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0.2 - Frequentist or Bayesian\"/>
    </mc:Choice>
  </mc:AlternateContent>
  <xr:revisionPtr revIDLastSave="0" documentId="13_ncr:1_{7B9AFE22-D987-4AD0-B8D6-83DC3BA6D7EA}" xr6:coauthVersionLast="47" xr6:coauthVersionMax="47" xr10:uidLastSave="{00000000-0000-0000-0000-000000000000}"/>
  <bookViews>
    <workbookView xWindow="-90" yWindow="-90" windowWidth="19380" windowHeight="10380" firstSheet="13" activeTab="13"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s"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Col_C" localSheetId="12">OFFSET('SPERT® Normal - CFD Charts'!$C$6,0,0,COUNT('SPERT® Normal - CFD Charts'!$C$6:$C$305),1)</definedName>
    <definedName name="Col_D" localSheetId="12">OFFSET('SPERT® Normal - CFD Charts'!$D$6,0,0,COUNT('SPERT® Normal - CFD Charts'!$D$6:$D$305),1)</definedName>
    <definedName name="Col_E" localSheetId="12">OFFSET('SPERT® Normal - CFD Charts'!$E$6,0,0,COUNT('SPERT® Normal - CFD Charts'!$E$6:$E$305),1)</definedName>
    <definedName name="Col_F" localSheetId="12">OFFSET('SPERT® Normal - CFD Charts'!$F$6,0,0,COUNT('SPERT® Normal - CFD Charts'!$F$6:$F$305),1)</definedName>
    <definedName name="Col_G" localSheetId="12">OFFSET('SPERT® Normal - CFD Charts'!$G$6,0,0,COUNT('SPERT® Normal - CFD Charts'!$G$6:$G$305),1)</definedName>
    <definedName name="Col_H" localSheetId="12">OFFSET('SPERT® Normal - CFD Charts'!$H$6,0,0,COUNT('SPERT® Normal - CFD Charts'!$H$6:$H$305),1)</definedName>
    <definedName name="Col_I" localSheetId="12">OFFSET('SPERT® Normal - CFD Charts'!$I$6,0,0,COUNT('SPERT® Normal - CFD Charts'!$I$6:$I$305),1)</definedName>
    <definedName name="Col_J" localSheetId="12">OFFSET('SPERT® Normal - CFD Charts'!$J$6,0,0,COUNT('SPERT® Normal - CFD Charts'!$J$6:$J$305),1)</definedName>
    <definedName name="Col_K" localSheetId="12">OFFSET('SPERT® Normal - CFD Charts'!$K$6,0,0,COUNT('SPERT® Normal - CFD Charts'!$K$6:$K$305),1)</definedName>
    <definedName name="Col_L" localSheetId="12">OFFSET('SPERT® Normal - CFD Charts'!$L$6,0,0,COUNT('SPERT® Normal - CFD Charts'!$L$6:$L$305),1)</definedName>
    <definedName name="Col_M" localSheetId="12">OFFSET('SPERT® Normal - CFD Charts'!$M$6,0,0,COUNT('SPERT® Normal - CFD Charts'!$M$6:$M$305),1)</definedName>
    <definedName name="Col_N" localSheetId="12">OFFSET('SPERT® Normal - CFD Charts'!$N$6,0,0,COUNT('SPERT® Normal - CFD Charts'!$N$6:$N$305),1)</definedName>
    <definedName name="Col_O" localSheetId="12">OFFSET('SPERT® Normal - CFD Charts'!$O$6,0,0,COUNT('SPERT® Normal - CFD Charts'!$O$6:$O$305),1)</definedName>
    <definedName name="Col_P" localSheetId="12">OFFSET('SPERT® Normal - CFD Charts'!$P$6,0,0,COUNT('SPERT® Normal - CFD Charts'!$P$6:$P$305),1)</definedName>
    <definedName name="Col_Q" localSheetId="12">OFFSET('SPERT® Normal - CFD Charts'!$Q$6,0,0,COUNT('SPERT® Normal - CFD Charts'!$Q$6:$Q$305),1)</definedName>
    <definedName name="Col_R" localSheetId="12">OFFSET('SPERT® Normal - CFD Charts'!$R$6,0,0,COUNT('SPERT® Normal - CFD Charts'!$R$6:$R$305),1)</definedName>
    <definedName name="Col_S" localSheetId="12">OFFSET('SPERT® Normal - CFD Charts'!$S$6,0,0,COUNT('SPERT® Normal - CFD Charts'!$S$6:$S$305),1)</definedName>
    <definedName name="Col_T" localSheetId="12">OFFSET('SPERT® Normal - CFD Charts'!$T$6,0,0,COUNT('SPERT® Normal - CFD Charts'!$T$6:$T$305),1)</definedName>
    <definedName name="Col_U" localSheetId="12">OFFSET('SPERT® Normal - CFD Charts'!$U$6,0,0,COUNT('SPERT® Normal - CFD Charts'!$U$6:$U$305),1)</definedName>
    <definedName name="Col_V" localSheetId="12">OFFSET('SPERT® Normal - CFD Charts'!$V$6,0,0,COUNT('SPERT® Normal - CFD Charts'!$V$6:$V$305),1)</definedName>
    <definedName name="Date" localSheetId="12">OFFSET('SPERT® Normal - CFD Charts'!$B$6,0,0,COUNTA('SPERT® Normal - CFD Charts'!$B$6:$B$305),1)</definedName>
    <definedName name="Pal_Workbook_GUID" hidden="1">"2VWFXWNI4UF9WJEWK3FPFW5B"</definedName>
    <definedName name="RiskMultipleCPUSupportEnabled"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8" i="24" l="1"/>
  <c r="C9" i="19"/>
  <c r="H109" i="28"/>
  <c r="E108" i="15"/>
  <c r="C108" i="7"/>
  <c r="C108" i="14"/>
  <c r="B76" i="5"/>
  <c r="B75" i="5"/>
  <c r="X4" i="24"/>
  <c r="C4" i="28"/>
  <c r="DU4" i="24" l="1"/>
  <c r="DT4" i="24" s="1"/>
  <c r="E150" i="28"/>
  <c r="T104" i="28"/>
  <c r="H104" i="28"/>
  <c r="I103" i="28"/>
  <c r="G103" i="28"/>
  <c r="I102" i="28"/>
  <c r="G102" i="28"/>
  <c r="I101" i="28"/>
  <c r="G101" i="28"/>
  <c r="I100" i="28"/>
  <c r="G100" i="28"/>
  <c r="I99" i="28"/>
  <c r="G99" i="28"/>
  <c r="I98" i="28"/>
  <c r="L98" i="28" s="1"/>
  <c r="G98" i="28"/>
  <c r="I97" i="28"/>
  <c r="G97" i="28"/>
  <c r="I96" i="28"/>
  <c r="G96" i="28"/>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G81" i="28"/>
  <c r="N81" i="28" s="1"/>
  <c r="I80" i="28"/>
  <c r="G80" i="28"/>
  <c r="I79" i="28"/>
  <c r="G79" i="28"/>
  <c r="I78" i="28"/>
  <c r="G78" i="28"/>
  <c r="I77" i="28"/>
  <c r="G77" i="28"/>
  <c r="I76" i="28"/>
  <c r="G76" i="28"/>
  <c r="I75" i="28"/>
  <c r="G75" i="28"/>
  <c r="I74" i="28"/>
  <c r="G74" i="28"/>
  <c r="I73" i="28"/>
  <c r="G73" i="28"/>
  <c r="I72" i="28"/>
  <c r="G72" i="28"/>
  <c r="I71" i="28"/>
  <c r="G71" i="28"/>
  <c r="I70" i="28"/>
  <c r="G70" i="28"/>
  <c r="I69" i="28"/>
  <c r="G69" i="28"/>
  <c r="I68" i="28"/>
  <c r="G68" i="28"/>
  <c r="I67" i="28"/>
  <c r="G67" i="28"/>
  <c r="I66" i="28"/>
  <c r="G66" i="28"/>
  <c r="I65" i="28"/>
  <c r="G65" i="28"/>
  <c r="I64" i="28"/>
  <c r="G64" i="28"/>
  <c r="I63" i="28"/>
  <c r="G63" i="28"/>
  <c r="I62" i="28"/>
  <c r="G62" i="28"/>
  <c r="I61" i="28"/>
  <c r="G61" i="28"/>
  <c r="I60" i="28"/>
  <c r="G60" i="28"/>
  <c r="I59" i="28"/>
  <c r="G59" i="28"/>
  <c r="I58" i="28"/>
  <c r="G58" i="28"/>
  <c r="I57" i="28"/>
  <c r="G57" i="28"/>
  <c r="I56" i="28"/>
  <c r="G56" i="28"/>
  <c r="I55" i="28"/>
  <c r="G55" i="28"/>
  <c r="I54" i="28"/>
  <c r="G54" i="28"/>
  <c r="I53" i="28"/>
  <c r="G53" i="28"/>
  <c r="N53" i="28" s="1"/>
  <c r="I52" i="28"/>
  <c r="G52" i="28"/>
  <c r="AC52" i="28" s="1"/>
  <c r="HP52" i="28" s="1"/>
  <c r="I51" i="28"/>
  <c r="G51" i="28"/>
  <c r="I50" i="28"/>
  <c r="G50" i="28"/>
  <c r="I49" i="28"/>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I30" i="28"/>
  <c r="G30" i="28"/>
  <c r="I29" i="28"/>
  <c r="G29" i="28"/>
  <c r="I28" i="28"/>
  <c r="G28" i="28"/>
  <c r="I27" i="28"/>
  <c r="G27" i="28"/>
  <c r="I26" i="28"/>
  <c r="G26" i="28"/>
  <c r="I25" i="28"/>
  <c r="G25" i="28"/>
  <c r="I24" i="28"/>
  <c r="G24" i="28"/>
  <c r="I23" i="28"/>
  <c r="G23" i="28"/>
  <c r="I22" i="28"/>
  <c r="G22" i="28"/>
  <c r="I21" i="28"/>
  <c r="G21" i="28"/>
  <c r="I20" i="28"/>
  <c r="G20" i="28"/>
  <c r="I19" i="28"/>
  <c r="G19" i="28"/>
  <c r="I18" i="28"/>
  <c r="G18" i="28"/>
  <c r="I17" i="28"/>
  <c r="G17" i="28"/>
  <c r="I16" i="28"/>
  <c r="G16" i="28"/>
  <c r="I15" i="28"/>
  <c r="G15" i="28"/>
  <c r="I14" i="28"/>
  <c r="G14" i="28"/>
  <c r="I13" i="28"/>
  <c r="G13" i="28"/>
  <c r="I12" i="28"/>
  <c r="G12" i="28"/>
  <c r="I11" i="28"/>
  <c r="G11" i="28"/>
  <c r="I10" i="28"/>
  <c r="G10" i="28"/>
  <c r="I9" i="28"/>
  <c r="G9" i="28"/>
  <c r="I8" i="28"/>
  <c r="G8" i="28"/>
  <c r="I7" i="28"/>
  <c r="G7" i="28"/>
  <c r="I6" i="28"/>
  <c r="G6" i="28"/>
  <c r="I5" i="28"/>
  <c r="G5" i="28"/>
  <c r="I4" i="28"/>
  <c r="G4" i="28"/>
  <c r="V1" i="28"/>
  <c r="X30" i="28" l="1"/>
  <c r="M96" i="28"/>
  <c r="R70" i="28"/>
  <c r="KJ70" i="28" s="1"/>
  <c r="M62" i="28"/>
  <c r="AA65" i="28"/>
  <c r="L13" i="28"/>
  <c r="V53" i="28"/>
  <c r="N77" i="28"/>
  <c r="L49" i="28"/>
  <c r="V52" i="28"/>
  <c r="L63" i="28"/>
  <c r="L69" i="28"/>
  <c r="W23" i="28"/>
  <c r="L29" i="28"/>
  <c r="N70" i="28"/>
  <c r="L81" i="28"/>
  <c r="L99" i="28"/>
  <c r="R27" i="28"/>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LL58" i="28" s="1"/>
  <c r="N75" i="28"/>
  <c r="Z86" i="28"/>
  <c r="B70" i="28"/>
  <c r="D70" i="28" s="1"/>
  <c r="M18" i="28"/>
  <c r="Z36" i="28"/>
  <c r="AC48" i="28"/>
  <c r="X76" i="28"/>
  <c r="R71" i="28"/>
  <c r="KS71" i="28" s="1"/>
  <c r="V77" i="28"/>
  <c r="R88" i="28"/>
  <c r="N38" i="28"/>
  <c r="Y72" i="28"/>
  <c r="AA22" i="28"/>
  <c r="AA28" i="28"/>
  <c r="Z68" i="28"/>
  <c r="AC6" i="28"/>
  <c r="AC12" i="28"/>
  <c r="M8" i="28"/>
  <c r="AC8" i="28"/>
  <c r="DZ8" i="28" s="1"/>
  <c r="AC27" i="28"/>
  <c r="FK27" i="28" s="1"/>
  <c r="AA36" i="28"/>
  <c r="L48" i="28"/>
  <c r="M63" i="28"/>
  <c r="L73" i="28"/>
  <c r="R77" i="28"/>
  <c r="B77" i="28" s="1"/>
  <c r="D77" i="28" s="1"/>
  <c r="AC23" i="28"/>
  <c r="HS23" i="28" s="1"/>
  <c r="X27" i="28"/>
  <c r="AA69" i="28"/>
  <c r="AC78" i="28"/>
  <c r="GD78" i="28" s="1"/>
  <c r="M89" i="28"/>
  <c r="L12" i="28"/>
  <c r="X23" i="28"/>
  <c r="AA50" i="28"/>
  <c r="M60" i="28"/>
  <c r="AC69" i="28"/>
  <c r="FD69" i="28" s="1"/>
  <c r="L84" i="28"/>
  <c r="AA23" i="28"/>
  <c r="L96" i="28"/>
  <c r="AC50" i="28"/>
  <c r="AA55" i="28"/>
  <c r="L85" i="28"/>
  <c r="M97" i="28"/>
  <c r="R8" i="28"/>
  <c r="S8" i="28" s="1"/>
  <c r="Z14" i="28"/>
  <c r="R20" i="28"/>
  <c r="AA51" i="28"/>
  <c r="M66" i="28"/>
  <c r="W75" i="28"/>
  <c r="N9" i="28"/>
  <c r="V20" i="28"/>
  <c r="R30" i="28"/>
  <c r="B30" i="28" s="1"/>
  <c r="D30" i="28" s="1"/>
  <c r="L40" i="28"/>
  <c r="L46" i="28"/>
  <c r="N52" i="28"/>
  <c r="R66" i="28"/>
  <c r="IC66" i="28" s="1"/>
  <c r="R16" i="28"/>
  <c r="JV16" i="28" s="1"/>
  <c r="W30" i="28"/>
  <c r="AA41" i="28"/>
  <c r="L47" i="28"/>
  <c r="N57" i="28"/>
  <c r="L67" i="28"/>
  <c r="N82" i="28"/>
  <c r="V93" i="28"/>
  <c r="L6" i="28"/>
  <c r="L9" i="28"/>
  <c r="AA14" i="28"/>
  <c r="M16" i="28"/>
  <c r="L28" i="28"/>
  <c r="R38" i="28"/>
  <c r="R51" i="28"/>
  <c r="DM52" i="28"/>
  <c r="L76" i="28"/>
  <c r="M78" i="28"/>
  <c r="X82" i="28"/>
  <c r="W84" i="28"/>
  <c r="Y40" i="28"/>
  <c r="L91" i="28"/>
  <c r="M6" i="28"/>
  <c r="M14" i="28"/>
  <c r="Z28" i="28"/>
  <c r="R39" i="28"/>
  <c r="AC51" i="28"/>
  <c r="FI52" i="28"/>
  <c r="R76" i="28"/>
  <c r="N78" i="28"/>
  <c r="Y82" i="28"/>
  <c r="R93" i="28"/>
  <c r="L71" i="28"/>
  <c r="R6" i="28"/>
  <c r="R14" i="28"/>
  <c r="JQ14" i="28" s="1"/>
  <c r="L20" i="28"/>
  <c r="L23" i="28"/>
  <c r="N46" i="28"/>
  <c r="HE52" i="28"/>
  <c r="V69" i="28"/>
  <c r="M74" i="28"/>
  <c r="W76" i="28"/>
  <c r="R78" i="28"/>
  <c r="B78" i="28" s="1"/>
  <c r="D78" i="28" s="1"/>
  <c r="N85" i="28"/>
  <c r="M84" i="28"/>
  <c r="Z40" i="28"/>
  <c r="BQ52" i="28"/>
  <c r="AA68" i="28"/>
  <c r="V84" i="28"/>
  <c r="W14" i="28"/>
  <c r="N36" i="28"/>
  <c r="W39" i="28"/>
  <c r="R46" i="28"/>
  <c r="R48" i="28"/>
  <c r="IC48" i="28" s="1"/>
  <c r="Y78" i="28"/>
  <c r="AA45" i="28"/>
  <c r="L51" i="28"/>
  <c r="AC71" i="28"/>
  <c r="GQ71" i="28" s="1"/>
  <c r="R82" i="28"/>
  <c r="LU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W20" i="28"/>
  <c r="V36" i="28"/>
  <c r="X39" i="28"/>
  <c r="AC46" i="28"/>
  <c r="L66" i="28"/>
  <c r="FS78" i="28"/>
  <c r="AC81" i="28"/>
  <c r="R85" i="28"/>
  <c r="NZ85" i="28" s="1"/>
  <c r="L94" i="28"/>
  <c r="W27" i="28"/>
  <c r="AC36" i="28"/>
  <c r="HC36" i="28" s="1"/>
  <c r="N43" i="28"/>
  <c r="AC47" i="28"/>
  <c r="EV47" i="28" s="1"/>
  <c r="M53" i="28"/>
  <c r="N66" i="28"/>
  <c r="FT78" i="28"/>
  <c r="V85" i="28"/>
  <c r="N89" i="28"/>
  <c r="W93" i="28"/>
  <c r="L79" i="28"/>
  <c r="L78" i="28"/>
  <c r="HO78" i="28"/>
  <c r="AA89" i="28"/>
  <c r="Z72" i="28"/>
  <c r="L8" i="28"/>
  <c r="N12" i="28"/>
  <c r="AC53" i="28"/>
  <c r="Z63" i="28"/>
  <c r="ID70" i="28"/>
  <c r="R75" i="28"/>
  <c r="NQ75" i="28" s="1"/>
  <c r="L82" i="28"/>
  <c r="L38" i="28"/>
  <c r="R12" i="28"/>
  <c r="Y17" i="28"/>
  <c r="V30" i="28"/>
  <c r="L44" i="28"/>
  <c r="L50" i="28"/>
  <c r="IN70" i="28"/>
  <c r="AA84" i="28"/>
  <c r="HJ46" i="28"/>
  <c r="BV46" i="28"/>
  <c r="GO46" i="28"/>
  <c r="AC34" i="28"/>
  <c r="HE34" i="28" s="1"/>
  <c r="V34" i="28"/>
  <c r="AC42" i="28"/>
  <c r="R42" i="28"/>
  <c r="B42" i="28" s="1"/>
  <c r="D42" i="28" s="1"/>
  <c r="L42" i="28"/>
  <c r="N6" i="28"/>
  <c r="N8" i="28"/>
  <c r="AC22" i="28"/>
  <c r="M22" i="28"/>
  <c r="W34" i="28"/>
  <c r="N42" i="28"/>
  <c r="PL48" i="28"/>
  <c r="KY48" i="28"/>
  <c r="KX48" i="28"/>
  <c r="JB48" i="28"/>
  <c r="MS48" i="28"/>
  <c r="L17" i="28"/>
  <c r="X17" i="28"/>
  <c r="L22" i="28"/>
  <c r="Y24" i="28"/>
  <c r="L10" i="28"/>
  <c r="M10" i="28"/>
  <c r="FP23" i="28"/>
  <c r="HI23" i="28"/>
  <c r="CV23" i="28"/>
  <c r="GQ23" i="28"/>
  <c r="CA23" i="28"/>
  <c r="GK23" i="28"/>
  <c r="BU23" i="28"/>
  <c r="BC23" i="28"/>
  <c r="AZ23" i="28"/>
  <c r="EU23" i="28"/>
  <c r="AW23" i="28"/>
  <c r="EO23" i="28"/>
  <c r="DQ23" i="28"/>
  <c r="Z25" i="28"/>
  <c r="AC25" i="28"/>
  <c r="N25" i="28"/>
  <c r="M25" i="28"/>
  <c r="Z29" i="28"/>
  <c r="AC29" i="28"/>
  <c r="FK29" i="28" s="1"/>
  <c r="N29" i="28"/>
  <c r="M29" i="28"/>
  <c r="AA37" i="28"/>
  <c r="L37" i="28"/>
  <c r="M26" i="28"/>
  <c r="R26" i="28"/>
  <c r="KU26" i="28" s="1"/>
  <c r="R10" i="28"/>
  <c r="S10" i="28" s="1"/>
  <c r="M5" i="28"/>
  <c r="N13" i="28"/>
  <c r="AC13" i="28"/>
  <c r="DZ13" i="28" s="1"/>
  <c r="EA13" i="28" s="1"/>
  <c r="R13" i="28"/>
  <c r="R9" i="28"/>
  <c r="M19" i="28"/>
  <c r="R19" i="28"/>
  <c r="MP19" i="28" s="1"/>
  <c r="N19" i="28"/>
  <c r="AA32" i="28"/>
  <c r="AC32" i="28"/>
  <c r="V32" i="28"/>
  <c r="N32" i="28"/>
  <c r="M32" i="28"/>
  <c r="L32" i="28"/>
  <c r="N10" i="28"/>
  <c r="AC9" i="28"/>
  <c r="AC10" i="28"/>
  <c r="DZ10" i="28" s="1"/>
  <c r="EA10" i="28" s="1"/>
  <c r="EB10" i="28" s="1"/>
  <c r="EC10" i="28" s="1"/>
  <c r="ED10" i="28" s="1"/>
  <c r="CY23" i="28"/>
  <c r="X34"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L31" i="28"/>
  <c r="M37" i="28"/>
  <c r="V14" i="28"/>
  <c r="AA29" i="28"/>
  <c r="IE30" i="28"/>
  <c r="LY30" i="28"/>
  <c r="N33" i="28"/>
  <c r="Z41" i="28"/>
  <c r="Z45" i="28"/>
  <c r="AA56" i="28"/>
  <c r="N56" i="28"/>
  <c r="M56" i="28"/>
  <c r="L56" i="28"/>
  <c r="MW30" i="28"/>
  <c r="N37" i="28"/>
  <c r="GB50" i="28"/>
  <c r="GA50" i="28"/>
  <c r="FQ50" i="28"/>
  <c r="EF50" i="28"/>
  <c r="BY50" i="28"/>
  <c r="AM50" i="28"/>
  <c r="X14" i="28"/>
  <c r="AC18" i="28"/>
  <c r="L19" i="28"/>
  <c r="AA25" i="28"/>
  <c r="N26" i="28"/>
  <c r="IR27" i="28"/>
  <c r="IG30" i="28"/>
  <c r="NI30" i="28"/>
  <c r="R33" i="28"/>
  <c r="NJ33" i="28" s="1"/>
  <c r="R37" i="28"/>
  <c r="LC37" i="28" s="1"/>
  <c r="L41" i="28"/>
  <c r="L45" i="28"/>
  <c r="Y14" i="28"/>
  <c r="L18" i="28"/>
  <c r="L25" i="28"/>
  <c r="MJ27" i="28"/>
  <c r="JE30" i="28"/>
  <c r="NS30" i="28"/>
  <c r="W37" i="28"/>
  <c r="M41" i="28"/>
  <c r="M45" i="28"/>
  <c r="AA59" i="28"/>
  <c r="Z59" i="28"/>
  <c r="Y59" i="28"/>
  <c r="AC14" i="28"/>
  <c r="CI14" i="28" s="1"/>
  <c r="OF27" i="28"/>
  <c r="JQ30" i="28"/>
  <c r="NT30" i="28"/>
  <c r="X37" i="28"/>
  <c r="N41" i="28"/>
  <c r="L43" i="28"/>
  <c r="N45" i="28"/>
  <c r="DK47" i="28"/>
  <c r="LH51" i="28"/>
  <c r="LG51" i="28"/>
  <c r="M12" i="28"/>
  <c r="N27" i="28"/>
  <c r="OG27" i="28"/>
  <c r="KA30" i="28"/>
  <c r="NU30" i="28"/>
  <c r="W33" i="28"/>
  <c r="Y37" i="28"/>
  <c r="AC41" i="28"/>
  <c r="R43" i="28"/>
  <c r="PH43" i="28" s="1"/>
  <c r="AC45" i="28"/>
  <c r="V16" i="28"/>
  <c r="V27" i="28"/>
  <c r="KB30" i="28"/>
  <c r="OS30" i="28"/>
  <c r="X33" i="28"/>
  <c r="AC37" i="28"/>
  <c r="M39" i="28"/>
  <c r="V43" i="28"/>
  <c r="M47" i="28"/>
  <c r="W16" i="28"/>
  <c r="M20" i="28"/>
  <c r="KC30" i="28"/>
  <c r="PE30" i="28"/>
  <c r="Y33" i="28"/>
  <c r="L36" i="28"/>
  <c r="V39" i="28"/>
  <c r="W43" i="28"/>
  <c r="L14" i="28"/>
  <c r="Y28" i="28"/>
  <c r="LA30" i="28"/>
  <c r="PO30" i="28"/>
  <c r="R34" i="28"/>
  <c r="KA34" i="28" s="1"/>
  <c r="M36" i="28"/>
  <c r="M42" i="28"/>
  <c r="X43" i="28"/>
  <c r="AA54" i="28"/>
  <c r="AC54" i="28"/>
  <c r="HL54" i="28" s="1"/>
  <c r="X54" i="28"/>
  <c r="W54" i="28"/>
  <c r="V54" i="28"/>
  <c r="R54" i="28"/>
  <c r="B54" i="28" s="1"/>
  <c r="D54" i="28" s="1"/>
  <c r="N54" i="28"/>
  <c r="M54" i="28"/>
  <c r="L54" i="28"/>
  <c r="N49" i="28"/>
  <c r="Y51" i="28"/>
  <c r="BO51" i="28"/>
  <c r="DK51" i="28"/>
  <c r="FG51" i="28"/>
  <c r="HC51" i="28"/>
  <c r="Y52" i="28"/>
  <c r="BR52" i="28"/>
  <c r="DN52" i="28"/>
  <c r="FJ52" i="28"/>
  <c r="HF52" i="28"/>
  <c r="R53" i="28"/>
  <c r="AC62" i="28"/>
  <c r="FN62" i="28" s="1"/>
  <c r="MU77" i="28"/>
  <c r="LH77" i="28"/>
  <c r="R100" i="28"/>
  <c r="B100" i="28" s="1"/>
  <c r="D100" i="28" s="1"/>
  <c r="W100" i="28"/>
  <c r="V100" i="28"/>
  <c r="BP51" i="28"/>
  <c r="DL51" i="28"/>
  <c r="FH51" i="28"/>
  <c r="HD51" i="28"/>
  <c r="BS52" i="28"/>
  <c r="DO52" i="28"/>
  <c r="FK52" i="28"/>
  <c r="HG52" i="28"/>
  <c r="N47" i="28"/>
  <c r="R49" i="28"/>
  <c r="B49" i="28" s="1"/>
  <c r="D49" i="28" s="1"/>
  <c r="AD51" i="28"/>
  <c r="BZ51" i="28"/>
  <c r="DV51" i="28"/>
  <c r="FR51" i="28"/>
  <c r="HN51" i="28"/>
  <c r="AG52" i="28"/>
  <c r="CC52" i="28"/>
  <c r="DY52" i="28"/>
  <c r="FU52" i="28"/>
  <c r="HQ52" i="28"/>
  <c r="W53" i="28"/>
  <c r="M58" i="28"/>
  <c r="Z101" i="28"/>
  <c r="Y101" i="28"/>
  <c r="R47" i="28"/>
  <c r="V49" i="28"/>
  <c r="AE51" i="28"/>
  <c r="CA51" i="28"/>
  <c r="DW51" i="28"/>
  <c r="FS51" i="28"/>
  <c r="HO51" i="28"/>
  <c r="AH52" i="28"/>
  <c r="CD52" i="28"/>
  <c r="DZ52" i="28"/>
  <c r="FV52" i="28"/>
  <c r="HR52" i="28"/>
  <c r="X53" i="28"/>
  <c r="L58" i="28"/>
  <c r="AA60" i="28"/>
  <c r="Z60" i="28"/>
  <c r="V60" i="28"/>
  <c r="L101" i="28"/>
  <c r="W47" i="28"/>
  <c r="V48" i="28"/>
  <c r="W49" i="28"/>
  <c r="AF51" i="28"/>
  <c r="CB51" i="28"/>
  <c r="DX51" i="28"/>
  <c r="FT51" i="28"/>
  <c r="HP51" i="28"/>
  <c r="AI52" i="28"/>
  <c r="CE52" i="28"/>
  <c r="EA52" i="28"/>
  <c r="FW52" i="28"/>
  <c r="HS52" i="28"/>
  <c r="Y53" i="28"/>
  <c r="M57" i="28"/>
  <c r="N58" i="28"/>
  <c r="L60" i="28"/>
  <c r="R67" i="28"/>
  <c r="B67" i="28" s="1"/>
  <c r="D67" i="28" s="1"/>
  <c r="X67" i="28"/>
  <c r="W67" i="28"/>
  <c r="V67" i="28"/>
  <c r="M67" i="28"/>
  <c r="Y47" i="28"/>
  <c r="X49" i="28"/>
  <c r="AP51" i="28"/>
  <c r="CL51" i="28"/>
  <c r="EH51" i="28"/>
  <c r="GD51" i="28"/>
  <c r="AS52" i="28"/>
  <c r="CO52" i="28"/>
  <c r="EK52" i="28"/>
  <c r="GG52" i="28"/>
  <c r="V58" i="28"/>
  <c r="AA80" i="28"/>
  <c r="AC80" i="28"/>
  <c r="CV80" i="28" s="1"/>
  <c r="Y80" i="28"/>
  <c r="W80" i="28"/>
  <c r="V80" i="28"/>
  <c r="R80" i="28"/>
  <c r="B80" i="28" s="1"/>
  <c r="D80" i="28" s="1"/>
  <c r="N80" i="28"/>
  <c r="M80" i="28"/>
  <c r="R90" i="28"/>
  <c r="B90" i="28" s="1"/>
  <c r="D90" i="28" s="1"/>
  <c r="X90" i="28"/>
  <c r="W90" i="28"/>
  <c r="V90" i="28"/>
  <c r="N90" i="28"/>
  <c r="Y49" i="28"/>
  <c r="AQ51" i="28"/>
  <c r="CM51" i="28"/>
  <c r="EI51" i="28"/>
  <c r="GE51" i="28"/>
  <c r="AT52" i="28"/>
  <c r="CP52" i="28"/>
  <c r="EL52" i="28"/>
  <c r="GH52" i="28"/>
  <c r="R57" i="28"/>
  <c r="JU57" i="28" s="1"/>
  <c r="W58" i="28"/>
  <c r="AA64" i="28"/>
  <c r="Z64" i="28"/>
  <c r="Y64" i="28"/>
  <c r="X64" i="28"/>
  <c r="N64" i="28"/>
  <c r="L80" i="28"/>
  <c r="AR51" i="28"/>
  <c r="CN51" i="28"/>
  <c r="EJ51" i="28"/>
  <c r="GF51" i="28"/>
  <c r="L52" i="28"/>
  <c r="AU52" i="28"/>
  <c r="CQ52" i="28"/>
  <c r="EM52" i="28"/>
  <c r="GI52" i="28"/>
  <c r="X55" i="28"/>
  <c r="X58" i="28"/>
  <c r="AA91" i="28"/>
  <c r="BB51" i="28"/>
  <c r="CX51" i="28"/>
  <c r="ET51" i="28"/>
  <c r="GP51" i="28"/>
  <c r="R52" i="28"/>
  <c r="B52" i="28" s="1"/>
  <c r="D52" i="28" s="1"/>
  <c r="BE52" i="28"/>
  <c r="DA52" i="28"/>
  <c r="EW52" i="28"/>
  <c r="GS52" i="28"/>
  <c r="DQ53" i="28"/>
  <c r="Y55" i="28"/>
  <c r="AC58" i="28"/>
  <c r="NA75" i="28"/>
  <c r="IC75" i="28"/>
  <c r="M51" i="28"/>
  <c r="BC51" i="28"/>
  <c r="CY51" i="28"/>
  <c r="EU51" i="28"/>
  <c r="GQ51" i="28"/>
  <c r="BF52" i="28"/>
  <c r="DB52" i="28"/>
  <c r="EX52" i="28"/>
  <c r="GT52" i="28"/>
  <c r="Z55" i="28"/>
  <c r="L62" i="28"/>
  <c r="EL71" i="28"/>
  <c r="IZ88" i="28"/>
  <c r="IY88" i="28"/>
  <c r="LG88" i="28"/>
  <c r="X91" i="28"/>
  <c r="AA47" i="28"/>
  <c r="N48" i="28"/>
  <c r="N51" i="28"/>
  <c r="BD51" i="28"/>
  <c r="CZ51" i="28"/>
  <c r="EV51" i="28"/>
  <c r="GR51" i="28"/>
  <c r="BG52" i="28"/>
  <c r="DC52" i="28"/>
  <c r="EY52" i="28"/>
  <c r="GU52" i="28"/>
  <c r="L53" i="28"/>
  <c r="Z56" i="28"/>
  <c r="R72" i="28"/>
  <c r="KA72" i="28" s="1"/>
  <c r="R95" i="28"/>
  <c r="B95" i="28" s="1"/>
  <c r="D95" i="28" s="1"/>
  <c r="W95" i="28"/>
  <c r="V95" i="28"/>
  <c r="M95" i="28"/>
  <c r="JZ70" i="28"/>
  <c r="W72" i="28"/>
  <c r="V78" i="28"/>
  <c r="HP78" i="28"/>
  <c r="AR81" i="28"/>
  <c r="CK81" i="28"/>
  <c r="DX81" i="28"/>
  <c r="FT81" i="28"/>
  <c r="HE81" i="28"/>
  <c r="AC84" i="28"/>
  <c r="GB84" i="28" s="1"/>
  <c r="L90" i="28"/>
  <c r="Y91" i="28"/>
  <c r="X93" i="28"/>
  <c r="L95" i="28"/>
  <c r="L100" i="28"/>
  <c r="MF70" i="28"/>
  <c r="X72" i="28"/>
  <c r="W78" i="28"/>
  <c r="R79" i="28"/>
  <c r="B79" i="28" s="1"/>
  <c r="D79" i="28" s="1"/>
  <c r="AS81" i="28"/>
  <c r="CN81" i="28"/>
  <c r="DY81" i="28"/>
  <c r="FU81" i="28"/>
  <c r="HF81" i="28"/>
  <c r="Z91" i="28"/>
  <c r="Y93" i="28"/>
  <c r="Y68" i="28"/>
  <c r="OB70" i="28"/>
  <c r="V75" i="28"/>
  <c r="AU81" i="28"/>
  <c r="CO81" i="28"/>
  <c r="EA81" i="28"/>
  <c r="FV81" i="28"/>
  <c r="HM81" i="28"/>
  <c r="M70" i="28"/>
  <c r="OC70" i="28"/>
  <c r="AE78" i="28"/>
  <c r="R81" i="28"/>
  <c r="B81" i="28" s="1"/>
  <c r="D81" i="28" s="1"/>
  <c r="BE81" i="28"/>
  <c r="CP81" i="28"/>
  <c r="EL81" i="28"/>
  <c r="FW81" i="28"/>
  <c r="HS81" i="28"/>
  <c r="Z92" i="28"/>
  <c r="MJ93" i="28"/>
  <c r="V98" i="28"/>
  <c r="X75" i="28"/>
  <c r="AF78" i="28"/>
  <c r="CQ81" i="28"/>
  <c r="EM81" i="28"/>
  <c r="GC81" i="28"/>
  <c r="NH93" i="28"/>
  <c r="U70" i="28"/>
  <c r="Y75" i="28"/>
  <c r="CA78" i="28"/>
  <c r="V79" i="28"/>
  <c r="Y81" i="28"/>
  <c r="BG81" i="28"/>
  <c r="CW81" i="28"/>
  <c r="ES81" i="28"/>
  <c r="GF81" i="28"/>
  <c r="M82" i="28"/>
  <c r="AA92" i="28"/>
  <c r="W98" i="28"/>
  <c r="V70" i="28"/>
  <c r="AC75" i="28"/>
  <c r="CB78" i="28"/>
  <c r="AC79" i="28"/>
  <c r="BM81" i="28"/>
  <c r="DA81" i="28"/>
  <c r="EV81" i="28"/>
  <c r="GH81" i="28"/>
  <c r="X98" i="28"/>
  <c r="V103" i="28"/>
  <c r="W70" i="28"/>
  <c r="N71" i="28"/>
  <c r="Z76" i="28"/>
  <c r="DW78" i="28"/>
  <c r="AG81" i="28"/>
  <c r="BP81" i="28"/>
  <c r="DL81" i="28"/>
  <c r="EW81" i="28"/>
  <c r="GS81" i="28"/>
  <c r="V82" i="28"/>
  <c r="N84" i="28"/>
  <c r="L93" i="28"/>
  <c r="KB93" i="28"/>
  <c r="Y98" i="28"/>
  <c r="M69" i="28"/>
  <c r="X70" i="28"/>
  <c r="V71" i="28"/>
  <c r="AC77" i="28"/>
  <c r="FN77" i="28" s="1"/>
  <c r="DX78" i="28"/>
  <c r="AH81" i="28"/>
  <c r="BQ81" i="28"/>
  <c r="DM81" i="28"/>
  <c r="EX81" i="28"/>
  <c r="GT81" i="28"/>
  <c r="W82" i="28"/>
  <c r="R84" i="28"/>
  <c r="B84" i="28" s="1"/>
  <c r="D84" i="28" s="1"/>
  <c r="AC85" i="28"/>
  <c r="N93" i="28"/>
  <c r="N69" i="28"/>
  <c r="Y70" i="28"/>
  <c r="W71" i="28"/>
  <c r="G104" i="28"/>
  <c r="I104" i="28"/>
  <c r="N5" i="28"/>
  <c r="GB22" i="28"/>
  <c r="L4" i="28"/>
  <c r="AC4" i="28"/>
  <c r="R5" i="28"/>
  <c r="L7" i="28"/>
  <c r="AC11" i="28"/>
  <c r="M4" i="28"/>
  <c r="R7" i="28"/>
  <c r="DY13"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6" i="28"/>
  <c r="EA6" i="28" s="1"/>
  <c r="EB6" i="28" s="1"/>
  <c r="EC6" i="28" s="1"/>
  <c r="FO18" i="28"/>
  <c r="FC18" i="28"/>
  <c r="CU18" i="28"/>
  <c r="CT18" i="28"/>
  <c r="CH18" i="28"/>
  <c r="HU18" i="28"/>
  <c r="AW18" i="28"/>
  <c r="HT18" i="28"/>
  <c r="GV18" i="28"/>
  <c r="GU18" i="28"/>
  <c r="GI18" i="28"/>
  <c r="EM18" i="28"/>
  <c r="GH18" i="28"/>
  <c r="FV18" i="28"/>
  <c r="DN18" i="28"/>
  <c r="FI18" i="28"/>
  <c r="EW18" i="28"/>
  <c r="DM18" i="28"/>
  <c r="FH18" i="28"/>
  <c r="EV18" i="28"/>
  <c r="CN18" i="28"/>
  <c r="EI18" i="28"/>
  <c r="DW18" i="28"/>
  <c r="CM18" i="28"/>
  <c r="DU18" i="28"/>
  <c r="BY18" i="28"/>
  <c r="HB18" i="28"/>
  <c r="ET18" i="28"/>
  <c r="CX18" i="28"/>
  <c r="ES18" i="28"/>
  <c r="BN22" i="28"/>
  <c r="AC5" i="28"/>
  <c r="BX22" i="28"/>
  <c r="W21" i="28"/>
  <c r="V21" i="28"/>
  <c r="R21" i="28"/>
  <c r="B21" i="28" s="1"/>
  <c r="D21" i="28" s="1"/>
  <c r="N21" i="28"/>
  <c r="M21" i="28"/>
  <c r="AC21" i="28"/>
  <c r="L21" i="28"/>
  <c r="AA21" i="28"/>
  <c r="Z21" i="28"/>
  <c r="Y21" i="28"/>
  <c r="X21" i="28"/>
  <c r="R11" i="28"/>
  <c r="N11" i="28"/>
  <c r="M11" i="28"/>
  <c r="BY22" i="28"/>
  <c r="BW14" i="28"/>
  <c r="HK14" i="28"/>
  <c r="BX23" i="28"/>
  <c r="IS27" i="28"/>
  <c r="DZ12" i="28"/>
  <c r="AN14" i="28"/>
  <c r="GB14" i="28"/>
  <c r="KM27" i="28"/>
  <c r="FE14" i="28"/>
  <c r="Z18" i="28"/>
  <c r="KN27" i="28"/>
  <c r="X31" i="28"/>
  <c r="W31" i="28"/>
  <c r="V31" i="28"/>
  <c r="R31" i="28"/>
  <c r="B31" i="28" s="1"/>
  <c r="D31" i="28" s="1"/>
  <c r="N31" i="28"/>
  <c r="M31" i="28"/>
  <c r="AC31" i="28"/>
  <c r="AA31" i="28"/>
  <c r="Z31" i="28"/>
  <c r="Y31" i="28"/>
  <c r="EX34" i="28"/>
  <c r="DZ34" i="28"/>
  <c r="AT34" i="28"/>
  <c r="HQ34" i="28"/>
  <c r="DX34" i="28"/>
  <c r="CZ34" i="28"/>
  <c r="HO34" i="28"/>
  <c r="GQ34" i="28"/>
  <c r="CX34" i="28"/>
  <c r="BZ34" i="28"/>
  <c r="GO34" i="28"/>
  <c r="FQ34" i="28"/>
  <c r="BL34" i="28"/>
  <c r="AN34" i="28"/>
  <c r="EQ34" i="28"/>
  <c r="DS34" i="28"/>
  <c r="GV34" i="28"/>
  <c r="DD34" i="28"/>
  <c r="EO34" i="28"/>
  <c r="AW34" i="28"/>
  <c r="FM34" i="28"/>
  <c r="BU34" i="28"/>
  <c r="BI34" i="28"/>
  <c r="HG34" i="28"/>
  <c r="ET14"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EC27" i="28"/>
  <c r="M9" i="28"/>
  <c r="M13" i="28"/>
  <c r="DM14" i="28"/>
  <c r="W17" i="28"/>
  <c r="V17" i="28"/>
  <c r="R17" i="28"/>
  <c r="B17" i="28" s="1"/>
  <c r="D17" i="28" s="1"/>
  <c r="N17" i="28"/>
  <c r="M17" i="28"/>
  <c r="AC17" i="28"/>
  <c r="AA17" i="28"/>
  <c r="AA18"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MK27" i="28"/>
  <c r="FK34" i="28"/>
  <c r="BR14" i="28"/>
  <c r="HF14" i="28"/>
  <c r="OE27" i="28"/>
  <c r="X16" i="28"/>
  <c r="N18" i="28"/>
  <c r="X20" i="28"/>
  <c r="N22" i="28"/>
  <c r="Y16" i="28"/>
  <c r="R18" i="28"/>
  <c r="B18" i="28" s="1"/>
  <c r="D18" i="28" s="1"/>
  <c r="V19" i="28"/>
  <c r="Y20" i="28"/>
  <c r="R22" i="28"/>
  <c r="B22" i="28" s="1"/>
  <c r="D22" i="28" s="1"/>
  <c r="R23" i="28"/>
  <c r="B23" i="28" s="1"/>
  <c r="D23" i="28" s="1"/>
  <c r="Z16" i="28"/>
  <c r="W19" i="28"/>
  <c r="Z20" i="28"/>
  <c r="AA16" i="28"/>
  <c r="X19" i="28"/>
  <c r="AA20" i="28"/>
  <c r="X24" i="28"/>
  <c r="W24" i="28"/>
  <c r="V24" i="28"/>
  <c r="R24" i="28"/>
  <c r="B24" i="28" s="1"/>
  <c r="D24" i="28" s="1"/>
  <c r="N24" i="28"/>
  <c r="M24" i="28"/>
  <c r="AC24"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W18" i="28"/>
  <c r="Z19" i="28"/>
  <c r="W22" i="28"/>
  <c r="N16" i="28"/>
  <c r="X18" i="28"/>
  <c r="AA19" i="28"/>
  <c r="N20" i="28"/>
  <c r="X22" i="28"/>
  <c r="V23" i="28"/>
  <c r="Z24" i="28"/>
  <c r="Y18" i="28"/>
  <c r="AC19" i="28"/>
  <c r="Y22" i="28"/>
  <c r="AA24" i="28"/>
  <c r="AO25" i="28"/>
  <c r="CK25" i="28"/>
  <c r="EG25" i="28"/>
  <c r="GC25" i="28"/>
  <c r="X28" i="28"/>
  <c r="W28" i="28"/>
  <c r="V28" i="28"/>
  <c r="R28" i="28"/>
  <c r="B28" i="28" s="1"/>
  <c r="D28" i="28" s="1"/>
  <c r="N28" i="28"/>
  <c r="M28" i="28"/>
  <c r="AC28" i="28"/>
  <c r="GK29" i="28"/>
  <c r="AW29" i="28"/>
  <c r="DD29" i="28"/>
  <c r="Y23" i="28"/>
  <c r="R25" i="28"/>
  <c r="B25" i="28" s="1"/>
  <c r="D25" i="28" s="1"/>
  <c r="V26" i="28"/>
  <c r="Y27" i="28"/>
  <c r="R29" i="28"/>
  <c r="B29" i="28" s="1"/>
  <c r="D29" i="28" s="1"/>
  <c r="C30"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X26" i="28"/>
  <c r="AA27" i="28"/>
  <c r="IS30" i="28"/>
  <c r="KO30" i="28"/>
  <c r="MK30" i="28"/>
  <c r="OG30" i="28"/>
  <c r="V25" i="28"/>
  <c r="Y26" i="28"/>
  <c r="L27" i="28"/>
  <c r="V29" i="28"/>
  <c r="JC30" i="28"/>
  <c r="KY30" i="28"/>
  <c r="MU30" i="28"/>
  <c r="OQ30" i="28"/>
  <c r="M23" i="28"/>
  <c r="W25" i="28"/>
  <c r="Z26" i="28"/>
  <c r="M27" i="28"/>
  <c r="W29" i="28"/>
  <c r="JD30" i="28"/>
  <c r="KZ30" i="28"/>
  <c r="MV30" i="28"/>
  <c r="OR30" i="28"/>
  <c r="X25" i="28"/>
  <c r="AA26" i="28"/>
  <c r="X29" i="28"/>
  <c r="X35" i="28"/>
  <c r="W35" i="28"/>
  <c r="V35" i="28"/>
  <c r="R35" i="28"/>
  <c r="B35" i="28" s="1"/>
  <c r="D35" i="28" s="1"/>
  <c r="N35" i="28"/>
  <c r="M35" i="28"/>
  <c r="AC35" i="28"/>
  <c r="Y25" i="28"/>
  <c r="L26" i="28"/>
  <c r="AC26" i="28"/>
  <c r="Y29" i="28"/>
  <c r="JO30" i="28"/>
  <c r="LK30" i="28"/>
  <c r="NG30" i="28"/>
  <c r="PC30" i="28"/>
  <c r="BA32" i="28"/>
  <c r="CW32" i="28"/>
  <c r="ES32" i="28"/>
  <c r="GO32" i="28"/>
  <c r="L35" i="28"/>
  <c r="JP30" i="28"/>
  <c r="LL30" i="28"/>
  <c r="NH30" i="28"/>
  <c r="PD30" i="28"/>
  <c r="Y35" i="28"/>
  <c r="DT36" i="28"/>
  <c r="FO36" i="28"/>
  <c r="HV36" i="28"/>
  <c r="CH36" i="28"/>
  <c r="EO36" i="28"/>
  <c r="GV36" i="28"/>
  <c r="BH36" i="28"/>
  <c r="DO36" i="28"/>
  <c r="FV36" i="28"/>
  <c r="AH36" i="28"/>
  <c r="CO36" i="28"/>
  <c r="EV36" i="28"/>
  <c r="DU36" i="28"/>
  <c r="KX39" i="28"/>
  <c r="NQ39" i="28"/>
  <c r="IC39" i="28"/>
  <c r="KV39" i="28"/>
  <c r="NC39" i="28"/>
  <c r="PJ39" i="28"/>
  <c r="JV39" i="28"/>
  <c r="MC39" i="28"/>
  <c r="OJ39" i="28"/>
  <c r="IV39" i="28"/>
  <c r="LC39" i="28"/>
  <c r="NJ39" i="28"/>
  <c r="NU39" i="28"/>
  <c r="IE39" i="28"/>
  <c r="JO39" i="28"/>
  <c r="JC39" i="28"/>
  <c r="PM34" i="28"/>
  <c r="Z35" i="28"/>
  <c r="Y30" i="28"/>
  <c r="R32" i="28"/>
  <c r="B32" i="28" s="1"/>
  <c r="D32" i="28" s="1"/>
  <c r="V33" i="28"/>
  <c r="Y34" i="28"/>
  <c r="R36" i="28"/>
  <c r="B36" i="28" s="1"/>
  <c r="D36" i="28" s="1"/>
  <c r="V37" i="28"/>
  <c r="AI37" i="28"/>
  <c r="FW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AP41" i="28"/>
  <c r="CL41" i="28"/>
  <c r="EH41" i="28"/>
  <c r="GD41" i="28"/>
  <c r="JN42" i="28"/>
  <c r="NF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JY42" i="28"/>
  <c r="X44" i="28"/>
  <c r="W44" i="28"/>
  <c r="V44" i="28"/>
  <c r="R44" i="28"/>
  <c r="B44" i="28" s="1"/>
  <c r="D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FC37" i="28"/>
  <c r="BC41" i="28"/>
  <c r="CY41" i="28"/>
  <c r="EU41" i="28"/>
  <c r="GQ41" i="28"/>
  <c r="OB42" i="28"/>
  <c r="Y44" i="28"/>
  <c r="AD45" i="28"/>
  <c r="LP46" i="28"/>
  <c r="CI50" i="28"/>
  <c r="N30" i="28"/>
  <c r="X32" i="28"/>
  <c r="AA33" i="28"/>
  <c r="N34" i="28"/>
  <c r="X36" i="28"/>
  <c r="AZ37" i="28"/>
  <c r="GN37" i="28"/>
  <c r="BM41" i="28"/>
  <c r="DI41" i="28"/>
  <c r="FE41" i="28"/>
  <c r="HA41" i="28"/>
  <c r="Z44" i="28"/>
  <c r="MX46" i="28"/>
  <c r="CJ50" i="28"/>
  <c r="Y32" i="28"/>
  <c r="AC33" i="28"/>
  <c r="Y36" i="28"/>
  <c r="EG37" i="28"/>
  <c r="BN41" i="28"/>
  <c r="DJ41" i="28"/>
  <c r="FF41" i="28"/>
  <c r="HB41" i="28"/>
  <c r="OM42" i="28"/>
  <c r="MQ42" i="28"/>
  <c r="ME42" i="28"/>
  <c r="LG42" i="28"/>
  <c r="IY42" i="28"/>
  <c r="OX42" i="28"/>
  <c r="OL42" i="28"/>
  <c r="NN42" i="28"/>
  <c r="LF42" i="28"/>
  <c r="JJ42" i="28"/>
  <c r="IX42" i="28"/>
  <c r="HZ42" i="28"/>
  <c r="NM42" i="28"/>
  <c r="LQ42" i="28"/>
  <c r="LE42" i="28"/>
  <c r="KG42" i="28"/>
  <c r="HY42" i="28"/>
  <c r="OJ42" i="28"/>
  <c r="NX42" i="28"/>
  <c r="NL42" i="28"/>
  <c r="MN42" i="28"/>
  <c r="KF42" i="28"/>
  <c r="IV42" i="28"/>
  <c r="IJ42" i="28"/>
  <c r="HX42" i="28"/>
  <c r="OU42" i="28"/>
  <c r="MM42" i="28"/>
  <c r="LC42" i="28"/>
  <c r="KQ42" i="28"/>
  <c r="KE42" i="28"/>
  <c r="JG42" i="28"/>
  <c r="OT42" i="28"/>
  <c r="NJ42" i="28"/>
  <c r="MX42" i="28"/>
  <c r="ML42" i="28"/>
  <c r="LN42" i="28"/>
  <c r="JF42" i="28"/>
  <c r="PE42" i="28"/>
  <c r="OS42" i="28"/>
  <c r="OG42" i="28"/>
  <c r="NI42" i="28"/>
  <c r="LA42" i="28"/>
  <c r="JQ42" i="28"/>
  <c r="JE42" i="28"/>
  <c r="IS42" i="28"/>
  <c r="PD42" i="28"/>
  <c r="MV42" i="28"/>
  <c r="LL42" i="28"/>
  <c r="KZ42" i="28"/>
  <c r="KN42" i="28"/>
  <c r="JP42" i="28"/>
  <c r="PC42" i="28"/>
  <c r="NS42" i="28"/>
  <c r="NG42" i="28"/>
  <c r="MU42" i="28"/>
  <c r="LW42" i="28"/>
  <c r="JO42" i="28"/>
  <c r="IE42" i="28"/>
  <c r="IP42" i="28"/>
  <c r="KL42" i="28"/>
  <c r="OD42" i="28"/>
  <c r="AA44" i="28"/>
  <c r="MY46" i="28"/>
  <c r="DU50" i="28"/>
  <c r="Z32" i="28"/>
  <c r="M33" i="28"/>
  <c r="EH37" i="28"/>
  <c r="X40" i="28"/>
  <c r="W40" i="28"/>
  <c r="V40" i="28"/>
  <c r="R40" i="28"/>
  <c r="B40" i="28" s="1"/>
  <c r="D40" i="28" s="1"/>
  <c r="N40" i="28"/>
  <c r="M40" i="28"/>
  <c r="AC40" i="28"/>
  <c r="BO41" i="28"/>
  <c r="DK41" i="28"/>
  <c r="FG41" i="28"/>
  <c r="S42" i="28"/>
  <c r="MR42" i="28"/>
  <c r="ON42" i="28"/>
  <c r="AP45" i="28"/>
  <c r="CL45" i="28"/>
  <c r="HW46" i="28"/>
  <c r="MZ46" i="28"/>
  <c r="EE50"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KW42" i="28"/>
  <c r="MS42" i="28"/>
  <c r="AQ45" i="28"/>
  <c r="IU46" i="28"/>
  <c r="OH46" i="28"/>
  <c r="V38" i="28"/>
  <c r="Y39" i="28"/>
  <c r="R41" i="28"/>
  <c r="B41" i="28" s="1"/>
  <c r="D41" i="28" s="1"/>
  <c r="C42" i="28" s="1"/>
  <c r="V42" i="28"/>
  <c r="Y43" i="28"/>
  <c r="R45" i="28"/>
  <c r="B45" i="28" s="1"/>
  <c r="D45" i="28" s="1"/>
  <c r="V46" i="28"/>
  <c r="AI46" i="28"/>
  <c r="BA46" i="28"/>
  <c r="BY46" i="28"/>
  <c r="CW46" i="28"/>
  <c r="DU46" i="28"/>
  <c r="ES46" i="28"/>
  <c r="FQ46" i="28"/>
  <c r="GX46" i="28"/>
  <c r="JV51" i="28"/>
  <c r="LR51" i="28"/>
  <c r="W38" i="28"/>
  <c r="Z39" i="28"/>
  <c r="W42" i="28"/>
  <c r="Z43" i="28"/>
  <c r="W46" i="28"/>
  <c r="AJ46" i="28"/>
  <c r="BE46" i="28"/>
  <c r="CC46" i="28"/>
  <c r="DA46" i="28"/>
  <c r="DY46" i="28"/>
  <c r="EW46" i="28"/>
  <c r="FW46" i="28"/>
  <c r="GY46" i="28"/>
  <c r="X38" i="28"/>
  <c r="AA39" i="28"/>
  <c r="X42" i="28"/>
  <c r="AA43" i="28"/>
  <c r="X46" i="28"/>
  <c r="AK46" i="28"/>
  <c r="BG46" i="28"/>
  <c r="CE46" i="28"/>
  <c r="DC46" i="28"/>
  <c r="EA46" i="28"/>
  <c r="EY46" i="28"/>
  <c r="FZ46" i="28"/>
  <c r="GZ46" i="28"/>
  <c r="OV47" i="28"/>
  <c r="JH47" i="28"/>
  <c r="LO47" i="28"/>
  <c r="NV47" i="28"/>
  <c r="IH47" i="28"/>
  <c r="KC47" i="28"/>
  <c r="LX47" i="28"/>
  <c r="OE47" i="28"/>
  <c r="IQ47" i="28"/>
  <c r="KX47" i="28"/>
  <c r="NQ47" i="28"/>
  <c r="IC47" i="28"/>
  <c r="LT51" i="28"/>
  <c r="NP51" i="28"/>
  <c r="Y38" i="28"/>
  <c r="AC39" i="28"/>
  <c r="V41" i="28"/>
  <c r="Y42" i="28"/>
  <c r="AC43" i="28"/>
  <c r="V45" i="28"/>
  <c r="Y46" i="28"/>
  <c r="AL46" i="28"/>
  <c r="BJ46" i="28"/>
  <c r="CH46" i="28"/>
  <c r="DF46" i="28"/>
  <c r="ED46" i="28"/>
  <c r="FB46" i="28"/>
  <c r="GA46" i="28"/>
  <c r="HA46" i="28"/>
  <c r="PL47" i="28"/>
  <c r="MD51" i="28"/>
  <c r="NA57" i="28"/>
  <c r="OH57" i="28"/>
  <c r="OQ57" i="28"/>
  <c r="KX57" i="28"/>
  <c r="Z38" i="28"/>
  <c r="W41" i="28"/>
  <c r="Z42" i="28"/>
  <c r="CU42" i="28"/>
  <c r="M43" i="28"/>
  <c r="W45" i="28"/>
  <c r="Z46" i="28"/>
  <c r="AM46" i="28"/>
  <c r="BK46" i="28"/>
  <c r="CI46" i="28"/>
  <c r="DG46" i="28"/>
  <c r="EE46" i="28"/>
  <c r="FC46" i="28"/>
  <c r="GB46" i="28"/>
  <c r="HG46" i="28"/>
  <c r="KV47" i="28"/>
  <c r="Y50" i="28"/>
  <c r="X50" i="28"/>
  <c r="W50" i="28"/>
  <c r="V50" i="28"/>
  <c r="R50" i="28"/>
  <c r="B50" i="28" s="1"/>
  <c r="D50" i="28" s="1"/>
  <c r="N50" i="28"/>
  <c r="M50" i="28"/>
  <c r="ME51" i="28"/>
  <c r="AA38" i="28"/>
  <c r="N39" i="28"/>
  <c r="X41" i="28"/>
  <c r="AA42"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AC38" i="28"/>
  <c r="Y41" i="28"/>
  <c r="FQ42"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BB42" i="28"/>
  <c r="AD46" i="28"/>
  <c r="AS46" i="28"/>
  <c r="BQ46" i="28"/>
  <c r="CO46" i="28"/>
  <c r="DM46" i="28"/>
  <c r="EK46" i="28"/>
  <c r="FI46" i="28"/>
  <c r="GL46" i="28"/>
  <c r="HL46" i="28"/>
  <c r="Z50" i="28"/>
  <c r="IY51" i="28"/>
  <c r="KU51" i="28"/>
  <c r="MQ51" i="28"/>
  <c r="OM51" i="28"/>
  <c r="CA42"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MM49" i="28"/>
  <c r="MY49" i="28"/>
  <c r="NK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MV52" i="28"/>
  <c r="Z53" i="28"/>
  <c r="IM53" i="28"/>
  <c r="JG53" i="28"/>
  <c r="W56" i="28"/>
  <c r="V56"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MN49" i="28"/>
  <c r="MZ49" i="28"/>
  <c r="NL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MK52" i="28"/>
  <c r="NI52" i="28"/>
  <c r="BX53" i="28"/>
  <c r="LS53" i="28"/>
  <c r="MM53"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NA49" i="28"/>
  <c r="NM49" i="28"/>
  <c r="NY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MX52" i="28"/>
  <c r="NV52" i="28"/>
  <c r="HY53"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JJ49" i="28"/>
  <c r="JV49" i="28"/>
  <c r="KH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IU52" i="28"/>
  <c r="JS52" i="28"/>
  <c r="OI52" i="28"/>
  <c r="PG52" i="28"/>
  <c r="LU53" i="28"/>
  <c r="MQ53"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KI49" i="28"/>
  <c r="KU49" i="28"/>
  <c r="LG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KR52" i="28"/>
  <c r="LP52" i="28"/>
  <c r="FS53" i="28"/>
  <c r="X56" i="28"/>
  <c r="V61" i="28"/>
  <c r="R61" i="28"/>
  <c r="B61" i="28" s="1"/>
  <c r="D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MR49" i="28"/>
  <c r="ND49" i="28"/>
  <c r="NP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IW52" i="28"/>
  <c r="JU52" i="28"/>
  <c r="OK52" i="28"/>
  <c r="PI52" i="28"/>
  <c r="LF53" i="28"/>
  <c r="KT53" i="28"/>
  <c r="NA53" i="28"/>
  <c r="MO53" i="28"/>
  <c r="OI53" i="28"/>
  <c r="PE53" i="28"/>
  <c r="KC53" i="28"/>
  <c r="JQ53" i="28"/>
  <c r="LX53" i="28"/>
  <c r="LL53" i="28"/>
  <c r="OE53" i="28"/>
  <c r="NS53" i="28"/>
  <c r="IQ53" i="28"/>
  <c r="IE53"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MG49" i="28"/>
  <c r="MS49" i="28"/>
  <c r="NE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IL52" i="28"/>
  <c r="JJ52" i="28"/>
  <c r="NZ52" i="28"/>
  <c r="OX52" i="28"/>
  <c r="S53" i="28"/>
  <c r="BQ53" i="28"/>
  <c r="PK53" i="28"/>
  <c r="W55" i="28"/>
  <c r="V55" i="28"/>
  <c r="R55" i="28"/>
  <c r="B55" i="28" s="1"/>
  <c r="D55" i="28" s="1"/>
  <c r="N55" i="28"/>
  <c r="M55" i="28"/>
  <c r="AC55" i="28"/>
  <c r="AC56" i="28"/>
  <c r="X59" i="28"/>
  <c r="W59" i="28"/>
  <c r="V59" i="28"/>
  <c r="R59" i="28"/>
  <c r="B59" i="28" s="1"/>
  <c r="D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LV49" i="28"/>
  <c r="MH49" i="28"/>
  <c r="MT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KI52" i="28"/>
  <c r="LG52" i="28"/>
  <c r="IY53" i="28"/>
  <c r="JS53" i="28"/>
  <c r="L55"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Q49" i="28"/>
  <c r="JC49" i="28"/>
  <c r="JO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N52" i="28"/>
  <c r="ND52" i="28"/>
  <c r="OB52" i="28"/>
  <c r="IH53" i="28"/>
  <c r="IZ53" i="28"/>
  <c r="JT53" i="28"/>
  <c r="CZ54" i="28"/>
  <c r="IW58" i="28"/>
  <c r="Y54" i="28"/>
  <c r="IH54" i="28"/>
  <c r="IT54" i="28"/>
  <c r="JF54" i="28"/>
  <c r="JR54" i="28"/>
  <c r="KD54" i="28"/>
  <c r="KP54" i="28"/>
  <c r="LB54" i="28"/>
  <c r="LN54" i="28"/>
  <c r="LZ54" i="28"/>
  <c r="ML54" i="28"/>
  <c r="MX54" i="28"/>
  <c r="NJ54" i="28"/>
  <c r="NV54" i="28"/>
  <c r="OH54" i="28"/>
  <c r="OT54" i="28"/>
  <c r="PF54" i="28"/>
  <c r="R56" i="28"/>
  <c r="B56" i="28" s="1"/>
  <c r="D56" i="28" s="1"/>
  <c r="V57" i="28"/>
  <c r="Y58" i="28"/>
  <c r="AL58" i="28"/>
  <c r="AX58" i="28"/>
  <c r="BJ58" i="28"/>
  <c r="BV58" i="28"/>
  <c r="CH58" i="28"/>
  <c r="CT58" i="28"/>
  <c r="DF58" i="28"/>
  <c r="DR58" i="28"/>
  <c r="ED58" i="28"/>
  <c r="EP58" i="28"/>
  <c r="FB58" i="28"/>
  <c r="FN58" i="28"/>
  <c r="FZ58" i="28"/>
  <c r="GL58" i="28"/>
  <c r="GX58" i="28"/>
  <c r="HJ58" i="28"/>
  <c r="HV58" i="28"/>
  <c r="R60" i="28"/>
  <c r="B60" i="28" s="1"/>
  <c r="D60" i="28" s="1"/>
  <c r="N60" i="28"/>
  <c r="AC60" i="28"/>
  <c r="X60" i="28"/>
  <c r="R63" i="28"/>
  <c r="B63" i="28" s="1"/>
  <c r="D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MR67" i="28"/>
  <c r="NT67" i="28"/>
  <c r="MY67" i="28"/>
  <c r="PE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D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70" i="28"/>
  <c r="W65" i="28"/>
  <c r="R65" i="28"/>
  <c r="B65" i="28" s="1"/>
  <c r="D65" i="28" s="1"/>
  <c r="N65" i="28"/>
  <c r="W64" i="28"/>
  <c r="V64" i="28"/>
  <c r="R64" i="28"/>
  <c r="B64" i="28" s="1"/>
  <c r="D64" i="28" s="1"/>
  <c r="AC64" i="28"/>
  <c r="L65" i="28"/>
  <c r="MA66" i="28"/>
  <c r="OT66" i="28"/>
  <c r="L64" i="28"/>
  <c r="M65"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DH69" i="28"/>
  <c r="FC69" i="28"/>
  <c r="HJ69" i="28"/>
  <c r="BV69" i="28"/>
  <c r="EC69" i="28"/>
  <c r="GJ69" i="28"/>
  <c r="AV69" i="28"/>
  <c r="DC69" i="28"/>
  <c r="FI69" i="28"/>
  <c r="HP69" i="28"/>
  <c r="CB69" i="28"/>
  <c r="DV69" i="28"/>
  <c r="CD69" i="28"/>
  <c r="BZ69" i="28"/>
  <c r="BR69" i="28"/>
  <c r="S70" i="28"/>
  <c r="LV70" i="28"/>
  <c r="AC65" i="28"/>
  <c r="MG70" i="28"/>
  <c r="NR70" i="28"/>
  <c r="V66" i="28"/>
  <c r="Y67" i="28"/>
  <c r="MC77" i="28"/>
  <c r="W66" i="28"/>
  <c r="Z67" i="28"/>
  <c r="MM72" i="28"/>
  <c r="X66" i="28"/>
  <c r="AA67" i="28"/>
  <c r="V65" i="28"/>
  <c r="Y66" i="28"/>
  <c r="AC67" i="28"/>
  <c r="Z66" i="28"/>
  <c r="X68" i="28"/>
  <c r="W68" i="28"/>
  <c r="V68" i="28"/>
  <c r="M68" i="28"/>
  <c r="AC68"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L74" i="28"/>
  <c r="N74" i="28"/>
  <c r="AA74" i="28"/>
  <c r="Y74" i="28"/>
  <c r="Y65" i="28"/>
  <c r="AC66" i="28"/>
  <c r="N68" i="28"/>
  <c r="R68" i="28"/>
  <c r="B68" i="28" s="1"/>
  <c r="D68" i="28" s="1"/>
  <c r="R74" i="28"/>
  <c r="B74" i="28" s="1"/>
  <c r="D74" i="28" s="1"/>
  <c r="R69" i="28"/>
  <c r="B69" i="28" s="1"/>
  <c r="D69" i="28" s="1"/>
  <c r="C70" i="28" s="1"/>
  <c r="Y73" i="28"/>
  <c r="W73" i="28"/>
  <c r="R73" i="28"/>
  <c r="B73" i="28" s="1"/>
  <c r="D73" i="28" s="1"/>
  <c r="N73" i="28"/>
  <c r="AA73" i="28"/>
  <c r="W69" i="28"/>
  <c r="Z70" i="28"/>
  <c r="M73" i="28"/>
  <c r="X69" i="28"/>
  <c r="AA70" i="28"/>
  <c r="V73" i="28"/>
  <c r="Y69" i="28"/>
  <c r="AC70" i="28"/>
  <c r="AU71" i="28"/>
  <c r="BS71" i="28"/>
  <c r="CQ71" i="28"/>
  <c r="DO71" i="28"/>
  <c r="EM71" i="28"/>
  <c r="FK71" i="28"/>
  <c r="GI71" i="28"/>
  <c r="X73" i="28"/>
  <c r="Z69"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AC73" i="28"/>
  <c r="AC74" i="28"/>
  <c r="PM76" i="28"/>
  <c r="MX76" i="28"/>
  <c r="LH76" i="28"/>
  <c r="PH76" i="28"/>
  <c r="X71" i="28"/>
  <c r="AT75" i="28"/>
  <c r="BP75" i="28"/>
  <c r="CN75" i="28"/>
  <c r="DL75" i="28"/>
  <c r="EJ75" i="28"/>
  <c r="FH75" i="28"/>
  <c r="GF75" i="28"/>
  <c r="HE75" i="28"/>
  <c r="IF75" i="28"/>
  <c r="JL75" i="28"/>
  <c r="II76" i="28"/>
  <c r="Y71" i="28"/>
  <c r="V74" i="28"/>
  <c r="AU75" i="28"/>
  <c r="BQ75" i="28"/>
  <c r="CO75" i="28"/>
  <c r="DM75" i="28"/>
  <c r="EK75" i="28"/>
  <c r="FI75" i="28"/>
  <c r="GG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AA71" i="28"/>
  <c r="X74" i="28"/>
  <c r="AF75" i="28"/>
  <c r="AW75" i="28"/>
  <c r="BS75" i="28"/>
  <c r="CQ75" i="28"/>
  <c r="DO75" i="28"/>
  <c r="EM75" i="28"/>
  <c r="FK75" i="28"/>
  <c r="GI75" i="28"/>
  <c r="HM75" i="28"/>
  <c r="M71" i="28"/>
  <c r="Z74" i="28"/>
  <c r="HQ75" i="28"/>
  <c r="MF75" i="28"/>
  <c r="LT75" i="28"/>
  <c r="MQ75" i="28"/>
  <c r="ME75" i="28"/>
  <c r="OX75" i="28"/>
  <c r="OL75" i="28"/>
  <c r="JJ75" i="28"/>
  <c r="IX75" i="28"/>
  <c r="LP75" i="28"/>
  <c r="LD75" i="28"/>
  <c r="NW75" i="28"/>
  <c r="NK75" i="28"/>
  <c r="II75" i="28"/>
  <c r="HW75" i="28"/>
  <c r="KP75" i="28"/>
  <c r="KD75" i="28"/>
  <c r="MK75" i="28"/>
  <c r="LY75" i="28"/>
  <c r="OQ75" i="28"/>
  <c r="OE75" i="28"/>
  <c r="JC75" i="28"/>
  <c r="IQ75" i="28"/>
  <c r="AJ75" i="28"/>
  <c r="BF75" i="28"/>
  <c r="CC75" i="28"/>
  <c r="DA75" i="28"/>
  <c r="DY75" i="28"/>
  <c r="EW75" i="28"/>
  <c r="FU75" i="28"/>
  <c r="GS75" i="28"/>
  <c r="HT75" i="28"/>
  <c r="IZ75" i="28"/>
  <c r="KB75" i="28"/>
  <c r="V76" i="28"/>
  <c r="N76" i="28"/>
  <c r="M76" i="28"/>
  <c r="AC76" i="28"/>
  <c r="AA76" i="28"/>
  <c r="Y76" i="28"/>
  <c r="AC87" i="28"/>
  <c r="AA87" i="28"/>
  <c r="Z87" i="28"/>
  <c r="W87" i="28"/>
  <c r="M87" i="28"/>
  <c r="L87" i="28"/>
  <c r="AP78" i="28"/>
  <c r="CL78" i="28"/>
  <c r="EH78"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AA77" i="28"/>
  <c r="BB78" i="28"/>
  <c r="CX78" i="28"/>
  <c r="ET78" i="28"/>
  <c r="GP78" i="28"/>
  <c r="NL79" i="28"/>
  <c r="Z75" i="28"/>
  <c r="BC78" i="28"/>
  <c r="CY78" i="28"/>
  <c r="EU78" i="28"/>
  <c r="GQ78" i="28"/>
  <c r="X83" i="28"/>
  <c r="W83" i="28"/>
  <c r="N83" i="28"/>
  <c r="M83" i="28"/>
  <c r="L83" i="28"/>
  <c r="AC83" i="28"/>
  <c r="AA83" i="28"/>
  <c r="Z83" i="28"/>
  <c r="Y83" i="28"/>
  <c r="V83" i="28"/>
  <c r="R83" i="28"/>
  <c r="B83" i="28" s="1"/>
  <c r="D83" i="28" s="1"/>
  <c r="AA75" i="28"/>
  <c r="OW78" i="28"/>
  <c r="JI78" i="28"/>
  <c r="LP78" i="28"/>
  <c r="NW78" i="28"/>
  <c r="II78" i="28"/>
  <c r="KP78" i="28"/>
  <c r="MK78" i="28"/>
  <c r="OF78" i="28"/>
  <c r="IR78" i="28"/>
  <c r="KY78" i="28"/>
  <c r="NF78" i="28"/>
  <c r="U78" i="28"/>
  <c r="KK78" i="28"/>
  <c r="BD78" i="28"/>
  <c r="CZ78" i="28"/>
  <c r="EV78" i="28"/>
  <c r="GR78" i="28"/>
  <c r="KJ78" i="28"/>
  <c r="Y77" i="28"/>
  <c r="X77" i="28"/>
  <c r="W77" i="28"/>
  <c r="BN78" i="28"/>
  <c r="DJ78" i="28"/>
  <c r="FF78" i="28"/>
  <c r="HB78" i="28"/>
  <c r="M75" i="28"/>
  <c r="BO78" i="28"/>
  <c r="DK78" i="28"/>
  <c r="FG78" i="28"/>
  <c r="HC78" i="28"/>
  <c r="L77" i="28"/>
  <c r="BP78" i="28"/>
  <c r="DL78" i="28"/>
  <c r="FH78" i="28"/>
  <c r="HD78" i="28"/>
  <c r="KV78" i="28"/>
  <c r="M77" i="28"/>
  <c r="AD78" i="28"/>
  <c r="BZ78" i="28"/>
  <c r="DV78" i="28"/>
  <c r="FR78" i="28"/>
  <c r="HN78" i="28"/>
  <c r="OX78" i="28"/>
  <c r="W79" i="28"/>
  <c r="AV79" i="28"/>
  <c r="EN79" i="28"/>
  <c r="EZ79" i="28"/>
  <c r="FL79" i="28"/>
  <c r="GJ79" i="28"/>
  <c r="KV80" i="28"/>
  <c r="IC81" i="28"/>
  <c r="JC81" i="28"/>
  <c r="KJ81" i="28"/>
  <c r="LJ81" i="28"/>
  <c r="MO81" i="28"/>
  <c r="NQ81" i="28"/>
  <c r="OQ81"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D81" i="28"/>
  <c r="JI81" i="28"/>
  <c r="KK81" i="28"/>
  <c r="LK81" i="28"/>
  <c r="MR81" i="28"/>
  <c r="NR81" i="28"/>
  <c r="S85" i="28"/>
  <c r="IS85" i="28"/>
  <c r="Y79" i="28"/>
  <c r="DF79" i="28"/>
  <c r="DR79" i="28"/>
  <c r="ED79" i="28"/>
  <c r="FB79"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LC80" i="28"/>
  <c r="NE80" i="28"/>
  <c r="S81" i="28"/>
  <c r="IK81" i="28"/>
  <c r="JM81" i="28"/>
  <c r="KM81" i="28"/>
  <c r="LT81" i="28"/>
  <c r="MT81" i="28"/>
  <c r="NY81" i="28"/>
  <c r="PA81" i="28"/>
  <c r="KL85" i="28"/>
  <c r="X78" i="28"/>
  <c r="AA79" i="28"/>
  <c r="CJ79" i="28"/>
  <c r="CV79" i="28"/>
  <c r="DH79" i="28"/>
  <c r="EF79" i="28"/>
  <c r="U81" i="28"/>
  <c r="AT81" i="28"/>
  <c r="BS81" i="28"/>
  <c r="CZ81" i="28"/>
  <c r="DZ81" i="28"/>
  <c r="FE81" i="28"/>
  <c r="GG81" i="28"/>
  <c r="HG81" i="28"/>
  <c r="IN81" i="28"/>
  <c r="JN81" i="28"/>
  <c r="KS81" i="28"/>
  <c r="LU81" i="28"/>
  <c r="MU81" i="28"/>
  <c r="OB81" i="28"/>
  <c r="PB81" i="28"/>
  <c r="KO85" i="28"/>
  <c r="CK79" i="28"/>
  <c r="CW79" i="28"/>
  <c r="DI79" i="28"/>
  <c r="DU79" i="28"/>
  <c r="ES79" i="28"/>
  <c r="IO81" i="28"/>
  <c r="JO81" i="28"/>
  <c r="KV81" i="28"/>
  <c r="LV81" i="28"/>
  <c r="NA81" i="28"/>
  <c r="OC81" i="28"/>
  <c r="PC81" i="28"/>
  <c r="KR85" i="28"/>
  <c r="Z78" i="28"/>
  <c r="M79" i="28"/>
  <c r="AD79" i="28"/>
  <c r="AP79" i="28"/>
  <c r="BB79" i="28"/>
  <c r="BN79" i="28"/>
  <c r="CL79" i="28"/>
  <c r="FR79" i="28"/>
  <c r="GD79" i="28"/>
  <c r="GP79" i="28"/>
  <c r="HB79" i="28"/>
  <c r="AX81" i="28"/>
  <c r="CB81" i="28"/>
  <c r="DB81" i="28"/>
  <c r="EG81" i="28"/>
  <c r="FI81" i="28"/>
  <c r="GI81" i="28"/>
  <c r="IP81" i="28"/>
  <c r="JU81" i="28"/>
  <c r="KW81" i="28"/>
  <c r="LW81" i="28"/>
  <c r="ND81" i="28"/>
  <c r="OD81" i="28"/>
  <c r="PI81" i="28"/>
  <c r="MH85" i="28"/>
  <c r="AA78" i="28"/>
  <c r="N79" i="28"/>
  <c r="AQ79" i="28"/>
  <c r="BC79" i="28"/>
  <c r="BO79" i="28"/>
  <c r="CA79" i="28"/>
  <c r="CY79" i="28"/>
  <c r="GE79" i="28"/>
  <c r="GQ79" i="28"/>
  <c r="HC79" i="28"/>
  <c r="HO79"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MI85" i="28"/>
  <c r="AF79" i="28"/>
  <c r="AR79" i="28"/>
  <c r="BP79" i="28"/>
  <c r="CN79" i="28"/>
  <c r="DX79" i="28"/>
  <c r="EJ79" i="28"/>
  <c r="EV79" i="28"/>
  <c r="FH79" i="28"/>
  <c r="FT79" i="28"/>
  <c r="GF79" i="28"/>
  <c r="GR79" i="28"/>
  <c r="HD79" i="28"/>
  <c r="CJ80" i="28"/>
  <c r="EE80" i="28"/>
  <c r="GK80" i="28"/>
  <c r="AW80" i="28"/>
  <c r="DB80" i="28"/>
  <c r="FI80" i="28"/>
  <c r="GQ80" i="28"/>
  <c r="AF81" i="28"/>
  <c r="BD81" i="28"/>
  <c r="CD81" i="28"/>
  <c r="DI81" i="28"/>
  <c r="EK81" i="28"/>
  <c r="FK81" i="28"/>
  <c r="GR81" i="28"/>
  <c r="HR81" i="28"/>
  <c r="IW81" i="28"/>
  <c r="JY81" i="28"/>
  <c r="KY81" i="28"/>
  <c r="MF81" i="28"/>
  <c r="NF81" i="28"/>
  <c r="OK81" i="28"/>
  <c r="PM81" i="28"/>
  <c r="MJ85" i="28"/>
  <c r="W81" i="28"/>
  <c r="Z82" i="28"/>
  <c r="MN84" i="28"/>
  <c r="MB84" i="28"/>
  <c r="LP84" i="28"/>
  <c r="OU84" i="28"/>
  <c r="OI84" i="28"/>
  <c r="NW84" i="28"/>
  <c r="JG84" i="28"/>
  <c r="IU84" i="28"/>
  <c r="II84" i="28"/>
  <c r="LM84" i="28"/>
  <c r="LA84" i="28"/>
  <c r="KO84" i="28"/>
  <c r="NH84" i="28"/>
  <c r="MV84" i="28"/>
  <c r="MJ84" i="28"/>
  <c r="PO84" i="28"/>
  <c r="PC84" i="28"/>
  <c r="OQ84" i="28"/>
  <c r="KA84" i="28"/>
  <c r="JO84" i="28"/>
  <c r="JC84" i="28"/>
  <c r="MH84" i="28"/>
  <c r="LV84" i="28"/>
  <c r="LJ84" i="28"/>
  <c r="PA84" i="28"/>
  <c r="OO84" i="28"/>
  <c r="OC84" i="28"/>
  <c r="JM84" i="28"/>
  <c r="JA84" i="28"/>
  <c r="IO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PI84" i="28"/>
  <c r="DM85" i="28"/>
  <c r="EM85" i="28"/>
  <c r="FT85" i="28"/>
  <c r="GT85" i="28"/>
  <c r="AC82" i="28"/>
  <c r="PJ84" i="28"/>
  <c r="ES85" i="28"/>
  <c r="FU85" i="28"/>
  <c r="GU85" i="28"/>
  <c r="Z81" i="28"/>
  <c r="BM85" i="28"/>
  <c r="CO85" i="28"/>
  <c r="DO85" i="28"/>
  <c r="EV85" i="28"/>
  <c r="FV85" i="28"/>
  <c r="HA85" i="28"/>
  <c r="X80" i="28"/>
  <c r="AA81" i="28"/>
  <c r="GN84" i="28"/>
  <c r="AZ84" i="28"/>
  <c r="CU84" i="28"/>
  <c r="FA84" i="28"/>
  <c r="HH84" i="28"/>
  <c r="BT84" i="28"/>
  <c r="EA84" i="28"/>
  <c r="GH84" i="28"/>
  <c r="AT84" i="28"/>
  <c r="DA84" i="28"/>
  <c r="GQ84" i="28"/>
  <c r="OL84" i="28"/>
  <c r="PL84" i="28"/>
  <c r="AI85" i="28"/>
  <c r="BP85" i="28"/>
  <c r="CP85" i="28"/>
  <c r="DU85" i="28"/>
  <c r="EW85" i="28"/>
  <c r="FW85" i="28"/>
  <c r="HD85" i="28"/>
  <c r="Z80" i="28"/>
  <c r="M81" i="28"/>
  <c r="GX84" i="28"/>
  <c r="HZ84" i="28"/>
  <c r="IZ84" i="28"/>
  <c r="KG84" i="28"/>
  <c r="AR85" i="28"/>
  <c r="BR85" i="28"/>
  <c r="CW85" i="28"/>
  <c r="DY85" i="28"/>
  <c r="EY85" i="28"/>
  <c r="GF85" i="28"/>
  <c r="HF85" i="28"/>
  <c r="IA84" i="28"/>
  <c r="AS85" i="28"/>
  <c r="BS85" i="28"/>
  <c r="CZ85" i="28"/>
  <c r="DZ85" i="28"/>
  <c r="FE85" i="28"/>
  <c r="GG85" i="28"/>
  <c r="HG85" i="28"/>
  <c r="V86" i="28"/>
  <c r="R86" i="28"/>
  <c r="B86" i="28" s="1"/>
  <c r="D86" i="28" s="1"/>
  <c r="N86" i="28"/>
  <c r="M86" i="28"/>
  <c r="AC86" i="28"/>
  <c r="AA86" i="28"/>
  <c r="Y86" i="28"/>
  <c r="X86" i="28"/>
  <c r="W86" i="28"/>
  <c r="W85" i="28"/>
  <c r="L86" i="28"/>
  <c r="IC88" i="28"/>
  <c r="JN88" i="28"/>
  <c r="LS88" i="28"/>
  <c r="OS88" i="28"/>
  <c r="X85" i="28"/>
  <c r="AC88" i="28"/>
  <c r="L88" i="28"/>
  <c r="AA88" i="28"/>
  <c r="Y88" i="28"/>
  <c r="X88" i="28"/>
  <c r="W88" i="28"/>
  <c r="V88" i="28"/>
  <c r="II88" i="28"/>
  <c r="JQ88" i="28"/>
  <c r="LY88" i="28"/>
  <c r="OX88" i="28"/>
  <c r="Y85" i="28"/>
  <c r="IL88" i="28"/>
  <c r="JT88" i="28"/>
  <c r="MN88" i="28"/>
  <c r="OY88" i="28"/>
  <c r="Z85" i="28"/>
  <c r="M88" i="28"/>
  <c r="IM88" i="28"/>
  <c r="JU88" i="28"/>
  <c r="MQ88" i="28"/>
  <c r="PE88" i="28"/>
  <c r="X84" i="28"/>
  <c r="AA85" i="28"/>
  <c r="N88" i="28"/>
  <c r="IN88" i="28"/>
  <c r="KG88" i="28"/>
  <c r="MW88"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Z84" i="28"/>
  <c r="M85" i="28"/>
  <c r="S88" i="28"/>
  <c r="IU88" i="28"/>
  <c r="KR88" i="28"/>
  <c r="NA88" i="28"/>
  <c r="Y87" i="28"/>
  <c r="X87" i="28"/>
  <c r="V87" i="28"/>
  <c r="R87" i="28"/>
  <c r="B87" i="28" s="1"/>
  <c r="D87" i="28" s="1"/>
  <c r="N87" i="28"/>
  <c r="Z88" i="28"/>
  <c r="IX88" i="28"/>
  <c r="KS88" i="28"/>
  <c r="NN88" i="28"/>
  <c r="W92" i="28"/>
  <c r="V92" i="28"/>
  <c r="L92" i="28"/>
  <c r="M92" i="28"/>
  <c r="N92" i="28"/>
  <c r="L89" i="28"/>
  <c r="X89" i="28"/>
  <c r="X92" i="28"/>
  <c r="R89" i="28"/>
  <c r="B89" i="28" s="1"/>
  <c r="D89"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C95" i="28" s="1"/>
  <c r="N94" i="28"/>
  <c r="M94" i="28"/>
  <c r="AC89" i="28"/>
  <c r="Y92" i="28"/>
  <c r="IC93" i="28"/>
  <c r="JY93" i="28"/>
  <c r="LU93" i="28"/>
  <c r="NR93" i="28"/>
  <c r="Z94" i="28"/>
  <c r="IE93" i="28"/>
  <c r="KA93" i="28"/>
  <c r="LW93" i="28"/>
  <c r="NT93" i="28"/>
  <c r="IP95" i="28"/>
  <c r="JP95" i="28"/>
  <c r="KW95" i="28"/>
  <c r="LZ95" i="28"/>
  <c r="NP95" i="28"/>
  <c r="R96" i="28"/>
  <c r="B96" i="28" s="1"/>
  <c r="D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D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W96" i="28"/>
  <c r="Z97" i="28"/>
  <c r="Y96" i="28"/>
  <c r="Y99" i="28"/>
  <c r="X99" i="28"/>
  <c r="V99" i="28"/>
  <c r="R99" i="28"/>
  <c r="B99" i="28" s="1"/>
  <c r="D99" i="28" s="1"/>
  <c r="N99" i="28"/>
  <c r="M99" i="28"/>
  <c r="LH100" i="28"/>
  <c r="IQ100" i="28"/>
  <c r="Z98" i="28"/>
  <c r="AA98" i="28"/>
  <c r="AC98" i="28"/>
  <c r="M98" i="28"/>
  <c r="N98" i="28"/>
  <c r="R98" i="28"/>
  <c r="B98" i="28" s="1"/>
  <c r="D98"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NQ80" i="28" l="1"/>
  <c r="IF37" i="28"/>
  <c r="KN80" i="28"/>
  <c r="LX80" i="28"/>
  <c r="JZ80" i="28"/>
  <c r="IJ80" i="28"/>
  <c r="KI37" i="28"/>
  <c r="KZ19" i="28"/>
  <c r="IS19" i="28"/>
  <c r="LE80" i="28"/>
  <c r="OK80" i="28"/>
  <c r="KI80" i="28"/>
  <c r="KX80" i="28"/>
  <c r="JH80" i="28"/>
  <c r="LG80" i="28"/>
  <c r="PN80" i="28"/>
  <c r="NX80" i="28"/>
  <c r="IV80" i="28"/>
  <c r="KM80" i="28"/>
  <c r="IF80" i="28"/>
  <c r="JR80" i="28"/>
  <c r="IG80" i="28"/>
  <c r="OV80" i="28"/>
  <c r="IR80" i="28"/>
  <c r="MW80" i="28"/>
  <c r="LO80" i="28"/>
  <c r="KL80" i="28"/>
  <c r="PD80" i="28"/>
  <c r="HY80" i="28"/>
  <c r="NI80" i="28"/>
  <c r="OX80" i="28"/>
  <c r="LH80" i="28"/>
  <c r="JU80" i="28"/>
  <c r="PF80" i="28"/>
  <c r="IC80" i="28"/>
  <c r="NU80" i="28"/>
  <c r="OB80" i="28"/>
  <c r="ML80" i="28"/>
  <c r="LV66" i="28"/>
  <c r="IZ80" i="28"/>
  <c r="OJ80" i="28"/>
  <c r="MS80" i="28"/>
  <c r="KQ80" i="28"/>
  <c r="LR80" i="28"/>
  <c r="JC66" i="28"/>
  <c r="C23" i="28"/>
  <c r="C74" i="28"/>
  <c r="MY34" i="28"/>
  <c r="NI34" i="28"/>
  <c r="MR34" i="28"/>
  <c r="JY34" i="28"/>
  <c r="IT90" i="28"/>
  <c r="MA67" i="28"/>
  <c r="LT67" i="28"/>
  <c r="NP52" i="28"/>
  <c r="IB52" i="28"/>
  <c r="KU52" i="28"/>
  <c r="OL52" i="28"/>
  <c r="IX52" i="28"/>
  <c r="OW52" i="28"/>
  <c r="JI52" i="28"/>
  <c r="LD52" i="28"/>
  <c r="OU52" i="28"/>
  <c r="JG52" i="28"/>
  <c r="NJ52" i="28"/>
  <c r="MW52" i="28"/>
  <c r="MJ52" i="28"/>
  <c r="MT57" i="28"/>
  <c r="PC57" i="28"/>
  <c r="OT57" i="28"/>
  <c r="NM57" i="28"/>
  <c r="LX52" i="28"/>
  <c r="ND57" i="28"/>
  <c r="JD57" i="28"/>
  <c r="PI57" i="28"/>
  <c r="PC67" i="28"/>
  <c r="KR67" i="28"/>
  <c r="KK67" i="28"/>
  <c r="MR52" i="28"/>
  <c r="PK52" i="28"/>
  <c r="JW52" i="28"/>
  <c r="NN52" i="28"/>
  <c r="HZ52" i="28"/>
  <c r="NY52" i="28"/>
  <c r="IK52" i="28"/>
  <c r="KF52" i="28"/>
  <c r="NW52" i="28"/>
  <c r="II52" i="28"/>
  <c r="ML52" i="28"/>
  <c r="LY52" i="28"/>
  <c r="LL52" i="28"/>
  <c r="KK57" i="28"/>
  <c r="LJ57" i="28"/>
  <c r="MJ57" i="28"/>
  <c r="MA57" i="28"/>
  <c r="KT57" i="28"/>
  <c r="IU57" i="28"/>
  <c r="KX67" i="28"/>
  <c r="LP67" i="28"/>
  <c r="LI67" i="28"/>
  <c r="MF52" i="28"/>
  <c r="OY52" i="28"/>
  <c r="JK52" i="28"/>
  <c r="NB52" i="28"/>
  <c r="NM52" i="28"/>
  <c r="HY52" i="28"/>
  <c r="PH52" i="28"/>
  <c r="JT52" i="28"/>
  <c r="NK52" i="28"/>
  <c r="HW52" i="28"/>
  <c r="LZ52" i="28"/>
  <c r="LM52" i="28"/>
  <c r="KZ52" i="28"/>
  <c r="NF57" i="28"/>
  <c r="MV57" i="28"/>
  <c r="MM57" i="28"/>
  <c r="LF57" i="28"/>
  <c r="LJ48" i="28"/>
  <c r="NF67" i="28"/>
  <c r="JI67" i="28"/>
  <c r="OT67" i="28"/>
  <c r="LT52" i="28"/>
  <c r="OM52" i="28"/>
  <c r="IY52" i="28"/>
  <c r="MP52" i="28"/>
  <c r="NA52" i="28"/>
  <c r="OV52" i="28"/>
  <c r="JH52" i="28"/>
  <c r="MY52" i="28"/>
  <c r="LN52" i="28"/>
  <c r="LA52" i="28"/>
  <c r="KN52" i="28"/>
  <c r="LT57" i="28"/>
  <c r="OR57" i="28"/>
  <c r="OI57" i="28"/>
  <c r="NB57" i="28"/>
  <c r="JO48" i="28"/>
  <c r="IS82" i="28"/>
  <c r="LK67" i="28"/>
  <c r="KG67" i="28"/>
  <c r="OU67" i="28"/>
  <c r="LH52" i="28"/>
  <c r="OA52" i="28"/>
  <c r="IM52" i="28"/>
  <c r="MD52" i="28"/>
  <c r="MO52" i="28"/>
  <c r="OJ52" i="28"/>
  <c r="IV52" i="28"/>
  <c r="MM52" i="28"/>
  <c r="LB52" i="28"/>
  <c r="KO52" i="28"/>
  <c r="KB52" i="28"/>
  <c r="PM57" i="28"/>
  <c r="KO57" i="28"/>
  <c r="JT57" i="28"/>
  <c r="IM57" i="28"/>
  <c r="PN48" i="28"/>
  <c r="IS67" i="28"/>
  <c r="HZ67" i="28"/>
  <c r="OY67" i="28"/>
  <c r="KV52" i="28"/>
  <c r="NO52" i="28"/>
  <c r="IA52" i="28"/>
  <c r="LR52" i="28"/>
  <c r="MC52" i="28"/>
  <c r="NX52" i="28"/>
  <c r="IJ52" i="28"/>
  <c r="MA52" i="28"/>
  <c r="KP52" i="28"/>
  <c r="KC52" i="28"/>
  <c r="PD52" i="28"/>
  <c r="JP52" i="28"/>
  <c r="ID57" i="28"/>
  <c r="LA57" i="28"/>
  <c r="KF57" i="28"/>
  <c r="IY57" i="28"/>
  <c r="PC82" i="28"/>
  <c r="JQ67" i="28"/>
  <c r="IX67" i="28"/>
  <c r="NP67" i="28"/>
  <c r="KJ52" i="28"/>
  <c r="NC52" i="28"/>
  <c r="LF52" i="28"/>
  <c r="LQ52" i="28"/>
  <c r="NL52" i="28"/>
  <c r="HX52" i="28"/>
  <c r="LO52" i="28"/>
  <c r="KD52" i="28"/>
  <c r="PE52" i="28"/>
  <c r="JQ52" i="28"/>
  <c r="OR52" i="28"/>
  <c r="JD52" i="28"/>
  <c r="PN57" i="28"/>
  <c r="MW57" i="28"/>
  <c r="MB57" i="28"/>
  <c r="KU57" i="28"/>
  <c r="KA48" i="28"/>
  <c r="PD67" i="28"/>
  <c r="NS67" i="28"/>
  <c r="OP67" i="28"/>
  <c r="JX52" i="28"/>
  <c r="MQ52" i="28"/>
  <c r="KT52" i="28"/>
  <c r="LE52" i="28"/>
  <c r="MZ52" i="28"/>
  <c r="LC52" i="28"/>
  <c r="PF52" i="28"/>
  <c r="JR52" i="28"/>
  <c r="OS52" i="28"/>
  <c r="JE52" i="28"/>
  <c r="OF52" i="28"/>
  <c r="IR52" i="28"/>
  <c r="JC57" i="28"/>
  <c r="IT57" i="28"/>
  <c r="PH57" i="28"/>
  <c r="OA57" i="28"/>
  <c r="LW48" i="28"/>
  <c r="JE82" i="28"/>
  <c r="IT67" i="28"/>
  <c r="IA67" i="28"/>
  <c r="PN67" i="28"/>
  <c r="OZ52" i="28"/>
  <c r="JL52" i="28"/>
  <c r="ME52" i="28"/>
  <c r="KH52" i="28"/>
  <c r="KS52" i="28"/>
  <c r="MN52" i="28"/>
  <c r="KQ52" i="28"/>
  <c r="OT52" i="28"/>
  <c r="JF52" i="28"/>
  <c r="OG52" i="28"/>
  <c r="IS52" i="28"/>
  <c r="NT52" i="28"/>
  <c r="IF52" i="28"/>
  <c r="JO57" i="28"/>
  <c r="JF57" i="28"/>
  <c r="HY57" i="28"/>
  <c r="OM57" i="28"/>
  <c r="MH48" i="28"/>
  <c r="NK67" i="28"/>
  <c r="MQ67" i="28"/>
  <c r="ON52" i="28"/>
  <c r="IZ52" i="28"/>
  <c r="LS52" i="28"/>
  <c r="PJ52" i="28"/>
  <c r="JV52" i="28"/>
  <c r="KG52" i="28"/>
  <c r="MB52" i="28"/>
  <c r="KE52" i="28"/>
  <c r="OH52" i="28"/>
  <c r="IT52" i="28"/>
  <c r="NU52" i="28"/>
  <c r="IG52" i="28"/>
  <c r="NH52" i="28"/>
  <c r="S57" i="28"/>
  <c r="LK57" i="28"/>
  <c r="LB57" i="28"/>
  <c r="NS48" i="28"/>
  <c r="MW78" i="28"/>
  <c r="KH78" i="28"/>
  <c r="OD78" i="28"/>
  <c r="LC79" i="28"/>
  <c r="IU75" i="28"/>
  <c r="KT90" i="28"/>
  <c r="OM78" i="28"/>
  <c r="S78" i="28"/>
  <c r="NE78" i="28"/>
  <c r="KL78" i="28"/>
  <c r="IE78" i="28"/>
  <c r="NS78" i="28"/>
  <c r="LL78" i="28"/>
  <c r="JQ78" i="28"/>
  <c r="PE78" i="28"/>
  <c r="NJ78" i="28"/>
  <c r="LC78" i="28"/>
  <c r="IV78" i="28"/>
  <c r="OJ78" i="28"/>
  <c r="MC78" i="28"/>
  <c r="OX79" i="28"/>
  <c r="LK75" i="28"/>
  <c r="JE75" i="28"/>
  <c r="OS75" i="28"/>
  <c r="MX75" i="28"/>
  <c r="KQ75" i="28"/>
  <c r="IJ75" i="28"/>
  <c r="NX75" i="28"/>
  <c r="LR75" i="28"/>
  <c r="JK75" i="28"/>
  <c r="OY75" i="28"/>
  <c r="ON75" i="28"/>
  <c r="KZ75" i="28"/>
  <c r="MG75" i="28"/>
  <c r="NY72" i="28"/>
  <c r="KR34" i="28"/>
  <c r="LK34" i="28"/>
  <c r="JA75" i="28"/>
  <c r="IB78" i="28"/>
  <c r="IZ78" i="28"/>
  <c r="NB78" i="28"/>
  <c r="KO72" i="28"/>
  <c r="MN78" i="28"/>
  <c r="HW72" i="28"/>
  <c r="MV90" i="28"/>
  <c r="IN90" i="28"/>
  <c r="MQ78" i="28"/>
  <c r="IC78" i="28"/>
  <c r="NQ78" i="28"/>
  <c r="KX78" i="28"/>
  <c r="IQ78" i="28"/>
  <c r="OE78" i="28"/>
  <c r="LX78" i="28"/>
  <c r="KC78" i="28"/>
  <c r="IH78" i="28"/>
  <c r="NV78" i="28"/>
  <c r="LO78" i="28"/>
  <c r="JH78" i="28"/>
  <c r="OV78" i="28"/>
  <c r="MO78" i="28"/>
  <c r="OD79" i="28"/>
  <c r="LW75" i="28"/>
  <c r="JQ75" i="28"/>
  <c r="PE75" i="28"/>
  <c r="NJ75" i="28"/>
  <c r="LC75" i="28"/>
  <c r="IV75" i="28"/>
  <c r="OJ75" i="28"/>
  <c r="MD75" i="28"/>
  <c r="JW75" i="28"/>
  <c r="PK75" i="28"/>
  <c r="OZ75" i="28"/>
  <c r="JP75" i="28"/>
  <c r="KW75" i="28"/>
  <c r="LR72" i="28"/>
  <c r="IK34" i="28"/>
  <c r="OD75" i="28"/>
  <c r="KT78" i="28"/>
  <c r="LS78" i="28"/>
  <c r="IN78" i="28"/>
  <c r="LB78" i="28"/>
  <c r="JQ90" i="28"/>
  <c r="OB90" i="28"/>
  <c r="KU78" i="28"/>
  <c r="IO78" i="28"/>
  <c r="OC78" i="28"/>
  <c r="LJ78" i="28"/>
  <c r="JC78" i="28"/>
  <c r="OQ78" i="28"/>
  <c r="MJ78" i="28"/>
  <c r="KO78" i="28"/>
  <c r="IT78" i="28"/>
  <c r="OH78" i="28"/>
  <c r="MA78" i="28"/>
  <c r="JT78" i="28"/>
  <c r="PH78" i="28"/>
  <c r="NA78" i="28"/>
  <c r="IR79" i="28"/>
  <c r="OF79" i="28"/>
  <c r="MI75" i="28"/>
  <c r="KC75" i="28"/>
  <c r="IH75" i="28"/>
  <c r="NV75" i="28"/>
  <c r="LO75" i="28"/>
  <c r="JH75" i="28"/>
  <c r="OV75" i="28"/>
  <c r="MP75" i="28"/>
  <c r="KI75" i="28"/>
  <c r="JX75" i="28"/>
  <c r="PL75" i="28"/>
  <c r="IO75" i="28"/>
  <c r="PB75" i="28"/>
  <c r="JM75" i="28"/>
  <c r="OW75" i="28"/>
  <c r="JK72" i="28"/>
  <c r="MF43" i="28"/>
  <c r="NY34" i="28"/>
  <c r="U75" i="28"/>
  <c r="NO78" i="28"/>
  <c r="OL78" i="28"/>
  <c r="PJ78" i="28"/>
  <c r="IM78" i="28"/>
  <c r="KW78" i="28"/>
  <c r="OR78" i="28"/>
  <c r="MF79" i="28"/>
  <c r="JP78" i="28"/>
  <c r="OU78" i="28"/>
  <c r="PC75" i="28"/>
  <c r="NC75" i="28"/>
  <c r="NA90" i="28"/>
  <c r="PK90" i="28"/>
  <c r="LI90" i="28"/>
  <c r="IY78" i="28"/>
  <c r="JA78" i="28"/>
  <c r="OO78" i="28"/>
  <c r="LV78" i="28"/>
  <c r="JO78" i="28"/>
  <c r="PC78" i="28"/>
  <c r="MV78" i="28"/>
  <c r="LA78" i="28"/>
  <c r="JF78" i="28"/>
  <c r="OT78" i="28"/>
  <c r="MM78" i="28"/>
  <c r="KF78" i="28"/>
  <c r="HY78" i="28"/>
  <c r="NM78" i="28"/>
  <c r="IG79" i="28"/>
  <c r="NU79" i="28"/>
  <c r="OF75" i="28"/>
  <c r="MU75" i="28"/>
  <c r="KO75" i="28"/>
  <c r="IT75" i="28"/>
  <c r="OH75" i="28"/>
  <c r="MA75" i="28"/>
  <c r="JT75" i="28"/>
  <c r="PH75" i="28"/>
  <c r="NB75" i="28"/>
  <c r="KU75" i="28"/>
  <c r="KJ75" i="28"/>
  <c r="OC75" i="28"/>
  <c r="NR75" i="28"/>
  <c r="IK75" i="28"/>
  <c r="NM75" i="28"/>
  <c r="S72" i="28"/>
  <c r="LR34" i="28"/>
  <c r="OP75" i="28"/>
  <c r="JX78" i="28"/>
  <c r="IL78" i="28"/>
  <c r="JK78" i="28"/>
  <c r="JU78" i="28"/>
  <c r="NH90" i="28"/>
  <c r="IF90" i="28"/>
  <c r="ON78" i="28"/>
  <c r="OB78" i="28"/>
  <c r="JM78" i="28"/>
  <c r="PA78" i="28"/>
  <c r="MH78" i="28"/>
  <c r="KA78" i="28"/>
  <c r="PO78" i="28"/>
  <c r="NH78" i="28"/>
  <c r="LM78" i="28"/>
  <c r="JR78" i="28"/>
  <c r="PF78" i="28"/>
  <c r="MY78" i="28"/>
  <c r="KR78" i="28"/>
  <c r="IK78" i="28"/>
  <c r="NY78" i="28"/>
  <c r="PF79" i="28"/>
  <c r="MV75" i="28"/>
  <c r="NG75" i="28"/>
  <c r="LA75" i="28"/>
  <c r="JF75" i="28"/>
  <c r="OT75" i="28"/>
  <c r="MM75" i="28"/>
  <c r="KF75" i="28"/>
  <c r="HZ75" i="28"/>
  <c r="NN75" i="28"/>
  <c r="LG75" i="28"/>
  <c r="KV75" i="28"/>
  <c r="MS75" i="28"/>
  <c r="MH75" i="28"/>
  <c r="MC75" i="28"/>
  <c r="JF72" i="28"/>
  <c r="KY72" i="28"/>
  <c r="OD43" i="28"/>
  <c r="JK34" i="28"/>
  <c r="LX75" i="28"/>
  <c r="NC78" i="28"/>
  <c r="LG78" i="28"/>
  <c r="LT78" i="28"/>
  <c r="ME78" i="28"/>
  <c r="HZ78" i="28"/>
  <c r="ID78" i="28"/>
  <c r="IU78" i="28"/>
  <c r="LH78" i="28"/>
  <c r="JG78" i="28"/>
  <c r="LJ90" i="28"/>
  <c r="MR78" i="28"/>
  <c r="MF78" i="28"/>
  <c r="JY78" i="28"/>
  <c r="PM78" i="28"/>
  <c r="MT78" i="28"/>
  <c r="KM78" i="28"/>
  <c r="IF78" i="28"/>
  <c r="NT78" i="28"/>
  <c r="LY78" i="28"/>
  <c r="KD78" i="28"/>
  <c r="HW78" i="28"/>
  <c r="NK78" i="28"/>
  <c r="LD78" i="28"/>
  <c r="IW78" i="28"/>
  <c r="OK78" i="28"/>
  <c r="OO79" i="28"/>
  <c r="LL75" i="28"/>
  <c r="IE75" i="28"/>
  <c r="NS75" i="28"/>
  <c r="LM75" i="28"/>
  <c r="JR75" i="28"/>
  <c r="PF75" i="28"/>
  <c r="MY75" i="28"/>
  <c r="KR75" i="28"/>
  <c r="IL75" i="28"/>
  <c r="NZ75" i="28"/>
  <c r="LS75" i="28"/>
  <c r="LH75" i="28"/>
  <c r="LI75" i="28"/>
  <c r="KX75" i="28"/>
  <c r="KS75" i="28"/>
  <c r="OP72" i="28"/>
  <c r="OY34" i="28"/>
  <c r="PD34" i="28"/>
  <c r="JV78" i="28"/>
  <c r="OR75" i="28"/>
  <c r="PL78" i="28"/>
  <c r="NP78" i="28"/>
  <c r="OY78" i="28"/>
  <c r="LK78" i="28"/>
  <c r="MB78" i="28"/>
  <c r="MA90" i="28"/>
  <c r="LF78" i="28"/>
  <c r="IP78" i="28"/>
  <c r="LW78" i="28"/>
  <c r="NI78" i="28"/>
  <c r="LN78" i="28"/>
  <c r="KR79" i="28"/>
  <c r="JO75" i="28"/>
  <c r="JV75" i="28"/>
  <c r="MR75" i="28"/>
  <c r="JT43" i="28"/>
  <c r="ID75" i="28"/>
  <c r="ND78" i="28"/>
  <c r="NZ78" i="28"/>
  <c r="OZ78" i="28"/>
  <c r="JL78" i="28"/>
  <c r="JD78" i="28"/>
  <c r="PI78" i="28"/>
  <c r="MD78" i="28"/>
  <c r="OI75" i="28"/>
  <c r="JT90" i="28"/>
  <c r="JJ78" i="28"/>
  <c r="LU78" i="28"/>
  <c r="JB78" i="28"/>
  <c r="OP78" i="28"/>
  <c r="MI78" i="28"/>
  <c r="KB78" i="28"/>
  <c r="IG78" i="28"/>
  <c r="NU78" i="28"/>
  <c r="LZ78" i="28"/>
  <c r="JS78" i="28"/>
  <c r="PG78" i="28"/>
  <c r="MZ78" i="28"/>
  <c r="KS78" i="28"/>
  <c r="JX79" i="28"/>
  <c r="KA75" i="28"/>
  <c r="PO75" i="28"/>
  <c r="NI75" i="28"/>
  <c r="LN75" i="28"/>
  <c r="JG75" i="28"/>
  <c r="OU75" i="28"/>
  <c r="MN75" i="28"/>
  <c r="KH75" i="28"/>
  <c r="IA75" i="28"/>
  <c r="NO75" i="28"/>
  <c r="ND75" i="28"/>
  <c r="PD75" i="28"/>
  <c r="MW72" i="28"/>
  <c r="JR34" i="28"/>
  <c r="MT34" i="28"/>
  <c r="KC34" i="28"/>
  <c r="IA78" i="28"/>
  <c r="IX78" i="28"/>
  <c r="OH90" i="28"/>
  <c r="KG78" i="28"/>
  <c r="LB75" i="28"/>
  <c r="PH90" i="28"/>
  <c r="MG78" i="28"/>
  <c r="JN78" i="28"/>
  <c r="PB78" i="28"/>
  <c r="MU78" i="28"/>
  <c r="KN78" i="28"/>
  <c r="IS78" i="28"/>
  <c r="OG78" i="28"/>
  <c r="ML78" i="28"/>
  <c r="KE78" i="28"/>
  <c r="HX78" i="28"/>
  <c r="NL78" i="28"/>
  <c r="LE78" i="28"/>
  <c r="IY79" i="28"/>
  <c r="KM75" i="28"/>
  <c r="IG75" i="28"/>
  <c r="NU75" i="28"/>
  <c r="LZ75" i="28"/>
  <c r="JS75" i="28"/>
  <c r="PG75" i="28"/>
  <c r="MZ75" i="28"/>
  <c r="KT75" i="28"/>
  <c r="IM75" i="28"/>
  <c r="OA75" i="28"/>
  <c r="NP75" i="28"/>
  <c r="NT75" i="28"/>
  <c r="PA75" i="28"/>
  <c r="KR72" i="28"/>
  <c r="HZ43" i="28"/>
  <c r="OI43" i="28"/>
  <c r="PF34" i="28"/>
  <c r="KI78" i="28"/>
  <c r="LR78" i="28"/>
  <c r="NR78" i="28"/>
  <c r="OI78" i="28"/>
  <c r="LI78" i="28"/>
  <c r="PD78" i="28"/>
  <c r="MW75" i="28"/>
  <c r="MB75" i="28"/>
  <c r="PJ75" i="28"/>
  <c r="MS78" i="28"/>
  <c r="JZ78" i="28"/>
  <c r="PN78" i="28"/>
  <c r="NG78" i="28"/>
  <c r="KZ78" i="28"/>
  <c r="JE78" i="28"/>
  <c r="OS78" i="28"/>
  <c r="MX78" i="28"/>
  <c r="KQ78" i="28"/>
  <c r="IJ78" i="28"/>
  <c r="NX78" i="28"/>
  <c r="LQ78" i="28"/>
  <c r="IB79" i="28"/>
  <c r="KY75" i="28"/>
  <c r="IS75" i="28"/>
  <c r="OG75" i="28"/>
  <c r="ML75" i="28"/>
  <c r="KE75" i="28"/>
  <c r="HX75" i="28"/>
  <c r="NL75" i="28"/>
  <c r="LF75" i="28"/>
  <c r="IY75" i="28"/>
  <c r="OM75" i="28"/>
  <c r="OB75" i="28"/>
  <c r="MJ75" i="28"/>
  <c r="IK72" i="28"/>
  <c r="NN78" i="28"/>
  <c r="OA78" i="28"/>
  <c r="NV82" i="28"/>
  <c r="OQ66" i="28"/>
  <c r="JT66" i="28"/>
  <c r="NS49" i="28"/>
  <c r="IE49" i="28"/>
  <c r="LJ49" i="28"/>
  <c r="LU49" i="28"/>
  <c r="MF49" i="28"/>
  <c r="PK49" i="28"/>
  <c r="JW49" i="28"/>
  <c r="OL49" i="28"/>
  <c r="IX49" i="28"/>
  <c r="MO49" i="28"/>
  <c r="MB49" i="28"/>
  <c r="MA49" i="28"/>
  <c r="KF66" i="28"/>
  <c r="NG49" i="28"/>
  <c r="KX49" i="28"/>
  <c r="OY49" i="28"/>
  <c r="JK49" i="28"/>
  <c r="NZ49" i="28"/>
  <c r="MC49" i="28"/>
  <c r="LP49" i="28"/>
  <c r="LO49" i="28"/>
  <c r="IU26" i="28"/>
  <c r="KJ66" i="28"/>
  <c r="LT49" i="28"/>
  <c r="OS82" i="28"/>
  <c r="MJ66" i="28"/>
  <c r="PH66" i="28"/>
  <c r="MU49" i="28"/>
  <c r="KL49" i="28"/>
  <c r="KW49" i="28"/>
  <c r="LH49" i="28"/>
  <c r="OM49" i="28"/>
  <c r="IY49" i="28"/>
  <c r="NN49" i="28"/>
  <c r="HZ49" i="28"/>
  <c r="LQ49" i="28"/>
  <c r="LD49" i="28"/>
  <c r="LC49" i="28"/>
  <c r="MB82" i="28"/>
  <c r="OY66" i="28"/>
  <c r="MV66" i="28"/>
  <c r="HY66" i="28"/>
  <c r="MI49" i="28"/>
  <c r="PN49" i="28"/>
  <c r="JZ49" i="28"/>
  <c r="KK49" i="28"/>
  <c r="KV49" i="28"/>
  <c r="OA49" i="28"/>
  <c r="IM49" i="28"/>
  <c r="NB49" i="28"/>
  <c r="LE49" i="28"/>
  <c r="KR49" i="28"/>
  <c r="KQ49" i="28"/>
  <c r="JO66" i="28"/>
  <c r="PC66" i="28"/>
  <c r="OV82" i="28"/>
  <c r="KO66" i="28"/>
  <c r="NA66" i="28"/>
  <c r="LW49" i="28"/>
  <c r="PB49" i="28"/>
  <c r="JN49" i="28"/>
  <c r="PM49" i="28"/>
  <c r="JY49" i="28"/>
  <c r="KJ49" i="28"/>
  <c r="NO49" i="28"/>
  <c r="IA49" i="28"/>
  <c r="MP49" i="28"/>
  <c r="KS49" i="28"/>
  <c r="KF49" i="28"/>
  <c r="KE49" i="28"/>
  <c r="KU82" i="28"/>
  <c r="LA66" i="28"/>
  <c r="NM66" i="28"/>
  <c r="MG66" i="28"/>
  <c r="LK49" i="28"/>
  <c r="OP49" i="28"/>
  <c r="JB49" i="28"/>
  <c r="PA49" i="28"/>
  <c r="JM49" i="28"/>
  <c r="PL49" i="28"/>
  <c r="JX49" i="28"/>
  <c r="NC49" i="28"/>
  <c r="MD49" i="28"/>
  <c r="KG49" i="28"/>
  <c r="PH49" i="28"/>
  <c r="JT49" i="28"/>
  <c r="PG49" i="28"/>
  <c r="JS49" i="28"/>
  <c r="MM66" i="28"/>
  <c r="IL49" i="28"/>
  <c r="JW66" i="28"/>
  <c r="ON66" i="28"/>
  <c r="IT66" i="28"/>
  <c r="KT66" i="28"/>
  <c r="KK66" i="28"/>
  <c r="KY49" i="28"/>
  <c r="OD49" i="28"/>
  <c r="IP49" i="28"/>
  <c r="OO49" i="28"/>
  <c r="JA49" i="28"/>
  <c r="OZ49" i="28"/>
  <c r="JL49" i="28"/>
  <c r="MQ49" i="28"/>
  <c r="LR49" i="28"/>
  <c r="PI49" i="28"/>
  <c r="JU49" i="28"/>
  <c r="OV49" i="28"/>
  <c r="JH49" i="28"/>
  <c r="OU49" i="28"/>
  <c r="JG49" i="28"/>
  <c r="IA66" i="28"/>
  <c r="MR66" i="28"/>
  <c r="JF66" i="28"/>
  <c r="LF66" i="28"/>
  <c r="KM49" i="28"/>
  <c r="NR49" i="28"/>
  <c r="ID49" i="28"/>
  <c r="OC49" i="28"/>
  <c r="IO49" i="28"/>
  <c r="ON49" i="28"/>
  <c r="IZ49" i="28"/>
  <c r="ME49" i="28"/>
  <c r="LF49" i="28"/>
  <c r="OW49" i="28"/>
  <c r="JI49" i="28"/>
  <c r="OJ49" i="28"/>
  <c r="IV49" i="28"/>
  <c r="OI49" i="28"/>
  <c r="IU49" i="28"/>
  <c r="LI49" i="28"/>
  <c r="LJ66" i="28"/>
  <c r="OH66" i="28"/>
  <c r="KA49" i="28"/>
  <c r="NF49" i="28"/>
  <c r="U49" i="28"/>
  <c r="NQ49" i="28"/>
  <c r="IC49" i="28"/>
  <c r="OB49" i="28"/>
  <c r="IN49" i="28"/>
  <c r="LS49" i="28"/>
  <c r="KT49" i="28"/>
  <c r="OK49" i="28"/>
  <c r="IW49" i="28"/>
  <c r="NX49" i="28"/>
  <c r="IJ49" i="28"/>
  <c r="NW49" i="28"/>
  <c r="II49" i="28"/>
  <c r="KR66" i="28"/>
  <c r="NJ84" i="28"/>
  <c r="PK84" i="28"/>
  <c r="OH84" i="28"/>
  <c r="OB84" i="28"/>
  <c r="PF84" i="28"/>
  <c r="JY84" i="28"/>
  <c r="PM84" i="28"/>
  <c r="MT84" i="28"/>
  <c r="KM84" i="28"/>
  <c r="IF84" i="28"/>
  <c r="NT84" i="28"/>
  <c r="LY84" i="28"/>
  <c r="JS84" i="28"/>
  <c r="PG84" i="28"/>
  <c r="MZ84" i="28"/>
  <c r="IY80" i="28"/>
  <c r="IX80" i="28"/>
  <c r="NO80" i="28"/>
  <c r="JO80" i="28"/>
  <c r="II82" i="28"/>
  <c r="S82" i="28"/>
  <c r="ME82" i="28"/>
  <c r="IO80" i="28"/>
  <c r="OC80" i="28"/>
  <c r="LJ80" i="28"/>
  <c r="IS80" i="28"/>
  <c r="OG80" i="28"/>
  <c r="MA80" i="28"/>
  <c r="JT80" i="28"/>
  <c r="PH80" i="28"/>
  <c r="NH80" i="28"/>
  <c r="KB80" i="28"/>
  <c r="C84" i="28"/>
  <c r="LL71" i="28"/>
  <c r="PA66" i="28"/>
  <c r="LG66" i="28"/>
  <c r="IZ66" i="28"/>
  <c r="MT66" i="28"/>
  <c r="KM66" i="28"/>
  <c r="IF66" i="28"/>
  <c r="NT66" i="28"/>
  <c r="LY66" i="28"/>
  <c r="KD66" i="28"/>
  <c r="HW66" i="28"/>
  <c r="NK66" i="28"/>
  <c r="LD66" i="28"/>
  <c r="IW66" i="28"/>
  <c r="OK66" i="28"/>
  <c r="MD66" i="28"/>
  <c r="LP19" i="28"/>
  <c r="KA66" i="28"/>
  <c r="ME84" i="28"/>
  <c r="OK84" i="28"/>
  <c r="NC84" i="28"/>
  <c r="NB84" i="28"/>
  <c r="OA84" i="28"/>
  <c r="KK84" i="28"/>
  <c r="U84" i="28"/>
  <c r="NF84" i="28"/>
  <c r="KY84" i="28"/>
  <c r="IR84" i="28"/>
  <c r="OF84" i="28"/>
  <c r="MK84" i="28"/>
  <c r="KE84" i="28"/>
  <c r="HX84" i="28"/>
  <c r="NL84" i="28"/>
  <c r="PK80" i="28"/>
  <c r="IE80" i="28"/>
  <c r="IB80" i="28"/>
  <c r="MU80" i="28"/>
  <c r="IT80" i="28"/>
  <c r="MC82" i="28"/>
  <c r="LR82" i="28"/>
  <c r="OY82" i="28"/>
  <c r="OZ80" i="28"/>
  <c r="JA80" i="28"/>
  <c r="OO80" i="28"/>
  <c r="LV80" i="28"/>
  <c r="JE80" i="28"/>
  <c r="OS80" i="28"/>
  <c r="MM80" i="28"/>
  <c r="KF80" i="28"/>
  <c r="OE80" i="28"/>
  <c r="MO80" i="28"/>
  <c r="JI80" i="28"/>
  <c r="NU71" i="28"/>
  <c r="NE66" i="28"/>
  <c r="JK66" i="28"/>
  <c r="U66" i="28"/>
  <c r="NF66" i="28"/>
  <c r="KY66" i="28"/>
  <c r="IR66" i="28"/>
  <c r="OF66" i="28"/>
  <c r="MK66" i="28"/>
  <c r="KP66" i="28"/>
  <c r="II66" i="28"/>
  <c r="NW66" i="28"/>
  <c r="LP66" i="28"/>
  <c r="JI66" i="28"/>
  <c r="OW66" i="28"/>
  <c r="MP66" i="28"/>
  <c r="MQ66" i="28"/>
  <c r="NG14" i="28"/>
  <c r="NX19" i="28"/>
  <c r="LC14" i="28"/>
  <c r="NC66" i="28"/>
  <c r="LE84" i="28"/>
  <c r="ND84" i="28"/>
  <c r="MC84" i="28"/>
  <c r="LZ84" i="28"/>
  <c r="NA84" i="28"/>
  <c r="KW84" i="28"/>
  <c r="ID84" i="28"/>
  <c r="NR84" i="28"/>
  <c r="LK84" i="28"/>
  <c r="JD84" i="28"/>
  <c r="OR84" i="28"/>
  <c r="MW84" i="28"/>
  <c r="KQ84" i="28"/>
  <c r="IJ84" i="28"/>
  <c r="NX84" i="28"/>
  <c r="ON80" i="28"/>
  <c r="OT82" i="28"/>
  <c r="KV82" i="28"/>
  <c r="LZ80" i="28"/>
  <c r="HZ80" i="28"/>
  <c r="HX82" i="28"/>
  <c r="ID82" i="28"/>
  <c r="NE82" i="28"/>
  <c r="OF80" i="28"/>
  <c r="JM80" i="28"/>
  <c r="PA80" i="28"/>
  <c r="MH80" i="28"/>
  <c r="JQ80" i="28"/>
  <c r="PE80" i="28"/>
  <c r="MY80" i="28"/>
  <c r="KR80" i="28"/>
  <c r="NJ80" i="28"/>
  <c r="LS80" i="28"/>
  <c r="IM80" i="28"/>
  <c r="KT71" i="28"/>
  <c r="LI66" i="28"/>
  <c r="OO66" i="28"/>
  <c r="ID66" i="28"/>
  <c r="NR66" i="28"/>
  <c r="LK66" i="28"/>
  <c r="JD66" i="28"/>
  <c r="OR66" i="28"/>
  <c r="MW66" i="28"/>
  <c r="LB66" i="28"/>
  <c r="IU66" i="28"/>
  <c r="OI66" i="28"/>
  <c r="MB66" i="28"/>
  <c r="JU66" i="28"/>
  <c r="PI66" i="28"/>
  <c r="NB66" i="28"/>
  <c r="KU66" i="28"/>
  <c r="LE19" i="28"/>
  <c r="LM66" i="28"/>
  <c r="IO66" i="28"/>
  <c r="OT84" i="28"/>
  <c r="JX84" i="28"/>
  <c r="MD84" i="28"/>
  <c r="KV84" i="28"/>
  <c r="KU84" i="28"/>
  <c r="LT84" i="28"/>
  <c r="LI84" i="28"/>
  <c r="IP84" i="28"/>
  <c r="OD84" i="28"/>
  <c r="LW84" i="28"/>
  <c r="JP84" i="28"/>
  <c r="PD84" i="28"/>
  <c r="NI84" i="28"/>
  <c r="LC84" i="28"/>
  <c r="IV84" i="28"/>
  <c r="OJ84" i="28"/>
  <c r="NT80" i="28"/>
  <c r="LF80" i="28"/>
  <c r="S80" i="28"/>
  <c r="IZ82" i="28"/>
  <c r="JJ82" i="28"/>
  <c r="PM82" i="28"/>
  <c r="NM80" i="28"/>
  <c r="JY80" i="28"/>
  <c r="PM80" i="28"/>
  <c r="MT80" i="28"/>
  <c r="KC80" i="28"/>
  <c r="HW80" i="28"/>
  <c r="NK80" i="28"/>
  <c r="LD80" i="28"/>
  <c r="MP80" i="28"/>
  <c r="KY80" i="28"/>
  <c r="NS71" i="28"/>
  <c r="JM66" i="28"/>
  <c r="MS66" i="28"/>
  <c r="IP66" i="28"/>
  <c r="OD66" i="28"/>
  <c r="LW66" i="28"/>
  <c r="JP66" i="28"/>
  <c r="PD66" i="28"/>
  <c r="NI66" i="28"/>
  <c r="LN66" i="28"/>
  <c r="JG66" i="28"/>
  <c r="OU66" i="28"/>
  <c r="MN66" i="28"/>
  <c r="KG66" i="28"/>
  <c r="HZ66" i="28"/>
  <c r="NN66" i="28"/>
  <c r="IY66" i="28"/>
  <c r="JM19" i="28"/>
  <c r="LF14" i="28"/>
  <c r="PF66" i="28"/>
  <c r="NO84" i="28"/>
  <c r="IX84" i="28"/>
  <c r="LB84" i="28"/>
  <c r="JV84" i="28"/>
  <c r="JU84" i="28"/>
  <c r="KT84" i="28"/>
  <c r="LU84" i="28"/>
  <c r="JB84" i="28"/>
  <c r="OP84" i="28"/>
  <c r="MI84" i="28"/>
  <c r="KB84" i="28"/>
  <c r="IG84" i="28"/>
  <c r="NU84" i="28"/>
  <c r="LO84" i="28"/>
  <c r="JH84" i="28"/>
  <c r="OV84" i="28"/>
  <c r="NA80" i="28"/>
  <c r="PJ80" i="28"/>
  <c r="PI80" i="28"/>
  <c r="KJ80" i="28"/>
  <c r="MX82" i="28"/>
  <c r="OE82" i="28"/>
  <c r="NR82" i="28"/>
  <c r="MQ80" i="28"/>
  <c r="KK80" i="28"/>
  <c r="U80" i="28"/>
  <c r="NF80" i="28"/>
  <c r="KO80" i="28"/>
  <c r="II80" i="28"/>
  <c r="NW80" i="28"/>
  <c r="LP80" i="28"/>
  <c r="LT80" i="28"/>
  <c r="KD80" i="28"/>
  <c r="KW66" i="28"/>
  <c r="JB66" i="28"/>
  <c r="OP66" i="28"/>
  <c r="MI66" i="28"/>
  <c r="KB66" i="28"/>
  <c r="IG66" i="28"/>
  <c r="NU66" i="28"/>
  <c r="LZ66" i="28"/>
  <c r="JS66" i="28"/>
  <c r="PG66" i="28"/>
  <c r="MZ66" i="28"/>
  <c r="KS66" i="28"/>
  <c r="IL66" i="28"/>
  <c r="NZ66" i="28"/>
  <c r="MH66" i="28"/>
  <c r="IK66" i="28"/>
  <c r="MO84" i="28"/>
  <c r="ON84" i="28"/>
  <c r="JW84" i="28"/>
  <c r="IT84" i="28"/>
  <c r="IN84" i="28"/>
  <c r="JR84" i="28"/>
  <c r="MG84" i="28"/>
  <c r="JN84" i="28"/>
  <c r="PB84" i="28"/>
  <c r="MU84" i="28"/>
  <c r="KN84" i="28"/>
  <c r="IS84" i="28"/>
  <c r="OG84" i="28"/>
  <c r="MA84" i="28"/>
  <c r="JT84" i="28"/>
  <c r="PH84" i="28"/>
  <c r="ME80" i="28"/>
  <c r="OM80" i="28"/>
  <c r="OL80" i="28"/>
  <c r="JP80" i="28"/>
  <c r="PC80" i="28"/>
  <c r="IK82" i="28"/>
  <c r="KQ82" i="28"/>
  <c r="LW80" i="28"/>
  <c r="KW80" i="28"/>
  <c r="ID80" i="28"/>
  <c r="NR80" i="28"/>
  <c r="LA80" i="28"/>
  <c r="IU80" i="28"/>
  <c r="OI80" i="28"/>
  <c r="MB80" i="28"/>
  <c r="KZ80" i="28"/>
  <c r="JJ80" i="28"/>
  <c r="JA66" i="28"/>
  <c r="JN66" i="28"/>
  <c r="PB66" i="28"/>
  <c r="MU66" i="28"/>
  <c r="KN66" i="28"/>
  <c r="IS66" i="28"/>
  <c r="OG66" i="28"/>
  <c r="ML66" i="28"/>
  <c r="KE66" i="28"/>
  <c r="HX66" i="28"/>
  <c r="NL66" i="28"/>
  <c r="LE66" i="28"/>
  <c r="IX66" i="28"/>
  <c r="OL66" i="28"/>
  <c r="MO14" i="28"/>
  <c r="MG48" i="28"/>
  <c r="PO66" i="28"/>
  <c r="NY66" i="28"/>
  <c r="LH84" i="28"/>
  <c r="NN84" i="28"/>
  <c r="IW84" i="28"/>
  <c r="IM84" i="28"/>
  <c r="MS84" i="28"/>
  <c r="JZ84" i="28"/>
  <c r="PN84" i="28"/>
  <c r="NG84" i="28"/>
  <c r="KZ84" i="28"/>
  <c r="JE84" i="28"/>
  <c r="OS84" i="28"/>
  <c r="MM84" i="28"/>
  <c r="KF84" i="28"/>
  <c r="LK80" i="28"/>
  <c r="NS80" i="28"/>
  <c r="NP80" i="28"/>
  <c r="IW80" i="28"/>
  <c r="OH80" i="28"/>
  <c r="KP82" i="28"/>
  <c r="LO82" i="28"/>
  <c r="LB80" i="28"/>
  <c r="LI80" i="28"/>
  <c r="IP80" i="28"/>
  <c r="OD80" i="28"/>
  <c r="LM80" i="28"/>
  <c r="JG80" i="28"/>
  <c r="OU80" i="28"/>
  <c r="MN80" i="28"/>
  <c r="KG80" i="28"/>
  <c r="IN80" i="28"/>
  <c r="OW80" i="28"/>
  <c r="PK66" i="28"/>
  <c r="S66" i="28"/>
  <c r="JZ66" i="28"/>
  <c r="PN66" i="28"/>
  <c r="NG66" i="28"/>
  <c r="KZ66" i="28"/>
  <c r="JE66" i="28"/>
  <c r="OS66" i="28"/>
  <c r="MX66" i="28"/>
  <c r="KQ66" i="28"/>
  <c r="IJ66" i="28"/>
  <c r="NX66" i="28"/>
  <c r="LQ66" i="28"/>
  <c r="JJ66" i="28"/>
  <c r="OX66" i="28"/>
  <c r="IQ48" i="28"/>
  <c r="JR66" i="28"/>
  <c r="KH84" i="28"/>
  <c r="ML84" i="28"/>
  <c r="S84" i="28"/>
  <c r="NE84" i="28"/>
  <c r="KL84" i="28"/>
  <c r="IE84" i="28"/>
  <c r="NS84" i="28"/>
  <c r="LL84" i="28"/>
  <c r="JQ84" i="28"/>
  <c r="PE84" i="28"/>
  <c r="MY84" i="28"/>
  <c r="KR84" i="28"/>
  <c r="KP80" i="28"/>
  <c r="MX80" i="28"/>
  <c r="MV80" i="28"/>
  <c r="IA80" i="28"/>
  <c r="NN80" i="28"/>
  <c r="PJ82" i="28"/>
  <c r="OU82" i="28"/>
  <c r="KH80" i="28"/>
  <c r="LU80" i="28"/>
  <c r="JB80" i="28"/>
  <c r="OP80" i="28"/>
  <c r="LY80" i="28"/>
  <c r="JS80" i="28"/>
  <c r="PG80" i="28"/>
  <c r="MZ80" i="28"/>
  <c r="JK80" i="28"/>
  <c r="OA80" i="28"/>
  <c r="NO66" i="28"/>
  <c r="KL66" i="28"/>
  <c r="IE66" i="28"/>
  <c r="NS66" i="28"/>
  <c r="LL66" i="28"/>
  <c r="JQ66" i="28"/>
  <c r="PE66" i="28"/>
  <c r="NJ66" i="28"/>
  <c r="LC66" i="28"/>
  <c r="IV66" i="28"/>
  <c r="OJ66" i="28"/>
  <c r="MC66" i="28"/>
  <c r="JV66" i="28"/>
  <c r="PJ66" i="28"/>
  <c r="OM14" i="28"/>
  <c r="IM66" i="28"/>
  <c r="KM48" i="28"/>
  <c r="KV66" i="28"/>
  <c r="NH66" i="28"/>
  <c r="MY66" i="28"/>
  <c r="LR66" i="28"/>
  <c r="KC19" i="28"/>
  <c r="JF84" i="28"/>
  <c r="LG84" i="28"/>
  <c r="IC84" i="28"/>
  <c r="NQ84" i="28"/>
  <c r="KX84" i="28"/>
  <c r="IQ84" i="28"/>
  <c r="OE84" i="28"/>
  <c r="LX84" i="28"/>
  <c r="KC84" i="28"/>
  <c r="HW84" i="28"/>
  <c r="NK84" i="28"/>
  <c r="LD84" i="28"/>
  <c r="JV80" i="28"/>
  <c r="MD80" i="28"/>
  <c r="MC80" i="28"/>
  <c r="MR80" i="28"/>
  <c r="LM82" i="28"/>
  <c r="KR82" i="28"/>
  <c r="JL80" i="28"/>
  <c r="MG80" i="28"/>
  <c r="JN80" i="28"/>
  <c r="PB80" i="28"/>
  <c r="MK80" i="28"/>
  <c r="KE80" i="28"/>
  <c r="HX80" i="28"/>
  <c r="NL80" i="28"/>
  <c r="IQ80" i="28"/>
  <c r="NG80" i="28"/>
  <c r="LS66" i="28"/>
  <c r="KX66" i="28"/>
  <c r="IQ66" i="28"/>
  <c r="OE66" i="28"/>
  <c r="LX66" i="28"/>
  <c r="KC66" i="28"/>
  <c r="IH66" i="28"/>
  <c r="NV66" i="28"/>
  <c r="LO66" i="28"/>
  <c r="JH66" i="28"/>
  <c r="OV66" i="28"/>
  <c r="MO66" i="28"/>
  <c r="KH66" i="28"/>
  <c r="OC66" i="28"/>
  <c r="JA19" i="28"/>
  <c r="ND66" i="28"/>
  <c r="MI48" i="28"/>
  <c r="HW82" i="28"/>
  <c r="IJ82" i="28"/>
  <c r="JV82" i="28"/>
  <c r="MI82" i="28"/>
  <c r="PO82" i="28"/>
  <c r="IR82" i="28"/>
  <c r="LC82" i="28"/>
  <c r="LP82" i="28"/>
  <c r="LG82" i="28"/>
  <c r="NQ82" i="28"/>
  <c r="IG71" i="28"/>
  <c r="JB67" i="28"/>
  <c r="JO67" i="28"/>
  <c r="JE67" i="28"/>
  <c r="IH67" i="28"/>
  <c r="OF67" i="28"/>
  <c r="MM67" i="28"/>
  <c r="LD67" i="28"/>
  <c r="JU67" i="28"/>
  <c r="IL67" i="28"/>
  <c r="OK67" i="28"/>
  <c r="NC67" i="28"/>
  <c r="MF67" i="28"/>
  <c r="KW67" i="28"/>
  <c r="PF67" i="28"/>
  <c r="PK67" i="28"/>
  <c r="PB67" i="28"/>
  <c r="MH42" i="28"/>
  <c r="MI42" i="28"/>
  <c r="KB42" i="28"/>
  <c r="IG42" i="28"/>
  <c r="NU42" i="28"/>
  <c r="LZ42" i="28"/>
  <c r="JS42" i="28"/>
  <c r="PG42" i="28"/>
  <c r="MZ42" i="28"/>
  <c r="KS42" i="28"/>
  <c r="IL42" i="28"/>
  <c r="NZ42" i="28"/>
  <c r="LS42" i="28"/>
  <c r="IC42" i="28"/>
  <c r="LJ42" i="28"/>
  <c r="MU14" i="28"/>
  <c r="OE14" i="28"/>
  <c r="KQ14" i="28"/>
  <c r="NG82" i="28"/>
  <c r="OZ82" i="28"/>
  <c r="MU82" i="28"/>
  <c r="IX82" i="28"/>
  <c r="JU82" i="28"/>
  <c r="LL82" i="28"/>
  <c r="OR82" i="28"/>
  <c r="IC82" i="28"/>
  <c r="KD82" i="28"/>
  <c r="MM82" i="28"/>
  <c r="MN82" i="28"/>
  <c r="MQ82" i="28"/>
  <c r="JB82" i="28"/>
  <c r="JY71" i="28"/>
  <c r="LZ71" i="28"/>
  <c r="LW67" i="28"/>
  <c r="MT67" i="28"/>
  <c r="NG67" i="28"/>
  <c r="KC67" i="28"/>
  <c r="JF67" i="28"/>
  <c r="HW67" i="28"/>
  <c r="NL67" i="28"/>
  <c r="MB67" i="28"/>
  <c r="KS67" i="28"/>
  <c r="JJ67" i="28"/>
  <c r="IM67" i="28"/>
  <c r="OQ67" i="28"/>
  <c r="ND67" i="28"/>
  <c r="LU67" i="28"/>
  <c r="PG67" i="28"/>
  <c r="OB67" i="28"/>
  <c r="IP43" i="28"/>
  <c r="IU43" i="28"/>
  <c r="LG14" i="28"/>
  <c r="LE82" i="28"/>
  <c r="MV82" i="28"/>
  <c r="LA82" i="28"/>
  <c r="JR82" i="28"/>
  <c r="KO82" i="28"/>
  <c r="NA82" i="28"/>
  <c r="PL82" i="28"/>
  <c r="IQ82" i="28"/>
  <c r="KZ82" i="28"/>
  <c r="MY82" i="28"/>
  <c r="NL82" i="28"/>
  <c r="NC82" i="28"/>
  <c r="JZ82" i="28"/>
  <c r="JS71" i="28"/>
  <c r="IQ67" i="28"/>
  <c r="JC67" i="28"/>
  <c r="JP67" i="28"/>
  <c r="KO67" i="28"/>
  <c r="JR67" i="28"/>
  <c r="II67" i="28"/>
  <c r="OG67" i="28"/>
  <c r="MN67" i="28"/>
  <c r="LE67" i="28"/>
  <c r="JV67" i="28"/>
  <c r="IY67" i="28"/>
  <c r="IB67" i="28"/>
  <c r="NU67" i="28"/>
  <c r="MG67" i="28"/>
  <c r="NN67" i="28"/>
  <c r="ON67" i="28"/>
  <c r="MC42" i="28"/>
  <c r="JV42" i="28"/>
  <c r="PJ42" i="28"/>
  <c r="NC42" i="28"/>
  <c r="MF42" i="28"/>
  <c r="NR14" i="28"/>
  <c r="KU14" i="28"/>
  <c r="KM67" i="28"/>
  <c r="KY67" i="28"/>
  <c r="LL67" i="28"/>
  <c r="LA67" i="28"/>
  <c r="KD67" i="28"/>
  <c r="IU67" i="28"/>
  <c r="PH67" i="28"/>
  <c r="MZ67" i="28"/>
  <c r="LQ67" i="28"/>
  <c r="KH67" i="28"/>
  <c r="JK67" i="28"/>
  <c r="IN67" i="28"/>
  <c r="OR67" i="28"/>
  <c r="MS67" i="28"/>
  <c r="NZ67" i="28"/>
  <c r="OZ67" i="28"/>
  <c r="KV42" i="28"/>
  <c r="IQ42" i="28"/>
  <c r="OE42" i="28"/>
  <c r="LX42" i="28"/>
  <c r="KC42" i="28"/>
  <c r="IH42" i="28"/>
  <c r="NV42" i="28"/>
  <c r="LO42" i="28"/>
  <c r="JH42" i="28"/>
  <c r="OV42" i="28"/>
  <c r="MO42" i="28"/>
  <c r="KH42" i="28"/>
  <c r="IA42" i="28"/>
  <c r="NO42" i="28"/>
  <c r="KJ42" i="28"/>
  <c r="NF14" i="28"/>
  <c r="LD14" i="28"/>
  <c r="JL82" i="28"/>
  <c r="LB82" i="28"/>
  <c r="IW82" i="28"/>
  <c r="OK82" i="28"/>
  <c r="KN82" i="28"/>
  <c r="LK82" i="28"/>
  <c r="NU82" i="28"/>
  <c r="IA82" i="28"/>
  <c r="JI82" i="28"/>
  <c r="MO82" i="28"/>
  <c r="NK82" i="28"/>
  <c r="NX82" i="28"/>
  <c r="NO82" i="28"/>
  <c r="KX82" i="28"/>
  <c r="LX82" i="28"/>
  <c r="PG71" i="28"/>
  <c r="JF82" i="28"/>
  <c r="MR82" i="28"/>
  <c r="LH82" i="28"/>
  <c r="MD82" i="28"/>
  <c r="OQ82" i="28"/>
  <c r="IM82" i="28"/>
  <c r="KC82" i="28"/>
  <c r="NI82" i="28"/>
  <c r="OI82" i="28"/>
  <c r="OJ82" i="28"/>
  <c r="OM82" i="28"/>
  <c r="LJ82" i="28"/>
  <c r="JW71" i="28"/>
  <c r="MZ71" i="28"/>
  <c r="MI67" i="28"/>
  <c r="MU67" i="28"/>
  <c r="NH67" i="28"/>
  <c r="LM67" i="28"/>
  <c r="KP67" i="28"/>
  <c r="JG67" i="28"/>
  <c r="HX67" i="28"/>
  <c r="NM67" i="28"/>
  <c r="MC67" i="28"/>
  <c r="KT67" i="28"/>
  <c r="JW67" i="28"/>
  <c r="IZ67" i="28"/>
  <c r="S67" i="28"/>
  <c r="NE67" i="28"/>
  <c r="OL67" i="28"/>
  <c r="PL67" i="28"/>
  <c r="MC43" i="28"/>
  <c r="OO42" i="28"/>
  <c r="IZ42" i="28"/>
  <c r="JC42" i="28"/>
  <c r="OQ42" i="28"/>
  <c r="MJ42" i="28"/>
  <c r="KO42" i="28"/>
  <c r="IT42" i="28"/>
  <c r="OH42" i="28"/>
  <c r="MA42" i="28"/>
  <c r="JT42" i="28"/>
  <c r="PH42" i="28"/>
  <c r="NA42" i="28"/>
  <c r="KT42" i="28"/>
  <c r="IM42" i="28"/>
  <c r="OA42" i="28"/>
  <c r="IN42" i="28"/>
  <c r="ID14" i="28"/>
  <c r="NQ14" i="28"/>
  <c r="KR14" i="28"/>
  <c r="IC67" i="28"/>
  <c r="OW67" i="28"/>
  <c r="ID67" i="28"/>
  <c r="LB67" i="28"/>
  <c r="MO67" i="28"/>
  <c r="KI67" i="28"/>
  <c r="NW67" i="28"/>
  <c r="OX67" i="28"/>
  <c r="IV82" i="28"/>
  <c r="OH82" i="28"/>
  <c r="MW82" i="28"/>
  <c r="NT82" i="28"/>
  <c r="HZ82" i="28"/>
  <c r="KA82" i="28"/>
  <c r="ML82" i="28"/>
  <c r="IU82" i="28"/>
  <c r="PG82" i="28"/>
  <c r="PH82" i="28"/>
  <c r="PK82" i="28"/>
  <c r="OP82" i="28"/>
  <c r="IN71" i="28"/>
  <c r="U67" i="28"/>
  <c r="KZ67" i="28"/>
  <c r="JZ67" i="28"/>
  <c r="MK67" i="28"/>
  <c r="LN67" i="28"/>
  <c r="KE67" i="28"/>
  <c r="IV67" i="28"/>
  <c r="PI67" i="28"/>
  <c r="NA67" i="28"/>
  <c r="LR67" i="28"/>
  <c r="KU67" i="28"/>
  <c r="JX67" i="28"/>
  <c r="IO67" i="28"/>
  <c r="OS67" i="28"/>
  <c r="PJ67" i="28"/>
  <c r="OC67" i="28"/>
  <c r="LI43" i="28"/>
  <c r="NV43" i="28"/>
  <c r="KA42" i="28"/>
  <c r="PO42" i="28"/>
  <c r="NH42" i="28"/>
  <c r="LM42" i="28"/>
  <c r="JR42" i="28"/>
  <c r="PF42" i="28"/>
  <c r="MY42" i="28"/>
  <c r="KR42" i="28"/>
  <c r="IK42" i="28"/>
  <c r="NY42" i="28"/>
  <c r="LR42" i="28"/>
  <c r="JK42" i="28"/>
  <c r="OY42" i="28"/>
  <c r="JD67" i="28"/>
  <c r="LY67" i="28"/>
  <c r="IJ67" i="28"/>
  <c r="LF67" i="28"/>
  <c r="JL67" i="28"/>
  <c r="NQ67" i="28"/>
  <c r="MP82" i="28"/>
  <c r="OG82" i="28"/>
  <c r="NS82" i="28"/>
  <c r="ON82" i="28"/>
  <c r="IL82" i="28"/>
  <c r="LN82" i="28"/>
  <c r="NH82" i="28"/>
  <c r="JG82" i="28"/>
  <c r="JH82" i="28"/>
  <c r="IY82" i="28"/>
  <c r="JY82" i="28"/>
  <c r="PN82" i="28"/>
  <c r="KG82" i="28"/>
  <c r="IK71" i="28"/>
  <c r="OR71" i="28"/>
  <c r="OB71" i="28"/>
  <c r="IR67" i="28"/>
  <c r="MV67" i="28"/>
  <c r="LV67" i="28"/>
  <c r="MW67" i="28"/>
  <c r="LZ67" i="28"/>
  <c r="KQ67" i="28"/>
  <c r="JH67" i="28"/>
  <c r="HY67" i="28"/>
  <c r="NR67" i="28"/>
  <c r="MD67" i="28"/>
  <c r="LG67" i="28"/>
  <c r="KJ67" i="28"/>
  <c r="JA67" i="28"/>
  <c r="NJ67" i="28"/>
  <c r="NO67" i="28"/>
  <c r="OO67" i="28"/>
  <c r="IH43" i="28"/>
  <c r="JA42" i="28"/>
  <c r="KM42" i="28"/>
  <c r="IF42" i="28"/>
  <c r="NT42" i="28"/>
  <c r="LY42" i="28"/>
  <c r="KD42" i="28"/>
  <c r="HW42" i="28"/>
  <c r="NK42" i="28"/>
  <c r="LD42" i="28"/>
  <c r="IW42" i="28"/>
  <c r="OK42" i="28"/>
  <c r="MD42" i="28"/>
  <c r="JW42" i="28"/>
  <c r="PK42" i="28"/>
  <c r="MG42" i="28"/>
  <c r="PM42" i="28"/>
  <c r="KP14" i="28"/>
  <c r="JS67" i="28"/>
  <c r="KM82" i="28"/>
  <c r="MK82" i="28"/>
  <c r="OL82" i="28"/>
  <c r="PI82" i="28"/>
  <c r="JD82" i="28"/>
  <c r="MJ82" i="28"/>
  <c r="OW82" i="28"/>
  <c r="JS82" i="28"/>
  <c r="JT82" i="28"/>
  <c r="JK82" i="28"/>
  <c r="KW82" i="28"/>
  <c r="KN67" i="28"/>
  <c r="JN67" i="28"/>
  <c r="NX67" i="28"/>
  <c r="NI67" i="28"/>
  <c r="ML67" i="28"/>
  <c r="LC67" i="28"/>
  <c r="JT67" i="28"/>
  <c r="IK67" i="28"/>
  <c r="OJ67" i="28"/>
  <c r="MP67" i="28"/>
  <c r="LS67" i="28"/>
  <c r="KV67" i="28"/>
  <c r="JM67" i="28"/>
  <c r="NV67" i="28"/>
  <c r="OA67" i="28"/>
  <c r="PA67" i="28"/>
  <c r="U42" i="28"/>
  <c r="KY42" i="28"/>
  <c r="IR42" i="28"/>
  <c r="OF42" i="28"/>
  <c r="MK42" i="28"/>
  <c r="KP42" i="28"/>
  <c r="II42" i="28"/>
  <c r="NW42" i="28"/>
  <c r="LP42" i="28"/>
  <c r="JI42" i="28"/>
  <c r="OW42" i="28"/>
  <c r="MP42" i="28"/>
  <c r="KI42" i="28"/>
  <c r="KK42" i="28"/>
  <c r="NQ42" i="28"/>
  <c r="ML14" i="28"/>
  <c r="OI67" i="28"/>
  <c r="IT82" i="28"/>
  <c r="KJ82" i="28"/>
  <c r="PF82" i="28"/>
  <c r="HY82" i="28"/>
  <c r="KS82" i="28"/>
  <c r="ND82" i="28"/>
  <c r="U82" i="28"/>
  <c r="KE82" i="28"/>
  <c r="KF82" i="28"/>
  <c r="KI82" i="28"/>
  <c r="JB71" i="28"/>
  <c r="MJ67" i="28"/>
  <c r="LJ67" i="28"/>
  <c r="IG67" i="28"/>
  <c r="OE67" i="28"/>
  <c r="MX67" i="28"/>
  <c r="LO67" i="28"/>
  <c r="KF67" i="28"/>
  <c r="IW67" i="28"/>
  <c r="PO67" i="28"/>
  <c r="NB67" i="28"/>
  <c r="ME67" i="28"/>
  <c r="LH67" i="28"/>
  <c r="JY67" i="28"/>
  <c r="OH67" i="28"/>
  <c r="OM67" i="28"/>
  <c r="PM67" i="28"/>
  <c r="ME43" i="28"/>
  <c r="NN43" i="28"/>
  <c r="LK42" i="28"/>
  <c r="JD42" i="28"/>
  <c r="OR42" i="28"/>
  <c r="MW42" i="28"/>
  <c r="LB42" i="28"/>
  <c r="IU42" i="28"/>
  <c r="OI42" i="28"/>
  <c r="MB42" i="28"/>
  <c r="JU42" i="28"/>
  <c r="PI42" i="28"/>
  <c r="NB42" i="28"/>
  <c r="KU42" i="28"/>
  <c r="IO42" i="28"/>
  <c r="LU42" i="28"/>
  <c r="PB42" i="28"/>
  <c r="PJ16" i="28"/>
  <c r="MF14" i="28"/>
  <c r="LR14" i="28"/>
  <c r="LM14" i="28"/>
  <c r="JO100" i="28"/>
  <c r="KX90" i="28"/>
  <c r="JF90" i="28"/>
  <c r="LF90" i="28"/>
  <c r="IO79" i="28"/>
  <c r="JD79" i="28"/>
  <c r="IS79" i="28"/>
  <c r="IH79" i="28"/>
  <c r="PG79" i="28"/>
  <c r="OA79" i="28"/>
  <c r="MX79" i="28"/>
  <c r="LR79" i="28"/>
  <c r="KM79" i="28"/>
  <c r="JK79" i="28"/>
  <c r="IN79" i="28"/>
  <c r="PM79" i="28"/>
  <c r="OP79" i="28"/>
  <c r="OR79" i="28"/>
  <c r="OG79" i="28"/>
  <c r="NT71" i="28"/>
  <c r="MU71" i="28"/>
  <c r="ID71" i="28"/>
  <c r="JA71" i="28"/>
  <c r="IY71" i="28"/>
  <c r="KN71" i="28"/>
  <c r="IS71" i="28"/>
  <c r="OG71" i="28"/>
  <c r="ML71" i="28"/>
  <c r="KE71" i="28"/>
  <c r="HX71" i="28"/>
  <c r="NL71" i="28"/>
  <c r="LF71" i="28"/>
  <c r="IZ71" i="28"/>
  <c r="ON71" i="28"/>
  <c r="OD72" i="28"/>
  <c r="KD72" i="28"/>
  <c r="IN72" i="28"/>
  <c r="NR72" i="28"/>
  <c r="LO72" i="28"/>
  <c r="IU72" i="28"/>
  <c r="NI72" i="28"/>
  <c r="LD72" i="28"/>
  <c r="IW72" i="28"/>
  <c r="OK72" i="28"/>
  <c r="MD72" i="28"/>
  <c r="JW72" i="28"/>
  <c r="IO72" i="28"/>
  <c r="MU72" i="28"/>
  <c r="AS54" i="28"/>
  <c r="NC16" i="28"/>
  <c r="DR27" i="28"/>
  <c r="U16" i="28"/>
  <c r="OT90" i="28"/>
  <c r="KC100" i="28"/>
  <c r="OC100" i="28"/>
  <c r="PC90" i="28"/>
  <c r="LX90" i="28"/>
  <c r="JZ90" i="28"/>
  <c r="PO90" i="28"/>
  <c r="NO90" i="28"/>
  <c r="JR90" i="28"/>
  <c r="PF90" i="28"/>
  <c r="MY90" i="28"/>
  <c r="KR90" i="28"/>
  <c r="IK90" i="28"/>
  <c r="NY90" i="28"/>
  <c r="LR90" i="28"/>
  <c r="JL90" i="28"/>
  <c r="OZ90" i="28"/>
  <c r="MG90" i="28"/>
  <c r="NS90" i="28"/>
  <c r="JR79" i="28"/>
  <c r="JE79" i="28"/>
  <c r="IT79" i="28"/>
  <c r="HW79" i="28"/>
  <c r="OQ79" i="28"/>
  <c r="NM79" i="28"/>
  <c r="MG79" i="28"/>
  <c r="LD79" i="28"/>
  <c r="JY79" i="28"/>
  <c r="IZ79" i="28"/>
  <c r="JN79" i="28"/>
  <c r="PB79" i="28"/>
  <c r="PD79" i="28"/>
  <c r="OS79" i="28"/>
  <c r="MV71" i="28"/>
  <c r="LW71" i="28"/>
  <c r="U71" i="28"/>
  <c r="IC71" i="28"/>
  <c r="IA71" i="28"/>
  <c r="JP71" i="28"/>
  <c r="JE71" i="28"/>
  <c r="OS71" i="28"/>
  <c r="MX71" i="28"/>
  <c r="KQ71" i="28"/>
  <c r="IJ71" i="28"/>
  <c r="NX71" i="28"/>
  <c r="LR71" i="28"/>
  <c r="JL71" i="28"/>
  <c r="OZ71" i="28"/>
  <c r="JX72" i="28"/>
  <c r="LC72" i="28"/>
  <c r="JL72" i="28"/>
  <c r="OT72" i="28"/>
  <c r="MT72" i="28"/>
  <c r="JS72" i="28"/>
  <c r="NU72" i="28"/>
  <c r="LP72" i="28"/>
  <c r="JI72" i="28"/>
  <c r="OW72" i="28"/>
  <c r="MP72" i="28"/>
  <c r="KI72" i="28"/>
  <c r="JM72" i="28"/>
  <c r="NG72" i="28"/>
  <c r="GG54" i="28"/>
  <c r="ED29" i="28"/>
  <c r="KV16" i="28"/>
  <c r="FC27" i="28"/>
  <c r="MR19" i="28"/>
  <c r="LM19" i="28"/>
  <c r="MC19" i="28"/>
  <c r="OC71" i="28"/>
  <c r="KK71" i="28"/>
  <c r="HY90" i="28"/>
  <c r="IH100" i="28"/>
  <c r="LJ100" i="28"/>
  <c r="IP90" i="28"/>
  <c r="NC90" i="28"/>
  <c r="KZ90" i="28"/>
  <c r="JB90" i="28"/>
  <c r="OQ90" i="28"/>
  <c r="KD90" i="28"/>
  <c r="HW90" i="28"/>
  <c r="NK90" i="28"/>
  <c r="LD90" i="28"/>
  <c r="IW90" i="28"/>
  <c r="OK90" i="28"/>
  <c r="MD90" i="28"/>
  <c r="JX90" i="28"/>
  <c r="PL90" i="28"/>
  <c r="MS90" i="28"/>
  <c r="JE90" i="28"/>
  <c r="ND79" i="28"/>
  <c r="KF79" i="28"/>
  <c r="JS79" i="28"/>
  <c r="JF79" i="28"/>
  <c r="II79" i="28"/>
  <c r="PH79" i="28"/>
  <c r="OB79" i="28"/>
  <c r="MY79" i="28"/>
  <c r="LS79" i="28"/>
  <c r="KP79" i="28"/>
  <c r="JL79" i="28"/>
  <c r="JZ79" i="28"/>
  <c r="PN79" i="28"/>
  <c r="JQ79" i="28"/>
  <c r="PE79" i="28"/>
  <c r="OL79" i="28"/>
  <c r="LX71" i="28"/>
  <c r="KY71" i="28"/>
  <c r="S71" i="28"/>
  <c r="IR71" i="28"/>
  <c r="JQ71" i="28"/>
  <c r="PE71" i="28"/>
  <c r="NJ71" i="28"/>
  <c r="LC71" i="28"/>
  <c r="IV71" i="28"/>
  <c r="OJ71" i="28"/>
  <c r="MD71" i="28"/>
  <c r="JX71" i="28"/>
  <c r="PL71" i="28"/>
  <c r="OH72" i="28"/>
  <c r="IG72" i="28"/>
  <c r="MH72" i="28"/>
  <c r="KJ72" i="28"/>
  <c r="IR72" i="28"/>
  <c r="NV72" i="28"/>
  <c r="KQ72" i="28"/>
  <c r="OG72" i="28"/>
  <c r="MB72" i="28"/>
  <c r="JU72" i="28"/>
  <c r="PI72" i="28"/>
  <c r="NB72" i="28"/>
  <c r="KU72" i="28"/>
  <c r="JY72" i="28"/>
  <c r="NS72" i="28"/>
  <c r="BW29" i="28"/>
  <c r="IC16" i="28"/>
  <c r="GN27" i="28"/>
  <c r="U19" i="28"/>
  <c r="JF19" i="28"/>
  <c r="MO19" i="28"/>
  <c r="GR47" i="28"/>
  <c r="OM90" i="28"/>
  <c r="NV100" i="28"/>
  <c r="JP90" i="28"/>
  <c r="OE90" i="28"/>
  <c r="ME90" i="28"/>
  <c r="KB90" i="28"/>
  <c r="ID90" i="28"/>
  <c r="KP90" i="28"/>
  <c r="II90" i="28"/>
  <c r="NW90" i="28"/>
  <c r="LP90" i="28"/>
  <c r="JI90" i="28"/>
  <c r="OW90" i="28"/>
  <c r="MP90" i="28"/>
  <c r="KJ90" i="28"/>
  <c r="S90" i="28"/>
  <c r="NE90" i="28"/>
  <c r="OS90" i="28"/>
  <c r="KS79" i="28"/>
  <c r="KU79" i="28"/>
  <c r="KG79" i="28"/>
  <c r="JT79" i="28"/>
  <c r="IU79" i="28"/>
  <c r="HX79" i="28"/>
  <c r="OT79" i="28"/>
  <c r="NN79" i="28"/>
  <c r="MI79" i="28"/>
  <c r="LE79" i="28"/>
  <c r="KA79" i="28"/>
  <c r="KL79" i="28"/>
  <c r="KN79" i="28"/>
  <c r="KC79" i="28"/>
  <c r="MA79" i="28"/>
  <c r="KZ71" i="28"/>
  <c r="KA71" i="28"/>
  <c r="PC71" i="28"/>
  <c r="KC71" i="28"/>
  <c r="IH71" i="28"/>
  <c r="NV71" i="28"/>
  <c r="LO71" i="28"/>
  <c r="JH71" i="28"/>
  <c r="OV71" i="28"/>
  <c r="MP71" i="28"/>
  <c r="KJ71" i="28"/>
  <c r="KB72" i="28"/>
  <c r="JE72" i="28"/>
  <c r="NJ72" i="28"/>
  <c r="LJ72" i="28"/>
  <c r="JP72" i="28"/>
  <c r="OZ72" i="28"/>
  <c r="LV72" i="28"/>
  <c r="OS72" i="28"/>
  <c r="MN72" i="28"/>
  <c r="KG72" i="28"/>
  <c r="HZ72" i="28"/>
  <c r="NN72" i="28"/>
  <c r="LG72" i="28"/>
  <c r="KK72" i="28"/>
  <c r="PO72" i="28"/>
  <c r="HK29" i="28"/>
  <c r="HA29" i="28"/>
  <c r="JQ16" i="28"/>
  <c r="NQ16" i="28"/>
  <c r="CX27" i="28"/>
  <c r="JZ19" i="28"/>
  <c r="KD19" i="28"/>
  <c r="NY19" i="28"/>
  <c r="OD71" i="28"/>
  <c r="CB47" i="28"/>
  <c r="LU90" i="28"/>
  <c r="LO100" i="28"/>
  <c r="KU90" i="28"/>
  <c r="PE90" i="28"/>
  <c r="NG90" i="28"/>
  <c r="LG90" i="28"/>
  <c r="JD90" i="28"/>
  <c r="LB90" i="28"/>
  <c r="IU90" i="28"/>
  <c r="OI90" i="28"/>
  <c r="MB90" i="28"/>
  <c r="JU90" i="28"/>
  <c r="PI90" i="28"/>
  <c r="NB90" i="28"/>
  <c r="KV90" i="28"/>
  <c r="IC90" i="28"/>
  <c r="NQ90" i="28"/>
  <c r="KL90" i="28"/>
  <c r="IP79" i="28"/>
  <c r="LK79" i="28"/>
  <c r="KV79" i="28"/>
  <c r="KH79" i="28"/>
  <c r="JG79" i="28"/>
  <c r="IJ79" i="28"/>
  <c r="PI79" i="28"/>
  <c r="OC79" i="28"/>
  <c r="MZ79" i="28"/>
  <c r="LT79" i="28"/>
  <c r="KQ79" i="28"/>
  <c r="KX79" i="28"/>
  <c r="KZ79" i="28"/>
  <c r="KO79" i="28"/>
  <c r="JP79" i="28"/>
  <c r="OW71" i="28"/>
  <c r="KB71" i="28"/>
  <c r="JC71" i="28"/>
  <c r="PN71" i="28"/>
  <c r="OE71" i="28"/>
  <c r="KO71" i="28"/>
  <c r="IT71" i="28"/>
  <c r="OH71" i="28"/>
  <c r="MA71" i="28"/>
  <c r="JT71" i="28"/>
  <c r="PH71" i="28"/>
  <c r="NB71" i="28"/>
  <c r="KV71" i="28"/>
  <c r="KC72" i="28"/>
  <c r="ON72" i="28"/>
  <c r="ML72" i="28"/>
  <c r="KN72" i="28"/>
  <c r="IT72" i="28"/>
  <c r="MX72" i="28"/>
  <c r="PE72" i="28"/>
  <c r="MZ72" i="28"/>
  <c r="KS72" i="28"/>
  <c r="IL72" i="28"/>
  <c r="NZ72" i="28"/>
  <c r="LS72" i="28"/>
  <c r="LU72" i="28"/>
  <c r="BD29" i="28"/>
  <c r="FP29" i="28"/>
  <c r="PE16" i="28"/>
  <c r="BD27" i="28"/>
  <c r="PB19" i="28"/>
  <c r="KP19" i="28"/>
  <c r="LF19" i="28"/>
  <c r="LQ71" i="28"/>
  <c r="LJ71" i="28"/>
  <c r="CM47" i="28"/>
  <c r="OA90" i="28"/>
  <c r="MJ90" i="28"/>
  <c r="MM90" i="28"/>
  <c r="IZ90" i="28"/>
  <c r="JH100" i="28"/>
  <c r="C100" i="28"/>
  <c r="LW90" i="28"/>
  <c r="IR90" i="28"/>
  <c r="OG90" i="28"/>
  <c r="MI90" i="28"/>
  <c r="KI90" i="28"/>
  <c r="LN90" i="28"/>
  <c r="JG90" i="28"/>
  <c r="OU90" i="28"/>
  <c r="MN90" i="28"/>
  <c r="KG90" i="28"/>
  <c r="HZ90" i="28"/>
  <c r="NN90" i="28"/>
  <c r="LH90" i="28"/>
  <c r="IO90" i="28"/>
  <c r="OC90" i="28"/>
  <c r="NT90" i="28"/>
  <c r="MB79" i="28"/>
  <c r="LN79" i="28"/>
  <c r="KW79" i="28"/>
  <c r="JU79" i="28"/>
  <c r="IV79" i="28"/>
  <c r="HY79" i="28"/>
  <c r="OU79" i="28"/>
  <c r="NO79" i="28"/>
  <c r="ML79" i="28"/>
  <c r="LF79" i="28"/>
  <c r="LJ79" i="28"/>
  <c r="LL79" i="28"/>
  <c r="LA79" i="28"/>
  <c r="NY71" i="28"/>
  <c r="JD71" i="28"/>
  <c r="IE71" i="28"/>
  <c r="OP71" i="28"/>
  <c r="PM71" i="28"/>
  <c r="PK71" i="28"/>
  <c r="NG71" i="28"/>
  <c r="LA71" i="28"/>
  <c r="JF71" i="28"/>
  <c r="OT71" i="28"/>
  <c r="MM71" i="28"/>
  <c r="KF71" i="28"/>
  <c r="HZ71" i="28"/>
  <c r="NN71" i="28"/>
  <c r="LH71" i="28"/>
  <c r="LX72" i="28"/>
  <c r="PG72" i="28"/>
  <c r="LB72" i="28"/>
  <c r="II72" i="28"/>
  <c r="NP72" i="28"/>
  <c r="LN72" i="28"/>
  <c r="JR72" i="28"/>
  <c r="OB72" i="28"/>
  <c r="HX72" i="28"/>
  <c r="NL72" i="28"/>
  <c r="LE72" i="28"/>
  <c r="IX72" i="28"/>
  <c r="OL72" i="28"/>
  <c r="ME72" i="28"/>
  <c r="MG72" i="28"/>
  <c r="DP54" i="28"/>
  <c r="GR29" i="28"/>
  <c r="NJ16" i="28"/>
  <c r="AH27" i="28"/>
  <c r="IE19" i="28"/>
  <c r="MX19" i="28"/>
  <c r="MD19" i="28"/>
  <c r="FT47" i="28"/>
  <c r="OV100" i="28"/>
  <c r="LL90" i="28"/>
  <c r="MW90" i="28"/>
  <c r="JW90" i="28"/>
  <c r="PN90" i="28"/>
  <c r="NI90" i="28"/>
  <c r="LK90" i="28"/>
  <c r="LZ90" i="28"/>
  <c r="JS90" i="28"/>
  <c r="PG90" i="28"/>
  <c r="MZ90" i="28"/>
  <c r="KS90" i="28"/>
  <c r="IL90" i="28"/>
  <c r="NZ90" i="28"/>
  <c r="LT90" i="28"/>
  <c r="JA90" i="28"/>
  <c r="OO90" i="28"/>
  <c r="JK90" i="28"/>
  <c r="NW79" i="28"/>
  <c r="NS79" i="28"/>
  <c r="PA79" i="28"/>
  <c r="MQ79" i="28"/>
  <c r="MC79" i="28"/>
  <c r="LO79" i="28"/>
  <c r="KI79" i="28"/>
  <c r="JH79" i="28"/>
  <c r="IK79" i="28"/>
  <c r="PJ79" i="28"/>
  <c r="OE79" i="28"/>
  <c r="NA79" i="28"/>
  <c r="LU79" i="28"/>
  <c r="LV79" i="28"/>
  <c r="LX79" i="28"/>
  <c r="LM79" i="28"/>
  <c r="NA71" i="28"/>
  <c r="IF71" i="28"/>
  <c r="NR71" i="28"/>
  <c r="OO71" i="28"/>
  <c r="OM71" i="28"/>
  <c r="MI71" i="28"/>
  <c r="LM71" i="28"/>
  <c r="JR71" i="28"/>
  <c r="PF71" i="28"/>
  <c r="MY71" i="28"/>
  <c r="KR71" i="28"/>
  <c r="IL71" i="28"/>
  <c r="NZ71" i="28"/>
  <c r="LT71" i="28"/>
  <c r="IB72" i="28"/>
  <c r="KX72" i="28"/>
  <c r="PF72" i="28"/>
  <c r="MF72" i="28"/>
  <c r="JG72" i="28"/>
  <c r="OR72" i="28"/>
  <c r="MR72" i="28"/>
  <c r="KP72" i="28"/>
  <c r="PD72" i="28"/>
  <c r="IJ72" i="28"/>
  <c r="NX72" i="28"/>
  <c r="LQ72" i="28"/>
  <c r="JJ72" i="28"/>
  <c r="OX72" i="28"/>
  <c r="MQ72" i="28"/>
  <c r="NE72" i="28"/>
  <c r="CS54" i="28"/>
  <c r="EK29" i="28"/>
  <c r="LC16" i="28"/>
  <c r="OZ19" i="28"/>
  <c r="IQ19" i="28"/>
  <c r="KE19" i="28"/>
  <c r="OX19" i="28"/>
  <c r="BN47" i="28"/>
  <c r="PO48" i="28"/>
  <c r="MU48" i="28"/>
  <c r="IO100" i="28"/>
  <c r="IS90" i="28"/>
  <c r="KF90" i="28"/>
  <c r="MO100" i="28"/>
  <c r="IM90" i="28"/>
  <c r="OD90" i="28"/>
  <c r="KY90" i="28"/>
  <c r="IY90" i="28"/>
  <c r="OP90" i="28"/>
  <c r="MK90" i="28"/>
  <c r="ML90" i="28"/>
  <c r="KE90" i="28"/>
  <c r="HX90" i="28"/>
  <c r="NL90" i="28"/>
  <c r="LE90" i="28"/>
  <c r="IX90" i="28"/>
  <c r="OL90" i="28"/>
  <c r="MF90" i="28"/>
  <c r="JM90" i="28"/>
  <c r="PA90" i="28"/>
  <c r="OY90" i="28"/>
  <c r="LI79" i="28"/>
  <c r="NV79" i="28"/>
  <c r="LG79" i="28"/>
  <c r="MP79" i="28"/>
  <c r="NG79" i="28"/>
  <c r="MR79" i="28"/>
  <c r="MD79" i="28"/>
  <c r="KY79" i="28"/>
  <c r="JV79" i="28"/>
  <c r="IW79" i="28"/>
  <c r="HZ79" i="28"/>
  <c r="OV79" i="28"/>
  <c r="NP79" i="28"/>
  <c r="MM79" i="28"/>
  <c r="MH79" i="28"/>
  <c r="MJ79" i="28"/>
  <c r="LY79" i="28"/>
  <c r="MC71" i="28"/>
  <c r="MT71" i="28"/>
  <c r="NQ71" i="28"/>
  <c r="NO71" i="28"/>
  <c r="PD71" i="28"/>
  <c r="LK71" i="28"/>
  <c r="LY71" i="28"/>
  <c r="KD71" i="28"/>
  <c r="HW71" i="28"/>
  <c r="NK71" i="28"/>
  <c r="LD71" i="28"/>
  <c r="IX71" i="28"/>
  <c r="OL71" i="28"/>
  <c r="MF71" i="28"/>
  <c r="KV72" i="28"/>
  <c r="OF72" i="28"/>
  <c r="NH72" i="28"/>
  <c r="KE72" i="28"/>
  <c r="IP72" i="28"/>
  <c r="NT72" i="28"/>
  <c r="LT72" i="28"/>
  <c r="LA72" i="28"/>
  <c r="IV72" i="28"/>
  <c r="OJ72" i="28"/>
  <c r="MC72" i="28"/>
  <c r="JV72" i="28"/>
  <c r="PJ72" i="28"/>
  <c r="NC72" i="28"/>
  <c r="PA72" i="28"/>
  <c r="FZ54" i="28"/>
  <c r="CD29" i="28"/>
  <c r="IV16" i="28"/>
  <c r="PA19" i="28"/>
  <c r="ND19" i="28"/>
  <c r="KA19" i="28"/>
  <c r="LC19" i="28"/>
  <c r="BP47" i="28"/>
  <c r="IE48" i="28"/>
  <c r="OQ48" i="28"/>
  <c r="ON90" i="28"/>
  <c r="KH100" i="28"/>
  <c r="JO90" i="28"/>
  <c r="PD90" i="28"/>
  <c r="LY90" i="28"/>
  <c r="KA90" i="28"/>
  <c r="IA90" i="28"/>
  <c r="NR90" i="28"/>
  <c r="MX90" i="28"/>
  <c r="KQ90" i="28"/>
  <c r="IJ90" i="28"/>
  <c r="NX90" i="28"/>
  <c r="LQ90" i="28"/>
  <c r="JJ90" i="28"/>
  <c r="OX90" i="28"/>
  <c r="MR90" i="28"/>
  <c r="JY90" i="28"/>
  <c r="PM90" i="28"/>
  <c r="KM90" i="28"/>
  <c r="MU90" i="28"/>
  <c r="JC79" i="28"/>
  <c r="LH79" i="28"/>
  <c r="JA79" i="28"/>
  <c r="KE79" i="28"/>
  <c r="NX79" i="28"/>
  <c r="NJ79" i="28"/>
  <c r="MS79" i="28"/>
  <c r="LP79" i="28"/>
  <c r="KJ79" i="28"/>
  <c r="JI79" i="28"/>
  <c r="IL79" i="28"/>
  <c r="PK79" i="28"/>
  <c r="OH79" i="28"/>
  <c r="NB79" i="28"/>
  <c r="MT79" i="28"/>
  <c r="MV79" i="28"/>
  <c r="MK79" i="28"/>
  <c r="MO79" i="28"/>
  <c r="LE71" i="28"/>
  <c r="LV71" i="28"/>
  <c r="MS71" i="28"/>
  <c r="MQ71" i="28"/>
  <c r="OF71" i="28"/>
  <c r="KM71" i="28"/>
  <c r="MK71" i="28"/>
  <c r="KP71" i="28"/>
  <c r="II71" i="28"/>
  <c r="NW71" i="28"/>
  <c r="LP71" i="28"/>
  <c r="JJ71" i="28"/>
  <c r="OX71" i="28"/>
  <c r="MR71" i="28"/>
  <c r="PL72" i="28"/>
  <c r="JZ72" i="28"/>
  <c r="OI72" i="28"/>
  <c r="LH72" i="28"/>
  <c r="JN72" i="28"/>
  <c r="OU72" i="28"/>
  <c r="MV72" i="28"/>
  <c r="LM72" i="28"/>
  <c r="JH72" i="28"/>
  <c r="OV72" i="28"/>
  <c r="MO72" i="28"/>
  <c r="KH72" i="28"/>
  <c r="IA72" i="28"/>
  <c r="OM72" i="28"/>
  <c r="PM72" i="28"/>
  <c r="DS54" i="28"/>
  <c r="HR29" i="28"/>
  <c r="OJ16" i="28"/>
  <c r="NE19" i="28"/>
  <c r="LH19" i="28"/>
  <c r="PC19" i="28"/>
  <c r="MY19" i="28"/>
  <c r="OR16" i="28"/>
  <c r="MH71" i="28"/>
  <c r="DI47" i="28"/>
  <c r="IO48" i="28"/>
  <c r="PA48" i="28"/>
  <c r="IA100" i="28"/>
  <c r="C90" i="28"/>
  <c r="KO90" i="28"/>
  <c r="U90" i="28"/>
  <c r="NF90" i="28"/>
  <c r="LA90" i="28"/>
  <c r="JC90" i="28"/>
  <c r="OR90" i="28"/>
  <c r="NJ90" i="28"/>
  <c r="LC90" i="28"/>
  <c r="IV90" i="28"/>
  <c r="OJ90" i="28"/>
  <c r="MC90" i="28"/>
  <c r="JV90" i="28"/>
  <c r="PJ90" i="28"/>
  <c r="ND90" i="28"/>
  <c r="KK90" i="28"/>
  <c r="KN90" i="28"/>
  <c r="NU90" i="28"/>
  <c r="IG90" i="28"/>
  <c r="JB79" i="28"/>
  <c r="U79" i="28"/>
  <c r="PO79" i="28"/>
  <c r="IE79" i="28"/>
  <c r="OM79" i="28"/>
  <c r="NY79" i="28"/>
  <c r="NK79" i="28"/>
  <c r="ME79" i="28"/>
  <c r="LB79" i="28"/>
  <c r="JW79" i="28"/>
  <c r="IX79" i="28"/>
  <c r="IA79" i="28"/>
  <c r="OW79" i="28"/>
  <c r="NQ79" i="28"/>
  <c r="NF79" i="28"/>
  <c r="NH79" i="28"/>
  <c r="MW79" i="28"/>
  <c r="KD79" i="28"/>
  <c r="KG71" i="28"/>
  <c r="PO71" i="28"/>
  <c r="KX71" i="28"/>
  <c r="LU71" i="28"/>
  <c r="LS71" i="28"/>
  <c r="NH71" i="28"/>
  <c r="JO71" i="28"/>
  <c r="MW71" i="28"/>
  <c r="LB71" i="28"/>
  <c r="IU71" i="28"/>
  <c r="OI71" i="28"/>
  <c r="MB71" i="28"/>
  <c r="JV71" i="28"/>
  <c r="PJ71" i="28"/>
  <c r="ND71" i="28"/>
  <c r="KZ72" i="28"/>
  <c r="U72" i="28"/>
  <c r="PN72" i="28"/>
  <c r="MJ72" i="28"/>
  <c r="KL72" i="28"/>
  <c r="IS72" i="28"/>
  <c r="NW72" i="28"/>
  <c r="LY72" i="28"/>
  <c r="JT72" i="28"/>
  <c r="PH72" i="28"/>
  <c r="NA72" i="28"/>
  <c r="KT72" i="28"/>
  <c r="IM72" i="28"/>
  <c r="OY72" i="28"/>
  <c r="IE72" i="28"/>
  <c r="BX54" i="28"/>
  <c r="MC16" i="28"/>
  <c r="LI19" i="28"/>
  <c r="JL19" i="28"/>
  <c r="MS19" i="28"/>
  <c r="IF19" i="28"/>
  <c r="KF19" i="28"/>
  <c r="JN71" i="28"/>
  <c r="AO47" i="28"/>
  <c r="CA36" i="28"/>
  <c r="KL48" i="28"/>
  <c r="KK48" i="28"/>
  <c r="JN48" i="28"/>
  <c r="NM90" i="28"/>
  <c r="NO100" i="28"/>
  <c r="LV90" i="28"/>
  <c r="IQ90" i="28"/>
  <c r="OF90" i="28"/>
  <c r="MH90" i="28"/>
  <c r="KC90" i="28"/>
  <c r="IH90" i="28"/>
  <c r="NV90" i="28"/>
  <c r="LO90" i="28"/>
  <c r="JH90" i="28"/>
  <c r="OV90" i="28"/>
  <c r="MO90" i="28"/>
  <c r="KH90" i="28"/>
  <c r="IB90" i="28"/>
  <c r="NP90" i="28"/>
  <c r="KW90" i="28"/>
  <c r="JN90" i="28"/>
  <c r="MT90" i="28"/>
  <c r="NC79" i="28"/>
  <c r="IF79" i="28"/>
  <c r="PC79" i="28"/>
  <c r="ON79" i="28"/>
  <c r="NZ79" i="28"/>
  <c r="MU79" i="28"/>
  <c r="LQ79" i="28"/>
  <c r="KK79" i="28"/>
  <c r="JJ79" i="28"/>
  <c r="IM79" i="28"/>
  <c r="PL79" i="28"/>
  <c r="OI79" i="28"/>
  <c r="NR79" i="28"/>
  <c r="NT79" i="28"/>
  <c r="NI79" i="28"/>
  <c r="ID79" i="28"/>
  <c r="JI71" i="28"/>
  <c r="OQ71" i="28"/>
  <c r="JZ71" i="28"/>
  <c r="KW71" i="28"/>
  <c r="KU71" i="28"/>
  <c r="MJ71" i="28"/>
  <c r="IQ71" i="28"/>
  <c r="NI71" i="28"/>
  <c r="LN71" i="28"/>
  <c r="JG71" i="28"/>
  <c r="OU71" i="28"/>
  <c r="MN71" i="28"/>
  <c r="KH71" i="28"/>
  <c r="IB71" i="28"/>
  <c r="NP71" i="28"/>
  <c r="IH72" i="28"/>
  <c r="NK72" i="28"/>
  <c r="LL72" i="28"/>
  <c r="JQ72" i="28"/>
  <c r="PB72" i="28"/>
  <c r="MK72" i="28"/>
  <c r="KF72" i="28"/>
  <c r="HY72" i="28"/>
  <c r="NM72" i="28"/>
  <c r="LF72" i="28"/>
  <c r="IY72" i="28"/>
  <c r="PK72" i="28"/>
  <c r="B72" i="28"/>
  <c r="D72" i="28" s="1"/>
  <c r="C73" i="28" s="1"/>
  <c r="MI72" i="28"/>
  <c r="OO72" i="28"/>
  <c r="JA72" i="28"/>
  <c r="LW72" i="28"/>
  <c r="OC72" i="28"/>
  <c r="LK72" i="28"/>
  <c r="NQ72" i="28"/>
  <c r="IC72" i="28"/>
  <c r="KM72" i="28"/>
  <c r="MS72" i="28"/>
  <c r="PC72" i="28"/>
  <c r="JO72" i="28"/>
  <c r="OQ72" i="28"/>
  <c r="JC72" i="28"/>
  <c r="LI72" i="28"/>
  <c r="OA72" i="28"/>
  <c r="OE72" i="28"/>
  <c r="IQ72" i="28"/>
  <c r="KW72" i="28"/>
  <c r="NO72" i="28"/>
  <c r="MJ16" i="28"/>
  <c r="OP16" i="28"/>
  <c r="NE16" i="28"/>
  <c r="S16" i="28"/>
  <c r="KJ16" i="28"/>
  <c r="MQ16" i="28"/>
  <c r="OX16" i="28"/>
  <c r="JJ16" i="28"/>
  <c r="LQ16" i="28"/>
  <c r="NX16" i="28"/>
  <c r="IJ16" i="28"/>
  <c r="KQ16" i="28"/>
  <c r="MX16" i="28"/>
  <c r="OS16" i="28"/>
  <c r="JE16" i="28"/>
  <c r="KY16" i="28"/>
  <c r="OF16" i="28"/>
  <c r="IE16" i="28"/>
  <c r="MS16" i="28"/>
  <c r="PL16" i="28"/>
  <c r="JX16" i="28"/>
  <c r="ME16" i="28"/>
  <c r="OL16" i="28"/>
  <c r="IX16" i="28"/>
  <c r="LE16" i="28"/>
  <c r="NL16" i="28"/>
  <c r="HX16" i="28"/>
  <c r="KE16" i="28"/>
  <c r="ML16" i="28"/>
  <c r="OG16" i="28"/>
  <c r="IS16" i="28"/>
  <c r="JO16" i="28"/>
  <c r="KA16" i="28"/>
  <c r="MG16" i="28"/>
  <c r="OZ16" i="28"/>
  <c r="JL16" i="28"/>
  <c r="LS16" i="28"/>
  <c r="NZ16" i="28"/>
  <c r="IL16" i="28"/>
  <c r="KS16" i="28"/>
  <c r="MZ16" i="28"/>
  <c r="PG16" i="28"/>
  <c r="JS16" i="28"/>
  <c r="LZ16" i="28"/>
  <c r="NU16" i="28"/>
  <c r="IG16" i="28"/>
  <c r="JC16" i="28"/>
  <c r="LK16" i="28"/>
  <c r="JP16" i="28"/>
  <c r="ID16" i="28"/>
  <c r="LW16" i="28"/>
  <c r="LU16" i="28"/>
  <c r="ON16" i="28"/>
  <c r="IZ16" i="28"/>
  <c r="LG16" i="28"/>
  <c r="NN16" i="28"/>
  <c r="HZ16" i="28"/>
  <c r="KG16" i="28"/>
  <c r="MN16" i="28"/>
  <c r="OU16" i="28"/>
  <c r="JG16" i="28"/>
  <c r="LN16" i="28"/>
  <c r="NI16" i="28"/>
  <c r="IQ16" i="28"/>
  <c r="MT16" i="28"/>
  <c r="NG16" i="28"/>
  <c r="LL16" i="28"/>
  <c r="JZ16" i="28"/>
  <c r="NS16" i="28"/>
  <c r="LI16" i="28"/>
  <c r="OB16" i="28"/>
  <c r="IN16" i="28"/>
  <c r="KU16" i="28"/>
  <c r="NB16" i="28"/>
  <c r="PI16" i="28"/>
  <c r="JU16" i="28"/>
  <c r="MB16" i="28"/>
  <c r="OI16" i="28"/>
  <c r="IU16" i="28"/>
  <c r="LB16" i="28"/>
  <c r="MW16" i="28"/>
  <c r="KM16" i="28"/>
  <c r="MU16" i="28"/>
  <c r="PC16" i="28"/>
  <c r="NH16" i="28"/>
  <c r="LV16" i="28"/>
  <c r="PO16" i="28"/>
  <c r="KW16" i="28"/>
  <c r="NP16" i="28"/>
  <c r="IB16" i="28"/>
  <c r="KI16" i="28"/>
  <c r="MP16" i="28"/>
  <c r="OW16" i="28"/>
  <c r="JI16" i="28"/>
  <c r="LP16" i="28"/>
  <c r="NW16" i="28"/>
  <c r="II16" i="28"/>
  <c r="KP16" i="28"/>
  <c r="MK16" i="28"/>
  <c r="MI16" i="28"/>
  <c r="PD16" i="28"/>
  <c r="NR16" i="28"/>
  <c r="KK16" i="28"/>
  <c r="ND16" i="28"/>
  <c r="PK16" i="28"/>
  <c r="JW16" i="28"/>
  <c r="MD16" i="28"/>
  <c r="OK16" i="28"/>
  <c r="IW16" i="28"/>
  <c r="LD16" i="28"/>
  <c r="NK16" i="28"/>
  <c r="HW16" i="28"/>
  <c r="KD16" i="28"/>
  <c r="LY16" i="28"/>
  <c r="OE16" i="28"/>
  <c r="KX16" i="28"/>
  <c r="IR16" i="28"/>
  <c r="JN16" i="28"/>
  <c r="PN16" i="28"/>
  <c r="IF16" i="28"/>
  <c r="IP16" i="28"/>
  <c r="PM16" i="28"/>
  <c r="JY16" i="28"/>
  <c r="MR16" i="28"/>
  <c r="OY16" i="28"/>
  <c r="JK16" i="28"/>
  <c r="LR16" i="28"/>
  <c r="NY16" i="28"/>
  <c r="IK16" i="28"/>
  <c r="KR16" i="28"/>
  <c r="MY16" i="28"/>
  <c r="PF16" i="28"/>
  <c r="JR16" i="28"/>
  <c r="LM16" i="28"/>
  <c r="JD16" i="28"/>
  <c r="LJ16" i="28"/>
  <c r="KB16" i="28"/>
  <c r="KL16" i="28"/>
  <c r="PA16" i="28"/>
  <c r="JM16" i="28"/>
  <c r="MF16" i="28"/>
  <c r="OM16" i="28"/>
  <c r="IY16" i="28"/>
  <c r="LF16" i="28"/>
  <c r="NM16" i="28"/>
  <c r="HY16" i="28"/>
  <c r="KF16" i="28"/>
  <c r="MM16" i="28"/>
  <c r="OT16" i="28"/>
  <c r="JF16" i="28"/>
  <c r="LA16" i="28"/>
  <c r="KZ16" i="28"/>
  <c r="NF16" i="28"/>
  <c r="LX16" i="28"/>
  <c r="MH16" i="28"/>
  <c r="OO16" i="28"/>
  <c r="JA16" i="28"/>
  <c r="LT16" i="28"/>
  <c r="OA16" i="28"/>
  <c r="IM16" i="28"/>
  <c r="KT16" i="28"/>
  <c r="NA16" i="28"/>
  <c r="PH16" i="28"/>
  <c r="JT16" i="28"/>
  <c r="MA16" i="28"/>
  <c r="OH16" i="28"/>
  <c r="IT16" i="28"/>
  <c r="KO16" i="28"/>
  <c r="OQ16" i="28"/>
  <c r="MV16" i="28"/>
  <c r="PB16" i="28"/>
  <c r="NT16" i="28"/>
  <c r="OC16" i="28"/>
  <c r="IO16" i="28"/>
  <c r="LH16" i="28"/>
  <c r="NO16" i="28"/>
  <c r="IA16" i="28"/>
  <c r="KH16" i="28"/>
  <c r="MO16" i="28"/>
  <c r="OV16" i="28"/>
  <c r="JH16" i="28"/>
  <c r="LO16" i="28"/>
  <c r="NV16" i="28"/>
  <c r="IH16" i="28"/>
  <c r="KC16" i="28"/>
  <c r="HE27" i="28"/>
  <c r="AF27" i="28"/>
  <c r="CL27" i="28"/>
  <c r="GB27" i="28"/>
  <c r="DG27" i="28"/>
  <c r="CT27" i="28"/>
  <c r="CG27" i="28"/>
  <c r="DO27" i="28"/>
  <c r="GS27" i="28"/>
  <c r="DW27" i="28"/>
  <c r="BN27" i="28"/>
  <c r="FP27" i="28"/>
  <c r="CU27" i="28"/>
  <c r="BV27" i="28"/>
  <c r="AK27" i="28"/>
  <c r="BS27" i="28"/>
  <c r="EW27" i="28"/>
  <c r="DK27" i="28"/>
  <c r="AD27" i="28"/>
  <c r="FD27" i="28"/>
  <c r="CI27" i="28"/>
  <c r="GK27" i="28"/>
  <c r="FX27" i="28"/>
  <c r="EZ27" i="28"/>
  <c r="GU27" i="28"/>
  <c r="EK27" i="28"/>
  <c r="CY27" i="28"/>
  <c r="FQ27" i="28"/>
  <c r="EF27" i="28"/>
  <c r="BW27" i="28"/>
  <c r="EO27" i="28"/>
  <c r="CF27" i="28"/>
  <c r="DM27" i="28"/>
  <c r="CM27" i="28"/>
  <c r="FE27" i="28"/>
  <c r="DH27" i="28"/>
  <c r="BK27" i="28"/>
  <c r="CS27" i="28"/>
  <c r="EA27" i="28"/>
  <c r="BQ27" i="28"/>
  <c r="BO27" i="28"/>
  <c r="ES27" i="28"/>
  <c r="BL27" i="28"/>
  <c r="AM27" i="28"/>
  <c r="AW27" i="28"/>
  <c r="CE27" i="28"/>
  <c r="HR27" i="28"/>
  <c r="GF27" i="28"/>
  <c r="AQ27" i="28"/>
  <c r="EG27" i="28"/>
  <c r="AZ27" i="28"/>
  <c r="HJ27" i="28"/>
  <c r="GJ27" i="28"/>
  <c r="AI27" i="28"/>
  <c r="HF27" i="28"/>
  <c r="FT27" i="28"/>
  <c r="HN27" i="28"/>
  <c r="DU27" i="28"/>
  <c r="AN27" i="28"/>
  <c r="FN27" i="28"/>
  <c r="CR27" i="28"/>
  <c r="HI27" i="28"/>
  <c r="GW27" i="28"/>
  <c r="GT27" i="28"/>
  <c r="EV27" i="28"/>
  <c r="ET27" i="28"/>
  <c r="CK27" i="28"/>
  <c r="HK27" i="28"/>
  <c r="FB27" i="28"/>
  <c r="GI27" i="28"/>
  <c r="FM27" i="28"/>
  <c r="EX27" i="28"/>
  <c r="DX27" i="28"/>
  <c r="DV27" i="28"/>
  <c r="BM27" i="28"/>
  <c r="GY27" i="28"/>
  <c r="EP27" i="28"/>
  <c r="HU27" i="28"/>
  <c r="BU27" i="28"/>
  <c r="CP27" i="28"/>
  <c r="DL27" i="28"/>
  <c r="DJ27" i="28"/>
  <c r="GZ27" i="28"/>
  <c r="GA27" i="28"/>
  <c r="ED27" i="28"/>
  <c r="FY27" i="28"/>
  <c r="FL27" i="28"/>
  <c r="FA27" i="28"/>
  <c r="B82" i="28"/>
  <c r="D82" i="28" s="1"/>
  <c r="JP82" i="28"/>
  <c r="EY42" i="28"/>
  <c r="FL42" i="28"/>
  <c r="BU42" i="28"/>
  <c r="HI42" i="28"/>
  <c r="CH42" i="28"/>
  <c r="HV42" i="28"/>
  <c r="DG42" i="28"/>
  <c r="AN42" i="28"/>
  <c r="GB42" i="28"/>
  <c r="AO42" i="28"/>
  <c r="GC42" i="28"/>
  <c r="BN42" i="28"/>
  <c r="HB42" i="28"/>
  <c r="CY42" i="28"/>
  <c r="FK42" i="28"/>
  <c r="AJ42" i="28"/>
  <c r="FX42" i="28"/>
  <c r="CG42" i="28"/>
  <c r="HU42" i="28"/>
  <c r="CT42" i="28"/>
  <c r="DS42" i="28"/>
  <c r="AZ42" i="28"/>
  <c r="GN42" i="28"/>
  <c r="BA42" i="28"/>
  <c r="GO42" i="28"/>
  <c r="BZ42" i="28"/>
  <c r="HN42" i="28"/>
  <c r="DK42" i="28"/>
  <c r="AI42" i="28"/>
  <c r="FW42" i="28"/>
  <c r="AV42" i="28"/>
  <c r="GJ42" i="28"/>
  <c r="CS42" i="28"/>
  <c r="DF42" i="28"/>
  <c r="EE42" i="28"/>
  <c r="BL42" i="28"/>
  <c r="GZ42" i="28"/>
  <c r="BM42" i="28"/>
  <c r="HA42" i="28"/>
  <c r="CL42" i="28"/>
  <c r="DW42" i="28"/>
  <c r="AU42" i="28"/>
  <c r="GI42" i="28"/>
  <c r="BH42" i="28"/>
  <c r="GV42" i="28"/>
  <c r="DE42" i="28"/>
  <c r="DR42" i="28"/>
  <c r="EQ42" i="28"/>
  <c r="BX42" i="28"/>
  <c r="HL42" i="28"/>
  <c r="BY42" i="28"/>
  <c r="HM42" i="28"/>
  <c r="CX42" i="28"/>
  <c r="EI42" i="28"/>
  <c r="BG42" i="28"/>
  <c r="GU42" i="28"/>
  <c r="BT42" i="28"/>
  <c r="HH42" i="28"/>
  <c r="DQ42" i="28"/>
  <c r="ED42" i="28"/>
  <c r="FC42" i="28"/>
  <c r="CJ42" i="28"/>
  <c r="CK42" i="28"/>
  <c r="DJ42" i="28"/>
  <c r="EU42" i="28"/>
  <c r="BS42" i="28"/>
  <c r="HG42" i="28"/>
  <c r="CF42" i="28"/>
  <c r="HT42" i="28"/>
  <c r="EC42" i="28"/>
  <c r="EP42" i="28"/>
  <c r="FO42" i="28"/>
  <c r="CV42" i="28"/>
  <c r="CW42" i="28"/>
  <c r="DV42" i="28"/>
  <c r="FG42" i="28"/>
  <c r="CE42" i="28"/>
  <c r="HS42" i="28"/>
  <c r="CR42" i="28"/>
  <c r="EO42" i="28"/>
  <c r="FB42" i="28"/>
  <c r="AM42" i="28"/>
  <c r="GA42" i="28"/>
  <c r="DH42" i="28"/>
  <c r="DI42" i="28"/>
  <c r="EH42" i="28"/>
  <c r="AE42" i="28"/>
  <c r="FS42" i="28"/>
  <c r="CQ42" i="28"/>
  <c r="DD42" i="28"/>
  <c r="FA42" i="28"/>
  <c r="FN42" i="28"/>
  <c r="AY42" i="28"/>
  <c r="GM42" i="28"/>
  <c r="DT42" i="28"/>
  <c r="DU42" i="28"/>
  <c r="ET42" i="28"/>
  <c r="AQ42" i="28"/>
  <c r="GE42" i="28"/>
  <c r="DC42" i="28"/>
  <c r="DP42" i="28"/>
  <c r="FM42" i="28"/>
  <c r="AL42" i="28"/>
  <c r="FZ42" i="28"/>
  <c r="BK42" i="28"/>
  <c r="GY42" i="28"/>
  <c r="EF42" i="28"/>
  <c r="EG42" i="28"/>
  <c r="FF42" i="28"/>
  <c r="BC42" i="28"/>
  <c r="GQ42" i="28"/>
  <c r="DO42" i="28"/>
  <c r="EB42" i="28"/>
  <c r="AK42" i="28"/>
  <c r="FY42" i="28"/>
  <c r="AX42" i="28"/>
  <c r="GL42" i="28"/>
  <c r="BW42" i="28"/>
  <c r="HK42" i="28"/>
  <c r="ER42" i="28"/>
  <c r="ES42" i="28"/>
  <c r="AD42" i="28"/>
  <c r="FR42" i="28"/>
  <c r="BO42" i="28"/>
  <c r="HC42" i="28"/>
  <c r="EA42" i="28"/>
  <c r="EN42" i="28"/>
  <c r="AW42" i="28"/>
  <c r="GK42" i="28"/>
  <c r="BJ42" i="28"/>
  <c r="GX42" i="28"/>
  <c r="CI42" i="28"/>
  <c r="FD42" i="28"/>
  <c r="FE42" i="28"/>
  <c r="GW42" i="28"/>
  <c r="EM42" i="28"/>
  <c r="GP42" i="28"/>
  <c r="BI42" i="28"/>
  <c r="JC82" i="28"/>
  <c r="JX82" i="28"/>
  <c r="KT82" i="28"/>
  <c r="KY82" i="28"/>
  <c r="LT82" i="28"/>
  <c r="MA82" i="28"/>
  <c r="LD82" i="28"/>
  <c r="JW82" i="28"/>
  <c r="JA82" i="28"/>
  <c r="LV82" i="28"/>
  <c r="GD42" i="28"/>
  <c r="B53" i="28"/>
  <c r="D53" i="28" s="1"/>
  <c r="C54" i="28" s="1"/>
  <c r="JZ53" i="28"/>
  <c r="NF53" i="28"/>
  <c r="IO53" i="28"/>
  <c r="NK53" i="28"/>
  <c r="IA53" i="28"/>
  <c r="KH53" i="28"/>
  <c r="MC53" i="28"/>
  <c r="OS53" i="28"/>
  <c r="JE53" i="28"/>
  <c r="KZ53" i="28"/>
  <c r="NG53" i="28"/>
  <c r="IB53" i="28"/>
  <c r="KL53" i="28"/>
  <c r="KP53" i="28"/>
  <c r="KV53" i="28"/>
  <c r="OB53" i="28"/>
  <c r="JK53" i="28"/>
  <c r="OD53" i="28"/>
  <c r="IT53" i="28"/>
  <c r="PJ53" i="28"/>
  <c r="JV53" i="28"/>
  <c r="LQ53" i="28"/>
  <c r="OG53" i="28"/>
  <c r="IS53" i="28"/>
  <c r="KN53" i="28"/>
  <c r="MU53" i="28"/>
  <c r="IU53" i="28"/>
  <c r="IC53" i="28"/>
  <c r="LH53" i="28"/>
  <c r="LI53" i="28"/>
  <c r="LP53" i="28"/>
  <c r="OZ53" i="28"/>
  <c r="KE53" i="28"/>
  <c r="PB53" i="28"/>
  <c r="JM53" i="28"/>
  <c r="OX53" i="28"/>
  <c r="JJ53" i="28"/>
  <c r="LE53" i="28"/>
  <c r="NU53" i="28"/>
  <c r="IG53" i="28"/>
  <c r="KB53" i="28"/>
  <c r="MI53" i="28"/>
  <c r="JN53" i="28"/>
  <c r="IV53" i="28"/>
  <c r="MB53" i="28"/>
  <c r="ME53" i="28"/>
  <c r="ML53" i="28"/>
  <c r="KX53" i="28"/>
  <c r="KI53" i="28"/>
  <c r="OL53" i="28"/>
  <c r="IX53" i="28"/>
  <c r="KS53" i="28"/>
  <c r="NI53" i="28"/>
  <c r="PD53" i="28"/>
  <c r="JP53" i="28"/>
  <c r="LW53" i="28"/>
  <c r="KJ53" i="28"/>
  <c r="JR53" i="28"/>
  <c r="MX53" i="28"/>
  <c r="MY53" i="28"/>
  <c r="NE53" i="28"/>
  <c r="LT53" i="28"/>
  <c r="LC53" i="28"/>
  <c r="NZ53" i="28"/>
  <c r="IL53" i="28"/>
  <c r="KG53" i="28"/>
  <c r="MW53" i="28"/>
  <c r="OR53" i="28"/>
  <c r="JD53" i="28"/>
  <c r="LK53" i="28"/>
  <c r="LD53" i="28"/>
  <c r="KK53" i="28"/>
  <c r="NQ53" i="28"/>
  <c r="NR53" i="28"/>
  <c r="OA53" i="28"/>
  <c r="HX53" i="28"/>
  <c r="MN53" i="28"/>
  <c r="HZ53" i="28"/>
  <c r="LV53" i="28"/>
  <c r="NN53" i="28"/>
  <c r="PI53" i="28"/>
  <c r="JU53" i="28"/>
  <c r="MK53" i="28"/>
  <c r="OF53" i="28"/>
  <c r="IR53" i="28"/>
  <c r="KY53" i="28"/>
  <c r="LZ53" i="28"/>
  <c r="LG53" i="28"/>
  <c r="ON53" i="28"/>
  <c r="OO53" i="28"/>
  <c r="OY53" i="28"/>
  <c r="IN53" i="28"/>
  <c r="NJ53" i="28"/>
  <c r="IP53" i="28"/>
  <c r="MR53" i="28"/>
  <c r="NB53" i="28"/>
  <c r="OW53" i="28"/>
  <c r="JI53" i="28"/>
  <c r="LY53" i="28"/>
  <c r="NT53" i="28"/>
  <c r="IF53" i="28"/>
  <c r="KM53" i="28"/>
  <c r="MS53" i="28"/>
  <c r="MA53" i="28"/>
  <c r="PL53" i="28"/>
  <c r="PM53" i="28"/>
  <c r="JH53" i="28"/>
  <c r="OC53" i="28"/>
  <c r="JL53" i="28"/>
  <c r="NL53" i="28"/>
  <c r="MP53" i="28"/>
  <c r="OK53" i="28"/>
  <c r="IW53" i="28"/>
  <c r="LM53" i="28"/>
  <c r="NH53" i="28"/>
  <c r="PO53" i="28"/>
  <c r="KA53" i="28"/>
  <c r="NO53" i="28"/>
  <c r="MT53" i="28"/>
  <c r="KD53" i="28"/>
  <c r="PA53" i="28"/>
  <c r="KF53" i="28"/>
  <c r="OH53" i="28"/>
  <c r="MD53" i="28"/>
  <c r="NY53" i="28"/>
  <c r="PG53" i="28"/>
  <c r="LA53" i="28"/>
  <c r="MV53" i="28"/>
  <c r="PC53" i="28"/>
  <c r="JO53" i="28"/>
  <c r="OJ53" i="28"/>
  <c r="NP53" i="28"/>
  <c r="U53" i="28"/>
  <c r="HW53" i="28"/>
  <c r="KW53" i="28"/>
  <c r="LB53" i="28"/>
  <c r="LR53" i="28"/>
  <c r="NM53" i="28"/>
  <c r="OU53" i="28"/>
  <c r="KO53" i="28"/>
  <c r="MJ53" i="28"/>
  <c r="OQ53" i="28"/>
  <c r="JC53" i="28"/>
  <c r="PH53" i="28"/>
  <c r="OM53" i="28"/>
  <c r="ID53" i="28"/>
  <c r="B34" i="28"/>
  <c r="D34" i="28" s="1"/>
  <c r="C35" i="28" s="1"/>
  <c r="NG34" i="28"/>
  <c r="PE34" i="28"/>
  <c r="LW34" i="28"/>
  <c r="LY34" i="28"/>
  <c r="MH34" i="28"/>
  <c r="PA34" i="28"/>
  <c r="JM34" i="28"/>
  <c r="MF34" i="28"/>
  <c r="OM34" i="28"/>
  <c r="IY34" i="28"/>
  <c r="LF34" i="28"/>
  <c r="NM34" i="28"/>
  <c r="HY34" i="28"/>
  <c r="KF34" i="28"/>
  <c r="MM34" i="28"/>
  <c r="OT34" i="28"/>
  <c r="JF34" i="28"/>
  <c r="JE34" i="28"/>
  <c r="PC34" i="28"/>
  <c r="NS34" i="28"/>
  <c r="NU34" i="28"/>
  <c r="LV34" i="28"/>
  <c r="OO34" i="28"/>
  <c r="JA34" i="28"/>
  <c r="LT34" i="28"/>
  <c r="OA34" i="28"/>
  <c r="IM34" i="28"/>
  <c r="KT34" i="28"/>
  <c r="NA34" i="28"/>
  <c r="PH34" i="28"/>
  <c r="JT34" i="28"/>
  <c r="MA34" i="28"/>
  <c r="OH34" i="28"/>
  <c r="IT34" i="28"/>
  <c r="LA34" i="28"/>
  <c r="PO34" i="28"/>
  <c r="LJ34" i="28"/>
  <c r="OC34" i="28"/>
  <c r="IO34" i="28"/>
  <c r="LH34" i="28"/>
  <c r="NO34" i="28"/>
  <c r="IA34" i="28"/>
  <c r="KH34" i="28"/>
  <c r="MO34" i="28"/>
  <c r="OV34" i="28"/>
  <c r="JH34" i="28"/>
  <c r="LO34" i="28"/>
  <c r="NV34" i="28"/>
  <c r="IH34" i="28"/>
  <c r="MW34" i="28"/>
  <c r="KX34" i="28"/>
  <c r="NQ34" i="28"/>
  <c r="IC34" i="28"/>
  <c r="KV34" i="28"/>
  <c r="NC34" i="28"/>
  <c r="PJ34" i="28"/>
  <c r="JV34" i="28"/>
  <c r="MC34" i="28"/>
  <c r="OJ34" i="28"/>
  <c r="IV34" i="28"/>
  <c r="LC34" i="28"/>
  <c r="NJ34" i="28"/>
  <c r="IR34" i="28"/>
  <c r="OS34" i="28"/>
  <c r="KL34" i="28"/>
  <c r="NE34" i="28"/>
  <c r="S34" i="28"/>
  <c r="KJ34" i="28"/>
  <c r="MQ34" i="28"/>
  <c r="OX34" i="28"/>
  <c r="JJ34" i="28"/>
  <c r="LQ34" i="28"/>
  <c r="NX34" i="28"/>
  <c r="IJ34" i="28"/>
  <c r="KQ34" i="28"/>
  <c r="MX34" i="28"/>
  <c r="KN34" i="28"/>
  <c r="PN34" i="28"/>
  <c r="JZ34" i="28"/>
  <c r="MS34" i="28"/>
  <c r="PL34" i="28"/>
  <c r="JX34" i="28"/>
  <c r="ME34" i="28"/>
  <c r="OL34" i="28"/>
  <c r="IX34" i="28"/>
  <c r="LE34" i="28"/>
  <c r="NL34" i="28"/>
  <c r="HX34" i="28"/>
  <c r="KE34" i="28"/>
  <c r="ML34" i="28"/>
  <c r="MJ34" i="28"/>
  <c r="PB34" i="28"/>
  <c r="JN34" i="28"/>
  <c r="MG34" i="28"/>
  <c r="OZ34" i="28"/>
  <c r="JL34" i="28"/>
  <c r="LS34" i="28"/>
  <c r="NZ34" i="28"/>
  <c r="IL34" i="28"/>
  <c r="KS34" i="28"/>
  <c r="MZ34" i="28"/>
  <c r="PG34" i="28"/>
  <c r="JS34" i="28"/>
  <c r="LZ34" i="28"/>
  <c r="OF34" i="28"/>
  <c r="IF34" i="28"/>
  <c r="IQ34" i="28"/>
  <c r="OP34" i="28"/>
  <c r="JB34" i="28"/>
  <c r="LU34" i="28"/>
  <c r="ON34" i="28"/>
  <c r="IZ34" i="28"/>
  <c r="LG34" i="28"/>
  <c r="NN34" i="28"/>
  <c r="HZ34" i="28"/>
  <c r="KG34" i="28"/>
  <c r="MN34" i="28"/>
  <c r="OU34" i="28"/>
  <c r="JG34" i="28"/>
  <c r="LN34" i="28"/>
  <c r="JP34" i="28"/>
  <c r="KB34" i="28"/>
  <c r="KM34" i="28"/>
  <c r="OD34" i="28"/>
  <c r="IP34" i="28"/>
  <c r="LI34" i="28"/>
  <c r="OB34" i="28"/>
  <c r="IN34" i="28"/>
  <c r="KU34" i="28"/>
  <c r="NB34" i="28"/>
  <c r="PI34" i="28"/>
  <c r="JU34" i="28"/>
  <c r="MB34" i="28"/>
  <c r="OI34" i="28"/>
  <c r="IU34" i="28"/>
  <c r="LB34" i="28"/>
  <c r="LL34" i="28"/>
  <c r="JQ34" i="28"/>
  <c r="LX34" i="28"/>
  <c r="MI34" i="28"/>
  <c r="NR34" i="28"/>
  <c r="ID34" i="28"/>
  <c r="KW34" i="28"/>
  <c r="NP34" i="28"/>
  <c r="IB34" i="28"/>
  <c r="KI34" i="28"/>
  <c r="MP34" i="28"/>
  <c r="OW34" i="28"/>
  <c r="JI34" i="28"/>
  <c r="LP34" i="28"/>
  <c r="NW34" i="28"/>
  <c r="II34" i="28"/>
  <c r="KP34" i="28"/>
  <c r="JO34" i="28"/>
  <c r="NH34" i="28"/>
  <c r="LM34" i="28"/>
  <c r="IE34" i="28"/>
  <c r="NT34" i="28"/>
  <c r="IG34" i="28"/>
  <c r="NF34" i="28"/>
  <c r="U34" i="28"/>
  <c r="KK34" i="28"/>
  <c r="ND34" i="28"/>
  <c r="PK34" i="28"/>
  <c r="JW34" i="28"/>
  <c r="MD34" i="28"/>
  <c r="OK34" i="28"/>
  <c r="IW34" i="28"/>
  <c r="LD34" i="28"/>
  <c r="NK34" i="28"/>
  <c r="HW34" i="28"/>
  <c r="KD34" i="28"/>
  <c r="KB82" i="28"/>
  <c r="AP42" i="28"/>
  <c r="HJ42" i="28"/>
  <c r="KI26" i="28"/>
  <c r="II26" i="28"/>
  <c r="NB26" i="28"/>
  <c r="LB26" i="28"/>
  <c r="MP26" i="28"/>
  <c r="KP26" i="28"/>
  <c r="PI26" i="28"/>
  <c r="MW26" i="28"/>
  <c r="OW26" i="28"/>
  <c r="MK26" i="28"/>
  <c r="JU26" i="28"/>
  <c r="OR26" i="28"/>
  <c r="JI26" i="28"/>
  <c r="OF26" i="28"/>
  <c r="MB26" i="28"/>
  <c r="JD26" i="28"/>
  <c r="LP26" i="28"/>
  <c r="IR26" i="28"/>
  <c r="NQ26" i="28"/>
  <c r="OI26" i="28"/>
  <c r="LK26" i="28"/>
  <c r="PM26" i="28"/>
  <c r="NW26" i="28"/>
  <c r="KY26" i="28"/>
  <c r="NZ82" i="28"/>
  <c r="IG82" i="28"/>
  <c r="BV42" i="28"/>
  <c r="EZ42" i="28"/>
  <c r="PE33" i="28"/>
  <c r="JQ33" i="28"/>
  <c r="LL33" i="28"/>
  <c r="NS33" i="28"/>
  <c r="NC33" i="28"/>
  <c r="IE33" i="28"/>
  <c r="PJ33" i="28"/>
  <c r="JX33" i="28"/>
  <c r="JV33" i="28"/>
  <c r="MC33" i="28"/>
  <c r="LI33" i="28"/>
  <c r="OJ33" i="28"/>
  <c r="JY33" i="28"/>
  <c r="IV33" i="28"/>
  <c r="LC33" i="28"/>
  <c r="MF82" i="28"/>
  <c r="NB82" i="28"/>
  <c r="NY82" i="28"/>
  <c r="OB82" i="28"/>
  <c r="OX82" i="28"/>
  <c r="NW82" i="28"/>
  <c r="MZ82" i="28"/>
  <c r="LS82" i="28"/>
  <c r="MS82" i="28"/>
  <c r="LY82" i="28"/>
  <c r="CM42" i="28"/>
  <c r="FP42" i="28"/>
  <c r="NF71" i="28"/>
  <c r="HI34" i="28"/>
  <c r="AL34" i="28"/>
  <c r="BX34" i="28"/>
  <c r="DJ34" i="28"/>
  <c r="EJ34" i="28"/>
  <c r="FJ34" i="28"/>
  <c r="NM71" i="28"/>
  <c r="CE34" i="28"/>
  <c r="BJ34" i="28"/>
  <c r="CV34" i="28"/>
  <c r="EH34" i="28"/>
  <c r="FH34" i="28"/>
  <c r="GH34" i="28"/>
  <c r="ME71" i="28"/>
  <c r="BH71" i="28"/>
  <c r="FX34" i="28"/>
  <c r="EP34" i="28"/>
  <c r="GB34" i="28"/>
  <c r="HN34" i="28"/>
  <c r="AS34" i="28"/>
  <c r="HA71" i="28"/>
  <c r="FL34" i="28"/>
  <c r="AK34" i="28"/>
  <c r="FN34" i="28"/>
  <c r="GZ34" i="28"/>
  <c r="AQ34" i="28"/>
  <c r="BQ34" i="28"/>
  <c r="OJ85" i="28"/>
  <c r="EY71" i="28"/>
  <c r="CX36" i="28"/>
  <c r="CG34" i="28"/>
  <c r="FZ34" i="28"/>
  <c r="HL34" i="28"/>
  <c r="BC34" i="28"/>
  <c r="CC34" i="28"/>
  <c r="DA71" i="28"/>
  <c r="KW48" i="28"/>
  <c r="PC48" i="28"/>
  <c r="FY34" i="28"/>
  <c r="GX34" i="28"/>
  <c r="BA34" i="28"/>
  <c r="CA34" i="28"/>
  <c r="DA34" i="28"/>
  <c r="AV71" i="28"/>
  <c r="JY48" i="28"/>
  <c r="CR34" i="28"/>
  <c r="CI34" i="28"/>
  <c r="EG34" i="28"/>
  <c r="FG34" i="28"/>
  <c r="GG34" i="28"/>
  <c r="OO48" i="28"/>
  <c r="NR48" i="28"/>
  <c r="B27" i="28"/>
  <c r="D27" i="28" s="1"/>
  <c r="C28" i="28" s="1"/>
  <c r="GJ34" i="28"/>
  <c r="DG34" i="28"/>
  <c r="FE34" i="28"/>
  <c r="GE34" i="28"/>
  <c r="LK100" i="28"/>
  <c r="MI100" i="28"/>
  <c r="KO100" i="28"/>
  <c r="IT100" i="28"/>
  <c r="OH100" i="28"/>
  <c r="MA100" i="28"/>
  <c r="JT100" i="28"/>
  <c r="PH100" i="28"/>
  <c r="NA100" i="28"/>
  <c r="KT100" i="28"/>
  <c r="IM100" i="28"/>
  <c r="OA100" i="28"/>
  <c r="LT100" i="28"/>
  <c r="JA100" i="28"/>
  <c r="OO100" i="28"/>
  <c r="LV100" i="28"/>
  <c r="PI58" i="28"/>
  <c r="OE100" i="28"/>
  <c r="PC100" i="28"/>
  <c r="LA100" i="28"/>
  <c r="JF100" i="28"/>
  <c r="OT100" i="28"/>
  <c r="MM100" i="28"/>
  <c r="KF100" i="28"/>
  <c r="HY100" i="28"/>
  <c r="NM100" i="28"/>
  <c r="LF100" i="28"/>
  <c r="IY100" i="28"/>
  <c r="OM100" i="28"/>
  <c r="MF100" i="28"/>
  <c r="JM100" i="28"/>
  <c r="PA100" i="28"/>
  <c r="MH100" i="28"/>
  <c r="NZ58" i="28"/>
  <c r="OF58" i="28"/>
  <c r="IR100" i="28"/>
  <c r="KA100" i="28"/>
  <c r="LM100" i="28"/>
  <c r="JR100" i="28"/>
  <c r="PF100" i="28"/>
  <c r="MY100" i="28"/>
  <c r="KR100" i="28"/>
  <c r="IK100" i="28"/>
  <c r="NY100" i="28"/>
  <c r="LR100" i="28"/>
  <c r="JK100" i="28"/>
  <c r="OY100" i="28"/>
  <c r="MR100" i="28"/>
  <c r="JY100" i="28"/>
  <c r="PM100" i="28"/>
  <c r="MT100" i="28"/>
  <c r="NC58" i="28"/>
  <c r="PB48" i="28"/>
  <c r="LL100" i="28"/>
  <c r="MU100" i="28"/>
  <c r="LY100" i="28"/>
  <c r="KD100" i="28"/>
  <c r="HW100" i="28"/>
  <c r="NK100" i="28"/>
  <c r="LD100" i="28"/>
  <c r="IW100" i="28"/>
  <c r="OK100" i="28"/>
  <c r="MD100" i="28"/>
  <c r="JW100" i="28"/>
  <c r="PK100" i="28"/>
  <c r="ND100" i="28"/>
  <c r="KK100" i="28"/>
  <c r="U100" i="28"/>
  <c r="NF100" i="28"/>
  <c r="LT58" i="28"/>
  <c r="OF100" i="28"/>
  <c r="PO100" i="28"/>
  <c r="MK100" i="28"/>
  <c r="KP100" i="28"/>
  <c r="II100" i="28"/>
  <c r="NW100" i="28"/>
  <c r="LP100" i="28"/>
  <c r="JI100" i="28"/>
  <c r="OW100" i="28"/>
  <c r="MP100" i="28"/>
  <c r="KI100" i="28"/>
  <c r="IB100" i="28"/>
  <c r="NP100" i="28"/>
  <c r="KW100" i="28"/>
  <c r="ID100" i="28"/>
  <c r="NR100" i="28"/>
  <c r="KK58" i="28"/>
  <c r="OC48" i="28"/>
  <c r="OP48" i="28"/>
  <c r="LK48" i="28"/>
  <c r="JC100" i="28"/>
  <c r="KB100" i="28"/>
  <c r="MW100" i="28"/>
  <c r="LB100" i="28"/>
  <c r="IU100" i="28"/>
  <c r="OI100" i="28"/>
  <c r="MB100" i="28"/>
  <c r="JU100" i="28"/>
  <c r="PI100" i="28"/>
  <c r="NB100" i="28"/>
  <c r="KU100" i="28"/>
  <c r="IN100" i="28"/>
  <c r="OB100" i="28"/>
  <c r="LI100" i="28"/>
  <c r="IP100" i="28"/>
  <c r="OD100" i="28"/>
  <c r="IP58" i="28"/>
  <c r="S48" i="28"/>
  <c r="JC48" i="28"/>
  <c r="NG48" i="28"/>
  <c r="LW100" i="28"/>
  <c r="MV100" i="28"/>
  <c r="NI100" i="28"/>
  <c r="LN100" i="28"/>
  <c r="JG100" i="28"/>
  <c r="OU100" i="28"/>
  <c r="MN100" i="28"/>
  <c r="KG100" i="28"/>
  <c r="HZ100" i="28"/>
  <c r="NN100" i="28"/>
  <c r="LG100" i="28"/>
  <c r="IZ100" i="28"/>
  <c r="ON100" i="28"/>
  <c r="LU100" i="28"/>
  <c r="JB100" i="28"/>
  <c r="OP100" i="28"/>
  <c r="MJ100" i="28"/>
  <c r="PB58" i="28"/>
  <c r="PD100" i="28"/>
  <c r="OQ100" i="28"/>
  <c r="IG100" i="28"/>
  <c r="NU100" i="28"/>
  <c r="LZ100" i="28"/>
  <c r="JS100" i="28"/>
  <c r="PG100" i="28"/>
  <c r="MZ100" i="28"/>
  <c r="KS100" i="28"/>
  <c r="IL100" i="28"/>
  <c r="NZ100" i="28"/>
  <c r="LS100" i="28"/>
  <c r="JL100" i="28"/>
  <c r="OZ100" i="28"/>
  <c r="MG100" i="28"/>
  <c r="JN100" i="28"/>
  <c r="PB100" i="28"/>
  <c r="IF100" i="28"/>
  <c r="JD100" i="28"/>
  <c r="IS100" i="28"/>
  <c r="OG100" i="28"/>
  <c r="ML100" i="28"/>
  <c r="KE100" i="28"/>
  <c r="HX100" i="28"/>
  <c r="NL100" i="28"/>
  <c r="LE100" i="28"/>
  <c r="IX100" i="28"/>
  <c r="OL100" i="28"/>
  <c r="ME100" i="28"/>
  <c r="JX100" i="28"/>
  <c r="PL100" i="28"/>
  <c r="MS100" i="28"/>
  <c r="JZ100" i="28"/>
  <c r="PN100" i="28"/>
  <c r="LZ58" i="28"/>
  <c r="NQ48" i="28"/>
  <c r="KZ100" i="28"/>
  <c r="LX100" i="28"/>
  <c r="JE100" i="28"/>
  <c r="OS100" i="28"/>
  <c r="MX100" i="28"/>
  <c r="KQ100" i="28"/>
  <c r="IJ100" i="28"/>
  <c r="NX100" i="28"/>
  <c r="LQ100" i="28"/>
  <c r="JJ100" i="28"/>
  <c r="OX100" i="28"/>
  <c r="MQ100" i="28"/>
  <c r="KJ100" i="28"/>
  <c r="S100" i="28"/>
  <c r="NE100" i="28"/>
  <c r="KL100" i="28"/>
  <c r="LC58" i="28"/>
  <c r="OE48" i="28"/>
  <c r="LI48" i="28"/>
  <c r="PM48" i="28"/>
  <c r="NT100" i="28"/>
  <c r="OR100" i="28"/>
  <c r="JQ100" i="28"/>
  <c r="PE100" i="28"/>
  <c r="NJ100" i="28"/>
  <c r="LC100" i="28"/>
  <c r="IV100" i="28"/>
  <c r="OJ100" i="28"/>
  <c r="MC100" i="28"/>
  <c r="JV100" i="28"/>
  <c r="PJ100" i="28"/>
  <c r="NC100" i="28"/>
  <c r="KV100" i="28"/>
  <c r="IC100" i="28"/>
  <c r="NQ100" i="28"/>
  <c r="KX100" i="28"/>
  <c r="JT58" i="28"/>
  <c r="OD48" i="28"/>
  <c r="U48" i="28"/>
  <c r="NE48" i="28"/>
  <c r="ID48" i="28"/>
  <c r="KN16" i="28"/>
  <c r="HA69" i="28"/>
  <c r="DB69" i="28"/>
  <c r="DJ69" i="28"/>
  <c r="DN69" i="28"/>
  <c r="FF69" i="28"/>
  <c r="CN69" i="28"/>
  <c r="AG69" i="28"/>
  <c r="FU69" i="28"/>
  <c r="DO69" i="28"/>
  <c r="BH69" i="28"/>
  <c r="GV69" i="28"/>
  <c r="EO69" i="28"/>
  <c r="CH69" i="28"/>
  <c r="HV69" i="28"/>
  <c r="FO69" i="28"/>
  <c r="DT69" i="28"/>
  <c r="ML58" i="28"/>
  <c r="LO58" i="28"/>
  <c r="KF58" i="28"/>
  <c r="JI58" i="28"/>
  <c r="HZ58" i="28"/>
  <c r="OL58" i="28"/>
  <c r="NO58" i="28"/>
  <c r="MF58" i="28"/>
  <c r="KW58" i="28"/>
  <c r="JB58" i="28"/>
  <c r="PN58" i="28"/>
  <c r="KN58" i="28"/>
  <c r="B39" i="28"/>
  <c r="D39" i="28" s="1"/>
  <c r="C40" i="28" s="1"/>
  <c r="KL39" i="28"/>
  <c r="NE39" i="28"/>
  <c r="S39" i="28"/>
  <c r="KJ39" i="28"/>
  <c r="MQ39" i="28"/>
  <c r="OX39" i="28"/>
  <c r="JJ39" i="28"/>
  <c r="LQ39" i="28"/>
  <c r="NX39" i="28"/>
  <c r="IJ39" i="28"/>
  <c r="KQ39" i="28"/>
  <c r="MX39" i="28"/>
  <c r="LY39" i="28"/>
  <c r="PE39" i="28"/>
  <c r="OS39" i="28"/>
  <c r="MI39" i="28"/>
  <c r="OE39" i="28"/>
  <c r="OF39" i="28"/>
  <c r="PN39" i="28"/>
  <c r="JZ39" i="28"/>
  <c r="MS39" i="28"/>
  <c r="PL39" i="28"/>
  <c r="JX39" i="28"/>
  <c r="ME39" i="28"/>
  <c r="OL39" i="28"/>
  <c r="IX39" i="28"/>
  <c r="LE39" i="28"/>
  <c r="NL39" i="28"/>
  <c r="HX39" i="28"/>
  <c r="KE39" i="28"/>
  <c r="ML39" i="28"/>
  <c r="KC39" i="28"/>
  <c r="NI39" i="28"/>
  <c r="MW39" i="28"/>
  <c r="PB39" i="28"/>
  <c r="JN39" i="28"/>
  <c r="MG39" i="28"/>
  <c r="OZ39" i="28"/>
  <c r="JL39" i="28"/>
  <c r="LS39" i="28"/>
  <c r="NZ39" i="28"/>
  <c r="IL39" i="28"/>
  <c r="KS39" i="28"/>
  <c r="MZ39" i="28"/>
  <c r="PG39" i="28"/>
  <c r="JS39" i="28"/>
  <c r="LZ39" i="28"/>
  <c r="IG39" i="28"/>
  <c r="LM39" i="28"/>
  <c r="LA39" i="28"/>
  <c r="OP39" i="28"/>
  <c r="JB39" i="28"/>
  <c r="LU39" i="28"/>
  <c r="ON39" i="28"/>
  <c r="IZ39" i="28"/>
  <c r="LG39" i="28"/>
  <c r="NN39" i="28"/>
  <c r="HZ39" i="28"/>
  <c r="KG39" i="28"/>
  <c r="MN39" i="28"/>
  <c r="OU39" i="28"/>
  <c r="JG39" i="28"/>
  <c r="LN39" i="28"/>
  <c r="NT39" i="28"/>
  <c r="JQ39" i="28"/>
  <c r="JE39" i="28"/>
  <c r="OD39" i="28"/>
  <c r="IP39" i="28"/>
  <c r="LI39" i="28"/>
  <c r="OB39" i="28"/>
  <c r="IN39" i="28"/>
  <c r="KU39" i="28"/>
  <c r="NB39" i="28"/>
  <c r="PI39" i="28"/>
  <c r="JU39" i="28"/>
  <c r="MB39" i="28"/>
  <c r="OI39" i="28"/>
  <c r="IU39" i="28"/>
  <c r="LB39" i="28"/>
  <c r="LX39" i="28"/>
  <c r="PD39" i="28"/>
  <c r="OR39" i="28"/>
  <c r="OG39" i="28"/>
  <c r="NR39" i="28"/>
  <c r="ID39" i="28"/>
  <c r="KW39" i="28"/>
  <c r="NP39" i="28"/>
  <c r="IB39" i="28"/>
  <c r="KI39" i="28"/>
  <c r="MP39" i="28"/>
  <c r="OW39" i="28"/>
  <c r="JI39" i="28"/>
  <c r="LP39" i="28"/>
  <c r="NW39" i="28"/>
  <c r="II39" i="28"/>
  <c r="KP39" i="28"/>
  <c r="KB39" i="28"/>
  <c r="NH39" i="28"/>
  <c r="MV39" i="28"/>
  <c r="NF39" i="28"/>
  <c r="U39" i="28"/>
  <c r="KK39" i="28"/>
  <c r="ND39" i="28"/>
  <c r="PK39" i="28"/>
  <c r="JW39" i="28"/>
  <c r="MD39" i="28"/>
  <c r="OK39" i="28"/>
  <c r="IW39" i="28"/>
  <c r="LD39" i="28"/>
  <c r="NK39" i="28"/>
  <c r="HW39" i="28"/>
  <c r="KD39" i="28"/>
  <c r="IF39" i="28"/>
  <c r="LL39" i="28"/>
  <c r="KZ39" i="28"/>
  <c r="MT39" i="28"/>
  <c r="PM39" i="28"/>
  <c r="JY39" i="28"/>
  <c r="MR39" i="28"/>
  <c r="OY39" i="28"/>
  <c r="JK39" i="28"/>
  <c r="LR39" i="28"/>
  <c r="NY39" i="28"/>
  <c r="IK39" i="28"/>
  <c r="KR39" i="28"/>
  <c r="MY39" i="28"/>
  <c r="PF39" i="28"/>
  <c r="JR39" i="28"/>
  <c r="PO39" i="28"/>
  <c r="JP39" i="28"/>
  <c r="JD39" i="28"/>
  <c r="IS39" i="28"/>
  <c r="MJ39" i="28"/>
  <c r="MK39" i="28"/>
  <c r="MH39" i="28"/>
  <c r="PA39" i="28"/>
  <c r="JM39" i="28"/>
  <c r="MF39" i="28"/>
  <c r="OM39" i="28"/>
  <c r="IY39" i="28"/>
  <c r="LF39" i="28"/>
  <c r="NM39" i="28"/>
  <c r="HY39" i="28"/>
  <c r="KF39" i="28"/>
  <c r="MM39" i="28"/>
  <c r="OT39" i="28"/>
  <c r="JF39" i="28"/>
  <c r="NS39" i="28"/>
  <c r="PC39" i="28"/>
  <c r="OQ39" i="28"/>
  <c r="KN39" i="28"/>
  <c r="LV39" i="28"/>
  <c r="OO39" i="28"/>
  <c r="JA39" i="28"/>
  <c r="LT39" i="28"/>
  <c r="OA39" i="28"/>
  <c r="IM39" i="28"/>
  <c r="KT39" i="28"/>
  <c r="NA39" i="28"/>
  <c r="PH39" i="28"/>
  <c r="JT39" i="28"/>
  <c r="MA39" i="28"/>
  <c r="OH39" i="28"/>
  <c r="IT39" i="28"/>
  <c r="LW39" i="28"/>
  <c r="NG39" i="28"/>
  <c r="MU39" i="28"/>
  <c r="LJ39" i="28"/>
  <c r="OC39" i="28"/>
  <c r="IO39" i="28"/>
  <c r="LH39" i="28"/>
  <c r="NO39" i="28"/>
  <c r="IA39" i="28"/>
  <c r="KH39" i="28"/>
  <c r="MO39" i="28"/>
  <c r="OV39" i="28"/>
  <c r="JH39" i="28"/>
  <c r="LO39" i="28"/>
  <c r="NV39" i="28"/>
  <c r="IH39" i="28"/>
  <c r="KA39" i="28"/>
  <c r="LK39" i="28"/>
  <c r="KY39" i="28"/>
  <c r="C99" i="28"/>
  <c r="BM69" i="28"/>
  <c r="EL69" i="28"/>
  <c r="ET69" i="28"/>
  <c r="EX69" i="28"/>
  <c r="GP69" i="28"/>
  <c r="CZ69" i="28"/>
  <c r="AS69" i="28"/>
  <c r="GG69" i="28"/>
  <c r="EA69" i="28"/>
  <c r="BT69" i="28"/>
  <c r="HH69" i="28"/>
  <c r="FA69" i="28"/>
  <c r="CT69" i="28"/>
  <c r="AM69" i="28"/>
  <c r="GA69" i="28"/>
  <c r="EF69" i="28"/>
  <c r="OE58" i="28"/>
  <c r="NJ58" i="28"/>
  <c r="MA58" i="28"/>
  <c r="LD58" i="28"/>
  <c r="JU58" i="28"/>
  <c r="IL58" i="28"/>
  <c r="PJ58" i="28"/>
  <c r="OA58" i="28"/>
  <c r="ND58" i="28"/>
  <c r="LI58" i="28"/>
  <c r="JN58" i="28"/>
  <c r="B47" i="28"/>
  <c r="D47" i="28" s="1"/>
  <c r="OJ47" i="28"/>
  <c r="IV47" i="28"/>
  <c r="LC47" i="28"/>
  <c r="NJ47" i="28"/>
  <c r="PE47" i="28"/>
  <c r="JQ47" i="28"/>
  <c r="LL47" i="28"/>
  <c r="NS47" i="28"/>
  <c r="IE47" i="28"/>
  <c r="KL47" i="28"/>
  <c r="NE47" i="28"/>
  <c r="S47" i="28"/>
  <c r="MF47" i="28"/>
  <c r="JU47" i="28"/>
  <c r="IZ47" i="28"/>
  <c r="NX47" i="28"/>
  <c r="IJ47" i="28"/>
  <c r="KQ47" i="28"/>
  <c r="MX47" i="28"/>
  <c r="OS47" i="28"/>
  <c r="JE47" i="28"/>
  <c r="KZ47" i="28"/>
  <c r="NG47" i="28"/>
  <c r="PN47" i="28"/>
  <c r="JZ47" i="28"/>
  <c r="MS47" i="28"/>
  <c r="HZ47" i="28"/>
  <c r="NZ47" i="28"/>
  <c r="LE47" i="28"/>
  <c r="KJ47" i="28"/>
  <c r="NL47" i="28"/>
  <c r="HX47" i="28"/>
  <c r="KE47" i="28"/>
  <c r="ML47" i="28"/>
  <c r="OG47" i="28"/>
  <c r="IS47" i="28"/>
  <c r="KN47" i="28"/>
  <c r="MU47" i="28"/>
  <c r="PB47" i="28"/>
  <c r="JN47" i="28"/>
  <c r="MG47" i="28"/>
  <c r="JJ47" i="28"/>
  <c r="MO47" i="28"/>
  <c r="LT47" i="28"/>
  <c r="MZ47" i="28"/>
  <c r="PG47" i="28"/>
  <c r="JS47" i="28"/>
  <c r="LZ47" i="28"/>
  <c r="NU47" i="28"/>
  <c r="IG47" i="28"/>
  <c r="KB47" i="28"/>
  <c r="MI47" i="28"/>
  <c r="OP47" i="28"/>
  <c r="JB47" i="28"/>
  <c r="LU47" i="28"/>
  <c r="KT47" i="28"/>
  <c r="OA47" i="28"/>
  <c r="ND47" i="28"/>
  <c r="HY47" i="28"/>
  <c r="MN47" i="28"/>
  <c r="OU47" i="28"/>
  <c r="JG47" i="28"/>
  <c r="LN47" i="28"/>
  <c r="NI47" i="28"/>
  <c r="PD47" i="28"/>
  <c r="JP47" i="28"/>
  <c r="LW47" i="28"/>
  <c r="OD47" i="28"/>
  <c r="IP47" i="28"/>
  <c r="LI47" i="28"/>
  <c r="MD47" i="28"/>
  <c r="OZ47" i="28"/>
  <c r="JI47" i="28"/>
  <c r="PI47" i="28"/>
  <c r="MB47" i="28"/>
  <c r="OI47" i="28"/>
  <c r="IU47" i="28"/>
  <c r="LB47" i="28"/>
  <c r="MW47" i="28"/>
  <c r="OR47" i="28"/>
  <c r="JD47" i="28"/>
  <c r="LK47" i="28"/>
  <c r="NR47" i="28"/>
  <c r="ID47" i="28"/>
  <c r="KW47" i="28"/>
  <c r="NO47" i="28"/>
  <c r="KS47" i="28"/>
  <c r="OW47" i="28"/>
  <c r="LP47" i="28"/>
  <c r="NW47" i="28"/>
  <c r="II47" i="28"/>
  <c r="KP47" i="28"/>
  <c r="MK47" i="28"/>
  <c r="OF47" i="28"/>
  <c r="IR47" i="28"/>
  <c r="KY47" i="28"/>
  <c r="NF47" i="28"/>
  <c r="U47" i="28"/>
  <c r="KK47" i="28"/>
  <c r="PK47" i="28"/>
  <c r="IA47" i="28"/>
  <c r="IM47" i="28"/>
  <c r="MC47" i="28"/>
  <c r="OK47" i="28"/>
  <c r="LD47" i="28"/>
  <c r="NK47" i="28"/>
  <c r="HW47" i="28"/>
  <c r="KD47" i="28"/>
  <c r="LY47" i="28"/>
  <c r="NT47" i="28"/>
  <c r="IF47" i="28"/>
  <c r="KM47" i="28"/>
  <c r="MT47" i="28"/>
  <c r="PM47" i="28"/>
  <c r="JY47" i="28"/>
  <c r="JK47" i="28"/>
  <c r="JW47" i="28"/>
  <c r="NN47" i="28"/>
  <c r="NY47" i="28"/>
  <c r="KR47" i="28"/>
  <c r="MY47" i="28"/>
  <c r="PF47" i="28"/>
  <c r="JR47" i="28"/>
  <c r="LM47" i="28"/>
  <c r="NH47" i="28"/>
  <c r="PO47" i="28"/>
  <c r="KA47" i="28"/>
  <c r="MH47" i="28"/>
  <c r="PA47" i="28"/>
  <c r="JM47" i="28"/>
  <c r="KU47" i="28"/>
  <c r="LG47" i="28"/>
  <c r="NM47" i="28"/>
  <c r="KF47" i="28"/>
  <c r="MM47" i="28"/>
  <c r="OT47" i="28"/>
  <c r="JF47" i="28"/>
  <c r="LA47" i="28"/>
  <c r="MV47" i="28"/>
  <c r="PC47" i="28"/>
  <c r="JO47" i="28"/>
  <c r="LV47" i="28"/>
  <c r="OO47" i="28"/>
  <c r="JA47" i="28"/>
  <c r="ME47" i="28"/>
  <c r="IB47" i="28"/>
  <c r="MQ47" i="28"/>
  <c r="PH47" i="28"/>
  <c r="JT47" i="28"/>
  <c r="MA47" i="28"/>
  <c r="OH47" i="28"/>
  <c r="IT47" i="28"/>
  <c r="KO47" i="28"/>
  <c r="MJ47" i="28"/>
  <c r="OQ47" i="28"/>
  <c r="JC47" i="28"/>
  <c r="LJ47" i="28"/>
  <c r="OC47" i="28"/>
  <c r="IO47" i="28"/>
  <c r="NP47" i="28"/>
  <c r="JL47" i="28"/>
  <c r="OL47" i="28"/>
  <c r="FV69" i="28"/>
  <c r="GD69" i="28"/>
  <c r="GH69" i="28"/>
  <c r="BC69" i="28"/>
  <c r="DL69" i="28"/>
  <c r="BE69" i="28"/>
  <c r="GS69" i="28"/>
  <c r="EM69" i="28"/>
  <c r="CF69" i="28"/>
  <c r="HT69" i="28"/>
  <c r="FM69" i="28"/>
  <c r="DF69" i="28"/>
  <c r="AY69" i="28"/>
  <c r="GM69" i="28"/>
  <c r="ER69" i="28"/>
  <c r="MI58" i="28"/>
  <c r="NV58" i="28"/>
  <c r="MM58" i="28"/>
  <c r="LP58" i="28"/>
  <c r="KG58" i="28"/>
  <c r="IX58" i="28"/>
  <c r="IA58" i="28"/>
  <c r="OM58" i="28"/>
  <c r="NP58" i="28"/>
  <c r="LU58" i="28"/>
  <c r="JZ58" i="28"/>
  <c r="FJ71" i="28"/>
  <c r="HO71" i="28"/>
  <c r="BT71" i="28"/>
  <c r="DY71" i="28"/>
  <c r="FW71" i="28"/>
  <c r="AH71" i="28"/>
  <c r="EI71" i="28"/>
  <c r="GH71" i="28"/>
  <c r="AS71" i="28"/>
  <c r="CR71" i="28"/>
  <c r="EW71" i="28"/>
  <c r="GU71" i="28"/>
  <c r="DD71" i="28"/>
  <c r="FG71" i="28"/>
  <c r="HF71" i="28"/>
  <c r="BQ71" i="28"/>
  <c r="DP71" i="28"/>
  <c r="FU71" i="28"/>
  <c r="CD71" i="28"/>
  <c r="EB71" i="28"/>
  <c r="GE71" i="28"/>
  <c r="AO71" i="28"/>
  <c r="CO71" i="28"/>
  <c r="EN71" i="28"/>
  <c r="BC71" i="28"/>
  <c r="DB71" i="28"/>
  <c r="EZ71" i="28"/>
  <c r="HC71" i="28"/>
  <c r="BM71" i="28"/>
  <c r="DM71" i="28"/>
  <c r="HQ71" i="28"/>
  <c r="CA71" i="28"/>
  <c r="DZ71" i="28"/>
  <c r="FX71" i="28"/>
  <c r="AI71" i="28"/>
  <c r="CK71" i="28"/>
  <c r="GJ71" i="28"/>
  <c r="AT71" i="28"/>
  <c r="CY71" i="28"/>
  <c r="EX71" i="28"/>
  <c r="GV71" i="28"/>
  <c r="BG71" i="28"/>
  <c r="BE71" i="28"/>
  <c r="BF71" i="28"/>
  <c r="FL71" i="28"/>
  <c r="FI71" i="28"/>
  <c r="HH71" i="28"/>
  <c r="BR71" i="28"/>
  <c r="DW71" i="28"/>
  <c r="FV71" i="28"/>
  <c r="AG71" i="28"/>
  <c r="HS71" i="28"/>
  <c r="HT71" i="28"/>
  <c r="EG71" i="28"/>
  <c r="GG71" i="28"/>
  <c r="AQ71" i="28"/>
  <c r="CP71" i="28"/>
  <c r="EU71" i="28"/>
  <c r="GS71" i="28"/>
  <c r="HG71" i="28"/>
  <c r="DC71" i="28"/>
  <c r="FE71" i="28"/>
  <c r="HE71" i="28"/>
  <c r="BO71" i="28"/>
  <c r="DN71" i="28"/>
  <c r="CE71" i="28"/>
  <c r="HR71" i="28"/>
  <c r="CC71" i="28"/>
  <c r="EA71" i="28"/>
  <c r="GC71" i="28"/>
  <c r="AJ71" i="28"/>
  <c r="CM71" i="28"/>
  <c r="DI71" i="28"/>
  <c r="KY58" i="28"/>
  <c r="MJ58" i="28"/>
  <c r="OG58" i="28"/>
  <c r="JQ58" i="28"/>
  <c r="IG58" i="28"/>
  <c r="JP58" i="28"/>
  <c r="LM58" i="28"/>
  <c r="KC58" i="28"/>
  <c r="MU58" i="28"/>
  <c r="JO58" i="28"/>
  <c r="NH58" i="28"/>
  <c r="PE58" i="28"/>
  <c r="IR58" i="28"/>
  <c r="LK58" i="28"/>
  <c r="PD58" i="28"/>
  <c r="IE58" i="28"/>
  <c r="MT58" i="28"/>
  <c r="PM58" i="28"/>
  <c r="JY58" i="28"/>
  <c r="MR58" i="28"/>
  <c r="OY58" i="28"/>
  <c r="JK58" i="28"/>
  <c r="LR58" i="28"/>
  <c r="NY58" i="28"/>
  <c r="IK58" i="28"/>
  <c r="KR58" i="28"/>
  <c r="MY58" i="28"/>
  <c r="PF58" i="28"/>
  <c r="JR58" i="28"/>
  <c r="IS58" i="28"/>
  <c r="KO58" i="28"/>
  <c r="JE58" i="28"/>
  <c r="NG58" i="28"/>
  <c r="KA58" i="28"/>
  <c r="JC58" i="28"/>
  <c r="LA58" i="28"/>
  <c r="PC58" i="28"/>
  <c r="LW58" i="28"/>
  <c r="IF58" i="28"/>
  <c r="JD58" i="28"/>
  <c r="MW58" i="28"/>
  <c r="NS58" i="28"/>
  <c r="KB58" i="28"/>
  <c r="MK58" i="28"/>
  <c r="OQ58" i="28"/>
  <c r="KZ58" i="28"/>
  <c r="OS58" i="28"/>
  <c r="PO58" i="28"/>
  <c r="LX58" i="28"/>
  <c r="MV58" i="28"/>
  <c r="NT58" i="28"/>
  <c r="KL58" i="28"/>
  <c r="NE58" i="28"/>
  <c r="S58" i="28"/>
  <c r="KJ58" i="28"/>
  <c r="MQ58" i="28"/>
  <c r="OX58" i="28"/>
  <c r="JJ58" i="28"/>
  <c r="LQ58" i="28"/>
  <c r="NX58" i="28"/>
  <c r="IJ58" i="28"/>
  <c r="KQ58" i="28"/>
  <c r="MX58" i="28"/>
  <c r="KM58" i="28"/>
  <c r="FQ69" i="28"/>
  <c r="HF69" i="28"/>
  <c r="HN69" i="28"/>
  <c r="HR69" i="28"/>
  <c r="CM69" i="28"/>
  <c r="DX69" i="28"/>
  <c r="BQ69" i="28"/>
  <c r="HE69" i="28"/>
  <c r="EY69" i="28"/>
  <c r="CR69" i="28"/>
  <c r="AK69" i="28"/>
  <c r="FY69" i="28"/>
  <c r="DR69" i="28"/>
  <c r="BK69" i="28"/>
  <c r="GY69" i="28"/>
  <c r="IQ58" i="28"/>
  <c r="OH58" i="28"/>
  <c r="NK58" i="28"/>
  <c r="MB58" i="28"/>
  <c r="KS58" i="28"/>
  <c r="JV58" i="28"/>
  <c r="IM58" i="28"/>
  <c r="PK58" i="28"/>
  <c r="OB58" i="28"/>
  <c r="MG58" i="28"/>
  <c r="KX58" i="28"/>
  <c r="CW69" i="28"/>
  <c r="CP69" i="28"/>
  <c r="BN69" i="28"/>
  <c r="BF69" i="28"/>
  <c r="HB69" i="28"/>
  <c r="AD69" i="28"/>
  <c r="FR69" i="28"/>
  <c r="FJ69" i="28"/>
  <c r="EH69" i="28"/>
  <c r="GT69" i="28"/>
  <c r="EG69" i="28"/>
  <c r="DZ69" i="28"/>
  <c r="AE69" i="28"/>
  <c r="AO69" i="28"/>
  <c r="AQ69" i="28"/>
  <c r="BA69" i="28"/>
  <c r="DW69" i="28"/>
  <c r="EJ69" i="28"/>
  <c r="CC69" i="28"/>
  <c r="HQ69" i="28"/>
  <c r="FK69" i="28"/>
  <c r="DD69" i="28"/>
  <c r="AW69" i="28"/>
  <c r="GK69" i="28"/>
  <c r="ED69" i="28"/>
  <c r="BW69" i="28"/>
  <c r="HK69" i="28"/>
  <c r="FP69" i="28"/>
  <c r="IH58" i="28"/>
  <c r="OT58" i="28"/>
  <c r="NW58" i="28"/>
  <c r="MN58" i="28"/>
  <c r="LE58" i="28"/>
  <c r="KH58" i="28"/>
  <c r="IY58" i="28"/>
  <c r="IB58" i="28"/>
  <c r="ON58" i="28"/>
  <c r="MS58" i="28"/>
  <c r="LJ58" i="28"/>
  <c r="AU37" i="28"/>
  <c r="GI37" i="28"/>
  <c r="FO37" i="28"/>
  <c r="BL37" i="28"/>
  <c r="GZ37" i="28"/>
  <c r="ES37" i="28"/>
  <c r="ET37" i="28"/>
  <c r="BG37" i="28"/>
  <c r="GU37" i="28"/>
  <c r="AM37" i="28"/>
  <c r="GA37" i="28"/>
  <c r="BX37" i="28"/>
  <c r="HL37" i="28"/>
  <c r="FE37" i="28"/>
  <c r="FF37" i="28"/>
  <c r="BS37" i="28"/>
  <c r="HG37" i="28"/>
  <c r="AY37" i="28"/>
  <c r="GM37" i="28"/>
  <c r="CJ37" i="28"/>
  <c r="FQ37" i="28"/>
  <c r="AD37" i="28"/>
  <c r="FR37" i="28"/>
  <c r="CE37" i="28"/>
  <c r="HS37" i="28"/>
  <c r="BK37" i="28"/>
  <c r="GY37" i="28"/>
  <c r="CV37" i="28"/>
  <c r="AO37" i="28"/>
  <c r="GC37" i="28"/>
  <c r="AP37" i="28"/>
  <c r="GD37" i="28"/>
  <c r="FG37" i="28"/>
  <c r="CQ37" i="28"/>
  <c r="BW37" i="28"/>
  <c r="HK37" i="28"/>
  <c r="DH37" i="28"/>
  <c r="BA37" i="28"/>
  <c r="GO37" i="28"/>
  <c r="BB37" i="28"/>
  <c r="GP37" i="28"/>
  <c r="FS37" i="28"/>
  <c r="DC37" i="28"/>
  <c r="CI37" i="28"/>
  <c r="DT37" i="28"/>
  <c r="BM37" i="28"/>
  <c r="HA37" i="28"/>
  <c r="BN37" i="28"/>
  <c r="HB37" i="28"/>
  <c r="GE37" i="28"/>
  <c r="DO37" i="28"/>
  <c r="CU37" i="28"/>
  <c r="EF37" i="28"/>
  <c r="BY37" i="28"/>
  <c r="HM37" i="28"/>
  <c r="BZ37" i="28"/>
  <c r="HN37" i="28"/>
  <c r="GQ37" i="28"/>
  <c r="EA37" i="28"/>
  <c r="DG37" i="28"/>
  <c r="ER37" i="28"/>
  <c r="CK37" i="28"/>
  <c r="CL37" i="28"/>
  <c r="HC37" i="28"/>
  <c r="EM37" i="28"/>
  <c r="DS37" i="28"/>
  <c r="FD37" i="28"/>
  <c r="CW37" i="28"/>
  <c r="CX37" i="28"/>
  <c r="EY37" i="28"/>
  <c r="EE37" i="28"/>
  <c r="FP37" i="28"/>
  <c r="DI37" i="28"/>
  <c r="DJ37" i="28"/>
  <c r="FK37" i="28"/>
  <c r="EQ37" i="28"/>
  <c r="AN37" i="28"/>
  <c r="GB37" i="28"/>
  <c r="DU37" i="28"/>
  <c r="DV37" i="28"/>
  <c r="BA29" i="28"/>
  <c r="FD29" i="28"/>
  <c r="GY29" i="28"/>
  <c r="BK29" i="28"/>
  <c r="DR29" i="28"/>
  <c r="FY29" i="28"/>
  <c r="AK29" i="28"/>
  <c r="CR29" i="28"/>
  <c r="EY29" i="28"/>
  <c r="HF29" i="28"/>
  <c r="BR29" i="28"/>
  <c r="DY29" i="28"/>
  <c r="GF29" i="28"/>
  <c r="AR29" i="28"/>
  <c r="CW29" i="28"/>
  <c r="BC29" i="28"/>
  <c r="ER29" i="28"/>
  <c r="GM29" i="28"/>
  <c r="AY29" i="28"/>
  <c r="DF29" i="28"/>
  <c r="FM29" i="28"/>
  <c r="HT29" i="28"/>
  <c r="CF29" i="28"/>
  <c r="EM29" i="28"/>
  <c r="GT29" i="28"/>
  <c r="BF29" i="28"/>
  <c r="DM29" i="28"/>
  <c r="FT29" i="28"/>
  <c r="AF29" i="28"/>
  <c r="ES29" i="28"/>
  <c r="BB29" i="28"/>
  <c r="CY29" i="28"/>
  <c r="EF29" i="28"/>
  <c r="GA29" i="28"/>
  <c r="AM29" i="28"/>
  <c r="CT29" i="28"/>
  <c r="FA29" i="28"/>
  <c r="HH29" i="28"/>
  <c r="BT29" i="28"/>
  <c r="EA29" i="28"/>
  <c r="GH29" i="28"/>
  <c r="AT29" i="28"/>
  <c r="DA29" i="28"/>
  <c r="FH29" i="28"/>
  <c r="BY29" i="28"/>
  <c r="GO29" i="28"/>
  <c r="CX29" i="28"/>
  <c r="EU29" i="28"/>
  <c r="DT29" i="28"/>
  <c r="FO29" i="28"/>
  <c r="HV29" i="28"/>
  <c r="CH29" i="28"/>
  <c r="EO29" i="28"/>
  <c r="GV29" i="28"/>
  <c r="BH29" i="28"/>
  <c r="DO29" i="28"/>
  <c r="FV29" i="28"/>
  <c r="AH29" i="28"/>
  <c r="CO29" i="28"/>
  <c r="EV29" i="28"/>
  <c r="DU29" i="28"/>
  <c r="ET29" i="28"/>
  <c r="GQ29" i="28"/>
  <c r="BO29" i="28"/>
  <c r="DH29" i="28"/>
  <c r="FC29" i="28"/>
  <c r="HJ29" i="28"/>
  <c r="BV29" i="28"/>
  <c r="EC29" i="28"/>
  <c r="GJ29" i="28"/>
  <c r="AV29" i="28"/>
  <c r="DC29" i="28"/>
  <c r="FJ29" i="28"/>
  <c r="HQ29" i="28"/>
  <c r="CC29" i="28"/>
  <c r="EJ29" i="28"/>
  <c r="FQ29" i="28"/>
  <c r="AQ29" i="28"/>
  <c r="GP29" i="28"/>
  <c r="DK29" i="28"/>
  <c r="CV29" i="28"/>
  <c r="EQ29" i="28"/>
  <c r="GX29" i="28"/>
  <c r="BJ29" i="28"/>
  <c r="DQ29" i="28"/>
  <c r="FX29" i="28"/>
  <c r="AJ29" i="28"/>
  <c r="CQ29" i="28"/>
  <c r="EX29" i="28"/>
  <c r="HE29" i="28"/>
  <c r="BQ29" i="28"/>
  <c r="DX29" i="28"/>
  <c r="HM29" i="28"/>
  <c r="CM29" i="28"/>
  <c r="FG29" i="28"/>
  <c r="CJ29" i="28"/>
  <c r="EE29" i="28"/>
  <c r="GL29" i="28"/>
  <c r="AX29" i="28"/>
  <c r="DE29" i="28"/>
  <c r="FL29" i="28"/>
  <c r="HS29" i="28"/>
  <c r="CE29" i="28"/>
  <c r="EL29" i="28"/>
  <c r="GS29" i="28"/>
  <c r="BE29" i="28"/>
  <c r="DL29" i="28"/>
  <c r="AP29" i="28"/>
  <c r="EI29" i="28"/>
  <c r="BN29" i="28"/>
  <c r="HL29" i="28"/>
  <c r="BX29" i="28"/>
  <c r="DS29" i="28"/>
  <c r="FZ29" i="28"/>
  <c r="AL29" i="28"/>
  <c r="CS29" i="28"/>
  <c r="EZ29" i="28"/>
  <c r="HG29" i="28"/>
  <c r="BS29" i="28"/>
  <c r="DZ29" i="28"/>
  <c r="GG29" i="28"/>
  <c r="AS29" i="28"/>
  <c r="CZ29" i="28"/>
  <c r="CL29" i="28"/>
  <c r="GE29" i="28"/>
  <c r="BM29" i="28"/>
  <c r="DJ29" i="28"/>
  <c r="GZ29" i="28"/>
  <c r="BL29" i="28"/>
  <c r="DG29" i="28"/>
  <c r="FN29" i="28"/>
  <c r="HU29" i="28"/>
  <c r="CG29" i="28"/>
  <c r="EN29" i="28"/>
  <c r="GU29" i="28"/>
  <c r="BG29" i="28"/>
  <c r="DN29" i="28"/>
  <c r="FU29" i="28"/>
  <c r="AG29" i="28"/>
  <c r="CN29" i="28"/>
  <c r="EH29" i="28"/>
  <c r="DI29" i="28"/>
  <c r="FF29" i="28"/>
  <c r="GN29" i="28"/>
  <c r="AZ29" i="28"/>
  <c r="CU29" i="28"/>
  <c r="FB29" i="28"/>
  <c r="HI29" i="28"/>
  <c r="BU29" i="28"/>
  <c r="EB29" i="28"/>
  <c r="GI29" i="28"/>
  <c r="AU29" i="28"/>
  <c r="DB29" i="28"/>
  <c r="FI29" i="28"/>
  <c r="HP29" i="28"/>
  <c r="CB29" i="28"/>
  <c r="GD29" i="28"/>
  <c r="FE29" i="28"/>
  <c r="HB29" i="28"/>
  <c r="GB29" i="28"/>
  <c r="AN29" i="28"/>
  <c r="CI29" i="28"/>
  <c r="EP29" i="28"/>
  <c r="GW29" i="28"/>
  <c r="BI29" i="28"/>
  <c r="DP29" i="28"/>
  <c r="FW29" i="28"/>
  <c r="AI29" i="28"/>
  <c r="CP29" i="28"/>
  <c r="EW29" i="28"/>
  <c r="HD29" i="28"/>
  <c r="BP29" i="28"/>
  <c r="BO69" i="28"/>
  <c r="BY69" i="28"/>
  <c r="CA69" i="28"/>
  <c r="CK69" i="28"/>
  <c r="FG69" i="28"/>
  <c r="EV69" i="28"/>
  <c r="CO69" i="28"/>
  <c r="AI69" i="28"/>
  <c r="FW69" i="28"/>
  <c r="DP69" i="28"/>
  <c r="BI69" i="28"/>
  <c r="GW69" i="28"/>
  <c r="EP69" i="28"/>
  <c r="CI69" i="28"/>
  <c r="AN69" i="28"/>
  <c r="GB69" i="28"/>
  <c r="IT58" i="28"/>
  <c r="HW58" i="28"/>
  <c r="OI58" i="28"/>
  <c r="MZ58" i="28"/>
  <c r="MC58" i="28"/>
  <c r="KT58" i="28"/>
  <c r="JW58" i="28"/>
  <c r="IN58" i="28"/>
  <c r="OZ58" i="28"/>
  <c r="NQ58" i="28"/>
  <c r="LV58" i="28"/>
  <c r="CX69" i="28"/>
  <c r="HU54" i="28"/>
  <c r="FF54" i="28"/>
  <c r="AL54" i="28"/>
  <c r="CY69" i="28"/>
  <c r="DI69" i="28"/>
  <c r="DK69" i="28"/>
  <c r="DU69" i="28"/>
  <c r="GQ69" i="28"/>
  <c r="FH69" i="28"/>
  <c r="DA69" i="28"/>
  <c r="AU69" i="28"/>
  <c r="GI69" i="28"/>
  <c r="EB69" i="28"/>
  <c r="BU69" i="28"/>
  <c r="HI69" i="28"/>
  <c r="FB69" i="28"/>
  <c r="CU69" i="28"/>
  <c r="AZ69" i="28"/>
  <c r="GN69" i="28"/>
  <c r="JF58" i="28"/>
  <c r="II58" i="28"/>
  <c r="OU58" i="28"/>
  <c r="NL58" i="28"/>
  <c r="MO58" i="28"/>
  <c r="LF58" i="28"/>
  <c r="KI58" i="28"/>
  <c r="IZ58" i="28"/>
  <c r="PL58" i="28"/>
  <c r="OC58" i="28"/>
  <c r="MH58" i="28"/>
  <c r="LY58" i="28"/>
  <c r="NI58" i="28"/>
  <c r="EI69" i="28"/>
  <c r="ES69" i="28"/>
  <c r="EU69" i="28"/>
  <c r="FE69" i="28"/>
  <c r="AF69" i="28"/>
  <c r="FT69" i="28"/>
  <c r="DM69" i="28"/>
  <c r="BG69" i="28"/>
  <c r="GU69" i="28"/>
  <c r="EN69" i="28"/>
  <c r="CG69" i="28"/>
  <c r="HU69" i="28"/>
  <c r="FN69" i="28"/>
  <c r="DG69" i="28"/>
  <c r="BL69" i="28"/>
  <c r="GZ69" i="28"/>
  <c r="KD58" i="28"/>
  <c r="IU58" i="28"/>
  <c r="PG58" i="28"/>
  <c r="OJ58" i="28"/>
  <c r="NA58" i="28"/>
  <c r="MD58" i="28"/>
  <c r="KU58" i="28"/>
  <c r="JL58" i="28"/>
  <c r="IC58" i="28"/>
  <c r="OO58" i="28"/>
  <c r="NF58" i="28"/>
  <c r="C87" i="28"/>
  <c r="FS69" i="28"/>
  <c r="GC69" i="28"/>
  <c r="GE69" i="28"/>
  <c r="GO69" i="28"/>
  <c r="AR69" i="28"/>
  <c r="GF69" i="28"/>
  <c r="DY69" i="28"/>
  <c r="BS69" i="28"/>
  <c r="HG69" i="28"/>
  <c r="EZ69" i="28"/>
  <c r="CS69" i="28"/>
  <c r="AL69" i="28"/>
  <c r="FZ69" i="28"/>
  <c r="DS69" i="28"/>
  <c r="BX69" i="28"/>
  <c r="HL69" i="28"/>
  <c r="KP58" i="28"/>
  <c r="JG58" i="28"/>
  <c r="HX58" i="28"/>
  <c r="OV58" i="28"/>
  <c r="NM58" i="28"/>
  <c r="MP58" i="28"/>
  <c r="LG58" i="28"/>
  <c r="JX58" i="28"/>
  <c r="IO58" i="28"/>
  <c r="PA58" i="28"/>
  <c r="NR58" i="28"/>
  <c r="HC69" i="28"/>
  <c r="HM69" i="28"/>
  <c r="HO69" i="28"/>
  <c r="BB69" i="28"/>
  <c r="BD69" i="28"/>
  <c r="GR69" i="28"/>
  <c r="EK69" i="28"/>
  <c r="CE69" i="28"/>
  <c r="HS69" i="28"/>
  <c r="FL69" i="28"/>
  <c r="DE69" i="28"/>
  <c r="AX69" i="28"/>
  <c r="GL69" i="28"/>
  <c r="EE69" i="28"/>
  <c r="CJ69" i="28"/>
  <c r="LB58" i="28"/>
  <c r="JS58" i="28"/>
  <c r="IV58" i="28"/>
  <c r="PH58" i="28"/>
  <c r="OK58" i="28"/>
  <c r="NB58" i="28"/>
  <c r="LS58" i="28"/>
  <c r="KV58" i="28"/>
  <c r="JA58" i="28"/>
  <c r="U58" i="28"/>
  <c r="OD58" i="28"/>
  <c r="OR58" i="28"/>
  <c r="AH69" i="28"/>
  <c r="AP69" i="28"/>
  <c r="AT69" i="28"/>
  <c r="CL69" i="28"/>
  <c r="BP69" i="28"/>
  <c r="HD69" i="28"/>
  <c r="EW69" i="28"/>
  <c r="CQ69" i="28"/>
  <c r="AJ69" i="28"/>
  <c r="FX69" i="28"/>
  <c r="DQ69" i="28"/>
  <c r="BJ69" i="28"/>
  <c r="GX69" i="28"/>
  <c r="EQ69" i="28"/>
  <c r="CV69" i="28"/>
  <c r="LN58" i="28"/>
  <c r="KE58" i="28"/>
  <c r="JH58" i="28"/>
  <c r="HY58" i="28"/>
  <c r="OW58" i="28"/>
  <c r="NN58" i="28"/>
  <c r="ME58" i="28"/>
  <c r="LH58" i="28"/>
  <c r="JM58" i="28"/>
  <c r="ID58" i="28"/>
  <c r="OP58" i="28"/>
  <c r="C25" i="28"/>
  <c r="FR47" i="28"/>
  <c r="DW36" i="28"/>
  <c r="FS23" i="28"/>
  <c r="LU48" i="28"/>
  <c r="JB16" i="28"/>
  <c r="LW30" i="28"/>
  <c r="HC47" i="28"/>
  <c r="CY47" i="28"/>
  <c r="GN23" i="28"/>
  <c r="MT48" i="28"/>
  <c r="NF48" i="28"/>
  <c r="JZ48" i="28"/>
  <c r="HO47" i="28"/>
  <c r="CS23" i="28"/>
  <c r="LV48" i="28"/>
  <c r="LX30" i="28"/>
  <c r="DU47" i="28"/>
  <c r="FM23" i="28"/>
  <c r="JA48" i="28"/>
  <c r="JM48" i="28"/>
  <c r="B37" i="28"/>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C102" i="28"/>
  <c r="C98"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C15"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C61" i="28"/>
  <c r="C56"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LO37" i="28"/>
  <c r="NZ37" i="28"/>
  <c r="OW37" i="28"/>
  <c r="LK37" i="28"/>
  <c r="HX37" i="28"/>
  <c r="LW37" i="28"/>
  <c r="IK37" i="28"/>
  <c r="NT37" i="28"/>
  <c r="OK14" i="28"/>
  <c r="OY14" i="28"/>
  <c r="MC14" i="28"/>
  <c r="C63" i="28"/>
  <c r="IW37" i="28"/>
  <c r="OF37" i="28"/>
  <c r="KD14" i="28"/>
  <c r="IR37" i="28"/>
  <c r="C103" i="28"/>
  <c r="NO37" i="28"/>
  <c r="JJ37" i="28"/>
  <c r="OS37" i="28"/>
  <c r="IO14" i="28"/>
  <c r="OQ14" i="28"/>
  <c r="JX37" i="28"/>
  <c r="JV37" i="28"/>
  <c r="PE37" i="28"/>
  <c r="IC14" i="28"/>
  <c r="JA38" i="28"/>
  <c r="OZ38" i="28"/>
  <c r="LS8" i="28"/>
  <c r="C81" i="28"/>
  <c r="C65" i="28"/>
  <c r="B38" i="28"/>
  <c r="D38"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C45" i="28"/>
  <c r="C24"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C60" i="28"/>
  <c r="HS46" i="28"/>
  <c r="ER46" i="28"/>
  <c r="AX46" i="28"/>
  <c r="EQ46" i="28"/>
  <c r="FP46" i="28"/>
  <c r="EP46" i="28"/>
  <c r="AH46" i="28"/>
  <c r="DT46" i="28"/>
  <c r="DS46" i="28"/>
  <c r="HV46" i="28"/>
  <c r="AG46" i="28"/>
  <c r="CT46" i="28"/>
  <c r="GU46" i="28"/>
  <c r="DR46" i="28"/>
  <c r="BX46" i="28"/>
  <c r="AF46" i="28"/>
  <c r="BW46" i="28"/>
  <c r="CU46" i="28"/>
  <c r="FO46" i="28"/>
  <c r="AY46" i="28"/>
  <c r="B46" i="28"/>
  <c r="D46" i="28" s="1"/>
  <c r="OJ46" i="28"/>
  <c r="OI46" i="28"/>
  <c r="KD46" i="28"/>
  <c r="IW46" i="28"/>
  <c r="IV46" i="28"/>
  <c r="B66" i="28"/>
  <c r="D66" i="28" s="1"/>
  <c r="C67"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C32" i="28"/>
  <c r="B93" i="28"/>
  <c r="D93" i="28" s="1"/>
  <c r="C94" i="28" s="1"/>
  <c r="IR93" i="28"/>
  <c r="NW93" i="28"/>
  <c r="JP93" i="28"/>
  <c r="MG93" i="28"/>
  <c r="IF93" i="28"/>
  <c r="OI93" i="28"/>
  <c r="MI93" i="28"/>
  <c r="KK93" i="28"/>
  <c r="OL93" i="28"/>
  <c r="IO93" i="28"/>
  <c r="IQ93" i="28"/>
  <c r="LX93" i="28"/>
  <c r="OK93" i="28"/>
  <c r="C92" i="28"/>
  <c r="C69" i="28"/>
  <c r="C41" i="28"/>
  <c r="HG27" i="28"/>
  <c r="FW27" i="28"/>
  <c r="AU27" i="28"/>
  <c r="AL27" i="28"/>
  <c r="FZ27" i="28"/>
  <c r="DS27" i="28"/>
  <c r="BX27" i="28"/>
  <c r="HL27" i="28"/>
  <c r="GC27" i="28"/>
  <c r="FF27" i="28"/>
  <c r="FS27" i="28"/>
  <c r="GR27" i="28"/>
  <c r="BF27" i="28"/>
  <c r="C22"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C36" i="28"/>
  <c r="C29" i="28"/>
  <c r="BT27" i="28"/>
  <c r="HS27" i="28"/>
  <c r="CQ27" i="28"/>
  <c r="AX27" i="28"/>
  <c r="GL27" i="28"/>
  <c r="EE27" i="28"/>
  <c r="CJ27" i="28"/>
  <c r="AO27" i="28"/>
  <c r="HA27" i="28"/>
  <c r="FR27" i="28"/>
  <c r="GE27" i="28"/>
  <c r="HD27" i="28"/>
  <c r="BR27" i="28"/>
  <c r="IR19" i="28"/>
  <c r="LO19" i="28"/>
  <c r="C97"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C55"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C64" i="28"/>
  <c r="C62" i="28"/>
  <c r="C18"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C79" i="28"/>
  <c r="IQ27" i="28"/>
  <c r="C80" i="28"/>
  <c r="DW23" i="28"/>
  <c r="C101" i="28"/>
  <c r="AE23" i="28"/>
  <c r="C31" i="28"/>
  <c r="C68" i="28"/>
  <c r="C50" i="28"/>
  <c r="C83" i="28"/>
  <c r="C96" i="28"/>
  <c r="ER23" i="28"/>
  <c r="C78" i="28"/>
  <c r="C91"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LW76" i="28"/>
  <c r="B76" i="28"/>
  <c r="D76" i="28" s="1"/>
  <c r="C77"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C44" i="28" s="1"/>
  <c r="OP85" i="28"/>
  <c r="B85" i="28"/>
  <c r="D85" i="28" s="1"/>
  <c r="C86"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52"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C59"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IP48" i="28"/>
  <c r="B48" i="28"/>
  <c r="D48" i="28" s="1"/>
  <c r="C49" i="28" s="1"/>
  <c r="LM30" i="28"/>
  <c r="PO20" i="28"/>
  <c r="B20" i="28"/>
  <c r="D20" i="28" s="1"/>
  <c r="C21"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C17" i="28" s="1"/>
  <c r="KT88" i="28"/>
  <c r="B88" i="28"/>
  <c r="D88" i="28" s="1"/>
  <c r="C89"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C72"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47" i="28" l="1"/>
  <c r="C39" i="28"/>
  <c r="C38" i="28"/>
  <c r="C27" i="28"/>
  <c r="C34" i="28"/>
  <c r="C57" i="28"/>
  <c r="C37" i="28"/>
  <c r="C53" i="28"/>
  <c r="C82" i="28"/>
  <c r="EC13" i="28"/>
  <c r="LV13" i="28" s="1"/>
  <c r="C66" i="28"/>
  <c r="C75" i="28"/>
  <c r="C76" i="28"/>
  <c r="C20" i="28"/>
  <c r="C93" i="28"/>
  <c r="C85" i="28"/>
  <c r="C88" i="28"/>
  <c r="C71" i="28"/>
  <c r="C26" i="28"/>
  <c r="C48" i="28"/>
  <c r="C33" i="28"/>
  <c r="C51" i="28"/>
  <c r="C16" i="28"/>
  <c r="C43" i="28"/>
  <c r="C58" i="28"/>
  <c r="C19" i="28"/>
  <c r="C46" i="28"/>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LW13" i="28" s="1"/>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LY10" i="28"/>
  <c r="EG10" i="28"/>
  <c r="EA11" i="28"/>
  <c r="S104" i="28"/>
  <c r="R104" i="28" s="1"/>
  <c r="DX12" i="28"/>
  <c r="LR12" i="28"/>
  <c r="EA5" i="28"/>
  <c r="DY5" i="28"/>
  <c r="EB8" i="28"/>
  <c r="LT8" i="28"/>
  <c r="LR8" i="28"/>
  <c r="DX8" i="28"/>
  <c r="DU13" i="28" l="1"/>
  <c r="LN13" i="28" s="1"/>
  <c r="EE13" i="28"/>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7" i="28"/>
  <c r="I116" i="28"/>
  <c r="I110" i="28"/>
  <c r="I115" i="28"/>
  <c r="I111" i="28"/>
  <c r="DW11" i="28"/>
  <c r="LQ11" i="28"/>
  <c r="DV6" i="28"/>
  <c r="LP6" i="28"/>
  <c r="AD104" i="28"/>
  <c r="HW104" i="28" s="1"/>
  <c r="LQ8" i="28"/>
  <c r="DW8" i="28"/>
  <c r="LT11" i="28"/>
  <c r="EB11" i="28"/>
  <c r="DT13" i="28"/>
  <c r="EC8" i="28"/>
  <c r="LU8" i="28"/>
  <c r="LR5" i="28"/>
  <c r="DX5" i="28"/>
  <c r="LZ10" i="28"/>
  <c r="EH10" i="28"/>
  <c r="EF6" i="28"/>
  <c r="LX6" i="28"/>
  <c r="EF13" i="28" l="1"/>
  <c r="DZ4" i="24"/>
  <c r="LR10" i="24"/>
  <c r="LR8" i="24"/>
  <c r="DN4" i="24"/>
  <c r="LH8" i="24"/>
  <c r="LH10" i="24"/>
  <c r="EE12" i="28"/>
  <c r="LW12" i="28"/>
  <c r="EE4" i="28"/>
  <c r="LX4" i="28" s="1"/>
  <c r="ED9" i="28"/>
  <c r="LV9" i="28"/>
  <c r="LQ9" i="28"/>
  <c r="DW9" i="28"/>
  <c r="LQ4" i="28"/>
  <c r="DW4" i="28"/>
  <c r="LN10" i="28"/>
  <c r="DT10" i="28"/>
  <c r="LY13" i="28"/>
  <c r="EG13" i="28"/>
  <c r="DV12" i="28"/>
  <c r="LP12" i="28"/>
  <c r="EG6" i="28"/>
  <c r="LY6" i="28"/>
  <c r="EI10" i="28"/>
  <c r="MA10" i="28"/>
  <c r="DV8" i="28"/>
  <c r="LP8" i="28"/>
  <c r="LQ5" i="28"/>
  <c r="DW5" i="28"/>
  <c r="HW107" i="28"/>
  <c r="HW108" i="28"/>
  <c r="HW109" i="28"/>
  <c r="HV104" i="28"/>
  <c r="AE104" i="28" s="1"/>
  <c r="EC5" i="28"/>
  <c r="LU5" i="28"/>
  <c r="DU6" i="28"/>
  <c r="LO6" i="28"/>
  <c r="LV8" i="28"/>
  <c r="ED8" i="28"/>
  <c r="LM13" i="28"/>
  <c r="DS13" i="28"/>
  <c r="LU11" i="28"/>
  <c r="EC11" i="28"/>
  <c r="EF4" i="28"/>
  <c r="LP11" i="28"/>
  <c r="DV11" i="28"/>
  <c r="HW110" i="28" l="1"/>
  <c r="LS10" i="24"/>
  <c r="EA4" i="24"/>
  <c r="LS8" i="24"/>
  <c r="DM4" i="24"/>
  <c r="LG8" i="24"/>
  <c r="LG10" i="24"/>
  <c r="EF12" i="28"/>
  <c r="LX12" i="28"/>
  <c r="EH13" i="28"/>
  <c r="LZ13" i="28"/>
  <c r="LM10" i="28"/>
  <c r="DS10" i="28"/>
  <c r="LP4" i="28"/>
  <c r="DV4" i="28"/>
  <c r="LP9" i="28"/>
  <c r="DV9" i="28"/>
  <c r="LW9" i="28"/>
  <c r="EE9" i="28"/>
  <c r="HX108" i="28"/>
  <c r="HX109" i="28"/>
  <c r="HX104" i="28"/>
  <c r="HX107" i="28" s="1"/>
  <c r="DU8" i="28"/>
  <c r="LO8" i="28"/>
  <c r="LW8" i="28"/>
  <c r="EE8" i="28"/>
  <c r="EJ10" i="28"/>
  <c r="MB10" i="28"/>
  <c r="PO108" i="28"/>
  <c r="PO104" i="28"/>
  <c r="PO109" i="28" s="1"/>
  <c r="DR13" i="28"/>
  <c r="LL13" i="28"/>
  <c r="LO11" i="28"/>
  <c r="DU11" i="28"/>
  <c r="EG4" i="28"/>
  <c r="LY4" i="28"/>
  <c r="LN6" i="28"/>
  <c r="DT6" i="28"/>
  <c r="AF104" i="28"/>
  <c r="EH6" i="28"/>
  <c r="LZ6" i="28"/>
  <c r="ED5" i="28"/>
  <c r="LV5" i="28"/>
  <c r="LP5" i="28"/>
  <c r="DV5" i="28"/>
  <c r="LV11" i="28"/>
  <c r="ED11" i="28"/>
  <c r="DU12" i="28"/>
  <c r="LO12" i="28"/>
  <c r="LT10" i="24" l="1"/>
  <c r="EB4" i="24"/>
  <c r="LT8" i="24"/>
  <c r="DL4" i="24"/>
  <c r="LF10" i="24"/>
  <c r="LF8" i="24"/>
  <c r="PO107" i="28"/>
  <c r="PO110" i="28" s="1"/>
  <c r="LY12" i="28"/>
  <c r="EG12" i="28"/>
  <c r="HX110" i="28"/>
  <c r="EF9" i="28"/>
  <c r="LX9" i="28"/>
  <c r="DU9" i="28"/>
  <c r="LO9" i="28"/>
  <c r="LO4" i="28"/>
  <c r="DU4" i="28"/>
  <c r="LL10" i="28"/>
  <c r="DR10" i="28"/>
  <c r="MA13" i="28"/>
  <c r="EI13" i="28"/>
  <c r="EI6" i="28"/>
  <c r="MA6" i="28"/>
  <c r="HY108" i="28"/>
  <c r="HY109" i="28"/>
  <c r="HY104" i="28"/>
  <c r="HY107"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10" i="28"/>
  <c r="EJ13" i="28"/>
  <c r="MB13" i="28"/>
  <c r="LK10" i="28"/>
  <c r="DQ10" i="28"/>
  <c r="DT4" i="28"/>
  <c r="LN4" i="28"/>
  <c r="LN9" i="28"/>
  <c r="DT9" i="28"/>
  <c r="EG9" i="28"/>
  <c r="LY9" i="28"/>
  <c r="LJ13" i="28"/>
  <c r="DP13" i="28"/>
  <c r="DR6" i="28"/>
  <c r="LL6" i="28"/>
  <c r="HZ108" i="28"/>
  <c r="HZ109" i="28"/>
  <c r="HZ104" i="28"/>
  <c r="HZ107" i="28" s="1"/>
  <c r="AH104" i="28"/>
  <c r="DS8" i="28"/>
  <c r="LM8" i="28"/>
  <c r="EF11" i="28"/>
  <c r="LX11" i="28"/>
  <c r="LM12" i="28"/>
  <c r="DS12" i="28"/>
  <c r="LN5" i="28"/>
  <c r="DT5" i="28"/>
  <c r="EI4" i="28"/>
  <c r="MA4" i="28"/>
  <c r="LY8" i="28"/>
  <c r="EG8" i="28"/>
  <c r="DS11" i="28"/>
  <c r="LM11" i="28"/>
  <c r="EF5" i="28"/>
  <c r="LX5" i="28"/>
  <c r="MD10" i="28"/>
  <c r="EL10" i="28"/>
  <c r="EJ6" i="28"/>
  <c r="MB6" i="28"/>
  <c r="HZ110" i="28" l="1"/>
  <c r="LV8" i="24"/>
  <c r="ED4" i="24"/>
  <c r="LV10" i="24"/>
  <c r="DJ4" i="24"/>
  <c r="LD10" i="24"/>
  <c r="LD8" i="24"/>
  <c r="MA12" i="28"/>
  <c r="EI12" i="28"/>
  <c r="LZ9" i="28"/>
  <c r="EH9" i="28"/>
  <c r="LM9" i="28"/>
  <c r="DS9" i="28"/>
  <c r="LM4" i="28"/>
  <c r="DS4" i="28"/>
  <c r="DP10" i="28"/>
  <c r="LJ10" i="28"/>
  <c r="EK13" i="28"/>
  <c r="MC13" i="28"/>
  <c r="IA108" i="28"/>
  <c r="IA109" i="28"/>
  <c r="IA104" i="28"/>
  <c r="IA107"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10" i="28"/>
  <c r="DQ8" i="28"/>
  <c r="LK8" i="28"/>
  <c r="LK12" i="28"/>
  <c r="DQ12" i="28"/>
  <c r="DN13" i="28"/>
  <c r="LH13" i="28"/>
  <c r="EN10" i="28"/>
  <c r="MF10" i="28"/>
  <c r="IB109" i="28"/>
  <c r="IB108" i="28"/>
  <c r="IB104" i="28"/>
  <c r="IB107" i="28" s="1"/>
  <c r="AJ104" i="28"/>
  <c r="EH11" i="28"/>
  <c r="LZ11" i="28"/>
  <c r="DP6" i="28"/>
  <c r="LJ6" i="28"/>
  <c r="MD6" i="28"/>
  <c r="EL6" i="28"/>
  <c r="EK4" i="28"/>
  <c r="MC4" i="28"/>
  <c r="LL5" i="28"/>
  <c r="DR5" i="28"/>
  <c r="EI8" i="28"/>
  <c r="MA8" i="28"/>
  <c r="LK11" i="28"/>
  <c r="DQ11" i="28"/>
  <c r="EH5" i="28"/>
  <c r="LZ5" i="28"/>
  <c r="LX8" i="24" l="1"/>
  <c r="EF4" i="24"/>
  <c r="LX10" i="24"/>
  <c r="DH4" i="24"/>
  <c r="LB8" i="24"/>
  <c r="LB10" i="24"/>
  <c r="IB110" i="28"/>
  <c r="MC12" i="28"/>
  <c r="EK12" i="28"/>
  <c r="MB9" i="28"/>
  <c r="EJ9" i="28"/>
  <c r="DQ9" i="28"/>
  <c r="LK9" i="28"/>
  <c r="LK4" i="28"/>
  <c r="DQ4" i="28"/>
  <c r="DN10" i="28"/>
  <c r="LH10" i="28"/>
  <c r="ME13" i="28"/>
  <c r="EM13" i="28"/>
  <c r="EO10" i="28"/>
  <c r="MG10" i="28"/>
  <c r="EJ8" i="28"/>
  <c r="MB8" i="28"/>
  <c r="EI11" i="28"/>
  <c r="MA11" i="28"/>
  <c r="IC109" i="28"/>
  <c r="IC108" i="28"/>
  <c r="IC104" i="28"/>
  <c r="IC107"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10"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8" i="28"/>
  <c r="ID109" i="28"/>
  <c r="ID104" i="28"/>
  <c r="ID107"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10" i="28"/>
  <c r="DN11" i="28"/>
  <c r="LH11" i="28"/>
  <c r="DO5" i="28"/>
  <c r="LI5" i="28"/>
  <c r="EO6" i="28"/>
  <c r="MG6" i="28"/>
  <c r="MD8" i="28"/>
  <c r="EL8" i="28"/>
  <c r="LH8" i="28"/>
  <c r="DN8" i="28"/>
  <c r="EK5" i="28"/>
  <c r="MC5" i="28"/>
  <c r="IE108" i="28"/>
  <c r="IE109" i="28"/>
  <c r="IE104" i="28"/>
  <c r="IE107" i="28" s="1"/>
  <c r="AM104" i="28"/>
  <c r="DN12" i="28"/>
  <c r="LH12" i="28"/>
  <c r="MI10" i="28"/>
  <c r="EQ10" i="28"/>
  <c r="MC11" i="28"/>
  <c r="EK11" i="28"/>
  <c r="DK13" i="28"/>
  <c r="LE13" i="28"/>
  <c r="EN4" i="28"/>
  <c r="MF4" i="28"/>
  <c r="LG6" i="28"/>
  <c r="DM6" i="28"/>
  <c r="EI4" i="24" l="1"/>
  <c r="MA8" i="24"/>
  <c r="MA10" i="24"/>
  <c r="DE4" i="24"/>
  <c r="KY8" i="24"/>
  <c r="KY10" i="24"/>
  <c r="EN12" i="28"/>
  <c r="MF12" i="28"/>
  <c r="IE110" i="28"/>
  <c r="MH13" i="28"/>
  <c r="EP13" i="28"/>
  <c r="LE10" i="28"/>
  <c r="DK10" i="28"/>
  <c r="DN4" i="28"/>
  <c r="LH4" i="28"/>
  <c r="DN9" i="28"/>
  <c r="LH9" i="28"/>
  <c r="ME9" i="28"/>
  <c r="EM9" i="28"/>
  <c r="IF108" i="28"/>
  <c r="IF109" i="28"/>
  <c r="IF104" i="28"/>
  <c r="IF107"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10" i="28"/>
  <c r="DK6" i="28"/>
  <c r="LE6" i="28"/>
  <c r="ME11" i="28"/>
  <c r="EM11" i="28"/>
  <c r="EM5" i="28"/>
  <c r="ME5" i="28"/>
  <c r="LG5" i="28"/>
  <c r="DM5" i="28"/>
  <c r="EP4" i="28"/>
  <c r="MH4" i="28"/>
  <c r="DL11" i="28"/>
  <c r="LF11" i="28"/>
  <c r="LC13" i="28"/>
  <c r="DI13" i="28"/>
  <c r="EQ6" i="28"/>
  <c r="MI6" i="28"/>
  <c r="MF8" i="28"/>
  <c r="EN8" i="28"/>
  <c r="IG109" i="28"/>
  <c r="IG108" i="28"/>
  <c r="IG104" i="28"/>
  <c r="IG107" i="28" s="1"/>
  <c r="AO104" i="28"/>
  <c r="MK10" i="28"/>
  <c r="ES10" i="28"/>
  <c r="LF8" i="28"/>
  <c r="DL8" i="28"/>
  <c r="DL12" i="28"/>
  <c r="LF12" i="28"/>
  <c r="MC10" i="24" l="1"/>
  <c r="MC8" i="24"/>
  <c r="EK4" i="24"/>
  <c r="DC4" i="24"/>
  <c r="KW10" i="24"/>
  <c r="KW8" i="24"/>
  <c r="IG110" i="28"/>
  <c r="MH12" i="28"/>
  <c r="EP12" i="28"/>
  <c r="ER13" i="28"/>
  <c r="MJ13" i="28"/>
  <c r="DI10" i="28"/>
  <c r="LC10" i="28"/>
  <c r="DL4" i="28"/>
  <c r="LF4" i="28"/>
  <c r="DL9" i="28"/>
  <c r="LF9" i="28"/>
  <c r="MG9" i="28"/>
  <c r="EO9" i="28"/>
  <c r="LF5" i="28"/>
  <c r="DL5" i="28"/>
  <c r="MJ6" i="28"/>
  <c r="ER6" i="28"/>
  <c r="LB13" i="28"/>
  <c r="DH13" i="28"/>
  <c r="IH109" i="28"/>
  <c r="IH108" i="28"/>
  <c r="IH104" i="28"/>
  <c r="IH107"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10" i="28"/>
  <c r="MG5" i="28"/>
  <c r="EO5" i="28"/>
  <c r="DJ12" i="28"/>
  <c r="LD12" i="28"/>
  <c r="EU10" i="28"/>
  <c r="MM10" i="28"/>
  <c r="EP8" i="28"/>
  <c r="MH8" i="28"/>
  <c r="DG13" i="28"/>
  <c r="LA13" i="28"/>
  <c r="LD8" i="28"/>
  <c r="DJ8" i="28"/>
  <c r="DI6" i="28"/>
  <c r="LC6" i="28"/>
  <c r="MG11" i="28"/>
  <c r="EO11" i="28"/>
  <c r="ES6" i="28"/>
  <c r="MK6" i="28"/>
  <c r="LD11" i="28"/>
  <c r="DJ11" i="28"/>
  <c r="II108" i="28"/>
  <c r="II109" i="28"/>
  <c r="II104" i="28"/>
  <c r="II107" i="28" s="1"/>
  <c r="AQ104" i="28"/>
  <c r="DK5" i="28"/>
  <c r="LE5" i="28"/>
  <c r="ME10" i="24" l="1"/>
  <c r="ME8" i="24"/>
  <c r="EM4" i="24"/>
  <c r="DA4" i="24"/>
  <c r="KU8" i="24"/>
  <c r="KU10" i="24"/>
  <c r="II110" i="28"/>
  <c r="ER12" i="28"/>
  <c r="MJ12" i="28"/>
  <c r="ML13" i="28"/>
  <c r="ET13" i="28"/>
  <c r="LA10" i="28"/>
  <c r="DG10" i="28"/>
  <c r="LD4" i="28"/>
  <c r="DJ4" i="28"/>
  <c r="LD9" i="28"/>
  <c r="DJ9" i="28"/>
  <c r="MI9" i="28"/>
  <c r="EQ9" i="28"/>
  <c r="EQ8" i="28"/>
  <c r="MI8" i="28"/>
  <c r="DI12" i="28"/>
  <c r="LC12" i="28"/>
  <c r="IJ108" i="28"/>
  <c r="IJ109" i="28"/>
  <c r="IJ104" i="28"/>
  <c r="IJ107"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10" i="28"/>
  <c r="MK12" i="28"/>
  <c r="ES12" i="28"/>
  <c r="ER9" i="28"/>
  <c r="MJ9" i="28"/>
  <c r="DI9" i="28"/>
  <c r="LC9" i="28"/>
  <c r="LC4" i="28"/>
  <c r="DI4" i="28"/>
  <c r="KZ10" i="28"/>
  <c r="DF10" i="28"/>
  <c r="MM13" i="28"/>
  <c r="EU13" i="28"/>
  <c r="IK108" i="28"/>
  <c r="IK109" i="28"/>
  <c r="IK104" i="28"/>
  <c r="IK107"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10" i="28"/>
  <c r="ES9" i="28"/>
  <c r="MK9" i="28"/>
  <c r="EV6" i="28"/>
  <c r="MN6" i="28"/>
  <c r="DG8" i="28"/>
  <c r="LA8" i="28"/>
  <c r="KZ6" i="28"/>
  <c r="DF6" i="28"/>
  <c r="MM4" i="28"/>
  <c r="EU4" i="28"/>
  <c r="MP10" i="28"/>
  <c r="EX10" i="28"/>
  <c r="LB5" i="28"/>
  <c r="DH5" i="28"/>
  <c r="MJ11" i="28"/>
  <c r="ER11" i="28"/>
  <c r="MK8" i="28"/>
  <c r="ES8" i="28"/>
  <c r="IL108" i="28"/>
  <c r="IL109" i="28"/>
  <c r="IL104" i="28"/>
  <c r="IL107"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10" i="28"/>
  <c r="MO13" i="28"/>
  <c r="EW13" i="28"/>
  <c r="ES11" i="28"/>
  <c r="MK11" i="28"/>
  <c r="KY6" i="28"/>
  <c r="DE6" i="28"/>
  <c r="LA5" i="28"/>
  <c r="DG5" i="28"/>
  <c r="KW13" i="28"/>
  <c r="DC13" i="28"/>
  <c r="DF8" i="28"/>
  <c r="KZ8" i="28"/>
  <c r="MK5" i="28"/>
  <c r="ES5" i="28"/>
  <c r="EY10" i="28"/>
  <c r="MQ10" i="28"/>
  <c r="KZ12" i="28"/>
  <c r="DF12" i="28"/>
  <c r="IM108" i="28"/>
  <c r="IM109" i="28"/>
  <c r="IM104" i="28"/>
  <c r="IM107" i="28" s="1"/>
  <c r="AU104" i="28"/>
  <c r="EV4" i="28"/>
  <c r="MN4" i="28"/>
  <c r="ET8" i="28"/>
  <c r="ML8" i="28"/>
  <c r="KZ11" i="28"/>
  <c r="DF11" i="28"/>
  <c r="EW6" i="28"/>
  <c r="MO6" i="28"/>
  <c r="MI8" i="24" l="1"/>
  <c r="EQ4" i="24"/>
  <c r="CW4" i="24"/>
  <c r="KQ10" i="24"/>
  <c r="KQ8" i="24"/>
  <c r="MN12" i="28"/>
  <c r="EV12" i="28"/>
  <c r="IM110"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9" i="28"/>
  <c r="IN108" i="28"/>
  <c r="IN104" i="28"/>
  <c r="IN107"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10" i="28"/>
  <c r="MN8" i="28"/>
  <c r="EV8" i="28"/>
  <c r="EY6" i="28"/>
  <c r="MQ6" i="28"/>
  <c r="FA10" i="28"/>
  <c r="MS10" i="28"/>
  <c r="DE5" i="28"/>
  <c r="KY5" i="28"/>
  <c r="KX11" i="28"/>
  <c r="DD11" i="28"/>
  <c r="EU11" i="28"/>
  <c r="MM11" i="28"/>
  <c r="EX4" i="28"/>
  <c r="MP4" i="28"/>
  <c r="DD8" i="28"/>
  <c r="KX8" i="28"/>
  <c r="DC6" i="28"/>
  <c r="KW6" i="28"/>
  <c r="MM5" i="28"/>
  <c r="EU5" i="28"/>
  <c r="IO109" i="28"/>
  <c r="IO108" i="28"/>
  <c r="IO104" i="28"/>
  <c r="IO107" i="28" s="1"/>
  <c r="AW104" i="28"/>
  <c r="DA13" i="28"/>
  <c r="KU13" i="28"/>
  <c r="MK8" i="24" l="1"/>
  <c r="ES4" i="24"/>
  <c r="MK10" i="24"/>
  <c r="CU4" i="24"/>
  <c r="KO8" i="24"/>
  <c r="KO10" i="24"/>
  <c r="MP12" i="28"/>
  <c r="EX12" i="28"/>
  <c r="IO110"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8" i="28"/>
  <c r="IP109" i="28"/>
  <c r="IP104" i="28"/>
  <c r="IP107" i="28" s="1"/>
  <c r="AX104" i="28"/>
  <c r="KW8" i="28"/>
  <c r="DC8" i="28"/>
  <c r="MQ4" i="28"/>
  <c r="EY4" i="28"/>
  <c r="ET4" i="24" l="1"/>
  <c r="ML10" i="24"/>
  <c r="ML8" i="24"/>
  <c r="CT4" i="24"/>
  <c r="KN8" i="24"/>
  <c r="KN10" i="24"/>
  <c r="MQ12" i="28"/>
  <c r="EY12" i="28"/>
  <c r="IP110" i="28"/>
  <c r="MP9" i="28"/>
  <c r="EX9" i="28"/>
  <c r="DC9" i="28"/>
  <c r="KW9" i="28"/>
  <c r="KW4" i="28"/>
  <c r="DC4" i="28"/>
  <c r="KT10" i="28"/>
  <c r="CZ10" i="28"/>
  <c r="MS13" i="28"/>
  <c r="FA13" i="28"/>
  <c r="DA6" i="28"/>
  <c r="KU6" i="28"/>
  <c r="DC5" i="28"/>
  <c r="KW5" i="28"/>
  <c r="FC10" i="28"/>
  <c r="MU10" i="28"/>
  <c r="FA6" i="28"/>
  <c r="MS6" i="28"/>
  <c r="IQ108" i="28"/>
  <c r="IQ109" i="28"/>
  <c r="IQ104" i="28"/>
  <c r="IQ107"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10" i="28"/>
  <c r="FA4" i="28"/>
  <c r="MS4" i="28"/>
  <c r="DA11" i="28"/>
  <c r="KU11" i="28"/>
  <c r="FB6" i="28"/>
  <c r="MT6" i="28"/>
  <c r="KU12" i="28"/>
  <c r="DA12" i="28"/>
  <c r="MQ8" i="28"/>
  <c r="EY8" i="28"/>
  <c r="MV10" i="28"/>
  <c r="FD10" i="28"/>
  <c r="MP5" i="28"/>
  <c r="EX5" i="28"/>
  <c r="MP11" i="28"/>
  <c r="EX11" i="28"/>
  <c r="DB5" i="28"/>
  <c r="KV5" i="28"/>
  <c r="KU8" i="28"/>
  <c r="DA8" i="28"/>
  <c r="IR108" i="28"/>
  <c r="IR109" i="28"/>
  <c r="IR104" i="28"/>
  <c r="IR107" i="28" s="1"/>
  <c r="AZ104" i="28"/>
  <c r="KT6" i="28"/>
  <c r="CZ6" i="28"/>
  <c r="MM10" i="24" l="1"/>
  <c r="EV4" i="24"/>
  <c r="MN8" i="24"/>
  <c r="CR4" i="24"/>
  <c r="KL10" i="24"/>
  <c r="MS12" i="28"/>
  <c r="FA12" i="28"/>
  <c r="IR110"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9" i="28"/>
  <c r="IS108" i="28"/>
  <c r="IS104" i="28"/>
  <c r="IS107"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10" i="28"/>
  <c r="MS9" i="28"/>
  <c r="FA9" i="28"/>
  <c r="EZ5" i="28"/>
  <c r="MR5" i="28"/>
  <c r="MU4" i="28"/>
  <c r="FC4" i="28"/>
  <c r="MV6" i="28"/>
  <c r="FD6" i="28"/>
  <c r="FA8" i="28"/>
  <c r="MS8" i="28"/>
  <c r="MR11" i="28"/>
  <c r="EZ11" i="28"/>
  <c r="KS8" i="28"/>
  <c r="CY8" i="28"/>
  <c r="KP13" i="28"/>
  <c r="CV13" i="28"/>
  <c r="CZ5" i="28"/>
  <c r="KT5" i="28"/>
  <c r="CY11" i="28"/>
  <c r="KS11" i="28"/>
  <c r="IT108" i="28"/>
  <c r="IT109" i="28"/>
  <c r="IT104" i="28"/>
  <c r="IT107" i="28" s="1"/>
  <c r="BB104" i="28"/>
  <c r="MX10" i="28"/>
  <c r="FF10" i="28"/>
  <c r="CX6" i="28"/>
  <c r="KR6" i="28"/>
  <c r="CY12" i="28"/>
  <c r="KS12" i="28"/>
  <c r="IT110"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8" i="28"/>
  <c r="IU109" i="28"/>
  <c r="IU104" i="28"/>
  <c r="IU107" i="28" s="1"/>
  <c r="BC104" i="28"/>
  <c r="CX8" i="28"/>
  <c r="KR8" i="28"/>
  <c r="MV4" i="28"/>
  <c r="FD4" i="28"/>
  <c r="CX12" i="28"/>
  <c r="KR12" i="28"/>
  <c r="MS11" i="28"/>
  <c r="FA11" i="28"/>
  <c r="MS5" i="28"/>
  <c r="FA5" i="28"/>
  <c r="IU110" i="28" l="1"/>
  <c r="MQ8" i="24"/>
  <c r="EY4" i="24"/>
  <c r="MQ10" i="24"/>
  <c r="CO4" i="24"/>
  <c r="KI10" i="24"/>
  <c r="MV12" i="28"/>
  <c r="FD12" i="28"/>
  <c r="FF13" i="28"/>
  <c r="MX13" i="28"/>
  <c r="KO10" i="28"/>
  <c r="CU10" i="28"/>
  <c r="KR4" i="28"/>
  <c r="CX4" i="28"/>
  <c r="CX9" i="28"/>
  <c r="KR9" i="28"/>
  <c r="MU9" i="28"/>
  <c r="FC9" i="28"/>
  <c r="KQ8" i="28"/>
  <c r="CW8" i="28"/>
  <c r="IV108" i="28"/>
  <c r="IV109" i="28"/>
  <c r="IV104" i="28"/>
  <c r="IV107"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10" i="28"/>
  <c r="MW12" i="28"/>
  <c r="FE12" i="28"/>
  <c r="FD9" i="28"/>
  <c r="MV9" i="28"/>
  <c r="CW9" i="28"/>
  <c r="KQ9" i="28"/>
  <c r="KQ4" i="28"/>
  <c r="CW4" i="28"/>
  <c r="KN10" i="28"/>
  <c r="CT10" i="28"/>
  <c r="MY13" i="28"/>
  <c r="FG13" i="28"/>
  <c r="FI10" i="28"/>
  <c r="NA10" i="28"/>
  <c r="MV8" i="28"/>
  <c r="FD8" i="28"/>
  <c r="FC5" i="28"/>
  <c r="MU5" i="28"/>
  <c r="FF4" i="28"/>
  <c r="MX4" i="28"/>
  <c r="IW108" i="28"/>
  <c r="IW109" i="28"/>
  <c r="IW104" i="28"/>
  <c r="IW107"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8" i="28"/>
  <c r="IX109" i="28"/>
  <c r="IX104" i="28"/>
  <c r="IX107" i="28" s="1"/>
  <c r="BF104" i="28"/>
  <c r="KL13" i="28"/>
  <c r="CR13" i="28"/>
  <c r="IW110" i="28"/>
  <c r="FH6" i="28"/>
  <c r="MZ6" i="28"/>
  <c r="CU11" i="28"/>
  <c r="KO11" i="28"/>
  <c r="MW8" i="28"/>
  <c r="FE8" i="28"/>
  <c r="CU8" i="28"/>
  <c r="KO8" i="28"/>
  <c r="MV11" i="28"/>
  <c r="FD11" i="28"/>
  <c r="CV5" i="28"/>
  <c r="KP5" i="28"/>
  <c r="FG4" i="28"/>
  <c r="MY4" i="28"/>
  <c r="NB10" i="28"/>
  <c r="FJ10" i="28"/>
  <c r="MT10" i="24" l="1"/>
  <c r="FB4" i="24"/>
  <c r="MT8" i="24"/>
  <c r="MS10" i="24"/>
  <c r="CL4" i="24"/>
  <c r="KF10" i="24"/>
  <c r="KF8" i="24"/>
  <c r="IX110"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8" i="28"/>
  <c r="IY109" i="28"/>
  <c r="IY104" i="28"/>
  <c r="IY107" i="28" s="1"/>
  <c r="BG104" i="28"/>
  <c r="CS6" i="28"/>
  <c r="KM6" i="28"/>
  <c r="MU8" i="24" l="1"/>
  <c r="FC4" i="24"/>
  <c r="CK4" i="24"/>
  <c r="KE10" i="24"/>
  <c r="KE8" i="24"/>
  <c r="FH12" i="28"/>
  <c r="MZ12" i="28"/>
  <c r="IY110"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9" i="28"/>
  <c r="IZ108" i="28"/>
  <c r="IZ104" i="28"/>
  <c r="IZ107" i="28" s="1"/>
  <c r="BH104" i="28"/>
  <c r="MX5" i="28"/>
  <c r="FF5" i="28"/>
  <c r="NA4" i="28"/>
  <c r="FI4" i="28"/>
  <c r="NB6" i="28"/>
  <c r="FJ6" i="28"/>
  <c r="MV8" i="24" l="1"/>
  <c r="FD4" i="24"/>
  <c r="CJ4" i="24"/>
  <c r="KD8" i="24"/>
  <c r="KD10" i="24"/>
  <c r="NA12" i="28"/>
  <c r="FI12" i="28"/>
  <c r="IZ110" i="28"/>
  <c r="MZ9" i="28"/>
  <c r="FH9" i="28"/>
  <c r="KM9" i="28"/>
  <c r="CS9" i="28"/>
  <c r="KM4" i="28"/>
  <c r="CS4" i="28"/>
  <c r="CP10" i="28"/>
  <c r="KJ10" i="28"/>
  <c r="FK13" i="28"/>
  <c r="NC13" i="28"/>
  <c r="CQ6" i="28"/>
  <c r="KK6" i="28"/>
  <c r="MY5" i="28"/>
  <c r="FG5" i="28"/>
  <c r="CR8" i="28"/>
  <c r="KL8" i="28"/>
  <c r="FM10" i="28"/>
  <c r="NE10" i="28"/>
  <c r="JA109" i="28"/>
  <c r="JA108" i="28"/>
  <c r="JA104" i="28"/>
  <c r="JA107"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8" i="28"/>
  <c r="JB109" i="28"/>
  <c r="JB104" i="28"/>
  <c r="JB107" i="28" s="1"/>
  <c r="BJ104" i="28"/>
  <c r="CN13" i="28"/>
  <c r="KH13" i="28"/>
  <c r="JA110" i="28"/>
  <c r="CP6" i="28"/>
  <c r="KJ6" i="28"/>
  <c r="MX8" i="24" l="1"/>
  <c r="FF4" i="24"/>
  <c r="CH4" i="24"/>
  <c r="KB8" i="24"/>
  <c r="KB10" i="24"/>
  <c r="JB110"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9" i="28"/>
  <c r="JC108" i="28"/>
  <c r="JC104" i="28"/>
  <c r="JC107" i="28" s="1"/>
  <c r="BK104" i="28"/>
  <c r="ND4" i="28"/>
  <c r="FL4" i="28"/>
  <c r="FG4" i="24" l="1"/>
  <c r="MY8" i="24"/>
  <c r="CG4" i="24"/>
  <c r="KA9" i="24"/>
  <c r="KA10" i="24"/>
  <c r="ND12" i="28"/>
  <c r="FL12" i="28"/>
  <c r="JC110"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8" i="28"/>
  <c r="JD109" i="28"/>
  <c r="JD104" i="28"/>
  <c r="JD107" i="28" s="1"/>
  <c r="BL104" i="28"/>
  <c r="NH10" i="28"/>
  <c r="FP10" i="28"/>
  <c r="NB5" i="28"/>
  <c r="FJ5" i="28"/>
  <c r="NB11" i="28"/>
  <c r="FJ11" i="28"/>
  <c r="FH4" i="24" l="1"/>
  <c r="MZ8" i="24"/>
  <c r="CF4" i="24"/>
  <c r="JZ10" i="24"/>
  <c r="JZ9" i="24"/>
  <c r="NE12" i="28"/>
  <c r="FM12" i="28"/>
  <c r="JD110" i="28"/>
  <c r="ND9" i="28"/>
  <c r="FL9" i="28"/>
  <c r="KI9" i="28"/>
  <c r="CO9" i="28"/>
  <c r="KI4" i="28"/>
  <c r="CO4" i="28"/>
  <c r="CL10" i="28"/>
  <c r="KF10" i="28"/>
  <c r="NG13" i="28"/>
  <c r="FO13" i="28"/>
  <c r="NI10" i="28"/>
  <c r="FQ10" i="28"/>
  <c r="ND8" i="28"/>
  <c r="FL8" i="28"/>
  <c r="KE13" i="28"/>
  <c r="CK13" i="28"/>
  <c r="KI5" i="28"/>
  <c r="CO5" i="28"/>
  <c r="JE109" i="28"/>
  <c r="JE108" i="28"/>
  <c r="JE104" i="28"/>
  <c r="JE107" i="28" s="1"/>
  <c r="JE110"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8" i="28"/>
  <c r="JF109" i="28"/>
  <c r="JF104" i="28"/>
  <c r="JF107" i="28" s="1"/>
  <c r="BN104" i="28"/>
  <c r="CM11" i="28"/>
  <c r="KG11" i="28"/>
  <c r="CL6" i="28"/>
  <c r="KF6" i="28"/>
  <c r="FJ4" i="24" l="1"/>
  <c r="NB9" i="24"/>
  <c r="NB8" i="24"/>
  <c r="NA9" i="24"/>
  <c r="CD4" i="24"/>
  <c r="JX10" i="24"/>
  <c r="JX9" i="24"/>
  <c r="FO12" i="28"/>
  <c r="NG12" i="28"/>
  <c r="JF110" i="28"/>
  <c r="NF9" i="28"/>
  <c r="FN9" i="28"/>
  <c r="KG9" i="28"/>
  <c r="CM9" i="28"/>
  <c r="CM4" i="28"/>
  <c r="KG4" i="28"/>
  <c r="KD10" i="28"/>
  <c r="CJ10" i="28"/>
  <c r="NI13" i="28"/>
  <c r="FQ13" i="28"/>
  <c r="KF11" i="28"/>
  <c r="CL11" i="28"/>
  <c r="JG108" i="28"/>
  <c r="JG109" i="28"/>
  <c r="JG104" i="28"/>
  <c r="JG107"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10" i="28"/>
  <c r="NH12" i="28"/>
  <c r="FP12" i="28"/>
  <c r="FR13" i="28"/>
  <c r="NJ13" i="28"/>
  <c r="CI10" i="28"/>
  <c r="KC10" i="28"/>
  <c r="KF4" i="28"/>
  <c r="CL4" i="28"/>
  <c r="CL9" i="28"/>
  <c r="KF9" i="28"/>
  <c r="FO9" i="28"/>
  <c r="NG9" i="28"/>
  <c r="JH108" i="28"/>
  <c r="JH109" i="28"/>
  <c r="JH104" i="28"/>
  <c r="JH107"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10" i="28"/>
  <c r="FP9" i="28"/>
  <c r="NH9" i="28"/>
  <c r="CK9" i="28"/>
  <c r="KE9" i="28"/>
  <c r="CK4" i="28"/>
  <c r="KE4" i="28"/>
  <c r="KB10" i="28"/>
  <c r="CH10" i="28"/>
  <c r="NK13" i="28"/>
  <c r="FS13" i="28"/>
  <c r="CK5" i="28"/>
  <c r="KE5" i="28"/>
  <c r="NJ4" i="28"/>
  <c r="FR4" i="28"/>
  <c r="FO5" i="28"/>
  <c r="NG5" i="28"/>
  <c r="FU10" i="28"/>
  <c r="NM10" i="28"/>
  <c r="KA13" i="28"/>
  <c r="CG13" i="28"/>
  <c r="JI108" i="28"/>
  <c r="JI109" i="28"/>
  <c r="JI104" i="28"/>
  <c r="JI107" i="28" s="1"/>
  <c r="BQ104" i="28"/>
  <c r="CI6" i="28"/>
  <c r="KC6" i="28"/>
  <c r="FS6" i="28"/>
  <c r="NK6" i="28"/>
  <c r="FO11" i="28"/>
  <c r="NG11" i="28"/>
  <c r="NH8" i="28"/>
  <c r="FP8" i="28"/>
  <c r="CJ11" i="28"/>
  <c r="KD11" i="28"/>
  <c r="KD12" i="28"/>
  <c r="CJ12" i="28"/>
  <c r="KD8" i="28"/>
  <c r="CJ8" i="28"/>
  <c r="FM4" i="24" l="1"/>
  <c r="NE9" i="24"/>
  <c r="NE8" i="24"/>
  <c r="CA4" i="24"/>
  <c r="JU10" i="24"/>
  <c r="JU9" i="24"/>
  <c r="JI110"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8" i="28"/>
  <c r="JJ109" i="28"/>
  <c r="JJ104" i="28"/>
  <c r="JJ107" i="28" s="1"/>
  <c r="BR104" i="28"/>
  <c r="FT6" i="28"/>
  <c r="NL6" i="28"/>
  <c r="KC12" i="28"/>
  <c r="CI12" i="28"/>
  <c r="KB6" i="28"/>
  <c r="CH6" i="28"/>
  <c r="NK4" i="28"/>
  <c r="FS4" i="28"/>
  <c r="CI8" i="28"/>
  <c r="KC8" i="28"/>
  <c r="KD5" i="28"/>
  <c r="CJ5" i="28"/>
  <c r="JJ110"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8" i="28"/>
  <c r="JK109" i="28"/>
  <c r="JK104" i="28"/>
  <c r="JK107" i="28" s="1"/>
  <c r="BS104" i="28"/>
  <c r="JK110"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9" i="28"/>
  <c r="JL108" i="28"/>
  <c r="JL104" i="28"/>
  <c r="JL107"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10" i="28"/>
  <c r="CC13" i="28"/>
  <c r="JW13" i="28"/>
  <c r="CE6" i="28"/>
  <c r="JY6" i="28"/>
  <c r="KA5" i="28"/>
  <c r="CG5" i="28"/>
  <c r="FW6" i="28"/>
  <c r="NO6" i="28"/>
  <c r="NK11" i="28"/>
  <c r="FS11" i="28"/>
  <c r="FV4" i="28"/>
  <c r="NN4" i="28"/>
  <c r="JM109" i="28"/>
  <c r="JM108" i="28"/>
  <c r="JM104" i="28"/>
  <c r="JM107" i="28" s="1"/>
  <c r="BU104" i="28"/>
  <c r="FY10" i="28"/>
  <c r="NQ10" i="28"/>
  <c r="JZ11" i="28"/>
  <c r="CF11" i="28"/>
  <c r="NK5" i="28"/>
  <c r="FS5" i="28"/>
  <c r="CF8" i="28"/>
  <c r="JZ8" i="28"/>
  <c r="NL8" i="28"/>
  <c r="FT8" i="28"/>
  <c r="CF12" i="28"/>
  <c r="JZ12" i="28"/>
  <c r="FQ4" i="24" l="1"/>
  <c r="NI8" i="24"/>
  <c r="NI9" i="24"/>
  <c r="BW4" i="24"/>
  <c r="JQ9" i="24"/>
  <c r="JQ10" i="24"/>
  <c r="NN12" i="28"/>
  <c r="FV12" i="28"/>
  <c r="JM110"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8" i="28"/>
  <c r="JN109" i="28"/>
  <c r="JN104" i="28"/>
  <c r="JN107" i="28" s="1"/>
  <c r="BV104" i="28"/>
  <c r="FX6" i="28"/>
  <c r="NP6" i="28"/>
  <c r="CB13" i="28"/>
  <c r="JV13" i="28"/>
  <c r="NJ8" i="24" l="1"/>
  <c r="NJ9" i="24"/>
  <c r="FR4" i="24"/>
  <c r="BV4" i="24"/>
  <c r="JP9" i="24"/>
  <c r="JP10" i="24"/>
  <c r="JN110"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8" i="28"/>
  <c r="JO109" i="28"/>
  <c r="JO104" i="28"/>
  <c r="JO107" i="28" s="1"/>
  <c r="BW104" i="28"/>
  <c r="JY5" i="28"/>
  <c r="CE5" i="28"/>
  <c r="FS4" i="24" l="1"/>
  <c r="NK8" i="24"/>
  <c r="NK9" i="24"/>
  <c r="BU4" i="24"/>
  <c r="JO9" i="24"/>
  <c r="JO10" i="24"/>
  <c r="NP12" i="28"/>
  <c r="FX12" i="28"/>
  <c r="JO110"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9" i="28"/>
  <c r="JP104" i="28"/>
  <c r="JP107" i="28" s="1"/>
  <c r="BX104" i="28"/>
  <c r="NN11" i="28"/>
  <c r="FV11" i="28"/>
  <c r="NT10" i="28"/>
  <c r="GB10" i="28"/>
  <c r="JW8" i="28"/>
  <c r="CC8" i="28"/>
  <c r="JP108" i="28" l="1"/>
  <c r="JP110" i="28" s="1"/>
  <c r="NL9" i="24"/>
  <c r="NL8" i="24"/>
  <c r="FT4" i="24"/>
  <c r="BT4" i="24"/>
  <c r="JN10" i="24"/>
  <c r="JN9" i="24"/>
  <c r="NQ12" i="28"/>
  <c r="FY12" i="28"/>
  <c r="NP9" i="28"/>
  <c r="FX9" i="28"/>
  <c r="CC9" i="28"/>
  <c r="JW9" i="28"/>
  <c r="JW4" i="28"/>
  <c r="CC4" i="28"/>
  <c r="JT10" i="28"/>
  <c r="BZ10" i="28"/>
  <c r="NS13" i="28"/>
  <c r="GA13" i="28"/>
  <c r="JS13" i="28"/>
  <c r="BY13" i="28"/>
  <c r="NO11" i="28"/>
  <c r="FW11" i="28"/>
  <c r="CB11" i="28"/>
  <c r="JV11" i="28"/>
  <c r="CA6" i="28"/>
  <c r="JU6" i="28"/>
  <c r="NU10" i="28"/>
  <c r="GC10" i="28"/>
  <c r="JQ109" i="28"/>
  <c r="JQ104" i="28"/>
  <c r="JQ107" i="28" s="1"/>
  <c r="BY104" i="28"/>
  <c r="NS6" i="28"/>
  <c r="GA6" i="28"/>
  <c r="CB12" i="28"/>
  <c r="JV12" i="28"/>
  <c r="FW5" i="28"/>
  <c r="NO5" i="28"/>
  <c r="JW5" i="28"/>
  <c r="CC5" i="28"/>
  <c r="NR4" i="28"/>
  <c r="FZ4" i="28"/>
  <c r="NP8" i="28"/>
  <c r="FX8" i="28"/>
  <c r="CB8" i="28"/>
  <c r="JV8" i="28"/>
  <c r="JQ108" i="28" l="1"/>
  <c r="JQ110" i="28" s="1"/>
  <c r="NM8" i="24"/>
  <c r="FU4" i="24"/>
  <c r="BS4" i="24"/>
  <c r="JM10" i="24"/>
  <c r="JM9" i="24"/>
  <c r="NR12" i="28"/>
  <c r="FZ12" i="28"/>
  <c r="NT13" i="28"/>
  <c r="GB13" i="28"/>
  <c r="JS10" i="28"/>
  <c r="BY10" i="28"/>
  <c r="JV4" i="28"/>
  <c r="CB4" i="28"/>
  <c r="JV9" i="28"/>
  <c r="CB9" i="28"/>
  <c r="NQ9" i="28"/>
  <c r="FY9" i="28"/>
  <c r="NS4" i="28"/>
  <c r="GA4" i="28"/>
  <c r="JR109" i="28"/>
  <c r="JR104" i="28"/>
  <c r="JR107"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8" i="28" l="1"/>
  <c r="NN8" i="24"/>
  <c r="FV4" i="24"/>
  <c r="NN9" i="24"/>
  <c r="NM9" i="24"/>
  <c r="BR4" i="24"/>
  <c r="JL10" i="24"/>
  <c r="JL9" i="24"/>
  <c r="JR110" i="28"/>
  <c r="GA12" i="28"/>
  <c r="NS12" i="28"/>
  <c r="NR9" i="28"/>
  <c r="FZ9" i="28"/>
  <c r="JU9" i="28"/>
  <c r="CA9" i="28"/>
  <c r="JU4" i="28"/>
  <c r="CA4" i="28"/>
  <c r="JR10" i="28"/>
  <c r="BX10" i="28"/>
  <c r="GC13" i="28"/>
  <c r="NU13" i="28"/>
  <c r="JU5" i="28"/>
  <c r="CA5" i="28"/>
  <c r="BZ8" i="28"/>
  <c r="JT8" i="28"/>
  <c r="NQ11" i="28"/>
  <c r="FY11" i="28"/>
  <c r="JS109" i="28"/>
  <c r="JS104" i="28"/>
  <c r="JS107" i="28" s="1"/>
  <c r="CA104" i="28"/>
  <c r="BZ12" i="28"/>
  <c r="JT12" i="28"/>
  <c r="GE10" i="28"/>
  <c r="NW10" i="28"/>
  <c r="NR8" i="28"/>
  <c r="FZ8" i="28"/>
  <c r="JQ13" i="28"/>
  <c r="BW13" i="28"/>
  <c r="BY6" i="28"/>
  <c r="JS6" i="28"/>
  <c r="GB4" i="28"/>
  <c r="NT4" i="28"/>
  <c r="GC6" i="28"/>
  <c r="NU6" i="28"/>
  <c r="BZ11" i="28"/>
  <c r="JT11" i="28"/>
  <c r="FY5" i="28"/>
  <c r="NQ5" i="28"/>
  <c r="JS108" i="28" l="1"/>
  <c r="NO9" i="24"/>
  <c r="FW4" i="24"/>
  <c r="NO8" i="24"/>
  <c r="BQ4" i="24"/>
  <c r="JK10" i="24"/>
  <c r="JK9" i="24"/>
  <c r="JS110"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9" i="28"/>
  <c r="JT104" i="28"/>
  <c r="JT107" i="28" s="1"/>
  <c r="CB104" i="28"/>
  <c r="NS8" i="28"/>
  <c r="GA8" i="28"/>
  <c r="JP13" i="28"/>
  <c r="BV13" i="28"/>
  <c r="JT108" i="28" l="1"/>
  <c r="FX4" i="24"/>
  <c r="NP9" i="24"/>
  <c r="NP8" i="24"/>
  <c r="BP4" i="24"/>
  <c r="JJ10" i="24"/>
  <c r="JJ9" i="24"/>
  <c r="NU12" i="28"/>
  <c r="GC12" i="28"/>
  <c r="JT110"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9" i="28"/>
  <c r="JU104" i="28"/>
  <c r="JU107" i="28" s="1"/>
  <c r="CC104" i="28"/>
  <c r="JU108" i="28" l="1"/>
  <c r="JU110" i="28" s="1"/>
  <c r="NQ9" i="24"/>
  <c r="FY4" i="24"/>
  <c r="NQ8" i="24"/>
  <c r="BO4" i="24"/>
  <c r="JI9" i="24"/>
  <c r="JI10" i="24"/>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9" i="28"/>
  <c r="JV104" i="28"/>
  <c r="JV107" i="28" s="1"/>
  <c r="CD104" i="28"/>
  <c r="JP6" i="28"/>
  <c r="BV6" i="28"/>
  <c r="NZ10" i="28"/>
  <c r="GH10" i="28"/>
  <c r="NT11" i="28"/>
  <c r="GB11" i="28"/>
  <c r="JV108" i="28" l="1"/>
  <c r="JV110" i="28" s="1"/>
  <c r="NR9" i="24"/>
  <c r="FZ4" i="24"/>
  <c r="NR8" i="24"/>
  <c r="BN4" i="24"/>
  <c r="JH10" i="24"/>
  <c r="JH9" i="24"/>
  <c r="GE12" i="28"/>
  <c r="NW12" i="28"/>
  <c r="GD9" i="28"/>
  <c r="NV9" i="28"/>
  <c r="JQ9" i="28"/>
  <c r="BW9" i="28"/>
  <c r="BW4" i="28"/>
  <c r="JQ4" i="28"/>
  <c r="BT10" i="28"/>
  <c r="JN10" i="28"/>
  <c r="GG13" i="28"/>
  <c r="NY13" i="28"/>
  <c r="JW109" i="28"/>
  <c r="JW104" i="28"/>
  <c r="JW107"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JW108" i="28" l="1"/>
  <c r="JW110" i="28" s="1"/>
  <c r="NS9" i="24"/>
  <c r="NS8" i="24"/>
  <c r="GA4" i="24"/>
  <c r="BM4" i="24"/>
  <c r="JG10" i="24"/>
  <c r="JG9" i="24"/>
  <c r="GF12" i="28"/>
  <c r="NX12" i="28"/>
  <c r="GH13" i="28"/>
  <c r="NZ13" i="28"/>
  <c r="BS10" i="28"/>
  <c r="JM10" i="28"/>
  <c r="JP4" i="28"/>
  <c r="BV4" i="28"/>
  <c r="JP9" i="28"/>
  <c r="BV9" i="28"/>
  <c r="GE9" i="28"/>
  <c r="NW9" i="28"/>
  <c r="BU12" i="28"/>
  <c r="JO12" i="28"/>
  <c r="BU8" i="28"/>
  <c r="JO8" i="28"/>
  <c r="BR13" i="28"/>
  <c r="JL13" i="28"/>
  <c r="NW8" i="28"/>
  <c r="GE8" i="28"/>
  <c r="JO11" i="28"/>
  <c r="BU11" i="28"/>
  <c r="NY4" i="28"/>
  <c r="GG4" i="28"/>
  <c r="GD11" i="28"/>
  <c r="NV11" i="28"/>
  <c r="NV5" i="28"/>
  <c r="GD5" i="28"/>
  <c r="JX109" i="28"/>
  <c r="JX104" i="28"/>
  <c r="JX107" i="28" s="1"/>
  <c r="CF104" i="28"/>
  <c r="NZ6" i="28"/>
  <c r="GH6" i="28"/>
  <c r="GJ10" i="28"/>
  <c r="OB10" i="28"/>
  <c r="JP5" i="28"/>
  <c r="BV5" i="28"/>
  <c r="BT6" i="28"/>
  <c r="JN6" i="28"/>
  <c r="JX108" i="28" l="1"/>
  <c r="GB4" i="24"/>
  <c r="NT9" i="24"/>
  <c r="NT8" i="24"/>
  <c r="BL4" i="24"/>
  <c r="JF9" i="24"/>
  <c r="JF10" i="24"/>
  <c r="GG12" i="28"/>
  <c r="NY12" i="28"/>
  <c r="JX110"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9" i="28"/>
  <c r="JY104" i="28"/>
  <c r="JY107" i="28" s="1"/>
  <c r="CG104" i="28"/>
  <c r="BT12" i="28"/>
  <c r="JN12" i="28"/>
  <c r="JY108" i="28" l="1"/>
  <c r="NU9" i="24"/>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9" i="28"/>
  <c r="JZ104" i="28"/>
  <c r="JZ107" i="28" s="1"/>
  <c r="CH104" i="28"/>
  <c r="BT5" i="28"/>
  <c r="JN5" i="28"/>
  <c r="BS11" i="28"/>
  <c r="JM11" i="28"/>
  <c r="JY110" i="28"/>
  <c r="GL10" i="28"/>
  <c r="OD10" i="28"/>
  <c r="JZ108" i="28" l="1"/>
  <c r="JZ110" i="28" s="1"/>
  <c r="NV8" i="24"/>
  <c r="GD4" i="24"/>
  <c r="NV9" i="24"/>
  <c r="BJ4" i="24"/>
  <c r="JD9" i="24"/>
  <c r="JD10" i="24"/>
  <c r="OA12" i="28"/>
  <c r="GI12" i="28"/>
  <c r="GH9" i="28"/>
  <c r="NZ9" i="28"/>
  <c r="BS9" i="28"/>
  <c r="JM9" i="28"/>
  <c r="JM4" i="28"/>
  <c r="BS4" i="28"/>
  <c r="BP10" i="28"/>
  <c r="JJ10" i="28"/>
  <c r="GK13" i="28"/>
  <c r="OC13" i="28"/>
  <c r="BR11" i="28"/>
  <c r="JL11" i="28"/>
  <c r="NY11" i="28"/>
  <c r="GG11" i="28"/>
  <c r="NZ8" i="28"/>
  <c r="GH8" i="28"/>
  <c r="JL12" i="28"/>
  <c r="BR12" i="28"/>
  <c r="JM5" i="28"/>
  <c r="BS5" i="28"/>
  <c r="KA109" i="28"/>
  <c r="KA104" i="28"/>
  <c r="KA107" i="28" s="1"/>
  <c r="CI104" i="28"/>
  <c r="NY5" i="28"/>
  <c r="GG5" i="28"/>
  <c r="JK6" i="28"/>
  <c r="BQ6" i="28"/>
  <c r="JL8" i="28"/>
  <c r="BR8" i="28"/>
  <c r="GM10" i="28"/>
  <c r="OE10" i="28"/>
  <c r="BO13" i="28"/>
  <c r="JI13" i="28"/>
  <c r="GK6" i="28"/>
  <c r="OC6" i="28"/>
  <c r="OB4" i="28"/>
  <c r="GJ4" i="28"/>
  <c r="KA108" i="28" l="1"/>
  <c r="KA110"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9" i="28"/>
  <c r="KB104" i="28"/>
  <c r="KB107" i="28" s="1"/>
  <c r="CJ104" i="28"/>
  <c r="NZ11" i="28"/>
  <c r="GH11" i="28"/>
  <c r="OC4" i="28"/>
  <c r="GK4" i="28"/>
  <c r="JH13" i="28"/>
  <c r="BN13" i="28"/>
  <c r="OF10" i="28"/>
  <c r="GN10" i="28"/>
  <c r="BR5" i="28"/>
  <c r="JL5" i="28"/>
  <c r="JK8" i="28"/>
  <c r="BQ8" i="28"/>
  <c r="JK11" i="28"/>
  <c r="BQ11" i="28"/>
  <c r="KB108" i="28" l="1"/>
  <c r="NX9" i="24"/>
  <c r="NX8" i="24"/>
  <c r="GF4" i="24"/>
  <c r="BH4" i="24"/>
  <c r="JB10" i="24"/>
  <c r="JB9" i="24"/>
  <c r="KB110" i="28"/>
  <c r="GK12" i="28"/>
  <c r="OC12" i="28"/>
  <c r="OB9" i="28"/>
  <c r="GJ9" i="28"/>
  <c r="BQ9" i="28"/>
  <c r="JK9" i="28"/>
  <c r="JK4" i="28"/>
  <c r="BQ4" i="28"/>
  <c r="JH10" i="28"/>
  <c r="BN10" i="28"/>
  <c r="OE13" i="28"/>
  <c r="GM13" i="28"/>
  <c r="JK5" i="28"/>
  <c r="BQ5" i="28"/>
  <c r="OG10" i="28"/>
  <c r="GO10" i="28"/>
  <c r="OA11" i="28"/>
  <c r="GI11" i="28"/>
  <c r="OE6" i="28"/>
  <c r="GM6" i="28"/>
  <c r="OA5" i="28"/>
  <c r="GI5" i="28"/>
  <c r="KC109" i="28"/>
  <c r="KC104" i="28"/>
  <c r="KC108" i="28" s="1"/>
  <c r="CK104" i="28"/>
  <c r="OB8" i="28"/>
  <c r="GJ8" i="28"/>
  <c r="JG13" i="28"/>
  <c r="BM13" i="28"/>
  <c r="BO6" i="28"/>
  <c r="JI6" i="28"/>
  <c r="BP11" i="28"/>
  <c r="JJ11" i="28"/>
  <c r="JJ8" i="28"/>
  <c r="BP8" i="28"/>
  <c r="OD4" i="28"/>
  <c r="GL4" i="28"/>
  <c r="BP12" i="28"/>
  <c r="JJ12" i="28"/>
  <c r="NY9" i="24" l="1"/>
  <c r="NY8" i="24"/>
  <c r="GG4" i="24"/>
  <c r="BG4" i="24"/>
  <c r="JA10" i="24"/>
  <c r="JA9" i="24"/>
  <c r="KC107" i="28"/>
  <c r="KC110" i="28" s="1"/>
  <c r="GL12" i="28"/>
  <c r="OD12" i="28"/>
  <c r="OF13" i="28"/>
  <c r="GN13" i="28"/>
  <c r="BM10" i="28"/>
  <c r="JG10" i="28"/>
  <c r="JJ4" i="28"/>
  <c r="BP4" i="28"/>
  <c r="BP9" i="28"/>
  <c r="JJ9" i="28"/>
  <c r="GK9" i="28"/>
  <c r="OC9" i="28"/>
  <c r="OH10" i="28"/>
  <c r="GP10" i="28"/>
  <c r="GK8" i="28"/>
  <c r="OC8" i="28"/>
  <c r="OF6" i="28"/>
  <c r="GN6" i="28"/>
  <c r="KD109" i="28"/>
  <c r="KD104" i="28"/>
  <c r="KD108"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7" i="28"/>
  <c r="KD110"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9" i="28"/>
  <c r="KE104" i="28"/>
  <c r="KE108" i="28" s="1"/>
  <c r="CM104" i="28"/>
  <c r="JE13" i="28"/>
  <c r="BK13" i="28"/>
  <c r="GN4" i="28"/>
  <c r="OF4" i="28"/>
  <c r="GQ10" i="28"/>
  <c r="OI10" i="28"/>
  <c r="JG6" i="28"/>
  <c r="BM6" i="28"/>
  <c r="OA9" i="24" l="1"/>
  <c r="GI4" i="24"/>
  <c r="OA8" i="24"/>
  <c r="BE4" i="24"/>
  <c r="IY10" i="24"/>
  <c r="IY9" i="24"/>
  <c r="GN12" i="28"/>
  <c r="OF12" i="28"/>
  <c r="KE107" i="28"/>
  <c r="KE110"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9" i="28"/>
  <c r="KF104" i="28"/>
  <c r="KF108" i="28" s="1"/>
  <c r="CN104" i="28"/>
  <c r="JG8" i="28"/>
  <c r="BM8" i="28"/>
  <c r="GR10" i="28"/>
  <c r="OJ10" i="28"/>
  <c r="BM11" i="28"/>
  <c r="JG11" i="28"/>
  <c r="GP6" i="28"/>
  <c r="OH6" i="28"/>
  <c r="OB9" i="24" l="1"/>
  <c r="GJ4" i="24"/>
  <c r="OB8" i="24"/>
  <c r="BD4" i="24"/>
  <c r="IX10" i="24"/>
  <c r="IX9" i="24"/>
  <c r="GO12" i="28"/>
  <c r="OG12" i="28"/>
  <c r="KF107" i="28"/>
  <c r="KF110" i="28" s="1"/>
  <c r="GN9" i="28"/>
  <c r="OF9" i="28"/>
  <c r="JG9" i="28"/>
  <c r="BM9" i="28"/>
  <c r="BM4" i="28"/>
  <c r="JG4" i="28"/>
  <c r="BJ10" i="28"/>
  <c r="JD10" i="28"/>
  <c r="GQ13" i="28"/>
  <c r="OI13" i="28"/>
  <c r="JF8" i="28"/>
  <c r="BL8" i="28"/>
  <c r="JE6" i="28"/>
  <c r="BK6" i="28"/>
  <c r="BM5" i="28"/>
  <c r="JG5" i="28"/>
  <c r="GM5" i="28"/>
  <c r="OE5" i="28"/>
  <c r="KG109" i="28"/>
  <c r="KG104" i="28"/>
  <c r="KG108"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7" i="28"/>
  <c r="KG110" i="28" s="1"/>
  <c r="BL4" i="28"/>
  <c r="JF4" i="28"/>
  <c r="OG9" i="28"/>
  <c r="GO9" i="28"/>
  <c r="GR13" i="28"/>
  <c r="OJ13" i="28"/>
  <c r="BI10" i="28"/>
  <c r="JC10" i="28"/>
  <c r="JF9" i="28"/>
  <c r="BL9" i="28"/>
  <c r="BL5" i="28"/>
  <c r="JF5" i="28"/>
  <c r="GQ4" i="28"/>
  <c r="OI4" i="28"/>
  <c r="BJ6" i="28"/>
  <c r="JD6" i="28"/>
  <c r="KH109" i="28"/>
  <c r="KH104" i="28"/>
  <c r="KH108"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7" i="28"/>
  <c r="KH110"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9" i="28"/>
  <c r="KI104" i="28"/>
  <c r="KI108" i="28" s="1"/>
  <c r="CQ104" i="28"/>
  <c r="JD11" i="28"/>
  <c r="BJ11" i="28"/>
  <c r="GM4" i="24" l="1"/>
  <c r="OE8" i="24"/>
  <c r="OE9" i="24"/>
  <c r="BA4" i="24"/>
  <c r="IU10" i="24"/>
  <c r="IU9" i="24"/>
  <c r="KI107" i="28"/>
  <c r="KI110"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9" i="28"/>
  <c r="KJ104" i="28"/>
  <c r="KJ108" i="28" s="1"/>
  <c r="CR104" i="28"/>
  <c r="OK4" i="28"/>
  <c r="GS4" i="28"/>
  <c r="GN4" i="24" l="1"/>
  <c r="OF9" i="24"/>
  <c r="OF8" i="24"/>
  <c r="AZ4" i="24"/>
  <c r="IT9" i="24"/>
  <c r="IT10" i="24"/>
  <c r="GS12" i="28"/>
  <c r="OK12" i="28"/>
  <c r="KJ107" i="28"/>
  <c r="KJ110" i="28" s="1"/>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9" i="28"/>
  <c r="KK104" i="28"/>
  <c r="KK108" i="28" s="1"/>
  <c r="CS104" i="28"/>
  <c r="BE13" i="28"/>
  <c r="IY13" i="28"/>
  <c r="GQ5" i="28"/>
  <c r="OI5" i="28"/>
  <c r="JC5" i="28"/>
  <c r="BI5" i="28"/>
  <c r="OG9" i="24" l="1"/>
  <c r="GO4" i="24"/>
  <c r="OG8" i="24"/>
  <c r="AY4" i="24"/>
  <c r="IS9" i="24"/>
  <c r="IS10" i="24"/>
  <c r="KK107" i="28"/>
  <c r="KK110" i="28" s="1"/>
  <c r="GT12" i="28"/>
  <c r="OL12" i="28"/>
  <c r="JB9" i="28"/>
  <c r="BH9" i="28"/>
  <c r="BH4" i="28"/>
  <c r="JB4" i="28"/>
  <c r="GS9" i="28"/>
  <c r="OK9" i="28"/>
  <c r="BE10" i="28"/>
  <c r="IY10" i="28"/>
  <c r="GV13" i="28"/>
  <c r="ON13" i="28"/>
  <c r="OK8" i="28"/>
  <c r="GS8" i="28"/>
  <c r="KL109" i="28"/>
  <c r="KL104" i="28"/>
  <c r="KL108"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7" i="28"/>
  <c r="KL110"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9" i="28"/>
  <c r="KM104" i="28"/>
  <c r="KM108" i="28" s="1"/>
  <c r="CU104" i="28"/>
  <c r="GQ4" i="24" l="1"/>
  <c r="OI8" i="24"/>
  <c r="OI9" i="24"/>
  <c r="AW4" i="24"/>
  <c r="IQ9" i="24"/>
  <c r="IQ10" i="24"/>
  <c r="GV12" i="28"/>
  <c r="ON12" i="28"/>
  <c r="KM107" i="28"/>
  <c r="KM110" i="28" s="1"/>
  <c r="IZ4" i="28"/>
  <c r="BF4" i="28"/>
  <c r="GU9" i="28"/>
  <c r="OM9" i="28"/>
  <c r="GX13" i="28"/>
  <c r="OP13" i="28"/>
  <c r="BF9" i="28"/>
  <c r="IZ9" i="28"/>
  <c r="BC10" i="28"/>
  <c r="IW10" i="28"/>
  <c r="IV13" i="28"/>
  <c r="BB13" i="28"/>
  <c r="OR10" i="28"/>
  <c r="GZ10" i="28"/>
  <c r="OL11" i="28"/>
  <c r="GT11" i="28"/>
  <c r="BE11" i="28"/>
  <c r="IY11" i="28"/>
  <c r="BE12" i="28"/>
  <c r="IY12" i="28"/>
  <c r="KN109" i="28"/>
  <c r="KN104" i="28"/>
  <c r="KN108" i="28" s="1"/>
  <c r="CV104" i="28"/>
  <c r="OM8" i="28"/>
  <c r="GU8" i="28"/>
  <c r="GX6" i="28"/>
  <c r="OP6" i="28"/>
  <c r="GW4" i="28"/>
  <c r="OO4" i="28"/>
  <c r="BF5" i="28"/>
  <c r="IZ5" i="28"/>
  <c r="IY8" i="28"/>
  <c r="BE8" i="28"/>
  <c r="OL5" i="28"/>
  <c r="GT5" i="28"/>
  <c r="IX6" i="28"/>
  <c r="BD6" i="28"/>
  <c r="OJ8" i="24" l="1"/>
  <c r="OJ9" i="24"/>
  <c r="GR4" i="24"/>
  <c r="AV4" i="24"/>
  <c r="IP10" i="24"/>
  <c r="IP9" i="24"/>
  <c r="OO12" i="28"/>
  <c r="GW12" i="28"/>
  <c r="KN107" i="28"/>
  <c r="KN110" i="28" s="1"/>
  <c r="BE9" i="28"/>
  <c r="IY9" i="28"/>
  <c r="IV10" i="28"/>
  <c r="BB10" i="28"/>
  <c r="OQ13" i="28"/>
  <c r="GY13" i="28"/>
  <c r="IY4" i="28"/>
  <c r="BE4" i="28"/>
  <c r="GV9" i="28"/>
  <c r="ON9" i="28"/>
  <c r="OQ6" i="28"/>
  <c r="GY6" i="28"/>
  <c r="IX8" i="28"/>
  <c r="BD8" i="28"/>
  <c r="BD11" i="28"/>
  <c r="IX11" i="28"/>
  <c r="GU11" i="28"/>
  <c r="OM11" i="28"/>
  <c r="KO109" i="28"/>
  <c r="KO104" i="28"/>
  <c r="KO108"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7" i="28"/>
  <c r="KO110"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9" i="28"/>
  <c r="KP104" i="28"/>
  <c r="KP108" i="28" s="1"/>
  <c r="CX104" i="28"/>
  <c r="IW11" i="28"/>
  <c r="BC11" i="28"/>
  <c r="IT13" i="28"/>
  <c r="AZ13" i="28"/>
  <c r="GV5" i="28"/>
  <c r="ON5" i="28"/>
  <c r="IW8" i="28"/>
  <c r="BC8" i="28"/>
  <c r="OR6" i="28"/>
  <c r="GZ6" i="28"/>
  <c r="OL8" i="24" l="1"/>
  <c r="GT4" i="24"/>
  <c r="OL9" i="24"/>
  <c r="AT4" i="24"/>
  <c r="IN10" i="24"/>
  <c r="IN9" i="24"/>
  <c r="OQ12" i="28"/>
  <c r="GY12" i="28"/>
  <c r="KP107" i="28"/>
  <c r="KP110"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9" i="28"/>
  <c r="KQ104" i="28"/>
  <c r="KQ107" i="28" s="1"/>
  <c r="CY104" i="28"/>
  <c r="OO11" i="28"/>
  <c r="GW11" i="28"/>
  <c r="GZ4" i="28"/>
  <c r="OR4" i="28"/>
  <c r="KQ108" i="28" l="1"/>
  <c r="KQ110" i="28" s="1"/>
  <c r="OM8" i="24"/>
  <c r="OM9" i="24"/>
  <c r="GU4" i="24"/>
  <c r="AS4" i="24"/>
  <c r="IM10" i="24"/>
  <c r="IM9" i="24"/>
  <c r="OR12" i="28"/>
  <c r="GZ12" i="28"/>
  <c r="IV4" i="28"/>
  <c r="BB4" i="28"/>
  <c r="HB13" i="28"/>
  <c r="OT13" i="28"/>
  <c r="IS10" i="28"/>
  <c r="AY10" i="28"/>
  <c r="GY9" i="28"/>
  <c r="OQ9" i="28"/>
  <c r="IV9" i="28"/>
  <c r="BB9" i="28"/>
  <c r="KR109" i="28"/>
  <c r="KR104" i="28"/>
  <c r="KR108" i="28" s="1"/>
  <c r="CZ104" i="28"/>
  <c r="IV5" i="28"/>
  <c r="BB5" i="28"/>
  <c r="BA8" i="28"/>
  <c r="IU8" i="28"/>
  <c r="BA11" i="28"/>
  <c r="IU11"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7" i="28"/>
  <c r="KR110" i="28" s="1"/>
  <c r="OR9" i="28"/>
  <c r="GZ9" i="28"/>
  <c r="AX10" i="28"/>
  <c r="IR10" i="28"/>
  <c r="IU9" i="28"/>
  <c r="BA9" i="28"/>
  <c r="OU13" i="28"/>
  <c r="HC13" i="28"/>
  <c r="BA4" i="28"/>
  <c r="IU4" i="28"/>
  <c r="OQ11" i="28"/>
  <c r="GY11" i="28"/>
  <c r="IT12" i="28"/>
  <c r="AZ12" i="28"/>
  <c r="AZ8" i="28"/>
  <c r="IT8" i="28"/>
  <c r="BA5" i="28"/>
  <c r="IU5" i="28"/>
  <c r="HE10" i="28"/>
  <c r="OW10" i="28"/>
  <c r="KS109" i="28"/>
  <c r="KS104" i="28"/>
  <c r="KS108"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7" i="28"/>
  <c r="KS110"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9" i="28"/>
  <c r="KT104" i="28"/>
  <c r="KT108" i="28" s="1"/>
  <c r="DB104" i="28"/>
  <c r="AY8" i="28"/>
  <c r="IS8" i="28"/>
  <c r="AY12" i="28"/>
  <c r="IS12" i="28"/>
  <c r="HA8" i="28"/>
  <c r="OS8" i="28"/>
  <c r="AY11" i="28"/>
  <c r="IS11" i="28"/>
  <c r="GZ11" i="28"/>
  <c r="OR11" i="28"/>
  <c r="OP9" i="24" l="1"/>
  <c r="GX4" i="24"/>
  <c r="OP8" i="24"/>
  <c r="AP4" i="24"/>
  <c r="IJ10" i="24"/>
  <c r="IJ9" i="24"/>
  <c r="HC12" i="28"/>
  <c r="OU12" i="28"/>
  <c r="KT107" i="28"/>
  <c r="KT110"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9" i="28"/>
  <c r="KU104" i="28"/>
  <c r="KU108" i="28" s="1"/>
  <c r="DC104" i="28"/>
  <c r="OW6" i="28"/>
  <c r="HE6" i="28"/>
  <c r="OQ9" i="24" l="1"/>
  <c r="OQ8" i="24"/>
  <c r="GY4" i="24"/>
  <c r="AO4" i="24"/>
  <c r="II10" i="24"/>
  <c r="II9" i="24"/>
  <c r="OV12" i="28"/>
  <c r="HD12" i="28"/>
  <c r="KU107" i="28"/>
  <c r="KU110" i="28" s="1"/>
  <c r="HC9" i="28"/>
  <c r="OU9" i="28"/>
  <c r="AX4" i="28"/>
  <c r="IR4" i="28"/>
  <c r="HF13" i="28"/>
  <c r="OX13" i="28"/>
  <c r="IR9" i="28"/>
  <c r="AX9" i="28"/>
  <c r="AU10" i="28"/>
  <c r="IO10" i="28"/>
  <c r="HH10" i="28"/>
  <c r="OZ10" i="28"/>
  <c r="AV6" i="28"/>
  <c r="IP6" i="28"/>
  <c r="OX6" i="28"/>
  <c r="HF6" i="28"/>
  <c r="AW8" i="28"/>
  <c r="IQ8" i="28"/>
  <c r="HB11" i="28"/>
  <c r="OT11" i="28"/>
  <c r="OU8" i="28"/>
  <c r="HC8" i="28"/>
  <c r="KV109" i="28"/>
  <c r="KV104" i="28"/>
  <c r="KV108" i="28" s="1"/>
  <c r="DD104" i="28"/>
  <c r="HB5" i="28"/>
  <c r="OT5" i="28"/>
  <c r="AW12" i="28"/>
  <c r="IQ12" i="28"/>
  <c r="AT13" i="28"/>
  <c r="IN13" i="28"/>
  <c r="IR5" i="28"/>
  <c r="AX5" i="28"/>
  <c r="IQ11" i="28"/>
  <c r="AW11" i="28"/>
  <c r="OW4" i="28"/>
  <c r="HE4" i="28"/>
  <c r="OR9" i="24" l="1"/>
  <c r="OR8" i="24"/>
  <c r="GZ4" i="24"/>
  <c r="AN4" i="24"/>
  <c r="IH9" i="24"/>
  <c r="IH10" i="24"/>
  <c r="KV107" i="28"/>
  <c r="KV110"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9" i="28"/>
  <c r="KW104" i="28"/>
  <c r="KW108" i="28" s="1"/>
  <c r="DE104" i="28"/>
  <c r="IP8" i="28"/>
  <c r="AV8" i="28"/>
  <c r="HA4" i="24" l="1"/>
  <c r="OS9" i="24"/>
  <c r="OS8" i="24"/>
  <c r="AM4" i="24"/>
  <c r="IG9" i="24"/>
  <c r="IG10" i="24"/>
  <c r="OX12" i="28"/>
  <c r="HF12" i="28"/>
  <c r="KW107" i="28"/>
  <c r="KW110"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9" i="28"/>
  <c r="KX104" i="28"/>
  <c r="KX108" i="28" s="1"/>
  <c r="DF104" i="28"/>
  <c r="HD11" i="28"/>
  <c r="OV11" i="28"/>
  <c r="AR13" i="28"/>
  <c r="IL13" i="28"/>
  <c r="OT8" i="24" l="1"/>
  <c r="HB4" i="24"/>
  <c r="OT9" i="24"/>
  <c r="AL4" i="24"/>
  <c r="IF9" i="24"/>
  <c r="IF10" i="24"/>
  <c r="KX107" i="28"/>
  <c r="KX110" i="28" s="1"/>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9" i="28"/>
  <c r="KY104" i="28"/>
  <c r="KY108" i="28" s="1"/>
  <c r="DG104" i="28"/>
  <c r="IN8" i="28"/>
  <c r="AT8" i="28"/>
  <c r="AQ13" i="28"/>
  <c r="IK13" i="28"/>
  <c r="HI6" i="28"/>
  <c r="PA6" i="28"/>
  <c r="OX8" i="28"/>
  <c r="HF8" i="28"/>
  <c r="HE11" i="28"/>
  <c r="OW11" i="28"/>
  <c r="IN12" i="28"/>
  <c r="AT12" i="28"/>
  <c r="HC4" i="24" l="1"/>
  <c r="OU8" i="24"/>
  <c r="OU9" i="24"/>
  <c r="AK4" i="24"/>
  <c r="IE9" i="24"/>
  <c r="IE10" i="24"/>
  <c r="KY107" i="28"/>
  <c r="KY110"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9" i="28"/>
  <c r="KZ104" i="28"/>
  <c r="KZ108" i="28" s="1"/>
  <c r="DH104" i="28"/>
  <c r="HD4" i="24" l="1"/>
  <c r="OV9" i="24"/>
  <c r="OV8" i="24"/>
  <c r="AJ4" i="24"/>
  <c r="ID10" i="24"/>
  <c r="ID9" i="24"/>
  <c r="HI12" i="28"/>
  <c r="PA12" i="28"/>
  <c r="KZ107" i="28"/>
  <c r="KZ110"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9" i="28"/>
  <c r="LA104" i="28"/>
  <c r="LA108" i="28" s="1"/>
  <c r="DI104" i="28"/>
  <c r="PE10" i="28"/>
  <c r="HM10" i="28"/>
  <c r="AR11" i="28"/>
  <c r="IL11" i="28"/>
  <c r="IL8" i="28"/>
  <c r="AR8" i="28"/>
  <c r="OW9" i="24" l="1"/>
  <c r="OW8" i="24"/>
  <c r="HE4" i="24"/>
  <c r="AI4" i="24"/>
  <c r="IC10" i="24"/>
  <c r="IC9" i="24"/>
  <c r="LA107" i="28"/>
  <c r="LA110"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9" i="28"/>
  <c r="LB104" i="28"/>
  <c r="LB108" i="28" s="1"/>
  <c r="DJ104" i="28"/>
  <c r="HK4" i="28"/>
  <c r="PC4" i="28"/>
  <c r="OZ5" i="28"/>
  <c r="HH5" i="28"/>
  <c r="IK8" i="28"/>
  <c r="AQ8" i="28"/>
  <c r="IK11" i="28"/>
  <c r="AQ11" i="28"/>
  <c r="OZ11" i="28"/>
  <c r="HH11" i="28"/>
  <c r="AP6" i="28"/>
  <c r="IJ6" i="28"/>
  <c r="OX8" i="24" l="1"/>
  <c r="OX9" i="24"/>
  <c r="HF4" i="24"/>
  <c r="AH4" i="24"/>
  <c r="IB10" i="24"/>
  <c r="IB9" i="24"/>
  <c r="LB107" i="28"/>
  <c r="LB110" i="28" s="1"/>
  <c r="HK12" i="28"/>
  <c r="PC12" i="28"/>
  <c r="HM13" i="28"/>
  <c r="PE13" i="28"/>
  <c r="IH10" i="28"/>
  <c r="AN10" i="28"/>
  <c r="HJ9" i="28"/>
  <c r="PB9" i="28"/>
  <c r="AQ9" i="28"/>
  <c r="IK9" i="28"/>
  <c r="IK4" i="28"/>
  <c r="AQ4" i="28"/>
  <c r="PA5" i="28"/>
  <c r="HI5" i="28"/>
  <c r="IK5" i="28"/>
  <c r="AQ5" i="28"/>
  <c r="HL4" i="28"/>
  <c r="PD4" i="28"/>
  <c r="HM6" i="28"/>
  <c r="PE6" i="28"/>
  <c r="LC109" i="28"/>
  <c r="LC104" i="28"/>
  <c r="LC108"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7" i="28"/>
  <c r="LC110"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9" i="28"/>
  <c r="LD104" i="28"/>
  <c r="LD108" i="28" s="1"/>
  <c r="DL104" i="28"/>
  <c r="HJ5" i="28"/>
  <c r="PB5" i="28"/>
  <c r="PC8" i="28"/>
  <c r="HK8" i="28"/>
  <c r="OZ9" i="24" l="1"/>
  <c r="HH4" i="24"/>
  <c r="OZ8" i="24"/>
  <c r="AF4" i="24"/>
  <c r="HZ10" i="24"/>
  <c r="HZ9" i="24"/>
  <c r="HM12" i="28"/>
  <c r="PE12" i="28"/>
  <c r="LD107" i="28"/>
  <c r="LD110"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9" i="28"/>
  <c r="LE104" i="28"/>
  <c r="LE108" i="28" s="1"/>
  <c r="DM104" i="28"/>
  <c r="IH8" i="28"/>
  <c r="AN8" i="28"/>
  <c r="HN4" i="28"/>
  <c r="PF4" i="28"/>
  <c r="PA9" i="24" l="1"/>
  <c r="PA8" i="24"/>
  <c r="HI4" i="24"/>
  <c r="AE4" i="24"/>
  <c r="HY10" i="24"/>
  <c r="HY9" i="24"/>
  <c r="HN12" i="28"/>
  <c r="PF12" i="28"/>
  <c r="LE107" i="28"/>
  <c r="LE110" i="28" s="1"/>
  <c r="AN4" i="28"/>
  <c r="IH4" i="28"/>
  <c r="AN9" i="28"/>
  <c r="IH9" i="28"/>
  <c r="PH13" i="28"/>
  <c r="HP13" i="28"/>
  <c r="HM9" i="28"/>
  <c r="PE9" i="28"/>
  <c r="AK10" i="28"/>
  <c r="IE10" i="28"/>
  <c r="AM8" i="28"/>
  <c r="IG8" i="28"/>
  <c r="AM12" i="28"/>
  <c r="IG12" i="28"/>
  <c r="ID13" i="28"/>
  <c r="AJ13" i="28"/>
  <c r="AN5" i="28"/>
  <c r="IH5" i="28"/>
  <c r="LF109" i="28"/>
  <c r="LF107" i="28"/>
  <c r="LF104" i="28"/>
  <c r="LF108"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10"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9" i="28"/>
  <c r="LG104" i="28"/>
  <c r="LG108" i="28" s="1"/>
  <c r="DO104" i="28"/>
  <c r="IF8" i="28"/>
  <c r="AL8" i="28"/>
  <c r="PC9" i="24" l="1"/>
  <c r="PC8" i="24"/>
  <c r="HK4" i="24"/>
  <c r="AC4" i="24"/>
  <c r="HW10" i="24"/>
  <c r="HW9" i="24"/>
  <c r="LG107" i="28"/>
  <c r="LG110" i="28" s="1"/>
  <c r="HP12" i="28"/>
  <c r="PH12" i="28"/>
  <c r="IF9" i="28"/>
  <c r="AL9" i="28"/>
  <c r="HR13" i="28"/>
  <c r="PJ13" i="28"/>
  <c r="AL4" i="28"/>
  <c r="IF4" i="28"/>
  <c r="HO9" i="28"/>
  <c r="PG9" i="28"/>
  <c r="AI10" i="28"/>
  <c r="IC10" i="28"/>
  <c r="LH109" i="28"/>
  <c r="LH104" i="28"/>
  <c r="LH108" i="28" s="1"/>
  <c r="DP104" i="28"/>
  <c r="HT10" i="28"/>
  <c r="PL10" i="28"/>
  <c r="PJ6" i="28"/>
  <c r="HR6"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7" i="28"/>
  <c r="LH110" i="28" s="1"/>
  <c r="HQ12" i="28"/>
  <c r="PI12" i="28"/>
  <c r="IB10" i="28"/>
  <c r="AH10" i="28"/>
  <c r="PH9" i="28"/>
  <c r="HP9" i="28"/>
  <c r="IE4" i="28"/>
  <c r="AK4" i="28"/>
  <c r="HS13" i="28"/>
  <c r="PK13" i="28"/>
  <c r="AK9" i="28"/>
  <c r="IE9" i="28"/>
  <c r="ID8" i="28"/>
  <c r="AJ8" i="28"/>
  <c r="ID12" i="28"/>
  <c r="AJ12" i="28"/>
  <c r="HO5" i="28"/>
  <c r="PG5" i="28"/>
  <c r="LI109" i="28"/>
  <c r="LI104" i="28"/>
  <c r="LI108"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7" i="28"/>
  <c r="LI110"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9" i="28"/>
  <c r="LJ104" i="28"/>
  <c r="LJ108" i="28" s="1"/>
  <c r="DR104" i="28"/>
  <c r="AI11" i="28"/>
  <c r="IC11" i="28"/>
  <c r="HZ13" i="28"/>
  <c r="AF13" i="28"/>
  <c r="PF9" i="24" l="1"/>
  <c r="HN4" i="24"/>
  <c r="PF8" i="24"/>
  <c r="Z4" i="24"/>
  <c r="HT9" i="24"/>
  <c r="HT10" i="24"/>
  <c r="HS12" i="28"/>
  <c r="PK12" i="28"/>
  <c r="LJ107" i="28"/>
  <c r="LJ110" i="28" s="1"/>
  <c r="AF10" i="28"/>
  <c r="HZ10" i="28"/>
  <c r="HR9" i="28"/>
  <c r="PJ9" i="28"/>
  <c r="AI4" i="28"/>
  <c r="IC4" i="28"/>
  <c r="HU13" i="28"/>
  <c r="PM13" i="28"/>
  <c r="IC9" i="28"/>
  <c r="AI9" i="28"/>
  <c r="PI11" i="28"/>
  <c r="HQ11" i="28"/>
  <c r="IB8" i="28"/>
  <c r="AH8" i="28"/>
  <c r="LK109" i="28"/>
  <c r="LK104" i="28"/>
  <c r="LK108" i="28" s="1"/>
  <c r="DS104" i="28"/>
  <c r="PI5" i="28"/>
  <c r="HQ5" i="28"/>
  <c r="AH12" i="28"/>
  <c r="IB12" i="28"/>
  <c r="AI5" i="28"/>
  <c r="IC5" i="28"/>
  <c r="AG6" i="28"/>
  <c r="IA6" i="28"/>
  <c r="HR8" i="28"/>
  <c r="PJ8" i="28"/>
  <c r="HU6" i="28"/>
  <c r="PM6" i="28"/>
  <c r="AH11" i="28"/>
  <c r="IB11" i="28"/>
  <c r="PL4" i="28"/>
  <c r="HT4" i="28"/>
  <c r="HY13" i="28"/>
  <c r="AE13" i="28"/>
  <c r="HO4" i="24" l="1"/>
  <c r="PG9" i="24"/>
  <c r="PG8" i="24"/>
  <c r="HS9" i="24"/>
  <c r="HS10" i="24"/>
  <c r="PL12" i="28"/>
  <c r="HT12" i="28"/>
  <c r="LK107" i="28"/>
  <c r="LK110" i="28" s="1"/>
  <c r="AH9" i="28"/>
  <c r="IB9" i="28"/>
  <c r="PN13" i="28"/>
  <c r="HV13" i="28"/>
  <c r="PO13" i="28" s="1"/>
  <c r="IB4" i="28"/>
  <c r="AH4" i="28"/>
  <c r="PK9" i="28"/>
  <c r="HS9" i="28"/>
  <c r="HY10" i="28"/>
  <c r="AE10" i="28"/>
  <c r="HV6" i="28"/>
  <c r="PO6" i="28" s="1"/>
  <c r="PN6" i="28"/>
  <c r="PK8" i="28"/>
  <c r="HS8" i="28"/>
  <c r="LL109" i="28"/>
  <c r="LL104" i="28"/>
  <c r="LL108"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7" i="28"/>
  <c r="LL110" i="28" s="1"/>
  <c r="HX10" i="28"/>
  <c r="AD10" i="28"/>
  <c r="HW10" i="28" s="1"/>
  <c r="HT9" i="28"/>
  <c r="PL9" i="28"/>
  <c r="AG4" i="28"/>
  <c r="IA4" i="28"/>
  <c r="AG9" i="28"/>
  <c r="IA9" i="28"/>
  <c r="PN4" i="28"/>
  <c r="HV4" i="28"/>
  <c r="PO4" i="28" s="1"/>
  <c r="LM109" i="28"/>
  <c r="LM104" i="28"/>
  <c r="LM108"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7" i="28"/>
  <c r="LM110" i="28" s="1"/>
  <c r="HZ9" i="28"/>
  <c r="AF9" i="28"/>
  <c r="AF4" i="28"/>
  <c r="HZ4" i="28"/>
  <c r="PM9" i="28"/>
  <c r="HU9" i="28"/>
  <c r="PM8" i="28"/>
  <c r="HU8" i="28"/>
  <c r="AE11" i="28"/>
  <c r="HY11" i="28"/>
  <c r="HY8" i="28"/>
  <c r="AE8" i="28"/>
  <c r="PL5" i="28"/>
  <c r="HT5" i="28"/>
  <c r="LN109" i="28"/>
  <c r="LN104" i="28"/>
  <c r="LN108" i="28" s="1"/>
  <c r="DV104" i="28"/>
  <c r="PL11" i="28"/>
  <c r="HT11" i="28"/>
  <c r="AD6" i="28"/>
  <c r="HW6" i="28" s="1"/>
  <c r="HX6" i="28"/>
  <c r="AE12" i="28"/>
  <c r="HY12" i="28"/>
  <c r="AF5" i="28"/>
  <c r="HZ5" i="28"/>
  <c r="PJ8" i="24" l="1"/>
  <c r="PJ9" i="24"/>
  <c r="LN107" i="28"/>
  <c r="LN110" i="28" s="1"/>
  <c r="HV9" i="28"/>
  <c r="PO9" i="28" s="1"/>
  <c r="PN9" i="28"/>
  <c r="AE4" i="28"/>
  <c r="HY4" i="28"/>
  <c r="HY9" i="28"/>
  <c r="AE9" i="28"/>
  <c r="AE5" i="28"/>
  <c r="HY5" i="28"/>
  <c r="AD12" i="28"/>
  <c r="HW12" i="28" s="1"/>
  <c r="HX12" i="28"/>
  <c r="HU5" i="28"/>
  <c r="PM5" i="28"/>
  <c r="AD8" i="28"/>
  <c r="HW8" i="28" s="1"/>
  <c r="HX8" i="28"/>
  <c r="HU11" i="28"/>
  <c r="PM11" i="28"/>
  <c r="LO109" i="28"/>
  <c r="LO104" i="28"/>
  <c r="LO108" i="28" s="1"/>
  <c r="DW104" i="28"/>
  <c r="AD11" i="28"/>
  <c r="HW11" i="28" s="1"/>
  <c r="HX11" i="28"/>
  <c r="HV8" i="28"/>
  <c r="PO8" i="28" s="1"/>
  <c r="PN8" i="28"/>
  <c r="LO107" i="28" l="1"/>
  <c r="LO110" i="28" s="1"/>
  <c r="HX9" i="28"/>
  <c r="AD9" i="28"/>
  <c r="HW9" i="28" s="1"/>
  <c r="HX4" i="28"/>
  <c r="AD4" i="28"/>
  <c r="HW4" i="28" s="1"/>
  <c r="HV5" i="28"/>
  <c r="PO5" i="28" s="1"/>
  <c r="PN5" i="28"/>
  <c r="PN11" i="28"/>
  <c r="HV11" i="28"/>
  <c r="PO11" i="28" s="1"/>
  <c r="LP109" i="28"/>
  <c r="LP104" i="28"/>
  <c r="LP108" i="28" s="1"/>
  <c r="DX104" i="28"/>
  <c r="HX5" i="28"/>
  <c r="AD5" i="28"/>
  <c r="HW5" i="28" s="1"/>
  <c r="LP107" i="28" l="1"/>
  <c r="LP110" i="28" s="1"/>
  <c r="LQ109" i="28"/>
  <c r="LQ104" i="28"/>
  <c r="LQ108" i="28" s="1"/>
  <c r="DY104" i="28"/>
  <c r="LQ107" i="28" l="1"/>
  <c r="LQ110" i="28" s="1"/>
  <c r="LR109" i="28"/>
  <c r="LR104" i="28"/>
  <c r="LR108" i="28" s="1"/>
  <c r="DZ104" i="28"/>
  <c r="LR107" i="28" l="1"/>
  <c r="LR110" i="28" s="1"/>
  <c r="LS109" i="28"/>
  <c r="LS104" i="28"/>
  <c r="LS108" i="28" s="1"/>
  <c r="EA104" i="28"/>
  <c r="LS107" i="28" l="1"/>
  <c r="LS110" i="28" s="1"/>
  <c r="LT109" i="28"/>
  <c r="LT104" i="28"/>
  <c r="LT108" i="28" s="1"/>
  <c r="EB104" i="28"/>
  <c r="LT107" i="28" l="1"/>
  <c r="LT110" i="28" s="1"/>
  <c r="LU109" i="28"/>
  <c r="LU104" i="28"/>
  <c r="LU108" i="28" s="1"/>
  <c r="EC104" i="28"/>
  <c r="LU107" i="28" l="1"/>
  <c r="LU110" i="28" s="1"/>
  <c r="LV109" i="28"/>
  <c r="LV104" i="28"/>
  <c r="LV108" i="28" s="1"/>
  <c r="ED104" i="28"/>
  <c r="LV107" i="28" l="1"/>
  <c r="LV110" i="28" s="1"/>
  <c r="LW109" i="28"/>
  <c r="LW104" i="28"/>
  <c r="LW108" i="28" s="1"/>
  <c r="EE104" i="28"/>
  <c r="LW107" i="28" l="1"/>
  <c r="LW110" i="28" s="1"/>
  <c r="LX109" i="28"/>
  <c r="LX104" i="28"/>
  <c r="LX108" i="28" s="1"/>
  <c r="EF104" i="28"/>
  <c r="LX107" i="28" l="1"/>
  <c r="LX110" i="28" s="1"/>
  <c r="LY109" i="28"/>
  <c r="LY104" i="28"/>
  <c r="LY108" i="28" s="1"/>
  <c r="EG104" i="28"/>
  <c r="LY107" i="28" l="1"/>
  <c r="LY110" i="28" s="1"/>
  <c r="LZ109" i="28"/>
  <c r="LZ104" i="28"/>
  <c r="LZ108" i="28" s="1"/>
  <c r="EH104" i="28"/>
  <c r="LZ107" i="28" l="1"/>
  <c r="LZ110" i="28" s="1"/>
  <c r="MA109" i="28"/>
  <c r="MA104" i="28"/>
  <c r="MA108" i="28" s="1"/>
  <c r="EI104" i="28"/>
  <c r="MA107" i="28" l="1"/>
  <c r="MA110" i="28" s="1"/>
  <c r="MB109" i="28"/>
  <c r="MB104" i="28"/>
  <c r="MB108" i="28" s="1"/>
  <c r="EJ104" i="28"/>
  <c r="MB107" i="28" l="1"/>
  <c r="MB110" i="28" s="1"/>
  <c r="MC109" i="28"/>
  <c r="MC104" i="28"/>
  <c r="MC108" i="28" s="1"/>
  <c r="EK104" i="28"/>
  <c r="MC107" i="28" l="1"/>
  <c r="MC110" i="28" s="1"/>
  <c r="MD109" i="28"/>
  <c r="MD104" i="28"/>
  <c r="MD108" i="28" s="1"/>
  <c r="EL104" i="28"/>
  <c r="MD107" i="28" l="1"/>
  <c r="MD110" i="28" s="1"/>
  <c r="ME109" i="28"/>
  <c r="ME104" i="28"/>
  <c r="ME108" i="28" s="1"/>
  <c r="EM104" i="28"/>
  <c r="ME107" i="28" l="1"/>
  <c r="ME110" i="28" s="1"/>
  <c r="MF109" i="28"/>
  <c r="MF104" i="28"/>
  <c r="MF108" i="28" s="1"/>
  <c r="EN104" i="28"/>
  <c r="MF107" i="28" l="1"/>
  <c r="MF110" i="28" s="1"/>
  <c r="MG109" i="28"/>
  <c r="MG104" i="28"/>
  <c r="MG108" i="28" s="1"/>
  <c r="EO104" i="28"/>
  <c r="MG107" i="28" l="1"/>
  <c r="MG110" i="28" s="1"/>
  <c r="MH109" i="28"/>
  <c r="MH104" i="28"/>
  <c r="MH108" i="28" s="1"/>
  <c r="EP104" i="28"/>
  <c r="MH107" i="28" l="1"/>
  <c r="MH110" i="28" s="1"/>
  <c r="MI109" i="28"/>
  <c r="MI104" i="28"/>
  <c r="MI108" i="28" s="1"/>
  <c r="EQ104" i="28"/>
  <c r="MI107" i="28" l="1"/>
  <c r="MJ109" i="28"/>
  <c r="MJ104" i="28"/>
  <c r="MJ108" i="28" s="1"/>
  <c r="ER104" i="28"/>
  <c r="MI110" i="28"/>
  <c r="MJ107" i="28" l="1"/>
  <c r="MK109" i="28"/>
  <c r="MK104" i="28"/>
  <c r="MK108" i="28" s="1"/>
  <c r="ES104" i="28"/>
  <c r="MJ110" i="28"/>
  <c r="MK107" i="28" l="1"/>
  <c r="ML109" i="28"/>
  <c r="ML104" i="28"/>
  <c r="ML108" i="28" s="1"/>
  <c r="ET104" i="28"/>
  <c r="MK110" i="28"/>
  <c r="ML107" i="28" l="1"/>
  <c r="ML110" i="28" s="1"/>
  <c r="MM109" i="28"/>
  <c r="MM104" i="28"/>
  <c r="MM108" i="28" s="1"/>
  <c r="EU104" i="28"/>
  <c r="MM107" i="28" l="1"/>
  <c r="MM110" i="28" s="1"/>
  <c r="MN109" i="28"/>
  <c r="MN104" i="28"/>
  <c r="MN108" i="28" s="1"/>
  <c r="EV104" i="28"/>
  <c r="MN107" i="28" l="1"/>
  <c r="MN110" i="28" s="1"/>
  <c r="MO109" i="28"/>
  <c r="MO104" i="28"/>
  <c r="MO108" i="28" s="1"/>
  <c r="EW104" i="28"/>
  <c r="MO107" i="28" l="1"/>
  <c r="MO110" i="28" s="1"/>
  <c r="MP109" i="28"/>
  <c r="MP104" i="28"/>
  <c r="MP108" i="28" s="1"/>
  <c r="EX104" i="28"/>
  <c r="MP107" i="28" l="1"/>
  <c r="MQ109" i="28"/>
  <c r="MQ104" i="28"/>
  <c r="MQ108" i="28" s="1"/>
  <c r="EY104" i="28"/>
  <c r="MP110" i="28"/>
  <c r="MQ107" i="28" l="1"/>
  <c r="MQ110" i="28" s="1"/>
  <c r="MR109" i="28"/>
  <c r="MR104" i="28"/>
  <c r="MR108" i="28" s="1"/>
  <c r="EZ104" i="28"/>
  <c r="MR107" i="28" l="1"/>
  <c r="MR110" i="28" s="1"/>
  <c r="MS109" i="28"/>
  <c r="MS104" i="28"/>
  <c r="MS108" i="28" s="1"/>
  <c r="FA104" i="28"/>
  <c r="MS107" i="28" l="1"/>
  <c r="MS110" i="28" s="1"/>
  <c r="MT109" i="28"/>
  <c r="MT104" i="28"/>
  <c r="MT108" i="28" s="1"/>
  <c r="FB104" i="28"/>
  <c r="MT107" i="28" l="1"/>
  <c r="MT110" i="28" s="1"/>
  <c r="MU109" i="28"/>
  <c r="MU104" i="28"/>
  <c r="MU108" i="28" s="1"/>
  <c r="FC104" i="28"/>
  <c r="MU107" i="28" l="1"/>
  <c r="MU110" i="28" s="1"/>
  <c r="MV109" i="28"/>
  <c r="MV104" i="28"/>
  <c r="MV108" i="28" s="1"/>
  <c r="FD104" i="28"/>
  <c r="MV107" i="28" l="1"/>
  <c r="MV110" i="28" s="1"/>
  <c r="MW109" i="28"/>
  <c r="MW104" i="28"/>
  <c r="MW108" i="28" s="1"/>
  <c r="FE104" i="28"/>
  <c r="MW107" i="28" l="1"/>
  <c r="MW110" i="28" s="1"/>
  <c r="MX109" i="28"/>
  <c r="MX104" i="28"/>
  <c r="MX108" i="28" s="1"/>
  <c r="FF104" i="28"/>
  <c r="MX107" i="28" l="1"/>
  <c r="MX110" i="28" s="1"/>
  <c r="MY109" i="28"/>
  <c r="MY104" i="28"/>
  <c r="MY108" i="28" s="1"/>
  <c r="FG104" i="28"/>
  <c r="MY107" i="28" l="1"/>
  <c r="MY110" i="28" s="1"/>
  <c r="MZ109" i="28"/>
  <c r="MZ104" i="28"/>
  <c r="MZ108" i="28" s="1"/>
  <c r="FH104" i="28"/>
  <c r="MZ107" i="28" l="1"/>
  <c r="MZ110" i="28" s="1"/>
  <c r="NA109" i="28"/>
  <c r="NA104" i="28"/>
  <c r="NA108" i="28" s="1"/>
  <c r="FI104" i="28"/>
  <c r="NA107" i="28" l="1"/>
  <c r="NA110" i="28" s="1"/>
  <c r="NB109" i="28"/>
  <c r="NB104" i="28"/>
  <c r="NB108" i="28" s="1"/>
  <c r="FJ104" i="28"/>
  <c r="NB107" i="28" l="1"/>
  <c r="NB110" i="28" s="1"/>
  <c r="NC109" i="28"/>
  <c r="NC104" i="28"/>
  <c r="NC108" i="28" s="1"/>
  <c r="FK104" i="28"/>
  <c r="NC107" i="28" l="1"/>
  <c r="NC110" i="28" s="1"/>
  <c r="ND109" i="28"/>
  <c r="ND104" i="28"/>
  <c r="ND108" i="28" s="1"/>
  <c r="FL104" i="28"/>
  <c r="ND107" i="28" l="1"/>
  <c r="ND110" i="28" s="1"/>
  <c r="NE109" i="28"/>
  <c r="NE104" i="28"/>
  <c r="NE108" i="28" s="1"/>
  <c r="FM104" i="28"/>
  <c r="NE107" i="28" l="1"/>
  <c r="NE110" i="28" s="1"/>
  <c r="NF109" i="28"/>
  <c r="NF104" i="28"/>
  <c r="NF108" i="28" s="1"/>
  <c r="FN104" i="28"/>
  <c r="NF107" i="28" l="1"/>
  <c r="NG109" i="28"/>
  <c r="NG104" i="28"/>
  <c r="NG108" i="28" s="1"/>
  <c r="FO104" i="28"/>
  <c r="NF110" i="28"/>
  <c r="NG107" i="28" l="1"/>
  <c r="NG110" i="28" s="1"/>
  <c r="NH109" i="28"/>
  <c r="NH104" i="28"/>
  <c r="NH108" i="28" s="1"/>
  <c r="FP104" i="28"/>
  <c r="NH107" i="28" l="1"/>
  <c r="NH110" i="28" s="1"/>
  <c r="NI109" i="28"/>
  <c r="NI104" i="28"/>
  <c r="NI108" i="28" s="1"/>
  <c r="FQ104" i="28"/>
  <c r="NI107" i="28" l="1"/>
  <c r="NI110" i="28" s="1"/>
  <c r="NJ104" i="28"/>
  <c r="NJ109" i="28" s="1"/>
  <c r="FR104" i="28"/>
  <c r="NJ108" i="28" l="1"/>
  <c r="NJ107" i="28"/>
  <c r="NK104" i="28"/>
  <c r="NK109" i="28" s="1"/>
  <c r="FS104" i="28"/>
  <c r="NJ110" i="28" l="1"/>
  <c r="NK108" i="28"/>
  <c r="NK107" i="28"/>
  <c r="NL104" i="28"/>
  <c r="NL109" i="28" s="1"/>
  <c r="FT104" i="28"/>
  <c r="NK110" i="28" l="1"/>
  <c r="NL108" i="28"/>
  <c r="NL107" i="28"/>
  <c r="NM104" i="28"/>
  <c r="NM109" i="28" s="1"/>
  <c r="FU104" i="28"/>
  <c r="NL110" i="28" l="1"/>
  <c r="NM108" i="28"/>
  <c r="NM107" i="28"/>
  <c r="NN104" i="28"/>
  <c r="NN109" i="28" s="1"/>
  <c r="FV104" i="28"/>
  <c r="NM110" i="28" l="1"/>
  <c r="NN108" i="28"/>
  <c r="NN107" i="28"/>
  <c r="NO104" i="28"/>
  <c r="NO109" i="28" s="1"/>
  <c r="FW104" i="28"/>
  <c r="NO108" i="28" l="1"/>
  <c r="NN110" i="28"/>
  <c r="NO107" i="28"/>
  <c r="NO110" i="28" s="1"/>
  <c r="NP104" i="28"/>
  <c r="NP109" i="28" s="1"/>
  <c r="FX104" i="28"/>
  <c r="NP108" i="28" l="1"/>
  <c r="NP107" i="28"/>
  <c r="NQ104" i="28"/>
  <c r="NQ109" i="28" s="1"/>
  <c r="FY104" i="28"/>
  <c r="NP110" i="28" l="1"/>
  <c r="NQ108" i="28"/>
  <c r="NQ107" i="28"/>
  <c r="NR104" i="28"/>
  <c r="NR109" i="28" s="1"/>
  <c r="FZ104" i="28"/>
  <c r="NQ110" i="28"/>
  <c r="NR108" i="28" l="1"/>
  <c r="NR107" i="28"/>
  <c r="NR110" i="28" s="1"/>
  <c r="NS104" i="28"/>
  <c r="NS109" i="28" s="1"/>
  <c r="GA104" i="28"/>
  <c r="NS108" i="28" l="1"/>
  <c r="NS107" i="28"/>
  <c r="NT104" i="28"/>
  <c r="NT109" i="28" s="1"/>
  <c r="GB104" i="28"/>
  <c r="NS110" i="28" l="1"/>
  <c r="NT108" i="28"/>
  <c r="NT107" i="28"/>
  <c r="NU104" i="28"/>
  <c r="NU109" i="28" s="1"/>
  <c r="GC104" i="28"/>
  <c r="NT110" i="28" l="1"/>
  <c r="NU108" i="28"/>
  <c r="NU107" i="28"/>
  <c r="NV104" i="28"/>
  <c r="NV109" i="28" s="1"/>
  <c r="GD104" i="28"/>
  <c r="NU110" i="28" l="1"/>
  <c r="NV108" i="28"/>
  <c r="NV107" i="28"/>
  <c r="NW108" i="28"/>
  <c r="NW104" i="28"/>
  <c r="NW109" i="28" s="1"/>
  <c r="GE104" i="28"/>
  <c r="NV110" i="28" l="1"/>
  <c r="NW107" i="28"/>
  <c r="NW110" i="28" s="1"/>
  <c r="NX108" i="28"/>
  <c r="NX104" i="28"/>
  <c r="NX109" i="28" s="1"/>
  <c r="GF104" i="28"/>
  <c r="NX107" i="28" l="1"/>
  <c r="NX110" i="28" s="1"/>
  <c r="NY108" i="28"/>
  <c r="NY104" i="28"/>
  <c r="NY109" i="28" s="1"/>
  <c r="GG104" i="28"/>
  <c r="NY107" i="28" l="1"/>
  <c r="NY110" i="28" s="1"/>
  <c r="NZ108" i="28"/>
  <c r="NZ104" i="28"/>
  <c r="NZ109" i="28" s="1"/>
  <c r="GH104" i="28"/>
  <c r="NZ107" i="28" l="1"/>
  <c r="NZ110" i="28" s="1"/>
  <c r="OA108" i="28"/>
  <c r="OA104" i="28"/>
  <c r="OA109" i="28" s="1"/>
  <c r="GI104" i="28"/>
  <c r="OA107" i="28" l="1"/>
  <c r="OA110" i="28" s="1"/>
  <c r="OB108" i="28"/>
  <c r="OB104" i="28"/>
  <c r="OB109" i="28" s="1"/>
  <c r="GJ104" i="28"/>
  <c r="OB107" i="28" l="1"/>
  <c r="OB110" i="28" s="1"/>
  <c r="OC108" i="28"/>
  <c r="OC104" i="28"/>
  <c r="OC109" i="28" s="1"/>
  <c r="GK104" i="28"/>
  <c r="OC107" i="28" l="1"/>
  <c r="OC110" i="28" s="1"/>
  <c r="OD108" i="28"/>
  <c r="OD104" i="28"/>
  <c r="OD109" i="28" s="1"/>
  <c r="GL104" i="28"/>
  <c r="OD107" i="28" l="1"/>
  <c r="OD110" i="28" s="1"/>
  <c r="OE108" i="28"/>
  <c r="OE104" i="28"/>
  <c r="OE109" i="28" s="1"/>
  <c r="GM104" i="28"/>
  <c r="OE107" i="28" l="1"/>
  <c r="OE110" i="28" s="1"/>
  <c r="OF108" i="28"/>
  <c r="OF104" i="28"/>
  <c r="OF109" i="28" s="1"/>
  <c r="GN104" i="28"/>
  <c r="OF107" i="28" l="1"/>
  <c r="OF110" i="28" s="1"/>
  <c r="OG108" i="28"/>
  <c r="OG104" i="28"/>
  <c r="OG109" i="28" s="1"/>
  <c r="GO104" i="28"/>
  <c r="OG107" i="28" l="1"/>
  <c r="OG110" i="28" s="1"/>
  <c r="OH108" i="28"/>
  <c r="OH104" i="28"/>
  <c r="OH109" i="28" s="1"/>
  <c r="GP104" i="28"/>
  <c r="OH107" i="28" l="1"/>
  <c r="OH110" i="28" s="1"/>
  <c r="OI108" i="28"/>
  <c r="OI104" i="28"/>
  <c r="OI109" i="28" s="1"/>
  <c r="GQ104" i="28"/>
  <c r="OI107" i="28" l="1"/>
  <c r="OI110" i="28" s="1"/>
  <c r="OJ108" i="28"/>
  <c r="OJ104" i="28"/>
  <c r="OJ109" i="28" s="1"/>
  <c r="GR104" i="28"/>
  <c r="OJ107" i="28" l="1"/>
  <c r="OJ110" i="28" s="1"/>
  <c r="OK108" i="28"/>
  <c r="OK104" i="28"/>
  <c r="OK109" i="28" s="1"/>
  <c r="GS104" i="28"/>
  <c r="OK107" i="28" l="1"/>
  <c r="OK110" i="28" s="1"/>
  <c r="OL108" i="28"/>
  <c r="OL104" i="28"/>
  <c r="OL109" i="28" s="1"/>
  <c r="GT104" i="28"/>
  <c r="OL107" i="28" l="1"/>
  <c r="OL110" i="28" s="1"/>
  <c r="OM108" i="28"/>
  <c r="OM104" i="28"/>
  <c r="OM109" i="28" s="1"/>
  <c r="GU104" i="28"/>
  <c r="OM107" i="28" l="1"/>
  <c r="OM110" i="28" s="1"/>
  <c r="ON108" i="28"/>
  <c r="ON104" i="28"/>
  <c r="ON109" i="28" s="1"/>
  <c r="GV104" i="28"/>
  <c r="ON107" i="28" l="1"/>
  <c r="ON110" i="28" s="1"/>
  <c r="OO108" i="28"/>
  <c r="OO104" i="28"/>
  <c r="OO109" i="28" s="1"/>
  <c r="GW104" i="28"/>
  <c r="OO107" i="28" l="1"/>
  <c r="OO110" i="28" s="1"/>
  <c r="OP108" i="28"/>
  <c r="OP104" i="28"/>
  <c r="OP109" i="28" s="1"/>
  <c r="GX104" i="28"/>
  <c r="OP107" i="28" l="1"/>
  <c r="OP110" i="28" s="1"/>
  <c r="OQ108" i="28"/>
  <c r="OQ104" i="28"/>
  <c r="OQ109" i="28" s="1"/>
  <c r="GY104" i="28"/>
  <c r="OQ107" i="28" l="1"/>
  <c r="OR108" i="28"/>
  <c r="OR104" i="28"/>
  <c r="OR109" i="28" s="1"/>
  <c r="GZ104" i="28"/>
  <c r="OQ110" i="28"/>
  <c r="OR107" i="28" l="1"/>
  <c r="OR110" i="28" s="1"/>
  <c r="OS108" i="28"/>
  <c r="OS104" i="28"/>
  <c r="OS109" i="28" s="1"/>
  <c r="HA104" i="28"/>
  <c r="OS107" i="28" l="1"/>
  <c r="OS110" i="28" s="1"/>
  <c r="OT108" i="28"/>
  <c r="OT104" i="28"/>
  <c r="OT109" i="28" s="1"/>
  <c r="HB104" i="28"/>
  <c r="OT107" i="28" l="1"/>
  <c r="OT110" i="28" s="1"/>
  <c r="OU108" i="28"/>
  <c r="OU104" i="28"/>
  <c r="OU109" i="28" s="1"/>
  <c r="HC104" i="28"/>
  <c r="OU107" i="28" l="1"/>
  <c r="OU110" i="28" s="1"/>
  <c r="OV108" i="28"/>
  <c r="OV104" i="28"/>
  <c r="OV109" i="28" s="1"/>
  <c r="HD104" i="28"/>
  <c r="OV107" i="28" l="1"/>
  <c r="OV110" i="28" s="1"/>
  <c r="OW108" i="28"/>
  <c r="OW104" i="28"/>
  <c r="OW109" i="28" s="1"/>
  <c r="HE104" i="28"/>
  <c r="OW107" i="28" l="1"/>
  <c r="OW110" i="28" s="1"/>
  <c r="OX108" i="28"/>
  <c r="OX104" i="28"/>
  <c r="OX109" i="28" s="1"/>
  <c r="HF104" i="28"/>
  <c r="OX107" i="28" l="1"/>
  <c r="OX110" i="28" s="1"/>
  <c r="OY108" i="28"/>
  <c r="OY104" i="28"/>
  <c r="OY109" i="28" s="1"/>
  <c r="HG104" i="28"/>
  <c r="OY107" i="28" l="1"/>
  <c r="OZ108" i="28"/>
  <c r="OZ104" i="28"/>
  <c r="OZ109" i="28" s="1"/>
  <c r="HH104" i="28"/>
  <c r="OY110" i="28"/>
  <c r="OZ107" i="28" l="1"/>
  <c r="OZ110" i="28" s="1"/>
  <c r="PA108" i="28"/>
  <c r="PA104" i="28"/>
  <c r="PA109" i="28" s="1"/>
  <c r="HI104" i="28"/>
  <c r="PA107" i="28" l="1"/>
  <c r="PA110" i="28" s="1"/>
  <c r="PB108" i="28"/>
  <c r="PB104" i="28"/>
  <c r="PB109" i="28" s="1"/>
  <c r="HJ104" i="28"/>
  <c r="PB107" i="28" l="1"/>
  <c r="PB110" i="28" s="1"/>
  <c r="PC108" i="28"/>
  <c r="PC104" i="28"/>
  <c r="PC109" i="28" s="1"/>
  <c r="HK104" i="28"/>
  <c r="PC107" i="28" l="1"/>
  <c r="PC110" i="28" s="1"/>
  <c r="PD108" i="28"/>
  <c r="PD104" i="28"/>
  <c r="PD109" i="28" s="1"/>
  <c r="HL104" i="28"/>
  <c r="PD107" i="28" l="1"/>
  <c r="PD110" i="28" s="1"/>
  <c r="PE108" i="28"/>
  <c r="PE104" i="28"/>
  <c r="PE109" i="28" s="1"/>
  <c r="HM104" i="28"/>
  <c r="PE107" i="28" l="1"/>
  <c r="PF108" i="28"/>
  <c r="PF104" i="28"/>
  <c r="PF109" i="28" s="1"/>
  <c r="HN104" i="28"/>
  <c r="PE110" i="28"/>
  <c r="PF107" i="28" l="1"/>
  <c r="PF110" i="28" s="1"/>
  <c r="PG108" i="28"/>
  <c r="PG104" i="28"/>
  <c r="PG109" i="28" s="1"/>
  <c r="HO104" i="28"/>
  <c r="PG107" i="28" l="1"/>
  <c r="PG110" i="28" s="1"/>
  <c r="PH108" i="28"/>
  <c r="PH104" i="28"/>
  <c r="PH109" i="28" s="1"/>
  <c r="HP104" i="28"/>
  <c r="PH107" i="28" l="1"/>
  <c r="PH110" i="28" s="1"/>
  <c r="PI108" i="28"/>
  <c r="PI104" i="28"/>
  <c r="PI109" i="28" s="1"/>
  <c r="HQ104" i="28"/>
  <c r="PI107" i="28" l="1"/>
  <c r="PI110" i="28" s="1"/>
  <c r="PJ108" i="28"/>
  <c r="PJ104" i="28"/>
  <c r="PJ109" i="28" s="1"/>
  <c r="HR104" i="28"/>
  <c r="PJ107" i="28" l="1"/>
  <c r="PJ110" i="28" s="1"/>
  <c r="PK108" i="28"/>
  <c r="PK104" i="28"/>
  <c r="PK109" i="28" s="1"/>
  <c r="HS104" i="28"/>
  <c r="PK107" i="28" l="1"/>
  <c r="PK110" i="28" s="1"/>
  <c r="PL108" i="28"/>
  <c r="PL104" i="28"/>
  <c r="PL109" i="28" s="1"/>
  <c r="HT104" i="28"/>
  <c r="PL107" i="28" l="1"/>
  <c r="PL110" i="28" s="1"/>
  <c r="PM108" i="28"/>
  <c r="PM104" i="28"/>
  <c r="PM109" i="28" s="1"/>
  <c r="HU104" i="28"/>
  <c r="PM107" i="28" l="1"/>
  <c r="PM110" i="28" s="1"/>
  <c r="PN108" i="28"/>
  <c r="PN104" i="28"/>
  <c r="PN109" i="28" s="1"/>
  <c r="PN107" i="28" l="1"/>
  <c r="PN110" i="28" s="1"/>
  <c r="B328" i="27" l="1"/>
  <c r="V4" i="19"/>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DW7" i="15" s="1"/>
  <c r="Z8" i="15"/>
  <c r="DW8" i="15" s="1"/>
  <c r="Z9" i="15"/>
  <c r="DW9" i="15" s="1"/>
  <c r="Z10" i="15"/>
  <c r="DW10" i="15" s="1"/>
  <c r="Z11" i="15"/>
  <c r="Z12"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W5" i="15" l="1"/>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0" i="15"/>
  <c r="DY10" i="15" s="1"/>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X8" i="15"/>
  <c r="DY8" i="15" s="1"/>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Y7" i="15" s="1"/>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W12" i="15"/>
  <c r="DV12" i="15" s="1"/>
  <c r="DU12" i="15" s="1"/>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X11" i="15" s="1"/>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R11" i="7"/>
  <c r="DQ11" i="7" s="1"/>
  <c r="DP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S8" i="7"/>
  <c r="DR8" i="7" s="1"/>
  <c r="DS4" i="7"/>
  <c r="DS5" i="7"/>
  <c r="DV9" i="7"/>
  <c r="DW9" i="7" s="1"/>
  <c r="DS10" i="7"/>
  <c r="DR10" i="7" s="1"/>
  <c r="DT4" i="7"/>
  <c r="DT7" i="7"/>
  <c r="DR9" i="7"/>
  <c r="DU11" i="7"/>
  <c r="DS13" i="7"/>
  <c r="DR13" i="7" s="1"/>
  <c r="DS12" i="7"/>
  <c r="DR12" i="7" s="1"/>
  <c r="DT13" i="7"/>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V11" i="15" l="1"/>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T8" i="7"/>
  <c r="DX5" i="15"/>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43"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M11" i="24" l="1"/>
  <c r="KJ11" i="24"/>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84" i="5"/>
  <c r="A114" i="9"/>
  <c r="B147" i="15"/>
  <c r="B147" i="7"/>
  <c r="B147" i="14"/>
  <c r="B45" i="16"/>
  <c r="B26"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Z13" i="15" s="1"/>
  <c r="D14" i="15"/>
  <c r="Z14" i="15" s="1"/>
  <c r="D15" i="15"/>
  <c r="Z15" i="15" s="1"/>
  <c r="D16" i="15"/>
  <c r="Z16" i="15" s="1"/>
  <c r="D17" i="15"/>
  <c r="Z17" i="15" s="1"/>
  <c r="D18" i="15"/>
  <c r="Z18" i="15" s="1"/>
  <c r="D19" i="15"/>
  <c r="D20" i="15"/>
  <c r="D21" i="15"/>
  <c r="D22" i="15"/>
  <c r="D23" i="15"/>
  <c r="D24" i="15"/>
  <c r="D25" i="15"/>
  <c r="Z25" i="15" s="1"/>
  <c r="D26" i="15"/>
  <c r="Z26" i="15" s="1"/>
  <c r="D27" i="15"/>
  <c r="Z27" i="15" s="1"/>
  <c r="D28" i="15"/>
  <c r="Z28" i="15" s="1"/>
  <c r="D29" i="15"/>
  <c r="Z29" i="15" s="1"/>
  <c r="D30" i="15"/>
  <c r="Z30" i="15" s="1"/>
  <c r="D31" i="15"/>
  <c r="D32" i="15"/>
  <c r="D33" i="15"/>
  <c r="D34" i="15"/>
  <c r="D35" i="15"/>
  <c r="D36" i="15"/>
  <c r="D37" i="15"/>
  <c r="Z37" i="15" s="1"/>
  <c r="D38" i="15"/>
  <c r="Z38" i="15" s="1"/>
  <c r="D39" i="15"/>
  <c r="Z39" i="15" s="1"/>
  <c r="D40" i="15"/>
  <c r="Z40" i="15" s="1"/>
  <c r="D41" i="15"/>
  <c r="Z41" i="15" s="1"/>
  <c r="D42" i="15"/>
  <c r="Z42" i="15" s="1"/>
  <c r="D43" i="15"/>
  <c r="D44" i="15"/>
  <c r="D45" i="15"/>
  <c r="D46" i="15"/>
  <c r="D47" i="15"/>
  <c r="Z47" i="15" s="1"/>
  <c r="D48" i="15"/>
  <c r="D49" i="15"/>
  <c r="D50" i="15"/>
  <c r="Z50" i="15" s="1"/>
  <c r="D51" i="15"/>
  <c r="Z51" i="15" s="1"/>
  <c r="D52" i="15"/>
  <c r="Z52" i="15" s="1"/>
  <c r="D53" i="15"/>
  <c r="Z53" i="15" s="1"/>
  <c r="D54" i="15"/>
  <c r="Z54" i="15" s="1"/>
  <c r="D55" i="15"/>
  <c r="D56" i="15"/>
  <c r="D57" i="15"/>
  <c r="D58" i="15"/>
  <c r="D59" i="15"/>
  <c r="D60" i="15"/>
  <c r="D61" i="15"/>
  <c r="Z61" i="15" s="1"/>
  <c r="D62" i="15"/>
  <c r="Z62" i="15" s="1"/>
  <c r="D63" i="15"/>
  <c r="Z63" i="15" s="1"/>
  <c r="D64" i="15"/>
  <c r="Z64" i="15" s="1"/>
  <c r="D65" i="15"/>
  <c r="Z65" i="15" s="1"/>
  <c r="D66" i="15"/>
  <c r="Z66" i="15" s="1"/>
  <c r="D67" i="15"/>
  <c r="D68" i="15"/>
  <c r="D69" i="15"/>
  <c r="D70" i="15"/>
  <c r="D71" i="15"/>
  <c r="D72" i="15"/>
  <c r="D73" i="15"/>
  <c r="Z73" i="15" s="1"/>
  <c r="D74" i="15"/>
  <c r="Z74" i="15" s="1"/>
  <c r="D75" i="15"/>
  <c r="Z75" i="15" s="1"/>
  <c r="D76" i="15"/>
  <c r="Z76" i="15" s="1"/>
  <c r="D77" i="15"/>
  <c r="Z77" i="15" s="1"/>
  <c r="D78" i="15"/>
  <c r="Z78" i="15" s="1"/>
  <c r="D79" i="15"/>
  <c r="D80" i="15"/>
  <c r="D81" i="15"/>
  <c r="D82" i="15"/>
  <c r="D83" i="15"/>
  <c r="D84" i="15"/>
  <c r="Z84" i="15" s="1"/>
  <c r="D85" i="15"/>
  <c r="Z85" i="15" s="1"/>
  <c r="D86" i="15"/>
  <c r="Z86" i="15" s="1"/>
  <c r="D87" i="15"/>
  <c r="Z87" i="15" s="1"/>
  <c r="D88" i="15"/>
  <c r="Z88" i="15" s="1"/>
  <c r="D89" i="15"/>
  <c r="Z89" i="15" s="1"/>
  <c r="D90" i="15"/>
  <c r="Z90" i="15" s="1"/>
  <c r="D91" i="15"/>
  <c r="D92" i="15"/>
  <c r="D93" i="15"/>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DW13" i="15" l="1"/>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Z93" i="15"/>
  <c r="Z81" i="15"/>
  <c r="Z69" i="15"/>
  <c r="Z57" i="15"/>
  <c r="Z45" i="15"/>
  <c r="Z33" i="15"/>
  <c r="Z21" i="15"/>
  <c r="S8" i="7"/>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KR55" i="15" s="1"/>
  <c r="Z55" i="15"/>
  <c r="O43" i="15"/>
  <c r="MI43" i="15" s="1"/>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LJ96" i="15" s="1"/>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KR72" i="15" s="1"/>
  <c r="Z72" i="15"/>
  <c r="O60" i="15"/>
  <c r="ND60" i="15" s="1"/>
  <c r="Z60" i="15"/>
  <c r="O48" i="15"/>
  <c r="LU48" i="15" s="1"/>
  <c r="Z48" i="15"/>
  <c r="O36" i="15"/>
  <c r="Z36" i="15"/>
  <c r="O24" i="15"/>
  <c r="OL24" i="15" s="1"/>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IB71" i="15" s="1"/>
  <c r="Z71" i="15"/>
  <c r="O59" i="15"/>
  <c r="OI59" i="15" s="1"/>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ML35" i="15" s="1"/>
  <c r="Z35" i="15"/>
  <c r="O23" i="15"/>
  <c r="R23" i="15" s="1"/>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OZ92" i="15" s="1"/>
  <c r="Z92" i="15"/>
  <c r="O80" i="15"/>
  <c r="JE80" i="15" s="1"/>
  <c r="Z80" i="15"/>
  <c r="O68" i="15"/>
  <c r="JP68" i="15" s="1"/>
  <c r="Z68" i="15"/>
  <c r="O56" i="15"/>
  <c r="LO56" i="15" s="1"/>
  <c r="Z56" i="15"/>
  <c r="O44" i="15"/>
  <c r="MA44" i="15" s="1"/>
  <c r="Z44" i="15"/>
  <c r="O32" i="15"/>
  <c r="Z32" i="15"/>
  <c r="O20" i="15"/>
  <c r="JB20" i="15" s="1"/>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KU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JH55" i="15"/>
  <c r="KF55" i="15"/>
  <c r="LH55" i="15"/>
  <c r="IQ55" i="15"/>
  <c r="NS55" i="15"/>
  <c r="OQ55" i="15"/>
  <c r="MJ55" i="15"/>
  <c r="NH55" i="15"/>
  <c r="KY55" i="15"/>
  <c r="LY55" i="15"/>
  <c r="JI55" i="15"/>
  <c r="KL55" i="15"/>
  <c r="PF55" i="15"/>
  <c r="IU55" i="15"/>
  <c r="NW55" i="15"/>
  <c r="OU55" i="15"/>
  <c r="MN55" i="15"/>
  <c r="NL55" i="15"/>
  <c r="KO55" i="15"/>
  <c r="LQ55" i="15"/>
  <c r="IK55" i="15"/>
  <c r="JN55" i="15"/>
  <c r="OL55" i="15"/>
  <c r="PJ55" i="15"/>
  <c r="MQ55" i="15"/>
  <c r="NO55" i="15"/>
  <c r="KS55" i="15"/>
  <c r="LT55" i="15"/>
  <c r="IO55" i="15"/>
  <c r="JQ55" i="15"/>
  <c r="OO55" i="15"/>
  <c r="MH55" i="15"/>
  <c r="JR55" i="15"/>
  <c r="KU55"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JQ20" i="15"/>
  <c r="KG20" i="15"/>
  <c r="LZ20" i="15"/>
  <c r="LP20" i="15"/>
  <c r="LS20" i="15"/>
  <c r="PA20" i="15"/>
  <c r="OE20" i="15"/>
  <c r="Q5" i="7"/>
  <c r="R80" i="15"/>
  <c r="HU80" i="15"/>
  <c r="IS80" i="15"/>
  <c r="IV80" i="15"/>
  <c r="JJ80" i="15"/>
  <c r="KJ80" i="15"/>
  <c r="ON80" i="15"/>
  <c r="OZ80" i="15"/>
  <c r="IH80" i="15"/>
  <c r="MS80" i="15"/>
  <c r="NE80" i="15"/>
  <c r="OC80" i="15"/>
  <c r="LJ80" i="15"/>
  <c r="LV80" i="15"/>
  <c r="MT80" i="15"/>
  <c r="JM80" i="15"/>
  <c r="KA80" i="15"/>
  <c r="KY80" i="15"/>
  <c r="PC80" i="15"/>
  <c r="HX80" i="15"/>
  <c r="IZ80" i="15"/>
  <c r="NH80" i="15"/>
  <c r="NT80" i="15"/>
  <c r="OR80" i="15"/>
  <c r="LM80" i="15"/>
  <c r="LY80" i="15"/>
  <c r="MW80" i="15"/>
  <c r="JP80" i="15"/>
  <c r="KD80" i="15"/>
  <c r="LB80" i="15"/>
  <c r="PF80" i="15"/>
  <c r="IA80" i="15"/>
  <c r="JC80" i="15"/>
  <c r="NK80" i="15"/>
  <c r="NW80" i="15"/>
  <c r="OU80" i="15"/>
  <c r="LP80" i="15"/>
  <c r="MB80" i="15"/>
  <c r="MZ80" i="15"/>
  <c r="JU80" i="15"/>
  <c r="KG80" i="15"/>
  <c r="LE80" i="15"/>
  <c r="PI80" i="15"/>
  <c r="ID80" i="15"/>
  <c r="JH80" i="15"/>
  <c r="NN80" i="15"/>
  <c r="NZ80" i="15"/>
  <c r="OX80" i="15"/>
  <c r="IT80" i="15"/>
  <c r="OM80" i="15"/>
  <c r="OY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KU68" i="15"/>
  <c r="KQ68" i="15"/>
  <c r="NW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IT72" i="15"/>
  <c r="KE72" i="15"/>
  <c r="LC72" i="15"/>
  <c r="IW72" i="15"/>
  <c r="MC72" i="15"/>
  <c r="NA72" i="15"/>
  <c r="JW72" i="15"/>
  <c r="NC72" i="15"/>
  <c r="OA72" i="15"/>
  <c r="KW72" i="15"/>
  <c r="OC72" i="15"/>
  <c r="PA72" i="15"/>
  <c r="MU72" i="15"/>
  <c r="IQ72" i="15"/>
  <c r="JP72" i="15"/>
  <c r="OS72" i="15"/>
  <c r="ML72" i="15"/>
  <c r="NJ72" i="15"/>
  <c r="IA60" i="15"/>
  <c r="IB60" i="15"/>
  <c r="LH60" i="15"/>
  <c r="MF60" i="15"/>
  <c r="JA60" i="15"/>
  <c r="JN60" i="15"/>
  <c r="JO60" i="15"/>
  <c r="KM60" i="15"/>
  <c r="PC60" i="15"/>
  <c r="HU60" i="15"/>
  <c r="LA60" i="15"/>
  <c r="LY60" i="15"/>
  <c r="IT60" i="15"/>
  <c r="IU60" i="15"/>
  <c r="IV60" i="15"/>
  <c r="JT60" i="15"/>
  <c r="OJ60" i="15"/>
  <c r="OK60" i="15"/>
  <c r="NN60" i="15"/>
  <c r="HZ60" i="15"/>
  <c r="MH60" i="15"/>
  <c r="LJ60" i="15"/>
  <c r="JY48" i="15"/>
  <c r="JZ48" i="15"/>
  <c r="KM48" i="15"/>
  <c r="LW48" i="15"/>
  <c r="KB48" i="15"/>
  <c r="JQ48" i="15"/>
  <c r="JR48" i="15"/>
  <c r="LB48" i="15"/>
  <c r="IU48" i="15"/>
  <c r="IJ48" i="15"/>
  <c r="IK48" i="15"/>
  <c r="JU48" i="15"/>
  <c r="PI48" i="15"/>
  <c r="OX48" i="15"/>
  <c r="OY48" i="15"/>
  <c r="OZ48" i="15"/>
  <c r="I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MD24" i="15"/>
  <c r="KJ24" i="15"/>
  <c r="ID24" i="15"/>
  <c r="KA24" i="15"/>
  <c r="HU24" i="15"/>
  <c r="IU24" i="15"/>
  <c r="MW24" i="15"/>
  <c r="NL24" i="15"/>
  <c r="IU44" i="15"/>
  <c r="LQ44" i="15"/>
  <c r="KI44" i="15"/>
  <c r="KJ44" i="15"/>
  <c r="NQ44" i="15"/>
  <c r="NG44" i="15"/>
  <c r="NI44" i="15"/>
  <c r="LZ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II83" i="15"/>
  <c r="R71" i="15"/>
  <c r="JZ71" i="15"/>
  <c r="KX71" i="15"/>
  <c r="IE71" i="15"/>
  <c r="JC71" i="15"/>
  <c r="NS71" i="15"/>
  <c r="OQ71" i="15"/>
  <c r="MP71" i="15"/>
  <c r="NT71" i="15"/>
  <c r="LO71" i="15"/>
  <c r="MQ71" i="15"/>
  <c r="KN71" i="15"/>
  <c r="LP71" i="15"/>
  <c r="JJ71" i="15"/>
  <c r="KO71" i="15"/>
  <c r="IV71" i="15"/>
  <c r="KB71" i="15"/>
  <c r="IH71" i="15"/>
  <c r="JL71" i="15"/>
  <c r="PA71" i="15"/>
  <c r="IX71" i="15"/>
  <c r="ON71" i="15"/>
  <c r="IJ71" i="15"/>
  <c r="OA71" i="15"/>
  <c r="PE71" i="15"/>
  <c r="MZ71" i="15"/>
  <c r="OB71" i="15"/>
  <c r="LY71" i="15"/>
  <c r="NA71" i="15"/>
  <c r="KV71" i="15"/>
  <c r="LZ71" i="15"/>
  <c r="NC71" i="15"/>
  <c r="OG71" i="15"/>
  <c r="IH35" i="15"/>
  <c r="IT35" i="15"/>
  <c r="JF35" i="15"/>
  <c r="LB35" i="15"/>
  <c r="OT35" i="15"/>
  <c r="PF35" i="15"/>
  <c r="II35" i="15"/>
  <c r="KE35" i="15"/>
  <c r="NW35" i="15"/>
  <c r="OI35" i="15"/>
  <c r="OU35" i="15"/>
  <c r="IV35" i="15"/>
  <c r="MN35" i="15"/>
  <c r="NL35" i="15"/>
  <c r="NX35" i="15"/>
  <c r="PH35" i="15"/>
  <c r="LE35" i="15"/>
  <c r="LQ35" i="15"/>
  <c r="MC35" i="15"/>
  <c r="NM35" i="15"/>
  <c r="JJ35" i="15"/>
  <c r="JV35" i="15"/>
  <c r="KH35" i="15"/>
  <c r="LR35" i="15"/>
  <c r="PJ35" i="15"/>
  <c r="IA35" i="15"/>
  <c r="IM35" i="15"/>
  <c r="JW35" i="15"/>
  <c r="NO35" i="15"/>
  <c r="OA35" i="15"/>
  <c r="OM35" i="15"/>
  <c r="IB35" i="15"/>
  <c r="LT35" i="15"/>
  <c r="MF35" i="15"/>
  <c r="MR35" i="15"/>
  <c r="OB35" i="15"/>
  <c r="JY35" i="15"/>
  <c r="KK35" i="15"/>
  <c r="KW35" i="15"/>
  <c r="MG35" i="15"/>
  <c r="IP35" i="15"/>
  <c r="JB35" i="15"/>
  <c r="JN35" i="15"/>
  <c r="KX35" i="15"/>
  <c r="OD35" i="15"/>
  <c r="OP35" i="15"/>
  <c r="PB35" i="15"/>
  <c r="JC35" i="15"/>
  <c r="MI35" i="15"/>
  <c r="MU35" i="15"/>
  <c r="NG35" i="15"/>
  <c r="OQ35" i="15"/>
  <c r="KN35" i="15"/>
  <c r="KZ35" i="15"/>
  <c r="LL35" i="15"/>
  <c r="MV35" i="15"/>
  <c r="LA35" i="15"/>
  <c r="LM35" i="15"/>
  <c r="LY35" i="15"/>
  <c r="NI35" i="15"/>
  <c r="JQ35" i="15"/>
  <c r="PE35" i="15"/>
  <c r="KC35" i="15"/>
  <c r="IG23" i="15"/>
  <c r="LM23" i="15"/>
  <c r="LY23" i="15"/>
  <c r="MK23" i="15"/>
  <c r="NU23" i="15"/>
  <c r="JF23" i="15"/>
  <c r="JR23" i="15"/>
  <c r="KD23" i="15"/>
  <c r="LN23" i="15"/>
  <c r="OT23" i="15"/>
  <c r="PF23" i="15"/>
  <c r="HW23" i="15"/>
  <c r="JG23" i="15"/>
  <c r="MM23" i="15"/>
  <c r="MY23" i="15"/>
  <c r="NK23" i="15"/>
  <c r="OU23" i="15"/>
  <c r="KF23" i="15"/>
  <c r="KR23" i="15"/>
  <c r="LD23" i="15"/>
  <c r="MN23" i="15"/>
  <c r="HY23" i="15"/>
  <c r="IK23" i="15"/>
  <c r="IW23" i="15"/>
  <c r="KG23" i="15"/>
  <c r="NM23" i="15"/>
  <c r="NY23" i="15"/>
  <c r="OK23" i="15"/>
  <c r="HZ23" i="15"/>
  <c r="LF23" i="15"/>
  <c r="LR23" i="15"/>
  <c r="MD23" i="15"/>
  <c r="NN23" i="15"/>
  <c r="IY23" i="15"/>
  <c r="JK23" i="15"/>
  <c r="JW23" i="15"/>
  <c r="LG23" i="15"/>
  <c r="OM23" i="15"/>
  <c r="OY23" i="15"/>
  <c r="PK23" i="15"/>
  <c r="IZ23" i="15"/>
  <c r="MF23" i="15"/>
  <c r="MR23" i="15"/>
  <c r="ND23" i="15"/>
  <c r="ON23" i="15"/>
  <c r="JY23" i="15"/>
  <c r="KK23" i="15"/>
  <c r="KW23" i="15"/>
  <c r="MG23" i="15"/>
  <c r="ID23" i="15"/>
  <c r="IP23" i="15"/>
  <c r="JB23" i="15"/>
  <c r="KL23" i="15"/>
  <c r="NR23" i="15"/>
  <c r="OD23" i="15"/>
  <c r="OP23" i="15"/>
  <c r="IQ23" i="15"/>
  <c r="LW23" i="15"/>
  <c r="MI23" i="15"/>
  <c r="MU23" i="15"/>
  <c r="OE23" i="15"/>
  <c r="IF23" i="15"/>
  <c r="NT23" i="15"/>
  <c r="IR23" i="15"/>
  <c r="OR23" i="15"/>
  <c r="O12" i="7"/>
  <c r="KE56" i="15"/>
  <c r="KQ56" i="15"/>
  <c r="LC56" i="15"/>
  <c r="MM56" i="15"/>
  <c r="HX56" i="15"/>
  <c r="IJ56" i="15"/>
  <c r="IV56" i="15"/>
  <c r="KF56" i="15"/>
  <c r="NL56" i="15"/>
  <c r="NX56" i="15"/>
  <c r="OJ56" i="15"/>
  <c r="HY56" i="15"/>
  <c r="LE56" i="15"/>
  <c r="LQ56" i="15"/>
  <c r="MC56" i="15"/>
  <c r="NM56" i="15"/>
  <c r="IX56" i="15"/>
  <c r="JJ56" i="15"/>
  <c r="JV56" i="15"/>
  <c r="LF56" i="15"/>
  <c r="OL56" i="15"/>
  <c r="OX56" i="15"/>
  <c r="PJ56" i="15"/>
  <c r="IY56" i="15"/>
  <c r="ME56" i="15"/>
  <c r="MQ56" i="15"/>
  <c r="NC56" i="15"/>
  <c r="OM56" i="15"/>
  <c r="JX56" i="15"/>
  <c r="KJ56" i="15"/>
  <c r="KV56" i="15"/>
  <c r="MF56" i="15"/>
  <c r="PL56" i="15"/>
  <c r="IC56" i="15"/>
  <c r="IO56" i="15"/>
  <c r="JY56" i="15"/>
  <c r="NE56" i="15"/>
  <c r="NQ56" i="15"/>
  <c r="OC56" i="15"/>
  <c r="ID56" i="15"/>
  <c r="LJ56" i="15"/>
  <c r="LV56" i="15"/>
  <c r="MH56" i="15"/>
  <c r="NR56" i="15"/>
  <c r="JO56" i="15"/>
  <c r="KA56" i="15"/>
  <c r="KM56" i="15"/>
  <c r="LW56" i="15"/>
  <c r="PC56" i="15"/>
  <c r="IF56" i="15"/>
  <c r="IR56" i="15"/>
  <c r="KB56" i="15"/>
  <c r="NH56" i="15"/>
  <c r="NT56" i="15"/>
  <c r="OF56" i="15"/>
  <c r="HU56" i="15"/>
  <c r="LA56" i="15"/>
  <c r="LM56" i="15"/>
  <c r="LY56" i="15"/>
  <c r="NI56" i="15"/>
  <c r="LB56" i="15"/>
  <c r="LN56" i="15"/>
  <c r="LZ56" i="15"/>
  <c r="HV56" i="15"/>
  <c r="OT56" i="15"/>
  <c r="JR56" i="15"/>
  <c r="PF56" i="15"/>
  <c r="O100" i="15"/>
  <c r="HT100" i="15" s="1"/>
  <c r="O88" i="15"/>
  <c r="O76" i="15"/>
  <c r="HT76" i="15" s="1"/>
  <c r="O64" i="15"/>
  <c r="HT64" i="15" s="1"/>
  <c r="O52" i="15"/>
  <c r="HT52" i="15" s="1"/>
  <c r="O40" i="15"/>
  <c r="HT40" i="15" s="1"/>
  <c r="O28" i="15"/>
  <c r="HT28" i="15" s="1"/>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32" i="15"/>
  <c r="HT48" i="15"/>
  <c r="HT103" i="15"/>
  <c r="HT68" i="15"/>
  <c r="HT24" i="15"/>
  <c r="HT88" i="15"/>
  <c r="HT79" i="15"/>
  <c r="HT3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X54" i="15"/>
  <c r="S47" i="15"/>
  <c r="J55" i="15"/>
  <c r="W23" i="15"/>
  <c r="V31" i="15"/>
  <c r="X35" i="15"/>
  <c r="J35" i="15"/>
  <c r="K43" i="15"/>
  <c r="J47" i="15"/>
  <c r="X51" i="15"/>
  <c r="S55" i="15"/>
  <c r="W55" i="15"/>
  <c r="S59" i="15"/>
  <c r="X63" i="15"/>
  <c r="W63" i="15"/>
  <c r="S71" i="15"/>
  <c r="L30" i="7"/>
  <c r="U23" i="15"/>
  <c r="K12" i="15"/>
  <c r="U12" i="15" s="1"/>
  <c r="V12" i="15"/>
  <c r="K6" i="15"/>
  <c r="C88" i="16"/>
  <c r="A15" i="9"/>
  <c r="B14" i="9"/>
  <c r="L14" i="9"/>
  <c r="M14" i="9"/>
  <c r="S4" i="19"/>
  <c r="S5" i="19" s="1"/>
  <c r="P4" i="19"/>
  <c r="P5" i="19" s="1"/>
  <c r="Q4" i="19"/>
  <c r="Q5" i="19" s="1"/>
  <c r="O4" i="19"/>
  <c r="O5" i="19" s="1"/>
  <c r="C16" i="18"/>
  <c r="D16" i="18" s="1"/>
  <c r="T4" i="19"/>
  <c r="T5" i="19" s="1"/>
  <c r="R4" i="19"/>
  <c r="R5" i="19" s="1"/>
  <c r="C14" i="18"/>
  <c r="D14" i="18" s="1"/>
  <c r="B59" i="18"/>
  <c r="C58" i="18"/>
  <c r="B57" i="18"/>
  <c r="D17" i="19"/>
  <c r="N7" i="19"/>
  <c r="R7" i="19"/>
  <c r="D10" i="19"/>
  <c r="Q7" i="19"/>
  <c r="O7" i="19"/>
  <c r="T7" i="19"/>
  <c r="N5" i="19"/>
  <c r="D15" i="19"/>
  <c r="S7" i="19"/>
  <c r="D16" i="19"/>
  <c r="D11" i="19"/>
  <c r="P7" i="19"/>
  <c r="D14" i="9"/>
  <c r="I14" i="9"/>
  <c r="N14" i="9"/>
  <c r="JB43" i="15" l="1"/>
  <c r="MD43" i="15"/>
  <c r="KD43" i="15"/>
  <c r="JZ67" i="15"/>
  <c r="B16" i="18"/>
  <c r="B14" i="18"/>
  <c r="KX43" i="15"/>
  <c r="PI43" i="15"/>
  <c r="NI43" i="15"/>
  <c r="PL43" i="15"/>
  <c r="OK43" i="15"/>
  <c r="MK43" i="15"/>
  <c r="MG43" i="15"/>
  <c r="JU43" i="15"/>
  <c r="HU43" i="15"/>
  <c r="LI43" i="15"/>
  <c r="IW43" i="15"/>
  <c r="OR43" i="15"/>
  <c r="LH96" i="15"/>
  <c r="OB43" i="15"/>
  <c r="MB43" i="15"/>
  <c r="KB43" i="15"/>
  <c r="ND43" i="15"/>
  <c r="LD43" i="15"/>
  <c r="JD43" i="15"/>
  <c r="IN43" i="15"/>
  <c r="OI43" i="15"/>
  <c r="LW43" i="15"/>
  <c r="PK43" i="15"/>
  <c r="NK43" i="15"/>
  <c r="KY43" i="15"/>
  <c r="KU43" i="15"/>
  <c r="IU43" i="15"/>
  <c r="OA59" i="15"/>
  <c r="JW43" i="15"/>
  <c r="HW43" i="15"/>
  <c r="IL59" i="15"/>
  <c r="NB43" i="15"/>
  <c r="LB43" i="15"/>
  <c r="IM59" i="15"/>
  <c r="NQ71" i="15"/>
  <c r="LL71" i="15"/>
  <c r="MM71" i="15"/>
  <c r="NN71" i="15"/>
  <c r="OO71" i="15"/>
  <c r="PD71" i="15"/>
  <c r="II71" i="15"/>
  <c r="IW71" i="15"/>
  <c r="JK71" i="15"/>
  <c r="JY71" i="15"/>
  <c r="LB71" i="15"/>
  <c r="MC71" i="15"/>
  <c r="ND71" i="15"/>
  <c r="OE71" i="15"/>
  <c r="IQ71" i="15"/>
  <c r="KL71" i="15"/>
  <c r="JI80" i="15"/>
  <c r="OL80" i="15"/>
  <c r="IR80" i="15"/>
  <c r="KS80" i="15"/>
  <c r="MN80" i="15"/>
  <c r="OI80" i="15"/>
  <c r="IO80" i="15"/>
  <c r="KP80" i="15"/>
  <c r="MK80" i="15"/>
  <c r="OF80" i="15"/>
  <c r="IL80" i="15"/>
  <c r="KM80" i="15"/>
  <c r="MH80" i="15"/>
  <c r="NQ80" i="15"/>
  <c r="PL80" i="15"/>
  <c r="JX80" i="15"/>
  <c r="IG80" i="15"/>
  <c r="OP43" i="15"/>
  <c r="KL43" i="15"/>
  <c r="LU43" i="15"/>
  <c r="NP43" i="15"/>
  <c r="IB43" i="15"/>
  <c r="KI43" i="15"/>
  <c r="MP43" i="15"/>
  <c r="OW43" i="15"/>
  <c r="JI43" i="15"/>
  <c r="LP43" i="15"/>
  <c r="NW43" i="15"/>
  <c r="II43" i="15"/>
  <c r="KP43" i="15"/>
  <c r="MW43" i="15"/>
  <c r="PD43" i="15"/>
  <c r="JP43" i="15"/>
  <c r="LK43" i="15"/>
  <c r="KG55" i="15"/>
  <c r="PA55" i="15"/>
  <c r="JC55" i="15"/>
  <c r="LG55" i="15"/>
  <c r="NC55" i="15"/>
  <c r="OX55" i="15"/>
  <c r="IY55" i="15"/>
  <c r="LC55" i="15"/>
  <c r="MZ55" i="15"/>
  <c r="OI55" i="15"/>
  <c r="IG55" i="15"/>
  <c r="JW55" i="15"/>
  <c r="LM55" i="15"/>
  <c r="MV55" i="15"/>
  <c r="OE55" i="15"/>
  <c r="IC55" i="15"/>
  <c r="JT55" i="15"/>
  <c r="LB59" i="15"/>
  <c r="PG59" i="15"/>
  <c r="MO71" i="15"/>
  <c r="KH71" i="15"/>
  <c r="LI71" i="15"/>
  <c r="ML71" i="15"/>
  <c r="NM71" i="15"/>
  <c r="NZ71" i="15"/>
  <c r="OM71" i="15"/>
  <c r="OZ71" i="15"/>
  <c r="IG71" i="15"/>
  <c r="IU71" i="15"/>
  <c r="JX71" i="15"/>
  <c r="LA71" i="15"/>
  <c r="MB71" i="15"/>
  <c r="NG71" i="15"/>
  <c r="PB71" i="15"/>
  <c r="JN71" i="15"/>
  <c r="OD43" i="15"/>
  <c r="JZ43" i="15"/>
  <c r="KW43" i="15"/>
  <c r="MR43" i="15"/>
  <c r="OY43" i="15"/>
  <c r="JK43" i="15"/>
  <c r="LR43" i="15"/>
  <c r="NY43" i="15"/>
  <c r="IK43" i="15"/>
  <c r="KR43" i="15"/>
  <c r="MY43" i="15"/>
  <c r="PF43" i="15"/>
  <c r="JR43" i="15"/>
  <c r="LY43" i="15"/>
  <c r="OF43" i="15"/>
  <c r="IR43" i="15"/>
  <c r="KM43" i="15"/>
  <c r="PB55" i="15"/>
  <c r="OC55" i="15"/>
  <c r="HZ55" i="15"/>
  <c r="KD55" i="15"/>
  <c r="ME55" i="15"/>
  <c r="NZ55" i="15"/>
  <c r="HV55" i="15"/>
  <c r="KA55" i="15"/>
  <c r="MB55" i="15"/>
  <c r="NK55" i="15"/>
  <c r="OT55" i="15"/>
  <c r="IT55" i="15"/>
  <c r="KK55" i="15"/>
  <c r="LX55" i="15"/>
  <c r="NG55" i="15"/>
  <c r="KV55" i="15"/>
  <c r="IV55" i="15"/>
  <c r="MW59" i="15"/>
  <c r="KW71" i="15"/>
  <c r="MA71" i="15"/>
  <c r="JT71" i="15"/>
  <c r="KU71" i="15"/>
  <c r="LX71" i="15"/>
  <c r="MY71" i="15"/>
  <c r="NL71" i="15"/>
  <c r="NY71" i="15"/>
  <c r="OL71" i="15"/>
  <c r="OY71" i="15"/>
  <c r="IF71" i="15"/>
  <c r="JI71" i="15"/>
  <c r="KK71" i="15"/>
  <c r="LN71" i="15"/>
  <c r="MU71" i="15"/>
  <c r="OP71" i="15"/>
  <c r="JB71" i="15"/>
  <c r="OA80" i="15"/>
  <c r="NB80" i="15"/>
  <c r="OW80" i="15"/>
  <c r="JF80" i="15"/>
  <c r="LD80" i="15"/>
  <c r="MY80" i="15"/>
  <c r="OT80" i="15"/>
  <c r="JB80" i="15"/>
  <c r="LA80" i="15"/>
  <c r="MV80" i="15"/>
  <c r="OQ80" i="15"/>
  <c r="IY80" i="15"/>
  <c r="KX80" i="15"/>
  <c r="MG80" i="15"/>
  <c r="OB80" i="15"/>
  <c r="IF80" i="15"/>
  <c r="IP43" i="15"/>
  <c r="PB43" i="15"/>
  <c r="KK43" i="15"/>
  <c r="MF43" i="15"/>
  <c r="OM43" i="15"/>
  <c r="IY43" i="15"/>
  <c r="LF43" i="15"/>
  <c r="NM43" i="15"/>
  <c r="HY43" i="15"/>
  <c r="KF43" i="15"/>
  <c r="MM43" i="15"/>
  <c r="OT43" i="15"/>
  <c r="JF43" i="15"/>
  <c r="LM43" i="15"/>
  <c r="NT43" i="15"/>
  <c r="IF43" i="15"/>
  <c r="KA43" i="15"/>
  <c r="JD55" i="15"/>
  <c r="NQ55" i="15"/>
  <c r="PL55" i="15"/>
  <c r="JP55" i="15"/>
  <c r="LS55" i="15"/>
  <c r="NN55" i="15"/>
  <c r="PI55" i="15"/>
  <c r="JM55" i="15"/>
  <c r="LP55" i="15"/>
  <c r="MY55" i="15"/>
  <c r="OH55" i="15"/>
  <c r="IF55" i="15"/>
  <c r="JV55" i="15"/>
  <c r="LL55" i="15"/>
  <c r="MU55" i="15"/>
  <c r="KJ55" i="15"/>
  <c r="IJ55" i="15"/>
  <c r="PD59" i="15"/>
  <c r="KI71" i="15"/>
  <c r="LM71" i="15"/>
  <c r="JE71" i="15"/>
  <c r="KG71" i="15"/>
  <c r="LH71" i="15"/>
  <c r="MK71" i="15"/>
  <c r="MX71" i="15"/>
  <c r="NK71" i="15"/>
  <c r="NX71" i="15"/>
  <c r="OK71" i="15"/>
  <c r="PL71" i="15"/>
  <c r="IT71" i="15"/>
  <c r="JW71" i="15"/>
  <c r="KZ71" i="15"/>
  <c r="MI71" i="15"/>
  <c r="OD71" i="15"/>
  <c r="IP71" i="15"/>
  <c r="IE80" i="15"/>
  <c r="MP80" i="15"/>
  <c r="OK80" i="15"/>
  <c r="IQ80" i="15"/>
  <c r="KR80" i="15"/>
  <c r="MM80" i="15"/>
  <c r="OH80" i="15"/>
  <c r="IN80" i="15"/>
  <c r="KO80" i="15"/>
  <c r="MJ80" i="15"/>
  <c r="OE80" i="15"/>
  <c r="IK80" i="15"/>
  <c r="KL80" i="15"/>
  <c r="LU80" i="15"/>
  <c r="NP80" i="15"/>
  <c r="JS80" i="15"/>
  <c r="NR43" i="15"/>
  <c r="JN43" i="15"/>
  <c r="JY43" i="15"/>
  <c r="LT43" i="15"/>
  <c r="OA43" i="15"/>
  <c r="IM43" i="15"/>
  <c r="KT43" i="15"/>
  <c r="NA43" i="15"/>
  <c r="PH43" i="15"/>
  <c r="JT43" i="15"/>
  <c r="MA43" i="15"/>
  <c r="OH43" i="15"/>
  <c r="IT43" i="15"/>
  <c r="LA43" i="15"/>
  <c r="NH43" i="15"/>
  <c r="PC43" i="15"/>
  <c r="JO43" i="15"/>
  <c r="OP55" i="15"/>
  <c r="NE55" i="15"/>
  <c r="OZ55" i="15"/>
  <c r="JB55" i="15"/>
  <c r="LF55" i="15"/>
  <c r="NB55" i="15"/>
  <c r="OW55" i="15"/>
  <c r="IX55" i="15"/>
  <c r="LB55" i="15"/>
  <c r="MM55" i="15"/>
  <c r="NV55" i="15"/>
  <c r="PE55" i="15"/>
  <c r="JG55" i="15"/>
  <c r="KX55" i="15"/>
  <c r="MI55" i="15"/>
  <c r="JX55" i="15"/>
  <c r="HX55" i="15"/>
  <c r="JP59" i="15"/>
  <c r="JU71" i="15"/>
  <c r="PH71" i="15"/>
  <c r="IM71" i="15"/>
  <c r="JS71" i="15"/>
  <c r="KT71" i="15"/>
  <c r="LU71" i="15"/>
  <c r="MJ71" i="15"/>
  <c r="MW71" i="15"/>
  <c r="NJ71" i="15"/>
  <c r="NW71" i="15"/>
  <c r="OX71" i="15"/>
  <c r="IA71" i="15"/>
  <c r="JH71" i="15"/>
  <c r="KJ71" i="15"/>
  <c r="LW71" i="15"/>
  <c r="NR71" i="15"/>
  <c r="ID71" i="15"/>
  <c r="NO80" i="15"/>
  <c r="MD80" i="15"/>
  <c r="NY80" i="15"/>
  <c r="IC80" i="15"/>
  <c r="KF80" i="15"/>
  <c r="MA80" i="15"/>
  <c r="NV80" i="15"/>
  <c r="HZ80" i="15"/>
  <c r="KC80" i="15"/>
  <c r="LX80" i="15"/>
  <c r="NS80" i="15"/>
  <c r="HV80" i="15"/>
  <c r="JZ80" i="15"/>
  <c r="LI80" i="15"/>
  <c r="ND80" i="15"/>
  <c r="JG80" i="15"/>
  <c r="ID43" i="15"/>
  <c r="PA43" i="15"/>
  <c r="JM43" i="15"/>
  <c r="LH43" i="15"/>
  <c r="NO43" i="15"/>
  <c r="IA43" i="15"/>
  <c r="KH43" i="15"/>
  <c r="MO43" i="15"/>
  <c r="OV43" i="15"/>
  <c r="JH43" i="15"/>
  <c r="LO43" i="15"/>
  <c r="NV43" i="15"/>
  <c r="IH43" i="15"/>
  <c r="KO43" i="15"/>
  <c r="MV43" i="15"/>
  <c r="OQ43" i="15"/>
  <c r="JC43" i="15"/>
  <c r="IP55" i="15"/>
  <c r="MS55" i="15"/>
  <c r="ON55" i="15"/>
  <c r="IM55" i="15"/>
  <c r="KQ55" i="15"/>
  <c r="MP55" i="15"/>
  <c r="OK55" i="15"/>
  <c r="II55" i="15"/>
  <c r="KN55" i="15"/>
  <c r="MA55" i="15"/>
  <c r="NJ55" i="15"/>
  <c r="OS55" i="15"/>
  <c r="IS55" i="15"/>
  <c r="KI55" i="15"/>
  <c r="LW55" i="15"/>
  <c r="JL55" i="15"/>
  <c r="R55" i="15"/>
  <c r="LK59" i="15"/>
  <c r="JF71" i="15"/>
  <c r="OT71" i="15"/>
  <c r="HW71" i="15"/>
  <c r="JD71" i="15"/>
  <c r="KF71" i="15"/>
  <c r="LG71" i="15"/>
  <c r="LT71" i="15"/>
  <c r="MG71" i="15"/>
  <c r="MV71" i="15"/>
  <c r="NI71" i="15"/>
  <c r="OJ71" i="15"/>
  <c r="PK71" i="15"/>
  <c r="IS71" i="15"/>
  <c r="JV71" i="15"/>
  <c r="LK71" i="15"/>
  <c r="NF71" i="15"/>
  <c r="JM71" i="15"/>
  <c r="LG80" i="15"/>
  <c r="NC80" i="15"/>
  <c r="LR80" i="15"/>
  <c r="NM80" i="15"/>
  <c r="PH80" i="15"/>
  <c r="JT80" i="15"/>
  <c r="LO80" i="15"/>
  <c r="NJ80" i="15"/>
  <c r="PE80" i="15"/>
  <c r="JO80" i="15"/>
  <c r="LL80" i="15"/>
  <c r="NG80" i="15"/>
  <c r="PB80" i="15"/>
  <c r="JL80" i="15"/>
  <c r="KW80" i="15"/>
  <c r="MR80" i="15"/>
  <c r="IU80" i="15"/>
  <c r="NF43" i="15"/>
  <c r="OO43" i="15"/>
  <c r="JA43" i="15"/>
  <c r="KV43" i="15"/>
  <c r="NC43" i="15"/>
  <c r="PJ43" i="15"/>
  <c r="JV43" i="15"/>
  <c r="MC43" i="15"/>
  <c r="OJ43" i="15"/>
  <c r="IV43" i="15"/>
  <c r="LC43" i="15"/>
  <c r="NJ43" i="15"/>
  <c r="HV43" i="15"/>
  <c r="KC43" i="15"/>
  <c r="MJ43" i="15"/>
  <c r="OE43" i="15"/>
  <c r="IQ43" i="15"/>
  <c r="OD55" i="15"/>
  <c r="MG55" i="15"/>
  <c r="OB55" i="15"/>
  <c r="HY55" i="15"/>
  <c r="KC55" i="15"/>
  <c r="MD55" i="15"/>
  <c r="NY55" i="15"/>
  <c r="HU55" i="15"/>
  <c r="JZ55" i="15"/>
  <c r="LO55" i="15"/>
  <c r="MX55" i="15"/>
  <c r="OG55" i="15"/>
  <c r="IE55" i="15"/>
  <c r="JU55" i="15"/>
  <c r="LK55" i="15"/>
  <c r="IZ55" i="15"/>
  <c r="HT55" i="15"/>
  <c r="HT71" i="15"/>
  <c r="NF59" i="15"/>
  <c r="PI71" i="15"/>
  <c r="OF71" i="15"/>
  <c r="PG71" i="15"/>
  <c r="IL71" i="15"/>
  <c r="JR71" i="15"/>
  <c r="KS71" i="15"/>
  <c r="LF71" i="15"/>
  <c r="LS71" i="15"/>
  <c r="MF71" i="15"/>
  <c r="MS71" i="15"/>
  <c r="NV71" i="15"/>
  <c r="OW71" i="15"/>
  <c r="HZ71" i="15"/>
  <c r="JG71" i="15"/>
  <c r="KY71" i="15"/>
  <c r="MT71" i="15"/>
  <c r="JA71" i="15"/>
  <c r="KU80" i="15"/>
  <c r="MQ80" i="15"/>
  <c r="LF80" i="15"/>
  <c r="NA80" i="15"/>
  <c r="OV80" i="15"/>
  <c r="JD80" i="15"/>
  <c r="LC80" i="15"/>
  <c r="MX80" i="15"/>
  <c r="OS80" i="15"/>
  <c r="JA80" i="15"/>
  <c r="KZ80" i="15"/>
  <c r="MU80" i="15"/>
  <c r="OP80" i="15"/>
  <c r="IX80" i="15"/>
  <c r="KK80" i="15"/>
  <c r="MF80" i="15"/>
  <c r="II80" i="15"/>
  <c r="MT43" i="15"/>
  <c r="OC43" i="15"/>
  <c r="IO43" i="15"/>
  <c r="KJ43" i="15"/>
  <c r="MQ43" i="15"/>
  <c r="OX43" i="15"/>
  <c r="JJ43" i="15"/>
  <c r="LQ43" i="15"/>
  <c r="NX43" i="15"/>
  <c r="IJ43" i="15"/>
  <c r="KQ43" i="15"/>
  <c r="MX43" i="15"/>
  <c r="PE43" i="15"/>
  <c r="JQ43" i="15"/>
  <c r="LX43" i="15"/>
  <c r="NS43" i="15"/>
  <c r="IE43" i="15"/>
  <c r="IA55" i="15"/>
  <c r="LU55" i="15"/>
  <c r="NP55" i="15"/>
  <c r="PK55" i="15"/>
  <c r="JO55" i="15"/>
  <c r="LR55" i="15"/>
  <c r="NM55" i="15"/>
  <c r="PH55" i="15"/>
  <c r="JK55" i="15"/>
  <c r="LA55" i="15"/>
  <c r="ML55" i="15"/>
  <c r="NU55" i="15"/>
  <c r="PD55" i="15"/>
  <c r="JF55" i="15"/>
  <c r="KW55" i="15"/>
  <c r="IN55" i="15"/>
  <c r="PA59" i="15"/>
  <c r="IN71" i="15"/>
  <c r="NP71" i="15"/>
  <c r="OS71" i="15"/>
  <c r="HV71" i="15"/>
  <c r="IZ71" i="15"/>
  <c r="KE71" i="15"/>
  <c r="KR71" i="15"/>
  <c r="LE71" i="15"/>
  <c r="LR71" i="15"/>
  <c r="ME71" i="15"/>
  <c r="NH71" i="15"/>
  <c r="OI71" i="15"/>
  <c r="PJ71" i="15"/>
  <c r="IR71" i="15"/>
  <c r="KM71" i="15"/>
  <c r="MH71" i="15"/>
  <c r="IO71" i="15"/>
  <c r="MB96" i="15"/>
  <c r="KI80" i="15"/>
  <c r="ME80" i="15"/>
  <c r="KT80" i="15"/>
  <c r="MO80" i="15"/>
  <c r="OJ80" i="15"/>
  <c r="IP80" i="15"/>
  <c r="KQ80" i="15"/>
  <c r="ML80" i="15"/>
  <c r="OG80" i="15"/>
  <c r="IM80" i="15"/>
  <c r="KN80" i="15"/>
  <c r="MI80" i="15"/>
  <c r="OD80" i="15"/>
  <c r="IJ80" i="15"/>
  <c r="JY80" i="15"/>
  <c r="LT80" i="15"/>
  <c r="HW80" i="15"/>
  <c r="MH43" i="15"/>
  <c r="NQ43" i="15"/>
  <c r="IC43" i="15"/>
  <c r="JX43" i="15"/>
  <c r="ME43" i="15"/>
  <c r="OL43" i="15"/>
  <c r="IX43" i="15"/>
  <c r="LE43" i="15"/>
  <c r="NL43" i="15"/>
  <c r="HX43" i="15"/>
  <c r="KE43" i="15"/>
  <c r="ML43" i="15"/>
  <c r="OS43" i="15"/>
  <c r="JE43" i="15"/>
  <c r="LL43" i="15"/>
  <c r="NG43" i="15"/>
  <c r="R43" i="15"/>
  <c r="NR55" i="15"/>
  <c r="LI55" i="15"/>
  <c r="ND55" i="15"/>
  <c r="OY55" i="15"/>
  <c r="JA55" i="15"/>
  <c r="LE55" i="15"/>
  <c r="NA55" i="15"/>
  <c r="OV55" i="15"/>
  <c r="IW55" i="15"/>
  <c r="KM55" i="15"/>
  <c r="LZ55" i="15"/>
  <c r="NI55" i="15"/>
  <c r="OR55" i="15"/>
  <c r="IR55" i="15"/>
  <c r="KH55" i="15"/>
  <c r="IB55" i="15"/>
  <c r="JM59" i="15"/>
  <c r="OU71" i="15"/>
  <c r="NB71" i="15"/>
  <c r="OC71" i="15"/>
  <c r="PF71" i="15"/>
  <c r="IK71" i="15"/>
  <c r="JQ71" i="15"/>
  <c r="KD71" i="15"/>
  <c r="KQ71" i="15"/>
  <c r="LD71" i="15"/>
  <c r="LQ71" i="15"/>
  <c r="MR71" i="15"/>
  <c r="NU71" i="15"/>
  <c r="OV71" i="15"/>
  <c r="HY71" i="15"/>
  <c r="KA71" i="15"/>
  <c r="LV71" i="15"/>
  <c r="IC71" i="15"/>
  <c r="LD96" i="15"/>
  <c r="PK80" i="15"/>
  <c r="LS80" i="15"/>
  <c r="KH80" i="15"/>
  <c r="MC80" i="15"/>
  <c r="NX80" i="15"/>
  <c r="IB80" i="15"/>
  <c r="KE80" i="15"/>
  <c r="LZ80" i="15"/>
  <c r="NU80" i="15"/>
  <c r="HY80" i="15"/>
  <c r="KB80" i="15"/>
  <c r="LW80" i="15"/>
  <c r="NR80" i="15"/>
  <c r="PA80" i="15"/>
  <c r="JK80" i="15"/>
  <c r="LH80" i="15"/>
  <c r="JQ80" i="15"/>
  <c r="LV43" i="15"/>
  <c r="NE43" i="15"/>
  <c r="OZ43" i="15"/>
  <c r="JL43" i="15"/>
  <c r="LS43" i="15"/>
  <c r="NZ43" i="15"/>
  <c r="IL43" i="15"/>
  <c r="KS43" i="15"/>
  <c r="MZ43" i="15"/>
  <c r="PG43" i="15"/>
  <c r="JS43" i="15"/>
  <c r="LZ43" i="15"/>
  <c r="OG43" i="15"/>
  <c r="IS43" i="15"/>
  <c r="KZ43" i="15"/>
  <c r="MU43" i="15"/>
  <c r="LV55" i="15"/>
  <c r="NF55" i="15"/>
  <c r="KT55" i="15"/>
  <c r="MR55" i="15"/>
  <c r="OM55" i="15"/>
  <c r="IL55" i="15"/>
  <c r="KP55" i="15"/>
  <c r="MO55" i="15"/>
  <c r="OJ55" i="15"/>
  <c r="IH55" i="15"/>
  <c r="JY55" i="15"/>
  <c r="LN55" i="15"/>
  <c r="MW55" i="15"/>
  <c r="OF55" i="15"/>
  <c r="ID55" i="15"/>
  <c r="JS55" i="15"/>
  <c r="LD55" i="15"/>
  <c r="P55" i="15"/>
  <c r="LT59" i="15"/>
  <c r="HX71" i="15"/>
  <c r="MN71" i="15"/>
  <c r="NO71" i="15"/>
  <c r="OR71" i="15"/>
  <c r="HU71" i="15"/>
  <c r="IY71" i="15"/>
  <c r="JP71" i="15"/>
  <c r="KC71" i="15"/>
  <c r="KP71" i="15"/>
  <c r="LC71" i="15"/>
  <c r="MD71" i="15"/>
  <c r="NE71" i="15"/>
  <c r="OH71" i="15"/>
  <c r="PC71" i="15"/>
  <c r="JO71" i="15"/>
  <c r="LJ71" i="15"/>
  <c r="JH96" i="15"/>
  <c r="JW80" i="15"/>
  <c r="PJ80" i="15"/>
  <c r="JV80" i="15"/>
  <c r="LQ80" i="15"/>
  <c r="NL80" i="15"/>
  <c r="PG80" i="15"/>
  <c r="JR80" i="15"/>
  <c r="LN80" i="15"/>
  <c r="NI80" i="15"/>
  <c r="PD80" i="15"/>
  <c r="JN80" i="15"/>
  <c r="LK80" i="15"/>
  <c r="NF80" i="15"/>
  <c r="OO80" i="15"/>
  <c r="IW80" i="15"/>
  <c r="KV80" i="15"/>
  <c r="LJ43" i="15"/>
  <c r="MS43" i="15"/>
  <c r="ON43" i="15"/>
  <c r="IZ43" i="15"/>
  <c r="LG43" i="15"/>
  <c r="NN43" i="15"/>
  <c r="HZ43" i="15"/>
  <c r="KG43" i="15"/>
  <c r="MN43" i="15"/>
  <c r="OU43" i="15"/>
  <c r="JG43" i="15"/>
  <c r="LN43" i="15"/>
  <c r="NU43" i="15"/>
  <c r="IG43" i="15"/>
  <c r="KN43" i="15"/>
  <c r="LJ55" i="15"/>
  <c r="MT55" i="15"/>
  <c r="KE55" i="15"/>
  <c r="MF55" i="15"/>
  <c r="OA55" i="15"/>
  <c r="HW55" i="15"/>
  <c r="KB55" i="15"/>
  <c r="MC55" i="15"/>
  <c r="NX55" i="15"/>
  <c r="PG55" i="15"/>
  <c r="JJ55" i="15"/>
  <c r="KZ55" i="15"/>
  <c r="MK55" i="15"/>
  <c r="NT55" i="15"/>
  <c r="PC55" i="15"/>
  <c r="JE55" i="15"/>
  <c r="KP59" i="15"/>
  <c r="MK59" i="15"/>
  <c r="OR59" i="15"/>
  <c r="JD59" i="15"/>
  <c r="KY59" i="15"/>
  <c r="MT59" i="15"/>
  <c r="OO59" i="15"/>
  <c r="JA59" i="15"/>
  <c r="LH59" i="15"/>
  <c r="NO59" i="15"/>
  <c r="IA59" i="15"/>
  <c r="PI59" i="15"/>
  <c r="JH44" i="15"/>
  <c r="KY44" i="15"/>
  <c r="IA44" i="15"/>
  <c r="OT24" i="15"/>
  <c r="KP24" i="15"/>
  <c r="IQ24" i="15"/>
  <c r="IZ24" i="15"/>
  <c r="JU96" i="15"/>
  <c r="IU96" i="15"/>
  <c r="HW96" i="15"/>
  <c r="JX96" i="15"/>
  <c r="MU20" i="15"/>
  <c r="IL20" i="15"/>
  <c r="JC20" i="15"/>
  <c r="HU20" i="15"/>
  <c r="OG92" i="15"/>
  <c r="JG59" i="15"/>
  <c r="OU59" i="15"/>
  <c r="MN59" i="15"/>
  <c r="KG59" i="15"/>
  <c r="HZ59" i="15"/>
  <c r="KQ59" i="15"/>
  <c r="IJ59" i="15"/>
  <c r="NX59" i="15"/>
  <c r="LQ59" i="15"/>
  <c r="JJ59" i="15"/>
  <c r="LC59" i="15"/>
  <c r="IV59" i="15"/>
  <c r="OJ59" i="15"/>
  <c r="MC59" i="15"/>
  <c r="JV59" i="15"/>
  <c r="LO59" i="15"/>
  <c r="JH59" i="15"/>
  <c r="OV59" i="15"/>
  <c r="MO59" i="15"/>
  <c r="KH59" i="15"/>
  <c r="MM59" i="15"/>
  <c r="KF59" i="15"/>
  <c r="HY59" i="15"/>
  <c r="NM59" i="15"/>
  <c r="LF59" i="15"/>
  <c r="R59" i="15"/>
  <c r="MY59" i="15"/>
  <c r="KR59" i="15"/>
  <c r="IK59" i="15"/>
  <c r="NY59" i="15"/>
  <c r="LR59" i="15"/>
  <c r="HW59" i="15"/>
  <c r="NK59" i="15"/>
  <c r="LD59" i="15"/>
  <c r="IW59" i="15"/>
  <c r="OK59" i="15"/>
  <c r="II59" i="15"/>
  <c r="NW59" i="15"/>
  <c r="LP59" i="15"/>
  <c r="JI59" i="15"/>
  <c r="OW59" i="15"/>
  <c r="HT96" i="15"/>
  <c r="OH59" i="15"/>
  <c r="KD59" i="15"/>
  <c r="LY59" i="15"/>
  <c r="OF59" i="15"/>
  <c r="IR59" i="15"/>
  <c r="KM59" i="15"/>
  <c r="MH59" i="15"/>
  <c r="OC59" i="15"/>
  <c r="IO59" i="15"/>
  <c r="KV59" i="15"/>
  <c r="NC59" i="15"/>
  <c r="PJ59" i="15"/>
  <c r="NA59" i="15"/>
  <c r="MA59" i="15"/>
  <c r="KZ44" i="15"/>
  <c r="PB44" i="15"/>
  <c r="MP44" i="15"/>
  <c r="NI24" i="15"/>
  <c r="IH24" i="15"/>
  <c r="NR24" i="15"/>
  <c r="JW24" i="15"/>
  <c r="MQ48" i="15"/>
  <c r="NX48" i="15"/>
  <c r="PE48" i="15"/>
  <c r="IE48" i="15"/>
  <c r="NV96" i="15"/>
  <c r="NQ96" i="15"/>
  <c r="LA96" i="15"/>
  <c r="MD96" i="15"/>
  <c r="IX20" i="15"/>
  <c r="MP20" i="15"/>
  <c r="MW20" i="15"/>
  <c r="JD20" i="15"/>
  <c r="OE92" i="15"/>
  <c r="IT59" i="15"/>
  <c r="PF59" i="15"/>
  <c r="LM59" i="15"/>
  <c r="NT59" i="15"/>
  <c r="IF59" i="15"/>
  <c r="KA59" i="15"/>
  <c r="LV59" i="15"/>
  <c r="NQ59" i="15"/>
  <c r="IC59" i="15"/>
  <c r="KJ59" i="15"/>
  <c r="MQ59" i="15"/>
  <c r="OX59" i="15"/>
  <c r="LE59" i="15"/>
  <c r="KE59" i="15"/>
  <c r="ML44" i="15"/>
  <c r="LV44" i="15"/>
  <c r="JJ44" i="15"/>
  <c r="LN24" i="15"/>
  <c r="LM24" i="15"/>
  <c r="LV24" i="15"/>
  <c r="IA24" i="15"/>
  <c r="KU48" i="15"/>
  <c r="MB48" i="15"/>
  <c r="NI48" i="15"/>
  <c r="NR48" i="15"/>
  <c r="KU96" i="15"/>
  <c r="LI96" i="15"/>
  <c r="LC96" i="15"/>
  <c r="JE96" i="15"/>
  <c r="KH96" i="15"/>
  <c r="NR20" i="15"/>
  <c r="JO20" i="15"/>
  <c r="JA20" i="15"/>
  <c r="KL20" i="15"/>
  <c r="KL92" i="15"/>
  <c r="HT59" i="15"/>
  <c r="NV59" i="15"/>
  <c r="JR59" i="15"/>
  <c r="LA59" i="15"/>
  <c r="NH59" i="15"/>
  <c r="PC59" i="15"/>
  <c r="JO59" i="15"/>
  <c r="LJ59" i="15"/>
  <c r="NE59" i="15"/>
  <c r="PL59" i="15"/>
  <c r="JX59" i="15"/>
  <c r="ME59" i="15"/>
  <c r="OL59" i="15"/>
  <c r="KS59" i="15"/>
  <c r="JS59" i="15"/>
  <c r="MJ44" i="15"/>
  <c r="JZ44" i="15"/>
  <c r="PI44" i="15"/>
  <c r="LG24" i="15"/>
  <c r="KC24" i="15"/>
  <c r="KL24" i="15"/>
  <c r="JK48" i="15"/>
  <c r="KR48" i="15"/>
  <c r="LY48" i="15"/>
  <c r="MH48" i="15"/>
  <c r="IK96" i="15"/>
  <c r="IY96" i="15"/>
  <c r="IT96" i="15"/>
  <c r="HU96" i="15"/>
  <c r="IX96" i="15"/>
  <c r="MH20" i="15"/>
  <c r="OK20" i="15"/>
  <c r="IZ20" i="15"/>
  <c r="MV59" i="15"/>
  <c r="JL59" i="15"/>
  <c r="MX96" i="15"/>
  <c r="LJ20" i="15"/>
  <c r="JN20" i="15"/>
  <c r="IG20" i="15"/>
  <c r="LB20" i="15"/>
  <c r="JH20" i="15"/>
  <c r="JL20" i="15"/>
  <c r="KJ20" i="15"/>
  <c r="MM20" i="15"/>
  <c r="NX20" i="15"/>
  <c r="OW20" i="15"/>
  <c r="JV20" i="15"/>
  <c r="LT20" i="15"/>
  <c r="MG20" i="15"/>
  <c r="MT20" i="15"/>
  <c r="NG20" i="15"/>
  <c r="KH20" i="15"/>
  <c r="JZ20" i="15"/>
  <c r="IS20" i="15"/>
  <c r="LN20" i="15"/>
  <c r="HY20" i="15"/>
  <c r="JX20" i="15"/>
  <c r="LH20" i="15"/>
  <c r="MY20" i="15"/>
  <c r="OJ20" i="15"/>
  <c r="IE20" i="15"/>
  <c r="KU20" i="15"/>
  <c r="MF20" i="15"/>
  <c r="MS20" i="15"/>
  <c r="NF20" i="15"/>
  <c r="NS20" i="15"/>
  <c r="LF20" i="15"/>
  <c r="KX20" i="15"/>
  <c r="KC20" i="15"/>
  <c r="IU20" i="15"/>
  <c r="IW20" i="15"/>
  <c r="KI20" i="15"/>
  <c r="ML20" i="15"/>
  <c r="OI20" i="15"/>
  <c r="IC20" i="15"/>
  <c r="KT20" i="15"/>
  <c r="ME20" i="15"/>
  <c r="ND20" i="15"/>
  <c r="NQ20" i="15"/>
  <c r="OD20" i="15"/>
  <c r="OQ20" i="15"/>
  <c r="MJ20" i="15"/>
  <c r="IF20" i="15"/>
  <c r="KO20" i="15"/>
  <c r="JG20" i="15"/>
  <c r="JI20" i="15"/>
  <c r="LG20" i="15"/>
  <c r="NJ20" i="15"/>
  <c r="OU20" i="15"/>
  <c r="JM20" i="15"/>
  <c r="LR20" i="15"/>
  <c r="MQ20" i="15"/>
  <c r="OB20" i="15"/>
  <c r="OC20" i="15"/>
  <c r="OP20" i="15"/>
  <c r="PC20" i="15"/>
  <c r="IR20" i="15"/>
  <c r="LM20" i="15"/>
  <c r="JS20" i="15"/>
  <c r="JU20" i="15"/>
  <c r="LY20" i="15"/>
  <c r="NV20" i="15"/>
  <c r="IA20" i="15"/>
  <c r="KR20" i="15"/>
  <c r="MD20" i="15"/>
  <c r="NC20" i="15"/>
  <c r="ON20" i="15"/>
  <c r="OO20" i="15"/>
  <c r="PB20" i="15"/>
  <c r="MV20" i="15"/>
  <c r="KB20" i="15"/>
  <c r="IH20" i="15"/>
  <c r="KQ20" i="15"/>
  <c r="KS20" i="15"/>
  <c r="NI20" i="15"/>
  <c r="PF20" i="15"/>
  <c r="KM20" i="15"/>
  <c r="MC20" i="15"/>
  <c r="NB20" i="15"/>
  <c r="OM20" i="15"/>
  <c r="PL20" i="15"/>
  <c r="IQ20" i="15"/>
  <c r="KF20" i="15"/>
  <c r="NT20" i="15"/>
  <c r="KN20" i="15"/>
  <c r="IT20" i="15"/>
  <c r="LC20" i="15"/>
  <c r="LQ20" i="15"/>
  <c r="NU20" i="15"/>
  <c r="JJ20" i="15"/>
  <c r="LK20" i="15"/>
  <c r="MO20" i="15"/>
  <c r="NZ20" i="15"/>
  <c r="OY20" i="15"/>
  <c r="IO20" i="15"/>
  <c r="KA20" i="15"/>
  <c r="LD20" i="15"/>
  <c r="OF20" i="15"/>
  <c r="ID20" i="15"/>
  <c r="KZ20" i="15"/>
  <c r="JF20" i="15"/>
  <c r="LO20" i="15"/>
  <c r="HZ20" i="15"/>
  <c r="OS20" i="15"/>
  <c r="KK20" i="15"/>
  <c r="MB20" i="15"/>
  <c r="NA20" i="15"/>
  <c r="OL20" i="15"/>
  <c r="IM20" i="15"/>
  <c r="JY20" i="15"/>
  <c r="KY20" i="15"/>
  <c r="LW20" i="15"/>
  <c r="OR20" i="15"/>
  <c r="IP20" i="15"/>
  <c r="LL20" i="15"/>
  <c r="JR20" i="15"/>
  <c r="IJ20" i="15"/>
  <c r="IB20" i="15"/>
  <c r="PE20" i="15"/>
  <c r="LI20" i="15"/>
  <c r="MN20" i="15"/>
  <c r="NY20" i="15"/>
  <c r="OX20" i="15"/>
  <c r="JW20" i="15"/>
  <c r="KW20" i="15"/>
  <c r="LV20" i="15"/>
  <c r="MI20" i="15"/>
  <c r="PD20" i="15"/>
  <c r="ML92" i="15"/>
  <c r="KS92" i="15"/>
  <c r="LU92" i="15"/>
  <c r="KC92" i="15"/>
  <c r="NA92" i="15"/>
  <c r="IP92" i="15"/>
  <c r="JR92" i="15"/>
  <c r="NB92" i="15"/>
  <c r="NF92" i="15"/>
  <c r="LZ92" i="15"/>
  <c r="NZ92" i="15"/>
  <c r="OD92" i="15"/>
  <c r="JG92" i="15"/>
  <c r="JK92" i="15"/>
  <c r="JC92" i="15"/>
  <c r="OI92" i="15"/>
  <c r="OA92" i="15"/>
  <c r="JP92" i="15"/>
  <c r="OU92" i="15"/>
  <c r="JL92" i="15"/>
  <c r="LX92" i="15"/>
  <c r="KR92" i="15"/>
  <c r="MR92" i="15"/>
  <c r="MJ92" i="15"/>
  <c r="PH92" i="15"/>
  <c r="ON92" i="15"/>
  <c r="LA92" i="15"/>
  <c r="LQ24" i="15"/>
  <c r="JJ24" i="15"/>
  <c r="OX24" i="15"/>
  <c r="JL24" i="15"/>
  <c r="OZ24" i="15"/>
  <c r="MS24" i="15"/>
  <c r="KX24" i="15"/>
  <c r="JC24" i="15"/>
  <c r="OQ24" i="15"/>
  <c r="MV24" i="15"/>
  <c r="KO24" i="15"/>
  <c r="HW24" i="15"/>
  <c r="NK24" i="15"/>
  <c r="PH24" i="15"/>
  <c r="MZ24" i="15"/>
  <c r="IJ24" i="15"/>
  <c r="MC24" i="15"/>
  <c r="JV24" i="15"/>
  <c r="PJ24" i="15"/>
  <c r="JX24" i="15"/>
  <c r="PL24" i="15"/>
  <c r="NE24" i="15"/>
  <c r="LJ24" i="15"/>
  <c r="JO24" i="15"/>
  <c r="PC24" i="15"/>
  <c r="NH24" i="15"/>
  <c r="LA24" i="15"/>
  <c r="II24" i="15"/>
  <c r="NW24" i="15"/>
  <c r="KR24" i="15"/>
  <c r="OJ24" i="15"/>
  <c r="LZ24" i="15"/>
  <c r="R24" i="15"/>
  <c r="NA24" i="15"/>
  <c r="KT24" i="15"/>
  <c r="IM24" i="15"/>
  <c r="KV24" i="15"/>
  <c r="IO24" i="15"/>
  <c r="OC24" i="15"/>
  <c r="MH24" i="15"/>
  <c r="KM24" i="15"/>
  <c r="IR24" i="15"/>
  <c r="OF24" i="15"/>
  <c r="LY24" i="15"/>
  <c r="JG24" i="15"/>
  <c r="OU24" i="15"/>
  <c r="OA24" i="15"/>
  <c r="NC24" i="15"/>
  <c r="OV24" i="15"/>
  <c r="HY24" i="15"/>
  <c r="NM24" i="15"/>
  <c r="LF24" i="15"/>
  <c r="IY24" i="15"/>
  <c r="LH24" i="15"/>
  <c r="JA24" i="15"/>
  <c r="OO24" i="15"/>
  <c r="MT24" i="15"/>
  <c r="KY24" i="15"/>
  <c r="JD24" i="15"/>
  <c r="OR24" i="15"/>
  <c r="MK24" i="15"/>
  <c r="JS24" i="15"/>
  <c r="PG24" i="15"/>
  <c r="PK24" i="15"/>
  <c r="OM24" i="15"/>
  <c r="IV24" i="15"/>
  <c r="IK24" i="15"/>
  <c r="NY24" i="15"/>
  <c r="LR24" i="15"/>
  <c r="JK24" i="15"/>
  <c r="LT24" i="15"/>
  <c r="JM24" i="15"/>
  <c r="PA24" i="15"/>
  <c r="NF24" i="15"/>
  <c r="LK24" i="15"/>
  <c r="JP24" i="15"/>
  <c r="PD24" i="15"/>
  <c r="HV24" i="15"/>
  <c r="KE24" i="15"/>
  <c r="JT24" i="15"/>
  <c r="LB24" i="15"/>
  <c r="LP24" i="15"/>
  <c r="MB24" i="15"/>
  <c r="JI24" i="15"/>
  <c r="OW24" i="15"/>
  <c r="MP24" i="15"/>
  <c r="KI24" i="15"/>
  <c r="MR24" i="15"/>
  <c r="KK24" i="15"/>
  <c r="IP24" i="15"/>
  <c r="OD24" i="15"/>
  <c r="MI24" i="15"/>
  <c r="KN24" i="15"/>
  <c r="IG24" i="15"/>
  <c r="IT24" i="15"/>
  <c r="LC24" i="15"/>
  <c r="NV24" i="15"/>
  <c r="OG24" i="15"/>
  <c r="OS24" i="15"/>
  <c r="OY24" i="15"/>
  <c r="JU24" i="15"/>
  <c r="PI24" i="15"/>
  <c r="NB24" i="15"/>
  <c r="KU24" i="15"/>
  <c r="ND24" i="15"/>
  <c r="KW24" i="15"/>
  <c r="JB24" i="15"/>
  <c r="OP24" i="15"/>
  <c r="MU24" i="15"/>
  <c r="KZ24" i="15"/>
  <c r="IS24" i="15"/>
  <c r="JF24" i="15"/>
  <c r="LO24" i="15"/>
  <c r="PF24" i="15"/>
  <c r="LD24" i="15"/>
  <c r="HX24" i="15"/>
  <c r="JH24" i="15"/>
  <c r="KG24" i="15"/>
  <c r="HZ24" i="15"/>
  <c r="NN24" i="15"/>
  <c r="IB24" i="15"/>
  <c r="NP24" i="15"/>
  <c r="LI24" i="15"/>
  <c r="JN24" i="15"/>
  <c r="PB24" i="15"/>
  <c r="NG24" i="15"/>
  <c r="LL24" i="15"/>
  <c r="JE24" i="15"/>
  <c r="JR24" i="15"/>
  <c r="MA24" i="15"/>
  <c r="KF24" i="15"/>
  <c r="MX24" i="15"/>
  <c r="LS24" i="15"/>
  <c r="ME24" i="15"/>
  <c r="KS24" i="15"/>
  <c r="IL24" i="15"/>
  <c r="NZ24" i="15"/>
  <c r="IN24" i="15"/>
  <c r="OB24" i="15"/>
  <c r="LU24" i="15"/>
  <c r="JZ24" i="15"/>
  <c r="IE24" i="15"/>
  <c r="NS24" i="15"/>
  <c r="LX24" i="15"/>
  <c r="JQ24" i="15"/>
  <c r="KD24" i="15"/>
  <c r="MM24" i="15"/>
  <c r="MN24" i="15"/>
  <c r="OH24" i="15"/>
  <c r="NJ24" i="15"/>
  <c r="NU24" i="15"/>
  <c r="OT59" i="15"/>
  <c r="OQ59" i="15"/>
  <c r="MS59" i="15"/>
  <c r="LS59" i="15"/>
  <c r="IU59" i="15"/>
  <c r="NU96" i="15"/>
  <c r="NJ59" i="15"/>
  <c r="JF59" i="15"/>
  <c r="KC59" i="15"/>
  <c r="MJ59" i="15"/>
  <c r="OE59" i="15"/>
  <c r="IQ59" i="15"/>
  <c r="KL59" i="15"/>
  <c r="MG59" i="15"/>
  <c r="ON59" i="15"/>
  <c r="IZ59" i="15"/>
  <c r="LG59" i="15"/>
  <c r="NN59" i="15"/>
  <c r="PH59" i="15"/>
  <c r="KB44" i="15"/>
  <c r="LI44" i="15"/>
  <c r="JI44" i="15"/>
  <c r="MQ24" i="15"/>
  <c r="NT24" i="15"/>
  <c r="NQ24" i="15"/>
  <c r="KH24" i="15"/>
  <c r="NB48" i="15"/>
  <c r="OI48" i="15"/>
  <c r="HU48" i="15"/>
  <c r="ID48" i="15"/>
  <c r="NK96" i="15"/>
  <c r="LG96" i="15"/>
  <c r="LB96" i="15"/>
  <c r="NE20" i="15"/>
  <c r="OV20" i="15"/>
  <c r="IK20" i="15"/>
  <c r="HZ92" i="15"/>
  <c r="JJ96" i="15"/>
  <c r="KJ96" i="15"/>
  <c r="IC96" i="15"/>
  <c r="KL96" i="15"/>
  <c r="IG96" i="15"/>
  <c r="HX96" i="15"/>
  <c r="IQ96" i="15"/>
  <c r="JK96" i="15"/>
  <c r="JO96" i="15"/>
  <c r="JP96" i="15"/>
  <c r="JR96" i="15"/>
  <c r="JS96" i="15"/>
  <c r="JT96" i="15"/>
  <c r="KQ96" i="15"/>
  <c r="LL96" i="15"/>
  <c r="ME96" i="15"/>
  <c r="JG96" i="15"/>
  <c r="JV96" i="15"/>
  <c r="KV96" i="15"/>
  <c r="IO96" i="15"/>
  <c r="KX96" i="15"/>
  <c r="IS96" i="15"/>
  <c r="IM96" i="15"/>
  <c r="JI96" i="15"/>
  <c r="KF96" i="15"/>
  <c r="KG96" i="15"/>
  <c r="KI96" i="15"/>
  <c r="KM96" i="15"/>
  <c r="KN96" i="15"/>
  <c r="KP96" i="15"/>
  <c r="LK96" i="15"/>
  <c r="MC96" i="15"/>
  <c r="MV96" i="15"/>
  <c r="KB96" i="15"/>
  <c r="KT96" i="15"/>
  <c r="LT96" i="15"/>
  <c r="JM96" i="15"/>
  <c r="LV96" i="15"/>
  <c r="JQ96" i="15"/>
  <c r="KD96" i="15"/>
  <c r="KZ96" i="15"/>
  <c r="LS96" i="15"/>
  <c r="LU96" i="15"/>
  <c r="LW96" i="15"/>
  <c r="LX96" i="15"/>
  <c r="LZ96" i="15"/>
  <c r="MA96" i="15"/>
  <c r="MS96" i="15"/>
  <c r="NJ96" i="15"/>
  <c r="NY96" i="15"/>
  <c r="LO96" i="15"/>
  <c r="LF96" i="15"/>
  <c r="MF96" i="15"/>
  <c r="JY96" i="15"/>
  <c r="MH96" i="15"/>
  <c r="KC96" i="15"/>
  <c r="KY96" i="15"/>
  <c r="LQ96" i="15"/>
  <c r="ML96" i="15"/>
  <c r="MM96" i="15"/>
  <c r="MN96" i="15"/>
  <c r="MO96" i="15"/>
  <c r="MP96" i="15"/>
  <c r="MQ96" i="15"/>
  <c r="NI96" i="15"/>
  <c r="NX96" i="15"/>
  <c r="OM96" i="15"/>
  <c r="MG96" i="15"/>
  <c r="LR96" i="15"/>
  <c r="MR96" i="15"/>
  <c r="KK96" i="15"/>
  <c r="MT96" i="15"/>
  <c r="KO96" i="15"/>
  <c r="LP96" i="15"/>
  <c r="MJ96" i="15"/>
  <c r="NA96" i="15"/>
  <c r="NB96" i="15"/>
  <c r="NC96" i="15"/>
  <c r="NE96" i="15"/>
  <c r="NG96" i="15"/>
  <c r="NH96" i="15"/>
  <c r="NW96" i="15"/>
  <c r="OL96" i="15"/>
  <c r="PC96" i="15"/>
  <c r="IB96" i="15"/>
  <c r="NP96" i="15"/>
  <c r="ID96" i="15"/>
  <c r="NR96" i="15"/>
  <c r="LM96" i="15"/>
  <c r="MY96" i="15"/>
  <c r="NN96" i="15"/>
  <c r="OE96" i="15"/>
  <c r="OF96" i="15"/>
  <c r="OG96" i="15"/>
  <c r="OH96" i="15"/>
  <c r="OI96" i="15"/>
  <c r="OJ96" i="15"/>
  <c r="OY96" i="15"/>
  <c r="IJ96" i="15"/>
  <c r="NL96" i="15"/>
  <c r="R96" i="15"/>
  <c r="IN96" i="15"/>
  <c r="OB96" i="15"/>
  <c r="IP96" i="15"/>
  <c r="OD96" i="15"/>
  <c r="LY96" i="15"/>
  <c r="NM96" i="15"/>
  <c r="OC96" i="15"/>
  <c r="OS96" i="15"/>
  <c r="OT96" i="15"/>
  <c r="OU96" i="15"/>
  <c r="OV96" i="15"/>
  <c r="OW96" i="15"/>
  <c r="OX96" i="15"/>
  <c r="II96" i="15"/>
  <c r="JF96" i="15"/>
  <c r="NZ96" i="15"/>
  <c r="HZ96" i="15"/>
  <c r="IZ96" i="15"/>
  <c r="ON96" i="15"/>
  <c r="JB96" i="15"/>
  <c r="OP96" i="15"/>
  <c r="MK96" i="15"/>
  <c r="OA96" i="15"/>
  <c r="OR96" i="15"/>
  <c r="PG96" i="15"/>
  <c r="PH96" i="15"/>
  <c r="PI96" i="15"/>
  <c r="PJ96" i="15"/>
  <c r="PK96" i="15"/>
  <c r="IH96" i="15"/>
  <c r="JD96" i="15"/>
  <c r="KA96" i="15"/>
  <c r="OO96" i="15"/>
  <c r="IL96" i="15"/>
  <c r="JL96" i="15"/>
  <c r="OZ96" i="15"/>
  <c r="JN96" i="15"/>
  <c r="PB96" i="15"/>
  <c r="MW96" i="15"/>
  <c r="OQ96" i="15"/>
  <c r="PF96" i="15"/>
  <c r="HV96" i="15"/>
  <c r="HY96" i="15"/>
  <c r="IA96" i="15"/>
  <c r="IE96" i="15"/>
  <c r="IF96" i="15"/>
  <c r="JC96" i="15"/>
  <c r="JW96" i="15"/>
  <c r="KS96" i="15"/>
  <c r="PD96" i="15"/>
  <c r="KO59" i="15"/>
  <c r="KX59" i="15"/>
  <c r="JU59" i="15"/>
  <c r="NO96" i="15"/>
  <c r="HT92" i="15"/>
  <c r="HV59" i="15"/>
  <c r="PE59" i="15"/>
  <c r="JQ59" i="15"/>
  <c r="LX59" i="15"/>
  <c r="NS59" i="15"/>
  <c r="IE59" i="15"/>
  <c r="JZ59" i="15"/>
  <c r="LU59" i="15"/>
  <c r="OB59" i="15"/>
  <c r="IN59" i="15"/>
  <c r="KU59" i="15"/>
  <c r="NB59" i="15"/>
  <c r="NL59" i="15"/>
  <c r="JT44" i="15"/>
  <c r="JA44" i="15"/>
  <c r="PG44" i="15"/>
  <c r="NX24" i="15"/>
  <c r="MJ24" i="15"/>
  <c r="MG24" i="15"/>
  <c r="IX24" i="15"/>
  <c r="LR48" i="15"/>
  <c r="MY48" i="15"/>
  <c r="OF48" i="15"/>
  <c r="OC48" i="15"/>
  <c r="LN96" i="15"/>
  <c r="IW96" i="15"/>
  <c r="IR96" i="15"/>
  <c r="JZ96" i="15"/>
  <c r="LU20" i="15"/>
  <c r="MZ20" i="15"/>
  <c r="IV20" i="15"/>
  <c r="JU92" i="15"/>
  <c r="IH59" i="15"/>
  <c r="JC59" i="15"/>
  <c r="NZ59" i="15"/>
  <c r="NF96" i="15"/>
  <c r="MX59" i="15"/>
  <c r="OS59" i="15"/>
  <c r="JE59" i="15"/>
  <c r="LL59" i="15"/>
  <c r="NG59" i="15"/>
  <c r="PB59" i="15"/>
  <c r="JN59" i="15"/>
  <c r="LI59" i="15"/>
  <c r="NP59" i="15"/>
  <c r="IB59" i="15"/>
  <c r="KI59" i="15"/>
  <c r="MP59" i="15"/>
  <c r="MZ59" i="15"/>
  <c r="NH44" i="15"/>
  <c r="NP44" i="15"/>
  <c r="ML24" i="15"/>
  <c r="KB24" i="15"/>
  <c r="JY24" i="15"/>
  <c r="OK24" i="15"/>
  <c r="JJ48" i="15"/>
  <c r="KQ48" i="15"/>
  <c r="LX48" i="15"/>
  <c r="PA96" i="15"/>
  <c r="NT96" i="15"/>
  <c r="MZ96" i="15"/>
  <c r="KW96" i="15"/>
  <c r="OZ20" i="15"/>
  <c r="JK20" i="15"/>
  <c r="KE20" i="15"/>
  <c r="MA92" i="15"/>
  <c r="ML59" i="15"/>
  <c r="OG59" i="15"/>
  <c r="IS59" i="15"/>
  <c r="KZ59" i="15"/>
  <c r="MU59" i="15"/>
  <c r="OP59" i="15"/>
  <c r="JB59" i="15"/>
  <c r="KW59" i="15"/>
  <c r="ND59" i="15"/>
  <c r="PK59" i="15"/>
  <c r="JW59" i="15"/>
  <c r="MD59" i="15"/>
  <c r="MB59" i="15"/>
  <c r="OI24" i="15"/>
  <c r="IF24" i="15"/>
  <c r="IC24" i="15"/>
  <c r="MO24" i="15"/>
  <c r="MU96" i="15"/>
  <c r="LE96" i="15"/>
  <c r="KE96" i="15"/>
  <c r="JA96" i="15"/>
  <c r="LX20" i="15"/>
  <c r="MR20" i="15"/>
  <c r="NW20" i="15"/>
  <c r="HW20" i="15"/>
  <c r="HW44" i="15"/>
  <c r="HX44" i="15"/>
  <c r="IL44" i="15"/>
  <c r="IM44" i="15"/>
  <c r="JL44" i="15"/>
  <c r="JM44" i="15"/>
  <c r="KX44" i="15"/>
  <c r="LK44" i="15"/>
  <c r="MK44" i="15"/>
  <c r="LP44" i="15"/>
  <c r="IT44" i="15"/>
  <c r="LD44" i="15"/>
  <c r="II44" i="15"/>
  <c r="IW44" i="15"/>
  <c r="IX44" i="15"/>
  <c r="JW44" i="15"/>
  <c r="JX44" i="15"/>
  <c r="KW44" i="15"/>
  <c r="LJ44" i="15"/>
  <c r="MU44" i="15"/>
  <c r="MW44" i="15"/>
  <c r="IF44" i="15"/>
  <c r="KP44" i="15"/>
  <c r="JS44" i="15"/>
  <c r="JU44" i="15"/>
  <c r="KH44" i="15"/>
  <c r="KU44" i="15"/>
  <c r="LH44" i="15"/>
  <c r="LU44" i="15"/>
  <c r="MT44" i="15"/>
  <c r="NS44" i="15"/>
  <c r="OG44" i="15"/>
  <c r="LX44" i="15"/>
  <c r="IV44" i="15"/>
  <c r="KE44" i="15"/>
  <c r="KS44" i="15"/>
  <c r="KT44" i="15"/>
  <c r="LS44" i="15"/>
  <c r="LT44" i="15"/>
  <c r="MS44" i="15"/>
  <c r="NF44" i="15"/>
  <c r="OQ44" i="15"/>
  <c r="OS44" i="15"/>
  <c r="IH44" i="15"/>
  <c r="KR44" i="15"/>
  <c r="LO44" i="15"/>
  <c r="LE44" i="15"/>
  <c r="MD44" i="15"/>
  <c r="ME44" i="15"/>
  <c r="ND44" i="15"/>
  <c r="NE44" i="15"/>
  <c r="OP44" i="15"/>
  <c r="PC44" i="15"/>
  <c r="LL44" i="15"/>
  <c r="KD44" i="15"/>
  <c r="JD44" i="15"/>
  <c r="MM44" i="15"/>
  <c r="MO44" i="15"/>
  <c r="NB44" i="15"/>
  <c r="NO44" i="15"/>
  <c r="OB44" i="15"/>
  <c r="OO44" i="15"/>
  <c r="IE44" i="15"/>
  <c r="IS44" i="15"/>
  <c r="PD44" i="15"/>
  <c r="IJ44" i="15"/>
  <c r="MV44" i="15"/>
  <c r="NK44" i="15"/>
  <c r="NA44" i="15"/>
  <c r="NZ44" i="15"/>
  <c r="OA44" i="15"/>
  <c r="OZ44" i="15"/>
  <c r="PA44" i="15"/>
  <c r="JC44" i="15"/>
  <c r="JE44" i="15"/>
  <c r="LN44" i="15"/>
  <c r="KF44" i="15"/>
  <c r="JF44" i="15"/>
  <c r="NW44" i="15"/>
  <c r="OK44" i="15"/>
  <c r="OL44" i="15"/>
  <c r="PK44" i="15"/>
  <c r="PL44" i="15"/>
  <c r="JB44" i="15"/>
  <c r="JO44" i="15"/>
  <c r="KO44" i="15"/>
  <c r="NJ44" i="15"/>
  <c r="IR44" i="15"/>
  <c r="LB44" i="15"/>
  <c r="OI44" i="15"/>
  <c r="OW44" i="15"/>
  <c r="OX44" i="15"/>
  <c r="IB44" i="15"/>
  <c r="IC44" i="15"/>
  <c r="JN44" i="15"/>
  <c r="KA44" i="15"/>
  <c r="LA44" i="15"/>
  <c r="PF44" i="15"/>
  <c r="KN44" i="15"/>
  <c r="MX44" i="15"/>
  <c r="JA48" i="15"/>
  <c r="OO48" i="15"/>
  <c r="MT48" i="15"/>
  <c r="KY48" i="15"/>
  <c r="JD48" i="15"/>
  <c r="OR48" i="15"/>
  <c r="MK48" i="15"/>
  <c r="KD48" i="15"/>
  <c r="HW48" i="15"/>
  <c r="NK48" i="15"/>
  <c r="LD48" i="15"/>
  <c r="IW48" i="15"/>
  <c r="OK48" i="15"/>
  <c r="MD48" i="15"/>
  <c r="JW48" i="15"/>
  <c r="PK48" i="15"/>
  <c r="IB48" i="15"/>
  <c r="JM48" i="15"/>
  <c r="PA48" i="15"/>
  <c r="NF48" i="15"/>
  <c r="LK48" i="15"/>
  <c r="JP48" i="15"/>
  <c r="PD48" i="15"/>
  <c r="MW48" i="15"/>
  <c r="KP48" i="15"/>
  <c r="II48" i="15"/>
  <c r="NW48" i="15"/>
  <c r="LP48" i="15"/>
  <c r="JI48" i="15"/>
  <c r="OW48" i="15"/>
  <c r="MP48" i="15"/>
  <c r="KI48" i="15"/>
  <c r="JL48" i="15"/>
  <c r="NP48" i="15"/>
  <c r="KK48" i="15"/>
  <c r="IP48" i="15"/>
  <c r="OD48" i="15"/>
  <c r="MI48" i="15"/>
  <c r="KN48" i="15"/>
  <c r="IG48" i="15"/>
  <c r="NU48" i="15"/>
  <c r="LN48" i="15"/>
  <c r="JG48" i="15"/>
  <c r="OU48" i="15"/>
  <c r="MN48" i="15"/>
  <c r="KG48" i="15"/>
  <c r="HZ48" i="15"/>
  <c r="NN48" i="15"/>
  <c r="LG48" i="15"/>
  <c r="JX48" i="15"/>
  <c r="OB48" i="15"/>
  <c r="KW48" i="15"/>
  <c r="JB48" i="15"/>
  <c r="OP48" i="15"/>
  <c r="MU48" i="15"/>
  <c r="KZ48" i="15"/>
  <c r="IS48" i="15"/>
  <c r="OG48" i="15"/>
  <c r="LZ48" i="15"/>
  <c r="JS48" i="15"/>
  <c r="PG48" i="15"/>
  <c r="MZ48" i="15"/>
  <c r="KS48" i="15"/>
  <c r="IL48" i="15"/>
  <c r="NZ48" i="15"/>
  <c r="LS48" i="15"/>
  <c r="PL48" i="15"/>
  <c r="IZ48" i="15"/>
  <c r="LI48" i="15"/>
  <c r="JN48" i="15"/>
  <c r="PB48" i="15"/>
  <c r="NG48" i="15"/>
  <c r="LL48" i="15"/>
  <c r="JE48" i="15"/>
  <c r="OS48" i="15"/>
  <c r="ML48" i="15"/>
  <c r="KE48" i="15"/>
  <c r="HX48" i="15"/>
  <c r="NL48" i="15"/>
  <c r="LE48" i="15"/>
  <c r="IX48" i="15"/>
  <c r="OL48" i="15"/>
  <c r="ME48" i="15"/>
  <c r="KJ48" i="15"/>
  <c r="ON48" i="15"/>
  <c r="MG48" i="15"/>
  <c r="KL48" i="15"/>
  <c r="IQ48" i="15"/>
  <c r="OE48" i="15"/>
  <c r="MJ48" i="15"/>
  <c r="KC48" i="15"/>
  <c r="HV48" i="15"/>
  <c r="NJ48" i="15"/>
  <c r="LC48" i="15"/>
  <c r="IV48" i="15"/>
  <c r="OJ48" i="15"/>
  <c r="MC48" i="15"/>
  <c r="JV48" i="15"/>
  <c r="PJ48" i="15"/>
  <c r="NC48" i="15"/>
  <c r="LH48" i="15"/>
  <c r="MS48" i="15"/>
  <c r="KX48" i="15"/>
  <c r="JC48" i="15"/>
  <c r="OQ48" i="15"/>
  <c r="MV48" i="15"/>
  <c r="KO48" i="15"/>
  <c r="IH48" i="15"/>
  <c r="NV48" i="15"/>
  <c r="LO48" i="15"/>
  <c r="JH48" i="15"/>
  <c r="OV48" i="15"/>
  <c r="MO48" i="15"/>
  <c r="KH48" i="15"/>
  <c r="IA48" i="15"/>
  <c r="NO48" i="15"/>
  <c r="LT48" i="15"/>
  <c r="R48" i="15"/>
  <c r="NE48" i="15"/>
  <c r="LJ48" i="15"/>
  <c r="JO48" i="15"/>
  <c r="PC48" i="15"/>
  <c r="NH48" i="15"/>
  <c r="LA48" i="15"/>
  <c r="IT48" i="15"/>
  <c r="OH48" i="15"/>
  <c r="MA48" i="15"/>
  <c r="JT48" i="15"/>
  <c r="PH48" i="15"/>
  <c r="NA48" i="15"/>
  <c r="KT48" i="15"/>
  <c r="IM48" i="15"/>
  <c r="OA48" i="15"/>
  <c r="MF48" i="15"/>
  <c r="IC48" i="15"/>
  <c r="NQ48" i="15"/>
  <c r="LV48" i="15"/>
  <c r="KA48" i="15"/>
  <c r="IF48" i="15"/>
  <c r="NT48" i="15"/>
  <c r="LM48" i="15"/>
  <c r="JF48" i="15"/>
  <c r="OT48" i="15"/>
  <c r="MM48" i="15"/>
  <c r="KF48" i="15"/>
  <c r="HY48" i="15"/>
  <c r="NM48" i="15"/>
  <c r="LF48" i="15"/>
  <c r="IY48" i="15"/>
  <c r="OM48" i="15"/>
  <c r="MR48" i="15"/>
  <c r="OZ59" i="15"/>
  <c r="HT20" i="15"/>
  <c r="LZ59" i="15"/>
  <c r="NU59" i="15"/>
  <c r="IG59" i="15"/>
  <c r="KN59" i="15"/>
  <c r="MI59" i="15"/>
  <c r="OD59" i="15"/>
  <c r="IP59" i="15"/>
  <c r="KK59" i="15"/>
  <c r="MR59" i="15"/>
  <c r="OY59" i="15"/>
  <c r="JK59" i="15"/>
  <c r="KT59" i="15"/>
  <c r="JT59" i="15"/>
  <c r="LM44" i="15"/>
  <c r="IN44" i="15"/>
  <c r="PE24" i="15"/>
  <c r="MY24" i="15"/>
  <c r="OE24" i="15"/>
  <c r="ON24" i="15"/>
  <c r="LE24" i="15"/>
  <c r="ND48" i="15"/>
  <c r="NY48" i="15"/>
  <c r="PF48" i="15"/>
  <c r="IR48" i="15"/>
  <c r="IO48" i="15"/>
  <c r="KR96" i="15"/>
  <c r="IV96" i="15"/>
  <c r="PE96" i="15"/>
  <c r="PL96" i="15"/>
  <c r="IY20" i="15"/>
  <c r="KV20" i="15"/>
  <c r="MA20" i="15"/>
  <c r="KD20" i="15"/>
  <c r="LN59" i="15"/>
  <c r="NI59" i="15"/>
  <c r="HU59" i="15"/>
  <c r="KB59" i="15"/>
  <c r="LW59" i="15"/>
  <c r="NR59" i="15"/>
  <c r="ID59" i="15"/>
  <c r="JY59" i="15"/>
  <c r="MF59" i="15"/>
  <c r="OM59" i="15"/>
  <c r="IY59" i="15"/>
  <c r="IX59" i="15"/>
  <c r="HX59" i="15"/>
  <c r="HU44" i="15"/>
  <c r="MQ44" i="15"/>
  <c r="NO24" i="15"/>
  <c r="KQ24" i="15"/>
  <c r="LW24" i="15"/>
  <c r="MF24" i="15"/>
  <c r="IW24" i="15"/>
  <c r="KV48" i="15"/>
  <c r="LQ48" i="15"/>
  <c r="MX48" i="15"/>
  <c r="NS48" i="15"/>
  <c r="OK96" i="15"/>
  <c r="NS96" i="15"/>
  <c r="MI96" i="15"/>
  <c r="ND96" i="15"/>
  <c r="NH20" i="15"/>
  <c r="OA20" i="15"/>
  <c r="OH20" i="15"/>
  <c r="HV20" i="15"/>
  <c r="LY11" i="15"/>
  <c r="JD11" i="15"/>
  <c r="HT35" i="15"/>
  <c r="HT56" i="15"/>
  <c r="JF56" i="15"/>
  <c r="KP56" i="15"/>
  <c r="KO56" i="15"/>
  <c r="MV56" i="15"/>
  <c r="OQ56" i="15"/>
  <c r="JC56" i="15"/>
  <c r="KX56" i="15"/>
  <c r="MS56" i="15"/>
  <c r="OZ56" i="15"/>
  <c r="JL56" i="15"/>
  <c r="LS56" i="15"/>
  <c r="NZ56" i="15"/>
  <c r="IL56" i="15"/>
  <c r="KS56" i="15"/>
  <c r="MZ56" i="15"/>
  <c r="PG56" i="15"/>
  <c r="JS56" i="15"/>
  <c r="JB11" i="15"/>
  <c r="LL23" i="15"/>
  <c r="NH23" i="15"/>
  <c r="LK23" i="15"/>
  <c r="NF23" i="15"/>
  <c r="PA23" i="15"/>
  <c r="JM23" i="15"/>
  <c r="LT23" i="15"/>
  <c r="OA23" i="15"/>
  <c r="IM23" i="15"/>
  <c r="KT23" i="15"/>
  <c r="NA23" i="15"/>
  <c r="PH23" i="15"/>
  <c r="JT23" i="15"/>
  <c r="MA23" i="15"/>
  <c r="OH23" i="15"/>
  <c r="IT23" i="15"/>
  <c r="LA23" i="15"/>
  <c r="OS35" i="15"/>
  <c r="KO35" i="15"/>
  <c r="KB35" i="15"/>
  <c r="LW35" i="15"/>
  <c r="NR35" i="15"/>
  <c r="ID35" i="15"/>
  <c r="JM35" i="15"/>
  <c r="LH35" i="15"/>
  <c r="NC35" i="15"/>
  <c r="OX35" i="15"/>
  <c r="IX35" i="15"/>
  <c r="KG35" i="15"/>
  <c r="MB35" i="15"/>
  <c r="MY35" i="15"/>
  <c r="OH35" i="15"/>
  <c r="HV35" i="15"/>
  <c r="OX60" i="15"/>
  <c r="NY60" i="15"/>
  <c r="II60" i="15"/>
  <c r="PD60" i="15"/>
  <c r="JB60" i="15"/>
  <c r="PK60" i="15"/>
  <c r="OG72" i="15"/>
  <c r="MI72" i="15"/>
  <c r="KK72" i="15"/>
  <c r="JK72" i="15"/>
  <c r="IJ72" i="15"/>
  <c r="IH72" i="15"/>
  <c r="II68" i="15"/>
  <c r="OH56" i="15"/>
  <c r="KD56" i="15"/>
  <c r="KC56" i="15"/>
  <c r="MJ56" i="15"/>
  <c r="OE56" i="15"/>
  <c r="IQ56" i="15"/>
  <c r="KL56" i="15"/>
  <c r="MG56" i="15"/>
  <c r="ON56" i="15"/>
  <c r="IZ56" i="15"/>
  <c r="LG56" i="15"/>
  <c r="NN56" i="15"/>
  <c r="HZ56" i="15"/>
  <c r="KG56" i="15"/>
  <c r="MN56" i="15"/>
  <c r="OU56" i="15"/>
  <c r="JG56" i="15"/>
  <c r="LT11" i="15"/>
  <c r="KZ23" i="15"/>
  <c r="MV23" i="15"/>
  <c r="KY23" i="15"/>
  <c r="MT23" i="15"/>
  <c r="OO23" i="15"/>
  <c r="JA23" i="15"/>
  <c r="LH23" i="15"/>
  <c r="NO23" i="15"/>
  <c r="IA23" i="15"/>
  <c r="KH23" i="15"/>
  <c r="MO23" i="15"/>
  <c r="OV23" i="15"/>
  <c r="JH23" i="15"/>
  <c r="LO23" i="15"/>
  <c r="NV23" i="15"/>
  <c r="IH23" i="15"/>
  <c r="KO23" i="15"/>
  <c r="JE35" i="15"/>
  <c r="PD35" i="15"/>
  <c r="JP35" i="15"/>
  <c r="LK35" i="15"/>
  <c r="NF35" i="15"/>
  <c r="PA35" i="15"/>
  <c r="JA35" i="15"/>
  <c r="KV35" i="15"/>
  <c r="MQ35" i="15"/>
  <c r="OL35" i="15"/>
  <c r="HZ35" i="15"/>
  <c r="JU35" i="15"/>
  <c r="LP35" i="15"/>
  <c r="MM35" i="15"/>
  <c r="NV35" i="15"/>
  <c r="HU35" i="15"/>
  <c r="LF60" i="15"/>
  <c r="NA60" i="15"/>
  <c r="PF60" i="15"/>
  <c r="OF60" i="15"/>
  <c r="ID60" i="15"/>
  <c r="OM60" i="15"/>
  <c r="NI72" i="15"/>
  <c r="LK72" i="15"/>
  <c r="JM72" i="15"/>
  <c r="IL72" i="15"/>
  <c r="OV72" i="15"/>
  <c r="R72" i="15"/>
  <c r="LM68" i="15"/>
  <c r="NB11" i="15"/>
  <c r="HT72" i="15"/>
  <c r="IT56" i="15"/>
  <c r="PE56" i="15"/>
  <c r="JQ56" i="15"/>
  <c r="LX56" i="15"/>
  <c r="NS56" i="15"/>
  <c r="IE56" i="15"/>
  <c r="JZ56" i="15"/>
  <c r="LU56" i="15"/>
  <c r="OB56" i="15"/>
  <c r="IN56" i="15"/>
  <c r="KU56" i="15"/>
  <c r="NB56" i="15"/>
  <c r="PI56" i="15"/>
  <c r="JU56" i="15"/>
  <c r="MB56" i="15"/>
  <c r="OI56" i="15"/>
  <c r="IU56" i="15"/>
  <c r="IO11" i="15"/>
  <c r="KN23" i="15"/>
  <c r="MJ23" i="15"/>
  <c r="KM23" i="15"/>
  <c r="MH23" i="15"/>
  <c r="OC23" i="15"/>
  <c r="IO23" i="15"/>
  <c r="KV23" i="15"/>
  <c r="NC23" i="15"/>
  <c r="PJ23" i="15"/>
  <c r="JV23" i="15"/>
  <c r="MC23" i="15"/>
  <c r="OJ23" i="15"/>
  <c r="IV23" i="15"/>
  <c r="LC23" i="15"/>
  <c r="NJ23" i="15"/>
  <c r="HV23" i="15"/>
  <c r="KC23" i="15"/>
  <c r="OG35" i="15"/>
  <c r="OR35" i="15"/>
  <c r="JD35" i="15"/>
  <c r="KY35" i="15"/>
  <c r="MT35" i="15"/>
  <c r="OO35" i="15"/>
  <c r="IO35" i="15"/>
  <c r="KJ35" i="15"/>
  <c r="ME35" i="15"/>
  <c r="NN35" i="15"/>
  <c r="PI35" i="15"/>
  <c r="JI35" i="15"/>
  <c r="KR35" i="15"/>
  <c r="MA35" i="15"/>
  <c r="NJ35" i="15"/>
  <c r="R35" i="15"/>
  <c r="MY60" i="15"/>
  <c r="MC60" i="15"/>
  <c r="OH60" i="15"/>
  <c r="NH60" i="15"/>
  <c r="OO60" i="15"/>
  <c r="NO60" i="15"/>
  <c r="MK72" i="15"/>
  <c r="KM72" i="15"/>
  <c r="IN72" i="15"/>
  <c r="PJ72" i="15"/>
  <c r="NX72" i="15"/>
  <c r="JQ68" i="15"/>
  <c r="ON11" i="15"/>
  <c r="V11" i="15"/>
  <c r="NV56" i="15"/>
  <c r="OS56" i="15"/>
  <c r="JE56" i="15"/>
  <c r="LL56" i="15"/>
  <c r="NG56" i="15"/>
  <c r="PB56" i="15"/>
  <c r="JN56" i="15"/>
  <c r="LI56" i="15"/>
  <c r="NP56" i="15"/>
  <c r="IB56" i="15"/>
  <c r="KI56" i="15"/>
  <c r="MP56" i="15"/>
  <c r="OW56" i="15"/>
  <c r="JI56" i="15"/>
  <c r="LP56" i="15"/>
  <c r="NW56" i="15"/>
  <c r="II56" i="15"/>
  <c r="MQ11" i="15"/>
  <c r="KB23" i="15"/>
  <c r="LX23" i="15"/>
  <c r="KA23" i="15"/>
  <c r="LV23" i="15"/>
  <c r="NQ23" i="15"/>
  <c r="IC23" i="15"/>
  <c r="KJ23" i="15"/>
  <c r="MQ23" i="15"/>
  <c r="OX23" i="15"/>
  <c r="JJ23" i="15"/>
  <c r="LQ23" i="15"/>
  <c r="NX23" i="15"/>
  <c r="IJ23" i="15"/>
  <c r="KQ23" i="15"/>
  <c r="MX23" i="15"/>
  <c r="PE23" i="15"/>
  <c r="JQ23" i="15"/>
  <c r="IS35" i="15"/>
  <c r="OF35" i="15"/>
  <c r="IR35" i="15"/>
  <c r="KM35" i="15"/>
  <c r="MH35" i="15"/>
  <c r="OC35" i="15"/>
  <c r="IC35" i="15"/>
  <c r="JX35" i="15"/>
  <c r="LG35" i="15"/>
  <c r="NB35" i="15"/>
  <c r="OW35" i="15"/>
  <c r="IW35" i="15"/>
  <c r="KF35" i="15"/>
  <c r="LO35" i="15"/>
  <c r="MX35" i="15"/>
  <c r="KH60" i="15"/>
  <c r="IW60" i="15"/>
  <c r="LB60" i="15"/>
  <c r="KB60" i="15"/>
  <c r="LI60" i="15"/>
  <c r="KI60" i="15"/>
  <c r="JE72" i="15"/>
  <c r="OP72" i="15"/>
  <c r="ND72" i="15"/>
  <c r="MD72" i="15"/>
  <c r="NT68" i="15"/>
  <c r="KQ72" i="15"/>
  <c r="IV72" i="15"/>
  <c r="OJ72" i="15"/>
  <c r="MO72" i="15"/>
  <c r="KH72" i="15"/>
  <c r="HX72" i="15"/>
  <c r="NO72" i="15"/>
  <c r="LH72" i="15"/>
  <c r="JA72" i="15"/>
  <c r="OO72" i="15"/>
  <c r="MT72" i="15"/>
  <c r="KY72" i="15"/>
  <c r="JD72" i="15"/>
  <c r="OR72" i="15"/>
  <c r="MW72" i="15"/>
  <c r="MX72" i="15"/>
  <c r="HV72" i="15"/>
  <c r="LO72" i="15"/>
  <c r="JT72" i="15"/>
  <c r="PH72" i="15"/>
  <c r="NM72" i="15"/>
  <c r="LF72" i="15"/>
  <c r="IY72" i="15"/>
  <c r="OM72" i="15"/>
  <c r="MF72" i="15"/>
  <c r="JY72" i="15"/>
  <c r="IA72" i="15"/>
  <c r="NR72" i="15"/>
  <c r="LW72" i="15"/>
  <c r="KB72" i="15"/>
  <c r="ID72" i="15"/>
  <c r="NU72" i="15"/>
  <c r="IE72" i="15"/>
  <c r="HW72" i="15"/>
  <c r="MY72" i="15"/>
  <c r="LD72" i="15"/>
  <c r="JI72" i="15"/>
  <c r="OW72" i="15"/>
  <c r="MP72" i="15"/>
  <c r="KI72" i="15"/>
  <c r="HY72" i="15"/>
  <c r="NP72" i="15"/>
  <c r="LI72" i="15"/>
  <c r="JN72" i="15"/>
  <c r="PB72" i="15"/>
  <c r="NG72" i="15"/>
  <c r="LL72" i="15"/>
  <c r="JQ72" i="15"/>
  <c r="PE72" i="15"/>
  <c r="OH72" i="15"/>
  <c r="II72" i="15"/>
  <c r="NK72" i="15"/>
  <c r="LP72" i="15"/>
  <c r="JU72" i="15"/>
  <c r="PI72" i="15"/>
  <c r="NB72" i="15"/>
  <c r="KU72" i="15"/>
  <c r="IM72" i="15"/>
  <c r="OB72" i="15"/>
  <c r="LU72" i="15"/>
  <c r="JZ72" i="15"/>
  <c r="IB72" i="15"/>
  <c r="NS72" i="15"/>
  <c r="LX72" i="15"/>
  <c r="KC72" i="15"/>
  <c r="KD72" i="15"/>
  <c r="JF72" i="15"/>
  <c r="IF72" i="15"/>
  <c r="NW72" i="15"/>
  <c r="MB72" i="15"/>
  <c r="KG72" i="15"/>
  <c r="HU72" i="15"/>
  <c r="NN72" i="15"/>
  <c r="LG72" i="15"/>
  <c r="IZ72" i="15"/>
  <c r="ON72" i="15"/>
  <c r="MG72" i="15"/>
  <c r="KL72" i="15"/>
  <c r="IP72" i="15"/>
  <c r="OE72" i="15"/>
  <c r="MJ72" i="15"/>
  <c r="KO72" i="15"/>
  <c r="KP72" i="15"/>
  <c r="OT72" i="15"/>
  <c r="IU72" i="15"/>
  <c r="OI72" i="15"/>
  <c r="MN72" i="15"/>
  <c r="KS72" i="15"/>
  <c r="IK72" i="15"/>
  <c r="NZ72" i="15"/>
  <c r="LS72" i="15"/>
  <c r="JL72" i="15"/>
  <c r="OZ72" i="15"/>
  <c r="MS72" i="15"/>
  <c r="KX72" i="15"/>
  <c r="JC72" i="15"/>
  <c r="OQ72" i="15"/>
  <c r="MV72" i="15"/>
  <c r="LA72" i="15"/>
  <c r="LB72" i="15"/>
  <c r="JR72" i="15"/>
  <c r="JG72" i="15"/>
  <c r="OU72" i="15"/>
  <c r="MZ72" i="15"/>
  <c r="LE72" i="15"/>
  <c r="IX72" i="15"/>
  <c r="OL72" i="15"/>
  <c r="ME72" i="15"/>
  <c r="JX72" i="15"/>
  <c r="PL72" i="15"/>
  <c r="NE72" i="15"/>
  <c r="LJ72" i="15"/>
  <c r="JO72" i="15"/>
  <c r="PC72" i="15"/>
  <c r="NH72" i="15"/>
  <c r="LM72" i="15"/>
  <c r="LN72" i="15"/>
  <c r="PF72" i="15"/>
  <c r="JS72" i="15"/>
  <c r="PG72" i="15"/>
  <c r="NL72" i="15"/>
  <c r="LQ72" i="15"/>
  <c r="JJ72" i="15"/>
  <c r="OX72" i="15"/>
  <c r="MQ72" i="15"/>
  <c r="KJ72" i="15"/>
  <c r="HZ72" i="15"/>
  <c r="NQ72" i="15"/>
  <c r="LV72" i="15"/>
  <c r="KA72" i="15"/>
  <c r="IC72" i="15"/>
  <c r="NT72" i="15"/>
  <c r="LY72" i="15"/>
  <c r="LZ72" i="15"/>
  <c r="T11" i="15"/>
  <c r="IH56" i="15"/>
  <c r="OG56" i="15"/>
  <c r="IS56" i="15"/>
  <c r="KZ56" i="15"/>
  <c r="MU56" i="15"/>
  <c r="OP56" i="15"/>
  <c r="JB56" i="15"/>
  <c r="KW56" i="15"/>
  <c r="ND56" i="15"/>
  <c r="PK56" i="15"/>
  <c r="JW56" i="15"/>
  <c r="MD56" i="15"/>
  <c r="OK56" i="15"/>
  <c r="IW56" i="15"/>
  <c r="LD56" i="15"/>
  <c r="NK56" i="15"/>
  <c r="HW56" i="15"/>
  <c r="LF11" i="15"/>
  <c r="PD23" i="15"/>
  <c r="PC23" i="15"/>
  <c r="JO23" i="15"/>
  <c r="LJ23" i="15"/>
  <c r="NE23" i="15"/>
  <c r="PL23" i="15"/>
  <c r="JX23" i="15"/>
  <c r="ME23" i="15"/>
  <c r="OL23" i="15"/>
  <c r="IX23" i="15"/>
  <c r="LE23" i="15"/>
  <c r="NL23" i="15"/>
  <c r="HX23" i="15"/>
  <c r="KE23" i="15"/>
  <c r="ML23" i="15"/>
  <c r="OS23" i="15"/>
  <c r="JE23" i="15"/>
  <c r="NU35" i="15"/>
  <c r="NT35" i="15"/>
  <c r="IF35" i="15"/>
  <c r="KA35" i="15"/>
  <c r="LV35" i="15"/>
  <c r="NQ35" i="15"/>
  <c r="PL35" i="15"/>
  <c r="IZ35" i="15"/>
  <c r="KU35" i="15"/>
  <c r="MP35" i="15"/>
  <c r="OK35" i="15"/>
  <c r="IK35" i="15"/>
  <c r="JT35" i="15"/>
  <c r="LC35" i="15"/>
  <c r="OI60" i="15"/>
  <c r="IK60" i="15"/>
  <c r="KP60" i="15"/>
  <c r="JP60" i="15"/>
  <c r="KW60" i="15"/>
  <c r="JW60" i="15"/>
  <c r="IR72" i="15"/>
  <c r="OD72" i="15"/>
  <c r="MR72" i="15"/>
  <c r="LR72" i="15"/>
  <c r="KF72" i="15"/>
  <c r="R68" i="15"/>
  <c r="LU68" i="15"/>
  <c r="LX68" i="15"/>
  <c r="IU68" i="15"/>
  <c r="JU68" i="15"/>
  <c r="IM68" i="15"/>
  <c r="PA68" i="15"/>
  <c r="PD68" i="15"/>
  <c r="MM68" i="15"/>
  <c r="NM68" i="15"/>
  <c r="OA68" i="15"/>
  <c r="NF68" i="15"/>
  <c r="MW68" i="15"/>
  <c r="IJ68" i="15"/>
  <c r="MP68" i="15"/>
  <c r="IN68" i="15"/>
  <c r="IE68" i="15"/>
  <c r="PE68" i="15"/>
  <c r="KF68" i="15"/>
  <c r="IL68" i="15"/>
  <c r="KJ68" i="15"/>
  <c r="KA68" i="15"/>
  <c r="JF68" i="15"/>
  <c r="LP68" i="15"/>
  <c r="OL68" i="15"/>
  <c r="LT68" i="15"/>
  <c r="LK68" i="15"/>
  <c r="KP68" i="15"/>
  <c r="MB68" i="15"/>
  <c r="JJ68" i="15"/>
  <c r="OB68" i="15"/>
  <c r="NS68" i="15"/>
  <c r="MX68" i="15"/>
  <c r="NX68" i="15"/>
  <c r="KH68" i="15"/>
  <c r="IC68" i="15"/>
  <c r="IF68" i="15"/>
  <c r="OT68" i="15"/>
  <c r="HY68" i="15"/>
  <c r="KD35" i="15"/>
  <c r="HW35" i="15"/>
  <c r="NK35" i="15"/>
  <c r="LD35" i="15"/>
  <c r="LZ35" i="15"/>
  <c r="JS35" i="15"/>
  <c r="PG35" i="15"/>
  <c r="MZ35" i="15"/>
  <c r="KS35" i="15"/>
  <c r="IL35" i="15"/>
  <c r="NZ35" i="15"/>
  <c r="LS35" i="15"/>
  <c r="JL35" i="15"/>
  <c r="OZ35" i="15"/>
  <c r="MS35" i="15"/>
  <c r="NJ56" i="15"/>
  <c r="NU56" i="15"/>
  <c r="IG56" i="15"/>
  <c r="KN56" i="15"/>
  <c r="MI56" i="15"/>
  <c r="OD56" i="15"/>
  <c r="IP56" i="15"/>
  <c r="KK56" i="15"/>
  <c r="MR56" i="15"/>
  <c r="OY56" i="15"/>
  <c r="JK56" i="15"/>
  <c r="LR56" i="15"/>
  <c r="NY56" i="15"/>
  <c r="IK56" i="15"/>
  <c r="KR56" i="15"/>
  <c r="MY56" i="15"/>
  <c r="R56" i="15"/>
  <c r="NM11" i="15"/>
  <c r="JP23" i="15"/>
  <c r="OQ23" i="15"/>
  <c r="JC23" i="15"/>
  <c r="KX23" i="15"/>
  <c r="MS23" i="15"/>
  <c r="OZ23" i="15"/>
  <c r="JL23" i="15"/>
  <c r="LS23" i="15"/>
  <c r="NZ23" i="15"/>
  <c r="IL23" i="15"/>
  <c r="KS23" i="15"/>
  <c r="MZ23" i="15"/>
  <c r="PG23" i="15"/>
  <c r="JS23" i="15"/>
  <c r="LZ23" i="15"/>
  <c r="OG23" i="15"/>
  <c r="IS23" i="15"/>
  <c r="IG35" i="15"/>
  <c r="NH35" i="15"/>
  <c r="PC35" i="15"/>
  <c r="JO35" i="15"/>
  <c r="LJ35" i="15"/>
  <c r="NE35" i="15"/>
  <c r="ON35" i="15"/>
  <c r="IN35" i="15"/>
  <c r="KI35" i="15"/>
  <c r="MD35" i="15"/>
  <c r="NY35" i="15"/>
  <c r="HY35" i="15"/>
  <c r="JH35" i="15"/>
  <c r="KQ35" i="15"/>
  <c r="LN35" i="15"/>
  <c r="JV60" i="15"/>
  <c r="PH60" i="15"/>
  <c r="JR60" i="15"/>
  <c r="IR60" i="15"/>
  <c r="JY60" i="15"/>
  <c r="IY60" i="15"/>
  <c r="PD72" i="15"/>
  <c r="NF72" i="15"/>
  <c r="LT72" i="15"/>
  <c r="KT72" i="15"/>
  <c r="JH72" i="15"/>
  <c r="PI68" i="15"/>
  <c r="LV68" i="15"/>
  <c r="JV72" i="15"/>
  <c r="JZ68" i="15"/>
  <c r="HY11" i="15"/>
  <c r="MH72" i="15"/>
  <c r="OW68" i="15"/>
  <c r="MX56" i="15"/>
  <c r="MW56" i="15"/>
  <c r="PD56" i="15"/>
  <c r="JP56" i="15"/>
  <c r="LK56" i="15"/>
  <c r="NF56" i="15"/>
  <c r="PA56" i="15"/>
  <c r="JM56" i="15"/>
  <c r="LT56" i="15"/>
  <c r="OA56" i="15"/>
  <c r="IM56" i="15"/>
  <c r="KT56" i="15"/>
  <c r="NA56" i="15"/>
  <c r="PH56" i="15"/>
  <c r="JT56" i="15"/>
  <c r="MA56" i="15"/>
  <c r="KM11" i="15"/>
  <c r="KF11" i="15"/>
  <c r="JD23" i="15"/>
  <c r="NS23" i="15"/>
  <c r="IE23" i="15"/>
  <c r="JZ23" i="15"/>
  <c r="LU23" i="15"/>
  <c r="OB23" i="15"/>
  <c r="IN23" i="15"/>
  <c r="KU23" i="15"/>
  <c r="NB23" i="15"/>
  <c r="PI23" i="15"/>
  <c r="JU23" i="15"/>
  <c r="MB23" i="15"/>
  <c r="OI23" i="15"/>
  <c r="IU23" i="15"/>
  <c r="LB23" i="15"/>
  <c r="NI23" i="15"/>
  <c r="HU23" i="15"/>
  <c r="MW35" i="15"/>
  <c r="MJ35" i="15"/>
  <c r="OE35" i="15"/>
  <c r="IQ35" i="15"/>
  <c r="KL35" i="15"/>
  <c r="LU35" i="15"/>
  <c r="NP35" i="15"/>
  <c r="PK35" i="15"/>
  <c r="JK35" i="15"/>
  <c r="LF35" i="15"/>
  <c r="NA35" i="15"/>
  <c r="OV35" i="15"/>
  <c r="IJ35" i="15"/>
  <c r="JG35" i="15"/>
  <c r="KP35" i="15"/>
  <c r="IL60" i="15"/>
  <c r="LD60" i="15"/>
  <c r="NI60" i="15"/>
  <c r="LW60" i="15"/>
  <c r="NP60" i="15"/>
  <c r="IS72" i="15"/>
  <c r="KZ72" i="15"/>
  <c r="JB72" i="15"/>
  <c r="PK72" i="15"/>
  <c r="OK72" i="15"/>
  <c r="MM72" i="15"/>
  <c r="LQ68" i="15"/>
  <c r="NQ68" i="15"/>
  <c r="JG44" i="15"/>
  <c r="OU44" i="15"/>
  <c r="MC44" i="15"/>
  <c r="JV44" i="15"/>
  <c r="PJ44" i="15"/>
  <c r="NC44" i="15"/>
  <c r="KV44" i="15"/>
  <c r="IO44" i="15"/>
  <c r="OC44" i="15"/>
  <c r="MH44" i="15"/>
  <c r="KM44" i="15"/>
  <c r="IG44" i="15"/>
  <c r="NU44" i="15"/>
  <c r="HV44" i="15"/>
  <c r="NV44" i="15"/>
  <c r="OH44" i="15"/>
  <c r="OT44" i="15"/>
  <c r="KQ44" i="15"/>
  <c r="HY44" i="15"/>
  <c r="NM44" i="15"/>
  <c r="LF44" i="15"/>
  <c r="IY44" i="15"/>
  <c r="OM44" i="15"/>
  <c r="MF44" i="15"/>
  <c r="JY44" i="15"/>
  <c r="ID44" i="15"/>
  <c r="NR44" i="15"/>
  <c r="LW44" i="15"/>
  <c r="JQ44" i="15"/>
  <c r="PE44" i="15"/>
  <c r="NL44" i="15"/>
  <c r="MB44" i="15"/>
  <c r="MN44" i="15"/>
  <c r="MZ44" i="15"/>
  <c r="LC44" i="15"/>
  <c r="IK44" i="15"/>
  <c r="NY44" i="15"/>
  <c r="LR44" i="15"/>
  <c r="JK44" i="15"/>
  <c r="OY44" i="15"/>
  <c r="MR44" i="15"/>
  <c r="KK44" i="15"/>
  <c r="IP44" i="15"/>
  <c r="OD44" i="15"/>
  <c r="MI44" i="15"/>
  <c r="KC44" i="15"/>
  <c r="JP44" i="15"/>
  <c r="PH44" i="15"/>
  <c r="NX44" i="15"/>
  <c r="OJ44" i="15"/>
  <c r="OV44" i="15"/>
  <c r="R44" i="15"/>
  <c r="MY44" i="15"/>
  <c r="KG44" i="15"/>
  <c r="HZ44" i="15"/>
  <c r="NN44" i="15"/>
  <c r="LG44" i="15"/>
  <c r="IZ44" i="15"/>
  <c r="ON44" i="15"/>
  <c r="MG44" i="15"/>
  <c r="KL44" i="15"/>
  <c r="IQ44" i="15"/>
  <c r="OE44" i="15"/>
  <c r="LY44" i="15"/>
  <c r="JR44" i="15"/>
  <c r="NT44" i="15"/>
  <c r="OF44" i="15"/>
  <c r="OR44" i="15"/>
  <c r="OF72" i="15"/>
  <c r="KV72" i="15"/>
  <c r="IG72" i="15"/>
  <c r="HT60" i="15"/>
  <c r="P56" i="15"/>
  <c r="ML56" i="15"/>
  <c r="MK56" i="15"/>
  <c r="OR56" i="15"/>
  <c r="JD56" i="15"/>
  <c r="KY56" i="15"/>
  <c r="MT56" i="15"/>
  <c r="OO56" i="15"/>
  <c r="JA56" i="15"/>
  <c r="LH56" i="15"/>
  <c r="NO56" i="15"/>
  <c r="IA56" i="15"/>
  <c r="KH56" i="15"/>
  <c r="MO56" i="15"/>
  <c r="OV56" i="15"/>
  <c r="JH56" i="15"/>
  <c r="MJ11" i="15"/>
  <c r="PF11" i="15"/>
  <c r="OF23" i="15"/>
  <c r="NG23" i="15"/>
  <c r="PB23" i="15"/>
  <c r="JN23" i="15"/>
  <c r="LI23" i="15"/>
  <c r="NP23" i="15"/>
  <c r="IB23" i="15"/>
  <c r="KI23" i="15"/>
  <c r="MP23" i="15"/>
  <c r="OW23" i="15"/>
  <c r="JI23" i="15"/>
  <c r="LP23" i="15"/>
  <c r="NW23" i="15"/>
  <c r="II23" i="15"/>
  <c r="KP23" i="15"/>
  <c r="MW23" i="15"/>
  <c r="MK35" i="15"/>
  <c r="LX35" i="15"/>
  <c r="NS35" i="15"/>
  <c r="IE35" i="15"/>
  <c r="JZ35" i="15"/>
  <c r="LI35" i="15"/>
  <c r="ND35" i="15"/>
  <c r="OY35" i="15"/>
  <c r="IY35" i="15"/>
  <c r="KT35" i="15"/>
  <c r="MO35" i="15"/>
  <c r="OJ35" i="15"/>
  <c r="HX35" i="15"/>
  <c r="IU35" i="15"/>
  <c r="JR35" i="15"/>
  <c r="NR60" i="15"/>
  <c r="KR60" i="15"/>
  <c r="MW60" i="15"/>
  <c r="LK60" i="15"/>
  <c r="NV72" i="15"/>
  <c r="KN72" i="15"/>
  <c r="IO72" i="15"/>
  <c r="OY72" i="15"/>
  <c r="NY72" i="15"/>
  <c r="MA72" i="15"/>
  <c r="JI68" i="15"/>
  <c r="JM68" i="15"/>
  <c r="MH11" i="15"/>
  <c r="JR11" i="15"/>
  <c r="OI68" i="15"/>
  <c r="MQ68" i="15"/>
  <c r="IM60" i="15"/>
  <c r="OA60" i="15"/>
  <c r="LT60" i="15"/>
  <c r="JM60" i="15"/>
  <c r="PA60" i="15"/>
  <c r="KA60" i="15"/>
  <c r="IF60" i="15"/>
  <c r="NT60" i="15"/>
  <c r="LM60" i="15"/>
  <c r="JF60" i="15"/>
  <c r="OT60" i="15"/>
  <c r="JH60" i="15"/>
  <c r="OV60" i="15"/>
  <c r="MO60" i="15"/>
  <c r="PJ60" i="15"/>
  <c r="OD60" i="15"/>
  <c r="OU60" i="15"/>
  <c r="JK60" i="15"/>
  <c r="OY60" i="15"/>
  <c r="MR60" i="15"/>
  <c r="KK60" i="15"/>
  <c r="IP60" i="15"/>
  <c r="KY60" i="15"/>
  <c r="JD60" i="15"/>
  <c r="OR60" i="15"/>
  <c r="MK60" i="15"/>
  <c r="KD60" i="15"/>
  <c r="HW60" i="15"/>
  <c r="KF60" i="15"/>
  <c r="HY60" i="15"/>
  <c r="NM60" i="15"/>
  <c r="LV60" i="15"/>
  <c r="MM60" i="15"/>
  <c r="NB60" i="15"/>
  <c r="KU60" i="15"/>
  <c r="IN60" i="15"/>
  <c r="OB60" i="15"/>
  <c r="LU60" i="15"/>
  <c r="JZ60" i="15"/>
  <c r="MI60" i="15"/>
  <c r="KN60" i="15"/>
  <c r="IG60" i="15"/>
  <c r="NU60" i="15"/>
  <c r="LN60" i="15"/>
  <c r="JG60" i="15"/>
  <c r="LP60" i="15"/>
  <c r="JI60" i="15"/>
  <c r="OW60" i="15"/>
  <c r="MA60" i="15"/>
  <c r="MP60" i="15"/>
  <c r="NF60" i="15"/>
  <c r="LG60" i="15"/>
  <c r="IZ60" i="15"/>
  <c r="ON60" i="15"/>
  <c r="MG60" i="15"/>
  <c r="KL60" i="15"/>
  <c r="MU60" i="15"/>
  <c r="KZ60" i="15"/>
  <c r="IS60" i="15"/>
  <c r="OG60" i="15"/>
  <c r="LZ60" i="15"/>
  <c r="JS60" i="15"/>
  <c r="MB60" i="15"/>
  <c r="JU60" i="15"/>
  <c r="PI60" i="15"/>
  <c r="NW60" i="15"/>
  <c r="OL60" i="15"/>
  <c r="PB60" i="15"/>
  <c r="LS60" i="15"/>
  <c r="JL60" i="15"/>
  <c r="OZ60" i="15"/>
  <c r="MS60" i="15"/>
  <c r="KX60" i="15"/>
  <c r="NG60" i="15"/>
  <c r="LL60" i="15"/>
  <c r="JE60" i="15"/>
  <c r="OS60" i="15"/>
  <c r="ML60" i="15"/>
  <c r="KE60" i="15"/>
  <c r="MN60" i="15"/>
  <c r="KG60" i="15"/>
  <c r="LO60" i="15"/>
  <c r="IX60" i="15"/>
  <c r="KT60" i="15"/>
  <c r="ME60" i="15"/>
  <c r="JX60" i="15"/>
  <c r="PL60" i="15"/>
  <c r="NE60" i="15"/>
  <c r="IE60" i="15"/>
  <c r="NS60" i="15"/>
  <c r="LX60" i="15"/>
  <c r="JQ60" i="15"/>
  <c r="PE60" i="15"/>
  <c r="MX60" i="15"/>
  <c r="KQ60" i="15"/>
  <c r="MZ60" i="15"/>
  <c r="KS60" i="15"/>
  <c r="NK60" i="15"/>
  <c r="MD60" i="15"/>
  <c r="MT60" i="15"/>
  <c r="MQ60" i="15"/>
  <c r="KJ60" i="15"/>
  <c r="IC60" i="15"/>
  <c r="NQ60" i="15"/>
  <c r="IQ60" i="15"/>
  <c r="OE60" i="15"/>
  <c r="MJ60" i="15"/>
  <c r="KC60" i="15"/>
  <c r="HV60" i="15"/>
  <c r="NJ60" i="15"/>
  <c r="HX60" i="15"/>
  <c r="NL60" i="15"/>
  <c r="LE60" i="15"/>
  <c r="PG60" i="15"/>
  <c r="NZ60" i="15"/>
  <c r="OP60" i="15"/>
  <c r="R60" i="15"/>
  <c r="NC60" i="15"/>
  <c r="KV60" i="15"/>
  <c r="IO60" i="15"/>
  <c r="OC60" i="15"/>
  <c r="JC60" i="15"/>
  <c r="OQ60" i="15"/>
  <c r="MV60" i="15"/>
  <c r="KO60" i="15"/>
  <c r="IH60" i="15"/>
  <c r="NV60" i="15"/>
  <c r="IJ60" i="15"/>
  <c r="NX60" i="15"/>
  <c r="LQ60" i="15"/>
  <c r="LR60" i="15"/>
  <c r="JJ60" i="15"/>
  <c r="LC60" i="15"/>
  <c r="PK20" i="15"/>
  <c r="PJ20" i="15"/>
  <c r="PI20" i="15"/>
  <c r="PH20" i="15"/>
  <c r="PG20" i="15"/>
  <c r="OT20" i="15"/>
  <c r="OG20" i="15"/>
  <c r="IN20" i="15"/>
  <c r="JT20" i="15"/>
  <c r="II20" i="15"/>
  <c r="LA20" i="15"/>
  <c r="JP20" i="15"/>
  <c r="R20" i="15"/>
  <c r="HU92" i="15"/>
  <c r="NS92" i="15"/>
  <c r="PA92" i="15"/>
  <c r="IZ92" i="15"/>
  <c r="LR92" i="15"/>
  <c r="MZ92" i="15"/>
  <c r="IU92" i="15"/>
  <c r="MW92" i="15"/>
  <c r="MI92" i="15"/>
  <c r="MS92" i="15"/>
  <c r="IN92" i="15"/>
  <c r="KT92" i="15"/>
  <c r="MN92" i="15"/>
  <c r="PF92" i="15"/>
  <c r="MK92" i="15"/>
  <c r="LK92" i="15"/>
  <c r="MG92" i="15"/>
  <c r="OY92" i="15"/>
  <c r="IL92" i="15"/>
  <c r="MB92" i="15"/>
  <c r="OH92" i="15"/>
  <c r="NP20" i="15"/>
  <c r="NO20" i="15"/>
  <c r="NN20" i="15"/>
  <c r="NM20" i="15"/>
  <c r="NL20" i="15"/>
  <c r="NK20" i="15"/>
  <c r="MX20" i="15"/>
  <c r="MK20" i="15"/>
  <c r="LE20" i="15"/>
  <c r="HX20" i="15"/>
  <c r="KP20" i="15"/>
  <c r="JE20" i="15"/>
  <c r="PD92" i="15"/>
  <c r="IQ92" i="15"/>
  <c r="KK92" i="15"/>
  <c r="LS92" i="15"/>
  <c r="PI92" i="15"/>
  <c r="JT92" i="15"/>
  <c r="LN92" i="15"/>
  <c r="MV92" i="15"/>
  <c r="IE92" i="15"/>
  <c r="JM92" i="15"/>
  <c r="LG92" i="15"/>
  <c r="NY92" i="15"/>
  <c r="PG92" i="15"/>
  <c r="LB92" i="15"/>
  <c r="KN92" i="15"/>
  <c r="KX92" i="15"/>
  <c r="OB92" i="15"/>
  <c r="IM92" i="15"/>
  <c r="KG92" i="15"/>
  <c r="MY92" i="15"/>
  <c r="OS92" i="15"/>
  <c r="OQ92" i="15"/>
  <c r="JZ92" i="15"/>
  <c r="LT92" i="15"/>
  <c r="NN92" i="15"/>
  <c r="IK92" i="15"/>
  <c r="JS92" i="15"/>
  <c r="DV13" i="15"/>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OG83" i="15"/>
  <c r="KK67" i="15"/>
  <c r="KO83" i="15"/>
  <c r="KU67" i="15"/>
  <c r="JP83" i="15"/>
  <c r="LR67" i="15"/>
  <c r="MI83" i="15"/>
  <c r="MB67" i="15"/>
  <c r="IT92" i="15"/>
  <c r="KX83" i="15"/>
  <c r="MY67" i="15"/>
  <c r="JK83" i="15"/>
  <c r="OO83" i="15"/>
  <c r="KU83" i="15"/>
  <c r="MR83" i="15"/>
  <c r="MD83" i="15"/>
  <c r="R83" i="15"/>
  <c r="KG83" i="15"/>
  <c r="MZ83" i="15"/>
  <c r="JQ67" i="15"/>
  <c r="NK83" i="15"/>
  <c r="KN67" i="15"/>
  <c r="HT91" i="15"/>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4" i="28"/>
  <c r="C5" i="28" s="1"/>
  <c r="D5" i="28" s="1"/>
  <c r="C6" i="28" s="1"/>
  <c r="D6" i="28" s="1"/>
  <c r="C7" i="28" s="1"/>
  <c r="D7" i="28" s="1"/>
  <c r="C8" i="28" s="1"/>
  <c r="D8" i="28" s="1"/>
  <c r="C9" i="28" s="1"/>
  <c r="D9" i="28" s="1"/>
  <c r="C10" i="28" s="1"/>
  <c r="D10" i="28" s="1"/>
  <c r="C11" i="28" s="1"/>
  <c r="D11" i="28" s="1"/>
  <c r="C12" i="28" s="1"/>
  <c r="D12" i="28" s="1"/>
  <c r="C13" i="28" s="1"/>
  <c r="D13" i="28" s="1"/>
  <c r="C14" i="28" s="1"/>
  <c r="D2" i="28"/>
  <c r="B104" i="28"/>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D1" i="28" l="1"/>
  <c r="B106" i="28"/>
  <c r="IN13" i="14"/>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DV11" i="14"/>
  <c r="LN11" i="14"/>
  <c r="DT10" i="14"/>
  <c r="DT7" i="14"/>
  <c r="DT8" i="14"/>
  <c r="DT5" i="14"/>
  <c r="HY6" i="14"/>
  <c r="IA6" i="14"/>
  <c r="HQ6" i="14"/>
  <c r="IC6" i="14"/>
  <c r="IF6" i="14"/>
  <c r="IR6" i="14"/>
  <c r="JD6" i="14"/>
  <c r="JP6" i="14"/>
  <c r="KB6" i="14"/>
  <c r="KN6" i="14"/>
  <c r="KZ6" i="14"/>
  <c r="LL6" i="14"/>
  <c r="HR6" i="14"/>
  <c r="IG6" i="14"/>
  <c r="IS6" i="14"/>
  <c r="JE6" i="14"/>
  <c r="JQ6" i="14"/>
  <c r="KC6" i="14"/>
  <c r="KO6" i="14"/>
  <c r="LA6" i="14"/>
  <c r="HS6" i="14"/>
  <c r="IH6" i="14"/>
  <c r="IT6" i="14"/>
  <c r="JF6" i="14"/>
  <c r="JR6" i="14"/>
  <c r="KD6" i="14"/>
  <c r="KP6" i="14"/>
  <c r="LB6" i="14"/>
  <c r="HT6" i="14"/>
  <c r="II6" i="14"/>
  <c r="IU6" i="14"/>
  <c r="JG6" i="14"/>
  <c r="JS6" i="14"/>
  <c r="KE6" i="14"/>
  <c r="KQ6" i="14"/>
  <c r="LC6" i="14"/>
  <c r="HU6" i="14"/>
  <c r="IJ6" i="14"/>
  <c r="IV6" i="14"/>
  <c r="JH6" i="14"/>
  <c r="JT6" i="14"/>
  <c r="KF6" i="14"/>
  <c r="KR6" i="14"/>
  <c r="LD6" i="14"/>
  <c r="HV6" i="14"/>
  <c r="IK6" i="14"/>
  <c r="IW6" i="14"/>
  <c r="JI6" i="14"/>
  <c r="JU6" i="14"/>
  <c r="KG6" i="14"/>
  <c r="KS6" i="14"/>
  <c r="LE6" i="14"/>
  <c r="HZ6" i="14"/>
  <c r="IN6" i="14"/>
  <c r="IZ6" i="14"/>
  <c r="JL6" i="14"/>
  <c r="JX6" i="14"/>
  <c r="KJ6" i="14"/>
  <c r="KV6" i="14"/>
  <c r="LH6" i="14"/>
  <c r="IX6" i="14"/>
  <c r="JY6" i="14"/>
  <c r="KY6" i="14"/>
  <c r="IY6" i="14"/>
  <c r="JZ6" i="14"/>
  <c r="LF6" i="14"/>
  <c r="HW6" i="14"/>
  <c r="JA6" i="14"/>
  <c r="KA6" i="14"/>
  <c r="LG6" i="14"/>
  <c r="HX6" i="14"/>
  <c r="JB6" i="14"/>
  <c r="KH6" i="14"/>
  <c r="LI6" i="14"/>
  <c r="IB6" i="14"/>
  <c r="JC6" i="14"/>
  <c r="KI6" i="14"/>
  <c r="LJ6" i="14"/>
  <c r="IE6" i="14"/>
  <c r="JK6" i="14"/>
  <c r="KL6" i="14"/>
  <c r="IM6" i="14"/>
  <c r="JN6" i="14"/>
  <c r="KT6" i="14"/>
  <c r="IL6" i="14"/>
  <c r="KW6" i="14"/>
  <c r="IO6" i="14"/>
  <c r="KX6" i="14"/>
  <c r="IP6" i="14"/>
  <c r="LK6" i="14"/>
  <c r="IQ6" i="14"/>
  <c r="JJ6" i="14"/>
  <c r="JO6" i="14"/>
  <c r="JW6" i="14"/>
  <c r="ID6" i="14"/>
  <c r="JM6" i="14"/>
  <c r="KK6" i="14"/>
  <c r="JV6" i="14"/>
  <c r="KM6" i="14"/>
  <c r="KU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LP6" i="14" l="1"/>
  <c r="LQ6" i="14"/>
  <c r="LM6" i="14"/>
  <c r="MU6" i="14"/>
  <c r="ME6" i="14"/>
  <c r="MT6" i="14"/>
  <c r="MF6" i="14"/>
  <c r="MP6" i="14"/>
  <c r="MH6" i="14"/>
  <c r="LT6" i="14"/>
  <c r="LN6" i="14"/>
  <c r="MS6" i="14"/>
  <c r="MI6" i="14"/>
  <c r="LW6" i="14"/>
  <c r="MQ6" i="14"/>
  <c r="LR6" i="14"/>
  <c r="LV6" i="14"/>
  <c r="LS6" i="14"/>
  <c r="MD6" i="14"/>
  <c r="LO6" i="14"/>
  <c r="MC6" i="14"/>
  <c r="LU6" i="14"/>
  <c r="LX6" i="14"/>
  <c r="MO6" i="14"/>
  <c r="MG6" i="14"/>
  <c r="MZ6" i="14"/>
  <c r="OM6" i="14"/>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DV9" i="14" l="1"/>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HP108" i="7" l="1"/>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HR108" i="7" l="1"/>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HS108" i="7" l="1"/>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HT108" i="7" l="1"/>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HU108" i="7" l="1"/>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HZ109" i="7" s="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II109" i="7" s="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OD11" i="19" s="1"/>
  <c r="IT9" i="19"/>
  <c r="IT11" i="19" s="1"/>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JD109" i="7" s="1"/>
  <c r="CB11" i="14"/>
  <c r="JV11" i="14"/>
  <c r="NB9" i="14"/>
  <c r="FJ9" i="14"/>
  <c r="IQ9" i="19"/>
  <c r="IQ11" i="19" s="1"/>
  <c r="OG9" i="19"/>
  <c r="OG11" i="19" s="1"/>
  <c r="GP4" i="19"/>
  <c r="OH8" i="19"/>
  <c r="OH4" i="19"/>
  <c r="OH10" i="19" s="1"/>
  <c r="AV4" i="19"/>
  <c r="IP10" i="19"/>
  <c r="IP4" i="19"/>
  <c r="IP8" i="19" s="1"/>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IN11" i="19" s="1"/>
  <c r="OJ9" i="19"/>
  <c r="OJ11" i="19" s="1"/>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OM11" i="19" s="1"/>
  <c r="IK9" i="19"/>
  <c r="IK11" i="19" s="1"/>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OP11" i="19" s="1"/>
  <c r="IH9" i="19"/>
  <c r="IH11" i="19" s="1"/>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JR109" i="7" s="1"/>
  <c r="FX9" i="14"/>
  <c r="NP9" i="14"/>
  <c r="BN11" i="14"/>
  <c r="JH11" i="14"/>
  <c r="OU9" i="19"/>
  <c r="OU11" i="19" s="1"/>
  <c r="IC11" i="19"/>
  <c r="HD4" i="19"/>
  <c r="OV8" i="19"/>
  <c r="OV4" i="19"/>
  <c r="OV10" i="19" s="1"/>
  <c r="AH4" i="19"/>
  <c r="IB10" i="19"/>
  <c r="IB4" i="19"/>
  <c r="IB8" i="19" s="1"/>
  <c r="JV109" i="15"/>
  <c r="CE104" i="15"/>
  <c r="JW107" i="15"/>
  <c r="JW104" i="15"/>
  <c r="JW106" i="15" s="1"/>
  <c r="JW108" i="15"/>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IB11" i="19" s="1"/>
  <c r="OV9" i="19"/>
  <c r="OV11" i="19" s="1"/>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PA11" i="19" s="1"/>
  <c r="HW9" i="19"/>
  <c r="HW11" i="19" s="1"/>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JY109" i="7" s="1"/>
  <c r="BG11" i="14"/>
  <c r="JA11" i="14"/>
  <c r="GE9" i="14"/>
  <c r="NW9" i="14"/>
  <c r="HV9" i="19"/>
  <c r="HV11" i="19" s="1"/>
  <c r="PB9" i="19"/>
  <c r="PB11" i="19" s="1"/>
  <c r="AA4" i="19"/>
  <c r="HU10" i="19"/>
  <c r="HU4" i="19"/>
  <c r="HU8" i="19" s="1"/>
  <c r="HK4" i="19"/>
  <c r="PC8" i="19"/>
  <c r="PC4" i="19"/>
  <c r="PC10" i="19" s="1"/>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HT11" i="19" s="1"/>
  <c r="PD9" i="19"/>
  <c r="PD11" i="19" s="1"/>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PF11" i="19" s="1"/>
  <c r="HR9" i="19"/>
  <c r="HR11" i="19" s="1"/>
  <c r="HQ10" i="19"/>
  <c r="HQ4" i="19"/>
  <c r="HQ8" i="19" s="1"/>
  <c r="W4" i="19"/>
  <c r="HO4" i="19"/>
  <c r="PG8" i="19"/>
  <c r="PG4" i="19"/>
  <c r="PG10" i="19" s="1"/>
  <c r="KG109" i="15"/>
  <c r="CP104" i="15"/>
  <c r="KH104" i="15"/>
  <c r="KH107" i="15" s="1"/>
  <c r="KH106" i="15"/>
  <c r="KH108" i="15"/>
  <c r="CL104" i="7"/>
  <c r="KD106" i="7"/>
  <c r="KD104" i="7"/>
  <c r="KD108" i="7" s="1"/>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KD107" i="7" l="1"/>
  <c r="KD109" i="7" s="1"/>
  <c r="OB9" i="14"/>
  <c r="GJ9" i="14"/>
  <c r="BB11" i="14"/>
  <c r="IV11" i="14"/>
  <c r="PG9" i="19"/>
  <c r="PG11" i="19" s="1"/>
  <c r="HQ9" i="19"/>
  <c r="HQ11" i="19" s="1"/>
  <c r="PH8" i="19"/>
  <c r="PH4" i="19"/>
  <c r="PH10" i="19" s="1"/>
  <c r="HP10" i="19"/>
  <c r="HP4" i="19"/>
  <c r="HP8" i="19" s="1"/>
  <c r="KH109" i="15"/>
  <c r="KI108" i="15"/>
  <c r="CQ104" i="15"/>
  <c r="KI104" i="15"/>
  <c r="KI107" i="15" s="1"/>
  <c r="KI106" i="15"/>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KH107" i="7" l="1"/>
  <c r="KH109" i="7" s="1"/>
  <c r="GN9" i="14"/>
  <c r="OF9" i="14"/>
  <c r="AX11" i="14"/>
  <c r="IR11" i="14"/>
  <c r="KL109" i="15"/>
  <c r="KM108" i="15"/>
  <c r="KM104" i="15"/>
  <c r="KM107" i="15" s="1"/>
  <c r="CU104" i="15"/>
  <c r="KM106" i="15"/>
  <c r="KI106" i="7"/>
  <c r="KI104" i="7"/>
  <c r="KI107" i="7" s="1"/>
  <c r="CQ104"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KI109" i="7" s="1"/>
  <c r="AW11" i="14"/>
  <c r="IQ11" i="14"/>
  <c r="OG9" i="14"/>
  <c r="GO9" i="14"/>
  <c r="KM109" i="15"/>
  <c r="KN106" i="15"/>
  <c r="CV104" i="15"/>
  <c r="KN108" i="15"/>
  <c r="KN104" i="15"/>
  <c r="KN107" i="15" s="1"/>
  <c r="KN109" i="15" s="1"/>
  <c r="CR104" i="7"/>
  <c r="KJ104" i="7"/>
  <c r="KJ107" i="7" s="1"/>
  <c r="KJ106"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KL109" i="7" s="1"/>
  <c r="OJ9" i="14"/>
  <c r="GR9" i="14"/>
  <c r="AT11" i="14"/>
  <c r="IN11" i="14"/>
  <c r="CY104" i="15"/>
  <c r="KQ104" i="15"/>
  <c r="KQ107" i="15" s="1"/>
  <c r="KQ106" i="15"/>
  <c r="KQ108" i="15"/>
  <c r="KP109" i="15"/>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KT109" i="7" s="1"/>
  <c r="GZ9" i="14"/>
  <c r="OR9" i="14"/>
  <c r="AL11" i="14"/>
  <c r="IF11" i="14"/>
  <c r="KX109" i="15"/>
  <c r="KY104" i="15"/>
  <c r="KY107" i="15" s="1"/>
  <c r="DG104" i="15"/>
  <c r="KY108" i="15"/>
  <c r="KY106" i="15"/>
  <c r="KU106" i="7"/>
  <c r="KU108" i="7"/>
  <c r="KU104" i="7"/>
  <c r="KU107" i="7" s="1"/>
  <c r="DC104"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s="1"/>
  <c r="LF106" i="15"/>
  <c r="LF108" i="15"/>
  <c r="LA109" i="7"/>
  <c r="LB108" i="7"/>
  <c r="LB104" i="7"/>
  <c r="LB107" i="7" s="1"/>
  <c r="DJ104" i="7"/>
  <c r="LB106"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L109" i="7" s="1"/>
  <c r="LP109" i="15"/>
  <c r="DY104" i="15"/>
  <c r="LQ104" i="15"/>
  <c r="LQ107" i="15" s="1"/>
  <c r="LQ106" i="15"/>
  <c r="LQ108" i="15"/>
  <c r="LM106" i="7"/>
  <c r="DU104" i="7"/>
  <c r="LM104" i="7"/>
  <c r="LM107" i="7" s="1"/>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O109" i="7" s="1"/>
  <c r="LS109" i="15"/>
  <c r="EB104" i="15"/>
  <c r="LT108" i="15"/>
  <c r="LT104" i="15"/>
  <c r="LT107" i="15" s="1"/>
  <c r="LT106" i="15"/>
  <c r="DX104" i="7"/>
  <c r="LP104" i="7"/>
  <c r="LP107" i="7" s="1"/>
  <c r="LP106"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LZ109" i="15" s="1"/>
  <c r="ED104" i="7"/>
  <c r="LV106" i="7"/>
  <c r="LV104" i="7"/>
  <c r="LV107" i="7" s="1"/>
  <c r="LU109" i="7"/>
  <c r="DH12" i="14"/>
  <c r="LB12" i="14"/>
  <c r="LV108" i="7" l="1"/>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8" i="15"/>
  <c r="MU109" i="15"/>
  <c r="MR104" i="7"/>
  <c r="MR107" i="7" s="1"/>
  <c r="MR108" i="7"/>
  <c r="EZ104" i="7"/>
  <c r="MR106" i="7"/>
  <c r="MQ108" i="7"/>
  <c r="MQ109" i="7" s="1"/>
  <c r="CL12" i="14"/>
  <c r="KF12" i="14"/>
  <c r="MV109" i="15" l="1"/>
  <c r="MR109" i="7"/>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S106" i="7"/>
  <c r="GA104" i="7"/>
  <c r="NS107" i="7"/>
  <c r="NS104" i="7"/>
  <c r="NS108" i="7" s="1"/>
  <c r="NR109" i="7"/>
  <c r="BK12" i="14"/>
  <c r="JE12" i="14"/>
  <c r="NW109" i="15" l="1"/>
  <c r="NX107" i="15"/>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s="1"/>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U109" i="15"/>
  <c r="OQ109" i="7"/>
  <c r="OR107" i="7"/>
  <c r="OR104" i="7"/>
  <c r="OR108" i="7" s="1"/>
  <c r="OR106" i="7"/>
  <c r="GZ104" i="7"/>
  <c r="IF12" i="14"/>
  <c r="AL12" i="14"/>
  <c r="OV109" i="15" l="1"/>
  <c r="OR109" i="7"/>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6" i="14" s="1"/>
  <c r="IK108" i="14"/>
  <c r="IK107" i="14"/>
  <c r="IK109" i="14" l="1"/>
  <c r="IL104" i="14"/>
  <c r="IL107" i="14" s="1"/>
  <c r="IL108" i="14" l="1"/>
  <c r="IL106" i="14"/>
  <c r="IL109" i="14" s="1"/>
  <c r="IM104" i="14"/>
  <c r="IM108" i="14" s="1"/>
  <c r="IM107" i="14"/>
  <c r="IM106" i="14" l="1"/>
  <c r="IM109" i="14" s="1"/>
  <c r="IN104" i="14"/>
  <c r="IN107" i="14" s="1"/>
  <c r="IN108" i="14" l="1"/>
  <c r="IN106" i="14"/>
  <c r="IN109" i="14" s="1"/>
  <c r="IO104" i="14"/>
  <c r="IO108" i="14" s="1"/>
  <c r="IO107" i="14"/>
  <c r="IO106" i="14"/>
  <c r="IO109" i="14" l="1"/>
  <c r="IP104" i="14"/>
  <c r="IP107" i="14" s="1"/>
  <c r="IP108" i="14" l="1"/>
  <c r="IP106" i="14"/>
  <c r="IP109" i="14" s="1"/>
  <c r="IQ104" i="14"/>
  <c r="IQ106" i="14" s="1"/>
  <c r="IQ107" i="14"/>
  <c r="IQ108" i="14" l="1"/>
  <c r="IQ109" i="14"/>
  <c r="IR104" i="14"/>
  <c r="IR107" i="14" s="1"/>
  <c r="IR106" i="14" l="1"/>
  <c r="IR108" i="14"/>
  <c r="IS104" i="14"/>
  <c r="IS107" i="14" s="1"/>
  <c r="IR109" i="14" l="1"/>
  <c r="IS108" i="14"/>
  <c r="IS106" i="14"/>
  <c r="IT104" i="14"/>
  <c r="IT107" i="14" s="1"/>
  <c r="IS109" i="14" l="1"/>
  <c r="IT108" i="14"/>
  <c r="IT106" i="14"/>
  <c r="IU104" i="14"/>
  <c r="IU107" i="14" s="1"/>
  <c r="IU108" i="14"/>
  <c r="IU106" i="14"/>
  <c r="IT109" i="14" l="1"/>
  <c r="IV107" i="14"/>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l="1"/>
  <c r="JG108" i="14"/>
  <c r="JF109" i="14"/>
  <c r="JH104" i="14"/>
  <c r="JH107" i="14" s="1"/>
  <c r="JG109" i="14" l="1"/>
  <c r="JH108" i="14"/>
  <c r="JH106" i="14"/>
  <c r="JI104" i="14"/>
  <c r="JI107" i="14" s="1"/>
  <c r="JH109" i="14" l="1"/>
  <c r="JI108" i="14"/>
  <c r="JI106" i="14"/>
  <c r="JJ104" i="14"/>
  <c r="JJ107" i="14" s="1"/>
  <c r="JI109" i="14" l="1"/>
  <c r="JJ108" i="14"/>
  <c r="JJ106" i="14"/>
  <c r="JJ109" i="14" s="1"/>
  <c r="JK104" i="14"/>
  <c r="JK107" i="14" s="1"/>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8" i="14"/>
  <c r="JP106" i="14" l="1"/>
  <c r="JP109" i="14" s="1"/>
  <c r="JQ104" i="14"/>
  <c r="JQ107" i="14" s="1"/>
  <c r="JQ108" i="14" l="1"/>
  <c r="JQ106" i="14"/>
  <c r="JQ109" i="14" s="1"/>
  <c r="JR104" i="14"/>
  <c r="JR107" i="14" s="1"/>
  <c r="JR108" i="14" l="1"/>
  <c r="JR106" i="14"/>
  <c r="JR109" i="14" s="1"/>
  <c r="JS104" i="14"/>
  <c r="JS107" i="14" s="1"/>
  <c r="JS108" i="14" l="1"/>
  <c r="JS106" i="14"/>
  <c r="JS109" i="14" s="1"/>
  <c r="JT104" i="14"/>
  <c r="JT108" i="14" s="1"/>
  <c r="JT107" i="14" l="1"/>
  <c r="JT106" i="14"/>
  <c r="JU104" i="14"/>
  <c r="JU108" i="14" s="1"/>
  <c r="JT109" i="14" l="1"/>
  <c r="JU106" i="14"/>
  <c r="JU107" i="14"/>
  <c r="JU109" i="14" s="1"/>
  <c r="JV106" i="14"/>
  <c r="JV104" i="14"/>
  <c r="JV108" i="14" s="1"/>
  <c r="JV107" i="14" l="1"/>
  <c r="JW106" i="14"/>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U109" i="14" s="1"/>
  <c r="LV106" i="14"/>
  <c r="LV104" i="14"/>
  <c r="LV108" i="14" s="1"/>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23"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40"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74" authorId="0" shapeId="0" xr:uid="{7F2D4FFF-6FFE-414F-AB9D-83151DB36758}">
      <text>
        <r>
          <rPr>
            <sz val="9"/>
            <color indexed="81"/>
            <rFont val="Tahoma"/>
            <family val="2"/>
          </rPr>
          <t>This lookup list is only used on the Welcome worksheet (the first worksheet). You can choose whether you're a Frequentist, Bayesian, or whether you don't care what you are. This setting only changes the way some information is labled, not any of the calculations.
Hover over the note in cell B22 on the "Welcome!" worksheet to learn more.</t>
        </r>
      </text>
    </comment>
    <comment ref="A80" authorId="0" shapeId="0" xr:uid="{AB658BA4-1095-458B-90E3-781FF1FA64CA}">
      <text>
        <r>
          <rPr>
            <sz val="9"/>
            <color indexed="81"/>
            <rFont val="Tahoma"/>
            <family val="2"/>
          </rPr>
          <t>Suppose I flip a coin, catch it in my palm, and then hide from you whether the coin turned up heads or tails. Then I ask you, "What's the probability that this coin is heads up?"
If you say, "You already flipped the coin, so it's either 0% or 100%. I just don't know which it is, but the right answer is only one of those two alternatives" - you're a Frequentist.
If you say, "For me, the probability is 50%. You're hiding the answer from me, so I'll go with what I know, and that is, there's a 50/50 chance it's heads up" - you're a Bayesian.
This setting only changes the way certain information is labeled in this spreadsheet--not any of the calculations. If you're a Frequentist (or if you don't care), you will see a reference to a "confidence interval." If you're a Bayesian, you will see a reference to a "credible interval."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<sst xmlns="http://schemas.openxmlformats.org/spreadsheetml/2006/main" count="1514" uniqueCount="981">
  <si>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</si>
  <si>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</si>
  <si>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</si>
  <si>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</si>
  <si>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</si>
  <si>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</si>
  <si>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</si>
  <si>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</si>
  <si>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</si>
  <si>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</si>
  <si>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</si>
  <si>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</si>
  <si>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</si>
  <si>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</si>
  <si>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</si>
  <si>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</si>
  <si>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</si>
  <si>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</si>
  <si>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</si>
  <si>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</si>
  <si>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</si>
  <si>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</si>
  <si>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</si>
  <si>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</si>
  <si>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</si>
  <si>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</si>
  <si>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</si>
  <si>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</si>
  <si>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</si>
  <si>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</si>
  <si>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1.3</t>
  </si>
  <si>
    <t>Between a lowerbound value of</t>
  </si>
  <si>
    <t>and an upperbound value of</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</si>
  <si>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</si>
  <si>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</si>
  <si>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</si>
  <si>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</si>
  <si>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</si>
  <si>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</si>
  <si>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</si>
  <si>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</si>
  <si>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</si>
  <si>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</si>
  <si>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</si>
  <si>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</si>
  <si>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</si>
  <si>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</si>
  <si>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</si>
  <si>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</si>
  <si>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</si>
  <si>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</si>
  <si>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</si>
  <si>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</si>
  <si>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</si>
  <si>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</si>
  <si>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</si>
  <si>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</si>
  <si>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</si>
  <si>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</si>
  <si>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</si>
  <si>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</si>
  <si>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</si>
  <si>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</si>
  <si>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</si>
  <si>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</si>
  <si>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</si>
  <si>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</si>
  <si>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</si>
  <si>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</si>
  <si>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</si>
  <si>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</si>
  <si>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</si>
  <si>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</si>
  <si>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</si>
  <si>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</si>
  <si>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</si>
  <si>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</si>
  <si>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</si>
  <si>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</si>
  <si>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</si>
  <si>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</si>
  <si>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</si>
  <si>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</si>
  <si>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</si>
  <si>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</si>
  <si>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</si>
  <si>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</si>
  <si>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</si>
  <si>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</si>
  <si>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</si>
  <si>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</si>
  <si>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</si>
  <si>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</si>
  <si>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</si>
  <si>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</si>
  <si>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</si>
  <si>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</si>
  <si>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</si>
  <si>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</si>
  <si>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</si>
  <si>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</si>
  <si>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</si>
  <si>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</si>
  <si>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</si>
  <si>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</si>
  <si>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</si>
  <si>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</si>
  <si>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</si>
  <si>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</si>
  <si>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</si>
  <si>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</si>
  <si>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</si>
  <si>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</si>
  <si>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</si>
  <si>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</si>
  <si>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</si>
  <si>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</si>
  <si>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</si>
  <si>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</si>
  <si>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</si>
  <si>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</si>
  <si>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</si>
  <si>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</si>
  <si>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</si>
  <si>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</si>
  <si>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</si>
  <si>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</si>
  <si>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</si>
  <si>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</si>
  <si>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</si>
  <si>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</si>
  <si>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</si>
  <si>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</si>
  <si>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</si>
  <si>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</si>
  <si>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</si>
  <si>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</si>
  <si>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</si>
  <si>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</si>
  <si>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</si>
  <si>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</si>
  <si>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</si>
  <si>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</si>
  <si>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</si>
  <si>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</si>
  <si>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</si>
  <si>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</si>
  <si>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</si>
  <si>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</si>
  <si>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</si>
  <si>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</si>
  <si>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</si>
  <si>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</si>
  <si>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</si>
  <si>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</si>
  <si>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</si>
  <si>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</si>
  <si>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</si>
  <si>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</si>
  <si>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</si>
  <si>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</si>
  <si>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</si>
  <si>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</si>
  <si>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</si>
  <si>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</si>
  <si>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</si>
  <si>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</si>
  <si>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</si>
  <si>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</si>
  <si>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</si>
  <si>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</si>
  <si>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</si>
  <si>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</si>
  <si>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</si>
  <si>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</si>
  <si>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</si>
  <si>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</si>
  <si>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</si>
  <si>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</si>
  <si>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</si>
  <si>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</si>
  <si>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</si>
  <si>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</si>
  <si>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</si>
  <si>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</si>
  <si>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</si>
  <si>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</si>
  <si>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</si>
  <si>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</si>
  <si>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</si>
  <si>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</si>
  <si>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</si>
  <si>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</si>
  <si>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</si>
  <si>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</si>
  <si>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</si>
  <si>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</si>
  <si>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</si>
  <si>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</si>
  <si>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</si>
  <si>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</si>
  <si>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</si>
  <si>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</si>
  <si>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</si>
  <si>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</si>
  <si>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</si>
  <si>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</si>
  <si>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</si>
  <si>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</si>
  <si>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</si>
  <si>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</si>
  <si>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</si>
  <si>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</si>
  <si>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</si>
  <si>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</si>
  <si>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</si>
  <si>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</si>
  <si>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</si>
  <si>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</si>
  <si>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</si>
  <si>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</si>
  <si>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</si>
  <si>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</si>
  <si>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</si>
  <si>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</si>
  <si>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</si>
  <si>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</si>
  <si>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</si>
  <si>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</si>
  <si>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</si>
  <si>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</si>
  <si>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</si>
  <si>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</si>
  <si>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</si>
  <si>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</si>
  <si>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</si>
  <si>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</si>
  <si>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</si>
  <si>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</si>
  <si>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</si>
  <si>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</si>
  <si>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</si>
  <si>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</si>
  <si>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</si>
  <si>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</si>
  <si>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</si>
  <si>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</si>
  <si>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</si>
  <si>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</si>
  <si>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</si>
  <si>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</si>
  <si>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</si>
  <si>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</si>
  <si>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</si>
  <si>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</si>
  <si>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</si>
  <si>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</si>
  <si>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</si>
  <si>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</si>
  <si>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</si>
  <si>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</si>
  <si>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</si>
  <si>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</si>
  <si>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</si>
  <si>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</si>
  <si>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</si>
  <si>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</si>
  <si>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</si>
  <si>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</si>
  <si>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</si>
  <si>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</si>
  <si>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</si>
  <si>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</si>
  <si>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</si>
  <si>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</si>
  <si>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</si>
  <si>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</si>
  <si>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</si>
  <si>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</si>
  <si>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</si>
  <si>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</si>
  <si>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</si>
  <si>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</si>
  <si>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</si>
  <si>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</si>
  <si>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</si>
  <si>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</si>
  <si>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</si>
  <si>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</si>
  <si>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</si>
  <si>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</si>
  <si>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</si>
  <si>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</si>
  <si>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</si>
  <si>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</si>
  <si>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</si>
  <si>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</si>
  <si>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</si>
  <si>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</si>
  <si>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</si>
  <si>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</si>
  <si>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</si>
  <si>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</si>
  <si>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</si>
  <si>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</si>
  <si>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</si>
  <si>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</si>
  <si>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</si>
  <si>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</si>
  <si>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</si>
  <si>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</si>
  <si>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</si>
  <si>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</si>
  <si>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</si>
  <si>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</si>
  <si>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</si>
  <si>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</si>
  <si>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</si>
  <si>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</si>
  <si>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</si>
  <si>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</si>
  <si>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</si>
  <si>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</si>
  <si>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</si>
  <si>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</si>
  <si>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</si>
  <si>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</si>
  <si>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</si>
  <si>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</si>
  <si>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</si>
  <si>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</si>
  <si>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</si>
  <si>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</si>
  <si>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</si>
  <si>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</si>
  <si>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</si>
  <si>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</si>
  <si>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</si>
  <si>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</si>
  <si>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</si>
  <si>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</si>
  <si>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</si>
  <si>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</si>
  <si>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</si>
  <si>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</si>
  <si>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</si>
  <si>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</si>
  <si>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</si>
  <si>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</si>
  <si>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</si>
  <si>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</si>
  <si>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</si>
  <si>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</si>
  <si>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</si>
  <si>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</si>
  <si>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</si>
  <si>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</si>
  <si>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</si>
  <si>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</si>
  <si>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</si>
  <si>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</si>
  <si>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</si>
  <si>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</si>
  <si>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</si>
  <si>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</si>
  <si>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</si>
  <si>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</si>
  <si>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</si>
  <si>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</si>
  <si>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</si>
  <si>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</si>
  <si>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</si>
  <si>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</si>
  <si>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</si>
  <si>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</si>
  <si>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</si>
  <si>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</si>
  <si>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</si>
  <si>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</si>
  <si>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</si>
  <si>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</si>
  <si>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</si>
  <si>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</si>
  <si>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</si>
  <si>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</si>
  <si>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</si>
  <si>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</si>
  <si>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</si>
  <si>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</si>
  <si>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</si>
  <si>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</si>
  <si>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</si>
  <si>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</si>
  <si>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</si>
  <si>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</si>
  <si>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</si>
  <si>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</si>
  <si>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</si>
  <si>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</si>
  <si>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</si>
  <si>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</si>
  <si>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</si>
  <si>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</si>
  <si>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</si>
  <si>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</si>
  <si>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</si>
  <si>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</si>
  <si>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</si>
  <si>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</si>
  <si>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</si>
  <si>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</si>
  <si>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</si>
  <si>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</si>
  <si>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</si>
  <si>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</si>
  <si>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</si>
  <si>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</si>
  <si>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</si>
  <si>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</si>
  <si>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</si>
  <si>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</si>
  <si>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</si>
  <si>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</si>
  <si>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</si>
  <si>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</si>
  <si>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</si>
  <si>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</si>
  <si>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</si>
  <si>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</si>
  <si>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</si>
  <si>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</si>
  <si>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</si>
  <si>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</si>
  <si>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</si>
  <si>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</si>
  <si>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</si>
  <si>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</si>
  <si>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</si>
  <si>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</si>
  <si>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</si>
  <si>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</si>
  <si>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</si>
  <si>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</si>
  <si>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</si>
  <si>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</si>
  <si>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</si>
  <si>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</si>
  <si>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</si>
  <si>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</si>
  <si>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</si>
  <si>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</si>
  <si>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</si>
  <si>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</si>
  <si>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</si>
  <si>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</si>
  <si>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</si>
  <si>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</si>
  <si>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</si>
  <si>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</si>
  <si>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</si>
  <si>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</si>
  <si>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</si>
  <si>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</si>
  <si>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</si>
  <si>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</si>
  <si>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</si>
  <si>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</si>
  <si>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</si>
  <si>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</si>
  <si>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</si>
  <si>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</si>
  <si>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</si>
  <si>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</si>
  <si>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</si>
  <si>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</si>
  <si>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</si>
  <si>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</si>
  <si>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</si>
  <si>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</si>
  <si>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</si>
  <si>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</si>
  <si>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</si>
  <si>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</si>
  <si>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</si>
  <si>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</si>
  <si>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</si>
  <si>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</si>
  <si>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</si>
  <si>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</si>
  <si>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</si>
  <si>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</si>
  <si>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</si>
  <si>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</si>
  <si>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</si>
  <si>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</si>
  <si>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</si>
  <si>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</si>
  <si>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</si>
  <si>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</si>
  <si>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</si>
  <si>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</si>
  <si>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</si>
  <si>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</si>
  <si>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</si>
  <si>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</si>
  <si>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</si>
  <si>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</si>
  <si>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</si>
  <si>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</si>
  <si>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</si>
  <si>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</si>
  <si>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</si>
  <si>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</si>
  <si>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</si>
  <si>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</si>
  <si>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</si>
  <si>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</si>
  <si>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</si>
  <si>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</si>
  <si>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</si>
  <si>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</si>
  <si>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</si>
  <si>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</si>
  <si>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</si>
  <si>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</si>
  <si>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</si>
  <si>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</si>
  <si>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</si>
  <si>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</si>
  <si>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</si>
  <si>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</si>
  <si>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</si>
  <si>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</si>
  <si>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</si>
  <si>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</si>
  <si>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</si>
  <si>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</si>
  <si>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</si>
  <si>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</si>
  <si>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</si>
  <si>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</si>
  <si>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</si>
  <si>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</si>
  <si>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</si>
  <si>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</si>
  <si>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</si>
  <si>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</si>
  <si>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</si>
  <si>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</si>
  <si>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</si>
  <si>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</si>
  <si>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</si>
  <si>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</si>
  <si>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</si>
  <si>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</si>
  <si>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</si>
  <si>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</si>
  <si>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</si>
  <si>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</si>
  <si>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</si>
  <si>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</si>
  <si>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</si>
  <si>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</si>
  <si>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</si>
  <si>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</si>
  <si>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</si>
  <si>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</si>
  <si>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</si>
  <si>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</si>
  <si>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</si>
  <si>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</si>
  <si>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</si>
  <si>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</si>
  <si>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</si>
  <si>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</si>
  <si>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</si>
  <si>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</si>
  <si>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</si>
  <si>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</si>
  <si>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</si>
  <si>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</si>
  <si>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</si>
  <si>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</si>
  <si>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</si>
  <si>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</si>
  <si>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</si>
  <si>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</si>
  <si>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</si>
  <si>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</si>
  <si>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</si>
  <si>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</si>
  <si>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</si>
  <si>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</si>
  <si>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</si>
  <si>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</si>
  <si>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</si>
  <si>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</si>
  <si>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</si>
  <si>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</si>
  <si>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</si>
  <si>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</si>
  <si>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</si>
  <si>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</si>
  <si>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</si>
  <si>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</si>
  <si>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</si>
  <si>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</si>
  <si>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</si>
  <si>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</si>
  <si>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</si>
  <si>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</si>
  <si>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</si>
  <si>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</si>
  <si>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</si>
  <si>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</si>
  <si>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</si>
  <si>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</si>
  <si>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</si>
  <si>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</si>
  <si>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</si>
  <si>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</si>
  <si>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</si>
  <si>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</si>
  <si>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</si>
  <si>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</si>
  <si>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</si>
  <si>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</si>
  <si>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</si>
  <si>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</si>
  <si>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</si>
  <si>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</si>
  <si>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</si>
  <si>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</si>
  <si>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</si>
  <si>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</si>
  <si>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</si>
  <si>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</si>
  <si>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</si>
  <si>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</si>
  <si>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</si>
  <si>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</si>
  <si>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</si>
  <si>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</si>
  <si>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</si>
  <si>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</si>
  <si>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</si>
  <si>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</si>
  <si>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</si>
  <si>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</si>
  <si>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</si>
  <si>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</si>
  <si>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</si>
  <si>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</si>
  <si>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</si>
  <si>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</si>
  <si>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</si>
  <si>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</si>
  <si>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</si>
  <si>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</si>
  <si>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</si>
  <si>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</si>
  <si>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</si>
  <si>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</si>
  <si>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</si>
  <si>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</si>
  <si>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</si>
  <si>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</si>
  <si>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</si>
  <si>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</si>
  <si>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</si>
  <si>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</si>
  <si>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</si>
  <si>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</si>
  <si>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</si>
  <si>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</si>
  <si>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</si>
  <si>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</si>
  <si>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</si>
  <si>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</si>
  <si>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</si>
  <si>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</si>
  <si>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</si>
  <si>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</si>
  <si>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</si>
  <si>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</si>
  <si>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</si>
  <si>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</si>
  <si>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</si>
  <si>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</si>
  <si>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</si>
  <si>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</si>
  <si>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</si>
  <si>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</si>
  <si>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</si>
  <si>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</si>
  <si>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</si>
  <si>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</si>
  <si>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</si>
  <si>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</si>
  <si>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</si>
  <si>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</si>
  <si>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</si>
  <si>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</si>
  <si>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</si>
  <si>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</si>
  <si>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</si>
  <si>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</si>
  <si>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</si>
  <si>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</si>
  <si>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</si>
  <si>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</si>
  <si>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</si>
  <si>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</si>
  <si>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</si>
  <si>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</si>
  <si>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</si>
  <si>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</si>
  <si>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</si>
  <si>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</si>
  <si>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</si>
  <si>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</si>
  <si>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</si>
  <si>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</si>
  <si>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</si>
  <si>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</si>
  <si>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</si>
  <si>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</si>
  <si>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</si>
  <si>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</si>
  <si>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</si>
  <si>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</si>
  <si>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</si>
  <si>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</si>
  <si>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</si>
  <si>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</si>
  <si>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</si>
  <si>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</si>
  <si>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</si>
  <si>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</si>
  <si>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</si>
  <si>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</si>
  <si>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</si>
  <si>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</si>
  <si>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</si>
  <si>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</si>
  <si>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</si>
  <si>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</si>
  <si>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</si>
  <si>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</si>
  <si>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</si>
  <si>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</si>
  <si>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</si>
  <si>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</si>
  <si>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</si>
  <si>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</si>
  <si>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</si>
  <si>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</si>
  <si>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</si>
  <si>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</si>
  <si>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</si>
  <si>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</si>
  <si>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</si>
  <si>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</si>
  <si>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</si>
  <si>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</si>
  <si>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</si>
  <si>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</si>
  <si>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</si>
  <si>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</si>
  <si>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</si>
  <si>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</si>
  <si>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</si>
  <si>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</si>
  <si>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</si>
  <si>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</si>
  <si>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</si>
  <si>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</si>
  <si>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</si>
  <si>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</si>
  <si>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</si>
  <si>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</si>
  <si>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</si>
  <si>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</si>
  <si>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</si>
  <si>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</si>
  <si>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</si>
  <si>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</si>
  <si>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</si>
  <si>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</si>
  <si>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</si>
  <si>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</si>
  <si>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</si>
  <si>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</si>
  <si>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</si>
  <si>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</si>
  <si>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</si>
  <si>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</si>
  <si>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</si>
  <si>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</si>
  <si>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</si>
  <si>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</si>
  <si>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</si>
  <si>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</si>
  <si>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</si>
  <si>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</si>
  <si>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</si>
  <si>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</si>
  <si>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</si>
  <si>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</si>
  <si>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</si>
  <si>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</si>
  <si>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</si>
  <si>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</si>
  <si>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</si>
  <si>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</si>
  <si>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</si>
  <si>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</si>
  <si>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</si>
  <si>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</si>
  <si>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</si>
  <si>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</si>
  <si>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</si>
  <si>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</si>
  <si>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</si>
  <si>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</si>
  <si>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</si>
  <si>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</si>
  <si>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</si>
  <si>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</si>
  <si>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</si>
  <si>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</si>
  <si>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</si>
  <si>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</si>
  <si>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</si>
  <si>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</si>
  <si>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</si>
  <si>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</si>
  <si>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</si>
  <si>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</si>
  <si>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</si>
  <si>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</si>
  <si>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</si>
  <si>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</si>
  <si>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</si>
  <si>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</si>
  <si>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</si>
  <si>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</si>
  <si>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</si>
  <si>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</si>
  <si>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</si>
  <si>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</si>
  <si>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</si>
  <si>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</si>
  <si>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</si>
  <si>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</si>
  <si>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</si>
  <si>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</si>
  <si>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</si>
  <si>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</si>
  <si>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</si>
  <si>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</si>
  <si>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</si>
  <si>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</si>
  <si>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</si>
  <si>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</si>
  <si>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</si>
  <si>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</si>
  <si>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</si>
  <si>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</si>
  <si>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</si>
  <si>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</si>
  <si>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</si>
  <si>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</si>
  <si>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</si>
  <si>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</si>
  <si>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</si>
  <si>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</si>
  <si>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</si>
  <si>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</si>
  <si>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</si>
  <si>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</si>
  <si>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</si>
  <si>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</si>
  <si>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</si>
  <si>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</si>
  <si>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</si>
  <si>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</si>
  <si>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</si>
  <si>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</si>
  <si>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</si>
  <si>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</si>
  <si>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</si>
  <si>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</si>
  <si>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</si>
  <si>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</si>
  <si>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</si>
  <si>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</si>
  <si>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</si>
  <si>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</si>
  <si>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</si>
  <si>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</si>
  <si>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</si>
  <si>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</si>
  <si>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t>Statistical PERT downloads share the same three steps for making a probablistic estimate: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</si>
  <si>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</si>
  <si>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</si>
  <si>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</si>
  <si>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</si>
  <si>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</si>
  <si>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</si>
  <si>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</si>
  <si>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</si>
  <si>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</si>
  <si>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</si>
  <si>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</si>
  <si>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</si>
  <si>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</si>
  <si>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</si>
  <si>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</si>
  <si>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</si>
  <si>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</si>
  <si>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</si>
  <si>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</si>
  <si>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</si>
  <si>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</si>
  <si>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</si>
  <si>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</si>
  <si>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</si>
  <si>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</si>
  <si>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</si>
  <si>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</si>
  <si>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</si>
  <si>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</si>
  <si>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</si>
  <si>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t>© 2015-2021, William W. Davis, MSPM, PMP</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</si>
  <si>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</si>
  <si>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</si>
  <si>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</si>
  <si>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</si>
  <si>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</si>
  <si>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By</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</si>
  <si>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</si>
  <si>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</si>
  <si>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</si>
  <si>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</si>
  <si>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</si>
  <si>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</si>
  <si>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</si>
  <si>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</si>
  <si>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</si>
  <si>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</si>
  <si>
    <t>New with Version 5 — Dynamically-drawn Cumulative Flow Diagrams!</t>
  </si>
  <si>
    <t>New with Version 5 — SPERT® Scheduler to create a probabilistic schedule!</t>
  </si>
  <si>
    <t xml:space="preserve">     Note:  NORM.DIST and NORM.INV functions use the mean (i.e., the PERT expected value) which implies probabilistic symmetry.</t>
  </si>
  <si>
    <t>Then, right-click on the chart and choose "Select data…" and de-select your "Done" column.</t>
  </si>
  <si>
    <t>Hide any columns you don't use to remove them from the CFD charts below.</t>
  </si>
  <si>
    <t>Need more rows? Unhide rows 51-305.</t>
  </si>
  <si>
    <t>only the true work-in-progress (WIP) process steps after you customize this worksheet to your workflow.</t>
  </si>
  <si>
    <r>
      <t xml:space="preserve">For the </t>
    </r>
    <r>
      <rPr>
        <b/>
        <i/>
        <sz val="11"/>
        <color rgb="FFC00000"/>
        <rFont val="Calibri"/>
        <family val="2"/>
        <scheme val="minor"/>
      </rPr>
      <t>WIP Only</t>
    </r>
    <r>
      <rPr>
        <i/>
        <sz val="11"/>
        <color rgb="FFC00000"/>
        <rFont val="Calibri"/>
        <family val="2"/>
        <scheme val="minor"/>
      </rPr>
      <t xml:space="preserve"> chart above, the example "Done" column is de-selected. Adjust this chart by choosing</t>
    </r>
  </si>
  <si>
    <t xml:space="preserve"> Total project duration</t>
  </si>
  <si>
    <t>H-V and include up to fifteen more process steps for a total of 20. You can rename any process step to your liking.</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</si>
  <si>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t>
    </r>
  </si>
  <si>
    <t>These values are used to pick the zoom % on single uncertainty bell-curve charts.
You can add, remove, or change values in this list.</t>
  </si>
  <si>
    <t>Duration Days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</si>
  <si>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Charts</t>
    </r>
  </si>
  <si>
    <r>
      <t>any team can use to monitor work that flows through their unique process. The "</t>
    </r>
    <r>
      <rPr>
        <b/>
        <sz val="11"/>
        <color theme="1"/>
        <rFont val="Calibri"/>
        <family val="2"/>
        <scheme val="minor"/>
      </rPr>
      <t>SPERT® Normal - CFD Charts</t>
    </r>
    <r>
      <rPr>
        <sz val="11"/>
        <color theme="1"/>
        <rFont val="Calibri"/>
        <family val="2"/>
        <scheme val="minor"/>
      </rPr>
      <t xml:space="preserve">" </t>
    </r>
  </si>
  <si>
    <t>Minor formatting tweaks for greater consistency, a new WIP chart on the CFD Charts worksheet, add SUM to Scheduler Duration</t>
  </si>
  <si>
    <t>5.0.1</t>
  </si>
  <si>
    <t>5.0.2</t>
  </si>
  <si>
    <t>Choose whether you're a Frequentist or a Bayesian</t>
  </si>
  <si>
    <t>I'm a Frequentist!</t>
  </si>
  <si>
    <t>I'm a Bayesian!</t>
  </si>
  <si>
    <t>I don't know (or I don't care)!</t>
  </si>
  <si>
    <t>You can create "confidence intervals" with Statistical PERT</t>
  </si>
  <si>
    <t>You can create "credible intervals" with Statistical PERT</t>
  </si>
  <si>
    <t>You will create "confidence intervals" with Statistical PERT unless you say you're a Bayesian!</t>
  </si>
  <si>
    <t>Add Frequentist/Bayesian lookup and dynamic label functionality for ranges</t>
  </si>
  <si>
    <t>- Indicate whether you're a Frequentist or a Bayesian (if you care at all!)</t>
  </si>
  <si>
    <r>
      <rPr>
        <i/>
        <sz val="11"/>
        <color theme="1"/>
        <rFont val="Calibri"/>
        <family val="2"/>
        <scheme val="minor"/>
      </rPr>
      <t xml:space="preserve">Are you a </t>
    </r>
    <r>
      <rPr>
        <b/>
        <sz val="11"/>
        <color theme="1"/>
        <rFont val="Calibri"/>
        <family val="2"/>
        <scheme val="minor"/>
      </rPr>
      <t>Frequentist</t>
    </r>
    <r>
      <rPr>
        <i/>
        <sz val="11"/>
        <color theme="1"/>
        <rFont val="Calibri"/>
        <family val="2"/>
        <scheme val="minor"/>
      </rPr>
      <t xml:space="preserve"> or a</t>
    </r>
    <r>
      <rPr>
        <b/>
        <i/>
        <sz val="11"/>
        <color theme="1"/>
        <rFont val="Calibri"/>
        <family val="2"/>
        <scheme val="minor"/>
      </rPr>
      <t xml:space="preserve"> </t>
    </r>
    <r>
      <rPr>
        <b/>
        <sz val="11"/>
        <color theme="1"/>
        <rFont val="Calibri"/>
        <family val="2"/>
        <scheme val="minor"/>
      </rPr>
      <t xml:space="preserve">Bayesian </t>
    </r>
    <r>
      <rPr>
        <i/>
        <sz val="11"/>
        <color theme="1"/>
        <rFont val="Calibri"/>
        <family val="2"/>
        <scheme val="minor"/>
      </rPr>
      <t>modeler?</t>
    </r>
  </si>
  <si>
    <t>Hover over the label to see an explanatory note and learn whether you're a Frequentist or a Bayesian</t>
  </si>
  <si>
    <t>Your choice does not affect any Statistical PERT calculations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</si>
</sst>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
      <b/>
      <i/>
      <sz val="11"/>
      <color rgb="FFC00000"/>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86">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18" fillId="0" borderId="0" xfId="0" applyFont="1" applyFill="1" applyAlignment="1">
      <alignment horizontal="left" indent="1"/>
    </xf>
    <xf numFmtId="0" fontId="10" fillId="13" borderId="0" xfId="2" applyFill="1" applyAlignment="1">
      <alignment horizontal="left"/>
    </xf>
    <xf numFmtId="0" fontId="85" fillId="0" borderId="0" xfId="0" applyFont="1"/>
    <xf numFmtId="3" fontId="1" fillId="38" borderId="1" xfId="0" applyNumberFormat="1" applyFont="1" applyFill="1" applyBorder="1" applyAlignment="1">
      <alignment horizontal="right"/>
    </xf>
    <xf numFmtId="0" fontId="23" fillId="0" borderId="0" xfId="0" applyFont="1" applyAlignment="1">
      <alignment horizontal="left" vertical="center"/>
    </xf>
    <xf numFmtId="9" fontId="31" fillId="12" borderId="6" xfId="0" applyNumberFormat="1" applyFont="1" applyFill="1" applyBorder="1"/>
    <xf numFmtId="0" fontId="1" fillId="4" borderId="5" xfId="0" applyFont="1" applyFill="1" applyBorder="1"/>
    <xf numFmtId="0" fontId="78" fillId="0" borderId="0" xfId="0" applyFont="1" applyAlignment="1">
      <alignment horizontal="left" indent="1"/>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1" fillId="4" borderId="12" xfId="0" applyFont="1" applyFill="1" applyBorder="1" applyAlignment="1">
      <alignment horizontal="left"/>
    </xf>
    <xf numFmtId="0" fontId="1" fillId="4" borderId="5" xfId="0" applyFont="1" applyFill="1" applyBorder="1" applyAlignment="1">
      <alignment horizontal="left"/>
    </xf>
    <xf numFmtId="0" fontId="0" fillId="12" borderId="12" xfId="0" applyFill="1" applyBorder="1" applyAlignment="1">
      <alignment horizontal="center"/>
    </xf>
    <xf numFmtId="0" fontId="0" fillId="12" borderId="5" xfId="0" applyFill="1" applyBorder="1" applyAlignment="1">
      <alignment horizontal="center"/>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1" fillId="40" borderId="12" xfId="0" applyFont="1" applyFill="1" applyBorder="1" applyAlignment="1">
      <alignment horizontal="center"/>
    </xf>
    <xf numFmtId="0" fontId="1" fillId="40" borderId="5" xfId="0" applyFont="1" applyFill="1" applyBorder="1" applyAlignment="1">
      <alignment horizontal="center"/>
    </xf>
    <xf numFmtId="0" fontId="78" fillId="0" borderId="0" xfId="0" applyFont="1" applyAlignment="1">
      <alignment horizontal="left" indent="2"/>
    </xf>
  </cellXfs>
  <cellStyles count="4">
    <cellStyle name="Currency" xfId="1" builtinId="4"/>
    <cellStyle name="Hyperlink" xfId="2" builtinId="8"/>
    <cellStyle name="Normal" xfId="0" builtinId="0"/>
    <cellStyle name="Percent" xfId="3" builtinId="5"/>
  </cellStyles>
  <dxfs count="61">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9900"/>
      <color rgb="FF0000FF"/>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Scheduler'!$I$115:$I$117</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Scheduler'!$HW$110:$PO$110</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16-9CDF-4EE9-AF08-52331EB9424B}"/>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15-9CDF-4EE9-AF08-52331EB9424B}"/>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12-9CDF-4EE9-AF08-52331EB9424B}"/>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11-9CDF-4EE9-AF08-52331EB9424B}"/>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10-9CDF-4EE9-AF08-52331EB9424B}"/>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F-9CDF-4EE9-AF08-52331EB9424B}"/>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E-9CDF-4EE9-AF08-52331EB9424B}"/>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D-9CDF-4EE9-AF08-52331EB9424B}"/>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C-9CDF-4EE9-AF08-52331EB9424B}"/>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B-9CDF-4EE9-AF08-52331EB9424B}"/>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9CDF-4EE9-AF08-52331EB9424B}"/>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9-9CDF-4EE9-AF08-52331EB9424B}"/>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8-9CDF-4EE9-AF08-52331EB9424B}"/>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7-9CDF-4EE9-AF08-52331EB9424B}"/>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6-9CDF-4EE9-AF08-52331EB9424B}"/>
            </c:ext>
          </c:extLst>
        </c:ser>
        <c:ser>
          <c:idx val="5"/>
          <c:order val="15"/>
          <c:tx>
            <c:strRef>
              <c:f>'SPERT® Normal - CFD Charts'!$G$2:$G$4</c:f>
              <c:strCache>
                <c:ptCount val="3"/>
                <c:pt idx="0">
                  <c:v>Done</c:v>
                </c:pt>
              </c:strCache>
            </c:strRef>
          </c:tx>
          <c:spPr>
            <a:solidFill>
              <a:srgbClr val="00B050"/>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Charts'!$C$2:$C$4</c:f>
              <c:strCache>
                <c:ptCount val="3"/>
                <c:pt idx="0">
                  <c:v>Backlog</c:v>
                </c:pt>
              </c:strCache>
            </c:strRef>
          </c:tx>
          <c:spPr>
            <a:solidFill>
              <a:schemeClr val="accent1"/>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00-8B04-4A3F-9D3C-685D8510AC29}"/>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01-8B04-4A3F-9D3C-685D8510AC29}"/>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02-8B04-4A3F-9D3C-685D8510AC29}"/>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03-8B04-4A3F-9D3C-685D8510AC29}"/>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04-8B04-4A3F-9D3C-685D8510AC29}"/>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5-8B04-4A3F-9D3C-685D8510AC29}"/>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6-8B04-4A3F-9D3C-685D8510AC29}"/>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7-8B04-4A3F-9D3C-685D8510AC29}"/>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8-8B04-4A3F-9D3C-685D8510AC29}"/>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9-8B04-4A3F-9D3C-685D8510AC29}"/>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8B04-4A3F-9D3C-685D8510AC29}"/>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B-8B04-4A3F-9D3C-685D8510AC29}"/>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C-8B04-4A3F-9D3C-685D8510AC29}"/>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D-8B04-4A3F-9D3C-685D8510AC29}"/>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E-8B04-4A3F-9D3C-685D8510AC29}"/>
            </c:ext>
          </c:extLst>
        </c:ser>
        <c:ser>
          <c:idx val="5"/>
          <c:order val="15"/>
          <c:tx>
            <c:strRef>
              <c:f>'SPERT® Normal - CFD Charts'!$G$2:$G$4</c:f>
              <c:strCache>
                <c:ptCount val="3"/>
                <c:pt idx="0">
                  <c:v>Done</c:v>
                </c:pt>
              </c:strCache>
            </c:strRef>
          </c:tx>
          <c:spPr>
            <a:solidFill>
              <a:srgbClr val="009900"/>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WIP Only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Charts'!$V$2:$V$4</c:f>
              <c:strCache>
                <c:ptCount val="3"/>
                <c:pt idx="0">
                  <c:v>V</c:v>
                </c:pt>
              </c:strCache>
            </c:strRef>
          </c:tx>
          <c:spPr>
            <a:solidFill>
              <a:schemeClr val="accent3">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Charts'!Col_V</c:f>
            </c:numRef>
          </c:val>
          <c:extLst>
            <c:ext xmlns:c16="http://schemas.microsoft.com/office/drawing/2014/chart" uri="{C3380CC4-5D6E-409C-BE32-E72D297353CC}">
              <c16:uniqueId val="{00000000-7267-4044-BF75-17102961A16C}"/>
            </c:ext>
          </c:extLst>
        </c:ser>
        <c:ser>
          <c:idx val="19"/>
          <c:order val="1"/>
          <c:tx>
            <c:strRef>
              <c:f>'SPERT® Normal - CFD Charts'!$U$2:$U$4</c:f>
              <c:strCache>
                <c:ptCount val="3"/>
                <c:pt idx="0">
                  <c:v>U</c:v>
                </c:pt>
              </c:strCache>
            </c:strRef>
          </c:tx>
          <c:spPr>
            <a:solidFill>
              <a:schemeClr val="accent2">
                <a:lumMod val="80000"/>
              </a:schemeClr>
            </a:solidFill>
            <a:ln w="25400">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Charts'!Col_U</c:f>
            </c:numRef>
          </c:val>
          <c:extLst>
            <c:ext xmlns:c16="http://schemas.microsoft.com/office/drawing/2014/chart" uri="{C3380CC4-5D6E-409C-BE32-E72D297353CC}">
              <c16:uniqueId val="{00000001-7267-4044-BF75-17102961A16C}"/>
            </c:ext>
          </c:extLst>
        </c:ser>
        <c:ser>
          <c:idx val="18"/>
          <c:order val="2"/>
          <c:tx>
            <c:strRef>
              <c:f>'SPERT® Normal - CFD Charts'!$T$2:$T$4</c:f>
              <c:strCache>
                <c:ptCount val="3"/>
                <c:pt idx="0">
                  <c:v>T</c:v>
                </c:pt>
              </c:strCache>
            </c:strRef>
          </c:tx>
          <c:spPr>
            <a:solidFill>
              <a:schemeClr val="accent1">
                <a:lumMod val="8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Charts'!Col_T</c:f>
            </c:numRef>
          </c:val>
          <c:extLst>
            <c:ext xmlns:c16="http://schemas.microsoft.com/office/drawing/2014/chart" uri="{C3380CC4-5D6E-409C-BE32-E72D297353CC}">
              <c16:uniqueId val="{00000002-7267-4044-BF75-17102961A16C}"/>
            </c:ext>
          </c:extLst>
        </c:ser>
        <c:ser>
          <c:idx val="17"/>
          <c:order val="3"/>
          <c:tx>
            <c:strRef>
              <c:f>'SPERT® Normal - CFD Charts'!$S$2:$S$4</c:f>
              <c:strCache>
                <c:ptCount val="3"/>
                <c:pt idx="0">
                  <c:v>S</c:v>
                </c:pt>
              </c:strCache>
            </c:strRef>
          </c:tx>
          <c:spPr>
            <a:solidFill>
              <a:schemeClr val="accent6">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Charts'!Col_S</c:f>
            </c:numRef>
          </c:val>
          <c:extLst>
            <c:ext xmlns:c16="http://schemas.microsoft.com/office/drawing/2014/chart" uri="{C3380CC4-5D6E-409C-BE32-E72D297353CC}">
              <c16:uniqueId val="{00000003-7267-4044-BF75-17102961A16C}"/>
            </c:ext>
          </c:extLst>
        </c:ser>
        <c:ser>
          <c:idx val="16"/>
          <c:order val="4"/>
          <c:tx>
            <c:strRef>
              <c:f>'SPERT® Normal - CFD Charts'!$R$2:$R$4</c:f>
              <c:strCache>
                <c:ptCount val="3"/>
                <c:pt idx="0">
                  <c:v>R</c:v>
                </c:pt>
              </c:strCache>
            </c:strRef>
          </c:tx>
          <c:spPr>
            <a:solidFill>
              <a:schemeClr val="accent5">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Charts'!Col_R</c:f>
            </c:numRef>
          </c:val>
          <c:extLst>
            <c:ext xmlns:c16="http://schemas.microsoft.com/office/drawing/2014/chart" uri="{C3380CC4-5D6E-409C-BE32-E72D297353CC}">
              <c16:uniqueId val="{00000004-7267-4044-BF75-17102961A16C}"/>
            </c:ext>
          </c:extLst>
        </c:ser>
        <c:ser>
          <c:idx val="15"/>
          <c:order val="5"/>
          <c:tx>
            <c:strRef>
              <c:f>'SPERT® Normal - CFD Charts'!$Q$2:$Q$4</c:f>
              <c:strCache>
                <c:ptCount val="3"/>
                <c:pt idx="0">
                  <c:v>Q</c:v>
                </c:pt>
              </c:strCache>
            </c:strRef>
          </c:tx>
          <c:spPr>
            <a:solidFill>
              <a:schemeClr val="accent4">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Charts'!Col_Q</c:f>
            </c:numRef>
          </c:val>
          <c:extLst>
            <c:ext xmlns:c16="http://schemas.microsoft.com/office/drawing/2014/chart" uri="{C3380CC4-5D6E-409C-BE32-E72D297353CC}">
              <c16:uniqueId val="{00000005-7267-4044-BF75-17102961A16C}"/>
            </c:ext>
          </c:extLst>
        </c:ser>
        <c:ser>
          <c:idx val="14"/>
          <c:order val="6"/>
          <c:tx>
            <c:strRef>
              <c:f>'SPERT® Normal - CFD Charts'!$P$2:$P$4</c:f>
              <c:strCache>
                <c:ptCount val="3"/>
                <c:pt idx="0">
                  <c:v>P</c:v>
                </c:pt>
              </c:strCache>
            </c:strRef>
          </c:tx>
          <c:spPr>
            <a:solidFill>
              <a:schemeClr val="accent3">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Charts'!Col_P</c:f>
            </c:numRef>
          </c:val>
          <c:extLst>
            <c:ext xmlns:c16="http://schemas.microsoft.com/office/drawing/2014/chart" uri="{C3380CC4-5D6E-409C-BE32-E72D297353CC}">
              <c16:uniqueId val="{00000006-7267-4044-BF75-17102961A16C}"/>
            </c:ext>
          </c:extLst>
        </c:ser>
        <c:ser>
          <c:idx val="13"/>
          <c:order val="7"/>
          <c:tx>
            <c:strRef>
              <c:f>'SPERT® Normal - CFD Charts'!$O$2:$O$4</c:f>
              <c:strCache>
                <c:ptCount val="3"/>
                <c:pt idx="0">
                  <c:v>O</c:v>
                </c:pt>
              </c:strCache>
            </c:strRef>
          </c:tx>
          <c:spPr>
            <a:solidFill>
              <a:schemeClr val="accent2">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Charts'!Col_O</c:f>
            </c:numRef>
          </c:val>
          <c:extLst>
            <c:ext xmlns:c16="http://schemas.microsoft.com/office/drawing/2014/chart" uri="{C3380CC4-5D6E-409C-BE32-E72D297353CC}">
              <c16:uniqueId val="{00000007-7267-4044-BF75-17102961A16C}"/>
            </c:ext>
          </c:extLst>
        </c:ser>
        <c:ser>
          <c:idx val="12"/>
          <c:order val="8"/>
          <c:tx>
            <c:strRef>
              <c:f>'SPERT® Normal - CFD Charts'!$N$2:$N$4</c:f>
              <c:strCache>
                <c:ptCount val="3"/>
                <c:pt idx="0">
                  <c:v>N</c:v>
                </c:pt>
              </c:strCache>
            </c:strRef>
          </c:tx>
          <c:spPr>
            <a:solidFill>
              <a:schemeClr val="accent1">
                <a:lumMod val="80000"/>
                <a:lumOff val="2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Charts'!Col_N</c:f>
            </c:numRef>
          </c:val>
          <c:extLst>
            <c:ext xmlns:c16="http://schemas.microsoft.com/office/drawing/2014/chart" uri="{C3380CC4-5D6E-409C-BE32-E72D297353CC}">
              <c16:uniqueId val="{00000008-7267-4044-BF75-17102961A16C}"/>
            </c:ext>
          </c:extLst>
        </c:ser>
        <c:ser>
          <c:idx val="11"/>
          <c:order val="9"/>
          <c:tx>
            <c:strRef>
              <c:f>'SPERT® Normal - CFD Charts'!$M$2:$M$4</c:f>
              <c:strCache>
                <c:ptCount val="3"/>
                <c:pt idx="0">
                  <c:v>M</c:v>
                </c:pt>
              </c:strCache>
            </c:strRef>
          </c:tx>
          <c:spPr>
            <a:solidFill>
              <a:schemeClr val="accent6">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Charts'!Col_M</c:f>
            </c:numRef>
          </c:val>
          <c:extLst>
            <c:ext xmlns:c16="http://schemas.microsoft.com/office/drawing/2014/chart" uri="{C3380CC4-5D6E-409C-BE32-E72D297353CC}">
              <c16:uniqueId val="{00000009-7267-4044-BF75-17102961A16C}"/>
            </c:ext>
          </c:extLst>
        </c:ser>
        <c:ser>
          <c:idx val="10"/>
          <c:order val="10"/>
          <c:tx>
            <c:strRef>
              <c:f>'SPERT® Normal - CFD Charts'!$L$2:$L$4</c:f>
              <c:strCache>
                <c:ptCount val="3"/>
                <c:pt idx="0">
                  <c:v>L</c:v>
                </c:pt>
              </c:strCache>
            </c:strRef>
          </c:tx>
          <c:spPr>
            <a:solidFill>
              <a:schemeClr val="accent5">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Charts'!Col_L</c:f>
            </c:numRef>
          </c:val>
          <c:extLst>
            <c:ext xmlns:c16="http://schemas.microsoft.com/office/drawing/2014/chart" uri="{C3380CC4-5D6E-409C-BE32-E72D297353CC}">
              <c16:uniqueId val="{0000000A-7267-4044-BF75-17102961A16C}"/>
            </c:ext>
          </c:extLst>
        </c:ser>
        <c:ser>
          <c:idx val="9"/>
          <c:order val="11"/>
          <c:tx>
            <c:strRef>
              <c:f>'SPERT® Normal - CFD Charts'!$K$2:$K$4</c:f>
              <c:strCache>
                <c:ptCount val="3"/>
                <c:pt idx="0">
                  <c:v>K</c:v>
                </c:pt>
              </c:strCache>
            </c:strRef>
          </c:tx>
          <c:spPr>
            <a:solidFill>
              <a:schemeClr val="accent4">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Charts'!Col_K</c:f>
            </c:numRef>
          </c:val>
          <c:extLst>
            <c:ext xmlns:c16="http://schemas.microsoft.com/office/drawing/2014/chart" uri="{C3380CC4-5D6E-409C-BE32-E72D297353CC}">
              <c16:uniqueId val="{0000000B-7267-4044-BF75-17102961A16C}"/>
            </c:ext>
          </c:extLst>
        </c:ser>
        <c:ser>
          <c:idx val="8"/>
          <c:order val="12"/>
          <c:tx>
            <c:strRef>
              <c:f>'SPERT® Normal - CFD Charts'!$J$2:$J$4</c:f>
              <c:strCache>
                <c:ptCount val="3"/>
                <c:pt idx="0">
                  <c:v>J</c:v>
                </c:pt>
              </c:strCache>
            </c:strRef>
          </c:tx>
          <c:spPr>
            <a:solidFill>
              <a:schemeClr val="accent3">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Charts'!Col_J</c:f>
            </c:numRef>
          </c:val>
          <c:extLst>
            <c:ext xmlns:c16="http://schemas.microsoft.com/office/drawing/2014/chart" uri="{C3380CC4-5D6E-409C-BE32-E72D297353CC}">
              <c16:uniqueId val="{0000000C-7267-4044-BF75-17102961A16C}"/>
            </c:ext>
          </c:extLst>
        </c:ser>
        <c:ser>
          <c:idx val="7"/>
          <c:order val="13"/>
          <c:tx>
            <c:strRef>
              <c:f>'SPERT® Normal - CFD Charts'!$I$2:$I$4</c:f>
              <c:strCache>
                <c:ptCount val="3"/>
                <c:pt idx="0">
                  <c:v>I</c:v>
                </c:pt>
              </c:strCache>
            </c:strRef>
          </c:tx>
          <c:spPr>
            <a:solidFill>
              <a:schemeClr val="accent2">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Charts'!Col_I</c:f>
            </c:numRef>
          </c:val>
          <c:extLst>
            <c:ext xmlns:c16="http://schemas.microsoft.com/office/drawing/2014/chart" uri="{C3380CC4-5D6E-409C-BE32-E72D297353CC}">
              <c16:uniqueId val="{0000000D-7267-4044-BF75-17102961A16C}"/>
            </c:ext>
          </c:extLst>
        </c:ser>
        <c:ser>
          <c:idx val="6"/>
          <c:order val="14"/>
          <c:tx>
            <c:strRef>
              <c:f>'SPERT® Normal - CFD Charts'!$H$2:$H$4</c:f>
              <c:strCache>
                <c:ptCount val="3"/>
                <c:pt idx="0">
                  <c:v>H</c:v>
                </c:pt>
              </c:strCache>
            </c:strRef>
          </c:tx>
          <c:spPr>
            <a:solidFill>
              <a:schemeClr val="accent1">
                <a:lumMod val="60000"/>
              </a:schemeClr>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Charts'!Col_H</c:f>
            </c:numRef>
          </c:val>
          <c:extLst>
            <c:ext xmlns:c16="http://schemas.microsoft.com/office/drawing/2014/chart" uri="{C3380CC4-5D6E-409C-BE32-E72D297353CC}">
              <c16:uniqueId val="{0000000E-7267-4044-BF75-17102961A16C}"/>
            </c:ext>
          </c:extLst>
        </c:ser>
        <c:ser>
          <c:idx val="4"/>
          <c:order val="16"/>
          <c:tx>
            <c:strRef>
              <c:f>'SPERT® Normal - CFD Charts'!$F$2:$F$4</c:f>
              <c:strCache>
                <c:ptCount val="3"/>
                <c:pt idx="0">
                  <c:v>Deploying</c:v>
                </c:pt>
              </c:strCache>
            </c:strRef>
          </c:tx>
          <c:spPr>
            <a:solidFill>
              <a:schemeClr val="accent5"/>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7267-4044-BF75-17102961A16C}"/>
            </c:ext>
          </c:extLst>
        </c:ser>
        <c:ser>
          <c:idx val="3"/>
          <c:order val="17"/>
          <c:tx>
            <c:strRef>
              <c:f>'SPERT® Normal - CFD Charts'!$E$2:$E$4</c:f>
              <c:strCache>
                <c:ptCount val="3"/>
                <c:pt idx="0">
                  <c:v>Testing</c:v>
                </c:pt>
              </c:strCache>
            </c:strRef>
          </c:tx>
          <c:spPr>
            <a:solidFill>
              <a:schemeClr val="accent4"/>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7267-4044-BF75-17102961A16C}"/>
            </c:ext>
          </c:extLst>
        </c:ser>
        <c:ser>
          <c:idx val="2"/>
          <c:order val="18"/>
          <c:tx>
            <c:strRef>
              <c:f>'SPERT® Normal - CFD Charts'!$D$2:$D$4</c:f>
              <c:strCache>
                <c:ptCount val="3"/>
                <c:pt idx="0">
                  <c:v>Developing</c:v>
                </c:pt>
              </c:strCache>
            </c:strRef>
          </c:tx>
          <c:spPr>
            <a:solidFill>
              <a:schemeClr val="accent3"/>
            </a:solidFill>
            <a:ln>
              <a:noFill/>
            </a:ln>
            <a:effectLst/>
          </c:spPr>
          <c:cat>
            <c:numRef>
              <c:f>'SPERT® Normal - CFD Charts'!Date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Charts'!Col_D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7267-4044-BF75-17102961A16C}"/>
            </c:ext>
          </c:extLst>
        </c:ser>
        <c:dLbls>
          <c:showLegendKey val="0"/>
          <c:showVal val="0"/>
          <c:showCatName val="0"/>
          <c:showSerName val="0"/>
          <c:showPercent val="0"/>
          <c:showBubbleSize val="0"/>
        </c:dLbls>
        <c:axId val="770086832"/>
        <c:axId val="770083504"/>
        <c:extLst>
          <c:ext xmlns:c15="http://schemas.microsoft.com/office/drawing/2012/chart" uri="{02D57815-91ED-43cb-92C2-25804820EDAC}">
            <c15:filteredAreaSeries>
              <c15:ser>
                <c:idx val="5"/>
                <c:order val="15"/>
                <c:tx>
                  <c:strRef>
                    <c:extLst>
                      <c:ext uri="{02D57815-91ED-43cb-92C2-25804820EDAC}">
                        <c15:formulaRef>
                          <c15:sqref>'SPERT® Normal - CFD Charts'!$G$2:$G$4</c15:sqref>
                        </c15:formulaRef>
                      </c:ext>
                    </c:extLst>
                    <c:strCache>
                      <c:ptCount val="3"/>
                      <c:pt idx="0">
                        <c:v>Done</c:v>
                      </c:pt>
                    </c:strCache>
                  </c:strRef>
                </c:tx>
                <c:spPr>
                  <a:solidFill>
                    <a:srgbClr val="009900"/>
                  </a:solidFill>
                  <a:ln>
                    <a:noFill/>
                  </a:ln>
                  <a:effectLst/>
                </c:spPr>
                <c:cat>
                  <c:numRef>
                    <c:extLst>
                      <c:ext uri="{02D57815-91ED-43cb-92C2-25804820EDAC}">
                        <c15:formulaRef>
                          <c15:sqref>'SPERT® Normal - CFD Charts'!Date</c15:sqref>
                        </c15:formulaRef>
                      </c:ext>
                    </c:extLst>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extLst>
                      <c:ext uri="{02D57815-91ED-43cb-92C2-25804820EDAC}">
                        <c15:formulaRef>
                          <c15:sqref>'SPERT® Normal - CFD Charts'!Col_G</c15:sqref>
                        </c15:formulaRef>
                      </c:ext>
                    </c:extLst>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7267-4044-BF75-17102961A16C}"/>
                  </c:ext>
                </c:extLst>
              </c15:ser>
            </c15:filteredAreaSeries>
          </c:ext>
        </c:extLst>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 Id="rId5" Type="http://schemas.openxmlformats.org/officeDocument/2006/relationships/chart" Target="../charts/chart15.xml"/><Relationship Id="rId4" Type="http://schemas.openxmlformats.org/officeDocument/2006/relationships/hyperlink" Target="https://www.statisticalpert.com/contact-me/" TargetMode="External"/></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28575</xdr:colOff>
      <xdr:row>23</xdr:row>
      <xdr:rowOff>89625</xdr:rowOff>
    </xdr:from>
    <xdr:to>
      <xdr:col>9</xdr:col>
      <xdr:colOff>153149</xdr:colOff>
      <xdr:row>32</xdr:row>
      <xdr:rowOff>174625</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10550" y="463940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108</xdr:row>
      <xdr:rowOff>76200</xdr:rowOff>
    </xdr:from>
    <xdr:to>
      <xdr:col>16</xdr:col>
      <xdr:colOff>247649</xdr:colOff>
      <xdr:row>117</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I109, and/or choose the confidence lower and upperbound thresholds in cells I113 and I114.</a:t>
          </a:r>
          <a:endParaRPr lang="en-US">
            <a:effectLst/>
          </a:endParaRPr>
        </a:p>
      </xdr:txBody>
    </xdr:sp>
    <xdr:clientData/>
  </xdr:twoCellAnchor>
  <xdr:twoCellAnchor>
    <xdr:from>
      <xdr:col>9</xdr:col>
      <xdr:colOff>38100</xdr:colOff>
      <xdr:row>110</xdr:row>
      <xdr:rowOff>110220</xdr:rowOff>
    </xdr:from>
    <xdr:to>
      <xdr:col>11</xdr:col>
      <xdr:colOff>95250</xdr:colOff>
      <xdr:row>117</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108</xdr:row>
      <xdr:rowOff>57150</xdr:rowOff>
    </xdr:from>
    <xdr:to>
      <xdr:col>11</xdr:col>
      <xdr:colOff>180975</xdr:colOff>
      <xdr:row>117</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118</xdr:row>
      <xdr:rowOff>0</xdr:rowOff>
    </xdr:from>
    <xdr:to>
      <xdr:col>19</xdr:col>
      <xdr:colOff>133350</xdr:colOff>
      <xdr:row>136</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111125</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66675</xdr:rowOff>
    </xdr:from>
    <xdr:to>
      <xdr:col>31</xdr:col>
      <xdr:colOff>288926</xdr:colOff>
      <xdr:row>49</xdr:row>
      <xdr:rowOff>182563</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146050</xdr:colOff>
      <xdr:row>0</xdr:row>
      <xdr:rowOff>34925</xdr:rowOff>
    </xdr:from>
    <xdr:to>
      <xdr:col>29</xdr:col>
      <xdr:colOff>546100</xdr:colOff>
      <xdr:row>0</xdr:row>
      <xdr:rowOff>273050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F0DE8A25-2AAF-4E89-9B50-B73FCC8F1AF9}"/>
            </a:ext>
          </a:extLst>
        </xdr:cNvPr>
        <xdr:cNvSpPr/>
      </xdr:nvSpPr>
      <xdr:spPr>
        <a:xfrm>
          <a:off x="9728200" y="34925"/>
          <a:ext cx="100965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22</xdr:col>
      <xdr:colOff>63500</xdr:colOff>
      <xdr:row>305</xdr:row>
      <xdr:rowOff>120650</xdr:rowOff>
    </xdr:from>
    <xdr:to>
      <xdr:col>31</xdr:col>
      <xdr:colOff>288926</xdr:colOff>
      <xdr:row>322</xdr:row>
      <xdr:rowOff>100013</xdr:rowOff>
    </xdr:to>
    <xdr:graphicFrame macro="">
      <xdr:nvGraphicFramePr>
        <xdr:cNvPr id="7" name="Chart 6">
          <a:extLst>
            <a:ext uri="{FF2B5EF4-FFF2-40B4-BE49-F238E27FC236}">
              <a16:creationId xmlns:a16="http://schemas.microsoft.com/office/drawing/2014/main" id="{57F8FD84-DBEC-4660-9CED-B8AB72835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xml"/><Relationship Id="rId5" Type="http://schemas.openxmlformats.org/officeDocument/2006/relationships/hyperlink" Target="https://www.statisticalpert.com/download/753/" TargetMode="External"/><Relationship Id="rId10" Type="http://schemas.openxmlformats.org/officeDocument/2006/relationships/printerSettings" Target="../printerSettings/printerSettings1.bin"/><Relationship Id="rId4" Type="http://schemas.openxmlformats.org/officeDocument/2006/relationships/hyperlink" Target="https://www.statisticalpert.com/download-free-templates/" TargetMode="External"/><Relationship Id="rId9" Type="http://schemas.openxmlformats.org/officeDocument/2006/relationships/hyperlink" Target="https://www.statisticalpert.com/contact-me/"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s://www.youtube.com/statisticalpert/" TargetMode="External"/><Relationship Id="rId7" Type="http://schemas.openxmlformats.org/officeDocument/2006/relationships/drawing" Target="../drawings/drawing8.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printerSettings" Target="../printerSettings/printerSettings8.bin"/><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 Id="rId9" Type="http://schemas.openxmlformats.org/officeDocument/2006/relationships/comments" Target="../comments5.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workbookViewId="0">
      <pane ySplit="2" topLeftCell="A3" activePane="bottomLeft" state="frozen"/>
      <selection pane="bottomLeft" activeCell="B42" sqref="B42"/>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2"/>
    </row>
    <row r="2" spans="1:7" ht="28.75" x14ac:dyDescent="1.35">
      <c r="A2" s="5"/>
      <c r="B2" s="46" t="s">
        <v>140</v>
      </c>
      <c r="C2" s="213"/>
    </row>
    <row r="3" spans="1:7" x14ac:dyDescent="0.75">
      <c r="A3" s="5"/>
      <c r="B3" s="5"/>
    </row>
    <row r="4" spans="1:7" ht="17.25" x14ac:dyDescent="0.85">
      <c r="A4" s="5"/>
      <c r="B4" s="5" t="s">
        <v>137</v>
      </c>
      <c r="D4" s="245" t="s">
        <v>224</v>
      </c>
      <c r="G4" s="214"/>
    </row>
    <row r="5" spans="1:7" x14ac:dyDescent="0.75">
      <c r="A5" s="5"/>
      <c r="B5" s="5" t="s">
        <v>89</v>
      </c>
      <c r="D5" s="246" t="s">
        <v>223</v>
      </c>
      <c r="G5" s="214"/>
    </row>
    <row r="6" spans="1:7" x14ac:dyDescent="0.75">
      <c r="A6" s="5"/>
      <c r="B6" s="5" t="s">
        <v>41</v>
      </c>
      <c r="G6" s="214"/>
    </row>
    <row r="7" spans="1:7" x14ac:dyDescent="0.75">
      <c r="A7" s="5"/>
      <c r="B7" s="5"/>
      <c r="G7" s="214"/>
    </row>
    <row r="8" spans="1:7" ht="17.25" x14ac:dyDescent="0.85">
      <c r="A8" s="5"/>
      <c r="B8" s="5" t="s">
        <v>132</v>
      </c>
      <c r="D8" s="247" t="s">
        <v>225</v>
      </c>
      <c r="G8" s="214"/>
    </row>
    <row r="9" spans="1:7" x14ac:dyDescent="0.75">
      <c r="A9" s="5"/>
      <c r="B9" s="5" t="s">
        <v>91</v>
      </c>
      <c r="D9" s="246" t="s">
        <v>222</v>
      </c>
      <c r="G9" s="214"/>
    </row>
    <row r="10" spans="1:7" x14ac:dyDescent="0.75">
      <c r="A10" s="5"/>
      <c r="B10" s="5" t="s">
        <v>133</v>
      </c>
      <c r="G10" s="214"/>
    </row>
    <row r="11" spans="1:7" x14ac:dyDescent="0.75">
      <c r="A11" s="5"/>
      <c r="B11" s="5" t="s">
        <v>211</v>
      </c>
      <c r="G11" s="214"/>
    </row>
    <row r="12" spans="1:7" x14ac:dyDescent="0.75">
      <c r="A12" s="5"/>
      <c r="B12" s="5"/>
      <c r="G12" s="214"/>
    </row>
    <row r="13" spans="1:7" x14ac:dyDescent="0.75">
      <c r="A13" s="5"/>
      <c r="B13" s="5" t="s">
        <v>44</v>
      </c>
      <c r="G13" s="214"/>
    </row>
    <row r="14" spans="1:7" x14ac:dyDescent="0.75">
      <c r="A14" s="5"/>
      <c r="B14" s="47" t="s">
        <v>138</v>
      </c>
      <c r="G14" s="214"/>
    </row>
    <row r="15" spans="1:7" x14ac:dyDescent="0.75">
      <c r="A15" s="5"/>
      <c r="B15" s="5" t="s">
        <v>134</v>
      </c>
      <c r="G15" s="214"/>
    </row>
    <row r="16" spans="1:7" x14ac:dyDescent="0.75">
      <c r="A16" s="5"/>
      <c r="B16" s="5" t="s">
        <v>903</v>
      </c>
      <c r="G16" s="215"/>
    </row>
    <row r="17" spans="1:9" x14ac:dyDescent="0.75">
      <c r="A17" s="5"/>
      <c r="B17" s="5"/>
      <c r="G17" s="214"/>
    </row>
    <row r="18" spans="1:9" x14ac:dyDescent="0.75">
      <c r="A18" s="5"/>
      <c r="B18" s="5" t="s">
        <v>64</v>
      </c>
      <c r="G18" s="418"/>
      <c r="H18" s="418"/>
      <c r="I18" s="418"/>
    </row>
    <row r="19" spans="1:9" x14ac:dyDescent="0.75">
      <c r="A19" s="5"/>
      <c r="B19" s="5" t="s">
        <v>68</v>
      </c>
      <c r="G19" s="214"/>
    </row>
    <row r="20" spans="1:9" x14ac:dyDescent="0.75">
      <c r="A20" s="5"/>
      <c r="B20" s="5" t="s">
        <v>45</v>
      </c>
    </row>
    <row r="21" spans="1:9" x14ac:dyDescent="0.75">
      <c r="A21" s="5"/>
      <c r="B21" s="5"/>
    </row>
    <row r="22" spans="1:9" x14ac:dyDescent="0.75">
      <c r="A22" s="5"/>
      <c r="B22" s="5" t="s">
        <v>42</v>
      </c>
      <c r="D22" s="260" t="s">
        <v>951</v>
      </c>
    </row>
    <row r="23" spans="1:9" x14ac:dyDescent="0.75">
      <c r="A23" s="5"/>
      <c r="B23" s="47" t="s">
        <v>43</v>
      </c>
    </row>
    <row r="24" spans="1:9" x14ac:dyDescent="0.75">
      <c r="A24" s="5"/>
      <c r="B24" s="5"/>
    </row>
    <row r="25" spans="1:9" x14ac:dyDescent="0.75">
      <c r="A25" s="5"/>
      <c r="B25" s="5"/>
      <c r="D25" s="260"/>
    </row>
    <row r="26" spans="1:9" x14ac:dyDescent="0.75">
      <c r="A26" s="5"/>
      <c r="B26" s="19" t="str">
        <f>CONCATENATE("Version ",'Change Log'!$B$3," – © 2015-",YEAR('Change Log'!$A$3),", William W. Davis, MSPM, PMP")</f>
        <v>Version 5.0.2 – © 2015-2021, William W. Davis, MSPM, PMP</v>
      </c>
    </row>
    <row r="27" spans="1:9" x14ac:dyDescent="0.75">
      <c r="A27" s="5"/>
      <c r="B27" s="103" t="s">
        <v>135</v>
      </c>
      <c r="D27" s="260"/>
    </row>
    <row r="28" spans="1:9" x14ac:dyDescent="0.75">
      <c r="A28" s="5"/>
      <c r="B28" s="374" t="s">
        <v>136</v>
      </c>
      <c r="C28" s="12"/>
      <c r="D28" s="260"/>
      <c r="H28" s="12"/>
    </row>
    <row r="29" spans="1:9" x14ac:dyDescent="0.75">
      <c r="A29" s="5"/>
      <c r="B29" s="103" t="s">
        <v>90</v>
      </c>
      <c r="C29" s="102"/>
      <c r="D29" s="260"/>
      <c r="E29" s="102"/>
      <c r="F29" s="102"/>
      <c r="G29" s="102"/>
      <c r="H29" s="102"/>
    </row>
    <row r="30" spans="1:9" x14ac:dyDescent="0.75">
      <c r="A30" s="5"/>
      <c r="B30" s="103" t="s">
        <v>210</v>
      </c>
      <c r="C30" s="102"/>
      <c r="D30" s="260"/>
      <c r="H30" s="12"/>
    </row>
    <row r="31" spans="1:9" x14ac:dyDescent="0.75">
      <c r="A31" s="5"/>
      <c r="B31" s="354" t="s">
        <v>826</v>
      </c>
      <c r="C31" s="102"/>
      <c r="D31" s="260"/>
      <c r="H31" s="12"/>
    </row>
    <row r="32" spans="1:9" x14ac:dyDescent="0.75">
      <c r="A32" s="5"/>
      <c r="B32" s="154" t="s">
        <v>205</v>
      </c>
      <c r="C32" s="102"/>
      <c r="D32" s="260"/>
      <c r="H32" s="12"/>
    </row>
    <row r="33" spans="1:8" x14ac:dyDescent="0.75">
      <c r="A33" s="5"/>
      <c r="B33" s="154" t="s">
        <v>88</v>
      </c>
      <c r="C33" s="102"/>
      <c r="D33" s="260"/>
      <c r="H33" s="12"/>
    </row>
    <row r="34" spans="1:8" x14ac:dyDescent="0.75">
      <c r="A34" s="5"/>
      <c r="B34" s="154" t="s">
        <v>204</v>
      </c>
      <c r="C34" s="12"/>
      <c r="D34" s="260" t="s">
        <v>952</v>
      </c>
      <c r="H34" s="12"/>
    </row>
    <row r="35" spans="1:8" x14ac:dyDescent="0.75">
      <c r="A35" s="5"/>
      <c r="B35" s="154" t="s">
        <v>206</v>
      </c>
      <c r="C35" s="12"/>
      <c r="H35" s="12"/>
    </row>
    <row r="36" spans="1:8" x14ac:dyDescent="0.75">
      <c r="A36" s="5"/>
      <c r="B36" s="154" t="s">
        <v>748</v>
      </c>
      <c r="C36" s="12"/>
      <c r="D36" s="260" t="s">
        <v>230</v>
      </c>
      <c r="H36" s="12"/>
    </row>
    <row r="37" spans="1:8" x14ac:dyDescent="0.75">
      <c r="A37" s="5"/>
      <c r="B37" s="154" t="s">
        <v>749</v>
      </c>
      <c r="C37" s="12"/>
      <c r="D37" s="260" t="s">
        <v>905</v>
      </c>
      <c r="H37" s="12"/>
    </row>
    <row r="38" spans="1:8" x14ac:dyDescent="0.75">
      <c r="A38" s="5"/>
      <c r="B38" s="154"/>
      <c r="C38" s="12"/>
      <c r="D38" s="260" t="s">
        <v>904</v>
      </c>
      <c r="H38" s="12"/>
    </row>
    <row r="39" spans="1:8" x14ac:dyDescent="0.75">
      <c r="A39" s="5"/>
      <c r="B39" s="154" t="s">
        <v>750</v>
      </c>
      <c r="C39" s="12"/>
      <c r="D39" s="260" t="s">
        <v>906</v>
      </c>
      <c r="H39" s="12"/>
    </row>
    <row r="40" spans="1:8" x14ac:dyDescent="0.75">
      <c r="A40" s="5"/>
      <c r="B40" s="154" t="s">
        <v>87</v>
      </c>
      <c r="C40" s="12"/>
      <c r="D40" s="260" t="s">
        <v>977</v>
      </c>
      <c r="H40" s="12"/>
    </row>
    <row r="41" spans="1:8" x14ac:dyDescent="0.75">
      <c r="A41" s="5"/>
      <c r="B41" s="261" t="s">
        <v>755</v>
      </c>
      <c r="C41" s="12"/>
      <c r="D41" s="260"/>
      <c r="H41" s="12"/>
    </row>
    <row r="42" spans="1:8" x14ac:dyDescent="0.75">
      <c r="A42" s="19"/>
      <c r="B42" s="5"/>
      <c r="C42" s="12"/>
      <c r="D42" s="260"/>
      <c r="H42" s="12"/>
    </row>
    <row r="43" spans="1:8" x14ac:dyDescent="0.75">
      <c r="A43" s="5"/>
      <c r="B43" s="5"/>
      <c r="D43" s="260"/>
    </row>
    <row r="44" spans="1:8" x14ac:dyDescent="0.75">
      <c r="A44" s="5"/>
      <c r="B44" s="5"/>
    </row>
  </sheetData>
  <mergeCells count="1">
    <mergeCell ref="G18:I18"/>
  </mergeCells>
  <hyperlinks>
    <hyperlink ref="B27" r:id="rId1" display="Download more FREE Statistical PERT templates at https://www.statisticalpert.com" xr:uid="{00000000-0004-0000-0000-000000000000}"/>
    <hyperlink ref="B30:D30" r:id="rId2" display="Take a Pluralsight course on Statistical PERT" xr:uid="{00000000-0004-0000-0000-000001000000}"/>
    <hyperlink ref="B29" r:id="rId3" xr:uid="{00000000-0004-0000-0000-000003000000}"/>
    <hyperlink ref="B31" r:id="rId4" location="newsletter" display="Follow Statistical PERT on Twitter to learn when new updates are released" xr:uid="{00000000-0004-0000-0000-000004000000}"/>
    <hyperlink ref="B14" r:id="rId5" display="a Quick Start guide for Statistical PERT® - Normal Edition.  The Quick Start guide explains the" xr:uid="{00000000-0004-0000-0000-000005000000}"/>
    <hyperlink ref="B30" r:id="rId6" display="Connect with me on LinkedIn" xr:uid="{C0C92256-31A4-4FB1-A305-87401A6C973C}"/>
    <hyperlink ref="B28" r:id="rId7" xr:uid="{F174AB8F-5919-441C-A3F4-7BDC7B764F06}"/>
    <hyperlink ref="B41" r:id="rId8" display="See the GNU General Public License for more details (http://www.gnu.org/licenses/)." xr:uid="{B70012EC-FEB6-4BF6-A7A5-A758DCB9E95F}"/>
    <hyperlink ref="B23" r:id="rId9" xr:uid="{A20720CF-4A82-40F1-9681-040C7B3AF3F9}"/>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59" sqref="B59"/>
    </sheetView>
  </sheetViews>
  <sheetFormatPr defaultColWidth="9" defaultRowHeight="14.75" x14ac:dyDescent="0.75"/>
  <cols>
    <col min="1" max="1" width="9" style="11"/>
    <col min="2" max="2" width="105.31640625" style="11" customWidth="1"/>
    <col min="3" max="16384" width="9" style="11"/>
  </cols>
  <sheetData>
    <row r="1" spans="1:3" x14ac:dyDescent="0.75">
      <c r="A1" s="5"/>
      <c r="B1" s="5"/>
      <c r="C1" s="212"/>
    </row>
    <row r="2" spans="1:3" ht="28.75" x14ac:dyDescent="1.35">
      <c r="A2" s="5"/>
      <c r="B2" s="140" t="s">
        <v>883</v>
      </c>
      <c r="C2" s="213"/>
    </row>
    <row r="3" spans="1:3" x14ac:dyDescent="0.75">
      <c r="A3" s="5"/>
      <c r="B3" s="5"/>
    </row>
    <row r="4" spans="1:3" x14ac:dyDescent="0.75">
      <c r="A4" s="5"/>
      <c r="B4" s="5" t="s">
        <v>927</v>
      </c>
    </row>
    <row r="5" spans="1:3" x14ac:dyDescent="0.75">
      <c r="A5" s="5"/>
      <c r="B5" s="5" t="s">
        <v>965</v>
      </c>
    </row>
    <row r="6" spans="1:3" x14ac:dyDescent="0.75">
      <c r="A6" s="5"/>
      <c r="B6" s="5" t="s">
        <v>961</v>
      </c>
    </row>
    <row r="7" spans="1:3" x14ac:dyDescent="0.75">
      <c r="A7" s="5"/>
      <c r="B7" s="5" t="s">
        <v>960</v>
      </c>
    </row>
    <row r="8" spans="1:3" x14ac:dyDescent="0.75">
      <c r="A8" s="5"/>
      <c r="B8" s="5"/>
    </row>
    <row r="9" spans="1:3" x14ac:dyDescent="0.75">
      <c r="A9" s="5"/>
      <c r="B9" s="5" t="s">
        <v>922</v>
      </c>
    </row>
    <row r="10" spans="1:3" x14ac:dyDescent="0.75">
      <c r="A10" s="5"/>
      <c r="B10" s="5" t="s">
        <v>919</v>
      </c>
    </row>
    <row r="11" spans="1:3" x14ac:dyDescent="0.75">
      <c r="A11" s="5"/>
      <c r="B11" s="5" t="s">
        <v>920</v>
      </c>
    </row>
    <row r="12" spans="1:3" x14ac:dyDescent="0.75">
      <c r="A12" s="5"/>
      <c r="B12" s="5" t="s">
        <v>921</v>
      </c>
    </row>
    <row r="13" spans="1:3" x14ac:dyDescent="0.75">
      <c r="A13" s="5"/>
      <c r="B13" s="5"/>
    </row>
    <row r="14" spans="1:3" x14ac:dyDescent="0.75">
      <c r="A14" s="5"/>
      <c r="B14" s="5" t="s">
        <v>924</v>
      </c>
    </row>
    <row r="15" spans="1:3" x14ac:dyDescent="0.75">
      <c r="A15" s="5"/>
      <c r="B15" s="5" t="s">
        <v>923</v>
      </c>
    </row>
    <row r="16" spans="1:3" x14ac:dyDescent="0.75">
      <c r="A16" s="5"/>
      <c r="B16" s="5" t="s">
        <v>928</v>
      </c>
    </row>
    <row r="17" spans="1:7" x14ac:dyDescent="0.75">
      <c r="A17" s="5"/>
      <c r="B17" s="5" t="s">
        <v>929</v>
      </c>
    </row>
    <row r="18" spans="1:7" x14ac:dyDescent="0.75">
      <c r="A18" s="5"/>
      <c r="B18" s="5" t="s">
        <v>930</v>
      </c>
    </row>
    <row r="19" spans="1:7" x14ac:dyDescent="0.75">
      <c r="A19" s="5"/>
      <c r="B19" s="5" t="s">
        <v>931</v>
      </c>
    </row>
    <row r="20" spans="1:7" x14ac:dyDescent="0.75">
      <c r="A20" s="5"/>
      <c r="B20" s="5" t="s">
        <v>925</v>
      </c>
    </row>
    <row r="21" spans="1:7" x14ac:dyDescent="0.75">
      <c r="A21" s="5"/>
      <c r="B21" s="5"/>
    </row>
    <row r="22" spans="1:7" ht="17.25" x14ac:dyDescent="0.85">
      <c r="A22" s="5"/>
      <c r="B22" s="5" t="s">
        <v>926</v>
      </c>
      <c r="D22" s="245"/>
      <c r="G22" s="214"/>
    </row>
    <row r="23" spans="1:7" x14ac:dyDescent="0.75">
      <c r="A23" s="5"/>
      <c r="B23" s="5" t="s">
        <v>802</v>
      </c>
      <c r="D23" s="246"/>
      <c r="G23" s="214"/>
    </row>
    <row r="24" spans="1:7" x14ac:dyDescent="0.75">
      <c r="A24" s="5"/>
      <c r="B24" s="5" t="s">
        <v>803</v>
      </c>
      <c r="G24" s="214"/>
    </row>
    <row r="25" spans="1:7" x14ac:dyDescent="0.75">
      <c r="A25" s="5"/>
      <c r="B25" s="5" t="s">
        <v>804</v>
      </c>
      <c r="G25" s="214"/>
    </row>
    <row r="26" spans="1:7" ht="17.25" x14ac:dyDescent="0.85">
      <c r="A26" s="5"/>
      <c r="B26" s="5"/>
      <c r="D26" s="247"/>
      <c r="G26" s="214"/>
    </row>
    <row r="27" spans="1:7" x14ac:dyDescent="0.75">
      <c r="A27" s="5"/>
      <c r="B27" s="5" t="s">
        <v>805</v>
      </c>
      <c r="D27" s="246"/>
      <c r="G27" s="214"/>
    </row>
    <row r="28" spans="1:7" x14ac:dyDescent="0.75">
      <c r="A28" s="5"/>
      <c r="B28" s="5" t="s">
        <v>806</v>
      </c>
      <c r="G28" s="214"/>
    </row>
    <row r="29" spans="1:7" x14ac:dyDescent="0.75">
      <c r="A29" s="5"/>
      <c r="B29" s="5" t="s">
        <v>807</v>
      </c>
      <c r="G29" s="214"/>
    </row>
    <row r="30" spans="1:7" x14ac:dyDescent="0.75">
      <c r="A30" s="5"/>
      <c r="B30" s="341" t="s">
        <v>808</v>
      </c>
      <c r="G30" s="214"/>
    </row>
    <row r="31" spans="1:7" x14ac:dyDescent="0.75">
      <c r="A31" s="5"/>
      <c r="B31" s="5" t="s">
        <v>811</v>
      </c>
      <c r="G31" s="214"/>
    </row>
    <row r="32" spans="1:7" x14ac:dyDescent="0.75">
      <c r="A32" s="5"/>
      <c r="B32" s="5" t="s">
        <v>810</v>
      </c>
      <c r="G32" s="214"/>
    </row>
    <row r="33" spans="1:9" x14ac:dyDescent="0.75">
      <c r="A33" s="5"/>
      <c r="B33" s="5" t="s">
        <v>819</v>
      </c>
      <c r="G33" s="214"/>
    </row>
    <row r="34" spans="1:9" x14ac:dyDescent="0.75">
      <c r="A34" s="5"/>
      <c r="B34" s="5"/>
      <c r="G34" s="215"/>
    </row>
    <row r="35" spans="1:9" x14ac:dyDescent="0.75">
      <c r="A35" s="5"/>
      <c r="B35" s="5" t="s">
        <v>809</v>
      </c>
      <c r="G35" s="214"/>
    </row>
    <row r="36" spans="1:9" x14ac:dyDescent="0.75">
      <c r="A36" s="5"/>
      <c r="B36" s="5" t="s">
        <v>812</v>
      </c>
      <c r="G36" s="418"/>
      <c r="H36" s="418"/>
      <c r="I36" s="418"/>
    </row>
    <row r="37" spans="1:9" x14ac:dyDescent="0.75">
      <c r="A37" s="5"/>
      <c r="B37" s="5"/>
      <c r="G37" s="214"/>
    </row>
    <row r="38" spans="1:9" x14ac:dyDescent="0.75">
      <c r="A38" s="5"/>
      <c r="B38" s="5"/>
    </row>
    <row r="39" spans="1:9" x14ac:dyDescent="0.75">
      <c r="A39" s="5"/>
      <c r="B39" s="5"/>
    </row>
    <row r="40" spans="1:9" x14ac:dyDescent="0.75">
      <c r="A40" s="5"/>
      <c r="B40" s="5"/>
      <c r="D40" s="260"/>
    </row>
    <row r="41" spans="1:9" x14ac:dyDescent="0.75">
      <c r="A41" s="5"/>
      <c r="B41" s="5"/>
    </row>
    <row r="42" spans="1:9" x14ac:dyDescent="0.75">
      <c r="A42" s="5"/>
      <c r="B42" s="5"/>
      <c r="D42" s="260"/>
    </row>
    <row r="43" spans="1:9" x14ac:dyDescent="0.75">
      <c r="A43" s="5"/>
      <c r="B43" s="19" t="str">
        <f>CONCATENATE("Version ",'Change Log'!$B$3," – © 2015-",YEAR('Change Log'!$A$3),", William W. Davis, MSPM, PMP")</f>
        <v>Version 5.0.2 – © 2015-2021, William W. Davis, MSPM, PMP</v>
      </c>
      <c r="C43" s="12"/>
      <c r="D43" s="260"/>
      <c r="H43" s="12"/>
    </row>
    <row r="44" spans="1:9" x14ac:dyDescent="0.75">
      <c r="A44" s="5"/>
      <c r="B44" s="338" t="s">
        <v>135</v>
      </c>
      <c r="C44" s="102"/>
      <c r="D44" s="260"/>
      <c r="E44" s="102"/>
      <c r="F44" s="102"/>
      <c r="G44" s="102"/>
      <c r="H44" s="102"/>
    </row>
    <row r="45" spans="1:9" x14ac:dyDescent="0.75">
      <c r="A45" s="5"/>
      <c r="B45" s="374" t="s">
        <v>136</v>
      </c>
      <c r="C45" s="102"/>
      <c r="D45" s="260"/>
      <c r="H45" s="12"/>
    </row>
    <row r="46" spans="1:9" x14ac:dyDescent="0.75">
      <c r="A46" s="5"/>
      <c r="B46" s="338" t="s">
        <v>90</v>
      </c>
      <c r="C46" s="102"/>
      <c r="D46" s="260"/>
      <c r="H46" s="12"/>
    </row>
    <row r="47" spans="1:9" x14ac:dyDescent="0.75">
      <c r="A47" s="5"/>
      <c r="B47" s="338" t="s">
        <v>210</v>
      </c>
      <c r="C47" s="102"/>
      <c r="D47" s="260"/>
      <c r="H47" s="12"/>
    </row>
    <row r="48" spans="1:9" x14ac:dyDescent="0.75">
      <c r="A48" s="5"/>
      <c r="B48" s="354" t="s">
        <v>826</v>
      </c>
      <c r="C48" s="102"/>
      <c r="D48" s="260"/>
      <c r="H48" s="12"/>
    </row>
    <row r="49" spans="1:8" x14ac:dyDescent="0.75">
      <c r="A49" s="5"/>
      <c r="B49" s="154" t="s">
        <v>205</v>
      </c>
      <c r="C49" s="12"/>
      <c r="D49" s="260"/>
      <c r="H49" s="12"/>
    </row>
    <row r="50" spans="1:8" x14ac:dyDescent="0.75">
      <c r="A50" s="5"/>
      <c r="B50" s="154" t="s">
        <v>88</v>
      </c>
      <c r="C50" s="12"/>
      <c r="D50" s="260"/>
      <c r="H50" s="12"/>
    </row>
    <row r="51" spans="1:8" x14ac:dyDescent="0.75">
      <c r="A51" s="5"/>
      <c r="B51" s="154" t="s">
        <v>204</v>
      </c>
      <c r="C51" s="12"/>
      <c r="H51" s="12"/>
    </row>
    <row r="52" spans="1:8" x14ac:dyDescent="0.75">
      <c r="A52" s="5"/>
      <c r="B52" s="154" t="s">
        <v>206</v>
      </c>
      <c r="C52" s="12"/>
      <c r="D52" s="260"/>
      <c r="H52" s="12"/>
    </row>
    <row r="53" spans="1:8" x14ac:dyDescent="0.75">
      <c r="A53" s="5"/>
      <c r="B53" s="154" t="s">
        <v>748</v>
      </c>
      <c r="C53" s="12"/>
      <c r="H53" s="12"/>
    </row>
    <row r="54" spans="1:8" x14ac:dyDescent="0.75">
      <c r="A54" s="5"/>
      <c r="B54" s="154" t="s">
        <v>749</v>
      </c>
      <c r="C54" s="12"/>
      <c r="D54" s="260"/>
      <c r="H54" s="12"/>
    </row>
    <row r="55" spans="1:8" x14ac:dyDescent="0.75">
      <c r="A55" s="5"/>
      <c r="B55" s="154"/>
      <c r="C55" s="12"/>
      <c r="D55" s="260"/>
      <c r="H55" s="12"/>
    </row>
    <row r="56" spans="1:8" x14ac:dyDescent="0.75">
      <c r="A56" s="5"/>
      <c r="B56" s="154" t="s">
        <v>750</v>
      </c>
      <c r="C56" s="12"/>
      <c r="D56" s="260"/>
      <c r="H56" s="12"/>
    </row>
    <row r="57" spans="1:8" x14ac:dyDescent="0.75">
      <c r="A57" s="19"/>
      <c r="B57" s="154" t="s">
        <v>87</v>
      </c>
      <c r="C57" s="12"/>
      <c r="D57" s="260"/>
      <c r="H57" s="12"/>
    </row>
    <row r="58" spans="1:8" x14ac:dyDescent="0.75">
      <c r="A58" s="5"/>
      <c r="B58" s="339" t="s">
        <v>755</v>
      </c>
      <c r="D58" s="260"/>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4"/>
      <c r="B1" s="140" t="s">
        <v>176</v>
      </c>
      <c r="C1" s="5"/>
      <c r="D1" s="5"/>
      <c r="E1" s="5"/>
      <c r="F1" s="2"/>
      <c r="G1" s="2"/>
      <c r="H1" s="5"/>
      <c r="I1" s="5"/>
      <c r="J1" s="5"/>
      <c r="K1" s="5"/>
      <c r="L1" s="35"/>
      <c r="M1" s="35"/>
      <c r="N1" s="35"/>
      <c r="O1" s="35"/>
      <c r="P1" s="35"/>
      <c r="Q1" s="35"/>
      <c r="R1" s="5"/>
    </row>
    <row r="2" spans="1:18" ht="30" customHeight="1" x14ac:dyDescent="0.75">
      <c r="A2" s="251"/>
      <c r="B2" s="252"/>
      <c r="C2" s="253" t="s">
        <v>203</v>
      </c>
      <c r="D2" s="254"/>
      <c r="E2" s="254"/>
      <c r="F2" s="255"/>
      <c r="G2" s="255"/>
      <c r="H2" s="254"/>
      <c r="I2" s="254"/>
      <c r="J2" s="254"/>
      <c r="K2" s="256"/>
      <c r="L2" s="35"/>
      <c r="M2" s="35"/>
      <c r="N2" s="35"/>
      <c r="O2" s="35"/>
      <c r="P2" s="35"/>
      <c r="Q2" s="35"/>
      <c r="R2" s="5"/>
    </row>
    <row r="3" spans="1:18" ht="20.149999999999999" customHeight="1" x14ac:dyDescent="0.75">
      <c r="A3" s="189"/>
      <c r="B3" s="190" t="s">
        <v>189</v>
      </c>
      <c r="C3" s="355">
        <v>50</v>
      </c>
      <c r="D3" s="204" t="s">
        <v>936</v>
      </c>
      <c r="E3" s="205"/>
      <c r="F3" s="206"/>
      <c r="G3" s="206"/>
      <c r="H3" s="205"/>
      <c r="I3" s="205"/>
      <c r="J3" s="205"/>
      <c r="K3" s="207"/>
      <c r="L3" s="35"/>
      <c r="M3" s="35"/>
      <c r="N3" s="35"/>
      <c r="O3" s="35"/>
      <c r="P3" s="35"/>
      <c r="Q3" s="35"/>
      <c r="R3" s="5"/>
    </row>
    <row r="4" spans="1:18" ht="20.149999999999999" customHeight="1" x14ac:dyDescent="0.75">
      <c r="A4" s="257"/>
      <c r="B4" s="258" t="s">
        <v>907</v>
      </c>
      <c r="C4" s="356">
        <v>100</v>
      </c>
      <c r="D4" s="204" t="s">
        <v>818</v>
      </c>
      <c r="E4" s="205"/>
      <c r="F4" s="206"/>
      <c r="G4" s="206"/>
      <c r="H4" s="205"/>
      <c r="I4" s="205"/>
      <c r="J4" s="205"/>
      <c r="K4" s="207"/>
      <c r="L4" s="35"/>
      <c r="M4" s="35"/>
      <c r="N4" s="35"/>
      <c r="O4" s="35"/>
      <c r="P4" s="35"/>
      <c r="Q4" s="35"/>
      <c r="R4" s="5"/>
    </row>
    <row r="5" spans="1:18" ht="20.149999999999999" customHeight="1" x14ac:dyDescent="0.75">
      <c r="A5" s="189"/>
      <c r="B5" s="190" t="s">
        <v>190</v>
      </c>
      <c r="C5" s="356">
        <v>150</v>
      </c>
      <c r="D5" s="204" t="s">
        <v>937</v>
      </c>
      <c r="E5" s="205"/>
      <c r="F5" s="206"/>
      <c r="G5" s="206"/>
      <c r="H5" s="205"/>
      <c r="I5" s="205"/>
      <c r="J5" s="205"/>
      <c r="K5" s="207"/>
      <c r="L5" s="35"/>
      <c r="M5" s="35"/>
      <c r="N5" s="35"/>
      <c r="O5" s="35"/>
      <c r="P5" s="35"/>
      <c r="Q5" s="35"/>
      <c r="R5" s="5"/>
    </row>
    <row r="6" spans="1:18" ht="20.149999999999999" customHeight="1" x14ac:dyDescent="0.75">
      <c r="A6" s="202"/>
      <c r="B6" s="203" t="s">
        <v>180</v>
      </c>
      <c r="C6" s="124">
        <f>IF(OR(ISBLANK(C4),ISBLANK(C5),ISBLANK(C3)),"",IF(AND(C3&gt;0,C4&gt;0,C5&gt;0),IF(C4&gt;C3,IF(C5&gt;C4,1,-1),-1)))</f>
        <v>1</v>
      </c>
      <c r="D6" s="204" t="s">
        <v>175</v>
      </c>
      <c r="E6" s="205"/>
      <c r="F6" s="206"/>
      <c r="G6" s="206"/>
      <c r="H6" s="205"/>
      <c r="I6" s="205"/>
      <c r="J6" s="205"/>
      <c r="K6" s="207"/>
      <c r="L6" s="35"/>
      <c r="M6" s="35"/>
      <c r="N6" s="35"/>
      <c r="O6" s="35"/>
      <c r="P6" s="35"/>
      <c r="Q6" s="35"/>
      <c r="R6" s="5"/>
    </row>
    <row r="7" spans="1:18" ht="20.149999999999999" customHeight="1" x14ac:dyDescent="0.75">
      <c r="A7" s="202"/>
      <c r="B7" s="203" t="s">
        <v>181</v>
      </c>
      <c r="C7" s="124">
        <f>IF(OR(ISBLANK(C3),ISBLANK(C4),ISBLANK(C5)),"",IFERROR(MIN(C4-C3,C5-C4)/MAX(C4-C3,C5-C4),""))</f>
        <v>1</v>
      </c>
      <c r="D7" s="204" t="s">
        <v>177</v>
      </c>
      <c r="E7" s="205"/>
      <c r="F7" s="206"/>
      <c r="G7" s="206"/>
      <c r="H7" s="205"/>
      <c r="I7" s="205"/>
      <c r="J7" s="205"/>
      <c r="K7" s="207"/>
      <c r="L7" s="35"/>
      <c r="M7" s="35"/>
      <c r="N7" s="35"/>
      <c r="O7" s="35"/>
      <c r="P7" s="35"/>
      <c r="Q7" s="35"/>
      <c r="R7" s="5"/>
    </row>
    <row r="8" spans="1:18" ht="20.149999999999999" hidden="1" customHeight="1" x14ac:dyDescent="0.75">
      <c r="A8" s="189"/>
      <c r="B8" s="191"/>
      <c r="C8" s="186">
        <f>IF(AND(C3&gt;0,C4&gt;0,C5&gt;0),(C3+(4*C4)+C5)/6,"")</f>
        <v>100</v>
      </c>
      <c r="D8" s="204"/>
      <c r="E8" s="205"/>
      <c r="F8" s="206"/>
      <c r="G8" s="206"/>
      <c r="H8" s="205"/>
      <c r="I8" s="205"/>
      <c r="J8" s="205"/>
      <c r="K8" s="207"/>
      <c r="L8" s="35"/>
      <c r="M8" s="35"/>
      <c r="N8" s="35"/>
      <c r="O8" s="35"/>
      <c r="P8" s="35"/>
      <c r="Q8" s="35"/>
      <c r="R8" s="5"/>
    </row>
    <row r="9" spans="1:18" ht="20.149999999999999" customHeight="1" x14ac:dyDescent="0.75">
      <c r="A9" s="189"/>
      <c r="B9" s="190" t="s">
        <v>186</v>
      </c>
      <c r="C9" s="126" t="s">
        <v>1</v>
      </c>
      <c r="D9" s="204" t="s">
        <v>178</v>
      </c>
      <c r="E9" s="205"/>
      <c r="F9" s="206"/>
      <c r="G9" s="206"/>
      <c r="H9" s="205"/>
      <c r="I9" s="205"/>
      <c r="J9" s="205"/>
      <c r="K9" s="207"/>
      <c r="L9" s="35"/>
      <c r="M9" s="35"/>
      <c r="N9" s="35"/>
      <c r="O9" s="35"/>
      <c r="P9" s="35"/>
      <c r="Q9" s="35"/>
      <c r="R9" s="5"/>
    </row>
    <row r="10" spans="1:18" ht="20.149999999999999" customHeight="1" x14ac:dyDescent="0.75">
      <c r="A10" s="202"/>
      <c r="B10" s="203" t="s">
        <v>187</v>
      </c>
      <c r="C10" s="57"/>
      <c r="D10" s="204" t="s">
        <v>179</v>
      </c>
      <c r="E10" s="205"/>
      <c r="F10" s="206"/>
      <c r="G10" s="206"/>
      <c r="H10" s="205"/>
      <c r="I10" s="205"/>
      <c r="J10" s="205"/>
      <c r="K10" s="207"/>
      <c r="L10" s="35"/>
      <c r="M10" s="35"/>
      <c r="N10" s="35"/>
      <c r="O10" s="35"/>
      <c r="P10" s="35"/>
      <c r="Q10" s="35"/>
      <c r="R10" s="5"/>
    </row>
    <row r="11" spans="1:18" ht="20.149999999999999" hidden="1" customHeight="1" x14ac:dyDescent="0.75">
      <c r="A11" s="189"/>
      <c r="B11" s="191"/>
      <c r="C11" s="187">
        <f>IF(AND(C3&gt;0,C4&gt;0,C5&gt;0,NOT(ISBLANK(C9))),(C5-C3)*VLOOKUP(C9,VLookups!$A$4:$B$13,2,FALSE),"")</f>
        <v>20</v>
      </c>
      <c r="D11" s="205"/>
      <c r="E11" s="205"/>
      <c r="F11" s="206"/>
      <c r="G11" s="206"/>
      <c r="H11" s="205"/>
      <c r="I11" s="205"/>
      <c r="J11" s="205"/>
      <c r="K11" s="207"/>
      <c r="L11" s="35"/>
      <c r="M11" s="35"/>
      <c r="N11" s="35"/>
      <c r="O11" s="35"/>
      <c r="P11" s="35"/>
      <c r="Q11" s="35"/>
      <c r="R11" s="5"/>
    </row>
    <row r="12" spans="1:18" ht="20.149999999999999" customHeight="1" x14ac:dyDescent="0.75">
      <c r="A12" s="189"/>
      <c r="B12" s="190" t="s">
        <v>182</v>
      </c>
      <c r="C12" s="356">
        <v>75</v>
      </c>
      <c r="D12" s="204" t="s">
        <v>227</v>
      </c>
      <c r="E12" s="205"/>
      <c r="F12" s="206"/>
      <c r="G12" s="206"/>
      <c r="H12" s="205"/>
      <c r="I12" s="205"/>
      <c r="J12" s="205"/>
      <c r="K12" s="207"/>
      <c r="L12" s="35"/>
      <c r="M12" s="35"/>
      <c r="N12" s="35"/>
      <c r="O12" s="35"/>
      <c r="P12" s="35"/>
      <c r="Q12" s="35"/>
      <c r="R12" s="5"/>
    </row>
    <row r="13" spans="1:18" ht="20.149999999999999" customHeight="1" x14ac:dyDescent="0.75">
      <c r="A13" s="189"/>
      <c r="B13" s="190" t="s">
        <v>183</v>
      </c>
      <c r="C13" s="185" t="s">
        <v>72</v>
      </c>
      <c r="D13" s="204" t="s">
        <v>188</v>
      </c>
      <c r="E13" s="205"/>
      <c r="F13" s="206"/>
      <c r="G13" s="206"/>
      <c r="H13" s="205"/>
      <c r="I13" s="205"/>
      <c r="J13" s="205"/>
      <c r="K13" s="207"/>
      <c r="L13" s="35"/>
      <c r="M13" s="35"/>
      <c r="N13" s="35"/>
      <c r="O13" s="35"/>
      <c r="P13" s="35"/>
      <c r="Q13" s="35"/>
      <c r="R13" s="5"/>
    </row>
    <row r="14" spans="1:18" ht="20.149999999999999" customHeight="1" x14ac:dyDescent="0.75">
      <c r="A14" s="192"/>
      <c r="B14" s="193" t="str">
        <f>(IF(AND($C$3&gt;0,$C$4&gt;0,$C$5&gt;0,$C$12&gt;0,NOT(ISBLANK($C$9))),IF(VLOOKUP($C$13,VLookups!A43:C44,2,FALSE),CONCATENATE("Your planning estimate of ",$C$12," is greater than ",TEXT(1-$C$14,"0%")," of all feasible outcomes →"),CONCATENATE("Your planning estimate of ",$C$12," is greater than ",TEXT($C$14,"0%")," of all feasible outcomes →")),""))</f>
        <v>Your planning estimate of 75 is greater than 11% of all feasible outcomes →</v>
      </c>
      <c r="C14" s="357">
        <f>IF(AND($C$3&gt;0,$C$4&gt;0,$C$5&gt;0,$C$11&gt;0,$C$12&gt;0,NOT(ISBLANK($C$9))),ABS(VLOOKUP($C$13,VLookups!$A$43:$B$44,2,FALSE)-_xlfn.NORM.DIST($C$12,$C$8,$C$11,TRUE)),"")</f>
        <v>0.10564977366685525</v>
      </c>
      <c r="D14" s="200" t="str">
        <f>IF(AND($C$3&gt;0,$C$4&gt;0,$C$5&gt;0,$C$12&gt;0,NOT(ISBLANK($C9))),IF(VLOOKUP($C$13,VLookups!A43:C44,2,FALSE),CONCATENATE(TEXT($C$14,"0%")," of all feasible outcomes exceed your planning estimate of ",$C$12),CONCATENATE(TEXT(1-$C$14,"0%")," of all feasible outcomes exceed your planning estimate of ",$C$12)),"")</f>
        <v>89% of all feasible outcomes exceed your planning estimate of 75</v>
      </c>
      <c r="E14" s="142"/>
      <c r="F14" s="143"/>
      <c r="G14" s="143"/>
      <c r="H14" s="142"/>
      <c r="I14" s="142"/>
      <c r="J14" s="142"/>
      <c r="K14" s="194"/>
      <c r="L14" s="35"/>
      <c r="M14" s="35"/>
      <c r="N14" s="35"/>
      <c r="O14" s="35"/>
      <c r="P14" s="35"/>
      <c r="Q14" s="35"/>
      <c r="R14" s="5"/>
    </row>
    <row r="15" spans="1:18" ht="20.149999999999999" customHeight="1" x14ac:dyDescent="0.75">
      <c r="A15" s="189"/>
      <c r="B15" s="190" t="s">
        <v>184</v>
      </c>
      <c r="C15" s="358">
        <v>0.5</v>
      </c>
      <c r="D15" s="204" t="s">
        <v>185</v>
      </c>
      <c r="E15" s="205"/>
      <c r="F15" s="206"/>
      <c r="G15" s="206"/>
      <c r="H15" s="205"/>
      <c r="I15" s="205"/>
      <c r="J15" s="205"/>
      <c r="K15" s="207"/>
      <c r="L15" s="35"/>
      <c r="M15" s="35"/>
      <c r="N15" s="35"/>
      <c r="O15" s="35"/>
      <c r="P15" s="35"/>
      <c r="Q15" s="35"/>
      <c r="R15" s="5"/>
    </row>
    <row r="16" spans="1:18" ht="20.149999999999999" customHeight="1" thickBot="1" x14ac:dyDescent="0.9">
      <c r="A16" s="198"/>
      <c r="B16" s="199" t="str">
        <f>IF(AND($C$3&gt;0,$C$4&gt;0,$C$5&gt;0,NOT(ISBLANK($C9)),C15&gt;0),IF(VLOOKUP($C$13,VLookups!A43:C44,2,FALSE),CONCATENATE("The SPERT estimate of ",TEXT($C$16,"0")," is greater than ",TEXT(1-$C$15,"0%")," of all feasible outcomes →"),CONCATENATE("The SPERT estimate of ",TEXT($C$16,"0")," is greater than ",TEXT($C$15,"0%")," of all feasible outcomes →")),"")</f>
        <v>The SPERT estimate of 100 is greater than 50% of all feasible outcomes →</v>
      </c>
      <c r="C16" s="359">
        <f>IF(AND($C3&gt;0,$C4&gt;0,$C5&gt;0,$C15&gt;0,NOT(ISBLANK($C9))),_xlfn.NORM.INV(ABS(VLOOKUP($C$13,VLookups!$A$43:$B$44,2,FALSE)-C$15),$C8,$C11),"")</f>
        <v>100</v>
      </c>
      <c r="D16" s="201" t="str">
        <f>IF(AND($C$3&gt;0,$C$4&gt;0,$C$5&gt;0,NOT(ISBLANK($C$9)),$C15&gt;0),IF(VLOOKUP($C$13,VLookups!A43:C44,2,FALSE),CONCATENATE(TEXT($C$15,"0%")," of all feasible outcomes exceed the SPERT estimate of ",TEXT($C$16,"0")),CONCATENATE(TEXT(1-$C$15,"0%")," of all feasible outcomes exceed the SPERT estimate of ",TEXT($C$16,"0"))),"")</f>
        <v>50% of all feasible outcomes exceed the SPERT estimate of 100</v>
      </c>
      <c r="E16" s="195"/>
      <c r="F16" s="196"/>
      <c r="G16" s="196"/>
      <c r="H16" s="195"/>
      <c r="I16" s="195"/>
      <c r="J16" s="195"/>
      <c r="K16" s="197"/>
      <c r="L16" s="35"/>
      <c r="M16" s="35"/>
      <c r="N16" s="35"/>
      <c r="O16" s="35"/>
      <c r="P16" s="35"/>
      <c r="Q16" s="35"/>
      <c r="R16" s="5"/>
    </row>
    <row r="17" spans="1:18" ht="15" customHeight="1" x14ac:dyDescent="0.75">
      <c r="A17" s="54"/>
      <c r="B17" s="54"/>
      <c r="C17" s="367" t="s">
        <v>934</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5.0.2 – © 2015-2021, William W. Davis, MSPM, PMP</v>
      </c>
      <c r="C19" s="188"/>
      <c r="D19" s="5"/>
      <c r="E19" s="2"/>
      <c r="F19" s="5"/>
      <c r="G19" s="5"/>
      <c r="H19" s="2"/>
      <c r="I19" s="5"/>
      <c r="J19" s="5"/>
      <c r="K19" s="5"/>
      <c r="L19" s="5"/>
      <c r="M19" s="5"/>
      <c r="N19" s="5"/>
      <c r="O19" s="5"/>
      <c r="P19" s="5"/>
      <c r="Q19" s="5"/>
      <c r="R19" s="5"/>
    </row>
    <row r="20" spans="1:18" x14ac:dyDescent="0.75">
      <c r="A20" s="2"/>
      <c r="B20" s="322" t="s">
        <v>135</v>
      </c>
      <c r="C20" s="322"/>
      <c r="D20" s="322"/>
      <c r="E20" s="322"/>
      <c r="F20" s="322"/>
      <c r="G20" s="322"/>
      <c r="H20" s="2"/>
      <c r="I20" s="5"/>
      <c r="J20" s="5"/>
      <c r="K20" s="5"/>
      <c r="L20" s="5"/>
      <c r="M20" s="5"/>
      <c r="N20" s="5"/>
      <c r="O20" s="5"/>
      <c r="P20" s="5"/>
      <c r="Q20" s="5"/>
      <c r="R20" s="5"/>
    </row>
    <row r="21" spans="1:18" x14ac:dyDescent="0.75">
      <c r="A21" s="2"/>
      <c r="B21" s="374" t="s">
        <v>136</v>
      </c>
      <c r="C21" s="322"/>
      <c r="D21" s="322"/>
      <c r="E21" s="322"/>
      <c r="F21" s="322"/>
      <c r="G21" s="322"/>
      <c r="H21" s="2"/>
      <c r="I21" s="5"/>
      <c r="J21" s="5"/>
      <c r="K21" s="5"/>
      <c r="L21" s="5"/>
      <c r="M21" s="5"/>
      <c r="N21" s="5"/>
      <c r="O21" s="5"/>
      <c r="P21" s="5"/>
      <c r="Q21" s="5"/>
      <c r="R21" s="5"/>
    </row>
    <row r="22" spans="1:18" x14ac:dyDescent="0.75">
      <c r="A22" s="2"/>
      <c r="B22" s="322" t="s">
        <v>90</v>
      </c>
      <c r="C22" s="322"/>
      <c r="D22" s="322"/>
      <c r="E22" s="322"/>
      <c r="F22" s="322"/>
      <c r="G22" s="322"/>
      <c r="H22" s="2"/>
      <c r="I22" s="5"/>
      <c r="J22" s="5"/>
      <c r="K22" s="5"/>
      <c r="L22" s="5"/>
      <c r="M22" s="5"/>
      <c r="N22" s="5"/>
      <c r="O22" s="5"/>
      <c r="P22" s="5"/>
      <c r="Q22" s="5"/>
      <c r="R22" s="5"/>
    </row>
    <row r="23" spans="1:18" x14ac:dyDescent="0.75">
      <c r="A23" s="2"/>
      <c r="B23" s="322" t="s">
        <v>210</v>
      </c>
      <c r="C23" s="322"/>
      <c r="D23" s="322"/>
      <c r="E23" s="322"/>
      <c r="F23" s="322"/>
      <c r="G23" s="322"/>
      <c r="H23" s="2"/>
      <c r="I23" s="5"/>
      <c r="J23" s="5"/>
      <c r="K23" s="5"/>
      <c r="L23" s="5"/>
      <c r="M23" s="5"/>
      <c r="N23" s="5"/>
      <c r="O23" s="5"/>
      <c r="P23" s="5"/>
      <c r="Q23" s="5"/>
      <c r="R23" s="5"/>
    </row>
    <row r="24" spans="1:18" x14ac:dyDescent="0.75">
      <c r="A24" s="2"/>
      <c r="B24" s="419" t="s">
        <v>826</v>
      </c>
      <c r="C24" s="419"/>
      <c r="D24" s="322"/>
      <c r="E24" s="322"/>
      <c r="F24" s="322"/>
      <c r="G24" s="322"/>
      <c r="H24" s="2"/>
      <c r="I24" s="5"/>
      <c r="J24" s="5"/>
      <c r="K24" s="5"/>
      <c r="L24" s="5"/>
      <c r="M24" s="5"/>
      <c r="N24" s="5"/>
      <c r="O24" s="5"/>
      <c r="P24" s="5"/>
      <c r="Q24" s="5"/>
      <c r="R24" s="5"/>
    </row>
    <row r="25" spans="1:18" x14ac:dyDescent="0.75">
      <c r="A25" s="2"/>
      <c r="B25" s="154" t="s">
        <v>205</v>
      </c>
      <c r="C25" s="5"/>
      <c r="D25" s="5"/>
      <c r="E25" s="2"/>
      <c r="F25" s="5"/>
      <c r="G25" s="5"/>
      <c r="H25" s="2"/>
      <c r="I25" s="5"/>
      <c r="J25" s="5"/>
      <c r="K25" s="5"/>
      <c r="L25" s="5"/>
      <c r="M25" s="5"/>
      <c r="N25" s="5"/>
      <c r="O25" s="5"/>
      <c r="P25" s="5"/>
      <c r="Q25" s="5"/>
      <c r="R25" s="5"/>
    </row>
    <row r="26" spans="1:18" x14ac:dyDescent="0.75">
      <c r="A26" s="2"/>
      <c r="B26" s="154" t="s">
        <v>88</v>
      </c>
      <c r="C26" s="5"/>
      <c r="D26" s="5"/>
      <c r="E26" s="2"/>
      <c r="F26" s="5"/>
      <c r="G26" s="5"/>
      <c r="H26" s="2"/>
      <c r="I26" s="5"/>
      <c r="J26" s="5"/>
      <c r="K26" s="5"/>
      <c r="L26" s="5"/>
      <c r="M26" s="5"/>
      <c r="N26" s="5"/>
      <c r="O26" s="5"/>
      <c r="P26" s="5"/>
      <c r="Q26" s="5"/>
      <c r="R26" s="5"/>
    </row>
    <row r="27" spans="1:18" x14ac:dyDescent="0.75">
      <c r="A27" s="19"/>
      <c r="B27" s="154" t="s">
        <v>204</v>
      </c>
      <c r="C27" s="5"/>
      <c r="D27" s="5"/>
      <c r="E27" s="5"/>
      <c r="F27" s="2"/>
      <c r="G27" s="2"/>
      <c r="H27" s="5"/>
      <c r="I27" s="5"/>
      <c r="J27" s="5"/>
      <c r="K27" s="5"/>
      <c r="L27" s="5"/>
      <c r="M27" s="5"/>
      <c r="N27" s="5"/>
      <c r="O27" s="5"/>
      <c r="P27" s="5"/>
      <c r="Q27" s="5"/>
      <c r="R27" s="5"/>
    </row>
    <row r="28" spans="1:18" x14ac:dyDescent="0.75">
      <c r="A28" s="19"/>
      <c r="B28" s="154" t="s">
        <v>206</v>
      </c>
      <c r="C28" s="5"/>
      <c r="D28" s="5"/>
      <c r="E28" s="5"/>
      <c r="F28" s="2"/>
      <c r="G28" s="2"/>
      <c r="H28" s="5"/>
      <c r="I28" s="5"/>
      <c r="J28" s="5"/>
      <c r="K28" s="5"/>
      <c r="L28" s="5"/>
      <c r="M28" s="5"/>
      <c r="N28" s="5"/>
      <c r="O28" s="5"/>
      <c r="P28" s="5"/>
      <c r="Q28" s="5"/>
      <c r="R28" s="5"/>
    </row>
    <row r="29" spans="1:18" x14ac:dyDescent="0.75">
      <c r="A29" s="19"/>
      <c r="B29" s="154" t="s">
        <v>748</v>
      </c>
      <c r="C29" s="5"/>
      <c r="D29" s="5"/>
      <c r="E29" s="5"/>
      <c r="F29" s="2"/>
      <c r="G29" s="2"/>
      <c r="H29" s="5"/>
      <c r="I29" s="5"/>
      <c r="J29" s="5"/>
      <c r="K29" s="5"/>
      <c r="L29" s="5"/>
      <c r="M29" s="5"/>
      <c r="N29" s="5"/>
      <c r="O29" s="5"/>
      <c r="P29" s="5"/>
      <c r="Q29" s="5"/>
      <c r="R29" s="5"/>
    </row>
    <row r="30" spans="1:18" x14ac:dyDescent="0.75">
      <c r="A30" s="19"/>
      <c r="B30" s="154" t="s">
        <v>749</v>
      </c>
      <c r="C30" s="5"/>
      <c r="D30" s="5"/>
      <c r="E30" s="5"/>
      <c r="F30" s="2"/>
      <c r="G30" s="2"/>
      <c r="H30" s="5"/>
      <c r="I30" s="5"/>
      <c r="J30" s="5"/>
      <c r="K30" s="5"/>
      <c r="L30" s="5"/>
      <c r="M30" s="5"/>
      <c r="N30" s="5"/>
      <c r="O30" s="5"/>
      <c r="P30" s="5"/>
      <c r="Q30" s="5"/>
      <c r="R30" s="5"/>
    </row>
    <row r="31" spans="1:18" x14ac:dyDescent="0.75">
      <c r="A31" s="19"/>
      <c r="B31" s="154"/>
      <c r="C31" s="5"/>
      <c r="D31" s="5"/>
      <c r="E31" s="5"/>
      <c r="F31" s="2"/>
      <c r="G31" s="2"/>
      <c r="H31" s="5"/>
      <c r="I31" s="5"/>
      <c r="J31" s="5"/>
      <c r="K31" s="5"/>
      <c r="L31" s="5"/>
      <c r="M31" s="5"/>
      <c r="N31" s="5"/>
      <c r="O31" s="5"/>
      <c r="P31" s="5"/>
      <c r="Q31" s="5"/>
      <c r="R31" s="5"/>
    </row>
    <row r="32" spans="1:18" x14ac:dyDescent="0.75">
      <c r="A32" s="2"/>
      <c r="B32" s="154" t="s">
        <v>750</v>
      </c>
      <c r="C32" s="5"/>
      <c r="D32" s="5"/>
      <c r="E32" s="5"/>
      <c r="F32" s="2"/>
      <c r="G32" s="2"/>
      <c r="H32" s="5"/>
      <c r="I32" s="5"/>
      <c r="J32" s="5"/>
      <c r="K32" s="5"/>
      <c r="L32" s="5"/>
      <c r="M32" s="5"/>
      <c r="N32" s="5"/>
      <c r="O32" s="5"/>
      <c r="P32" s="5"/>
      <c r="Q32" s="5"/>
      <c r="R32" s="5"/>
    </row>
    <row r="33" spans="1:18" x14ac:dyDescent="0.75">
      <c r="A33" s="2"/>
      <c r="B33" s="154" t="s">
        <v>87</v>
      </c>
      <c r="C33" s="5"/>
      <c r="D33" s="5"/>
      <c r="E33" s="5"/>
      <c r="F33" s="2"/>
      <c r="G33" s="2"/>
      <c r="H33" s="5"/>
      <c r="I33" s="5"/>
      <c r="J33" s="5"/>
      <c r="K33" s="5"/>
      <c r="L33" s="5"/>
      <c r="M33" s="5"/>
      <c r="N33" s="5"/>
      <c r="O33" s="5"/>
      <c r="P33" s="5"/>
      <c r="Q33" s="5"/>
      <c r="R33" s="5"/>
    </row>
    <row r="34" spans="1:18" x14ac:dyDescent="0.75">
      <c r="A34" s="2"/>
      <c r="B34" s="323" t="s">
        <v>755</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3" t="s">
        <v>24</v>
      </c>
      <c r="C36" s="50">
        <f>IF(AND(C3&gt;0,C4&gt;0,C5&gt;0),ABS(C3-C5)/60,"")</f>
        <v>1.6666666666666667</v>
      </c>
      <c r="D36" s="171" t="s">
        <v>169</v>
      </c>
    </row>
    <row r="37" spans="1:18" ht="15" hidden="1" customHeight="1" x14ac:dyDescent="0.75">
      <c r="B37" s="5"/>
      <c r="C37" s="5"/>
    </row>
    <row r="38" spans="1:18" ht="15" hidden="1" customHeight="1" x14ac:dyDescent="0.75">
      <c r="B38" s="49">
        <f t="shared" ref="B38:B57" si="0">IF(ISNONTEXT($C$36),B39-$C$36,"")</f>
        <v>16.666666666666679</v>
      </c>
      <c r="C38" s="48">
        <f t="shared" ref="C38:C69" si="1">IF(ISNONTEXT($C$11),_xlfn.NORM.DIST(B38,$C$8,$C$11,FALSE),NA())</f>
        <v>3.3881504944408948E-6</v>
      </c>
    </row>
    <row r="39" spans="1:18" ht="15" hidden="1" customHeight="1" x14ac:dyDescent="0.75">
      <c r="B39" s="49">
        <f t="shared" si="0"/>
        <v>18.333333333333346</v>
      </c>
      <c r="C39" s="48">
        <f t="shared" si="1"/>
        <v>4.7780580375069689E-6</v>
      </c>
    </row>
    <row r="40" spans="1:18" ht="15" hidden="1" customHeight="1" x14ac:dyDescent="0.75">
      <c r="B40" s="49">
        <f t="shared" si="0"/>
        <v>20.000000000000014</v>
      </c>
      <c r="C40" s="48">
        <f t="shared" si="1"/>
        <v>6.6915112882442924E-6</v>
      </c>
    </row>
    <row r="41" spans="1:18" ht="15" hidden="1" customHeight="1" x14ac:dyDescent="0.75">
      <c r="B41" s="49">
        <f t="shared" si="0"/>
        <v>21.666666666666682</v>
      </c>
      <c r="C41" s="48">
        <f t="shared" si="1"/>
        <v>9.3063862897872418E-6</v>
      </c>
    </row>
    <row r="42" spans="1:18" ht="15" hidden="1" customHeight="1" x14ac:dyDescent="0.75">
      <c r="B42" s="49">
        <f t="shared" si="0"/>
        <v>23.33333333333335</v>
      </c>
      <c r="C42" s="48">
        <f t="shared" si="1"/>
        <v>1.285351775311534E-5</v>
      </c>
    </row>
    <row r="43" spans="1:18" ht="15" hidden="1" customHeight="1" x14ac:dyDescent="0.75">
      <c r="B43" s="49">
        <f t="shared" si="0"/>
        <v>25.000000000000018</v>
      </c>
      <c r="C43" s="48">
        <f t="shared" si="1"/>
        <v>1.7629784118372334E-5</v>
      </c>
    </row>
    <row r="44" spans="1:18" ht="15" hidden="1" customHeight="1" x14ac:dyDescent="0.75">
      <c r="B44" s="49">
        <f t="shared" si="0"/>
        <v>26.666666666666686</v>
      </c>
      <c r="C44" s="48">
        <f t="shared" si="1"/>
        <v>2.4013532581041099E-5</v>
      </c>
    </row>
    <row r="45" spans="1:18" ht="15" hidden="1" customHeight="1" x14ac:dyDescent="0.75">
      <c r="B45" s="49">
        <f t="shared" si="0"/>
        <v>28.333333333333353</v>
      </c>
      <c r="C45" s="48">
        <f t="shared" si="1"/>
        <v>3.2482479845978332E-5</v>
      </c>
    </row>
    <row r="46" spans="1:18" ht="15" hidden="1" customHeight="1" x14ac:dyDescent="0.75">
      <c r="A46"/>
      <c r="B46" s="49">
        <f t="shared" si="0"/>
        <v>30.000000000000021</v>
      </c>
      <c r="C46" s="48">
        <f t="shared" si="1"/>
        <v>4.3634134752288195E-5</v>
      </c>
      <c r="F46"/>
      <c r="G46"/>
    </row>
    <row r="47" spans="1:18" ht="15" hidden="1" customHeight="1" x14ac:dyDescent="0.75">
      <c r="A47"/>
      <c r="B47" s="49">
        <f t="shared" si="0"/>
        <v>31.666666666666689</v>
      </c>
      <c r="C47" s="48">
        <f t="shared" si="1"/>
        <v>5.8208663185819441E-5</v>
      </c>
      <c r="F47"/>
      <c r="G47"/>
    </row>
    <row r="48" spans="1:18" ht="15" hidden="1" customHeight="1" x14ac:dyDescent="0.75">
      <c r="A48"/>
      <c r="B48" s="49">
        <f t="shared" si="0"/>
        <v>33.333333333333357</v>
      </c>
      <c r="C48" s="48">
        <f t="shared" si="1"/>
        <v>7.7113949814555611E-5</v>
      </c>
      <c r="F48"/>
      <c r="G48"/>
    </row>
    <row r="49" spans="2:3" customFormat="1" ht="15" hidden="1" customHeight="1" x14ac:dyDescent="0.75">
      <c r="B49" s="49">
        <f t="shared" si="0"/>
        <v>35.000000000000021</v>
      </c>
      <c r="C49" s="48">
        <f t="shared" si="1"/>
        <v>1.0145240286498884E-4</v>
      </c>
    </row>
    <row r="50" spans="2:3" customFormat="1" ht="15" hidden="1" customHeight="1" x14ac:dyDescent="0.75">
      <c r="B50" s="49">
        <f t="shared" si="0"/>
        <v>36.666666666666686</v>
      </c>
      <c r="C50" s="48">
        <f t="shared" si="1"/>
        <v>1.3254879772150562E-4</v>
      </c>
    </row>
    <row r="51" spans="2:3" customFormat="1" ht="15" hidden="1" customHeight="1" x14ac:dyDescent="0.75">
      <c r="B51" s="49">
        <f t="shared" si="0"/>
        <v>38.33333333333335</v>
      </c>
      <c r="C51" s="48">
        <f t="shared" si="1"/>
        <v>1.719781663591253E-4</v>
      </c>
    </row>
    <row r="52" spans="2:3" customFormat="1" ht="15" hidden="1" customHeight="1" x14ac:dyDescent="0.75">
      <c r="B52" s="49">
        <f t="shared" si="0"/>
        <v>40.000000000000014</v>
      </c>
      <c r="C52" s="48">
        <f t="shared" si="1"/>
        <v>2.2159242059690095E-4</v>
      </c>
    </row>
    <row r="53" spans="2:3" customFormat="1" ht="15" hidden="1" customHeight="1" x14ac:dyDescent="0.75">
      <c r="B53" s="49">
        <f t="shared" si="0"/>
        <v>41.666666666666679</v>
      </c>
      <c r="C53" s="48">
        <f t="shared" si="1"/>
        <v>2.8354406097229481E-4</v>
      </c>
    </row>
    <row r="54" spans="2:3" customFormat="1" ht="15" hidden="1" customHeight="1" x14ac:dyDescent="0.75">
      <c r="B54" s="49">
        <f t="shared" si="0"/>
        <v>43.333333333333343</v>
      </c>
      <c r="C54" s="48">
        <f t="shared" si="1"/>
        <v>3.6030498823046142E-4</v>
      </c>
    </row>
    <row r="55" spans="2:3" customFormat="1" ht="15" hidden="1" customHeight="1" x14ac:dyDescent="0.75">
      <c r="B55" s="49">
        <f t="shared" si="0"/>
        <v>45.000000000000007</v>
      </c>
      <c r="C55" s="48">
        <f t="shared" si="1"/>
        <v>4.546781250795533E-4</v>
      </c>
    </row>
    <row r="56" spans="2:3" customFormat="1" ht="15" hidden="1" customHeight="1" x14ac:dyDescent="0.75">
      <c r="B56" s="49">
        <f t="shared" si="0"/>
        <v>46.666666666666671</v>
      </c>
      <c r="C56" s="48">
        <f t="shared" si="1"/>
        <v>5.6979930118987215E-4</v>
      </c>
    </row>
    <row r="57" spans="2:3" customFormat="1" ht="15" hidden="1" customHeight="1" x14ac:dyDescent="0.75">
      <c r="B57" s="49">
        <f t="shared" si="0"/>
        <v>48.333333333333336</v>
      </c>
      <c r="C57" s="48">
        <f t="shared" si="1"/>
        <v>7.091266877218657E-4</v>
      </c>
    </row>
    <row r="58" spans="2:3" customFormat="1" ht="15" hidden="1" customHeight="1" x14ac:dyDescent="0.75">
      <c r="B58" s="64">
        <f>IF(ISNONTEXT($C$36),$C$3,"")</f>
        <v>50</v>
      </c>
      <c r="C58" s="48">
        <f t="shared" si="1"/>
        <v>8.7641502467842702E-4</v>
      </c>
    </row>
    <row r="59" spans="2:3" customFormat="1" ht="15" hidden="1" customHeight="1" x14ac:dyDescent="0.75">
      <c r="B59" s="49">
        <f t="shared" ref="B59:B90" si="2">IF(ISNONTEXT($C$36),B58+$C$36,"")</f>
        <v>51.666666666666664</v>
      </c>
      <c r="C59" s="48">
        <f t="shared" si="1"/>
        <v>1.0756720008386815E-3</v>
      </c>
    </row>
    <row r="60" spans="2:3" customFormat="1" ht="15" hidden="1" customHeight="1" x14ac:dyDescent="0.75">
      <c r="B60" s="49">
        <f t="shared" si="2"/>
        <v>53.333333333333329</v>
      </c>
      <c r="C60" s="48">
        <f t="shared" si="1"/>
        <v>1.3110944546854742E-3</v>
      </c>
    </row>
    <row r="61" spans="2:3" customFormat="1" ht="15" hidden="1" customHeight="1" x14ac:dyDescent="0.75">
      <c r="B61" s="49">
        <f t="shared" si="2"/>
        <v>54.999999999999993</v>
      </c>
      <c r="C61" s="48">
        <f t="shared" si="1"/>
        <v>1.5869825917833695E-3</v>
      </c>
    </row>
    <row r="62" spans="2:3" customFormat="1" ht="15" hidden="1" customHeight="1" x14ac:dyDescent="0.75">
      <c r="B62" s="49">
        <f t="shared" si="2"/>
        <v>56.666666666666657</v>
      </c>
      <c r="C62" s="48">
        <f t="shared" si="1"/>
        <v>1.9076311753208972E-3</v>
      </c>
    </row>
    <row r="63" spans="2:3" customFormat="1" ht="15" hidden="1" customHeight="1" x14ac:dyDescent="0.75">
      <c r="B63" s="49">
        <f t="shared" si="2"/>
        <v>58.333333333333321</v>
      </c>
      <c r="C63" s="48">
        <f t="shared" si="1"/>
        <v>2.2771976436452767E-3</v>
      </c>
    </row>
    <row r="64" spans="2:3" customFormat="1" ht="15" hidden="1" customHeight="1" x14ac:dyDescent="0.75">
      <c r="B64" s="49">
        <f t="shared" si="2"/>
        <v>59.999999999999986</v>
      </c>
      <c r="C64" s="48">
        <f t="shared" si="1"/>
        <v>2.6995483256593979E-3</v>
      </c>
    </row>
    <row r="65" spans="2:3" customFormat="1" ht="15" hidden="1" customHeight="1" x14ac:dyDescent="0.75">
      <c r="B65" s="49">
        <f t="shared" si="2"/>
        <v>61.66666666666665</v>
      </c>
      <c r="C65" s="48">
        <f t="shared" si="1"/>
        <v>3.1780853258481134E-3</v>
      </c>
    </row>
    <row r="66" spans="2:3" customFormat="1" ht="15" hidden="1" customHeight="1" x14ac:dyDescent="0.75">
      <c r="B66" s="49">
        <f t="shared" si="2"/>
        <v>63.333333333333314</v>
      </c>
      <c r="C66" s="48">
        <f t="shared" si="1"/>
        <v>3.7155581779496475E-3</v>
      </c>
    </row>
    <row r="67" spans="2:3" customFormat="1" ht="15" hidden="1" customHeight="1" x14ac:dyDescent="0.75">
      <c r="B67" s="49">
        <f t="shared" si="2"/>
        <v>64.999999999999986</v>
      </c>
      <c r="C67" s="48">
        <f t="shared" si="1"/>
        <v>4.3138659413255714E-3</v>
      </c>
    </row>
    <row r="68" spans="2:3" customFormat="1" ht="15" hidden="1" customHeight="1" x14ac:dyDescent="0.75">
      <c r="B68" s="49">
        <f t="shared" si="2"/>
        <v>66.666666666666657</v>
      </c>
      <c r="C68" s="48">
        <f t="shared" si="1"/>
        <v>4.97385693963743E-3</v>
      </c>
    </row>
    <row r="69" spans="2:3" customFormat="1" ht="15" hidden="1" customHeight="1" x14ac:dyDescent="0.75">
      <c r="B69" s="49">
        <f t="shared" si="2"/>
        <v>68.333333333333329</v>
      </c>
      <c r="C69" s="48">
        <f t="shared" si="1"/>
        <v>5.6951347060095912E-3</v>
      </c>
    </row>
    <row r="70" spans="2:3" customFormat="1" ht="15" hidden="1" customHeight="1" x14ac:dyDescent="0.75">
      <c r="B70" s="49">
        <f t="shared" si="2"/>
        <v>70</v>
      </c>
      <c r="C70" s="48">
        <f t="shared" ref="C70:C101" si="3">IF(ISNONTEXT($C$11),_xlfn.NORM.DIST(B70,$C$8,$C$11,FALSE),NA())</f>
        <v>6.4758797832945867E-3</v>
      </c>
    </row>
    <row r="71" spans="2:3" customFormat="1" ht="15" hidden="1" customHeight="1" x14ac:dyDescent="0.75">
      <c r="B71" s="49">
        <f t="shared" si="2"/>
        <v>71.666666666666671</v>
      </c>
      <c r="C71" s="48">
        <f t="shared" si="3"/>
        <v>7.3126977139767874E-3</v>
      </c>
    </row>
    <row r="72" spans="2:3" customFormat="1" ht="15" hidden="1" customHeight="1" x14ac:dyDescent="0.75">
      <c r="B72" s="49">
        <f t="shared" si="2"/>
        <v>73.333333333333343</v>
      </c>
      <c r="C72" s="48">
        <f t="shared" si="3"/>
        <v>8.2005037337996873E-3</v>
      </c>
    </row>
    <row r="73" spans="2:3" customFormat="1" ht="15" hidden="1" customHeight="1" x14ac:dyDescent="0.75">
      <c r="B73" s="49">
        <f t="shared" si="2"/>
        <v>75.000000000000014</v>
      </c>
      <c r="C73" s="48">
        <f t="shared" si="3"/>
        <v>9.1324542694511037E-3</v>
      </c>
    </row>
    <row r="74" spans="2:3" customFormat="1" ht="15" hidden="1" customHeight="1" x14ac:dyDescent="0.75">
      <c r="B74" s="49">
        <f t="shared" si="2"/>
        <v>76.666666666666686</v>
      </c>
      <c r="C74" s="48">
        <f t="shared" si="3"/>
        <v>1.0099934277702957E-2</v>
      </c>
    </row>
    <row r="75" spans="2:3" customFormat="1" ht="15" hidden="1" customHeight="1" x14ac:dyDescent="0.75">
      <c r="B75" s="49">
        <f t="shared" si="2"/>
        <v>78.333333333333357</v>
      </c>
      <c r="C75" s="48">
        <f t="shared" si="3"/>
        <v>1.1092607735286811E-2</v>
      </c>
    </row>
    <row r="76" spans="2:3" customFormat="1" ht="15" hidden="1" customHeight="1" x14ac:dyDescent="0.75">
      <c r="B76" s="49">
        <f t="shared" si="2"/>
        <v>80.000000000000028</v>
      </c>
      <c r="C76" s="48">
        <f t="shared" si="3"/>
        <v>1.2098536225957185E-2</v>
      </c>
    </row>
    <row r="77" spans="2:3" customFormat="1" ht="15" hidden="1" customHeight="1" x14ac:dyDescent="0.75">
      <c r="B77" s="49">
        <f t="shared" si="2"/>
        <v>81.6666666666667</v>
      </c>
      <c r="C77" s="48">
        <f t="shared" si="3"/>
        <v>1.3104367653915091E-2</v>
      </c>
    </row>
    <row r="78" spans="2:3" customFormat="1" ht="15" hidden="1" customHeight="1" x14ac:dyDescent="0.75">
      <c r="B78" s="49">
        <f t="shared" si="2"/>
        <v>83.333333333333371</v>
      </c>
      <c r="C78" s="48">
        <f t="shared" si="3"/>
        <v>1.4095593770515152E-2</v>
      </c>
    </row>
    <row r="79" spans="2:3" customFormat="1" ht="15" hidden="1" customHeight="1" x14ac:dyDescent="0.75">
      <c r="B79" s="49">
        <f t="shared" si="2"/>
        <v>85.000000000000043</v>
      </c>
      <c r="C79" s="48">
        <f t="shared" si="3"/>
        <v>1.5056871607740243E-2</v>
      </c>
    </row>
    <row r="80" spans="2:3" customFormat="1" ht="15" hidden="1" customHeight="1" x14ac:dyDescent="0.75">
      <c r="B80" s="49">
        <f t="shared" si="2"/>
        <v>86.666666666666714</v>
      </c>
      <c r="C80" s="48">
        <f t="shared" si="3"/>
        <v>1.5972400276117637E-2</v>
      </c>
    </row>
    <row r="81" spans="2:3" customFormat="1" ht="15" hidden="1" customHeight="1" x14ac:dyDescent="0.75">
      <c r="B81" s="49">
        <f t="shared" si="2"/>
        <v>88.333333333333385</v>
      </c>
      <c r="C81" s="48">
        <f t="shared" si="3"/>
        <v>1.6826341137247684E-2</v>
      </c>
    </row>
    <row r="82" spans="2:3" customFormat="1" ht="15" hidden="1" customHeight="1" x14ac:dyDescent="0.75">
      <c r="B82" s="49">
        <f t="shared" si="2"/>
        <v>90.000000000000057</v>
      </c>
      <c r="C82" s="48">
        <f t="shared" si="3"/>
        <v>1.7603266338215001E-2</v>
      </c>
    </row>
    <row r="83" spans="2:3" customFormat="1" ht="15" hidden="1" customHeight="1" x14ac:dyDescent="0.75">
      <c r="B83" s="49">
        <f t="shared" si="2"/>
        <v>91.666666666666728</v>
      </c>
      <c r="C83" s="48">
        <f t="shared" si="3"/>
        <v>1.8288618320700143E-2</v>
      </c>
    </row>
    <row r="84" spans="2:3" customFormat="1" ht="15" hidden="1" customHeight="1" x14ac:dyDescent="0.75">
      <c r="B84" s="49">
        <f t="shared" si="2"/>
        <v>93.3333333333334</v>
      </c>
      <c r="C84" s="48">
        <f t="shared" si="3"/>
        <v>1.8869161384649683E-2</v>
      </c>
    </row>
    <row r="85" spans="2:3" customFormat="1" ht="15" hidden="1" customHeight="1" x14ac:dyDescent="0.75">
      <c r="B85" s="49">
        <f t="shared" si="2"/>
        <v>95.000000000000071</v>
      </c>
      <c r="C85" s="48">
        <f t="shared" si="3"/>
        <v>1.9333405840142478E-2</v>
      </c>
    </row>
    <row r="86" spans="2:3" customFormat="1" ht="15" hidden="1" customHeight="1" x14ac:dyDescent="0.75">
      <c r="B86" s="49">
        <f t="shared" si="2"/>
        <v>96.666666666666742</v>
      </c>
      <c r="C86" s="48">
        <f t="shared" si="3"/>
        <v>1.9671985805097006E-2</v>
      </c>
    </row>
    <row r="87" spans="2:3" customFormat="1" ht="15" hidden="1" customHeight="1" x14ac:dyDescent="0.75">
      <c r="B87" s="49">
        <f t="shared" si="2"/>
        <v>98.333333333333414</v>
      </c>
      <c r="C87" s="48">
        <f t="shared" si="3"/>
        <v>1.9877973312917106E-2</v>
      </c>
    </row>
    <row r="88" spans="2:3" customFormat="1" ht="15" hidden="1" customHeight="1" x14ac:dyDescent="0.75">
      <c r="B88" s="49">
        <f t="shared" si="2"/>
        <v>100.00000000000009</v>
      </c>
      <c r="C88" s="48">
        <f t="shared" si="3"/>
        <v>1.9947114020071637E-2</v>
      </c>
    </row>
    <row r="89" spans="2:3" customFormat="1" ht="15" hidden="1" customHeight="1" x14ac:dyDescent="0.75">
      <c r="B89" s="49">
        <f t="shared" si="2"/>
        <v>101.66666666666676</v>
      </c>
      <c r="C89" s="48">
        <f t="shared" si="3"/>
        <v>1.9877973312917092E-2</v>
      </c>
    </row>
    <row r="90" spans="2:3" customFormat="1" ht="15" hidden="1" customHeight="1" x14ac:dyDescent="0.75">
      <c r="B90" s="49">
        <f t="shared" si="2"/>
        <v>103.33333333333343</v>
      </c>
      <c r="C90" s="48">
        <f t="shared" si="3"/>
        <v>1.9671985805096978E-2</v>
      </c>
    </row>
    <row r="91" spans="2:3" customFormat="1" ht="15" hidden="1" customHeight="1" x14ac:dyDescent="0.75">
      <c r="B91" s="49">
        <f t="shared" ref="B91:B122" si="4">IF(ISNONTEXT($C$36),B90+$C$36,"")</f>
        <v>105.0000000000001</v>
      </c>
      <c r="C91" s="48">
        <f t="shared" si="3"/>
        <v>1.933340584014244E-2</v>
      </c>
    </row>
    <row r="92" spans="2:3" customFormat="1" ht="15" hidden="1" customHeight="1" x14ac:dyDescent="0.75">
      <c r="B92" s="49">
        <f t="shared" si="4"/>
        <v>106.66666666666677</v>
      </c>
      <c r="C92" s="48">
        <f t="shared" si="3"/>
        <v>1.8869161384649627E-2</v>
      </c>
    </row>
    <row r="93" spans="2:3" customFormat="1" ht="15" hidden="1" customHeight="1" x14ac:dyDescent="0.75">
      <c r="B93" s="49">
        <f t="shared" si="4"/>
        <v>108.33333333333344</v>
      </c>
      <c r="C93" s="48">
        <f t="shared" si="3"/>
        <v>1.8288618320700077E-2</v>
      </c>
    </row>
    <row r="94" spans="2:3" customFormat="1" ht="15" hidden="1" customHeight="1" x14ac:dyDescent="0.75">
      <c r="B94" s="49">
        <f t="shared" si="4"/>
        <v>110.00000000000011</v>
      </c>
      <c r="C94" s="48">
        <f t="shared" si="3"/>
        <v>1.7603266338214924E-2</v>
      </c>
    </row>
    <row r="95" spans="2:3" customFormat="1" ht="15" hidden="1" customHeight="1" x14ac:dyDescent="0.75">
      <c r="B95" s="49">
        <f t="shared" si="4"/>
        <v>111.66666666666679</v>
      </c>
      <c r="C95" s="48">
        <f t="shared" si="3"/>
        <v>1.68263411372476E-2</v>
      </c>
    </row>
    <row r="96" spans="2:3" customFormat="1" ht="15" hidden="1" customHeight="1" x14ac:dyDescent="0.75">
      <c r="B96" s="49">
        <f t="shared" si="4"/>
        <v>113.33333333333346</v>
      </c>
      <c r="C96" s="48">
        <f t="shared" si="3"/>
        <v>1.5972400276117547E-2</v>
      </c>
    </row>
    <row r="97" spans="2:3" customFormat="1" ht="15" hidden="1" customHeight="1" x14ac:dyDescent="0.75">
      <c r="B97" s="49">
        <f t="shared" si="4"/>
        <v>115.00000000000013</v>
      </c>
      <c r="C97" s="48">
        <f t="shared" si="3"/>
        <v>1.5056871607740149E-2</v>
      </c>
    </row>
    <row r="98" spans="2:3" customFormat="1" ht="15" hidden="1" customHeight="1" x14ac:dyDescent="0.75">
      <c r="B98" s="49">
        <f t="shared" si="4"/>
        <v>116.6666666666668</v>
      </c>
      <c r="C98" s="48">
        <f t="shared" si="3"/>
        <v>1.4095593770515051E-2</v>
      </c>
    </row>
    <row r="99" spans="2:3" customFormat="1" ht="15" hidden="1" customHeight="1" x14ac:dyDescent="0.75">
      <c r="B99" s="49">
        <f t="shared" si="4"/>
        <v>118.33333333333347</v>
      </c>
      <c r="C99" s="48">
        <f t="shared" si="3"/>
        <v>1.3104367653914989E-2</v>
      </c>
    </row>
    <row r="100" spans="2:3" customFormat="1" ht="15" hidden="1" customHeight="1" x14ac:dyDescent="0.75">
      <c r="B100" s="49">
        <f t="shared" si="4"/>
        <v>120.00000000000014</v>
      </c>
      <c r="C100" s="48">
        <f t="shared" si="3"/>
        <v>1.2098536225957081E-2</v>
      </c>
    </row>
    <row r="101" spans="2:3" customFormat="1" ht="15" hidden="1" customHeight="1" x14ac:dyDescent="0.75">
      <c r="B101" s="49">
        <f t="shared" si="4"/>
        <v>121.66666666666681</v>
      </c>
      <c r="C101" s="48">
        <f t="shared" si="3"/>
        <v>1.1092607735286711E-2</v>
      </c>
    </row>
    <row r="102" spans="2:3" customFormat="1" ht="15" hidden="1" customHeight="1" x14ac:dyDescent="0.75">
      <c r="B102" s="49">
        <f t="shared" si="4"/>
        <v>123.33333333333348</v>
      </c>
      <c r="C102" s="48">
        <f t="shared" ref="C102:C133" si="5">IF(ISNONTEXT($C$11),_xlfn.NORM.DIST(B102,$C$8,$C$11,FALSE),NA())</f>
        <v>1.0099934277702855E-2</v>
      </c>
    </row>
    <row r="103" spans="2:3" customFormat="1" ht="15" hidden="1" customHeight="1" x14ac:dyDescent="0.75">
      <c r="B103" s="49">
        <f t="shared" si="4"/>
        <v>125.00000000000016</v>
      </c>
      <c r="C103" s="48">
        <f t="shared" si="5"/>
        <v>9.1324542694510048E-3</v>
      </c>
    </row>
    <row r="104" spans="2:3" customFormat="1" ht="15" hidden="1" customHeight="1" x14ac:dyDescent="0.75">
      <c r="B104" s="49">
        <f t="shared" si="4"/>
        <v>126.66666666666683</v>
      </c>
      <c r="C104" s="48">
        <f t="shared" si="5"/>
        <v>8.2005037337995936E-3</v>
      </c>
    </row>
    <row r="105" spans="2:3" customFormat="1" ht="15" hidden="1" customHeight="1" x14ac:dyDescent="0.75">
      <c r="B105" s="49">
        <f t="shared" si="4"/>
        <v>128.33333333333348</v>
      </c>
      <c r="C105" s="48">
        <f t="shared" si="5"/>
        <v>7.3126977139767067E-3</v>
      </c>
    </row>
    <row r="106" spans="2:3" customFormat="1" ht="15" hidden="1" customHeight="1" x14ac:dyDescent="0.75">
      <c r="B106" s="49">
        <f t="shared" si="4"/>
        <v>130.00000000000014</v>
      </c>
      <c r="C106" s="48">
        <f t="shared" si="5"/>
        <v>6.475879783294519E-3</v>
      </c>
    </row>
    <row r="107" spans="2:3" customFormat="1" ht="15" hidden="1" customHeight="1" x14ac:dyDescent="0.75">
      <c r="B107" s="49">
        <f t="shared" si="4"/>
        <v>131.6666666666668</v>
      </c>
      <c r="C107" s="48">
        <f t="shared" si="5"/>
        <v>5.6951347060095331E-3</v>
      </c>
    </row>
    <row r="108" spans="2:3" customFormat="1" ht="15" hidden="1" customHeight="1" x14ac:dyDescent="0.75">
      <c r="B108" s="49">
        <f t="shared" si="4"/>
        <v>133.33333333333346</v>
      </c>
      <c r="C108" s="48">
        <f t="shared" si="5"/>
        <v>4.973856939637384E-3</v>
      </c>
    </row>
    <row r="109" spans="2:3" customFormat="1" ht="15" hidden="1" customHeight="1" x14ac:dyDescent="0.75">
      <c r="B109" s="49">
        <f t="shared" si="4"/>
        <v>135.00000000000011</v>
      </c>
      <c r="C109" s="48">
        <f t="shared" si="5"/>
        <v>4.3138659413255315E-3</v>
      </c>
    </row>
    <row r="110" spans="2:3" customFormat="1" ht="15" hidden="1" customHeight="1" x14ac:dyDescent="0.75">
      <c r="B110" s="49">
        <f t="shared" si="4"/>
        <v>136.66666666666677</v>
      </c>
      <c r="C110" s="48">
        <f t="shared" si="5"/>
        <v>3.7155581779496185E-3</v>
      </c>
    </row>
    <row r="111" spans="2:3" customFormat="1" ht="15" hidden="1" customHeight="1" x14ac:dyDescent="0.75">
      <c r="B111" s="49">
        <f t="shared" si="4"/>
        <v>138.33333333333343</v>
      </c>
      <c r="C111" s="48">
        <f t="shared" si="5"/>
        <v>3.1780853258480887E-3</v>
      </c>
    </row>
    <row r="112" spans="2:3" customFormat="1" ht="15" hidden="1" customHeight="1" x14ac:dyDescent="0.75">
      <c r="B112" s="49">
        <f t="shared" si="4"/>
        <v>140.00000000000009</v>
      </c>
      <c r="C112" s="48">
        <f t="shared" si="5"/>
        <v>2.6995483256593783E-3</v>
      </c>
    </row>
    <row r="113" spans="2:3" customFormat="1" ht="15" hidden="1" customHeight="1" x14ac:dyDescent="0.75">
      <c r="B113" s="49">
        <f t="shared" si="4"/>
        <v>141.66666666666674</v>
      </c>
      <c r="C113" s="48">
        <f t="shared" si="5"/>
        <v>2.2771976436452629E-3</v>
      </c>
    </row>
    <row r="114" spans="2:3" customFormat="1" ht="15" hidden="1" customHeight="1" x14ac:dyDescent="0.75">
      <c r="B114" s="49">
        <f t="shared" si="4"/>
        <v>143.3333333333334</v>
      </c>
      <c r="C114" s="48">
        <f t="shared" si="5"/>
        <v>1.9076311753208845E-3</v>
      </c>
    </row>
    <row r="115" spans="2:3" customFormat="1" ht="15" hidden="1" customHeight="1" x14ac:dyDescent="0.75">
      <c r="B115" s="49">
        <f t="shared" si="4"/>
        <v>145.00000000000006</v>
      </c>
      <c r="C115" s="48">
        <f t="shared" si="5"/>
        <v>1.5869825917833608E-3</v>
      </c>
    </row>
    <row r="116" spans="2:3" customFormat="1" ht="15" hidden="1" customHeight="1" x14ac:dyDescent="0.75">
      <c r="B116" s="49">
        <f t="shared" si="4"/>
        <v>146.66666666666671</v>
      </c>
      <c r="C116" s="48">
        <f t="shared" si="5"/>
        <v>1.3110944546854677E-3</v>
      </c>
    </row>
    <row r="117" spans="2:3" customFormat="1" ht="15" hidden="1" customHeight="1" x14ac:dyDescent="0.75">
      <c r="B117" s="49">
        <f t="shared" si="4"/>
        <v>148.33333333333337</v>
      </c>
      <c r="C117" s="48">
        <f t="shared" si="5"/>
        <v>1.0756720008386772E-3</v>
      </c>
    </row>
    <row r="118" spans="2:3" customFormat="1" ht="15" hidden="1" customHeight="1" x14ac:dyDescent="0.75">
      <c r="B118" s="49">
        <f t="shared" si="4"/>
        <v>150.00000000000003</v>
      </c>
      <c r="C118" s="48">
        <f t="shared" si="5"/>
        <v>8.7641502467842376E-4</v>
      </c>
    </row>
    <row r="119" spans="2:3" customFormat="1" ht="15" hidden="1" customHeight="1" x14ac:dyDescent="0.75">
      <c r="B119" s="49">
        <f t="shared" si="4"/>
        <v>151.66666666666669</v>
      </c>
      <c r="C119" s="48">
        <f t="shared" si="5"/>
        <v>7.0912668772186353E-4</v>
      </c>
    </row>
    <row r="120" spans="2:3" customFormat="1" ht="15" hidden="1" customHeight="1" x14ac:dyDescent="0.75">
      <c r="B120" s="49">
        <f t="shared" si="4"/>
        <v>153.33333333333334</v>
      </c>
      <c r="C120" s="48">
        <f t="shared" si="5"/>
        <v>5.6979930118987161E-4</v>
      </c>
    </row>
    <row r="121" spans="2:3" customFormat="1" ht="15" hidden="1" customHeight="1" x14ac:dyDescent="0.75">
      <c r="B121" s="49">
        <f t="shared" si="4"/>
        <v>155</v>
      </c>
      <c r="C121" s="48">
        <f t="shared" si="5"/>
        <v>4.5467812507955259E-4</v>
      </c>
    </row>
    <row r="122" spans="2:3" customFormat="1" ht="15" hidden="1" customHeight="1" x14ac:dyDescent="0.75">
      <c r="B122" s="49">
        <f t="shared" si="4"/>
        <v>156.66666666666666</v>
      </c>
      <c r="C122" s="48">
        <f t="shared" si="5"/>
        <v>3.6030498823046142E-4</v>
      </c>
    </row>
    <row r="123" spans="2:3" customFormat="1" ht="15" hidden="1" customHeight="1" x14ac:dyDescent="0.75">
      <c r="B123" s="49">
        <f t="shared" ref="B123:B138" si="6">IF(ISNONTEXT($C$36),B122+$C$36,"")</f>
        <v>158.33333333333331</v>
      </c>
      <c r="C123" s="48">
        <f t="shared" si="5"/>
        <v>2.835440609722953E-4</v>
      </c>
    </row>
    <row r="124" spans="2:3" customFormat="1" ht="15" hidden="1" customHeight="1" x14ac:dyDescent="0.75">
      <c r="B124" s="49">
        <f t="shared" si="6"/>
        <v>159.99999999999997</v>
      </c>
      <c r="C124" s="48">
        <f t="shared" si="5"/>
        <v>2.2159242059690117E-4</v>
      </c>
    </row>
    <row r="125" spans="2:3" customFormat="1" ht="15" hidden="1" customHeight="1" x14ac:dyDescent="0.75">
      <c r="B125" s="49">
        <f t="shared" si="6"/>
        <v>161.66666666666663</v>
      </c>
      <c r="C125" s="48">
        <f t="shared" si="5"/>
        <v>1.7197816635912587E-4</v>
      </c>
    </row>
    <row r="126" spans="2:3" customFormat="1" ht="15" hidden="1" customHeight="1" x14ac:dyDescent="0.75">
      <c r="B126" s="49">
        <f t="shared" si="6"/>
        <v>163.33333333333329</v>
      </c>
      <c r="C126" s="48">
        <f t="shared" si="5"/>
        <v>1.3254879772150622E-4</v>
      </c>
    </row>
    <row r="127" spans="2:3" customFormat="1" ht="15" hidden="1" customHeight="1" x14ac:dyDescent="0.75">
      <c r="B127" s="49">
        <f t="shared" si="6"/>
        <v>164.99999999999994</v>
      </c>
      <c r="C127" s="48">
        <f t="shared" si="5"/>
        <v>1.014524028649893E-4</v>
      </c>
    </row>
    <row r="128" spans="2:3" customFormat="1" ht="15" hidden="1" customHeight="1" x14ac:dyDescent="0.75">
      <c r="B128" s="49">
        <f t="shared" si="6"/>
        <v>166.6666666666666</v>
      </c>
      <c r="C128" s="48">
        <f t="shared" si="5"/>
        <v>7.7113949814556221E-5</v>
      </c>
    </row>
    <row r="129" spans="1:7" customFormat="1" ht="15" hidden="1" customHeight="1" x14ac:dyDescent="0.75">
      <c r="B129" s="49">
        <f t="shared" si="6"/>
        <v>168.33333333333326</v>
      </c>
      <c r="C129" s="48">
        <f t="shared" si="5"/>
        <v>5.8208663185819963E-5</v>
      </c>
    </row>
    <row r="130" spans="1:7" customFormat="1" ht="15" hidden="1" customHeight="1" x14ac:dyDescent="0.75">
      <c r="B130" s="49">
        <f t="shared" si="6"/>
        <v>169.99999999999991</v>
      </c>
      <c r="C130" s="48">
        <f t="shared" si="5"/>
        <v>4.363413475228871E-5</v>
      </c>
    </row>
    <row r="131" spans="1:7" customFormat="1" ht="15" hidden="1" customHeight="1" x14ac:dyDescent="0.75">
      <c r="B131" s="49">
        <f t="shared" si="6"/>
        <v>171.66666666666657</v>
      </c>
      <c r="C131" s="48">
        <f t="shared" si="5"/>
        <v>3.2482479845978766E-5</v>
      </c>
    </row>
    <row r="132" spans="1:7" customFormat="1" ht="15" hidden="1" customHeight="1" x14ac:dyDescent="0.75">
      <c r="B132" s="49">
        <f t="shared" si="6"/>
        <v>173.33333333333323</v>
      </c>
      <c r="C132" s="48">
        <f t="shared" si="5"/>
        <v>2.4013532581041461E-5</v>
      </c>
    </row>
    <row r="133" spans="1:7" customFormat="1" ht="15" hidden="1" customHeight="1" x14ac:dyDescent="0.75">
      <c r="B133" s="49">
        <f t="shared" si="6"/>
        <v>174.99999999999989</v>
      </c>
      <c r="C133" s="48">
        <f t="shared" si="5"/>
        <v>1.7629784118372646E-5</v>
      </c>
    </row>
    <row r="134" spans="1:7" customFormat="1" ht="15" hidden="1" customHeight="1" x14ac:dyDescent="0.75">
      <c r="B134" s="49">
        <f t="shared" si="6"/>
        <v>176.66666666666654</v>
      </c>
      <c r="C134" s="48">
        <f t="shared" ref="C134:C138" si="7">IF(ISNONTEXT($C$11),_xlfn.NORM.DIST(B134,$C$8,$C$11,FALSE),NA())</f>
        <v>1.2853517753115626E-5</v>
      </c>
    </row>
    <row r="135" spans="1:7" customFormat="1" ht="15" hidden="1" customHeight="1" x14ac:dyDescent="0.75">
      <c r="B135" s="49">
        <f t="shared" si="6"/>
        <v>178.3333333333332</v>
      </c>
      <c r="C135" s="48">
        <f t="shared" si="7"/>
        <v>9.3063862897874485E-6</v>
      </c>
    </row>
    <row r="136" spans="1:7" customFormat="1" ht="15" hidden="1" customHeight="1" x14ac:dyDescent="0.75">
      <c r="B136" s="49">
        <f t="shared" si="6"/>
        <v>179.99999999999986</v>
      </c>
      <c r="C136" s="48">
        <f t="shared" si="7"/>
        <v>6.6915112882444585E-6</v>
      </c>
    </row>
    <row r="137" spans="1:7" customFormat="1" ht="15" hidden="1" customHeight="1" x14ac:dyDescent="0.75">
      <c r="B137" s="49">
        <f t="shared" si="6"/>
        <v>181.66666666666652</v>
      </c>
      <c r="C137" s="48">
        <f t="shared" si="7"/>
        <v>4.7780580375071044E-6</v>
      </c>
    </row>
    <row r="138" spans="1:7" customFormat="1" ht="15" hidden="1" customHeight="1" x14ac:dyDescent="0.75">
      <c r="B138" s="49">
        <f t="shared" si="6"/>
        <v>183.33333333333317</v>
      </c>
      <c r="C138" s="48">
        <f t="shared" si="7"/>
        <v>3.3881504944409969E-6</v>
      </c>
    </row>
    <row r="139" spans="1:7" customFormat="1" x14ac:dyDescent="0.75">
      <c r="B139" s="170" t="s">
        <v>751</v>
      </c>
    </row>
    <row r="140" spans="1:7" customFormat="1" x14ac:dyDescent="0.75"/>
    <row r="141" spans="1:7" customFormat="1" x14ac:dyDescent="0.75"/>
    <row r="142" spans="1:7" x14ac:dyDescent="0.75">
      <c r="A142"/>
      <c r="C142" s="170"/>
      <c r="F142"/>
      <c r="G142"/>
    </row>
    <row r="143" spans="1:7" x14ac:dyDescent="0.75">
      <c r="A143"/>
      <c r="C143" s="170"/>
      <c r="F143"/>
      <c r="G143"/>
    </row>
    <row r="144" spans="1:7" x14ac:dyDescent="0.75">
      <c r="A144"/>
      <c r="C144" s="170"/>
      <c r="F144"/>
      <c r="G144"/>
    </row>
    <row r="145" spans="1:7" x14ac:dyDescent="0.75">
      <c r="A145"/>
      <c r="C145" s="170"/>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4"/>
      <c r="B1" s="140" t="s">
        <v>139</v>
      </c>
      <c r="C1" s="5"/>
      <c r="D1" s="5"/>
      <c r="E1" s="2"/>
      <c r="F1" s="2"/>
      <c r="G1" s="5"/>
      <c r="H1" s="2"/>
      <c r="I1" s="2"/>
      <c r="J1" s="5"/>
      <c r="K1" s="5"/>
      <c r="L1" s="5"/>
      <c r="M1" s="5"/>
      <c r="N1" s="35"/>
      <c r="O1" s="35"/>
      <c r="P1" s="35"/>
      <c r="Q1" s="35"/>
      <c r="R1" s="35"/>
      <c r="S1" s="35"/>
      <c r="T1" s="5"/>
    </row>
    <row r="2" spans="1:22" ht="24.95" customHeight="1" x14ac:dyDescent="0.75">
      <c r="A2" s="159" t="s">
        <v>129</v>
      </c>
      <c r="B2" s="134"/>
      <c r="C2" s="134"/>
      <c r="D2" s="134"/>
      <c r="E2" s="133"/>
      <c r="F2" s="133"/>
      <c r="G2" s="135"/>
      <c r="H2" s="133"/>
      <c r="I2" s="133"/>
      <c r="J2" s="135"/>
      <c r="K2" s="135"/>
      <c r="L2" s="135"/>
      <c r="M2" s="135"/>
      <c r="N2" s="136"/>
      <c r="O2" s="136"/>
      <c r="P2" s="136"/>
      <c r="Q2" s="136"/>
      <c r="R2" s="136"/>
      <c r="S2" s="136"/>
      <c r="T2" s="135"/>
    </row>
    <row r="3" spans="1:22" x14ac:dyDescent="0.75">
      <c r="A3" s="133"/>
      <c r="B3" s="57" t="s">
        <v>39</v>
      </c>
      <c r="C3" s="57" t="s">
        <v>6</v>
      </c>
      <c r="D3" s="57" t="s">
        <v>40</v>
      </c>
      <c r="E3" s="133"/>
      <c r="F3" s="133"/>
      <c r="G3" s="135"/>
      <c r="H3" s="133"/>
      <c r="I3" s="133"/>
      <c r="J3" s="135"/>
      <c r="K3" s="137" t="s">
        <v>81</v>
      </c>
      <c r="L3" s="135"/>
      <c r="M3" s="135"/>
      <c r="N3" s="136"/>
      <c r="O3" s="136"/>
      <c r="P3" s="136"/>
      <c r="Q3" s="136"/>
      <c r="R3" s="136"/>
      <c r="S3" s="136"/>
      <c r="T3" s="135"/>
    </row>
    <row r="4" spans="1:22" x14ac:dyDescent="0.75">
      <c r="A4" s="133"/>
      <c r="B4" s="157">
        <v>60</v>
      </c>
      <c r="C4" s="157">
        <v>120</v>
      </c>
      <c r="D4" s="157">
        <v>240</v>
      </c>
      <c r="E4" s="151" t="s">
        <v>120</v>
      </c>
      <c r="F4" s="133"/>
      <c r="G4" s="135"/>
      <c r="H4" s="133"/>
      <c r="I4" s="133"/>
      <c r="J4" s="135"/>
      <c r="K4" s="138">
        <f>IF(J18="","",J18^2)</f>
        <v>1296</v>
      </c>
      <c r="L4" s="135"/>
      <c r="M4" s="135"/>
      <c r="N4" s="136"/>
      <c r="O4" s="136"/>
      <c r="P4" s="136"/>
      <c r="Q4" s="136"/>
      <c r="R4" s="136"/>
      <c r="S4" s="136"/>
      <c r="T4" s="135"/>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5" t="s">
        <v>130</v>
      </c>
      <c r="E6" s="124">
        <f>IF(OR(ISBLANK(C4),ISBLANK(D4),ISBLANK(B4)),"",IF(AND(B4&gt;0,C4&gt;0,D4&gt;0),IF(C4&gt;B4,IF(D4&gt;C4,1,-1),-1)))</f>
        <v>1</v>
      </c>
      <c r="F6" s="124">
        <f>IF(OR(ISBLANK(B4),ISBLANK(C4),ISBLANK(D4)),"",IFERROR(MIN(C4-B4,D4-C4)/MAX(C4-B4,D4-C4),""))</f>
        <v>0.5</v>
      </c>
      <c r="G6" s="421" t="s">
        <v>110</v>
      </c>
      <c r="H6" s="422"/>
      <c r="I6" s="422"/>
      <c r="J6" s="422"/>
      <c r="K6" s="422"/>
      <c r="L6" s="422"/>
      <c r="M6" s="422"/>
      <c r="N6" s="422"/>
      <c r="O6" s="422"/>
      <c r="P6" s="422"/>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2"/>
      <c r="B8" s="152"/>
      <c r="C8" s="152"/>
      <c r="D8" s="152"/>
      <c r="E8" s="152"/>
      <c r="F8" s="146" t="s">
        <v>121</v>
      </c>
      <c r="G8" s="56" t="s">
        <v>65</v>
      </c>
      <c r="H8" s="133"/>
      <c r="I8" s="133"/>
      <c r="J8" s="133"/>
      <c r="K8" s="133"/>
      <c r="L8" s="145"/>
      <c r="M8" s="135"/>
      <c r="N8" s="136"/>
      <c r="O8" s="136"/>
      <c r="P8" s="136"/>
      <c r="Q8" s="136"/>
      <c r="R8" s="136"/>
      <c r="S8" s="136"/>
      <c r="T8" s="135"/>
    </row>
    <row r="9" spans="1:22" ht="15.75" customHeight="1" x14ac:dyDescent="0.75">
      <c r="A9" s="152"/>
      <c r="B9" s="152"/>
      <c r="C9" s="152"/>
      <c r="D9" s="152"/>
      <c r="E9" s="152"/>
      <c r="F9" s="153" t="s">
        <v>122</v>
      </c>
      <c r="G9" s="132">
        <f>IF(AND(B4&gt;0,C4&gt;0,D4&gt;0),(B4+(4*C4)+D4)/6,"")</f>
        <v>130</v>
      </c>
      <c r="H9" s="149" t="s">
        <v>123</v>
      </c>
      <c r="I9" s="149"/>
      <c r="J9" s="133"/>
      <c r="K9" s="133"/>
      <c r="L9" s="139"/>
      <c r="M9" s="135"/>
      <c r="N9" s="136"/>
      <c r="O9" s="136"/>
      <c r="P9" s="136"/>
      <c r="Q9" s="136"/>
      <c r="R9" s="136"/>
      <c r="S9" s="136"/>
      <c r="T9" s="135"/>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8" t="s">
        <v>131</v>
      </c>
      <c r="H11" s="56" t="s">
        <v>9</v>
      </c>
      <c r="I11" s="2"/>
      <c r="J11" s="2"/>
      <c r="K11" s="2"/>
      <c r="L11" s="24"/>
      <c r="M11" s="5"/>
      <c r="N11" s="35"/>
      <c r="O11" s="35"/>
      <c r="P11" s="35"/>
      <c r="Q11" s="35"/>
      <c r="R11" s="35"/>
      <c r="S11" s="35"/>
      <c r="T11" s="5"/>
    </row>
    <row r="12" spans="1:22" ht="20.149999999999999" customHeight="1" x14ac:dyDescent="0.9">
      <c r="A12" s="2"/>
      <c r="B12" s="5"/>
      <c r="C12" s="5"/>
      <c r="D12" s="5"/>
      <c r="E12" s="2"/>
      <c r="F12" s="2"/>
      <c r="G12" s="128" t="s">
        <v>125</v>
      </c>
      <c r="H12" s="126" t="s">
        <v>1</v>
      </c>
      <c r="I12" s="148" t="s">
        <v>113</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37" t="s">
        <v>171</v>
      </c>
      <c r="B14" s="437"/>
      <c r="C14" s="437"/>
      <c r="D14" s="437"/>
      <c r="E14" s="437"/>
      <c r="F14" s="437"/>
      <c r="G14" s="437"/>
      <c r="H14" s="438"/>
      <c r="I14" s="57" t="s">
        <v>167</v>
      </c>
      <c r="J14" s="172" t="s">
        <v>170</v>
      </c>
      <c r="K14" s="182"/>
      <c r="L14" s="182"/>
      <c r="M14" s="182"/>
      <c r="N14" s="182"/>
      <c r="O14" s="182"/>
      <c r="P14" s="182"/>
      <c r="Q14" s="182"/>
      <c r="R14" s="182"/>
      <c r="S14" s="182"/>
      <c r="T14" s="182"/>
    </row>
    <row r="15" spans="1:22" ht="20.149999999999999" customHeight="1" x14ac:dyDescent="0.75">
      <c r="A15" s="437"/>
      <c r="B15" s="437"/>
      <c r="C15" s="437"/>
      <c r="D15" s="437"/>
      <c r="E15" s="437"/>
      <c r="F15" s="437"/>
      <c r="G15" s="437"/>
      <c r="H15" s="438"/>
      <c r="I15" s="57"/>
      <c r="J15" s="172" t="s">
        <v>172</v>
      </c>
      <c r="K15" s="182"/>
      <c r="L15" s="182"/>
      <c r="M15" s="182"/>
      <c r="N15" s="182"/>
      <c r="O15" s="182"/>
      <c r="P15" s="182"/>
      <c r="Q15" s="182"/>
      <c r="R15" s="182"/>
      <c r="S15" s="182"/>
      <c r="T15" s="182"/>
    </row>
    <row r="16" spans="1:22" ht="9.9499999999999993" customHeight="1" x14ac:dyDescent="0.75">
      <c r="A16" s="173"/>
      <c r="B16" s="173"/>
      <c r="C16" s="173"/>
      <c r="D16" s="173"/>
      <c r="E16" s="173"/>
      <c r="F16" s="173"/>
      <c r="G16" s="173"/>
      <c r="H16" s="173"/>
      <c r="I16" s="173"/>
      <c r="J16" s="173"/>
      <c r="K16" s="173"/>
      <c r="L16" s="173"/>
      <c r="M16" s="173"/>
      <c r="N16" s="173"/>
      <c r="O16" s="173"/>
      <c r="P16" s="173"/>
      <c r="Q16" s="173"/>
      <c r="R16" s="173"/>
      <c r="S16" s="173"/>
      <c r="T16" s="173"/>
    </row>
    <row r="17" spans="1:20" ht="15" customHeight="1" x14ac:dyDescent="0.75">
      <c r="A17" s="435" t="s">
        <v>112</v>
      </c>
      <c r="B17" s="435"/>
      <c r="C17" s="435"/>
      <c r="D17" s="435"/>
      <c r="E17" s="435"/>
      <c r="F17" s="435"/>
      <c r="G17" s="435"/>
      <c r="H17" s="435"/>
      <c r="I17" s="436"/>
      <c r="J17" s="56" t="s">
        <v>63</v>
      </c>
      <c r="K17" s="2"/>
      <c r="L17" s="434" t="s">
        <v>104</v>
      </c>
      <c r="M17" s="434"/>
      <c r="N17" s="434"/>
      <c r="O17" s="434"/>
      <c r="P17" s="434"/>
      <c r="Q17" s="434"/>
      <c r="R17" s="434"/>
      <c r="S17" s="434"/>
      <c r="T17" s="434"/>
    </row>
    <row r="18" spans="1:20" ht="19.899999999999999" customHeight="1" x14ac:dyDescent="0.75">
      <c r="A18" s="435"/>
      <c r="B18" s="435"/>
      <c r="C18" s="435"/>
      <c r="D18" s="435"/>
      <c r="E18" s="435"/>
      <c r="F18" s="435"/>
      <c r="G18" s="435"/>
      <c r="H18" s="435"/>
      <c r="I18" s="436"/>
      <c r="J18" s="127">
        <f>IF(AND(B4&gt;0,C4&gt;0,D4&gt;0,NOT(ISBLANK(H12))),(D4-B4)*VLOOKUP(H12,VLookups!$A$4:$B$13,2,FALSE),"")</f>
        <v>36</v>
      </c>
      <c r="K18" s="2"/>
      <c r="L18" s="434"/>
      <c r="M18" s="434"/>
      <c r="N18" s="434"/>
      <c r="O18" s="434"/>
      <c r="P18" s="434"/>
      <c r="Q18" s="434"/>
      <c r="R18" s="434"/>
      <c r="S18" s="434"/>
      <c r="T18" s="434"/>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3"/>
      <c r="B20" s="135"/>
      <c r="C20" s="135"/>
      <c r="D20" s="135"/>
      <c r="E20" s="133"/>
      <c r="F20" s="133"/>
      <c r="G20" s="135"/>
      <c r="H20" s="133"/>
      <c r="I20" s="133"/>
      <c r="J20" s="146" t="s">
        <v>109</v>
      </c>
      <c r="K20" s="2"/>
      <c r="L20" s="423" t="s">
        <v>72</v>
      </c>
      <c r="M20" s="424"/>
      <c r="N20" s="149" t="s">
        <v>119</v>
      </c>
      <c r="O20" s="136"/>
      <c r="P20" s="136"/>
      <c r="Q20" s="136"/>
      <c r="R20" s="136"/>
      <c r="S20" s="136"/>
      <c r="T20" s="135"/>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5"/>
      <c r="K22" s="2"/>
      <c r="L22" s="426" t="s">
        <v>69</v>
      </c>
      <c r="M22" s="426" t="s">
        <v>70</v>
      </c>
      <c r="N22" s="175" t="s">
        <v>116</v>
      </c>
      <c r="O22" s="35"/>
      <c r="P22" s="35"/>
      <c r="Q22" s="35"/>
      <c r="R22" s="35"/>
      <c r="S22" s="35"/>
      <c r="T22" s="5"/>
    </row>
    <row r="23" spans="1:20" ht="15" customHeight="1" x14ac:dyDescent="0.75">
      <c r="A23" s="2"/>
      <c r="B23" s="5"/>
      <c r="C23" s="5"/>
      <c r="D23" s="5"/>
      <c r="E23" s="2"/>
      <c r="F23" s="2"/>
      <c r="G23" s="5"/>
      <c r="H23" s="2"/>
      <c r="I23" s="2"/>
      <c r="J23" s="174"/>
      <c r="K23" s="2"/>
      <c r="L23" s="427"/>
      <c r="M23" s="427"/>
      <c r="N23" s="175" t="s">
        <v>789</v>
      </c>
      <c r="O23" s="35"/>
      <c r="P23" s="35"/>
      <c r="Q23" s="35"/>
      <c r="R23" s="35"/>
      <c r="S23" s="35"/>
      <c r="T23" s="5"/>
    </row>
    <row r="24" spans="1:20" ht="20.149999999999999" customHeight="1" x14ac:dyDescent="0.75">
      <c r="A24" s="2"/>
      <c r="B24" s="5"/>
      <c r="C24" s="5"/>
      <c r="D24" s="5"/>
      <c r="E24" s="2"/>
      <c r="F24" s="2"/>
      <c r="G24" s="5"/>
      <c r="H24" s="2"/>
      <c r="I24" s="2"/>
      <c r="J24" s="125" t="s">
        <v>105</v>
      </c>
      <c r="K24" s="2"/>
      <c r="L24" s="158">
        <v>150</v>
      </c>
      <c r="M24" s="269">
        <f>IF(AND(L24&gt;0,C4&gt;0,J18&gt;0,NOT(ISBLANK(H12))),ABS(VLOOKUP($L$20,VLookups!$A$43:$B$44,2,FALSE)-_xlfn.NORM.DIST(L24,G9,J18,TRUE)),"")</f>
        <v>0.7107426392460281</v>
      </c>
      <c r="N24" s="176" t="s">
        <v>124</v>
      </c>
      <c r="O24" s="35"/>
      <c r="P24" s="35"/>
      <c r="Q24" s="35"/>
      <c r="R24" s="35"/>
      <c r="S24" s="35"/>
      <c r="T24" s="5"/>
    </row>
    <row r="25" spans="1:20" ht="20.149999999999999" customHeight="1" x14ac:dyDescent="0.75">
      <c r="A25" s="2"/>
      <c r="B25" s="5"/>
      <c r="C25" s="5"/>
      <c r="D25" s="5"/>
      <c r="E25" s="2"/>
      <c r="F25" s="2"/>
      <c r="G25" s="5"/>
      <c r="H25" s="2"/>
      <c r="I25" s="2"/>
      <c r="J25" s="174"/>
      <c r="K25" s="133"/>
      <c r="L25" s="24"/>
      <c r="M25" s="5"/>
      <c r="N25" s="177" t="s">
        <v>788</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3"/>
      <c r="B27" s="135"/>
      <c r="C27" s="135"/>
      <c r="D27" s="135"/>
      <c r="E27" s="135"/>
      <c r="F27" s="135"/>
      <c r="G27" s="135"/>
      <c r="H27" s="135"/>
      <c r="I27" s="135"/>
      <c r="J27" s="135"/>
      <c r="K27" s="135"/>
      <c r="L27" s="135"/>
      <c r="M27" s="135"/>
      <c r="N27" s="425" t="str">
        <f>VLOOKUP(L20,VLookups!A43:C44,3,FALSE)</f>
        <v>Show the likelihood that the SPERT estimates will be EQUAL TO or GREATER THAN an uncertainty</v>
      </c>
      <c r="O27" s="425"/>
      <c r="P27" s="425"/>
      <c r="Q27" s="425"/>
      <c r="R27" s="425"/>
      <c r="S27" s="425"/>
      <c r="T27" s="135"/>
    </row>
    <row r="28" spans="1:20" ht="20.149999999999999" customHeight="1" x14ac:dyDescent="0.75">
      <c r="A28" s="133"/>
      <c r="B28" s="135"/>
      <c r="C28" s="135"/>
      <c r="D28" s="135"/>
      <c r="E28" s="135"/>
      <c r="F28" s="135"/>
      <c r="G28" s="135"/>
      <c r="H28" s="135"/>
      <c r="I28" s="135"/>
      <c r="J28" s="135"/>
      <c r="K28" s="135"/>
      <c r="L28" s="135"/>
      <c r="M28" s="178" t="s">
        <v>107</v>
      </c>
      <c r="N28" s="428" t="s">
        <v>51</v>
      </c>
      <c r="O28" s="429"/>
      <c r="P28" s="429"/>
      <c r="Q28" s="429"/>
      <c r="R28" s="429"/>
      <c r="S28" s="430"/>
      <c r="T28" s="135"/>
    </row>
    <row r="29" spans="1:20" ht="15.75" customHeight="1" x14ac:dyDescent="0.75">
      <c r="A29" s="133"/>
      <c r="B29" s="135"/>
      <c r="C29" s="135"/>
      <c r="D29" s="135"/>
      <c r="E29" s="135"/>
      <c r="F29" s="135"/>
      <c r="G29" s="135"/>
      <c r="H29" s="135"/>
      <c r="I29" s="135"/>
      <c r="J29" s="135"/>
      <c r="K29" s="135"/>
      <c r="L29" s="135"/>
      <c r="M29" s="179" t="s">
        <v>127</v>
      </c>
      <c r="N29" s="129">
        <v>0.1</v>
      </c>
      <c r="O29" s="129">
        <v>0.9</v>
      </c>
      <c r="P29" s="129">
        <v>0.85</v>
      </c>
      <c r="Q29" s="129">
        <v>0.8</v>
      </c>
      <c r="R29" s="129">
        <v>0.75</v>
      </c>
      <c r="S29" s="129">
        <v>0.7</v>
      </c>
      <c r="T29" s="135"/>
    </row>
    <row r="30" spans="1:20" ht="20.149999999999999" customHeight="1" x14ac:dyDescent="0.75">
      <c r="A30" s="133"/>
      <c r="B30" s="135"/>
      <c r="C30" s="135"/>
      <c r="D30" s="135"/>
      <c r="E30" s="135"/>
      <c r="F30" s="135"/>
      <c r="G30" s="135"/>
      <c r="H30" s="135"/>
      <c r="I30" s="135"/>
      <c r="J30" s="135"/>
      <c r="K30" s="135"/>
      <c r="L30" s="135"/>
      <c r="M30" s="146" t="s">
        <v>128</v>
      </c>
      <c r="N30" s="130">
        <f>IF(AND($B4&gt;0,$C4&gt;0,$D4&gt;0,NOT(ISBLANK($H12))),_xlfn.NORM.INV(ABS(VLOOKUP($L$20,VLookups!$A$43:$B$44,2,FALSE)-N$29),$G9,$J18),"")</f>
        <v>83.864143640394389</v>
      </c>
      <c r="O30" s="131">
        <f>IF(AND($B4&gt;0,$C4&gt;0,$D4&gt;0,NOT(ISBLANK($H12))),_xlfn.NORM.INV(ABS(VLOOKUP($L$20,VLookups!$A$43:$B$44,2,FALSE)-O$29),$G9,$J18),"")</f>
        <v>176.13585635960561</v>
      </c>
      <c r="P30" s="130">
        <f>IF(AND($B4&gt;0,$C4&gt;0,$D4&gt;0,NOT(ISBLANK($H12))),_xlfn.NORM.INV(ABS(VLOOKUP($L$20,VLookups!$A$43:$B$44,2,FALSE)-P$29),$G9,$J18),"")</f>
        <v>167.31160202177642</v>
      </c>
      <c r="Q30" s="131">
        <f>IF(AND($B4&gt;0,$C4&gt;0,$D4&gt;0,NOT(ISBLANK($H12))),_xlfn.NORM.INV(ABS(VLOOKUP($L$20,VLookups!$A$43:$B$44,2,FALSE)-Q$29),$G9,$J18),"")</f>
        <v>160.29836440862493</v>
      </c>
      <c r="R30" s="130">
        <f>IF(AND($B4&gt;0,$C4&gt;0,$D4&gt;0,NOT(ISBLANK($H12))),_xlfn.NORM.INV(ABS(VLOOKUP($L$20,VLookups!$A$43:$B$44,2,FALSE)-R$29),$G9,$J18),"")</f>
        <v>154.28163100705893</v>
      </c>
      <c r="S30" s="131">
        <f>IF(AND($B4&gt;0,$C4&gt;0,$D4&gt;0,NOT(ISBLANK($H12))),_xlfn.NORM.INV(ABS(VLOOKUP($L$20,VLookups!$A$43:$B$44,2,FALSE)-S$29),$G9,$J18),"")</f>
        <v>148.87841845748946</v>
      </c>
      <c r="T30" s="135"/>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0" t="s">
        <v>126</v>
      </c>
      <c r="B32" s="5"/>
      <c r="C32" s="5"/>
      <c r="D32" s="5"/>
      <c r="E32" s="2"/>
      <c r="F32" s="2"/>
      <c r="G32" s="5"/>
      <c r="H32" s="5"/>
      <c r="I32" s="5"/>
      <c r="J32" s="5"/>
      <c r="K32" s="5"/>
      <c r="L32" s="5"/>
      <c r="M32" s="5"/>
      <c r="N32" s="5"/>
      <c r="O32" s="5"/>
      <c r="P32" s="5"/>
      <c r="Q32" s="5"/>
      <c r="R32" s="5"/>
      <c r="S32" s="5"/>
      <c r="T32" s="5"/>
    </row>
    <row r="33" spans="1:20" x14ac:dyDescent="0.75">
      <c r="A33" s="5"/>
      <c r="B33" s="431" t="s">
        <v>75</v>
      </c>
      <c r="C33" s="432"/>
      <c r="D33" s="433"/>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1" t="s">
        <v>115</v>
      </c>
      <c r="B35" s="135"/>
      <c r="C35" s="135"/>
      <c r="D35" s="135"/>
      <c r="E35" s="133"/>
      <c r="F35" s="133"/>
      <c r="G35" s="135"/>
      <c r="H35" s="135"/>
      <c r="I35" s="135"/>
      <c r="J35" s="135"/>
      <c r="K35" s="135"/>
      <c r="L35" s="135"/>
      <c r="M35" s="135"/>
      <c r="N35" s="135"/>
      <c r="O35" s="135"/>
      <c r="P35" s="135"/>
      <c r="Q35" s="135"/>
      <c r="R35" s="135"/>
      <c r="S35" s="135"/>
      <c r="T35" s="135"/>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1" t="s">
        <v>114</v>
      </c>
      <c r="B37" s="142"/>
      <c r="C37" s="142"/>
      <c r="D37" s="142"/>
      <c r="E37" s="143"/>
      <c r="F37" s="143"/>
      <c r="G37" s="142"/>
      <c r="H37" s="142"/>
      <c r="I37" s="142"/>
      <c r="J37" s="142"/>
      <c r="K37" s="142"/>
      <c r="L37" s="142"/>
      <c r="M37" s="142"/>
      <c r="N37" s="142"/>
      <c r="O37" s="142"/>
      <c r="P37" s="142"/>
      <c r="Q37" s="142"/>
      <c r="R37" s="142"/>
      <c r="S37" s="142"/>
      <c r="T37" s="142"/>
    </row>
    <row r="38" spans="1:20" x14ac:dyDescent="0.75">
      <c r="A38" s="142"/>
      <c r="B38" s="52">
        <v>-0.5</v>
      </c>
      <c r="C38" s="89" t="s">
        <v>85</v>
      </c>
      <c r="D38" s="101">
        <v>1</v>
      </c>
      <c r="E38" s="147" t="s">
        <v>106</v>
      </c>
      <c r="F38" s="143"/>
      <c r="G38" s="142"/>
      <c r="H38" s="142"/>
      <c r="I38" s="142"/>
      <c r="J38" s="142"/>
      <c r="K38" s="142"/>
      <c r="L38" s="142"/>
      <c r="M38" s="142"/>
      <c r="N38" s="142"/>
      <c r="O38" s="142"/>
      <c r="P38" s="142"/>
      <c r="Q38" s="142"/>
      <c r="R38" s="142"/>
      <c r="S38" s="142"/>
      <c r="T38" s="142"/>
    </row>
    <row r="39" spans="1:20" x14ac:dyDescent="0.75">
      <c r="A39" s="142"/>
      <c r="B39" s="57" t="s">
        <v>39</v>
      </c>
      <c r="C39" s="57" t="s">
        <v>6</v>
      </c>
      <c r="D39" s="57" t="s">
        <v>40</v>
      </c>
      <c r="E39" s="147"/>
      <c r="F39" s="143"/>
      <c r="G39" s="142"/>
      <c r="H39" s="142"/>
      <c r="I39" s="142"/>
      <c r="J39" s="142"/>
      <c r="K39" s="142"/>
      <c r="L39" s="142"/>
      <c r="M39" s="142"/>
      <c r="N39" s="142"/>
      <c r="O39" s="142"/>
      <c r="P39" s="142"/>
      <c r="Q39" s="142"/>
      <c r="R39" s="142"/>
      <c r="S39" s="142"/>
      <c r="T39" s="142"/>
    </row>
    <row r="40" spans="1:20" x14ac:dyDescent="0.75">
      <c r="A40" s="142"/>
      <c r="B40" s="96">
        <f>IF(C40&gt;0,C40*(1+$B$38),"")</f>
        <v>60</v>
      </c>
      <c r="C40" s="157">
        <v>120</v>
      </c>
      <c r="D40" s="96">
        <f>IF(C40&gt;0,C40*(1+$D$38),"")</f>
        <v>240</v>
      </c>
      <c r="E40" s="144"/>
      <c r="F40" s="143"/>
      <c r="G40" s="142"/>
      <c r="H40" s="142"/>
      <c r="I40" s="142"/>
      <c r="J40" s="142"/>
      <c r="K40" s="142"/>
      <c r="L40" s="142"/>
      <c r="M40" s="142"/>
      <c r="N40" s="142"/>
      <c r="O40" s="142"/>
      <c r="P40" s="142"/>
      <c r="Q40" s="142"/>
      <c r="R40" s="142"/>
      <c r="S40" s="142"/>
      <c r="T40" s="142"/>
    </row>
    <row r="41" spans="1:20" ht="15.75" customHeight="1" x14ac:dyDescent="0.75">
      <c r="A41" s="150" t="s">
        <v>117</v>
      </c>
      <c r="B41" s="142"/>
      <c r="C41" s="142"/>
      <c r="D41" s="142"/>
      <c r="E41" s="143"/>
      <c r="F41" s="143"/>
      <c r="G41" s="142"/>
      <c r="H41" s="143"/>
      <c r="I41" s="143"/>
      <c r="J41" s="142"/>
      <c r="K41" s="142"/>
      <c r="L41" s="142"/>
      <c r="M41" s="142"/>
      <c r="N41" s="142"/>
      <c r="O41" s="142"/>
      <c r="P41" s="142"/>
      <c r="Q41" s="142"/>
      <c r="R41" s="142"/>
      <c r="S41" s="142"/>
      <c r="T41" s="142"/>
    </row>
    <row r="42" spans="1:20" ht="15.75" customHeight="1" x14ac:dyDescent="0.75">
      <c r="A42" s="150" t="s">
        <v>111</v>
      </c>
      <c r="B42" s="142"/>
      <c r="C42" s="142"/>
      <c r="D42" s="142"/>
      <c r="E42" s="143"/>
      <c r="F42" s="143"/>
      <c r="G42" s="142"/>
      <c r="H42" s="143"/>
      <c r="I42" s="143"/>
      <c r="J42" s="142"/>
      <c r="K42" s="142"/>
      <c r="L42" s="142"/>
      <c r="M42" s="142"/>
      <c r="N42" s="142"/>
      <c r="O42" s="142"/>
      <c r="P42" s="142"/>
      <c r="Q42" s="142"/>
      <c r="R42" s="142"/>
      <c r="S42" s="142"/>
      <c r="T42" s="142"/>
    </row>
    <row r="43" spans="1:20" ht="15.75" customHeight="1" x14ac:dyDescent="0.75">
      <c r="A43" s="150" t="s">
        <v>118</v>
      </c>
      <c r="B43" s="142"/>
      <c r="C43" s="142"/>
      <c r="D43" s="142"/>
      <c r="E43" s="143"/>
      <c r="F43" s="143"/>
      <c r="G43" s="142"/>
      <c r="H43" s="143"/>
      <c r="I43" s="143"/>
      <c r="J43" s="142"/>
      <c r="K43" s="142"/>
      <c r="L43" s="142"/>
      <c r="M43" s="142"/>
      <c r="N43" s="142"/>
      <c r="O43" s="142"/>
      <c r="P43" s="142"/>
      <c r="Q43" s="142"/>
      <c r="R43" s="142"/>
      <c r="S43" s="142"/>
      <c r="T43" s="142"/>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5.0.2 – © 2015-2021, William W. Davis, MSPM, PMP</v>
      </c>
      <c r="C45" s="5"/>
      <c r="D45" s="5"/>
      <c r="E45" s="5"/>
      <c r="F45" s="2"/>
      <c r="G45" s="2"/>
      <c r="H45" s="5"/>
      <c r="I45" s="5"/>
      <c r="J45" s="2"/>
      <c r="K45" s="5"/>
      <c r="L45" s="5"/>
      <c r="M45" s="5"/>
      <c r="N45" s="5"/>
      <c r="O45" s="5"/>
      <c r="P45" s="5"/>
      <c r="Q45" s="5"/>
      <c r="R45" s="5"/>
      <c r="S45" s="5"/>
      <c r="T45" s="5"/>
    </row>
    <row r="46" spans="1:20" x14ac:dyDescent="0.75">
      <c r="A46" s="2"/>
      <c r="B46" s="419" t="s">
        <v>135</v>
      </c>
      <c r="C46" s="419"/>
      <c r="D46" s="419"/>
      <c r="E46" s="419"/>
      <c r="F46" s="419"/>
      <c r="G46" s="419"/>
      <c r="H46" s="419"/>
      <c r="I46" s="103"/>
      <c r="J46" s="2"/>
      <c r="K46" s="5"/>
      <c r="L46" s="5"/>
      <c r="M46" s="5"/>
      <c r="N46" s="5"/>
      <c r="O46" s="5"/>
      <c r="P46" s="5"/>
      <c r="Q46" s="5"/>
      <c r="R46" s="5"/>
      <c r="S46" s="5"/>
      <c r="T46" s="5"/>
    </row>
    <row r="47" spans="1:20" x14ac:dyDescent="0.75">
      <c r="A47" s="2"/>
      <c r="B47" s="419" t="s">
        <v>136</v>
      </c>
      <c r="C47" s="419"/>
      <c r="D47" s="419"/>
      <c r="E47" s="419"/>
      <c r="F47" s="419"/>
      <c r="G47" s="419"/>
      <c r="H47" s="419"/>
      <c r="I47" s="103"/>
      <c r="J47" s="2"/>
      <c r="K47" s="5"/>
      <c r="L47" s="5"/>
      <c r="M47" s="5"/>
      <c r="N47" s="5"/>
      <c r="O47" s="5"/>
      <c r="P47" s="5"/>
      <c r="Q47" s="5"/>
      <c r="R47" s="5"/>
      <c r="S47" s="5"/>
      <c r="T47" s="5"/>
    </row>
    <row r="48" spans="1:20" x14ac:dyDescent="0.75">
      <c r="A48" s="2"/>
      <c r="B48" s="419" t="s">
        <v>90</v>
      </c>
      <c r="C48" s="419"/>
      <c r="D48" s="419"/>
      <c r="E48" s="419"/>
      <c r="F48" s="419"/>
      <c r="G48" s="419"/>
      <c r="H48" s="419"/>
      <c r="I48" s="103"/>
      <c r="J48" s="2"/>
      <c r="K48" s="5"/>
      <c r="L48" s="5"/>
      <c r="M48" s="5"/>
      <c r="N48" s="5"/>
      <c r="O48" s="5"/>
      <c r="P48" s="5"/>
      <c r="Q48" s="5"/>
      <c r="R48" s="5"/>
      <c r="S48" s="5"/>
      <c r="T48" s="5"/>
    </row>
    <row r="49" spans="1:20" x14ac:dyDescent="0.75">
      <c r="A49" s="2"/>
      <c r="B49" s="419" t="s">
        <v>210</v>
      </c>
      <c r="C49" s="419"/>
      <c r="D49" s="419"/>
      <c r="E49" s="419"/>
      <c r="F49" s="419"/>
      <c r="G49" s="419"/>
      <c r="H49" s="419"/>
      <c r="I49" s="103"/>
      <c r="J49" s="2"/>
      <c r="K49" s="5"/>
      <c r="L49" s="5"/>
      <c r="M49" s="5"/>
      <c r="N49" s="5"/>
      <c r="O49" s="5"/>
      <c r="P49" s="5"/>
      <c r="Q49" s="5"/>
      <c r="R49" s="5"/>
      <c r="S49" s="5"/>
      <c r="T49" s="5"/>
    </row>
    <row r="50" spans="1:20" x14ac:dyDescent="0.75">
      <c r="A50" s="2"/>
      <c r="B50" s="419" t="s">
        <v>826</v>
      </c>
      <c r="C50" s="419"/>
      <c r="D50" s="419"/>
      <c r="E50" s="419"/>
      <c r="F50" s="419"/>
      <c r="G50" s="419"/>
      <c r="H50" s="419"/>
      <c r="I50" s="103"/>
      <c r="J50" s="2"/>
      <c r="K50" s="5"/>
      <c r="L50" s="5"/>
      <c r="M50" s="5"/>
      <c r="N50" s="5"/>
      <c r="O50" s="5"/>
      <c r="P50" s="5"/>
      <c r="Q50" s="5"/>
      <c r="R50" s="5"/>
      <c r="S50" s="5"/>
      <c r="T50" s="5"/>
    </row>
    <row r="51" spans="1:20" x14ac:dyDescent="0.75">
      <c r="A51" s="2"/>
      <c r="B51" s="154" t="s">
        <v>205</v>
      </c>
      <c r="C51" s="5"/>
      <c r="D51" s="5"/>
      <c r="E51" s="5"/>
      <c r="F51" s="2"/>
      <c r="G51" s="2"/>
      <c r="H51" s="5"/>
      <c r="I51" s="5"/>
      <c r="J51" s="2"/>
      <c r="K51" s="5"/>
      <c r="L51" s="5"/>
      <c r="M51" s="5"/>
      <c r="N51" s="5"/>
      <c r="O51" s="5"/>
      <c r="P51" s="5"/>
      <c r="Q51" s="5"/>
      <c r="R51" s="5"/>
      <c r="S51" s="5"/>
      <c r="T51" s="5"/>
    </row>
    <row r="52" spans="1:20" x14ac:dyDescent="0.75">
      <c r="A52" s="2"/>
      <c r="B52" s="154" t="s">
        <v>88</v>
      </c>
      <c r="C52" s="5"/>
      <c r="D52" s="5"/>
      <c r="E52" s="5"/>
      <c r="F52" s="2"/>
      <c r="G52" s="2"/>
      <c r="H52" s="5"/>
      <c r="I52" s="5"/>
      <c r="J52" s="2"/>
      <c r="K52" s="5"/>
      <c r="L52" s="5"/>
      <c r="M52" s="5"/>
      <c r="N52" s="5"/>
      <c r="O52" s="5"/>
      <c r="P52" s="5"/>
      <c r="Q52" s="5"/>
      <c r="R52" s="5"/>
      <c r="S52" s="5"/>
      <c r="T52" s="5"/>
    </row>
    <row r="53" spans="1:20" x14ac:dyDescent="0.75">
      <c r="A53" s="19"/>
      <c r="B53" s="154" t="s">
        <v>204</v>
      </c>
      <c r="C53" s="5"/>
      <c r="D53" s="5"/>
      <c r="E53" s="2"/>
      <c r="F53" s="2"/>
      <c r="G53" s="5"/>
      <c r="H53" s="2"/>
      <c r="I53" s="2"/>
      <c r="J53" s="5"/>
      <c r="K53" s="5"/>
      <c r="L53" s="5"/>
      <c r="M53" s="5"/>
      <c r="N53" s="5"/>
      <c r="O53" s="5"/>
      <c r="P53" s="5"/>
      <c r="Q53" s="5"/>
      <c r="R53" s="5"/>
      <c r="S53" s="5"/>
      <c r="T53" s="5"/>
    </row>
    <row r="54" spans="1:20" x14ac:dyDescent="0.75">
      <c r="A54" s="19"/>
      <c r="B54" s="154" t="s">
        <v>206</v>
      </c>
      <c r="C54" s="5"/>
      <c r="D54" s="5"/>
      <c r="E54" s="2"/>
      <c r="F54" s="2"/>
      <c r="G54" s="5"/>
      <c r="H54" s="2"/>
      <c r="I54" s="2"/>
      <c r="J54" s="5"/>
      <c r="K54" s="5"/>
      <c r="L54" s="5"/>
      <c r="M54" s="5"/>
      <c r="N54" s="5"/>
      <c r="O54" s="5"/>
      <c r="P54" s="5"/>
      <c r="Q54" s="5"/>
      <c r="R54" s="5"/>
      <c r="S54" s="5"/>
      <c r="T54" s="5"/>
    </row>
    <row r="55" spans="1:20" x14ac:dyDescent="0.75">
      <c r="A55" s="19"/>
      <c r="B55" s="154" t="s">
        <v>748</v>
      </c>
      <c r="C55" s="5"/>
      <c r="D55" s="5"/>
      <c r="E55" s="2"/>
      <c r="F55" s="2"/>
      <c r="G55" s="5"/>
      <c r="H55" s="2"/>
      <c r="I55" s="2"/>
      <c r="J55" s="5"/>
      <c r="K55" s="5"/>
      <c r="L55" s="5"/>
      <c r="M55" s="5"/>
      <c r="N55" s="5"/>
      <c r="O55" s="5"/>
      <c r="P55" s="5"/>
      <c r="Q55" s="5"/>
      <c r="R55" s="5"/>
      <c r="S55" s="5"/>
      <c r="T55" s="5"/>
    </row>
    <row r="56" spans="1:20" x14ac:dyDescent="0.75">
      <c r="A56" s="19"/>
      <c r="B56" s="154" t="s">
        <v>749</v>
      </c>
      <c r="C56" s="5"/>
      <c r="D56" s="5"/>
      <c r="E56" s="2"/>
      <c r="F56" s="2"/>
      <c r="G56" s="5"/>
      <c r="H56" s="2"/>
      <c r="I56" s="2"/>
      <c r="J56" s="5"/>
      <c r="K56" s="5"/>
      <c r="L56" s="5"/>
      <c r="M56" s="5"/>
      <c r="N56" s="5"/>
      <c r="O56" s="5"/>
      <c r="P56" s="5"/>
      <c r="Q56" s="5"/>
      <c r="R56" s="5"/>
      <c r="S56" s="5"/>
      <c r="T56" s="5"/>
    </row>
    <row r="57" spans="1:20" x14ac:dyDescent="0.75">
      <c r="A57" s="19"/>
      <c r="B57" s="154"/>
      <c r="C57" s="5"/>
      <c r="D57" s="5"/>
      <c r="E57" s="2"/>
      <c r="F57" s="2"/>
      <c r="G57" s="5"/>
      <c r="H57" s="2"/>
      <c r="I57" s="2"/>
      <c r="J57" s="5"/>
      <c r="K57" s="5"/>
      <c r="L57" s="5"/>
      <c r="M57" s="5"/>
      <c r="N57" s="5"/>
      <c r="O57" s="5"/>
      <c r="P57" s="5"/>
      <c r="Q57" s="5"/>
      <c r="R57" s="5"/>
      <c r="S57" s="5"/>
      <c r="T57" s="5"/>
    </row>
    <row r="58" spans="1:20" x14ac:dyDescent="0.75">
      <c r="A58" s="19"/>
      <c r="B58" s="154" t="s">
        <v>750</v>
      </c>
      <c r="C58" s="5"/>
      <c r="D58" s="5"/>
      <c r="E58" s="2"/>
      <c r="F58" s="2"/>
      <c r="G58" s="5"/>
      <c r="H58" s="2"/>
      <c r="I58" s="2"/>
      <c r="J58" s="5"/>
      <c r="K58" s="5"/>
      <c r="L58" s="5"/>
      <c r="M58" s="5"/>
      <c r="N58" s="5"/>
      <c r="O58" s="5"/>
      <c r="P58" s="5"/>
      <c r="Q58" s="5"/>
      <c r="R58" s="5"/>
      <c r="S58" s="5"/>
      <c r="T58" s="5"/>
    </row>
    <row r="59" spans="1:20" x14ac:dyDescent="0.75">
      <c r="A59" s="19"/>
      <c r="B59" s="154" t="s">
        <v>87</v>
      </c>
      <c r="C59" s="5"/>
      <c r="D59" s="5"/>
      <c r="E59" s="2"/>
      <c r="F59" s="2"/>
      <c r="G59" s="5"/>
      <c r="H59" s="2"/>
      <c r="I59" s="2"/>
      <c r="J59" s="5"/>
      <c r="K59" s="5"/>
      <c r="L59" s="5"/>
      <c r="M59" s="5"/>
      <c r="N59" s="5"/>
      <c r="O59" s="5"/>
      <c r="P59" s="5"/>
      <c r="Q59" s="5"/>
      <c r="R59" s="5"/>
      <c r="S59" s="5"/>
      <c r="T59" s="5"/>
    </row>
    <row r="60" spans="1:20" x14ac:dyDescent="0.75">
      <c r="A60" s="2"/>
      <c r="B60" s="420" t="s">
        <v>755</v>
      </c>
      <c r="C60" s="420"/>
      <c r="D60" s="420"/>
      <c r="E60" s="420"/>
      <c r="F60" s="420"/>
      <c r="G60" s="420"/>
      <c r="H60" s="420"/>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3" t="s">
        <v>24</v>
      </c>
      <c r="C62" s="50">
        <f>IF(AND(B4&gt;0,C4&gt;0,D4&gt;0),ABS(B4-D4)/60,"")</f>
        <v>3</v>
      </c>
      <c r="D62" s="171" t="s">
        <v>169</v>
      </c>
    </row>
    <row r="63" spans="1:20" hidden="1" x14ac:dyDescent="0.75">
      <c r="B63" s="5"/>
      <c r="C63" s="5"/>
    </row>
    <row r="64" spans="1:20" hidden="1" x14ac:dyDescent="0.75">
      <c r="B64" s="49">
        <f>IF(ISNONTEXT($C$62),B65-$C$62,"")</f>
        <v>0</v>
      </c>
      <c r="C64" s="48">
        <f t="shared" ref="C64:C95" si="0">IF(ISNONTEXT($J$18),_xlfn.NORM.DIST(B64,$G$9,$J$18,FALSE),NA())</f>
        <v>1.6329795074908304E-5</v>
      </c>
    </row>
    <row r="65" spans="1:9" hidden="1" x14ac:dyDescent="0.75">
      <c r="B65" s="49">
        <f t="shared" ref="B65:B83" si="1">IF(ISNONTEXT($C$62),B66-$C$62,"")</f>
        <v>3</v>
      </c>
      <c r="C65" s="48">
        <f t="shared" si="0"/>
        <v>2.1986861306448278E-5</v>
      </c>
    </row>
    <row r="66" spans="1:9" hidden="1" x14ac:dyDescent="0.75">
      <c r="B66" s="49">
        <f t="shared" si="1"/>
        <v>6</v>
      </c>
      <c r="C66" s="48">
        <f t="shared" si="0"/>
        <v>2.9398813631823816E-5</v>
      </c>
    </row>
    <row r="67" spans="1:9" hidden="1" x14ac:dyDescent="0.75">
      <c r="B67" s="49">
        <f t="shared" si="1"/>
        <v>9</v>
      </c>
      <c r="C67" s="48">
        <f t="shared" si="0"/>
        <v>3.9037359975744924E-5</v>
      </c>
    </row>
    <row r="68" spans="1:9" hidden="1" x14ac:dyDescent="0.75">
      <c r="B68" s="49">
        <f t="shared" si="1"/>
        <v>12</v>
      </c>
      <c r="C68" s="48">
        <f t="shared" si="0"/>
        <v>5.1477226503673085E-5</v>
      </c>
    </row>
    <row r="69" spans="1:9" hidden="1" x14ac:dyDescent="0.75">
      <c r="B69" s="49">
        <f t="shared" si="1"/>
        <v>15</v>
      </c>
      <c r="C69" s="48">
        <f t="shared" si="0"/>
        <v>6.7411486886665637E-5</v>
      </c>
    </row>
    <row r="70" spans="1:9" hidden="1" x14ac:dyDescent="0.75">
      <c r="B70" s="49">
        <f t="shared" si="1"/>
        <v>18</v>
      </c>
      <c r="C70" s="48">
        <f t="shared" si="0"/>
        <v>8.7667119900501229E-5</v>
      </c>
    </row>
    <row r="71" spans="1:9" hidden="1" x14ac:dyDescent="0.75">
      <c r="B71" s="49">
        <f t="shared" si="1"/>
        <v>21</v>
      </c>
      <c r="C71" s="48">
        <f t="shared" si="0"/>
        <v>1.1322012702074106E-4</v>
      </c>
    </row>
    <row r="72" spans="1:9" hidden="1" x14ac:dyDescent="0.75">
      <c r="A72"/>
      <c r="B72" s="49">
        <f t="shared" si="1"/>
        <v>24</v>
      </c>
      <c r="C72" s="48">
        <f t="shared" si="0"/>
        <v>1.4520935709154927E-4</v>
      </c>
      <c r="H72"/>
      <c r="I72"/>
    </row>
    <row r="73" spans="1:9" hidden="1" x14ac:dyDescent="0.75">
      <c r="A73"/>
      <c r="B73" s="49">
        <f t="shared" si="1"/>
        <v>27</v>
      </c>
      <c r="C73" s="48">
        <f t="shared" si="0"/>
        <v>1.8494799755040258E-4</v>
      </c>
      <c r="H73"/>
      <c r="I73"/>
    </row>
    <row r="74" spans="1:9" hidden="1" x14ac:dyDescent="0.75">
      <c r="A74"/>
      <c r="B74" s="49">
        <f t="shared" si="1"/>
        <v>30</v>
      </c>
      <c r="C74" s="48">
        <f t="shared" si="0"/>
        <v>2.3393151344773205E-4</v>
      </c>
      <c r="H74"/>
      <c r="I74"/>
    </row>
    <row r="75" spans="1:9" hidden="1" x14ac:dyDescent="0.75">
      <c r="A75"/>
      <c r="B75" s="49">
        <f t="shared" si="1"/>
        <v>33</v>
      </c>
      <c r="C75" s="48">
        <f t="shared" si="0"/>
        <v>2.9384066193214887E-4</v>
      </c>
      <c r="H75"/>
      <c r="I75"/>
    </row>
    <row r="76" spans="1:9" hidden="1" x14ac:dyDescent="0.75">
      <c r="A76"/>
      <c r="B76" s="49">
        <f t="shared" si="1"/>
        <v>36</v>
      </c>
      <c r="C76" s="48">
        <f t="shared" si="0"/>
        <v>3.6653809880953132E-4</v>
      </c>
      <c r="H76"/>
      <c r="I76"/>
    </row>
    <row r="77" spans="1:9" hidden="1" x14ac:dyDescent="0.75">
      <c r="A77"/>
      <c r="B77" s="49">
        <f t="shared" si="1"/>
        <v>39</v>
      </c>
      <c r="C77" s="48">
        <f t="shared" si="0"/>
        <v>4.540570447557629E-4</v>
      </c>
      <c r="H77"/>
      <c r="I77"/>
    </row>
    <row r="78" spans="1:9" hidden="1" x14ac:dyDescent="0.75">
      <c r="A78"/>
      <c r="B78" s="49">
        <f t="shared" si="1"/>
        <v>42</v>
      </c>
      <c r="C78" s="48">
        <f t="shared" si="0"/>
        <v>5.585805117940952E-4</v>
      </c>
      <c r="H78"/>
      <c r="I78"/>
    </row>
    <row r="79" spans="1:9" hidden="1" x14ac:dyDescent="0.75">
      <c r="A79"/>
      <c r="B79" s="49">
        <f t="shared" si="1"/>
        <v>45</v>
      </c>
      <c r="C79" s="48">
        <f t="shared" si="0"/>
        <v>6.8240972469227638E-4</v>
      </c>
      <c r="H79"/>
      <c r="I79"/>
    </row>
    <row r="80" spans="1:9" hidden="1" x14ac:dyDescent="0.75">
      <c r="A80"/>
      <c r="B80" s="49">
        <f t="shared" si="1"/>
        <v>48</v>
      </c>
      <c r="C80" s="48">
        <f t="shared" si="0"/>
        <v>8.2792062298887121E-4</v>
      </c>
      <c r="H80"/>
      <c r="I80"/>
    </row>
    <row r="81" spans="1:9" hidden="1" x14ac:dyDescent="0.75">
      <c r="A81"/>
      <c r="B81" s="49">
        <f t="shared" si="1"/>
        <v>51</v>
      </c>
      <c r="C81" s="48">
        <f t="shared" si="0"/>
        <v>9.975077083735559E-4</v>
      </c>
      <c r="H81"/>
      <c r="I81"/>
    </row>
    <row r="82" spans="1:9" hidden="1" x14ac:dyDescent="0.75">
      <c r="A82"/>
      <c r="B82" s="49">
        <f t="shared" si="1"/>
        <v>54</v>
      </c>
      <c r="C82" s="48">
        <f t="shared" si="0"/>
        <v>1.1935150128877003E-3</v>
      </c>
      <c r="H82"/>
      <c r="I82"/>
    </row>
    <row r="83" spans="1:9" hidden="1" x14ac:dyDescent="0.75">
      <c r="A83"/>
      <c r="B83" s="49">
        <f t="shared" si="1"/>
        <v>57</v>
      </c>
      <c r="C83" s="48">
        <f t="shared" si="0"/>
        <v>1.4181546004699899E-3</v>
      </c>
      <c r="H83"/>
      <c r="I83"/>
    </row>
    <row r="84" spans="1:9" hidden="1" x14ac:dyDescent="0.75">
      <c r="A84"/>
      <c r="B84" s="64">
        <f>IF(ISNONTEXT($C$62),$B$4,"")</f>
        <v>60</v>
      </c>
      <c r="C84" s="48">
        <f t="shared" si="0"/>
        <v>1.6734137615569426E-3</v>
      </c>
      <c r="H84"/>
      <c r="I84"/>
    </row>
    <row r="85" spans="1:9" hidden="1" x14ac:dyDescent="0.75">
      <c r="A85"/>
      <c r="B85" s="49">
        <f>IF(ISNONTEXT($C$62),B84+$C$62,"")</f>
        <v>63</v>
      </c>
      <c r="C85" s="48">
        <f t="shared" si="0"/>
        <v>1.9609528898088375E-3</v>
      </c>
      <c r="H85"/>
      <c r="I85"/>
    </row>
    <row r="86" spans="1:9" hidden="1" x14ac:dyDescent="0.75">
      <c r="A86"/>
      <c r="B86" s="49">
        <f t="shared" ref="B86:B149" si="2">IF(ISNONTEXT($C$62),B85+$C$62,"")</f>
        <v>66</v>
      </c>
      <c r="C86" s="48">
        <f t="shared" si="0"/>
        <v>2.2819969017334957E-3</v>
      </c>
      <c r="H86"/>
      <c r="I86"/>
    </row>
    <row r="87" spans="1:9" hidden="1" x14ac:dyDescent="0.75">
      <c r="A87"/>
      <c r="B87" s="49">
        <f t="shared" si="2"/>
        <v>69</v>
      </c>
      <c r="C87" s="48">
        <f t="shared" si="0"/>
        <v>2.6372239232310287E-3</v>
      </c>
      <c r="H87"/>
      <c r="I87"/>
    </row>
    <row r="88" spans="1:9" hidden="1" x14ac:dyDescent="0.75">
      <c r="A88"/>
      <c r="B88" s="49">
        <f t="shared" si="2"/>
        <v>72</v>
      </c>
      <c r="C88" s="48">
        <f t="shared" si="0"/>
        <v>3.0266557622220026E-3</v>
      </c>
      <c r="H88"/>
      <c r="I88"/>
    </row>
    <row r="89" spans="1:9" hidden="1" x14ac:dyDescent="0.75">
      <c r="A89"/>
      <c r="B89" s="49">
        <f t="shared" si="2"/>
        <v>75</v>
      </c>
      <c r="C89" s="48">
        <f t="shared" si="0"/>
        <v>3.4495553482977088E-3</v>
      </c>
      <c r="H89"/>
      <c r="I89"/>
    </row>
    <row r="90" spans="1:9" hidden="1" x14ac:dyDescent="0.75">
      <c r="A90"/>
      <c r="B90" s="49">
        <f t="shared" si="2"/>
        <v>78</v>
      </c>
      <c r="C90" s="48">
        <f t="shared" si="0"/>
        <v>3.9043367822609583E-3</v>
      </c>
      <c r="H90"/>
      <c r="I90"/>
    </row>
    <row r="91" spans="1:9" hidden="1" x14ac:dyDescent="0.75">
      <c r="A91"/>
      <c r="B91" s="49">
        <f t="shared" si="2"/>
        <v>81</v>
      </c>
      <c r="C91" s="48">
        <f t="shared" si="0"/>
        <v>4.388493838007281E-3</v>
      </c>
      <c r="H91"/>
      <c r="I91"/>
    </row>
    <row r="92" spans="1:9" hidden="1" x14ac:dyDescent="0.75">
      <c r="A92"/>
      <c r="B92" s="49">
        <f t="shared" si="2"/>
        <v>84</v>
      </c>
      <c r="C92" s="48">
        <f t="shared" si="0"/>
        <v>4.8985526436170733E-3</v>
      </c>
      <c r="H92"/>
      <c r="I92"/>
    </row>
    <row r="93" spans="1:9" hidden="1" x14ac:dyDescent="0.75">
      <c r="A93"/>
      <c r="B93" s="49">
        <f t="shared" si="2"/>
        <v>87</v>
      </c>
      <c r="C93" s="48">
        <f t="shared" si="0"/>
        <v>5.4300538003992501E-3</v>
      </c>
      <c r="H93"/>
      <c r="I93"/>
    </row>
    <row r="94" spans="1:9" hidden="1" x14ac:dyDescent="0.75">
      <c r="A94"/>
      <c r="B94" s="49">
        <f t="shared" si="2"/>
        <v>90</v>
      </c>
      <c r="C94" s="48">
        <f t="shared" si="0"/>
        <v>5.9775683611953071E-3</v>
      </c>
      <c r="H94"/>
      <c r="I94"/>
    </row>
    <row r="95" spans="1:9" hidden="1" x14ac:dyDescent="0.75">
      <c r="A95"/>
      <c r="B95" s="49">
        <f t="shared" si="2"/>
        <v>93</v>
      </c>
      <c r="C95" s="48">
        <f t="shared" si="0"/>
        <v>6.5347508905366572E-3</v>
      </c>
      <c r="H95"/>
      <c r="I95"/>
    </row>
    <row r="96" spans="1:9" hidden="1" x14ac:dyDescent="0.75">
      <c r="A96"/>
      <c r="B96" s="49">
        <f t="shared" si="2"/>
        <v>96</v>
      </c>
      <c r="C96" s="48">
        <f t="shared" ref="C96:C127" si="3">IF(ISNONTEXT($J$18),_xlfn.NORM.DIST(B96,$G$9,$J$18,FALSE),NA())</f>
        <v>7.0944313045383598E-3</v>
      </c>
      <c r="H96"/>
      <c r="I96"/>
    </row>
    <row r="97" spans="1:9" hidden="1" x14ac:dyDescent="0.75">
      <c r="A97"/>
      <c r="B97" s="49">
        <f t="shared" si="2"/>
        <v>99</v>
      </c>
      <c r="C97" s="48">
        <f t="shared" si="3"/>
        <v>7.6487454007103713E-3</v>
      </c>
      <c r="H97"/>
      <c r="I97"/>
    </row>
    <row r="98" spans="1:9" hidden="1" x14ac:dyDescent="0.75">
      <c r="A98"/>
      <c r="B98" s="49">
        <f t="shared" si="2"/>
        <v>102</v>
      </c>
      <c r="C98" s="48">
        <f t="shared" si="3"/>
        <v>8.1893020259688094E-3</v>
      </c>
      <c r="H98"/>
      <c r="I98"/>
    </row>
    <row r="99" spans="1:9" hidden="1" x14ac:dyDescent="0.75">
      <c r="A99"/>
      <c r="B99" s="49">
        <f t="shared" si="2"/>
        <v>105</v>
      </c>
      <c r="C99" s="48">
        <f t="shared" si="3"/>
        <v>8.7073828052701627E-3</v>
      </c>
      <c r="H99"/>
      <c r="I99"/>
    </row>
    <row r="100" spans="1:9" hidden="1" x14ac:dyDescent="0.75">
      <c r="A100"/>
      <c r="B100" s="49">
        <f t="shared" si="2"/>
        <v>108</v>
      </c>
      <c r="C100" s="48">
        <f t="shared" si="3"/>
        <v>9.1941683885081744E-3</v>
      </c>
      <c r="H100"/>
      <c r="I100"/>
    </row>
    <row r="101" spans="1:9" hidden="1" x14ac:dyDescent="0.75">
      <c r="A101"/>
      <c r="B101" s="49">
        <f t="shared" si="2"/>
        <v>111</v>
      </c>
      <c r="C101" s="48">
        <f t="shared" si="3"/>
        <v>9.6409834009222421E-3</v>
      </c>
      <c r="H101"/>
      <c r="I101"/>
    </row>
    <row r="102" spans="1:9" hidden="1" x14ac:dyDescent="0.75">
      <c r="A102"/>
      <c r="B102" s="49">
        <f t="shared" si="2"/>
        <v>114</v>
      </c>
      <c r="C102" s="48">
        <f t="shared" si="3"/>
        <v>1.0039550830076209E-2</v>
      </c>
      <c r="H102"/>
      <c r="I102"/>
    </row>
    <row r="103" spans="1:9" hidden="1" x14ac:dyDescent="0.75">
      <c r="A103"/>
      <c r="B103" s="49">
        <f t="shared" si="2"/>
        <v>117</v>
      </c>
      <c r="C103" s="48">
        <f t="shared" si="3"/>
        <v>1.0382245564533342E-2</v>
      </c>
      <c r="H103"/>
      <c r="I103"/>
    </row>
    <row r="104" spans="1:9" hidden="1" x14ac:dyDescent="0.75">
      <c r="A104"/>
      <c r="B104" s="49">
        <f t="shared" si="2"/>
        <v>120</v>
      </c>
      <c r="C104" s="48">
        <f t="shared" si="3"/>
        <v>1.0662336306184675E-2</v>
      </c>
      <c r="H104"/>
      <c r="I104"/>
    </row>
    <row r="105" spans="1:9" hidden="1" x14ac:dyDescent="0.75">
      <c r="A105"/>
      <c r="B105" s="49">
        <f t="shared" si="2"/>
        <v>123</v>
      </c>
      <c r="C105" s="48">
        <f t="shared" si="3"/>
        <v>1.0874205168326337E-2</v>
      </c>
      <c r="H105"/>
      <c r="I105"/>
    </row>
    <row r="106" spans="1:9" hidden="1" x14ac:dyDescent="0.75">
      <c r="A106"/>
      <c r="B106" s="49">
        <f t="shared" si="2"/>
        <v>126</v>
      </c>
      <c r="C106" s="48">
        <f t="shared" si="3"/>
        <v>1.1013534965419111E-2</v>
      </c>
      <c r="H106"/>
      <c r="I106"/>
    </row>
    <row r="107" spans="1:9" hidden="1" x14ac:dyDescent="0.75">
      <c r="A107"/>
      <c r="B107" s="49">
        <f t="shared" si="2"/>
        <v>129</v>
      </c>
      <c r="C107" s="48">
        <f t="shared" si="3"/>
        <v>1.1077455476966251E-2</v>
      </c>
      <c r="H107"/>
      <c r="I107"/>
    </row>
    <row r="108" spans="1:9" hidden="1" x14ac:dyDescent="0.75">
      <c r="A108"/>
      <c r="B108" s="49">
        <f t="shared" si="2"/>
        <v>132</v>
      </c>
      <c r="C108" s="48">
        <f t="shared" si="3"/>
        <v>1.1064641764715152E-2</v>
      </c>
      <c r="H108"/>
      <c r="I108"/>
    </row>
    <row r="109" spans="1:9" hidden="1" x14ac:dyDescent="0.75">
      <c r="A109"/>
      <c r="B109" s="49">
        <f t="shared" si="2"/>
        <v>135</v>
      </c>
      <c r="C109" s="48">
        <f t="shared" si="3"/>
        <v>1.0975359839182098E-2</v>
      </c>
      <c r="H109"/>
      <c r="I109"/>
    </row>
    <row r="110" spans="1:9" hidden="1" x14ac:dyDescent="0.75">
      <c r="A110"/>
      <c r="B110" s="49">
        <f t="shared" si="2"/>
        <v>138</v>
      </c>
      <c r="C110" s="48">
        <f t="shared" si="3"/>
        <v>1.0811457476992954E-2</v>
      </c>
      <c r="H110"/>
      <c r="I110"/>
    </row>
    <row r="111" spans="1:9" hidden="1" x14ac:dyDescent="0.75">
      <c r="A111"/>
      <c r="B111" s="49">
        <f t="shared" si="2"/>
        <v>141</v>
      </c>
      <c r="C111" s="48">
        <f t="shared" si="3"/>
        <v>1.057630063179593E-2</v>
      </c>
      <c r="H111"/>
      <c r="I111"/>
    </row>
    <row r="112" spans="1:9" hidden="1" x14ac:dyDescent="0.75">
      <c r="A112"/>
      <c r="B112" s="49">
        <f t="shared" si="2"/>
        <v>144</v>
      </c>
      <c r="C112" s="48">
        <f t="shared" si="3"/>
        <v>1.0274658495381535E-2</v>
      </c>
      <c r="H112"/>
      <c r="I112"/>
    </row>
    <row r="113" spans="1:9" hidden="1" x14ac:dyDescent="0.75">
      <c r="A113"/>
      <c r="B113" s="49">
        <f t="shared" si="2"/>
        <v>147</v>
      </c>
      <c r="C113" s="48">
        <f t="shared" si="3"/>
        <v>9.9125426910500799E-3</v>
      </c>
      <c r="H113"/>
      <c r="I113"/>
    </row>
    <row r="114" spans="1:9" hidden="1" x14ac:dyDescent="0.75">
      <c r="A114"/>
      <c r="B114" s="49">
        <f t="shared" si="2"/>
        <v>150</v>
      </c>
      <c r="C114" s="48">
        <f t="shared" si="3"/>
        <v>9.4970081712813671E-3</v>
      </c>
      <c r="H114"/>
      <c r="I114"/>
    </row>
    <row r="115" spans="1:9" hidden="1" x14ac:dyDescent="0.75">
      <c r="A115"/>
      <c r="B115" s="49">
        <f t="shared" si="2"/>
        <v>153</v>
      </c>
      <c r="C115" s="48">
        <f t="shared" si="3"/>
        <v>9.0359250244874158E-3</v>
      </c>
      <c r="H115"/>
      <c r="I115"/>
    </row>
    <row r="116" spans="1:9" hidden="1" x14ac:dyDescent="0.75">
      <c r="A116"/>
      <c r="B116" s="49">
        <f t="shared" si="2"/>
        <v>156</v>
      </c>
      <c r="C116" s="48">
        <f t="shared" si="3"/>
        <v>8.5377314828399102E-3</v>
      </c>
      <c r="H116"/>
      <c r="I116"/>
    </row>
    <row r="117" spans="1:9" hidden="1" x14ac:dyDescent="0.75">
      <c r="A117"/>
      <c r="B117" s="49">
        <f t="shared" si="2"/>
        <v>159</v>
      </c>
      <c r="C117" s="48">
        <f t="shared" si="3"/>
        <v>8.011178916028221E-3</v>
      </c>
      <c r="H117"/>
      <c r="I117"/>
    </row>
    <row r="118" spans="1:9" hidden="1" x14ac:dyDescent="0.75">
      <c r="A118"/>
      <c r="B118" s="49">
        <f t="shared" si="2"/>
        <v>162</v>
      </c>
      <c r="C118" s="48">
        <f t="shared" si="3"/>
        <v>7.4650794872589991E-3</v>
      </c>
      <c r="H118"/>
      <c r="I118"/>
    </row>
    <row r="119" spans="1:9" hidden="1" x14ac:dyDescent="0.75">
      <c r="A119"/>
      <c r="B119" s="49">
        <f t="shared" si="2"/>
        <v>165</v>
      </c>
      <c r="C119" s="48">
        <f t="shared" si="3"/>
        <v>6.9080664714829621E-3</v>
      </c>
      <c r="H119"/>
      <c r="I119"/>
    </row>
    <row r="120" spans="1:9" hidden="1" x14ac:dyDescent="0.75">
      <c r="A120"/>
      <c r="B120" s="49">
        <f t="shared" si="2"/>
        <v>168</v>
      </c>
      <c r="C120" s="48">
        <f t="shared" si="3"/>
        <v>6.3483760617395824E-3</v>
      </c>
      <c r="H120"/>
      <c r="I120"/>
    </row>
    <row r="121" spans="1:9" hidden="1" x14ac:dyDescent="0.75">
      <c r="A121"/>
      <c r="B121" s="49">
        <f t="shared" si="2"/>
        <v>171</v>
      </c>
      <c r="C121" s="48">
        <f t="shared" si="3"/>
        <v>5.7936579170247875E-3</v>
      </c>
      <c r="H121"/>
      <c r="I121"/>
    </row>
    <row r="122" spans="1:9" hidden="1" x14ac:dyDescent="0.75">
      <c r="A122"/>
      <c r="B122" s="49">
        <f t="shared" si="2"/>
        <v>174</v>
      </c>
      <c r="C122" s="48">
        <f t="shared" si="3"/>
        <v>5.2508198539808959E-3</v>
      </c>
      <c r="H122"/>
      <c r="I122"/>
    </row>
    <row r="123" spans="1:9" hidden="1" x14ac:dyDescent="0.75">
      <c r="A123"/>
      <c r="B123" s="49">
        <f t="shared" si="2"/>
        <v>177</v>
      </c>
      <c r="C123" s="48">
        <f t="shared" si="3"/>
        <v>4.7259100850930375E-3</v>
      </c>
      <c r="H123"/>
      <c r="I123"/>
    </row>
    <row r="124" spans="1:9" hidden="1" x14ac:dyDescent="0.75">
      <c r="A124"/>
      <c r="B124" s="49">
        <f t="shared" si="2"/>
        <v>180</v>
      </c>
      <c r="C124" s="48">
        <f t="shared" si="3"/>
        <v>4.2240383882154358E-3</v>
      </c>
      <c r="H124"/>
      <c r="I124"/>
    </row>
    <row r="125" spans="1:9" hidden="1" x14ac:dyDescent="0.75">
      <c r="A125"/>
      <c r="B125" s="49">
        <f t="shared" si="2"/>
        <v>183</v>
      </c>
      <c r="C125" s="48">
        <f t="shared" si="3"/>
        <v>3.7493356771123908E-3</v>
      </c>
      <c r="H125"/>
      <c r="I125"/>
    </row>
    <row r="126" spans="1:9" hidden="1" x14ac:dyDescent="0.75">
      <c r="A126"/>
      <c r="B126" s="49">
        <f t="shared" si="2"/>
        <v>186</v>
      </c>
      <c r="C126" s="48">
        <f t="shared" si="3"/>
        <v>3.3049497340021257E-3</v>
      </c>
      <c r="H126"/>
      <c r="I126"/>
    </row>
    <row r="127" spans="1:9" hidden="1" x14ac:dyDescent="0.75">
      <c r="A127"/>
      <c r="B127" s="49">
        <f t="shared" si="2"/>
        <v>189</v>
      </c>
      <c r="C127" s="48">
        <f t="shared" si="3"/>
        <v>2.8930734433986853E-3</v>
      </c>
      <c r="H127"/>
      <c r="I127"/>
    </row>
    <row r="128" spans="1:9" hidden="1" x14ac:dyDescent="0.75">
      <c r="A128"/>
      <c r="B128" s="49">
        <f t="shared" si="2"/>
        <v>192</v>
      </c>
      <c r="C128" s="48">
        <f t="shared" ref="C128:C159" si="4">IF(ISNONTEXT($J$18),_xlfn.NORM.DIST(B128,$G$9,$J$18,FALSE),NA())</f>
        <v>2.5150007857153642E-3</v>
      </c>
      <c r="H128"/>
      <c r="I128"/>
    </row>
    <row r="129" spans="1:9" hidden="1" x14ac:dyDescent="0.75">
      <c r="A129"/>
      <c r="B129" s="49">
        <f t="shared" si="2"/>
        <v>195</v>
      </c>
      <c r="C129" s="48">
        <f t="shared" si="4"/>
        <v>2.1712051351635651E-3</v>
      </c>
      <c r="H129"/>
      <c r="I129"/>
    </row>
    <row r="130" spans="1:9" hidden="1" x14ac:dyDescent="0.75">
      <c r="A130"/>
      <c r="B130" s="49">
        <f t="shared" si="2"/>
        <v>198</v>
      </c>
      <c r="C130" s="48">
        <f t="shared" si="4"/>
        <v>1.8614340588461174E-3</v>
      </c>
      <c r="H130"/>
      <c r="I130"/>
    </row>
    <row r="131" spans="1:9" hidden="1" x14ac:dyDescent="0.75">
      <c r="A131"/>
      <c r="B131" s="49">
        <f t="shared" si="2"/>
        <v>201</v>
      </c>
      <c r="C131" s="48">
        <f t="shared" si="4"/>
        <v>1.5848148084492118E-3</v>
      </c>
      <c r="H131"/>
      <c r="I131"/>
    </row>
    <row r="132" spans="1:9" hidden="1" x14ac:dyDescent="0.75">
      <c r="A132"/>
      <c r="B132" s="49">
        <f t="shared" si="2"/>
        <v>204</v>
      </c>
      <c r="C132" s="48">
        <f t="shared" si="4"/>
        <v>1.3399649894343536E-3</v>
      </c>
      <c r="H132"/>
      <c r="I132"/>
    </row>
    <row r="133" spans="1:9" hidden="1" x14ac:dyDescent="0.75">
      <c r="A133"/>
      <c r="B133" s="49">
        <f t="shared" si="2"/>
        <v>207</v>
      </c>
      <c r="C133" s="48">
        <f t="shared" si="4"/>
        <v>1.1251034284327746E-3</v>
      </c>
      <c r="H133"/>
      <c r="I133"/>
    </row>
    <row r="134" spans="1:9" hidden="1" x14ac:dyDescent="0.75">
      <c r="A134"/>
      <c r="B134" s="49">
        <f t="shared" si="2"/>
        <v>210</v>
      </c>
      <c r="C134" s="48">
        <f t="shared" si="4"/>
        <v>9.3815697320196205E-4</v>
      </c>
      <c r="H134"/>
      <c r="I134"/>
    </row>
    <row r="135" spans="1:9" hidden="1" x14ac:dyDescent="0.75">
      <c r="A135"/>
      <c r="B135" s="49">
        <f t="shared" si="2"/>
        <v>213</v>
      </c>
      <c r="C135" s="48">
        <f t="shared" si="4"/>
        <v>7.7685978440108854E-4</v>
      </c>
      <c r="H135"/>
      <c r="I135"/>
    </row>
    <row r="136" spans="1:9" hidden="1" x14ac:dyDescent="0.75">
      <c r="A136"/>
      <c r="B136" s="49">
        <f t="shared" si="2"/>
        <v>216</v>
      </c>
      <c r="C136" s="48">
        <f t="shared" si="4"/>
        <v>6.3884255075713178E-4</v>
      </c>
      <c r="H136"/>
      <c r="I136"/>
    </row>
    <row r="137" spans="1:9" hidden="1" x14ac:dyDescent="0.75">
      <c r="A137"/>
      <c r="B137" s="49">
        <f t="shared" si="2"/>
        <v>219</v>
      </c>
      <c r="C137" s="48">
        <f t="shared" si="4"/>
        <v>5.2170992191560969E-4</v>
      </c>
      <c r="H137"/>
      <c r="I137"/>
    </row>
    <row r="138" spans="1:9" hidden="1" x14ac:dyDescent="0.75">
      <c r="A138"/>
      <c r="B138" s="49">
        <f t="shared" si="2"/>
        <v>222</v>
      </c>
      <c r="C138" s="48">
        <f t="shared" si="4"/>
        <v>4.2310525908615797E-4</v>
      </c>
      <c r="H138"/>
      <c r="I138"/>
    </row>
    <row r="139" spans="1:9" hidden="1" x14ac:dyDescent="0.75">
      <c r="A139"/>
      <c r="B139" s="49">
        <f t="shared" si="2"/>
        <v>225</v>
      </c>
      <c r="C139" s="48">
        <f t="shared" si="4"/>
        <v>3.4076251658262795E-4</v>
      </c>
      <c r="H139"/>
      <c r="I139"/>
    </row>
    <row r="140" spans="1:9" hidden="1" x14ac:dyDescent="0.75">
      <c r="A140"/>
      <c r="B140" s="49">
        <f t="shared" si="2"/>
        <v>228</v>
      </c>
      <c r="C140" s="48">
        <f t="shared" si="4"/>
        <v>2.7254566354948891E-4</v>
      </c>
      <c r="H140"/>
      <c r="I140"/>
    </row>
    <row r="141" spans="1:9" hidden="1" x14ac:dyDescent="0.75">
      <c r="A141"/>
      <c r="B141" s="49">
        <f t="shared" si="2"/>
        <v>231</v>
      </c>
      <c r="C141" s="48">
        <f t="shared" si="4"/>
        <v>2.1647652210933215E-4</v>
      </c>
      <c r="H141"/>
      <c r="I141"/>
    </row>
    <row r="142" spans="1:9" hidden="1" x14ac:dyDescent="0.75">
      <c r="A142"/>
      <c r="B142" s="49">
        <f t="shared" si="2"/>
        <v>234</v>
      </c>
      <c r="C142" s="48">
        <f t="shared" si="4"/>
        <v>1.7075223371142807E-4</v>
      </c>
      <c r="H142"/>
      <c r="I142"/>
    </row>
    <row r="143" spans="1:9" hidden="1" x14ac:dyDescent="0.75">
      <c r="A143"/>
      <c r="B143" s="49">
        <f t="shared" si="2"/>
        <v>237</v>
      </c>
      <c r="C143" s="48">
        <f t="shared" si="4"/>
        <v>1.3375377600192344E-4</v>
      </c>
      <c r="H143"/>
      <c r="I143"/>
    </row>
    <row r="144" spans="1:9" hidden="1" x14ac:dyDescent="0.75">
      <c r="A144"/>
      <c r="B144" s="49">
        <f t="shared" si="2"/>
        <v>240</v>
      </c>
      <c r="C144" s="48">
        <f t="shared" si="4"/>
        <v>1.0404705094438527E-4</v>
      </c>
      <c r="H144"/>
      <c r="I144"/>
    </row>
    <row r="145" spans="1:9" hidden="1" x14ac:dyDescent="0.75">
      <c r="A145"/>
      <c r="B145" s="49">
        <f t="shared" si="2"/>
        <v>243</v>
      </c>
      <c r="C145" s="48">
        <f t="shared" si="4"/>
        <v>8.0378068402376491E-5</v>
      </c>
      <c r="H145"/>
      <c r="I145"/>
    </row>
    <row r="146" spans="1:9" hidden="1" x14ac:dyDescent="0.75">
      <c r="A146"/>
      <c r="B146" s="49">
        <f t="shared" si="2"/>
        <v>246</v>
      </c>
      <c r="C146" s="48">
        <f t="shared" si="4"/>
        <v>6.1663677459902787E-5</v>
      </c>
      <c r="H146"/>
      <c r="I146"/>
    </row>
    <row r="147" spans="1:9" hidden="1" x14ac:dyDescent="0.75">
      <c r="A147"/>
      <c r="B147" s="49">
        <f t="shared" si="2"/>
        <v>249</v>
      </c>
      <c r="C147" s="48">
        <f t="shared" si="4"/>
        <v>4.6979170417601199E-5</v>
      </c>
      <c r="H147"/>
      <c r="I147"/>
    </row>
    <row r="148" spans="1:9" hidden="1" x14ac:dyDescent="0.75">
      <c r="A148"/>
      <c r="B148" s="49">
        <f t="shared" si="2"/>
        <v>252</v>
      </c>
      <c r="C148" s="48">
        <f t="shared" si="4"/>
        <v>3.5543920738837992E-5</v>
      </c>
      <c r="H148"/>
      <c r="I148"/>
    </row>
    <row r="149" spans="1:9" hidden="1" x14ac:dyDescent="0.75">
      <c r="A149"/>
      <c r="B149" s="49">
        <f t="shared" si="2"/>
        <v>255</v>
      </c>
      <c r="C149" s="48">
        <f t="shared" si="4"/>
        <v>2.6706033296922827E-5</v>
      </c>
      <c r="H149"/>
      <c r="I149"/>
    </row>
    <row r="150" spans="1:9" hidden="1" x14ac:dyDescent="0.75">
      <c r="A150"/>
      <c r="B150" s="49">
        <f t="shared" ref="B150:B164" si="5">IF(ISNONTEXT($C$62),B149+$C$62,"")</f>
        <v>258</v>
      </c>
      <c r="C150" s="48">
        <f t="shared" si="4"/>
        <v>1.9926797461647409E-5</v>
      </c>
      <c r="H150"/>
      <c r="I150"/>
    </row>
    <row r="151" spans="1:9" hidden="1" x14ac:dyDescent="0.75">
      <c r="A151"/>
      <c r="B151" s="49">
        <f t="shared" si="5"/>
        <v>261</v>
      </c>
      <c r="C151" s="48">
        <f t="shared" si="4"/>
        <v>1.4765552195754002E-5</v>
      </c>
      <c r="H151"/>
      <c r="I151"/>
    </row>
    <row r="152" spans="1:9" hidden="1" x14ac:dyDescent="0.75">
      <c r="A152"/>
      <c r="B152" s="49">
        <f t="shared" si="5"/>
        <v>264</v>
      </c>
      <c r="C152" s="48">
        <f t="shared" si="4"/>
        <v>1.0865405671825112E-5</v>
      </c>
      <c r="H152"/>
      <c r="I152"/>
    </row>
    <row r="153" spans="1:9" hidden="1" x14ac:dyDescent="0.75">
      <c r="A153"/>
      <c r="B153" s="49">
        <f t="shared" si="5"/>
        <v>267</v>
      </c>
      <c r="C153" s="48">
        <f t="shared" si="4"/>
        <v>7.9401053473053609E-6</v>
      </c>
      <c r="H153"/>
      <c r="I153"/>
    </row>
    <row r="154" spans="1:9" hidden="1" x14ac:dyDescent="0.75">
      <c r="A154"/>
      <c r="B154" s="49">
        <f t="shared" si="5"/>
        <v>270</v>
      </c>
      <c r="C154" s="48">
        <f t="shared" si="4"/>
        <v>5.7622307991089074E-6</v>
      </c>
      <c r="H154"/>
      <c r="I154"/>
    </row>
    <row r="155" spans="1:9" hidden="1" x14ac:dyDescent="0.75">
      <c r="A155"/>
      <c r="B155" s="49">
        <f t="shared" si="5"/>
        <v>273</v>
      </c>
      <c r="C155" s="48">
        <f t="shared" si="4"/>
        <v>4.1527816837612768E-6</v>
      </c>
      <c r="H155"/>
      <c r="I155"/>
    </row>
    <row r="156" spans="1:9" hidden="1" x14ac:dyDescent="0.75">
      <c r="A156"/>
      <c r="B156" s="49">
        <f t="shared" si="5"/>
        <v>276</v>
      </c>
      <c r="C156" s="48">
        <f t="shared" si="4"/>
        <v>2.9721561153819935E-6</v>
      </c>
      <c r="H156"/>
      <c r="I156"/>
    </row>
    <row r="157" spans="1:9" hidden="1" x14ac:dyDescent="0.75">
      <c r="A157"/>
      <c r="B157" s="49">
        <f t="shared" si="5"/>
        <v>279</v>
      </c>
      <c r="C157" s="48">
        <f t="shared" si="4"/>
        <v>2.1124585716835893E-6</v>
      </c>
      <c r="H157"/>
      <c r="I157"/>
    </row>
    <row r="158" spans="1:9" hidden="1" x14ac:dyDescent="0.75">
      <c r="A158"/>
      <c r="B158" s="49">
        <f t="shared" si="5"/>
        <v>282</v>
      </c>
      <c r="C158" s="48">
        <f t="shared" si="4"/>
        <v>1.4910384736748757E-6</v>
      </c>
      <c r="H158"/>
      <c r="I158"/>
    </row>
    <row r="159" spans="1:9" hidden="1" x14ac:dyDescent="0.75">
      <c r="A159"/>
      <c r="B159" s="49">
        <f t="shared" si="5"/>
        <v>285</v>
      </c>
      <c r="C159" s="48">
        <f t="shared" si="4"/>
        <v>1.0451378235824019E-6</v>
      </c>
      <c r="H159"/>
      <c r="I159"/>
    </row>
    <row r="160" spans="1:9" hidden="1" x14ac:dyDescent="0.75">
      <c r="A160"/>
      <c r="B160" s="49">
        <f t="shared" si="5"/>
        <v>288</v>
      </c>
      <c r="C160" s="48">
        <f t="shared" ref="C160:C164" si="6">IF(ISNONTEXT($J$18),_xlfn.NORM.DIST(B160,$G$9,$J$18,FALSE),NA())</f>
        <v>7.2751566086740734E-7</v>
      </c>
      <c r="H160"/>
      <c r="I160"/>
    </row>
    <row r="161" spans="1:9" hidden="1" x14ac:dyDescent="0.75">
      <c r="A161"/>
      <c r="B161" s="49">
        <f t="shared" si="5"/>
        <v>291</v>
      </c>
      <c r="C161" s="48">
        <f t="shared" si="6"/>
        <v>5.0291570060132084E-7</v>
      </c>
      <c r="H161"/>
      <c r="I161"/>
    </row>
    <row r="162" spans="1:9" hidden="1" x14ac:dyDescent="0.75">
      <c r="A162"/>
      <c r="B162" s="49">
        <f t="shared" si="5"/>
        <v>294</v>
      </c>
      <c r="C162" s="48">
        <f t="shared" si="6"/>
        <v>3.4524874436935427E-7</v>
      </c>
      <c r="H162"/>
      <c r="I162"/>
    </row>
    <row r="163" spans="1:9" hidden="1" x14ac:dyDescent="0.75">
      <c r="A163"/>
      <c r="B163" s="49">
        <f t="shared" si="5"/>
        <v>297</v>
      </c>
      <c r="C163" s="48">
        <f t="shared" si="6"/>
        <v>2.3537107317275396E-7</v>
      </c>
      <c r="H163"/>
      <c r="I163"/>
    </row>
    <row r="164" spans="1:9" hidden="1" x14ac:dyDescent="0.75">
      <c r="A164"/>
      <c r="B164" s="49">
        <f t="shared" si="5"/>
        <v>300</v>
      </c>
      <c r="C164" s="48">
        <f t="shared" si="6"/>
        <v>1.5935222556099771E-7</v>
      </c>
      <c r="H164"/>
      <c r="I164"/>
    </row>
    <row r="165" spans="1:9" x14ac:dyDescent="0.75">
      <c r="A165"/>
      <c r="B165" s="170" t="s">
        <v>752</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4"/>
      <c r="B1" s="54" t="s">
        <v>770</v>
      </c>
      <c r="C1" s="5"/>
      <c r="D1" s="5"/>
      <c r="E1" s="2"/>
      <c r="F1" s="2"/>
      <c r="G1" s="5"/>
      <c r="H1" s="2"/>
      <c r="I1" s="2"/>
      <c r="J1" s="5"/>
      <c r="K1" s="5"/>
      <c r="L1" s="5"/>
      <c r="M1" s="423" t="s">
        <v>72</v>
      </c>
      <c r="N1" s="424"/>
      <c r="O1" s="439" t="str">
        <f>VLOOKUP(M1,VLookups!A43:C44,3,FALSE)</f>
        <v>Show the likelihood that the SPERT estimates will be EQUAL TO or GREATER THAN an uncertainty</v>
      </c>
      <c r="P1" s="439"/>
      <c r="Q1" s="439"/>
      <c r="R1" s="439"/>
      <c r="S1" s="439"/>
      <c r="T1" s="439"/>
      <c r="U1" s="5"/>
    </row>
    <row r="2" spans="1:425" ht="15" customHeight="1" x14ac:dyDescent="0.75">
      <c r="B2" s="52">
        <v>-0.5</v>
      </c>
      <c r="C2" s="89" t="s">
        <v>85</v>
      </c>
      <c r="D2" s="101">
        <v>1</v>
      </c>
      <c r="E2" s="26"/>
      <c r="F2" s="26"/>
      <c r="G2" s="25"/>
      <c r="H2" s="26"/>
      <c r="I2" s="26"/>
      <c r="J2" s="5"/>
      <c r="K2" s="5"/>
      <c r="L2" s="5"/>
      <c r="M2" s="443" t="s">
        <v>69</v>
      </c>
      <c r="N2" s="443" t="s">
        <v>70</v>
      </c>
      <c r="O2" s="440" t="s">
        <v>51</v>
      </c>
      <c r="P2" s="441"/>
      <c r="Q2" s="441"/>
      <c r="R2" s="441"/>
      <c r="S2" s="441"/>
      <c r="T2" s="442"/>
      <c r="U2" s="5"/>
      <c r="V2" s="167" t="s">
        <v>173</v>
      </c>
    </row>
    <row r="3" spans="1:425" x14ac:dyDescent="0.75">
      <c r="A3" s="3" t="s">
        <v>5</v>
      </c>
      <c r="B3" s="57" t="s">
        <v>39</v>
      </c>
      <c r="C3" s="57" t="s">
        <v>6</v>
      </c>
      <c r="D3" s="57" t="s">
        <v>40</v>
      </c>
      <c r="E3" s="57"/>
      <c r="F3" s="57"/>
      <c r="G3" s="57" t="s">
        <v>65</v>
      </c>
      <c r="H3" s="57" t="s">
        <v>9</v>
      </c>
      <c r="I3" s="57" t="s">
        <v>167</v>
      </c>
      <c r="J3" s="57" t="s">
        <v>763</v>
      </c>
      <c r="K3" s="57" t="s">
        <v>63</v>
      </c>
      <c r="L3" s="57" t="s">
        <v>81</v>
      </c>
      <c r="M3" s="444"/>
      <c r="N3" s="444"/>
      <c r="O3" s="100">
        <v>0.1</v>
      </c>
      <c r="P3" s="53">
        <v>0.9</v>
      </c>
      <c r="Q3" s="53">
        <v>0.85</v>
      </c>
      <c r="R3" s="53">
        <v>0.8</v>
      </c>
      <c r="S3" s="53">
        <v>0.75</v>
      </c>
      <c r="T3" s="53">
        <v>0.5</v>
      </c>
      <c r="U3" s="5"/>
      <c r="V3" s="167" t="s">
        <v>884</v>
      </c>
      <c r="HP3" s="167" t="s">
        <v>168</v>
      </c>
      <c r="LM3" s="170"/>
      <c r="PI3" s="170" t="s">
        <v>912</v>
      </c>
    </row>
    <row r="4" spans="1:425" x14ac:dyDescent="0.75">
      <c r="A4" s="4">
        <v>1</v>
      </c>
      <c r="B4" s="96">
        <f>IF(C4&gt;0,C4*(1+$B$2),"")</f>
        <v>60</v>
      </c>
      <c r="C4" s="95">
        <v>120</v>
      </c>
      <c r="D4" s="96">
        <f>IF(C4&gt;0,C4*(1+$D$2),"")</f>
        <v>240</v>
      </c>
      <c r="E4" s="124">
        <f t="shared" ref="E4:E67" si="0">IF(OR(ISBLANK(C4),ISBLANK(D4),ISBLANK(B4)),"",IF(AND(B4&gt;0,C4&gt;0,D4&gt;0),IF(C4&gt;B4,IF(D4&gt;C4,1,-1),-1)))</f>
        <v>1</v>
      </c>
      <c r="F4" s="124">
        <f t="shared" ref="F4:F67" si="1">IF(OR(ISBLANK(B4),ISBLANK(C4),ISBLANK(D4)),"",IFERROR(MIN(C4-B4,D4-C4)/MAX(C4-B4,D4-C4),""))</f>
        <v>0.5</v>
      </c>
      <c r="G4" s="73">
        <f>IF(AND(B4&gt;0,C4&gt;0,D4&gt;0),(B4+(4*C4)+D4)/6,"")</f>
        <v>130</v>
      </c>
      <c r="H4" s="23" t="s">
        <v>13</v>
      </c>
      <c r="I4" s="57"/>
      <c r="J4" s="280"/>
      <c r="K4" s="74">
        <f>IF(AND(B4&gt;0,C4&gt;0,D4&gt;0),IF(ISBLANK(J4),IF(ISBLANK(H4),"",(D4-B4)*VLOOKUP(H4,VLookups!$A$4:$B$13,2,FALSE)),J4),"")</f>
        <v>12.727922061357855</v>
      </c>
      <c r="L4" s="75">
        <f t="shared" ref="L4:L35" si="2">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130</v>
      </c>
      <c r="U4" s="5"/>
      <c r="V4" s="168">
        <f>IF(AND(B4&gt;0,C4&gt;0,D4&gt;0),ABS((B4-D4)/200),"")</f>
        <v>0.9</v>
      </c>
      <c r="W4" s="49">
        <f>IF(ISNONTEXT($V4),X4-$V4,"")</f>
        <v>29.999999999999702</v>
      </c>
      <c r="X4" s="49">
        <f t="shared" ref="X4:CI5" si="3">IF(ISNONTEXT($V4),Y4-$V4,"")</f>
        <v>30.8999999999997</v>
      </c>
      <c r="Y4" s="49">
        <f t="shared" si="3"/>
        <v>31.799999999999699</v>
      </c>
      <c r="Z4" s="49">
        <f t="shared" si="3"/>
        <v>32.699999999999697</v>
      </c>
      <c r="AA4" s="49">
        <f t="shared" si="3"/>
        <v>33.599999999999696</v>
      </c>
      <c r="AB4" s="49">
        <f t="shared" si="3"/>
        <v>34.499999999999694</v>
      </c>
      <c r="AC4" s="49">
        <f t="shared" si="3"/>
        <v>35.399999999999693</v>
      </c>
      <c r="AD4" s="49">
        <f t="shared" si="3"/>
        <v>36.299999999999692</v>
      </c>
      <c r="AE4" s="49">
        <f t="shared" si="3"/>
        <v>37.19999999999969</v>
      </c>
      <c r="AF4" s="49">
        <f t="shared" si="3"/>
        <v>38.099999999999689</v>
      </c>
      <c r="AG4" s="49">
        <f t="shared" si="3"/>
        <v>38.999999999999687</v>
      </c>
      <c r="AH4" s="49">
        <f t="shared" si="3"/>
        <v>39.899999999999686</v>
      </c>
      <c r="AI4" s="49">
        <f t="shared" si="3"/>
        <v>40.799999999999685</v>
      </c>
      <c r="AJ4" s="49">
        <f t="shared" si="3"/>
        <v>41.699999999999683</v>
      </c>
      <c r="AK4" s="49">
        <f t="shared" si="3"/>
        <v>42.599999999999682</v>
      </c>
      <c r="AL4" s="49">
        <f t="shared" si="3"/>
        <v>43.49999999999968</v>
      </c>
      <c r="AM4" s="49">
        <f t="shared" si="3"/>
        <v>44.399999999999679</v>
      </c>
      <c r="AN4" s="49">
        <f t="shared" si="3"/>
        <v>45.299999999999677</v>
      </c>
      <c r="AO4" s="49">
        <f t="shared" si="3"/>
        <v>46.199999999999676</v>
      </c>
      <c r="AP4" s="49">
        <f t="shared" si="3"/>
        <v>47.099999999999675</v>
      </c>
      <c r="AQ4" s="49">
        <f t="shared" si="3"/>
        <v>47.999999999999673</v>
      </c>
      <c r="AR4" s="49">
        <f t="shared" si="3"/>
        <v>48.899999999999672</v>
      </c>
      <c r="AS4" s="49">
        <f t="shared" si="3"/>
        <v>49.79999999999967</v>
      </c>
      <c r="AT4" s="49">
        <f t="shared" si="3"/>
        <v>50.699999999999669</v>
      </c>
      <c r="AU4" s="49">
        <f t="shared" si="3"/>
        <v>51.599999999999667</v>
      </c>
      <c r="AV4" s="49">
        <f t="shared" si="3"/>
        <v>52.499999999999666</v>
      </c>
      <c r="AW4" s="49">
        <f t="shared" si="3"/>
        <v>53.399999999999665</v>
      </c>
      <c r="AX4" s="49">
        <f t="shared" si="3"/>
        <v>54.299999999999663</v>
      </c>
      <c r="AY4" s="49">
        <f t="shared" si="3"/>
        <v>55.199999999999662</v>
      </c>
      <c r="AZ4" s="49">
        <f t="shared" si="3"/>
        <v>56.09999999999966</v>
      </c>
      <c r="BA4" s="49">
        <f t="shared" si="3"/>
        <v>56.999999999999659</v>
      </c>
      <c r="BB4" s="49">
        <f t="shared" si="3"/>
        <v>57.899999999999658</v>
      </c>
      <c r="BC4" s="49">
        <f t="shared" si="3"/>
        <v>58.799999999999656</v>
      </c>
      <c r="BD4" s="49">
        <f t="shared" si="3"/>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si="3"/>
        <v>74.09999999999971</v>
      </c>
      <c r="BU4" s="49">
        <f t="shared" si="3"/>
        <v>74.999999999999716</v>
      </c>
      <c r="BV4" s="49">
        <f t="shared" si="3"/>
        <v>75.899999999999721</v>
      </c>
      <c r="BW4" s="49">
        <f t="shared" si="3"/>
        <v>76.799999999999727</v>
      </c>
      <c r="BX4" s="49">
        <f t="shared" si="3"/>
        <v>77.699999999999733</v>
      </c>
      <c r="BY4" s="49">
        <f t="shared" si="3"/>
        <v>78.599999999999739</v>
      </c>
      <c r="BZ4" s="49">
        <f t="shared" si="3"/>
        <v>79.499999999999744</v>
      </c>
      <c r="CA4" s="49">
        <f t="shared" si="3"/>
        <v>80.39999999999975</v>
      </c>
      <c r="CB4" s="49">
        <f t="shared" si="3"/>
        <v>81.299999999999756</v>
      </c>
      <c r="CC4" s="49">
        <f t="shared" si="3"/>
        <v>82.199999999999761</v>
      </c>
      <c r="CD4" s="49">
        <f t="shared" si="3"/>
        <v>83.099999999999767</v>
      </c>
      <c r="CE4" s="49">
        <f t="shared" si="3"/>
        <v>83.999999999999773</v>
      </c>
      <c r="CF4" s="49">
        <f t="shared" si="3"/>
        <v>84.899999999999778</v>
      </c>
      <c r="CG4" s="49">
        <f t="shared" si="3"/>
        <v>85.799999999999784</v>
      </c>
      <c r="CH4" s="49">
        <f t="shared" si="3"/>
        <v>86.69999999999979</v>
      </c>
      <c r="CI4" s="49">
        <f t="shared" si="3"/>
        <v>87.599999999999795</v>
      </c>
      <c r="CJ4" s="49">
        <f t="shared" ref="CJ4:DR7" si="4">IF(ISNONTEXT($V4),CK4-$V4,"")</f>
        <v>88.499999999999801</v>
      </c>
      <c r="CK4" s="49">
        <f t="shared" si="4"/>
        <v>89.399999999999807</v>
      </c>
      <c r="CL4" s="49">
        <f t="shared" si="4"/>
        <v>90.299999999999812</v>
      </c>
      <c r="CM4" s="49">
        <f t="shared" si="4"/>
        <v>91.199999999999818</v>
      </c>
      <c r="CN4" s="49">
        <f t="shared" si="4"/>
        <v>92.099999999999824</v>
      </c>
      <c r="CO4" s="49">
        <f t="shared" si="4"/>
        <v>92.999999999999829</v>
      </c>
      <c r="CP4" s="49">
        <f t="shared" si="4"/>
        <v>93.899999999999835</v>
      </c>
      <c r="CQ4" s="49">
        <f t="shared" si="4"/>
        <v>94.799999999999841</v>
      </c>
      <c r="CR4" s="49">
        <f t="shared" si="4"/>
        <v>95.699999999999847</v>
      </c>
      <c r="CS4" s="49">
        <f t="shared" si="4"/>
        <v>96.599999999999852</v>
      </c>
      <c r="CT4" s="49">
        <f t="shared" si="4"/>
        <v>97.499999999999858</v>
      </c>
      <c r="CU4" s="49">
        <f t="shared" si="4"/>
        <v>98.399999999999864</v>
      </c>
      <c r="CV4" s="49">
        <f t="shared" si="4"/>
        <v>99.299999999999869</v>
      </c>
      <c r="CW4" s="49">
        <f t="shared" si="4"/>
        <v>100.19999999999987</v>
      </c>
      <c r="CX4" s="49">
        <f t="shared" si="4"/>
        <v>101.09999999999988</v>
      </c>
      <c r="CY4" s="49">
        <f t="shared" si="4"/>
        <v>101.99999999999989</v>
      </c>
      <c r="CZ4" s="49">
        <f t="shared" si="4"/>
        <v>102.89999999999989</v>
      </c>
      <c r="DA4" s="49">
        <f t="shared" si="4"/>
        <v>103.7999999999999</v>
      </c>
      <c r="DB4" s="49">
        <f t="shared" si="4"/>
        <v>104.6999999999999</v>
      </c>
      <c r="DC4" s="49">
        <f t="shared" si="4"/>
        <v>105.59999999999991</v>
      </c>
      <c r="DD4" s="49">
        <f t="shared" si="4"/>
        <v>106.49999999999991</v>
      </c>
      <c r="DE4" s="49">
        <f t="shared" si="4"/>
        <v>107.39999999999992</v>
      </c>
      <c r="DF4" s="49">
        <f t="shared" si="4"/>
        <v>108.29999999999993</v>
      </c>
      <c r="DG4" s="49">
        <f t="shared" si="4"/>
        <v>109.19999999999993</v>
      </c>
      <c r="DH4" s="49">
        <f t="shared" si="4"/>
        <v>110.09999999999994</v>
      </c>
      <c r="DI4" s="49">
        <f t="shared" si="4"/>
        <v>110.99999999999994</v>
      </c>
      <c r="DJ4" s="49">
        <f t="shared" si="4"/>
        <v>111.89999999999995</v>
      </c>
      <c r="DK4" s="49">
        <f t="shared" si="4"/>
        <v>112.79999999999995</v>
      </c>
      <c r="DL4" s="49">
        <f t="shared" si="4"/>
        <v>113.69999999999996</v>
      </c>
      <c r="DM4" s="49">
        <f t="shared" si="4"/>
        <v>114.59999999999997</v>
      </c>
      <c r="DN4" s="49">
        <f t="shared" si="4"/>
        <v>115.49999999999997</v>
      </c>
      <c r="DO4" s="49">
        <f t="shared" si="4"/>
        <v>116.39999999999998</v>
      </c>
      <c r="DP4" s="49">
        <f t="shared" si="4"/>
        <v>117.29999999999998</v>
      </c>
      <c r="DQ4" s="49">
        <f t="shared" si="4"/>
        <v>118.19999999999999</v>
      </c>
      <c r="DR4" s="49">
        <f t="shared" si="4"/>
        <v>119.1</v>
      </c>
      <c r="DS4" s="183">
        <f>IF(ISNONTEXT($V4),C4,"")</f>
        <v>120</v>
      </c>
      <c r="DT4" s="49">
        <f>IF(ISNONTEXT($V4),DS4+$V4,"")</f>
        <v>120.9</v>
      </c>
      <c r="DU4" s="49">
        <f t="shared" ref="DU4:GF5" si="5">IF(ISNONTEXT($V4),DT4+$V4,"")</f>
        <v>121.80000000000001</v>
      </c>
      <c r="DV4" s="49">
        <f t="shared" si="5"/>
        <v>122.70000000000002</v>
      </c>
      <c r="DW4" s="49">
        <f t="shared" si="5"/>
        <v>123.60000000000002</v>
      </c>
      <c r="DX4" s="49">
        <f t="shared" si="5"/>
        <v>124.50000000000003</v>
      </c>
      <c r="DY4" s="49">
        <f t="shared" si="5"/>
        <v>125.40000000000003</v>
      </c>
      <c r="DZ4" s="49">
        <f t="shared" si="5"/>
        <v>126.30000000000004</v>
      </c>
      <c r="EA4" s="49">
        <f t="shared" si="5"/>
        <v>127.20000000000005</v>
      </c>
      <c r="EB4" s="49">
        <f t="shared" si="5"/>
        <v>128.10000000000005</v>
      </c>
      <c r="EC4" s="49">
        <f t="shared" si="5"/>
        <v>129.00000000000006</v>
      </c>
      <c r="ED4" s="49">
        <f t="shared" si="5"/>
        <v>129.90000000000006</v>
      </c>
      <c r="EE4" s="49">
        <f t="shared" si="5"/>
        <v>130.80000000000007</v>
      </c>
      <c r="EF4" s="49">
        <f t="shared" si="5"/>
        <v>131.70000000000007</v>
      </c>
      <c r="EG4" s="49">
        <f t="shared" si="5"/>
        <v>132.60000000000008</v>
      </c>
      <c r="EH4" s="49">
        <f t="shared" si="5"/>
        <v>133.50000000000009</v>
      </c>
      <c r="EI4" s="49">
        <f t="shared" si="5"/>
        <v>134.40000000000009</v>
      </c>
      <c r="EJ4" s="49">
        <f t="shared" si="5"/>
        <v>135.3000000000001</v>
      </c>
      <c r="EK4" s="49">
        <f t="shared" si="5"/>
        <v>136.2000000000001</v>
      </c>
      <c r="EL4" s="49">
        <f t="shared" si="5"/>
        <v>137.10000000000011</v>
      </c>
      <c r="EM4" s="49">
        <f t="shared" si="5"/>
        <v>138.00000000000011</v>
      </c>
      <c r="EN4" s="49">
        <f t="shared" si="5"/>
        <v>138.90000000000012</v>
      </c>
      <c r="EO4" s="49">
        <f t="shared" si="5"/>
        <v>139.80000000000013</v>
      </c>
      <c r="EP4" s="49">
        <f t="shared" si="5"/>
        <v>140.70000000000013</v>
      </c>
      <c r="EQ4" s="49">
        <f t="shared" si="5"/>
        <v>141.60000000000014</v>
      </c>
      <c r="ER4" s="49">
        <f t="shared" si="5"/>
        <v>142.50000000000014</v>
      </c>
      <c r="ES4" s="49">
        <f t="shared" si="5"/>
        <v>143.40000000000015</v>
      </c>
      <c r="ET4" s="49">
        <f t="shared" si="5"/>
        <v>144.30000000000015</v>
      </c>
      <c r="EU4" s="49">
        <f t="shared" si="5"/>
        <v>145.20000000000016</v>
      </c>
      <c r="EV4" s="49">
        <f t="shared" si="5"/>
        <v>146.10000000000016</v>
      </c>
      <c r="EW4" s="49">
        <f t="shared" si="5"/>
        <v>147.00000000000017</v>
      </c>
      <c r="EX4" s="49">
        <f t="shared" si="5"/>
        <v>147.90000000000018</v>
      </c>
      <c r="EY4" s="49">
        <f t="shared" si="5"/>
        <v>148.80000000000018</v>
      </c>
      <c r="EZ4" s="49">
        <f t="shared" si="5"/>
        <v>149.70000000000019</v>
      </c>
      <c r="FA4" s="49">
        <f t="shared" si="5"/>
        <v>150.60000000000019</v>
      </c>
      <c r="FB4" s="49">
        <f t="shared" si="5"/>
        <v>151.5000000000002</v>
      </c>
      <c r="FC4" s="49">
        <f t="shared" si="5"/>
        <v>152.4000000000002</v>
      </c>
      <c r="FD4" s="49">
        <f t="shared" si="5"/>
        <v>153.30000000000021</v>
      </c>
      <c r="FE4" s="49">
        <f t="shared" si="5"/>
        <v>154.20000000000022</v>
      </c>
      <c r="FF4" s="49">
        <f t="shared" si="5"/>
        <v>155.10000000000022</v>
      </c>
      <c r="FG4" s="49">
        <f t="shared" si="5"/>
        <v>156.00000000000023</v>
      </c>
      <c r="FH4" s="49">
        <f t="shared" si="5"/>
        <v>156.90000000000023</v>
      </c>
      <c r="FI4" s="49">
        <f t="shared" si="5"/>
        <v>157.80000000000024</v>
      </c>
      <c r="FJ4" s="49">
        <f t="shared" si="5"/>
        <v>158.70000000000024</v>
      </c>
      <c r="FK4" s="49">
        <f t="shared" si="5"/>
        <v>159.60000000000025</v>
      </c>
      <c r="FL4" s="49">
        <f t="shared" si="5"/>
        <v>160.50000000000026</v>
      </c>
      <c r="FM4" s="49">
        <f t="shared" si="5"/>
        <v>161.40000000000026</v>
      </c>
      <c r="FN4" s="49">
        <f t="shared" si="5"/>
        <v>162.30000000000027</v>
      </c>
      <c r="FO4" s="49">
        <f t="shared" si="5"/>
        <v>163.20000000000027</v>
      </c>
      <c r="FP4" s="49">
        <f t="shared" si="5"/>
        <v>164.10000000000028</v>
      </c>
      <c r="FQ4" s="49">
        <f t="shared" si="5"/>
        <v>165.00000000000028</v>
      </c>
      <c r="FR4" s="49">
        <f t="shared" si="5"/>
        <v>165.90000000000029</v>
      </c>
      <c r="FS4" s="49">
        <f t="shared" si="5"/>
        <v>166.8000000000003</v>
      </c>
      <c r="FT4" s="49">
        <f t="shared" si="5"/>
        <v>167.7000000000003</v>
      </c>
      <c r="FU4" s="49">
        <f t="shared" si="5"/>
        <v>168.60000000000031</v>
      </c>
      <c r="FV4" s="49">
        <f t="shared" si="5"/>
        <v>169.50000000000031</v>
      </c>
      <c r="FW4" s="49">
        <f t="shared" si="5"/>
        <v>170.40000000000032</v>
      </c>
      <c r="FX4" s="49">
        <f t="shared" si="5"/>
        <v>171.30000000000032</v>
      </c>
      <c r="FY4" s="49">
        <f t="shared" si="5"/>
        <v>172.20000000000033</v>
      </c>
      <c r="FZ4" s="49">
        <f t="shared" si="5"/>
        <v>173.10000000000034</v>
      </c>
      <c r="GA4" s="49">
        <f t="shared" si="5"/>
        <v>174.00000000000034</v>
      </c>
      <c r="GB4" s="49">
        <f t="shared" si="5"/>
        <v>174.90000000000035</v>
      </c>
      <c r="GC4" s="49">
        <f t="shared" si="5"/>
        <v>175.80000000000035</v>
      </c>
      <c r="GD4" s="49">
        <f t="shared" si="5"/>
        <v>176.70000000000036</v>
      </c>
      <c r="GE4" s="49">
        <f t="shared" si="5"/>
        <v>177.60000000000036</v>
      </c>
      <c r="GF4" s="49">
        <f t="shared" si="5"/>
        <v>178.50000000000037</v>
      </c>
      <c r="GG4" s="49">
        <f t="shared" ref="GG4:HO8" si="6">IF(ISNONTEXT($V4),GF4+$V4,"")</f>
        <v>179.40000000000038</v>
      </c>
      <c r="GH4" s="49">
        <f t="shared" si="6"/>
        <v>180.30000000000038</v>
      </c>
      <c r="GI4" s="49">
        <f t="shared" si="6"/>
        <v>181.20000000000039</v>
      </c>
      <c r="GJ4" s="49">
        <f t="shared" si="6"/>
        <v>182.10000000000039</v>
      </c>
      <c r="GK4" s="49">
        <f t="shared" si="6"/>
        <v>183.0000000000004</v>
      </c>
      <c r="GL4" s="49">
        <f t="shared" si="6"/>
        <v>183.9000000000004</v>
      </c>
      <c r="GM4" s="49">
        <f t="shared" si="6"/>
        <v>184.80000000000041</v>
      </c>
      <c r="GN4" s="49">
        <f t="shared" si="6"/>
        <v>185.70000000000041</v>
      </c>
      <c r="GO4" s="49">
        <f t="shared" si="6"/>
        <v>186.60000000000042</v>
      </c>
      <c r="GP4" s="49">
        <f t="shared" si="6"/>
        <v>187.50000000000043</v>
      </c>
      <c r="GQ4" s="49">
        <f t="shared" si="6"/>
        <v>188.40000000000043</v>
      </c>
      <c r="GR4" s="49">
        <f t="shared" si="6"/>
        <v>189.30000000000044</v>
      </c>
      <c r="GS4" s="49">
        <f t="shared" si="6"/>
        <v>190.20000000000044</v>
      </c>
      <c r="GT4" s="49">
        <f t="shared" si="6"/>
        <v>191.10000000000045</v>
      </c>
      <c r="GU4" s="49">
        <f t="shared" si="6"/>
        <v>192.00000000000045</v>
      </c>
      <c r="GV4" s="49">
        <f t="shared" si="6"/>
        <v>192.90000000000046</v>
      </c>
      <c r="GW4" s="49">
        <f t="shared" si="6"/>
        <v>193.80000000000047</v>
      </c>
      <c r="GX4" s="49">
        <f t="shared" si="6"/>
        <v>194.70000000000047</v>
      </c>
      <c r="GY4" s="49">
        <f t="shared" si="6"/>
        <v>195.60000000000048</v>
      </c>
      <c r="GZ4" s="49">
        <f t="shared" si="6"/>
        <v>196.50000000000048</v>
      </c>
      <c r="HA4" s="49">
        <f t="shared" si="6"/>
        <v>197.40000000000049</v>
      </c>
      <c r="HB4" s="49">
        <f t="shared" si="6"/>
        <v>198.30000000000049</v>
      </c>
      <c r="HC4" s="49">
        <f t="shared" si="6"/>
        <v>199.2000000000005</v>
      </c>
      <c r="HD4" s="49">
        <f t="shared" si="6"/>
        <v>200.10000000000051</v>
      </c>
      <c r="HE4" s="49">
        <f t="shared" si="6"/>
        <v>201.00000000000051</v>
      </c>
      <c r="HF4" s="49">
        <f t="shared" si="6"/>
        <v>201.90000000000052</v>
      </c>
      <c r="HG4" s="49">
        <f t="shared" si="6"/>
        <v>202.80000000000052</v>
      </c>
      <c r="HH4" s="49">
        <f t="shared" si="6"/>
        <v>203.70000000000053</v>
      </c>
      <c r="HI4" s="49">
        <f t="shared" si="6"/>
        <v>204.60000000000053</v>
      </c>
      <c r="HJ4" s="49">
        <f t="shared" si="6"/>
        <v>205.50000000000054</v>
      </c>
      <c r="HK4" s="49">
        <f t="shared" si="6"/>
        <v>206.40000000000055</v>
      </c>
      <c r="HL4" s="49">
        <f t="shared" si="6"/>
        <v>207.30000000000055</v>
      </c>
      <c r="HM4" s="49">
        <f t="shared" si="6"/>
        <v>208.20000000000056</v>
      </c>
      <c r="HN4" s="49">
        <f t="shared" si="6"/>
        <v>209.10000000000056</v>
      </c>
      <c r="HO4" s="49">
        <f t="shared" si="6"/>
        <v>210.00000000000057</v>
      </c>
      <c r="HP4" s="169">
        <f t="shared" ref="HP4:HP35" si="7">IF(ISNONTEXT($K4),_xlfn.NORM.DIST(W4,$G4,$K4,FALSE),NA())</f>
        <v>1.2359527908803678E-15</v>
      </c>
      <c r="HQ4" s="169">
        <f t="shared" ref="HQ4:HQ35" si="8">IF(ISNONTEXT($K4),_xlfn.NORM.DIST(X4,$G4,$K4,FALSE),NA())</f>
        <v>2.1487745841313446E-15</v>
      </c>
      <c r="HR4" s="169">
        <f t="shared" ref="HR4:HR35" si="9">IF(ISNONTEXT($K4),_xlfn.NORM.DIST(Y4,$G4,$K4,FALSE),NA())</f>
        <v>3.7171352381508536E-15</v>
      </c>
      <c r="HS4" s="169">
        <f t="shared" ref="HS4:HS35" si="10">IF(ISNONTEXT($K4),_xlfn.NORM.DIST(Z4,$G4,$K4,FALSE),NA())</f>
        <v>6.3981496405077828E-15</v>
      </c>
      <c r="HT4" s="169">
        <f t="shared" ref="HT4:HT35" si="11">IF(ISNONTEXT($K4),_xlfn.NORM.DIST(AA4,$G4,$K4,FALSE),NA())</f>
        <v>1.0957940852507566E-14</v>
      </c>
      <c r="HU4" s="169">
        <f t="shared" ref="HU4:HU35" si="12">IF(ISNONTEXT($K4),_xlfn.NORM.DIST(AB4,$G4,$K4,FALSE),NA())</f>
        <v>1.8673771411872294E-14</v>
      </c>
      <c r="HV4" s="169">
        <f t="shared" ref="HV4:HV35" si="13">IF(ISNONTEXT($K4),_xlfn.NORM.DIST(AC4,$G4,$K4,FALSE),NA())</f>
        <v>3.1663845090546316E-14</v>
      </c>
      <c r="HW4" s="169">
        <f t="shared" ref="HW4:HW35" si="14">IF(ISNONTEXT($K4),_xlfn.NORM.DIST(AD4,$G4,$K4,FALSE),NA())</f>
        <v>5.3422449065722951E-14</v>
      </c>
      <c r="HX4" s="169">
        <f t="shared" ref="HX4:HX35" si="15">IF(ISNONTEXT($K4),_xlfn.NORM.DIST(AE4,$G4,$K4,FALSE),NA())</f>
        <v>8.9683482243894165E-14</v>
      </c>
      <c r="HY4" s="169">
        <f t="shared" ref="HY4:HY35" si="16">IF(ISNONTEXT($K4),_xlfn.NORM.DIST(AF4,$G4,$K4,FALSE),NA())</f>
        <v>1.4980615572939476E-13</v>
      </c>
      <c r="HZ4" s="169">
        <f t="shared" ref="HZ4:HZ35" si="17">IF(ISNONTEXT($K4),_xlfn.NORM.DIST(AG4,$G4,$K4,FALSE),NA())</f>
        <v>2.4898626113579978E-13</v>
      </c>
      <c r="IA4" s="169">
        <f t="shared" ref="IA4:IA35" si="18">IF(ISNONTEXT($K4),_xlfn.NORM.DIST(AH4,$G4,$K4,FALSE),NA())</f>
        <v>4.1176519602895642E-13</v>
      </c>
      <c r="IB4" s="169">
        <f t="shared" ref="IB4:IB35" si="19">IF(ISNONTEXT($K4),_xlfn.NORM.DIST(AI4,$G4,$K4,FALSE),NA())</f>
        <v>6.7756726359998436E-13</v>
      </c>
      <c r="IC4" s="169">
        <f t="shared" ref="IC4:IC35" si="20">IF(ISNONTEXT($K4),_xlfn.NORM.DIST(AJ4,$G4,$K4,FALSE),NA())</f>
        <v>1.1093886595787196E-12</v>
      </c>
      <c r="ID4" s="169">
        <f t="shared" ref="ID4:ID35" si="21">IF(ISNONTEXT($K4),_xlfn.NORM.DIST(AK4,$G4,$K4,FALSE),NA())</f>
        <v>1.8073553822345605E-12</v>
      </c>
      <c r="IE4" s="169">
        <f t="shared" ref="IE4:IE35" si="22">IF(ISNONTEXT($K4),_xlfn.NORM.DIST(AL4,$G4,$K4,FALSE),NA())</f>
        <v>2.9297591479245054E-12</v>
      </c>
      <c r="IF4" s="169">
        <f t="shared" ref="IF4:IF35" si="23">IF(ISNONTEXT($K4),_xlfn.NORM.DIST(AM4,$G4,$K4,FALSE),NA())</f>
        <v>4.7255113302467764E-12</v>
      </c>
      <c r="IG4" s="169">
        <f t="shared" ref="IG4:IG35" si="24">IF(ISNONTEXT($K4),_xlfn.NORM.DIST(AN4,$G4,$K4,FALSE),NA())</f>
        <v>7.5839284357041871E-12</v>
      </c>
      <c r="IH4" s="169">
        <f t="shared" ref="IH4:IH35" si="25">IF(ISNONTEXT($K4),_xlfn.NORM.DIST(AO4,$G4,$K4,FALSE),NA())</f>
        <v>1.2110670024609326E-11</v>
      </c>
      <c r="II4" s="169">
        <f t="shared" ref="II4:II35" si="26">IF(ISNONTEXT($K4),_xlfn.NORM.DIST(AP4,$G4,$K4,FALSE),NA())</f>
        <v>1.9242905354700604E-11</v>
      </c>
      <c r="IJ4" s="169">
        <f t="shared" ref="IJ4:IJ35" si="27">IF(ISNONTEXT($K4),_xlfn.NORM.DIST(AQ4,$G4,$K4,FALSE),NA())</f>
        <v>3.0422972438492126E-11</v>
      </c>
      <c r="IK4" s="169">
        <f t="shared" ref="IK4:IK35" si="28">IF(ISNONTEXT($K4),_xlfn.NORM.DIST(AR4,$G4,$K4,FALSE),NA())</f>
        <v>4.7858730215892996E-11</v>
      </c>
      <c r="IL4" s="169">
        <f t="shared" ref="IL4:IL35" si="29">IF(ISNONTEXT($K4),_xlfn.NORM.DIST(AS4,$G4,$K4,FALSE),NA())</f>
        <v>7.4911626576374964E-11</v>
      </c>
      <c r="IM4" s="169">
        <f t="shared" ref="IM4:IM35" si="30">IF(ISNONTEXT($K4),_xlfn.NORM.DIST(AT4,$G4,$K4,FALSE),NA())</f>
        <v>1.1667177633589598E-10</v>
      </c>
      <c r="IN4" s="169">
        <f t="shared" ref="IN4:IN35" si="31">IF(ISNONTEXT($K4),_xlfn.NORM.DIST(AU4,$G4,$K4,FALSE),NA())</f>
        <v>1.8080520162186367E-10</v>
      </c>
      <c r="IO4" s="169">
        <f t="shared" ref="IO4:IO35" si="32">IF(ISNONTEXT($K4),_xlfn.NORM.DIST(AV4,$G4,$K4,FALSE),NA())</f>
        <v>2.7879472912556556E-10</v>
      </c>
      <c r="IP4" s="169">
        <f t="shared" ref="IP4:IP35" si="33">IF(ISNONTEXT($K4),_xlfn.NORM.DIST(AW4,$G4,$K4,FALSE),NA())</f>
        <v>4.2774675592014394E-10</v>
      </c>
      <c r="IQ4" s="169">
        <f t="shared" ref="IQ4:IQ35" si="34">IF(ISNONTEXT($K4),_xlfn.NORM.DIST(AX4,$G4,$K4,FALSE),NA())</f>
        <v>6.5300637002445442E-10</v>
      </c>
      <c r="IR4" s="169">
        <f t="shared" ref="IR4:IR35" si="35">IF(ISNONTEXT($K4),_xlfn.NORM.DIST(AY4,$G4,$K4,FALSE),NA())</f>
        <v>9.9191998108140851E-10</v>
      </c>
      <c r="IS4" s="169">
        <f t="shared" ref="IS4:IS35" si="36">IF(ISNONTEXT($K4),_xlfn.NORM.DIST(AZ4,$G4,$K4,FALSE),NA())</f>
        <v>1.4992166170304164E-9</v>
      </c>
      <c r="IT4" s="169">
        <f t="shared" ref="IT4:IT35" si="37">IF(ISNONTEXT($K4),_xlfn.NORM.DIST(BA4,$G4,$K4,FALSE),NA())</f>
        <v>2.2546579401306843E-9</v>
      </c>
      <c r="IU4" s="169">
        <f t="shared" ref="IU4:IU35" si="38">IF(ISNONTEXT($K4),_xlfn.NORM.DIST(BB4,$G4,$K4,FALSE),NA())</f>
        <v>3.3738476449353815E-9</v>
      </c>
      <c r="IV4" s="169">
        <f t="shared" ref="IV4:IV35" si="39">IF(ISNONTEXT($K4),_xlfn.NORM.DIST(BC4,$G4,$K4,FALSE),NA())</f>
        <v>5.0234119946708893E-9</v>
      </c>
      <c r="IW4" s="169">
        <f t="shared" ref="IW4:IW35" si="40">IF(ISNONTEXT($K4),_xlfn.NORM.DIST(BD4,$G4,$K4,FALSE),NA())</f>
        <v>7.4421883495062909E-9</v>
      </c>
      <c r="IX4" s="169">
        <f t="shared" ref="IX4:IX35" si="41">IF(ISNONTEXT($K4),_xlfn.NORM.DIST(BE4,$G4,$K4,FALSE),NA())</f>
        <v>1.0970616749233189E-8</v>
      </c>
      <c r="IY4" s="169">
        <f t="shared" ref="IY4:IY35" si="42">IF(ISNONTEXT($K4),_xlfn.NORM.DIST(BF4,$G4,$K4,FALSE),NA())</f>
        <v>1.6091256496263313E-8</v>
      </c>
      <c r="IZ4" s="169">
        <f t="shared" ref="IZ4:IZ35" si="43">IF(ISNONTEXT($K4),_xlfn.NORM.DIST(BG4,$G4,$K4,FALSE),NA())</f>
        <v>2.348428808138669E-8</v>
      </c>
      <c r="JA4" s="169">
        <f t="shared" ref="JA4:JA35" si="44">IF(ISNONTEXT($K4),_xlfn.NORM.DIST(BH4,$G4,$K4,FALSE),NA())</f>
        <v>3.410306151700452E-8</v>
      </c>
      <c r="JB4" s="169">
        <f t="shared" ref="JB4:JB35" si="45">IF(ISNONTEXT($K4),_xlfn.NORM.DIST(BI4,$G4,$K4,FALSE),NA())</f>
        <v>4.9276274432240257E-8</v>
      </c>
      <c r="JC4" s="169">
        <f t="shared" ref="JC4:JC35" si="46">IF(ISNONTEXT($K4),_xlfn.NORM.DIST(BJ4,$G4,$K4,FALSE),NA())</f>
        <v>7.0845274872876741E-8</v>
      </c>
      <c r="JD4" s="169">
        <f t="shared" ref="JD4:JD35" si="47">IF(ISNONTEXT($K4),_xlfn.NORM.DIST(BK4,$G4,$K4,FALSE),NA())</f>
        <v>1.013473603316087E-7</v>
      </c>
      <c r="JE4" s="169">
        <f t="shared" ref="JE4:JE35" si="48">IF(ISNONTEXT($K4),_xlfn.NORM.DIST(BL4,$G4,$K4,FALSE),NA())</f>
        <v>1.4425886842372807E-7</v>
      </c>
      <c r="JF4" s="169">
        <f t="shared" ref="JF4:JF35" si="49">IF(ISNONTEXT($K4),_xlfn.NORM.DIST(BM4,$G4,$K4,FALSE),NA())</f>
        <v>2.0431541231363147E-7</v>
      </c>
      <c r="JG4" s="169">
        <f t="shared" ref="JG4:JG35" si="50">IF(ISNONTEXT($K4),_xlfn.NORM.DIST(BN4,$G4,$K4,FALSE),NA())</f>
        <v>2.8793089232884812E-7</v>
      </c>
      <c r="JH4" s="169">
        <f t="shared" ref="JH4:JH35" si="51">IF(ISNONTEXT($K4),_xlfn.NORM.DIST(BO4,$G4,$K4,FALSE),NA())</f>
        <v>4.0374199580374747E-7</v>
      </c>
      <c r="JI4" s="169">
        <f t="shared" ref="JI4:JI35" si="52">IF(ISNONTEXT($K4),_xlfn.NORM.DIST(BP4,$G4,$K4,FALSE),NA())</f>
        <v>5.6331084890227827E-7</v>
      </c>
      <c r="JJ4" s="169">
        <f t="shared" ref="JJ4:JJ35" si="53">IF(ISNONTEXT($K4),_xlfn.NORM.DIST(BQ4,$G4,$K4,FALSE),NA())</f>
        <v>7.8202535306327183E-7</v>
      </c>
      <c r="JK4" s="169">
        <f t="shared" ref="JK4:JK35" si="54">IF(ISNONTEXT($K4),_xlfn.NORM.DIST(BR4,$G4,$K4,FALSE),NA())</f>
        <v>1.0802445356343448E-6</v>
      </c>
      <c r="JL4" s="169">
        <f t="shared" ref="JL4:JL35" si="55">IF(ISNONTEXT($K4),_xlfn.NORM.DIST(BS4,$G4,$K4,FALSE),NA())</f>
        <v>1.4847449296348366E-6</v>
      </c>
      <c r="JM4" s="169">
        <f t="shared" ref="JM4:JM35" si="56">IF(ISNONTEXT($K4),_xlfn.NORM.DIST(BT4,$G4,$K4,FALSE),NA())</f>
        <v>2.0305334636408717E-6</v>
      </c>
      <c r="JN4" s="169">
        <f t="shared" ref="JN4:JN35" si="57">IF(ISNONTEXT($K4),_xlfn.NORM.DIST(BU4,$G4,$K4,FALSE),NA())</f>
        <v>2.7631023934706813E-6</v>
      </c>
      <c r="JO4" s="169">
        <f t="shared" ref="JO4:JO35" si="58">IF(ISNONTEXT($K4),_xlfn.NORM.DIST(BV4,$G4,$K4,FALSE),NA())</f>
        <v>3.7412121366004153E-6</v>
      </c>
      <c r="JP4" s="169">
        <f t="shared" ref="JP4:JP35" si="59">IF(ISNONTEXT($K4),_xlfn.NORM.DIST(BW4,$G4,$K4,FALSE),NA())</f>
        <v>5.0402980395589681E-6</v>
      </c>
      <c r="JQ4" s="169">
        <f t="shared" ref="JQ4:JQ35" si="60">IF(ISNONTEXT($K4),_xlfn.NORM.DIST(BX4,$G4,$K4,FALSE),NA())</f>
        <v>6.7566065253563015E-6</v>
      </c>
      <c r="JR4" s="169">
        <f t="shared" ref="JR4:JR35" si="61">IF(ISNONTEXT($K4),_xlfn.NORM.DIST(BY4,$G4,$K4,FALSE),NA())</f>
        <v>9.0121739667058E-6</v>
      </c>
      <c r="JS4" s="169">
        <f t="shared" ref="JS4:JS35" si="62">IF(ISNONTEXT($K4),_xlfn.NORM.DIST(BZ4,$G4,$K4,FALSE),NA())</f>
        <v>1.1960767059010694E-5</v>
      </c>
      <c r="JT4" s="169">
        <f t="shared" ref="JT4:JT35" si="63">IF(ISNONTEXT($K4),_xlfn.NORM.DIST(CA4,$G4,$K4,FALSE),NA())</f>
        <v>1.5794905279820252E-5</v>
      </c>
      <c r="JU4" s="169">
        <f t="shared" ref="JU4:JU35" si="64">IF(ISNONTEXT($K4),_xlfn.NORM.DIST(CB4,$G4,$K4,FALSE),NA())</f>
        <v>2.0754082886716958E-5</v>
      </c>
      <c r="JV4" s="169">
        <f t="shared" ref="JV4:JV35" si="65">IF(ISNONTEXT($K4),_xlfn.NORM.DIST(CC4,$G4,$K4,FALSE),NA())</f>
        <v>2.7134298324727316E-5</v>
      </c>
      <c r="JW4" s="169">
        <f t="shared" ref="JW4:JW35" si="66">IF(ISNONTEXT($K4),_xlfn.NORM.DIST(CD4,$G4,$K4,FALSE),NA())</f>
        <v>3.5298981260854208E-5</v>
      </c>
      <c r="JX4" s="169">
        <f t="shared" ref="JX4:JX35" si="67">IF(ISNONTEXT($K4),_xlfn.NORM.DIST(CE4,$G4,$K4,FALSE),NA())</f>
        <v>4.5691380043305555E-5</v>
      </c>
      <c r="JY4" s="169">
        <f t="shared" ref="JY4:JY35" si="68">IF(ISNONTEXT($K4),_xlfn.NORM.DIST(CF4,$G4,$K4,FALSE),NA())</f>
        <v>5.884843351987295E-5</v>
      </c>
      <c r="JZ4" s="169">
        <f t="shared" ref="JZ4:JZ35" si="69">IF(ISNONTEXT($K4),_xlfn.NORM.DIST(CG4,$G4,$K4,FALSE),NA())</f>
        <v>7.5416099295014455E-5</v>
      </c>
      <c r="KA4" s="169">
        <f t="shared" ref="KA4:KA35" si="70">IF(ISNONTEXT($K4),_xlfn.NORM.DIST(CH4,$G4,$K4,FALSE),NA())</f>
        <v>9.6166044374094582E-5</v>
      </c>
      <c r="KB4" s="169">
        <f t="shared" ref="KB4:KB35" si="71">IF(ISNONTEXT($K4),_xlfn.NORM.DIST(CI4,$G4,$K4,FALSE),NA())</f>
        <v>1.2201352287578207E-4</v>
      </c>
      <c r="KC4" s="169">
        <f t="shared" ref="KC4:KC35" si="72">IF(ISNONTEXT($K4),_xlfn.NORM.DIST(CJ4,$G4,$K4,FALSE),NA())</f>
        <v>1.5403616883309041E-4</v>
      </c>
      <c r="KD4" s="169">
        <f t="shared" ref="KD4:KD35" si="73">IF(ISNONTEXT($K4),_xlfn.NORM.DIST(CK4,$G4,$K4,FALSE),NA())</f>
        <v>1.934933205873905E-4</v>
      </c>
      <c r="KE4" s="169">
        <f t="shared" ref="KE4:KE35" si="74">IF(ISNONTEXT($K4),_xlfn.NORM.DIST(CL4,$G4,$K4,FALSE),NA())</f>
        <v>2.41845368431204E-4</v>
      </c>
      <c r="KF4" s="169">
        <f t="shared" ref="KF4:KF35" si="75">IF(ISNONTEXT($K4),_xlfn.NORM.DIST(CM4,$G4,$K4,FALSE),NA())</f>
        <v>3.0077248166278169E-4</v>
      </c>
      <c r="KG4" s="169">
        <f t="shared" ref="KG4:KG35" si="76">IF(ISNONTEXT($K4),_xlfn.NORM.DIST(CN4,$G4,$K4,FALSE),NA())</f>
        <v>3.72191929081008E-4</v>
      </c>
      <c r="KH4" s="169">
        <f t="shared" ref="KH4:KH35" si="77">IF(ISNONTEXT($K4),_xlfn.NORM.DIST(CO4,$G4,$K4,FALSE),NA())</f>
        <v>4.5827306359178151E-4</v>
      </c>
      <c r="KI4" s="169">
        <f t="shared" ref="KI4:KI35" si="78">IF(ISNONTEXT($K4),_xlfn.NORM.DIST(CP4,$G4,$K4,FALSE),NA())</f>
        <v>5.6144890388508276E-4</v>
      </c>
      <c r="KJ4" s="169">
        <f t="shared" ref="KJ4:KJ35" si="79">IF(ISNONTEXT($K4),_xlfn.NORM.DIST(CQ4,$G4,$K4,FALSE),NA())</f>
        <v>6.8442312233890667E-4</v>
      </c>
      <c r="KK4" s="169">
        <f t="shared" ref="KK4:KK35" si="80">IF(ISNONTEXT($K4),_xlfn.NORM.DIST(CR4,$G4,$K4,FALSE),NA())</f>
        <v>8.3017114790971637E-4</v>
      </c>
      <c r="KL4" s="169">
        <f t="shared" ref="KL4:KL35" si="81">IF(ISNONTEXT($K4),_xlfn.NORM.DIST(CS4,$G4,$K4,FALSE),NA())</f>
        <v>1.0019340262289941E-3</v>
      </c>
      <c r="KM4" s="169">
        <f t="shared" ref="KM4:KM35" si="82">IF(ISNONTEXT($K4),_xlfn.NORM.DIST(CT4,$G4,$K4,FALSE),NA())</f>
        <v>1.2032036574330894E-3</v>
      </c>
      <c r="KN4" s="169">
        <f t="shared" ref="KN4:KN35" si="83">IF(ISNONTEXT($K4),_xlfn.NORM.DIST(CU4,$G4,$K4,FALSE),NA())</f>
        <v>1.4376980663995511E-3</v>
      </c>
      <c r="KO4" s="169">
        <f t="shared" ref="KO4:KO35" si="84">IF(ISNONTEXT($K4),_xlfn.NORM.DIST(CV4,$G4,$K4,FALSE),NA())</f>
        <v>1.7093254603750606E-3</v>
      </c>
      <c r="KP4" s="169">
        <f t="shared" ref="KP4:KP35" si="85">IF(ISNONTEXT($K4),_xlfn.NORM.DIST(CW4,$G4,$K4,FALSE),NA())</f>
        <v>2.0221360043586943E-3</v>
      </c>
      <c r="KQ4" s="169">
        <f t="shared" ref="KQ4:KQ35" si="86">IF(ISNONTEXT($K4),_xlfn.NORM.DIST(CX4,$G4,$K4,FALSE),NA())</f>
        <v>2.3802605016915897E-3</v>
      </c>
      <c r="KR4" s="169">
        <f t="shared" ref="KR4:KR35" si="87">IF(ISNONTEXT($K4),_xlfn.NORM.DIST(CY4,$G4,$K4,FALSE),NA())</f>
        <v>2.7878355096275132E-3</v>
      </c>
      <c r="KS4" s="169">
        <f t="shared" ref="KS4:KS35" si="88">IF(ISNONTEXT($K4),_xlfn.NORM.DIST(CZ4,$G4,$K4,FALSE),NA())</f>
        <v>3.2489148468081062E-3</v>
      </c>
      <c r="KT4" s="169">
        <f t="shared" ref="KT4:KT35" si="89">IF(ISNONTEXT($K4),_xlfn.NORM.DIST(DA4,$G4,$K4,FALSE),NA())</f>
        <v>3.7673679564652102E-3</v>
      </c>
      <c r="KU4" s="169">
        <f t="shared" ref="KU4:KU35" si="90">IF(ISNONTEXT($K4),_xlfn.NORM.DIST(DB4,$G4,$K4,FALSE),NA())</f>
        <v>4.3467661655168443E-3</v>
      </c>
      <c r="KV4" s="169">
        <f t="shared" ref="KV4:KV35" si="91">IF(ISNONTEXT($K4),_xlfn.NORM.DIST(DC4,$G4,$K4,FALSE),NA())</f>
        <v>4.9902585096553848E-3</v>
      </c>
      <c r="KW4" s="169">
        <f t="shared" ref="KW4:KW35" si="92">IF(ISNONTEXT($K4),_xlfn.NORM.DIST(DD4,$G4,$K4,FALSE),NA())</f>
        <v>5.7004394566087116E-3</v>
      </c>
      <c r="KX4" s="169">
        <f t="shared" ref="KX4:KX35" si="93">IF(ISNONTEXT($K4),_xlfn.NORM.DIST(DE4,$G4,$K4,FALSE),NA())</f>
        <v>6.4792115272988013E-3</v>
      </c>
      <c r="KY4" s="169">
        <f t="shared" ref="KY4:KY35" si="94">IF(ISNONTEXT($K4),_xlfn.NORM.DIST(DF4,$G4,$K4,FALSE),NA())</f>
        <v>7.3276464564075265E-3</v>
      </c>
      <c r="KZ4" s="169">
        <f t="shared" ref="KZ4:KZ35" si="95">IF(ISNONTEXT($K4),_xlfn.NORM.DIST(DG4,$G4,$K4,FALSE),NA())</f>
        <v>8.2458491152581359E-3</v>
      </c>
      <c r="LA4" s="169">
        <f t="shared" ref="LA4:LA35" si="96">IF(ISNONTEXT($K4),_xlfn.NORM.DIST(DH4,$G4,$K4,FALSE),NA())</f>
        <v>9.2328289044100696E-3</v>
      </c>
      <c r="LB4" s="169">
        <f t="shared" ref="LB4:LB35" si="97">IF(ISNONTEXT($K4),_xlfn.NORM.DIST(DI4,$G4,$K4,FALSE),NA())</f>
        <v>1.0286383674382994E-2</v>
      </c>
      <c r="LC4" s="169">
        <f t="shared" ref="LC4:LC35" si="98">IF(ISNONTEXT($K4),_xlfn.NORM.DIST(DJ4,$G4,$K4,FALSE),NA())</f>
        <v>1.1403001415995014E-2</v>
      </c>
      <c r="LD4" s="169">
        <f t="shared" ref="LD4:LD35" si="99">IF(ISNONTEXT($K4),_xlfn.NORM.DIST(DK4,$G4,$K4,FALSE),NA())</f>
        <v>1.2577784946802711E-2</v>
      </c>
      <c r="LE4" s="169">
        <f t="shared" ref="LE4:LE35" si="100">IF(ISNONTEXT($K4),_xlfn.NORM.DIST(DL4,$G4,$K4,FALSE),NA())</f>
        <v>1.3804404583609929E-2</v>
      </c>
      <c r="LF4" s="169">
        <f t="shared" ref="LF4:LF35" si="101">IF(ISNONTEXT($K4),_xlfn.NORM.DIST(DM4,$G4,$K4,FALSE),NA())</f>
        <v>1.5075083318338867E-2</v>
      </c>
      <c r="LG4" s="169">
        <f t="shared" ref="LG4:LG35" si="102">IF(ISNONTEXT($K4),_xlfn.NORM.DIST(DN4,$G4,$K4,FALSE),NA())</f>
        <v>1.6380618301795137E-2</v>
      </c>
      <c r="LH4" s="169">
        <f t="shared" ref="LH4:LH35" si="103">IF(ISNONTEXT($K4),_xlfn.NORM.DIST(DO4,$G4,$K4,FALSE),NA())</f>
        <v>1.7710441495182569E-2</v>
      </c>
      <c r="LI4" s="169">
        <f t="shared" ref="LI4:LI35" si="104">IF(ISNONTEXT($K4),_xlfn.NORM.DIST(DP4,$G4,$K4,FALSE),NA())</f>
        <v>1.9052721193718154E-2</v>
      </c>
      <c r="LJ4" s="169">
        <f t="shared" ref="LJ4:LJ35" si="105">IF(ISNONTEXT($K4),_xlfn.NORM.DIST(DQ4,$G4,$K4,FALSE),NA())</f>
        <v>2.0394504794445944E-2</v>
      </c>
      <c r="LK4" s="169">
        <f t="shared" ref="LK4:LK35" si="106">IF(ISNONTEXT($K4),_xlfn.NORM.DIST(DR4,$G4,$K4,FALSE),NA())</f>
        <v>2.17219017177133E-2</v>
      </c>
      <c r="LL4" s="169">
        <f t="shared" ref="LL4:LL35" si="107">IF(ISNONTEXT($K4),_xlfn.NORM.DIST(DS4,$G4,$K4,FALSE),NA())</f>
        <v>2.3020303855851111E-2</v>
      </c>
      <c r="LM4" s="169">
        <f t="shared" ref="LM4:LM35" si="108">IF(ISNONTEXT($K4),_xlfn.NORM.DIST(DT4,$G4,$K4,FALSE),NA())</f>
        <v>2.4274639378881271E-2</v>
      </c>
      <c r="LN4" s="169">
        <f t="shared" ref="LN4:LN35" si="109">IF(ISNONTEXT($K4),_xlfn.NORM.DIST(DU4,$G4,$K4,FALSE),NA())</f>
        <v>2.546965424639324E-2</v>
      </c>
      <c r="LO4" s="169">
        <f t="shared" ref="LO4:LO35" si="110">IF(ISNONTEXT($K4),_xlfn.NORM.DIST(DV4,$G4,$K4,FALSE),NA())</f>
        <v>2.6590214429654192E-2</v>
      </c>
      <c r="LP4" s="169">
        <f t="shared" ref="LP4:LP35" si="111">IF(ISNONTEXT($K4),_xlfn.NORM.DIST(DW4,$G4,$K4,FALSE),NA())</f>
        <v>2.7621620708876977E-2</v>
      </c>
      <c r="LQ4" s="169">
        <f t="shared" ref="LQ4:LQ35" si="112">IF(ISNONTEXT($K4),_xlfn.NORM.DIST(DX4,$G4,$K4,FALSE),NA())</f>
        <v>2.8549927041378757E-2</v>
      </c>
      <c r="LR4" s="169">
        <f t="shared" ref="LR4:LR35" si="113">IF(ISNONTEXT($K4),_xlfn.NORM.DIST(DY4,$G4,$K4,FALSE),NA())</f>
        <v>2.9362252950864223E-2</v>
      </c>
      <c r="LS4" s="169">
        <f t="shared" ref="LS4:LS35" si="114">IF(ISNONTEXT($K4),_xlfn.NORM.DIST(DZ4,$G4,$K4,FALSE),NA())</f>
        <v>3.0047080206206493E-2</v>
      </c>
      <c r="LT4" s="169">
        <f t="shared" ref="LT4:LT35" si="115">IF(ISNONTEXT($K4),_xlfn.NORM.DIST(EA4,$G4,$K4,FALSE),NA())</f>
        <v>3.0594524263153559E-2</v>
      </c>
      <c r="LU4" s="169">
        <f t="shared" ref="LU4:LU35" si="116">IF(ISNONTEXT($K4),_xlfn.NORM.DIST(EB4,$G4,$K4,FALSE),NA())</f>
        <v>3.0996571538992216E-2</v>
      </c>
      <c r="LV4" s="169">
        <f t="shared" ref="LV4:LV35" si="117">IF(ISNONTEXT($K4),_xlfn.NORM.DIST(EC4,$G4,$K4,FALSE),NA())</f>
        <v>3.124727456341048E-2</v>
      </c>
      <c r="LW4" s="169">
        <f t="shared" ref="LW4:LW35" si="118">IF(ISNONTEXT($K4),_xlfn.NORM.DIST(ED4,$G4,$K4,FALSE),NA())</f>
        <v>3.1342898364318063E-2</v>
      </c>
      <c r="LX4" s="169">
        <f t="shared" ref="LX4:LX35" si="119">IF(ISNONTEXT($K4),_xlfn.NORM.DIST(EE4,$G4,$K4,FALSE),NA())</f>
        <v>3.1282013052956741E-2</v>
      </c>
      <c r="LY4" s="169">
        <f t="shared" ref="LY4:LY35" si="120">IF(ISNONTEXT($K4),_xlfn.NORM.DIST(EF4,$G4,$K4,FALSE),NA())</f>
        <v>3.1065529400547274E-2</v>
      </c>
      <c r="LZ4" s="169">
        <f t="shared" ref="LZ4:LZ35" si="121">IF(ISNONTEXT($K4),_xlfn.NORM.DIST(EG4,$G4,$K4,FALSE),NA())</f>
        <v>3.0696676169289151E-2</v>
      </c>
      <c r="MA4" s="169">
        <f t="shared" ref="MA4:MA35" si="122">IF(ISNONTEXT($K4),_xlfn.NORM.DIST(EH4,$G4,$K4,FALSE),NA())</f>
        <v>3.0180919986321927E-2</v>
      </c>
      <c r="MB4" s="169">
        <f t="shared" ref="MB4:MB35" si="123">IF(ISNONTEXT($K4),_xlfn.NORM.DIST(EI4,$G4,$K4,FALSE),NA())</f>
        <v>2.9525830539836474E-2</v>
      </c>
      <c r="MC4" s="169">
        <f t="shared" ref="MC4:MC35" si="124">IF(ISNONTEXT($K4),_xlfn.NORM.DIST(EJ4,$G4,$K4,FALSE),NA())</f>
        <v>2.8740895743370166E-2</v>
      </c>
      <c r="MD4" s="169">
        <f t="shared" ref="MD4:MD35" si="125">IF(ISNONTEXT($K4),_xlfn.NORM.DIST(EK4,$G4,$K4,FALSE),NA())</f>
        <v>2.7837293175635523E-2</v>
      </c>
      <c r="ME4" s="169">
        <f t="shared" ref="ME4:ME35" si="126">IF(ISNONTEXT($K4),_xlfn.NORM.DIST(EL4,$G4,$K4,FALSE),NA())</f>
        <v>2.6827625488313349E-2</v>
      </c>
      <c r="MF4" s="169">
        <f t="shared" ref="MF4:MF35" si="127">IF(ISNONTEXT($K4),_xlfn.NORM.DIST(EM4,$G4,$K4,FALSE),NA())</f>
        <v>2.5725628527145321E-2</v>
      </c>
      <c r="MG4" s="169">
        <f t="shared" ref="MG4:MG35" si="128">IF(ISNONTEXT($K4),_xlfn.NORM.DIST(EN4,$G4,$K4,FALSE),NA())</f>
        <v>2.4545861593939396E-2</v>
      </c>
      <c r="MH4" s="169">
        <f t="shared" ref="MH4:MH35" si="129">IF(ISNONTEXT($K4),_xlfn.NORM.DIST(EO4,$G4,$K4,FALSE),NA())</f>
        <v>2.3303389569449374E-2</v>
      </c>
      <c r="MI4" s="169">
        <f t="shared" ref="MI4:MI35" si="130">IF(ISNONTEXT($K4),_xlfn.NORM.DIST(EP4,$G4,$K4,FALSE),NA())</f>
        <v>2.2013466519830997E-2</v>
      </c>
      <c r="MJ4" s="169">
        <f t="shared" ref="MJ4:MJ35" si="131">IF(ISNONTEXT($K4),_xlfn.NORM.DIST(EQ4,$G4,$K4,FALSE),NA())</f>
        <v>2.0691229941781943E-2</v>
      </c>
      <c r="MK4" s="169">
        <f t="shared" ref="MK4:MK35" si="132">IF(ISNONTEXT($K4),_xlfn.NORM.DIST(ER4,$G4,$K4,FALSE),NA())</f>
        <v>1.9351414000003096E-2</v>
      </c>
      <c r="ML4" s="169">
        <f t="shared" ref="ML4:ML35" si="133">IF(ISNONTEXT($K4),_xlfn.NORM.DIST(ES4,$G4,$K4,FALSE),NA())</f>
        <v>1.8008089026236965E-2</v>
      </c>
      <c r="MM4" s="169">
        <f t="shared" ref="MM4:MM35" si="134">IF(ISNONTEXT($K4),_xlfn.NORM.DIST(ET4,$G4,$K4,FALSE),NA())</f>
        <v>1.6674433243906026E-2</v>
      </c>
      <c r="MN4" s="169">
        <f t="shared" ref="MN4:MN35" si="135">IF(ISNONTEXT($K4),_xlfn.NORM.DIST(EU4,$G4,$K4,FALSE),NA())</f>
        <v>1.5362541225570139E-2</v>
      </c>
      <c r="MO4" s="169">
        <f t="shared" ref="MO4:MO35" si="136">IF(ISNONTEXT($K4),_xlfn.NORM.DIST(EV4,$G4,$K4,FALSE),NA())</f>
        <v>1.4083272054470164E-2</v>
      </c>
      <c r="MP4" s="169">
        <f t="shared" ref="MP4:MP35" si="137">IF(ISNONTEXT($K4),_xlfn.NORM.DIST(EW4,$G4,$K4,FALSE),NA())</f>
        <v>1.2846138617870421E-2</v>
      </c>
      <c r="MQ4" s="169">
        <f t="shared" ref="MQ4:MQ35" si="138">IF(ISNONTEXT($K4),_xlfn.NORM.DIST(EX4,$G4,$K4,FALSE),NA())</f>
        <v>1.165923797571964E-2</v>
      </c>
      <c r="MR4" s="169">
        <f t="shared" ref="MR4:MR35" si="139">IF(ISNONTEXT($K4),_xlfn.NORM.DIST(EY4,$G4,$K4,FALSE),NA())</f>
        <v>1.0529221382509805E-2</v>
      </c>
      <c r="MS4" s="169">
        <f t="shared" ref="MS4:MS35" si="140">IF(ISNONTEXT($K4),_xlfn.NORM.DIST(EZ4,$G4,$K4,FALSE),NA())</f>
        <v>9.4613013420353567E-3</v>
      </c>
      <c r="MT4" s="169">
        <f t="shared" ref="MT4:MT35" si="141">IF(ISNONTEXT($K4),_xlfn.NORM.DIST(FA4,$G4,$K4,FALSE),NA())</f>
        <v>8.4592920809440589E-3</v>
      </c>
      <c r="MU4" s="169">
        <f t="shared" ref="MU4:MU35" si="142">IF(ISNONTEXT($K4),_xlfn.NORM.DIST(FB4,$G4,$K4,FALSE),NA())</f>
        <v>7.5256790615200308E-3</v>
      </c>
      <c r="MV4" s="169">
        <f t="shared" ref="MV4:MV35" si="143">IF(ISNONTEXT($K4),_xlfn.NORM.DIST(FC4,$G4,$K4,FALSE),NA())</f>
        <v>6.6617126280445983E-3</v>
      </c>
      <c r="MW4" s="169">
        <f t="shared" ref="MW4:MW35" si="144">IF(ISNONTEXT($K4),_xlfn.NORM.DIST(FD4,$G4,$K4,FALSE),NA())</f>
        <v>5.8675205929961949E-3</v>
      </c>
      <c r="MX4" s="169">
        <f t="shared" ref="MX4:MX35" si="145">IF(ISNONTEXT($K4),_xlfn.NORM.DIST(FE4,$G4,$K4,FALSE),NA())</f>
        <v>5.1422345068744138E-3</v>
      </c>
      <c r="MY4" s="169">
        <f t="shared" ref="MY4:MY35" si="146">IF(ISNONTEXT($K4),_xlfn.NORM.DIST(FF4,$G4,$K4,FALSE),NA())</f>
        <v>4.4841244968913995E-3</v>
      </c>
      <c r="MZ4" s="169">
        <f t="shared" ref="MZ4:MZ35" si="147">IF(ISNONTEXT($K4),_xlfn.NORM.DIST(FG4,$G4,$K4,FALSE),NA())</f>
        <v>3.8907378763323001E-3</v>
      </c>
      <c r="NA4" s="169">
        <f t="shared" ref="NA4:NA35" si="148">IF(ISNONTEXT($K4),_xlfn.NORM.DIST(FH4,$G4,$K4,FALSE),NA())</f>
        <v>3.3590371843365339E-3</v>
      </c>
      <c r="NB4" s="169">
        <f t="shared" ref="NB4:NB35" si="149">IF(ISNONTEXT($K4),_xlfn.NORM.DIST(FI4,$G4,$K4,FALSE),NA())</f>
        <v>2.8855338789035502E-3</v>
      </c>
      <c r="NC4" s="169">
        <f t="shared" ref="NC4:NC35" si="150">IF(ISNONTEXT($K4),_xlfn.NORM.DIST(FJ4,$G4,$K4,FALSE),NA())</f>
        <v>2.4664145373785268E-3</v>
      </c>
      <c r="ND4" s="169">
        <f t="shared" ref="ND4:ND35" si="151">IF(ISNONTEXT($K4),_xlfn.NORM.DIST(FK4,$G4,$K4,FALSE),NA())</f>
        <v>2.0976570833312965E-3</v>
      </c>
      <c r="NE4" s="169">
        <f t="shared" ref="NE4:NE35" si="152">IF(ISNONTEXT($K4),_xlfn.NORM.DIST(FL4,$G4,$K4,FALSE),NA())</f>
        <v>1.7751352245178656E-3</v>
      </c>
      <c r="NF4" s="169">
        <f t="shared" ref="NF4:NF35" si="153">IF(ISNONTEXT($K4),_xlfn.NORM.DIST(FM4,$G4,$K4,FALSE),NA())</f>
        <v>1.4947099257355391E-3</v>
      </c>
      <c r="NG4" s="169">
        <f t="shared" ref="NG4:NG35" si="154">IF(ISNONTEXT($K4),_xlfn.NORM.DIST(FN4,$G4,$K4,FALSE),NA())</f>
        <v>1.2523073302040159E-3</v>
      </c>
      <c r="NH4" s="169">
        <f t="shared" ref="NH4:NH35" si="155">IF(ISNONTEXT($K4),_xlfn.NORM.DIST(FO4,$G4,$K4,FALSE),NA())</f>
        <v>1.0439830665187105E-3</v>
      </c>
      <c r="NI4" s="169">
        <f t="shared" ref="NI4:NI35" si="156">IF(ISNONTEXT($K4),_xlfn.NORM.DIST(FP4,$G4,$K4,FALSE),NA())</f>
        <v>8.6597332370911021E-4</v>
      </c>
      <c r="NJ4" s="169">
        <f t="shared" ref="NJ4:NJ35" si="157">IF(ISNONTEXT($K4),_xlfn.NORM.DIST(FQ4,$G4,$K4,FALSE),NA())</f>
        <v>7.1473343829797349E-4</v>
      </c>
      <c r="NK4" s="169">
        <f t="shared" ref="NK4:NK35" si="158">IF(ISNONTEXT($K4),_xlfn.NORM.DIST(FR4,$G4,$K4,FALSE),NA())</f>
        <v>5.8696501310724636E-4</v>
      </c>
      <c r="NL4" s="169">
        <f t="shared" ref="NL4:NL35" si="159">IF(ISNONTEXT($K4),_xlfn.NORM.DIST(FS4,$G4,$K4,FALSE),NA())</f>
        <v>4.7963278061490715E-4</v>
      </c>
      <c r="NM4" s="169">
        <f t="shared" ref="NM4:NM35" si="160">IF(ISNONTEXT($K4),_xlfn.NORM.DIST(FT4,$G4,$K4,FALSE),NA())</f>
        <v>3.8997253995740646E-4</v>
      </c>
      <c r="NN4" s="169">
        <f t="shared" ref="NN4:NN35" si="161">IF(ISNONTEXT($K4),_xlfn.NORM.DIST(FU4,$G4,$K4,FALSE),NA())</f>
        <v>3.1549154466705884E-4</v>
      </c>
      <c r="NO4" s="169">
        <f t="shared" ref="NO4:NO35" si="162">IF(ISNONTEXT($K4),_xlfn.NORM.DIST(FV4,$G4,$K4,FALSE),NA())</f>
        <v>2.5396270801226551E-4</v>
      </c>
      <c r="NP4" s="169">
        <f t="shared" ref="NP4:NP35" si="163">IF(ISNONTEXT($K4),_xlfn.NORM.DIST(FW4,$G4,$K4,FALSE),NA())</f>
        <v>2.0341393527533716E-4</v>
      </c>
      <c r="NQ4" s="169">
        <f t="shared" ref="NQ4:NQ35" si="164">IF(ISNONTEXT($K4),_xlfn.NORM.DIST(FX4,$G4,$K4,FALSE),NA())</f>
        <v>1.6211379850030502E-4</v>
      </c>
      <c r="NR4" s="169">
        <f t="shared" ref="NR4:NR35" si="165">IF(ISNONTEXT($K4),_xlfn.NORM.DIST(FY4,$G4,$K4,FALSE),NA())</f>
        <v>1.2855464978194195E-4</v>
      </c>
      <c r="NS4" s="169">
        <f t="shared" ref="NS4:NS35" si="166">IF(ISNONTEXT($K4),_xlfn.NORM.DIST(FZ4,$G4,$K4,FALSE),NA())</f>
        <v>1.0143413378523032E-4</v>
      </c>
      <c r="NT4" s="169">
        <f t="shared" ref="NT4:NT35" si="167">IF(ISNONTEXT($K4),_xlfn.NORM.DIST(GA4,$G4,$K4,FALSE),NA())</f>
        <v>7.9635917437456319E-5</v>
      </c>
      <c r="NU4" s="169">
        <f t="shared" ref="NU4:NU35" si="168">IF(ISNONTEXT($K4),_xlfn.NORM.DIST(GB4,$G4,$K4,FALSE),NA())</f>
        <v>6.2210311809533829E-5</v>
      </c>
      <c r="NV4" s="169">
        <f t="shared" ref="NV4:NV35" si="169">IF(ISNONTEXT($K4),_xlfn.NORM.DIST(GC4,$G4,$K4,FALSE),NA())</f>
        <v>4.8355323839847401E-5</v>
      </c>
      <c r="NW4" s="169">
        <f t="shared" ref="NW4:NW35" si="170">IF(ISNONTEXT($K4),_xlfn.NORM.DIST(GD4,$G4,$K4,FALSE),NA())</f>
        <v>3.7398548063474415E-5</v>
      </c>
      <c r="NX4" s="169">
        <f t="shared" ref="NX4:NX35" si="171">IF(ISNONTEXT($K4),_xlfn.NORM.DIST(GE4,$G4,$K4,FALSE),NA())</f>
        <v>2.8780193860746916E-5</v>
      </c>
      <c r="NY4" s="169">
        <f t="shared" ref="NY4:NY35" si="172">IF(ISNONTEXT($K4),_xlfn.NORM.DIST(GF4,$G4,$K4,FALSE),NA())</f>
        <v>2.2037443699146871E-5</v>
      </c>
      <c r="NZ4" s="169">
        <f t="shared" ref="NZ4:NZ35" si="173">IF(ISNONTEXT($K4),_xlfn.NORM.DIST(GG4,$G4,$K4,FALSE),NA())</f>
        <v>1.6790253151653733E-5</v>
      </c>
      <c r="OA4" s="169">
        <f t="shared" ref="OA4:OA35" si="174">IF(ISNONTEXT($K4),_xlfn.NORM.DIST(GH4,$G4,$K4,FALSE),NA())</f>
        <v>1.272863403592767E-5</v>
      </c>
      <c r="OB4" s="169">
        <f t="shared" ref="OB4:OB35" si="175">IF(ISNONTEXT($K4),_xlfn.NORM.DIST(GI4,$G4,$K4,FALSE),NA())</f>
        <v>9.6014070900407086E-6</v>
      </c>
      <c r="OC4" s="169">
        <f t="shared" ref="OC4:OC35" si="176">IF(ISNONTEXT($K4),_xlfn.NORM.DIST(GJ4,$G4,$K4,FALSE),NA())</f>
        <v>7.2063689771262263E-6</v>
      </c>
      <c r="OD4" s="169">
        <f t="shared" ref="OD4:OD35" si="177">IF(ISNONTEXT($K4),_xlfn.NORM.DIST(GK4,$G4,$K4,FALSE),NA())</f>
        <v>5.3817885906823217E-6</v>
      </c>
      <c r="OE4" s="169">
        <f t="shared" ref="OE4:OE35" si="178">IF(ISNONTEXT($K4),_xlfn.NORM.DIST(GL4,$G4,$K4,FALSE),NA())</f>
        <v>3.9991279557082214E-6</v>
      </c>
      <c r="OF4" s="169">
        <f t="shared" ref="OF4:OF35" si="179">IF(ISNONTEXT($K4),_xlfn.NORM.DIST(GM4,$G4,$K4,FALSE),NA())</f>
        <v>2.9568717901109465E-6</v>
      </c>
      <c r="OG4" s="169">
        <f t="shared" ref="OG4:OG35" si="180">IF(ISNONTEXT($K4),_xlfn.NORM.DIST(GN4,$G4,$K4,FALSE),NA())</f>
        <v>2.1753453583637746E-6</v>
      </c>
      <c r="OH4" s="169">
        <f t="shared" ref="OH4:OH35" si="181">IF(ISNONTEXT($K4),_xlfn.NORM.DIST(GO4,$G4,$K4,FALSE),NA())</f>
        <v>1.592401084109005E-6</v>
      </c>
      <c r="OI4" s="169">
        <f t="shared" ref="OI4:OI35" si="182">IF(ISNONTEXT($K4),_xlfn.NORM.DIST(GP4,$G4,$K4,FALSE),NA())</f>
        <v>1.1598591188799332E-6</v>
      </c>
      <c r="OJ4" s="169">
        <f t="shared" ref="OJ4:OJ35" si="183">IF(ISNONTEXT($K4),_xlfn.NORM.DIST(GQ4,$G4,$K4,FALSE),NA())</f>
        <v>8.4059450288733743E-7</v>
      </c>
      <c r="OK4" s="169">
        <f t="shared" ref="OK4:OK35" si="184">IF(ISNONTEXT($K4),_xlfn.NORM.DIST(GR4,$G4,$K4,FALSE),NA())</f>
        <v>6.0617270583558858E-7</v>
      </c>
      <c r="OL4" s="169">
        <f t="shared" ref="OL4:OL35" si="185">IF(ISNONTEXT($K4),_xlfn.NORM.DIST(GS4,$G4,$K4,FALSE),NA())</f>
        <v>4.3494539485925572E-7</v>
      </c>
      <c r="OM4" s="169">
        <f t="shared" ref="OM4:OM35" si="186">IF(ISNONTEXT($K4),_xlfn.NORM.DIST(GT4,$G4,$K4,FALSE),NA())</f>
        <v>3.105286133754317E-7</v>
      </c>
      <c r="ON4" s="169">
        <f t="shared" ref="ON4:ON35" si="187">IF(ISNONTEXT($K4),_xlfn.NORM.DIST(GU4,$G4,$K4,FALSE),NA())</f>
        <v>2.2059569799820301E-7</v>
      </c>
      <c r="OO4" s="169">
        <f t="shared" ref="OO4:OO35" si="188">IF(ISNONTEXT($K4),_xlfn.NORM.DIST(GV4,$G4,$K4,FALSE),NA())</f>
        <v>1.5592687709952602E-7</v>
      </c>
      <c r="OP4" s="169">
        <f t="shared" ref="OP4:OP35" si="189">IF(ISNONTEXT($K4),_xlfn.NORM.DIST(GW4,$G4,$K4,FALSE),NA())</f>
        <v>1.0966636555257343E-7</v>
      </c>
      <c r="OQ4" s="169">
        <f t="shared" ref="OQ4:OQ35" si="190">IF(ISNONTEXT($K4),_xlfn.NORM.DIST(GX4,$G4,$K4,FALSE),NA())</f>
        <v>7.6745770075661129E-8</v>
      </c>
      <c r="OR4" s="169">
        <f t="shared" ref="OR4:OR35" si="191">IF(ISNONTEXT($K4),_xlfn.NORM.DIST(GY4,$G4,$K4,FALSE),NA())</f>
        <v>5.3439695299615088E-8</v>
      </c>
      <c r="OS4" s="169">
        <f t="shared" ref="OS4:OS35" si="192">IF(ISNONTEXT($K4),_xlfn.NORM.DIST(GZ4,$G4,$K4,FALSE),NA())</f>
        <v>3.7025593252072349E-8</v>
      </c>
      <c r="OT4" s="169">
        <f t="shared" ref="OT4:OT35" si="193">IF(ISNONTEXT($K4),_xlfn.NORM.DIST(HA4,$G4,$K4,FALSE),NA())</f>
        <v>2.5525167815780845E-8</v>
      </c>
      <c r="OU4" s="169">
        <f t="shared" ref="OU4:OU35" si="194">IF(ISNONTEXT($K4),_xlfn.NORM.DIST(HB4,$G4,$K4,FALSE),NA())</f>
        <v>1.750909559425064E-8</v>
      </c>
      <c r="OV4" s="169">
        <f t="shared" ref="OV4:OV35" si="195">IF(ISNONTEXT($K4),_xlfn.NORM.DIST(HC4,$G4,$K4,FALSE),NA())</f>
        <v>1.1950535029347228E-8</v>
      </c>
      <c r="OW4" s="169">
        <f t="shared" ref="OW4:OW35" si="196">IF(ISNONTEXT($K4),_xlfn.NORM.DIST(HD4,$G4,$K4,FALSE),NA())</f>
        <v>8.1159527917802942E-9</v>
      </c>
      <c r="OX4" s="169">
        <f t="shared" ref="OX4:OX35" si="197">IF(ISNONTEXT($K4),_xlfn.NORM.DIST(HE4,$G4,$K4,FALSE),NA())</f>
        <v>5.4842873642842332E-9</v>
      </c>
      <c r="OY4" s="169">
        <f t="shared" ref="OY4:OY35" si="198">IF(ISNONTEXT($K4),_xlfn.NORM.DIST(HF4,$G4,$K4,FALSE),NA())</f>
        <v>3.6874778555459485E-9</v>
      </c>
      <c r="OZ4" s="169">
        <f t="shared" ref="OZ4:OZ35" si="199">IF(ISNONTEXT($K4),_xlfn.NORM.DIST(HG4,$G4,$K4,FALSE),NA())</f>
        <v>2.4669887366425547E-9</v>
      </c>
      <c r="PA4" s="169">
        <f t="shared" ref="PA4:PA35" si="200">IF(ISNONTEXT($K4),_xlfn.NORM.DIST(HH4,$G4,$K4,FALSE),NA())</f>
        <v>1.6422279524373847E-9</v>
      </c>
      <c r="PB4" s="169">
        <f t="shared" ref="PB4:PB35" si="201">IF(ISNONTEXT($K4),_xlfn.NORM.DIST(HI4,$G4,$K4,FALSE),NA())</f>
        <v>1.0877478684691913E-9</v>
      </c>
      <c r="PC4" s="169">
        <f t="shared" ref="PC4:PC35" si="202">IF(ISNONTEXT($K4),_xlfn.NORM.DIST(HJ4,$G4,$K4,FALSE),NA())</f>
        <v>7.1688842697436195E-10</v>
      </c>
      <c r="PD4" s="169">
        <f t="shared" ref="PD4:PD35" si="203">IF(ISNONTEXT($K4),_xlfn.NORM.DIST(HK4,$G4,$K4,FALSE),NA())</f>
        <v>4.7011426074776372E-10</v>
      </c>
      <c r="PE4" s="169">
        <f t="shared" ref="PE4:PE35" si="204">IF(ISNONTEXT($K4),_xlfn.NORM.DIST(HL4,$G4,$K4,FALSE),NA())</f>
        <v>3.0674946168386844E-10</v>
      </c>
      <c r="PF4" s="169">
        <f t="shared" ref="PF4:PF35" si="205">IF(ISNONTEXT($K4),_xlfn.NORM.DIST(HM4,$G4,$K4,FALSE),NA())</f>
        <v>1.9915569071599394E-10</v>
      </c>
      <c r="PG4" s="169">
        <f t="shared" ref="PG4:PG35" si="206">IF(ISNONTEXT($K4),_xlfn.NORM.DIST(HN4,$G4,$K4,FALSE),NA())</f>
        <v>1.2865603396428487E-10</v>
      </c>
      <c r="PH4" s="169">
        <f t="shared" ref="PH4:PH35" si="207">IF(ISNONTEXT($K4),_xlfn.NORM.DIST(HO4,$G4,$K4,FALSE),NA())</f>
        <v>8.26982131472544E-11</v>
      </c>
    </row>
    <row r="5" spans="1:425" x14ac:dyDescent="0.75">
      <c r="A5" s="4">
        <v>2</v>
      </c>
      <c r="B5" s="96">
        <f t="shared" ref="B5:B68" si="208">IF(C5&gt;0,C5*(1+$B$2),"")</f>
        <v>60</v>
      </c>
      <c r="C5" s="95">
        <v>120</v>
      </c>
      <c r="D5" s="96">
        <f t="shared" ref="D5:D68" si="209">IF(C5&gt;0,C5*(1+$D$2),"")</f>
        <v>240</v>
      </c>
      <c r="E5" s="124">
        <f t="shared" si="0"/>
        <v>1</v>
      </c>
      <c r="F5" s="124">
        <f t="shared" si="1"/>
        <v>0.5</v>
      </c>
      <c r="G5" s="73">
        <f t="shared" ref="G5:G68" si="210">IF(AND(B5&gt;0,C5&gt;0,D5&gt;0),(B5+(4*C5)+D5)/6,"")</f>
        <v>130</v>
      </c>
      <c r="H5" s="23" t="s">
        <v>783</v>
      </c>
      <c r="I5" s="57"/>
      <c r="J5" s="280"/>
      <c r="K5" s="74">
        <f>IF(AND(B5&gt;0,C5&gt;0,D5&gt;0),IF(ISBLANK(J5),IF(ISBLANK(H5),"",(D5-B5)*VLOOKUP(H5,VLookups!$A$4:$B$13,2,FALSE)),J5),"")</f>
        <v>18</v>
      </c>
      <c r="L5" s="75">
        <f t="shared" si="2"/>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130</v>
      </c>
      <c r="U5" s="5"/>
      <c r="V5" s="168">
        <f t="shared" ref="V5:V68" si="211">IF(AND(B5&gt;0,C5&gt;0,D5&gt;0),ABS((B5-D5)/200),"")</f>
        <v>0.9</v>
      </c>
      <c r="W5" s="49">
        <f t="shared" ref="W5:AL68" si="212">IF(ISNONTEXT($V5),X5-$V5,"")</f>
        <v>29.999999999999702</v>
      </c>
      <c r="X5" s="49">
        <f t="shared" si="212"/>
        <v>30.8999999999997</v>
      </c>
      <c r="Y5" s="49">
        <f t="shared" si="212"/>
        <v>31.799999999999699</v>
      </c>
      <c r="Z5" s="49">
        <f t="shared" si="212"/>
        <v>32.699999999999697</v>
      </c>
      <c r="AA5" s="49">
        <f t="shared" si="212"/>
        <v>33.599999999999696</v>
      </c>
      <c r="AB5" s="49">
        <f t="shared" si="212"/>
        <v>34.499999999999694</v>
      </c>
      <c r="AC5" s="49">
        <f t="shared" si="212"/>
        <v>35.399999999999693</v>
      </c>
      <c r="AD5" s="49">
        <f t="shared" si="212"/>
        <v>36.299999999999692</v>
      </c>
      <c r="AE5" s="49">
        <f t="shared" si="212"/>
        <v>37.19999999999969</v>
      </c>
      <c r="AF5" s="49">
        <f t="shared" si="212"/>
        <v>38.099999999999689</v>
      </c>
      <c r="AG5" s="49">
        <f t="shared" si="212"/>
        <v>38.999999999999687</v>
      </c>
      <c r="AH5" s="49">
        <f t="shared" si="212"/>
        <v>39.899999999999686</v>
      </c>
      <c r="AI5" s="49">
        <f t="shared" si="212"/>
        <v>40.799999999999685</v>
      </c>
      <c r="AJ5" s="49">
        <f t="shared" si="212"/>
        <v>41.699999999999683</v>
      </c>
      <c r="AK5" s="49">
        <f t="shared" si="212"/>
        <v>42.599999999999682</v>
      </c>
      <c r="AL5" s="49">
        <f t="shared" si="212"/>
        <v>43.49999999999968</v>
      </c>
      <c r="AM5" s="49">
        <f t="shared" si="3"/>
        <v>44.399999999999679</v>
      </c>
      <c r="AN5" s="49">
        <f t="shared" si="3"/>
        <v>45.299999999999677</v>
      </c>
      <c r="AO5" s="49">
        <f t="shared" si="3"/>
        <v>46.199999999999676</v>
      </c>
      <c r="AP5" s="49">
        <f t="shared" si="3"/>
        <v>47.099999999999675</v>
      </c>
      <c r="AQ5" s="49">
        <f t="shared" si="3"/>
        <v>47.999999999999673</v>
      </c>
      <c r="AR5" s="49">
        <f t="shared" si="3"/>
        <v>48.899999999999672</v>
      </c>
      <c r="AS5" s="49">
        <f t="shared" si="3"/>
        <v>49.79999999999967</v>
      </c>
      <c r="AT5" s="49">
        <f t="shared" si="3"/>
        <v>50.699999999999669</v>
      </c>
      <c r="AU5" s="49">
        <f t="shared" si="3"/>
        <v>51.599999999999667</v>
      </c>
      <c r="AV5" s="49">
        <f t="shared" si="3"/>
        <v>52.499999999999666</v>
      </c>
      <c r="AW5" s="49">
        <f t="shared" si="3"/>
        <v>53.399999999999665</v>
      </c>
      <c r="AX5" s="49">
        <f t="shared" si="3"/>
        <v>54.299999999999663</v>
      </c>
      <c r="AY5" s="49">
        <f t="shared" si="3"/>
        <v>55.199999999999662</v>
      </c>
      <c r="AZ5" s="49">
        <f t="shared" si="3"/>
        <v>56.09999999999966</v>
      </c>
      <c r="BA5" s="49">
        <f t="shared" si="3"/>
        <v>56.999999999999659</v>
      </c>
      <c r="BB5" s="49">
        <f t="shared" si="3"/>
        <v>57.899999999999658</v>
      </c>
      <c r="BC5" s="49">
        <f t="shared" si="3"/>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3"/>
        <v>74.09999999999971</v>
      </c>
      <c r="BU5" s="49">
        <f t="shared" si="3"/>
        <v>74.999999999999716</v>
      </c>
      <c r="BV5" s="49">
        <f t="shared" si="3"/>
        <v>75.899999999999721</v>
      </c>
      <c r="BW5" s="49">
        <f t="shared" si="3"/>
        <v>76.799999999999727</v>
      </c>
      <c r="BX5" s="49">
        <f t="shared" si="3"/>
        <v>77.699999999999733</v>
      </c>
      <c r="BY5" s="49">
        <f t="shared" si="3"/>
        <v>78.599999999999739</v>
      </c>
      <c r="BZ5" s="49">
        <f t="shared" si="3"/>
        <v>79.499999999999744</v>
      </c>
      <c r="CA5" s="49">
        <f t="shared" si="3"/>
        <v>80.39999999999975</v>
      </c>
      <c r="CB5" s="49">
        <f t="shared" si="3"/>
        <v>81.299999999999756</v>
      </c>
      <c r="CC5" s="49">
        <f t="shared" si="3"/>
        <v>82.199999999999761</v>
      </c>
      <c r="CD5" s="49">
        <f t="shared" si="3"/>
        <v>83.099999999999767</v>
      </c>
      <c r="CE5" s="49">
        <f t="shared" si="3"/>
        <v>83.999999999999773</v>
      </c>
      <c r="CF5" s="49">
        <f t="shared" si="3"/>
        <v>84.899999999999778</v>
      </c>
      <c r="CG5" s="49">
        <f t="shared" si="3"/>
        <v>85.799999999999784</v>
      </c>
      <c r="CH5" s="49">
        <f t="shared" si="3"/>
        <v>86.69999999999979</v>
      </c>
      <c r="CI5" s="49">
        <f t="shared" si="3"/>
        <v>87.599999999999795</v>
      </c>
      <c r="CJ5" s="49">
        <f t="shared" si="4"/>
        <v>88.499999999999801</v>
      </c>
      <c r="CK5" s="49">
        <f t="shared" si="4"/>
        <v>89.399999999999807</v>
      </c>
      <c r="CL5" s="49">
        <f t="shared" si="4"/>
        <v>90.299999999999812</v>
      </c>
      <c r="CM5" s="49">
        <f t="shared" si="4"/>
        <v>91.199999999999818</v>
      </c>
      <c r="CN5" s="49">
        <f t="shared" si="4"/>
        <v>92.099999999999824</v>
      </c>
      <c r="CO5" s="49">
        <f t="shared" si="4"/>
        <v>92.999999999999829</v>
      </c>
      <c r="CP5" s="49">
        <f t="shared" si="4"/>
        <v>93.899999999999835</v>
      </c>
      <c r="CQ5" s="49">
        <f t="shared" si="4"/>
        <v>94.799999999999841</v>
      </c>
      <c r="CR5" s="49">
        <f t="shared" si="4"/>
        <v>95.699999999999847</v>
      </c>
      <c r="CS5" s="49">
        <f t="shared" si="4"/>
        <v>96.599999999999852</v>
      </c>
      <c r="CT5" s="49">
        <f t="shared" si="4"/>
        <v>97.499999999999858</v>
      </c>
      <c r="CU5" s="49">
        <f t="shared" si="4"/>
        <v>98.399999999999864</v>
      </c>
      <c r="CV5" s="49">
        <f t="shared" si="4"/>
        <v>99.299999999999869</v>
      </c>
      <c r="CW5" s="49">
        <f t="shared" si="4"/>
        <v>100.19999999999987</v>
      </c>
      <c r="CX5" s="49">
        <f t="shared" si="4"/>
        <v>101.09999999999988</v>
      </c>
      <c r="CY5" s="49">
        <f t="shared" si="4"/>
        <v>101.99999999999989</v>
      </c>
      <c r="CZ5" s="49">
        <f t="shared" si="4"/>
        <v>102.89999999999989</v>
      </c>
      <c r="DA5" s="49">
        <f t="shared" si="4"/>
        <v>103.7999999999999</v>
      </c>
      <c r="DB5" s="49">
        <f t="shared" si="4"/>
        <v>104.6999999999999</v>
      </c>
      <c r="DC5" s="49">
        <f t="shared" si="4"/>
        <v>105.59999999999991</v>
      </c>
      <c r="DD5" s="49">
        <f t="shared" si="4"/>
        <v>106.49999999999991</v>
      </c>
      <c r="DE5" s="49">
        <f t="shared" si="4"/>
        <v>107.39999999999992</v>
      </c>
      <c r="DF5" s="49">
        <f t="shared" si="4"/>
        <v>108.29999999999993</v>
      </c>
      <c r="DG5" s="49">
        <f t="shared" si="4"/>
        <v>109.19999999999993</v>
      </c>
      <c r="DH5" s="49">
        <f t="shared" si="4"/>
        <v>110.09999999999994</v>
      </c>
      <c r="DI5" s="49">
        <f t="shared" si="4"/>
        <v>110.99999999999994</v>
      </c>
      <c r="DJ5" s="49">
        <f t="shared" si="4"/>
        <v>111.89999999999995</v>
      </c>
      <c r="DK5" s="49">
        <f t="shared" si="4"/>
        <v>112.79999999999995</v>
      </c>
      <c r="DL5" s="49">
        <f t="shared" si="4"/>
        <v>113.69999999999996</v>
      </c>
      <c r="DM5" s="49">
        <f t="shared" si="4"/>
        <v>114.59999999999997</v>
      </c>
      <c r="DN5" s="49">
        <f t="shared" si="4"/>
        <v>115.49999999999997</v>
      </c>
      <c r="DO5" s="49">
        <f t="shared" si="4"/>
        <v>116.39999999999998</v>
      </c>
      <c r="DP5" s="49">
        <f t="shared" si="4"/>
        <v>117.29999999999998</v>
      </c>
      <c r="DQ5" s="49">
        <f t="shared" si="4"/>
        <v>118.19999999999999</v>
      </c>
      <c r="DR5" s="49">
        <f t="shared" si="4"/>
        <v>119.1</v>
      </c>
      <c r="DS5" s="183">
        <f t="shared" ref="DS5:DS68" si="213">IF(ISNONTEXT($V5),C5,"")</f>
        <v>120</v>
      </c>
      <c r="DT5" s="49">
        <f t="shared" ref="DT5:EI68" si="214">IF(ISNONTEXT($V5),DS5+$V5,"")</f>
        <v>120.9</v>
      </c>
      <c r="DU5" s="49">
        <f t="shared" si="214"/>
        <v>121.80000000000001</v>
      </c>
      <c r="DV5" s="49">
        <f t="shared" si="214"/>
        <v>122.70000000000002</v>
      </c>
      <c r="DW5" s="49">
        <f t="shared" si="214"/>
        <v>123.60000000000002</v>
      </c>
      <c r="DX5" s="49">
        <f t="shared" si="214"/>
        <v>124.50000000000003</v>
      </c>
      <c r="DY5" s="49">
        <f t="shared" si="214"/>
        <v>125.40000000000003</v>
      </c>
      <c r="DZ5" s="49">
        <f t="shared" si="214"/>
        <v>126.30000000000004</v>
      </c>
      <c r="EA5" s="49">
        <f t="shared" si="214"/>
        <v>127.20000000000005</v>
      </c>
      <c r="EB5" s="49">
        <f t="shared" si="214"/>
        <v>128.10000000000005</v>
      </c>
      <c r="EC5" s="49">
        <f t="shared" si="214"/>
        <v>129.00000000000006</v>
      </c>
      <c r="ED5" s="49">
        <f t="shared" si="214"/>
        <v>129.90000000000006</v>
      </c>
      <c r="EE5" s="49">
        <f t="shared" si="214"/>
        <v>130.80000000000007</v>
      </c>
      <c r="EF5" s="49">
        <f t="shared" si="214"/>
        <v>131.70000000000007</v>
      </c>
      <c r="EG5" s="49">
        <f t="shared" si="214"/>
        <v>132.60000000000008</v>
      </c>
      <c r="EH5" s="49">
        <f t="shared" si="214"/>
        <v>133.50000000000009</v>
      </c>
      <c r="EI5" s="49">
        <f t="shared" si="214"/>
        <v>134.40000000000009</v>
      </c>
      <c r="EJ5" s="49">
        <f t="shared" si="5"/>
        <v>135.3000000000001</v>
      </c>
      <c r="EK5" s="49">
        <f t="shared" si="5"/>
        <v>136.2000000000001</v>
      </c>
      <c r="EL5" s="49">
        <f t="shared" si="5"/>
        <v>137.10000000000011</v>
      </c>
      <c r="EM5" s="49">
        <f t="shared" si="5"/>
        <v>138.00000000000011</v>
      </c>
      <c r="EN5" s="49">
        <f t="shared" si="5"/>
        <v>138.90000000000012</v>
      </c>
      <c r="EO5" s="49">
        <f t="shared" si="5"/>
        <v>139.80000000000013</v>
      </c>
      <c r="EP5" s="49">
        <f t="shared" si="5"/>
        <v>140.70000000000013</v>
      </c>
      <c r="EQ5" s="49">
        <f t="shared" si="5"/>
        <v>141.60000000000014</v>
      </c>
      <c r="ER5" s="49">
        <f t="shared" si="5"/>
        <v>142.50000000000014</v>
      </c>
      <c r="ES5" s="49">
        <f t="shared" si="5"/>
        <v>143.40000000000015</v>
      </c>
      <c r="ET5" s="49">
        <f t="shared" si="5"/>
        <v>144.30000000000015</v>
      </c>
      <c r="EU5" s="49">
        <f t="shared" si="5"/>
        <v>145.20000000000016</v>
      </c>
      <c r="EV5" s="49">
        <f t="shared" si="5"/>
        <v>146.10000000000016</v>
      </c>
      <c r="EW5" s="49">
        <f t="shared" si="5"/>
        <v>147.00000000000017</v>
      </c>
      <c r="EX5" s="49">
        <f t="shared" si="5"/>
        <v>147.90000000000018</v>
      </c>
      <c r="EY5" s="49">
        <f t="shared" si="5"/>
        <v>148.80000000000018</v>
      </c>
      <c r="EZ5" s="49">
        <f t="shared" si="5"/>
        <v>149.70000000000019</v>
      </c>
      <c r="FA5" s="49">
        <f t="shared" si="5"/>
        <v>150.60000000000019</v>
      </c>
      <c r="FB5" s="49">
        <f t="shared" si="5"/>
        <v>151.5000000000002</v>
      </c>
      <c r="FC5" s="49">
        <f t="shared" si="5"/>
        <v>152.4000000000002</v>
      </c>
      <c r="FD5" s="49">
        <f t="shared" si="5"/>
        <v>153.30000000000021</v>
      </c>
      <c r="FE5" s="49">
        <f t="shared" si="5"/>
        <v>154.20000000000022</v>
      </c>
      <c r="FF5" s="49">
        <f t="shared" si="5"/>
        <v>155.10000000000022</v>
      </c>
      <c r="FG5" s="49">
        <f t="shared" si="5"/>
        <v>156.00000000000023</v>
      </c>
      <c r="FH5" s="49">
        <f t="shared" si="5"/>
        <v>156.90000000000023</v>
      </c>
      <c r="FI5" s="49">
        <f t="shared" si="5"/>
        <v>157.80000000000024</v>
      </c>
      <c r="FJ5" s="49">
        <f t="shared" si="5"/>
        <v>158.70000000000024</v>
      </c>
      <c r="FK5" s="49">
        <f t="shared" si="5"/>
        <v>159.60000000000025</v>
      </c>
      <c r="FL5" s="49">
        <f t="shared" si="5"/>
        <v>160.50000000000026</v>
      </c>
      <c r="FM5" s="49">
        <f t="shared" si="5"/>
        <v>161.40000000000026</v>
      </c>
      <c r="FN5" s="49">
        <f t="shared" si="5"/>
        <v>162.30000000000027</v>
      </c>
      <c r="FO5" s="49">
        <f t="shared" si="5"/>
        <v>163.20000000000027</v>
      </c>
      <c r="FP5" s="49">
        <f t="shared" si="5"/>
        <v>164.10000000000028</v>
      </c>
      <c r="FQ5" s="49">
        <f t="shared" si="5"/>
        <v>165.00000000000028</v>
      </c>
      <c r="FR5" s="49">
        <f t="shared" si="5"/>
        <v>165.90000000000029</v>
      </c>
      <c r="FS5" s="49">
        <f t="shared" si="5"/>
        <v>166.8000000000003</v>
      </c>
      <c r="FT5" s="49">
        <f t="shared" si="5"/>
        <v>167.7000000000003</v>
      </c>
      <c r="FU5" s="49">
        <f t="shared" si="5"/>
        <v>168.60000000000031</v>
      </c>
      <c r="FV5" s="49">
        <f t="shared" si="5"/>
        <v>169.50000000000031</v>
      </c>
      <c r="FW5" s="49">
        <f t="shared" si="5"/>
        <v>170.40000000000032</v>
      </c>
      <c r="FX5" s="49">
        <f t="shared" si="5"/>
        <v>171.30000000000032</v>
      </c>
      <c r="FY5" s="49">
        <f t="shared" si="5"/>
        <v>172.20000000000033</v>
      </c>
      <c r="FZ5" s="49">
        <f t="shared" si="5"/>
        <v>173.10000000000034</v>
      </c>
      <c r="GA5" s="49">
        <f t="shared" si="5"/>
        <v>174.00000000000034</v>
      </c>
      <c r="GB5" s="49">
        <f t="shared" si="5"/>
        <v>174.90000000000035</v>
      </c>
      <c r="GC5" s="49">
        <f t="shared" si="5"/>
        <v>175.80000000000035</v>
      </c>
      <c r="GD5" s="49">
        <f t="shared" si="5"/>
        <v>176.70000000000036</v>
      </c>
      <c r="GE5" s="49">
        <f t="shared" si="5"/>
        <v>177.60000000000036</v>
      </c>
      <c r="GF5" s="49">
        <f t="shared" si="5"/>
        <v>178.50000000000037</v>
      </c>
      <c r="GG5" s="49">
        <f t="shared" si="6"/>
        <v>179.40000000000038</v>
      </c>
      <c r="GH5" s="49">
        <f t="shared" si="6"/>
        <v>180.30000000000038</v>
      </c>
      <c r="GI5" s="49">
        <f t="shared" si="6"/>
        <v>181.20000000000039</v>
      </c>
      <c r="GJ5" s="49">
        <f t="shared" si="6"/>
        <v>182.10000000000039</v>
      </c>
      <c r="GK5" s="49">
        <f t="shared" si="6"/>
        <v>183.0000000000004</v>
      </c>
      <c r="GL5" s="49">
        <f t="shared" si="6"/>
        <v>183.9000000000004</v>
      </c>
      <c r="GM5" s="49">
        <f t="shared" si="6"/>
        <v>184.80000000000041</v>
      </c>
      <c r="GN5" s="49">
        <f t="shared" si="6"/>
        <v>185.70000000000041</v>
      </c>
      <c r="GO5" s="49">
        <f t="shared" si="6"/>
        <v>186.60000000000042</v>
      </c>
      <c r="GP5" s="49">
        <f t="shared" si="6"/>
        <v>187.50000000000043</v>
      </c>
      <c r="GQ5" s="49">
        <f t="shared" si="6"/>
        <v>188.40000000000043</v>
      </c>
      <c r="GR5" s="49">
        <f t="shared" si="6"/>
        <v>189.30000000000044</v>
      </c>
      <c r="GS5" s="49">
        <f t="shared" si="6"/>
        <v>190.20000000000044</v>
      </c>
      <c r="GT5" s="49">
        <f t="shared" si="6"/>
        <v>191.10000000000045</v>
      </c>
      <c r="GU5" s="49">
        <f t="shared" si="6"/>
        <v>192.00000000000045</v>
      </c>
      <c r="GV5" s="49">
        <f t="shared" si="6"/>
        <v>192.90000000000046</v>
      </c>
      <c r="GW5" s="49">
        <f t="shared" si="6"/>
        <v>193.80000000000047</v>
      </c>
      <c r="GX5" s="49">
        <f t="shared" si="6"/>
        <v>194.70000000000047</v>
      </c>
      <c r="GY5" s="49">
        <f t="shared" si="6"/>
        <v>195.60000000000048</v>
      </c>
      <c r="GZ5" s="49">
        <f t="shared" si="6"/>
        <v>196.50000000000048</v>
      </c>
      <c r="HA5" s="49">
        <f t="shared" si="6"/>
        <v>197.40000000000049</v>
      </c>
      <c r="HB5" s="49">
        <f t="shared" si="6"/>
        <v>198.30000000000049</v>
      </c>
      <c r="HC5" s="49">
        <f t="shared" si="6"/>
        <v>199.2000000000005</v>
      </c>
      <c r="HD5" s="49">
        <f t="shared" si="6"/>
        <v>200.10000000000051</v>
      </c>
      <c r="HE5" s="49">
        <f t="shared" si="6"/>
        <v>201.00000000000051</v>
      </c>
      <c r="HF5" s="49">
        <f t="shared" si="6"/>
        <v>201.90000000000052</v>
      </c>
      <c r="HG5" s="49">
        <f t="shared" si="6"/>
        <v>202.80000000000052</v>
      </c>
      <c r="HH5" s="49">
        <f t="shared" si="6"/>
        <v>203.70000000000053</v>
      </c>
      <c r="HI5" s="49">
        <f t="shared" si="6"/>
        <v>204.60000000000053</v>
      </c>
      <c r="HJ5" s="49">
        <f t="shared" si="6"/>
        <v>205.50000000000054</v>
      </c>
      <c r="HK5" s="49">
        <f t="shared" si="6"/>
        <v>206.40000000000055</v>
      </c>
      <c r="HL5" s="49">
        <f t="shared" si="6"/>
        <v>207.30000000000055</v>
      </c>
      <c r="HM5" s="49">
        <f t="shared" si="6"/>
        <v>208.20000000000056</v>
      </c>
      <c r="HN5" s="49">
        <f t="shared" si="6"/>
        <v>209.10000000000056</v>
      </c>
      <c r="HO5" s="49">
        <f t="shared" si="6"/>
        <v>210.00000000000057</v>
      </c>
      <c r="HP5" s="169">
        <f t="shared" si="7"/>
        <v>4.4011099937385723E-9</v>
      </c>
      <c r="HQ5" s="169">
        <f t="shared" si="8"/>
        <v>5.8030553201622232E-9</v>
      </c>
      <c r="HR5" s="169">
        <f t="shared" si="9"/>
        <v>7.6324762655725392E-9</v>
      </c>
      <c r="HS5" s="169">
        <f t="shared" si="10"/>
        <v>1.0013559392080902E-8</v>
      </c>
      <c r="HT5" s="169">
        <f t="shared" si="11"/>
        <v>1.3104659991898144E-8</v>
      </c>
      <c r="HU5" s="169">
        <f t="shared" si="12"/>
        <v>1.7107135707497281E-8</v>
      </c>
      <c r="HV5" s="169">
        <f t="shared" si="13"/>
        <v>2.2276302540265656E-8</v>
      </c>
      <c r="HW5" s="169">
        <f t="shared" si="14"/>
        <v>2.8934979451297037E-8</v>
      </c>
      <c r="HX5" s="169">
        <f t="shared" si="15"/>
        <v>3.7490178898499997E-8</v>
      </c>
      <c r="HY5" s="169">
        <f t="shared" si="16"/>
        <v>4.8453606852860969E-8</v>
      </c>
      <c r="HZ5" s="169">
        <f t="shared" si="17"/>
        <v>6.2466758933434115E-8</v>
      </c>
      <c r="IA5" s="169">
        <f t="shared" si="18"/>
        <v>8.0331541208751095E-8</v>
      </c>
      <c r="IB5" s="169">
        <f t="shared" si="19"/>
        <v>1.0304750688073527E-7</v>
      </c>
      <c r="IC5" s="169">
        <f t="shared" si="20"/>
        <v>1.3185698542995587E-7</v>
      </c>
      <c r="ID5" s="169">
        <f t="shared" si="21"/>
        <v>1.6829959071265642E-7</v>
      </c>
      <c r="IE5" s="169">
        <f t="shared" si="22"/>
        <v>2.1427783065468161E-7</v>
      </c>
      <c r="IF5" s="169">
        <f t="shared" si="23"/>
        <v>2.7213580502011929E-7</v>
      </c>
      <c r="IG5" s="169">
        <f t="shared" si="24"/>
        <v>3.4475327030098026E-7</v>
      </c>
      <c r="IH5" s="169">
        <f t="shared" si="25"/>
        <v>4.3565767262039382E-7</v>
      </c>
      <c r="II5" s="169">
        <f t="shared" si="26"/>
        <v>5.4915710053169115E-7</v>
      </c>
      <c r="IJ5" s="169">
        <f t="shared" si="27"/>
        <v>6.9049748873864967E-7</v>
      </c>
      <c r="IK5" s="169">
        <f t="shared" si="28"/>
        <v>8.6604780900923514E-7</v>
      </c>
      <c r="IL5" s="169">
        <f t="shared" si="29"/>
        <v>1.0835174125787725E-6</v>
      </c>
      <c r="IM5" s="169">
        <f t="shared" si="30"/>
        <v>1.3522101342979011E-6</v>
      </c>
      <c r="IN5" s="169">
        <f t="shared" si="31"/>
        <v>1.6833202260736185E-6</v>
      </c>
      <c r="IO5" s="169">
        <f t="shared" si="32"/>
        <v>2.0902756471646293E-6</v>
      </c>
      <c r="IP5" s="169">
        <f t="shared" si="33"/>
        <v>2.5891346907503553E-6</v>
      </c>
      <c r="IQ5" s="169">
        <f t="shared" si="34"/>
        <v>3.1990423565243698E-6</v>
      </c>
      <c r="IR5" s="169">
        <f t="shared" si="35"/>
        <v>3.942753271787989E-6</v>
      </c>
      <c r="IS5" s="169">
        <f t="shared" si="36"/>
        <v>4.8472282996754006E-6</v>
      </c>
      <c r="IT5" s="169">
        <f t="shared" si="37"/>
        <v>5.9443122307635126E-6</v>
      </c>
      <c r="IU5" s="169">
        <f t="shared" si="38"/>
        <v>7.271500108394413E-6</v>
      </c>
      <c r="IV5" s="169">
        <f t="shared" si="39"/>
        <v>8.8727997605387095E-6</v>
      </c>
      <c r="IW5" s="169">
        <f t="shared" si="40"/>
        <v>1.0799697971075042E-5</v>
      </c>
      <c r="IX5" s="169">
        <f t="shared" si="41"/>
        <v>1.3112237387489844E-5</v>
      </c>
      <c r="IY5" s="169">
        <f t="shared" si="42"/>
        <v>1.5880210694609563E-5</v>
      </c>
      <c r="IZ5" s="169">
        <f t="shared" si="43"/>
        <v>1.9184477747903597E-5</v>
      </c>
      <c r="JA5" s="169">
        <f t="shared" si="44"/>
        <v>2.3118410217221517E-5</v>
      </c>
      <c r="JB5" s="169">
        <f t="shared" si="45"/>
        <v>2.7789466804843838E-5</v>
      </c>
      <c r="JC5" s="169">
        <f t="shared" si="46"/>
        <v>3.3320900234126772E-5</v>
      </c>
      <c r="JD5" s="169">
        <f t="shared" si="47"/>
        <v>3.9853594923292127E-5</v>
      </c>
      <c r="JE5" s="169">
        <f t="shared" si="48"/>
        <v>4.7548031533928849E-5</v>
      </c>
      <c r="JF5" s="169">
        <f t="shared" si="49"/>
        <v>5.6586371392573078E-5</v>
      </c>
      <c r="JG5" s="169">
        <f t="shared" si="50"/>
        <v>6.7174650111470819E-5</v>
      </c>
      <c r="JH5" s="169">
        <f t="shared" si="51"/>
        <v>7.9545065576630536E-5</v>
      </c>
      <c r="JI5" s="169">
        <f t="shared" si="52"/>
        <v>9.3958340835196869E-5</v>
      </c>
      <c r="JJ5" s="169">
        <f t="shared" si="53"/>
        <v>1.1070613732216124E-4</v>
      </c>
      <c r="JK5" s="169">
        <f t="shared" si="54"/>
        <v>1.3011348835720315E-4</v>
      </c>
      <c r="JL5" s="169">
        <f t="shared" si="55"/>
        <v>1.5254121697332601E-4</v>
      </c>
      <c r="JM5" s="169">
        <f t="shared" si="56"/>
        <v>1.7838829598747414E-4</v>
      </c>
      <c r="JN5" s="169">
        <f t="shared" si="57"/>
        <v>2.080941018887604E-4</v>
      </c>
      <c r="JO5" s="169">
        <f t="shared" si="58"/>
        <v>2.4214050772413087E-4</v>
      </c>
      <c r="JP5" s="169">
        <f t="shared" si="59"/>
        <v>2.8105375384906089E-4</v>
      </c>
      <c r="JQ5" s="169">
        <f t="shared" si="60"/>
        <v>3.2540602934969388E-4</v>
      </c>
      <c r="JR5" s="169">
        <f t="shared" si="61"/>
        <v>3.7581669132170074E-4</v>
      </c>
      <c r="JS5" s="169">
        <f t="shared" si="62"/>
        <v>4.3295304421864695E-4</v>
      </c>
      <c r="JT5" s="169">
        <f t="shared" si="63"/>
        <v>4.9753059738399941E-4</v>
      </c>
      <c r="JU5" s="169">
        <f t="shared" si="64"/>
        <v>5.7031271589396131E-4</v>
      </c>
      <c r="JV5" s="169">
        <f t="shared" si="65"/>
        <v>6.5210957820856089E-4</v>
      </c>
      <c r="JW5" s="169">
        <f t="shared" si="66"/>
        <v>7.4377635410304368E-4</v>
      </c>
      <c r="JX5" s="169">
        <f t="shared" si="67"/>
        <v>8.462105181722883E-4</v>
      </c>
      <c r="JY5" s="169">
        <f t="shared" si="68"/>
        <v>9.6034821809613152E-4</v>
      </c>
      <c r="JZ5" s="169">
        <f t="shared" si="69"/>
        <v>1.087159623029592E-3</v>
      </c>
      <c r="KA5" s="169">
        <f t="shared" si="70"/>
        <v>1.2276431861142109E-3</v>
      </c>
      <c r="KB5" s="169">
        <f t="shared" si="71"/>
        <v>1.3828187663296285E-3</v>
      </c>
      <c r="KC5" s="169">
        <f t="shared" si="72"/>
        <v>1.553719568802137E-3</v>
      </c>
      <c r="KD5" s="169">
        <f t="shared" si="73"/>
        <v>1.7413828792839105E-3</v>
      </c>
      <c r="KE5" s="169">
        <f t="shared" si="74"/>
        <v>1.9468395877689307E-3</v>
      </c>
      <c r="KF5" s="169">
        <f t="shared" si="75"/>
        <v>2.1711025179998473E-3</v>
      </c>
      <c r="KG5" s="169">
        <f t="shared" si="76"/>
        <v>2.4151536037420175E-3</v>
      </c>
      <c r="KH5" s="169">
        <f t="shared" si="77"/>
        <v>2.679929978868653E-3</v>
      </c>
      <c r="KI5" s="169">
        <f t="shared" si="78"/>
        <v>2.9663090761372344E-3</v>
      </c>
      <c r="KJ5" s="169">
        <f t="shared" si="79"/>
        <v>3.275092858576867E-3</v>
      </c>
      <c r="KK5" s="169">
        <f t="shared" si="80"/>
        <v>3.6069913370985595E-3</v>
      </c>
      <c r="KL5" s="169">
        <f t="shared" si="81"/>
        <v>3.9626055576562763E-3</v>
      </c>
      <c r="KM5" s="169">
        <f t="shared" si="82"/>
        <v>4.3424102703270694E-3</v>
      </c>
      <c r="KN5" s="169">
        <f t="shared" si="83"/>
        <v>4.7467365202882575E-3</v>
      </c>
      <c r="KO5" s="169">
        <f t="shared" si="84"/>
        <v>5.1757544260517185E-3</v>
      </c>
      <c r="KP5" s="169">
        <f t="shared" si="85"/>
        <v>5.6294564326507274E-3</v>
      </c>
      <c r="KQ5" s="169">
        <f t="shared" si="86"/>
        <v>6.1076413459437836E-3</v>
      </c>
      <c r="KR5" s="169">
        <f t="shared" si="87"/>
        <v>6.6098994680041864E-3</v>
      </c>
      <c r="KS5" s="169">
        <f t="shared" si="88"/>
        <v>7.1355991619539176E-3</v>
      </c>
      <c r="KT5" s="169">
        <f t="shared" si="89"/>
        <v>7.6838751768978121E-3</v>
      </c>
      <c r="KU5" s="169">
        <f t="shared" si="90"/>
        <v>8.2536190592410671E-3</v>
      </c>
      <c r="KV5" s="169">
        <f t="shared" si="91"/>
        <v>8.843471965175027E-3</v>
      </c>
      <c r="KW5" s="169">
        <f t="shared" si="92"/>
        <v>9.4518201701860177E-3</v>
      </c>
      <c r="KX5" s="169">
        <f t="shared" si="93"/>
        <v>1.0076793544940184E-2</v>
      </c>
      <c r="KY5" s="169">
        <f t="shared" si="94"/>
        <v>1.0716267232869425E-2</v>
      </c>
      <c r="KZ5" s="169">
        <f t="shared" si="95"/>
        <v>1.1367866723472888E-2</v>
      </c>
      <c r="LA5" s="169">
        <f t="shared" si="96"/>
        <v>1.2028976467202952E-2</v>
      </c>
      <c r="LB5" s="169">
        <f t="shared" si="97"/>
        <v>1.2696752123479123E-2</v>
      </c>
      <c r="LC5" s="169">
        <f t="shared" si="98"/>
        <v>1.3368136473724776E-2</v>
      </c>
      <c r="LD5" s="169">
        <f t="shared" si="99"/>
        <v>1.4039878967397217E-2</v>
      </c>
      <c r="LE5" s="169">
        <f t="shared" si="100"/>
        <v>1.4708558802003328E-2</v>
      </c>
      <c r="LF5" s="169">
        <f t="shared" si="101"/>
        <v>1.5370611369429554E-2</v>
      </c>
      <c r="LG5" s="169">
        <f t="shared" si="102"/>
        <v>1.6022357832056425E-2</v>
      </c>
      <c r="LH5" s="169">
        <f t="shared" si="103"/>
        <v>1.6660037524645913E-2</v>
      </c>
      <c r="LI5" s="169">
        <f t="shared" si="104"/>
        <v>1.7279842813501388E-2</v>
      </c>
      <c r="LJ5" s="169">
        <f t="shared" si="105"/>
        <v>1.7877955984521195E-2</v>
      </c>
      <c r="LK5" s="169">
        <f t="shared" si="106"/>
        <v>1.8450587678070462E-2</v>
      </c>
      <c r="LL5" s="169">
        <f t="shared" si="107"/>
        <v>1.8994016342562734E-2</v>
      </c>
      <c r="LM5" s="169">
        <f t="shared" si="108"/>
        <v>1.9504628141619639E-2</v>
      </c>
      <c r="LN5" s="169">
        <f t="shared" si="109"/>
        <v>1.9978956722830166E-2</v>
      </c>
      <c r="LO5" s="169">
        <f t="shared" si="110"/>
        <v>2.0413722240411485E-2</v>
      </c>
      <c r="LP5" s="169">
        <f t="shared" si="111"/>
        <v>2.0805869020179661E-2</v>
      </c>
      <c r="LQ5" s="169">
        <f t="shared" si="112"/>
        <v>2.1152601263591871E-2</v>
      </c>
      <c r="LR5" s="169">
        <f t="shared" si="113"/>
        <v>2.1451416208345446E-2</v>
      </c>
      <c r="LS5" s="169">
        <f t="shared" si="114"/>
        <v>2.1700134195927652E-2</v>
      </c>
      <c r="LT5" s="169">
        <f t="shared" si="115"/>
        <v>2.1896925141107984E-2</v>
      </c>
      <c r="LU5" s="169">
        <f t="shared" si="116"/>
        <v>2.2040330953852313E-2</v>
      </c>
      <c r="LV5" s="169">
        <f t="shared" si="117"/>
        <v>2.2129283529430305E-2</v>
      </c>
      <c r="LW5" s="169">
        <f t="shared" si="118"/>
        <v>2.2163117996236867E-2</v>
      </c>
      <c r="LX5" s="169">
        <f t="shared" si="119"/>
        <v>2.2141580991480926E-2</v>
      </c>
      <c r="LY5" s="169">
        <f t="shared" si="120"/>
        <v>2.2064833820650592E-2</v>
      </c>
      <c r="LZ5" s="169">
        <f t="shared" si="121"/>
        <v>2.1933450445641989E-2</v>
      </c>
      <c r="MA5" s="169">
        <f t="shared" si="122"/>
        <v>2.1748410336652656E-2</v>
      </c>
      <c r="MB5" s="169">
        <f t="shared" si="123"/>
        <v>2.1511086312367169E-2</v>
      </c>
      <c r="MC5" s="169">
        <f t="shared" si="124"/>
        <v>2.1223227579602426E-2</v>
      </c>
      <c r="MD5" s="169">
        <f t="shared" si="125"/>
        <v>2.0886938265508984E-2</v>
      </c>
      <c r="ME5" s="169">
        <f t="shared" si="126"/>
        <v>2.0504651810847083E-2</v>
      </c>
      <c r="MF5" s="169">
        <f t="shared" si="127"/>
        <v>2.0079101660152362E-2</v>
      </c>
      <c r="MG5" s="169">
        <f t="shared" si="128"/>
        <v>1.9613288742376184E-2</v>
      </c>
      <c r="MH5" s="169">
        <f t="shared" si="129"/>
        <v>1.9110446282682651E-2</v>
      </c>
      <c r="MI5" s="169">
        <f t="shared" si="130"/>
        <v>1.8574002521644428E-2</v>
      </c>
      <c r="MJ5" s="169">
        <f t="shared" si="131"/>
        <v>1.8007541941537857E-2</v>
      </c>
      <c r="MK5" s="169">
        <f t="shared" si="132"/>
        <v>1.7414765610540232E-2</v>
      </c>
      <c r="ML5" s="169">
        <f t="shared" si="133"/>
        <v>1.6799451254433839E-2</v>
      </c>
      <c r="MM5" s="169">
        <f t="shared" si="134"/>
        <v>1.6165413652278852E-2</v>
      </c>
      <c r="MN5" s="169">
        <f t="shared" si="135"/>
        <v>1.551646592806928E-2</v>
      </c>
      <c r="MO5" s="169">
        <f t="shared" si="136"/>
        <v>1.4856382275530679E-2</v>
      </c>
      <c r="MP5" s="169">
        <f t="shared" si="137"/>
        <v>1.4188862609076591E-2</v>
      </c>
      <c r="MQ5" s="169">
        <f t="shared" si="138"/>
        <v>1.3517499581823401E-2</v>
      </c>
      <c r="MR5" s="169">
        <f t="shared" si="139"/>
        <v>1.2845748352925028E-2</v>
      </c>
      <c r="MS5" s="169">
        <f t="shared" si="140"/>
        <v>1.2176899422885801E-2</v>
      </c>
      <c r="MT5" s="169">
        <f t="shared" si="141"/>
        <v>1.1514054788552821E-2</v>
      </c>
      <c r="MU5" s="169">
        <f t="shared" si="142"/>
        <v>1.0860107600798356E-2</v>
      </c>
      <c r="MV5" s="169">
        <f t="shared" si="143"/>
        <v>1.0217725439063822E-2</v>
      </c>
      <c r="MW5" s="169">
        <f t="shared" si="144"/>
        <v>9.5893372494609969E-3</v>
      </c>
      <c r="MX5" s="169">
        <f t="shared" si="145"/>
        <v>8.9771239284119307E-3</v>
      </c>
      <c r="MY5" s="169">
        <f t="shared" si="146"/>
        <v>8.3830124731133267E-3</v>
      </c>
      <c r="MZ5" s="169">
        <f t="shared" si="147"/>
        <v>7.8086735645217752E-3</v>
      </c>
      <c r="NA5" s="169">
        <f t="shared" si="148"/>
        <v>7.2555223989735672E-3</v>
      </c>
      <c r="NB5" s="169">
        <f t="shared" si="149"/>
        <v>6.7247225416772914E-3</v>
      </c>
      <c r="NC5" s="169">
        <f t="shared" si="150"/>
        <v>6.2171925396429786E-3</v>
      </c>
      <c r="ND5" s="169">
        <f t="shared" si="151"/>
        <v>5.7336150034266358E-3</v>
      </c>
      <c r="NE5" s="169">
        <f t="shared" si="152"/>
        <v>5.2744478464619307E-3</v>
      </c>
      <c r="NF5" s="169">
        <f t="shared" si="153"/>
        <v>4.8399373576221462E-3</v>
      </c>
      <c r="NG5" s="169">
        <f t="shared" si="154"/>
        <v>4.4301327767335653E-3</v>
      </c>
      <c r="NH5" s="169">
        <f t="shared" si="155"/>
        <v>4.0449020436226649E-3</v>
      </c>
      <c r="NI5" s="169">
        <f t="shared" si="156"/>
        <v>3.6839483983707746E-3</v>
      </c>
      <c r="NJ5" s="169">
        <f t="shared" si="157"/>
        <v>3.3468275231137825E-3</v>
      </c>
      <c r="NK5" s="169">
        <f t="shared" si="158"/>
        <v>3.0329649332244031E-3</v>
      </c>
      <c r="NL5" s="169">
        <f t="shared" si="159"/>
        <v>2.741673347261248E-3</v>
      </c>
      <c r="NM5" s="169">
        <f t="shared" si="160"/>
        <v>2.4721697898451591E-3</v>
      </c>
      <c r="NN5" s="169">
        <f t="shared" si="161"/>
        <v>2.2235922088077935E-3</v>
      </c>
      <c r="NO5" s="169">
        <f t="shared" si="162"/>
        <v>1.9950154167470355E-3</v>
      </c>
      <c r="NP5" s="169">
        <f t="shared" si="163"/>
        <v>1.785466196752131E-3</v>
      </c>
      <c r="NQ5" s="169">
        <f t="shared" si="164"/>
        <v>1.5939374418160554E-3</v>
      </c>
      <c r="NR5" s="169">
        <f t="shared" si="165"/>
        <v>1.4194012266876006E-3</v>
      </c>
      <c r="NS5" s="169">
        <f t="shared" si="166"/>
        <v>1.2608207390626385E-3</v>
      </c>
      <c r="NT5" s="169">
        <f t="shared" si="167"/>
        <v>1.1171610235881394E-3</v>
      </c>
      <c r="NU5" s="169">
        <f t="shared" si="168"/>
        <v>9.8739851675722187E-4</v>
      </c>
      <c r="NV5" s="169">
        <f t="shared" si="169"/>
        <v>8.705293731007147E-4</v>
      </c>
      <c r="NW5" s="169">
        <f t="shared" si="170"/>
        <v>7.6557660290975675E-4</v>
      </c>
      <c r="NX5" s="169">
        <f t="shared" si="171"/>
        <v>6.7159605891733141E-4</v>
      </c>
      <c r="NY5" s="169">
        <f t="shared" si="172"/>
        <v>5.8768132386426532E-4</v>
      </c>
      <c r="NZ5" s="169">
        <f t="shared" si="173"/>
        <v>5.1296756268720122E-4</v>
      </c>
      <c r="OA5" s="169">
        <f t="shared" si="174"/>
        <v>4.466344122639727E-4</v>
      </c>
      <c r="OB5" s="169">
        <f t="shared" si="175"/>
        <v>3.8790798835987371E-4</v>
      </c>
      <c r="OC5" s="169">
        <f t="shared" si="176"/>
        <v>3.3606209380345847E-4</v>
      </c>
      <c r="OD5" s="169">
        <f t="shared" si="177"/>
        <v>2.9041871418307994E-4</v>
      </c>
      <c r="OE5" s="169">
        <f t="shared" si="178"/>
        <v>2.5034788771966985E-4</v>
      </c>
      <c r="OF5" s="169">
        <f t="shared" si="179"/>
        <v>2.1526703467675287E-4</v>
      </c>
      <c r="OG5" s="169">
        <f t="shared" si="180"/>
        <v>1.8463982896197009E-4</v>
      </c>
      <c r="OH5" s="169">
        <f t="shared" si="181"/>
        <v>1.5797469070185255E-4</v>
      </c>
      <c r="OI5" s="169">
        <f t="shared" si="182"/>
        <v>1.3482297377332106E-4</v>
      </c>
      <c r="OJ5" s="169">
        <f t="shared" si="183"/>
        <v>1.1477691677972297E-4</v>
      </c>
      <c r="OK5" s="169">
        <f t="shared" si="184"/>
        <v>9.7467419978763199E-5</v>
      </c>
      <c r="OL5" s="169">
        <f t="shared" si="185"/>
        <v>8.2561704397993342E-5</v>
      </c>
      <c r="OM5" s="169">
        <f t="shared" si="186"/>
        <v>6.9760902982964087E-5</v>
      </c>
      <c r="ON5" s="169">
        <f t="shared" si="187"/>
        <v>5.8797627263642625E-5</v>
      </c>
      <c r="OO5" s="169">
        <f t="shared" si="188"/>
        <v>4.9433546823174617E-5</v>
      </c>
      <c r="OP5" s="169">
        <f t="shared" si="189"/>
        <v>4.1457012913747409E-5</v>
      </c>
      <c r="OQ5" s="169">
        <f t="shared" si="190"/>
        <v>3.4680751969467922E-5</v>
      </c>
      <c r="OR5" s="169">
        <f t="shared" si="191"/>
        <v>2.8939649577472658E-5</v>
      </c>
      <c r="OS5" s="169">
        <f t="shared" si="192"/>
        <v>2.4088640728622435E-5</v>
      </c>
      <c r="OT5" s="169">
        <f t="shared" si="193"/>
        <v>2.0000717903762585E-5</v>
      </c>
      <c r="OU5" s="169">
        <f t="shared" si="194"/>
        <v>1.6565064771327704E-5</v>
      </c>
      <c r="OV5" s="169">
        <f t="shared" si="195"/>
        <v>1.368531997492638E-5</v>
      </c>
      <c r="OW5" s="169">
        <f t="shared" si="196"/>
        <v>1.1277972662682616E-5</v>
      </c>
      <c r="OX5" s="169">
        <f t="shared" si="197"/>
        <v>9.2708890322098334E-6</v>
      </c>
      <c r="OY5" s="169">
        <f t="shared" si="198"/>
        <v>7.6019672082334464E-6</v>
      </c>
      <c r="OZ5" s="169">
        <f t="shared" si="199"/>
        <v>6.2179162013745249E-6</v>
      </c>
      <c r="PA5" s="169">
        <f t="shared" si="200"/>
        <v>5.0731534806494953E-6</v>
      </c>
      <c r="PB5" s="169">
        <f t="shared" si="201"/>
        <v>4.1288147913192308E-6</v>
      </c>
      <c r="PC5" s="169">
        <f t="shared" si="202"/>
        <v>3.3518692258734524E-6</v>
      </c>
      <c r="PD5" s="169">
        <f t="shared" si="203"/>
        <v>2.7143321717584353E-6</v>
      </c>
      <c r="PE5" s="169">
        <f t="shared" si="204"/>
        <v>2.1925685789408907E-6</v>
      </c>
      <c r="PF5" s="169">
        <f t="shared" si="205"/>
        <v>1.7666789795657617E-6</v>
      </c>
      <c r="PG5" s="169">
        <f t="shared" si="206"/>
        <v>1.4199608193265954E-6</v>
      </c>
      <c r="PH5" s="169">
        <f t="shared" si="207"/>
        <v>1.1384378970483712E-6</v>
      </c>
    </row>
    <row r="6" spans="1:425" x14ac:dyDescent="0.75">
      <c r="A6" s="4">
        <v>3</v>
      </c>
      <c r="B6" s="96">
        <f t="shared" si="208"/>
        <v>60</v>
      </c>
      <c r="C6" s="95">
        <v>120</v>
      </c>
      <c r="D6" s="96">
        <f t="shared" si="209"/>
        <v>240</v>
      </c>
      <c r="E6" s="124">
        <f t="shared" si="0"/>
        <v>1</v>
      </c>
      <c r="F6" s="124">
        <f t="shared" si="1"/>
        <v>0.5</v>
      </c>
      <c r="G6" s="73">
        <f t="shared" si="210"/>
        <v>130</v>
      </c>
      <c r="H6" s="23" t="s">
        <v>0</v>
      </c>
      <c r="I6" s="57"/>
      <c r="J6" s="280"/>
      <c r="K6" s="74">
        <f>IF(AND(B6&gt;0,C6&gt;0,D6&gt;0),IF(ISBLANK(J6),IF(ISBLANK(H6),"",(D6-B6)*VLOOKUP(H6,VLookups!$A$4:$B$13,2,FALSE)),J6),"")</f>
        <v>25.45584412271571</v>
      </c>
      <c r="L6" s="75">
        <f t="shared" si="2"/>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130</v>
      </c>
      <c r="U6" s="5"/>
      <c r="V6" s="168">
        <f t="shared" si="211"/>
        <v>0.9</v>
      </c>
      <c r="W6" s="49">
        <f t="shared" si="212"/>
        <v>29.999999999999702</v>
      </c>
      <c r="X6" s="49">
        <f t="shared" ref="X6:CI9" si="215">IF(ISNONTEXT($V6),Y6-$V6,"")</f>
        <v>30.8999999999997</v>
      </c>
      <c r="Y6" s="49">
        <f t="shared" si="215"/>
        <v>31.799999999999699</v>
      </c>
      <c r="Z6" s="49">
        <f t="shared" si="215"/>
        <v>32.699999999999697</v>
      </c>
      <c r="AA6" s="49">
        <f t="shared" si="215"/>
        <v>33.599999999999696</v>
      </c>
      <c r="AB6" s="49">
        <f t="shared" si="215"/>
        <v>34.499999999999694</v>
      </c>
      <c r="AC6" s="49">
        <f t="shared" si="215"/>
        <v>35.399999999999693</v>
      </c>
      <c r="AD6" s="49">
        <f t="shared" si="215"/>
        <v>36.299999999999692</v>
      </c>
      <c r="AE6" s="49">
        <f t="shared" si="215"/>
        <v>37.19999999999969</v>
      </c>
      <c r="AF6" s="49">
        <f t="shared" si="215"/>
        <v>38.099999999999689</v>
      </c>
      <c r="AG6" s="49">
        <f t="shared" si="215"/>
        <v>38.999999999999687</v>
      </c>
      <c r="AH6" s="49">
        <f t="shared" si="215"/>
        <v>39.899999999999686</v>
      </c>
      <c r="AI6" s="49">
        <f t="shared" si="215"/>
        <v>40.799999999999685</v>
      </c>
      <c r="AJ6" s="49">
        <f t="shared" si="215"/>
        <v>41.699999999999683</v>
      </c>
      <c r="AK6" s="49">
        <f t="shared" si="215"/>
        <v>42.599999999999682</v>
      </c>
      <c r="AL6" s="49">
        <f t="shared" si="215"/>
        <v>43.49999999999968</v>
      </c>
      <c r="AM6" s="49">
        <f t="shared" si="215"/>
        <v>44.399999999999679</v>
      </c>
      <c r="AN6" s="49">
        <f t="shared" si="215"/>
        <v>45.299999999999677</v>
      </c>
      <c r="AO6" s="49">
        <f t="shared" si="215"/>
        <v>46.199999999999676</v>
      </c>
      <c r="AP6" s="49">
        <f t="shared" si="215"/>
        <v>47.099999999999675</v>
      </c>
      <c r="AQ6" s="49">
        <f t="shared" si="215"/>
        <v>47.999999999999673</v>
      </c>
      <c r="AR6" s="49">
        <f t="shared" si="215"/>
        <v>48.899999999999672</v>
      </c>
      <c r="AS6" s="49">
        <f t="shared" si="215"/>
        <v>49.79999999999967</v>
      </c>
      <c r="AT6" s="49">
        <f t="shared" si="215"/>
        <v>50.699999999999669</v>
      </c>
      <c r="AU6" s="49">
        <f t="shared" si="215"/>
        <v>51.599999999999667</v>
      </c>
      <c r="AV6" s="49">
        <f t="shared" si="215"/>
        <v>52.499999999999666</v>
      </c>
      <c r="AW6" s="49">
        <f t="shared" si="215"/>
        <v>53.399999999999665</v>
      </c>
      <c r="AX6" s="49">
        <f t="shared" si="215"/>
        <v>54.299999999999663</v>
      </c>
      <c r="AY6" s="49">
        <f t="shared" si="215"/>
        <v>55.199999999999662</v>
      </c>
      <c r="AZ6" s="49">
        <f t="shared" si="215"/>
        <v>56.09999999999966</v>
      </c>
      <c r="BA6" s="49">
        <f t="shared" si="215"/>
        <v>56.999999999999659</v>
      </c>
      <c r="BB6" s="49">
        <f t="shared" si="215"/>
        <v>57.899999999999658</v>
      </c>
      <c r="BC6" s="49">
        <f t="shared" si="215"/>
        <v>58.799999999999656</v>
      </c>
      <c r="BD6" s="49">
        <f t="shared" si="215"/>
        <v>59.699999999999655</v>
      </c>
      <c r="BE6" s="49">
        <f t="shared" si="215"/>
        <v>60.599999999999653</v>
      </c>
      <c r="BF6" s="49">
        <f t="shared" si="215"/>
        <v>61.499999999999652</v>
      </c>
      <c r="BG6" s="49">
        <f t="shared" si="215"/>
        <v>62.39999999999965</v>
      </c>
      <c r="BH6" s="49">
        <f t="shared" si="215"/>
        <v>63.299999999999649</v>
      </c>
      <c r="BI6" s="49">
        <f t="shared" si="215"/>
        <v>64.199999999999648</v>
      </c>
      <c r="BJ6" s="49">
        <f t="shared" si="215"/>
        <v>65.099999999999653</v>
      </c>
      <c r="BK6" s="49">
        <f t="shared" si="215"/>
        <v>65.999999999999659</v>
      </c>
      <c r="BL6" s="49">
        <f t="shared" si="215"/>
        <v>66.899999999999665</v>
      </c>
      <c r="BM6" s="49">
        <f t="shared" si="215"/>
        <v>67.79999999999967</v>
      </c>
      <c r="BN6" s="49">
        <f t="shared" si="215"/>
        <v>68.699999999999676</v>
      </c>
      <c r="BO6" s="49">
        <f t="shared" si="215"/>
        <v>69.599999999999682</v>
      </c>
      <c r="BP6" s="49">
        <f t="shared" si="215"/>
        <v>70.499999999999687</v>
      </c>
      <c r="BQ6" s="49">
        <f t="shared" si="215"/>
        <v>71.399999999999693</v>
      </c>
      <c r="BR6" s="49">
        <f t="shared" si="215"/>
        <v>72.299999999999699</v>
      </c>
      <c r="BS6" s="49">
        <f t="shared" si="215"/>
        <v>73.199999999999704</v>
      </c>
      <c r="BT6" s="49">
        <f t="shared" si="215"/>
        <v>74.09999999999971</v>
      </c>
      <c r="BU6" s="49">
        <f t="shared" si="215"/>
        <v>74.999999999999716</v>
      </c>
      <c r="BV6" s="49">
        <f t="shared" si="215"/>
        <v>75.899999999999721</v>
      </c>
      <c r="BW6" s="49">
        <f t="shared" si="215"/>
        <v>76.799999999999727</v>
      </c>
      <c r="BX6" s="49">
        <f t="shared" si="215"/>
        <v>77.699999999999733</v>
      </c>
      <c r="BY6" s="49">
        <f t="shared" si="215"/>
        <v>78.599999999999739</v>
      </c>
      <c r="BZ6" s="49">
        <f t="shared" si="215"/>
        <v>79.499999999999744</v>
      </c>
      <c r="CA6" s="49">
        <f t="shared" si="215"/>
        <v>80.39999999999975</v>
      </c>
      <c r="CB6" s="49">
        <f t="shared" si="215"/>
        <v>81.299999999999756</v>
      </c>
      <c r="CC6" s="49">
        <f t="shared" si="215"/>
        <v>82.199999999999761</v>
      </c>
      <c r="CD6" s="49">
        <f t="shared" si="215"/>
        <v>83.099999999999767</v>
      </c>
      <c r="CE6" s="49">
        <f t="shared" si="215"/>
        <v>83.999999999999773</v>
      </c>
      <c r="CF6" s="49">
        <f t="shared" si="215"/>
        <v>84.899999999999778</v>
      </c>
      <c r="CG6" s="49">
        <f t="shared" si="215"/>
        <v>85.799999999999784</v>
      </c>
      <c r="CH6" s="49">
        <f t="shared" si="215"/>
        <v>86.69999999999979</v>
      </c>
      <c r="CI6" s="49">
        <f t="shared" si="215"/>
        <v>87.599999999999795</v>
      </c>
      <c r="CJ6" s="49">
        <f t="shared" si="4"/>
        <v>88.499999999999801</v>
      </c>
      <c r="CK6" s="49">
        <f t="shared" si="4"/>
        <v>89.399999999999807</v>
      </c>
      <c r="CL6" s="49">
        <f t="shared" si="4"/>
        <v>90.299999999999812</v>
      </c>
      <c r="CM6" s="49">
        <f t="shared" si="4"/>
        <v>91.199999999999818</v>
      </c>
      <c r="CN6" s="49">
        <f t="shared" si="4"/>
        <v>92.099999999999824</v>
      </c>
      <c r="CO6" s="49">
        <f t="shared" si="4"/>
        <v>92.999999999999829</v>
      </c>
      <c r="CP6" s="49">
        <f t="shared" si="4"/>
        <v>93.899999999999835</v>
      </c>
      <c r="CQ6" s="49">
        <f t="shared" si="4"/>
        <v>94.799999999999841</v>
      </c>
      <c r="CR6" s="49">
        <f t="shared" si="4"/>
        <v>95.699999999999847</v>
      </c>
      <c r="CS6" s="49">
        <f t="shared" si="4"/>
        <v>96.599999999999852</v>
      </c>
      <c r="CT6" s="49">
        <f t="shared" si="4"/>
        <v>97.499999999999858</v>
      </c>
      <c r="CU6" s="49">
        <f t="shared" si="4"/>
        <v>98.399999999999864</v>
      </c>
      <c r="CV6" s="49">
        <f t="shared" si="4"/>
        <v>99.299999999999869</v>
      </c>
      <c r="CW6" s="49">
        <f t="shared" si="4"/>
        <v>100.19999999999987</v>
      </c>
      <c r="CX6" s="49">
        <f t="shared" si="4"/>
        <v>101.09999999999988</v>
      </c>
      <c r="CY6" s="49">
        <f t="shared" si="4"/>
        <v>101.99999999999989</v>
      </c>
      <c r="CZ6" s="49">
        <f t="shared" si="4"/>
        <v>102.89999999999989</v>
      </c>
      <c r="DA6" s="49">
        <f t="shared" si="4"/>
        <v>103.7999999999999</v>
      </c>
      <c r="DB6" s="49">
        <f t="shared" si="4"/>
        <v>104.6999999999999</v>
      </c>
      <c r="DC6" s="49">
        <f t="shared" si="4"/>
        <v>105.59999999999991</v>
      </c>
      <c r="DD6" s="49">
        <f t="shared" si="4"/>
        <v>106.49999999999991</v>
      </c>
      <c r="DE6" s="49">
        <f t="shared" si="4"/>
        <v>107.39999999999992</v>
      </c>
      <c r="DF6" s="49">
        <f t="shared" si="4"/>
        <v>108.29999999999993</v>
      </c>
      <c r="DG6" s="49">
        <f t="shared" si="4"/>
        <v>109.19999999999993</v>
      </c>
      <c r="DH6" s="49">
        <f t="shared" si="4"/>
        <v>110.09999999999994</v>
      </c>
      <c r="DI6" s="49">
        <f t="shared" si="4"/>
        <v>110.99999999999994</v>
      </c>
      <c r="DJ6" s="49">
        <f t="shared" si="4"/>
        <v>111.89999999999995</v>
      </c>
      <c r="DK6" s="49">
        <f t="shared" si="4"/>
        <v>112.79999999999995</v>
      </c>
      <c r="DL6" s="49">
        <f t="shared" si="4"/>
        <v>113.69999999999996</v>
      </c>
      <c r="DM6" s="49">
        <f t="shared" si="4"/>
        <v>114.59999999999997</v>
      </c>
      <c r="DN6" s="49">
        <f t="shared" si="4"/>
        <v>115.49999999999997</v>
      </c>
      <c r="DO6" s="49">
        <f t="shared" si="4"/>
        <v>116.39999999999998</v>
      </c>
      <c r="DP6" s="49">
        <f t="shared" si="4"/>
        <v>117.29999999999998</v>
      </c>
      <c r="DQ6" s="49">
        <f t="shared" si="4"/>
        <v>118.19999999999999</v>
      </c>
      <c r="DR6" s="49">
        <f t="shared" si="4"/>
        <v>119.1</v>
      </c>
      <c r="DS6" s="183">
        <f t="shared" si="213"/>
        <v>120</v>
      </c>
      <c r="DT6" s="49">
        <f t="shared" si="214"/>
        <v>120.9</v>
      </c>
      <c r="DU6" s="49">
        <f t="shared" ref="DU6:GF9" si="216">IF(ISNONTEXT($V6),DT6+$V6,"")</f>
        <v>121.80000000000001</v>
      </c>
      <c r="DV6" s="49">
        <f t="shared" si="216"/>
        <v>122.70000000000002</v>
      </c>
      <c r="DW6" s="49">
        <f t="shared" si="216"/>
        <v>123.60000000000002</v>
      </c>
      <c r="DX6" s="49">
        <f t="shared" si="216"/>
        <v>124.50000000000003</v>
      </c>
      <c r="DY6" s="49">
        <f t="shared" si="216"/>
        <v>125.40000000000003</v>
      </c>
      <c r="DZ6" s="49">
        <f t="shared" si="216"/>
        <v>126.30000000000004</v>
      </c>
      <c r="EA6" s="49">
        <f t="shared" si="216"/>
        <v>127.20000000000005</v>
      </c>
      <c r="EB6" s="49">
        <f t="shared" si="216"/>
        <v>128.10000000000005</v>
      </c>
      <c r="EC6" s="49">
        <f t="shared" si="216"/>
        <v>129.00000000000006</v>
      </c>
      <c r="ED6" s="49">
        <f t="shared" si="216"/>
        <v>129.90000000000006</v>
      </c>
      <c r="EE6" s="49">
        <f t="shared" si="216"/>
        <v>130.80000000000007</v>
      </c>
      <c r="EF6" s="49">
        <f t="shared" si="216"/>
        <v>131.70000000000007</v>
      </c>
      <c r="EG6" s="49">
        <f t="shared" si="216"/>
        <v>132.60000000000008</v>
      </c>
      <c r="EH6" s="49">
        <f t="shared" si="216"/>
        <v>133.50000000000009</v>
      </c>
      <c r="EI6" s="49">
        <f t="shared" si="216"/>
        <v>134.40000000000009</v>
      </c>
      <c r="EJ6" s="49">
        <f t="shared" si="216"/>
        <v>135.3000000000001</v>
      </c>
      <c r="EK6" s="49">
        <f t="shared" si="216"/>
        <v>136.2000000000001</v>
      </c>
      <c r="EL6" s="49">
        <f t="shared" si="216"/>
        <v>137.10000000000011</v>
      </c>
      <c r="EM6" s="49">
        <f t="shared" si="216"/>
        <v>138.00000000000011</v>
      </c>
      <c r="EN6" s="49">
        <f t="shared" si="216"/>
        <v>138.90000000000012</v>
      </c>
      <c r="EO6" s="49">
        <f t="shared" si="216"/>
        <v>139.80000000000013</v>
      </c>
      <c r="EP6" s="49">
        <f t="shared" si="216"/>
        <v>140.70000000000013</v>
      </c>
      <c r="EQ6" s="49">
        <f t="shared" si="216"/>
        <v>141.60000000000014</v>
      </c>
      <c r="ER6" s="49">
        <f t="shared" si="216"/>
        <v>142.50000000000014</v>
      </c>
      <c r="ES6" s="49">
        <f t="shared" si="216"/>
        <v>143.40000000000015</v>
      </c>
      <c r="ET6" s="49">
        <f t="shared" si="216"/>
        <v>144.30000000000015</v>
      </c>
      <c r="EU6" s="49">
        <f t="shared" si="216"/>
        <v>145.20000000000016</v>
      </c>
      <c r="EV6" s="49">
        <f t="shared" si="216"/>
        <v>146.10000000000016</v>
      </c>
      <c r="EW6" s="49">
        <f t="shared" si="216"/>
        <v>147.00000000000017</v>
      </c>
      <c r="EX6" s="49">
        <f t="shared" si="216"/>
        <v>147.90000000000018</v>
      </c>
      <c r="EY6" s="49">
        <f t="shared" si="216"/>
        <v>148.80000000000018</v>
      </c>
      <c r="EZ6" s="49">
        <f t="shared" si="216"/>
        <v>149.70000000000019</v>
      </c>
      <c r="FA6" s="49">
        <f t="shared" si="216"/>
        <v>150.60000000000019</v>
      </c>
      <c r="FB6" s="49">
        <f t="shared" si="216"/>
        <v>151.5000000000002</v>
      </c>
      <c r="FC6" s="49">
        <f t="shared" si="216"/>
        <v>152.4000000000002</v>
      </c>
      <c r="FD6" s="49">
        <f t="shared" si="216"/>
        <v>153.30000000000021</v>
      </c>
      <c r="FE6" s="49">
        <f t="shared" si="216"/>
        <v>154.20000000000022</v>
      </c>
      <c r="FF6" s="49">
        <f t="shared" si="216"/>
        <v>155.10000000000022</v>
      </c>
      <c r="FG6" s="49">
        <f t="shared" si="216"/>
        <v>156.00000000000023</v>
      </c>
      <c r="FH6" s="49">
        <f t="shared" si="216"/>
        <v>156.90000000000023</v>
      </c>
      <c r="FI6" s="49">
        <f t="shared" si="216"/>
        <v>157.80000000000024</v>
      </c>
      <c r="FJ6" s="49">
        <f t="shared" si="216"/>
        <v>158.70000000000024</v>
      </c>
      <c r="FK6" s="49">
        <f t="shared" si="216"/>
        <v>159.60000000000025</v>
      </c>
      <c r="FL6" s="49">
        <f t="shared" si="216"/>
        <v>160.50000000000026</v>
      </c>
      <c r="FM6" s="49">
        <f t="shared" si="216"/>
        <v>161.40000000000026</v>
      </c>
      <c r="FN6" s="49">
        <f t="shared" si="216"/>
        <v>162.30000000000027</v>
      </c>
      <c r="FO6" s="49">
        <f t="shared" si="216"/>
        <v>163.20000000000027</v>
      </c>
      <c r="FP6" s="49">
        <f t="shared" si="216"/>
        <v>164.10000000000028</v>
      </c>
      <c r="FQ6" s="49">
        <f t="shared" si="216"/>
        <v>165.00000000000028</v>
      </c>
      <c r="FR6" s="49">
        <f t="shared" si="216"/>
        <v>165.90000000000029</v>
      </c>
      <c r="FS6" s="49">
        <f t="shared" si="216"/>
        <v>166.8000000000003</v>
      </c>
      <c r="FT6" s="49">
        <f t="shared" si="216"/>
        <v>167.7000000000003</v>
      </c>
      <c r="FU6" s="49">
        <f t="shared" si="216"/>
        <v>168.60000000000031</v>
      </c>
      <c r="FV6" s="49">
        <f t="shared" si="216"/>
        <v>169.50000000000031</v>
      </c>
      <c r="FW6" s="49">
        <f t="shared" si="216"/>
        <v>170.40000000000032</v>
      </c>
      <c r="FX6" s="49">
        <f t="shared" si="216"/>
        <v>171.30000000000032</v>
      </c>
      <c r="FY6" s="49">
        <f t="shared" si="216"/>
        <v>172.20000000000033</v>
      </c>
      <c r="FZ6" s="49">
        <f t="shared" si="216"/>
        <v>173.10000000000034</v>
      </c>
      <c r="GA6" s="49">
        <f t="shared" si="216"/>
        <v>174.00000000000034</v>
      </c>
      <c r="GB6" s="49">
        <f t="shared" si="216"/>
        <v>174.90000000000035</v>
      </c>
      <c r="GC6" s="49">
        <f t="shared" si="216"/>
        <v>175.80000000000035</v>
      </c>
      <c r="GD6" s="49">
        <f t="shared" si="216"/>
        <v>176.70000000000036</v>
      </c>
      <c r="GE6" s="49">
        <f t="shared" si="216"/>
        <v>177.60000000000036</v>
      </c>
      <c r="GF6" s="49">
        <f t="shared" si="216"/>
        <v>178.50000000000037</v>
      </c>
      <c r="GG6" s="49">
        <f t="shared" si="6"/>
        <v>179.40000000000038</v>
      </c>
      <c r="GH6" s="49">
        <f t="shared" si="6"/>
        <v>180.30000000000038</v>
      </c>
      <c r="GI6" s="49">
        <f t="shared" si="6"/>
        <v>181.20000000000039</v>
      </c>
      <c r="GJ6" s="49">
        <f t="shared" si="6"/>
        <v>182.10000000000039</v>
      </c>
      <c r="GK6" s="49">
        <f t="shared" si="6"/>
        <v>183.0000000000004</v>
      </c>
      <c r="GL6" s="49">
        <f t="shared" si="6"/>
        <v>183.9000000000004</v>
      </c>
      <c r="GM6" s="49">
        <f t="shared" si="6"/>
        <v>184.80000000000041</v>
      </c>
      <c r="GN6" s="49">
        <f t="shared" si="6"/>
        <v>185.70000000000041</v>
      </c>
      <c r="GO6" s="49">
        <f t="shared" si="6"/>
        <v>186.60000000000042</v>
      </c>
      <c r="GP6" s="49">
        <f t="shared" si="6"/>
        <v>187.50000000000043</v>
      </c>
      <c r="GQ6" s="49">
        <f t="shared" si="6"/>
        <v>188.40000000000043</v>
      </c>
      <c r="GR6" s="49">
        <f t="shared" si="6"/>
        <v>189.30000000000044</v>
      </c>
      <c r="GS6" s="49">
        <f t="shared" si="6"/>
        <v>190.20000000000044</v>
      </c>
      <c r="GT6" s="49">
        <f t="shared" si="6"/>
        <v>191.10000000000045</v>
      </c>
      <c r="GU6" s="49">
        <f t="shared" si="6"/>
        <v>192.00000000000045</v>
      </c>
      <c r="GV6" s="49">
        <f t="shared" si="6"/>
        <v>192.90000000000046</v>
      </c>
      <c r="GW6" s="49">
        <f t="shared" si="6"/>
        <v>193.80000000000047</v>
      </c>
      <c r="GX6" s="49">
        <f t="shared" si="6"/>
        <v>194.70000000000047</v>
      </c>
      <c r="GY6" s="49">
        <f t="shared" si="6"/>
        <v>195.60000000000048</v>
      </c>
      <c r="GZ6" s="49">
        <f t="shared" si="6"/>
        <v>196.50000000000048</v>
      </c>
      <c r="HA6" s="49">
        <f t="shared" si="6"/>
        <v>197.40000000000049</v>
      </c>
      <c r="HB6" s="49">
        <f t="shared" si="6"/>
        <v>198.30000000000049</v>
      </c>
      <c r="HC6" s="49">
        <f t="shared" si="6"/>
        <v>199.2000000000005</v>
      </c>
      <c r="HD6" s="49">
        <f t="shared" si="6"/>
        <v>200.10000000000051</v>
      </c>
      <c r="HE6" s="49">
        <f t="shared" si="6"/>
        <v>201.00000000000051</v>
      </c>
      <c r="HF6" s="49">
        <f t="shared" si="6"/>
        <v>201.90000000000052</v>
      </c>
      <c r="HG6" s="49">
        <f t="shared" si="6"/>
        <v>202.80000000000052</v>
      </c>
      <c r="HH6" s="49">
        <f t="shared" si="6"/>
        <v>203.70000000000053</v>
      </c>
      <c r="HI6" s="49">
        <f t="shared" si="6"/>
        <v>204.60000000000053</v>
      </c>
      <c r="HJ6" s="49">
        <f t="shared" si="6"/>
        <v>205.50000000000054</v>
      </c>
      <c r="HK6" s="49">
        <f t="shared" si="6"/>
        <v>206.40000000000055</v>
      </c>
      <c r="HL6" s="49">
        <f t="shared" si="6"/>
        <v>207.30000000000055</v>
      </c>
      <c r="HM6" s="49">
        <f t="shared" si="6"/>
        <v>208.20000000000056</v>
      </c>
      <c r="HN6" s="49">
        <f t="shared" si="6"/>
        <v>209.10000000000056</v>
      </c>
      <c r="HO6" s="49">
        <f t="shared" si="6"/>
        <v>210.00000000000057</v>
      </c>
      <c r="HP6" s="169">
        <f t="shared" si="7"/>
        <v>6.9836890466277929E-6</v>
      </c>
      <c r="HQ6" s="169">
        <f t="shared" si="8"/>
        <v>8.0192201801553333E-6</v>
      </c>
      <c r="HR6" s="169">
        <f t="shared" si="9"/>
        <v>9.1967951641641105E-6</v>
      </c>
      <c r="HS6" s="169">
        <f t="shared" si="10"/>
        <v>1.0534114183625719E-5</v>
      </c>
      <c r="HT6" s="169">
        <f t="shared" si="11"/>
        <v>1.2050821711325166E-5</v>
      </c>
      <c r="HU6" s="169">
        <f t="shared" si="12"/>
        <v>1.3768684003004933E-5</v>
      </c>
      <c r="HV6" s="169">
        <f t="shared" si="13"/>
        <v>1.5711778078815224E-5</v>
      </c>
      <c r="HW6" s="169">
        <f t="shared" si="14"/>
        <v>1.7906692328776798E-5</v>
      </c>
      <c r="HX6" s="169">
        <f t="shared" si="15"/>
        <v>2.0382738791019324E-5</v>
      </c>
      <c r="HY6" s="169">
        <f t="shared" si="16"/>
        <v>2.3172177049424049E-5</v>
      </c>
      <c r="HZ6" s="169">
        <f t="shared" si="17"/>
        <v>2.6310449581334906E-5</v>
      </c>
      <c r="IA6" s="169">
        <f t="shared" si="18"/>
        <v>2.9836428255657906E-5</v>
      </c>
      <c r="IB6" s="169">
        <f t="shared" si="19"/>
        <v>3.3792671536511075E-5</v>
      </c>
      <c r="IC6" s="169">
        <f t="shared" si="20"/>
        <v>3.8225691787317989E-5</v>
      </c>
      <c r="ID6" s="169">
        <f t="shared" si="21"/>
        <v>4.3186231894723763E-5</v>
      </c>
      <c r="IE6" s="169">
        <f t="shared" si="22"/>
        <v>4.8729550241001621E-5</v>
      </c>
      <c r="IF6" s="169">
        <f t="shared" si="23"/>
        <v>5.4915712847965144E-5</v>
      </c>
      <c r="IG6" s="169">
        <f t="shared" si="24"/>
        <v>6.1809891295299871E-5</v>
      </c>
      <c r="IH6" s="169">
        <f t="shared" si="25"/>
        <v>6.9482664782415812E-5</v>
      </c>
      <c r="II6" s="169">
        <f t="shared" si="26"/>
        <v>7.8010324456437486E-5</v>
      </c>
      <c r="IJ6" s="169">
        <f t="shared" si="27"/>
        <v>8.7475177871093409E-5</v>
      </c>
      <c r="IK6" s="169">
        <f t="shared" si="28"/>
        <v>9.7965851173708151E-5</v>
      </c>
      <c r="IL6" s="169">
        <f t="shared" si="29"/>
        <v>1.0957758634218369E-4</v>
      </c>
      <c r="IM6" s="169">
        <f t="shared" si="30"/>
        <v>1.2241253051314415E-4</v>
      </c>
      <c r="IN6" s="169">
        <f t="shared" si="31"/>
        <v>1.3658001415894403E-4</v>
      </c>
      <c r="IO6" s="169">
        <f t="shared" si="32"/>
        <v>1.5219681458809235E-4</v>
      </c>
      <c r="IP6" s="169">
        <f t="shared" si="33"/>
        <v>1.6938740096418076E-4</v>
      </c>
      <c r="IQ6" s="169">
        <f t="shared" si="34"/>
        <v>1.8828415676641223E-4</v>
      </c>
      <c r="IR6" s="169">
        <f t="shared" si="35"/>
        <v>2.0902757535439306E-4</v>
      </c>
      <c r="IS6" s="169">
        <f t="shared" si="36"/>
        <v>2.3176642405536846E-4</v>
      </c>
      <c r="IT6" s="169">
        <f t="shared" si="37"/>
        <v>2.566578719683141E-4</v>
      </c>
      <c r="IU6" s="169">
        <f t="shared" si="38"/>
        <v>2.8386757648114958E-4</v>
      </c>
      <c r="IV6" s="169">
        <f t="shared" si="39"/>
        <v>3.1356972333006656E-4</v>
      </c>
      <c r="IW6" s="169">
        <f t="shared" si="40"/>
        <v>3.4594701489885378E-4</v>
      </c>
      <c r="IX6" s="169">
        <f t="shared" si="41"/>
        <v>3.8119060136666691E-4</v>
      </c>
      <c r="IY6" s="169">
        <f t="shared" si="42"/>
        <v>4.1949994927038381E-4</v>
      </c>
      <c r="IZ6" s="169">
        <f t="shared" si="43"/>
        <v>4.6108264205801551E-4</v>
      </c>
      <c r="JA6" s="169">
        <f t="shared" si="44"/>
        <v>5.0615410727789314E-4</v>
      </c>
      <c r="JB6" s="169">
        <f t="shared" si="45"/>
        <v>5.549372651796954E-4</v>
      </c>
      <c r="JC6" s="169">
        <f t="shared" si="46"/>
        <v>6.0766209370264983E-4</v>
      </c>
      <c r="JD6" s="169">
        <f t="shared" si="47"/>
        <v>6.645651050978357E-4</v>
      </c>
      <c r="JE6" s="169">
        <f t="shared" si="48"/>
        <v>7.2588872977935755E-4</v>
      </c>
      <c r="JF6" s="169">
        <f t="shared" si="49"/>
        <v>7.9188060342655754E-4</v>
      </c>
      <c r="JG6" s="169">
        <f t="shared" si="50"/>
        <v>8.6279275386899677E-4</v>
      </c>
      <c r="JH6" s="169">
        <f t="shared" si="51"/>
        <v>9.3888068487934801E-4</v>
      </c>
      <c r="JI6" s="169">
        <f t="shared" si="52"/>
        <v>1.0204023546774813E-3</v>
      </c>
      <c r="JJ6" s="169">
        <f t="shared" si="53"/>
        <v>1.1076170477117013E-3</v>
      </c>
      <c r="JK6" s="169">
        <f t="shared" si="54"/>
        <v>1.2007841391289075E-3</v>
      </c>
      <c r="JL6" s="169">
        <f t="shared" si="55"/>
        <v>1.3001617522719207E-3</v>
      </c>
      <c r="JM6" s="169">
        <f t="shared" si="56"/>
        <v>1.4060053105456117E-3</v>
      </c>
      <c r="JN6" s="169">
        <f t="shared" si="57"/>
        <v>1.5185659860684918E-3</v>
      </c>
      <c r="JO6" s="169">
        <f t="shared" si="58"/>
        <v>1.6380890486667144E-3</v>
      </c>
      <c r="JP6" s="169">
        <f t="shared" si="59"/>
        <v>1.7648121199651137E-3</v>
      </c>
      <c r="JQ6" s="169">
        <f t="shared" si="60"/>
        <v>1.8989633385755394E-3</v>
      </c>
      <c r="JR6" s="169">
        <f t="shared" si="61"/>
        <v>2.0407594436657977E-3</v>
      </c>
      <c r="JS6" s="169">
        <f t="shared" si="62"/>
        <v>2.1904037855009573E-3</v>
      </c>
      <c r="JT6" s="169">
        <f t="shared" si="63"/>
        <v>2.3480842728692899E-3</v>
      </c>
      <c r="JU6" s="169">
        <f t="shared" si="64"/>
        <v>2.5139712686232298E-3</v>
      </c>
      <c r="JV6" s="169">
        <f t="shared" si="65"/>
        <v>2.6882154458660427E-3</v>
      </c>
      <c r="JW6" s="169">
        <f t="shared" si="66"/>
        <v>2.8709456185807675E-3</v>
      </c>
      <c r="JX6" s="169">
        <f t="shared" si="67"/>
        <v>3.0622665617123213E-3</v>
      </c>
      <c r="JY6" s="169">
        <f t="shared" si="68"/>
        <v>3.2622568368586798E-3</v>
      </c>
      <c r="JZ6" s="169">
        <f t="shared" si="69"/>
        <v>3.4709666407844579E-3</v>
      </c>
      <c r="KA6" s="169">
        <f t="shared" si="70"/>
        <v>3.6884156949219776E-3</v>
      </c>
      <c r="KB6" s="169">
        <f t="shared" si="71"/>
        <v>3.9145911948526256E-3</v>
      </c>
      <c r="KC6" s="169">
        <f t="shared" si="72"/>
        <v>4.14944583944737E-3</v>
      </c>
      <c r="KD6" s="169">
        <f t="shared" si="73"/>
        <v>4.392895959872585E-3</v>
      </c>
      <c r="KE6" s="169">
        <f t="shared" si="74"/>
        <v>4.644819769019635E-3</v>
      </c>
      <c r="KF6" s="169">
        <f t="shared" si="75"/>
        <v>4.9050557520790945E-3</v>
      </c>
      <c r="KG6" s="169">
        <f t="shared" si="76"/>
        <v>5.1734012189397398E-3</v>
      </c>
      <c r="KH6" s="169">
        <f t="shared" si="77"/>
        <v>5.4496110388367871E-3</v>
      </c>
      <c r="KI6" s="169">
        <f t="shared" si="78"/>
        <v>5.7333965771939523E-3</v>
      </c>
      <c r="KJ6" s="169">
        <f t="shared" si="79"/>
        <v>6.0244248538924667E-3</v>
      </c>
      <c r="KK6" s="169">
        <f t="shared" si="80"/>
        <v>6.3223179412527529E-3</v>
      </c>
      <c r="KL6" s="169">
        <f t="shared" si="81"/>
        <v>6.6266526188289779E-3</v>
      </c>
      <c r="KM6" s="169">
        <f t="shared" si="82"/>
        <v>6.9369603006946348E-3</v>
      </c>
      <c r="KN6" s="169">
        <f t="shared" si="83"/>
        <v>7.2527272492424813E-3</v>
      </c>
      <c r="KO6" s="169">
        <f t="shared" si="84"/>
        <v>7.5733950876422972E-3</v>
      </c>
      <c r="KP6" s="169">
        <f t="shared" si="85"/>
        <v>7.8983616210054671E-3</v>
      </c>
      <c r="KQ6" s="169">
        <f t="shared" si="86"/>
        <v>8.2269819740103563E-3</v>
      </c>
      <c r="KR6" s="169">
        <f t="shared" si="87"/>
        <v>8.5585700502637981E-3</v>
      </c>
      <c r="KS6" s="169">
        <f t="shared" si="88"/>
        <v>8.8924003160321119E-3</v>
      </c>
      <c r="KT6" s="169">
        <f t="shared" si="89"/>
        <v>9.2277099081931463E-3</v>
      </c>
      <c r="KU6" s="169">
        <f t="shared" si="90"/>
        <v>9.5637010633644777E-3</v>
      </c>
      <c r="KV6" s="169">
        <f t="shared" si="91"/>
        <v>9.8995438621813179E-3</v>
      </c>
      <c r="KW6" s="169">
        <f t="shared" si="92"/>
        <v>1.0234379279660876E-2</v>
      </c>
      <c r="KX6" s="169">
        <f t="shared" si="93"/>
        <v>1.0567322529531091E-2</v>
      </c>
      <c r="KY6" s="169">
        <f t="shared" si="94"/>
        <v>1.0897466687354555E-2</v>
      </c>
      <c r="KZ6" s="169">
        <f t="shared" si="95"/>
        <v>1.1223886574278684E-2</v>
      </c>
      <c r="LA6" s="169">
        <f t="shared" si="96"/>
        <v>1.1545642880326367E-2</v>
      </c>
      <c r="LB6" s="169">
        <f t="shared" si="97"/>
        <v>1.1861786503343527E-2</v>
      </c>
      <c r="LC6" s="169">
        <f t="shared" si="98"/>
        <v>1.2171363077077149E-2</v>
      </c>
      <c r="LD6" s="169">
        <f t="shared" si="99"/>
        <v>1.2473417659404023E-2</v>
      </c>
      <c r="LE6" s="169">
        <f t="shared" si="100"/>
        <v>1.2766999549500193E-2</v>
      </c>
      <c r="LF6" s="169">
        <f t="shared" si="101"/>
        <v>1.3051167200765794E-2</v>
      </c>
      <c r="LG6" s="169">
        <f t="shared" si="102"/>
        <v>1.33249931946286E-2</v>
      </c>
      <c r="LH6" s="169">
        <f t="shared" si="103"/>
        <v>1.3587569238968717E-2</v>
      </c>
      <c r="LI6" s="169">
        <f t="shared" si="104"/>
        <v>1.3838011153859818E-2</v>
      </c>
      <c r="LJ6" s="169">
        <f t="shared" si="105"/>
        <v>1.4075463806628307E-2</v>
      </c>
      <c r="LK6" s="169">
        <f t="shared" si="106"/>
        <v>1.429910595790676E-2</v>
      </c>
      <c r="LL6" s="169">
        <f t="shared" si="107"/>
        <v>1.4508154980412509E-2</v>
      </c>
      <c r="LM6" s="169">
        <f t="shared" si="108"/>
        <v>1.4701871412623801E-2</v>
      </c>
      <c r="LN6" s="169">
        <f t="shared" si="109"/>
        <v>1.4879563310355321E-2</v>
      </c>
      <c r="LO6" s="169">
        <f t="shared" si="110"/>
        <v>1.5040590360450174E-2</v>
      </c>
      <c r="LP6" s="169">
        <f t="shared" si="111"/>
        <v>1.5184367722397923E-2</v>
      </c>
      <c r="LQ6" s="169">
        <f t="shared" si="112"/>
        <v>1.531036956564585E-2</v>
      </c>
      <c r="LR6" s="169">
        <f t="shared" si="113"/>
        <v>1.5418132272675272E-2</v>
      </c>
      <c r="LS6" s="169">
        <f t="shared" si="114"/>
        <v>1.5507257280544924E-2</v>
      </c>
      <c r="LT6" s="169">
        <f t="shared" si="115"/>
        <v>1.5577413536532346E-2</v>
      </c>
      <c r="LU6" s="169">
        <f t="shared" si="116"/>
        <v>1.56283395467018E-2</v>
      </c>
      <c r="LV6" s="169">
        <f t="shared" si="117"/>
        <v>1.565984499965933E-2</v>
      </c>
      <c r="LW6" s="169">
        <f t="shared" si="118"/>
        <v>1.56718119513851E-2</v>
      </c>
      <c r="LX6" s="169">
        <f t="shared" si="119"/>
        <v>1.5664195560820309E-2</v>
      </c>
      <c r="LY6" s="169">
        <f t="shared" si="120"/>
        <v>1.563702436978856E-2</v>
      </c>
      <c r="LZ6" s="169">
        <f t="shared" si="121"/>
        <v>1.5590400124806357E-2</v>
      </c>
      <c r="MA6" s="169">
        <f t="shared" si="122"/>
        <v>1.5524497142339534E-2</v>
      </c>
      <c r="MB6" s="169">
        <f t="shared" si="123"/>
        <v>1.5439561223047009E-2</v>
      </c>
      <c r="MC6" s="169">
        <f t="shared" si="124"/>
        <v>1.5335908124475901E-2</v>
      </c>
      <c r="MD6" s="169">
        <f t="shared" si="125"/>
        <v>1.5213921605488415E-2</v>
      </c>
      <c r="ME6" s="169">
        <f t="shared" si="126"/>
        <v>1.5074051059369009E-2</v>
      </c>
      <c r="MF6" s="169">
        <f t="shared" si="127"/>
        <v>1.4916808756039625E-2</v>
      </c>
      <c r="MG6" s="169">
        <f t="shared" si="128"/>
        <v>1.4742766717063606E-2</v>
      </c>
      <c r="MH6" s="169">
        <f t="shared" si="129"/>
        <v>1.4552553250110156E-2</v>
      </c>
      <c r="MI6" s="169">
        <f t="shared" si="130"/>
        <v>1.434684917225032E-2</v>
      </c>
      <c r="MJ6" s="169">
        <f t="shared" si="131"/>
        <v>1.4126383753834482E-2</v>
      </c>
      <c r="MK6" s="169">
        <f t="shared" si="132"/>
        <v>1.3891930416737714E-2</v>
      </c>
      <c r="ML6" s="169">
        <f t="shared" si="133"/>
        <v>1.3644302222434327E-2</v>
      </c>
      <c r="MM6" s="169">
        <f t="shared" si="134"/>
        <v>1.3384347186662751E-2</v>
      </c>
      <c r="MN6" s="169">
        <f t="shared" si="135"/>
        <v>1.3112943458357696E-2</v>
      </c>
      <c r="MO6" s="169">
        <f t="shared" si="136"/>
        <v>1.2830994401053989E-2</v>
      </c>
      <c r="MP6" s="169">
        <f t="shared" si="137"/>
        <v>1.2539423615106918E-2</v>
      </c>
      <c r="MQ6" s="169">
        <f t="shared" si="138"/>
        <v>1.2239169938832136E-2</v>
      </c>
      <c r="MR6" s="169">
        <f t="shared" si="139"/>
        <v>1.1931182466055141E-2</v>
      </c>
      <c r="MS6" s="169">
        <f t="shared" si="140"/>
        <v>1.1616415616590159E-2</v>
      </c>
      <c r="MT6" s="169">
        <f t="shared" si="141"/>
        <v>1.1295824294859655E-2</v>
      </c>
      <c r="MU6" s="169">
        <f t="shared" si="142"/>
        <v>1.0970359170241202E-2</v>
      </c>
      <c r="MV6" s="169">
        <f t="shared" si="143"/>
        <v>1.0640962110813742E-2</v>
      </c>
      <c r="MW6" s="169">
        <f t="shared" si="144"/>
        <v>1.0308561799999031E-2</v>
      </c>
      <c r="MX6" s="169">
        <f t="shared" si="145"/>
        <v>9.9740695631875074E-3</v>
      </c>
      <c r="MY6" s="169">
        <f t="shared" si="146"/>
        <v>9.6383754288340701E-3</v>
      </c>
      <c r="MZ6" s="169">
        <f t="shared" si="147"/>
        <v>9.302344445742787E-3</v>
      </c>
      <c r="NA6" s="169">
        <f t="shared" si="148"/>
        <v>8.9668132753661714E-3</v>
      </c>
      <c r="NB6" s="169">
        <f t="shared" si="149"/>
        <v>8.632587074960103E-3</v>
      </c>
      <c r="NC6" s="169">
        <f t="shared" si="150"/>
        <v>8.3004366843958954E-3</v>
      </c>
      <c r="ND6" s="169">
        <f t="shared" si="151"/>
        <v>7.9710961263717104E-3</v>
      </c>
      <c r="NE6" s="169">
        <f t="shared" si="152"/>
        <v>7.645260426721083E-3</v>
      </c>
      <c r="NF6" s="169">
        <f t="shared" si="153"/>
        <v>7.3235837585195794E-3</v>
      </c>
      <c r="NG6" s="169">
        <f t="shared" si="154"/>
        <v>7.0066779107728133E-3</v>
      </c>
      <c r="NH6" s="169">
        <f t="shared" si="155"/>
        <v>6.6951110796594649E-3</v>
      </c>
      <c r="NI6" s="169">
        <f t="shared" si="156"/>
        <v>6.3894069776276362E-3</v>
      </c>
      <c r="NJ6" s="169">
        <f t="shared" si="157"/>
        <v>6.0900442531262337E-3</v>
      </c>
      <c r="NK6" s="169">
        <f t="shared" si="158"/>
        <v>5.7974562114155876E-3</v>
      </c>
      <c r="NL6" s="169">
        <f t="shared" si="159"/>
        <v>5.512030824761191E-3</v>
      </c>
      <c r="NM6" s="169">
        <f t="shared" si="160"/>
        <v>5.234111018385809E-3</v>
      </c>
      <c r="NN6" s="169">
        <f t="shared" si="161"/>
        <v>4.9639952168496985E-3</v>
      </c>
      <c r="NO6" s="169">
        <f t="shared" si="162"/>
        <v>4.7019381340543346E-3</v>
      </c>
      <c r="NP6" s="169">
        <f t="shared" si="163"/>
        <v>4.4481517888268571E-3</v>
      </c>
      <c r="NQ6" s="169">
        <f t="shared" si="164"/>
        <v>4.2028067270420714E-3</v>
      </c>
      <c r="NR6" s="169">
        <f t="shared" si="165"/>
        <v>3.9660334304753896E-3</v>
      </c>
      <c r="NS6" s="169">
        <f t="shared" si="166"/>
        <v>3.7379238920491561E-3</v>
      </c>
      <c r="NT6" s="169">
        <f t="shared" si="167"/>
        <v>3.5185333368300993E-3</v>
      </c>
      <c r="NU6" s="169">
        <f t="shared" si="168"/>
        <v>3.3078820680481325E-3</v>
      </c>
      <c r="NV6" s="169">
        <f t="shared" si="169"/>
        <v>3.1059574175250002E-3</v>
      </c>
      <c r="NW6" s="169">
        <f t="shared" si="170"/>
        <v>2.9127157802126893E-3</v>
      </c>
      <c r="NX6" s="169">
        <f t="shared" si="171"/>
        <v>2.728084713031262E-3</v>
      </c>
      <c r="NY6" s="169">
        <f t="shared" si="172"/>
        <v>2.5519650788479705E-3</v>
      </c>
      <c r="NZ6" s="169">
        <f t="shared" si="173"/>
        <v>2.3842332172372932E-3</v>
      </c>
      <c r="OA6" s="169">
        <f t="shared" si="174"/>
        <v>2.2247431245872883E-3</v>
      </c>
      <c r="OB6" s="169">
        <f t="shared" si="175"/>
        <v>2.0733286271531559E-3</v>
      </c>
      <c r="OC6" s="169">
        <f t="shared" si="176"/>
        <v>1.9298055317860385E-3</v>
      </c>
      <c r="OD6" s="169">
        <f t="shared" si="177"/>
        <v>1.7939737402655857E-3</v>
      </c>
      <c r="OE6" s="169">
        <f t="shared" si="178"/>
        <v>1.6656193144207055E-3</v>
      </c>
      <c r="OF6" s="169">
        <f t="shared" si="179"/>
        <v>1.5445164805170696E-3</v>
      </c>
      <c r="OG6" s="169">
        <f t="shared" si="180"/>
        <v>1.4304295627054261E-3</v>
      </c>
      <c r="OH6" s="169">
        <f t="shared" si="181"/>
        <v>1.3231148366460871E-3</v>
      </c>
      <c r="OI6" s="169">
        <f t="shared" si="182"/>
        <v>1.2223222957372668E-3</v>
      </c>
      <c r="OJ6" s="169">
        <f t="shared" si="183"/>
        <v>1.1277973236646849E-3</v>
      </c>
      <c r="OK6" s="169">
        <f t="shared" si="184"/>
        <v>1.0392822682448253E-3</v>
      </c>
      <c r="OL6" s="169">
        <f t="shared" si="185"/>
        <v>9.5651791274341074E-4</v>
      </c>
      <c r="OM6" s="169">
        <f t="shared" si="186"/>
        <v>8.79244842004376E-4</v>
      </c>
      <c r="ON6" s="169">
        <f t="shared" si="187"/>
        <v>8.0720470181483255E-4</v>
      </c>
      <c r="OO6" s="169">
        <f t="shared" si="188"/>
        <v>7.4014135095129454E-4</v>
      </c>
      <c r="OP6" s="169">
        <f t="shared" si="189"/>
        <v>6.7780190629633508E-4</v>
      </c>
      <c r="OQ6" s="169">
        <f t="shared" si="190"/>
        <v>6.1993768227889938E-4</v>
      </c>
      <c r="OR6" s="169">
        <f t="shared" si="191"/>
        <v>5.6630502667278976E-4</v>
      </c>
      <c r="OS6" s="169">
        <f t="shared" si="192"/>
        <v>5.1666605548478532E-4</v>
      </c>
      <c r="OT6" s="169">
        <f t="shared" si="193"/>
        <v>4.7078929027611596E-4</v>
      </c>
      <c r="OU6" s="169">
        <f t="shared" si="194"/>
        <v>4.2845020178905338E-4</v>
      </c>
      <c r="OV6" s="169">
        <f t="shared" si="195"/>
        <v>3.8943166419584414E-4</v>
      </c>
      <c r="OW6" s="169">
        <f t="shared" si="196"/>
        <v>3.5352432465247599E-4</v>
      </c>
      <c r="OX6" s="169">
        <f t="shared" si="197"/>
        <v>3.2052689312800169E-4</v>
      </c>
      <c r="OY6" s="169">
        <f t="shared" si="198"/>
        <v>2.9024635769508939E-4</v>
      </c>
      <c r="OZ6" s="169">
        <f t="shared" si="199"/>
        <v>2.6249813061352169E-4</v>
      </c>
      <c r="PA6" s="169">
        <f t="shared" si="200"/>
        <v>2.371061306202098E-4</v>
      </c>
      <c r="PB6" s="169">
        <f t="shared" si="201"/>
        <v>2.1390280686200939E-4</v>
      </c>
      <c r="PC6" s="169">
        <f t="shared" si="202"/>
        <v>1.9272910987657021E-4</v>
      </c>
      <c r="PD6" s="169">
        <f t="shared" si="203"/>
        <v>1.7343441494699897E-4</v>
      </c>
      <c r="PE6" s="169">
        <f t="shared" si="204"/>
        <v>1.558764030338005E-4</v>
      </c>
      <c r="PF6" s="169">
        <f t="shared" si="205"/>
        <v>1.3992090432784991E-4</v>
      </c>
      <c r="PG6" s="169">
        <f t="shared" si="206"/>
        <v>1.2544170927642048E-4</v>
      </c>
      <c r="PH6" s="169">
        <f t="shared" si="207"/>
        <v>1.1232035171576195E-4</v>
      </c>
    </row>
    <row r="7" spans="1:425" x14ac:dyDescent="0.75">
      <c r="A7" s="4">
        <v>4</v>
      </c>
      <c r="B7" s="96">
        <f t="shared" si="208"/>
        <v>60</v>
      </c>
      <c r="C7" s="95">
        <v>120</v>
      </c>
      <c r="D7" s="96">
        <f t="shared" si="209"/>
        <v>240</v>
      </c>
      <c r="E7" s="124">
        <f t="shared" si="0"/>
        <v>1</v>
      </c>
      <c r="F7" s="124">
        <f t="shared" si="1"/>
        <v>0.5</v>
      </c>
      <c r="G7" s="73">
        <f t="shared" si="210"/>
        <v>130</v>
      </c>
      <c r="H7" s="23" t="s">
        <v>3</v>
      </c>
      <c r="I7" s="57"/>
      <c r="J7" s="280"/>
      <c r="K7" s="74">
        <f>IF(AND(B7&gt;0,C7&gt;0,D7&gt;0),IF(ISBLANK(J7),IF(ISBLANK(H7),"",(D7-B7)*VLOOKUP(H7,VLookups!$A$4:$B$13,2,FALSE)),J7),"")</f>
        <v>31.176914536239792</v>
      </c>
      <c r="L7" s="75">
        <f t="shared" si="2"/>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130</v>
      </c>
      <c r="U7" s="5"/>
      <c r="V7" s="168">
        <f t="shared" si="211"/>
        <v>0.9</v>
      </c>
      <c r="W7" s="49">
        <f t="shared" si="212"/>
        <v>29.999999999999702</v>
      </c>
      <c r="X7" s="49">
        <f t="shared" si="215"/>
        <v>30.8999999999997</v>
      </c>
      <c r="Y7" s="49">
        <f t="shared" si="215"/>
        <v>31.799999999999699</v>
      </c>
      <c r="Z7" s="49">
        <f t="shared" si="215"/>
        <v>32.699999999999697</v>
      </c>
      <c r="AA7" s="49">
        <f t="shared" si="215"/>
        <v>33.599999999999696</v>
      </c>
      <c r="AB7" s="49">
        <f t="shared" si="215"/>
        <v>34.499999999999694</v>
      </c>
      <c r="AC7" s="49">
        <f t="shared" si="215"/>
        <v>35.399999999999693</v>
      </c>
      <c r="AD7" s="49">
        <f t="shared" si="215"/>
        <v>36.299999999999692</v>
      </c>
      <c r="AE7" s="49">
        <f t="shared" si="215"/>
        <v>37.19999999999969</v>
      </c>
      <c r="AF7" s="49">
        <f t="shared" si="215"/>
        <v>38.099999999999689</v>
      </c>
      <c r="AG7" s="49">
        <f t="shared" si="215"/>
        <v>38.999999999999687</v>
      </c>
      <c r="AH7" s="49">
        <f t="shared" si="215"/>
        <v>39.899999999999686</v>
      </c>
      <c r="AI7" s="49">
        <f t="shared" si="215"/>
        <v>40.799999999999685</v>
      </c>
      <c r="AJ7" s="49">
        <f t="shared" si="215"/>
        <v>41.699999999999683</v>
      </c>
      <c r="AK7" s="49">
        <f t="shared" si="215"/>
        <v>42.599999999999682</v>
      </c>
      <c r="AL7" s="49">
        <f t="shared" si="215"/>
        <v>43.49999999999968</v>
      </c>
      <c r="AM7" s="49">
        <f t="shared" si="215"/>
        <v>44.399999999999679</v>
      </c>
      <c r="AN7" s="49">
        <f t="shared" si="215"/>
        <v>45.299999999999677</v>
      </c>
      <c r="AO7" s="49">
        <f t="shared" si="215"/>
        <v>46.199999999999676</v>
      </c>
      <c r="AP7" s="49">
        <f t="shared" si="215"/>
        <v>47.099999999999675</v>
      </c>
      <c r="AQ7" s="49">
        <f t="shared" si="215"/>
        <v>47.999999999999673</v>
      </c>
      <c r="AR7" s="49">
        <f t="shared" si="215"/>
        <v>48.899999999999672</v>
      </c>
      <c r="AS7" s="49">
        <f t="shared" si="215"/>
        <v>49.79999999999967</v>
      </c>
      <c r="AT7" s="49">
        <f t="shared" si="215"/>
        <v>50.699999999999669</v>
      </c>
      <c r="AU7" s="49">
        <f t="shared" si="215"/>
        <v>51.599999999999667</v>
      </c>
      <c r="AV7" s="49">
        <f t="shared" si="215"/>
        <v>52.499999999999666</v>
      </c>
      <c r="AW7" s="49">
        <f t="shared" si="215"/>
        <v>53.399999999999665</v>
      </c>
      <c r="AX7" s="49">
        <f t="shared" si="215"/>
        <v>54.299999999999663</v>
      </c>
      <c r="AY7" s="49">
        <f t="shared" si="215"/>
        <v>55.199999999999662</v>
      </c>
      <c r="AZ7" s="49">
        <f t="shared" si="215"/>
        <v>56.09999999999966</v>
      </c>
      <c r="BA7" s="49">
        <f t="shared" si="215"/>
        <v>56.999999999999659</v>
      </c>
      <c r="BB7" s="49">
        <f t="shared" si="215"/>
        <v>57.899999999999658</v>
      </c>
      <c r="BC7" s="49">
        <f t="shared" si="215"/>
        <v>58.799999999999656</v>
      </c>
      <c r="BD7" s="49">
        <f t="shared" si="215"/>
        <v>59.699999999999655</v>
      </c>
      <c r="BE7" s="49">
        <f t="shared" si="215"/>
        <v>60.599999999999653</v>
      </c>
      <c r="BF7" s="49">
        <f t="shared" si="215"/>
        <v>61.499999999999652</v>
      </c>
      <c r="BG7" s="49">
        <f t="shared" si="215"/>
        <v>62.39999999999965</v>
      </c>
      <c r="BH7" s="49">
        <f t="shared" si="215"/>
        <v>63.299999999999649</v>
      </c>
      <c r="BI7" s="49">
        <f t="shared" si="215"/>
        <v>64.199999999999648</v>
      </c>
      <c r="BJ7" s="49">
        <f t="shared" si="215"/>
        <v>65.099999999999653</v>
      </c>
      <c r="BK7" s="49">
        <f t="shared" si="215"/>
        <v>65.999999999999659</v>
      </c>
      <c r="BL7" s="49">
        <f t="shared" si="215"/>
        <v>66.899999999999665</v>
      </c>
      <c r="BM7" s="49">
        <f t="shared" si="215"/>
        <v>67.79999999999967</v>
      </c>
      <c r="BN7" s="49">
        <f t="shared" si="215"/>
        <v>68.699999999999676</v>
      </c>
      <c r="BO7" s="49">
        <f t="shared" si="215"/>
        <v>69.599999999999682</v>
      </c>
      <c r="BP7" s="49">
        <f t="shared" si="215"/>
        <v>70.499999999999687</v>
      </c>
      <c r="BQ7" s="49">
        <f t="shared" si="215"/>
        <v>71.399999999999693</v>
      </c>
      <c r="BR7" s="49">
        <f t="shared" si="215"/>
        <v>72.299999999999699</v>
      </c>
      <c r="BS7" s="49">
        <f t="shared" si="215"/>
        <v>73.199999999999704</v>
      </c>
      <c r="BT7" s="49">
        <f t="shared" si="215"/>
        <v>74.09999999999971</v>
      </c>
      <c r="BU7" s="49">
        <f t="shared" si="215"/>
        <v>74.999999999999716</v>
      </c>
      <c r="BV7" s="49">
        <f t="shared" si="215"/>
        <v>75.899999999999721</v>
      </c>
      <c r="BW7" s="49">
        <f t="shared" si="215"/>
        <v>76.799999999999727</v>
      </c>
      <c r="BX7" s="49">
        <f t="shared" si="215"/>
        <v>77.699999999999733</v>
      </c>
      <c r="BY7" s="49">
        <f t="shared" si="215"/>
        <v>78.599999999999739</v>
      </c>
      <c r="BZ7" s="49">
        <f t="shared" si="215"/>
        <v>79.499999999999744</v>
      </c>
      <c r="CA7" s="49">
        <f t="shared" si="215"/>
        <v>80.39999999999975</v>
      </c>
      <c r="CB7" s="49">
        <f t="shared" si="215"/>
        <v>81.299999999999756</v>
      </c>
      <c r="CC7" s="49">
        <f t="shared" si="215"/>
        <v>82.199999999999761</v>
      </c>
      <c r="CD7" s="49">
        <f t="shared" si="215"/>
        <v>83.099999999999767</v>
      </c>
      <c r="CE7" s="49">
        <f t="shared" si="215"/>
        <v>83.999999999999773</v>
      </c>
      <c r="CF7" s="49">
        <f t="shared" si="215"/>
        <v>84.899999999999778</v>
      </c>
      <c r="CG7" s="49">
        <f t="shared" si="215"/>
        <v>85.799999999999784</v>
      </c>
      <c r="CH7" s="49">
        <f t="shared" si="215"/>
        <v>86.69999999999979</v>
      </c>
      <c r="CI7" s="49">
        <f t="shared" si="215"/>
        <v>87.599999999999795</v>
      </c>
      <c r="CJ7" s="49">
        <f t="shared" si="4"/>
        <v>88.499999999999801</v>
      </c>
      <c r="CK7" s="49">
        <f t="shared" si="4"/>
        <v>89.399999999999807</v>
      </c>
      <c r="CL7" s="49">
        <f t="shared" si="4"/>
        <v>90.299999999999812</v>
      </c>
      <c r="CM7" s="49">
        <f t="shared" si="4"/>
        <v>91.199999999999818</v>
      </c>
      <c r="CN7" s="49">
        <f t="shared" si="4"/>
        <v>92.099999999999824</v>
      </c>
      <c r="CO7" s="49">
        <f t="shared" si="4"/>
        <v>92.999999999999829</v>
      </c>
      <c r="CP7" s="49">
        <f t="shared" si="4"/>
        <v>93.899999999999835</v>
      </c>
      <c r="CQ7" s="49">
        <f t="shared" si="4"/>
        <v>94.799999999999841</v>
      </c>
      <c r="CR7" s="49">
        <f t="shared" si="4"/>
        <v>95.699999999999847</v>
      </c>
      <c r="CS7" s="49">
        <f t="shared" si="4"/>
        <v>96.599999999999852</v>
      </c>
      <c r="CT7" s="49">
        <f t="shared" si="4"/>
        <v>97.499999999999858</v>
      </c>
      <c r="CU7" s="49">
        <f t="shared" si="4"/>
        <v>98.399999999999864</v>
      </c>
      <c r="CV7" s="49">
        <f t="shared" si="4"/>
        <v>99.299999999999869</v>
      </c>
      <c r="CW7" s="49">
        <f t="shared" si="4"/>
        <v>100.19999999999987</v>
      </c>
      <c r="CX7" s="49">
        <f t="shared" si="4"/>
        <v>101.09999999999988</v>
      </c>
      <c r="CY7" s="49">
        <f t="shared" si="4"/>
        <v>101.99999999999989</v>
      </c>
      <c r="CZ7" s="49">
        <f t="shared" si="4"/>
        <v>102.89999999999989</v>
      </c>
      <c r="DA7" s="49">
        <f t="shared" si="4"/>
        <v>103.7999999999999</v>
      </c>
      <c r="DB7" s="49">
        <f t="shared" si="4"/>
        <v>104.6999999999999</v>
      </c>
      <c r="DC7" s="49">
        <f t="shared" si="4"/>
        <v>105.59999999999991</v>
      </c>
      <c r="DD7" s="49">
        <f t="shared" si="4"/>
        <v>106.49999999999991</v>
      </c>
      <c r="DE7" s="49">
        <f t="shared" si="4"/>
        <v>107.39999999999992</v>
      </c>
      <c r="DF7" s="49">
        <f t="shared" si="4"/>
        <v>108.29999999999993</v>
      </c>
      <c r="DG7" s="49">
        <f t="shared" si="4"/>
        <v>109.19999999999993</v>
      </c>
      <c r="DH7" s="49">
        <f t="shared" si="4"/>
        <v>110.09999999999994</v>
      </c>
      <c r="DI7" s="49">
        <f t="shared" si="4"/>
        <v>110.99999999999994</v>
      </c>
      <c r="DJ7" s="49">
        <f t="shared" si="4"/>
        <v>111.89999999999995</v>
      </c>
      <c r="DK7" s="49">
        <f t="shared" si="4"/>
        <v>112.79999999999995</v>
      </c>
      <c r="DL7" s="49">
        <f t="shared" si="4"/>
        <v>113.69999999999996</v>
      </c>
      <c r="DM7" s="49">
        <f t="shared" si="4"/>
        <v>114.59999999999997</v>
      </c>
      <c r="DN7" s="49">
        <f t="shared" si="4"/>
        <v>115.49999999999997</v>
      </c>
      <c r="DO7" s="49">
        <f t="shared" si="4"/>
        <v>116.39999999999998</v>
      </c>
      <c r="DP7" s="49">
        <f t="shared" si="4"/>
        <v>117.29999999999998</v>
      </c>
      <c r="DQ7" s="49">
        <f t="shared" si="4"/>
        <v>118.19999999999999</v>
      </c>
      <c r="DR7" s="49">
        <f t="shared" si="4"/>
        <v>119.1</v>
      </c>
      <c r="DS7" s="183">
        <f t="shared" si="213"/>
        <v>120</v>
      </c>
      <c r="DT7" s="49">
        <f t="shared" si="214"/>
        <v>120.9</v>
      </c>
      <c r="DU7" s="49">
        <f t="shared" si="216"/>
        <v>121.80000000000001</v>
      </c>
      <c r="DV7" s="49">
        <f t="shared" si="216"/>
        <v>122.70000000000002</v>
      </c>
      <c r="DW7" s="49">
        <f t="shared" si="216"/>
        <v>123.60000000000002</v>
      </c>
      <c r="DX7" s="49">
        <f t="shared" si="216"/>
        <v>124.50000000000003</v>
      </c>
      <c r="DY7" s="49">
        <f t="shared" si="216"/>
        <v>125.40000000000003</v>
      </c>
      <c r="DZ7" s="49">
        <f t="shared" si="216"/>
        <v>126.30000000000004</v>
      </c>
      <c r="EA7" s="49">
        <f t="shared" si="216"/>
        <v>127.20000000000005</v>
      </c>
      <c r="EB7" s="49">
        <f t="shared" si="216"/>
        <v>128.10000000000005</v>
      </c>
      <c r="EC7" s="49">
        <f t="shared" si="216"/>
        <v>129.00000000000006</v>
      </c>
      <c r="ED7" s="49">
        <f t="shared" si="216"/>
        <v>129.90000000000006</v>
      </c>
      <c r="EE7" s="49">
        <f t="shared" si="216"/>
        <v>130.80000000000007</v>
      </c>
      <c r="EF7" s="49">
        <f t="shared" si="216"/>
        <v>131.70000000000007</v>
      </c>
      <c r="EG7" s="49">
        <f t="shared" si="216"/>
        <v>132.60000000000008</v>
      </c>
      <c r="EH7" s="49">
        <f t="shared" si="216"/>
        <v>133.50000000000009</v>
      </c>
      <c r="EI7" s="49">
        <f t="shared" si="216"/>
        <v>134.40000000000009</v>
      </c>
      <c r="EJ7" s="49">
        <f t="shared" si="216"/>
        <v>135.3000000000001</v>
      </c>
      <c r="EK7" s="49">
        <f t="shared" si="216"/>
        <v>136.2000000000001</v>
      </c>
      <c r="EL7" s="49">
        <f t="shared" si="216"/>
        <v>137.10000000000011</v>
      </c>
      <c r="EM7" s="49">
        <f t="shared" si="216"/>
        <v>138.00000000000011</v>
      </c>
      <c r="EN7" s="49">
        <f t="shared" si="216"/>
        <v>138.90000000000012</v>
      </c>
      <c r="EO7" s="49">
        <f t="shared" si="216"/>
        <v>139.80000000000013</v>
      </c>
      <c r="EP7" s="49">
        <f t="shared" si="216"/>
        <v>140.70000000000013</v>
      </c>
      <c r="EQ7" s="49">
        <f t="shared" si="216"/>
        <v>141.60000000000014</v>
      </c>
      <c r="ER7" s="49">
        <f t="shared" si="216"/>
        <v>142.50000000000014</v>
      </c>
      <c r="ES7" s="49">
        <f t="shared" si="216"/>
        <v>143.40000000000015</v>
      </c>
      <c r="ET7" s="49">
        <f t="shared" si="216"/>
        <v>144.30000000000015</v>
      </c>
      <c r="EU7" s="49">
        <f t="shared" si="216"/>
        <v>145.20000000000016</v>
      </c>
      <c r="EV7" s="49">
        <f t="shared" si="216"/>
        <v>146.10000000000016</v>
      </c>
      <c r="EW7" s="49">
        <f t="shared" si="216"/>
        <v>147.00000000000017</v>
      </c>
      <c r="EX7" s="49">
        <f t="shared" si="216"/>
        <v>147.90000000000018</v>
      </c>
      <c r="EY7" s="49">
        <f t="shared" si="216"/>
        <v>148.80000000000018</v>
      </c>
      <c r="EZ7" s="49">
        <f t="shared" si="216"/>
        <v>149.70000000000019</v>
      </c>
      <c r="FA7" s="49">
        <f t="shared" si="216"/>
        <v>150.60000000000019</v>
      </c>
      <c r="FB7" s="49">
        <f t="shared" si="216"/>
        <v>151.5000000000002</v>
      </c>
      <c r="FC7" s="49">
        <f t="shared" si="216"/>
        <v>152.4000000000002</v>
      </c>
      <c r="FD7" s="49">
        <f t="shared" si="216"/>
        <v>153.30000000000021</v>
      </c>
      <c r="FE7" s="49">
        <f t="shared" si="216"/>
        <v>154.20000000000022</v>
      </c>
      <c r="FF7" s="49">
        <f t="shared" si="216"/>
        <v>155.10000000000022</v>
      </c>
      <c r="FG7" s="49">
        <f t="shared" si="216"/>
        <v>156.00000000000023</v>
      </c>
      <c r="FH7" s="49">
        <f t="shared" si="216"/>
        <v>156.90000000000023</v>
      </c>
      <c r="FI7" s="49">
        <f t="shared" si="216"/>
        <v>157.80000000000024</v>
      </c>
      <c r="FJ7" s="49">
        <f t="shared" si="216"/>
        <v>158.70000000000024</v>
      </c>
      <c r="FK7" s="49">
        <f t="shared" si="216"/>
        <v>159.60000000000025</v>
      </c>
      <c r="FL7" s="49">
        <f t="shared" si="216"/>
        <v>160.50000000000026</v>
      </c>
      <c r="FM7" s="49">
        <f t="shared" si="216"/>
        <v>161.40000000000026</v>
      </c>
      <c r="FN7" s="49">
        <f t="shared" si="216"/>
        <v>162.30000000000027</v>
      </c>
      <c r="FO7" s="49">
        <f t="shared" si="216"/>
        <v>163.20000000000027</v>
      </c>
      <c r="FP7" s="49">
        <f t="shared" si="216"/>
        <v>164.10000000000028</v>
      </c>
      <c r="FQ7" s="49">
        <f t="shared" si="216"/>
        <v>165.00000000000028</v>
      </c>
      <c r="FR7" s="49">
        <f t="shared" si="216"/>
        <v>165.90000000000029</v>
      </c>
      <c r="FS7" s="49">
        <f t="shared" si="216"/>
        <v>166.8000000000003</v>
      </c>
      <c r="FT7" s="49">
        <f t="shared" si="216"/>
        <v>167.7000000000003</v>
      </c>
      <c r="FU7" s="49">
        <f t="shared" si="216"/>
        <v>168.60000000000031</v>
      </c>
      <c r="FV7" s="49">
        <f t="shared" si="216"/>
        <v>169.50000000000031</v>
      </c>
      <c r="FW7" s="49">
        <f t="shared" si="216"/>
        <v>170.40000000000032</v>
      </c>
      <c r="FX7" s="49">
        <f t="shared" si="216"/>
        <v>171.30000000000032</v>
      </c>
      <c r="FY7" s="49">
        <f t="shared" si="216"/>
        <v>172.20000000000033</v>
      </c>
      <c r="FZ7" s="49">
        <f t="shared" si="216"/>
        <v>173.10000000000034</v>
      </c>
      <c r="GA7" s="49">
        <f t="shared" si="216"/>
        <v>174.00000000000034</v>
      </c>
      <c r="GB7" s="49">
        <f t="shared" si="216"/>
        <v>174.90000000000035</v>
      </c>
      <c r="GC7" s="49">
        <f t="shared" si="216"/>
        <v>175.80000000000035</v>
      </c>
      <c r="GD7" s="49">
        <f t="shared" si="216"/>
        <v>176.70000000000036</v>
      </c>
      <c r="GE7" s="49">
        <f t="shared" si="216"/>
        <v>177.60000000000036</v>
      </c>
      <c r="GF7" s="49">
        <f t="shared" si="216"/>
        <v>178.50000000000037</v>
      </c>
      <c r="GG7" s="49">
        <f t="shared" si="6"/>
        <v>179.40000000000038</v>
      </c>
      <c r="GH7" s="49">
        <f t="shared" si="6"/>
        <v>180.30000000000038</v>
      </c>
      <c r="GI7" s="49">
        <f t="shared" si="6"/>
        <v>181.20000000000039</v>
      </c>
      <c r="GJ7" s="49">
        <f t="shared" si="6"/>
        <v>182.10000000000039</v>
      </c>
      <c r="GK7" s="49">
        <f t="shared" si="6"/>
        <v>183.0000000000004</v>
      </c>
      <c r="GL7" s="49">
        <f t="shared" si="6"/>
        <v>183.9000000000004</v>
      </c>
      <c r="GM7" s="49">
        <f t="shared" si="6"/>
        <v>184.80000000000041</v>
      </c>
      <c r="GN7" s="49">
        <f t="shared" si="6"/>
        <v>185.70000000000041</v>
      </c>
      <c r="GO7" s="49">
        <f t="shared" si="6"/>
        <v>186.60000000000042</v>
      </c>
      <c r="GP7" s="49">
        <f t="shared" si="6"/>
        <v>187.50000000000043</v>
      </c>
      <c r="GQ7" s="49">
        <f t="shared" si="6"/>
        <v>188.40000000000043</v>
      </c>
      <c r="GR7" s="49">
        <f t="shared" si="6"/>
        <v>189.30000000000044</v>
      </c>
      <c r="GS7" s="49">
        <f t="shared" si="6"/>
        <v>190.20000000000044</v>
      </c>
      <c r="GT7" s="49">
        <f t="shared" si="6"/>
        <v>191.10000000000045</v>
      </c>
      <c r="GU7" s="49">
        <f t="shared" si="6"/>
        <v>192.00000000000045</v>
      </c>
      <c r="GV7" s="49">
        <f t="shared" si="6"/>
        <v>192.90000000000046</v>
      </c>
      <c r="GW7" s="49">
        <f t="shared" si="6"/>
        <v>193.80000000000047</v>
      </c>
      <c r="GX7" s="49">
        <f t="shared" si="6"/>
        <v>194.70000000000047</v>
      </c>
      <c r="GY7" s="49">
        <f t="shared" si="6"/>
        <v>195.60000000000048</v>
      </c>
      <c r="GZ7" s="49">
        <f t="shared" si="6"/>
        <v>196.50000000000048</v>
      </c>
      <c r="HA7" s="49">
        <f t="shared" si="6"/>
        <v>197.40000000000049</v>
      </c>
      <c r="HB7" s="49">
        <f t="shared" si="6"/>
        <v>198.30000000000049</v>
      </c>
      <c r="HC7" s="49">
        <f t="shared" si="6"/>
        <v>199.2000000000005</v>
      </c>
      <c r="HD7" s="49">
        <f t="shared" si="6"/>
        <v>200.10000000000051</v>
      </c>
      <c r="HE7" s="49">
        <f t="shared" si="6"/>
        <v>201.00000000000051</v>
      </c>
      <c r="HF7" s="49">
        <f t="shared" si="6"/>
        <v>201.90000000000052</v>
      </c>
      <c r="HG7" s="49">
        <f t="shared" si="6"/>
        <v>202.80000000000052</v>
      </c>
      <c r="HH7" s="49">
        <f t="shared" si="6"/>
        <v>203.70000000000053</v>
      </c>
      <c r="HI7" s="49">
        <f t="shared" si="6"/>
        <v>204.60000000000053</v>
      </c>
      <c r="HJ7" s="49">
        <f t="shared" si="6"/>
        <v>205.50000000000054</v>
      </c>
      <c r="HK7" s="49">
        <f t="shared" si="6"/>
        <v>206.40000000000055</v>
      </c>
      <c r="HL7" s="49">
        <f t="shared" si="6"/>
        <v>207.30000000000055</v>
      </c>
      <c r="HM7" s="49">
        <f t="shared" si="6"/>
        <v>208.20000000000056</v>
      </c>
      <c r="HN7" s="49">
        <f t="shared" si="6"/>
        <v>209.10000000000056</v>
      </c>
      <c r="HO7" s="49">
        <f t="shared" si="6"/>
        <v>210.00000000000057</v>
      </c>
      <c r="HP7" s="169">
        <f t="shared" si="7"/>
        <v>7.4653783114009341E-5</v>
      </c>
      <c r="HQ7" s="169">
        <f t="shared" si="8"/>
        <v>8.1862182054886855E-5</v>
      </c>
      <c r="HR7" s="169">
        <f t="shared" si="9"/>
        <v>8.9691833202264594E-5</v>
      </c>
      <c r="HS7" s="169">
        <f t="shared" si="10"/>
        <v>9.8188488014783887E-5</v>
      </c>
      <c r="HT7" s="169">
        <f t="shared" si="11"/>
        <v>1.074005071813289E-4</v>
      </c>
      <c r="HU7" s="169">
        <f t="shared" si="12"/>
        <v>1.1737893911082735E-4</v>
      </c>
      <c r="HV7" s="169">
        <f t="shared" si="13"/>
        <v>1.2817759410937499E-4</v>
      </c>
      <c r="HW7" s="169">
        <f t="shared" si="14"/>
        <v>1.3985311345257695E-4</v>
      </c>
      <c r="HX7" s="169">
        <f t="shared" si="15"/>
        <v>1.5246503251819884E-4</v>
      </c>
      <c r="HY7" s="169">
        <f t="shared" si="16"/>
        <v>1.6607583710326036E-4</v>
      </c>
      <c r="HZ7" s="169">
        <f t="shared" si="17"/>
        <v>1.8075101201106423E-4</v>
      </c>
      <c r="IA7" s="169">
        <f t="shared" si="18"/>
        <v>1.9655908095787486E-4</v>
      </c>
      <c r="IB7" s="169">
        <f t="shared" si="19"/>
        <v>2.1357163681654941E-4</v>
      </c>
      <c r="IC7" s="169">
        <f t="shared" si="20"/>
        <v>2.318633611859677E-4</v>
      </c>
      <c r="ID7" s="169">
        <f t="shared" si="21"/>
        <v>2.5151203225114898E-4</v>
      </c>
      <c r="IE7" s="169">
        <f t="shared" si="22"/>
        <v>2.7259851988009555E-4</v>
      </c>
      <c r="IF7" s="169">
        <f t="shared" si="23"/>
        <v>2.9520676689022884E-4</v>
      </c>
      <c r="IG7" s="169">
        <f t="shared" si="24"/>
        <v>3.1942375541040257E-4</v>
      </c>
      <c r="IH7" s="169">
        <f t="shared" si="25"/>
        <v>3.453394572644404E-4</v>
      </c>
      <c r="II7" s="169">
        <f t="shared" si="26"/>
        <v>3.7304676730958548E-4</v>
      </c>
      <c r="IJ7" s="169">
        <f t="shared" si="27"/>
        <v>4.0264141867866381E-4</v>
      </c>
      <c r="IK7" s="169">
        <f t="shared" si="28"/>
        <v>4.3422187889875899E-4</v>
      </c>
      <c r="IL7" s="169">
        <f t="shared" si="29"/>
        <v>4.6788922589221317E-4</v>
      </c>
      <c r="IM7" s="169">
        <f t="shared" si="30"/>
        <v>5.0374700290835642E-4</v>
      </c>
      <c r="IN7" s="169">
        <f t="shared" si="31"/>
        <v>5.4190105148687782E-4</v>
      </c>
      <c r="IO7" s="169">
        <f t="shared" si="32"/>
        <v>5.8245932161663308E-4</v>
      </c>
      <c r="IP7" s="169">
        <f t="shared" si="33"/>
        <v>6.2553165832717719E-4</v>
      </c>
      <c r="IQ7" s="169">
        <f t="shared" si="34"/>
        <v>6.7122956403474867E-4</v>
      </c>
      <c r="IR7" s="169">
        <f t="shared" si="35"/>
        <v>7.1966593605991532E-4</v>
      </c>
      <c r="IS7" s="169">
        <f t="shared" si="36"/>
        <v>7.7095477884075601E-4</v>
      </c>
      <c r="IT7" s="169">
        <f t="shared" si="37"/>
        <v>8.252108904832756E-4</v>
      </c>
      <c r="IU7" s="169">
        <f t="shared" si="38"/>
        <v>8.8254952341966302E-4</v>
      </c>
      <c r="IV7" s="169">
        <f t="shared" si="39"/>
        <v>9.4308601908477997E-4</v>
      </c>
      <c r="IW7" s="169">
        <f t="shared" si="40"/>
        <v>1.0069354166716345E-3</v>
      </c>
      <c r="IX7" s="169">
        <f t="shared" si="41"/>
        <v>1.0742120361870861E-3</v>
      </c>
      <c r="IY7" s="169">
        <f t="shared" si="42"/>
        <v>1.1450290361991894E-3</v>
      </c>
      <c r="IZ7" s="169">
        <f t="shared" si="43"/>
        <v>1.2194979468466702E-3</v>
      </c>
      <c r="JA7" s="169">
        <f t="shared" si="44"/>
        <v>1.2977281788683526E-3</v>
      </c>
      <c r="JB7" s="169">
        <f t="shared" si="45"/>
        <v>1.3798265096048971E-3</v>
      </c>
      <c r="JC7" s="169">
        <f t="shared" si="46"/>
        <v>1.4658965471261414E-3</v>
      </c>
      <c r="JD7" s="169">
        <f t="shared" si="47"/>
        <v>1.5560381738432701E-3</v>
      </c>
      <c r="JE7" s="169">
        <f t="shared" si="48"/>
        <v>1.650346971174946E-3</v>
      </c>
      <c r="JF7" s="169">
        <f t="shared" si="49"/>
        <v>1.7489136270488696E-3</v>
      </c>
      <c r="JG7" s="169">
        <f t="shared" si="50"/>
        <v>1.8518233282336046E-3</v>
      </c>
      <c r="JH7" s="169">
        <f t="shared" si="51"/>
        <v>1.959155139708305E-3</v>
      </c>
      <c r="JI7" s="169">
        <f t="shared" si="52"/>
        <v>2.0709813734885274E-3</v>
      </c>
      <c r="JJ7" s="169">
        <f t="shared" si="53"/>
        <v>2.1873669495328105E-3</v>
      </c>
      <c r="JK7" s="169">
        <f t="shared" si="54"/>
        <v>2.3083687515554562E-3</v>
      </c>
      <c r="JL7" s="169">
        <f t="shared" si="55"/>
        <v>2.4340349807638246E-3</v>
      </c>
      <c r="JM7" s="169">
        <f t="shared" si="56"/>
        <v>2.5644045107218521E-3</v>
      </c>
      <c r="JN7" s="169">
        <f t="shared" si="57"/>
        <v>2.6995062467130922E-3</v>
      </c>
      <c r="JO7" s="169">
        <f t="shared" si="58"/>
        <v>2.8393584931347736E-3</v>
      </c>
      <c r="JP7" s="169">
        <f t="shared" si="59"/>
        <v>2.983968332596836E-3</v>
      </c>
      <c r="JQ7" s="169">
        <f t="shared" si="60"/>
        <v>3.1333310205250461E-3</v>
      </c>
      <c r="JR7" s="169">
        <f t="shared" si="61"/>
        <v>3.2874293991729375E-3</v>
      </c>
      <c r="JS7" s="169">
        <f t="shared" si="62"/>
        <v>3.4462333350318741E-3</v>
      </c>
      <c r="JT7" s="169">
        <f t="shared" si="63"/>
        <v>3.6096991836900437E-3</v>
      </c>
      <c r="JU7" s="169">
        <f t="shared" si="64"/>
        <v>3.7777692862282697E-3</v>
      </c>
      <c r="JV7" s="169">
        <f t="shared" si="65"/>
        <v>3.950371501251394E-3</v>
      </c>
      <c r="JW7" s="169">
        <f t="shared" si="66"/>
        <v>4.1274187766375658E-3</v>
      </c>
      <c r="JX7" s="169">
        <f t="shared" si="67"/>
        <v>4.3088087650426628E-3</v>
      </c>
      <c r="JY7" s="169">
        <f t="shared" si="68"/>
        <v>4.4944234871223936E-3</v>
      </c>
      <c r="JZ7" s="169">
        <f t="shared" si="69"/>
        <v>4.6841290463295595E-3</v>
      </c>
      <c r="KA7" s="169">
        <f t="shared" si="70"/>
        <v>4.8777753990078996E-3</v>
      </c>
      <c r="KB7" s="169">
        <f t="shared" si="71"/>
        <v>5.0751961833366329E-3</v>
      </c>
      <c r="KC7" s="169">
        <f t="shared" si="72"/>
        <v>5.2762086104810686E-3</v>
      </c>
      <c r="KD7" s="169">
        <f t="shared" si="73"/>
        <v>5.480613421074778E-3</v>
      </c>
      <c r="KE7" s="169">
        <f t="shared" si="74"/>
        <v>5.6881949098981453E-3</v>
      </c>
      <c r="KF7" s="169">
        <f t="shared" si="75"/>
        <v>5.8987210213275222E-3</v>
      </c>
      <c r="KG7" s="169">
        <f t="shared" si="76"/>
        <v>6.1119435178094862E-3</v>
      </c>
      <c r="KH7" s="169">
        <f t="shared" si="77"/>
        <v>6.3275982232675375E-3</v>
      </c>
      <c r="KI7" s="169">
        <f t="shared" si="78"/>
        <v>6.5454053429750058E-3</v>
      </c>
      <c r="KJ7" s="169">
        <f t="shared" si="79"/>
        <v>6.7650698610304963E-3</v>
      </c>
      <c r="KK7" s="169">
        <f t="shared" si="80"/>
        <v>6.9862820161523901E-3</v>
      </c>
      <c r="KL7" s="169">
        <f t="shared" si="81"/>
        <v>7.2087178560697185E-3</v>
      </c>
      <c r="KM7" s="169">
        <f t="shared" si="82"/>
        <v>7.432039870330278E-3</v>
      </c>
      <c r="KN7" s="169">
        <f t="shared" si="83"/>
        <v>7.6558977008765764E-3</v>
      </c>
      <c r="KO7" s="169">
        <f t="shared" si="84"/>
        <v>7.8799289292586644E-3</v>
      </c>
      <c r="KP7" s="169">
        <f t="shared" si="85"/>
        <v>8.1037599388640198E-3</v>
      </c>
      <c r="KQ7" s="169">
        <f t="shared" si="86"/>
        <v>8.3270068500512166E-3</v>
      </c>
      <c r="KR7" s="169">
        <f t="shared" si="87"/>
        <v>8.5492765255804539E-3</v>
      </c>
      <c r="KS7" s="169">
        <f t="shared" si="88"/>
        <v>8.7701676432432648E-3</v>
      </c>
      <c r="KT7" s="169">
        <f t="shared" si="89"/>
        <v>8.9892718321101621E-3</v>
      </c>
      <c r="KU7" s="169">
        <f t="shared" si="90"/>
        <v>9.2061748683420607E-3</v>
      </c>
      <c r="KV7" s="169">
        <f t="shared" si="91"/>
        <v>9.4204579260533973E-3</v>
      </c>
      <c r="KW7" s="169">
        <f t="shared" si="92"/>
        <v>9.6316988782752938E-3</v>
      </c>
      <c r="KX7" s="169">
        <f t="shared" si="93"/>
        <v>9.8394736426501376E-3</v>
      </c>
      <c r="KY7" s="169">
        <f t="shared" si="94"/>
        <v>1.0043357566098003E-2</v>
      </c>
      <c r="KZ7" s="169">
        <f t="shared" si="95"/>
        <v>1.0242926842334093E-2</v>
      </c>
      <c r="LA7" s="169">
        <f t="shared" si="96"/>
        <v>1.0437759955788328E-2</v>
      </c>
      <c r="LB7" s="169">
        <f t="shared" si="97"/>
        <v>1.0627439145186393E-2</v>
      </c>
      <c r="LC7" s="169">
        <f t="shared" si="98"/>
        <v>1.0811551879799063E-2</v>
      </c>
      <c r="LD7" s="169">
        <f t="shared" si="99"/>
        <v>1.098969234115625E-2</v>
      </c>
      <c r="LE7" s="169">
        <f t="shared" si="100"/>
        <v>1.1161462902856073E-2</v>
      </c>
      <c r="LF7" s="169">
        <f t="shared" si="101"/>
        <v>1.1326475600979805E-2</v>
      </c>
      <c r="LG7" s="169">
        <f t="shared" si="102"/>
        <v>1.1484353587552181E-2</v>
      </c>
      <c r="LH7" s="169">
        <f t="shared" si="103"/>
        <v>1.1634732559464888E-2</v>
      </c>
      <c r="LI7" s="169">
        <f t="shared" si="104"/>
        <v>1.1777262155309814E-2</v>
      </c>
      <c r="LJ7" s="169">
        <f t="shared" si="105"/>
        <v>1.1911607312648604E-2</v>
      </c>
      <c r="LK7" s="169">
        <f t="shared" si="106"/>
        <v>1.2037449578376179E-2</v>
      </c>
      <c r="LL7" s="169">
        <f t="shared" si="107"/>
        <v>1.2154488365017891E-2</v>
      </c>
      <c r="LM7" s="169">
        <f t="shared" si="108"/>
        <v>1.2262442146032405E-2</v>
      </c>
      <c r="LN7" s="169">
        <f t="shared" si="109"/>
        <v>1.2361049583473475E-2</v>
      </c>
      <c r="LO7" s="169">
        <f t="shared" si="110"/>
        <v>1.245007058169275E-2</v>
      </c>
      <c r="LP7" s="169">
        <f t="shared" si="111"/>
        <v>1.2529287261139874E-2</v>
      </c>
      <c r="LQ7" s="169">
        <f t="shared" si="112"/>
        <v>1.2598504846733498E-2</v>
      </c>
      <c r="LR7" s="169">
        <f t="shared" si="113"/>
        <v>1.2657552465734401E-2</v>
      </c>
      <c r="LS7" s="169">
        <f t="shared" si="114"/>
        <v>1.2706283850546739E-2</v>
      </c>
      <c r="LT7" s="169">
        <f t="shared" si="115"/>
        <v>1.2744577942401894E-2</v>
      </c>
      <c r="LU7" s="169">
        <f t="shared" si="116"/>
        <v>1.2772339392437784E-2</v>
      </c>
      <c r="LV7" s="169">
        <f t="shared" si="117"/>
        <v>1.2789498957270879E-2</v>
      </c>
      <c r="LW7" s="169">
        <f t="shared" si="118"/>
        <v>1.2796013786763975E-2</v>
      </c>
      <c r="LX7" s="169">
        <f t="shared" si="119"/>
        <v>1.2791867602315923E-2</v>
      </c>
      <c r="LY7" s="169">
        <f t="shared" si="120"/>
        <v>1.2777070764635006E-2</v>
      </c>
      <c r="LZ7" s="169">
        <f t="shared" si="121"/>
        <v>1.2751660230601121E-2</v>
      </c>
      <c r="MA7" s="169">
        <f t="shared" si="122"/>
        <v>1.2715699399468068E-2</v>
      </c>
      <c r="MB7" s="169">
        <f t="shared" si="123"/>
        <v>1.2669277849301785E-2</v>
      </c>
      <c r="MC7" s="169">
        <f t="shared" si="124"/>
        <v>1.2612510965188043E-2</v>
      </c>
      <c r="MD7" s="169">
        <f t="shared" si="125"/>
        <v>1.2545539461369364E-2</v>
      </c>
      <c r="ME7" s="169">
        <f t="shared" si="126"/>
        <v>1.2468528800081024E-2</v>
      </c>
      <c r="MF7" s="169">
        <f t="shared" si="127"/>
        <v>1.2381668510445497E-2</v>
      </c>
      <c r="MG7" s="169">
        <f t="shared" si="128"/>
        <v>1.2285171411349221E-2</v>
      </c>
      <c r="MH7" s="169">
        <f t="shared" si="129"/>
        <v>1.2179272742761081E-2</v>
      </c>
      <c r="MI7" s="169">
        <f t="shared" si="130"/>
        <v>1.2064229210454438E-2</v>
      </c>
      <c r="MJ7" s="169">
        <f t="shared" si="131"/>
        <v>1.1940317949560868E-2</v>
      </c>
      <c r="MK7" s="169">
        <f t="shared" si="132"/>
        <v>1.1807835412810198E-2</v>
      </c>
      <c r="ML7" s="169">
        <f t="shared" si="133"/>
        <v>1.1667096189695423E-2</v>
      </c>
      <c r="MM7" s="169">
        <f t="shared" si="134"/>
        <v>1.151843176314026E-2</v>
      </c>
      <c r="MN7" s="169">
        <f t="shared" si="135"/>
        <v>1.1362189210538977E-2</v>
      </c>
      <c r="MO7" s="169">
        <f t="shared" si="136"/>
        <v>1.1198729856281514E-2</v>
      </c>
      <c r="MP7" s="169">
        <f t="shared" si="137"/>
        <v>1.1028427883070107E-2</v>
      </c>
      <c r="MQ7" s="169">
        <f t="shared" si="138"/>
        <v>1.0851668909476225E-2</v>
      </c>
      <c r="MR7" s="169">
        <f t="shared" si="139"/>
        <v>1.0668848541277849E-2</v>
      </c>
      <c r="MS7" s="169">
        <f t="shared" si="140"/>
        <v>1.048037090415729E-2</v>
      </c>
      <c r="MT7" s="169">
        <f t="shared" si="141"/>
        <v>1.0286647165329229E-2</v>
      </c>
      <c r="MU7" s="169">
        <f t="shared" si="142"/>
        <v>1.0088094051608154E-2</v>
      </c>
      <c r="MV7" s="169">
        <f t="shared" si="143"/>
        <v>9.8851323713155682E-3</v>
      </c>
      <c r="MW7" s="169">
        <f t="shared" si="144"/>
        <v>9.678185547271333E-3</v>
      </c>
      <c r="MX7" s="169">
        <f t="shared" si="145"/>
        <v>9.4676781679128193E-3</v>
      </c>
      <c r="MY7" s="169">
        <f t="shared" si="146"/>
        <v>9.254034563342145E-3</v>
      </c>
      <c r="MZ7" s="169">
        <f t="shared" si="147"/>
        <v>9.0376774128184695E-3</v>
      </c>
      <c r="NA7" s="169">
        <f t="shared" si="148"/>
        <v>8.8190263898920637E-3</v>
      </c>
      <c r="NB7" s="169">
        <f t="shared" si="149"/>
        <v>8.5984968510226766E-3</v>
      </c>
      <c r="NC7" s="169">
        <f t="shared" si="150"/>
        <v>8.376498573140094E-3</v>
      </c>
      <c r="ND7" s="169">
        <f t="shared" si="151"/>
        <v>8.1534345451932701E-3</v>
      </c>
      <c r="NE7" s="169">
        <f t="shared" si="152"/>
        <v>7.9296998182995584E-3</v>
      </c>
      <c r="NF7" s="169">
        <f t="shared" si="153"/>
        <v>7.7056804186513448E-3</v>
      </c>
      <c r="NG7" s="169">
        <f t="shared" si="154"/>
        <v>7.4817523268675013E-3</v>
      </c>
      <c r="NH7" s="169">
        <f t="shared" si="155"/>
        <v>7.2582805269955425E-3</v>
      </c>
      <c r="NI7" s="169">
        <f t="shared" si="156"/>
        <v>7.0356181278808903E-3</v>
      </c>
      <c r="NJ7" s="169">
        <f t="shared" si="157"/>
        <v>6.8141055591262522E-3</v>
      </c>
      <c r="NK7" s="169">
        <f t="shared" si="158"/>
        <v>6.5940698433704231E-3</v>
      </c>
      <c r="NL7" s="169">
        <f t="shared" si="159"/>
        <v>6.3758239461254723E-3</v>
      </c>
      <c r="NM7" s="169">
        <f t="shared" si="160"/>
        <v>6.159666203928018E-3</v>
      </c>
      <c r="NN7" s="169">
        <f t="shared" si="161"/>
        <v>5.9458798310869695E-3</v>
      </c>
      <c r="NO7" s="169">
        <f t="shared" si="162"/>
        <v>5.7347325048506268E-3</v>
      </c>
      <c r="NP7" s="169">
        <f t="shared" si="163"/>
        <v>5.5264760283724786E-3</v>
      </c>
      <c r="NQ7" s="169">
        <f t="shared" si="164"/>
        <v>5.3213460704309773E-3</v>
      </c>
      <c r="NR7" s="169">
        <f t="shared" si="165"/>
        <v>5.1195619804556636E-3</v>
      </c>
      <c r="NS7" s="169">
        <f t="shared" si="166"/>
        <v>4.9213266770332699E-3</v>
      </c>
      <c r="NT7" s="169">
        <f t="shared" si="167"/>
        <v>4.7268266077140075E-3</v>
      </c>
      <c r="NU7" s="169">
        <f t="shared" si="168"/>
        <v>4.5362317776124596E-3</v>
      </c>
      <c r="NV7" s="169">
        <f t="shared" si="169"/>
        <v>4.3496958440002505E-3</v>
      </c>
      <c r="NW7" s="169">
        <f t="shared" si="170"/>
        <v>4.1673562738202838E-3</v>
      </c>
      <c r="NX7" s="169">
        <f t="shared" si="171"/>
        <v>3.989334560815622E-3</v>
      </c>
      <c r="NY7" s="169">
        <f t="shared" si="172"/>
        <v>3.8157364987602789E-3</v>
      </c>
      <c r="NZ7" s="169">
        <f t="shared" si="173"/>
        <v>3.6466525071050496E-3</v>
      </c>
      <c r="OA7" s="169">
        <f t="shared" si="174"/>
        <v>3.4821580052083723E-3</v>
      </c>
      <c r="OB7" s="169">
        <f t="shared" si="175"/>
        <v>3.322313831210419E-3</v>
      </c>
      <c r="OC7" s="169">
        <f t="shared" si="176"/>
        <v>3.167166701527164E-3</v>
      </c>
      <c r="OD7" s="169">
        <f t="shared" si="177"/>
        <v>3.0167497068896419E-3</v>
      </c>
      <c r="OE7" s="169">
        <f t="shared" si="178"/>
        <v>2.8710828408308334E-3</v>
      </c>
      <c r="OF7" s="169">
        <f t="shared" si="179"/>
        <v>2.730173556527625E-3</v>
      </c>
      <c r="OG7" s="169">
        <f t="shared" si="180"/>
        <v>2.594017347936559E-3</v>
      </c>
      <c r="OH7" s="169">
        <f t="shared" si="181"/>
        <v>2.4625983512184314E-3</v>
      </c>
      <c r="OI7" s="169">
        <f t="shared" si="182"/>
        <v>2.3358899625262422E-3</v>
      </c>
      <c r="OJ7" s="169">
        <f t="shared" si="183"/>
        <v>2.2138554683322404E-3</v>
      </c>
      <c r="OK7" s="169">
        <f t="shared" si="184"/>
        <v>2.0964486845906649E-3</v>
      </c>
      <c r="OL7" s="169">
        <f t="shared" si="185"/>
        <v>1.9836146011716583E-3</v>
      </c>
      <c r="OM7" s="169">
        <f t="shared" si="186"/>
        <v>1.8752900281566161E-3</v>
      </c>
      <c r="ON7" s="169">
        <f t="shared" si="187"/>
        <v>1.7714042407541016E-3</v>
      </c>
      <c r="OO7" s="169">
        <f t="shared" si="188"/>
        <v>1.6718796197763112E-3</v>
      </c>
      <c r="OP7" s="169">
        <f t="shared" si="189"/>
        <v>1.5766322848070923E-3</v>
      </c>
      <c r="OQ7" s="169">
        <f t="shared" si="190"/>
        <v>1.4855727173916269E-3</v>
      </c>
      <c r="OR7" s="169">
        <f t="shared" si="191"/>
        <v>1.3986063717833226E-3</v>
      </c>
      <c r="OS7" s="169">
        <f t="shared" si="192"/>
        <v>1.3156342709932105E-3</v>
      </c>
      <c r="OT7" s="169">
        <f t="shared" si="193"/>
        <v>1.2365535860996227E-3</v>
      </c>
      <c r="OU7" s="169">
        <f t="shared" si="194"/>
        <v>1.161258196989301E-3</v>
      </c>
      <c r="OV7" s="169">
        <f t="shared" si="195"/>
        <v>1.0896392329137934E-3</v>
      </c>
      <c r="OW7" s="169">
        <f t="shared" si="196"/>
        <v>1.0215855914555321E-3</v>
      </c>
      <c r="OX7" s="169">
        <f t="shared" si="197"/>
        <v>9.569844347049614E-4</v>
      </c>
      <c r="OY7" s="169">
        <f t="shared" si="198"/>
        <v>8.9572166165219E-4</v>
      </c>
      <c r="OZ7" s="169">
        <f t="shared" si="199"/>
        <v>8.3768235599273352E-4</v>
      </c>
      <c r="PA7" s="169">
        <f t="shared" si="200"/>
        <v>7.8275120873587476E-4</v>
      </c>
      <c r="PB7" s="169">
        <f t="shared" si="201"/>
        <v>7.3081291518522357E-4</v>
      </c>
      <c r="PC7" s="169">
        <f t="shared" si="202"/>
        <v>6.8175254603319304E-4</v>
      </c>
      <c r="PD7" s="169">
        <f t="shared" si="203"/>
        <v>6.3545589247385875E-4</v>
      </c>
      <c r="PE7" s="169">
        <f t="shared" si="204"/>
        <v>5.9180978539128326E-4</v>
      </c>
      <c r="PF7" s="169">
        <f t="shared" si="205"/>
        <v>5.507023888225741E-4</v>
      </c>
      <c r="PG7" s="169">
        <f t="shared" si="206"/>
        <v>5.1202346802627866E-4</v>
      </c>
      <c r="PH7" s="169">
        <f t="shared" si="207"/>
        <v>4.756646326070266E-4</v>
      </c>
    </row>
    <row r="8" spans="1:425" x14ac:dyDescent="0.75">
      <c r="A8" s="4">
        <v>5</v>
      </c>
      <c r="B8" s="96">
        <f t="shared" si="208"/>
        <v>60</v>
      </c>
      <c r="C8" s="95">
        <v>120</v>
      </c>
      <c r="D8" s="96">
        <f t="shared" si="209"/>
        <v>240</v>
      </c>
      <c r="E8" s="124">
        <f t="shared" si="0"/>
        <v>1</v>
      </c>
      <c r="F8" s="124">
        <f t="shared" si="1"/>
        <v>0.5</v>
      </c>
      <c r="G8" s="73">
        <f t="shared" si="210"/>
        <v>130</v>
      </c>
      <c r="H8" s="23" t="s">
        <v>1</v>
      </c>
      <c r="I8" s="57"/>
      <c r="J8" s="280"/>
      <c r="K8" s="74">
        <f>IF(AND(B8&gt;0,C8&gt;0,D8&gt;0),IF(ISBLANK(J8),IF(ISBLANK(H8),"",(D8-B8)*VLOOKUP(H8,VLookups!$A$4:$B$13,2,FALSE)),J8),"")</f>
        <v>36</v>
      </c>
      <c r="L8" s="75">
        <f t="shared" si="2"/>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130</v>
      </c>
      <c r="U8" s="5"/>
      <c r="V8" s="168">
        <f t="shared" si="211"/>
        <v>0.9</v>
      </c>
      <c r="W8" s="49">
        <f t="shared" si="212"/>
        <v>29.999999999999702</v>
      </c>
      <c r="X8" s="49">
        <f t="shared" si="215"/>
        <v>30.8999999999997</v>
      </c>
      <c r="Y8" s="49">
        <f t="shared" si="215"/>
        <v>31.799999999999699</v>
      </c>
      <c r="Z8" s="49">
        <f t="shared" si="215"/>
        <v>32.699999999999697</v>
      </c>
      <c r="AA8" s="49">
        <f t="shared" si="215"/>
        <v>33.599999999999696</v>
      </c>
      <c r="AB8" s="49">
        <f t="shared" si="215"/>
        <v>34.499999999999694</v>
      </c>
      <c r="AC8" s="49">
        <f t="shared" si="215"/>
        <v>35.399999999999693</v>
      </c>
      <c r="AD8" s="49">
        <f t="shared" si="215"/>
        <v>36.299999999999692</v>
      </c>
      <c r="AE8" s="49">
        <f t="shared" si="215"/>
        <v>37.19999999999969</v>
      </c>
      <c r="AF8" s="49">
        <f t="shared" si="215"/>
        <v>38.099999999999689</v>
      </c>
      <c r="AG8" s="49">
        <f t="shared" si="215"/>
        <v>38.999999999999687</v>
      </c>
      <c r="AH8" s="49">
        <f t="shared" si="215"/>
        <v>39.899999999999686</v>
      </c>
      <c r="AI8" s="49">
        <f t="shared" si="215"/>
        <v>40.799999999999685</v>
      </c>
      <c r="AJ8" s="49">
        <f t="shared" si="215"/>
        <v>41.699999999999683</v>
      </c>
      <c r="AK8" s="49">
        <f t="shared" si="215"/>
        <v>42.599999999999682</v>
      </c>
      <c r="AL8" s="49">
        <f t="shared" si="215"/>
        <v>43.49999999999968</v>
      </c>
      <c r="AM8" s="49">
        <f t="shared" si="215"/>
        <v>44.399999999999679</v>
      </c>
      <c r="AN8" s="49">
        <f t="shared" si="215"/>
        <v>45.299999999999677</v>
      </c>
      <c r="AO8" s="49">
        <f t="shared" si="215"/>
        <v>46.199999999999676</v>
      </c>
      <c r="AP8" s="49">
        <f t="shared" si="215"/>
        <v>47.099999999999675</v>
      </c>
      <c r="AQ8" s="49">
        <f t="shared" si="215"/>
        <v>47.999999999999673</v>
      </c>
      <c r="AR8" s="49">
        <f t="shared" si="215"/>
        <v>48.899999999999672</v>
      </c>
      <c r="AS8" s="49">
        <f t="shared" si="215"/>
        <v>49.79999999999967</v>
      </c>
      <c r="AT8" s="49">
        <f t="shared" si="215"/>
        <v>50.699999999999669</v>
      </c>
      <c r="AU8" s="49">
        <f t="shared" si="215"/>
        <v>51.599999999999667</v>
      </c>
      <c r="AV8" s="49">
        <f t="shared" si="215"/>
        <v>52.499999999999666</v>
      </c>
      <c r="AW8" s="49">
        <f t="shared" si="215"/>
        <v>53.399999999999665</v>
      </c>
      <c r="AX8" s="49">
        <f t="shared" si="215"/>
        <v>54.299999999999663</v>
      </c>
      <c r="AY8" s="49">
        <f t="shared" si="215"/>
        <v>55.199999999999662</v>
      </c>
      <c r="AZ8" s="49">
        <f t="shared" si="215"/>
        <v>56.09999999999966</v>
      </c>
      <c r="BA8" s="49">
        <f t="shared" si="215"/>
        <v>56.999999999999659</v>
      </c>
      <c r="BB8" s="49">
        <f t="shared" si="215"/>
        <v>57.899999999999658</v>
      </c>
      <c r="BC8" s="49">
        <f t="shared" si="215"/>
        <v>58.799999999999656</v>
      </c>
      <c r="BD8" s="49">
        <f t="shared" si="215"/>
        <v>59.699999999999655</v>
      </c>
      <c r="BE8" s="49">
        <f t="shared" si="215"/>
        <v>60.599999999999653</v>
      </c>
      <c r="BF8" s="49">
        <f t="shared" si="215"/>
        <v>61.499999999999652</v>
      </c>
      <c r="BG8" s="49">
        <f t="shared" si="215"/>
        <v>62.39999999999965</v>
      </c>
      <c r="BH8" s="49">
        <f t="shared" si="215"/>
        <v>63.299999999999649</v>
      </c>
      <c r="BI8" s="49">
        <f t="shared" si="215"/>
        <v>64.199999999999648</v>
      </c>
      <c r="BJ8" s="49">
        <f t="shared" si="215"/>
        <v>65.099999999999653</v>
      </c>
      <c r="BK8" s="49">
        <f t="shared" si="215"/>
        <v>65.999999999999659</v>
      </c>
      <c r="BL8" s="49">
        <f t="shared" si="215"/>
        <v>66.899999999999665</v>
      </c>
      <c r="BM8" s="49">
        <f t="shared" si="215"/>
        <v>67.79999999999967</v>
      </c>
      <c r="BN8" s="49">
        <f t="shared" si="215"/>
        <v>68.699999999999676</v>
      </c>
      <c r="BO8" s="49">
        <f t="shared" si="215"/>
        <v>69.599999999999682</v>
      </c>
      <c r="BP8" s="49">
        <f t="shared" si="215"/>
        <v>70.499999999999687</v>
      </c>
      <c r="BQ8" s="49">
        <f t="shared" si="215"/>
        <v>71.399999999999693</v>
      </c>
      <c r="BR8" s="49">
        <f t="shared" si="215"/>
        <v>72.299999999999699</v>
      </c>
      <c r="BS8" s="49">
        <f t="shared" si="215"/>
        <v>73.199999999999704</v>
      </c>
      <c r="BT8" s="49">
        <f t="shared" si="215"/>
        <v>74.09999999999971</v>
      </c>
      <c r="BU8" s="49">
        <f t="shared" si="215"/>
        <v>74.999999999999716</v>
      </c>
      <c r="BV8" s="49">
        <f t="shared" si="215"/>
        <v>75.899999999999721</v>
      </c>
      <c r="BW8" s="49">
        <f t="shared" si="215"/>
        <v>76.799999999999727</v>
      </c>
      <c r="BX8" s="49">
        <f t="shared" si="215"/>
        <v>77.699999999999733</v>
      </c>
      <c r="BY8" s="49">
        <f t="shared" si="215"/>
        <v>78.599999999999739</v>
      </c>
      <c r="BZ8" s="49">
        <f t="shared" si="215"/>
        <v>79.499999999999744</v>
      </c>
      <c r="CA8" s="49">
        <f t="shared" si="215"/>
        <v>80.39999999999975</v>
      </c>
      <c r="CB8" s="49">
        <f t="shared" si="215"/>
        <v>81.299999999999756</v>
      </c>
      <c r="CC8" s="49">
        <f t="shared" si="215"/>
        <v>82.199999999999761</v>
      </c>
      <c r="CD8" s="49">
        <f t="shared" si="215"/>
        <v>83.099999999999767</v>
      </c>
      <c r="CE8" s="49">
        <f t="shared" si="215"/>
        <v>83.999999999999773</v>
      </c>
      <c r="CF8" s="49">
        <f t="shared" si="215"/>
        <v>84.899999999999778</v>
      </c>
      <c r="CG8" s="49">
        <f t="shared" si="215"/>
        <v>85.799999999999784</v>
      </c>
      <c r="CH8" s="49">
        <f t="shared" si="215"/>
        <v>86.69999999999979</v>
      </c>
      <c r="CI8" s="49">
        <f t="shared" si="215"/>
        <v>87.599999999999795</v>
      </c>
      <c r="CJ8" s="49">
        <f t="shared" ref="CJ8:DR8" si="217">IF(ISNONTEXT($V8),CK8-$V8,"")</f>
        <v>88.499999999999801</v>
      </c>
      <c r="CK8" s="49">
        <f t="shared" si="217"/>
        <v>89.399999999999807</v>
      </c>
      <c r="CL8" s="49">
        <f t="shared" si="217"/>
        <v>90.299999999999812</v>
      </c>
      <c r="CM8" s="49">
        <f t="shared" si="217"/>
        <v>91.199999999999818</v>
      </c>
      <c r="CN8" s="49">
        <f t="shared" si="217"/>
        <v>92.099999999999824</v>
      </c>
      <c r="CO8" s="49">
        <f t="shared" si="217"/>
        <v>92.999999999999829</v>
      </c>
      <c r="CP8" s="49">
        <f t="shared" si="217"/>
        <v>93.899999999999835</v>
      </c>
      <c r="CQ8" s="49">
        <f t="shared" si="217"/>
        <v>94.799999999999841</v>
      </c>
      <c r="CR8" s="49">
        <f t="shared" si="217"/>
        <v>95.699999999999847</v>
      </c>
      <c r="CS8" s="49">
        <f t="shared" si="217"/>
        <v>96.599999999999852</v>
      </c>
      <c r="CT8" s="49">
        <f t="shared" si="217"/>
        <v>97.499999999999858</v>
      </c>
      <c r="CU8" s="49">
        <f t="shared" si="217"/>
        <v>98.399999999999864</v>
      </c>
      <c r="CV8" s="49">
        <f t="shared" si="217"/>
        <v>99.299999999999869</v>
      </c>
      <c r="CW8" s="49">
        <f t="shared" si="217"/>
        <v>100.19999999999987</v>
      </c>
      <c r="CX8" s="49">
        <f t="shared" si="217"/>
        <v>101.09999999999988</v>
      </c>
      <c r="CY8" s="49">
        <f t="shared" si="217"/>
        <v>101.99999999999989</v>
      </c>
      <c r="CZ8" s="49">
        <f t="shared" si="217"/>
        <v>102.89999999999989</v>
      </c>
      <c r="DA8" s="49">
        <f t="shared" si="217"/>
        <v>103.7999999999999</v>
      </c>
      <c r="DB8" s="49">
        <f t="shared" si="217"/>
        <v>104.6999999999999</v>
      </c>
      <c r="DC8" s="49">
        <f t="shared" si="217"/>
        <v>105.59999999999991</v>
      </c>
      <c r="DD8" s="49">
        <f t="shared" si="217"/>
        <v>106.49999999999991</v>
      </c>
      <c r="DE8" s="49">
        <f t="shared" si="217"/>
        <v>107.39999999999992</v>
      </c>
      <c r="DF8" s="49">
        <f t="shared" si="217"/>
        <v>108.29999999999993</v>
      </c>
      <c r="DG8" s="49">
        <f t="shared" si="217"/>
        <v>109.19999999999993</v>
      </c>
      <c r="DH8" s="49">
        <f t="shared" si="217"/>
        <v>110.09999999999994</v>
      </c>
      <c r="DI8" s="49">
        <f t="shared" si="217"/>
        <v>110.99999999999994</v>
      </c>
      <c r="DJ8" s="49">
        <f t="shared" si="217"/>
        <v>111.89999999999995</v>
      </c>
      <c r="DK8" s="49">
        <f t="shared" si="217"/>
        <v>112.79999999999995</v>
      </c>
      <c r="DL8" s="49">
        <f t="shared" si="217"/>
        <v>113.69999999999996</v>
      </c>
      <c r="DM8" s="49">
        <f t="shared" si="217"/>
        <v>114.59999999999997</v>
      </c>
      <c r="DN8" s="49">
        <f t="shared" si="217"/>
        <v>115.49999999999997</v>
      </c>
      <c r="DO8" s="49">
        <f t="shared" si="217"/>
        <v>116.39999999999998</v>
      </c>
      <c r="DP8" s="49">
        <f t="shared" si="217"/>
        <v>117.29999999999998</v>
      </c>
      <c r="DQ8" s="49">
        <f t="shared" si="217"/>
        <v>118.19999999999999</v>
      </c>
      <c r="DR8" s="49">
        <f t="shared" si="217"/>
        <v>119.1</v>
      </c>
      <c r="DS8" s="183">
        <f t="shared" si="213"/>
        <v>120</v>
      </c>
      <c r="DT8" s="49">
        <f t="shared" si="214"/>
        <v>120.9</v>
      </c>
      <c r="DU8" s="49">
        <f t="shared" si="216"/>
        <v>121.80000000000001</v>
      </c>
      <c r="DV8" s="49">
        <f t="shared" si="216"/>
        <v>122.70000000000002</v>
      </c>
      <c r="DW8" s="49">
        <f t="shared" si="216"/>
        <v>123.60000000000002</v>
      </c>
      <c r="DX8" s="49">
        <f t="shared" si="216"/>
        <v>124.50000000000003</v>
      </c>
      <c r="DY8" s="49">
        <f t="shared" si="216"/>
        <v>125.40000000000003</v>
      </c>
      <c r="DZ8" s="49">
        <f t="shared" si="216"/>
        <v>126.30000000000004</v>
      </c>
      <c r="EA8" s="49">
        <f t="shared" si="216"/>
        <v>127.20000000000005</v>
      </c>
      <c r="EB8" s="49">
        <f t="shared" si="216"/>
        <v>128.10000000000005</v>
      </c>
      <c r="EC8" s="49">
        <f t="shared" si="216"/>
        <v>129.00000000000006</v>
      </c>
      <c r="ED8" s="49">
        <f t="shared" si="216"/>
        <v>129.90000000000006</v>
      </c>
      <c r="EE8" s="49">
        <f t="shared" si="216"/>
        <v>130.80000000000007</v>
      </c>
      <c r="EF8" s="49">
        <f t="shared" si="216"/>
        <v>131.70000000000007</v>
      </c>
      <c r="EG8" s="49">
        <f t="shared" si="216"/>
        <v>132.60000000000008</v>
      </c>
      <c r="EH8" s="49">
        <f t="shared" si="216"/>
        <v>133.50000000000009</v>
      </c>
      <c r="EI8" s="49">
        <f t="shared" si="216"/>
        <v>134.40000000000009</v>
      </c>
      <c r="EJ8" s="49">
        <f t="shared" si="216"/>
        <v>135.3000000000001</v>
      </c>
      <c r="EK8" s="49">
        <f t="shared" si="216"/>
        <v>136.2000000000001</v>
      </c>
      <c r="EL8" s="49">
        <f t="shared" si="216"/>
        <v>137.10000000000011</v>
      </c>
      <c r="EM8" s="49">
        <f t="shared" si="216"/>
        <v>138.00000000000011</v>
      </c>
      <c r="EN8" s="49">
        <f t="shared" si="216"/>
        <v>138.90000000000012</v>
      </c>
      <c r="EO8" s="49">
        <f t="shared" si="216"/>
        <v>139.80000000000013</v>
      </c>
      <c r="EP8" s="49">
        <f t="shared" si="216"/>
        <v>140.70000000000013</v>
      </c>
      <c r="EQ8" s="49">
        <f t="shared" si="216"/>
        <v>141.60000000000014</v>
      </c>
      <c r="ER8" s="49">
        <f t="shared" si="216"/>
        <v>142.50000000000014</v>
      </c>
      <c r="ES8" s="49">
        <f t="shared" si="216"/>
        <v>143.40000000000015</v>
      </c>
      <c r="ET8" s="49">
        <f t="shared" si="216"/>
        <v>144.30000000000015</v>
      </c>
      <c r="EU8" s="49">
        <f t="shared" si="216"/>
        <v>145.20000000000016</v>
      </c>
      <c r="EV8" s="49">
        <f t="shared" si="216"/>
        <v>146.10000000000016</v>
      </c>
      <c r="EW8" s="49">
        <f t="shared" si="216"/>
        <v>147.00000000000017</v>
      </c>
      <c r="EX8" s="49">
        <f t="shared" si="216"/>
        <v>147.90000000000018</v>
      </c>
      <c r="EY8" s="49">
        <f t="shared" si="216"/>
        <v>148.80000000000018</v>
      </c>
      <c r="EZ8" s="49">
        <f t="shared" si="216"/>
        <v>149.70000000000019</v>
      </c>
      <c r="FA8" s="49">
        <f t="shared" si="216"/>
        <v>150.60000000000019</v>
      </c>
      <c r="FB8" s="49">
        <f t="shared" si="216"/>
        <v>151.5000000000002</v>
      </c>
      <c r="FC8" s="49">
        <f t="shared" si="216"/>
        <v>152.4000000000002</v>
      </c>
      <c r="FD8" s="49">
        <f t="shared" si="216"/>
        <v>153.30000000000021</v>
      </c>
      <c r="FE8" s="49">
        <f t="shared" si="216"/>
        <v>154.20000000000022</v>
      </c>
      <c r="FF8" s="49">
        <f t="shared" si="216"/>
        <v>155.10000000000022</v>
      </c>
      <c r="FG8" s="49">
        <f t="shared" si="216"/>
        <v>156.00000000000023</v>
      </c>
      <c r="FH8" s="49">
        <f t="shared" si="216"/>
        <v>156.90000000000023</v>
      </c>
      <c r="FI8" s="49">
        <f t="shared" si="216"/>
        <v>157.80000000000024</v>
      </c>
      <c r="FJ8" s="49">
        <f t="shared" si="216"/>
        <v>158.70000000000024</v>
      </c>
      <c r="FK8" s="49">
        <f t="shared" si="216"/>
        <v>159.60000000000025</v>
      </c>
      <c r="FL8" s="49">
        <f t="shared" si="216"/>
        <v>160.50000000000026</v>
      </c>
      <c r="FM8" s="49">
        <f t="shared" si="216"/>
        <v>161.40000000000026</v>
      </c>
      <c r="FN8" s="49">
        <f t="shared" si="216"/>
        <v>162.30000000000027</v>
      </c>
      <c r="FO8" s="49">
        <f t="shared" si="216"/>
        <v>163.20000000000027</v>
      </c>
      <c r="FP8" s="49">
        <f t="shared" si="216"/>
        <v>164.10000000000028</v>
      </c>
      <c r="FQ8" s="49">
        <f t="shared" si="216"/>
        <v>165.00000000000028</v>
      </c>
      <c r="FR8" s="49">
        <f t="shared" si="216"/>
        <v>165.90000000000029</v>
      </c>
      <c r="FS8" s="49">
        <f t="shared" si="216"/>
        <v>166.8000000000003</v>
      </c>
      <c r="FT8" s="49">
        <f t="shared" si="216"/>
        <v>167.7000000000003</v>
      </c>
      <c r="FU8" s="49">
        <f t="shared" si="216"/>
        <v>168.60000000000031</v>
      </c>
      <c r="FV8" s="49">
        <f t="shared" si="216"/>
        <v>169.50000000000031</v>
      </c>
      <c r="FW8" s="49">
        <f t="shared" si="216"/>
        <v>170.40000000000032</v>
      </c>
      <c r="FX8" s="49">
        <f t="shared" si="216"/>
        <v>171.30000000000032</v>
      </c>
      <c r="FY8" s="49">
        <f t="shared" si="216"/>
        <v>172.20000000000033</v>
      </c>
      <c r="FZ8" s="49">
        <f t="shared" si="216"/>
        <v>173.10000000000034</v>
      </c>
      <c r="GA8" s="49">
        <f t="shared" si="216"/>
        <v>174.00000000000034</v>
      </c>
      <c r="GB8" s="49">
        <f t="shared" si="216"/>
        <v>174.90000000000035</v>
      </c>
      <c r="GC8" s="49">
        <f t="shared" si="216"/>
        <v>175.80000000000035</v>
      </c>
      <c r="GD8" s="49">
        <f t="shared" si="216"/>
        <v>176.70000000000036</v>
      </c>
      <c r="GE8" s="49">
        <f t="shared" si="216"/>
        <v>177.60000000000036</v>
      </c>
      <c r="GF8" s="49">
        <f t="shared" si="216"/>
        <v>178.50000000000037</v>
      </c>
      <c r="GG8" s="49">
        <f t="shared" si="6"/>
        <v>179.40000000000038</v>
      </c>
      <c r="GH8" s="49">
        <f t="shared" si="6"/>
        <v>180.30000000000038</v>
      </c>
      <c r="GI8" s="49">
        <f t="shared" si="6"/>
        <v>181.20000000000039</v>
      </c>
      <c r="GJ8" s="49">
        <f t="shared" si="6"/>
        <v>182.10000000000039</v>
      </c>
      <c r="GK8" s="49">
        <f t="shared" si="6"/>
        <v>183.0000000000004</v>
      </c>
      <c r="GL8" s="49">
        <f t="shared" si="6"/>
        <v>183.9000000000004</v>
      </c>
      <c r="GM8" s="49">
        <f t="shared" si="6"/>
        <v>184.80000000000041</v>
      </c>
      <c r="GN8" s="49">
        <f t="shared" si="6"/>
        <v>185.70000000000041</v>
      </c>
      <c r="GO8" s="49">
        <f t="shared" si="6"/>
        <v>186.60000000000042</v>
      </c>
      <c r="GP8" s="49">
        <f t="shared" si="6"/>
        <v>187.50000000000043</v>
      </c>
      <c r="GQ8" s="49">
        <f t="shared" si="6"/>
        <v>188.40000000000043</v>
      </c>
      <c r="GR8" s="49">
        <f t="shared" si="6"/>
        <v>189.30000000000044</v>
      </c>
      <c r="GS8" s="49">
        <f t="shared" si="6"/>
        <v>190.20000000000044</v>
      </c>
      <c r="GT8" s="49">
        <f t="shared" si="6"/>
        <v>191.10000000000045</v>
      </c>
      <c r="GU8" s="49">
        <f t="shared" si="6"/>
        <v>192.00000000000045</v>
      </c>
      <c r="GV8" s="49">
        <f t="shared" si="6"/>
        <v>192.90000000000046</v>
      </c>
      <c r="GW8" s="49">
        <f t="shared" si="6"/>
        <v>193.80000000000047</v>
      </c>
      <c r="GX8" s="49">
        <f t="shared" si="6"/>
        <v>194.70000000000047</v>
      </c>
      <c r="GY8" s="49">
        <f t="shared" si="6"/>
        <v>195.60000000000048</v>
      </c>
      <c r="GZ8" s="49">
        <f t="shared" si="6"/>
        <v>196.50000000000048</v>
      </c>
      <c r="HA8" s="49">
        <f t="shared" si="6"/>
        <v>197.40000000000049</v>
      </c>
      <c r="HB8" s="49">
        <f t="shared" si="6"/>
        <v>198.30000000000049</v>
      </c>
      <c r="HC8" s="49">
        <f t="shared" si="6"/>
        <v>199.2000000000005</v>
      </c>
      <c r="HD8" s="49">
        <f t="shared" si="6"/>
        <v>200.10000000000051</v>
      </c>
      <c r="HE8" s="49">
        <f t="shared" si="6"/>
        <v>201.00000000000051</v>
      </c>
      <c r="HF8" s="49">
        <f t="shared" si="6"/>
        <v>201.90000000000052</v>
      </c>
      <c r="HG8" s="49">
        <f t="shared" si="6"/>
        <v>202.80000000000052</v>
      </c>
      <c r="HH8" s="49">
        <f t="shared" si="6"/>
        <v>203.70000000000053</v>
      </c>
      <c r="HI8" s="49">
        <f t="shared" si="6"/>
        <v>204.60000000000053</v>
      </c>
      <c r="HJ8" s="49">
        <f t="shared" si="6"/>
        <v>205.50000000000054</v>
      </c>
      <c r="HK8" s="49">
        <f t="shared" si="6"/>
        <v>206.40000000000055</v>
      </c>
      <c r="HL8" s="49">
        <f t="shared" si="6"/>
        <v>207.30000000000055</v>
      </c>
      <c r="HM8" s="49">
        <f t="shared" si="6"/>
        <v>208.20000000000056</v>
      </c>
      <c r="HN8" s="49">
        <f t="shared" si="6"/>
        <v>209.10000000000056</v>
      </c>
      <c r="HO8" s="49">
        <f t="shared" si="6"/>
        <v>210.00000000000057</v>
      </c>
      <c r="HP8" s="169">
        <f t="shared" si="7"/>
        <v>2.3393151344772655E-4</v>
      </c>
      <c r="HQ8" s="169">
        <f t="shared" si="8"/>
        <v>2.5067576706163476E-4</v>
      </c>
      <c r="HR8" s="169">
        <f t="shared" si="9"/>
        <v>2.684506998408689E-4</v>
      </c>
      <c r="HS8" s="169">
        <f t="shared" si="10"/>
        <v>2.8730639602812726E-4</v>
      </c>
      <c r="HT8" s="169">
        <f t="shared" si="11"/>
        <v>3.0729437756365396E-4</v>
      </c>
      <c r="HU8" s="169">
        <f t="shared" si="12"/>
        <v>3.2846757183201868E-4</v>
      </c>
      <c r="HV8" s="169">
        <f t="shared" si="13"/>
        <v>3.5088027261370193E-4</v>
      </c>
      <c r="HW8" s="169">
        <f t="shared" si="14"/>
        <v>3.7458809392025631E-4</v>
      </c>
      <c r="HX8" s="169">
        <f t="shared" si="15"/>
        <v>3.9964791640177016E-4</v>
      </c>
      <c r="HY8" s="169">
        <f t="shared" si="16"/>
        <v>4.2611782602757262E-4</v>
      </c>
      <c r="HZ8" s="169">
        <f t="shared" si="17"/>
        <v>4.540570447557526E-4</v>
      </c>
      <c r="IA8" s="169">
        <f t="shared" si="18"/>
        <v>4.8352585292412461E-4</v>
      </c>
      <c r="IB8" s="169">
        <f t="shared" si="19"/>
        <v>5.1458550311486251E-4</v>
      </c>
      <c r="IC8" s="169">
        <f t="shared" si="20"/>
        <v>5.4729812526720534E-4</v>
      </c>
      <c r="ID8" s="169">
        <f t="shared" si="21"/>
        <v>5.8172662283738775E-4</v>
      </c>
      <c r="IE8" s="169">
        <f t="shared" si="22"/>
        <v>6.1793455983241458E-4</v>
      </c>
      <c r="IF8" s="169">
        <f t="shared" si="23"/>
        <v>6.5598603857434901E-4</v>
      </c>
      <c r="IG8" s="169">
        <f t="shared" si="24"/>
        <v>6.959455680845242E-4</v>
      </c>
      <c r="IH8" s="169">
        <f t="shared" si="25"/>
        <v>7.3787792301244573E-4</v>
      </c>
      <c r="II8" s="169">
        <f t="shared" si="26"/>
        <v>7.8184799307210156E-4</v>
      </c>
      <c r="IJ8" s="169">
        <f t="shared" si="27"/>
        <v>8.2792062298885354E-4</v>
      </c>
      <c r="IK8" s="169">
        <f t="shared" si="28"/>
        <v>8.7616044300303591E-4</v>
      </c>
      <c r="IL8" s="169">
        <f t="shared" si="29"/>
        <v>9.2663169002160314E-4</v>
      </c>
      <c r="IM8" s="169">
        <f t="shared" si="30"/>
        <v>9.7939801955672584E-4</v>
      </c>
      <c r="IN8" s="169">
        <f t="shared" si="31"/>
        <v>1.034522308639766E-3</v>
      </c>
      <c r="IO8" s="169">
        <f t="shared" si="32"/>
        <v>1.0920664499505749E-3</v>
      </c>
      <c r="IP8" s="169">
        <f t="shared" si="33"/>
        <v>1.1520911374552913E-3</v>
      </c>
      <c r="IQ8" s="169">
        <f t="shared" si="34"/>
        <v>1.2146556439005596E-3</v>
      </c>
      <c r="IR8" s="169">
        <f t="shared" si="35"/>
        <v>1.2798175905681518E-3</v>
      </c>
      <c r="IS8" s="169">
        <f t="shared" si="36"/>
        <v>1.3476327097510607E-3</v>
      </c>
      <c r="IT8" s="169">
        <f t="shared" si="37"/>
        <v>1.4181546004699615E-3</v>
      </c>
      <c r="IU8" s="169">
        <f t="shared" si="38"/>
        <v>1.491434478007344E-3</v>
      </c>
      <c r="IV8" s="169">
        <f t="shared" si="39"/>
        <v>1.567520917895052E-3</v>
      </c>
      <c r="IW8" s="169">
        <f t="shared" si="40"/>
        <v>1.6464595950493872E-3</v>
      </c>
      <c r="IX8" s="169">
        <f t="shared" si="41"/>
        <v>1.7282930188056887E-3</v>
      </c>
      <c r="IY8" s="169">
        <f t="shared" si="42"/>
        <v>1.8130602646613614E-3</v>
      </c>
      <c r="IZ8" s="169">
        <f t="shared" si="43"/>
        <v>1.9007967035920129E-3</v>
      </c>
      <c r="JA8" s="169">
        <f t="shared" si="44"/>
        <v>1.9915337298594951E-3</v>
      </c>
      <c r="JB8" s="169">
        <f t="shared" si="45"/>
        <v>2.0852984882827239E-3</v>
      </c>
      <c r="JC8" s="169">
        <f t="shared" si="46"/>
        <v>2.1821136019918841E-3</v>
      </c>
      <c r="JD8" s="169">
        <f t="shared" si="47"/>
        <v>2.2819969017334571E-3</v>
      </c>
      <c r="JE8" s="169">
        <f t="shared" si="48"/>
        <v>2.3849611578371714E-3</v>
      </c>
      <c r="JF8" s="169">
        <f t="shared" si="49"/>
        <v>2.4910138159960071E-3</v>
      </c>
      <c r="JG8" s="169">
        <f t="shared" si="50"/>
        <v>2.600156738046369E-3</v>
      </c>
      <c r="JH8" s="169">
        <f t="shared" si="51"/>
        <v>2.7123859489671318E-3</v>
      </c>
      <c r="JI8" s="169">
        <f t="shared" si="52"/>
        <v>2.8276913913430376E-3</v>
      </c>
      <c r="JJ8" s="169">
        <f t="shared" si="53"/>
        <v>2.9460566885595395E-3</v>
      </c>
      <c r="JK8" s="169">
        <f t="shared" si="54"/>
        <v>3.0674589180122547E-3</v>
      </c>
      <c r="JL8" s="169">
        <f t="shared" si="55"/>
        <v>3.1918683956244699E-3</v>
      </c>
      <c r="JM8" s="169">
        <f t="shared" si="56"/>
        <v>3.3192484729701634E-3</v>
      </c>
      <c r="JN8" s="169">
        <f t="shared" si="57"/>
        <v>3.4495553482976659E-3</v>
      </c>
      <c r="JO8" s="169">
        <f t="shared" si="58"/>
        <v>3.5827378927400185E-3</v>
      </c>
      <c r="JP8" s="169">
        <f t="shared" si="59"/>
        <v>3.7187374929820499E-3</v>
      </c>
      <c r="JQ8" s="169">
        <f t="shared" si="60"/>
        <v>3.8574879116311457E-3</v>
      </c>
      <c r="JR8" s="169">
        <f t="shared" si="61"/>
        <v>3.9989151665082798E-3</v>
      </c>
      <c r="JS8" s="169">
        <f t="shared" si="62"/>
        <v>4.1429374300381745E-3</v>
      </c>
      <c r="JT8" s="169">
        <f t="shared" si="63"/>
        <v>4.2894649498722796E-3</v>
      </c>
      <c r="JU8" s="169">
        <f t="shared" si="64"/>
        <v>4.4383999918257032E-3</v>
      </c>
      <c r="JV8" s="169">
        <f t="shared" si="65"/>
        <v>4.5896368061490948E-3</v>
      </c>
      <c r="JW8" s="169">
        <f t="shared" si="66"/>
        <v>4.7430616180891873E-3</v>
      </c>
      <c r="JX8" s="169">
        <f t="shared" si="67"/>
        <v>4.8985526436170334E-3</v>
      </c>
      <c r="JY8" s="169">
        <f t="shared" si="68"/>
        <v>5.0559801311212968E-3</v>
      </c>
      <c r="JZ8" s="169">
        <f t="shared" si="69"/>
        <v>5.2152064297754652E-3</v>
      </c>
      <c r="KA8" s="169">
        <f t="shared" si="70"/>
        <v>5.3760860851927682E-3</v>
      </c>
      <c r="KB8" s="169">
        <f t="shared" si="71"/>
        <v>5.5384659628813001E-3</v>
      </c>
      <c r="KC8" s="169">
        <f t="shared" si="72"/>
        <v>5.7021853999046591E-3</v>
      </c>
      <c r="KD8" s="169">
        <f t="shared" si="73"/>
        <v>5.8670763850409051E-3</v>
      </c>
      <c r="KE8" s="169">
        <f t="shared" si="74"/>
        <v>6.0329637676149843E-3</v>
      </c>
      <c r="KF8" s="169">
        <f t="shared" si="75"/>
        <v>6.1996654950579018E-3</v>
      </c>
      <c r="KG8" s="169">
        <f t="shared" si="76"/>
        <v>6.3669928791200026E-3</v>
      </c>
      <c r="KH8" s="169">
        <f t="shared" si="77"/>
        <v>6.5347508905366251E-3</v>
      </c>
      <c r="KI8" s="169">
        <f t="shared" si="78"/>
        <v>6.7027384818126425E-3</v>
      </c>
      <c r="KJ8" s="169">
        <f t="shared" si="79"/>
        <v>6.8707489376586967E-3</v>
      </c>
      <c r="KK8" s="169">
        <f t="shared" si="80"/>
        <v>7.0385702524770003E-3</v>
      </c>
      <c r="KL8" s="169">
        <f t="shared" si="81"/>
        <v>7.2059855341591334E-3</v>
      </c>
      <c r="KM8" s="169">
        <f t="shared" si="82"/>
        <v>7.3727734333230554E-3</v>
      </c>
      <c r="KN8" s="169">
        <f t="shared" si="83"/>
        <v>7.5387085969824026E-3</v>
      </c>
      <c r="KO8" s="169">
        <f t="shared" si="84"/>
        <v>7.7035621455087723E-3</v>
      </c>
      <c r="KP8" s="169">
        <f t="shared" si="85"/>
        <v>7.8671021716179446E-3</v>
      </c>
      <c r="KQ8" s="169">
        <f t="shared" si="86"/>
        <v>8.0290942599847114E-3</v>
      </c>
      <c r="KR8" s="169">
        <f t="shared" si="87"/>
        <v>8.1893020259687904E-3</v>
      </c>
      <c r="KS8" s="169">
        <f t="shared" si="88"/>
        <v>8.3474876718172032E-3</v>
      </c>
      <c r="KT8" s="169">
        <f t="shared" si="89"/>
        <v>8.5034125585971825E-3</v>
      </c>
      <c r="KU8" s="169">
        <f t="shared" si="90"/>
        <v>8.6568377920087283E-3</v>
      </c>
      <c r="KV8" s="169">
        <f t="shared" si="91"/>
        <v>8.8075248201284189E-3</v>
      </c>
      <c r="KW8" s="169">
        <f t="shared" si="92"/>
        <v>8.9552360410463973E-3</v>
      </c>
      <c r="KX8" s="169">
        <f t="shared" si="93"/>
        <v>9.0997354182774104E-3</v>
      </c>
      <c r="KY8" s="169">
        <f t="shared" si="94"/>
        <v>9.2407891017549284E-3</v>
      </c>
      <c r="KZ8" s="169">
        <f t="shared" si="95"/>
        <v>9.3781660521553584E-3</v>
      </c>
      <c r="LA8" s="169">
        <f t="shared" si="96"/>
        <v>9.5116386662475929E-3</v>
      </c>
      <c r="LB8" s="169">
        <f t="shared" si="97"/>
        <v>9.6409834009222352E-3</v>
      </c>
      <c r="LC8" s="169">
        <f t="shared" si="98"/>
        <v>9.7659813935249903E-3</v>
      </c>
      <c r="LD8" s="169">
        <f t="shared" si="99"/>
        <v>9.8864190761004632E-3</v>
      </c>
      <c r="LE8" s="169">
        <f t="shared" si="100"/>
        <v>1.0002088781146128E-2</v>
      </c>
      <c r="LF8" s="169">
        <f t="shared" si="101"/>
        <v>1.0112789336481711E-2</v>
      </c>
      <c r="LG8" s="169">
        <f t="shared" si="102"/>
        <v>1.0218326646856806E-2</v>
      </c>
      <c r="LH8" s="169">
        <f t="shared" si="103"/>
        <v>1.0318514259949379E-2</v>
      </c>
      <c r="LI8" s="169">
        <f t="shared" si="104"/>
        <v>1.0413173914449651E-2</v>
      </c>
      <c r="LJ8" s="169">
        <f t="shared" si="105"/>
        <v>1.0502136067977858E-2</v>
      </c>
      <c r="LK8" s="169">
        <f t="shared" si="106"/>
        <v>1.0585240402650192E-2</v>
      </c>
      <c r="LL8" s="169">
        <f t="shared" si="107"/>
        <v>1.0662336306184675E-2</v>
      </c>
      <c r="LM8" s="169">
        <f t="shared" si="108"/>
        <v>1.0733283326527458E-2</v>
      </c>
      <c r="LN8" s="169">
        <f t="shared" si="109"/>
        <v>1.0797951598079614E-2</v>
      </c>
      <c r="LO8" s="169">
        <f t="shared" si="110"/>
        <v>1.0856222237714637E-2</v>
      </c>
      <c r="LP8" s="169">
        <f t="shared" si="111"/>
        <v>1.090798770889663E-2</v>
      </c>
      <c r="LQ8" s="169">
        <f t="shared" si="112"/>
        <v>1.0953152152338497E-2</v>
      </c>
      <c r="LR8" s="169">
        <f t="shared" si="113"/>
        <v>1.0991631681777077E-2</v>
      </c>
      <c r="LS8" s="169">
        <f t="shared" si="114"/>
        <v>1.1023354643588005E-2</v>
      </c>
      <c r="LT8" s="169">
        <f t="shared" si="115"/>
        <v>1.1048261839115593E-2</v>
      </c>
      <c r="LU8" s="169">
        <f t="shared" si="116"/>
        <v>1.106630670875226E-2</v>
      </c>
      <c r="LV8" s="169">
        <f t="shared" si="117"/>
        <v>1.1077455476966251E-2</v>
      </c>
      <c r="LW8" s="169">
        <f t="shared" si="118"/>
        <v>1.1081687257645374E-2</v>
      </c>
      <c r="LX8" s="169">
        <f t="shared" si="119"/>
        <v>1.107899411929685E-2</v>
      </c>
      <c r="LY8" s="169">
        <f t="shared" si="120"/>
        <v>1.1069381109818404E-2</v>
      </c>
      <c r="LZ8" s="169">
        <f t="shared" si="121"/>
        <v>1.1052866240732278E-2</v>
      </c>
      <c r="MA8" s="169">
        <f t="shared" si="122"/>
        <v>1.1029480430951151E-2</v>
      </c>
      <c r="MB8" s="169">
        <f t="shared" si="123"/>
        <v>1.0999267410321634E-2</v>
      </c>
      <c r="MC8" s="169">
        <f t="shared" si="124"/>
        <v>1.0962283583366594E-2</v>
      </c>
      <c r="MD8" s="169">
        <f t="shared" si="125"/>
        <v>1.0918597853820537E-2</v>
      </c>
      <c r="ME8" s="169">
        <f t="shared" si="126"/>
        <v>1.0868291410722075E-2</v>
      </c>
      <c r="MF8" s="169">
        <f t="shared" si="127"/>
        <v>1.0811457476992947E-2</v>
      </c>
      <c r="MG8" s="169">
        <f t="shared" si="128"/>
        <v>1.0748201021593384E-2</v>
      </c>
      <c r="MH8" s="169">
        <f t="shared" si="129"/>
        <v>1.0678638436497752E-2</v>
      </c>
      <c r="MI8" s="169">
        <f t="shared" si="130"/>
        <v>1.0602897179881741E-2</v>
      </c>
      <c r="MJ8" s="169">
        <f t="shared" si="131"/>
        <v>1.0521115387051985E-2</v>
      </c>
      <c r="MK8" s="169">
        <f t="shared" si="132"/>
        <v>1.0433441450780101E-2</v>
      </c>
      <c r="ML8" s="169">
        <f t="shared" si="133"/>
        <v>1.034003357282519E-2</v>
      </c>
      <c r="MM8" s="169">
        <f t="shared" si="134"/>
        <v>1.0241059288541127E-2</v>
      </c>
      <c r="MN8" s="169">
        <f t="shared" si="135"/>
        <v>1.0136694966566946E-2</v>
      </c>
      <c r="MO8" s="169">
        <f t="shared" si="136"/>
        <v>1.0027125285689813E-2</v>
      </c>
      <c r="MP8" s="169">
        <f t="shared" si="137"/>
        <v>9.9125426910500573E-3</v>
      </c>
      <c r="MQ8" s="169">
        <f t="shared" si="138"/>
        <v>9.7931468319261694E-3</v>
      </c>
      <c r="MR8" s="169">
        <f t="shared" si="139"/>
        <v>9.6691439833943051E-3</v>
      </c>
      <c r="MS8" s="169">
        <f t="shared" si="140"/>
        <v>9.5407464542013876E-3</v>
      </c>
      <c r="MT8" s="169">
        <f t="shared" si="141"/>
        <v>9.4081719832233984E-3</v>
      </c>
      <c r="MU8" s="169">
        <f t="shared" si="142"/>
        <v>9.2716431269008019E-3</v>
      </c>
      <c r="MV8" s="169">
        <f t="shared" si="143"/>
        <v>9.1313866400510937E-3</v>
      </c>
      <c r="MW8" s="169">
        <f t="shared" si="144"/>
        <v>8.9876328524547827E-3</v>
      </c>
      <c r="MX8" s="169">
        <f t="shared" si="145"/>
        <v>8.8406150435952815E-3</v>
      </c>
      <c r="MY8" s="169">
        <f t="shared" si="146"/>
        <v>8.6905688179060771E-3</v>
      </c>
      <c r="MZ8" s="169">
        <f t="shared" si="147"/>
        <v>8.537731482839872E-3</v>
      </c>
      <c r="NA8" s="169">
        <f t="shared" si="148"/>
        <v>8.3823414320252018E-3</v>
      </c>
      <c r="NB8" s="169">
        <f t="shared" si="149"/>
        <v>8.22463753571606E-3</v>
      </c>
      <c r="NC8" s="169">
        <f t="shared" si="150"/>
        <v>8.0648585406704783E-3</v>
      </c>
      <c r="ND8" s="169">
        <f t="shared" si="151"/>
        <v>7.903242481514916E-3</v>
      </c>
      <c r="NE8" s="169">
        <f t="shared" si="152"/>
        <v>7.7400261055634882E-3</v>
      </c>
      <c r="NF8" s="169">
        <f t="shared" si="153"/>
        <v>7.5754443129652221E-3</v>
      </c>
      <c r="NG8" s="169">
        <f t="shared" si="154"/>
        <v>7.4097296139492026E-3</v>
      </c>
      <c r="NH8" s="169">
        <f t="shared" si="155"/>
        <v>7.2431116048274945E-3</v>
      </c>
      <c r="NI8" s="169">
        <f t="shared" si="156"/>
        <v>7.0758164642998238E-3</v>
      </c>
      <c r="NJ8" s="169">
        <f t="shared" si="157"/>
        <v>6.9080664714829092E-3</v>
      </c>
      <c r="NK8" s="169">
        <f t="shared" si="158"/>
        <v>6.7400795469618755E-3</v>
      </c>
      <c r="NL8" s="169">
        <f t="shared" si="159"/>
        <v>6.5720688180321242E-3</v>
      </c>
      <c r="NM8" s="169">
        <f t="shared" si="160"/>
        <v>6.4042422091682202E-3</v>
      </c>
      <c r="NN8" s="169">
        <f t="shared" si="161"/>
        <v>6.2368020586224537E-3</v>
      </c>
      <c r="NO8" s="169">
        <f t="shared" si="162"/>
        <v>6.0699447619208084E-3</v>
      </c>
      <c r="NP8" s="169">
        <f t="shared" si="163"/>
        <v>5.9038604428884676E-3</v>
      </c>
      <c r="NQ8" s="169">
        <f t="shared" si="164"/>
        <v>5.7387326527020355E-3</v>
      </c>
      <c r="NR8" s="169">
        <f t="shared" si="165"/>
        <v>5.5747380973314572E-3</v>
      </c>
      <c r="NS8" s="169">
        <f t="shared" si="166"/>
        <v>5.4120463936025032E-3</v>
      </c>
      <c r="NT8" s="169">
        <f t="shared" si="167"/>
        <v>5.2508198539808352E-3</v>
      </c>
      <c r="NU8" s="169">
        <f t="shared" si="168"/>
        <v>5.0912133000520932E-3</v>
      </c>
      <c r="NV8" s="169">
        <f t="shared" si="169"/>
        <v>4.9333739045495243E-3</v>
      </c>
      <c r="NW8" s="169">
        <f t="shared" si="170"/>
        <v>4.7774410616621124E-3</v>
      </c>
      <c r="NX8" s="169">
        <f t="shared" si="171"/>
        <v>4.6235462852424521E-3</v>
      </c>
      <c r="NY8" s="169">
        <f t="shared" si="172"/>
        <v>4.4718131344251635E-3</v>
      </c>
      <c r="NZ8" s="169">
        <f t="shared" si="173"/>
        <v>4.3223571660640789E-3</v>
      </c>
      <c r="OA8" s="169">
        <f t="shared" si="174"/>
        <v>4.1752859132998914E-3</v>
      </c>
      <c r="OB8" s="169">
        <f t="shared" si="175"/>
        <v>4.0306988894799976E-3</v>
      </c>
      <c r="OC8" s="169">
        <f t="shared" si="176"/>
        <v>3.8886876165690203E-3</v>
      </c>
      <c r="OD8" s="169">
        <f t="shared" si="177"/>
        <v>3.7493356771123314E-3</v>
      </c>
      <c r="OE8" s="169">
        <f t="shared" si="178"/>
        <v>3.6127187887458369E-3</v>
      </c>
      <c r="OF8" s="169">
        <f t="shared" si="179"/>
        <v>3.4789049001836521E-3</v>
      </c>
      <c r="OG8" s="169">
        <f t="shared" si="180"/>
        <v>3.347954307561006E-3</v>
      </c>
      <c r="OH8" s="169">
        <f t="shared" si="181"/>
        <v>3.2199197899628858E-3</v>
      </c>
      <c r="OI8" s="169">
        <f t="shared" si="182"/>
        <v>3.0948467629296154E-3</v>
      </c>
      <c r="OJ8" s="169">
        <f t="shared" si="183"/>
        <v>2.9727734486985117E-3</v>
      </c>
      <c r="OK8" s="169">
        <f t="shared" si="184"/>
        <v>2.8537310619160777E-3</v>
      </c>
      <c r="OL8" s="169">
        <f t="shared" si="185"/>
        <v>2.7377440095376648E-3</v>
      </c>
      <c r="OM8" s="169">
        <f t="shared" si="186"/>
        <v>2.624830103620893E-3</v>
      </c>
      <c r="ON8" s="169">
        <f t="shared" si="187"/>
        <v>2.5150007857153108E-3</v>
      </c>
      <c r="OO8" s="169">
        <f t="shared" si="188"/>
        <v>2.4082613615534292E-3</v>
      </c>
      <c r="OP8" s="169">
        <f t="shared" si="189"/>
        <v>2.3046112447571662E-3</v>
      </c>
      <c r="OQ8" s="169">
        <f t="shared" si="190"/>
        <v>2.2040442082885241E-3</v>
      </c>
      <c r="OR8" s="169">
        <f t="shared" si="191"/>
        <v>2.1065486423937959E-3</v>
      </c>
      <c r="OS8" s="169">
        <f t="shared" si="192"/>
        <v>2.0121078178161793E-3</v>
      </c>
      <c r="OT8" s="169">
        <f t="shared" si="193"/>
        <v>1.9207001530822964E-3</v>
      </c>
      <c r="OU8" s="169">
        <f t="shared" si="194"/>
        <v>1.8322994847031178E-3</v>
      </c>
      <c r="OV8" s="169">
        <f t="shared" si="195"/>
        <v>1.7468753391689713E-3</v>
      </c>
      <c r="OW8" s="169">
        <f t="shared" si="196"/>
        <v>1.6643932056611935E-3</v>
      </c>
      <c r="OX8" s="169">
        <f t="shared" si="197"/>
        <v>1.5848148084491676E-3</v>
      </c>
      <c r="OY8" s="169">
        <f t="shared" si="198"/>
        <v>1.508098377990592E-3</v>
      </c>
      <c r="OZ8" s="169">
        <f t="shared" si="199"/>
        <v>1.4341989198044176E-3</v>
      </c>
      <c r="PA8" s="169">
        <f t="shared" si="200"/>
        <v>1.3630684802396124E-3</v>
      </c>
      <c r="PB8" s="169">
        <f t="shared" si="201"/>
        <v>1.2946564083182953E-3</v>
      </c>
      <c r="PC8" s="169">
        <f t="shared" si="202"/>
        <v>1.2289096128885503E-3</v>
      </c>
      <c r="PD8" s="169">
        <f t="shared" si="203"/>
        <v>1.1657728143798728E-3</v>
      </c>
      <c r="PE8" s="169">
        <f t="shared" si="204"/>
        <v>1.1051887905124955E-3</v>
      </c>
      <c r="PF8" s="169">
        <f t="shared" si="205"/>
        <v>1.0470986153703424E-3</v>
      </c>
      <c r="PG8" s="169">
        <f t="shared" si="206"/>
        <v>9.9144189130572109E-4</v>
      </c>
      <c r="PH8" s="169">
        <f t="shared" si="207"/>
        <v>9.3815697320192974E-4</v>
      </c>
    </row>
    <row r="9" spans="1:425" x14ac:dyDescent="0.75">
      <c r="A9" s="4">
        <v>6</v>
      </c>
      <c r="B9" s="96">
        <f t="shared" si="208"/>
        <v>60</v>
      </c>
      <c r="C9" s="95">
        <v>120</v>
      </c>
      <c r="D9" s="96">
        <f t="shared" si="209"/>
        <v>240</v>
      </c>
      <c r="E9" s="124">
        <f t="shared" si="0"/>
        <v>1</v>
      </c>
      <c r="F9" s="124">
        <f t="shared" si="1"/>
        <v>0.5</v>
      </c>
      <c r="G9" s="73">
        <f t="shared" si="210"/>
        <v>130</v>
      </c>
      <c r="H9" s="23" t="s">
        <v>4</v>
      </c>
      <c r="I9" s="57"/>
      <c r="J9" s="280"/>
      <c r="K9" s="74">
        <f>IF(AND(B9&gt;0,C9&gt;0,D9&gt;0),IF(ISBLANK(J9),IF(ISBLANK(H9),"",(D9-B9)*VLOOKUP(H9,VLookups!$A$4:$B$13,2,FALSE)),J9),"")</f>
        <v>42.213741838410861</v>
      </c>
      <c r="L9" s="75">
        <f t="shared" si="2"/>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130</v>
      </c>
      <c r="U9" s="5"/>
      <c r="V9" s="168">
        <f t="shared" si="211"/>
        <v>0.9</v>
      </c>
      <c r="W9" s="49">
        <f t="shared" si="212"/>
        <v>29.999999999999702</v>
      </c>
      <c r="X9" s="49">
        <f t="shared" si="215"/>
        <v>30.8999999999997</v>
      </c>
      <c r="Y9" s="49">
        <f t="shared" si="215"/>
        <v>31.799999999999699</v>
      </c>
      <c r="Z9" s="49">
        <f t="shared" si="215"/>
        <v>32.699999999999697</v>
      </c>
      <c r="AA9" s="49">
        <f t="shared" si="215"/>
        <v>33.599999999999696</v>
      </c>
      <c r="AB9" s="49">
        <f t="shared" si="215"/>
        <v>34.499999999999694</v>
      </c>
      <c r="AC9" s="49">
        <f t="shared" si="215"/>
        <v>35.399999999999693</v>
      </c>
      <c r="AD9" s="49">
        <f t="shared" si="215"/>
        <v>36.299999999999692</v>
      </c>
      <c r="AE9" s="49">
        <f t="shared" si="215"/>
        <v>37.19999999999969</v>
      </c>
      <c r="AF9" s="49">
        <f t="shared" si="215"/>
        <v>38.099999999999689</v>
      </c>
      <c r="AG9" s="49">
        <f t="shared" si="215"/>
        <v>38.999999999999687</v>
      </c>
      <c r="AH9" s="49">
        <f t="shared" si="215"/>
        <v>39.899999999999686</v>
      </c>
      <c r="AI9" s="49">
        <f t="shared" si="215"/>
        <v>40.799999999999685</v>
      </c>
      <c r="AJ9" s="49">
        <f t="shared" si="215"/>
        <v>41.699999999999683</v>
      </c>
      <c r="AK9" s="49">
        <f t="shared" si="215"/>
        <v>42.599999999999682</v>
      </c>
      <c r="AL9" s="49">
        <f t="shared" si="215"/>
        <v>43.49999999999968</v>
      </c>
      <c r="AM9" s="49">
        <f t="shared" si="215"/>
        <v>44.399999999999679</v>
      </c>
      <c r="AN9" s="49">
        <f t="shared" si="215"/>
        <v>45.299999999999677</v>
      </c>
      <c r="AO9" s="49">
        <f t="shared" si="215"/>
        <v>46.199999999999676</v>
      </c>
      <c r="AP9" s="49">
        <f t="shared" si="215"/>
        <v>47.099999999999675</v>
      </c>
      <c r="AQ9" s="49">
        <f t="shared" si="215"/>
        <v>47.999999999999673</v>
      </c>
      <c r="AR9" s="49">
        <f t="shared" si="215"/>
        <v>48.899999999999672</v>
      </c>
      <c r="AS9" s="49">
        <f t="shared" si="215"/>
        <v>49.79999999999967</v>
      </c>
      <c r="AT9" s="49">
        <f t="shared" si="215"/>
        <v>50.699999999999669</v>
      </c>
      <c r="AU9" s="49">
        <f t="shared" si="215"/>
        <v>51.599999999999667</v>
      </c>
      <c r="AV9" s="49">
        <f t="shared" si="215"/>
        <v>52.499999999999666</v>
      </c>
      <c r="AW9" s="49">
        <f t="shared" si="215"/>
        <v>53.399999999999665</v>
      </c>
      <c r="AX9" s="49">
        <f t="shared" si="215"/>
        <v>54.299999999999663</v>
      </c>
      <c r="AY9" s="49">
        <f t="shared" si="215"/>
        <v>55.199999999999662</v>
      </c>
      <c r="AZ9" s="49">
        <f t="shared" si="215"/>
        <v>56.09999999999966</v>
      </c>
      <c r="BA9" s="49">
        <f t="shared" si="215"/>
        <v>56.999999999999659</v>
      </c>
      <c r="BB9" s="49">
        <f t="shared" si="215"/>
        <v>57.899999999999658</v>
      </c>
      <c r="BC9" s="49">
        <f t="shared" si="215"/>
        <v>58.799999999999656</v>
      </c>
      <c r="BD9" s="49">
        <f t="shared" si="215"/>
        <v>59.699999999999655</v>
      </c>
      <c r="BE9" s="49">
        <f t="shared" si="215"/>
        <v>60.599999999999653</v>
      </c>
      <c r="BF9" s="49">
        <f t="shared" si="215"/>
        <v>61.499999999999652</v>
      </c>
      <c r="BG9" s="49">
        <f t="shared" si="215"/>
        <v>62.39999999999965</v>
      </c>
      <c r="BH9" s="49">
        <f t="shared" si="215"/>
        <v>63.299999999999649</v>
      </c>
      <c r="BI9" s="49">
        <f t="shared" si="215"/>
        <v>64.199999999999648</v>
      </c>
      <c r="BJ9" s="49">
        <f t="shared" si="215"/>
        <v>65.099999999999653</v>
      </c>
      <c r="BK9" s="49">
        <f t="shared" si="215"/>
        <v>65.999999999999659</v>
      </c>
      <c r="BL9" s="49">
        <f t="shared" si="215"/>
        <v>66.899999999999665</v>
      </c>
      <c r="BM9" s="49">
        <f t="shared" si="215"/>
        <v>67.79999999999967</v>
      </c>
      <c r="BN9" s="49">
        <f t="shared" si="215"/>
        <v>68.699999999999676</v>
      </c>
      <c r="BO9" s="49">
        <f t="shared" si="215"/>
        <v>69.599999999999682</v>
      </c>
      <c r="BP9" s="49">
        <f t="shared" si="215"/>
        <v>70.499999999999687</v>
      </c>
      <c r="BQ9" s="49">
        <f t="shared" si="215"/>
        <v>71.399999999999693</v>
      </c>
      <c r="BR9" s="49">
        <f t="shared" si="215"/>
        <v>72.299999999999699</v>
      </c>
      <c r="BS9" s="49">
        <f t="shared" si="215"/>
        <v>73.199999999999704</v>
      </c>
      <c r="BT9" s="49">
        <f t="shared" si="215"/>
        <v>74.09999999999971</v>
      </c>
      <c r="BU9" s="49">
        <f t="shared" si="215"/>
        <v>74.999999999999716</v>
      </c>
      <c r="BV9" s="49">
        <f t="shared" si="215"/>
        <v>75.899999999999721</v>
      </c>
      <c r="BW9" s="49">
        <f t="shared" si="215"/>
        <v>76.799999999999727</v>
      </c>
      <c r="BX9" s="49">
        <f t="shared" si="215"/>
        <v>77.699999999999733</v>
      </c>
      <c r="BY9" s="49">
        <f t="shared" si="215"/>
        <v>78.599999999999739</v>
      </c>
      <c r="BZ9" s="49">
        <f t="shared" si="215"/>
        <v>79.499999999999744</v>
      </c>
      <c r="CA9" s="49">
        <f t="shared" si="215"/>
        <v>80.39999999999975</v>
      </c>
      <c r="CB9" s="49">
        <f t="shared" si="215"/>
        <v>81.299999999999756</v>
      </c>
      <c r="CC9" s="49">
        <f t="shared" si="215"/>
        <v>82.199999999999761</v>
      </c>
      <c r="CD9" s="49">
        <f t="shared" si="215"/>
        <v>83.099999999999767</v>
      </c>
      <c r="CE9" s="49">
        <f t="shared" si="215"/>
        <v>83.999999999999773</v>
      </c>
      <c r="CF9" s="49">
        <f t="shared" si="215"/>
        <v>84.899999999999778</v>
      </c>
      <c r="CG9" s="49">
        <f t="shared" si="215"/>
        <v>85.799999999999784</v>
      </c>
      <c r="CH9" s="49">
        <f t="shared" si="215"/>
        <v>86.69999999999979</v>
      </c>
      <c r="CI9" s="49">
        <f t="shared" ref="CI9:DR12" si="218">IF(ISNONTEXT($V9),CJ9-$V9,"")</f>
        <v>87.599999999999795</v>
      </c>
      <c r="CJ9" s="49">
        <f t="shared" si="218"/>
        <v>88.499999999999801</v>
      </c>
      <c r="CK9" s="49">
        <f t="shared" si="218"/>
        <v>89.399999999999807</v>
      </c>
      <c r="CL9" s="49">
        <f t="shared" si="218"/>
        <v>90.299999999999812</v>
      </c>
      <c r="CM9" s="49">
        <f t="shared" si="218"/>
        <v>91.199999999999818</v>
      </c>
      <c r="CN9" s="49">
        <f t="shared" si="218"/>
        <v>92.099999999999824</v>
      </c>
      <c r="CO9" s="49">
        <f t="shared" si="218"/>
        <v>92.999999999999829</v>
      </c>
      <c r="CP9" s="49">
        <f t="shared" si="218"/>
        <v>93.899999999999835</v>
      </c>
      <c r="CQ9" s="49">
        <f t="shared" si="218"/>
        <v>94.799999999999841</v>
      </c>
      <c r="CR9" s="49">
        <f t="shared" si="218"/>
        <v>95.699999999999847</v>
      </c>
      <c r="CS9" s="49">
        <f t="shared" si="218"/>
        <v>96.599999999999852</v>
      </c>
      <c r="CT9" s="49">
        <f t="shared" si="218"/>
        <v>97.499999999999858</v>
      </c>
      <c r="CU9" s="49">
        <f t="shared" si="218"/>
        <v>98.399999999999864</v>
      </c>
      <c r="CV9" s="49">
        <f t="shared" si="218"/>
        <v>99.299999999999869</v>
      </c>
      <c r="CW9" s="49">
        <f t="shared" si="218"/>
        <v>100.19999999999987</v>
      </c>
      <c r="CX9" s="49">
        <f t="shared" si="218"/>
        <v>101.09999999999988</v>
      </c>
      <c r="CY9" s="49">
        <f t="shared" si="218"/>
        <v>101.99999999999989</v>
      </c>
      <c r="CZ9" s="49">
        <f t="shared" si="218"/>
        <v>102.89999999999989</v>
      </c>
      <c r="DA9" s="49">
        <f t="shared" si="218"/>
        <v>103.7999999999999</v>
      </c>
      <c r="DB9" s="49">
        <f t="shared" si="218"/>
        <v>104.6999999999999</v>
      </c>
      <c r="DC9" s="49">
        <f t="shared" si="218"/>
        <v>105.59999999999991</v>
      </c>
      <c r="DD9" s="49">
        <f t="shared" si="218"/>
        <v>106.49999999999991</v>
      </c>
      <c r="DE9" s="49">
        <f t="shared" si="218"/>
        <v>107.39999999999992</v>
      </c>
      <c r="DF9" s="49">
        <f t="shared" si="218"/>
        <v>108.29999999999993</v>
      </c>
      <c r="DG9" s="49">
        <f t="shared" si="218"/>
        <v>109.19999999999993</v>
      </c>
      <c r="DH9" s="49">
        <f t="shared" si="218"/>
        <v>110.09999999999994</v>
      </c>
      <c r="DI9" s="49">
        <f t="shared" si="218"/>
        <v>110.99999999999994</v>
      </c>
      <c r="DJ9" s="49">
        <f t="shared" si="218"/>
        <v>111.89999999999995</v>
      </c>
      <c r="DK9" s="49">
        <f t="shared" si="218"/>
        <v>112.79999999999995</v>
      </c>
      <c r="DL9" s="49">
        <f t="shared" si="218"/>
        <v>113.69999999999996</v>
      </c>
      <c r="DM9" s="49">
        <f t="shared" si="218"/>
        <v>114.59999999999997</v>
      </c>
      <c r="DN9" s="49">
        <f t="shared" si="218"/>
        <v>115.49999999999997</v>
      </c>
      <c r="DO9" s="49">
        <f t="shared" si="218"/>
        <v>116.39999999999998</v>
      </c>
      <c r="DP9" s="49">
        <f t="shared" si="218"/>
        <v>117.29999999999998</v>
      </c>
      <c r="DQ9" s="49">
        <f t="shared" si="218"/>
        <v>118.19999999999999</v>
      </c>
      <c r="DR9" s="49">
        <f t="shared" si="218"/>
        <v>119.1</v>
      </c>
      <c r="DS9" s="183">
        <f t="shared" si="213"/>
        <v>120</v>
      </c>
      <c r="DT9" s="49">
        <f t="shared" si="214"/>
        <v>120.9</v>
      </c>
      <c r="DU9" s="49">
        <f t="shared" si="216"/>
        <v>121.80000000000001</v>
      </c>
      <c r="DV9" s="49">
        <f t="shared" si="216"/>
        <v>122.70000000000002</v>
      </c>
      <c r="DW9" s="49">
        <f t="shared" si="216"/>
        <v>123.60000000000002</v>
      </c>
      <c r="DX9" s="49">
        <f t="shared" si="216"/>
        <v>124.50000000000003</v>
      </c>
      <c r="DY9" s="49">
        <f t="shared" si="216"/>
        <v>125.40000000000003</v>
      </c>
      <c r="DZ9" s="49">
        <f t="shared" si="216"/>
        <v>126.30000000000004</v>
      </c>
      <c r="EA9" s="49">
        <f t="shared" si="216"/>
        <v>127.20000000000005</v>
      </c>
      <c r="EB9" s="49">
        <f t="shared" si="216"/>
        <v>128.10000000000005</v>
      </c>
      <c r="EC9" s="49">
        <f t="shared" si="216"/>
        <v>129.00000000000006</v>
      </c>
      <c r="ED9" s="49">
        <f t="shared" si="216"/>
        <v>129.90000000000006</v>
      </c>
      <c r="EE9" s="49">
        <f t="shared" si="216"/>
        <v>130.80000000000007</v>
      </c>
      <c r="EF9" s="49">
        <f t="shared" si="216"/>
        <v>131.70000000000007</v>
      </c>
      <c r="EG9" s="49">
        <f t="shared" si="216"/>
        <v>132.60000000000008</v>
      </c>
      <c r="EH9" s="49">
        <f t="shared" si="216"/>
        <v>133.50000000000009</v>
      </c>
      <c r="EI9" s="49">
        <f t="shared" si="216"/>
        <v>134.40000000000009</v>
      </c>
      <c r="EJ9" s="49">
        <f t="shared" si="216"/>
        <v>135.3000000000001</v>
      </c>
      <c r="EK9" s="49">
        <f t="shared" si="216"/>
        <v>136.2000000000001</v>
      </c>
      <c r="EL9" s="49">
        <f t="shared" si="216"/>
        <v>137.10000000000011</v>
      </c>
      <c r="EM9" s="49">
        <f t="shared" si="216"/>
        <v>138.00000000000011</v>
      </c>
      <c r="EN9" s="49">
        <f t="shared" si="216"/>
        <v>138.90000000000012</v>
      </c>
      <c r="EO9" s="49">
        <f t="shared" si="216"/>
        <v>139.80000000000013</v>
      </c>
      <c r="EP9" s="49">
        <f t="shared" si="216"/>
        <v>140.70000000000013</v>
      </c>
      <c r="EQ9" s="49">
        <f t="shared" si="216"/>
        <v>141.60000000000014</v>
      </c>
      <c r="ER9" s="49">
        <f t="shared" si="216"/>
        <v>142.50000000000014</v>
      </c>
      <c r="ES9" s="49">
        <f t="shared" si="216"/>
        <v>143.40000000000015</v>
      </c>
      <c r="ET9" s="49">
        <f t="shared" si="216"/>
        <v>144.30000000000015</v>
      </c>
      <c r="EU9" s="49">
        <f t="shared" si="216"/>
        <v>145.20000000000016</v>
      </c>
      <c r="EV9" s="49">
        <f t="shared" si="216"/>
        <v>146.10000000000016</v>
      </c>
      <c r="EW9" s="49">
        <f t="shared" si="216"/>
        <v>147.00000000000017</v>
      </c>
      <c r="EX9" s="49">
        <f t="shared" si="216"/>
        <v>147.90000000000018</v>
      </c>
      <c r="EY9" s="49">
        <f t="shared" si="216"/>
        <v>148.80000000000018</v>
      </c>
      <c r="EZ9" s="49">
        <f t="shared" si="216"/>
        <v>149.70000000000019</v>
      </c>
      <c r="FA9" s="49">
        <f t="shared" si="216"/>
        <v>150.60000000000019</v>
      </c>
      <c r="FB9" s="49">
        <f t="shared" si="216"/>
        <v>151.5000000000002</v>
      </c>
      <c r="FC9" s="49">
        <f t="shared" si="216"/>
        <v>152.4000000000002</v>
      </c>
      <c r="FD9" s="49">
        <f t="shared" si="216"/>
        <v>153.30000000000021</v>
      </c>
      <c r="FE9" s="49">
        <f t="shared" si="216"/>
        <v>154.20000000000022</v>
      </c>
      <c r="FF9" s="49">
        <f t="shared" si="216"/>
        <v>155.10000000000022</v>
      </c>
      <c r="FG9" s="49">
        <f t="shared" si="216"/>
        <v>156.00000000000023</v>
      </c>
      <c r="FH9" s="49">
        <f t="shared" si="216"/>
        <v>156.90000000000023</v>
      </c>
      <c r="FI9" s="49">
        <f t="shared" si="216"/>
        <v>157.80000000000024</v>
      </c>
      <c r="FJ9" s="49">
        <f t="shared" si="216"/>
        <v>158.70000000000024</v>
      </c>
      <c r="FK9" s="49">
        <f t="shared" si="216"/>
        <v>159.60000000000025</v>
      </c>
      <c r="FL9" s="49">
        <f t="shared" si="216"/>
        <v>160.50000000000026</v>
      </c>
      <c r="FM9" s="49">
        <f t="shared" si="216"/>
        <v>161.40000000000026</v>
      </c>
      <c r="FN9" s="49">
        <f t="shared" si="216"/>
        <v>162.30000000000027</v>
      </c>
      <c r="FO9" s="49">
        <f t="shared" si="216"/>
        <v>163.20000000000027</v>
      </c>
      <c r="FP9" s="49">
        <f t="shared" si="216"/>
        <v>164.10000000000028</v>
      </c>
      <c r="FQ9" s="49">
        <f t="shared" si="216"/>
        <v>165.00000000000028</v>
      </c>
      <c r="FR9" s="49">
        <f t="shared" si="216"/>
        <v>165.90000000000029</v>
      </c>
      <c r="FS9" s="49">
        <f t="shared" si="216"/>
        <v>166.8000000000003</v>
      </c>
      <c r="FT9" s="49">
        <f t="shared" si="216"/>
        <v>167.7000000000003</v>
      </c>
      <c r="FU9" s="49">
        <f t="shared" si="216"/>
        <v>168.60000000000031</v>
      </c>
      <c r="FV9" s="49">
        <f t="shared" si="216"/>
        <v>169.50000000000031</v>
      </c>
      <c r="FW9" s="49">
        <f t="shared" si="216"/>
        <v>170.40000000000032</v>
      </c>
      <c r="FX9" s="49">
        <f t="shared" si="216"/>
        <v>171.30000000000032</v>
      </c>
      <c r="FY9" s="49">
        <f t="shared" si="216"/>
        <v>172.20000000000033</v>
      </c>
      <c r="FZ9" s="49">
        <f t="shared" si="216"/>
        <v>173.10000000000034</v>
      </c>
      <c r="GA9" s="49">
        <f t="shared" si="216"/>
        <v>174.00000000000034</v>
      </c>
      <c r="GB9" s="49">
        <f t="shared" si="216"/>
        <v>174.90000000000035</v>
      </c>
      <c r="GC9" s="49">
        <f t="shared" si="216"/>
        <v>175.80000000000035</v>
      </c>
      <c r="GD9" s="49">
        <f t="shared" si="216"/>
        <v>176.70000000000036</v>
      </c>
      <c r="GE9" s="49">
        <f t="shared" si="216"/>
        <v>177.60000000000036</v>
      </c>
      <c r="GF9" s="49">
        <f t="shared" ref="GF9:HO12" si="219">IF(ISNONTEXT($V9),GE9+$V9,"")</f>
        <v>178.50000000000037</v>
      </c>
      <c r="GG9" s="49">
        <f t="shared" si="219"/>
        <v>179.40000000000038</v>
      </c>
      <c r="GH9" s="49">
        <f t="shared" si="219"/>
        <v>180.30000000000038</v>
      </c>
      <c r="GI9" s="49">
        <f t="shared" si="219"/>
        <v>181.20000000000039</v>
      </c>
      <c r="GJ9" s="49">
        <f t="shared" si="219"/>
        <v>182.10000000000039</v>
      </c>
      <c r="GK9" s="49">
        <f t="shared" si="219"/>
        <v>183.0000000000004</v>
      </c>
      <c r="GL9" s="49">
        <f t="shared" si="219"/>
        <v>183.9000000000004</v>
      </c>
      <c r="GM9" s="49">
        <f t="shared" si="219"/>
        <v>184.80000000000041</v>
      </c>
      <c r="GN9" s="49">
        <f t="shared" si="219"/>
        <v>185.70000000000041</v>
      </c>
      <c r="GO9" s="49">
        <f t="shared" si="219"/>
        <v>186.60000000000042</v>
      </c>
      <c r="GP9" s="49">
        <f t="shared" si="219"/>
        <v>187.50000000000043</v>
      </c>
      <c r="GQ9" s="49">
        <f t="shared" si="219"/>
        <v>188.40000000000043</v>
      </c>
      <c r="GR9" s="49">
        <f t="shared" si="219"/>
        <v>189.30000000000044</v>
      </c>
      <c r="GS9" s="49">
        <f t="shared" si="219"/>
        <v>190.20000000000044</v>
      </c>
      <c r="GT9" s="49">
        <f t="shared" si="219"/>
        <v>191.10000000000045</v>
      </c>
      <c r="GU9" s="49">
        <f t="shared" si="219"/>
        <v>192.00000000000045</v>
      </c>
      <c r="GV9" s="49">
        <f t="shared" si="219"/>
        <v>192.90000000000046</v>
      </c>
      <c r="GW9" s="49">
        <f t="shared" si="219"/>
        <v>193.80000000000047</v>
      </c>
      <c r="GX9" s="49">
        <f t="shared" si="219"/>
        <v>194.70000000000047</v>
      </c>
      <c r="GY9" s="49">
        <f t="shared" si="219"/>
        <v>195.60000000000048</v>
      </c>
      <c r="GZ9" s="49">
        <f t="shared" si="219"/>
        <v>196.50000000000048</v>
      </c>
      <c r="HA9" s="49">
        <f t="shared" si="219"/>
        <v>197.40000000000049</v>
      </c>
      <c r="HB9" s="49">
        <f t="shared" si="219"/>
        <v>198.30000000000049</v>
      </c>
      <c r="HC9" s="49">
        <f t="shared" si="219"/>
        <v>199.2000000000005</v>
      </c>
      <c r="HD9" s="49">
        <f t="shared" si="219"/>
        <v>200.10000000000051</v>
      </c>
      <c r="HE9" s="49">
        <f t="shared" si="219"/>
        <v>201.00000000000051</v>
      </c>
      <c r="HF9" s="49">
        <f t="shared" si="219"/>
        <v>201.90000000000052</v>
      </c>
      <c r="HG9" s="49">
        <f t="shared" si="219"/>
        <v>202.80000000000052</v>
      </c>
      <c r="HH9" s="49">
        <f t="shared" si="219"/>
        <v>203.70000000000053</v>
      </c>
      <c r="HI9" s="49">
        <f t="shared" si="219"/>
        <v>204.60000000000053</v>
      </c>
      <c r="HJ9" s="49">
        <f t="shared" si="219"/>
        <v>205.50000000000054</v>
      </c>
      <c r="HK9" s="49">
        <f t="shared" si="219"/>
        <v>206.40000000000055</v>
      </c>
      <c r="HL9" s="49">
        <f t="shared" si="219"/>
        <v>207.30000000000055</v>
      </c>
      <c r="HM9" s="49">
        <f t="shared" si="219"/>
        <v>208.20000000000056</v>
      </c>
      <c r="HN9" s="49">
        <f t="shared" si="219"/>
        <v>209.10000000000056</v>
      </c>
      <c r="HO9" s="49">
        <f t="shared" si="219"/>
        <v>210.00000000000057</v>
      </c>
      <c r="HP9" s="169">
        <f t="shared" si="7"/>
        <v>5.7134320096517666E-4</v>
      </c>
      <c r="HQ9" s="169">
        <f t="shared" si="8"/>
        <v>6.0080345995863684E-4</v>
      </c>
      <c r="HR9" s="169">
        <f t="shared" si="9"/>
        <v>6.3149567416731912E-4</v>
      </c>
      <c r="HS9" s="169">
        <f t="shared" si="10"/>
        <v>6.6345417016920594E-4</v>
      </c>
      <c r="HT9" s="169">
        <f t="shared" si="11"/>
        <v>6.9671324991259827E-4</v>
      </c>
      <c r="HU9" s="169">
        <f t="shared" si="12"/>
        <v>7.3130712555956995E-4</v>
      </c>
      <c r="HV9" s="169">
        <f t="shared" si="13"/>
        <v>7.6726985125726292E-4</v>
      </c>
      <c r="HW9" s="169">
        <f t="shared" si="14"/>
        <v>8.0463525187365837E-4</v>
      </c>
      <c r="HX9" s="169">
        <f t="shared" si="15"/>
        <v>8.4343684874619445E-4</v>
      </c>
      <c r="HY9" s="169">
        <f t="shared" si="16"/>
        <v>8.8370778250369461E-4</v>
      </c>
      <c r="HZ9" s="169">
        <f t="shared" si="17"/>
        <v>9.2548073303457847E-4</v>
      </c>
      <c r="IA9" s="169">
        <f t="shared" si="18"/>
        <v>9.6878783668715265E-4</v>
      </c>
      <c r="IB9" s="169">
        <f t="shared" si="19"/>
        <v>1.0136606008009134E-3</v>
      </c>
      <c r="IC9" s="169">
        <f t="shared" si="20"/>
        <v>1.0601298156811586E-3</v>
      </c>
      <c r="ID9" s="169">
        <f t="shared" si="21"/>
        <v>1.108225464142832E-3</v>
      </c>
      <c r="IE9" s="169">
        <f t="shared" si="22"/>
        <v>1.1579766287632648E-3</v>
      </c>
      <c r="IF9" s="169">
        <f t="shared" si="23"/>
        <v>1.2094113969974014E-3</v>
      </c>
      <c r="IG9" s="169">
        <f t="shared" si="24"/>
        <v>1.262556764323018E-3</v>
      </c>
      <c r="IH9" s="169">
        <f t="shared" si="25"/>
        <v>1.3174385355974065E-3</v>
      </c>
      <c r="II9" s="169">
        <f t="shared" si="26"/>
        <v>1.3740812248209412E-3</v>
      </c>
      <c r="IJ9" s="169">
        <f t="shared" si="27"/>
        <v>1.4325079535167221E-3</v>
      </c>
      <c r="IK9" s="169">
        <f t="shared" si="28"/>
        <v>1.4927403479491469E-3</v>
      </c>
      <c r="IL9" s="169">
        <f t="shared" si="29"/>
        <v>1.5547984354176425E-3</v>
      </c>
      <c r="IM9" s="169">
        <f t="shared" si="30"/>
        <v>1.6187005398749213E-3</v>
      </c>
      <c r="IN9" s="169">
        <f t="shared" si="31"/>
        <v>1.6844631771318281E-3</v>
      </c>
      <c r="IO9" s="169">
        <f t="shared" si="32"/>
        <v>1.7521009499231785E-3</v>
      </c>
      <c r="IP9" s="169">
        <f t="shared" si="33"/>
        <v>1.8216264431207255E-3</v>
      </c>
      <c r="IQ9" s="169">
        <f t="shared" si="34"/>
        <v>1.8930501193906569E-3</v>
      </c>
      <c r="IR9" s="169">
        <f t="shared" si="35"/>
        <v>1.9663802156035751E-3</v>
      </c>
      <c r="IS9" s="169">
        <f t="shared" si="36"/>
        <v>2.0416226403147386E-3</v>
      </c>
      <c r="IT9" s="169">
        <f t="shared" si="37"/>
        <v>2.1187808726414272E-3</v>
      </c>
      <c r="IU9" s="169">
        <f t="shared" si="38"/>
        <v>2.1978558628725142E-3</v>
      </c>
      <c r="IV9" s="169">
        <f t="shared" si="39"/>
        <v>2.2788459351525585E-3</v>
      </c>
      <c r="IW9" s="169">
        <f t="shared" si="40"/>
        <v>2.3617466925891003E-3</v>
      </c>
      <c r="IX9" s="169">
        <f t="shared" si="41"/>
        <v>2.4465509251370044E-3</v>
      </c>
      <c r="IY9" s="169">
        <f t="shared" si="42"/>
        <v>2.5332485206178671E-3</v>
      </c>
      <c r="IZ9" s="169">
        <f t="shared" si="43"/>
        <v>2.621826379235481E-3</v>
      </c>
      <c r="JA9" s="169">
        <f t="shared" si="44"/>
        <v>2.7122683319499986E-3</v>
      </c>
      <c r="JB9" s="169">
        <f t="shared" si="45"/>
        <v>2.8045550630739604E-3</v>
      </c>
      <c r="JC9" s="169">
        <f t="shared" si="46"/>
        <v>2.8986640374524188E-3</v>
      </c>
      <c r="JD9" s="169">
        <f t="shared" si="47"/>
        <v>2.9945694325871825E-3</v>
      </c>
      <c r="JE9" s="169">
        <f t="shared" si="48"/>
        <v>3.0922420760615067E-3</v>
      </c>
      <c r="JF9" s="169">
        <f t="shared" si="49"/>
        <v>3.1916493886164645E-3</v>
      </c>
      <c r="JG9" s="169">
        <f t="shared" si="50"/>
        <v>3.2927553332236944E-3</v>
      </c>
      <c r="JH9" s="169">
        <f t="shared" si="51"/>
        <v>3.3955203704911074E-3</v>
      </c>
      <c r="JI9" s="169">
        <f t="shared" si="52"/>
        <v>3.4999014207286192E-3</v>
      </c>
      <c r="JJ9" s="169">
        <f t="shared" si="53"/>
        <v>3.6058518329898704E-3</v>
      </c>
      <c r="JK9" s="169">
        <f t="shared" si="54"/>
        <v>3.7133213613932798E-3</v>
      </c>
      <c r="JL9" s="169">
        <f t="shared" si="55"/>
        <v>3.8222561490117153E-3</v>
      </c>
      <c r="JM9" s="169">
        <f t="shared" si="56"/>
        <v>3.9325987196044106E-3</v>
      </c>
      <c r="JN9" s="169">
        <f t="shared" si="57"/>
        <v>4.0442879774476746E-3</v>
      </c>
      <c r="JO9" s="169">
        <f t="shared" si="58"/>
        <v>4.1572592155024067E-3</v>
      </c>
      <c r="JP9" s="169">
        <f t="shared" si="59"/>
        <v>4.2714441321364399E-3</v>
      </c>
      <c r="JQ9" s="169">
        <f t="shared" si="60"/>
        <v>4.3867708565983954E-3</v>
      </c>
      <c r="JR9" s="169">
        <f t="shared" si="61"/>
        <v>4.5031639834170545E-3</v>
      </c>
      <c r="JS9" s="169">
        <f t="shared" si="62"/>
        <v>4.62054461587627E-3</v>
      </c>
      <c r="JT9" s="169">
        <f t="shared" si="63"/>
        <v>4.7388304186903292E-3</v>
      </c>
      <c r="JU9" s="169">
        <f t="shared" si="64"/>
        <v>4.8579356799782966E-3</v>
      </c>
      <c r="JV9" s="169">
        <f t="shared" si="65"/>
        <v>4.97777138260858E-3</v>
      </c>
      <c r="JW9" s="169">
        <f t="shared" si="66"/>
        <v>5.0982452849565596E-3</v>
      </c>
      <c r="JX9" s="169">
        <f t="shared" si="67"/>
        <v>5.219262011088922E-3</v>
      </c>
      <c r="JY9" s="169">
        <f t="shared" si="68"/>
        <v>5.3407231503583442E-3</v>
      </c>
      <c r="JZ9" s="169">
        <f t="shared" si="69"/>
        <v>5.4625273663614395E-3</v>
      </c>
      <c r="KA9" s="169">
        <f t="shared" si="70"/>
        <v>5.5845705151816773E-3</v>
      </c>
      <c r="KB9" s="169">
        <f t="shared" si="71"/>
        <v>5.7067457728072323E-3</v>
      </c>
      <c r="KC9" s="169">
        <f t="shared" si="72"/>
        <v>5.8289437715816784E-3</v>
      </c>
      <c r="KD9" s="169">
        <f t="shared" si="73"/>
        <v>5.9510527455132207E-3</v>
      </c>
      <c r="KE9" s="169">
        <f t="shared" si="74"/>
        <v>6.0729586842357842E-3</v>
      </c>
      <c r="KF9" s="169">
        <f t="shared" si="75"/>
        <v>6.1945454953830211E-3</v>
      </c>
      <c r="KG9" s="169">
        <f t="shared" si="76"/>
        <v>6.3156951751042007E-3</v>
      </c>
      <c r="KH9" s="169">
        <f t="shared" si="77"/>
        <v>6.4362879864191562E-3</v>
      </c>
      <c r="KI9" s="169">
        <f t="shared" si="78"/>
        <v>6.5562026450781902E-3</v>
      </c>
      <c r="KJ9" s="169">
        <f t="shared" si="79"/>
        <v>6.675316512562075E-3</v>
      </c>
      <c r="KK9" s="169">
        <f t="shared" si="80"/>
        <v>6.7935057958273624E-3</v>
      </c>
      <c r="KL9" s="169">
        <f t="shared" si="81"/>
        <v>6.9106457533730896E-3</v>
      </c>
      <c r="KM9" s="169">
        <f t="shared" si="82"/>
        <v>7.0266109071768987E-3</v>
      </c>
      <c r="KN9" s="169">
        <f t="shared" si="83"/>
        <v>7.1412752600216343E-3</v>
      </c>
      <c r="KO9" s="169">
        <f t="shared" si="84"/>
        <v>7.2545125177078491E-3</v>
      </c>
      <c r="KP9" s="169">
        <f t="shared" si="85"/>
        <v>7.3661963156233801E-3</v>
      </c>
      <c r="KQ9" s="169">
        <f t="shared" si="86"/>
        <v>7.4762004491184314E-3</v>
      </c>
      <c r="KR9" s="169">
        <f t="shared" si="87"/>
        <v>7.584399107113571E-3</v>
      </c>
      <c r="KS9" s="169">
        <f t="shared" si="88"/>
        <v>7.6906671083486746E-3</v>
      </c>
      <c r="KT9" s="169">
        <f t="shared" si="89"/>
        <v>7.7948801396634862E-3</v>
      </c>
      <c r="KU9" s="169">
        <f t="shared" si="90"/>
        <v>7.8969149956849474E-3</v>
      </c>
      <c r="KV9" s="169">
        <f t="shared" si="91"/>
        <v>7.9966498192830787E-3</v>
      </c>
      <c r="KW9" s="169">
        <f t="shared" si="92"/>
        <v>8.0939643421459109E-3</v>
      </c>
      <c r="KX9" s="169">
        <f t="shared" si="93"/>
        <v>8.1887401248149673E-3</v>
      </c>
      <c r="KY9" s="169">
        <f t="shared" si="94"/>
        <v>8.2808607955160516E-3</v>
      </c>
      <c r="KZ9" s="169">
        <f t="shared" si="95"/>
        <v>8.3702122871156508E-3</v>
      </c>
      <c r="LA9" s="169">
        <f t="shared" si="96"/>
        <v>8.456683071531388E-3</v>
      </c>
      <c r="LB9" s="169">
        <f t="shared" si="97"/>
        <v>8.5401643909252221E-3</v>
      </c>
      <c r="LC9" s="169">
        <f t="shared" si="98"/>
        <v>8.6205504850111608E-3</v>
      </c>
      <c r="LD9" s="169">
        <f t="shared" si="99"/>
        <v>8.697738813814495E-3</v>
      </c>
      <c r="LE9" s="169">
        <f t="shared" si="100"/>
        <v>8.7716302752274475E-3</v>
      </c>
      <c r="LF9" s="169">
        <f t="shared" si="101"/>
        <v>8.8421294167164537E-3</v>
      </c>
      <c r="LG9" s="169">
        <f t="shared" si="102"/>
        <v>8.909144640549033E-3</v>
      </c>
      <c r="LH9" s="169">
        <f t="shared" si="103"/>
        <v>8.9725884019233974E-3</v>
      </c>
      <c r="LI9" s="169">
        <f t="shared" si="104"/>
        <v>9.0323773994015304E-3</v>
      </c>
      <c r="LJ9" s="169">
        <f t="shared" si="105"/>
        <v>9.088432757066332E-3</v>
      </c>
      <c r="LK9" s="169">
        <f t="shared" si="106"/>
        <v>9.1406801978455923E-3</v>
      </c>
      <c r="LL9" s="169">
        <f t="shared" si="107"/>
        <v>9.1890502074699239E-3</v>
      </c>
      <c r="LM9" s="169">
        <f t="shared" si="108"/>
        <v>9.2334781885581984E-3</v>
      </c>
      <c r="LN9" s="169">
        <f t="shared" si="109"/>
        <v>9.2739046043525172E-3</v>
      </c>
      <c r="LO9" s="169">
        <f t="shared" si="110"/>
        <v>9.3102751116551277E-3</v>
      </c>
      <c r="LP9" s="169">
        <f t="shared" si="111"/>
        <v>9.3425406825518049E-3</v>
      </c>
      <c r="LQ9" s="169">
        <f t="shared" si="112"/>
        <v>9.3706577145401173E-3</v>
      </c>
      <c r="LR9" s="169">
        <f t="shared" si="113"/>
        <v>9.3945881287162848E-3</v>
      </c>
      <c r="LS9" s="169">
        <f t="shared" si="114"/>
        <v>9.4142994557111746E-3</v>
      </c>
      <c r="LT9" s="169">
        <f t="shared" si="115"/>
        <v>9.429764909103933E-3</v>
      </c>
      <c r="LU9" s="169">
        <f t="shared" si="116"/>
        <v>9.4409634460809431E-3</v>
      </c>
      <c r="LV9" s="169">
        <f t="shared" si="117"/>
        <v>9.4478798151477958E-3</v>
      </c>
      <c r="LW9" s="169">
        <f t="shared" si="118"/>
        <v>9.4505045907428489E-3</v>
      </c>
      <c r="LX9" s="169">
        <f t="shared" si="119"/>
        <v>9.4488341946424286E-3</v>
      </c>
      <c r="LY9" s="169">
        <f t="shared" si="120"/>
        <v>9.4428709040896251E-3</v>
      </c>
      <c r="LZ9" s="169">
        <f t="shared" si="121"/>
        <v>9.4326228466208081E-3</v>
      </c>
      <c r="MA9" s="169">
        <f t="shared" si="122"/>
        <v>9.4181039816063471E-3</v>
      </c>
      <c r="MB9" s="169">
        <f t="shared" si="123"/>
        <v>9.3993340685642086E-3</v>
      </c>
      <c r="MC9" s="169">
        <f t="shared" si="124"/>
        <v>9.3763386223471006E-3</v>
      </c>
      <c r="MD9" s="169">
        <f t="shared" si="125"/>
        <v>9.3491488553454419E-3</v>
      </c>
      <c r="ME9" s="169">
        <f t="shared" si="126"/>
        <v>9.317801606889416E-3</v>
      </c>
      <c r="MF9" s="169">
        <f t="shared" si="127"/>
        <v>9.2823392600736247E-3</v>
      </c>
      <c r="MG9" s="169">
        <f t="shared" si="128"/>
        <v>9.2428096462672197E-3</v>
      </c>
      <c r="MH9" s="169">
        <f t="shared" si="129"/>
        <v>9.1992659376106279E-3</v>
      </c>
      <c r="MI9" s="169">
        <f t="shared" si="130"/>
        <v>9.151766527837113E-3</v>
      </c>
      <c r="MJ9" s="169">
        <f t="shared" si="131"/>
        <v>9.1003749017930079E-3</v>
      </c>
      <c r="MK9" s="169">
        <f t="shared" si="132"/>
        <v>9.0451594940647497E-3</v>
      </c>
      <c r="ML9" s="169">
        <f t="shared" si="133"/>
        <v>8.9861935371532645E-3</v>
      </c>
      <c r="MM9" s="169">
        <f t="shared" si="134"/>
        <v>8.9235548996671379E-3</v>
      </c>
      <c r="MN9" s="169">
        <f t="shared" si="135"/>
        <v>8.8573259150348266E-3</v>
      </c>
      <c r="MO9" s="169">
        <f t="shared" si="136"/>
        <v>8.7875932012631119E-3</v>
      </c>
      <c r="MP9" s="169">
        <f t="shared" si="137"/>
        <v>8.7144474722937858E-3</v>
      </c>
      <c r="MQ9" s="169">
        <f t="shared" si="138"/>
        <v>8.6379833415332671E-3</v>
      </c>
      <c r="MR9" s="169">
        <f t="shared" si="139"/>
        <v>8.5582991181501599E-3</v>
      </c>
      <c r="MS9" s="169">
        <f t="shared" si="140"/>
        <v>8.4754965967539491E-3</v>
      </c>
      <c r="MT9" s="169">
        <f t="shared" si="141"/>
        <v>8.3896808410836715E-3</v>
      </c>
      <c r="MU9" s="169">
        <f t="shared" si="142"/>
        <v>8.3009599623487529E-3</v>
      </c>
      <c r="MV9" s="169">
        <f t="shared" si="143"/>
        <v>8.2094448928750098E-3</v>
      </c>
      <c r="MW9" s="169">
        <f t="shared" si="144"/>
        <v>8.1152491557172739E-3</v>
      </c>
      <c r="MX9" s="169">
        <f t="shared" si="145"/>
        <v>8.0184886309059636E-3</v>
      </c>
      <c r="MY9" s="169">
        <f t="shared" si="146"/>
        <v>7.9192813189983609E-3</v>
      </c>
      <c r="MZ9" s="169">
        <f t="shared" si="147"/>
        <v>7.8177471026063886E-3</v>
      </c>
      <c r="NA9" s="169">
        <f t="shared" si="148"/>
        <v>7.7140075065711489E-3</v>
      </c>
      <c r="NB9" s="169">
        <f t="shared" si="149"/>
        <v>7.6081854574506901E-3</v>
      </c>
      <c r="NC9" s="169">
        <f t="shared" si="150"/>
        <v>7.5004050429811888E-3</v>
      </c>
      <c r="ND9" s="169">
        <f t="shared" si="151"/>
        <v>7.390791272163238E-3</v>
      </c>
      <c r="NE9" s="169">
        <f t="shared" si="152"/>
        <v>7.2794698366141809E-3</v>
      </c>
      <c r="NF9" s="169">
        <f t="shared" si="153"/>
        <v>7.1665668738144497E-3</v>
      </c>
      <c r="NG9" s="169">
        <f t="shared" si="154"/>
        <v>7.052208732860896E-3</v>
      </c>
      <c r="NH9" s="169">
        <f t="shared" si="155"/>
        <v>6.9365217433230916E-3</v>
      </c>
      <c r="NI9" s="169">
        <f t="shared" si="156"/>
        <v>6.819631987779652E-3</v>
      </c>
      <c r="NJ9" s="169">
        <f t="shared" si="157"/>
        <v>6.7016650785909565E-3</v>
      </c>
      <c r="NK9" s="169">
        <f t="shared" si="158"/>
        <v>6.5827459394423209E-3</v>
      </c>
      <c r="NL9" s="169">
        <f t="shared" si="159"/>
        <v>6.4629985921676805E-3</v>
      </c>
      <c r="NM9" s="169">
        <f t="shared" si="160"/>
        <v>6.3425459493385381E-3</v>
      </c>
      <c r="NN9" s="169">
        <f t="shared" si="161"/>
        <v>6.2215096130762574E-3</v>
      </c>
      <c r="NO9" s="169">
        <f t="shared" si="162"/>
        <v>6.1000096805179562E-3</v>
      </c>
      <c r="NP9" s="169">
        <f t="shared" si="163"/>
        <v>5.9781645563373106E-3</v>
      </c>
      <c r="NQ9" s="169">
        <f t="shared" si="164"/>
        <v>5.8560907726918719E-3</v>
      </c>
      <c r="NR9" s="169">
        <f t="shared" si="165"/>
        <v>5.7339028169378853E-3</v>
      </c>
      <c r="NS9" s="169">
        <f t="shared" si="166"/>
        <v>5.6117129674224326E-3</v>
      </c>
      <c r="NT9" s="169">
        <f t="shared" si="167"/>
        <v>5.4896311376310134E-3</v>
      </c>
      <c r="NU9" s="169">
        <f t="shared" si="168"/>
        <v>5.3677647289366937E-3</v>
      </c>
      <c r="NV9" s="169">
        <f t="shared" si="169"/>
        <v>5.2462184921646298E-3</v>
      </c>
      <c r="NW9" s="169">
        <f t="shared" si="170"/>
        <v>5.1250943981535129E-3</v>
      </c>
      <c r="NX9" s="169">
        <f t="shared" si="171"/>
        <v>5.0044915174631563E-3</v>
      </c>
      <c r="NY9" s="169">
        <f t="shared" si="172"/>
        <v>4.8845059093453212E-3</v>
      </c>
      <c r="NZ9" s="169">
        <f t="shared" si="173"/>
        <v>4.7652305200631675E-3</v>
      </c>
      <c r="OA9" s="169">
        <f t="shared" si="174"/>
        <v>4.6467550906132381E-3</v>
      </c>
      <c r="OB9" s="169">
        <f t="shared" si="175"/>
        <v>4.529166073873137E-3</v>
      </c>
      <c r="OC9" s="169">
        <f t="shared" si="176"/>
        <v>4.4125465611678698E-3</v>
      </c>
      <c r="OD9" s="169">
        <f t="shared" si="177"/>
        <v>4.2969762182183836E-3</v>
      </c>
      <c r="OE9" s="169">
        <f t="shared" si="178"/>
        <v>4.1825312304073527E-3</v>
      </c>
      <c r="OF9" s="169">
        <f t="shared" si="179"/>
        <v>4.0692842572695974E-3</v>
      </c>
      <c r="OG9" s="169">
        <f t="shared" si="180"/>
        <v>3.957304396088014E-3</v>
      </c>
      <c r="OH9" s="169">
        <f t="shared" si="181"/>
        <v>3.8466571544505091E-3</v>
      </c>
      <c r="OI9" s="169">
        <f t="shared" si="182"/>
        <v>3.7374044315990713E-3</v>
      </c>
      <c r="OJ9" s="169">
        <f t="shared" si="183"/>
        <v>3.6296045083793098E-3</v>
      </c>
      <c r="OK9" s="169">
        <f t="shared" si="184"/>
        <v>3.5233120455770042E-3</v>
      </c>
      <c r="OL9" s="169">
        <f t="shared" si="185"/>
        <v>3.4185780904079886E-3</v>
      </c>
      <c r="OM9" s="169">
        <f t="shared" si="186"/>
        <v>3.3154500909088483E-3</v>
      </c>
      <c r="ON9" s="169">
        <f t="shared" si="187"/>
        <v>3.2139719179583989E-3</v>
      </c>
      <c r="OO9" s="169">
        <f t="shared" si="188"/>
        <v>3.1141838946440971E-3</v>
      </c>
      <c r="OP9" s="169">
        <f t="shared" si="189"/>
        <v>3.0161228326729701E-3</v>
      </c>
      <c r="OQ9" s="169">
        <f t="shared" si="190"/>
        <v>2.9198220755137947E-3</v>
      </c>
      <c r="OR9" s="169">
        <f t="shared" si="191"/>
        <v>2.8253115479458107E-3</v>
      </c>
      <c r="OS9" s="169">
        <f t="shared" si="192"/>
        <v>2.7326178116793423E-3</v>
      </c>
      <c r="OT9" s="169">
        <f t="shared" si="193"/>
        <v>2.6417641267053203E-3</v>
      </c>
      <c r="OU9" s="169">
        <f t="shared" si="194"/>
        <v>2.5527705180238133E-3</v>
      </c>
      <c r="OV9" s="169">
        <f t="shared" si="195"/>
        <v>2.4656538473961979E-3</v>
      </c>
      <c r="OW9" s="169">
        <f t="shared" si="196"/>
        <v>2.3804278897617062E-3</v>
      </c>
      <c r="OX9" s="169">
        <f t="shared" si="197"/>
        <v>2.2971034139564277E-3</v>
      </c>
      <c r="OY9" s="169">
        <f t="shared" si="198"/>
        <v>2.2156882673717462E-3</v>
      </c>
      <c r="OZ9" s="169">
        <f t="shared" si="199"/>
        <v>2.1361874641893049E-3</v>
      </c>
      <c r="PA9" s="169">
        <f t="shared" si="200"/>
        <v>2.0586032768310342E-3</v>
      </c>
      <c r="PB9" s="169">
        <f t="shared" si="201"/>
        <v>1.9829353302654924E-3</v>
      </c>
      <c r="PC9" s="169">
        <f t="shared" si="202"/>
        <v>1.9091806988156058E-3</v>
      </c>
      <c r="PD9" s="169">
        <f t="shared" si="203"/>
        <v>1.8373340051179206E-3</v>
      </c>
      <c r="PE9" s="169">
        <f t="shared" si="204"/>
        <v>1.7673875208895288E-3</v>
      </c>
      <c r="PF9" s="169">
        <f t="shared" si="205"/>
        <v>1.6993312691659019E-3</v>
      </c>
      <c r="PG9" s="169">
        <f t="shared" si="206"/>
        <v>1.6331531276808716E-3</v>
      </c>
      <c r="PH9" s="169">
        <f t="shared" si="207"/>
        <v>1.568838933068894E-3</v>
      </c>
    </row>
    <row r="10" spans="1:425" x14ac:dyDescent="0.75">
      <c r="A10" s="4">
        <v>7</v>
      </c>
      <c r="B10" s="96">
        <f t="shared" si="208"/>
        <v>60</v>
      </c>
      <c r="C10" s="95">
        <v>120</v>
      </c>
      <c r="D10" s="96">
        <f t="shared" si="209"/>
        <v>240</v>
      </c>
      <c r="E10" s="124">
        <f t="shared" si="0"/>
        <v>1</v>
      </c>
      <c r="F10" s="124">
        <f t="shared" si="1"/>
        <v>0.5</v>
      </c>
      <c r="G10" s="73">
        <f t="shared" si="210"/>
        <v>130</v>
      </c>
      <c r="H10" s="23" t="s">
        <v>2</v>
      </c>
      <c r="I10" s="57"/>
      <c r="J10" s="280"/>
      <c r="K10" s="74">
        <f>IF(AND(B10&gt;0,C10&gt;0,D10&gt;0),IF(ISBLANK(J10),IF(ISBLANK(H10),"",(D10-B10)*VLOOKUP(H10,VLookups!$A$4:$B$13,2,FALSE)),J10),"")</f>
        <v>49.295030175464944</v>
      </c>
      <c r="L10" s="75">
        <f t="shared" si="2"/>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130</v>
      </c>
      <c r="U10" s="5"/>
      <c r="V10" s="168">
        <f t="shared" si="211"/>
        <v>0.9</v>
      </c>
      <c r="W10" s="49">
        <f t="shared" si="212"/>
        <v>29.999999999999702</v>
      </c>
      <c r="X10" s="49">
        <f t="shared" ref="X10:CI13" si="220">IF(ISNONTEXT($V10),Y10-$V10,"")</f>
        <v>30.8999999999997</v>
      </c>
      <c r="Y10" s="49">
        <f t="shared" si="220"/>
        <v>31.799999999999699</v>
      </c>
      <c r="Z10" s="49">
        <f t="shared" si="220"/>
        <v>32.699999999999697</v>
      </c>
      <c r="AA10" s="49">
        <f t="shared" si="220"/>
        <v>33.599999999999696</v>
      </c>
      <c r="AB10" s="49">
        <f t="shared" si="220"/>
        <v>34.499999999999694</v>
      </c>
      <c r="AC10" s="49">
        <f t="shared" si="220"/>
        <v>35.399999999999693</v>
      </c>
      <c r="AD10" s="49">
        <f t="shared" si="220"/>
        <v>36.299999999999692</v>
      </c>
      <c r="AE10" s="49">
        <f t="shared" si="220"/>
        <v>37.19999999999969</v>
      </c>
      <c r="AF10" s="49">
        <f t="shared" si="220"/>
        <v>38.099999999999689</v>
      </c>
      <c r="AG10" s="49">
        <f t="shared" si="220"/>
        <v>38.999999999999687</v>
      </c>
      <c r="AH10" s="49">
        <f t="shared" si="220"/>
        <v>39.899999999999686</v>
      </c>
      <c r="AI10" s="49">
        <f t="shared" si="220"/>
        <v>40.799999999999685</v>
      </c>
      <c r="AJ10" s="49">
        <f t="shared" si="220"/>
        <v>41.699999999999683</v>
      </c>
      <c r="AK10" s="49">
        <f t="shared" si="220"/>
        <v>42.599999999999682</v>
      </c>
      <c r="AL10" s="49">
        <f t="shared" si="220"/>
        <v>43.49999999999968</v>
      </c>
      <c r="AM10" s="49">
        <f t="shared" si="220"/>
        <v>44.399999999999679</v>
      </c>
      <c r="AN10" s="49">
        <f t="shared" si="220"/>
        <v>45.299999999999677</v>
      </c>
      <c r="AO10" s="49">
        <f t="shared" si="220"/>
        <v>46.199999999999676</v>
      </c>
      <c r="AP10" s="49">
        <f t="shared" si="220"/>
        <v>47.099999999999675</v>
      </c>
      <c r="AQ10" s="49">
        <f t="shared" si="220"/>
        <v>47.999999999999673</v>
      </c>
      <c r="AR10" s="49">
        <f t="shared" si="220"/>
        <v>48.899999999999672</v>
      </c>
      <c r="AS10" s="49">
        <f t="shared" si="220"/>
        <v>49.79999999999967</v>
      </c>
      <c r="AT10" s="49">
        <f t="shared" si="220"/>
        <v>50.699999999999669</v>
      </c>
      <c r="AU10" s="49">
        <f t="shared" si="220"/>
        <v>51.599999999999667</v>
      </c>
      <c r="AV10" s="49">
        <f t="shared" si="220"/>
        <v>52.499999999999666</v>
      </c>
      <c r="AW10" s="49">
        <f t="shared" si="220"/>
        <v>53.399999999999665</v>
      </c>
      <c r="AX10" s="49">
        <f t="shared" si="220"/>
        <v>54.299999999999663</v>
      </c>
      <c r="AY10" s="49">
        <f t="shared" si="220"/>
        <v>55.199999999999662</v>
      </c>
      <c r="AZ10" s="49">
        <f t="shared" si="220"/>
        <v>56.09999999999966</v>
      </c>
      <c r="BA10" s="49">
        <f t="shared" si="220"/>
        <v>56.999999999999659</v>
      </c>
      <c r="BB10" s="49">
        <f t="shared" si="220"/>
        <v>57.899999999999658</v>
      </c>
      <c r="BC10" s="49">
        <f t="shared" si="220"/>
        <v>58.799999999999656</v>
      </c>
      <c r="BD10" s="49">
        <f t="shared" si="220"/>
        <v>59.699999999999655</v>
      </c>
      <c r="BE10" s="49">
        <f t="shared" si="220"/>
        <v>60.599999999999653</v>
      </c>
      <c r="BF10" s="49">
        <f t="shared" si="220"/>
        <v>61.499999999999652</v>
      </c>
      <c r="BG10" s="49">
        <f t="shared" si="220"/>
        <v>62.39999999999965</v>
      </c>
      <c r="BH10" s="49">
        <f t="shared" si="220"/>
        <v>63.299999999999649</v>
      </c>
      <c r="BI10" s="49">
        <f t="shared" si="220"/>
        <v>64.199999999999648</v>
      </c>
      <c r="BJ10" s="49">
        <f t="shared" si="220"/>
        <v>65.099999999999653</v>
      </c>
      <c r="BK10" s="49">
        <f t="shared" si="220"/>
        <v>65.999999999999659</v>
      </c>
      <c r="BL10" s="49">
        <f t="shared" si="220"/>
        <v>66.899999999999665</v>
      </c>
      <c r="BM10" s="49">
        <f t="shared" si="220"/>
        <v>67.79999999999967</v>
      </c>
      <c r="BN10" s="49">
        <f t="shared" si="220"/>
        <v>68.699999999999676</v>
      </c>
      <c r="BO10" s="49">
        <f t="shared" si="220"/>
        <v>69.599999999999682</v>
      </c>
      <c r="BP10" s="49">
        <f t="shared" si="220"/>
        <v>70.499999999999687</v>
      </c>
      <c r="BQ10" s="49">
        <f t="shared" si="220"/>
        <v>71.399999999999693</v>
      </c>
      <c r="BR10" s="49">
        <f t="shared" si="220"/>
        <v>72.299999999999699</v>
      </c>
      <c r="BS10" s="49">
        <f t="shared" si="220"/>
        <v>73.199999999999704</v>
      </c>
      <c r="BT10" s="49">
        <f t="shared" si="220"/>
        <v>74.09999999999971</v>
      </c>
      <c r="BU10" s="49">
        <f t="shared" si="220"/>
        <v>74.999999999999716</v>
      </c>
      <c r="BV10" s="49">
        <f t="shared" si="220"/>
        <v>75.899999999999721</v>
      </c>
      <c r="BW10" s="49">
        <f t="shared" si="220"/>
        <v>76.799999999999727</v>
      </c>
      <c r="BX10" s="49">
        <f t="shared" si="220"/>
        <v>77.699999999999733</v>
      </c>
      <c r="BY10" s="49">
        <f t="shared" si="220"/>
        <v>78.599999999999739</v>
      </c>
      <c r="BZ10" s="49">
        <f t="shared" si="220"/>
        <v>79.499999999999744</v>
      </c>
      <c r="CA10" s="49">
        <f t="shared" si="220"/>
        <v>80.39999999999975</v>
      </c>
      <c r="CB10" s="49">
        <f t="shared" si="220"/>
        <v>81.299999999999756</v>
      </c>
      <c r="CC10" s="49">
        <f t="shared" si="220"/>
        <v>82.199999999999761</v>
      </c>
      <c r="CD10" s="49">
        <f t="shared" si="220"/>
        <v>83.099999999999767</v>
      </c>
      <c r="CE10" s="49">
        <f t="shared" si="220"/>
        <v>83.999999999999773</v>
      </c>
      <c r="CF10" s="49">
        <f t="shared" si="220"/>
        <v>84.899999999999778</v>
      </c>
      <c r="CG10" s="49">
        <f t="shared" si="220"/>
        <v>85.799999999999784</v>
      </c>
      <c r="CH10" s="49">
        <f t="shared" si="220"/>
        <v>86.69999999999979</v>
      </c>
      <c r="CI10" s="49">
        <f t="shared" si="220"/>
        <v>87.599999999999795</v>
      </c>
      <c r="CJ10" s="49">
        <f t="shared" si="218"/>
        <v>88.499999999999801</v>
      </c>
      <c r="CK10" s="49">
        <f t="shared" si="218"/>
        <v>89.399999999999807</v>
      </c>
      <c r="CL10" s="49">
        <f t="shared" si="218"/>
        <v>90.299999999999812</v>
      </c>
      <c r="CM10" s="49">
        <f t="shared" si="218"/>
        <v>91.199999999999818</v>
      </c>
      <c r="CN10" s="49">
        <f t="shared" si="218"/>
        <v>92.099999999999824</v>
      </c>
      <c r="CO10" s="49">
        <f t="shared" si="218"/>
        <v>92.999999999999829</v>
      </c>
      <c r="CP10" s="49">
        <f t="shared" si="218"/>
        <v>93.899999999999835</v>
      </c>
      <c r="CQ10" s="49">
        <f t="shared" si="218"/>
        <v>94.799999999999841</v>
      </c>
      <c r="CR10" s="49">
        <f t="shared" si="218"/>
        <v>95.699999999999847</v>
      </c>
      <c r="CS10" s="49">
        <f t="shared" si="218"/>
        <v>96.599999999999852</v>
      </c>
      <c r="CT10" s="49">
        <f t="shared" si="218"/>
        <v>97.499999999999858</v>
      </c>
      <c r="CU10" s="49">
        <f t="shared" si="218"/>
        <v>98.399999999999864</v>
      </c>
      <c r="CV10" s="49">
        <f t="shared" si="218"/>
        <v>99.299999999999869</v>
      </c>
      <c r="CW10" s="49">
        <f t="shared" si="218"/>
        <v>100.19999999999987</v>
      </c>
      <c r="CX10" s="49">
        <f t="shared" si="218"/>
        <v>101.09999999999988</v>
      </c>
      <c r="CY10" s="49">
        <f t="shared" si="218"/>
        <v>101.99999999999989</v>
      </c>
      <c r="CZ10" s="49">
        <f t="shared" si="218"/>
        <v>102.89999999999989</v>
      </c>
      <c r="DA10" s="49">
        <f t="shared" si="218"/>
        <v>103.7999999999999</v>
      </c>
      <c r="DB10" s="49">
        <f t="shared" si="218"/>
        <v>104.6999999999999</v>
      </c>
      <c r="DC10" s="49">
        <f t="shared" si="218"/>
        <v>105.59999999999991</v>
      </c>
      <c r="DD10" s="49">
        <f t="shared" si="218"/>
        <v>106.49999999999991</v>
      </c>
      <c r="DE10" s="49">
        <f t="shared" si="218"/>
        <v>107.39999999999992</v>
      </c>
      <c r="DF10" s="49">
        <f t="shared" si="218"/>
        <v>108.29999999999993</v>
      </c>
      <c r="DG10" s="49">
        <f t="shared" si="218"/>
        <v>109.19999999999993</v>
      </c>
      <c r="DH10" s="49">
        <f t="shared" si="218"/>
        <v>110.09999999999994</v>
      </c>
      <c r="DI10" s="49">
        <f t="shared" si="218"/>
        <v>110.99999999999994</v>
      </c>
      <c r="DJ10" s="49">
        <f t="shared" si="218"/>
        <v>111.89999999999995</v>
      </c>
      <c r="DK10" s="49">
        <f t="shared" si="218"/>
        <v>112.79999999999995</v>
      </c>
      <c r="DL10" s="49">
        <f t="shared" si="218"/>
        <v>113.69999999999996</v>
      </c>
      <c r="DM10" s="49">
        <f t="shared" si="218"/>
        <v>114.59999999999997</v>
      </c>
      <c r="DN10" s="49">
        <f t="shared" si="218"/>
        <v>115.49999999999997</v>
      </c>
      <c r="DO10" s="49">
        <f t="shared" si="218"/>
        <v>116.39999999999998</v>
      </c>
      <c r="DP10" s="49">
        <f t="shared" si="218"/>
        <v>117.29999999999998</v>
      </c>
      <c r="DQ10" s="49">
        <f t="shared" si="218"/>
        <v>118.19999999999999</v>
      </c>
      <c r="DR10" s="49">
        <f t="shared" si="218"/>
        <v>119.1</v>
      </c>
      <c r="DS10" s="183">
        <f t="shared" si="213"/>
        <v>120</v>
      </c>
      <c r="DT10" s="49">
        <f t="shared" si="214"/>
        <v>120.9</v>
      </c>
      <c r="DU10" s="49">
        <f t="shared" ref="DU10:GF13" si="221">IF(ISNONTEXT($V10),DT10+$V10,"")</f>
        <v>121.80000000000001</v>
      </c>
      <c r="DV10" s="49">
        <f t="shared" si="221"/>
        <v>122.70000000000002</v>
      </c>
      <c r="DW10" s="49">
        <f t="shared" si="221"/>
        <v>123.60000000000002</v>
      </c>
      <c r="DX10" s="49">
        <f t="shared" si="221"/>
        <v>124.50000000000003</v>
      </c>
      <c r="DY10" s="49">
        <f t="shared" si="221"/>
        <v>125.40000000000003</v>
      </c>
      <c r="DZ10" s="49">
        <f t="shared" si="221"/>
        <v>126.30000000000004</v>
      </c>
      <c r="EA10" s="49">
        <f t="shared" si="221"/>
        <v>127.20000000000005</v>
      </c>
      <c r="EB10" s="49">
        <f t="shared" si="221"/>
        <v>128.10000000000005</v>
      </c>
      <c r="EC10" s="49">
        <f t="shared" si="221"/>
        <v>129.00000000000006</v>
      </c>
      <c r="ED10" s="49">
        <f t="shared" si="221"/>
        <v>129.90000000000006</v>
      </c>
      <c r="EE10" s="49">
        <f t="shared" si="221"/>
        <v>130.80000000000007</v>
      </c>
      <c r="EF10" s="49">
        <f t="shared" si="221"/>
        <v>131.70000000000007</v>
      </c>
      <c r="EG10" s="49">
        <f t="shared" si="221"/>
        <v>132.60000000000008</v>
      </c>
      <c r="EH10" s="49">
        <f t="shared" si="221"/>
        <v>133.50000000000009</v>
      </c>
      <c r="EI10" s="49">
        <f t="shared" si="221"/>
        <v>134.40000000000009</v>
      </c>
      <c r="EJ10" s="49">
        <f t="shared" si="221"/>
        <v>135.3000000000001</v>
      </c>
      <c r="EK10" s="49">
        <f t="shared" si="221"/>
        <v>136.2000000000001</v>
      </c>
      <c r="EL10" s="49">
        <f t="shared" si="221"/>
        <v>137.10000000000011</v>
      </c>
      <c r="EM10" s="49">
        <f t="shared" si="221"/>
        <v>138.00000000000011</v>
      </c>
      <c r="EN10" s="49">
        <f t="shared" si="221"/>
        <v>138.90000000000012</v>
      </c>
      <c r="EO10" s="49">
        <f t="shared" si="221"/>
        <v>139.80000000000013</v>
      </c>
      <c r="EP10" s="49">
        <f t="shared" si="221"/>
        <v>140.70000000000013</v>
      </c>
      <c r="EQ10" s="49">
        <f t="shared" si="221"/>
        <v>141.60000000000014</v>
      </c>
      <c r="ER10" s="49">
        <f t="shared" si="221"/>
        <v>142.50000000000014</v>
      </c>
      <c r="ES10" s="49">
        <f t="shared" si="221"/>
        <v>143.40000000000015</v>
      </c>
      <c r="ET10" s="49">
        <f t="shared" si="221"/>
        <v>144.30000000000015</v>
      </c>
      <c r="EU10" s="49">
        <f t="shared" si="221"/>
        <v>145.20000000000016</v>
      </c>
      <c r="EV10" s="49">
        <f t="shared" si="221"/>
        <v>146.10000000000016</v>
      </c>
      <c r="EW10" s="49">
        <f t="shared" si="221"/>
        <v>147.00000000000017</v>
      </c>
      <c r="EX10" s="49">
        <f t="shared" si="221"/>
        <v>147.90000000000018</v>
      </c>
      <c r="EY10" s="49">
        <f t="shared" si="221"/>
        <v>148.80000000000018</v>
      </c>
      <c r="EZ10" s="49">
        <f t="shared" si="221"/>
        <v>149.70000000000019</v>
      </c>
      <c r="FA10" s="49">
        <f t="shared" si="221"/>
        <v>150.60000000000019</v>
      </c>
      <c r="FB10" s="49">
        <f t="shared" si="221"/>
        <v>151.5000000000002</v>
      </c>
      <c r="FC10" s="49">
        <f t="shared" si="221"/>
        <v>152.4000000000002</v>
      </c>
      <c r="FD10" s="49">
        <f t="shared" si="221"/>
        <v>153.30000000000021</v>
      </c>
      <c r="FE10" s="49">
        <f t="shared" si="221"/>
        <v>154.20000000000022</v>
      </c>
      <c r="FF10" s="49">
        <f t="shared" si="221"/>
        <v>155.10000000000022</v>
      </c>
      <c r="FG10" s="49">
        <f t="shared" si="221"/>
        <v>156.00000000000023</v>
      </c>
      <c r="FH10" s="49">
        <f t="shared" si="221"/>
        <v>156.90000000000023</v>
      </c>
      <c r="FI10" s="49">
        <f t="shared" si="221"/>
        <v>157.80000000000024</v>
      </c>
      <c r="FJ10" s="49">
        <f t="shared" si="221"/>
        <v>158.70000000000024</v>
      </c>
      <c r="FK10" s="49">
        <f t="shared" si="221"/>
        <v>159.60000000000025</v>
      </c>
      <c r="FL10" s="49">
        <f t="shared" si="221"/>
        <v>160.50000000000026</v>
      </c>
      <c r="FM10" s="49">
        <f t="shared" si="221"/>
        <v>161.40000000000026</v>
      </c>
      <c r="FN10" s="49">
        <f t="shared" si="221"/>
        <v>162.30000000000027</v>
      </c>
      <c r="FO10" s="49">
        <f t="shared" si="221"/>
        <v>163.20000000000027</v>
      </c>
      <c r="FP10" s="49">
        <f t="shared" si="221"/>
        <v>164.10000000000028</v>
      </c>
      <c r="FQ10" s="49">
        <f t="shared" si="221"/>
        <v>165.00000000000028</v>
      </c>
      <c r="FR10" s="49">
        <f t="shared" si="221"/>
        <v>165.90000000000029</v>
      </c>
      <c r="FS10" s="49">
        <f t="shared" si="221"/>
        <v>166.8000000000003</v>
      </c>
      <c r="FT10" s="49">
        <f t="shared" si="221"/>
        <v>167.7000000000003</v>
      </c>
      <c r="FU10" s="49">
        <f t="shared" si="221"/>
        <v>168.60000000000031</v>
      </c>
      <c r="FV10" s="49">
        <f t="shared" si="221"/>
        <v>169.50000000000031</v>
      </c>
      <c r="FW10" s="49">
        <f t="shared" si="221"/>
        <v>170.40000000000032</v>
      </c>
      <c r="FX10" s="49">
        <f t="shared" si="221"/>
        <v>171.30000000000032</v>
      </c>
      <c r="FY10" s="49">
        <f t="shared" si="221"/>
        <v>172.20000000000033</v>
      </c>
      <c r="FZ10" s="49">
        <f t="shared" si="221"/>
        <v>173.10000000000034</v>
      </c>
      <c r="GA10" s="49">
        <f t="shared" si="221"/>
        <v>174.00000000000034</v>
      </c>
      <c r="GB10" s="49">
        <f t="shared" si="221"/>
        <v>174.90000000000035</v>
      </c>
      <c r="GC10" s="49">
        <f t="shared" si="221"/>
        <v>175.80000000000035</v>
      </c>
      <c r="GD10" s="49">
        <f t="shared" si="221"/>
        <v>176.70000000000036</v>
      </c>
      <c r="GE10" s="49">
        <f t="shared" si="221"/>
        <v>177.60000000000036</v>
      </c>
      <c r="GF10" s="49">
        <f t="shared" si="221"/>
        <v>178.50000000000037</v>
      </c>
      <c r="GG10" s="49">
        <f t="shared" si="219"/>
        <v>179.40000000000038</v>
      </c>
      <c r="GH10" s="49">
        <f t="shared" si="219"/>
        <v>180.30000000000038</v>
      </c>
      <c r="GI10" s="49">
        <f t="shared" si="219"/>
        <v>181.20000000000039</v>
      </c>
      <c r="GJ10" s="49">
        <f t="shared" si="219"/>
        <v>182.10000000000039</v>
      </c>
      <c r="GK10" s="49">
        <f t="shared" si="219"/>
        <v>183.0000000000004</v>
      </c>
      <c r="GL10" s="49">
        <f t="shared" si="219"/>
        <v>183.9000000000004</v>
      </c>
      <c r="GM10" s="49">
        <f t="shared" si="219"/>
        <v>184.80000000000041</v>
      </c>
      <c r="GN10" s="49">
        <f t="shared" si="219"/>
        <v>185.70000000000041</v>
      </c>
      <c r="GO10" s="49">
        <f t="shared" si="219"/>
        <v>186.60000000000042</v>
      </c>
      <c r="GP10" s="49">
        <f t="shared" si="219"/>
        <v>187.50000000000043</v>
      </c>
      <c r="GQ10" s="49">
        <f t="shared" si="219"/>
        <v>188.40000000000043</v>
      </c>
      <c r="GR10" s="49">
        <f t="shared" si="219"/>
        <v>189.30000000000044</v>
      </c>
      <c r="GS10" s="49">
        <f t="shared" si="219"/>
        <v>190.20000000000044</v>
      </c>
      <c r="GT10" s="49">
        <f t="shared" si="219"/>
        <v>191.10000000000045</v>
      </c>
      <c r="GU10" s="49">
        <f t="shared" si="219"/>
        <v>192.00000000000045</v>
      </c>
      <c r="GV10" s="49">
        <f t="shared" si="219"/>
        <v>192.90000000000046</v>
      </c>
      <c r="GW10" s="49">
        <f t="shared" si="219"/>
        <v>193.80000000000047</v>
      </c>
      <c r="GX10" s="49">
        <f t="shared" si="219"/>
        <v>194.70000000000047</v>
      </c>
      <c r="GY10" s="49">
        <f t="shared" si="219"/>
        <v>195.60000000000048</v>
      </c>
      <c r="GZ10" s="49">
        <f t="shared" si="219"/>
        <v>196.50000000000048</v>
      </c>
      <c r="HA10" s="49">
        <f t="shared" si="219"/>
        <v>197.40000000000049</v>
      </c>
      <c r="HB10" s="49">
        <f t="shared" si="219"/>
        <v>198.30000000000049</v>
      </c>
      <c r="HC10" s="49">
        <f t="shared" si="219"/>
        <v>199.2000000000005</v>
      </c>
      <c r="HD10" s="49">
        <f t="shared" si="219"/>
        <v>200.10000000000051</v>
      </c>
      <c r="HE10" s="49">
        <f t="shared" si="219"/>
        <v>201.00000000000051</v>
      </c>
      <c r="HF10" s="49">
        <f t="shared" si="219"/>
        <v>201.90000000000052</v>
      </c>
      <c r="HG10" s="49">
        <f t="shared" si="219"/>
        <v>202.80000000000052</v>
      </c>
      <c r="HH10" s="49">
        <f t="shared" si="219"/>
        <v>203.70000000000053</v>
      </c>
      <c r="HI10" s="49">
        <f t="shared" si="219"/>
        <v>204.60000000000053</v>
      </c>
      <c r="HJ10" s="49">
        <f t="shared" si="219"/>
        <v>205.50000000000054</v>
      </c>
      <c r="HK10" s="49">
        <f t="shared" si="219"/>
        <v>206.40000000000055</v>
      </c>
      <c r="HL10" s="49">
        <f t="shared" si="219"/>
        <v>207.30000000000055</v>
      </c>
      <c r="HM10" s="49">
        <f t="shared" si="219"/>
        <v>208.20000000000056</v>
      </c>
      <c r="HN10" s="49">
        <f t="shared" si="219"/>
        <v>209.10000000000056</v>
      </c>
      <c r="HO10" s="49">
        <f t="shared" si="219"/>
        <v>210.00000000000057</v>
      </c>
      <c r="HP10" s="169">
        <f t="shared" si="7"/>
        <v>1.0339436824485686E-3</v>
      </c>
      <c r="HQ10" s="169">
        <f t="shared" si="8"/>
        <v>1.0727770705084812E-3</v>
      </c>
      <c r="HR10" s="169">
        <f t="shared" si="9"/>
        <v>1.1126980217455189E-3</v>
      </c>
      <c r="HS10" s="169">
        <f t="shared" si="10"/>
        <v>1.153719902703302E-3</v>
      </c>
      <c r="HT10" s="169">
        <f t="shared" si="11"/>
        <v>1.1958554540028076E-3</v>
      </c>
      <c r="HU10" s="169">
        <f t="shared" si="12"/>
        <v>1.239116749974686E-3</v>
      </c>
      <c r="HV10" s="169">
        <f t="shared" si="13"/>
        <v>1.2835151579409028E-3</v>
      </c>
      <c r="HW10" s="169">
        <f t="shared" si="14"/>
        <v>1.3290612972157979E-3</v>
      </c>
      <c r="HX10" s="169">
        <f t="shared" si="15"/>
        <v>1.3757649978998574E-3</v>
      </c>
      <c r="HY10" s="169">
        <f t="shared" si="16"/>
        <v>1.4236352595426174E-3</v>
      </c>
      <c r="HZ10" s="169">
        <f t="shared" si="17"/>
        <v>1.4726802097541512E-3</v>
      </c>
      <c r="IA10" s="169">
        <f t="shared" si="18"/>
        <v>1.5229070628475405E-3</v>
      </c>
      <c r="IB10" s="169">
        <f t="shared" si="19"/>
        <v>1.574322078597515E-3</v>
      </c>
      <c r="IC10" s="169">
        <f t="shared" si="20"/>
        <v>1.6269305212031258E-3</v>
      </c>
      <c r="ID10" s="169">
        <f t="shared" si="21"/>
        <v>1.6807366185448542E-3</v>
      </c>
      <c r="IE10" s="169">
        <f t="shared" si="22"/>
        <v>1.7357435218289046E-3</v>
      </c>
      <c r="IF10" s="169">
        <f t="shared" si="23"/>
        <v>1.7919532657136529E-3</v>
      </c>
      <c r="IG10" s="169">
        <f t="shared" si="24"/>
        <v>1.849366729015225E-3</v>
      </c>
      <c r="IH10" s="169">
        <f t="shared" si="25"/>
        <v>1.9079835960909791E-3</v>
      </c>
      <c r="II10" s="169">
        <f t="shared" si="26"/>
        <v>1.9678023190012944E-3</v>
      </c>
      <c r="IJ10" s="169">
        <f t="shared" si="27"/>
        <v>2.0288200805514732E-3</v>
      </c>
      <c r="IK10" s="169">
        <f t="shared" si="28"/>
        <v>2.0910327583166751E-3</v>
      </c>
      <c r="IL10" s="169">
        <f t="shared" si="29"/>
        <v>2.154434889753754E-3</v>
      </c>
      <c r="IM10" s="169">
        <f t="shared" si="30"/>
        <v>2.2190196385045245E-3</v>
      </c>
      <c r="IN10" s="169">
        <f t="shared" si="31"/>
        <v>2.2847787619953764E-3</v>
      </c>
      <c r="IO10" s="169">
        <f t="shared" si="32"/>
        <v>2.3517025804383083E-3</v>
      </c>
      <c r="IP10" s="169">
        <f t="shared" si="33"/>
        <v>2.4197799473382529E-3</v>
      </c>
      <c r="IQ10" s="169">
        <f t="shared" si="34"/>
        <v>2.4889982216111865E-3</v>
      </c>
      <c r="IR10" s="169">
        <f t="shared" si="35"/>
        <v>2.5593432414167377E-3</v>
      </c>
      <c r="IS10" s="169">
        <f t="shared" si="36"/>
        <v>2.6307992998080036E-3</v>
      </c>
      <c r="IT10" s="169">
        <f t="shared" si="37"/>
        <v>2.7033491222998966E-3</v>
      </c>
      <c r="IU10" s="169">
        <f t="shared" si="38"/>
        <v>2.7769738464557248E-3</v>
      </c>
      <c r="IV10" s="169">
        <f t="shared" si="39"/>
        <v>2.8516530035897392E-3</v>
      </c>
      <c r="IW10" s="169">
        <f t="shared" si="40"/>
        <v>2.9273645026810578E-3</v>
      </c>
      <c r="IX10" s="169">
        <f t="shared" si="41"/>
        <v>3.0040846165917678E-3</v>
      </c>
      <c r="IY10" s="169">
        <f t="shared" si="42"/>
        <v>3.0817879706791125E-3</v>
      </c>
      <c r="IZ10" s="169">
        <f t="shared" si="43"/>
        <v>3.1604475338883561E-3</v>
      </c>
      <c r="JA10" s="169">
        <f t="shared" si="44"/>
        <v>3.2400346124093903E-3</v>
      </c>
      <c r="JB10" s="169">
        <f t="shared" si="45"/>
        <v>3.3205188459762124E-3</v>
      </c>
      <c r="JC10" s="169">
        <f t="shared" si="46"/>
        <v>3.4018682068842243E-3</v>
      </c>
      <c r="JD10" s="169">
        <f t="shared" si="47"/>
        <v>3.4840490017957592E-3</v>
      </c>
      <c r="JE10" s="169">
        <f t="shared" si="48"/>
        <v>3.5670258763994597E-3</v>
      </c>
      <c r="JF10" s="169">
        <f t="shared" si="49"/>
        <v>3.6507618229839373E-3</v>
      </c>
      <c r="JG10" s="169">
        <f t="shared" si="50"/>
        <v>3.7352181909808217E-3</v>
      </c>
      <c r="JH10" s="169">
        <f t="shared" si="51"/>
        <v>3.820354700526551E-3</v>
      </c>
      <c r="JI10" s="169">
        <f t="shared" si="52"/>
        <v>3.9061294590863453E-3</v>
      </c>
      <c r="JJ10" s="169">
        <f t="shared" si="53"/>
        <v>3.9924989811775573E-3</v>
      </c>
      <c r="JK10" s="169">
        <f t="shared" si="54"/>
        <v>4.0794182112231583E-3</v>
      </c>
      <c r="JL10" s="169">
        <f t="shared" si="55"/>
        <v>4.1668405495594333E-3</v>
      </c>
      <c r="JM10" s="169">
        <f t="shared" si="56"/>
        <v>4.2547178816150144E-3</v>
      </c>
      <c r="JN10" s="169">
        <f t="shared" si="57"/>
        <v>4.343000610271373E-3</v>
      </c>
      <c r="JO10" s="169">
        <f t="shared" si="58"/>
        <v>4.4316376914074855E-3</v>
      </c>
      <c r="JP10" s="169">
        <f t="shared" si="59"/>
        <v>4.520576672624046E-3</v>
      </c>
      <c r="JQ10" s="169">
        <f t="shared" si="60"/>
        <v>4.6097637351349462E-3</v>
      </c>
      <c r="JR10" s="169">
        <f t="shared" si="61"/>
        <v>4.6991437388060756E-3</v>
      </c>
      <c r="JS10" s="169">
        <f t="shared" si="62"/>
        <v>4.7886602703136024E-3</v>
      </c>
      <c r="JT10" s="169">
        <f t="shared" si="63"/>
        <v>4.8782556943861039E-3</v>
      </c>
      <c r="JU10" s="169">
        <f t="shared" si="64"/>
        <v>4.9678712080868234E-3</v>
      </c>
      <c r="JV10" s="169">
        <f t="shared" si="65"/>
        <v>5.0574468980844681E-3</v>
      </c>
      <c r="JW10" s="169">
        <f t="shared" si="66"/>
        <v>5.1469218008528385E-3</v>
      </c>
      <c r="JX10" s="169">
        <f t="shared" si="67"/>
        <v>5.2362339657316395E-3</v>
      </c>
      <c r="JY10" s="169">
        <f t="shared" si="68"/>
        <v>5.3253205207728646E-3</v>
      </c>
      <c r="JZ10" s="169">
        <f t="shared" si="69"/>
        <v>5.4141177412891824E-3</v>
      </c>
      <c r="KA10" s="169">
        <f t="shared" si="70"/>
        <v>5.5025611210130169E-3</v>
      </c>
      <c r="KB10" s="169">
        <f t="shared" si="71"/>
        <v>5.5905854457672134E-3</v>
      </c>
      <c r="KC10" s="169">
        <f t="shared" si="72"/>
        <v>5.6781248695406831E-3</v>
      </c>
      <c r="KD10" s="169">
        <f t="shared" si="73"/>
        <v>5.7651129928549547E-3</v>
      </c>
      <c r="KE10" s="169">
        <f t="shared" si="74"/>
        <v>5.8514829433003509E-3</v>
      </c>
      <c r="KF10" s="169">
        <f t="shared" si="75"/>
        <v>5.9371674581134935E-3</v>
      </c>
      <c r="KG10" s="169">
        <f t="shared" si="76"/>
        <v>6.0220989686610325E-3</v>
      </c>
      <c r="KH10" s="169">
        <f t="shared" si="77"/>
        <v>6.1062096866880081E-3</v>
      </c>
      <c r="KI10" s="169">
        <f t="shared" si="78"/>
        <v>6.189431692182952E-3</v>
      </c>
      <c r="KJ10" s="169">
        <f t="shared" si="79"/>
        <v>6.2716970227059765E-3</v>
      </c>
      <c r="KK10" s="169">
        <f t="shared" si="80"/>
        <v>6.3529377640204002E-3</v>
      </c>
      <c r="KL10" s="169">
        <f t="shared" si="81"/>
        <v>6.4330861418632835E-3</v>
      </c>
      <c r="KM10" s="169">
        <f t="shared" si="82"/>
        <v>6.5120746146852832E-3</v>
      </c>
      <c r="KN10" s="169">
        <f t="shared" si="83"/>
        <v>6.5898359671858016E-3</v>
      </c>
      <c r="KO10" s="169">
        <f t="shared" si="84"/>
        <v>6.6663034044652488E-3</v>
      </c>
      <c r="KP10" s="169">
        <f t="shared" si="85"/>
        <v>6.7414106466126391E-3</v>
      </c>
      <c r="KQ10" s="169">
        <f t="shared" si="86"/>
        <v>6.8150920235434606E-3</v>
      </c>
      <c r="KR10" s="169">
        <f t="shared" si="87"/>
        <v>6.8872825699000184E-3</v>
      </c>
      <c r="KS10" s="169">
        <f t="shared" si="88"/>
        <v>6.9579181198241727E-3</v>
      </c>
      <c r="KT10" s="169">
        <f t="shared" si="89"/>
        <v>7.0269354014105461E-3</v>
      </c>
      <c r="KU10" s="169">
        <f t="shared" si="90"/>
        <v>7.0942721306470075E-3</v>
      </c>
      <c r="KV10" s="169">
        <f t="shared" si="91"/>
        <v>7.1598671046483528E-3</v>
      </c>
      <c r="KW10" s="169">
        <f t="shared" si="92"/>
        <v>7.2236602939889163E-3</v>
      </c>
      <c r="KX10" s="169">
        <f t="shared" si="93"/>
        <v>7.2855929339399285E-3</v>
      </c>
      <c r="KY10" s="169">
        <f t="shared" si="94"/>
        <v>7.345607614418298E-3</v>
      </c>
      <c r="KZ10" s="169">
        <f t="shared" si="95"/>
        <v>7.4036483684546848E-3</v>
      </c>
      <c r="LA10" s="169">
        <f t="shared" si="96"/>
        <v>7.4596607589905292E-3</v>
      </c>
      <c r="LB10" s="169">
        <f t="shared" si="97"/>
        <v>7.5135919638160574E-3</v>
      </c>
      <c r="LC10" s="169">
        <f t="shared" si="98"/>
        <v>7.5653908584640732E-3</v>
      </c>
      <c r="LD10" s="169">
        <f t="shared" si="99"/>
        <v>7.6150080968777189E-3</v>
      </c>
      <c r="LE10" s="169">
        <f t="shared" si="100"/>
        <v>7.6623961896742747E-3</v>
      </c>
      <c r="LF10" s="169">
        <f t="shared" si="101"/>
        <v>7.707509579831383E-3</v>
      </c>
      <c r="LG10" s="169">
        <f t="shared" si="102"/>
        <v>7.7503047156270172E-3</v>
      </c>
      <c r="LH10" s="169">
        <f t="shared" si="103"/>
        <v>7.7907401206698066E-3</v>
      </c>
      <c r="LI10" s="169">
        <f t="shared" si="104"/>
        <v>7.8287764608621635E-3</v>
      </c>
      <c r="LJ10" s="169">
        <f t="shared" si="105"/>
        <v>7.8643766081449625E-3</v>
      </c>
      <c r="LK10" s="169">
        <f t="shared" si="106"/>
        <v>7.897505700879175E-3</v>
      </c>
      <c r="LL10" s="169">
        <f t="shared" si="107"/>
        <v>7.9281312007270562E-3</v>
      </c>
      <c r="LM10" s="169">
        <f t="shared" si="108"/>
        <v>7.9562229459029608E-3</v>
      </c>
      <c r="LN10" s="169">
        <f t="shared" si="109"/>
        <v>7.9817532006718501E-3</v>
      </c>
      <c r="LO10" s="169">
        <f t="shared" si="110"/>
        <v>8.0046967009817366E-3</v>
      </c>
      <c r="LP10" s="169">
        <f t="shared" si="111"/>
        <v>8.0250306961250281E-3</v>
      </c>
      <c r="LQ10" s="169">
        <f t="shared" si="112"/>
        <v>8.0427349863325722E-3</v>
      </c>
      <c r="LR10" s="169">
        <f t="shared" si="113"/>
        <v>8.0577919562134521E-3</v>
      </c>
      <c r="LS10" s="169">
        <f t="shared" si="114"/>
        <v>8.0701866039630393E-3</v>
      </c>
      <c r="LT10" s="169">
        <f t="shared" si="115"/>
        <v>8.0799065662715171E-3</v>
      </c>
      <c r="LU10" s="169">
        <f t="shared" si="116"/>
        <v>8.0869421388749824E-3</v>
      </c>
      <c r="LV10" s="169">
        <f t="shared" si="117"/>
        <v>8.0912862927012743E-3</v>
      </c>
      <c r="LW10" s="169">
        <f t="shared" si="118"/>
        <v>8.0929346855729903E-3</v>
      </c>
      <c r="LX10" s="169">
        <f t="shared" si="119"/>
        <v>8.0918856694403383E-3</v>
      </c>
      <c r="LY10" s="169">
        <f t="shared" si="120"/>
        <v>8.0881402931270111E-3</v>
      </c>
      <c r="LZ10" s="169">
        <f t="shared" si="121"/>
        <v>8.081702300582666E-3</v>
      </c>
      <c r="MA10" s="169">
        <f t="shared" si="122"/>
        <v>8.0725781246460768E-3</v>
      </c>
      <c r="MB10" s="169">
        <f t="shared" si="123"/>
        <v>8.0607768763335044E-3</v>
      </c>
      <c r="MC10" s="169">
        <f t="shared" si="124"/>
        <v>8.046310329677276E-3</v>
      </c>
      <c r="MD10" s="169">
        <f t="shared" si="125"/>
        <v>8.0291929021498419E-3</v>
      </c>
      <c r="ME10" s="169">
        <f t="shared" si="126"/>
        <v>8.009441630718938E-3</v>
      </c>
      <c r="MF10" s="169">
        <f t="shared" si="127"/>
        <v>7.9870761435894555E-3</v>
      </c>
      <c r="MG10" s="169">
        <f t="shared" si="128"/>
        <v>7.9621186276976758E-3</v>
      </c>
      <c r="MH10" s="169">
        <f t="shared" si="129"/>
        <v>7.9345937920332135E-3</v>
      </c>
      <c r="MI10" s="169">
        <f t="shared" si="130"/>
        <v>7.9045288268735203E-3</v>
      </c>
      <c r="MJ10" s="169">
        <f t="shared" si="131"/>
        <v>7.8719533590251387E-3</v>
      </c>
      <c r="MK10" s="169">
        <f t="shared" si="132"/>
        <v>7.8368994031747866E-3</v>
      </c>
      <c r="ML10" s="169">
        <f t="shared" si="133"/>
        <v>7.7994013094621383E-3</v>
      </c>
      <c r="MM10" s="169">
        <f t="shared" si="134"/>
        <v>7.7594957073944294E-3</v>
      </c>
      <c r="MN10" s="169">
        <f t="shared" si="135"/>
        <v>7.7172214462310831E-3</v>
      </c>
      <c r="MO10" s="169">
        <f t="shared" si="136"/>
        <v>7.6726195319741309E-3</v>
      </c>
      <c r="MP10" s="169">
        <f t="shared" si="137"/>
        <v>7.6257330611074455E-3</v>
      </c>
      <c r="MQ10" s="169">
        <f t="shared" si="138"/>
        <v>7.5766071512346168E-3</v>
      </c>
      <c r="MR10" s="169">
        <f t="shared" si="139"/>
        <v>7.5252888687716516E-3</v>
      </c>
      <c r="MS10" s="169">
        <f t="shared" si="140"/>
        <v>7.4718271538566213E-3</v>
      </c>
      <c r="MT10" s="169">
        <f t="shared" si="141"/>
        <v>7.4162727426438325E-3</v>
      </c>
      <c r="MU10" s="169">
        <f t="shared" si="142"/>
        <v>7.3586780871550371E-3</v>
      </c>
      <c r="MV10" s="169">
        <f t="shared" si="143"/>
        <v>7.2990972728647335E-3</v>
      </c>
      <c r="MW10" s="169">
        <f t="shared" si="144"/>
        <v>7.2375859342005367E-3</v>
      </c>
      <c r="MX10" s="169">
        <f t="shared" si="145"/>
        <v>7.1742011681431147E-3</v>
      </c>
      <c r="MY10" s="169">
        <f t="shared" si="146"/>
        <v>7.1090014461130746E-3</v>
      </c>
      <c r="MZ10" s="169">
        <f t="shared" si="147"/>
        <v>7.04204652433469E-3</v>
      </c>
      <c r="NA10" s="169">
        <f t="shared" si="148"/>
        <v>6.9733973528682104E-3</v>
      </c>
      <c r="NB10" s="169">
        <f t="shared" si="149"/>
        <v>6.9031159835038908E-3</v>
      </c>
      <c r="NC10" s="169">
        <f t="shared" si="150"/>
        <v>6.83126547671174E-3</v>
      </c>
      <c r="ND10" s="169">
        <f t="shared" si="151"/>
        <v>6.7579098078413297E-3</v>
      </c>
      <c r="NE10" s="169">
        <f t="shared" si="152"/>
        <v>6.6831137727657915E-3</v>
      </c>
      <c r="NF10" s="169">
        <f t="shared" si="153"/>
        <v>6.6069428931634349E-3</v>
      </c>
      <c r="NG10" s="169">
        <f t="shared" si="154"/>
        <v>6.5294633216292754E-3</v>
      </c>
      <c r="NH10" s="169">
        <f t="shared" si="155"/>
        <v>6.4507417468069508E-3</v>
      </c>
      <c r="NI10" s="169">
        <f t="shared" si="156"/>
        <v>6.3708452987294283E-3</v>
      </c>
      <c r="NJ10" s="169">
        <f t="shared" si="157"/>
        <v>6.2898414545541539E-3</v>
      </c>
      <c r="NK10" s="169">
        <f t="shared" si="158"/>
        <v>6.207797944875245E-3</v>
      </c>
      <c r="NL10" s="169">
        <f t="shared" si="159"/>
        <v>6.1247826607917074E-3</v>
      </c>
      <c r="NM10" s="169">
        <f t="shared" si="160"/>
        <v>6.0408635619066797E-3</v>
      </c>
      <c r="NN10" s="169">
        <f t="shared" si="161"/>
        <v>5.9561085854283047E-3</v>
      </c>
      <c r="NO10" s="169">
        <f t="shared" si="162"/>
        <v>5.8705855565380034E-3</v>
      </c>
      <c r="NP10" s="169">
        <f t="shared" si="163"/>
        <v>5.784362100186769E-3</v>
      </c>
      <c r="NQ10" s="169">
        <f t="shared" si="164"/>
        <v>5.6975055544745351E-3</v>
      </c>
      <c r="NR10" s="169">
        <f t="shared" si="165"/>
        <v>5.6100828857618499E-3</v>
      </c>
      <c r="NS10" s="169">
        <f t="shared" si="166"/>
        <v>5.5221606056568501E-3</v>
      </c>
      <c r="NT10" s="169">
        <f t="shared" si="167"/>
        <v>5.4338046900141313E-3</v>
      </c>
      <c r="NU10" s="169">
        <f t="shared" si="168"/>
        <v>5.3450805000753191E-3</v>
      </c>
      <c r="NV10" s="169">
        <f t="shared" si="169"/>
        <v>5.2560527058742295E-3</v>
      </c>
      <c r="NW10" s="169">
        <f t="shared" si="170"/>
        <v>5.1667852120222731E-3</v>
      </c>
      <c r="NX10" s="169">
        <f t="shared" si="171"/>
        <v>5.0773410859824165E-3</v>
      </c>
      <c r="NY10" s="169">
        <f t="shared" si="172"/>
        <v>4.9877824889324818E-3</v>
      </c>
      <c r="NZ10" s="169">
        <f t="shared" si="173"/>
        <v>4.8981706093108139E-3</v>
      </c>
      <c r="OA10" s="169">
        <f t="shared" si="174"/>
        <v>4.8085655991296399E-3</v>
      </c>
      <c r="OB10" s="169">
        <f t="shared" si="175"/>
        <v>4.7190265131334943E-3</v>
      </c>
      <c r="OC10" s="169">
        <f t="shared" si="176"/>
        <v>4.6296112508721265E-3</v>
      </c>
      <c r="OD10" s="169">
        <f t="shared" si="177"/>
        <v>4.5403765017493873E-3</v>
      </c>
      <c r="OE10" s="169">
        <f t="shared" si="178"/>
        <v>4.4513776931014524E-3</v>
      </c>
      <c r="OF10" s="169">
        <f t="shared" si="179"/>
        <v>4.3626689413498827E-3</v>
      </c>
      <c r="OG10" s="169">
        <f t="shared" si="180"/>
        <v>4.2743030062669229E-3</v>
      </c>
      <c r="OH10" s="169">
        <f t="shared" si="181"/>
        <v>4.1863312483826232E-3</v>
      </c>
      <c r="OI10" s="169">
        <f t="shared" si="182"/>
        <v>4.0988035895554546E-3</v>
      </c>
      <c r="OJ10" s="169">
        <f t="shared" si="183"/>
        <v>4.0117684767204103E-3</v>
      </c>
      <c r="OK10" s="169">
        <f t="shared" si="184"/>
        <v>3.9252728488209012E-3</v>
      </c>
      <c r="OL10" s="169">
        <f t="shared" si="185"/>
        <v>3.8393621069233472E-3</v>
      </c>
      <c r="OM10" s="169">
        <f t="shared" si="186"/>
        <v>3.7540800875059737E-3</v>
      </c>
      <c r="ON10" s="169">
        <f t="shared" si="187"/>
        <v>3.6694690389062344E-3</v>
      </c>
      <c r="OO10" s="169">
        <f t="shared" si="188"/>
        <v>3.5855696009042962E-3</v>
      </c>
      <c r="OP10" s="169">
        <f t="shared" si="189"/>
        <v>3.5024207874133121E-3</v>
      </c>
      <c r="OQ10" s="169">
        <f t="shared" si="190"/>
        <v>3.4200599722406778E-3</v>
      </c>
      <c r="OR10" s="169">
        <f t="shared" si="191"/>
        <v>3.3385228778782189E-3</v>
      </c>
      <c r="OS10" s="169">
        <f t="shared" si="192"/>
        <v>3.2578435672732243E-3</v>
      </c>
      <c r="OT10" s="169">
        <f t="shared" si="193"/>
        <v>3.1780544385264934E-3</v>
      </c>
      <c r="OU10" s="169">
        <f t="shared" si="194"/>
        <v>3.0991862224581143E-3</v>
      </c>
      <c r="OV10" s="169">
        <f t="shared" si="195"/>
        <v>3.0212679829764747E-3</v>
      </c>
      <c r="OW10" s="169">
        <f t="shared" si="196"/>
        <v>2.9443271201811524E-3</v>
      </c>
      <c r="OX10" s="169">
        <f t="shared" si="197"/>
        <v>2.8683893761256921E-3</v>
      </c>
      <c r="OY10" s="169">
        <f t="shared" si="198"/>
        <v>2.7934788431620682E-3</v>
      </c>
      <c r="OZ10" s="169">
        <f t="shared" si="199"/>
        <v>2.7196179747846069E-3</v>
      </c>
      <c r="PA10" s="169">
        <f t="shared" si="200"/>
        <v>2.6468275988875134E-3</v>
      </c>
      <c r="PB10" s="169">
        <f t="shared" si="201"/>
        <v>2.5751269333468322E-3</v>
      </c>
      <c r="PC10" s="169">
        <f t="shared" si="202"/>
        <v>2.5045336038346487E-3</v>
      </c>
      <c r="PD10" s="169">
        <f t="shared" si="203"/>
        <v>2.4350636637706594E-3</v>
      </c>
      <c r="PE10" s="169">
        <f t="shared" si="204"/>
        <v>2.3667316163138766E-3</v>
      </c>
      <c r="PF10" s="169">
        <f t="shared" si="205"/>
        <v>2.2995504382951806E-3</v>
      </c>
      <c r="PG10" s="169">
        <f t="shared" si="206"/>
        <v>2.2335316059897189E-3</v>
      </c>
      <c r="PH10" s="169">
        <f t="shared" si="207"/>
        <v>2.1686851226267313E-3</v>
      </c>
    </row>
    <row r="11" spans="1:425" x14ac:dyDescent="0.75">
      <c r="A11" s="4">
        <v>8</v>
      </c>
      <c r="B11" s="96">
        <f t="shared" si="208"/>
        <v>60</v>
      </c>
      <c r="C11" s="95">
        <v>120</v>
      </c>
      <c r="D11" s="96">
        <f t="shared" si="209"/>
        <v>240</v>
      </c>
      <c r="E11" s="124">
        <f t="shared" si="0"/>
        <v>1</v>
      </c>
      <c r="F11" s="124">
        <f t="shared" si="1"/>
        <v>0.5</v>
      </c>
      <c r="G11" s="73">
        <f t="shared" si="210"/>
        <v>130</v>
      </c>
      <c r="H11" s="23" t="s">
        <v>784</v>
      </c>
      <c r="I11" s="57"/>
      <c r="J11" s="280"/>
      <c r="K11" s="74">
        <f>IF(AND(B11&gt;0,C11&gt;0,D11&gt;0),IF(ISBLANK(J11),IF(ISBLANK(H11),"",(D11-B11)*VLOOKUP(H11,VLookups!$A$4:$B$13,2,FALSE)),J11),"")</f>
        <v>56.920997883030829</v>
      </c>
      <c r="L11" s="75">
        <f t="shared" si="2"/>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130</v>
      </c>
      <c r="U11" s="5"/>
      <c r="V11" s="168">
        <f t="shared" si="211"/>
        <v>0.9</v>
      </c>
      <c r="W11" s="49">
        <f t="shared" si="212"/>
        <v>29.999999999999702</v>
      </c>
      <c r="X11" s="49">
        <f t="shared" si="220"/>
        <v>30.8999999999997</v>
      </c>
      <c r="Y11" s="49">
        <f t="shared" si="220"/>
        <v>31.799999999999699</v>
      </c>
      <c r="Z11" s="49">
        <f t="shared" si="220"/>
        <v>32.699999999999697</v>
      </c>
      <c r="AA11" s="49">
        <f t="shared" si="220"/>
        <v>33.599999999999696</v>
      </c>
      <c r="AB11" s="49">
        <f t="shared" si="220"/>
        <v>34.499999999999694</v>
      </c>
      <c r="AC11" s="49">
        <f t="shared" si="220"/>
        <v>35.399999999999693</v>
      </c>
      <c r="AD11" s="49">
        <f t="shared" si="220"/>
        <v>36.299999999999692</v>
      </c>
      <c r="AE11" s="49">
        <f t="shared" si="220"/>
        <v>37.19999999999969</v>
      </c>
      <c r="AF11" s="49">
        <f t="shared" si="220"/>
        <v>38.099999999999689</v>
      </c>
      <c r="AG11" s="49">
        <f t="shared" si="220"/>
        <v>38.999999999999687</v>
      </c>
      <c r="AH11" s="49">
        <f t="shared" si="220"/>
        <v>39.899999999999686</v>
      </c>
      <c r="AI11" s="49">
        <f t="shared" si="220"/>
        <v>40.799999999999685</v>
      </c>
      <c r="AJ11" s="49">
        <f t="shared" si="220"/>
        <v>41.699999999999683</v>
      </c>
      <c r="AK11" s="49">
        <f t="shared" si="220"/>
        <v>42.599999999999682</v>
      </c>
      <c r="AL11" s="49">
        <f t="shared" si="220"/>
        <v>43.49999999999968</v>
      </c>
      <c r="AM11" s="49">
        <f t="shared" si="220"/>
        <v>44.399999999999679</v>
      </c>
      <c r="AN11" s="49">
        <f t="shared" si="220"/>
        <v>45.299999999999677</v>
      </c>
      <c r="AO11" s="49">
        <f t="shared" si="220"/>
        <v>46.199999999999676</v>
      </c>
      <c r="AP11" s="49">
        <f t="shared" si="220"/>
        <v>47.099999999999675</v>
      </c>
      <c r="AQ11" s="49">
        <f t="shared" si="220"/>
        <v>47.999999999999673</v>
      </c>
      <c r="AR11" s="49">
        <f t="shared" si="220"/>
        <v>48.899999999999672</v>
      </c>
      <c r="AS11" s="49">
        <f t="shared" si="220"/>
        <v>49.79999999999967</v>
      </c>
      <c r="AT11" s="49">
        <f t="shared" si="220"/>
        <v>50.699999999999669</v>
      </c>
      <c r="AU11" s="49">
        <f t="shared" si="220"/>
        <v>51.599999999999667</v>
      </c>
      <c r="AV11" s="49">
        <f t="shared" si="220"/>
        <v>52.499999999999666</v>
      </c>
      <c r="AW11" s="49">
        <f t="shared" si="220"/>
        <v>53.399999999999665</v>
      </c>
      <c r="AX11" s="49">
        <f t="shared" si="220"/>
        <v>54.299999999999663</v>
      </c>
      <c r="AY11" s="49">
        <f t="shared" si="220"/>
        <v>55.199999999999662</v>
      </c>
      <c r="AZ11" s="49">
        <f t="shared" si="220"/>
        <v>56.09999999999966</v>
      </c>
      <c r="BA11" s="49">
        <f t="shared" si="220"/>
        <v>56.999999999999659</v>
      </c>
      <c r="BB11" s="49">
        <f t="shared" si="220"/>
        <v>57.899999999999658</v>
      </c>
      <c r="BC11" s="49">
        <f t="shared" si="220"/>
        <v>58.799999999999656</v>
      </c>
      <c r="BD11" s="49">
        <f t="shared" si="220"/>
        <v>59.699999999999655</v>
      </c>
      <c r="BE11" s="49">
        <f t="shared" si="220"/>
        <v>60.599999999999653</v>
      </c>
      <c r="BF11" s="49">
        <f t="shared" si="220"/>
        <v>61.499999999999652</v>
      </c>
      <c r="BG11" s="49">
        <f t="shared" si="220"/>
        <v>62.39999999999965</v>
      </c>
      <c r="BH11" s="49">
        <f t="shared" si="220"/>
        <v>63.299999999999649</v>
      </c>
      <c r="BI11" s="49">
        <f t="shared" si="220"/>
        <v>64.199999999999648</v>
      </c>
      <c r="BJ11" s="49">
        <f t="shared" si="220"/>
        <v>65.099999999999653</v>
      </c>
      <c r="BK11" s="49">
        <f t="shared" si="220"/>
        <v>65.999999999999659</v>
      </c>
      <c r="BL11" s="49">
        <f t="shared" si="220"/>
        <v>66.899999999999665</v>
      </c>
      <c r="BM11" s="49">
        <f t="shared" si="220"/>
        <v>67.79999999999967</v>
      </c>
      <c r="BN11" s="49">
        <f t="shared" si="220"/>
        <v>68.699999999999676</v>
      </c>
      <c r="BO11" s="49">
        <f t="shared" si="220"/>
        <v>69.599999999999682</v>
      </c>
      <c r="BP11" s="49">
        <f t="shared" si="220"/>
        <v>70.499999999999687</v>
      </c>
      <c r="BQ11" s="49">
        <f t="shared" si="220"/>
        <v>71.399999999999693</v>
      </c>
      <c r="BR11" s="49">
        <f t="shared" si="220"/>
        <v>72.299999999999699</v>
      </c>
      <c r="BS11" s="49">
        <f t="shared" si="220"/>
        <v>73.199999999999704</v>
      </c>
      <c r="BT11" s="49">
        <f t="shared" si="220"/>
        <v>74.09999999999971</v>
      </c>
      <c r="BU11" s="49">
        <f t="shared" si="220"/>
        <v>74.999999999999716</v>
      </c>
      <c r="BV11" s="49">
        <f t="shared" si="220"/>
        <v>75.899999999999721</v>
      </c>
      <c r="BW11" s="49">
        <f t="shared" si="220"/>
        <v>76.799999999999727</v>
      </c>
      <c r="BX11" s="49">
        <f t="shared" si="220"/>
        <v>77.699999999999733</v>
      </c>
      <c r="BY11" s="49">
        <f t="shared" si="220"/>
        <v>78.599999999999739</v>
      </c>
      <c r="BZ11" s="49">
        <f t="shared" si="220"/>
        <v>79.499999999999744</v>
      </c>
      <c r="CA11" s="49">
        <f t="shared" si="220"/>
        <v>80.39999999999975</v>
      </c>
      <c r="CB11" s="49">
        <f t="shared" si="220"/>
        <v>81.299999999999756</v>
      </c>
      <c r="CC11" s="49">
        <f t="shared" si="220"/>
        <v>82.199999999999761</v>
      </c>
      <c r="CD11" s="49">
        <f t="shared" si="220"/>
        <v>83.099999999999767</v>
      </c>
      <c r="CE11" s="49">
        <f t="shared" si="220"/>
        <v>83.999999999999773</v>
      </c>
      <c r="CF11" s="49">
        <f t="shared" si="220"/>
        <v>84.899999999999778</v>
      </c>
      <c r="CG11" s="49">
        <f t="shared" si="220"/>
        <v>85.799999999999784</v>
      </c>
      <c r="CH11" s="49">
        <f t="shared" si="220"/>
        <v>86.69999999999979</v>
      </c>
      <c r="CI11" s="49">
        <f t="shared" si="220"/>
        <v>87.599999999999795</v>
      </c>
      <c r="CJ11" s="49">
        <f t="shared" si="218"/>
        <v>88.499999999999801</v>
      </c>
      <c r="CK11" s="49">
        <f t="shared" si="218"/>
        <v>89.399999999999807</v>
      </c>
      <c r="CL11" s="49">
        <f t="shared" si="218"/>
        <v>90.299999999999812</v>
      </c>
      <c r="CM11" s="49">
        <f t="shared" si="218"/>
        <v>91.199999999999818</v>
      </c>
      <c r="CN11" s="49">
        <f t="shared" si="218"/>
        <v>92.099999999999824</v>
      </c>
      <c r="CO11" s="49">
        <f t="shared" si="218"/>
        <v>92.999999999999829</v>
      </c>
      <c r="CP11" s="49">
        <f t="shared" si="218"/>
        <v>93.899999999999835</v>
      </c>
      <c r="CQ11" s="49">
        <f t="shared" si="218"/>
        <v>94.799999999999841</v>
      </c>
      <c r="CR11" s="49">
        <f t="shared" si="218"/>
        <v>95.699999999999847</v>
      </c>
      <c r="CS11" s="49">
        <f t="shared" si="218"/>
        <v>96.599999999999852</v>
      </c>
      <c r="CT11" s="49">
        <f t="shared" si="218"/>
        <v>97.499999999999858</v>
      </c>
      <c r="CU11" s="49">
        <f t="shared" si="218"/>
        <v>98.399999999999864</v>
      </c>
      <c r="CV11" s="49">
        <f t="shared" si="218"/>
        <v>99.299999999999869</v>
      </c>
      <c r="CW11" s="49">
        <f t="shared" si="218"/>
        <v>100.19999999999987</v>
      </c>
      <c r="CX11" s="49">
        <f t="shared" si="218"/>
        <v>101.09999999999988</v>
      </c>
      <c r="CY11" s="49">
        <f t="shared" si="218"/>
        <v>101.99999999999989</v>
      </c>
      <c r="CZ11" s="49">
        <f t="shared" si="218"/>
        <v>102.89999999999989</v>
      </c>
      <c r="DA11" s="49">
        <f t="shared" si="218"/>
        <v>103.7999999999999</v>
      </c>
      <c r="DB11" s="49">
        <f t="shared" si="218"/>
        <v>104.6999999999999</v>
      </c>
      <c r="DC11" s="49">
        <f t="shared" si="218"/>
        <v>105.59999999999991</v>
      </c>
      <c r="DD11" s="49">
        <f t="shared" si="218"/>
        <v>106.49999999999991</v>
      </c>
      <c r="DE11" s="49">
        <f t="shared" si="218"/>
        <v>107.39999999999992</v>
      </c>
      <c r="DF11" s="49">
        <f t="shared" si="218"/>
        <v>108.29999999999993</v>
      </c>
      <c r="DG11" s="49">
        <f t="shared" si="218"/>
        <v>109.19999999999993</v>
      </c>
      <c r="DH11" s="49">
        <f t="shared" si="218"/>
        <v>110.09999999999994</v>
      </c>
      <c r="DI11" s="49">
        <f t="shared" si="218"/>
        <v>110.99999999999994</v>
      </c>
      <c r="DJ11" s="49">
        <f t="shared" si="218"/>
        <v>111.89999999999995</v>
      </c>
      <c r="DK11" s="49">
        <f t="shared" si="218"/>
        <v>112.79999999999995</v>
      </c>
      <c r="DL11" s="49">
        <f t="shared" si="218"/>
        <v>113.69999999999996</v>
      </c>
      <c r="DM11" s="49">
        <f t="shared" si="218"/>
        <v>114.59999999999997</v>
      </c>
      <c r="DN11" s="49">
        <f t="shared" si="218"/>
        <v>115.49999999999997</v>
      </c>
      <c r="DO11" s="49">
        <f t="shared" si="218"/>
        <v>116.39999999999998</v>
      </c>
      <c r="DP11" s="49">
        <f t="shared" si="218"/>
        <v>117.29999999999998</v>
      </c>
      <c r="DQ11" s="49">
        <f t="shared" si="218"/>
        <v>118.19999999999999</v>
      </c>
      <c r="DR11" s="49">
        <f t="shared" si="218"/>
        <v>119.1</v>
      </c>
      <c r="DS11" s="183">
        <f t="shared" si="213"/>
        <v>120</v>
      </c>
      <c r="DT11" s="49">
        <f t="shared" si="214"/>
        <v>120.9</v>
      </c>
      <c r="DU11" s="49">
        <f t="shared" si="221"/>
        <v>121.80000000000001</v>
      </c>
      <c r="DV11" s="49">
        <f t="shared" si="221"/>
        <v>122.70000000000002</v>
      </c>
      <c r="DW11" s="49">
        <f t="shared" si="221"/>
        <v>123.60000000000002</v>
      </c>
      <c r="DX11" s="49">
        <f t="shared" si="221"/>
        <v>124.50000000000003</v>
      </c>
      <c r="DY11" s="49">
        <f t="shared" si="221"/>
        <v>125.40000000000003</v>
      </c>
      <c r="DZ11" s="49">
        <f t="shared" si="221"/>
        <v>126.30000000000004</v>
      </c>
      <c r="EA11" s="49">
        <f t="shared" si="221"/>
        <v>127.20000000000005</v>
      </c>
      <c r="EB11" s="49">
        <f t="shared" si="221"/>
        <v>128.10000000000005</v>
      </c>
      <c r="EC11" s="49">
        <f t="shared" si="221"/>
        <v>129.00000000000006</v>
      </c>
      <c r="ED11" s="49">
        <f t="shared" si="221"/>
        <v>129.90000000000006</v>
      </c>
      <c r="EE11" s="49">
        <f t="shared" si="221"/>
        <v>130.80000000000007</v>
      </c>
      <c r="EF11" s="49">
        <f t="shared" si="221"/>
        <v>131.70000000000007</v>
      </c>
      <c r="EG11" s="49">
        <f t="shared" si="221"/>
        <v>132.60000000000008</v>
      </c>
      <c r="EH11" s="49">
        <f t="shared" si="221"/>
        <v>133.50000000000009</v>
      </c>
      <c r="EI11" s="49">
        <f t="shared" si="221"/>
        <v>134.40000000000009</v>
      </c>
      <c r="EJ11" s="49">
        <f t="shared" si="221"/>
        <v>135.3000000000001</v>
      </c>
      <c r="EK11" s="49">
        <f t="shared" si="221"/>
        <v>136.2000000000001</v>
      </c>
      <c r="EL11" s="49">
        <f t="shared" si="221"/>
        <v>137.10000000000011</v>
      </c>
      <c r="EM11" s="49">
        <f t="shared" si="221"/>
        <v>138.00000000000011</v>
      </c>
      <c r="EN11" s="49">
        <f t="shared" si="221"/>
        <v>138.90000000000012</v>
      </c>
      <c r="EO11" s="49">
        <f t="shared" si="221"/>
        <v>139.80000000000013</v>
      </c>
      <c r="EP11" s="49">
        <f t="shared" si="221"/>
        <v>140.70000000000013</v>
      </c>
      <c r="EQ11" s="49">
        <f t="shared" si="221"/>
        <v>141.60000000000014</v>
      </c>
      <c r="ER11" s="49">
        <f t="shared" si="221"/>
        <v>142.50000000000014</v>
      </c>
      <c r="ES11" s="49">
        <f t="shared" si="221"/>
        <v>143.40000000000015</v>
      </c>
      <c r="ET11" s="49">
        <f t="shared" si="221"/>
        <v>144.30000000000015</v>
      </c>
      <c r="EU11" s="49">
        <f t="shared" si="221"/>
        <v>145.20000000000016</v>
      </c>
      <c r="EV11" s="49">
        <f t="shared" si="221"/>
        <v>146.10000000000016</v>
      </c>
      <c r="EW11" s="49">
        <f t="shared" si="221"/>
        <v>147.00000000000017</v>
      </c>
      <c r="EX11" s="49">
        <f t="shared" si="221"/>
        <v>147.90000000000018</v>
      </c>
      <c r="EY11" s="49">
        <f t="shared" si="221"/>
        <v>148.80000000000018</v>
      </c>
      <c r="EZ11" s="49">
        <f t="shared" si="221"/>
        <v>149.70000000000019</v>
      </c>
      <c r="FA11" s="49">
        <f t="shared" si="221"/>
        <v>150.60000000000019</v>
      </c>
      <c r="FB11" s="49">
        <f t="shared" si="221"/>
        <v>151.5000000000002</v>
      </c>
      <c r="FC11" s="49">
        <f t="shared" si="221"/>
        <v>152.4000000000002</v>
      </c>
      <c r="FD11" s="49">
        <f t="shared" si="221"/>
        <v>153.30000000000021</v>
      </c>
      <c r="FE11" s="49">
        <f t="shared" si="221"/>
        <v>154.20000000000022</v>
      </c>
      <c r="FF11" s="49">
        <f t="shared" si="221"/>
        <v>155.10000000000022</v>
      </c>
      <c r="FG11" s="49">
        <f t="shared" si="221"/>
        <v>156.00000000000023</v>
      </c>
      <c r="FH11" s="49">
        <f t="shared" si="221"/>
        <v>156.90000000000023</v>
      </c>
      <c r="FI11" s="49">
        <f t="shared" si="221"/>
        <v>157.80000000000024</v>
      </c>
      <c r="FJ11" s="49">
        <f t="shared" si="221"/>
        <v>158.70000000000024</v>
      </c>
      <c r="FK11" s="49">
        <f t="shared" si="221"/>
        <v>159.60000000000025</v>
      </c>
      <c r="FL11" s="49">
        <f t="shared" si="221"/>
        <v>160.50000000000026</v>
      </c>
      <c r="FM11" s="49">
        <f t="shared" si="221"/>
        <v>161.40000000000026</v>
      </c>
      <c r="FN11" s="49">
        <f t="shared" si="221"/>
        <v>162.30000000000027</v>
      </c>
      <c r="FO11" s="49">
        <f t="shared" si="221"/>
        <v>163.20000000000027</v>
      </c>
      <c r="FP11" s="49">
        <f t="shared" si="221"/>
        <v>164.10000000000028</v>
      </c>
      <c r="FQ11" s="49">
        <f t="shared" si="221"/>
        <v>165.00000000000028</v>
      </c>
      <c r="FR11" s="49">
        <f t="shared" si="221"/>
        <v>165.90000000000029</v>
      </c>
      <c r="FS11" s="49">
        <f t="shared" si="221"/>
        <v>166.8000000000003</v>
      </c>
      <c r="FT11" s="49">
        <f t="shared" si="221"/>
        <v>167.7000000000003</v>
      </c>
      <c r="FU11" s="49">
        <f t="shared" si="221"/>
        <v>168.60000000000031</v>
      </c>
      <c r="FV11" s="49">
        <f t="shared" si="221"/>
        <v>169.50000000000031</v>
      </c>
      <c r="FW11" s="49">
        <f t="shared" si="221"/>
        <v>170.40000000000032</v>
      </c>
      <c r="FX11" s="49">
        <f t="shared" si="221"/>
        <v>171.30000000000032</v>
      </c>
      <c r="FY11" s="49">
        <f t="shared" si="221"/>
        <v>172.20000000000033</v>
      </c>
      <c r="FZ11" s="49">
        <f t="shared" si="221"/>
        <v>173.10000000000034</v>
      </c>
      <c r="GA11" s="49">
        <f t="shared" si="221"/>
        <v>174.00000000000034</v>
      </c>
      <c r="GB11" s="49">
        <f t="shared" si="221"/>
        <v>174.90000000000035</v>
      </c>
      <c r="GC11" s="49">
        <f t="shared" si="221"/>
        <v>175.80000000000035</v>
      </c>
      <c r="GD11" s="49">
        <f t="shared" si="221"/>
        <v>176.70000000000036</v>
      </c>
      <c r="GE11" s="49">
        <f t="shared" si="221"/>
        <v>177.60000000000036</v>
      </c>
      <c r="GF11" s="49">
        <f t="shared" si="221"/>
        <v>178.50000000000037</v>
      </c>
      <c r="GG11" s="49">
        <f t="shared" si="219"/>
        <v>179.40000000000038</v>
      </c>
      <c r="GH11" s="49">
        <f t="shared" si="219"/>
        <v>180.30000000000038</v>
      </c>
      <c r="GI11" s="49">
        <f t="shared" si="219"/>
        <v>181.20000000000039</v>
      </c>
      <c r="GJ11" s="49">
        <f t="shared" si="219"/>
        <v>182.10000000000039</v>
      </c>
      <c r="GK11" s="49">
        <f t="shared" si="219"/>
        <v>183.0000000000004</v>
      </c>
      <c r="GL11" s="49">
        <f t="shared" si="219"/>
        <v>183.9000000000004</v>
      </c>
      <c r="GM11" s="49">
        <f t="shared" si="219"/>
        <v>184.80000000000041</v>
      </c>
      <c r="GN11" s="49">
        <f t="shared" si="219"/>
        <v>185.70000000000041</v>
      </c>
      <c r="GO11" s="49">
        <f t="shared" si="219"/>
        <v>186.60000000000042</v>
      </c>
      <c r="GP11" s="49">
        <f t="shared" si="219"/>
        <v>187.50000000000043</v>
      </c>
      <c r="GQ11" s="49">
        <f t="shared" si="219"/>
        <v>188.40000000000043</v>
      </c>
      <c r="GR11" s="49">
        <f t="shared" si="219"/>
        <v>189.30000000000044</v>
      </c>
      <c r="GS11" s="49">
        <f t="shared" si="219"/>
        <v>190.20000000000044</v>
      </c>
      <c r="GT11" s="49">
        <f t="shared" si="219"/>
        <v>191.10000000000045</v>
      </c>
      <c r="GU11" s="49">
        <f t="shared" si="219"/>
        <v>192.00000000000045</v>
      </c>
      <c r="GV11" s="49">
        <f t="shared" si="219"/>
        <v>192.90000000000046</v>
      </c>
      <c r="GW11" s="49">
        <f t="shared" si="219"/>
        <v>193.80000000000047</v>
      </c>
      <c r="GX11" s="49">
        <f t="shared" si="219"/>
        <v>194.70000000000047</v>
      </c>
      <c r="GY11" s="49">
        <f t="shared" si="219"/>
        <v>195.60000000000048</v>
      </c>
      <c r="GZ11" s="49">
        <f t="shared" si="219"/>
        <v>196.50000000000048</v>
      </c>
      <c r="HA11" s="49">
        <f t="shared" si="219"/>
        <v>197.40000000000049</v>
      </c>
      <c r="HB11" s="49">
        <f t="shared" si="219"/>
        <v>198.30000000000049</v>
      </c>
      <c r="HC11" s="49">
        <f t="shared" si="219"/>
        <v>199.2000000000005</v>
      </c>
      <c r="HD11" s="49">
        <f t="shared" si="219"/>
        <v>200.10000000000051</v>
      </c>
      <c r="HE11" s="49">
        <f t="shared" si="219"/>
        <v>201.00000000000051</v>
      </c>
      <c r="HF11" s="49">
        <f t="shared" si="219"/>
        <v>201.90000000000052</v>
      </c>
      <c r="HG11" s="49">
        <f t="shared" si="219"/>
        <v>202.80000000000052</v>
      </c>
      <c r="HH11" s="49">
        <f t="shared" si="219"/>
        <v>203.70000000000053</v>
      </c>
      <c r="HI11" s="49">
        <f t="shared" si="219"/>
        <v>204.60000000000053</v>
      </c>
      <c r="HJ11" s="49">
        <f t="shared" si="219"/>
        <v>205.50000000000054</v>
      </c>
      <c r="HK11" s="49">
        <f t="shared" si="219"/>
        <v>206.40000000000055</v>
      </c>
      <c r="HL11" s="49">
        <f t="shared" si="219"/>
        <v>207.30000000000055</v>
      </c>
      <c r="HM11" s="49">
        <f t="shared" si="219"/>
        <v>208.20000000000056</v>
      </c>
      <c r="HN11" s="49">
        <f t="shared" si="219"/>
        <v>209.10000000000056</v>
      </c>
      <c r="HO11" s="49">
        <f t="shared" si="219"/>
        <v>210.00000000000057</v>
      </c>
      <c r="HP11" s="169">
        <f t="shared" si="7"/>
        <v>1.4977179228208095E-3</v>
      </c>
      <c r="HQ11" s="169">
        <f t="shared" si="8"/>
        <v>1.5397119332833866E-3</v>
      </c>
      <c r="HR11" s="169">
        <f t="shared" si="9"/>
        <v>1.5824877283304448E-3</v>
      </c>
      <c r="HS11" s="169">
        <f t="shared" si="10"/>
        <v>1.6260453449735701E-3</v>
      </c>
      <c r="HT11" s="169">
        <f t="shared" si="11"/>
        <v>1.6703842268981667E-3</v>
      </c>
      <c r="HU11" s="169">
        <f t="shared" si="12"/>
        <v>1.7155032086974959E-3</v>
      </c>
      <c r="HV11" s="169">
        <f t="shared" si="13"/>
        <v>1.7614005004464015E-3</v>
      </c>
      <c r="HW11" s="169">
        <f t="shared" si="14"/>
        <v>1.8080736726474279E-3</v>
      </c>
      <c r="HX11" s="169">
        <f t="shared" si="15"/>
        <v>1.8555196415822701E-3</v>
      </c>
      <c r="HY11" s="169">
        <f t="shared" si="16"/>
        <v>1.9037346551016594E-3</v>
      </c>
      <c r="HZ11" s="169">
        <f t="shared" si="17"/>
        <v>1.9527142788868807E-3</v>
      </c>
      <c r="IA11" s="169">
        <f t="shared" si="18"/>
        <v>2.0024533832161753E-3</v>
      </c>
      <c r="IB11" s="169">
        <f t="shared" si="19"/>
        <v>2.0529461302692532E-3</v>
      </c>
      <c r="IC11" s="169">
        <f t="shared" si="20"/>
        <v>2.1041859620030291E-3</v>
      </c>
      <c r="ID11" s="169">
        <f t="shared" si="21"/>
        <v>2.1561655886315509E-3</v>
      </c>
      <c r="IE11" s="169">
        <f t="shared" si="22"/>
        <v>2.208876977742834E-3</v>
      </c>
      <c r="IF11" s="169">
        <f t="shared" si="23"/>
        <v>2.2623113440850403E-3</v>
      </c>
      <c r="IG11" s="169">
        <f t="shared" si="24"/>
        <v>2.3164591400540186E-3</v>
      </c>
      <c r="IH11" s="169">
        <f t="shared" si="25"/>
        <v>2.3713100469137981E-3</v>
      </c>
      <c r="II11" s="169">
        <f t="shared" si="26"/>
        <v>2.4268529667810868E-3</v>
      </c>
      <c r="IJ11" s="169">
        <f t="shared" si="27"/>
        <v>2.4830760154042186E-3</v>
      </c>
      <c r="IK11" s="169">
        <f t="shared" si="28"/>
        <v>2.5399665157663344E-3</v>
      </c>
      <c r="IL11" s="169">
        <f t="shared" si="29"/>
        <v>2.5975109925417614E-3</v>
      </c>
      <c r="IM11" s="169">
        <f t="shared" si="30"/>
        <v>2.6556951674338129E-3</v>
      </c>
      <c r="IN11" s="169">
        <f t="shared" si="31"/>
        <v>2.7145039554212383E-3</v>
      </c>
      <c r="IO11" s="169">
        <f t="shared" si="32"/>
        <v>2.7739214619396176E-3</v>
      </c>
      <c r="IP11" s="169">
        <f t="shared" si="33"/>
        <v>2.8339309810228967E-3</v>
      </c>
      <c r="IQ11" s="169">
        <f t="shared" si="34"/>
        <v>2.8945149944291627E-3</v>
      </c>
      <c r="IR11" s="169">
        <f t="shared" si="35"/>
        <v>2.9556551717735001E-3</v>
      </c>
      <c r="IS11" s="169">
        <f t="shared" si="36"/>
        <v>3.0173323716895396E-3</v>
      </c>
      <c r="IT11" s="169">
        <f t="shared" si="37"/>
        <v>3.0795266440398969E-3</v>
      </c>
      <c r="IU11" s="169">
        <f t="shared" si="38"/>
        <v>3.1422172331943281E-3</v>
      </c>
      <c r="IV11" s="169">
        <f t="shared" si="39"/>
        <v>3.2053825823929001E-3</v>
      </c>
      <c r="IW11" s="169">
        <f t="shared" si="40"/>
        <v>3.2690003392099351E-3</v>
      </c>
      <c r="IX11" s="169">
        <f t="shared" si="41"/>
        <v>3.3330473621328576E-3</v>
      </c>
      <c r="IY11" s="169">
        <f t="shared" si="42"/>
        <v>3.3974997282683692E-3</v>
      </c>
      <c r="IZ11" s="169">
        <f t="shared" si="43"/>
        <v>3.4623327421866917E-3</v>
      </c>
      <c r="JA11" s="169">
        <f t="shared" si="44"/>
        <v>3.5275209459127415E-3</v>
      </c>
      <c r="JB11" s="169">
        <f t="shared" si="45"/>
        <v>3.5930381300713077E-3</v>
      </c>
      <c r="JC11" s="169">
        <f t="shared" si="46"/>
        <v>3.6588573461913691E-3</v>
      </c>
      <c r="JD11" s="169">
        <f t="shared" si="47"/>
        <v>3.7249509201727517E-3</v>
      </c>
      <c r="JE11" s="169">
        <f t="shared" si="48"/>
        <v>3.7912904669163325E-3</v>
      </c>
      <c r="JF11" s="169">
        <f t="shared" si="49"/>
        <v>3.8578469061169556E-3</v>
      </c>
      <c r="JG11" s="169">
        <f t="shared" si="50"/>
        <v>3.9245904792161689E-3</v>
      </c>
      <c r="JH11" s="169">
        <f t="shared" si="51"/>
        <v>3.9914907675097878E-3</v>
      </c>
      <c r="JI11" s="169">
        <f t="shared" si="52"/>
        <v>4.0585167114031619E-3</v>
      </c>
      <c r="JJ11" s="169">
        <f t="shared" si="53"/>
        <v>4.1256366308048756E-3</v>
      </c>
      <c r="JK11" s="169">
        <f t="shared" si="54"/>
        <v>4.1928182466474404E-3</v>
      </c>
      <c r="JL11" s="169">
        <f t="shared" si="55"/>
        <v>4.2600287035213756E-3</v>
      </c>
      <c r="JM11" s="169">
        <f t="shared" si="56"/>
        <v>4.3272345934068325E-3</v>
      </c>
      <c r="JN11" s="169">
        <f t="shared" si="57"/>
        <v>4.3944019804847976E-3</v>
      </c>
      <c r="JO11" s="169">
        <f t="shared" si="58"/>
        <v>4.4614964270076381E-3</v>
      </c>
      <c r="JP11" s="169">
        <f t="shared" si="59"/>
        <v>4.5284830202066174E-3</v>
      </c>
      <c r="JQ11" s="169">
        <f t="shared" si="60"/>
        <v>4.5953264002118119E-3</v>
      </c>
      <c r="JR11" s="169">
        <f t="shared" si="61"/>
        <v>4.6619907889576921E-3</v>
      </c>
      <c r="JS11" s="169">
        <f t="shared" si="62"/>
        <v>4.7284400200454952E-3</v>
      </c>
      <c r="JT11" s="169">
        <f t="shared" si="63"/>
        <v>4.7946375695313952E-3</v>
      </c>
      <c r="JU11" s="169">
        <f t="shared" si="64"/>
        <v>4.8605465876074092E-3</v>
      </c>
      <c r="JV11" s="169">
        <f t="shared" si="65"/>
        <v>4.9261299311398991E-3</v>
      </c>
      <c r="JW11" s="169">
        <f t="shared" si="66"/>
        <v>4.9913501970285544E-3</v>
      </c>
      <c r="JX11" s="169">
        <f t="shared" si="67"/>
        <v>5.0561697563467484E-3</v>
      </c>
      <c r="JY11" s="169">
        <f t="shared" si="68"/>
        <v>5.1205507892222819E-3</v>
      </c>
      <c r="JZ11" s="169">
        <f t="shared" si="69"/>
        <v>5.1844553204156629E-3</v>
      </c>
      <c r="KA11" s="169">
        <f t="shared" si="70"/>
        <v>5.2478452555512721E-3</v>
      </c>
      <c r="KB11" s="169">
        <f t="shared" si="71"/>
        <v>5.3106824179550496E-3</v>
      </c>
      <c r="KC11" s="169">
        <f t="shared" si="72"/>
        <v>5.3729285860506992E-3</v>
      </c>
      <c r="KD11" s="169">
        <f t="shared" si="73"/>
        <v>5.4345455312648063E-3</v>
      </c>
      <c r="KE11" s="169">
        <f t="shared" si="74"/>
        <v>5.4954950563897769E-3</v>
      </c>
      <c r="KF11" s="169">
        <f t="shared" si="75"/>
        <v>5.5557390343521076E-3</v>
      </c>
      <c r="KG11" s="169">
        <f t="shared" si="76"/>
        <v>5.6152394473321585E-3</v>
      </c>
      <c r="KH11" s="169">
        <f t="shared" si="77"/>
        <v>5.6739584261803824E-3</v>
      </c>
      <c r="KI11" s="169">
        <f t="shared" si="78"/>
        <v>5.7318582900738263E-3</v>
      </c>
      <c r="KJ11" s="169">
        <f t="shared" si="79"/>
        <v>5.7889015863556914E-3</v>
      </c>
      <c r="KK11" s="169">
        <f t="shared" si="80"/>
        <v>5.8450511304998093E-3</v>
      </c>
      <c r="KL11" s="169">
        <f t="shared" si="81"/>
        <v>5.9002700461410779E-3</v>
      </c>
      <c r="KM11" s="169">
        <f t="shared" si="82"/>
        <v>5.95452180511218E-3</v>
      </c>
      <c r="KN11" s="169">
        <f t="shared" si="83"/>
        <v>6.0077702674263258E-3</v>
      </c>
      <c r="KO11" s="169">
        <f t="shared" si="84"/>
        <v>6.0599797211452434E-3</v>
      </c>
      <c r="KP11" s="169">
        <f t="shared" si="85"/>
        <v>6.1111149220713489E-3</v>
      </c>
      <c r="KQ11" s="169">
        <f t="shared" si="86"/>
        <v>6.161141133202686E-3</v>
      </c>
      <c r="KR11" s="169">
        <f t="shared" si="87"/>
        <v>6.2100241638891763E-3</v>
      </c>
      <c r="KS11" s="169">
        <f t="shared" si="88"/>
        <v>6.2577304086286973E-3</v>
      </c>
      <c r="KT11" s="169">
        <f t="shared" si="89"/>
        <v>6.3042268854416146E-3</v>
      </c>
      <c r="KU11" s="169">
        <f t="shared" si="90"/>
        <v>6.3494812737626494E-3</v>
      </c>
      <c r="KV11" s="169">
        <f t="shared" si="91"/>
        <v>6.3934619517893379E-3</v>
      </c>
      <c r="KW11" s="169">
        <f t="shared" si="92"/>
        <v>6.4361380332268354E-3</v>
      </c>
      <c r="KX11" s="169">
        <f t="shared" si="93"/>
        <v>6.4774794033694173E-3</v>
      </c>
      <c r="KY11" s="169">
        <f t="shared" si="94"/>
        <v>6.5174567544597998E-3</v>
      </c>
      <c r="KZ11" s="169">
        <f t="shared" si="95"/>
        <v>6.5560416202682607E-3</v>
      </c>
      <c r="LA11" s="169">
        <f t="shared" si="96"/>
        <v>6.5932064098345212E-3</v>
      </c>
      <c r="LB11" s="169">
        <f t="shared" si="97"/>
        <v>6.6289244403164643E-3</v>
      </c>
      <c r="LC11" s="169">
        <f t="shared" si="98"/>
        <v>6.6631699688910178E-3</v>
      </c>
      <c r="LD11" s="169">
        <f t="shared" si="99"/>
        <v>6.695918223653825E-3</v>
      </c>
      <c r="LE11" s="169">
        <f t="shared" si="100"/>
        <v>6.7271454334658408E-3</v>
      </c>
      <c r="LF11" s="169">
        <f t="shared" si="101"/>
        <v>6.756828856696543E-3</v>
      </c>
      <c r="LG11" s="169">
        <f t="shared" si="102"/>
        <v>6.7849468088150887E-3</v>
      </c>
      <c r="LH11" s="169">
        <f t="shared" si="103"/>
        <v>6.8114786887826352E-3</v>
      </c>
      <c r="LI11" s="169">
        <f t="shared" si="104"/>
        <v>6.8364050042008153E-3</v>
      </c>
      <c r="LJ11" s="169">
        <f t="shared" si="105"/>
        <v>6.859707395173424E-3</v>
      </c>
      <c r="LK11" s="169">
        <f t="shared" si="106"/>
        <v>6.8813686568404385E-3</v>
      </c>
      <c r="LL11" s="169">
        <f t="shared" si="107"/>
        <v>6.9013727605456519E-3</v>
      </c>
      <c r="LM11" s="169">
        <f t="shared" si="108"/>
        <v>6.9197048736014486E-3</v>
      </c>
      <c r="LN11" s="169">
        <f t="shared" si="109"/>
        <v>6.9363513776166535E-3</v>
      </c>
      <c r="LO11" s="169">
        <f t="shared" si="110"/>
        <v>6.951299885355703E-3</v>
      </c>
      <c r="LP11" s="169">
        <f t="shared" si="111"/>
        <v>6.9645392560999499E-3</v>
      </c>
      <c r="LQ11" s="169">
        <f t="shared" si="112"/>
        <v>6.9760596094844401E-3</v>
      </c>
      <c r="LR11" s="169">
        <f t="shared" si="113"/>
        <v>6.9858523377860672E-3</v>
      </c>
      <c r="LS11" s="169">
        <f t="shared" si="114"/>
        <v>6.9939101166417751E-3</v>
      </c>
      <c r="LT11" s="169">
        <f t="shared" si="115"/>
        <v>7.0002269141780571E-3</v>
      </c>
      <c r="LU11" s="169">
        <f t="shared" si="116"/>
        <v>7.00479799853586E-3</v>
      </c>
      <c r="LV11" s="169">
        <f t="shared" si="117"/>
        <v>7.0076199437777596E-3</v>
      </c>
      <c r="LW11" s="169">
        <f t="shared" si="118"/>
        <v>7.0086906341670458E-3</v>
      </c>
      <c r="LX11" s="169">
        <f t="shared" si="119"/>
        <v>7.0080092668112865E-3</v>
      </c>
      <c r="LY11" s="169">
        <f t="shared" si="120"/>
        <v>7.00557635266568E-3</v>
      </c>
      <c r="LZ11" s="169">
        <f t="shared" si="121"/>
        <v>7.0013937158945267E-3</v>
      </c>
      <c r="MA11" s="169">
        <f t="shared" si="122"/>
        <v>6.9954644915918487E-3</v>
      </c>
      <c r="MB11" s="169">
        <f t="shared" si="123"/>
        <v>6.9877931218652054E-3</v>
      </c>
      <c r="MC11" s="169">
        <f t="shared" si="124"/>
        <v>6.9783853502895319E-3</v>
      </c>
      <c r="MD11" s="169">
        <f t="shared" si="125"/>
        <v>6.9672482147406936E-3</v>
      </c>
      <c r="ME11" s="169">
        <f t="shared" si="126"/>
        <v>6.9543900386212741E-3</v>
      </c>
      <c r="MF11" s="169">
        <f t="shared" si="127"/>
        <v>6.9398204204939081E-3</v>
      </c>
      <c r="MG11" s="169">
        <f t="shared" si="128"/>
        <v>6.9235502221402494E-3</v>
      </c>
      <c r="MH11" s="169">
        <f t="shared" si="129"/>
        <v>6.905591555066347E-3</v>
      </c>
      <c r="MI11" s="169">
        <f t="shared" si="130"/>
        <v>6.8859577654779092E-3</v>
      </c>
      <c r="MJ11" s="169">
        <f t="shared" si="131"/>
        <v>6.8646634177515521E-3</v>
      </c>
      <c r="MK11" s="169">
        <f t="shared" si="132"/>
        <v>6.8417242764306817E-3</v>
      </c>
      <c r="ML11" s="169">
        <f t="shared" si="133"/>
        <v>6.8171572867771601E-3</v>
      </c>
      <c r="MM11" s="169">
        <f t="shared" si="134"/>
        <v>6.7909805539123468E-3</v>
      </c>
      <c r="MN11" s="169">
        <f t="shared" si="135"/>
        <v>6.7632133205834666E-3</v>
      </c>
      <c r="MO11" s="169">
        <f t="shared" si="136"/>
        <v>6.7338759435934909E-3</v>
      </c>
      <c r="MP11" s="169">
        <f t="shared" si="137"/>
        <v>6.7029898689349729E-3</v>
      </c>
      <c r="MQ11" s="169">
        <f t="shared" si="138"/>
        <v>6.670577605670332E-3</v>
      </c>
      <c r="MR11" s="169">
        <f t="shared" si="139"/>
        <v>6.63666269860311E-3</v>
      </c>
      <c r="MS11" s="169">
        <f t="shared" si="140"/>
        <v>6.6012696997866322E-3</v>
      </c>
      <c r="MT11" s="169">
        <f t="shared" si="141"/>
        <v>6.564424138918324E-3</v>
      </c>
      <c r="MU11" s="169">
        <f t="shared" si="142"/>
        <v>6.5261524926696233E-3</v>
      </c>
      <c r="MV11" s="169">
        <f t="shared" si="143"/>
        <v>6.4864821530030243E-3</v>
      </c>
      <c r="MW11" s="169">
        <f t="shared" si="144"/>
        <v>6.4454413945293169E-3</v>
      </c>
      <c r="MX11" s="169">
        <f t="shared" si="145"/>
        <v>6.4030593409593831E-3</v>
      </c>
      <c r="MY11" s="169">
        <f t="shared" si="146"/>
        <v>6.3593659307062487E-3</v>
      </c>
      <c r="MZ11" s="169">
        <f t="shared" si="147"/>
        <v>6.3143918816941568E-3</v>
      </c>
      <c r="NA11" s="169">
        <f t="shared" si="148"/>
        <v>6.268168655432481E-3</v>
      </c>
      <c r="NB11" s="169">
        <f t="shared" si="149"/>
        <v>6.220728420413206E-3</v>
      </c>
      <c r="NC11" s="169">
        <f t="shared" si="150"/>
        <v>6.17210401489142E-3</v>
      </c>
      <c r="ND11" s="169">
        <f t="shared" si="151"/>
        <v>6.1223289091089711E-3</v>
      </c>
      <c r="NE11" s="169">
        <f t="shared" si="152"/>
        <v>6.0714371670219187E-3</v>
      </c>
      <c r="NF11" s="169">
        <f t="shared" si="153"/>
        <v>6.0194634075928502E-3</v>
      </c>
      <c r="NG11" s="169">
        <f t="shared" si="154"/>
        <v>5.966442765709342E-3</v>
      </c>
      <c r="NH11" s="169">
        <f t="shared" si="155"/>
        <v>5.9124108527900841E-3</v>
      </c>
      <c r="NI11" s="169">
        <f t="shared" si="156"/>
        <v>5.8574037171401257E-3</v>
      </c>
      <c r="NJ11" s="169">
        <f t="shared" si="157"/>
        <v>5.8014578041166564E-3</v>
      </c>
      <c r="NK11" s="169">
        <f t="shared" si="158"/>
        <v>5.7446099161665024E-3</v>
      </c>
      <c r="NL11" s="169">
        <f t="shared" si="159"/>
        <v>5.6868971727961756E-3</v>
      </c>
      <c r="NM11" s="169">
        <f t="shared" si="160"/>
        <v>5.6283569705348601E-3</v>
      </c>
      <c r="NN11" s="169">
        <f t="shared" si="161"/>
        <v>5.5690269429501584E-3</v>
      </c>
      <c r="NO11" s="169">
        <f t="shared" si="162"/>
        <v>5.5089449207757135E-3</v>
      </c>
      <c r="NP11" s="169">
        <f t="shared" si="163"/>
        <v>5.4481488922090565E-3</v>
      </c>
      <c r="NQ11" s="169">
        <f t="shared" si="164"/>
        <v>5.3866769634370818E-3</v>
      </c>
      <c r="NR11" s="169">
        <f t="shared" si="165"/>
        <v>5.3245673194456007E-3</v>
      </c>
      <c r="NS11" s="169">
        <f t="shared" si="166"/>
        <v>5.2618581851682656E-3</v>
      </c>
      <c r="NT11" s="169">
        <f t="shared" si="167"/>
        <v>5.1985877870289647E-3</v>
      </c>
      <c r="NU11" s="169">
        <f t="shared" si="168"/>
        <v>5.1347943149305077E-3</v>
      </c>
      <c r="NV11" s="169">
        <f t="shared" si="169"/>
        <v>5.0705158847409873E-3</v>
      </c>
      <c r="NW11" s="169">
        <f t="shared" si="170"/>
        <v>5.0057905013277722E-3</v>
      </c>
      <c r="NX11" s="169">
        <f t="shared" si="171"/>
        <v>4.9406560221874887E-3</v>
      </c>
      <c r="NY11" s="169">
        <f t="shared" si="172"/>
        <v>4.8751501217187401E-3</v>
      </c>
      <c r="NZ11" s="169">
        <f t="shared" si="173"/>
        <v>4.8093102561825871E-3</v>
      </c>
      <c r="OA11" s="169">
        <f t="shared" si="174"/>
        <v>4.7431736293940506E-3</v>
      </c>
      <c r="OB11" s="169">
        <f t="shared" si="175"/>
        <v>4.6767771591860437E-3</v>
      </c>
      <c r="OC11" s="169">
        <f t="shared" si="176"/>
        <v>4.6101574446852618E-3</v>
      </c>
      <c r="OD11" s="169">
        <f t="shared" si="177"/>
        <v>4.5433507344375974E-3</v>
      </c>
      <c r="OE11" s="169">
        <f t="shared" si="178"/>
        <v>4.476392895418649E-3</v>
      </c>
      <c r="OF11" s="169">
        <f t="shared" si="179"/>
        <v>4.409319382962862E-3</v>
      </c>
      <c r="OG11" s="169">
        <f t="shared" si="180"/>
        <v>4.3421652116427609E-3</v>
      </c>
      <c r="OH11" s="169">
        <f t="shared" si="181"/>
        <v>4.2749649271276091E-3</v>
      </c>
      <c r="OI11" s="169">
        <f t="shared" si="182"/>
        <v>4.2077525790487165E-3</v>
      </c>
      <c r="OJ11" s="169">
        <f t="shared" si="183"/>
        <v>4.1405616948964408E-3</v>
      </c>
      <c r="OK11" s="169">
        <f t="shared" si="184"/>
        <v>4.0734252549717541E-3</v>
      </c>
      <c r="OL11" s="169">
        <f t="shared" si="185"/>
        <v>4.0063756684130787E-3</v>
      </c>
      <c r="OM11" s="169">
        <f t="shared" si="186"/>
        <v>3.9394447503168688E-3</v>
      </c>
      <c r="ON11" s="169">
        <f t="shared" si="187"/>
        <v>3.872663699968235E-3</v>
      </c>
      <c r="OO11" s="169">
        <f t="shared" si="188"/>
        <v>3.8060630801957426E-3</v>
      </c>
      <c r="OP11" s="169">
        <f t="shared" si="189"/>
        <v>3.7396727978622805E-3</v>
      </c>
      <c r="OQ11" s="169">
        <f t="shared" si="190"/>
        <v>3.6735220855017656E-3</v>
      </c>
      <c r="OR11" s="169">
        <f t="shared" si="191"/>
        <v>3.6076394841092628E-3</v>
      </c>
      <c r="OS11" s="169">
        <f t="shared" si="192"/>
        <v>3.5420528270900162E-3</v>
      </c>
      <c r="OT11" s="169">
        <f t="shared" si="193"/>
        <v>3.4767892253707144E-3</v>
      </c>
      <c r="OU11" s="169">
        <f t="shared" si="194"/>
        <v>3.4118750536743072E-3</v>
      </c>
      <c r="OV11" s="169">
        <f t="shared" si="195"/>
        <v>3.3473359379575926E-3</v>
      </c>
      <c r="OW11" s="169">
        <f t="shared" si="196"/>
        <v>3.2831967440088276E-3</v>
      </c>
      <c r="OX11" s="169">
        <f t="shared" si="197"/>
        <v>3.2194815672006551E-3</v>
      </c>
      <c r="OY11" s="169">
        <f t="shared" si="198"/>
        <v>3.1562137233916905E-3</v>
      </c>
      <c r="OZ11" s="169">
        <f t="shared" si="199"/>
        <v>3.0934157409683101E-3</v>
      </c>
      <c r="PA11" s="169">
        <f t="shared" si="200"/>
        <v>3.03110935401629E-3</v>
      </c>
      <c r="PB11" s="169">
        <f t="shared" si="201"/>
        <v>2.9693154966102795E-3</v>
      </c>
      <c r="PC11" s="169">
        <f t="shared" si="202"/>
        <v>2.9080542982073128E-3</v>
      </c>
      <c r="PD11" s="169">
        <f t="shared" si="203"/>
        <v>2.8473450801289896E-3</v>
      </c>
      <c r="PE11" s="169">
        <f t="shared" si="204"/>
        <v>2.7872063531153264E-3</v>
      </c>
      <c r="PF11" s="169">
        <f t="shared" si="205"/>
        <v>2.7276558159318315E-3</v>
      </c>
      <c r="PG11" s="169">
        <f t="shared" si="206"/>
        <v>2.66871035500986E-3</v>
      </c>
      <c r="PH11" s="169">
        <f t="shared" si="207"/>
        <v>2.6103860450989872E-3</v>
      </c>
    </row>
    <row r="12" spans="1:425" x14ac:dyDescent="0.75">
      <c r="A12" s="4">
        <v>9</v>
      </c>
      <c r="B12" s="96">
        <f t="shared" si="208"/>
        <v>60</v>
      </c>
      <c r="C12" s="95">
        <v>120</v>
      </c>
      <c r="D12" s="96">
        <f t="shared" si="209"/>
        <v>240</v>
      </c>
      <c r="E12" s="124">
        <f t="shared" si="0"/>
        <v>1</v>
      </c>
      <c r="F12" s="124">
        <f t="shared" si="1"/>
        <v>0.5</v>
      </c>
      <c r="G12" s="73">
        <f t="shared" si="210"/>
        <v>130</v>
      </c>
      <c r="H12" s="23" t="s">
        <v>785</v>
      </c>
      <c r="I12" s="57"/>
      <c r="J12" s="280"/>
      <c r="K12" s="74">
        <f>IF(AND(B12&gt;0,C12&gt;0,D12&gt;0),IF(ISBLANK(J12),IF(ISBLANK(H12),"",(D12-B12)*VLOOKUP(H12,VLookups!$A$4:$B$13,2,FALSE)),J12),"")</f>
        <v>63.63961030678928</v>
      </c>
      <c r="L12" s="75">
        <f t="shared" si="2"/>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130</v>
      </c>
      <c r="U12" s="5"/>
      <c r="V12" s="168">
        <f t="shared" si="211"/>
        <v>0.9</v>
      </c>
      <c r="W12" s="49">
        <f t="shared" si="212"/>
        <v>29.999999999999702</v>
      </c>
      <c r="X12" s="49">
        <f t="shared" si="220"/>
        <v>30.8999999999997</v>
      </c>
      <c r="Y12" s="49">
        <f t="shared" si="220"/>
        <v>31.799999999999699</v>
      </c>
      <c r="Z12" s="49">
        <f t="shared" si="220"/>
        <v>32.699999999999697</v>
      </c>
      <c r="AA12" s="49">
        <f t="shared" si="220"/>
        <v>33.599999999999696</v>
      </c>
      <c r="AB12" s="49">
        <f t="shared" si="220"/>
        <v>34.499999999999694</v>
      </c>
      <c r="AC12" s="49">
        <f t="shared" si="220"/>
        <v>35.399999999999693</v>
      </c>
      <c r="AD12" s="49">
        <f t="shared" si="220"/>
        <v>36.299999999999692</v>
      </c>
      <c r="AE12" s="49">
        <f t="shared" si="220"/>
        <v>37.19999999999969</v>
      </c>
      <c r="AF12" s="49">
        <f t="shared" si="220"/>
        <v>38.099999999999689</v>
      </c>
      <c r="AG12" s="49">
        <f t="shared" si="220"/>
        <v>38.999999999999687</v>
      </c>
      <c r="AH12" s="49">
        <f t="shared" si="220"/>
        <v>39.899999999999686</v>
      </c>
      <c r="AI12" s="49">
        <f t="shared" si="220"/>
        <v>40.799999999999685</v>
      </c>
      <c r="AJ12" s="49">
        <f t="shared" si="220"/>
        <v>41.699999999999683</v>
      </c>
      <c r="AK12" s="49">
        <f t="shared" si="220"/>
        <v>42.599999999999682</v>
      </c>
      <c r="AL12" s="49">
        <f t="shared" si="220"/>
        <v>43.49999999999968</v>
      </c>
      <c r="AM12" s="49">
        <f t="shared" si="220"/>
        <v>44.399999999999679</v>
      </c>
      <c r="AN12" s="49">
        <f t="shared" si="220"/>
        <v>45.299999999999677</v>
      </c>
      <c r="AO12" s="49">
        <f t="shared" si="220"/>
        <v>46.199999999999676</v>
      </c>
      <c r="AP12" s="49">
        <f t="shared" si="220"/>
        <v>47.099999999999675</v>
      </c>
      <c r="AQ12" s="49">
        <f t="shared" si="220"/>
        <v>47.999999999999673</v>
      </c>
      <c r="AR12" s="49">
        <f t="shared" si="220"/>
        <v>48.899999999999672</v>
      </c>
      <c r="AS12" s="49">
        <f t="shared" si="220"/>
        <v>49.79999999999967</v>
      </c>
      <c r="AT12" s="49">
        <f t="shared" si="220"/>
        <v>50.699999999999669</v>
      </c>
      <c r="AU12" s="49">
        <f t="shared" si="220"/>
        <v>51.599999999999667</v>
      </c>
      <c r="AV12" s="49">
        <f t="shared" si="220"/>
        <v>52.499999999999666</v>
      </c>
      <c r="AW12" s="49">
        <f t="shared" si="220"/>
        <v>53.399999999999665</v>
      </c>
      <c r="AX12" s="49">
        <f t="shared" si="220"/>
        <v>54.299999999999663</v>
      </c>
      <c r="AY12" s="49">
        <f t="shared" si="220"/>
        <v>55.199999999999662</v>
      </c>
      <c r="AZ12" s="49">
        <f t="shared" si="220"/>
        <v>56.09999999999966</v>
      </c>
      <c r="BA12" s="49">
        <f t="shared" si="220"/>
        <v>56.999999999999659</v>
      </c>
      <c r="BB12" s="49">
        <f t="shared" si="220"/>
        <v>57.899999999999658</v>
      </c>
      <c r="BC12" s="49">
        <f t="shared" si="220"/>
        <v>58.799999999999656</v>
      </c>
      <c r="BD12" s="49">
        <f t="shared" si="220"/>
        <v>59.699999999999655</v>
      </c>
      <c r="BE12" s="49">
        <f t="shared" si="220"/>
        <v>60.599999999999653</v>
      </c>
      <c r="BF12" s="49">
        <f t="shared" si="220"/>
        <v>61.499999999999652</v>
      </c>
      <c r="BG12" s="49">
        <f t="shared" si="220"/>
        <v>62.39999999999965</v>
      </c>
      <c r="BH12" s="49">
        <f t="shared" si="220"/>
        <v>63.299999999999649</v>
      </c>
      <c r="BI12" s="49">
        <f t="shared" si="220"/>
        <v>64.199999999999648</v>
      </c>
      <c r="BJ12" s="49">
        <f t="shared" si="220"/>
        <v>65.099999999999653</v>
      </c>
      <c r="BK12" s="49">
        <f t="shared" si="220"/>
        <v>65.999999999999659</v>
      </c>
      <c r="BL12" s="49">
        <f t="shared" si="220"/>
        <v>66.899999999999665</v>
      </c>
      <c r="BM12" s="49">
        <f t="shared" si="220"/>
        <v>67.79999999999967</v>
      </c>
      <c r="BN12" s="49">
        <f t="shared" si="220"/>
        <v>68.699999999999676</v>
      </c>
      <c r="BO12" s="49">
        <f t="shared" si="220"/>
        <v>69.599999999999682</v>
      </c>
      <c r="BP12" s="49">
        <f t="shared" si="220"/>
        <v>70.499999999999687</v>
      </c>
      <c r="BQ12" s="49">
        <f t="shared" si="220"/>
        <v>71.399999999999693</v>
      </c>
      <c r="BR12" s="49">
        <f t="shared" si="220"/>
        <v>72.299999999999699</v>
      </c>
      <c r="BS12" s="49">
        <f t="shared" si="220"/>
        <v>73.199999999999704</v>
      </c>
      <c r="BT12" s="49">
        <f t="shared" si="220"/>
        <v>74.09999999999971</v>
      </c>
      <c r="BU12" s="49">
        <f t="shared" si="220"/>
        <v>74.999999999999716</v>
      </c>
      <c r="BV12" s="49">
        <f t="shared" si="220"/>
        <v>75.899999999999721</v>
      </c>
      <c r="BW12" s="49">
        <f t="shared" si="220"/>
        <v>76.799999999999727</v>
      </c>
      <c r="BX12" s="49">
        <f t="shared" si="220"/>
        <v>77.699999999999733</v>
      </c>
      <c r="BY12" s="49">
        <f t="shared" si="220"/>
        <v>78.599999999999739</v>
      </c>
      <c r="BZ12" s="49">
        <f t="shared" si="220"/>
        <v>79.499999999999744</v>
      </c>
      <c r="CA12" s="49">
        <f t="shared" si="220"/>
        <v>80.39999999999975</v>
      </c>
      <c r="CB12" s="49">
        <f t="shared" si="220"/>
        <v>81.299999999999756</v>
      </c>
      <c r="CC12" s="49">
        <f t="shared" si="220"/>
        <v>82.199999999999761</v>
      </c>
      <c r="CD12" s="49">
        <f t="shared" si="220"/>
        <v>83.099999999999767</v>
      </c>
      <c r="CE12" s="49">
        <f t="shared" si="220"/>
        <v>83.999999999999773</v>
      </c>
      <c r="CF12" s="49">
        <f t="shared" si="220"/>
        <v>84.899999999999778</v>
      </c>
      <c r="CG12" s="49">
        <f t="shared" si="220"/>
        <v>85.799999999999784</v>
      </c>
      <c r="CH12" s="49">
        <f t="shared" si="220"/>
        <v>86.69999999999979</v>
      </c>
      <c r="CI12" s="49">
        <f t="shared" si="220"/>
        <v>87.599999999999795</v>
      </c>
      <c r="CJ12" s="49">
        <f t="shared" si="218"/>
        <v>88.499999999999801</v>
      </c>
      <c r="CK12" s="49">
        <f t="shared" si="218"/>
        <v>89.399999999999807</v>
      </c>
      <c r="CL12" s="49">
        <f t="shared" si="218"/>
        <v>90.299999999999812</v>
      </c>
      <c r="CM12" s="49">
        <f t="shared" si="218"/>
        <v>91.199999999999818</v>
      </c>
      <c r="CN12" s="49">
        <f t="shared" si="218"/>
        <v>92.099999999999824</v>
      </c>
      <c r="CO12" s="49">
        <f t="shared" si="218"/>
        <v>92.999999999999829</v>
      </c>
      <c r="CP12" s="49">
        <f t="shared" si="218"/>
        <v>93.899999999999835</v>
      </c>
      <c r="CQ12" s="49">
        <f t="shared" si="218"/>
        <v>94.799999999999841</v>
      </c>
      <c r="CR12" s="49">
        <f t="shared" si="218"/>
        <v>95.699999999999847</v>
      </c>
      <c r="CS12" s="49">
        <f t="shared" si="218"/>
        <v>96.599999999999852</v>
      </c>
      <c r="CT12" s="49">
        <f t="shared" si="218"/>
        <v>97.499999999999858</v>
      </c>
      <c r="CU12" s="49">
        <f t="shared" si="218"/>
        <v>98.399999999999864</v>
      </c>
      <c r="CV12" s="49">
        <f t="shared" si="218"/>
        <v>99.299999999999869</v>
      </c>
      <c r="CW12" s="49">
        <f t="shared" si="218"/>
        <v>100.19999999999987</v>
      </c>
      <c r="CX12" s="49">
        <f t="shared" si="218"/>
        <v>101.09999999999988</v>
      </c>
      <c r="CY12" s="49">
        <f t="shared" si="218"/>
        <v>101.99999999999989</v>
      </c>
      <c r="CZ12" s="49">
        <f t="shared" si="218"/>
        <v>102.89999999999989</v>
      </c>
      <c r="DA12" s="49">
        <f t="shared" si="218"/>
        <v>103.7999999999999</v>
      </c>
      <c r="DB12" s="49">
        <f t="shared" si="218"/>
        <v>104.6999999999999</v>
      </c>
      <c r="DC12" s="49">
        <f t="shared" si="218"/>
        <v>105.59999999999991</v>
      </c>
      <c r="DD12" s="49">
        <f t="shared" si="218"/>
        <v>106.49999999999991</v>
      </c>
      <c r="DE12" s="49">
        <f t="shared" si="218"/>
        <v>107.39999999999992</v>
      </c>
      <c r="DF12" s="49">
        <f t="shared" si="218"/>
        <v>108.29999999999993</v>
      </c>
      <c r="DG12" s="49">
        <f t="shared" si="218"/>
        <v>109.19999999999993</v>
      </c>
      <c r="DH12" s="49">
        <f t="shared" si="218"/>
        <v>110.09999999999994</v>
      </c>
      <c r="DI12" s="49">
        <f t="shared" si="218"/>
        <v>110.99999999999994</v>
      </c>
      <c r="DJ12" s="49">
        <f t="shared" si="218"/>
        <v>111.89999999999995</v>
      </c>
      <c r="DK12" s="49">
        <f t="shared" si="218"/>
        <v>112.79999999999995</v>
      </c>
      <c r="DL12" s="49">
        <f t="shared" si="218"/>
        <v>113.69999999999996</v>
      </c>
      <c r="DM12" s="49">
        <f t="shared" si="218"/>
        <v>114.59999999999997</v>
      </c>
      <c r="DN12" s="49">
        <f t="shared" si="218"/>
        <v>115.49999999999997</v>
      </c>
      <c r="DO12" s="49">
        <f t="shared" si="218"/>
        <v>116.39999999999998</v>
      </c>
      <c r="DP12" s="49">
        <f t="shared" si="218"/>
        <v>117.29999999999998</v>
      </c>
      <c r="DQ12" s="49">
        <f t="shared" si="218"/>
        <v>118.19999999999999</v>
      </c>
      <c r="DR12" s="49">
        <f t="shared" si="218"/>
        <v>119.1</v>
      </c>
      <c r="DS12" s="183">
        <f t="shared" si="213"/>
        <v>120</v>
      </c>
      <c r="DT12" s="49">
        <f t="shared" si="214"/>
        <v>120.9</v>
      </c>
      <c r="DU12" s="49">
        <f t="shared" si="221"/>
        <v>121.80000000000001</v>
      </c>
      <c r="DV12" s="49">
        <f t="shared" si="221"/>
        <v>122.70000000000002</v>
      </c>
      <c r="DW12" s="49">
        <f t="shared" si="221"/>
        <v>123.60000000000002</v>
      </c>
      <c r="DX12" s="49">
        <f t="shared" si="221"/>
        <v>124.50000000000003</v>
      </c>
      <c r="DY12" s="49">
        <f t="shared" si="221"/>
        <v>125.40000000000003</v>
      </c>
      <c r="DZ12" s="49">
        <f t="shared" si="221"/>
        <v>126.30000000000004</v>
      </c>
      <c r="EA12" s="49">
        <f t="shared" si="221"/>
        <v>127.20000000000005</v>
      </c>
      <c r="EB12" s="49">
        <f t="shared" si="221"/>
        <v>128.10000000000005</v>
      </c>
      <c r="EC12" s="49">
        <f t="shared" si="221"/>
        <v>129.00000000000006</v>
      </c>
      <c r="ED12" s="49">
        <f t="shared" si="221"/>
        <v>129.90000000000006</v>
      </c>
      <c r="EE12" s="49">
        <f t="shared" si="221"/>
        <v>130.80000000000007</v>
      </c>
      <c r="EF12" s="49">
        <f t="shared" si="221"/>
        <v>131.70000000000007</v>
      </c>
      <c r="EG12" s="49">
        <f t="shared" si="221"/>
        <v>132.60000000000008</v>
      </c>
      <c r="EH12" s="49">
        <f t="shared" si="221"/>
        <v>133.50000000000009</v>
      </c>
      <c r="EI12" s="49">
        <f t="shared" si="221"/>
        <v>134.40000000000009</v>
      </c>
      <c r="EJ12" s="49">
        <f t="shared" si="221"/>
        <v>135.3000000000001</v>
      </c>
      <c r="EK12" s="49">
        <f t="shared" si="221"/>
        <v>136.2000000000001</v>
      </c>
      <c r="EL12" s="49">
        <f t="shared" si="221"/>
        <v>137.10000000000011</v>
      </c>
      <c r="EM12" s="49">
        <f t="shared" si="221"/>
        <v>138.00000000000011</v>
      </c>
      <c r="EN12" s="49">
        <f t="shared" si="221"/>
        <v>138.90000000000012</v>
      </c>
      <c r="EO12" s="49">
        <f t="shared" si="221"/>
        <v>139.80000000000013</v>
      </c>
      <c r="EP12" s="49">
        <f t="shared" si="221"/>
        <v>140.70000000000013</v>
      </c>
      <c r="EQ12" s="49">
        <f t="shared" si="221"/>
        <v>141.60000000000014</v>
      </c>
      <c r="ER12" s="49">
        <f t="shared" si="221"/>
        <v>142.50000000000014</v>
      </c>
      <c r="ES12" s="49">
        <f t="shared" si="221"/>
        <v>143.40000000000015</v>
      </c>
      <c r="ET12" s="49">
        <f t="shared" si="221"/>
        <v>144.30000000000015</v>
      </c>
      <c r="EU12" s="49">
        <f t="shared" si="221"/>
        <v>145.20000000000016</v>
      </c>
      <c r="EV12" s="49">
        <f t="shared" si="221"/>
        <v>146.10000000000016</v>
      </c>
      <c r="EW12" s="49">
        <f t="shared" si="221"/>
        <v>147.00000000000017</v>
      </c>
      <c r="EX12" s="49">
        <f t="shared" si="221"/>
        <v>147.90000000000018</v>
      </c>
      <c r="EY12" s="49">
        <f t="shared" si="221"/>
        <v>148.80000000000018</v>
      </c>
      <c r="EZ12" s="49">
        <f t="shared" si="221"/>
        <v>149.70000000000019</v>
      </c>
      <c r="FA12" s="49">
        <f t="shared" si="221"/>
        <v>150.60000000000019</v>
      </c>
      <c r="FB12" s="49">
        <f t="shared" si="221"/>
        <v>151.5000000000002</v>
      </c>
      <c r="FC12" s="49">
        <f t="shared" si="221"/>
        <v>152.4000000000002</v>
      </c>
      <c r="FD12" s="49">
        <f t="shared" si="221"/>
        <v>153.30000000000021</v>
      </c>
      <c r="FE12" s="49">
        <f t="shared" si="221"/>
        <v>154.20000000000022</v>
      </c>
      <c r="FF12" s="49">
        <f t="shared" si="221"/>
        <v>155.10000000000022</v>
      </c>
      <c r="FG12" s="49">
        <f t="shared" si="221"/>
        <v>156.00000000000023</v>
      </c>
      <c r="FH12" s="49">
        <f t="shared" si="221"/>
        <v>156.90000000000023</v>
      </c>
      <c r="FI12" s="49">
        <f t="shared" si="221"/>
        <v>157.80000000000024</v>
      </c>
      <c r="FJ12" s="49">
        <f t="shared" si="221"/>
        <v>158.70000000000024</v>
      </c>
      <c r="FK12" s="49">
        <f t="shared" si="221"/>
        <v>159.60000000000025</v>
      </c>
      <c r="FL12" s="49">
        <f t="shared" si="221"/>
        <v>160.50000000000026</v>
      </c>
      <c r="FM12" s="49">
        <f t="shared" si="221"/>
        <v>161.40000000000026</v>
      </c>
      <c r="FN12" s="49">
        <f t="shared" si="221"/>
        <v>162.30000000000027</v>
      </c>
      <c r="FO12" s="49">
        <f t="shared" si="221"/>
        <v>163.20000000000027</v>
      </c>
      <c r="FP12" s="49">
        <f t="shared" si="221"/>
        <v>164.10000000000028</v>
      </c>
      <c r="FQ12" s="49">
        <f t="shared" si="221"/>
        <v>165.00000000000028</v>
      </c>
      <c r="FR12" s="49">
        <f t="shared" si="221"/>
        <v>165.90000000000029</v>
      </c>
      <c r="FS12" s="49">
        <f t="shared" si="221"/>
        <v>166.8000000000003</v>
      </c>
      <c r="FT12" s="49">
        <f t="shared" si="221"/>
        <v>167.7000000000003</v>
      </c>
      <c r="FU12" s="49">
        <f t="shared" si="221"/>
        <v>168.60000000000031</v>
      </c>
      <c r="FV12" s="49">
        <f t="shared" si="221"/>
        <v>169.50000000000031</v>
      </c>
      <c r="FW12" s="49">
        <f t="shared" si="221"/>
        <v>170.40000000000032</v>
      </c>
      <c r="FX12" s="49">
        <f t="shared" si="221"/>
        <v>171.30000000000032</v>
      </c>
      <c r="FY12" s="49">
        <f t="shared" si="221"/>
        <v>172.20000000000033</v>
      </c>
      <c r="FZ12" s="49">
        <f t="shared" si="221"/>
        <v>173.10000000000034</v>
      </c>
      <c r="GA12" s="49">
        <f t="shared" si="221"/>
        <v>174.00000000000034</v>
      </c>
      <c r="GB12" s="49">
        <f t="shared" si="221"/>
        <v>174.90000000000035</v>
      </c>
      <c r="GC12" s="49">
        <f t="shared" si="221"/>
        <v>175.80000000000035</v>
      </c>
      <c r="GD12" s="49">
        <f t="shared" si="221"/>
        <v>176.70000000000036</v>
      </c>
      <c r="GE12" s="49">
        <f t="shared" si="221"/>
        <v>177.60000000000036</v>
      </c>
      <c r="GF12" s="49">
        <f t="shared" si="221"/>
        <v>178.50000000000037</v>
      </c>
      <c r="GG12" s="49">
        <f t="shared" si="219"/>
        <v>179.40000000000038</v>
      </c>
      <c r="GH12" s="49">
        <f t="shared" si="219"/>
        <v>180.30000000000038</v>
      </c>
      <c r="GI12" s="49">
        <f t="shared" si="219"/>
        <v>181.20000000000039</v>
      </c>
      <c r="GJ12" s="49">
        <f t="shared" si="219"/>
        <v>182.10000000000039</v>
      </c>
      <c r="GK12" s="49">
        <f t="shared" si="219"/>
        <v>183.0000000000004</v>
      </c>
      <c r="GL12" s="49">
        <f t="shared" si="219"/>
        <v>183.9000000000004</v>
      </c>
      <c r="GM12" s="49">
        <f t="shared" si="219"/>
        <v>184.80000000000041</v>
      </c>
      <c r="GN12" s="49">
        <f t="shared" si="219"/>
        <v>185.70000000000041</v>
      </c>
      <c r="GO12" s="49">
        <f t="shared" si="219"/>
        <v>186.60000000000042</v>
      </c>
      <c r="GP12" s="49">
        <f t="shared" si="219"/>
        <v>187.50000000000043</v>
      </c>
      <c r="GQ12" s="49">
        <f t="shared" si="219"/>
        <v>188.40000000000043</v>
      </c>
      <c r="GR12" s="49">
        <f t="shared" si="219"/>
        <v>189.30000000000044</v>
      </c>
      <c r="GS12" s="49">
        <f t="shared" si="219"/>
        <v>190.20000000000044</v>
      </c>
      <c r="GT12" s="49">
        <f t="shared" si="219"/>
        <v>191.10000000000045</v>
      </c>
      <c r="GU12" s="49">
        <f t="shared" si="219"/>
        <v>192.00000000000045</v>
      </c>
      <c r="GV12" s="49">
        <f t="shared" si="219"/>
        <v>192.90000000000046</v>
      </c>
      <c r="GW12" s="49">
        <f t="shared" si="219"/>
        <v>193.80000000000047</v>
      </c>
      <c r="GX12" s="49">
        <f t="shared" si="219"/>
        <v>194.70000000000047</v>
      </c>
      <c r="GY12" s="49">
        <f t="shared" si="219"/>
        <v>195.60000000000048</v>
      </c>
      <c r="GZ12" s="49">
        <f t="shared" si="219"/>
        <v>196.50000000000048</v>
      </c>
      <c r="HA12" s="49">
        <f t="shared" si="219"/>
        <v>197.40000000000049</v>
      </c>
      <c r="HB12" s="49">
        <f t="shared" si="219"/>
        <v>198.30000000000049</v>
      </c>
      <c r="HC12" s="49">
        <f t="shared" si="219"/>
        <v>199.2000000000005</v>
      </c>
      <c r="HD12" s="49">
        <f t="shared" si="219"/>
        <v>200.10000000000051</v>
      </c>
      <c r="HE12" s="49">
        <f t="shared" si="219"/>
        <v>201.00000000000051</v>
      </c>
      <c r="HF12" s="49">
        <f t="shared" si="219"/>
        <v>201.90000000000052</v>
      </c>
      <c r="HG12" s="49">
        <f t="shared" si="219"/>
        <v>202.80000000000052</v>
      </c>
      <c r="HH12" s="49">
        <f t="shared" si="219"/>
        <v>203.70000000000053</v>
      </c>
      <c r="HI12" s="49">
        <f t="shared" si="219"/>
        <v>204.60000000000053</v>
      </c>
      <c r="HJ12" s="49">
        <f t="shared" si="219"/>
        <v>205.50000000000054</v>
      </c>
      <c r="HK12" s="49">
        <f t="shared" si="219"/>
        <v>206.40000000000055</v>
      </c>
      <c r="HL12" s="49">
        <f t="shared" si="219"/>
        <v>207.30000000000055</v>
      </c>
      <c r="HM12" s="49">
        <f t="shared" si="219"/>
        <v>208.20000000000056</v>
      </c>
      <c r="HN12" s="49">
        <f t="shared" si="219"/>
        <v>209.10000000000056</v>
      </c>
      <c r="HO12" s="49">
        <f t="shared" si="219"/>
        <v>210.00000000000057</v>
      </c>
      <c r="HP12" s="169">
        <f t="shared" si="7"/>
        <v>1.8239651123946449E-3</v>
      </c>
      <c r="HQ12" s="169">
        <f t="shared" si="8"/>
        <v>1.8647649010188601E-3</v>
      </c>
      <c r="HR12" s="169">
        <f t="shared" si="9"/>
        <v>1.9060960718829583E-3</v>
      </c>
      <c r="HS12" s="169">
        <f t="shared" si="10"/>
        <v>1.9479536886795232E-3</v>
      </c>
      <c r="HT12" s="169">
        <f t="shared" si="11"/>
        <v>1.9903323868996859E-3</v>
      </c>
      <c r="HU12" s="169">
        <f t="shared" si="12"/>
        <v>2.0332263687684177E-3</v>
      </c>
      <c r="HV12" s="169">
        <f t="shared" si="13"/>
        <v>2.0766293985070286E-3</v>
      </c>
      <c r="HW12" s="169">
        <f t="shared" si="14"/>
        <v>2.1205347979357417E-3</v>
      </c>
      <c r="HX12" s="169">
        <f t="shared" si="15"/>
        <v>2.1649354424290016E-3</v>
      </c>
      <c r="HY12" s="169">
        <f t="shared" si="16"/>
        <v>2.2098237572359524E-3</v>
      </c>
      <c r="HZ12" s="169">
        <f t="shared" si="17"/>
        <v>2.255191714178257E-3</v>
      </c>
      <c r="IA12" s="169">
        <f t="shared" si="18"/>
        <v>2.3010308287371734E-3</v>
      </c>
      <c r="IB12" s="169">
        <f t="shared" si="19"/>
        <v>2.3473321575414809E-3</v>
      </c>
      <c r="IC12" s="169">
        <f t="shared" si="20"/>
        <v>2.3940862962675354E-3</v>
      </c>
      <c r="ID12" s="169">
        <f t="shared" si="21"/>
        <v>2.4412833779623657E-3</v>
      </c>
      <c r="IE12" s="169">
        <f t="shared" si="22"/>
        <v>2.4889130718003609E-3</v>
      </c>
      <c r="IF12" s="169">
        <f t="shared" si="23"/>
        <v>2.5369645822836931E-3</v>
      </c>
      <c r="IG12" s="169">
        <f t="shared" si="24"/>
        <v>2.585426648896189E-3</v>
      </c>
      <c r="IH12" s="169">
        <f t="shared" si="25"/>
        <v>2.6342875462199082E-3</v>
      </c>
      <c r="II12" s="169">
        <f t="shared" si="26"/>
        <v>2.6835350845232251E-3</v>
      </c>
      <c r="IJ12" s="169">
        <f t="shared" si="27"/>
        <v>2.7331566108287197E-3</v>
      </c>
      <c r="IK12" s="169">
        <f t="shared" si="28"/>
        <v>2.7831390104686268E-3</v>
      </c>
      <c r="IL12" s="169">
        <f t="shared" si="29"/>
        <v>2.8334687091350927E-3</v>
      </c>
      <c r="IM12" s="169">
        <f t="shared" si="30"/>
        <v>2.8841316754318978E-3</v>
      </c>
      <c r="IN12" s="169">
        <f t="shared" si="31"/>
        <v>2.9351134239337258E-3</v>
      </c>
      <c r="IO12" s="169">
        <f t="shared" si="32"/>
        <v>2.9863990187584625E-3</v>
      </c>
      <c r="IP12" s="169">
        <f t="shared" si="33"/>
        <v>3.0379730776573534E-3</v>
      </c>
      <c r="IQ12" s="169">
        <f t="shared" si="34"/>
        <v>3.0898197766272397E-3</v>
      </c>
      <c r="IR12" s="169">
        <f t="shared" si="35"/>
        <v>3.1419228550484081E-3</v>
      </c>
      <c r="IS12" s="169">
        <f t="shared" si="36"/>
        <v>3.1942656213509125E-3</v>
      </c>
      <c r="IT12" s="169">
        <f t="shared" si="37"/>
        <v>3.2468309592115253E-3</v>
      </c>
      <c r="IU12" s="169">
        <f t="shared" si="38"/>
        <v>3.2996013342827756E-3</v>
      </c>
      <c r="IV12" s="169">
        <f t="shared" si="39"/>
        <v>3.3525588014547869E-3</v>
      </c>
      <c r="IW12" s="169">
        <f t="shared" si="40"/>
        <v>3.4056850126499257E-3</v>
      </c>
      <c r="IX12" s="169">
        <f t="shared" si="41"/>
        <v>3.4589612251494412E-3</v>
      </c>
      <c r="IY12" s="169">
        <f t="shared" si="42"/>
        <v>3.5123683104506167E-3</v>
      </c>
      <c r="IZ12" s="169">
        <f t="shared" si="43"/>
        <v>3.5658867636520993E-3</v>
      </c>
      <c r="JA12" s="169">
        <f t="shared" si="44"/>
        <v>3.6194967133643262E-3</v>
      </c>
      <c r="JB12" s="169">
        <f t="shared" si="45"/>
        <v>3.6731779321411777E-3</v>
      </c>
      <c r="JC12" s="169">
        <f t="shared" si="46"/>
        <v>3.7269098474281797E-3</v>
      </c>
      <c r="JD12" s="169">
        <f t="shared" si="47"/>
        <v>3.7806715530217996E-3</v>
      </c>
      <c r="JE12" s="169">
        <f t="shared" si="48"/>
        <v>3.8344418210335524E-3</v>
      </c>
      <c r="JF12" s="169">
        <f t="shared" si="49"/>
        <v>3.8881991143518537E-3</v>
      </c>
      <c r="JG12" s="169">
        <f t="shared" si="50"/>
        <v>3.9419215995937255E-3</v>
      </c>
      <c r="JH12" s="169">
        <f t="shared" si="51"/>
        <v>3.9955871605376909E-3</v>
      </c>
      <c r="JI12" s="169">
        <f t="shared" si="52"/>
        <v>4.0491734120283581E-3</v>
      </c>
      <c r="JJ12" s="169">
        <f t="shared" si="53"/>
        <v>4.1026577143424203E-3</v>
      </c>
      <c r="JK12" s="169">
        <f t="shared" si="54"/>
        <v>4.1560171880050054E-3</v>
      </c>
      <c r="JL12" s="169">
        <f t="shared" si="55"/>
        <v>4.2092287290445042E-3</v>
      </c>
      <c r="JM12" s="169">
        <f t="shared" si="56"/>
        <v>4.2622690246732703E-3</v>
      </c>
      <c r="JN12" s="169">
        <f t="shared" si="57"/>
        <v>4.315114569380764E-3</v>
      </c>
      <c r="JO12" s="169">
        <f t="shared" si="58"/>
        <v>4.3677416814250193E-3</v>
      </c>
      <c r="JP12" s="169">
        <f t="shared" si="59"/>
        <v>4.4201265197075261E-3</v>
      </c>
      <c r="JQ12" s="169">
        <f t="shared" si="60"/>
        <v>4.4722451010159123E-3</v>
      </c>
      <c r="JR12" s="169">
        <f t="shared" si="61"/>
        <v>4.5240733176180993E-3</v>
      </c>
      <c r="JS12" s="169">
        <f t="shared" si="62"/>
        <v>4.575586955190919E-3</v>
      </c>
      <c r="JT12" s="169">
        <f t="shared" si="63"/>
        <v>4.6267617110654809E-3</v>
      </c>
      <c r="JU12" s="169">
        <f t="shared" si="64"/>
        <v>4.6775732127709684E-3</v>
      </c>
      <c r="JV12" s="169">
        <f t="shared" si="65"/>
        <v>4.7279970368578617E-3</v>
      </c>
      <c r="JW12" s="169">
        <f t="shared" si="66"/>
        <v>4.7780087279810229E-3</v>
      </c>
      <c r="JX12" s="169">
        <f t="shared" si="67"/>
        <v>4.8275838182224749E-3</v>
      </c>
      <c r="JY12" s="169">
        <f t="shared" si="68"/>
        <v>4.876697846633124E-3</v>
      </c>
      <c r="JZ12" s="169">
        <f t="shared" si="69"/>
        <v>4.9253263789722258E-3</v>
      </c>
      <c r="KA12" s="169">
        <f t="shared" si="70"/>
        <v>4.973445027622779E-3</v>
      </c>
      <c r="KB12" s="169">
        <f t="shared" si="71"/>
        <v>5.0210294716606808E-3</v>
      </c>
      <c r="KC12" s="169">
        <f t="shared" si="72"/>
        <v>5.0680554770549217E-3</v>
      </c>
      <c r="KD12" s="169">
        <f t="shared" si="73"/>
        <v>5.1144989169758107E-3</v>
      </c>
      <c r="KE12" s="169">
        <f t="shared" si="74"/>
        <v>5.1603357921877141E-3</v>
      </c>
      <c r="KF12" s="169">
        <f t="shared" si="75"/>
        <v>5.205542251502584E-3</v>
      </c>
      <c r="KG12" s="169">
        <f t="shared" si="76"/>
        <v>5.250094612270129E-3</v>
      </c>
      <c r="KH12" s="169">
        <f t="shared" si="77"/>
        <v>5.2939693808803047E-3</v>
      </c>
      <c r="KI12" s="169">
        <f t="shared" si="78"/>
        <v>5.3371432732534918E-3</v>
      </c>
      <c r="KJ12" s="169">
        <f t="shared" si="79"/>
        <v>5.3795932352936025E-3</v>
      </c>
      <c r="KK12" s="169">
        <f t="shared" si="80"/>
        <v>5.4212964632791242E-3</v>
      </c>
      <c r="KL12" s="169">
        <f t="shared" si="81"/>
        <v>5.4622304241670758E-3</v>
      </c>
      <c r="KM12" s="169">
        <f t="shared" si="82"/>
        <v>5.5023728757846941E-3</v>
      </c>
      <c r="KN12" s="169">
        <f t="shared" si="83"/>
        <v>5.5417018868836676E-3</v>
      </c>
      <c r="KO12" s="169">
        <f t="shared" si="84"/>
        <v>5.5801958570317525E-3</v>
      </c>
      <c r="KP12" s="169">
        <f t="shared" si="85"/>
        <v>5.6178335363165858E-3</v>
      </c>
      <c r="KQ12" s="169">
        <f t="shared" si="86"/>
        <v>5.6545940448366611E-3</v>
      </c>
      <c r="KR12" s="169">
        <f t="shared" si="87"/>
        <v>5.6904568919545111E-3</v>
      </c>
      <c r="KS12" s="169">
        <f t="shared" si="88"/>
        <v>5.7254019952873124E-3</v>
      </c>
      <c r="KT12" s="169">
        <f t="shared" si="89"/>
        <v>5.7594096994103465E-3</v>
      </c>
      <c r="KU12" s="169">
        <f t="shared" si="90"/>
        <v>5.7924607942489758E-3</v>
      </c>
      <c r="KV12" s="169">
        <f t="shared" si="91"/>
        <v>5.8245365331350994E-3</v>
      </c>
      <c r="KW12" s="169">
        <f t="shared" si="92"/>
        <v>5.8556186505043543E-3</v>
      </c>
      <c r="KX12" s="169">
        <f t="shared" si="93"/>
        <v>5.8856893792107205E-3</v>
      </c>
      <c r="KY12" s="169">
        <f t="shared" si="94"/>
        <v>5.9147314674355784E-3</v>
      </c>
      <c r="KZ12" s="169">
        <f t="shared" si="95"/>
        <v>5.9427281951687132E-3</v>
      </c>
      <c r="LA12" s="169">
        <f t="shared" si="96"/>
        <v>5.9696633902392307E-3</v>
      </c>
      <c r="LB12" s="169">
        <f t="shared" si="97"/>
        <v>5.9955214438749179E-3</v>
      </c>
      <c r="LC12" s="169">
        <f t="shared" si="98"/>
        <v>6.0202873257690602E-3</v>
      </c>
      <c r="LD12" s="169">
        <f t="shared" si="99"/>
        <v>6.0439465986344126E-3</v>
      </c>
      <c r="LE12" s="169">
        <f t="shared" si="100"/>
        <v>6.0664854322245608E-3</v>
      </c>
      <c r="LF12" s="169">
        <f t="shared" si="101"/>
        <v>6.087890616803651E-3</v>
      </c>
      <c r="LG12" s="169">
        <f t="shared" si="102"/>
        <v>6.1081495760461069E-3</v>
      </c>
      <c r="LH12" s="169">
        <f t="shared" si="103"/>
        <v>6.127250379348712E-3</v>
      </c>
      <c r="LI12" s="169">
        <f t="shared" si="104"/>
        <v>6.1451817535381932E-3</v>
      </c>
      <c r="LJ12" s="169">
        <f t="shared" si="105"/>
        <v>6.1619330939582002E-3</v>
      </c>
      <c r="LK12" s="169">
        <f t="shared" si="106"/>
        <v>6.1774944749204514E-3</v>
      </c>
      <c r="LL12" s="169">
        <f t="shared" si="107"/>
        <v>6.1918566595056046E-3</v>
      </c>
      <c r="LM12" s="169">
        <f t="shared" si="108"/>
        <v>6.205011108700309E-3</v>
      </c>
      <c r="LN12" s="169">
        <f t="shared" si="109"/>
        <v>6.2169499898578045E-3</v>
      </c>
      <c r="LO12" s="169">
        <f t="shared" si="110"/>
        <v>6.2276661844703016E-3</v>
      </c>
      <c r="LP12" s="169">
        <f t="shared" si="111"/>
        <v>6.2371532952423762E-3</v>
      </c>
      <c r="LQ12" s="169">
        <f t="shared" si="112"/>
        <v>6.2454056524555174E-3</v>
      </c>
      <c r="LR12" s="169">
        <f t="shared" si="113"/>
        <v>6.252418319614989E-3</v>
      </c>
      <c r="LS12" s="169">
        <f t="shared" si="114"/>
        <v>6.2581870983710892E-3</v>
      </c>
      <c r="LT12" s="169">
        <f t="shared" si="115"/>
        <v>6.2627085327080015E-3</v>
      </c>
      <c r="LU12" s="169">
        <f t="shared" si="116"/>
        <v>6.2659799123943203E-3</v>
      </c>
      <c r="LV12" s="169">
        <f t="shared" si="117"/>
        <v>6.2679992756904841E-3</v>
      </c>
      <c r="LW12" s="169">
        <f t="shared" si="118"/>
        <v>6.2687654113092912E-3</v>
      </c>
      <c r="LX12" s="169">
        <f t="shared" si="119"/>
        <v>6.2682778596267787E-3</v>
      </c>
      <c r="LY12" s="169">
        <f t="shared" si="120"/>
        <v>6.2665369131417554E-3</v>
      </c>
      <c r="LZ12" s="169">
        <f t="shared" si="121"/>
        <v>6.263543616183356E-3</v>
      </c>
      <c r="MA12" s="169">
        <f t="shared" si="122"/>
        <v>6.2592997638670237E-3</v>
      </c>
      <c r="MB12" s="169">
        <f t="shared" si="123"/>
        <v>6.2538079003003708E-3</v>
      </c>
      <c r="MC12" s="169">
        <f t="shared" si="124"/>
        <v>6.2470713160414464E-3</v>
      </c>
      <c r="MD12" s="169">
        <f t="shared" si="125"/>
        <v>6.2390940448129517E-3</v>
      </c>
      <c r="ME12" s="169">
        <f t="shared" si="126"/>
        <v>6.2298808594770045E-3</v>
      </c>
      <c r="MF12" s="169">
        <f t="shared" si="127"/>
        <v>6.2194372672760671E-3</v>
      </c>
      <c r="MG12" s="169">
        <f t="shared" si="128"/>
        <v>6.2077695043466895E-3</v>
      </c>
      <c r="MH12" s="169">
        <f t="shared" si="129"/>
        <v>6.1948845295137205E-3</v>
      </c>
      <c r="MI12" s="169">
        <f t="shared" si="130"/>
        <v>6.1807900173736115E-3</v>
      </c>
      <c r="MJ12" s="169">
        <f t="shared" si="131"/>
        <v>6.1654943506764667E-3</v>
      </c>
      <c r="MK12" s="169">
        <f t="shared" si="132"/>
        <v>6.1490066120174058E-3</v>
      </c>
      <c r="ML12" s="169">
        <f t="shared" si="133"/>
        <v>6.1313365748487687E-3</v>
      </c>
      <c r="MM12" s="169">
        <f t="shared" si="134"/>
        <v>6.1124946938256215E-3</v>
      </c>
      <c r="MN12" s="169">
        <f t="shared" si="135"/>
        <v>6.092492094497904E-3</v>
      </c>
      <c r="MO12" s="169">
        <f t="shared" si="136"/>
        <v>6.0713405623634533E-3</v>
      </c>
      <c r="MP12" s="169">
        <f t="shared" si="137"/>
        <v>6.0490525312969666E-3</v>
      </c>
      <c r="MQ12" s="169">
        <f t="shared" si="138"/>
        <v>6.025641071370832E-3</v>
      </c>
      <c r="MR12" s="169">
        <f t="shared" si="139"/>
        <v>6.0011198760844906E-3</v>
      </c>
      <c r="MS12" s="169">
        <f t="shared" si="140"/>
        <v>5.9755032490198205E-3</v>
      </c>
      <c r="MT12" s="169">
        <f t="shared" si="141"/>
        <v>5.9488060899407355E-3</v>
      </c>
      <c r="MU12" s="169">
        <f t="shared" si="142"/>
        <v>5.9210438803558871E-3</v>
      </c>
      <c r="MV12" s="169">
        <f t="shared" si="143"/>
        <v>5.8922326685640798E-3</v>
      </c>
      <c r="MW12" s="169">
        <f t="shared" si="144"/>
        <v>5.8623890542025764E-3</v>
      </c>
      <c r="MX12" s="169">
        <f t="shared" si="145"/>
        <v>5.8315301723191318E-3</v>
      </c>
      <c r="MY12" s="169">
        <f t="shared" si="146"/>
        <v>5.7996736769891167E-3</v>
      </c>
      <c r="MZ12" s="169">
        <f t="shared" si="147"/>
        <v>5.7668377244996646E-3</v>
      </c>
      <c r="NA12" s="169">
        <f t="shared" si="148"/>
        <v>5.7330409561232171E-3</v>
      </c>
      <c r="NB12" s="169">
        <f t="shared" si="149"/>
        <v>5.6983024805033339E-3</v>
      </c>
      <c r="NC12" s="169">
        <f t="shared" si="150"/>
        <v>5.6626418556760399E-3</v>
      </c>
      <c r="ND12" s="169">
        <f t="shared" si="151"/>
        <v>5.6260790707503413E-3</v>
      </c>
      <c r="NE12" s="169">
        <f t="shared" si="152"/>
        <v>5.5886345272718879E-3</v>
      </c>
      <c r="NF12" s="169">
        <f t="shared" si="153"/>
        <v>5.550329020294063E-3</v>
      </c>
      <c r="NG12" s="169">
        <f t="shared" si="154"/>
        <v>5.5111837191810144E-3</v>
      </c>
      <c r="NH12" s="169">
        <f t="shared" si="155"/>
        <v>5.47122014816738E-3</v>
      </c>
      <c r="NI12" s="169">
        <f t="shared" si="156"/>
        <v>5.4304601666995958E-3</v>
      </c>
      <c r="NJ12" s="169">
        <f t="shared" si="157"/>
        <v>5.3889259495838553E-3</v>
      </c>
      <c r="NK12" s="169">
        <f t="shared" si="158"/>
        <v>5.346639966965828E-3</v>
      </c>
      <c r="NL12" s="169">
        <f t="shared" si="159"/>
        <v>5.3036249641673448E-3</v>
      </c>
      <c r="NM12" s="169">
        <f t="shared" si="160"/>
        <v>5.2599039414052157E-3</v>
      </c>
      <c r="NN12" s="169">
        <f t="shared" si="161"/>
        <v>5.2155001334173662E-3</v>
      </c>
      <c r="NO12" s="169">
        <f t="shared" si="162"/>
        <v>5.1704369890213661E-3</v>
      </c>
      <c r="NP12" s="169">
        <f t="shared" si="163"/>
        <v>5.1247381506303331E-3</v>
      </c>
      <c r="NQ12" s="169">
        <f t="shared" si="164"/>
        <v>5.0784274337510541E-3</v>
      </c>
      <c r="NR12" s="169">
        <f t="shared" si="165"/>
        <v>5.0315288064889576E-3</v>
      </c>
      <c r="NS12" s="169">
        <f t="shared" si="166"/>
        <v>4.9840663690843513E-3</v>
      </c>
      <c r="NT12" s="169">
        <f t="shared" si="167"/>
        <v>4.9360643335041041E-3</v>
      </c>
      <c r="NU12" s="169">
        <f t="shared" si="168"/>
        <v>4.8875470031126073E-3</v>
      </c>
      <c r="NV12" s="169">
        <f t="shared" si="169"/>
        <v>4.8385387524455571E-3</v>
      </c>
      <c r="NW12" s="169">
        <f t="shared" si="170"/>
        <v>4.7890640071097191E-3</v>
      </c>
      <c r="NX12" s="169">
        <f t="shared" si="171"/>
        <v>4.7391472238314108E-3</v>
      </c>
      <c r="NY12" s="169">
        <f t="shared" si="172"/>
        <v>4.6888128706760622E-3</v>
      </c>
      <c r="NZ12" s="169">
        <f t="shared" si="173"/>
        <v>4.6380854074606799E-3</v>
      </c>
      <c r="OA12" s="169">
        <f t="shared" si="174"/>
        <v>4.5869892663806134E-3</v>
      </c>
      <c r="OB12" s="169">
        <f t="shared" si="175"/>
        <v>4.535548832871438E-3</v>
      </c>
      <c r="OC12" s="169">
        <f t="shared" si="176"/>
        <v>4.4837884267262713E-3</v>
      </c>
      <c r="OD12" s="169">
        <f t="shared" si="177"/>
        <v>4.4317322834882267E-3</v>
      </c>
      <c r="OE12" s="169">
        <f t="shared" si="178"/>
        <v>4.3794045361371077E-3</v>
      </c>
      <c r="OF12" s="169">
        <f t="shared" si="179"/>
        <v>4.3268291970888642E-3</v>
      </c>
      <c r="OG12" s="169">
        <f t="shared" si="180"/>
        <v>4.2740301405256075E-3</v>
      </c>
      <c r="OH12" s="169">
        <f t="shared" si="181"/>
        <v>4.2210310850733911E-3</v>
      </c>
      <c r="OI12" s="169">
        <f t="shared" si="182"/>
        <v>4.167855576844218E-3</v>
      </c>
      <c r="OJ12" s="169">
        <f t="shared" si="183"/>
        <v>4.1145269728580635E-3</v>
      </c>
      <c r="OK12" s="169">
        <f t="shared" si="184"/>
        <v>4.0610684248599573E-3</v>
      </c>
      <c r="OL12" s="169">
        <f t="shared" si="185"/>
        <v>4.007502863546451E-3</v>
      </c>
      <c r="OM12" s="169">
        <f t="shared" si="186"/>
        <v>3.953852983215031E-3</v>
      </c>
      <c r="ON12" s="169">
        <f t="shared" si="187"/>
        <v>3.9001412268492778E-3</v>
      </c>
      <c r="OO12" s="169">
        <f t="shared" si="188"/>
        <v>3.8463897716518049E-3</v>
      </c>
      <c r="OP12" s="169">
        <f t="shared" si="189"/>
        <v>3.7926205150362164E-3</v>
      </c>
      <c r="OQ12" s="169">
        <f t="shared" si="190"/>
        <v>3.7388550610885527E-3</v>
      </c>
      <c r="OR12" s="169">
        <f t="shared" si="191"/>
        <v>3.6851147075078663E-3</v>
      </c>
      <c r="OS12" s="169">
        <f t="shared" si="192"/>
        <v>3.6314204330348122E-3</v>
      </c>
      <c r="OT12" s="169">
        <f t="shared" si="193"/>
        <v>3.5777928853762864E-3</v>
      </c>
      <c r="OU12" s="169">
        <f t="shared" si="194"/>
        <v>3.5242523696333806E-3</v>
      </c>
      <c r="OV12" s="169">
        <f t="shared" si="195"/>
        <v>3.4708188372391045E-3</v>
      </c>
      <c r="OW12" s="169">
        <f t="shared" si="196"/>
        <v>3.4175118754115079E-3</v>
      </c>
      <c r="OX12" s="169">
        <f t="shared" si="197"/>
        <v>3.3643506971270691E-3</v>
      </c>
      <c r="OY12" s="169">
        <f t="shared" si="198"/>
        <v>3.3113541316183775E-3</v>
      </c>
      <c r="OZ12" s="169">
        <f t="shared" si="199"/>
        <v>3.2585406153993897E-3</v>
      </c>
      <c r="PA12" s="169">
        <f t="shared" si="200"/>
        <v>3.2059281838207284E-3</v>
      </c>
      <c r="PB12" s="169">
        <f t="shared" si="201"/>
        <v>3.1535344631567321E-3</v>
      </c>
      <c r="PC12" s="169">
        <f t="shared" si="202"/>
        <v>3.1013766632251782E-3</v>
      </c>
      <c r="PD12" s="169">
        <f t="shared" si="203"/>
        <v>3.0494715705398877E-3</v>
      </c>
      <c r="PE12" s="169">
        <f t="shared" si="204"/>
        <v>2.9978355419956275E-3</v>
      </c>
      <c r="PF12" s="169">
        <f t="shared" si="205"/>
        <v>2.9464844990840337E-3</v>
      </c>
      <c r="PG12" s="169">
        <f t="shared" si="206"/>
        <v>2.8954339226385508E-3</v>
      </c>
      <c r="PH12" s="169">
        <f t="shared" si="207"/>
        <v>2.8446988481056704E-3</v>
      </c>
    </row>
    <row r="13" spans="1:425" x14ac:dyDescent="0.75">
      <c r="A13" s="4">
        <v>10</v>
      </c>
      <c r="B13" s="96">
        <f t="shared" si="208"/>
        <v>60</v>
      </c>
      <c r="C13" s="95">
        <v>120</v>
      </c>
      <c r="D13" s="96">
        <f t="shared" si="209"/>
        <v>240</v>
      </c>
      <c r="E13" s="124">
        <f t="shared" si="0"/>
        <v>1</v>
      </c>
      <c r="F13" s="124">
        <f t="shared" si="1"/>
        <v>0.5</v>
      </c>
      <c r="G13" s="73">
        <f t="shared" si="210"/>
        <v>130</v>
      </c>
      <c r="H13" s="23" t="s">
        <v>14</v>
      </c>
      <c r="I13" s="57"/>
      <c r="J13" s="280"/>
      <c r="K13" s="74">
        <f>IF(AND(B13&gt;0,C13&gt;0,D13&gt;0),IF(ISBLANK(J13),IF(ISBLANK(H13),"",(D13-B13)*VLOOKUP(H13,VLookups!$A$4:$B$13,2,FALSE)),J13),"")</f>
        <v>73.11634564172364</v>
      </c>
      <c r="L13" s="75">
        <f t="shared" si="2"/>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130</v>
      </c>
      <c r="U13" s="5"/>
      <c r="V13" s="168">
        <f t="shared" si="211"/>
        <v>0.9</v>
      </c>
      <c r="W13" s="49">
        <f t="shared" si="212"/>
        <v>29.999999999999702</v>
      </c>
      <c r="X13" s="49">
        <f t="shared" si="220"/>
        <v>30.8999999999997</v>
      </c>
      <c r="Y13" s="49">
        <f t="shared" si="220"/>
        <v>31.799999999999699</v>
      </c>
      <c r="Z13" s="49">
        <f t="shared" si="220"/>
        <v>32.699999999999697</v>
      </c>
      <c r="AA13" s="49">
        <f t="shared" si="220"/>
        <v>33.599999999999696</v>
      </c>
      <c r="AB13" s="49">
        <f t="shared" si="220"/>
        <v>34.499999999999694</v>
      </c>
      <c r="AC13" s="49">
        <f t="shared" si="220"/>
        <v>35.399999999999693</v>
      </c>
      <c r="AD13" s="49">
        <f t="shared" si="220"/>
        <v>36.299999999999692</v>
      </c>
      <c r="AE13" s="49">
        <f t="shared" si="220"/>
        <v>37.19999999999969</v>
      </c>
      <c r="AF13" s="49">
        <f t="shared" si="220"/>
        <v>38.099999999999689</v>
      </c>
      <c r="AG13" s="49">
        <f t="shared" si="220"/>
        <v>38.999999999999687</v>
      </c>
      <c r="AH13" s="49">
        <f t="shared" si="220"/>
        <v>39.899999999999686</v>
      </c>
      <c r="AI13" s="49">
        <f t="shared" si="220"/>
        <v>40.799999999999685</v>
      </c>
      <c r="AJ13" s="49">
        <f t="shared" si="220"/>
        <v>41.699999999999683</v>
      </c>
      <c r="AK13" s="49">
        <f t="shared" si="220"/>
        <v>42.599999999999682</v>
      </c>
      <c r="AL13" s="49">
        <f t="shared" si="220"/>
        <v>43.49999999999968</v>
      </c>
      <c r="AM13" s="49">
        <f t="shared" si="220"/>
        <v>44.399999999999679</v>
      </c>
      <c r="AN13" s="49">
        <f t="shared" si="220"/>
        <v>45.299999999999677</v>
      </c>
      <c r="AO13" s="49">
        <f t="shared" si="220"/>
        <v>46.199999999999676</v>
      </c>
      <c r="AP13" s="49">
        <f t="shared" si="220"/>
        <v>47.099999999999675</v>
      </c>
      <c r="AQ13" s="49">
        <f t="shared" si="220"/>
        <v>47.999999999999673</v>
      </c>
      <c r="AR13" s="49">
        <f t="shared" si="220"/>
        <v>48.899999999999672</v>
      </c>
      <c r="AS13" s="49">
        <f t="shared" si="220"/>
        <v>49.79999999999967</v>
      </c>
      <c r="AT13" s="49">
        <f t="shared" si="220"/>
        <v>50.699999999999669</v>
      </c>
      <c r="AU13" s="49">
        <f t="shared" si="220"/>
        <v>51.599999999999667</v>
      </c>
      <c r="AV13" s="49">
        <f t="shared" si="220"/>
        <v>52.499999999999666</v>
      </c>
      <c r="AW13" s="49">
        <f t="shared" si="220"/>
        <v>53.399999999999665</v>
      </c>
      <c r="AX13" s="49">
        <f t="shared" si="220"/>
        <v>54.299999999999663</v>
      </c>
      <c r="AY13" s="49">
        <f t="shared" si="220"/>
        <v>55.199999999999662</v>
      </c>
      <c r="AZ13" s="49">
        <f t="shared" si="220"/>
        <v>56.09999999999966</v>
      </c>
      <c r="BA13" s="49">
        <f t="shared" si="220"/>
        <v>56.999999999999659</v>
      </c>
      <c r="BB13" s="49">
        <f t="shared" si="220"/>
        <v>57.899999999999658</v>
      </c>
      <c r="BC13" s="49">
        <f t="shared" si="220"/>
        <v>58.799999999999656</v>
      </c>
      <c r="BD13" s="49">
        <f t="shared" si="220"/>
        <v>59.699999999999655</v>
      </c>
      <c r="BE13" s="49">
        <f t="shared" si="220"/>
        <v>60.599999999999653</v>
      </c>
      <c r="BF13" s="49">
        <f t="shared" si="220"/>
        <v>61.499999999999652</v>
      </c>
      <c r="BG13" s="49">
        <f t="shared" si="220"/>
        <v>62.39999999999965</v>
      </c>
      <c r="BH13" s="49">
        <f t="shared" si="220"/>
        <v>63.299999999999649</v>
      </c>
      <c r="BI13" s="49">
        <f t="shared" si="220"/>
        <v>64.199999999999648</v>
      </c>
      <c r="BJ13" s="49">
        <f t="shared" si="220"/>
        <v>65.099999999999653</v>
      </c>
      <c r="BK13" s="49">
        <f t="shared" si="220"/>
        <v>65.999999999999659</v>
      </c>
      <c r="BL13" s="49">
        <f t="shared" si="220"/>
        <v>66.899999999999665</v>
      </c>
      <c r="BM13" s="49">
        <f t="shared" si="220"/>
        <v>67.79999999999967</v>
      </c>
      <c r="BN13" s="49">
        <f t="shared" si="220"/>
        <v>68.699999999999676</v>
      </c>
      <c r="BO13" s="49">
        <f t="shared" si="220"/>
        <v>69.599999999999682</v>
      </c>
      <c r="BP13" s="49">
        <f t="shared" si="220"/>
        <v>70.499999999999687</v>
      </c>
      <c r="BQ13" s="49">
        <f t="shared" si="220"/>
        <v>71.399999999999693</v>
      </c>
      <c r="BR13" s="49">
        <f t="shared" si="220"/>
        <v>72.299999999999699</v>
      </c>
      <c r="BS13" s="49">
        <f t="shared" si="220"/>
        <v>73.199999999999704</v>
      </c>
      <c r="BT13" s="49">
        <f t="shared" si="220"/>
        <v>74.09999999999971</v>
      </c>
      <c r="BU13" s="49">
        <f t="shared" si="220"/>
        <v>74.999999999999716</v>
      </c>
      <c r="BV13" s="49">
        <f t="shared" si="220"/>
        <v>75.899999999999721</v>
      </c>
      <c r="BW13" s="49">
        <f t="shared" si="220"/>
        <v>76.799999999999727</v>
      </c>
      <c r="BX13" s="49">
        <f t="shared" si="220"/>
        <v>77.699999999999733</v>
      </c>
      <c r="BY13" s="49">
        <f t="shared" si="220"/>
        <v>78.599999999999739</v>
      </c>
      <c r="BZ13" s="49">
        <f t="shared" si="220"/>
        <v>79.499999999999744</v>
      </c>
      <c r="CA13" s="49">
        <f t="shared" si="220"/>
        <v>80.39999999999975</v>
      </c>
      <c r="CB13" s="49">
        <f t="shared" si="220"/>
        <v>81.299999999999756</v>
      </c>
      <c r="CC13" s="49">
        <f t="shared" si="220"/>
        <v>82.199999999999761</v>
      </c>
      <c r="CD13" s="49">
        <f t="shared" si="220"/>
        <v>83.099999999999767</v>
      </c>
      <c r="CE13" s="49">
        <f t="shared" si="220"/>
        <v>83.999999999999773</v>
      </c>
      <c r="CF13" s="49">
        <f t="shared" si="220"/>
        <v>84.899999999999778</v>
      </c>
      <c r="CG13" s="49">
        <f t="shared" si="220"/>
        <v>85.799999999999784</v>
      </c>
      <c r="CH13" s="49">
        <f t="shared" si="220"/>
        <v>86.69999999999979</v>
      </c>
      <c r="CI13" s="49">
        <f t="shared" ref="CI13:DR16" si="222">IF(ISNONTEXT($V13),CJ13-$V13,"")</f>
        <v>87.599999999999795</v>
      </c>
      <c r="CJ13" s="49">
        <f t="shared" si="222"/>
        <v>88.499999999999801</v>
      </c>
      <c r="CK13" s="49">
        <f t="shared" si="222"/>
        <v>89.399999999999807</v>
      </c>
      <c r="CL13" s="49">
        <f t="shared" si="222"/>
        <v>90.299999999999812</v>
      </c>
      <c r="CM13" s="49">
        <f t="shared" si="222"/>
        <v>91.199999999999818</v>
      </c>
      <c r="CN13" s="49">
        <f t="shared" si="222"/>
        <v>92.099999999999824</v>
      </c>
      <c r="CO13" s="49">
        <f t="shared" si="222"/>
        <v>92.999999999999829</v>
      </c>
      <c r="CP13" s="49">
        <f t="shared" si="222"/>
        <v>93.899999999999835</v>
      </c>
      <c r="CQ13" s="49">
        <f t="shared" si="222"/>
        <v>94.799999999999841</v>
      </c>
      <c r="CR13" s="49">
        <f t="shared" si="222"/>
        <v>95.699999999999847</v>
      </c>
      <c r="CS13" s="49">
        <f t="shared" si="222"/>
        <v>96.599999999999852</v>
      </c>
      <c r="CT13" s="49">
        <f t="shared" si="222"/>
        <v>97.499999999999858</v>
      </c>
      <c r="CU13" s="49">
        <f t="shared" si="222"/>
        <v>98.399999999999864</v>
      </c>
      <c r="CV13" s="49">
        <f t="shared" si="222"/>
        <v>99.299999999999869</v>
      </c>
      <c r="CW13" s="49">
        <f t="shared" si="222"/>
        <v>100.19999999999987</v>
      </c>
      <c r="CX13" s="49">
        <f t="shared" si="222"/>
        <v>101.09999999999988</v>
      </c>
      <c r="CY13" s="49">
        <f t="shared" si="222"/>
        <v>101.99999999999989</v>
      </c>
      <c r="CZ13" s="49">
        <f t="shared" si="222"/>
        <v>102.89999999999989</v>
      </c>
      <c r="DA13" s="49">
        <f t="shared" si="222"/>
        <v>103.7999999999999</v>
      </c>
      <c r="DB13" s="49">
        <f t="shared" si="222"/>
        <v>104.6999999999999</v>
      </c>
      <c r="DC13" s="49">
        <f t="shared" si="222"/>
        <v>105.59999999999991</v>
      </c>
      <c r="DD13" s="49">
        <f t="shared" si="222"/>
        <v>106.49999999999991</v>
      </c>
      <c r="DE13" s="49">
        <f t="shared" si="222"/>
        <v>107.39999999999992</v>
      </c>
      <c r="DF13" s="49">
        <f t="shared" si="222"/>
        <v>108.29999999999993</v>
      </c>
      <c r="DG13" s="49">
        <f t="shared" si="222"/>
        <v>109.19999999999993</v>
      </c>
      <c r="DH13" s="49">
        <f t="shared" si="222"/>
        <v>110.09999999999994</v>
      </c>
      <c r="DI13" s="49">
        <f t="shared" si="222"/>
        <v>110.99999999999994</v>
      </c>
      <c r="DJ13" s="49">
        <f t="shared" si="222"/>
        <v>111.89999999999995</v>
      </c>
      <c r="DK13" s="49">
        <f t="shared" si="222"/>
        <v>112.79999999999995</v>
      </c>
      <c r="DL13" s="49">
        <f t="shared" si="222"/>
        <v>113.69999999999996</v>
      </c>
      <c r="DM13" s="49">
        <f t="shared" si="222"/>
        <v>114.59999999999997</v>
      </c>
      <c r="DN13" s="49">
        <f t="shared" si="222"/>
        <v>115.49999999999997</v>
      </c>
      <c r="DO13" s="49">
        <f t="shared" si="222"/>
        <v>116.39999999999998</v>
      </c>
      <c r="DP13" s="49">
        <f t="shared" si="222"/>
        <v>117.29999999999998</v>
      </c>
      <c r="DQ13" s="49">
        <f t="shared" si="222"/>
        <v>118.19999999999999</v>
      </c>
      <c r="DR13" s="49">
        <f t="shared" si="222"/>
        <v>119.1</v>
      </c>
      <c r="DS13" s="183">
        <f t="shared" si="213"/>
        <v>120</v>
      </c>
      <c r="DT13" s="49">
        <f t="shared" si="214"/>
        <v>120.9</v>
      </c>
      <c r="DU13" s="49">
        <f t="shared" si="221"/>
        <v>121.80000000000001</v>
      </c>
      <c r="DV13" s="49">
        <f t="shared" si="221"/>
        <v>122.70000000000002</v>
      </c>
      <c r="DW13" s="49">
        <f t="shared" si="221"/>
        <v>123.60000000000002</v>
      </c>
      <c r="DX13" s="49">
        <f t="shared" si="221"/>
        <v>124.50000000000003</v>
      </c>
      <c r="DY13" s="49">
        <f t="shared" si="221"/>
        <v>125.40000000000003</v>
      </c>
      <c r="DZ13" s="49">
        <f t="shared" si="221"/>
        <v>126.30000000000004</v>
      </c>
      <c r="EA13" s="49">
        <f t="shared" si="221"/>
        <v>127.20000000000005</v>
      </c>
      <c r="EB13" s="49">
        <f t="shared" si="221"/>
        <v>128.10000000000005</v>
      </c>
      <c r="EC13" s="49">
        <f t="shared" si="221"/>
        <v>129.00000000000006</v>
      </c>
      <c r="ED13" s="49">
        <f t="shared" si="221"/>
        <v>129.90000000000006</v>
      </c>
      <c r="EE13" s="49">
        <f t="shared" si="221"/>
        <v>130.80000000000007</v>
      </c>
      <c r="EF13" s="49">
        <f t="shared" si="221"/>
        <v>131.70000000000007</v>
      </c>
      <c r="EG13" s="49">
        <f t="shared" si="221"/>
        <v>132.60000000000008</v>
      </c>
      <c r="EH13" s="49">
        <f t="shared" si="221"/>
        <v>133.50000000000009</v>
      </c>
      <c r="EI13" s="49">
        <f t="shared" si="221"/>
        <v>134.40000000000009</v>
      </c>
      <c r="EJ13" s="49">
        <f t="shared" si="221"/>
        <v>135.3000000000001</v>
      </c>
      <c r="EK13" s="49">
        <f t="shared" si="221"/>
        <v>136.2000000000001</v>
      </c>
      <c r="EL13" s="49">
        <f t="shared" si="221"/>
        <v>137.10000000000011</v>
      </c>
      <c r="EM13" s="49">
        <f t="shared" si="221"/>
        <v>138.00000000000011</v>
      </c>
      <c r="EN13" s="49">
        <f t="shared" si="221"/>
        <v>138.90000000000012</v>
      </c>
      <c r="EO13" s="49">
        <f t="shared" si="221"/>
        <v>139.80000000000013</v>
      </c>
      <c r="EP13" s="49">
        <f t="shared" si="221"/>
        <v>140.70000000000013</v>
      </c>
      <c r="EQ13" s="49">
        <f t="shared" si="221"/>
        <v>141.60000000000014</v>
      </c>
      <c r="ER13" s="49">
        <f t="shared" si="221"/>
        <v>142.50000000000014</v>
      </c>
      <c r="ES13" s="49">
        <f t="shared" si="221"/>
        <v>143.40000000000015</v>
      </c>
      <c r="ET13" s="49">
        <f t="shared" si="221"/>
        <v>144.30000000000015</v>
      </c>
      <c r="EU13" s="49">
        <f t="shared" si="221"/>
        <v>145.20000000000016</v>
      </c>
      <c r="EV13" s="49">
        <f t="shared" si="221"/>
        <v>146.10000000000016</v>
      </c>
      <c r="EW13" s="49">
        <f t="shared" si="221"/>
        <v>147.00000000000017</v>
      </c>
      <c r="EX13" s="49">
        <f t="shared" si="221"/>
        <v>147.90000000000018</v>
      </c>
      <c r="EY13" s="49">
        <f t="shared" si="221"/>
        <v>148.80000000000018</v>
      </c>
      <c r="EZ13" s="49">
        <f t="shared" si="221"/>
        <v>149.70000000000019</v>
      </c>
      <c r="FA13" s="49">
        <f t="shared" si="221"/>
        <v>150.60000000000019</v>
      </c>
      <c r="FB13" s="49">
        <f t="shared" si="221"/>
        <v>151.5000000000002</v>
      </c>
      <c r="FC13" s="49">
        <f t="shared" si="221"/>
        <v>152.4000000000002</v>
      </c>
      <c r="FD13" s="49">
        <f t="shared" si="221"/>
        <v>153.30000000000021</v>
      </c>
      <c r="FE13" s="49">
        <f t="shared" si="221"/>
        <v>154.20000000000022</v>
      </c>
      <c r="FF13" s="49">
        <f t="shared" si="221"/>
        <v>155.10000000000022</v>
      </c>
      <c r="FG13" s="49">
        <f t="shared" si="221"/>
        <v>156.00000000000023</v>
      </c>
      <c r="FH13" s="49">
        <f t="shared" si="221"/>
        <v>156.90000000000023</v>
      </c>
      <c r="FI13" s="49">
        <f t="shared" si="221"/>
        <v>157.80000000000024</v>
      </c>
      <c r="FJ13" s="49">
        <f t="shared" si="221"/>
        <v>158.70000000000024</v>
      </c>
      <c r="FK13" s="49">
        <f t="shared" si="221"/>
        <v>159.60000000000025</v>
      </c>
      <c r="FL13" s="49">
        <f t="shared" si="221"/>
        <v>160.50000000000026</v>
      </c>
      <c r="FM13" s="49">
        <f t="shared" si="221"/>
        <v>161.40000000000026</v>
      </c>
      <c r="FN13" s="49">
        <f t="shared" si="221"/>
        <v>162.30000000000027</v>
      </c>
      <c r="FO13" s="49">
        <f t="shared" si="221"/>
        <v>163.20000000000027</v>
      </c>
      <c r="FP13" s="49">
        <f t="shared" si="221"/>
        <v>164.10000000000028</v>
      </c>
      <c r="FQ13" s="49">
        <f t="shared" si="221"/>
        <v>165.00000000000028</v>
      </c>
      <c r="FR13" s="49">
        <f t="shared" si="221"/>
        <v>165.90000000000029</v>
      </c>
      <c r="FS13" s="49">
        <f t="shared" si="221"/>
        <v>166.8000000000003</v>
      </c>
      <c r="FT13" s="49">
        <f t="shared" si="221"/>
        <v>167.7000000000003</v>
      </c>
      <c r="FU13" s="49">
        <f t="shared" si="221"/>
        <v>168.60000000000031</v>
      </c>
      <c r="FV13" s="49">
        <f t="shared" si="221"/>
        <v>169.50000000000031</v>
      </c>
      <c r="FW13" s="49">
        <f t="shared" si="221"/>
        <v>170.40000000000032</v>
      </c>
      <c r="FX13" s="49">
        <f t="shared" si="221"/>
        <v>171.30000000000032</v>
      </c>
      <c r="FY13" s="49">
        <f t="shared" si="221"/>
        <v>172.20000000000033</v>
      </c>
      <c r="FZ13" s="49">
        <f t="shared" si="221"/>
        <v>173.10000000000034</v>
      </c>
      <c r="GA13" s="49">
        <f t="shared" si="221"/>
        <v>174.00000000000034</v>
      </c>
      <c r="GB13" s="49">
        <f t="shared" si="221"/>
        <v>174.90000000000035</v>
      </c>
      <c r="GC13" s="49">
        <f t="shared" si="221"/>
        <v>175.80000000000035</v>
      </c>
      <c r="GD13" s="49">
        <f t="shared" si="221"/>
        <v>176.70000000000036</v>
      </c>
      <c r="GE13" s="49">
        <f t="shared" si="221"/>
        <v>177.60000000000036</v>
      </c>
      <c r="GF13" s="49">
        <f t="shared" ref="GF13:HO16" si="223">IF(ISNONTEXT($V13),GE13+$V13,"")</f>
        <v>178.50000000000037</v>
      </c>
      <c r="GG13" s="49">
        <f t="shared" si="223"/>
        <v>179.40000000000038</v>
      </c>
      <c r="GH13" s="49">
        <f t="shared" si="223"/>
        <v>180.30000000000038</v>
      </c>
      <c r="GI13" s="49">
        <f t="shared" si="223"/>
        <v>181.20000000000039</v>
      </c>
      <c r="GJ13" s="49">
        <f t="shared" si="223"/>
        <v>182.10000000000039</v>
      </c>
      <c r="GK13" s="49">
        <f t="shared" si="223"/>
        <v>183.0000000000004</v>
      </c>
      <c r="GL13" s="49">
        <f t="shared" si="223"/>
        <v>183.9000000000004</v>
      </c>
      <c r="GM13" s="49">
        <f t="shared" si="223"/>
        <v>184.80000000000041</v>
      </c>
      <c r="GN13" s="49">
        <f t="shared" si="223"/>
        <v>185.70000000000041</v>
      </c>
      <c r="GO13" s="49">
        <f t="shared" si="223"/>
        <v>186.60000000000042</v>
      </c>
      <c r="GP13" s="49">
        <f t="shared" si="223"/>
        <v>187.50000000000043</v>
      </c>
      <c r="GQ13" s="49">
        <f t="shared" si="223"/>
        <v>188.40000000000043</v>
      </c>
      <c r="GR13" s="49">
        <f t="shared" si="223"/>
        <v>189.30000000000044</v>
      </c>
      <c r="GS13" s="49">
        <f t="shared" si="223"/>
        <v>190.20000000000044</v>
      </c>
      <c r="GT13" s="49">
        <f t="shared" si="223"/>
        <v>191.10000000000045</v>
      </c>
      <c r="GU13" s="49">
        <f t="shared" si="223"/>
        <v>192.00000000000045</v>
      </c>
      <c r="GV13" s="49">
        <f t="shared" si="223"/>
        <v>192.90000000000046</v>
      </c>
      <c r="GW13" s="49">
        <f t="shared" si="223"/>
        <v>193.80000000000047</v>
      </c>
      <c r="GX13" s="49">
        <f t="shared" si="223"/>
        <v>194.70000000000047</v>
      </c>
      <c r="GY13" s="49">
        <f t="shared" si="223"/>
        <v>195.60000000000048</v>
      </c>
      <c r="GZ13" s="49">
        <f t="shared" si="223"/>
        <v>196.50000000000048</v>
      </c>
      <c r="HA13" s="49">
        <f t="shared" si="223"/>
        <v>197.40000000000049</v>
      </c>
      <c r="HB13" s="49">
        <f t="shared" si="223"/>
        <v>198.30000000000049</v>
      </c>
      <c r="HC13" s="49">
        <f t="shared" si="223"/>
        <v>199.2000000000005</v>
      </c>
      <c r="HD13" s="49">
        <f t="shared" si="223"/>
        <v>200.10000000000051</v>
      </c>
      <c r="HE13" s="49">
        <f t="shared" si="223"/>
        <v>201.00000000000051</v>
      </c>
      <c r="HF13" s="49">
        <f t="shared" si="223"/>
        <v>201.90000000000052</v>
      </c>
      <c r="HG13" s="49">
        <f t="shared" si="223"/>
        <v>202.80000000000052</v>
      </c>
      <c r="HH13" s="49">
        <f t="shared" si="223"/>
        <v>203.70000000000053</v>
      </c>
      <c r="HI13" s="49">
        <f t="shared" si="223"/>
        <v>204.60000000000053</v>
      </c>
      <c r="HJ13" s="49">
        <f t="shared" si="223"/>
        <v>205.50000000000054</v>
      </c>
      <c r="HK13" s="49">
        <f t="shared" si="223"/>
        <v>206.40000000000055</v>
      </c>
      <c r="HL13" s="49">
        <f t="shared" si="223"/>
        <v>207.30000000000055</v>
      </c>
      <c r="HM13" s="49">
        <f t="shared" si="223"/>
        <v>208.20000000000056</v>
      </c>
      <c r="HN13" s="49">
        <f t="shared" si="223"/>
        <v>209.10000000000056</v>
      </c>
      <c r="HO13" s="49">
        <f t="shared" si="223"/>
        <v>210.00000000000057</v>
      </c>
      <c r="HP13" s="169">
        <f t="shared" si="7"/>
        <v>2.1414562416747695E-3</v>
      </c>
      <c r="HQ13" s="169">
        <f t="shared" si="8"/>
        <v>2.1776478875091126E-3</v>
      </c>
      <c r="HR13" s="169">
        <f t="shared" si="9"/>
        <v>2.2141156921655671E-3</v>
      </c>
      <c r="HS13" s="169">
        <f t="shared" si="10"/>
        <v>2.2508531377787412E-3</v>
      </c>
      <c r="HT13" s="169">
        <f t="shared" si="11"/>
        <v>2.2878534742666826E-3</v>
      </c>
      <c r="HU13" s="169">
        <f t="shared" si="12"/>
        <v>2.3251097196023839E-3</v>
      </c>
      <c r="HV13" s="169">
        <f t="shared" si="13"/>
        <v>2.3626146602669152E-3</v>
      </c>
      <c r="HW13" s="169">
        <f t="shared" si="14"/>
        <v>2.4003608518867337E-3</v>
      </c>
      <c r="HX13" s="169">
        <f t="shared" si="15"/>
        <v>2.4383406200576231E-3</v>
      </c>
      <c r="HY13" s="169">
        <f t="shared" si="16"/>
        <v>2.4765460613574743E-3</v>
      </c>
      <c r="HZ13" s="169">
        <f t="shared" si="17"/>
        <v>2.5149690445500309E-3</v>
      </c>
      <c r="IA13" s="169">
        <f t="shared" si="18"/>
        <v>2.5536012119814983E-3</v>
      </c>
      <c r="IB13" s="169">
        <f t="shared" si="19"/>
        <v>2.5924339811717657E-3</v>
      </c>
      <c r="IC13" s="169">
        <f t="shared" si="20"/>
        <v>2.6314585466018078E-3</v>
      </c>
      <c r="ID13" s="169">
        <f t="shared" si="21"/>
        <v>2.670665881698626E-3</v>
      </c>
      <c r="IE13" s="169">
        <f t="shared" si="22"/>
        <v>2.7100467410189348E-3</v>
      </c>
      <c r="IF13" s="169">
        <f t="shared" si="23"/>
        <v>2.7495916626325695E-3</v>
      </c>
      <c r="IG13" s="169">
        <f t="shared" si="24"/>
        <v>2.7892909707064196E-3</v>
      </c>
      <c r="IH13" s="169">
        <f t="shared" si="25"/>
        <v>2.8291347782894746E-3</v>
      </c>
      <c r="II13" s="169">
        <f t="shared" si="26"/>
        <v>2.8691129902993521E-3</v>
      </c>
      <c r="IJ13" s="169">
        <f t="shared" si="27"/>
        <v>2.9092153067105204E-3</v>
      </c>
      <c r="IK13" s="169">
        <f t="shared" si="28"/>
        <v>2.9494312259441299E-3</v>
      </c>
      <c r="IL13" s="169">
        <f t="shared" si="29"/>
        <v>2.9897500484592442E-3</v>
      </c>
      <c r="IM13" s="169">
        <f t="shared" si="30"/>
        <v>3.0301608805449586E-3</v>
      </c>
      <c r="IN13" s="169">
        <f t="shared" si="31"/>
        <v>3.0706526383127452E-3</v>
      </c>
      <c r="IO13" s="169">
        <f t="shared" si="32"/>
        <v>3.1112140518880938E-3</v>
      </c>
      <c r="IP13" s="169">
        <f t="shared" si="33"/>
        <v>3.151833669800297E-3</v>
      </c>
      <c r="IQ13" s="169">
        <f t="shared" si="34"/>
        <v>3.1924998635690302E-3</v>
      </c>
      <c r="IR13" s="169">
        <f t="shared" si="35"/>
        <v>3.233200832486112E-3</v>
      </c>
      <c r="IS13" s="169">
        <f t="shared" si="36"/>
        <v>3.2739246085906381E-3</v>
      </c>
      <c r="IT13" s="169">
        <f t="shared" si="37"/>
        <v>3.3146590618354029E-3</v>
      </c>
      <c r="IU13" s="169">
        <f t="shared" si="38"/>
        <v>3.3553919054423518E-3</v>
      </c>
      <c r="IV13" s="169">
        <f t="shared" si="39"/>
        <v>3.3961107014445304E-3</v>
      </c>
      <c r="IW13" s="169">
        <f t="shared" si="40"/>
        <v>3.4368028664117844E-3</v>
      </c>
      <c r="IX13" s="169">
        <f t="shared" si="41"/>
        <v>3.4774556773572336E-3</v>
      </c>
      <c r="IY13" s="169">
        <f t="shared" si="42"/>
        <v>3.5180562778213071E-3</v>
      </c>
      <c r="IZ13" s="169">
        <f t="shared" si="43"/>
        <v>3.5585916841299175E-3</v>
      </c>
      <c r="JA13" s="169">
        <f t="shared" si="44"/>
        <v>3.5990487918230976E-3</v>
      </c>
      <c r="JB13" s="169">
        <f t="shared" si="45"/>
        <v>3.6394143822502164E-3</v>
      </c>
      <c r="JC13" s="169">
        <f t="shared" si="46"/>
        <v>3.6796751293276674E-3</v>
      </c>
      <c r="JD13" s="169">
        <f t="shared" si="47"/>
        <v>3.7198176064546992E-3</v>
      </c>
      <c r="JE13" s="169">
        <f t="shared" si="48"/>
        <v>3.7598282935828366E-3</v>
      </c>
      <c r="JF13" s="169">
        <f t="shared" si="49"/>
        <v>3.7996935844341329E-3</v>
      </c>
      <c r="JG13" s="169">
        <f t="shared" si="50"/>
        <v>3.8393997938632775E-3</v>
      </c>
      <c r="JH13" s="169">
        <f t="shared" si="51"/>
        <v>3.8789331653583882E-3</v>
      </c>
      <c r="JI13" s="169">
        <f t="shared" si="52"/>
        <v>3.9182798786750817E-3</v>
      </c>
      <c r="JJ13" s="169">
        <f t="shared" si="53"/>
        <v>3.957426057598276E-3</v>
      </c>
      <c r="JK13" s="169">
        <f t="shared" si="54"/>
        <v>3.9963577778259016E-3</v>
      </c>
      <c r="JL13" s="169">
        <f t="shared" si="55"/>
        <v>4.0350610749686124E-3</v>
      </c>
      <c r="JM13" s="169">
        <f t="shared" si="56"/>
        <v>4.0735219526592883E-3</v>
      </c>
      <c r="JN13" s="169">
        <f t="shared" si="57"/>
        <v>4.1117263907660467E-3</v>
      </c>
      <c r="JO13" s="169">
        <f t="shared" si="58"/>
        <v>4.1496603537022501E-3</v>
      </c>
      <c r="JP13" s="169">
        <f t="shared" si="59"/>
        <v>4.1873097988268278E-3</v>
      </c>
      <c r="JQ13" s="169">
        <f t="shared" si="60"/>
        <v>4.224660684928128E-3</v>
      </c>
      <c r="JR13" s="169">
        <f t="shared" si="61"/>
        <v>4.2616989807842702E-3</v>
      </c>
      <c r="JS13" s="169">
        <f t="shared" si="62"/>
        <v>4.2984106737929267E-3</v>
      </c>
      <c r="JT13" s="169">
        <f t="shared" si="63"/>
        <v>4.33478177866324E-3</v>
      </c>
      <c r="JU13" s="169">
        <f t="shared" si="64"/>
        <v>4.3707983461625053E-3</v>
      </c>
      <c r="JV13" s="169">
        <f t="shared" si="65"/>
        <v>4.4064464719100879E-3</v>
      </c>
      <c r="JW13" s="169">
        <f t="shared" si="66"/>
        <v>4.4417123052109654E-3</v>
      </c>
      <c r="JX13" s="169">
        <f t="shared" si="67"/>
        <v>4.4765820579211494E-3</v>
      </c>
      <c r="JY13" s="169">
        <f t="shared" si="68"/>
        <v>4.5110420133371637E-3</v>
      </c>
      <c r="JZ13" s="169">
        <f t="shared" si="69"/>
        <v>4.5450785351016498E-3</v>
      </c>
      <c r="KA13" s="169">
        <f t="shared" si="70"/>
        <v>4.5786780761171162E-3</v>
      </c>
      <c r="KB13" s="169">
        <f t="shared" si="71"/>
        <v>4.6118271874597359E-3</v>
      </c>
      <c r="KC13" s="169">
        <f t="shared" si="72"/>
        <v>4.6445125272850862E-3</v>
      </c>
      <c r="KD13" s="169">
        <f t="shared" si="73"/>
        <v>4.67672086971763E-3</v>
      </c>
      <c r="KE13" s="169">
        <f t="shared" si="74"/>
        <v>4.7084391137157148E-3</v>
      </c>
      <c r="KF13" s="169">
        <f t="shared" si="75"/>
        <v>4.7396542919038373E-3</v>
      </c>
      <c r="KG13" s="169">
        <f t="shared" si="76"/>
        <v>4.7703535793638752E-3</v>
      </c>
      <c r="KH13" s="169">
        <f t="shared" si="77"/>
        <v>4.8005243023770119E-3</v>
      </c>
      <c r="KI13" s="169">
        <f t="shared" si="78"/>
        <v>4.830153947108025E-3</v>
      </c>
      <c r="KJ13" s="169">
        <f t="shared" si="79"/>
        <v>4.8592301682236876E-3</v>
      </c>
      <c r="KK13" s="169">
        <f t="shared" si="80"/>
        <v>4.8877407974369626E-3</v>
      </c>
      <c r="KL13" s="169">
        <f t="shared" si="81"/>
        <v>4.9156738519687739E-3</v>
      </c>
      <c r="KM13" s="169">
        <f t="shared" si="82"/>
        <v>4.943017542919129E-3</v>
      </c>
      <c r="KN13" s="169">
        <f t="shared" si="83"/>
        <v>4.9697602835394403E-3</v>
      </c>
      <c r="KO13" s="169">
        <f t="shared" si="84"/>
        <v>4.9958906973979235E-3</v>
      </c>
      <c r="KP13" s="169">
        <f t="shared" si="85"/>
        <v>5.0213976264300575E-3</v>
      </c>
      <c r="KQ13" s="169">
        <f t="shared" si="86"/>
        <v>5.0462701388661246E-3</v>
      </c>
      <c r="KR13" s="169">
        <f t="shared" si="87"/>
        <v>5.070497537027983E-3</v>
      </c>
      <c r="KS13" s="169">
        <f t="shared" si="88"/>
        <v>5.0940693649872779E-3</v>
      </c>
      <c r="KT13" s="169">
        <f t="shared" si="89"/>
        <v>5.1169754160774366E-3</v>
      </c>
      <c r="KU13" s="169">
        <f t="shared" si="90"/>
        <v>5.1392057402519075E-3</v>
      </c>
      <c r="KV13" s="169">
        <f t="shared" si="91"/>
        <v>5.1607506512812143E-3</v>
      </c>
      <c r="KW13" s="169">
        <f t="shared" si="92"/>
        <v>5.1816007337815422E-3</v>
      </c>
      <c r="KX13" s="169">
        <f t="shared" si="93"/>
        <v>5.2017468500677403E-3</v>
      </c>
      <c r="KY13" s="169">
        <f t="shared" si="94"/>
        <v>5.2211801468237343E-3</v>
      </c>
      <c r="KZ13" s="169">
        <f t="shared" si="95"/>
        <v>5.2398920615835667E-3</v>
      </c>
      <c r="LA13" s="169">
        <f t="shared" si="96"/>
        <v>5.2578743290163966E-3</v>
      </c>
      <c r="LB13" s="169">
        <f t="shared" si="97"/>
        <v>5.2751189870090288E-3</v>
      </c>
      <c r="LC13" s="169">
        <f t="shared" si="98"/>
        <v>5.2916183825396923E-3</v>
      </c>
      <c r="LD13" s="169">
        <f t="shared" si="99"/>
        <v>5.3073651773370058E-3</v>
      </c>
      <c r="LE13" s="169">
        <f t="shared" si="100"/>
        <v>5.322352353318285E-3</v>
      </c>
      <c r="LF13" s="169">
        <f t="shared" si="101"/>
        <v>5.3365732178015275E-3</v>
      </c>
      <c r="LG13" s="169">
        <f t="shared" si="102"/>
        <v>5.3500214084856914E-3</v>
      </c>
      <c r="LH13" s="169">
        <f t="shared" si="103"/>
        <v>5.3626908981940424E-3</v>
      </c>
      <c r="LI13" s="169">
        <f t="shared" si="104"/>
        <v>5.3745759993756468E-3</v>
      </c>
      <c r="LJ13" s="169">
        <f t="shared" si="105"/>
        <v>5.3856713683602961E-3</v>
      </c>
      <c r="LK13" s="169">
        <f t="shared" si="106"/>
        <v>5.3959720093624004E-3</v>
      </c>
      <c r="LL13" s="169">
        <f t="shared" si="107"/>
        <v>5.4054732782296598E-3</v>
      </c>
      <c r="LM13" s="169">
        <f t="shared" si="108"/>
        <v>5.414170885932575E-3</v>
      </c>
      <c r="LN13" s="169">
        <f t="shared" si="109"/>
        <v>5.4220609017911212E-3</v>
      </c>
      <c r="LO13" s="169">
        <f t="shared" si="110"/>
        <v>5.4291397564351935E-3</v>
      </c>
      <c r="LP13" s="169">
        <f t="shared" si="111"/>
        <v>5.435404244495695E-3</v>
      </c>
      <c r="LQ13" s="169">
        <f t="shared" si="112"/>
        <v>5.4408515270234345E-3</v>
      </c>
      <c r="LR13" s="169">
        <f t="shared" si="113"/>
        <v>5.4454791336332829E-3</v>
      </c>
      <c r="LS13" s="169">
        <f t="shared" si="114"/>
        <v>5.4492849643712976E-3</v>
      </c>
      <c r="LT13" s="169">
        <f t="shared" si="115"/>
        <v>5.4522672913028692E-3</v>
      </c>
      <c r="LU13" s="169">
        <f t="shared" si="116"/>
        <v>5.4544247598201957E-3</v>
      </c>
      <c r="LV13" s="169">
        <f t="shared" si="117"/>
        <v>5.455756389667687E-3</v>
      </c>
      <c r="LW13" s="169">
        <f t="shared" si="118"/>
        <v>5.4562615756842403E-3</v>
      </c>
      <c r="LX13" s="169">
        <f t="shared" si="119"/>
        <v>5.4559400882615745E-3</v>
      </c>
      <c r="LY13" s="169">
        <f t="shared" si="120"/>
        <v>5.4547920735181481E-3</v>
      </c>
      <c r="LZ13" s="169">
        <f t="shared" si="121"/>
        <v>5.4528180531884865E-3</v>
      </c>
      <c r="MA13" s="169">
        <f t="shared" si="122"/>
        <v>5.4500189242280058E-3</v>
      </c>
      <c r="MB13" s="169">
        <f t="shared" si="123"/>
        <v>5.4463959581337908E-3</v>
      </c>
      <c r="MC13" s="169">
        <f t="shared" si="124"/>
        <v>5.4419507999820199E-3</v>
      </c>
      <c r="MD13" s="169">
        <f t="shared" si="125"/>
        <v>5.436685467183058E-3</v>
      </c>
      <c r="ME13" s="169">
        <f t="shared" si="126"/>
        <v>5.4306023479555607E-3</v>
      </c>
      <c r="MF13" s="169">
        <f t="shared" si="127"/>
        <v>5.4237041995211684E-3</v>
      </c>
      <c r="MG13" s="169">
        <f t="shared" si="128"/>
        <v>5.4159941460217385E-3</v>
      </c>
      <c r="MH13" s="169">
        <f t="shared" si="129"/>
        <v>5.4074756761612851E-3</v>
      </c>
      <c r="MI13" s="169">
        <f t="shared" si="130"/>
        <v>5.3981526405751448E-3</v>
      </c>
      <c r="MJ13" s="169">
        <f t="shared" si="131"/>
        <v>5.3880292489291272E-3</v>
      </c>
      <c r="MK13" s="169">
        <f t="shared" si="132"/>
        <v>5.3771100667517162E-3</v>
      </c>
      <c r="ML13" s="169">
        <f t="shared" si="133"/>
        <v>5.3654000120026664E-3</v>
      </c>
      <c r="MM13" s="169">
        <f t="shared" si="134"/>
        <v>5.3529043513815865E-3</v>
      </c>
      <c r="MN13" s="169">
        <f t="shared" si="135"/>
        <v>5.3396286963804116E-3</v>
      </c>
      <c r="MO13" s="169">
        <f t="shared" si="136"/>
        <v>5.3255789990838825E-3</v>
      </c>
      <c r="MP13" s="169">
        <f t="shared" si="137"/>
        <v>5.310761547722454E-3</v>
      </c>
      <c r="MQ13" s="169">
        <f t="shared" si="138"/>
        <v>5.295182961982268E-3</v>
      </c>
      <c r="MR13" s="169">
        <f t="shared" si="139"/>
        <v>5.2788501880770911E-3</v>
      </c>
      <c r="MS13" s="169">
        <f t="shared" si="140"/>
        <v>5.2617704935873557E-3</v>
      </c>
      <c r="MT13" s="169">
        <f t="shared" si="141"/>
        <v>5.2439514620716684E-3</v>
      </c>
      <c r="MU13" s="169">
        <f t="shared" si="142"/>
        <v>5.2254009874563856E-3</v>
      </c>
      <c r="MV13" s="169">
        <f t="shared" si="143"/>
        <v>5.2061272682090414E-3</v>
      </c>
      <c r="MW13" s="169">
        <f t="shared" si="144"/>
        <v>5.1861388013016915E-3</v>
      </c>
      <c r="MX13" s="169">
        <f t="shared" si="145"/>
        <v>5.165444375970339E-3</v>
      </c>
      <c r="MY13" s="169">
        <f t="shared" si="146"/>
        <v>5.1440530672769011E-3</v>
      </c>
      <c r="MZ13" s="169">
        <f t="shared" si="147"/>
        <v>5.1219742294802903E-3</v>
      </c>
      <c r="NA13" s="169">
        <f t="shared" si="148"/>
        <v>5.0992174892233975E-3</v>
      </c>
      <c r="NB13" s="169">
        <f t="shared" si="149"/>
        <v>5.0757927385429074E-3</v>
      </c>
      <c r="NC13" s="169">
        <f t="shared" si="150"/>
        <v>5.0517101277090552E-3</v>
      </c>
      <c r="ND13" s="169">
        <f t="shared" si="151"/>
        <v>5.0269800579025815E-3</v>
      </c>
      <c r="NE13" s="169">
        <f t="shared" si="152"/>
        <v>5.0016131737362426E-3</v>
      </c>
      <c r="NF13" s="169">
        <f t="shared" si="153"/>
        <v>4.9756203556284434E-3</v>
      </c>
      <c r="NG13" s="169">
        <f t="shared" si="154"/>
        <v>4.9490127120365868E-3</v>
      </c>
      <c r="NH13" s="169">
        <f t="shared" si="155"/>
        <v>4.9218015715579121E-3</v>
      </c>
      <c r="NI13" s="169">
        <f t="shared" si="156"/>
        <v>4.8939984749056704E-3</v>
      </c>
      <c r="NJ13" s="169">
        <f t="shared" si="157"/>
        <v>4.865615166768574E-3</v>
      </c>
      <c r="NK13" s="169">
        <f t="shared" si="158"/>
        <v>4.8366635875615365E-3</v>
      </c>
      <c r="NL13" s="169">
        <f t="shared" si="159"/>
        <v>4.807155865075804E-3</v>
      </c>
      <c r="NM13" s="169">
        <f t="shared" si="160"/>
        <v>4.7771043060366239E-3</v>
      </c>
      <c r="NN13" s="169">
        <f t="shared" si="161"/>
        <v>4.746521387576641E-3</v>
      </c>
      <c r="NO13" s="169">
        <f t="shared" si="162"/>
        <v>4.7154197486332927E-3</v>
      </c>
      <c r="NP13" s="169">
        <f t="shared" si="163"/>
        <v>4.6838121812784288E-3</v>
      </c>
      <c r="NQ13" s="169">
        <f t="shared" si="164"/>
        <v>4.6517116219884896E-3</v>
      </c>
      <c r="NR13" s="169">
        <f t="shared" si="165"/>
        <v>4.6191311428635026E-3</v>
      </c>
      <c r="NS13" s="169">
        <f t="shared" si="166"/>
        <v>4.5860839428032317E-3</v>
      </c>
      <c r="NT13" s="169">
        <f t="shared" si="167"/>
        <v>4.5525833386487304E-3</v>
      </c>
      <c r="NU13" s="169">
        <f t="shared" si="168"/>
        <v>4.5186427562975886E-3</v>
      </c>
      <c r="NV13" s="169">
        <f t="shared" si="169"/>
        <v>4.4842757218011018E-3</v>
      </c>
      <c r="NW13" s="169">
        <f t="shared" si="170"/>
        <v>4.4494958524515541E-3</v>
      </c>
      <c r="NX13" s="169">
        <f t="shared" si="171"/>
        <v>4.414316847867761E-3</v>
      </c>
      <c r="NY13" s="169">
        <f t="shared" si="172"/>
        <v>4.3787524810869616E-3</v>
      </c>
      <c r="NZ13" s="169">
        <f t="shared" si="173"/>
        <v>4.3428165896710648E-3</v>
      </c>
      <c r="OA13" s="169">
        <f t="shared" si="174"/>
        <v>4.3065230668352062E-3</v>
      </c>
      <c r="OB13" s="169">
        <f t="shared" si="175"/>
        <v>4.2698858526064474E-3</v>
      </c>
      <c r="OC13" s="169">
        <f t="shared" si="176"/>
        <v>4.2329189250203906E-3</v>
      </c>
      <c r="OD13" s="169">
        <f t="shared" si="177"/>
        <v>4.1956362913633484E-3</v>
      </c>
      <c r="OE13" s="169">
        <f t="shared" si="178"/>
        <v>4.1580519794676045E-3</v>
      </c>
      <c r="OF13" s="169">
        <f t="shared" si="179"/>
        <v>4.1201800290672054E-3</v>
      </c>
      <c r="OG13" s="169">
        <f t="shared" si="180"/>
        <v>4.0820344832215479E-3</v>
      </c>
      <c r="OH13" s="169">
        <f t="shared" si="181"/>
        <v>4.0436293798139233E-3</v>
      </c>
      <c r="OI13" s="169">
        <f t="shared" si="182"/>
        <v>4.0049787431320396E-3</v>
      </c>
      <c r="OJ13" s="169">
        <f t="shared" si="183"/>
        <v>3.966096575537357E-3</v>
      </c>
      <c r="OK13" s="169">
        <f t="shared" si="184"/>
        <v>3.9269968492299627E-3</v>
      </c>
      <c r="OL13" s="169">
        <f t="shared" si="185"/>
        <v>3.8876934981155044E-3</v>
      </c>
      <c r="OM13" s="169">
        <f t="shared" si="186"/>
        <v>3.848200409780548E-3</v>
      </c>
      <c r="ON13" s="169">
        <f t="shared" si="187"/>
        <v>3.8085314175825657E-3</v>
      </c>
      <c r="OO13" s="169">
        <f t="shared" si="188"/>
        <v>3.7687002928605412E-3</v>
      </c>
      <c r="OP13" s="169">
        <f t="shared" si="189"/>
        <v>3.7287207372720156E-3</v>
      </c>
      <c r="OQ13" s="169">
        <f t="shared" si="190"/>
        <v>3.6886063752622146E-3</v>
      </c>
      <c r="OR13" s="169">
        <f t="shared" si="191"/>
        <v>3.6483707466706604E-3</v>
      </c>
      <c r="OS13" s="169">
        <f t="shared" si="192"/>
        <v>3.6080272994805209E-3</v>
      </c>
      <c r="OT13" s="169">
        <f t="shared" si="193"/>
        <v>3.5675893827156885E-3</v>
      </c>
      <c r="OU13" s="169">
        <f t="shared" si="194"/>
        <v>3.5270702394904242E-3</v>
      </c>
      <c r="OV13" s="169">
        <f t="shared" si="195"/>
        <v>3.4864830002161429E-3</v>
      </c>
      <c r="OW13" s="169">
        <f t="shared" si="196"/>
        <v>3.4458406759697272E-3</v>
      </c>
      <c r="OX13" s="169">
        <f t="shared" si="197"/>
        <v>3.4051561520275289E-3</v>
      </c>
      <c r="OY13" s="169">
        <f t="shared" si="198"/>
        <v>3.3644421815689934E-3</v>
      </c>
      <c r="OZ13" s="169">
        <f t="shared" si="199"/>
        <v>3.3237113795536216E-3</v>
      </c>
      <c r="PA13" s="169">
        <f t="shared" si="200"/>
        <v>3.2829762167747496E-3</v>
      </c>
      <c r="PB13" s="169">
        <f t="shared" si="201"/>
        <v>3.2422490140934135E-3</v>
      </c>
      <c r="PC13" s="169">
        <f t="shared" si="202"/>
        <v>3.201541936855319E-3</v>
      </c>
      <c r="PD13" s="169">
        <f t="shared" si="203"/>
        <v>3.1608669894937244E-3</v>
      </c>
      <c r="PE13" s="169">
        <f t="shared" si="204"/>
        <v>3.1202360103208E-3</v>
      </c>
      <c r="PF13" s="169">
        <f t="shared" si="205"/>
        <v>3.0796606665098045E-3</v>
      </c>
      <c r="PG13" s="169">
        <f t="shared" si="206"/>
        <v>3.0391524492701842E-3</v>
      </c>
      <c r="PH13" s="169">
        <f t="shared" si="207"/>
        <v>2.9987226692174797E-3</v>
      </c>
    </row>
    <row r="14" spans="1:425" hidden="1" x14ac:dyDescent="0.75">
      <c r="A14" s="4">
        <v>11</v>
      </c>
      <c r="B14" s="96" t="str">
        <f t="shared" si="208"/>
        <v/>
      </c>
      <c r="C14" s="95"/>
      <c r="D14" s="96" t="str">
        <f t="shared" si="209"/>
        <v/>
      </c>
      <c r="E14" s="124" t="str">
        <f t="shared" si="0"/>
        <v/>
      </c>
      <c r="F14" s="124" t="str">
        <f t="shared" si="1"/>
        <v/>
      </c>
      <c r="G14" s="73" t="str">
        <f t="shared" si="210"/>
        <v/>
      </c>
      <c r="H14" s="23"/>
      <c r="I14" s="57"/>
      <c r="J14" s="280"/>
      <c r="K14" s="74" t="str">
        <f>IF(AND(B14&gt;0,C14&gt;0,D14&gt;0),IF(ISBLANK(J14),IF(ISBLANK(H14),"",(D14-B14)*VLOOKUP(H14,VLookups!$A$4:$B$13,2,FALSE)),J14),"")</f>
        <v/>
      </c>
      <c r="L14" s="75" t="str">
        <f t="shared" si="2"/>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211"/>
        <v/>
      </c>
      <c r="W14" s="49" t="str">
        <f t="shared" si="212"/>
        <v/>
      </c>
      <c r="X14" s="49" t="str">
        <f t="shared" ref="X14:CI17" si="224">IF(ISNONTEXT($V14),Y14-$V14,"")</f>
        <v/>
      </c>
      <c r="Y14" s="49" t="str">
        <f t="shared" si="224"/>
        <v/>
      </c>
      <c r="Z14" s="49" t="str">
        <f t="shared" si="224"/>
        <v/>
      </c>
      <c r="AA14" s="49" t="str">
        <f t="shared" si="224"/>
        <v/>
      </c>
      <c r="AB14" s="49" t="str">
        <f t="shared" si="224"/>
        <v/>
      </c>
      <c r="AC14" s="49" t="str">
        <f t="shared" si="224"/>
        <v/>
      </c>
      <c r="AD14" s="49" t="str">
        <f t="shared" si="224"/>
        <v/>
      </c>
      <c r="AE14" s="49" t="str">
        <f t="shared" si="224"/>
        <v/>
      </c>
      <c r="AF14" s="49" t="str">
        <f t="shared" si="224"/>
        <v/>
      </c>
      <c r="AG14" s="49" t="str">
        <f t="shared" si="224"/>
        <v/>
      </c>
      <c r="AH14" s="49" t="str">
        <f t="shared" si="224"/>
        <v/>
      </c>
      <c r="AI14" s="49" t="str">
        <f t="shared" si="224"/>
        <v/>
      </c>
      <c r="AJ14" s="49" t="str">
        <f t="shared" si="224"/>
        <v/>
      </c>
      <c r="AK14" s="49" t="str">
        <f t="shared" si="224"/>
        <v/>
      </c>
      <c r="AL14" s="49" t="str">
        <f t="shared" si="224"/>
        <v/>
      </c>
      <c r="AM14" s="49" t="str">
        <f t="shared" si="224"/>
        <v/>
      </c>
      <c r="AN14" s="49" t="str">
        <f t="shared" si="224"/>
        <v/>
      </c>
      <c r="AO14" s="49" t="str">
        <f t="shared" si="224"/>
        <v/>
      </c>
      <c r="AP14" s="49" t="str">
        <f t="shared" si="224"/>
        <v/>
      </c>
      <c r="AQ14" s="49" t="str">
        <f t="shared" si="224"/>
        <v/>
      </c>
      <c r="AR14" s="49" t="str">
        <f t="shared" si="224"/>
        <v/>
      </c>
      <c r="AS14" s="49" t="str">
        <f t="shared" si="224"/>
        <v/>
      </c>
      <c r="AT14" s="49" t="str">
        <f t="shared" si="224"/>
        <v/>
      </c>
      <c r="AU14" s="49" t="str">
        <f t="shared" si="224"/>
        <v/>
      </c>
      <c r="AV14" s="49" t="str">
        <f t="shared" si="224"/>
        <v/>
      </c>
      <c r="AW14" s="49" t="str">
        <f t="shared" si="224"/>
        <v/>
      </c>
      <c r="AX14" s="49" t="str">
        <f t="shared" si="224"/>
        <v/>
      </c>
      <c r="AY14" s="49" t="str">
        <f t="shared" si="224"/>
        <v/>
      </c>
      <c r="AZ14" s="49" t="str">
        <f t="shared" si="224"/>
        <v/>
      </c>
      <c r="BA14" s="49" t="str">
        <f t="shared" si="224"/>
        <v/>
      </c>
      <c r="BB14" s="49" t="str">
        <f t="shared" si="224"/>
        <v/>
      </c>
      <c r="BC14" s="49" t="str">
        <f t="shared" si="224"/>
        <v/>
      </c>
      <c r="BD14" s="49" t="str">
        <f t="shared" si="224"/>
        <v/>
      </c>
      <c r="BE14" s="49" t="str">
        <f t="shared" si="224"/>
        <v/>
      </c>
      <c r="BF14" s="49" t="str">
        <f t="shared" si="224"/>
        <v/>
      </c>
      <c r="BG14" s="49" t="str">
        <f t="shared" si="224"/>
        <v/>
      </c>
      <c r="BH14" s="49" t="str">
        <f t="shared" si="224"/>
        <v/>
      </c>
      <c r="BI14" s="49" t="str">
        <f t="shared" si="224"/>
        <v/>
      </c>
      <c r="BJ14" s="49" t="str">
        <f t="shared" si="224"/>
        <v/>
      </c>
      <c r="BK14" s="49" t="str">
        <f t="shared" si="224"/>
        <v/>
      </c>
      <c r="BL14" s="49" t="str">
        <f t="shared" si="224"/>
        <v/>
      </c>
      <c r="BM14" s="49" t="str">
        <f t="shared" si="224"/>
        <v/>
      </c>
      <c r="BN14" s="49" t="str">
        <f t="shared" si="224"/>
        <v/>
      </c>
      <c r="BO14" s="49" t="str">
        <f t="shared" si="224"/>
        <v/>
      </c>
      <c r="BP14" s="49" t="str">
        <f t="shared" si="224"/>
        <v/>
      </c>
      <c r="BQ14" s="49" t="str">
        <f t="shared" si="224"/>
        <v/>
      </c>
      <c r="BR14" s="49" t="str">
        <f t="shared" si="224"/>
        <v/>
      </c>
      <c r="BS14" s="49" t="str">
        <f t="shared" si="224"/>
        <v/>
      </c>
      <c r="BT14" s="49" t="str">
        <f t="shared" si="224"/>
        <v/>
      </c>
      <c r="BU14" s="49" t="str">
        <f t="shared" si="224"/>
        <v/>
      </c>
      <c r="BV14" s="49" t="str">
        <f t="shared" si="224"/>
        <v/>
      </c>
      <c r="BW14" s="49" t="str">
        <f t="shared" si="224"/>
        <v/>
      </c>
      <c r="BX14" s="49" t="str">
        <f t="shared" si="224"/>
        <v/>
      </c>
      <c r="BY14" s="49" t="str">
        <f t="shared" si="224"/>
        <v/>
      </c>
      <c r="BZ14" s="49" t="str">
        <f t="shared" si="224"/>
        <v/>
      </c>
      <c r="CA14" s="49" t="str">
        <f t="shared" si="224"/>
        <v/>
      </c>
      <c r="CB14" s="49" t="str">
        <f t="shared" si="224"/>
        <v/>
      </c>
      <c r="CC14" s="49" t="str">
        <f t="shared" si="224"/>
        <v/>
      </c>
      <c r="CD14" s="49" t="str">
        <f t="shared" si="224"/>
        <v/>
      </c>
      <c r="CE14" s="49" t="str">
        <f t="shared" si="224"/>
        <v/>
      </c>
      <c r="CF14" s="49" t="str">
        <f t="shared" si="224"/>
        <v/>
      </c>
      <c r="CG14" s="49" t="str">
        <f t="shared" si="224"/>
        <v/>
      </c>
      <c r="CH14" s="49" t="str">
        <f t="shared" si="224"/>
        <v/>
      </c>
      <c r="CI14" s="49" t="str">
        <f t="shared" si="224"/>
        <v/>
      </c>
      <c r="CJ14" s="49" t="str">
        <f t="shared" si="222"/>
        <v/>
      </c>
      <c r="CK14" s="49" t="str">
        <f t="shared" si="222"/>
        <v/>
      </c>
      <c r="CL14" s="49" t="str">
        <f t="shared" si="222"/>
        <v/>
      </c>
      <c r="CM14" s="49" t="str">
        <f t="shared" si="222"/>
        <v/>
      </c>
      <c r="CN14" s="49" t="str">
        <f t="shared" si="222"/>
        <v/>
      </c>
      <c r="CO14" s="49" t="str">
        <f t="shared" si="222"/>
        <v/>
      </c>
      <c r="CP14" s="49" t="str">
        <f t="shared" si="222"/>
        <v/>
      </c>
      <c r="CQ14" s="49" t="str">
        <f t="shared" si="222"/>
        <v/>
      </c>
      <c r="CR14" s="49" t="str">
        <f t="shared" si="222"/>
        <v/>
      </c>
      <c r="CS14" s="49" t="str">
        <f t="shared" si="222"/>
        <v/>
      </c>
      <c r="CT14" s="49" t="str">
        <f t="shared" si="222"/>
        <v/>
      </c>
      <c r="CU14" s="49" t="str">
        <f t="shared" si="222"/>
        <v/>
      </c>
      <c r="CV14" s="49" t="str">
        <f t="shared" si="222"/>
        <v/>
      </c>
      <c r="CW14" s="49" t="str">
        <f t="shared" si="222"/>
        <v/>
      </c>
      <c r="CX14" s="49" t="str">
        <f t="shared" si="222"/>
        <v/>
      </c>
      <c r="CY14" s="49" t="str">
        <f t="shared" si="222"/>
        <v/>
      </c>
      <c r="CZ14" s="49" t="str">
        <f t="shared" si="222"/>
        <v/>
      </c>
      <c r="DA14" s="49" t="str">
        <f t="shared" si="222"/>
        <v/>
      </c>
      <c r="DB14" s="49" t="str">
        <f t="shared" si="222"/>
        <v/>
      </c>
      <c r="DC14" s="49" t="str">
        <f t="shared" si="222"/>
        <v/>
      </c>
      <c r="DD14" s="49" t="str">
        <f t="shared" si="222"/>
        <v/>
      </c>
      <c r="DE14" s="49" t="str">
        <f t="shared" si="222"/>
        <v/>
      </c>
      <c r="DF14" s="49" t="str">
        <f t="shared" si="222"/>
        <v/>
      </c>
      <c r="DG14" s="49" t="str">
        <f t="shared" si="222"/>
        <v/>
      </c>
      <c r="DH14" s="49" t="str">
        <f t="shared" si="222"/>
        <v/>
      </c>
      <c r="DI14" s="49" t="str">
        <f t="shared" si="222"/>
        <v/>
      </c>
      <c r="DJ14" s="49" t="str">
        <f t="shared" si="222"/>
        <v/>
      </c>
      <c r="DK14" s="49" t="str">
        <f t="shared" si="222"/>
        <v/>
      </c>
      <c r="DL14" s="49" t="str">
        <f t="shared" si="222"/>
        <v/>
      </c>
      <c r="DM14" s="49" t="str">
        <f t="shared" si="222"/>
        <v/>
      </c>
      <c r="DN14" s="49" t="str">
        <f t="shared" si="222"/>
        <v/>
      </c>
      <c r="DO14" s="49" t="str">
        <f t="shared" si="222"/>
        <v/>
      </c>
      <c r="DP14" s="49" t="str">
        <f t="shared" si="222"/>
        <v/>
      </c>
      <c r="DQ14" s="49" t="str">
        <f t="shared" si="222"/>
        <v/>
      </c>
      <c r="DR14" s="49" t="str">
        <f t="shared" si="222"/>
        <v/>
      </c>
      <c r="DS14" s="183" t="str">
        <f t="shared" si="213"/>
        <v/>
      </c>
      <c r="DT14" s="49" t="str">
        <f t="shared" si="214"/>
        <v/>
      </c>
      <c r="DU14" s="49" t="str">
        <f t="shared" ref="DU14:GF17" si="225">IF(ISNONTEXT($V14),DT14+$V14,"")</f>
        <v/>
      </c>
      <c r="DV14" s="49" t="str">
        <f t="shared" si="225"/>
        <v/>
      </c>
      <c r="DW14" s="49" t="str">
        <f t="shared" si="225"/>
        <v/>
      </c>
      <c r="DX14" s="49" t="str">
        <f t="shared" si="225"/>
        <v/>
      </c>
      <c r="DY14" s="49" t="str">
        <f t="shared" si="225"/>
        <v/>
      </c>
      <c r="DZ14" s="49" t="str">
        <f t="shared" si="225"/>
        <v/>
      </c>
      <c r="EA14" s="49" t="str">
        <f t="shared" si="225"/>
        <v/>
      </c>
      <c r="EB14" s="49" t="str">
        <f t="shared" si="225"/>
        <v/>
      </c>
      <c r="EC14" s="49" t="str">
        <f t="shared" si="225"/>
        <v/>
      </c>
      <c r="ED14" s="49" t="str">
        <f t="shared" si="225"/>
        <v/>
      </c>
      <c r="EE14" s="49" t="str">
        <f t="shared" si="225"/>
        <v/>
      </c>
      <c r="EF14" s="49" t="str">
        <f t="shared" si="225"/>
        <v/>
      </c>
      <c r="EG14" s="49" t="str">
        <f t="shared" si="225"/>
        <v/>
      </c>
      <c r="EH14" s="49" t="str">
        <f t="shared" si="225"/>
        <v/>
      </c>
      <c r="EI14" s="49" t="str">
        <f t="shared" si="225"/>
        <v/>
      </c>
      <c r="EJ14" s="49" t="str">
        <f t="shared" si="225"/>
        <v/>
      </c>
      <c r="EK14" s="49" t="str">
        <f t="shared" si="225"/>
        <v/>
      </c>
      <c r="EL14" s="49" t="str">
        <f t="shared" si="225"/>
        <v/>
      </c>
      <c r="EM14" s="49" t="str">
        <f t="shared" si="225"/>
        <v/>
      </c>
      <c r="EN14" s="49" t="str">
        <f t="shared" si="225"/>
        <v/>
      </c>
      <c r="EO14" s="49" t="str">
        <f t="shared" si="225"/>
        <v/>
      </c>
      <c r="EP14" s="49" t="str">
        <f t="shared" si="225"/>
        <v/>
      </c>
      <c r="EQ14" s="49" t="str">
        <f t="shared" si="225"/>
        <v/>
      </c>
      <c r="ER14" s="49" t="str">
        <f t="shared" si="225"/>
        <v/>
      </c>
      <c r="ES14" s="49" t="str">
        <f t="shared" si="225"/>
        <v/>
      </c>
      <c r="ET14" s="49" t="str">
        <f t="shared" si="225"/>
        <v/>
      </c>
      <c r="EU14" s="49" t="str">
        <f t="shared" si="225"/>
        <v/>
      </c>
      <c r="EV14" s="49" t="str">
        <f t="shared" si="225"/>
        <v/>
      </c>
      <c r="EW14" s="49" t="str">
        <f t="shared" si="225"/>
        <v/>
      </c>
      <c r="EX14" s="49" t="str">
        <f t="shared" si="225"/>
        <v/>
      </c>
      <c r="EY14" s="49" t="str">
        <f t="shared" si="225"/>
        <v/>
      </c>
      <c r="EZ14" s="49" t="str">
        <f t="shared" si="225"/>
        <v/>
      </c>
      <c r="FA14" s="49" t="str">
        <f t="shared" si="225"/>
        <v/>
      </c>
      <c r="FB14" s="49" t="str">
        <f t="shared" si="225"/>
        <v/>
      </c>
      <c r="FC14" s="49" t="str">
        <f t="shared" si="225"/>
        <v/>
      </c>
      <c r="FD14" s="49" t="str">
        <f t="shared" si="225"/>
        <v/>
      </c>
      <c r="FE14" s="49" t="str">
        <f t="shared" si="225"/>
        <v/>
      </c>
      <c r="FF14" s="49" t="str">
        <f t="shared" si="225"/>
        <v/>
      </c>
      <c r="FG14" s="49" t="str">
        <f t="shared" si="225"/>
        <v/>
      </c>
      <c r="FH14" s="49" t="str">
        <f t="shared" si="225"/>
        <v/>
      </c>
      <c r="FI14" s="49" t="str">
        <f t="shared" si="225"/>
        <v/>
      </c>
      <c r="FJ14" s="49" t="str">
        <f t="shared" si="225"/>
        <v/>
      </c>
      <c r="FK14" s="49" t="str">
        <f t="shared" si="225"/>
        <v/>
      </c>
      <c r="FL14" s="49" t="str">
        <f t="shared" si="225"/>
        <v/>
      </c>
      <c r="FM14" s="49" t="str">
        <f t="shared" si="225"/>
        <v/>
      </c>
      <c r="FN14" s="49" t="str">
        <f t="shared" si="225"/>
        <v/>
      </c>
      <c r="FO14" s="49" t="str">
        <f t="shared" si="225"/>
        <v/>
      </c>
      <c r="FP14" s="49" t="str">
        <f t="shared" si="225"/>
        <v/>
      </c>
      <c r="FQ14" s="49" t="str">
        <f t="shared" si="225"/>
        <v/>
      </c>
      <c r="FR14" s="49" t="str">
        <f t="shared" si="225"/>
        <v/>
      </c>
      <c r="FS14" s="49" t="str">
        <f t="shared" si="225"/>
        <v/>
      </c>
      <c r="FT14" s="49" t="str">
        <f t="shared" si="225"/>
        <v/>
      </c>
      <c r="FU14" s="49" t="str">
        <f t="shared" si="225"/>
        <v/>
      </c>
      <c r="FV14" s="49" t="str">
        <f t="shared" si="225"/>
        <v/>
      </c>
      <c r="FW14" s="49" t="str">
        <f t="shared" si="225"/>
        <v/>
      </c>
      <c r="FX14" s="49" t="str">
        <f t="shared" si="225"/>
        <v/>
      </c>
      <c r="FY14" s="49" t="str">
        <f t="shared" si="225"/>
        <v/>
      </c>
      <c r="FZ14" s="49" t="str">
        <f t="shared" si="225"/>
        <v/>
      </c>
      <c r="GA14" s="49" t="str">
        <f t="shared" si="225"/>
        <v/>
      </c>
      <c r="GB14" s="49" t="str">
        <f t="shared" si="225"/>
        <v/>
      </c>
      <c r="GC14" s="49" t="str">
        <f t="shared" si="225"/>
        <v/>
      </c>
      <c r="GD14" s="49" t="str">
        <f t="shared" si="225"/>
        <v/>
      </c>
      <c r="GE14" s="49" t="str">
        <f t="shared" si="225"/>
        <v/>
      </c>
      <c r="GF14" s="49" t="str">
        <f t="shared" si="225"/>
        <v/>
      </c>
      <c r="GG14" s="49" t="str">
        <f t="shared" si="223"/>
        <v/>
      </c>
      <c r="GH14" s="49" t="str">
        <f t="shared" si="223"/>
        <v/>
      </c>
      <c r="GI14" s="49" t="str">
        <f t="shared" si="223"/>
        <v/>
      </c>
      <c r="GJ14" s="49" t="str">
        <f t="shared" si="223"/>
        <v/>
      </c>
      <c r="GK14" s="49" t="str">
        <f t="shared" si="223"/>
        <v/>
      </c>
      <c r="GL14" s="49" t="str">
        <f t="shared" si="223"/>
        <v/>
      </c>
      <c r="GM14" s="49" t="str">
        <f t="shared" si="223"/>
        <v/>
      </c>
      <c r="GN14" s="49" t="str">
        <f t="shared" si="223"/>
        <v/>
      </c>
      <c r="GO14" s="49" t="str">
        <f t="shared" si="223"/>
        <v/>
      </c>
      <c r="GP14" s="49" t="str">
        <f t="shared" si="223"/>
        <v/>
      </c>
      <c r="GQ14" s="49" t="str">
        <f t="shared" si="223"/>
        <v/>
      </c>
      <c r="GR14" s="49" t="str">
        <f t="shared" si="223"/>
        <v/>
      </c>
      <c r="GS14" s="49" t="str">
        <f t="shared" si="223"/>
        <v/>
      </c>
      <c r="GT14" s="49" t="str">
        <f t="shared" si="223"/>
        <v/>
      </c>
      <c r="GU14" s="49" t="str">
        <f t="shared" si="223"/>
        <v/>
      </c>
      <c r="GV14" s="49" t="str">
        <f t="shared" si="223"/>
        <v/>
      </c>
      <c r="GW14" s="49" t="str">
        <f t="shared" si="223"/>
        <v/>
      </c>
      <c r="GX14" s="49" t="str">
        <f t="shared" si="223"/>
        <v/>
      </c>
      <c r="GY14" s="49" t="str">
        <f t="shared" si="223"/>
        <v/>
      </c>
      <c r="GZ14" s="49" t="str">
        <f t="shared" si="223"/>
        <v/>
      </c>
      <c r="HA14" s="49" t="str">
        <f t="shared" si="223"/>
        <v/>
      </c>
      <c r="HB14" s="49" t="str">
        <f t="shared" si="223"/>
        <v/>
      </c>
      <c r="HC14" s="49" t="str">
        <f t="shared" si="223"/>
        <v/>
      </c>
      <c r="HD14" s="49" t="str">
        <f t="shared" si="223"/>
        <v/>
      </c>
      <c r="HE14" s="49" t="str">
        <f t="shared" si="223"/>
        <v/>
      </c>
      <c r="HF14" s="49" t="str">
        <f t="shared" si="223"/>
        <v/>
      </c>
      <c r="HG14" s="49" t="str">
        <f t="shared" si="223"/>
        <v/>
      </c>
      <c r="HH14" s="49" t="str">
        <f t="shared" si="223"/>
        <v/>
      </c>
      <c r="HI14" s="49" t="str">
        <f t="shared" si="223"/>
        <v/>
      </c>
      <c r="HJ14" s="49" t="str">
        <f t="shared" si="223"/>
        <v/>
      </c>
      <c r="HK14" s="49" t="str">
        <f t="shared" si="223"/>
        <v/>
      </c>
      <c r="HL14" s="49" t="str">
        <f t="shared" si="223"/>
        <v/>
      </c>
      <c r="HM14" s="49" t="str">
        <f t="shared" si="223"/>
        <v/>
      </c>
      <c r="HN14" s="49" t="str">
        <f t="shared" si="223"/>
        <v/>
      </c>
      <c r="HO14" s="49" t="str">
        <f t="shared" si="223"/>
        <v/>
      </c>
      <c r="HP14" s="169" t="e">
        <f t="shared" si="7"/>
        <v>#N/A</v>
      </c>
      <c r="HQ14" s="169" t="e">
        <f t="shared" si="8"/>
        <v>#N/A</v>
      </c>
      <c r="HR14" s="169" t="e">
        <f t="shared" si="9"/>
        <v>#N/A</v>
      </c>
      <c r="HS14" s="169" t="e">
        <f t="shared" si="10"/>
        <v>#N/A</v>
      </c>
      <c r="HT14" s="169" t="e">
        <f t="shared" si="11"/>
        <v>#N/A</v>
      </c>
      <c r="HU14" s="169" t="e">
        <f t="shared" si="12"/>
        <v>#N/A</v>
      </c>
      <c r="HV14" s="169" t="e">
        <f t="shared" si="13"/>
        <v>#N/A</v>
      </c>
      <c r="HW14" s="169" t="e">
        <f t="shared" si="14"/>
        <v>#N/A</v>
      </c>
      <c r="HX14" s="169" t="e">
        <f t="shared" si="15"/>
        <v>#N/A</v>
      </c>
      <c r="HY14" s="169" t="e">
        <f t="shared" si="16"/>
        <v>#N/A</v>
      </c>
      <c r="HZ14" s="169" t="e">
        <f t="shared" si="17"/>
        <v>#N/A</v>
      </c>
      <c r="IA14" s="169" t="e">
        <f t="shared" si="18"/>
        <v>#N/A</v>
      </c>
      <c r="IB14" s="169" t="e">
        <f t="shared" si="19"/>
        <v>#N/A</v>
      </c>
      <c r="IC14" s="169" t="e">
        <f t="shared" si="20"/>
        <v>#N/A</v>
      </c>
      <c r="ID14" s="169" t="e">
        <f t="shared" si="21"/>
        <v>#N/A</v>
      </c>
      <c r="IE14" s="169" t="e">
        <f t="shared" si="22"/>
        <v>#N/A</v>
      </c>
      <c r="IF14" s="169" t="e">
        <f t="shared" si="23"/>
        <v>#N/A</v>
      </c>
      <c r="IG14" s="169" t="e">
        <f t="shared" si="24"/>
        <v>#N/A</v>
      </c>
      <c r="IH14" s="169" t="e">
        <f t="shared" si="25"/>
        <v>#N/A</v>
      </c>
      <c r="II14" s="169" t="e">
        <f t="shared" si="26"/>
        <v>#N/A</v>
      </c>
      <c r="IJ14" s="169" t="e">
        <f t="shared" si="27"/>
        <v>#N/A</v>
      </c>
      <c r="IK14" s="169" t="e">
        <f t="shared" si="28"/>
        <v>#N/A</v>
      </c>
      <c r="IL14" s="169" t="e">
        <f t="shared" si="29"/>
        <v>#N/A</v>
      </c>
      <c r="IM14" s="169" t="e">
        <f t="shared" si="30"/>
        <v>#N/A</v>
      </c>
      <c r="IN14" s="169" t="e">
        <f t="shared" si="31"/>
        <v>#N/A</v>
      </c>
      <c r="IO14" s="169" t="e">
        <f t="shared" si="32"/>
        <v>#N/A</v>
      </c>
      <c r="IP14" s="169" t="e">
        <f t="shared" si="33"/>
        <v>#N/A</v>
      </c>
      <c r="IQ14" s="169" t="e">
        <f t="shared" si="34"/>
        <v>#N/A</v>
      </c>
      <c r="IR14" s="169" t="e">
        <f t="shared" si="35"/>
        <v>#N/A</v>
      </c>
      <c r="IS14" s="169" t="e">
        <f t="shared" si="36"/>
        <v>#N/A</v>
      </c>
      <c r="IT14" s="169" t="e">
        <f t="shared" si="37"/>
        <v>#N/A</v>
      </c>
      <c r="IU14" s="169" t="e">
        <f t="shared" si="38"/>
        <v>#N/A</v>
      </c>
      <c r="IV14" s="169" t="e">
        <f t="shared" si="39"/>
        <v>#N/A</v>
      </c>
      <c r="IW14" s="169" t="e">
        <f t="shared" si="40"/>
        <v>#N/A</v>
      </c>
      <c r="IX14" s="169" t="e">
        <f t="shared" si="41"/>
        <v>#N/A</v>
      </c>
      <c r="IY14" s="169" t="e">
        <f t="shared" si="42"/>
        <v>#N/A</v>
      </c>
      <c r="IZ14" s="169" t="e">
        <f t="shared" si="43"/>
        <v>#N/A</v>
      </c>
      <c r="JA14" s="169" t="e">
        <f t="shared" si="44"/>
        <v>#N/A</v>
      </c>
      <c r="JB14" s="169" t="e">
        <f t="shared" si="45"/>
        <v>#N/A</v>
      </c>
      <c r="JC14" s="169" t="e">
        <f t="shared" si="46"/>
        <v>#N/A</v>
      </c>
      <c r="JD14" s="169" t="e">
        <f t="shared" si="47"/>
        <v>#N/A</v>
      </c>
      <c r="JE14" s="169" t="e">
        <f t="shared" si="48"/>
        <v>#N/A</v>
      </c>
      <c r="JF14" s="169" t="e">
        <f t="shared" si="49"/>
        <v>#N/A</v>
      </c>
      <c r="JG14" s="169" t="e">
        <f t="shared" si="50"/>
        <v>#N/A</v>
      </c>
      <c r="JH14" s="169" t="e">
        <f t="shared" si="51"/>
        <v>#N/A</v>
      </c>
      <c r="JI14" s="169" t="e">
        <f t="shared" si="52"/>
        <v>#N/A</v>
      </c>
      <c r="JJ14" s="169" t="e">
        <f t="shared" si="53"/>
        <v>#N/A</v>
      </c>
      <c r="JK14" s="169" t="e">
        <f t="shared" si="54"/>
        <v>#N/A</v>
      </c>
      <c r="JL14" s="169" t="e">
        <f t="shared" si="55"/>
        <v>#N/A</v>
      </c>
      <c r="JM14" s="169" t="e">
        <f t="shared" si="56"/>
        <v>#N/A</v>
      </c>
      <c r="JN14" s="169" t="e">
        <f t="shared" si="57"/>
        <v>#N/A</v>
      </c>
      <c r="JO14" s="169" t="e">
        <f t="shared" si="58"/>
        <v>#N/A</v>
      </c>
      <c r="JP14" s="169" t="e">
        <f t="shared" si="59"/>
        <v>#N/A</v>
      </c>
      <c r="JQ14" s="169" t="e">
        <f t="shared" si="60"/>
        <v>#N/A</v>
      </c>
      <c r="JR14" s="169" t="e">
        <f t="shared" si="61"/>
        <v>#N/A</v>
      </c>
      <c r="JS14" s="169" t="e">
        <f t="shared" si="62"/>
        <v>#N/A</v>
      </c>
      <c r="JT14" s="169" t="e">
        <f t="shared" si="63"/>
        <v>#N/A</v>
      </c>
      <c r="JU14" s="169" t="e">
        <f t="shared" si="64"/>
        <v>#N/A</v>
      </c>
      <c r="JV14" s="169" t="e">
        <f t="shared" si="65"/>
        <v>#N/A</v>
      </c>
      <c r="JW14" s="169" t="e">
        <f t="shared" si="66"/>
        <v>#N/A</v>
      </c>
      <c r="JX14" s="169" t="e">
        <f t="shared" si="67"/>
        <v>#N/A</v>
      </c>
      <c r="JY14" s="169" t="e">
        <f t="shared" si="68"/>
        <v>#N/A</v>
      </c>
      <c r="JZ14" s="169" t="e">
        <f t="shared" si="69"/>
        <v>#N/A</v>
      </c>
      <c r="KA14" s="169" t="e">
        <f t="shared" si="70"/>
        <v>#N/A</v>
      </c>
      <c r="KB14" s="169" t="e">
        <f t="shared" si="71"/>
        <v>#N/A</v>
      </c>
      <c r="KC14" s="169" t="e">
        <f t="shared" si="72"/>
        <v>#N/A</v>
      </c>
      <c r="KD14" s="169" t="e">
        <f t="shared" si="73"/>
        <v>#N/A</v>
      </c>
      <c r="KE14" s="169" t="e">
        <f t="shared" si="74"/>
        <v>#N/A</v>
      </c>
      <c r="KF14" s="169" t="e">
        <f t="shared" si="75"/>
        <v>#N/A</v>
      </c>
      <c r="KG14" s="169" t="e">
        <f t="shared" si="76"/>
        <v>#N/A</v>
      </c>
      <c r="KH14" s="169" t="e">
        <f t="shared" si="77"/>
        <v>#N/A</v>
      </c>
      <c r="KI14" s="169" t="e">
        <f t="shared" si="78"/>
        <v>#N/A</v>
      </c>
      <c r="KJ14" s="169" t="e">
        <f t="shared" si="79"/>
        <v>#N/A</v>
      </c>
      <c r="KK14" s="169" t="e">
        <f t="shared" si="80"/>
        <v>#N/A</v>
      </c>
      <c r="KL14" s="169" t="e">
        <f t="shared" si="81"/>
        <v>#N/A</v>
      </c>
      <c r="KM14" s="169" t="e">
        <f t="shared" si="82"/>
        <v>#N/A</v>
      </c>
      <c r="KN14" s="169" t="e">
        <f t="shared" si="83"/>
        <v>#N/A</v>
      </c>
      <c r="KO14" s="169" t="e">
        <f t="shared" si="84"/>
        <v>#N/A</v>
      </c>
      <c r="KP14" s="169" t="e">
        <f t="shared" si="85"/>
        <v>#N/A</v>
      </c>
      <c r="KQ14" s="169" t="e">
        <f t="shared" si="86"/>
        <v>#N/A</v>
      </c>
      <c r="KR14" s="169" t="e">
        <f t="shared" si="87"/>
        <v>#N/A</v>
      </c>
      <c r="KS14" s="169" t="e">
        <f t="shared" si="88"/>
        <v>#N/A</v>
      </c>
      <c r="KT14" s="169" t="e">
        <f t="shared" si="89"/>
        <v>#N/A</v>
      </c>
      <c r="KU14" s="169" t="e">
        <f t="shared" si="90"/>
        <v>#N/A</v>
      </c>
      <c r="KV14" s="169" t="e">
        <f t="shared" si="91"/>
        <v>#N/A</v>
      </c>
      <c r="KW14" s="169" t="e">
        <f t="shared" si="92"/>
        <v>#N/A</v>
      </c>
      <c r="KX14" s="169" t="e">
        <f t="shared" si="93"/>
        <v>#N/A</v>
      </c>
      <c r="KY14" s="169" t="e">
        <f t="shared" si="94"/>
        <v>#N/A</v>
      </c>
      <c r="KZ14" s="169" t="e">
        <f t="shared" si="95"/>
        <v>#N/A</v>
      </c>
      <c r="LA14" s="169" t="e">
        <f t="shared" si="96"/>
        <v>#N/A</v>
      </c>
      <c r="LB14" s="169" t="e">
        <f t="shared" si="97"/>
        <v>#N/A</v>
      </c>
      <c r="LC14" s="169" t="e">
        <f t="shared" si="98"/>
        <v>#N/A</v>
      </c>
      <c r="LD14" s="169" t="e">
        <f t="shared" si="99"/>
        <v>#N/A</v>
      </c>
      <c r="LE14" s="169" t="e">
        <f t="shared" si="100"/>
        <v>#N/A</v>
      </c>
      <c r="LF14" s="169" t="e">
        <f t="shared" si="101"/>
        <v>#N/A</v>
      </c>
      <c r="LG14" s="169" t="e">
        <f t="shared" si="102"/>
        <v>#N/A</v>
      </c>
      <c r="LH14" s="169" t="e">
        <f t="shared" si="103"/>
        <v>#N/A</v>
      </c>
      <c r="LI14" s="169" t="e">
        <f t="shared" si="104"/>
        <v>#N/A</v>
      </c>
      <c r="LJ14" s="169" t="e">
        <f t="shared" si="105"/>
        <v>#N/A</v>
      </c>
      <c r="LK14" s="169" t="e">
        <f t="shared" si="106"/>
        <v>#N/A</v>
      </c>
      <c r="LL14" s="169" t="e">
        <f t="shared" si="107"/>
        <v>#N/A</v>
      </c>
      <c r="LM14" s="169" t="e">
        <f t="shared" si="108"/>
        <v>#N/A</v>
      </c>
      <c r="LN14" s="169" t="e">
        <f t="shared" si="109"/>
        <v>#N/A</v>
      </c>
      <c r="LO14" s="169" t="e">
        <f t="shared" si="110"/>
        <v>#N/A</v>
      </c>
      <c r="LP14" s="169" t="e">
        <f t="shared" si="111"/>
        <v>#N/A</v>
      </c>
      <c r="LQ14" s="169" t="e">
        <f t="shared" si="112"/>
        <v>#N/A</v>
      </c>
      <c r="LR14" s="169" t="e">
        <f t="shared" si="113"/>
        <v>#N/A</v>
      </c>
      <c r="LS14" s="169" t="e">
        <f t="shared" si="114"/>
        <v>#N/A</v>
      </c>
      <c r="LT14" s="169" t="e">
        <f t="shared" si="115"/>
        <v>#N/A</v>
      </c>
      <c r="LU14" s="169" t="e">
        <f t="shared" si="116"/>
        <v>#N/A</v>
      </c>
      <c r="LV14" s="169" t="e">
        <f t="shared" si="117"/>
        <v>#N/A</v>
      </c>
      <c r="LW14" s="169" t="e">
        <f t="shared" si="118"/>
        <v>#N/A</v>
      </c>
      <c r="LX14" s="169" t="e">
        <f t="shared" si="119"/>
        <v>#N/A</v>
      </c>
      <c r="LY14" s="169" t="e">
        <f t="shared" si="120"/>
        <v>#N/A</v>
      </c>
      <c r="LZ14" s="169" t="e">
        <f t="shared" si="121"/>
        <v>#N/A</v>
      </c>
      <c r="MA14" s="169" t="e">
        <f t="shared" si="122"/>
        <v>#N/A</v>
      </c>
      <c r="MB14" s="169" t="e">
        <f t="shared" si="123"/>
        <v>#N/A</v>
      </c>
      <c r="MC14" s="169" t="e">
        <f t="shared" si="124"/>
        <v>#N/A</v>
      </c>
      <c r="MD14" s="169" t="e">
        <f t="shared" si="125"/>
        <v>#N/A</v>
      </c>
      <c r="ME14" s="169" t="e">
        <f t="shared" si="126"/>
        <v>#N/A</v>
      </c>
      <c r="MF14" s="169" t="e">
        <f t="shared" si="127"/>
        <v>#N/A</v>
      </c>
      <c r="MG14" s="169" t="e">
        <f t="shared" si="128"/>
        <v>#N/A</v>
      </c>
      <c r="MH14" s="169" t="e">
        <f t="shared" si="129"/>
        <v>#N/A</v>
      </c>
      <c r="MI14" s="169" t="e">
        <f t="shared" si="130"/>
        <v>#N/A</v>
      </c>
      <c r="MJ14" s="169" t="e">
        <f t="shared" si="131"/>
        <v>#N/A</v>
      </c>
      <c r="MK14" s="169" t="e">
        <f t="shared" si="132"/>
        <v>#N/A</v>
      </c>
      <c r="ML14" s="169" t="e">
        <f t="shared" si="133"/>
        <v>#N/A</v>
      </c>
      <c r="MM14" s="169" t="e">
        <f t="shared" si="134"/>
        <v>#N/A</v>
      </c>
      <c r="MN14" s="169" t="e">
        <f t="shared" si="135"/>
        <v>#N/A</v>
      </c>
      <c r="MO14" s="169" t="e">
        <f t="shared" si="136"/>
        <v>#N/A</v>
      </c>
      <c r="MP14" s="169" t="e">
        <f t="shared" si="137"/>
        <v>#N/A</v>
      </c>
      <c r="MQ14" s="169" t="e">
        <f t="shared" si="138"/>
        <v>#N/A</v>
      </c>
      <c r="MR14" s="169" t="e">
        <f t="shared" si="139"/>
        <v>#N/A</v>
      </c>
      <c r="MS14" s="169" t="e">
        <f t="shared" si="140"/>
        <v>#N/A</v>
      </c>
      <c r="MT14" s="169" t="e">
        <f t="shared" si="141"/>
        <v>#N/A</v>
      </c>
      <c r="MU14" s="169" t="e">
        <f t="shared" si="142"/>
        <v>#N/A</v>
      </c>
      <c r="MV14" s="169" t="e">
        <f t="shared" si="143"/>
        <v>#N/A</v>
      </c>
      <c r="MW14" s="169" t="e">
        <f t="shared" si="144"/>
        <v>#N/A</v>
      </c>
      <c r="MX14" s="169" t="e">
        <f t="shared" si="145"/>
        <v>#N/A</v>
      </c>
      <c r="MY14" s="169" t="e">
        <f t="shared" si="146"/>
        <v>#N/A</v>
      </c>
      <c r="MZ14" s="169" t="e">
        <f t="shared" si="147"/>
        <v>#N/A</v>
      </c>
      <c r="NA14" s="169" t="e">
        <f t="shared" si="148"/>
        <v>#N/A</v>
      </c>
      <c r="NB14" s="169" t="e">
        <f t="shared" si="149"/>
        <v>#N/A</v>
      </c>
      <c r="NC14" s="169" t="e">
        <f t="shared" si="150"/>
        <v>#N/A</v>
      </c>
      <c r="ND14" s="169" t="e">
        <f t="shared" si="151"/>
        <v>#N/A</v>
      </c>
      <c r="NE14" s="169" t="e">
        <f t="shared" si="152"/>
        <v>#N/A</v>
      </c>
      <c r="NF14" s="169" t="e">
        <f t="shared" si="153"/>
        <v>#N/A</v>
      </c>
      <c r="NG14" s="169" t="e">
        <f t="shared" si="154"/>
        <v>#N/A</v>
      </c>
      <c r="NH14" s="169" t="e">
        <f t="shared" si="155"/>
        <v>#N/A</v>
      </c>
      <c r="NI14" s="169" t="e">
        <f t="shared" si="156"/>
        <v>#N/A</v>
      </c>
      <c r="NJ14" s="169" t="e">
        <f t="shared" si="157"/>
        <v>#N/A</v>
      </c>
      <c r="NK14" s="169" t="e">
        <f t="shared" si="158"/>
        <v>#N/A</v>
      </c>
      <c r="NL14" s="169" t="e">
        <f t="shared" si="159"/>
        <v>#N/A</v>
      </c>
      <c r="NM14" s="169" t="e">
        <f t="shared" si="160"/>
        <v>#N/A</v>
      </c>
      <c r="NN14" s="169" t="e">
        <f t="shared" si="161"/>
        <v>#N/A</v>
      </c>
      <c r="NO14" s="169" t="e">
        <f t="shared" si="162"/>
        <v>#N/A</v>
      </c>
      <c r="NP14" s="169" t="e">
        <f t="shared" si="163"/>
        <v>#N/A</v>
      </c>
      <c r="NQ14" s="169" t="e">
        <f t="shared" si="164"/>
        <v>#N/A</v>
      </c>
      <c r="NR14" s="169" t="e">
        <f t="shared" si="165"/>
        <v>#N/A</v>
      </c>
      <c r="NS14" s="169" t="e">
        <f t="shared" si="166"/>
        <v>#N/A</v>
      </c>
      <c r="NT14" s="169" t="e">
        <f t="shared" si="167"/>
        <v>#N/A</v>
      </c>
      <c r="NU14" s="169" t="e">
        <f t="shared" si="168"/>
        <v>#N/A</v>
      </c>
      <c r="NV14" s="169" t="e">
        <f t="shared" si="169"/>
        <v>#N/A</v>
      </c>
      <c r="NW14" s="169" t="e">
        <f t="shared" si="170"/>
        <v>#N/A</v>
      </c>
      <c r="NX14" s="169" t="e">
        <f t="shared" si="171"/>
        <v>#N/A</v>
      </c>
      <c r="NY14" s="169" t="e">
        <f t="shared" si="172"/>
        <v>#N/A</v>
      </c>
      <c r="NZ14" s="169" t="e">
        <f t="shared" si="173"/>
        <v>#N/A</v>
      </c>
      <c r="OA14" s="169" t="e">
        <f t="shared" si="174"/>
        <v>#N/A</v>
      </c>
      <c r="OB14" s="169" t="e">
        <f t="shared" si="175"/>
        <v>#N/A</v>
      </c>
      <c r="OC14" s="169" t="e">
        <f t="shared" si="176"/>
        <v>#N/A</v>
      </c>
      <c r="OD14" s="169" t="e">
        <f t="shared" si="177"/>
        <v>#N/A</v>
      </c>
      <c r="OE14" s="169" t="e">
        <f t="shared" si="178"/>
        <v>#N/A</v>
      </c>
      <c r="OF14" s="169" t="e">
        <f t="shared" si="179"/>
        <v>#N/A</v>
      </c>
      <c r="OG14" s="169" t="e">
        <f t="shared" si="180"/>
        <v>#N/A</v>
      </c>
      <c r="OH14" s="169" t="e">
        <f t="shared" si="181"/>
        <v>#N/A</v>
      </c>
      <c r="OI14" s="169" t="e">
        <f t="shared" si="182"/>
        <v>#N/A</v>
      </c>
      <c r="OJ14" s="169" t="e">
        <f t="shared" si="183"/>
        <v>#N/A</v>
      </c>
      <c r="OK14" s="169" t="e">
        <f t="shared" si="184"/>
        <v>#N/A</v>
      </c>
      <c r="OL14" s="169" t="e">
        <f t="shared" si="185"/>
        <v>#N/A</v>
      </c>
      <c r="OM14" s="169" t="e">
        <f t="shared" si="186"/>
        <v>#N/A</v>
      </c>
      <c r="ON14" s="169" t="e">
        <f t="shared" si="187"/>
        <v>#N/A</v>
      </c>
      <c r="OO14" s="169" t="e">
        <f t="shared" si="188"/>
        <v>#N/A</v>
      </c>
      <c r="OP14" s="169" t="e">
        <f t="shared" si="189"/>
        <v>#N/A</v>
      </c>
      <c r="OQ14" s="169" t="e">
        <f t="shared" si="190"/>
        <v>#N/A</v>
      </c>
      <c r="OR14" s="169" t="e">
        <f t="shared" si="191"/>
        <v>#N/A</v>
      </c>
      <c r="OS14" s="169" t="e">
        <f t="shared" si="192"/>
        <v>#N/A</v>
      </c>
      <c r="OT14" s="169" t="e">
        <f t="shared" si="193"/>
        <v>#N/A</v>
      </c>
      <c r="OU14" s="169" t="e">
        <f t="shared" si="194"/>
        <v>#N/A</v>
      </c>
      <c r="OV14" s="169" t="e">
        <f t="shared" si="195"/>
        <v>#N/A</v>
      </c>
      <c r="OW14" s="169" t="e">
        <f t="shared" si="196"/>
        <v>#N/A</v>
      </c>
      <c r="OX14" s="169" t="e">
        <f t="shared" si="197"/>
        <v>#N/A</v>
      </c>
      <c r="OY14" s="169" t="e">
        <f t="shared" si="198"/>
        <v>#N/A</v>
      </c>
      <c r="OZ14" s="169" t="e">
        <f t="shared" si="199"/>
        <v>#N/A</v>
      </c>
      <c r="PA14" s="169" t="e">
        <f t="shared" si="200"/>
        <v>#N/A</v>
      </c>
      <c r="PB14" s="169" t="e">
        <f t="shared" si="201"/>
        <v>#N/A</v>
      </c>
      <c r="PC14" s="169" t="e">
        <f t="shared" si="202"/>
        <v>#N/A</v>
      </c>
      <c r="PD14" s="169" t="e">
        <f t="shared" si="203"/>
        <v>#N/A</v>
      </c>
      <c r="PE14" s="169" t="e">
        <f t="shared" si="204"/>
        <v>#N/A</v>
      </c>
      <c r="PF14" s="169" t="e">
        <f t="shared" si="205"/>
        <v>#N/A</v>
      </c>
      <c r="PG14" s="169" t="e">
        <f t="shared" si="206"/>
        <v>#N/A</v>
      </c>
      <c r="PH14" s="169" t="e">
        <f t="shared" si="207"/>
        <v>#N/A</v>
      </c>
    </row>
    <row r="15" spans="1:425" hidden="1" x14ac:dyDescent="0.75">
      <c r="A15" s="4">
        <v>12</v>
      </c>
      <c r="B15" s="96" t="str">
        <f t="shared" si="208"/>
        <v/>
      </c>
      <c r="C15" s="95"/>
      <c r="D15" s="96" t="str">
        <f t="shared" si="209"/>
        <v/>
      </c>
      <c r="E15" s="124" t="str">
        <f t="shared" si="0"/>
        <v/>
      </c>
      <c r="F15" s="124" t="str">
        <f t="shared" si="1"/>
        <v/>
      </c>
      <c r="G15" s="73" t="str">
        <f t="shared" si="210"/>
        <v/>
      </c>
      <c r="H15" s="23"/>
      <c r="I15" s="57"/>
      <c r="J15" s="280"/>
      <c r="K15" s="74" t="str">
        <f>IF(AND(B15&gt;0,C15&gt;0,D15&gt;0),IF(ISBLANK(J15),IF(ISBLANK(H15),"",(D15-B15)*VLOOKUP(H15,VLookups!$A$4:$B$13,2,FALSE)),J15),"")</f>
        <v/>
      </c>
      <c r="L15" s="75" t="str">
        <f t="shared" si="2"/>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211"/>
        <v/>
      </c>
      <c r="W15" s="49" t="str">
        <f t="shared" si="212"/>
        <v/>
      </c>
      <c r="X15" s="49" t="str">
        <f t="shared" si="224"/>
        <v/>
      </c>
      <c r="Y15" s="49" t="str">
        <f t="shared" si="224"/>
        <v/>
      </c>
      <c r="Z15" s="49" t="str">
        <f t="shared" si="224"/>
        <v/>
      </c>
      <c r="AA15" s="49" t="str">
        <f t="shared" si="224"/>
        <v/>
      </c>
      <c r="AB15" s="49" t="str">
        <f t="shared" si="224"/>
        <v/>
      </c>
      <c r="AC15" s="49" t="str">
        <f t="shared" si="224"/>
        <v/>
      </c>
      <c r="AD15" s="49" t="str">
        <f t="shared" si="224"/>
        <v/>
      </c>
      <c r="AE15" s="49" t="str">
        <f t="shared" si="224"/>
        <v/>
      </c>
      <c r="AF15" s="49" t="str">
        <f t="shared" si="224"/>
        <v/>
      </c>
      <c r="AG15" s="49" t="str">
        <f t="shared" si="224"/>
        <v/>
      </c>
      <c r="AH15" s="49" t="str">
        <f t="shared" si="224"/>
        <v/>
      </c>
      <c r="AI15" s="49" t="str">
        <f t="shared" si="224"/>
        <v/>
      </c>
      <c r="AJ15" s="49" t="str">
        <f t="shared" si="224"/>
        <v/>
      </c>
      <c r="AK15" s="49" t="str">
        <f t="shared" si="224"/>
        <v/>
      </c>
      <c r="AL15" s="49" t="str">
        <f t="shared" si="224"/>
        <v/>
      </c>
      <c r="AM15" s="49" t="str">
        <f t="shared" si="224"/>
        <v/>
      </c>
      <c r="AN15" s="49" t="str">
        <f t="shared" si="224"/>
        <v/>
      </c>
      <c r="AO15" s="49" t="str">
        <f t="shared" si="224"/>
        <v/>
      </c>
      <c r="AP15" s="49" t="str">
        <f t="shared" si="224"/>
        <v/>
      </c>
      <c r="AQ15" s="49" t="str">
        <f t="shared" si="224"/>
        <v/>
      </c>
      <c r="AR15" s="49" t="str">
        <f t="shared" si="224"/>
        <v/>
      </c>
      <c r="AS15" s="49" t="str">
        <f t="shared" si="224"/>
        <v/>
      </c>
      <c r="AT15" s="49" t="str">
        <f t="shared" si="224"/>
        <v/>
      </c>
      <c r="AU15" s="49" t="str">
        <f t="shared" si="224"/>
        <v/>
      </c>
      <c r="AV15" s="49" t="str">
        <f t="shared" si="224"/>
        <v/>
      </c>
      <c r="AW15" s="49" t="str">
        <f t="shared" si="224"/>
        <v/>
      </c>
      <c r="AX15" s="49" t="str">
        <f t="shared" si="224"/>
        <v/>
      </c>
      <c r="AY15" s="49" t="str">
        <f t="shared" si="224"/>
        <v/>
      </c>
      <c r="AZ15" s="49" t="str">
        <f t="shared" si="224"/>
        <v/>
      </c>
      <c r="BA15" s="49" t="str">
        <f t="shared" si="224"/>
        <v/>
      </c>
      <c r="BB15" s="49" t="str">
        <f t="shared" si="224"/>
        <v/>
      </c>
      <c r="BC15" s="49" t="str">
        <f t="shared" si="224"/>
        <v/>
      </c>
      <c r="BD15" s="49" t="str">
        <f t="shared" si="224"/>
        <v/>
      </c>
      <c r="BE15" s="49" t="str">
        <f t="shared" si="224"/>
        <v/>
      </c>
      <c r="BF15" s="49" t="str">
        <f t="shared" si="224"/>
        <v/>
      </c>
      <c r="BG15" s="49" t="str">
        <f t="shared" si="224"/>
        <v/>
      </c>
      <c r="BH15" s="49" t="str">
        <f t="shared" si="224"/>
        <v/>
      </c>
      <c r="BI15" s="49" t="str">
        <f t="shared" si="224"/>
        <v/>
      </c>
      <c r="BJ15" s="49" t="str">
        <f t="shared" si="224"/>
        <v/>
      </c>
      <c r="BK15" s="49" t="str">
        <f t="shared" si="224"/>
        <v/>
      </c>
      <c r="BL15" s="49" t="str">
        <f t="shared" si="224"/>
        <v/>
      </c>
      <c r="BM15" s="49" t="str">
        <f t="shared" si="224"/>
        <v/>
      </c>
      <c r="BN15" s="49" t="str">
        <f t="shared" si="224"/>
        <v/>
      </c>
      <c r="BO15" s="49" t="str">
        <f t="shared" si="224"/>
        <v/>
      </c>
      <c r="BP15" s="49" t="str">
        <f t="shared" si="224"/>
        <v/>
      </c>
      <c r="BQ15" s="49" t="str">
        <f t="shared" si="224"/>
        <v/>
      </c>
      <c r="BR15" s="49" t="str">
        <f t="shared" si="224"/>
        <v/>
      </c>
      <c r="BS15" s="49" t="str">
        <f t="shared" si="224"/>
        <v/>
      </c>
      <c r="BT15" s="49" t="str">
        <f t="shared" si="224"/>
        <v/>
      </c>
      <c r="BU15" s="49" t="str">
        <f t="shared" si="224"/>
        <v/>
      </c>
      <c r="BV15" s="49" t="str">
        <f t="shared" si="224"/>
        <v/>
      </c>
      <c r="BW15" s="49" t="str">
        <f t="shared" si="224"/>
        <v/>
      </c>
      <c r="BX15" s="49" t="str">
        <f t="shared" si="224"/>
        <v/>
      </c>
      <c r="BY15" s="49" t="str">
        <f t="shared" si="224"/>
        <v/>
      </c>
      <c r="BZ15" s="49" t="str">
        <f t="shared" si="224"/>
        <v/>
      </c>
      <c r="CA15" s="49" t="str">
        <f t="shared" si="224"/>
        <v/>
      </c>
      <c r="CB15" s="49" t="str">
        <f t="shared" si="224"/>
        <v/>
      </c>
      <c r="CC15" s="49" t="str">
        <f t="shared" si="224"/>
        <v/>
      </c>
      <c r="CD15" s="49" t="str">
        <f t="shared" si="224"/>
        <v/>
      </c>
      <c r="CE15" s="49" t="str">
        <f t="shared" si="224"/>
        <v/>
      </c>
      <c r="CF15" s="49" t="str">
        <f t="shared" si="224"/>
        <v/>
      </c>
      <c r="CG15" s="49" t="str">
        <f t="shared" si="224"/>
        <v/>
      </c>
      <c r="CH15" s="49" t="str">
        <f t="shared" si="224"/>
        <v/>
      </c>
      <c r="CI15" s="49" t="str">
        <f t="shared" si="224"/>
        <v/>
      </c>
      <c r="CJ15" s="49" t="str">
        <f t="shared" si="222"/>
        <v/>
      </c>
      <c r="CK15" s="49" t="str">
        <f t="shared" si="222"/>
        <v/>
      </c>
      <c r="CL15" s="49" t="str">
        <f t="shared" si="222"/>
        <v/>
      </c>
      <c r="CM15" s="49" t="str">
        <f t="shared" si="222"/>
        <v/>
      </c>
      <c r="CN15" s="49" t="str">
        <f t="shared" si="222"/>
        <v/>
      </c>
      <c r="CO15" s="49" t="str">
        <f t="shared" si="222"/>
        <v/>
      </c>
      <c r="CP15" s="49" t="str">
        <f t="shared" si="222"/>
        <v/>
      </c>
      <c r="CQ15" s="49" t="str">
        <f t="shared" si="222"/>
        <v/>
      </c>
      <c r="CR15" s="49" t="str">
        <f t="shared" si="222"/>
        <v/>
      </c>
      <c r="CS15" s="49" t="str">
        <f t="shared" si="222"/>
        <v/>
      </c>
      <c r="CT15" s="49" t="str">
        <f t="shared" si="222"/>
        <v/>
      </c>
      <c r="CU15" s="49" t="str">
        <f t="shared" si="222"/>
        <v/>
      </c>
      <c r="CV15" s="49" t="str">
        <f t="shared" si="222"/>
        <v/>
      </c>
      <c r="CW15" s="49" t="str">
        <f t="shared" si="222"/>
        <v/>
      </c>
      <c r="CX15" s="49" t="str">
        <f t="shared" si="222"/>
        <v/>
      </c>
      <c r="CY15" s="49" t="str">
        <f t="shared" si="222"/>
        <v/>
      </c>
      <c r="CZ15" s="49" t="str">
        <f t="shared" si="222"/>
        <v/>
      </c>
      <c r="DA15" s="49" t="str">
        <f t="shared" si="222"/>
        <v/>
      </c>
      <c r="DB15" s="49" t="str">
        <f t="shared" si="222"/>
        <v/>
      </c>
      <c r="DC15" s="49" t="str">
        <f t="shared" si="222"/>
        <v/>
      </c>
      <c r="DD15" s="49" t="str">
        <f t="shared" si="222"/>
        <v/>
      </c>
      <c r="DE15" s="49" t="str">
        <f t="shared" si="222"/>
        <v/>
      </c>
      <c r="DF15" s="49" t="str">
        <f t="shared" si="222"/>
        <v/>
      </c>
      <c r="DG15" s="49" t="str">
        <f t="shared" si="222"/>
        <v/>
      </c>
      <c r="DH15" s="49" t="str">
        <f t="shared" si="222"/>
        <v/>
      </c>
      <c r="DI15" s="49" t="str">
        <f t="shared" si="222"/>
        <v/>
      </c>
      <c r="DJ15" s="49" t="str">
        <f t="shared" si="222"/>
        <v/>
      </c>
      <c r="DK15" s="49" t="str">
        <f t="shared" si="222"/>
        <v/>
      </c>
      <c r="DL15" s="49" t="str">
        <f t="shared" si="222"/>
        <v/>
      </c>
      <c r="DM15" s="49" t="str">
        <f t="shared" si="222"/>
        <v/>
      </c>
      <c r="DN15" s="49" t="str">
        <f t="shared" si="222"/>
        <v/>
      </c>
      <c r="DO15" s="49" t="str">
        <f t="shared" si="222"/>
        <v/>
      </c>
      <c r="DP15" s="49" t="str">
        <f t="shared" si="222"/>
        <v/>
      </c>
      <c r="DQ15" s="49" t="str">
        <f t="shared" si="222"/>
        <v/>
      </c>
      <c r="DR15" s="49" t="str">
        <f t="shared" si="222"/>
        <v/>
      </c>
      <c r="DS15" s="183" t="str">
        <f t="shared" si="213"/>
        <v/>
      </c>
      <c r="DT15" s="49" t="str">
        <f t="shared" si="214"/>
        <v/>
      </c>
      <c r="DU15" s="49" t="str">
        <f t="shared" si="225"/>
        <v/>
      </c>
      <c r="DV15" s="49" t="str">
        <f t="shared" si="225"/>
        <v/>
      </c>
      <c r="DW15" s="49" t="str">
        <f t="shared" si="225"/>
        <v/>
      </c>
      <c r="DX15" s="49" t="str">
        <f t="shared" si="225"/>
        <v/>
      </c>
      <c r="DY15" s="49" t="str">
        <f t="shared" si="225"/>
        <v/>
      </c>
      <c r="DZ15" s="49" t="str">
        <f t="shared" si="225"/>
        <v/>
      </c>
      <c r="EA15" s="49" t="str">
        <f t="shared" si="225"/>
        <v/>
      </c>
      <c r="EB15" s="49" t="str">
        <f t="shared" si="225"/>
        <v/>
      </c>
      <c r="EC15" s="49" t="str">
        <f t="shared" si="225"/>
        <v/>
      </c>
      <c r="ED15" s="49" t="str">
        <f t="shared" si="225"/>
        <v/>
      </c>
      <c r="EE15" s="49" t="str">
        <f t="shared" si="225"/>
        <v/>
      </c>
      <c r="EF15" s="49" t="str">
        <f t="shared" si="225"/>
        <v/>
      </c>
      <c r="EG15" s="49" t="str">
        <f t="shared" si="225"/>
        <v/>
      </c>
      <c r="EH15" s="49" t="str">
        <f t="shared" si="225"/>
        <v/>
      </c>
      <c r="EI15" s="49" t="str">
        <f t="shared" si="225"/>
        <v/>
      </c>
      <c r="EJ15" s="49" t="str">
        <f t="shared" si="225"/>
        <v/>
      </c>
      <c r="EK15" s="49" t="str">
        <f t="shared" si="225"/>
        <v/>
      </c>
      <c r="EL15" s="49" t="str">
        <f t="shared" si="225"/>
        <v/>
      </c>
      <c r="EM15" s="49" t="str">
        <f t="shared" si="225"/>
        <v/>
      </c>
      <c r="EN15" s="49" t="str">
        <f t="shared" si="225"/>
        <v/>
      </c>
      <c r="EO15" s="49" t="str">
        <f t="shared" si="225"/>
        <v/>
      </c>
      <c r="EP15" s="49" t="str">
        <f t="shared" si="225"/>
        <v/>
      </c>
      <c r="EQ15" s="49" t="str">
        <f t="shared" si="225"/>
        <v/>
      </c>
      <c r="ER15" s="49" t="str">
        <f t="shared" si="225"/>
        <v/>
      </c>
      <c r="ES15" s="49" t="str">
        <f t="shared" si="225"/>
        <v/>
      </c>
      <c r="ET15" s="49" t="str">
        <f t="shared" si="225"/>
        <v/>
      </c>
      <c r="EU15" s="49" t="str">
        <f t="shared" si="225"/>
        <v/>
      </c>
      <c r="EV15" s="49" t="str">
        <f t="shared" si="225"/>
        <v/>
      </c>
      <c r="EW15" s="49" t="str">
        <f t="shared" si="225"/>
        <v/>
      </c>
      <c r="EX15" s="49" t="str">
        <f t="shared" si="225"/>
        <v/>
      </c>
      <c r="EY15" s="49" t="str">
        <f t="shared" si="225"/>
        <v/>
      </c>
      <c r="EZ15" s="49" t="str">
        <f t="shared" si="225"/>
        <v/>
      </c>
      <c r="FA15" s="49" t="str">
        <f t="shared" si="225"/>
        <v/>
      </c>
      <c r="FB15" s="49" t="str">
        <f t="shared" si="225"/>
        <v/>
      </c>
      <c r="FC15" s="49" t="str">
        <f t="shared" si="225"/>
        <v/>
      </c>
      <c r="FD15" s="49" t="str">
        <f t="shared" si="225"/>
        <v/>
      </c>
      <c r="FE15" s="49" t="str">
        <f t="shared" si="225"/>
        <v/>
      </c>
      <c r="FF15" s="49" t="str">
        <f t="shared" si="225"/>
        <v/>
      </c>
      <c r="FG15" s="49" t="str">
        <f t="shared" si="225"/>
        <v/>
      </c>
      <c r="FH15" s="49" t="str">
        <f t="shared" si="225"/>
        <v/>
      </c>
      <c r="FI15" s="49" t="str">
        <f t="shared" si="225"/>
        <v/>
      </c>
      <c r="FJ15" s="49" t="str">
        <f t="shared" si="225"/>
        <v/>
      </c>
      <c r="FK15" s="49" t="str">
        <f t="shared" si="225"/>
        <v/>
      </c>
      <c r="FL15" s="49" t="str">
        <f t="shared" si="225"/>
        <v/>
      </c>
      <c r="FM15" s="49" t="str">
        <f t="shared" si="225"/>
        <v/>
      </c>
      <c r="FN15" s="49" t="str">
        <f t="shared" si="225"/>
        <v/>
      </c>
      <c r="FO15" s="49" t="str">
        <f t="shared" si="225"/>
        <v/>
      </c>
      <c r="FP15" s="49" t="str">
        <f t="shared" si="225"/>
        <v/>
      </c>
      <c r="FQ15" s="49" t="str">
        <f t="shared" si="225"/>
        <v/>
      </c>
      <c r="FR15" s="49" t="str">
        <f t="shared" si="225"/>
        <v/>
      </c>
      <c r="FS15" s="49" t="str">
        <f t="shared" si="225"/>
        <v/>
      </c>
      <c r="FT15" s="49" t="str">
        <f t="shared" si="225"/>
        <v/>
      </c>
      <c r="FU15" s="49" t="str">
        <f t="shared" si="225"/>
        <v/>
      </c>
      <c r="FV15" s="49" t="str">
        <f t="shared" si="225"/>
        <v/>
      </c>
      <c r="FW15" s="49" t="str">
        <f t="shared" si="225"/>
        <v/>
      </c>
      <c r="FX15" s="49" t="str">
        <f t="shared" si="225"/>
        <v/>
      </c>
      <c r="FY15" s="49" t="str">
        <f t="shared" si="225"/>
        <v/>
      </c>
      <c r="FZ15" s="49" t="str">
        <f t="shared" si="225"/>
        <v/>
      </c>
      <c r="GA15" s="49" t="str">
        <f t="shared" si="225"/>
        <v/>
      </c>
      <c r="GB15" s="49" t="str">
        <f t="shared" si="225"/>
        <v/>
      </c>
      <c r="GC15" s="49" t="str">
        <f t="shared" si="225"/>
        <v/>
      </c>
      <c r="GD15" s="49" t="str">
        <f t="shared" si="225"/>
        <v/>
      </c>
      <c r="GE15" s="49" t="str">
        <f t="shared" si="225"/>
        <v/>
      </c>
      <c r="GF15" s="49" t="str">
        <f t="shared" si="225"/>
        <v/>
      </c>
      <c r="GG15" s="49" t="str">
        <f t="shared" si="223"/>
        <v/>
      </c>
      <c r="GH15" s="49" t="str">
        <f t="shared" si="223"/>
        <v/>
      </c>
      <c r="GI15" s="49" t="str">
        <f t="shared" si="223"/>
        <v/>
      </c>
      <c r="GJ15" s="49" t="str">
        <f t="shared" si="223"/>
        <v/>
      </c>
      <c r="GK15" s="49" t="str">
        <f t="shared" si="223"/>
        <v/>
      </c>
      <c r="GL15" s="49" t="str">
        <f t="shared" si="223"/>
        <v/>
      </c>
      <c r="GM15" s="49" t="str">
        <f t="shared" si="223"/>
        <v/>
      </c>
      <c r="GN15" s="49" t="str">
        <f t="shared" si="223"/>
        <v/>
      </c>
      <c r="GO15" s="49" t="str">
        <f t="shared" si="223"/>
        <v/>
      </c>
      <c r="GP15" s="49" t="str">
        <f t="shared" si="223"/>
        <v/>
      </c>
      <c r="GQ15" s="49" t="str">
        <f t="shared" si="223"/>
        <v/>
      </c>
      <c r="GR15" s="49" t="str">
        <f t="shared" si="223"/>
        <v/>
      </c>
      <c r="GS15" s="49" t="str">
        <f t="shared" si="223"/>
        <v/>
      </c>
      <c r="GT15" s="49" t="str">
        <f t="shared" si="223"/>
        <v/>
      </c>
      <c r="GU15" s="49" t="str">
        <f t="shared" si="223"/>
        <v/>
      </c>
      <c r="GV15" s="49" t="str">
        <f t="shared" si="223"/>
        <v/>
      </c>
      <c r="GW15" s="49" t="str">
        <f t="shared" si="223"/>
        <v/>
      </c>
      <c r="GX15" s="49" t="str">
        <f t="shared" si="223"/>
        <v/>
      </c>
      <c r="GY15" s="49" t="str">
        <f t="shared" si="223"/>
        <v/>
      </c>
      <c r="GZ15" s="49" t="str">
        <f t="shared" si="223"/>
        <v/>
      </c>
      <c r="HA15" s="49" t="str">
        <f t="shared" si="223"/>
        <v/>
      </c>
      <c r="HB15" s="49" t="str">
        <f t="shared" si="223"/>
        <v/>
      </c>
      <c r="HC15" s="49" t="str">
        <f t="shared" si="223"/>
        <v/>
      </c>
      <c r="HD15" s="49" t="str">
        <f t="shared" si="223"/>
        <v/>
      </c>
      <c r="HE15" s="49" t="str">
        <f t="shared" si="223"/>
        <v/>
      </c>
      <c r="HF15" s="49" t="str">
        <f t="shared" si="223"/>
        <v/>
      </c>
      <c r="HG15" s="49" t="str">
        <f t="shared" si="223"/>
        <v/>
      </c>
      <c r="HH15" s="49" t="str">
        <f t="shared" si="223"/>
        <v/>
      </c>
      <c r="HI15" s="49" t="str">
        <f t="shared" si="223"/>
        <v/>
      </c>
      <c r="HJ15" s="49" t="str">
        <f t="shared" si="223"/>
        <v/>
      </c>
      <c r="HK15" s="49" t="str">
        <f t="shared" si="223"/>
        <v/>
      </c>
      <c r="HL15" s="49" t="str">
        <f t="shared" si="223"/>
        <v/>
      </c>
      <c r="HM15" s="49" t="str">
        <f t="shared" si="223"/>
        <v/>
      </c>
      <c r="HN15" s="49" t="str">
        <f t="shared" si="223"/>
        <v/>
      </c>
      <c r="HO15" s="49" t="str">
        <f t="shared" si="223"/>
        <v/>
      </c>
      <c r="HP15" s="169" t="e">
        <f t="shared" si="7"/>
        <v>#N/A</v>
      </c>
      <c r="HQ15" s="169" t="e">
        <f t="shared" si="8"/>
        <v>#N/A</v>
      </c>
      <c r="HR15" s="169" t="e">
        <f t="shared" si="9"/>
        <v>#N/A</v>
      </c>
      <c r="HS15" s="169" t="e">
        <f t="shared" si="10"/>
        <v>#N/A</v>
      </c>
      <c r="HT15" s="169" t="e">
        <f t="shared" si="11"/>
        <v>#N/A</v>
      </c>
      <c r="HU15" s="169" t="e">
        <f t="shared" si="12"/>
        <v>#N/A</v>
      </c>
      <c r="HV15" s="169" t="e">
        <f t="shared" si="13"/>
        <v>#N/A</v>
      </c>
      <c r="HW15" s="169" t="e">
        <f t="shared" si="14"/>
        <v>#N/A</v>
      </c>
      <c r="HX15" s="169" t="e">
        <f t="shared" si="15"/>
        <v>#N/A</v>
      </c>
      <c r="HY15" s="169" t="e">
        <f t="shared" si="16"/>
        <v>#N/A</v>
      </c>
      <c r="HZ15" s="169" t="e">
        <f t="shared" si="17"/>
        <v>#N/A</v>
      </c>
      <c r="IA15" s="169" t="e">
        <f t="shared" si="18"/>
        <v>#N/A</v>
      </c>
      <c r="IB15" s="169" t="e">
        <f t="shared" si="19"/>
        <v>#N/A</v>
      </c>
      <c r="IC15" s="169" t="e">
        <f t="shared" si="20"/>
        <v>#N/A</v>
      </c>
      <c r="ID15" s="169" t="e">
        <f t="shared" si="21"/>
        <v>#N/A</v>
      </c>
      <c r="IE15" s="169" t="e">
        <f t="shared" si="22"/>
        <v>#N/A</v>
      </c>
      <c r="IF15" s="169" t="e">
        <f t="shared" si="23"/>
        <v>#N/A</v>
      </c>
      <c r="IG15" s="169" t="e">
        <f t="shared" si="24"/>
        <v>#N/A</v>
      </c>
      <c r="IH15" s="169" t="e">
        <f t="shared" si="25"/>
        <v>#N/A</v>
      </c>
      <c r="II15" s="169" t="e">
        <f t="shared" si="26"/>
        <v>#N/A</v>
      </c>
      <c r="IJ15" s="169" t="e">
        <f t="shared" si="27"/>
        <v>#N/A</v>
      </c>
      <c r="IK15" s="169" t="e">
        <f t="shared" si="28"/>
        <v>#N/A</v>
      </c>
      <c r="IL15" s="169" t="e">
        <f t="shared" si="29"/>
        <v>#N/A</v>
      </c>
      <c r="IM15" s="169" t="e">
        <f t="shared" si="30"/>
        <v>#N/A</v>
      </c>
      <c r="IN15" s="169" t="e">
        <f t="shared" si="31"/>
        <v>#N/A</v>
      </c>
      <c r="IO15" s="169" t="e">
        <f t="shared" si="32"/>
        <v>#N/A</v>
      </c>
      <c r="IP15" s="169" t="e">
        <f t="shared" si="33"/>
        <v>#N/A</v>
      </c>
      <c r="IQ15" s="169" t="e">
        <f t="shared" si="34"/>
        <v>#N/A</v>
      </c>
      <c r="IR15" s="169" t="e">
        <f t="shared" si="35"/>
        <v>#N/A</v>
      </c>
      <c r="IS15" s="169" t="e">
        <f t="shared" si="36"/>
        <v>#N/A</v>
      </c>
      <c r="IT15" s="169" t="e">
        <f t="shared" si="37"/>
        <v>#N/A</v>
      </c>
      <c r="IU15" s="169" t="e">
        <f t="shared" si="38"/>
        <v>#N/A</v>
      </c>
      <c r="IV15" s="169" t="e">
        <f t="shared" si="39"/>
        <v>#N/A</v>
      </c>
      <c r="IW15" s="169" t="e">
        <f t="shared" si="40"/>
        <v>#N/A</v>
      </c>
      <c r="IX15" s="169" t="e">
        <f t="shared" si="41"/>
        <v>#N/A</v>
      </c>
      <c r="IY15" s="169" t="e">
        <f t="shared" si="42"/>
        <v>#N/A</v>
      </c>
      <c r="IZ15" s="169" t="e">
        <f t="shared" si="43"/>
        <v>#N/A</v>
      </c>
      <c r="JA15" s="169" t="e">
        <f t="shared" si="44"/>
        <v>#N/A</v>
      </c>
      <c r="JB15" s="169" t="e">
        <f t="shared" si="45"/>
        <v>#N/A</v>
      </c>
      <c r="JC15" s="169" t="e">
        <f t="shared" si="46"/>
        <v>#N/A</v>
      </c>
      <c r="JD15" s="169" t="e">
        <f t="shared" si="47"/>
        <v>#N/A</v>
      </c>
      <c r="JE15" s="169" t="e">
        <f t="shared" si="48"/>
        <v>#N/A</v>
      </c>
      <c r="JF15" s="169" t="e">
        <f t="shared" si="49"/>
        <v>#N/A</v>
      </c>
      <c r="JG15" s="169" t="e">
        <f t="shared" si="50"/>
        <v>#N/A</v>
      </c>
      <c r="JH15" s="169" t="e">
        <f t="shared" si="51"/>
        <v>#N/A</v>
      </c>
      <c r="JI15" s="169" t="e">
        <f t="shared" si="52"/>
        <v>#N/A</v>
      </c>
      <c r="JJ15" s="169" t="e">
        <f t="shared" si="53"/>
        <v>#N/A</v>
      </c>
      <c r="JK15" s="169" t="e">
        <f t="shared" si="54"/>
        <v>#N/A</v>
      </c>
      <c r="JL15" s="169" t="e">
        <f t="shared" si="55"/>
        <v>#N/A</v>
      </c>
      <c r="JM15" s="169" t="e">
        <f t="shared" si="56"/>
        <v>#N/A</v>
      </c>
      <c r="JN15" s="169" t="e">
        <f t="shared" si="57"/>
        <v>#N/A</v>
      </c>
      <c r="JO15" s="169" t="e">
        <f t="shared" si="58"/>
        <v>#N/A</v>
      </c>
      <c r="JP15" s="169" t="e">
        <f t="shared" si="59"/>
        <v>#N/A</v>
      </c>
      <c r="JQ15" s="169" t="e">
        <f t="shared" si="60"/>
        <v>#N/A</v>
      </c>
      <c r="JR15" s="169" t="e">
        <f t="shared" si="61"/>
        <v>#N/A</v>
      </c>
      <c r="JS15" s="169" t="e">
        <f t="shared" si="62"/>
        <v>#N/A</v>
      </c>
      <c r="JT15" s="169" t="e">
        <f t="shared" si="63"/>
        <v>#N/A</v>
      </c>
      <c r="JU15" s="169" t="e">
        <f t="shared" si="64"/>
        <v>#N/A</v>
      </c>
      <c r="JV15" s="169" t="e">
        <f t="shared" si="65"/>
        <v>#N/A</v>
      </c>
      <c r="JW15" s="169" t="e">
        <f t="shared" si="66"/>
        <v>#N/A</v>
      </c>
      <c r="JX15" s="169" t="e">
        <f t="shared" si="67"/>
        <v>#N/A</v>
      </c>
      <c r="JY15" s="169" t="e">
        <f t="shared" si="68"/>
        <v>#N/A</v>
      </c>
      <c r="JZ15" s="169" t="e">
        <f t="shared" si="69"/>
        <v>#N/A</v>
      </c>
      <c r="KA15" s="169" t="e">
        <f t="shared" si="70"/>
        <v>#N/A</v>
      </c>
      <c r="KB15" s="169" t="e">
        <f t="shared" si="71"/>
        <v>#N/A</v>
      </c>
      <c r="KC15" s="169" t="e">
        <f t="shared" si="72"/>
        <v>#N/A</v>
      </c>
      <c r="KD15" s="169" t="e">
        <f t="shared" si="73"/>
        <v>#N/A</v>
      </c>
      <c r="KE15" s="169" t="e">
        <f t="shared" si="74"/>
        <v>#N/A</v>
      </c>
      <c r="KF15" s="169" t="e">
        <f t="shared" si="75"/>
        <v>#N/A</v>
      </c>
      <c r="KG15" s="169" t="e">
        <f t="shared" si="76"/>
        <v>#N/A</v>
      </c>
      <c r="KH15" s="169" t="e">
        <f t="shared" si="77"/>
        <v>#N/A</v>
      </c>
      <c r="KI15" s="169" t="e">
        <f t="shared" si="78"/>
        <v>#N/A</v>
      </c>
      <c r="KJ15" s="169" t="e">
        <f t="shared" si="79"/>
        <v>#N/A</v>
      </c>
      <c r="KK15" s="169" t="e">
        <f t="shared" si="80"/>
        <v>#N/A</v>
      </c>
      <c r="KL15" s="169" t="e">
        <f t="shared" si="81"/>
        <v>#N/A</v>
      </c>
      <c r="KM15" s="169" t="e">
        <f t="shared" si="82"/>
        <v>#N/A</v>
      </c>
      <c r="KN15" s="169" t="e">
        <f t="shared" si="83"/>
        <v>#N/A</v>
      </c>
      <c r="KO15" s="169" t="e">
        <f t="shared" si="84"/>
        <v>#N/A</v>
      </c>
      <c r="KP15" s="169" t="e">
        <f t="shared" si="85"/>
        <v>#N/A</v>
      </c>
      <c r="KQ15" s="169" t="e">
        <f t="shared" si="86"/>
        <v>#N/A</v>
      </c>
      <c r="KR15" s="169" t="e">
        <f t="shared" si="87"/>
        <v>#N/A</v>
      </c>
      <c r="KS15" s="169" t="e">
        <f t="shared" si="88"/>
        <v>#N/A</v>
      </c>
      <c r="KT15" s="169" t="e">
        <f t="shared" si="89"/>
        <v>#N/A</v>
      </c>
      <c r="KU15" s="169" t="e">
        <f t="shared" si="90"/>
        <v>#N/A</v>
      </c>
      <c r="KV15" s="169" t="e">
        <f t="shared" si="91"/>
        <v>#N/A</v>
      </c>
      <c r="KW15" s="169" t="e">
        <f t="shared" si="92"/>
        <v>#N/A</v>
      </c>
      <c r="KX15" s="169" t="e">
        <f t="shared" si="93"/>
        <v>#N/A</v>
      </c>
      <c r="KY15" s="169" t="e">
        <f t="shared" si="94"/>
        <v>#N/A</v>
      </c>
      <c r="KZ15" s="169" t="e">
        <f t="shared" si="95"/>
        <v>#N/A</v>
      </c>
      <c r="LA15" s="169" t="e">
        <f t="shared" si="96"/>
        <v>#N/A</v>
      </c>
      <c r="LB15" s="169" t="e">
        <f t="shared" si="97"/>
        <v>#N/A</v>
      </c>
      <c r="LC15" s="169" t="e">
        <f t="shared" si="98"/>
        <v>#N/A</v>
      </c>
      <c r="LD15" s="169" t="e">
        <f t="shared" si="99"/>
        <v>#N/A</v>
      </c>
      <c r="LE15" s="169" t="e">
        <f t="shared" si="100"/>
        <v>#N/A</v>
      </c>
      <c r="LF15" s="169" t="e">
        <f t="shared" si="101"/>
        <v>#N/A</v>
      </c>
      <c r="LG15" s="169" t="e">
        <f t="shared" si="102"/>
        <v>#N/A</v>
      </c>
      <c r="LH15" s="169" t="e">
        <f t="shared" si="103"/>
        <v>#N/A</v>
      </c>
      <c r="LI15" s="169" t="e">
        <f t="shared" si="104"/>
        <v>#N/A</v>
      </c>
      <c r="LJ15" s="169" t="e">
        <f t="shared" si="105"/>
        <v>#N/A</v>
      </c>
      <c r="LK15" s="169" t="e">
        <f t="shared" si="106"/>
        <v>#N/A</v>
      </c>
      <c r="LL15" s="169" t="e">
        <f t="shared" si="107"/>
        <v>#N/A</v>
      </c>
      <c r="LM15" s="169" t="e">
        <f t="shared" si="108"/>
        <v>#N/A</v>
      </c>
      <c r="LN15" s="169" t="e">
        <f t="shared" si="109"/>
        <v>#N/A</v>
      </c>
      <c r="LO15" s="169" t="e">
        <f t="shared" si="110"/>
        <v>#N/A</v>
      </c>
      <c r="LP15" s="169" t="e">
        <f t="shared" si="111"/>
        <v>#N/A</v>
      </c>
      <c r="LQ15" s="169" t="e">
        <f t="shared" si="112"/>
        <v>#N/A</v>
      </c>
      <c r="LR15" s="169" t="e">
        <f t="shared" si="113"/>
        <v>#N/A</v>
      </c>
      <c r="LS15" s="169" t="e">
        <f t="shared" si="114"/>
        <v>#N/A</v>
      </c>
      <c r="LT15" s="169" t="e">
        <f t="shared" si="115"/>
        <v>#N/A</v>
      </c>
      <c r="LU15" s="169" t="e">
        <f t="shared" si="116"/>
        <v>#N/A</v>
      </c>
      <c r="LV15" s="169" t="e">
        <f t="shared" si="117"/>
        <v>#N/A</v>
      </c>
      <c r="LW15" s="169" t="e">
        <f t="shared" si="118"/>
        <v>#N/A</v>
      </c>
      <c r="LX15" s="169" t="e">
        <f t="shared" si="119"/>
        <v>#N/A</v>
      </c>
      <c r="LY15" s="169" t="e">
        <f t="shared" si="120"/>
        <v>#N/A</v>
      </c>
      <c r="LZ15" s="169" t="e">
        <f t="shared" si="121"/>
        <v>#N/A</v>
      </c>
      <c r="MA15" s="169" t="e">
        <f t="shared" si="122"/>
        <v>#N/A</v>
      </c>
      <c r="MB15" s="169" t="e">
        <f t="shared" si="123"/>
        <v>#N/A</v>
      </c>
      <c r="MC15" s="169" t="e">
        <f t="shared" si="124"/>
        <v>#N/A</v>
      </c>
      <c r="MD15" s="169" t="e">
        <f t="shared" si="125"/>
        <v>#N/A</v>
      </c>
      <c r="ME15" s="169" t="e">
        <f t="shared" si="126"/>
        <v>#N/A</v>
      </c>
      <c r="MF15" s="169" t="e">
        <f t="shared" si="127"/>
        <v>#N/A</v>
      </c>
      <c r="MG15" s="169" t="e">
        <f t="shared" si="128"/>
        <v>#N/A</v>
      </c>
      <c r="MH15" s="169" t="e">
        <f t="shared" si="129"/>
        <v>#N/A</v>
      </c>
      <c r="MI15" s="169" t="e">
        <f t="shared" si="130"/>
        <v>#N/A</v>
      </c>
      <c r="MJ15" s="169" t="e">
        <f t="shared" si="131"/>
        <v>#N/A</v>
      </c>
      <c r="MK15" s="169" t="e">
        <f t="shared" si="132"/>
        <v>#N/A</v>
      </c>
      <c r="ML15" s="169" t="e">
        <f t="shared" si="133"/>
        <v>#N/A</v>
      </c>
      <c r="MM15" s="169" t="e">
        <f t="shared" si="134"/>
        <v>#N/A</v>
      </c>
      <c r="MN15" s="169" t="e">
        <f t="shared" si="135"/>
        <v>#N/A</v>
      </c>
      <c r="MO15" s="169" t="e">
        <f t="shared" si="136"/>
        <v>#N/A</v>
      </c>
      <c r="MP15" s="169" t="e">
        <f t="shared" si="137"/>
        <v>#N/A</v>
      </c>
      <c r="MQ15" s="169" t="e">
        <f t="shared" si="138"/>
        <v>#N/A</v>
      </c>
      <c r="MR15" s="169" t="e">
        <f t="shared" si="139"/>
        <v>#N/A</v>
      </c>
      <c r="MS15" s="169" t="e">
        <f t="shared" si="140"/>
        <v>#N/A</v>
      </c>
      <c r="MT15" s="169" t="e">
        <f t="shared" si="141"/>
        <v>#N/A</v>
      </c>
      <c r="MU15" s="169" t="e">
        <f t="shared" si="142"/>
        <v>#N/A</v>
      </c>
      <c r="MV15" s="169" t="e">
        <f t="shared" si="143"/>
        <v>#N/A</v>
      </c>
      <c r="MW15" s="169" t="e">
        <f t="shared" si="144"/>
        <v>#N/A</v>
      </c>
      <c r="MX15" s="169" t="e">
        <f t="shared" si="145"/>
        <v>#N/A</v>
      </c>
      <c r="MY15" s="169" t="e">
        <f t="shared" si="146"/>
        <v>#N/A</v>
      </c>
      <c r="MZ15" s="169" t="e">
        <f t="shared" si="147"/>
        <v>#N/A</v>
      </c>
      <c r="NA15" s="169" t="e">
        <f t="shared" si="148"/>
        <v>#N/A</v>
      </c>
      <c r="NB15" s="169" t="e">
        <f t="shared" si="149"/>
        <v>#N/A</v>
      </c>
      <c r="NC15" s="169" t="e">
        <f t="shared" si="150"/>
        <v>#N/A</v>
      </c>
      <c r="ND15" s="169" t="e">
        <f t="shared" si="151"/>
        <v>#N/A</v>
      </c>
      <c r="NE15" s="169" t="e">
        <f t="shared" si="152"/>
        <v>#N/A</v>
      </c>
      <c r="NF15" s="169" t="e">
        <f t="shared" si="153"/>
        <v>#N/A</v>
      </c>
      <c r="NG15" s="169" t="e">
        <f t="shared" si="154"/>
        <v>#N/A</v>
      </c>
      <c r="NH15" s="169" t="e">
        <f t="shared" si="155"/>
        <v>#N/A</v>
      </c>
      <c r="NI15" s="169" t="e">
        <f t="shared" si="156"/>
        <v>#N/A</v>
      </c>
      <c r="NJ15" s="169" t="e">
        <f t="shared" si="157"/>
        <v>#N/A</v>
      </c>
      <c r="NK15" s="169" t="e">
        <f t="shared" si="158"/>
        <v>#N/A</v>
      </c>
      <c r="NL15" s="169" t="e">
        <f t="shared" si="159"/>
        <v>#N/A</v>
      </c>
      <c r="NM15" s="169" t="e">
        <f t="shared" si="160"/>
        <v>#N/A</v>
      </c>
      <c r="NN15" s="169" t="e">
        <f t="shared" si="161"/>
        <v>#N/A</v>
      </c>
      <c r="NO15" s="169" t="e">
        <f t="shared" si="162"/>
        <v>#N/A</v>
      </c>
      <c r="NP15" s="169" t="e">
        <f t="shared" si="163"/>
        <v>#N/A</v>
      </c>
      <c r="NQ15" s="169" t="e">
        <f t="shared" si="164"/>
        <v>#N/A</v>
      </c>
      <c r="NR15" s="169" t="e">
        <f t="shared" si="165"/>
        <v>#N/A</v>
      </c>
      <c r="NS15" s="169" t="e">
        <f t="shared" si="166"/>
        <v>#N/A</v>
      </c>
      <c r="NT15" s="169" t="e">
        <f t="shared" si="167"/>
        <v>#N/A</v>
      </c>
      <c r="NU15" s="169" t="e">
        <f t="shared" si="168"/>
        <v>#N/A</v>
      </c>
      <c r="NV15" s="169" t="e">
        <f t="shared" si="169"/>
        <v>#N/A</v>
      </c>
      <c r="NW15" s="169" t="e">
        <f t="shared" si="170"/>
        <v>#N/A</v>
      </c>
      <c r="NX15" s="169" t="e">
        <f t="shared" si="171"/>
        <v>#N/A</v>
      </c>
      <c r="NY15" s="169" t="e">
        <f t="shared" si="172"/>
        <v>#N/A</v>
      </c>
      <c r="NZ15" s="169" t="e">
        <f t="shared" si="173"/>
        <v>#N/A</v>
      </c>
      <c r="OA15" s="169" t="e">
        <f t="shared" si="174"/>
        <v>#N/A</v>
      </c>
      <c r="OB15" s="169" t="e">
        <f t="shared" si="175"/>
        <v>#N/A</v>
      </c>
      <c r="OC15" s="169" t="e">
        <f t="shared" si="176"/>
        <v>#N/A</v>
      </c>
      <c r="OD15" s="169" t="e">
        <f t="shared" si="177"/>
        <v>#N/A</v>
      </c>
      <c r="OE15" s="169" t="e">
        <f t="shared" si="178"/>
        <v>#N/A</v>
      </c>
      <c r="OF15" s="169" t="e">
        <f t="shared" si="179"/>
        <v>#N/A</v>
      </c>
      <c r="OG15" s="169" t="e">
        <f t="shared" si="180"/>
        <v>#N/A</v>
      </c>
      <c r="OH15" s="169" t="e">
        <f t="shared" si="181"/>
        <v>#N/A</v>
      </c>
      <c r="OI15" s="169" t="e">
        <f t="shared" si="182"/>
        <v>#N/A</v>
      </c>
      <c r="OJ15" s="169" t="e">
        <f t="shared" si="183"/>
        <v>#N/A</v>
      </c>
      <c r="OK15" s="169" t="e">
        <f t="shared" si="184"/>
        <v>#N/A</v>
      </c>
      <c r="OL15" s="169" t="e">
        <f t="shared" si="185"/>
        <v>#N/A</v>
      </c>
      <c r="OM15" s="169" t="e">
        <f t="shared" si="186"/>
        <v>#N/A</v>
      </c>
      <c r="ON15" s="169" t="e">
        <f t="shared" si="187"/>
        <v>#N/A</v>
      </c>
      <c r="OO15" s="169" t="e">
        <f t="shared" si="188"/>
        <v>#N/A</v>
      </c>
      <c r="OP15" s="169" t="e">
        <f t="shared" si="189"/>
        <v>#N/A</v>
      </c>
      <c r="OQ15" s="169" t="e">
        <f t="shared" si="190"/>
        <v>#N/A</v>
      </c>
      <c r="OR15" s="169" t="e">
        <f t="shared" si="191"/>
        <v>#N/A</v>
      </c>
      <c r="OS15" s="169" t="e">
        <f t="shared" si="192"/>
        <v>#N/A</v>
      </c>
      <c r="OT15" s="169" t="e">
        <f t="shared" si="193"/>
        <v>#N/A</v>
      </c>
      <c r="OU15" s="169" t="e">
        <f t="shared" si="194"/>
        <v>#N/A</v>
      </c>
      <c r="OV15" s="169" t="e">
        <f t="shared" si="195"/>
        <v>#N/A</v>
      </c>
      <c r="OW15" s="169" t="e">
        <f t="shared" si="196"/>
        <v>#N/A</v>
      </c>
      <c r="OX15" s="169" t="e">
        <f t="shared" si="197"/>
        <v>#N/A</v>
      </c>
      <c r="OY15" s="169" t="e">
        <f t="shared" si="198"/>
        <v>#N/A</v>
      </c>
      <c r="OZ15" s="169" t="e">
        <f t="shared" si="199"/>
        <v>#N/A</v>
      </c>
      <c r="PA15" s="169" t="e">
        <f t="shared" si="200"/>
        <v>#N/A</v>
      </c>
      <c r="PB15" s="169" t="e">
        <f t="shared" si="201"/>
        <v>#N/A</v>
      </c>
      <c r="PC15" s="169" t="e">
        <f t="shared" si="202"/>
        <v>#N/A</v>
      </c>
      <c r="PD15" s="169" t="e">
        <f t="shared" si="203"/>
        <v>#N/A</v>
      </c>
      <c r="PE15" s="169" t="e">
        <f t="shared" si="204"/>
        <v>#N/A</v>
      </c>
      <c r="PF15" s="169" t="e">
        <f t="shared" si="205"/>
        <v>#N/A</v>
      </c>
      <c r="PG15" s="169" t="e">
        <f t="shared" si="206"/>
        <v>#N/A</v>
      </c>
      <c r="PH15" s="169" t="e">
        <f t="shared" si="207"/>
        <v>#N/A</v>
      </c>
    </row>
    <row r="16" spans="1:425" hidden="1" x14ac:dyDescent="0.75">
      <c r="A16" s="4">
        <v>13</v>
      </c>
      <c r="B16" s="96" t="str">
        <f t="shared" si="208"/>
        <v/>
      </c>
      <c r="C16" s="95"/>
      <c r="D16" s="96" t="str">
        <f t="shared" si="209"/>
        <v/>
      </c>
      <c r="E16" s="124" t="str">
        <f t="shared" si="0"/>
        <v/>
      </c>
      <c r="F16" s="124" t="str">
        <f t="shared" si="1"/>
        <v/>
      </c>
      <c r="G16" s="73" t="str">
        <f t="shared" si="210"/>
        <v/>
      </c>
      <c r="H16" s="23"/>
      <c r="I16" s="57"/>
      <c r="J16" s="280"/>
      <c r="K16" s="74" t="str">
        <f>IF(AND(B16&gt;0,C16&gt;0,D16&gt;0),IF(ISBLANK(J16),IF(ISBLANK(H16),"",(D16-B16)*VLOOKUP(H16,VLookups!$A$4:$B$13,2,FALSE)),J16),"")</f>
        <v/>
      </c>
      <c r="L16" s="75" t="str">
        <f t="shared" si="2"/>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211"/>
        <v/>
      </c>
      <c r="W16" s="49" t="str">
        <f t="shared" si="212"/>
        <v/>
      </c>
      <c r="X16" s="49" t="str">
        <f t="shared" si="224"/>
        <v/>
      </c>
      <c r="Y16" s="49" t="str">
        <f t="shared" si="224"/>
        <v/>
      </c>
      <c r="Z16" s="49" t="str">
        <f t="shared" si="224"/>
        <v/>
      </c>
      <c r="AA16" s="49" t="str">
        <f t="shared" si="224"/>
        <v/>
      </c>
      <c r="AB16" s="49" t="str">
        <f t="shared" si="224"/>
        <v/>
      </c>
      <c r="AC16" s="49" t="str">
        <f t="shared" si="224"/>
        <v/>
      </c>
      <c r="AD16" s="49" t="str">
        <f t="shared" si="224"/>
        <v/>
      </c>
      <c r="AE16" s="49" t="str">
        <f t="shared" si="224"/>
        <v/>
      </c>
      <c r="AF16" s="49" t="str">
        <f t="shared" si="224"/>
        <v/>
      </c>
      <c r="AG16" s="49" t="str">
        <f t="shared" si="224"/>
        <v/>
      </c>
      <c r="AH16" s="49" t="str">
        <f t="shared" si="224"/>
        <v/>
      </c>
      <c r="AI16" s="49" t="str">
        <f t="shared" si="224"/>
        <v/>
      </c>
      <c r="AJ16" s="49" t="str">
        <f t="shared" si="224"/>
        <v/>
      </c>
      <c r="AK16" s="49" t="str">
        <f t="shared" si="224"/>
        <v/>
      </c>
      <c r="AL16" s="49" t="str">
        <f t="shared" si="224"/>
        <v/>
      </c>
      <c r="AM16" s="49" t="str">
        <f t="shared" si="224"/>
        <v/>
      </c>
      <c r="AN16" s="49" t="str">
        <f t="shared" si="224"/>
        <v/>
      </c>
      <c r="AO16" s="49" t="str">
        <f t="shared" si="224"/>
        <v/>
      </c>
      <c r="AP16" s="49" t="str">
        <f t="shared" si="224"/>
        <v/>
      </c>
      <c r="AQ16" s="49" t="str">
        <f t="shared" si="224"/>
        <v/>
      </c>
      <c r="AR16" s="49" t="str">
        <f t="shared" si="224"/>
        <v/>
      </c>
      <c r="AS16" s="49" t="str">
        <f t="shared" si="224"/>
        <v/>
      </c>
      <c r="AT16" s="49" t="str">
        <f t="shared" si="224"/>
        <v/>
      </c>
      <c r="AU16" s="49" t="str">
        <f t="shared" si="224"/>
        <v/>
      </c>
      <c r="AV16" s="49" t="str">
        <f t="shared" si="224"/>
        <v/>
      </c>
      <c r="AW16" s="49" t="str">
        <f t="shared" si="224"/>
        <v/>
      </c>
      <c r="AX16" s="49" t="str">
        <f t="shared" si="224"/>
        <v/>
      </c>
      <c r="AY16" s="49" t="str">
        <f t="shared" si="224"/>
        <v/>
      </c>
      <c r="AZ16" s="49" t="str">
        <f t="shared" si="224"/>
        <v/>
      </c>
      <c r="BA16" s="49" t="str">
        <f t="shared" si="224"/>
        <v/>
      </c>
      <c r="BB16" s="49" t="str">
        <f t="shared" si="224"/>
        <v/>
      </c>
      <c r="BC16" s="49" t="str">
        <f t="shared" si="224"/>
        <v/>
      </c>
      <c r="BD16" s="49" t="str">
        <f t="shared" si="224"/>
        <v/>
      </c>
      <c r="BE16" s="49" t="str">
        <f t="shared" si="224"/>
        <v/>
      </c>
      <c r="BF16" s="49" t="str">
        <f t="shared" si="224"/>
        <v/>
      </c>
      <c r="BG16" s="49" t="str">
        <f t="shared" si="224"/>
        <v/>
      </c>
      <c r="BH16" s="49" t="str">
        <f t="shared" si="224"/>
        <v/>
      </c>
      <c r="BI16" s="49" t="str">
        <f t="shared" si="224"/>
        <v/>
      </c>
      <c r="BJ16" s="49" t="str">
        <f t="shared" si="224"/>
        <v/>
      </c>
      <c r="BK16" s="49" t="str">
        <f t="shared" si="224"/>
        <v/>
      </c>
      <c r="BL16" s="49" t="str">
        <f t="shared" si="224"/>
        <v/>
      </c>
      <c r="BM16" s="49" t="str">
        <f t="shared" si="224"/>
        <v/>
      </c>
      <c r="BN16" s="49" t="str">
        <f t="shared" si="224"/>
        <v/>
      </c>
      <c r="BO16" s="49" t="str">
        <f t="shared" si="224"/>
        <v/>
      </c>
      <c r="BP16" s="49" t="str">
        <f t="shared" si="224"/>
        <v/>
      </c>
      <c r="BQ16" s="49" t="str">
        <f t="shared" si="224"/>
        <v/>
      </c>
      <c r="BR16" s="49" t="str">
        <f t="shared" si="224"/>
        <v/>
      </c>
      <c r="BS16" s="49" t="str">
        <f t="shared" si="224"/>
        <v/>
      </c>
      <c r="BT16" s="49" t="str">
        <f t="shared" si="224"/>
        <v/>
      </c>
      <c r="BU16" s="49" t="str">
        <f t="shared" si="224"/>
        <v/>
      </c>
      <c r="BV16" s="49" t="str">
        <f t="shared" si="224"/>
        <v/>
      </c>
      <c r="BW16" s="49" t="str">
        <f t="shared" si="224"/>
        <v/>
      </c>
      <c r="BX16" s="49" t="str">
        <f t="shared" si="224"/>
        <v/>
      </c>
      <c r="BY16" s="49" t="str">
        <f t="shared" si="224"/>
        <v/>
      </c>
      <c r="BZ16" s="49" t="str">
        <f t="shared" si="224"/>
        <v/>
      </c>
      <c r="CA16" s="49" t="str">
        <f t="shared" si="224"/>
        <v/>
      </c>
      <c r="CB16" s="49" t="str">
        <f t="shared" si="224"/>
        <v/>
      </c>
      <c r="CC16" s="49" t="str">
        <f t="shared" si="224"/>
        <v/>
      </c>
      <c r="CD16" s="49" t="str">
        <f t="shared" si="224"/>
        <v/>
      </c>
      <c r="CE16" s="49" t="str">
        <f t="shared" si="224"/>
        <v/>
      </c>
      <c r="CF16" s="49" t="str">
        <f t="shared" si="224"/>
        <v/>
      </c>
      <c r="CG16" s="49" t="str">
        <f t="shared" si="224"/>
        <v/>
      </c>
      <c r="CH16" s="49" t="str">
        <f t="shared" si="224"/>
        <v/>
      </c>
      <c r="CI16" s="49" t="str">
        <f t="shared" si="224"/>
        <v/>
      </c>
      <c r="CJ16" s="49" t="str">
        <f t="shared" si="222"/>
        <v/>
      </c>
      <c r="CK16" s="49" t="str">
        <f t="shared" si="222"/>
        <v/>
      </c>
      <c r="CL16" s="49" t="str">
        <f t="shared" si="222"/>
        <v/>
      </c>
      <c r="CM16" s="49" t="str">
        <f t="shared" si="222"/>
        <v/>
      </c>
      <c r="CN16" s="49" t="str">
        <f t="shared" si="222"/>
        <v/>
      </c>
      <c r="CO16" s="49" t="str">
        <f t="shared" si="222"/>
        <v/>
      </c>
      <c r="CP16" s="49" t="str">
        <f t="shared" si="222"/>
        <v/>
      </c>
      <c r="CQ16" s="49" t="str">
        <f t="shared" si="222"/>
        <v/>
      </c>
      <c r="CR16" s="49" t="str">
        <f t="shared" si="222"/>
        <v/>
      </c>
      <c r="CS16" s="49" t="str">
        <f t="shared" si="222"/>
        <v/>
      </c>
      <c r="CT16" s="49" t="str">
        <f t="shared" si="222"/>
        <v/>
      </c>
      <c r="CU16" s="49" t="str">
        <f t="shared" si="222"/>
        <v/>
      </c>
      <c r="CV16" s="49" t="str">
        <f t="shared" si="222"/>
        <v/>
      </c>
      <c r="CW16" s="49" t="str">
        <f t="shared" si="222"/>
        <v/>
      </c>
      <c r="CX16" s="49" t="str">
        <f t="shared" si="222"/>
        <v/>
      </c>
      <c r="CY16" s="49" t="str">
        <f t="shared" si="222"/>
        <v/>
      </c>
      <c r="CZ16" s="49" t="str">
        <f t="shared" si="222"/>
        <v/>
      </c>
      <c r="DA16" s="49" t="str">
        <f t="shared" si="222"/>
        <v/>
      </c>
      <c r="DB16" s="49" t="str">
        <f t="shared" si="222"/>
        <v/>
      </c>
      <c r="DC16" s="49" t="str">
        <f t="shared" si="222"/>
        <v/>
      </c>
      <c r="DD16" s="49" t="str">
        <f t="shared" si="222"/>
        <v/>
      </c>
      <c r="DE16" s="49" t="str">
        <f t="shared" si="222"/>
        <v/>
      </c>
      <c r="DF16" s="49" t="str">
        <f t="shared" si="222"/>
        <v/>
      </c>
      <c r="DG16" s="49" t="str">
        <f t="shared" si="222"/>
        <v/>
      </c>
      <c r="DH16" s="49" t="str">
        <f t="shared" si="222"/>
        <v/>
      </c>
      <c r="DI16" s="49" t="str">
        <f t="shared" si="222"/>
        <v/>
      </c>
      <c r="DJ16" s="49" t="str">
        <f t="shared" si="222"/>
        <v/>
      </c>
      <c r="DK16" s="49" t="str">
        <f t="shared" si="222"/>
        <v/>
      </c>
      <c r="DL16" s="49" t="str">
        <f t="shared" si="222"/>
        <v/>
      </c>
      <c r="DM16" s="49" t="str">
        <f t="shared" si="222"/>
        <v/>
      </c>
      <c r="DN16" s="49" t="str">
        <f t="shared" si="222"/>
        <v/>
      </c>
      <c r="DO16" s="49" t="str">
        <f t="shared" si="222"/>
        <v/>
      </c>
      <c r="DP16" s="49" t="str">
        <f t="shared" si="222"/>
        <v/>
      </c>
      <c r="DQ16" s="49" t="str">
        <f t="shared" si="222"/>
        <v/>
      </c>
      <c r="DR16" s="49" t="str">
        <f t="shared" si="222"/>
        <v/>
      </c>
      <c r="DS16" s="183" t="str">
        <f t="shared" si="213"/>
        <v/>
      </c>
      <c r="DT16" s="49" t="str">
        <f t="shared" si="214"/>
        <v/>
      </c>
      <c r="DU16" s="49" t="str">
        <f t="shared" si="225"/>
        <v/>
      </c>
      <c r="DV16" s="49" t="str">
        <f t="shared" si="225"/>
        <v/>
      </c>
      <c r="DW16" s="49" t="str">
        <f t="shared" si="225"/>
        <v/>
      </c>
      <c r="DX16" s="49" t="str">
        <f t="shared" si="225"/>
        <v/>
      </c>
      <c r="DY16" s="49" t="str">
        <f t="shared" si="225"/>
        <v/>
      </c>
      <c r="DZ16" s="49" t="str">
        <f t="shared" si="225"/>
        <v/>
      </c>
      <c r="EA16" s="49" t="str">
        <f t="shared" si="225"/>
        <v/>
      </c>
      <c r="EB16" s="49" t="str">
        <f t="shared" si="225"/>
        <v/>
      </c>
      <c r="EC16" s="49" t="str">
        <f t="shared" si="225"/>
        <v/>
      </c>
      <c r="ED16" s="49" t="str">
        <f t="shared" si="225"/>
        <v/>
      </c>
      <c r="EE16" s="49" t="str">
        <f t="shared" si="225"/>
        <v/>
      </c>
      <c r="EF16" s="49" t="str">
        <f t="shared" si="225"/>
        <v/>
      </c>
      <c r="EG16" s="49" t="str">
        <f t="shared" si="225"/>
        <v/>
      </c>
      <c r="EH16" s="49" t="str">
        <f t="shared" si="225"/>
        <v/>
      </c>
      <c r="EI16" s="49" t="str">
        <f t="shared" si="225"/>
        <v/>
      </c>
      <c r="EJ16" s="49" t="str">
        <f t="shared" si="225"/>
        <v/>
      </c>
      <c r="EK16" s="49" t="str">
        <f t="shared" si="225"/>
        <v/>
      </c>
      <c r="EL16" s="49" t="str">
        <f t="shared" si="225"/>
        <v/>
      </c>
      <c r="EM16" s="49" t="str">
        <f t="shared" si="225"/>
        <v/>
      </c>
      <c r="EN16" s="49" t="str">
        <f t="shared" si="225"/>
        <v/>
      </c>
      <c r="EO16" s="49" t="str">
        <f t="shared" si="225"/>
        <v/>
      </c>
      <c r="EP16" s="49" t="str">
        <f t="shared" si="225"/>
        <v/>
      </c>
      <c r="EQ16" s="49" t="str">
        <f t="shared" si="225"/>
        <v/>
      </c>
      <c r="ER16" s="49" t="str">
        <f t="shared" si="225"/>
        <v/>
      </c>
      <c r="ES16" s="49" t="str">
        <f t="shared" si="225"/>
        <v/>
      </c>
      <c r="ET16" s="49" t="str">
        <f t="shared" si="225"/>
        <v/>
      </c>
      <c r="EU16" s="49" t="str">
        <f t="shared" si="225"/>
        <v/>
      </c>
      <c r="EV16" s="49" t="str">
        <f t="shared" si="225"/>
        <v/>
      </c>
      <c r="EW16" s="49" t="str">
        <f t="shared" si="225"/>
        <v/>
      </c>
      <c r="EX16" s="49" t="str">
        <f t="shared" si="225"/>
        <v/>
      </c>
      <c r="EY16" s="49" t="str">
        <f t="shared" si="225"/>
        <v/>
      </c>
      <c r="EZ16" s="49" t="str">
        <f t="shared" si="225"/>
        <v/>
      </c>
      <c r="FA16" s="49" t="str">
        <f t="shared" si="225"/>
        <v/>
      </c>
      <c r="FB16" s="49" t="str">
        <f t="shared" si="225"/>
        <v/>
      </c>
      <c r="FC16" s="49" t="str">
        <f t="shared" si="225"/>
        <v/>
      </c>
      <c r="FD16" s="49" t="str">
        <f t="shared" si="225"/>
        <v/>
      </c>
      <c r="FE16" s="49" t="str">
        <f t="shared" si="225"/>
        <v/>
      </c>
      <c r="FF16" s="49" t="str">
        <f t="shared" si="225"/>
        <v/>
      </c>
      <c r="FG16" s="49" t="str">
        <f t="shared" si="225"/>
        <v/>
      </c>
      <c r="FH16" s="49" t="str">
        <f t="shared" si="225"/>
        <v/>
      </c>
      <c r="FI16" s="49" t="str">
        <f t="shared" si="225"/>
        <v/>
      </c>
      <c r="FJ16" s="49" t="str">
        <f t="shared" si="225"/>
        <v/>
      </c>
      <c r="FK16" s="49" t="str">
        <f t="shared" si="225"/>
        <v/>
      </c>
      <c r="FL16" s="49" t="str">
        <f t="shared" si="225"/>
        <v/>
      </c>
      <c r="FM16" s="49" t="str">
        <f t="shared" si="225"/>
        <v/>
      </c>
      <c r="FN16" s="49" t="str">
        <f t="shared" si="225"/>
        <v/>
      </c>
      <c r="FO16" s="49" t="str">
        <f t="shared" si="225"/>
        <v/>
      </c>
      <c r="FP16" s="49" t="str">
        <f t="shared" si="225"/>
        <v/>
      </c>
      <c r="FQ16" s="49" t="str">
        <f t="shared" si="225"/>
        <v/>
      </c>
      <c r="FR16" s="49" t="str">
        <f t="shared" si="225"/>
        <v/>
      </c>
      <c r="FS16" s="49" t="str">
        <f t="shared" si="225"/>
        <v/>
      </c>
      <c r="FT16" s="49" t="str">
        <f t="shared" si="225"/>
        <v/>
      </c>
      <c r="FU16" s="49" t="str">
        <f t="shared" si="225"/>
        <v/>
      </c>
      <c r="FV16" s="49" t="str">
        <f t="shared" si="225"/>
        <v/>
      </c>
      <c r="FW16" s="49" t="str">
        <f t="shared" si="225"/>
        <v/>
      </c>
      <c r="FX16" s="49" t="str">
        <f t="shared" si="225"/>
        <v/>
      </c>
      <c r="FY16" s="49" t="str">
        <f t="shared" si="225"/>
        <v/>
      </c>
      <c r="FZ16" s="49" t="str">
        <f t="shared" si="225"/>
        <v/>
      </c>
      <c r="GA16" s="49" t="str">
        <f t="shared" si="225"/>
        <v/>
      </c>
      <c r="GB16" s="49" t="str">
        <f t="shared" si="225"/>
        <v/>
      </c>
      <c r="GC16" s="49" t="str">
        <f t="shared" si="225"/>
        <v/>
      </c>
      <c r="GD16" s="49" t="str">
        <f t="shared" si="225"/>
        <v/>
      </c>
      <c r="GE16" s="49" t="str">
        <f t="shared" si="225"/>
        <v/>
      </c>
      <c r="GF16" s="49" t="str">
        <f t="shared" si="225"/>
        <v/>
      </c>
      <c r="GG16" s="49" t="str">
        <f t="shared" si="223"/>
        <v/>
      </c>
      <c r="GH16" s="49" t="str">
        <f t="shared" si="223"/>
        <v/>
      </c>
      <c r="GI16" s="49" t="str">
        <f t="shared" si="223"/>
        <v/>
      </c>
      <c r="GJ16" s="49" t="str">
        <f t="shared" si="223"/>
        <v/>
      </c>
      <c r="GK16" s="49" t="str">
        <f t="shared" si="223"/>
        <v/>
      </c>
      <c r="GL16" s="49" t="str">
        <f t="shared" si="223"/>
        <v/>
      </c>
      <c r="GM16" s="49" t="str">
        <f t="shared" si="223"/>
        <v/>
      </c>
      <c r="GN16" s="49" t="str">
        <f t="shared" si="223"/>
        <v/>
      </c>
      <c r="GO16" s="49" t="str">
        <f t="shared" si="223"/>
        <v/>
      </c>
      <c r="GP16" s="49" t="str">
        <f t="shared" si="223"/>
        <v/>
      </c>
      <c r="GQ16" s="49" t="str">
        <f t="shared" si="223"/>
        <v/>
      </c>
      <c r="GR16" s="49" t="str">
        <f t="shared" si="223"/>
        <v/>
      </c>
      <c r="GS16" s="49" t="str">
        <f t="shared" si="223"/>
        <v/>
      </c>
      <c r="GT16" s="49" t="str">
        <f t="shared" si="223"/>
        <v/>
      </c>
      <c r="GU16" s="49" t="str">
        <f t="shared" si="223"/>
        <v/>
      </c>
      <c r="GV16" s="49" t="str">
        <f t="shared" si="223"/>
        <v/>
      </c>
      <c r="GW16" s="49" t="str">
        <f t="shared" si="223"/>
        <v/>
      </c>
      <c r="GX16" s="49" t="str">
        <f t="shared" si="223"/>
        <v/>
      </c>
      <c r="GY16" s="49" t="str">
        <f t="shared" si="223"/>
        <v/>
      </c>
      <c r="GZ16" s="49" t="str">
        <f t="shared" si="223"/>
        <v/>
      </c>
      <c r="HA16" s="49" t="str">
        <f t="shared" si="223"/>
        <v/>
      </c>
      <c r="HB16" s="49" t="str">
        <f t="shared" si="223"/>
        <v/>
      </c>
      <c r="HC16" s="49" t="str">
        <f t="shared" si="223"/>
        <v/>
      </c>
      <c r="HD16" s="49" t="str">
        <f t="shared" si="223"/>
        <v/>
      </c>
      <c r="HE16" s="49" t="str">
        <f t="shared" si="223"/>
        <v/>
      </c>
      <c r="HF16" s="49" t="str">
        <f t="shared" si="223"/>
        <v/>
      </c>
      <c r="HG16" s="49" t="str">
        <f t="shared" si="223"/>
        <v/>
      </c>
      <c r="HH16" s="49" t="str">
        <f t="shared" si="223"/>
        <v/>
      </c>
      <c r="HI16" s="49" t="str">
        <f t="shared" si="223"/>
        <v/>
      </c>
      <c r="HJ16" s="49" t="str">
        <f t="shared" si="223"/>
        <v/>
      </c>
      <c r="HK16" s="49" t="str">
        <f t="shared" si="223"/>
        <v/>
      </c>
      <c r="HL16" s="49" t="str">
        <f t="shared" si="223"/>
        <v/>
      </c>
      <c r="HM16" s="49" t="str">
        <f t="shared" si="223"/>
        <v/>
      </c>
      <c r="HN16" s="49" t="str">
        <f t="shared" si="223"/>
        <v/>
      </c>
      <c r="HO16" s="49" t="str">
        <f t="shared" si="223"/>
        <v/>
      </c>
      <c r="HP16" s="169" t="e">
        <f t="shared" si="7"/>
        <v>#N/A</v>
      </c>
      <c r="HQ16" s="169" t="e">
        <f t="shared" si="8"/>
        <v>#N/A</v>
      </c>
      <c r="HR16" s="169" t="e">
        <f t="shared" si="9"/>
        <v>#N/A</v>
      </c>
      <c r="HS16" s="169" t="e">
        <f t="shared" si="10"/>
        <v>#N/A</v>
      </c>
      <c r="HT16" s="169" t="e">
        <f t="shared" si="11"/>
        <v>#N/A</v>
      </c>
      <c r="HU16" s="169" t="e">
        <f t="shared" si="12"/>
        <v>#N/A</v>
      </c>
      <c r="HV16" s="169" t="e">
        <f t="shared" si="13"/>
        <v>#N/A</v>
      </c>
      <c r="HW16" s="169" t="e">
        <f t="shared" si="14"/>
        <v>#N/A</v>
      </c>
      <c r="HX16" s="169" t="e">
        <f t="shared" si="15"/>
        <v>#N/A</v>
      </c>
      <c r="HY16" s="169" t="e">
        <f t="shared" si="16"/>
        <v>#N/A</v>
      </c>
      <c r="HZ16" s="169" t="e">
        <f t="shared" si="17"/>
        <v>#N/A</v>
      </c>
      <c r="IA16" s="169" t="e">
        <f t="shared" si="18"/>
        <v>#N/A</v>
      </c>
      <c r="IB16" s="169" t="e">
        <f t="shared" si="19"/>
        <v>#N/A</v>
      </c>
      <c r="IC16" s="169" t="e">
        <f t="shared" si="20"/>
        <v>#N/A</v>
      </c>
      <c r="ID16" s="169" t="e">
        <f t="shared" si="21"/>
        <v>#N/A</v>
      </c>
      <c r="IE16" s="169" t="e">
        <f t="shared" si="22"/>
        <v>#N/A</v>
      </c>
      <c r="IF16" s="169" t="e">
        <f t="shared" si="23"/>
        <v>#N/A</v>
      </c>
      <c r="IG16" s="169" t="e">
        <f t="shared" si="24"/>
        <v>#N/A</v>
      </c>
      <c r="IH16" s="169" t="e">
        <f t="shared" si="25"/>
        <v>#N/A</v>
      </c>
      <c r="II16" s="169" t="e">
        <f t="shared" si="26"/>
        <v>#N/A</v>
      </c>
      <c r="IJ16" s="169" t="e">
        <f t="shared" si="27"/>
        <v>#N/A</v>
      </c>
      <c r="IK16" s="169" t="e">
        <f t="shared" si="28"/>
        <v>#N/A</v>
      </c>
      <c r="IL16" s="169" t="e">
        <f t="shared" si="29"/>
        <v>#N/A</v>
      </c>
      <c r="IM16" s="169" t="e">
        <f t="shared" si="30"/>
        <v>#N/A</v>
      </c>
      <c r="IN16" s="169" t="e">
        <f t="shared" si="31"/>
        <v>#N/A</v>
      </c>
      <c r="IO16" s="169" t="e">
        <f t="shared" si="32"/>
        <v>#N/A</v>
      </c>
      <c r="IP16" s="169" t="e">
        <f t="shared" si="33"/>
        <v>#N/A</v>
      </c>
      <c r="IQ16" s="169" t="e">
        <f t="shared" si="34"/>
        <v>#N/A</v>
      </c>
      <c r="IR16" s="169" t="e">
        <f t="shared" si="35"/>
        <v>#N/A</v>
      </c>
      <c r="IS16" s="169" t="e">
        <f t="shared" si="36"/>
        <v>#N/A</v>
      </c>
      <c r="IT16" s="169" t="e">
        <f t="shared" si="37"/>
        <v>#N/A</v>
      </c>
      <c r="IU16" s="169" t="e">
        <f t="shared" si="38"/>
        <v>#N/A</v>
      </c>
      <c r="IV16" s="169" t="e">
        <f t="shared" si="39"/>
        <v>#N/A</v>
      </c>
      <c r="IW16" s="169" t="e">
        <f t="shared" si="40"/>
        <v>#N/A</v>
      </c>
      <c r="IX16" s="169" t="e">
        <f t="shared" si="41"/>
        <v>#N/A</v>
      </c>
      <c r="IY16" s="169" t="e">
        <f t="shared" si="42"/>
        <v>#N/A</v>
      </c>
      <c r="IZ16" s="169" t="e">
        <f t="shared" si="43"/>
        <v>#N/A</v>
      </c>
      <c r="JA16" s="169" t="e">
        <f t="shared" si="44"/>
        <v>#N/A</v>
      </c>
      <c r="JB16" s="169" t="e">
        <f t="shared" si="45"/>
        <v>#N/A</v>
      </c>
      <c r="JC16" s="169" t="e">
        <f t="shared" si="46"/>
        <v>#N/A</v>
      </c>
      <c r="JD16" s="169" t="e">
        <f t="shared" si="47"/>
        <v>#N/A</v>
      </c>
      <c r="JE16" s="169" t="e">
        <f t="shared" si="48"/>
        <v>#N/A</v>
      </c>
      <c r="JF16" s="169" t="e">
        <f t="shared" si="49"/>
        <v>#N/A</v>
      </c>
      <c r="JG16" s="169" t="e">
        <f t="shared" si="50"/>
        <v>#N/A</v>
      </c>
      <c r="JH16" s="169" t="e">
        <f t="shared" si="51"/>
        <v>#N/A</v>
      </c>
      <c r="JI16" s="169" t="e">
        <f t="shared" si="52"/>
        <v>#N/A</v>
      </c>
      <c r="JJ16" s="169" t="e">
        <f t="shared" si="53"/>
        <v>#N/A</v>
      </c>
      <c r="JK16" s="169" t="e">
        <f t="shared" si="54"/>
        <v>#N/A</v>
      </c>
      <c r="JL16" s="169" t="e">
        <f t="shared" si="55"/>
        <v>#N/A</v>
      </c>
      <c r="JM16" s="169" t="e">
        <f t="shared" si="56"/>
        <v>#N/A</v>
      </c>
      <c r="JN16" s="169" t="e">
        <f t="shared" si="57"/>
        <v>#N/A</v>
      </c>
      <c r="JO16" s="169" t="e">
        <f t="shared" si="58"/>
        <v>#N/A</v>
      </c>
      <c r="JP16" s="169" t="e">
        <f t="shared" si="59"/>
        <v>#N/A</v>
      </c>
      <c r="JQ16" s="169" t="e">
        <f t="shared" si="60"/>
        <v>#N/A</v>
      </c>
      <c r="JR16" s="169" t="e">
        <f t="shared" si="61"/>
        <v>#N/A</v>
      </c>
      <c r="JS16" s="169" t="e">
        <f t="shared" si="62"/>
        <v>#N/A</v>
      </c>
      <c r="JT16" s="169" t="e">
        <f t="shared" si="63"/>
        <v>#N/A</v>
      </c>
      <c r="JU16" s="169" t="e">
        <f t="shared" si="64"/>
        <v>#N/A</v>
      </c>
      <c r="JV16" s="169" t="e">
        <f t="shared" si="65"/>
        <v>#N/A</v>
      </c>
      <c r="JW16" s="169" t="e">
        <f t="shared" si="66"/>
        <v>#N/A</v>
      </c>
      <c r="JX16" s="169" t="e">
        <f t="shared" si="67"/>
        <v>#N/A</v>
      </c>
      <c r="JY16" s="169" t="e">
        <f t="shared" si="68"/>
        <v>#N/A</v>
      </c>
      <c r="JZ16" s="169" t="e">
        <f t="shared" si="69"/>
        <v>#N/A</v>
      </c>
      <c r="KA16" s="169" t="e">
        <f t="shared" si="70"/>
        <v>#N/A</v>
      </c>
      <c r="KB16" s="169" t="e">
        <f t="shared" si="71"/>
        <v>#N/A</v>
      </c>
      <c r="KC16" s="169" t="e">
        <f t="shared" si="72"/>
        <v>#N/A</v>
      </c>
      <c r="KD16" s="169" t="e">
        <f t="shared" si="73"/>
        <v>#N/A</v>
      </c>
      <c r="KE16" s="169" t="e">
        <f t="shared" si="74"/>
        <v>#N/A</v>
      </c>
      <c r="KF16" s="169" t="e">
        <f t="shared" si="75"/>
        <v>#N/A</v>
      </c>
      <c r="KG16" s="169" t="e">
        <f t="shared" si="76"/>
        <v>#N/A</v>
      </c>
      <c r="KH16" s="169" t="e">
        <f t="shared" si="77"/>
        <v>#N/A</v>
      </c>
      <c r="KI16" s="169" t="e">
        <f t="shared" si="78"/>
        <v>#N/A</v>
      </c>
      <c r="KJ16" s="169" t="e">
        <f t="shared" si="79"/>
        <v>#N/A</v>
      </c>
      <c r="KK16" s="169" t="e">
        <f t="shared" si="80"/>
        <v>#N/A</v>
      </c>
      <c r="KL16" s="169" t="e">
        <f t="shared" si="81"/>
        <v>#N/A</v>
      </c>
      <c r="KM16" s="169" t="e">
        <f t="shared" si="82"/>
        <v>#N/A</v>
      </c>
      <c r="KN16" s="169" t="e">
        <f t="shared" si="83"/>
        <v>#N/A</v>
      </c>
      <c r="KO16" s="169" t="e">
        <f t="shared" si="84"/>
        <v>#N/A</v>
      </c>
      <c r="KP16" s="169" t="e">
        <f t="shared" si="85"/>
        <v>#N/A</v>
      </c>
      <c r="KQ16" s="169" t="e">
        <f t="shared" si="86"/>
        <v>#N/A</v>
      </c>
      <c r="KR16" s="169" t="e">
        <f t="shared" si="87"/>
        <v>#N/A</v>
      </c>
      <c r="KS16" s="169" t="e">
        <f t="shared" si="88"/>
        <v>#N/A</v>
      </c>
      <c r="KT16" s="169" t="e">
        <f t="shared" si="89"/>
        <v>#N/A</v>
      </c>
      <c r="KU16" s="169" t="e">
        <f t="shared" si="90"/>
        <v>#N/A</v>
      </c>
      <c r="KV16" s="169" t="e">
        <f t="shared" si="91"/>
        <v>#N/A</v>
      </c>
      <c r="KW16" s="169" t="e">
        <f t="shared" si="92"/>
        <v>#N/A</v>
      </c>
      <c r="KX16" s="169" t="e">
        <f t="shared" si="93"/>
        <v>#N/A</v>
      </c>
      <c r="KY16" s="169" t="e">
        <f t="shared" si="94"/>
        <v>#N/A</v>
      </c>
      <c r="KZ16" s="169" t="e">
        <f t="shared" si="95"/>
        <v>#N/A</v>
      </c>
      <c r="LA16" s="169" t="e">
        <f t="shared" si="96"/>
        <v>#N/A</v>
      </c>
      <c r="LB16" s="169" t="e">
        <f t="shared" si="97"/>
        <v>#N/A</v>
      </c>
      <c r="LC16" s="169" t="e">
        <f t="shared" si="98"/>
        <v>#N/A</v>
      </c>
      <c r="LD16" s="169" t="e">
        <f t="shared" si="99"/>
        <v>#N/A</v>
      </c>
      <c r="LE16" s="169" t="e">
        <f t="shared" si="100"/>
        <v>#N/A</v>
      </c>
      <c r="LF16" s="169" t="e">
        <f t="shared" si="101"/>
        <v>#N/A</v>
      </c>
      <c r="LG16" s="169" t="e">
        <f t="shared" si="102"/>
        <v>#N/A</v>
      </c>
      <c r="LH16" s="169" t="e">
        <f t="shared" si="103"/>
        <v>#N/A</v>
      </c>
      <c r="LI16" s="169" t="e">
        <f t="shared" si="104"/>
        <v>#N/A</v>
      </c>
      <c r="LJ16" s="169" t="e">
        <f t="shared" si="105"/>
        <v>#N/A</v>
      </c>
      <c r="LK16" s="169" t="e">
        <f t="shared" si="106"/>
        <v>#N/A</v>
      </c>
      <c r="LL16" s="169" t="e">
        <f t="shared" si="107"/>
        <v>#N/A</v>
      </c>
      <c r="LM16" s="169" t="e">
        <f t="shared" si="108"/>
        <v>#N/A</v>
      </c>
      <c r="LN16" s="169" t="e">
        <f t="shared" si="109"/>
        <v>#N/A</v>
      </c>
      <c r="LO16" s="169" t="e">
        <f t="shared" si="110"/>
        <v>#N/A</v>
      </c>
      <c r="LP16" s="169" t="e">
        <f t="shared" si="111"/>
        <v>#N/A</v>
      </c>
      <c r="LQ16" s="169" t="e">
        <f t="shared" si="112"/>
        <v>#N/A</v>
      </c>
      <c r="LR16" s="169" t="e">
        <f t="shared" si="113"/>
        <v>#N/A</v>
      </c>
      <c r="LS16" s="169" t="e">
        <f t="shared" si="114"/>
        <v>#N/A</v>
      </c>
      <c r="LT16" s="169" t="e">
        <f t="shared" si="115"/>
        <v>#N/A</v>
      </c>
      <c r="LU16" s="169" t="e">
        <f t="shared" si="116"/>
        <v>#N/A</v>
      </c>
      <c r="LV16" s="169" t="e">
        <f t="shared" si="117"/>
        <v>#N/A</v>
      </c>
      <c r="LW16" s="169" t="e">
        <f t="shared" si="118"/>
        <v>#N/A</v>
      </c>
      <c r="LX16" s="169" t="e">
        <f t="shared" si="119"/>
        <v>#N/A</v>
      </c>
      <c r="LY16" s="169" t="e">
        <f t="shared" si="120"/>
        <v>#N/A</v>
      </c>
      <c r="LZ16" s="169" t="e">
        <f t="shared" si="121"/>
        <v>#N/A</v>
      </c>
      <c r="MA16" s="169" t="e">
        <f t="shared" si="122"/>
        <v>#N/A</v>
      </c>
      <c r="MB16" s="169" t="e">
        <f t="shared" si="123"/>
        <v>#N/A</v>
      </c>
      <c r="MC16" s="169" t="e">
        <f t="shared" si="124"/>
        <v>#N/A</v>
      </c>
      <c r="MD16" s="169" t="e">
        <f t="shared" si="125"/>
        <v>#N/A</v>
      </c>
      <c r="ME16" s="169" t="e">
        <f t="shared" si="126"/>
        <v>#N/A</v>
      </c>
      <c r="MF16" s="169" t="e">
        <f t="shared" si="127"/>
        <v>#N/A</v>
      </c>
      <c r="MG16" s="169" t="e">
        <f t="shared" si="128"/>
        <v>#N/A</v>
      </c>
      <c r="MH16" s="169" t="e">
        <f t="shared" si="129"/>
        <v>#N/A</v>
      </c>
      <c r="MI16" s="169" t="e">
        <f t="shared" si="130"/>
        <v>#N/A</v>
      </c>
      <c r="MJ16" s="169" t="e">
        <f t="shared" si="131"/>
        <v>#N/A</v>
      </c>
      <c r="MK16" s="169" t="e">
        <f t="shared" si="132"/>
        <v>#N/A</v>
      </c>
      <c r="ML16" s="169" t="e">
        <f t="shared" si="133"/>
        <v>#N/A</v>
      </c>
      <c r="MM16" s="169" t="e">
        <f t="shared" si="134"/>
        <v>#N/A</v>
      </c>
      <c r="MN16" s="169" t="e">
        <f t="shared" si="135"/>
        <v>#N/A</v>
      </c>
      <c r="MO16" s="169" t="e">
        <f t="shared" si="136"/>
        <v>#N/A</v>
      </c>
      <c r="MP16" s="169" t="e">
        <f t="shared" si="137"/>
        <v>#N/A</v>
      </c>
      <c r="MQ16" s="169" t="e">
        <f t="shared" si="138"/>
        <v>#N/A</v>
      </c>
      <c r="MR16" s="169" t="e">
        <f t="shared" si="139"/>
        <v>#N/A</v>
      </c>
      <c r="MS16" s="169" t="e">
        <f t="shared" si="140"/>
        <v>#N/A</v>
      </c>
      <c r="MT16" s="169" t="e">
        <f t="shared" si="141"/>
        <v>#N/A</v>
      </c>
      <c r="MU16" s="169" t="e">
        <f t="shared" si="142"/>
        <v>#N/A</v>
      </c>
      <c r="MV16" s="169" t="e">
        <f t="shared" si="143"/>
        <v>#N/A</v>
      </c>
      <c r="MW16" s="169" t="e">
        <f t="shared" si="144"/>
        <v>#N/A</v>
      </c>
      <c r="MX16" s="169" t="e">
        <f t="shared" si="145"/>
        <v>#N/A</v>
      </c>
      <c r="MY16" s="169" t="e">
        <f t="shared" si="146"/>
        <v>#N/A</v>
      </c>
      <c r="MZ16" s="169" t="e">
        <f t="shared" si="147"/>
        <v>#N/A</v>
      </c>
      <c r="NA16" s="169" t="e">
        <f t="shared" si="148"/>
        <v>#N/A</v>
      </c>
      <c r="NB16" s="169" t="e">
        <f t="shared" si="149"/>
        <v>#N/A</v>
      </c>
      <c r="NC16" s="169" t="e">
        <f t="shared" si="150"/>
        <v>#N/A</v>
      </c>
      <c r="ND16" s="169" t="e">
        <f t="shared" si="151"/>
        <v>#N/A</v>
      </c>
      <c r="NE16" s="169" t="e">
        <f t="shared" si="152"/>
        <v>#N/A</v>
      </c>
      <c r="NF16" s="169" t="e">
        <f t="shared" si="153"/>
        <v>#N/A</v>
      </c>
      <c r="NG16" s="169" t="e">
        <f t="shared" si="154"/>
        <v>#N/A</v>
      </c>
      <c r="NH16" s="169" t="e">
        <f t="shared" si="155"/>
        <v>#N/A</v>
      </c>
      <c r="NI16" s="169" t="e">
        <f t="shared" si="156"/>
        <v>#N/A</v>
      </c>
      <c r="NJ16" s="169" t="e">
        <f t="shared" si="157"/>
        <v>#N/A</v>
      </c>
      <c r="NK16" s="169" t="e">
        <f t="shared" si="158"/>
        <v>#N/A</v>
      </c>
      <c r="NL16" s="169" t="e">
        <f t="shared" si="159"/>
        <v>#N/A</v>
      </c>
      <c r="NM16" s="169" t="e">
        <f t="shared" si="160"/>
        <v>#N/A</v>
      </c>
      <c r="NN16" s="169" t="e">
        <f t="shared" si="161"/>
        <v>#N/A</v>
      </c>
      <c r="NO16" s="169" t="e">
        <f t="shared" si="162"/>
        <v>#N/A</v>
      </c>
      <c r="NP16" s="169" t="e">
        <f t="shared" si="163"/>
        <v>#N/A</v>
      </c>
      <c r="NQ16" s="169" t="e">
        <f t="shared" si="164"/>
        <v>#N/A</v>
      </c>
      <c r="NR16" s="169" t="e">
        <f t="shared" si="165"/>
        <v>#N/A</v>
      </c>
      <c r="NS16" s="169" t="e">
        <f t="shared" si="166"/>
        <v>#N/A</v>
      </c>
      <c r="NT16" s="169" t="e">
        <f t="shared" si="167"/>
        <v>#N/A</v>
      </c>
      <c r="NU16" s="169" t="e">
        <f t="shared" si="168"/>
        <v>#N/A</v>
      </c>
      <c r="NV16" s="169" t="e">
        <f t="shared" si="169"/>
        <v>#N/A</v>
      </c>
      <c r="NW16" s="169" t="e">
        <f t="shared" si="170"/>
        <v>#N/A</v>
      </c>
      <c r="NX16" s="169" t="e">
        <f t="shared" si="171"/>
        <v>#N/A</v>
      </c>
      <c r="NY16" s="169" t="e">
        <f t="shared" si="172"/>
        <v>#N/A</v>
      </c>
      <c r="NZ16" s="169" t="e">
        <f t="shared" si="173"/>
        <v>#N/A</v>
      </c>
      <c r="OA16" s="169" t="e">
        <f t="shared" si="174"/>
        <v>#N/A</v>
      </c>
      <c r="OB16" s="169" t="e">
        <f t="shared" si="175"/>
        <v>#N/A</v>
      </c>
      <c r="OC16" s="169" t="e">
        <f t="shared" si="176"/>
        <v>#N/A</v>
      </c>
      <c r="OD16" s="169" t="e">
        <f t="shared" si="177"/>
        <v>#N/A</v>
      </c>
      <c r="OE16" s="169" t="e">
        <f t="shared" si="178"/>
        <v>#N/A</v>
      </c>
      <c r="OF16" s="169" t="e">
        <f t="shared" si="179"/>
        <v>#N/A</v>
      </c>
      <c r="OG16" s="169" t="e">
        <f t="shared" si="180"/>
        <v>#N/A</v>
      </c>
      <c r="OH16" s="169" t="e">
        <f t="shared" si="181"/>
        <v>#N/A</v>
      </c>
      <c r="OI16" s="169" t="e">
        <f t="shared" si="182"/>
        <v>#N/A</v>
      </c>
      <c r="OJ16" s="169" t="e">
        <f t="shared" si="183"/>
        <v>#N/A</v>
      </c>
      <c r="OK16" s="169" t="e">
        <f t="shared" si="184"/>
        <v>#N/A</v>
      </c>
      <c r="OL16" s="169" t="e">
        <f t="shared" si="185"/>
        <v>#N/A</v>
      </c>
      <c r="OM16" s="169" t="e">
        <f t="shared" si="186"/>
        <v>#N/A</v>
      </c>
      <c r="ON16" s="169" t="e">
        <f t="shared" si="187"/>
        <v>#N/A</v>
      </c>
      <c r="OO16" s="169" t="e">
        <f t="shared" si="188"/>
        <v>#N/A</v>
      </c>
      <c r="OP16" s="169" t="e">
        <f t="shared" si="189"/>
        <v>#N/A</v>
      </c>
      <c r="OQ16" s="169" t="e">
        <f t="shared" si="190"/>
        <v>#N/A</v>
      </c>
      <c r="OR16" s="169" t="e">
        <f t="shared" si="191"/>
        <v>#N/A</v>
      </c>
      <c r="OS16" s="169" t="e">
        <f t="shared" si="192"/>
        <v>#N/A</v>
      </c>
      <c r="OT16" s="169" t="e">
        <f t="shared" si="193"/>
        <v>#N/A</v>
      </c>
      <c r="OU16" s="169" t="e">
        <f t="shared" si="194"/>
        <v>#N/A</v>
      </c>
      <c r="OV16" s="169" t="e">
        <f t="shared" si="195"/>
        <v>#N/A</v>
      </c>
      <c r="OW16" s="169" t="e">
        <f t="shared" si="196"/>
        <v>#N/A</v>
      </c>
      <c r="OX16" s="169" t="e">
        <f t="shared" si="197"/>
        <v>#N/A</v>
      </c>
      <c r="OY16" s="169" t="e">
        <f t="shared" si="198"/>
        <v>#N/A</v>
      </c>
      <c r="OZ16" s="169" t="e">
        <f t="shared" si="199"/>
        <v>#N/A</v>
      </c>
      <c r="PA16" s="169" t="e">
        <f t="shared" si="200"/>
        <v>#N/A</v>
      </c>
      <c r="PB16" s="169" t="e">
        <f t="shared" si="201"/>
        <v>#N/A</v>
      </c>
      <c r="PC16" s="169" t="e">
        <f t="shared" si="202"/>
        <v>#N/A</v>
      </c>
      <c r="PD16" s="169" t="e">
        <f t="shared" si="203"/>
        <v>#N/A</v>
      </c>
      <c r="PE16" s="169" t="e">
        <f t="shared" si="204"/>
        <v>#N/A</v>
      </c>
      <c r="PF16" s="169" t="e">
        <f t="shared" si="205"/>
        <v>#N/A</v>
      </c>
      <c r="PG16" s="169" t="e">
        <f t="shared" si="206"/>
        <v>#N/A</v>
      </c>
      <c r="PH16" s="169" t="e">
        <f t="shared" si="207"/>
        <v>#N/A</v>
      </c>
    </row>
    <row r="17" spans="1:424" hidden="1" x14ac:dyDescent="0.75">
      <c r="A17" s="4">
        <v>14</v>
      </c>
      <c r="B17" s="96" t="str">
        <f t="shared" si="208"/>
        <v/>
      </c>
      <c r="C17" s="95"/>
      <c r="D17" s="96" t="str">
        <f t="shared" si="209"/>
        <v/>
      </c>
      <c r="E17" s="124" t="str">
        <f t="shared" si="0"/>
        <v/>
      </c>
      <c r="F17" s="124" t="str">
        <f t="shared" si="1"/>
        <v/>
      </c>
      <c r="G17" s="73" t="str">
        <f t="shared" si="210"/>
        <v/>
      </c>
      <c r="H17" s="23"/>
      <c r="I17" s="57"/>
      <c r="J17" s="280"/>
      <c r="K17" s="74" t="str">
        <f>IF(AND(B17&gt;0,C17&gt;0,D17&gt;0),IF(ISBLANK(J17),IF(ISBLANK(H17),"",(D17-B17)*VLOOKUP(H17,VLookups!$A$4:$B$13,2,FALSE)),J17),"")</f>
        <v/>
      </c>
      <c r="L17" s="75" t="str">
        <f t="shared" si="2"/>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211"/>
        <v/>
      </c>
      <c r="W17" s="49" t="str">
        <f t="shared" si="212"/>
        <v/>
      </c>
      <c r="X17" s="49" t="str">
        <f t="shared" si="224"/>
        <v/>
      </c>
      <c r="Y17" s="49" t="str">
        <f t="shared" si="224"/>
        <v/>
      </c>
      <c r="Z17" s="49" t="str">
        <f t="shared" si="224"/>
        <v/>
      </c>
      <c r="AA17" s="49" t="str">
        <f t="shared" si="224"/>
        <v/>
      </c>
      <c r="AB17" s="49" t="str">
        <f t="shared" si="224"/>
        <v/>
      </c>
      <c r="AC17" s="49" t="str">
        <f t="shared" si="224"/>
        <v/>
      </c>
      <c r="AD17" s="49" t="str">
        <f t="shared" si="224"/>
        <v/>
      </c>
      <c r="AE17" s="49" t="str">
        <f t="shared" si="224"/>
        <v/>
      </c>
      <c r="AF17" s="49" t="str">
        <f t="shared" si="224"/>
        <v/>
      </c>
      <c r="AG17" s="49" t="str">
        <f t="shared" si="224"/>
        <v/>
      </c>
      <c r="AH17" s="49" t="str">
        <f t="shared" si="224"/>
        <v/>
      </c>
      <c r="AI17" s="49" t="str">
        <f t="shared" si="224"/>
        <v/>
      </c>
      <c r="AJ17" s="49" t="str">
        <f t="shared" si="224"/>
        <v/>
      </c>
      <c r="AK17" s="49" t="str">
        <f t="shared" si="224"/>
        <v/>
      </c>
      <c r="AL17" s="49" t="str">
        <f t="shared" si="224"/>
        <v/>
      </c>
      <c r="AM17" s="49" t="str">
        <f t="shared" si="224"/>
        <v/>
      </c>
      <c r="AN17" s="49" t="str">
        <f t="shared" si="224"/>
        <v/>
      </c>
      <c r="AO17" s="49" t="str">
        <f t="shared" si="224"/>
        <v/>
      </c>
      <c r="AP17" s="49" t="str">
        <f t="shared" si="224"/>
        <v/>
      </c>
      <c r="AQ17" s="49" t="str">
        <f t="shared" si="224"/>
        <v/>
      </c>
      <c r="AR17" s="49" t="str">
        <f t="shared" si="224"/>
        <v/>
      </c>
      <c r="AS17" s="49" t="str">
        <f t="shared" si="224"/>
        <v/>
      </c>
      <c r="AT17" s="49" t="str">
        <f t="shared" si="224"/>
        <v/>
      </c>
      <c r="AU17" s="49" t="str">
        <f t="shared" si="224"/>
        <v/>
      </c>
      <c r="AV17" s="49" t="str">
        <f t="shared" si="224"/>
        <v/>
      </c>
      <c r="AW17" s="49" t="str">
        <f t="shared" si="224"/>
        <v/>
      </c>
      <c r="AX17" s="49" t="str">
        <f t="shared" si="224"/>
        <v/>
      </c>
      <c r="AY17" s="49" t="str">
        <f t="shared" si="224"/>
        <v/>
      </c>
      <c r="AZ17" s="49" t="str">
        <f t="shared" si="224"/>
        <v/>
      </c>
      <c r="BA17" s="49" t="str">
        <f t="shared" si="224"/>
        <v/>
      </c>
      <c r="BB17" s="49" t="str">
        <f t="shared" si="224"/>
        <v/>
      </c>
      <c r="BC17" s="49" t="str">
        <f t="shared" si="224"/>
        <v/>
      </c>
      <c r="BD17" s="49" t="str">
        <f t="shared" si="224"/>
        <v/>
      </c>
      <c r="BE17" s="49" t="str">
        <f t="shared" si="224"/>
        <v/>
      </c>
      <c r="BF17" s="49" t="str">
        <f t="shared" si="224"/>
        <v/>
      </c>
      <c r="BG17" s="49" t="str">
        <f t="shared" si="224"/>
        <v/>
      </c>
      <c r="BH17" s="49" t="str">
        <f t="shared" si="224"/>
        <v/>
      </c>
      <c r="BI17" s="49" t="str">
        <f t="shared" si="224"/>
        <v/>
      </c>
      <c r="BJ17" s="49" t="str">
        <f t="shared" si="224"/>
        <v/>
      </c>
      <c r="BK17" s="49" t="str">
        <f t="shared" si="224"/>
        <v/>
      </c>
      <c r="BL17" s="49" t="str">
        <f t="shared" si="224"/>
        <v/>
      </c>
      <c r="BM17" s="49" t="str">
        <f t="shared" si="224"/>
        <v/>
      </c>
      <c r="BN17" s="49" t="str">
        <f t="shared" si="224"/>
        <v/>
      </c>
      <c r="BO17" s="49" t="str">
        <f t="shared" si="224"/>
        <v/>
      </c>
      <c r="BP17" s="49" t="str">
        <f t="shared" si="224"/>
        <v/>
      </c>
      <c r="BQ17" s="49" t="str">
        <f t="shared" si="224"/>
        <v/>
      </c>
      <c r="BR17" s="49" t="str">
        <f t="shared" si="224"/>
        <v/>
      </c>
      <c r="BS17" s="49" t="str">
        <f t="shared" si="224"/>
        <v/>
      </c>
      <c r="BT17" s="49" t="str">
        <f t="shared" si="224"/>
        <v/>
      </c>
      <c r="BU17" s="49" t="str">
        <f t="shared" si="224"/>
        <v/>
      </c>
      <c r="BV17" s="49" t="str">
        <f t="shared" si="224"/>
        <v/>
      </c>
      <c r="BW17" s="49" t="str">
        <f t="shared" si="224"/>
        <v/>
      </c>
      <c r="BX17" s="49" t="str">
        <f t="shared" si="224"/>
        <v/>
      </c>
      <c r="BY17" s="49" t="str">
        <f t="shared" si="224"/>
        <v/>
      </c>
      <c r="BZ17" s="49" t="str">
        <f t="shared" si="224"/>
        <v/>
      </c>
      <c r="CA17" s="49" t="str">
        <f t="shared" si="224"/>
        <v/>
      </c>
      <c r="CB17" s="49" t="str">
        <f t="shared" si="224"/>
        <v/>
      </c>
      <c r="CC17" s="49" t="str">
        <f t="shared" si="224"/>
        <v/>
      </c>
      <c r="CD17" s="49" t="str">
        <f t="shared" si="224"/>
        <v/>
      </c>
      <c r="CE17" s="49" t="str">
        <f t="shared" si="224"/>
        <v/>
      </c>
      <c r="CF17" s="49" t="str">
        <f t="shared" si="224"/>
        <v/>
      </c>
      <c r="CG17" s="49" t="str">
        <f t="shared" si="224"/>
        <v/>
      </c>
      <c r="CH17" s="49" t="str">
        <f t="shared" si="224"/>
        <v/>
      </c>
      <c r="CI17" s="49" t="str">
        <f t="shared" ref="CI17:DR20" si="226">IF(ISNONTEXT($V17),CJ17-$V17,"")</f>
        <v/>
      </c>
      <c r="CJ17" s="49" t="str">
        <f t="shared" si="226"/>
        <v/>
      </c>
      <c r="CK17" s="49" t="str">
        <f t="shared" si="226"/>
        <v/>
      </c>
      <c r="CL17" s="49" t="str">
        <f t="shared" si="226"/>
        <v/>
      </c>
      <c r="CM17" s="49" t="str">
        <f t="shared" si="226"/>
        <v/>
      </c>
      <c r="CN17" s="49" t="str">
        <f t="shared" si="226"/>
        <v/>
      </c>
      <c r="CO17" s="49" t="str">
        <f t="shared" si="226"/>
        <v/>
      </c>
      <c r="CP17" s="49" t="str">
        <f t="shared" si="226"/>
        <v/>
      </c>
      <c r="CQ17" s="49" t="str">
        <f t="shared" si="226"/>
        <v/>
      </c>
      <c r="CR17" s="49" t="str">
        <f t="shared" si="226"/>
        <v/>
      </c>
      <c r="CS17" s="49" t="str">
        <f t="shared" si="226"/>
        <v/>
      </c>
      <c r="CT17" s="49" t="str">
        <f t="shared" si="226"/>
        <v/>
      </c>
      <c r="CU17" s="49" t="str">
        <f t="shared" si="226"/>
        <v/>
      </c>
      <c r="CV17" s="49" t="str">
        <f t="shared" si="226"/>
        <v/>
      </c>
      <c r="CW17" s="49" t="str">
        <f t="shared" si="226"/>
        <v/>
      </c>
      <c r="CX17" s="49" t="str">
        <f t="shared" si="226"/>
        <v/>
      </c>
      <c r="CY17" s="49" t="str">
        <f t="shared" si="226"/>
        <v/>
      </c>
      <c r="CZ17" s="49" t="str">
        <f t="shared" si="226"/>
        <v/>
      </c>
      <c r="DA17" s="49" t="str">
        <f t="shared" si="226"/>
        <v/>
      </c>
      <c r="DB17" s="49" t="str">
        <f t="shared" si="226"/>
        <v/>
      </c>
      <c r="DC17" s="49" t="str">
        <f t="shared" si="226"/>
        <v/>
      </c>
      <c r="DD17" s="49" t="str">
        <f t="shared" si="226"/>
        <v/>
      </c>
      <c r="DE17" s="49" t="str">
        <f t="shared" si="226"/>
        <v/>
      </c>
      <c r="DF17" s="49" t="str">
        <f t="shared" si="226"/>
        <v/>
      </c>
      <c r="DG17" s="49" t="str">
        <f t="shared" si="226"/>
        <v/>
      </c>
      <c r="DH17" s="49" t="str">
        <f t="shared" si="226"/>
        <v/>
      </c>
      <c r="DI17" s="49" t="str">
        <f t="shared" si="226"/>
        <v/>
      </c>
      <c r="DJ17" s="49" t="str">
        <f t="shared" si="226"/>
        <v/>
      </c>
      <c r="DK17" s="49" t="str">
        <f t="shared" si="226"/>
        <v/>
      </c>
      <c r="DL17" s="49" t="str">
        <f t="shared" si="226"/>
        <v/>
      </c>
      <c r="DM17" s="49" t="str">
        <f t="shared" si="226"/>
        <v/>
      </c>
      <c r="DN17" s="49" t="str">
        <f t="shared" si="226"/>
        <v/>
      </c>
      <c r="DO17" s="49" t="str">
        <f t="shared" si="226"/>
        <v/>
      </c>
      <c r="DP17" s="49" t="str">
        <f t="shared" si="226"/>
        <v/>
      </c>
      <c r="DQ17" s="49" t="str">
        <f t="shared" si="226"/>
        <v/>
      </c>
      <c r="DR17" s="49" t="str">
        <f t="shared" si="226"/>
        <v/>
      </c>
      <c r="DS17" s="183" t="str">
        <f t="shared" si="213"/>
        <v/>
      </c>
      <c r="DT17" s="49" t="str">
        <f t="shared" si="214"/>
        <v/>
      </c>
      <c r="DU17" s="49" t="str">
        <f t="shared" si="225"/>
        <v/>
      </c>
      <c r="DV17" s="49" t="str">
        <f t="shared" si="225"/>
        <v/>
      </c>
      <c r="DW17" s="49" t="str">
        <f t="shared" si="225"/>
        <v/>
      </c>
      <c r="DX17" s="49" t="str">
        <f t="shared" si="225"/>
        <v/>
      </c>
      <c r="DY17" s="49" t="str">
        <f t="shared" si="225"/>
        <v/>
      </c>
      <c r="DZ17" s="49" t="str">
        <f t="shared" si="225"/>
        <v/>
      </c>
      <c r="EA17" s="49" t="str">
        <f t="shared" si="225"/>
        <v/>
      </c>
      <c r="EB17" s="49" t="str">
        <f t="shared" si="225"/>
        <v/>
      </c>
      <c r="EC17" s="49" t="str">
        <f t="shared" si="225"/>
        <v/>
      </c>
      <c r="ED17" s="49" t="str">
        <f t="shared" si="225"/>
        <v/>
      </c>
      <c r="EE17" s="49" t="str">
        <f t="shared" si="225"/>
        <v/>
      </c>
      <c r="EF17" s="49" t="str">
        <f t="shared" si="225"/>
        <v/>
      </c>
      <c r="EG17" s="49" t="str">
        <f t="shared" si="225"/>
        <v/>
      </c>
      <c r="EH17" s="49" t="str">
        <f t="shared" si="225"/>
        <v/>
      </c>
      <c r="EI17" s="49" t="str">
        <f t="shared" si="225"/>
        <v/>
      </c>
      <c r="EJ17" s="49" t="str">
        <f t="shared" si="225"/>
        <v/>
      </c>
      <c r="EK17" s="49" t="str">
        <f t="shared" si="225"/>
        <v/>
      </c>
      <c r="EL17" s="49" t="str">
        <f t="shared" si="225"/>
        <v/>
      </c>
      <c r="EM17" s="49" t="str">
        <f t="shared" si="225"/>
        <v/>
      </c>
      <c r="EN17" s="49" t="str">
        <f t="shared" si="225"/>
        <v/>
      </c>
      <c r="EO17" s="49" t="str">
        <f t="shared" si="225"/>
        <v/>
      </c>
      <c r="EP17" s="49" t="str">
        <f t="shared" si="225"/>
        <v/>
      </c>
      <c r="EQ17" s="49" t="str">
        <f t="shared" si="225"/>
        <v/>
      </c>
      <c r="ER17" s="49" t="str">
        <f t="shared" si="225"/>
        <v/>
      </c>
      <c r="ES17" s="49" t="str">
        <f t="shared" si="225"/>
        <v/>
      </c>
      <c r="ET17" s="49" t="str">
        <f t="shared" si="225"/>
        <v/>
      </c>
      <c r="EU17" s="49" t="str">
        <f t="shared" si="225"/>
        <v/>
      </c>
      <c r="EV17" s="49" t="str">
        <f t="shared" si="225"/>
        <v/>
      </c>
      <c r="EW17" s="49" t="str">
        <f t="shared" si="225"/>
        <v/>
      </c>
      <c r="EX17" s="49" t="str">
        <f t="shared" si="225"/>
        <v/>
      </c>
      <c r="EY17" s="49" t="str">
        <f t="shared" si="225"/>
        <v/>
      </c>
      <c r="EZ17" s="49" t="str">
        <f t="shared" si="225"/>
        <v/>
      </c>
      <c r="FA17" s="49" t="str">
        <f t="shared" si="225"/>
        <v/>
      </c>
      <c r="FB17" s="49" t="str">
        <f t="shared" si="225"/>
        <v/>
      </c>
      <c r="FC17" s="49" t="str">
        <f t="shared" si="225"/>
        <v/>
      </c>
      <c r="FD17" s="49" t="str">
        <f t="shared" si="225"/>
        <v/>
      </c>
      <c r="FE17" s="49" t="str">
        <f t="shared" si="225"/>
        <v/>
      </c>
      <c r="FF17" s="49" t="str">
        <f t="shared" si="225"/>
        <v/>
      </c>
      <c r="FG17" s="49" t="str">
        <f t="shared" si="225"/>
        <v/>
      </c>
      <c r="FH17" s="49" t="str">
        <f t="shared" si="225"/>
        <v/>
      </c>
      <c r="FI17" s="49" t="str">
        <f t="shared" si="225"/>
        <v/>
      </c>
      <c r="FJ17" s="49" t="str">
        <f t="shared" si="225"/>
        <v/>
      </c>
      <c r="FK17" s="49" t="str">
        <f t="shared" si="225"/>
        <v/>
      </c>
      <c r="FL17" s="49" t="str">
        <f t="shared" si="225"/>
        <v/>
      </c>
      <c r="FM17" s="49" t="str">
        <f t="shared" si="225"/>
        <v/>
      </c>
      <c r="FN17" s="49" t="str">
        <f t="shared" si="225"/>
        <v/>
      </c>
      <c r="FO17" s="49" t="str">
        <f t="shared" si="225"/>
        <v/>
      </c>
      <c r="FP17" s="49" t="str">
        <f t="shared" si="225"/>
        <v/>
      </c>
      <c r="FQ17" s="49" t="str">
        <f t="shared" si="225"/>
        <v/>
      </c>
      <c r="FR17" s="49" t="str">
        <f t="shared" si="225"/>
        <v/>
      </c>
      <c r="FS17" s="49" t="str">
        <f t="shared" si="225"/>
        <v/>
      </c>
      <c r="FT17" s="49" t="str">
        <f t="shared" si="225"/>
        <v/>
      </c>
      <c r="FU17" s="49" t="str">
        <f t="shared" si="225"/>
        <v/>
      </c>
      <c r="FV17" s="49" t="str">
        <f t="shared" si="225"/>
        <v/>
      </c>
      <c r="FW17" s="49" t="str">
        <f t="shared" si="225"/>
        <v/>
      </c>
      <c r="FX17" s="49" t="str">
        <f t="shared" si="225"/>
        <v/>
      </c>
      <c r="FY17" s="49" t="str">
        <f t="shared" si="225"/>
        <v/>
      </c>
      <c r="FZ17" s="49" t="str">
        <f t="shared" si="225"/>
        <v/>
      </c>
      <c r="GA17" s="49" t="str">
        <f t="shared" si="225"/>
        <v/>
      </c>
      <c r="GB17" s="49" t="str">
        <f t="shared" si="225"/>
        <v/>
      </c>
      <c r="GC17" s="49" t="str">
        <f t="shared" si="225"/>
        <v/>
      </c>
      <c r="GD17" s="49" t="str">
        <f t="shared" si="225"/>
        <v/>
      </c>
      <c r="GE17" s="49" t="str">
        <f t="shared" si="225"/>
        <v/>
      </c>
      <c r="GF17" s="49" t="str">
        <f t="shared" ref="GF17:HO20" si="227">IF(ISNONTEXT($V17),GE17+$V17,"")</f>
        <v/>
      </c>
      <c r="GG17" s="49" t="str">
        <f t="shared" si="227"/>
        <v/>
      </c>
      <c r="GH17" s="49" t="str">
        <f t="shared" si="227"/>
        <v/>
      </c>
      <c r="GI17" s="49" t="str">
        <f t="shared" si="227"/>
        <v/>
      </c>
      <c r="GJ17" s="49" t="str">
        <f t="shared" si="227"/>
        <v/>
      </c>
      <c r="GK17" s="49" t="str">
        <f t="shared" si="227"/>
        <v/>
      </c>
      <c r="GL17" s="49" t="str">
        <f t="shared" si="227"/>
        <v/>
      </c>
      <c r="GM17" s="49" t="str">
        <f t="shared" si="227"/>
        <v/>
      </c>
      <c r="GN17" s="49" t="str">
        <f t="shared" si="227"/>
        <v/>
      </c>
      <c r="GO17" s="49" t="str">
        <f t="shared" si="227"/>
        <v/>
      </c>
      <c r="GP17" s="49" t="str">
        <f t="shared" si="227"/>
        <v/>
      </c>
      <c r="GQ17" s="49" t="str">
        <f t="shared" si="227"/>
        <v/>
      </c>
      <c r="GR17" s="49" t="str">
        <f t="shared" si="227"/>
        <v/>
      </c>
      <c r="GS17" s="49" t="str">
        <f t="shared" si="227"/>
        <v/>
      </c>
      <c r="GT17" s="49" t="str">
        <f t="shared" si="227"/>
        <v/>
      </c>
      <c r="GU17" s="49" t="str">
        <f t="shared" si="227"/>
        <v/>
      </c>
      <c r="GV17" s="49" t="str">
        <f t="shared" si="227"/>
        <v/>
      </c>
      <c r="GW17" s="49" t="str">
        <f t="shared" si="227"/>
        <v/>
      </c>
      <c r="GX17" s="49" t="str">
        <f t="shared" si="227"/>
        <v/>
      </c>
      <c r="GY17" s="49" t="str">
        <f t="shared" si="227"/>
        <v/>
      </c>
      <c r="GZ17" s="49" t="str">
        <f t="shared" si="227"/>
        <v/>
      </c>
      <c r="HA17" s="49" t="str">
        <f t="shared" si="227"/>
        <v/>
      </c>
      <c r="HB17" s="49" t="str">
        <f t="shared" si="227"/>
        <v/>
      </c>
      <c r="HC17" s="49" t="str">
        <f t="shared" si="227"/>
        <v/>
      </c>
      <c r="HD17" s="49" t="str">
        <f t="shared" si="227"/>
        <v/>
      </c>
      <c r="HE17" s="49" t="str">
        <f t="shared" si="227"/>
        <v/>
      </c>
      <c r="HF17" s="49" t="str">
        <f t="shared" si="227"/>
        <v/>
      </c>
      <c r="HG17" s="49" t="str">
        <f t="shared" si="227"/>
        <v/>
      </c>
      <c r="HH17" s="49" t="str">
        <f t="shared" si="227"/>
        <v/>
      </c>
      <c r="HI17" s="49" t="str">
        <f t="shared" si="227"/>
        <v/>
      </c>
      <c r="HJ17" s="49" t="str">
        <f t="shared" si="227"/>
        <v/>
      </c>
      <c r="HK17" s="49" t="str">
        <f t="shared" si="227"/>
        <v/>
      </c>
      <c r="HL17" s="49" t="str">
        <f t="shared" si="227"/>
        <v/>
      </c>
      <c r="HM17" s="49" t="str">
        <f t="shared" si="227"/>
        <v/>
      </c>
      <c r="HN17" s="49" t="str">
        <f t="shared" si="227"/>
        <v/>
      </c>
      <c r="HO17" s="49" t="str">
        <f t="shared" si="227"/>
        <v/>
      </c>
      <c r="HP17" s="169" t="e">
        <f t="shared" si="7"/>
        <v>#N/A</v>
      </c>
      <c r="HQ17" s="169" t="e">
        <f t="shared" si="8"/>
        <v>#N/A</v>
      </c>
      <c r="HR17" s="169" t="e">
        <f t="shared" si="9"/>
        <v>#N/A</v>
      </c>
      <c r="HS17" s="169" t="e">
        <f t="shared" si="10"/>
        <v>#N/A</v>
      </c>
      <c r="HT17" s="169" t="e">
        <f t="shared" si="11"/>
        <v>#N/A</v>
      </c>
      <c r="HU17" s="169" t="e">
        <f t="shared" si="12"/>
        <v>#N/A</v>
      </c>
      <c r="HV17" s="169" t="e">
        <f t="shared" si="13"/>
        <v>#N/A</v>
      </c>
      <c r="HW17" s="169" t="e">
        <f t="shared" si="14"/>
        <v>#N/A</v>
      </c>
      <c r="HX17" s="169" t="e">
        <f t="shared" si="15"/>
        <v>#N/A</v>
      </c>
      <c r="HY17" s="169" t="e">
        <f t="shared" si="16"/>
        <v>#N/A</v>
      </c>
      <c r="HZ17" s="169" t="e">
        <f t="shared" si="17"/>
        <v>#N/A</v>
      </c>
      <c r="IA17" s="169" t="e">
        <f t="shared" si="18"/>
        <v>#N/A</v>
      </c>
      <c r="IB17" s="169" t="e">
        <f t="shared" si="19"/>
        <v>#N/A</v>
      </c>
      <c r="IC17" s="169" t="e">
        <f t="shared" si="20"/>
        <v>#N/A</v>
      </c>
      <c r="ID17" s="169" t="e">
        <f t="shared" si="21"/>
        <v>#N/A</v>
      </c>
      <c r="IE17" s="169" t="e">
        <f t="shared" si="22"/>
        <v>#N/A</v>
      </c>
      <c r="IF17" s="169" t="e">
        <f t="shared" si="23"/>
        <v>#N/A</v>
      </c>
      <c r="IG17" s="169" t="e">
        <f t="shared" si="24"/>
        <v>#N/A</v>
      </c>
      <c r="IH17" s="169" t="e">
        <f t="shared" si="25"/>
        <v>#N/A</v>
      </c>
      <c r="II17" s="169" t="e">
        <f t="shared" si="26"/>
        <v>#N/A</v>
      </c>
      <c r="IJ17" s="169" t="e">
        <f t="shared" si="27"/>
        <v>#N/A</v>
      </c>
      <c r="IK17" s="169" t="e">
        <f t="shared" si="28"/>
        <v>#N/A</v>
      </c>
      <c r="IL17" s="169" t="e">
        <f t="shared" si="29"/>
        <v>#N/A</v>
      </c>
      <c r="IM17" s="169" t="e">
        <f t="shared" si="30"/>
        <v>#N/A</v>
      </c>
      <c r="IN17" s="169" t="e">
        <f t="shared" si="31"/>
        <v>#N/A</v>
      </c>
      <c r="IO17" s="169" t="e">
        <f t="shared" si="32"/>
        <v>#N/A</v>
      </c>
      <c r="IP17" s="169" t="e">
        <f t="shared" si="33"/>
        <v>#N/A</v>
      </c>
      <c r="IQ17" s="169" t="e">
        <f t="shared" si="34"/>
        <v>#N/A</v>
      </c>
      <c r="IR17" s="169" t="e">
        <f t="shared" si="35"/>
        <v>#N/A</v>
      </c>
      <c r="IS17" s="169" t="e">
        <f t="shared" si="36"/>
        <v>#N/A</v>
      </c>
      <c r="IT17" s="169" t="e">
        <f t="shared" si="37"/>
        <v>#N/A</v>
      </c>
      <c r="IU17" s="169" t="e">
        <f t="shared" si="38"/>
        <v>#N/A</v>
      </c>
      <c r="IV17" s="169" t="e">
        <f t="shared" si="39"/>
        <v>#N/A</v>
      </c>
      <c r="IW17" s="169" t="e">
        <f t="shared" si="40"/>
        <v>#N/A</v>
      </c>
      <c r="IX17" s="169" t="e">
        <f t="shared" si="41"/>
        <v>#N/A</v>
      </c>
      <c r="IY17" s="169" t="e">
        <f t="shared" si="42"/>
        <v>#N/A</v>
      </c>
      <c r="IZ17" s="169" t="e">
        <f t="shared" si="43"/>
        <v>#N/A</v>
      </c>
      <c r="JA17" s="169" t="e">
        <f t="shared" si="44"/>
        <v>#N/A</v>
      </c>
      <c r="JB17" s="169" t="e">
        <f t="shared" si="45"/>
        <v>#N/A</v>
      </c>
      <c r="JC17" s="169" t="e">
        <f t="shared" si="46"/>
        <v>#N/A</v>
      </c>
      <c r="JD17" s="169" t="e">
        <f t="shared" si="47"/>
        <v>#N/A</v>
      </c>
      <c r="JE17" s="169" t="e">
        <f t="shared" si="48"/>
        <v>#N/A</v>
      </c>
      <c r="JF17" s="169" t="e">
        <f t="shared" si="49"/>
        <v>#N/A</v>
      </c>
      <c r="JG17" s="169" t="e">
        <f t="shared" si="50"/>
        <v>#N/A</v>
      </c>
      <c r="JH17" s="169" t="e">
        <f t="shared" si="51"/>
        <v>#N/A</v>
      </c>
      <c r="JI17" s="169" t="e">
        <f t="shared" si="52"/>
        <v>#N/A</v>
      </c>
      <c r="JJ17" s="169" t="e">
        <f t="shared" si="53"/>
        <v>#N/A</v>
      </c>
      <c r="JK17" s="169" t="e">
        <f t="shared" si="54"/>
        <v>#N/A</v>
      </c>
      <c r="JL17" s="169" t="e">
        <f t="shared" si="55"/>
        <v>#N/A</v>
      </c>
      <c r="JM17" s="169" t="e">
        <f t="shared" si="56"/>
        <v>#N/A</v>
      </c>
      <c r="JN17" s="169" t="e">
        <f t="shared" si="57"/>
        <v>#N/A</v>
      </c>
      <c r="JO17" s="169" t="e">
        <f t="shared" si="58"/>
        <v>#N/A</v>
      </c>
      <c r="JP17" s="169" t="e">
        <f t="shared" si="59"/>
        <v>#N/A</v>
      </c>
      <c r="JQ17" s="169" t="e">
        <f t="shared" si="60"/>
        <v>#N/A</v>
      </c>
      <c r="JR17" s="169" t="e">
        <f t="shared" si="61"/>
        <v>#N/A</v>
      </c>
      <c r="JS17" s="169" t="e">
        <f t="shared" si="62"/>
        <v>#N/A</v>
      </c>
      <c r="JT17" s="169" t="e">
        <f t="shared" si="63"/>
        <v>#N/A</v>
      </c>
      <c r="JU17" s="169" t="e">
        <f t="shared" si="64"/>
        <v>#N/A</v>
      </c>
      <c r="JV17" s="169" t="e">
        <f t="shared" si="65"/>
        <v>#N/A</v>
      </c>
      <c r="JW17" s="169" t="e">
        <f t="shared" si="66"/>
        <v>#N/A</v>
      </c>
      <c r="JX17" s="169" t="e">
        <f t="shared" si="67"/>
        <v>#N/A</v>
      </c>
      <c r="JY17" s="169" t="e">
        <f t="shared" si="68"/>
        <v>#N/A</v>
      </c>
      <c r="JZ17" s="169" t="e">
        <f t="shared" si="69"/>
        <v>#N/A</v>
      </c>
      <c r="KA17" s="169" t="e">
        <f t="shared" si="70"/>
        <v>#N/A</v>
      </c>
      <c r="KB17" s="169" t="e">
        <f t="shared" si="71"/>
        <v>#N/A</v>
      </c>
      <c r="KC17" s="169" t="e">
        <f t="shared" si="72"/>
        <v>#N/A</v>
      </c>
      <c r="KD17" s="169" t="e">
        <f t="shared" si="73"/>
        <v>#N/A</v>
      </c>
      <c r="KE17" s="169" t="e">
        <f t="shared" si="74"/>
        <v>#N/A</v>
      </c>
      <c r="KF17" s="169" t="e">
        <f t="shared" si="75"/>
        <v>#N/A</v>
      </c>
      <c r="KG17" s="169" t="e">
        <f t="shared" si="76"/>
        <v>#N/A</v>
      </c>
      <c r="KH17" s="169" t="e">
        <f t="shared" si="77"/>
        <v>#N/A</v>
      </c>
      <c r="KI17" s="169" t="e">
        <f t="shared" si="78"/>
        <v>#N/A</v>
      </c>
      <c r="KJ17" s="169" t="e">
        <f t="shared" si="79"/>
        <v>#N/A</v>
      </c>
      <c r="KK17" s="169" t="e">
        <f t="shared" si="80"/>
        <v>#N/A</v>
      </c>
      <c r="KL17" s="169" t="e">
        <f t="shared" si="81"/>
        <v>#N/A</v>
      </c>
      <c r="KM17" s="169" t="e">
        <f t="shared" si="82"/>
        <v>#N/A</v>
      </c>
      <c r="KN17" s="169" t="e">
        <f t="shared" si="83"/>
        <v>#N/A</v>
      </c>
      <c r="KO17" s="169" t="e">
        <f t="shared" si="84"/>
        <v>#N/A</v>
      </c>
      <c r="KP17" s="169" t="e">
        <f t="shared" si="85"/>
        <v>#N/A</v>
      </c>
      <c r="KQ17" s="169" t="e">
        <f t="shared" si="86"/>
        <v>#N/A</v>
      </c>
      <c r="KR17" s="169" t="e">
        <f t="shared" si="87"/>
        <v>#N/A</v>
      </c>
      <c r="KS17" s="169" t="e">
        <f t="shared" si="88"/>
        <v>#N/A</v>
      </c>
      <c r="KT17" s="169" t="e">
        <f t="shared" si="89"/>
        <v>#N/A</v>
      </c>
      <c r="KU17" s="169" t="e">
        <f t="shared" si="90"/>
        <v>#N/A</v>
      </c>
      <c r="KV17" s="169" t="e">
        <f t="shared" si="91"/>
        <v>#N/A</v>
      </c>
      <c r="KW17" s="169" t="e">
        <f t="shared" si="92"/>
        <v>#N/A</v>
      </c>
      <c r="KX17" s="169" t="e">
        <f t="shared" si="93"/>
        <v>#N/A</v>
      </c>
      <c r="KY17" s="169" t="e">
        <f t="shared" si="94"/>
        <v>#N/A</v>
      </c>
      <c r="KZ17" s="169" t="e">
        <f t="shared" si="95"/>
        <v>#N/A</v>
      </c>
      <c r="LA17" s="169" t="e">
        <f t="shared" si="96"/>
        <v>#N/A</v>
      </c>
      <c r="LB17" s="169" t="e">
        <f t="shared" si="97"/>
        <v>#N/A</v>
      </c>
      <c r="LC17" s="169" t="e">
        <f t="shared" si="98"/>
        <v>#N/A</v>
      </c>
      <c r="LD17" s="169" t="e">
        <f t="shared" si="99"/>
        <v>#N/A</v>
      </c>
      <c r="LE17" s="169" t="e">
        <f t="shared" si="100"/>
        <v>#N/A</v>
      </c>
      <c r="LF17" s="169" t="e">
        <f t="shared" si="101"/>
        <v>#N/A</v>
      </c>
      <c r="LG17" s="169" t="e">
        <f t="shared" si="102"/>
        <v>#N/A</v>
      </c>
      <c r="LH17" s="169" t="e">
        <f t="shared" si="103"/>
        <v>#N/A</v>
      </c>
      <c r="LI17" s="169" t="e">
        <f t="shared" si="104"/>
        <v>#N/A</v>
      </c>
      <c r="LJ17" s="169" t="e">
        <f t="shared" si="105"/>
        <v>#N/A</v>
      </c>
      <c r="LK17" s="169" t="e">
        <f t="shared" si="106"/>
        <v>#N/A</v>
      </c>
      <c r="LL17" s="169" t="e">
        <f t="shared" si="107"/>
        <v>#N/A</v>
      </c>
      <c r="LM17" s="169" t="e">
        <f t="shared" si="108"/>
        <v>#N/A</v>
      </c>
      <c r="LN17" s="169" t="e">
        <f t="shared" si="109"/>
        <v>#N/A</v>
      </c>
      <c r="LO17" s="169" t="e">
        <f t="shared" si="110"/>
        <v>#N/A</v>
      </c>
      <c r="LP17" s="169" t="e">
        <f t="shared" si="111"/>
        <v>#N/A</v>
      </c>
      <c r="LQ17" s="169" t="e">
        <f t="shared" si="112"/>
        <v>#N/A</v>
      </c>
      <c r="LR17" s="169" t="e">
        <f t="shared" si="113"/>
        <v>#N/A</v>
      </c>
      <c r="LS17" s="169" t="e">
        <f t="shared" si="114"/>
        <v>#N/A</v>
      </c>
      <c r="LT17" s="169" t="e">
        <f t="shared" si="115"/>
        <v>#N/A</v>
      </c>
      <c r="LU17" s="169" t="e">
        <f t="shared" si="116"/>
        <v>#N/A</v>
      </c>
      <c r="LV17" s="169" t="e">
        <f t="shared" si="117"/>
        <v>#N/A</v>
      </c>
      <c r="LW17" s="169" t="e">
        <f t="shared" si="118"/>
        <v>#N/A</v>
      </c>
      <c r="LX17" s="169" t="e">
        <f t="shared" si="119"/>
        <v>#N/A</v>
      </c>
      <c r="LY17" s="169" t="e">
        <f t="shared" si="120"/>
        <v>#N/A</v>
      </c>
      <c r="LZ17" s="169" t="e">
        <f t="shared" si="121"/>
        <v>#N/A</v>
      </c>
      <c r="MA17" s="169" t="e">
        <f t="shared" si="122"/>
        <v>#N/A</v>
      </c>
      <c r="MB17" s="169" t="e">
        <f t="shared" si="123"/>
        <v>#N/A</v>
      </c>
      <c r="MC17" s="169" t="e">
        <f t="shared" si="124"/>
        <v>#N/A</v>
      </c>
      <c r="MD17" s="169" t="e">
        <f t="shared" si="125"/>
        <v>#N/A</v>
      </c>
      <c r="ME17" s="169" t="e">
        <f t="shared" si="126"/>
        <v>#N/A</v>
      </c>
      <c r="MF17" s="169" t="e">
        <f t="shared" si="127"/>
        <v>#N/A</v>
      </c>
      <c r="MG17" s="169" t="e">
        <f t="shared" si="128"/>
        <v>#N/A</v>
      </c>
      <c r="MH17" s="169" t="e">
        <f t="shared" si="129"/>
        <v>#N/A</v>
      </c>
      <c r="MI17" s="169" t="e">
        <f t="shared" si="130"/>
        <v>#N/A</v>
      </c>
      <c r="MJ17" s="169" t="e">
        <f t="shared" si="131"/>
        <v>#N/A</v>
      </c>
      <c r="MK17" s="169" t="e">
        <f t="shared" si="132"/>
        <v>#N/A</v>
      </c>
      <c r="ML17" s="169" t="e">
        <f t="shared" si="133"/>
        <v>#N/A</v>
      </c>
      <c r="MM17" s="169" t="e">
        <f t="shared" si="134"/>
        <v>#N/A</v>
      </c>
      <c r="MN17" s="169" t="e">
        <f t="shared" si="135"/>
        <v>#N/A</v>
      </c>
      <c r="MO17" s="169" t="e">
        <f t="shared" si="136"/>
        <v>#N/A</v>
      </c>
      <c r="MP17" s="169" t="e">
        <f t="shared" si="137"/>
        <v>#N/A</v>
      </c>
      <c r="MQ17" s="169" t="e">
        <f t="shared" si="138"/>
        <v>#N/A</v>
      </c>
      <c r="MR17" s="169" t="e">
        <f t="shared" si="139"/>
        <v>#N/A</v>
      </c>
      <c r="MS17" s="169" t="e">
        <f t="shared" si="140"/>
        <v>#N/A</v>
      </c>
      <c r="MT17" s="169" t="e">
        <f t="shared" si="141"/>
        <v>#N/A</v>
      </c>
      <c r="MU17" s="169" t="e">
        <f t="shared" si="142"/>
        <v>#N/A</v>
      </c>
      <c r="MV17" s="169" t="e">
        <f t="shared" si="143"/>
        <v>#N/A</v>
      </c>
      <c r="MW17" s="169" t="e">
        <f t="shared" si="144"/>
        <v>#N/A</v>
      </c>
      <c r="MX17" s="169" t="e">
        <f t="shared" si="145"/>
        <v>#N/A</v>
      </c>
      <c r="MY17" s="169" t="e">
        <f t="shared" si="146"/>
        <v>#N/A</v>
      </c>
      <c r="MZ17" s="169" t="e">
        <f t="shared" si="147"/>
        <v>#N/A</v>
      </c>
      <c r="NA17" s="169" t="e">
        <f t="shared" si="148"/>
        <v>#N/A</v>
      </c>
      <c r="NB17" s="169" t="e">
        <f t="shared" si="149"/>
        <v>#N/A</v>
      </c>
      <c r="NC17" s="169" t="e">
        <f t="shared" si="150"/>
        <v>#N/A</v>
      </c>
      <c r="ND17" s="169" t="e">
        <f t="shared" si="151"/>
        <v>#N/A</v>
      </c>
      <c r="NE17" s="169" t="e">
        <f t="shared" si="152"/>
        <v>#N/A</v>
      </c>
      <c r="NF17" s="169" t="e">
        <f t="shared" si="153"/>
        <v>#N/A</v>
      </c>
      <c r="NG17" s="169" t="e">
        <f t="shared" si="154"/>
        <v>#N/A</v>
      </c>
      <c r="NH17" s="169" t="e">
        <f t="shared" si="155"/>
        <v>#N/A</v>
      </c>
      <c r="NI17" s="169" t="e">
        <f t="shared" si="156"/>
        <v>#N/A</v>
      </c>
      <c r="NJ17" s="169" t="e">
        <f t="shared" si="157"/>
        <v>#N/A</v>
      </c>
      <c r="NK17" s="169" t="e">
        <f t="shared" si="158"/>
        <v>#N/A</v>
      </c>
      <c r="NL17" s="169" t="e">
        <f t="shared" si="159"/>
        <v>#N/A</v>
      </c>
      <c r="NM17" s="169" t="e">
        <f t="shared" si="160"/>
        <v>#N/A</v>
      </c>
      <c r="NN17" s="169" t="e">
        <f t="shared" si="161"/>
        <v>#N/A</v>
      </c>
      <c r="NO17" s="169" t="e">
        <f t="shared" si="162"/>
        <v>#N/A</v>
      </c>
      <c r="NP17" s="169" t="e">
        <f t="shared" si="163"/>
        <v>#N/A</v>
      </c>
      <c r="NQ17" s="169" t="e">
        <f t="shared" si="164"/>
        <v>#N/A</v>
      </c>
      <c r="NR17" s="169" t="e">
        <f t="shared" si="165"/>
        <v>#N/A</v>
      </c>
      <c r="NS17" s="169" t="e">
        <f t="shared" si="166"/>
        <v>#N/A</v>
      </c>
      <c r="NT17" s="169" t="e">
        <f t="shared" si="167"/>
        <v>#N/A</v>
      </c>
      <c r="NU17" s="169" t="e">
        <f t="shared" si="168"/>
        <v>#N/A</v>
      </c>
      <c r="NV17" s="169" t="e">
        <f t="shared" si="169"/>
        <v>#N/A</v>
      </c>
      <c r="NW17" s="169" t="e">
        <f t="shared" si="170"/>
        <v>#N/A</v>
      </c>
      <c r="NX17" s="169" t="e">
        <f t="shared" si="171"/>
        <v>#N/A</v>
      </c>
      <c r="NY17" s="169" t="e">
        <f t="shared" si="172"/>
        <v>#N/A</v>
      </c>
      <c r="NZ17" s="169" t="e">
        <f t="shared" si="173"/>
        <v>#N/A</v>
      </c>
      <c r="OA17" s="169" t="e">
        <f t="shared" si="174"/>
        <v>#N/A</v>
      </c>
      <c r="OB17" s="169" t="e">
        <f t="shared" si="175"/>
        <v>#N/A</v>
      </c>
      <c r="OC17" s="169" t="e">
        <f t="shared" si="176"/>
        <v>#N/A</v>
      </c>
      <c r="OD17" s="169" t="e">
        <f t="shared" si="177"/>
        <v>#N/A</v>
      </c>
      <c r="OE17" s="169" t="e">
        <f t="shared" si="178"/>
        <v>#N/A</v>
      </c>
      <c r="OF17" s="169" t="e">
        <f t="shared" si="179"/>
        <v>#N/A</v>
      </c>
      <c r="OG17" s="169" t="e">
        <f t="shared" si="180"/>
        <v>#N/A</v>
      </c>
      <c r="OH17" s="169" t="e">
        <f t="shared" si="181"/>
        <v>#N/A</v>
      </c>
      <c r="OI17" s="169" t="e">
        <f t="shared" si="182"/>
        <v>#N/A</v>
      </c>
      <c r="OJ17" s="169" t="e">
        <f t="shared" si="183"/>
        <v>#N/A</v>
      </c>
      <c r="OK17" s="169" t="e">
        <f t="shared" si="184"/>
        <v>#N/A</v>
      </c>
      <c r="OL17" s="169" t="e">
        <f t="shared" si="185"/>
        <v>#N/A</v>
      </c>
      <c r="OM17" s="169" t="e">
        <f t="shared" si="186"/>
        <v>#N/A</v>
      </c>
      <c r="ON17" s="169" t="e">
        <f t="shared" si="187"/>
        <v>#N/A</v>
      </c>
      <c r="OO17" s="169" t="e">
        <f t="shared" si="188"/>
        <v>#N/A</v>
      </c>
      <c r="OP17" s="169" t="e">
        <f t="shared" si="189"/>
        <v>#N/A</v>
      </c>
      <c r="OQ17" s="169" t="e">
        <f t="shared" si="190"/>
        <v>#N/A</v>
      </c>
      <c r="OR17" s="169" t="e">
        <f t="shared" si="191"/>
        <v>#N/A</v>
      </c>
      <c r="OS17" s="169" t="e">
        <f t="shared" si="192"/>
        <v>#N/A</v>
      </c>
      <c r="OT17" s="169" t="e">
        <f t="shared" si="193"/>
        <v>#N/A</v>
      </c>
      <c r="OU17" s="169" t="e">
        <f t="shared" si="194"/>
        <v>#N/A</v>
      </c>
      <c r="OV17" s="169" t="e">
        <f t="shared" si="195"/>
        <v>#N/A</v>
      </c>
      <c r="OW17" s="169" t="e">
        <f t="shared" si="196"/>
        <v>#N/A</v>
      </c>
      <c r="OX17" s="169" t="e">
        <f t="shared" si="197"/>
        <v>#N/A</v>
      </c>
      <c r="OY17" s="169" t="e">
        <f t="shared" si="198"/>
        <v>#N/A</v>
      </c>
      <c r="OZ17" s="169" t="e">
        <f t="shared" si="199"/>
        <v>#N/A</v>
      </c>
      <c r="PA17" s="169" t="e">
        <f t="shared" si="200"/>
        <v>#N/A</v>
      </c>
      <c r="PB17" s="169" t="e">
        <f t="shared" si="201"/>
        <v>#N/A</v>
      </c>
      <c r="PC17" s="169" t="e">
        <f t="shared" si="202"/>
        <v>#N/A</v>
      </c>
      <c r="PD17" s="169" t="e">
        <f t="shared" si="203"/>
        <v>#N/A</v>
      </c>
      <c r="PE17" s="169" t="e">
        <f t="shared" si="204"/>
        <v>#N/A</v>
      </c>
      <c r="PF17" s="169" t="e">
        <f t="shared" si="205"/>
        <v>#N/A</v>
      </c>
      <c r="PG17" s="169" t="e">
        <f t="shared" si="206"/>
        <v>#N/A</v>
      </c>
      <c r="PH17" s="169" t="e">
        <f t="shared" si="207"/>
        <v>#N/A</v>
      </c>
    </row>
    <row r="18" spans="1:424" hidden="1" x14ac:dyDescent="0.75">
      <c r="A18" s="4">
        <v>15</v>
      </c>
      <c r="B18" s="96" t="str">
        <f t="shared" si="208"/>
        <v/>
      </c>
      <c r="C18" s="95"/>
      <c r="D18" s="96" t="str">
        <f t="shared" si="209"/>
        <v/>
      </c>
      <c r="E18" s="124" t="str">
        <f t="shared" si="0"/>
        <v/>
      </c>
      <c r="F18" s="124" t="str">
        <f t="shared" si="1"/>
        <v/>
      </c>
      <c r="G18" s="73" t="str">
        <f t="shared" si="210"/>
        <v/>
      </c>
      <c r="H18" s="23"/>
      <c r="I18" s="57"/>
      <c r="J18" s="280"/>
      <c r="K18" s="74" t="str">
        <f>IF(AND(B18&gt;0,C18&gt;0,D18&gt;0),IF(ISBLANK(J18),IF(ISBLANK(H18),"",(D18-B18)*VLOOKUP(H18,VLookups!$A$4:$B$13,2,FALSE)),J18),"")</f>
        <v/>
      </c>
      <c r="L18" s="75" t="str">
        <f t="shared" si="2"/>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211"/>
        <v/>
      </c>
      <c r="W18" s="49" t="str">
        <f t="shared" si="212"/>
        <v/>
      </c>
      <c r="X18" s="49" t="str">
        <f t="shared" ref="X18:CI21" si="228">IF(ISNONTEXT($V18),Y18-$V18,"")</f>
        <v/>
      </c>
      <c r="Y18" s="49" t="str">
        <f t="shared" si="228"/>
        <v/>
      </c>
      <c r="Z18" s="49" t="str">
        <f t="shared" si="228"/>
        <v/>
      </c>
      <c r="AA18" s="49" t="str">
        <f t="shared" si="228"/>
        <v/>
      </c>
      <c r="AB18" s="49" t="str">
        <f t="shared" si="228"/>
        <v/>
      </c>
      <c r="AC18" s="49" t="str">
        <f t="shared" si="228"/>
        <v/>
      </c>
      <c r="AD18" s="49" t="str">
        <f t="shared" si="228"/>
        <v/>
      </c>
      <c r="AE18" s="49" t="str">
        <f t="shared" si="228"/>
        <v/>
      </c>
      <c r="AF18" s="49" t="str">
        <f t="shared" si="228"/>
        <v/>
      </c>
      <c r="AG18" s="49" t="str">
        <f t="shared" si="228"/>
        <v/>
      </c>
      <c r="AH18" s="49" t="str">
        <f t="shared" si="228"/>
        <v/>
      </c>
      <c r="AI18" s="49" t="str">
        <f t="shared" si="228"/>
        <v/>
      </c>
      <c r="AJ18" s="49" t="str">
        <f t="shared" si="228"/>
        <v/>
      </c>
      <c r="AK18" s="49" t="str">
        <f t="shared" si="228"/>
        <v/>
      </c>
      <c r="AL18" s="49" t="str">
        <f t="shared" si="228"/>
        <v/>
      </c>
      <c r="AM18" s="49" t="str">
        <f t="shared" si="228"/>
        <v/>
      </c>
      <c r="AN18" s="49" t="str">
        <f t="shared" si="228"/>
        <v/>
      </c>
      <c r="AO18" s="49" t="str">
        <f t="shared" si="228"/>
        <v/>
      </c>
      <c r="AP18" s="49" t="str">
        <f t="shared" si="228"/>
        <v/>
      </c>
      <c r="AQ18" s="49" t="str">
        <f t="shared" si="228"/>
        <v/>
      </c>
      <c r="AR18" s="49" t="str">
        <f t="shared" si="228"/>
        <v/>
      </c>
      <c r="AS18" s="49" t="str">
        <f t="shared" si="228"/>
        <v/>
      </c>
      <c r="AT18" s="49" t="str">
        <f t="shared" si="228"/>
        <v/>
      </c>
      <c r="AU18" s="49" t="str">
        <f t="shared" si="228"/>
        <v/>
      </c>
      <c r="AV18" s="49" t="str">
        <f t="shared" si="228"/>
        <v/>
      </c>
      <c r="AW18" s="49" t="str">
        <f t="shared" si="228"/>
        <v/>
      </c>
      <c r="AX18" s="49" t="str">
        <f t="shared" si="228"/>
        <v/>
      </c>
      <c r="AY18" s="49" t="str">
        <f t="shared" si="228"/>
        <v/>
      </c>
      <c r="AZ18" s="49" t="str">
        <f t="shared" si="228"/>
        <v/>
      </c>
      <c r="BA18" s="49" t="str">
        <f t="shared" si="228"/>
        <v/>
      </c>
      <c r="BB18" s="49" t="str">
        <f t="shared" si="228"/>
        <v/>
      </c>
      <c r="BC18" s="49" t="str">
        <f t="shared" si="228"/>
        <v/>
      </c>
      <c r="BD18" s="49" t="str">
        <f t="shared" si="228"/>
        <v/>
      </c>
      <c r="BE18" s="49" t="str">
        <f t="shared" si="228"/>
        <v/>
      </c>
      <c r="BF18" s="49" t="str">
        <f t="shared" si="228"/>
        <v/>
      </c>
      <c r="BG18" s="49" t="str">
        <f t="shared" si="228"/>
        <v/>
      </c>
      <c r="BH18" s="49" t="str">
        <f t="shared" si="228"/>
        <v/>
      </c>
      <c r="BI18" s="49" t="str">
        <f t="shared" si="228"/>
        <v/>
      </c>
      <c r="BJ18" s="49" t="str">
        <f t="shared" si="228"/>
        <v/>
      </c>
      <c r="BK18" s="49" t="str">
        <f t="shared" si="228"/>
        <v/>
      </c>
      <c r="BL18" s="49" t="str">
        <f t="shared" si="228"/>
        <v/>
      </c>
      <c r="BM18" s="49" t="str">
        <f t="shared" si="228"/>
        <v/>
      </c>
      <c r="BN18" s="49" t="str">
        <f t="shared" si="228"/>
        <v/>
      </c>
      <c r="BO18" s="49" t="str">
        <f t="shared" si="228"/>
        <v/>
      </c>
      <c r="BP18" s="49" t="str">
        <f t="shared" si="228"/>
        <v/>
      </c>
      <c r="BQ18" s="49" t="str">
        <f t="shared" si="228"/>
        <v/>
      </c>
      <c r="BR18" s="49" t="str">
        <f t="shared" si="228"/>
        <v/>
      </c>
      <c r="BS18" s="49" t="str">
        <f t="shared" si="228"/>
        <v/>
      </c>
      <c r="BT18" s="49" t="str">
        <f t="shared" si="228"/>
        <v/>
      </c>
      <c r="BU18" s="49" t="str">
        <f t="shared" si="228"/>
        <v/>
      </c>
      <c r="BV18" s="49" t="str">
        <f t="shared" si="228"/>
        <v/>
      </c>
      <c r="BW18" s="49" t="str">
        <f t="shared" si="228"/>
        <v/>
      </c>
      <c r="BX18" s="49" t="str">
        <f t="shared" si="228"/>
        <v/>
      </c>
      <c r="BY18" s="49" t="str">
        <f t="shared" si="228"/>
        <v/>
      </c>
      <c r="BZ18" s="49" t="str">
        <f t="shared" si="228"/>
        <v/>
      </c>
      <c r="CA18" s="49" t="str">
        <f t="shared" si="228"/>
        <v/>
      </c>
      <c r="CB18" s="49" t="str">
        <f t="shared" si="228"/>
        <v/>
      </c>
      <c r="CC18" s="49" t="str">
        <f t="shared" si="228"/>
        <v/>
      </c>
      <c r="CD18" s="49" t="str">
        <f t="shared" si="228"/>
        <v/>
      </c>
      <c r="CE18" s="49" t="str">
        <f t="shared" si="228"/>
        <v/>
      </c>
      <c r="CF18" s="49" t="str">
        <f t="shared" si="228"/>
        <v/>
      </c>
      <c r="CG18" s="49" t="str">
        <f t="shared" si="228"/>
        <v/>
      </c>
      <c r="CH18" s="49" t="str">
        <f t="shared" si="228"/>
        <v/>
      </c>
      <c r="CI18" s="49" t="str">
        <f t="shared" si="228"/>
        <v/>
      </c>
      <c r="CJ18" s="49" t="str">
        <f t="shared" si="226"/>
        <v/>
      </c>
      <c r="CK18" s="49" t="str">
        <f t="shared" si="226"/>
        <v/>
      </c>
      <c r="CL18" s="49" t="str">
        <f t="shared" si="226"/>
        <v/>
      </c>
      <c r="CM18" s="49" t="str">
        <f t="shared" si="226"/>
        <v/>
      </c>
      <c r="CN18" s="49" t="str">
        <f t="shared" si="226"/>
        <v/>
      </c>
      <c r="CO18" s="49" t="str">
        <f t="shared" si="226"/>
        <v/>
      </c>
      <c r="CP18" s="49" t="str">
        <f t="shared" si="226"/>
        <v/>
      </c>
      <c r="CQ18" s="49" t="str">
        <f t="shared" si="226"/>
        <v/>
      </c>
      <c r="CR18" s="49" t="str">
        <f t="shared" si="226"/>
        <v/>
      </c>
      <c r="CS18" s="49" t="str">
        <f t="shared" si="226"/>
        <v/>
      </c>
      <c r="CT18" s="49" t="str">
        <f t="shared" si="226"/>
        <v/>
      </c>
      <c r="CU18" s="49" t="str">
        <f t="shared" si="226"/>
        <v/>
      </c>
      <c r="CV18" s="49" t="str">
        <f t="shared" si="226"/>
        <v/>
      </c>
      <c r="CW18" s="49" t="str">
        <f t="shared" si="226"/>
        <v/>
      </c>
      <c r="CX18" s="49" t="str">
        <f t="shared" si="226"/>
        <v/>
      </c>
      <c r="CY18" s="49" t="str">
        <f t="shared" si="226"/>
        <v/>
      </c>
      <c r="CZ18" s="49" t="str">
        <f t="shared" si="226"/>
        <v/>
      </c>
      <c r="DA18" s="49" t="str">
        <f t="shared" si="226"/>
        <v/>
      </c>
      <c r="DB18" s="49" t="str">
        <f t="shared" si="226"/>
        <v/>
      </c>
      <c r="DC18" s="49" t="str">
        <f t="shared" si="226"/>
        <v/>
      </c>
      <c r="DD18" s="49" t="str">
        <f t="shared" si="226"/>
        <v/>
      </c>
      <c r="DE18" s="49" t="str">
        <f t="shared" si="226"/>
        <v/>
      </c>
      <c r="DF18" s="49" t="str">
        <f t="shared" si="226"/>
        <v/>
      </c>
      <c r="DG18" s="49" t="str">
        <f t="shared" si="226"/>
        <v/>
      </c>
      <c r="DH18" s="49" t="str">
        <f t="shared" si="226"/>
        <v/>
      </c>
      <c r="DI18" s="49" t="str">
        <f t="shared" si="226"/>
        <v/>
      </c>
      <c r="DJ18" s="49" t="str">
        <f t="shared" si="226"/>
        <v/>
      </c>
      <c r="DK18" s="49" t="str">
        <f t="shared" si="226"/>
        <v/>
      </c>
      <c r="DL18" s="49" t="str">
        <f t="shared" si="226"/>
        <v/>
      </c>
      <c r="DM18" s="49" t="str">
        <f t="shared" si="226"/>
        <v/>
      </c>
      <c r="DN18" s="49" t="str">
        <f t="shared" si="226"/>
        <v/>
      </c>
      <c r="DO18" s="49" t="str">
        <f t="shared" si="226"/>
        <v/>
      </c>
      <c r="DP18" s="49" t="str">
        <f t="shared" si="226"/>
        <v/>
      </c>
      <c r="DQ18" s="49" t="str">
        <f t="shared" si="226"/>
        <v/>
      </c>
      <c r="DR18" s="49" t="str">
        <f t="shared" si="226"/>
        <v/>
      </c>
      <c r="DS18" s="183" t="str">
        <f t="shared" si="213"/>
        <v/>
      </c>
      <c r="DT18" s="49" t="str">
        <f t="shared" si="214"/>
        <v/>
      </c>
      <c r="DU18" s="49" t="str">
        <f t="shared" ref="DU18:GF21" si="229">IF(ISNONTEXT($V18),DT18+$V18,"")</f>
        <v/>
      </c>
      <c r="DV18" s="49" t="str">
        <f t="shared" si="229"/>
        <v/>
      </c>
      <c r="DW18" s="49" t="str">
        <f t="shared" si="229"/>
        <v/>
      </c>
      <c r="DX18" s="49" t="str">
        <f t="shared" si="229"/>
        <v/>
      </c>
      <c r="DY18" s="49" t="str">
        <f t="shared" si="229"/>
        <v/>
      </c>
      <c r="DZ18" s="49" t="str">
        <f t="shared" si="229"/>
        <v/>
      </c>
      <c r="EA18" s="49" t="str">
        <f t="shared" si="229"/>
        <v/>
      </c>
      <c r="EB18" s="49" t="str">
        <f t="shared" si="229"/>
        <v/>
      </c>
      <c r="EC18" s="49" t="str">
        <f t="shared" si="229"/>
        <v/>
      </c>
      <c r="ED18" s="49" t="str">
        <f t="shared" si="229"/>
        <v/>
      </c>
      <c r="EE18" s="49" t="str">
        <f t="shared" si="229"/>
        <v/>
      </c>
      <c r="EF18" s="49" t="str">
        <f t="shared" si="229"/>
        <v/>
      </c>
      <c r="EG18" s="49" t="str">
        <f t="shared" si="229"/>
        <v/>
      </c>
      <c r="EH18" s="49" t="str">
        <f t="shared" si="229"/>
        <v/>
      </c>
      <c r="EI18" s="49" t="str">
        <f t="shared" si="229"/>
        <v/>
      </c>
      <c r="EJ18" s="49" t="str">
        <f t="shared" si="229"/>
        <v/>
      </c>
      <c r="EK18" s="49" t="str">
        <f t="shared" si="229"/>
        <v/>
      </c>
      <c r="EL18" s="49" t="str">
        <f t="shared" si="229"/>
        <v/>
      </c>
      <c r="EM18" s="49" t="str">
        <f t="shared" si="229"/>
        <v/>
      </c>
      <c r="EN18" s="49" t="str">
        <f t="shared" si="229"/>
        <v/>
      </c>
      <c r="EO18" s="49" t="str">
        <f t="shared" si="229"/>
        <v/>
      </c>
      <c r="EP18" s="49" t="str">
        <f t="shared" si="229"/>
        <v/>
      </c>
      <c r="EQ18" s="49" t="str">
        <f t="shared" si="229"/>
        <v/>
      </c>
      <c r="ER18" s="49" t="str">
        <f t="shared" si="229"/>
        <v/>
      </c>
      <c r="ES18" s="49" t="str">
        <f t="shared" si="229"/>
        <v/>
      </c>
      <c r="ET18" s="49" t="str">
        <f t="shared" si="229"/>
        <v/>
      </c>
      <c r="EU18" s="49" t="str">
        <f t="shared" si="229"/>
        <v/>
      </c>
      <c r="EV18" s="49" t="str">
        <f t="shared" si="229"/>
        <v/>
      </c>
      <c r="EW18" s="49" t="str">
        <f t="shared" si="229"/>
        <v/>
      </c>
      <c r="EX18" s="49" t="str">
        <f t="shared" si="229"/>
        <v/>
      </c>
      <c r="EY18" s="49" t="str">
        <f t="shared" si="229"/>
        <v/>
      </c>
      <c r="EZ18" s="49" t="str">
        <f t="shared" si="229"/>
        <v/>
      </c>
      <c r="FA18" s="49" t="str">
        <f t="shared" si="229"/>
        <v/>
      </c>
      <c r="FB18" s="49" t="str">
        <f t="shared" si="229"/>
        <v/>
      </c>
      <c r="FC18" s="49" t="str">
        <f t="shared" si="229"/>
        <v/>
      </c>
      <c r="FD18" s="49" t="str">
        <f t="shared" si="229"/>
        <v/>
      </c>
      <c r="FE18" s="49" t="str">
        <f t="shared" si="229"/>
        <v/>
      </c>
      <c r="FF18" s="49" t="str">
        <f t="shared" si="229"/>
        <v/>
      </c>
      <c r="FG18" s="49" t="str">
        <f t="shared" si="229"/>
        <v/>
      </c>
      <c r="FH18" s="49" t="str">
        <f t="shared" si="229"/>
        <v/>
      </c>
      <c r="FI18" s="49" t="str">
        <f t="shared" si="229"/>
        <v/>
      </c>
      <c r="FJ18" s="49" t="str">
        <f t="shared" si="229"/>
        <v/>
      </c>
      <c r="FK18" s="49" t="str">
        <f t="shared" si="229"/>
        <v/>
      </c>
      <c r="FL18" s="49" t="str">
        <f t="shared" si="229"/>
        <v/>
      </c>
      <c r="FM18" s="49" t="str">
        <f t="shared" si="229"/>
        <v/>
      </c>
      <c r="FN18" s="49" t="str">
        <f t="shared" si="229"/>
        <v/>
      </c>
      <c r="FO18" s="49" t="str">
        <f t="shared" si="229"/>
        <v/>
      </c>
      <c r="FP18" s="49" t="str">
        <f t="shared" si="229"/>
        <v/>
      </c>
      <c r="FQ18" s="49" t="str">
        <f t="shared" si="229"/>
        <v/>
      </c>
      <c r="FR18" s="49" t="str">
        <f t="shared" si="229"/>
        <v/>
      </c>
      <c r="FS18" s="49" t="str">
        <f t="shared" si="229"/>
        <v/>
      </c>
      <c r="FT18" s="49" t="str">
        <f t="shared" si="229"/>
        <v/>
      </c>
      <c r="FU18" s="49" t="str">
        <f t="shared" si="229"/>
        <v/>
      </c>
      <c r="FV18" s="49" t="str">
        <f t="shared" si="229"/>
        <v/>
      </c>
      <c r="FW18" s="49" t="str">
        <f t="shared" si="229"/>
        <v/>
      </c>
      <c r="FX18" s="49" t="str">
        <f t="shared" si="229"/>
        <v/>
      </c>
      <c r="FY18" s="49" t="str">
        <f t="shared" si="229"/>
        <v/>
      </c>
      <c r="FZ18" s="49" t="str">
        <f t="shared" si="229"/>
        <v/>
      </c>
      <c r="GA18" s="49" t="str">
        <f t="shared" si="229"/>
        <v/>
      </c>
      <c r="GB18" s="49" t="str">
        <f t="shared" si="229"/>
        <v/>
      </c>
      <c r="GC18" s="49" t="str">
        <f t="shared" si="229"/>
        <v/>
      </c>
      <c r="GD18" s="49" t="str">
        <f t="shared" si="229"/>
        <v/>
      </c>
      <c r="GE18" s="49" t="str">
        <f t="shared" si="229"/>
        <v/>
      </c>
      <c r="GF18" s="49" t="str">
        <f t="shared" si="229"/>
        <v/>
      </c>
      <c r="GG18" s="49" t="str">
        <f t="shared" si="227"/>
        <v/>
      </c>
      <c r="GH18" s="49" t="str">
        <f t="shared" si="227"/>
        <v/>
      </c>
      <c r="GI18" s="49" t="str">
        <f t="shared" si="227"/>
        <v/>
      </c>
      <c r="GJ18" s="49" t="str">
        <f t="shared" si="227"/>
        <v/>
      </c>
      <c r="GK18" s="49" t="str">
        <f t="shared" si="227"/>
        <v/>
      </c>
      <c r="GL18" s="49" t="str">
        <f t="shared" si="227"/>
        <v/>
      </c>
      <c r="GM18" s="49" t="str">
        <f t="shared" si="227"/>
        <v/>
      </c>
      <c r="GN18" s="49" t="str">
        <f t="shared" si="227"/>
        <v/>
      </c>
      <c r="GO18" s="49" t="str">
        <f t="shared" si="227"/>
        <v/>
      </c>
      <c r="GP18" s="49" t="str">
        <f t="shared" si="227"/>
        <v/>
      </c>
      <c r="GQ18" s="49" t="str">
        <f t="shared" si="227"/>
        <v/>
      </c>
      <c r="GR18" s="49" t="str">
        <f t="shared" si="227"/>
        <v/>
      </c>
      <c r="GS18" s="49" t="str">
        <f t="shared" si="227"/>
        <v/>
      </c>
      <c r="GT18" s="49" t="str">
        <f t="shared" si="227"/>
        <v/>
      </c>
      <c r="GU18" s="49" t="str">
        <f t="shared" si="227"/>
        <v/>
      </c>
      <c r="GV18" s="49" t="str">
        <f t="shared" si="227"/>
        <v/>
      </c>
      <c r="GW18" s="49" t="str">
        <f t="shared" si="227"/>
        <v/>
      </c>
      <c r="GX18" s="49" t="str">
        <f t="shared" si="227"/>
        <v/>
      </c>
      <c r="GY18" s="49" t="str">
        <f t="shared" si="227"/>
        <v/>
      </c>
      <c r="GZ18" s="49" t="str">
        <f t="shared" si="227"/>
        <v/>
      </c>
      <c r="HA18" s="49" t="str">
        <f t="shared" si="227"/>
        <v/>
      </c>
      <c r="HB18" s="49" t="str">
        <f t="shared" si="227"/>
        <v/>
      </c>
      <c r="HC18" s="49" t="str">
        <f t="shared" si="227"/>
        <v/>
      </c>
      <c r="HD18" s="49" t="str">
        <f t="shared" si="227"/>
        <v/>
      </c>
      <c r="HE18" s="49" t="str">
        <f t="shared" si="227"/>
        <v/>
      </c>
      <c r="HF18" s="49" t="str">
        <f t="shared" si="227"/>
        <v/>
      </c>
      <c r="HG18" s="49" t="str">
        <f t="shared" si="227"/>
        <v/>
      </c>
      <c r="HH18" s="49" t="str">
        <f t="shared" si="227"/>
        <v/>
      </c>
      <c r="HI18" s="49" t="str">
        <f t="shared" si="227"/>
        <v/>
      </c>
      <c r="HJ18" s="49" t="str">
        <f t="shared" si="227"/>
        <v/>
      </c>
      <c r="HK18" s="49" t="str">
        <f t="shared" si="227"/>
        <v/>
      </c>
      <c r="HL18" s="49" t="str">
        <f t="shared" si="227"/>
        <v/>
      </c>
      <c r="HM18" s="49" t="str">
        <f t="shared" si="227"/>
        <v/>
      </c>
      <c r="HN18" s="49" t="str">
        <f t="shared" si="227"/>
        <v/>
      </c>
      <c r="HO18" s="49" t="str">
        <f t="shared" si="227"/>
        <v/>
      </c>
      <c r="HP18" s="169" t="e">
        <f t="shared" si="7"/>
        <v>#N/A</v>
      </c>
      <c r="HQ18" s="169" t="e">
        <f t="shared" si="8"/>
        <v>#N/A</v>
      </c>
      <c r="HR18" s="169" t="e">
        <f t="shared" si="9"/>
        <v>#N/A</v>
      </c>
      <c r="HS18" s="169" t="e">
        <f t="shared" si="10"/>
        <v>#N/A</v>
      </c>
      <c r="HT18" s="169" t="e">
        <f t="shared" si="11"/>
        <v>#N/A</v>
      </c>
      <c r="HU18" s="169" t="e">
        <f t="shared" si="12"/>
        <v>#N/A</v>
      </c>
      <c r="HV18" s="169" t="e">
        <f t="shared" si="13"/>
        <v>#N/A</v>
      </c>
      <c r="HW18" s="169" t="e">
        <f t="shared" si="14"/>
        <v>#N/A</v>
      </c>
      <c r="HX18" s="169" t="e">
        <f t="shared" si="15"/>
        <v>#N/A</v>
      </c>
      <c r="HY18" s="169" t="e">
        <f t="shared" si="16"/>
        <v>#N/A</v>
      </c>
      <c r="HZ18" s="169" t="e">
        <f t="shared" si="17"/>
        <v>#N/A</v>
      </c>
      <c r="IA18" s="169" t="e">
        <f t="shared" si="18"/>
        <v>#N/A</v>
      </c>
      <c r="IB18" s="169" t="e">
        <f t="shared" si="19"/>
        <v>#N/A</v>
      </c>
      <c r="IC18" s="169" t="e">
        <f t="shared" si="20"/>
        <v>#N/A</v>
      </c>
      <c r="ID18" s="169" t="e">
        <f t="shared" si="21"/>
        <v>#N/A</v>
      </c>
      <c r="IE18" s="169" t="e">
        <f t="shared" si="22"/>
        <v>#N/A</v>
      </c>
      <c r="IF18" s="169" t="e">
        <f t="shared" si="23"/>
        <v>#N/A</v>
      </c>
      <c r="IG18" s="169" t="e">
        <f t="shared" si="24"/>
        <v>#N/A</v>
      </c>
      <c r="IH18" s="169" t="e">
        <f t="shared" si="25"/>
        <v>#N/A</v>
      </c>
      <c r="II18" s="169" t="e">
        <f t="shared" si="26"/>
        <v>#N/A</v>
      </c>
      <c r="IJ18" s="169" t="e">
        <f t="shared" si="27"/>
        <v>#N/A</v>
      </c>
      <c r="IK18" s="169" t="e">
        <f t="shared" si="28"/>
        <v>#N/A</v>
      </c>
      <c r="IL18" s="169" t="e">
        <f t="shared" si="29"/>
        <v>#N/A</v>
      </c>
      <c r="IM18" s="169" t="e">
        <f t="shared" si="30"/>
        <v>#N/A</v>
      </c>
      <c r="IN18" s="169" t="e">
        <f t="shared" si="31"/>
        <v>#N/A</v>
      </c>
      <c r="IO18" s="169" t="e">
        <f t="shared" si="32"/>
        <v>#N/A</v>
      </c>
      <c r="IP18" s="169" t="e">
        <f t="shared" si="33"/>
        <v>#N/A</v>
      </c>
      <c r="IQ18" s="169" t="e">
        <f t="shared" si="34"/>
        <v>#N/A</v>
      </c>
      <c r="IR18" s="169" t="e">
        <f t="shared" si="35"/>
        <v>#N/A</v>
      </c>
      <c r="IS18" s="169" t="e">
        <f t="shared" si="36"/>
        <v>#N/A</v>
      </c>
      <c r="IT18" s="169" t="e">
        <f t="shared" si="37"/>
        <v>#N/A</v>
      </c>
      <c r="IU18" s="169" t="e">
        <f t="shared" si="38"/>
        <v>#N/A</v>
      </c>
      <c r="IV18" s="169" t="e">
        <f t="shared" si="39"/>
        <v>#N/A</v>
      </c>
      <c r="IW18" s="169" t="e">
        <f t="shared" si="40"/>
        <v>#N/A</v>
      </c>
      <c r="IX18" s="169" t="e">
        <f t="shared" si="41"/>
        <v>#N/A</v>
      </c>
      <c r="IY18" s="169" t="e">
        <f t="shared" si="42"/>
        <v>#N/A</v>
      </c>
      <c r="IZ18" s="169" t="e">
        <f t="shared" si="43"/>
        <v>#N/A</v>
      </c>
      <c r="JA18" s="169" t="e">
        <f t="shared" si="44"/>
        <v>#N/A</v>
      </c>
      <c r="JB18" s="169" t="e">
        <f t="shared" si="45"/>
        <v>#N/A</v>
      </c>
      <c r="JC18" s="169" t="e">
        <f t="shared" si="46"/>
        <v>#N/A</v>
      </c>
      <c r="JD18" s="169" t="e">
        <f t="shared" si="47"/>
        <v>#N/A</v>
      </c>
      <c r="JE18" s="169" t="e">
        <f t="shared" si="48"/>
        <v>#N/A</v>
      </c>
      <c r="JF18" s="169" t="e">
        <f t="shared" si="49"/>
        <v>#N/A</v>
      </c>
      <c r="JG18" s="169" t="e">
        <f t="shared" si="50"/>
        <v>#N/A</v>
      </c>
      <c r="JH18" s="169" t="e">
        <f t="shared" si="51"/>
        <v>#N/A</v>
      </c>
      <c r="JI18" s="169" t="e">
        <f t="shared" si="52"/>
        <v>#N/A</v>
      </c>
      <c r="JJ18" s="169" t="e">
        <f t="shared" si="53"/>
        <v>#N/A</v>
      </c>
      <c r="JK18" s="169" t="e">
        <f t="shared" si="54"/>
        <v>#N/A</v>
      </c>
      <c r="JL18" s="169" t="e">
        <f t="shared" si="55"/>
        <v>#N/A</v>
      </c>
      <c r="JM18" s="169" t="e">
        <f t="shared" si="56"/>
        <v>#N/A</v>
      </c>
      <c r="JN18" s="169" t="e">
        <f t="shared" si="57"/>
        <v>#N/A</v>
      </c>
      <c r="JO18" s="169" t="e">
        <f t="shared" si="58"/>
        <v>#N/A</v>
      </c>
      <c r="JP18" s="169" t="e">
        <f t="shared" si="59"/>
        <v>#N/A</v>
      </c>
      <c r="JQ18" s="169" t="e">
        <f t="shared" si="60"/>
        <v>#N/A</v>
      </c>
      <c r="JR18" s="169" t="e">
        <f t="shared" si="61"/>
        <v>#N/A</v>
      </c>
      <c r="JS18" s="169" t="e">
        <f t="shared" si="62"/>
        <v>#N/A</v>
      </c>
      <c r="JT18" s="169" t="e">
        <f t="shared" si="63"/>
        <v>#N/A</v>
      </c>
      <c r="JU18" s="169" t="e">
        <f t="shared" si="64"/>
        <v>#N/A</v>
      </c>
      <c r="JV18" s="169" t="e">
        <f t="shared" si="65"/>
        <v>#N/A</v>
      </c>
      <c r="JW18" s="169" t="e">
        <f t="shared" si="66"/>
        <v>#N/A</v>
      </c>
      <c r="JX18" s="169" t="e">
        <f t="shared" si="67"/>
        <v>#N/A</v>
      </c>
      <c r="JY18" s="169" t="e">
        <f t="shared" si="68"/>
        <v>#N/A</v>
      </c>
      <c r="JZ18" s="169" t="e">
        <f t="shared" si="69"/>
        <v>#N/A</v>
      </c>
      <c r="KA18" s="169" t="e">
        <f t="shared" si="70"/>
        <v>#N/A</v>
      </c>
      <c r="KB18" s="169" t="e">
        <f t="shared" si="71"/>
        <v>#N/A</v>
      </c>
      <c r="KC18" s="169" t="e">
        <f t="shared" si="72"/>
        <v>#N/A</v>
      </c>
      <c r="KD18" s="169" t="e">
        <f t="shared" si="73"/>
        <v>#N/A</v>
      </c>
      <c r="KE18" s="169" t="e">
        <f t="shared" si="74"/>
        <v>#N/A</v>
      </c>
      <c r="KF18" s="169" t="e">
        <f t="shared" si="75"/>
        <v>#N/A</v>
      </c>
      <c r="KG18" s="169" t="e">
        <f t="shared" si="76"/>
        <v>#N/A</v>
      </c>
      <c r="KH18" s="169" t="e">
        <f t="shared" si="77"/>
        <v>#N/A</v>
      </c>
      <c r="KI18" s="169" t="e">
        <f t="shared" si="78"/>
        <v>#N/A</v>
      </c>
      <c r="KJ18" s="169" t="e">
        <f t="shared" si="79"/>
        <v>#N/A</v>
      </c>
      <c r="KK18" s="169" t="e">
        <f t="shared" si="80"/>
        <v>#N/A</v>
      </c>
      <c r="KL18" s="169" t="e">
        <f t="shared" si="81"/>
        <v>#N/A</v>
      </c>
      <c r="KM18" s="169" t="e">
        <f t="shared" si="82"/>
        <v>#N/A</v>
      </c>
      <c r="KN18" s="169" t="e">
        <f t="shared" si="83"/>
        <v>#N/A</v>
      </c>
      <c r="KO18" s="169" t="e">
        <f t="shared" si="84"/>
        <v>#N/A</v>
      </c>
      <c r="KP18" s="169" t="e">
        <f t="shared" si="85"/>
        <v>#N/A</v>
      </c>
      <c r="KQ18" s="169" t="e">
        <f t="shared" si="86"/>
        <v>#N/A</v>
      </c>
      <c r="KR18" s="169" t="e">
        <f t="shared" si="87"/>
        <v>#N/A</v>
      </c>
      <c r="KS18" s="169" t="e">
        <f t="shared" si="88"/>
        <v>#N/A</v>
      </c>
      <c r="KT18" s="169" t="e">
        <f t="shared" si="89"/>
        <v>#N/A</v>
      </c>
      <c r="KU18" s="169" t="e">
        <f t="shared" si="90"/>
        <v>#N/A</v>
      </c>
      <c r="KV18" s="169" t="e">
        <f t="shared" si="91"/>
        <v>#N/A</v>
      </c>
      <c r="KW18" s="169" t="e">
        <f t="shared" si="92"/>
        <v>#N/A</v>
      </c>
      <c r="KX18" s="169" t="e">
        <f t="shared" si="93"/>
        <v>#N/A</v>
      </c>
      <c r="KY18" s="169" t="e">
        <f t="shared" si="94"/>
        <v>#N/A</v>
      </c>
      <c r="KZ18" s="169" t="e">
        <f t="shared" si="95"/>
        <v>#N/A</v>
      </c>
      <c r="LA18" s="169" t="e">
        <f t="shared" si="96"/>
        <v>#N/A</v>
      </c>
      <c r="LB18" s="169" t="e">
        <f t="shared" si="97"/>
        <v>#N/A</v>
      </c>
      <c r="LC18" s="169" t="e">
        <f t="shared" si="98"/>
        <v>#N/A</v>
      </c>
      <c r="LD18" s="169" t="e">
        <f t="shared" si="99"/>
        <v>#N/A</v>
      </c>
      <c r="LE18" s="169" t="e">
        <f t="shared" si="100"/>
        <v>#N/A</v>
      </c>
      <c r="LF18" s="169" t="e">
        <f t="shared" si="101"/>
        <v>#N/A</v>
      </c>
      <c r="LG18" s="169" t="e">
        <f t="shared" si="102"/>
        <v>#N/A</v>
      </c>
      <c r="LH18" s="169" t="e">
        <f t="shared" si="103"/>
        <v>#N/A</v>
      </c>
      <c r="LI18" s="169" t="e">
        <f t="shared" si="104"/>
        <v>#N/A</v>
      </c>
      <c r="LJ18" s="169" t="e">
        <f t="shared" si="105"/>
        <v>#N/A</v>
      </c>
      <c r="LK18" s="169" t="e">
        <f t="shared" si="106"/>
        <v>#N/A</v>
      </c>
      <c r="LL18" s="169" t="e">
        <f t="shared" si="107"/>
        <v>#N/A</v>
      </c>
      <c r="LM18" s="169" t="e">
        <f t="shared" si="108"/>
        <v>#N/A</v>
      </c>
      <c r="LN18" s="169" t="e">
        <f t="shared" si="109"/>
        <v>#N/A</v>
      </c>
      <c r="LO18" s="169" t="e">
        <f t="shared" si="110"/>
        <v>#N/A</v>
      </c>
      <c r="LP18" s="169" t="e">
        <f t="shared" si="111"/>
        <v>#N/A</v>
      </c>
      <c r="LQ18" s="169" t="e">
        <f t="shared" si="112"/>
        <v>#N/A</v>
      </c>
      <c r="LR18" s="169" t="e">
        <f t="shared" si="113"/>
        <v>#N/A</v>
      </c>
      <c r="LS18" s="169" t="e">
        <f t="shared" si="114"/>
        <v>#N/A</v>
      </c>
      <c r="LT18" s="169" t="e">
        <f t="shared" si="115"/>
        <v>#N/A</v>
      </c>
      <c r="LU18" s="169" t="e">
        <f t="shared" si="116"/>
        <v>#N/A</v>
      </c>
      <c r="LV18" s="169" t="e">
        <f t="shared" si="117"/>
        <v>#N/A</v>
      </c>
      <c r="LW18" s="169" t="e">
        <f t="shared" si="118"/>
        <v>#N/A</v>
      </c>
      <c r="LX18" s="169" t="e">
        <f t="shared" si="119"/>
        <v>#N/A</v>
      </c>
      <c r="LY18" s="169" t="e">
        <f t="shared" si="120"/>
        <v>#N/A</v>
      </c>
      <c r="LZ18" s="169" t="e">
        <f t="shared" si="121"/>
        <v>#N/A</v>
      </c>
      <c r="MA18" s="169" t="e">
        <f t="shared" si="122"/>
        <v>#N/A</v>
      </c>
      <c r="MB18" s="169" t="e">
        <f t="shared" si="123"/>
        <v>#N/A</v>
      </c>
      <c r="MC18" s="169" t="e">
        <f t="shared" si="124"/>
        <v>#N/A</v>
      </c>
      <c r="MD18" s="169" t="e">
        <f t="shared" si="125"/>
        <v>#N/A</v>
      </c>
      <c r="ME18" s="169" t="e">
        <f t="shared" si="126"/>
        <v>#N/A</v>
      </c>
      <c r="MF18" s="169" t="e">
        <f t="shared" si="127"/>
        <v>#N/A</v>
      </c>
      <c r="MG18" s="169" t="e">
        <f t="shared" si="128"/>
        <v>#N/A</v>
      </c>
      <c r="MH18" s="169" t="e">
        <f t="shared" si="129"/>
        <v>#N/A</v>
      </c>
      <c r="MI18" s="169" t="e">
        <f t="shared" si="130"/>
        <v>#N/A</v>
      </c>
      <c r="MJ18" s="169" t="e">
        <f t="shared" si="131"/>
        <v>#N/A</v>
      </c>
      <c r="MK18" s="169" t="e">
        <f t="shared" si="132"/>
        <v>#N/A</v>
      </c>
      <c r="ML18" s="169" t="e">
        <f t="shared" si="133"/>
        <v>#N/A</v>
      </c>
      <c r="MM18" s="169" t="e">
        <f t="shared" si="134"/>
        <v>#N/A</v>
      </c>
      <c r="MN18" s="169" t="e">
        <f t="shared" si="135"/>
        <v>#N/A</v>
      </c>
      <c r="MO18" s="169" t="e">
        <f t="shared" si="136"/>
        <v>#N/A</v>
      </c>
      <c r="MP18" s="169" t="e">
        <f t="shared" si="137"/>
        <v>#N/A</v>
      </c>
      <c r="MQ18" s="169" t="e">
        <f t="shared" si="138"/>
        <v>#N/A</v>
      </c>
      <c r="MR18" s="169" t="e">
        <f t="shared" si="139"/>
        <v>#N/A</v>
      </c>
      <c r="MS18" s="169" t="e">
        <f t="shared" si="140"/>
        <v>#N/A</v>
      </c>
      <c r="MT18" s="169" t="e">
        <f t="shared" si="141"/>
        <v>#N/A</v>
      </c>
      <c r="MU18" s="169" t="e">
        <f t="shared" si="142"/>
        <v>#N/A</v>
      </c>
      <c r="MV18" s="169" t="e">
        <f t="shared" si="143"/>
        <v>#N/A</v>
      </c>
      <c r="MW18" s="169" t="e">
        <f t="shared" si="144"/>
        <v>#N/A</v>
      </c>
      <c r="MX18" s="169" t="e">
        <f t="shared" si="145"/>
        <v>#N/A</v>
      </c>
      <c r="MY18" s="169" t="e">
        <f t="shared" si="146"/>
        <v>#N/A</v>
      </c>
      <c r="MZ18" s="169" t="e">
        <f t="shared" si="147"/>
        <v>#N/A</v>
      </c>
      <c r="NA18" s="169" t="e">
        <f t="shared" si="148"/>
        <v>#N/A</v>
      </c>
      <c r="NB18" s="169" t="e">
        <f t="shared" si="149"/>
        <v>#N/A</v>
      </c>
      <c r="NC18" s="169" t="e">
        <f t="shared" si="150"/>
        <v>#N/A</v>
      </c>
      <c r="ND18" s="169" t="e">
        <f t="shared" si="151"/>
        <v>#N/A</v>
      </c>
      <c r="NE18" s="169" t="e">
        <f t="shared" si="152"/>
        <v>#N/A</v>
      </c>
      <c r="NF18" s="169" t="e">
        <f t="shared" si="153"/>
        <v>#N/A</v>
      </c>
      <c r="NG18" s="169" t="e">
        <f t="shared" si="154"/>
        <v>#N/A</v>
      </c>
      <c r="NH18" s="169" t="e">
        <f t="shared" si="155"/>
        <v>#N/A</v>
      </c>
      <c r="NI18" s="169" t="e">
        <f t="shared" si="156"/>
        <v>#N/A</v>
      </c>
      <c r="NJ18" s="169" t="e">
        <f t="shared" si="157"/>
        <v>#N/A</v>
      </c>
      <c r="NK18" s="169" t="e">
        <f t="shared" si="158"/>
        <v>#N/A</v>
      </c>
      <c r="NL18" s="169" t="e">
        <f t="shared" si="159"/>
        <v>#N/A</v>
      </c>
      <c r="NM18" s="169" t="e">
        <f t="shared" si="160"/>
        <v>#N/A</v>
      </c>
      <c r="NN18" s="169" t="e">
        <f t="shared" si="161"/>
        <v>#N/A</v>
      </c>
      <c r="NO18" s="169" t="e">
        <f t="shared" si="162"/>
        <v>#N/A</v>
      </c>
      <c r="NP18" s="169" t="e">
        <f t="shared" si="163"/>
        <v>#N/A</v>
      </c>
      <c r="NQ18" s="169" t="e">
        <f t="shared" si="164"/>
        <v>#N/A</v>
      </c>
      <c r="NR18" s="169" t="e">
        <f t="shared" si="165"/>
        <v>#N/A</v>
      </c>
      <c r="NS18" s="169" t="e">
        <f t="shared" si="166"/>
        <v>#N/A</v>
      </c>
      <c r="NT18" s="169" t="e">
        <f t="shared" si="167"/>
        <v>#N/A</v>
      </c>
      <c r="NU18" s="169" t="e">
        <f t="shared" si="168"/>
        <v>#N/A</v>
      </c>
      <c r="NV18" s="169" t="e">
        <f t="shared" si="169"/>
        <v>#N/A</v>
      </c>
      <c r="NW18" s="169" t="e">
        <f t="shared" si="170"/>
        <v>#N/A</v>
      </c>
      <c r="NX18" s="169" t="e">
        <f t="shared" si="171"/>
        <v>#N/A</v>
      </c>
      <c r="NY18" s="169" t="e">
        <f t="shared" si="172"/>
        <v>#N/A</v>
      </c>
      <c r="NZ18" s="169" t="e">
        <f t="shared" si="173"/>
        <v>#N/A</v>
      </c>
      <c r="OA18" s="169" t="e">
        <f t="shared" si="174"/>
        <v>#N/A</v>
      </c>
      <c r="OB18" s="169" t="e">
        <f t="shared" si="175"/>
        <v>#N/A</v>
      </c>
      <c r="OC18" s="169" t="e">
        <f t="shared" si="176"/>
        <v>#N/A</v>
      </c>
      <c r="OD18" s="169" t="e">
        <f t="shared" si="177"/>
        <v>#N/A</v>
      </c>
      <c r="OE18" s="169" t="e">
        <f t="shared" si="178"/>
        <v>#N/A</v>
      </c>
      <c r="OF18" s="169" t="e">
        <f t="shared" si="179"/>
        <v>#N/A</v>
      </c>
      <c r="OG18" s="169" t="e">
        <f t="shared" si="180"/>
        <v>#N/A</v>
      </c>
      <c r="OH18" s="169" t="e">
        <f t="shared" si="181"/>
        <v>#N/A</v>
      </c>
      <c r="OI18" s="169" t="e">
        <f t="shared" si="182"/>
        <v>#N/A</v>
      </c>
      <c r="OJ18" s="169" t="e">
        <f t="shared" si="183"/>
        <v>#N/A</v>
      </c>
      <c r="OK18" s="169" t="e">
        <f t="shared" si="184"/>
        <v>#N/A</v>
      </c>
      <c r="OL18" s="169" t="e">
        <f t="shared" si="185"/>
        <v>#N/A</v>
      </c>
      <c r="OM18" s="169" t="e">
        <f t="shared" si="186"/>
        <v>#N/A</v>
      </c>
      <c r="ON18" s="169" t="e">
        <f t="shared" si="187"/>
        <v>#N/A</v>
      </c>
      <c r="OO18" s="169" t="e">
        <f t="shared" si="188"/>
        <v>#N/A</v>
      </c>
      <c r="OP18" s="169" t="e">
        <f t="shared" si="189"/>
        <v>#N/A</v>
      </c>
      <c r="OQ18" s="169" t="e">
        <f t="shared" si="190"/>
        <v>#N/A</v>
      </c>
      <c r="OR18" s="169" t="e">
        <f t="shared" si="191"/>
        <v>#N/A</v>
      </c>
      <c r="OS18" s="169" t="e">
        <f t="shared" si="192"/>
        <v>#N/A</v>
      </c>
      <c r="OT18" s="169" t="e">
        <f t="shared" si="193"/>
        <v>#N/A</v>
      </c>
      <c r="OU18" s="169" t="e">
        <f t="shared" si="194"/>
        <v>#N/A</v>
      </c>
      <c r="OV18" s="169" t="e">
        <f t="shared" si="195"/>
        <v>#N/A</v>
      </c>
      <c r="OW18" s="169" t="e">
        <f t="shared" si="196"/>
        <v>#N/A</v>
      </c>
      <c r="OX18" s="169" t="e">
        <f t="shared" si="197"/>
        <v>#N/A</v>
      </c>
      <c r="OY18" s="169" t="e">
        <f t="shared" si="198"/>
        <v>#N/A</v>
      </c>
      <c r="OZ18" s="169" t="e">
        <f t="shared" si="199"/>
        <v>#N/A</v>
      </c>
      <c r="PA18" s="169" t="e">
        <f t="shared" si="200"/>
        <v>#N/A</v>
      </c>
      <c r="PB18" s="169" t="e">
        <f t="shared" si="201"/>
        <v>#N/A</v>
      </c>
      <c r="PC18" s="169" t="e">
        <f t="shared" si="202"/>
        <v>#N/A</v>
      </c>
      <c r="PD18" s="169" t="e">
        <f t="shared" si="203"/>
        <v>#N/A</v>
      </c>
      <c r="PE18" s="169" t="e">
        <f t="shared" si="204"/>
        <v>#N/A</v>
      </c>
      <c r="PF18" s="169" t="e">
        <f t="shared" si="205"/>
        <v>#N/A</v>
      </c>
      <c r="PG18" s="169" t="e">
        <f t="shared" si="206"/>
        <v>#N/A</v>
      </c>
      <c r="PH18" s="169" t="e">
        <f t="shared" si="207"/>
        <v>#N/A</v>
      </c>
    </row>
    <row r="19" spans="1:424" hidden="1" x14ac:dyDescent="0.75">
      <c r="A19" s="4">
        <v>16</v>
      </c>
      <c r="B19" s="96" t="str">
        <f t="shared" si="208"/>
        <v/>
      </c>
      <c r="C19" s="95"/>
      <c r="D19" s="96" t="str">
        <f t="shared" si="209"/>
        <v/>
      </c>
      <c r="E19" s="124" t="str">
        <f t="shared" si="0"/>
        <v/>
      </c>
      <c r="F19" s="124" t="str">
        <f t="shared" si="1"/>
        <v/>
      </c>
      <c r="G19" s="73" t="str">
        <f t="shared" si="210"/>
        <v/>
      </c>
      <c r="H19" s="23"/>
      <c r="I19" s="57"/>
      <c r="J19" s="280"/>
      <c r="K19" s="74" t="str">
        <f>IF(AND(B19&gt;0,C19&gt;0,D19&gt;0),IF(ISBLANK(J19),IF(ISBLANK(H19),"",(D19-B19)*VLOOKUP(H19,VLookups!$A$4:$B$13,2,FALSE)),J19),"")</f>
        <v/>
      </c>
      <c r="L19" s="75" t="str">
        <f t="shared" si="2"/>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211"/>
        <v/>
      </c>
      <c r="W19" s="49" t="str">
        <f t="shared" si="212"/>
        <v/>
      </c>
      <c r="X19" s="49" t="str">
        <f t="shared" si="228"/>
        <v/>
      </c>
      <c r="Y19" s="49" t="str">
        <f t="shared" si="228"/>
        <v/>
      </c>
      <c r="Z19" s="49" t="str">
        <f t="shared" si="228"/>
        <v/>
      </c>
      <c r="AA19" s="49" t="str">
        <f t="shared" si="228"/>
        <v/>
      </c>
      <c r="AB19" s="49" t="str">
        <f t="shared" si="228"/>
        <v/>
      </c>
      <c r="AC19" s="49" t="str">
        <f t="shared" si="228"/>
        <v/>
      </c>
      <c r="AD19" s="49" t="str">
        <f t="shared" si="228"/>
        <v/>
      </c>
      <c r="AE19" s="49" t="str">
        <f t="shared" si="228"/>
        <v/>
      </c>
      <c r="AF19" s="49" t="str">
        <f t="shared" si="228"/>
        <v/>
      </c>
      <c r="AG19" s="49" t="str">
        <f t="shared" si="228"/>
        <v/>
      </c>
      <c r="AH19" s="49" t="str">
        <f t="shared" si="228"/>
        <v/>
      </c>
      <c r="AI19" s="49" t="str">
        <f t="shared" si="228"/>
        <v/>
      </c>
      <c r="AJ19" s="49" t="str">
        <f t="shared" si="228"/>
        <v/>
      </c>
      <c r="AK19" s="49" t="str">
        <f t="shared" si="228"/>
        <v/>
      </c>
      <c r="AL19" s="49" t="str">
        <f t="shared" si="228"/>
        <v/>
      </c>
      <c r="AM19" s="49" t="str">
        <f t="shared" si="228"/>
        <v/>
      </c>
      <c r="AN19" s="49" t="str">
        <f t="shared" si="228"/>
        <v/>
      </c>
      <c r="AO19" s="49" t="str">
        <f t="shared" si="228"/>
        <v/>
      </c>
      <c r="AP19" s="49" t="str">
        <f t="shared" si="228"/>
        <v/>
      </c>
      <c r="AQ19" s="49" t="str">
        <f t="shared" si="228"/>
        <v/>
      </c>
      <c r="AR19" s="49" t="str">
        <f t="shared" si="228"/>
        <v/>
      </c>
      <c r="AS19" s="49" t="str">
        <f t="shared" si="228"/>
        <v/>
      </c>
      <c r="AT19" s="49" t="str">
        <f t="shared" si="228"/>
        <v/>
      </c>
      <c r="AU19" s="49" t="str">
        <f t="shared" si="228"/>
        <v/>
      </c>
      <c r="AV19" s="49" t="str">
        <f t="shared" si="228"/>
        <v/>
      </c>
      <c r="AW19" s="49" t="str">
        <f t="shared" si="228"/>
        <v/>
      </c>
      <c r="AX19" s="49" t="str">
        <f t="shared" si="228"/>
        <v/>
      </c>
      <c r="AY19" s="49" t="str">
        <f t="shared" si="228"/>
        <v/>
      </c>
      <c r="AZ19" s="49" t="str">
        <f t="shared" si="228"/>
        <v/>
      </c>
      <c r="BA19" s="49" t="str">
        <f t="shared" si="228"/>
        <v/>
      </c>
      <c r="BB19" s="49" t="str">
        <f t="shared" si="228"/>
        <v/>
      </c>
      <c r="BC19" s="49" t="str">
        <f t="shared" si="228"/>
        <v/>
      </c>
      <c r="BD19" s="49" t="str">
        <f t="shared" si="228"/>
        <v/>
      </c>
      <c r="BE19" s="49" t="str">
        <f t="shared" si="228"/>
        <v/>
      </c>
      <c r="BF19" s="49" t="str">
        <f t="shared" si="228"/>
        <v/>
      </c>
      <c r="BG19" s="49" t="str">
        <f t="shared" si="228"/>
        <v/>
      </c>
      <c r="BH19" s="49" t="str">
        <f t="shared" si="228"/>
        <v/>
      </c>
      <c r="BI19" s="49" t="str">
        <f t="shared" si="228"/>
        <v/>
      </c>
      <c r="BJ19" s="49" t="str">
        <f t="shared" si="228"/>
        <v/>
      </c>
      <c r="BK19" s="49" t="str">
        <f t="shared" si="228"/>
        <v/>
      </c>
      <c r="BL19" s="49" t="str">
        <f t="shared" si="228"/>
        <v/>
      </c>
      <c r="BM19" s="49" t="str">
        <f t="shared" si="228"/>
        <v/>
      </c>
      <c r="BN19" s="49" t="str">
        <f t="shared" si="228"/>
        <v/>
      </c>
      <c r="BO19" s="49" t="str">
        <f t="shared" si="228"/>
        <v/>
      </c>
      <c r="BP19" s="49" t="str">
        <f t="shared" si="228"/>
        <v/>
      </c>
      <c r="BQ19" s="49" t="str">
        <f t="shared" si="228"/>
        <v/>
      </c>
      <c r="BR19" s="49" t="str">
        <f t="shared" si="228"/>
        <v/>
      </c>
      <c r="BS19" s="49" t="str">
        <f t="shared" si="228"/>
        <v/>
      </c>
      <c r="BT19" s="49" t="str">
        <f t="shared" si="228"/>
        <v/>
      </c>
      <c r="BU19" s="49" t="str">
        <f t="shared" si="228"/>
        <v/>
      </c>
      <c r="BV19" s="49" t="str">
        <f t="shared" si="228"/>
        <v/>
      </c>
      <c r="BW19" s="49" t="str">
        <f t="shared" si="228"/>
        <v/>
      </c>
      <c r="BX19" s="49" t="str">
        <f t="shared" si="228"/>
        <v/>
      </c>
      <c r="BY19" s="49" t="str">
        <f t="shared" si="228"/>
        <v/>
      </c>
      <c r="BZ19" s="49" t="str">
        <f t="shared" si="228"/>
        <v/>
      </c>
      <c r="CA19" s="49" t="str">
        <f t="shared" si="228"/>
        <v/>
      </c>
      <c r="CB19" s="49" t="str">
        <f t="shared" si="228"/>
        <v/>
      </c>
      <c r="CC19" s="49" t="str">
        <f t="shared" si="228"/>
        <v/>
      </c>
      <c r="CD19" s="49" t="str">
        <f t="shared" si="228"/>
        <v/>
      </c>
      <c r="CE19" s="49" t="str">
        <f t="shared" si="228"/>
        <v/>
      </c>
      <c r="CF19" s="49" t="str">
        <f t="shared" si="228"/>
        <v/>
      </c>
      <c r="CG19" s="49" t="str">
        <f t="shared" si="228"/>
        <v/>
      </c>
      <c r="CH19" s="49" t="str">
        <f t="shared" si="228"/>
        <v/>
      </c>
      <c r="CI19" s="49" t="str">
        <f t="shared" si="228"/>
        <v/>
      </c>
      <c r="CJ19" s="49" t="str">
        <f t="shared" si="226"/>
        <v/>
      </c>
      <c r="CK19" s="49" t="str">
        <f t="shared" si="226"/>
        <v/>
      </c>
      <c r="CL19" s="49" t="str">
        <f t="shared" si="226"/>
        <v/>
      </c>
      <c r="CM19" s="49" t="str">
        <f t="shared" si="226"/>
        <v/>
      </c>
      <c r="CN19" s="49" t="str">
        <f t="shared" si="226"/>
        <v/>
      </c>
      <c r="CO19" s="49" t="str">
        <f t="shared" si="226"/>
        <v/>
      </c>
      <c r="CP19" s="49" t="str">
        <f t="shared" si="226"/>
        <v/>
      </c>
      <c r="CQ19" s="49" t="str">
        <f t="shared" si="226"/>
        <v/>
      </c>
      <c r="CR19" s="49" t="str">
        <f t="shared" si="226"/>
        <v/>
      </c>
      <c r="CS19" s="49" t="str">
        <f t="shared" si="226"/>
        <v/>
      </c>
      <c r="CT19" s="49" t="str">
        <f t="shared" si="226"/>
        <v/>
      </c>
      <c r="CU19" s="49" t="str">
        <f t="shared" si="226"/>
        <v/>
      </c>
      <c r="CV19" s="49" t="str">
        <f t="shared" si="226"/>
        <v/>
      </c>
      <c r="CW19" s="49" t="str">
        <f t="shared" si="226"/>
        <v/>
      </c>
      <c r="CX19" s="49" t="str">
        <f t="shared" si="226"/>
        <v/>
      </c>
      <c r="CY19" s="49" t="str">
        <f t="shared" si="226"/>
        <v/>
      </c>
      <c r="CZ19" s="49" t="str">
        <f t="shared" si="226"/>
        <v/>
      </c>
      <c r="DA19" s="49" t="str">
        <f t="shared" si="226"/>
        <v/>
      </c>
      <c r="DB19" s="49" t="str">
        <f t="shared" si="226"/>
        <v/>
      </c>
      <c r="DC19" s="49" t="str">
        <f t="shared" si="226"/>
        <v/>
      </c>
      <c r="DD19" s="49" t="str">
        <f t="shared" si="226"/>
        <v/>
      </c>
      <c r="DE19" s="49" t="str">
        <f t="shared" si="226"/>
        <v/>
      </c>
      <c r="DF19" s="49" t="str">
        <f t="shared" si="226"/>
        <v/>
      </c>
      <c r="DG19" s="49" t="str">
        <f t="shared" si="226"/>
        <v/>
      </c>
      <c r="DH19" s="49" t="str">
        <f t="shared" si="226"/>
        <v/>
      </c>
      <c r="DI19" s="49" t="str">
        <f t="shared" si="226"/>
        <v/>
      </c>
      <c r="DJ19" s="49" t="str">
        <f t="shared" si="226"/>
        <v/>
      </c>
      <c r="DK19" s="49" t="str">
        <f t="shared" si="226"/>
        <v/>
      </c>
      <c r="DL19" s="49" t="str">
        <f t="shared" si="226"/>
        <v/>
      </c>
      <c r="DM19" s="49" t="str">
        <f t="shared" si="226"/>
        <v/>
      </c>
      <c r="DN19" s="49" t="str">
        <f t="shared" si="226"/>
        <v/>
      </c>
      <c r="DO19" s="49" t="str">
        <f t="shared" si="226"/>
        <v/>
      </c>
      <c r="DP19" s="49" t="str">
        <f t="shared" si="226"/>
        <v/>
      </c>
      <c r="DQ19" s="49" t="str">
        <f t="shared" si="226"/>
        <v/>
      </c>
      <c r="DR19" s="49" t="str">
        <f t="shared" si="226"/>
        <v/>
      </c>
      <c r="DS19" s="183" t="str">
        <f t="shared" si="213"/>
        <v/>
      </c>
      <c r="DT19" s="49" t="str">
        <f t="shared" si="214"/>
        <v/>
      </c>
      <c r="DU19" s="49" t="str">
        <f t="shared" si="229"/>
        <v/>
      </c>
      <c r="DV19" s="49" t="str">
        <f t="shared" si="229"/>
        <v/>
      </c>
      <c r="DW19" s="49" t="str">
        <f t="shared" si="229"/>
        <v/>
      </c>
      <c r="DX19" s="49" t="str">
        <f t="shared" si="229"/>
        <v/>
      </c>
      <c r="DY19" s="49" t="str">
        <f t="shared" si="229"/>
        <v/>
      </c>
      <c r="DZ19" s="49" t="str">
        <f t="shared" si="229"/>
        <v/>
      </c>
      <c r="EA19" s="49" t="str">
        <f t="shared" si="229"/>
        <v/>
      </c>
      <c r="EB19" s="49" t="str">
        <f t="shared" si="229"/>
        <v/>
      </c>
      <c r="EC19" s="49" t="str">
        <f t="shared" si="229"/>
        <v/>
      </c>
      <c r="ED19" s="49" t="str">
        <f t="shared" si="229"/>
        <v/>
      </c>
      <c r="EE19" s="49" t="str">
        <f t="shared" si="229"/>
        <v/>
      </c>
      <c r="EF19" s="49" t="str">
        <f t="shared" si="229"/>
        <v/>
      </c>
      <c r="EG19" s="49" t="str">
        <f t="shared" si="229"/>
        <v/>
      </c>
      <c r="EH19" s="49" t="str">
        <f t="shared" si="229"/>
        <v/>
      </c>
      <c r="EI19" s="49" t="str">
        <f t="shared" si="229"/>
        <v/>
      </c>
      <c r="EJ19" s="49" t="str">
        <f t="shared" si="229"/>
        <v/>
      </c>
      <c r="EK19" s="49" t="str">
        <f t="shared" si="229"/>
        <v/>
      </c>
      <c r="EL19" s="49" t="str">
        <f t="shared" si="229"/>
        <v/>
      </c>
      <c r="EM19" s="49" t="str">
        <f t="shared" si="229"/>
        <v/>
      </c>
      <c r="EN19" s="49" t="str">
        <f t="shared" si="229"/>
        <v/>
      </c>
      <c r="EO19" s="49" t="str">
        <f t="shared" si="229"/>
        <v/>
      </c>
      <c r="EP19" s="49" t="str">
        <f t="shared" si="229"/>
        <v/>
      </c>
      <c r="EQ19" s="49" t="str">
        <f t="shared" si="229"/>
        <v/>
      </c>
      <c r="ER19" s="49" t="str">
        <f t="shared" si="229"/>
        <v/>
      </c>
      <c r="ES19" s="49" t="str">
        <f t="shared" si="229"/>
        <v/>
      </c>
      <c r="ET19" s="49" t="str">
        <f t="shared" si="229"/>
        <v/>
      </c>
      <c r="EU19" s="49" t="str">
        <f t="shared" si="229"/>
        <v/>
      </c>
      <c r="EV19" s="49" t="str">
        <f t="shared" si="229"/>
        <v/>
      </c>
      <c r="EW19" s="49" t="str">
        <f t="shared" si="229"/>
        <v/>
      </c>
      <c r="EX19" s="49" t="str">
        <f t="shared" si="229"/>
        <v/>
      </c>
      <c r="EY19" s="49" t="str">
        <f t="shared" si="229"/>
        <v/>
      </c>
      <c r="EZ19" s="49" t="str">
        <f t="shared" si="229"/>
        <v/>
      </c>
      <c r="FA19" s="49" t="str">
        <f t="shared" si="229"/>
        <v/>
      </c>
      <c r="FB19" s="49" t="str">
        <f t="shared" si="229"/>
        <v/>
      </c>
      <c r="FC19" s="49" t="str">
        <f t="shared" si="229"/>
        <v/>
      </c>
      <c r="FD19" s="49" t="str">
        <f t="shared" si="229"/>
        <v/>
      </c>
      <c r="FE19" s="49" t="str">
        <f t="shared" si="229"/>
        <v/>
      </c>
      <c r="FF19" s="49" t="str">
        <f t="shared" si="229"/>
        <v/>
      </c>
      <c r="FG19" s="49" t="str">
        <f t="shared" si="229"/>
        <v/>
      </c>
      <c r="FH19" s="49" t="str">
        <f t="shared" si="229"/>
        <v/>
      </c>
      <c r="FI19" s="49" t="str">
        <f t="shared" si="229"/>
        <v/>
      </c>
      <c r="FJ19" s="49" t="str">
        <f t="shared" si="229"/>
        <v/>
      </c>
      <c r="FK19" s="49" t="str">
        <f t="shared" si="229"/>
        <v/>
      </c>
      <c r="FL19" s="49" t="str">
        <f t="shared" si="229"/>
        <v/>
      </c>
      <c r="FM19" s="49" t="str">
        <f t="shared" si="229"/>
        <v/>
      </c>
      <c r="FN19" s="49" t="str">
        <f t="shared" si="229"/>
        <v/>
      </c>
      <c r="FO19" s="49" t="str">
        <f t="shared" si="229"/>
        <v/>
      </c>
      <c r="FP19" s="49" t="str">
        <f t="shared" si="229"/>
        <v/>
      </c>
      <c r="FQ19" s="49" t="str">
        <f t="shared" si="229"/>
        <v/>
      </c>
      <c r="FR19" s="49" t="str">
        <f t="shared" si="229"/>
        <v/>
      </c>
      <c r="FS19" s="49" t="str">
        <f t="shared" si="229"/>
        <v/>
      </c>
      <c r="FT19" s="49" t="str">
        <f t="shared" si="229"/>
        <v/>
      </c>
      <c r="FU19" s="49" t="str">
        <f t="shared" si="229"/>
        <v/>
      </c>
      <c r="FV19" s="49" t="str">
        <f t="shared" si="229"/>
        <v/>
      </c>
      <c r="FW19" s="49" t="str">
        <f t="shared" si="229"/>
        <v/>
      </c>
      <c r="FX19" s="49" t="str">
        <f t="shared" si="229"/>
        <v/>
      </c>
      <c r="FY19" s="49" t="str">
        <f t="shared" si="229"/>
        <v/>
      </c>
      <c r="FZ19" s="49" t="str">
        <f t="shared" si="229"/>
        <v/>
      </c>
      <c r="GA19" s="49" t="str">
        <f t="shared" si="229"/>
        <v/>
      </c>
      <c r="GB19" s="49" t="str">
        <f t="shared" si="229"/>
        <v/>
      </c>
      <c r="GC19" s="49" t="str">
        <f t="shared" si="229"/>
        <v/>
      </c>
      <c r="GD19" s="49" t="str">
        <f t="shared" si="229"/>
        <v/>
      </c>
      <c r="GE19" s="49" t="str">
        <f t="shared" si="229"/>
        <v/>
      </c>
      <c r="GF19" s="49" t="str">
        <f t="shared" si="229"/>
        <v/>
      </c>
      <c r="GG19" s="49" t="str">
        <f t="shared" si="227"/>
        <v/>
      </c>
      <c r="GH19" s="49" t="str">
        <f t="shared" si="227"/>
        <v/>
      </c>
      <c r="GI19" s="49" t="str">
        <f t="shared" si="227"/>
        <v/>
      </c>
      <c r="GJ19" s="49" t="str">
        <f t="shared" si="227"/>
        <v/>
      </c>
      <c r="GK19" s="49" t="str">
        <f t="shared" si="227"/>
        <v/>
      </c>
      <c r="GL19" s="49" t="str">
        <f t="shared" si="227"/>
        <v/>
      </c>
      <c r="GM19" s="49" t="str">
        <f t="shared" si="227"/>
        <v/>
      </c>
      <c r="GN19" s="49" t="str">
        <f t="shared" si="227"/>
        <v/>
      </c>
      <c r="GO19" s="49" t="str">
        <f t="shared" si="227"/>
        <v/>
      </c>
      <c r="GP19" s="49" t="str">
        <f t="shared" si="227"/>
        <v/>
      </c>
      <c r="GQ19" s="49" t="str">
        <f t="shared" si="227"/>
        <v/>
      </c>
      <c r="GR19" s="49" t="str">
        <f t="shared" si="227"/>
        <v/>
      </c>
      <c r="GS19" s="49" t="str">
        <f t="shared" si="227"/>
        <v/>
      </c>
      <c r="GT19" s="49" t="str">
        <f t="shared" si="227"/>
        <v/>
      </c>
      <c r="GU19" s="49" t="str">
        <f t="shared" si="227"/>
        <v/>
      </c>
      <c r="GV19" s="49" t="str">
        <f t="shared" si="227"/>
        <v/>
      </c>
      <c r="GW19" s="49" t="str">
        <f t="shared" si="227"/>
        <v/>
      </c>
      <c r="GX19" s="49" t="str">
        <f t="shared" si="227"/>
        <v/>
      </c>
      <c r="GY19" s="49" t="str">
        <f t="shared" si="227"/>
        <v/>
      </c>
      <c r="GZ19" s="49" t="str">
        <f t="shared" si="227"/>
        <v/>
      </c>
      <c r="HA19" s="49" t="str">
        <f t="shared" si="227"/>
        <v/>
      </c>
      <c r="HB19" s="49" t="str">
        <f t="shared" si="227"/>
        <v/>
      </c>
      <c r="HC19" s="49" t="str">
        <f t="shared" si="227"/>
        <v/>
      </c>
      <c r="HD19" s="49" t="str">
        <f t="shared" si="227"/>
        <v/>
      </c>
      <c r="HE19" s="49" t="str">
        <f t="shared" si="227"/>
        <v/>
      </c>
      <c r="HF19" s="49" t="str">
        <f t="shared" si="227"/>
        <v/>
      </c>
      <c r="HG19" s="49" t="str">
        <f t="shared" si="227"/>
        <v/>
      </c>
      <c r="HH19" s="49" t="str">
        <f t="shared" si="227"/>
        <v/>
      </c>
      <c r="HI19" s="49" t="str">
        <f t="shared" si="227"/>
        <v/>
      </c>
      <c r="HJ19" s="49" t="str">
        <f t="shared" si="227"/>
        <v/>
      </c>
      <c r="HK19" s="49" t="str">
        <f t="shared" si="227"/>
        <v/>
      </c>
      <c r="HL19" s="49" t="str">
        <f t="shared" si="227"/>
        <v/>
      </c>
      <c r="HM19" s="49" t="str">
        <f t="shared" si="227"/>
        <v/>
      </c>
      <c r="HN19" s="49" t="str">
        <f t="shared" si="227"/>
        <v/>
      </c>
      <c r="HO19" s="49" t="str">
        <f t="shared" si="227"/>
        <v/>
      </c>
      <c r="HP19" s="169" t="e">
        <f t="shared" si="7"/>
        <v>#N/A</v>
      </c>
      <c r="HQ19" s="169" t="e">
        <f t="shared" si="8"/>
        <v>#N/A</v>
      </c>
      <c r="HR19" s="169" t="e">
        <f t="shared" si="9"/>
        <v>#N/A</v>
      </c>
      <c r="HS19" s="169" t="e">
        <f t="shared" si="10"/>
        <v>#N/A</v>
      </c>
      <c r="HT19" s="169" t="e">
        <f t="shared" si="11"/>
        <v>#N/A</v>
      </c>
      <c r="HU19" s="169" t="e">
        <f t="shared" si="12"/>
        <v>#N/A</v>
      </c>
      <c r="HV19" s="169" t="e">
        <f t="shared" si="13"/>
        <v>#N/A</v>
      </c>
      <c r="HW19" s="169" t="e">
        <f t="shared" si="14"/>
        <v>#N/A</v>
      </c>
      <c r="HX19" s="169" t="e">
        <f t="shared" si="15"/>
        <v>#N/A</v>
      </c>
      <c r="HY19" s="169" t="e">
        <f t="shared" si="16"/>
        <v>#N/A</v>
      </c>
      <c r="HZ19" s="169" t="e">
        <f t="shared" si="17"/>
        <v>#N/A</v>
      </c>
      <c r="IA19" s="169" t="e">
        <f t="shared" si="18"/>
        <v>#N/A</v>
      </c>
      <c r="IB19" s="169" t="e">
        <f t="shared" si="19"/>
        <v>#N/A</v>
      </c>
      <c r="IC19" s="169" t="e">
        <f t="shared" si="20"/>
        <v>#N/A</v>
      </c>
      <c r="ID19" s="169" t="e">
        <f t="shared" si="21"/>
        <v>#N/A</v>
      </c>
      <c r="IE19" s="169" t="e">
        <f t="shared" si="22"/>
        <v>#N/A</v>
      </c>
      <c r="IF19" s="169" t="e">
        <f t="shared" si="23"/>
        <v>#N/A</v>
      </c>
      <c r="IG19" s="169" t="e">
        <f t="shared" si="24"/>
        <v>#N/A</v>
      </c>
      <c r="IH19" s="169" t="e">
        <f t="shared" si="25"/>
        <v>#N/A</v>
      </c>
      <c r="II19" s="169" t="e">
        <f t="shared" si="26"/>
        <v>#N/A</v>
      </c>
      <c r="IJ19" s="169" t="e">
        <f t="shared" si="27"/>
        <v>#N/A</v>
      </c>
      <c r="IK19" s="169" t="e">
        <f t="shared" si="28"/>
        <v>#N/A</v>
      </c>
      <c r="IL19" s="169" t="e">
        <f t="shared" si="29"/>
        <v>#N/A</v>
      </c>
      <c r="IM19" s="169" t="e">
        <f t="shared" si="30"/>
        <v>#N/A</v>
      </c>
      <c r="IN19" s="169" t="e">
        <f t="shared" si="31"/>
        <v>#N/A</v>
      </c>
      <c r="IO19" s="169" t="e">
        <f t="shared" si="32"/>
        <v>#N/A</v>
      </c>
      <c r="IP19" s="169" t="e">
        <f t="shared" si="33"/>
        <v>#N/A</v>
      </c>
      <c r="IQ19" s="169" t="e">
        <f t="shared" si="34"/>
        <v>#N/A</v>
      </c>
      <c r="IR19" s="169" t="e">
        <f t="shared" si="35"/>
        <v>#N/A</v>
      </c>
      <c r="IS19" s="169" t="e">
        <f t="shared" si="36"/>
        <v>#N/A</v>
      </c>
      <c r="IT19" s="169" t="e">
        <f t="shared" si="37"/>
        <v>#N/A</v>
      </c>
      <c r="IU19" s="169" t="e">
        <f t="shared" si="38"/>
        <v>#N/A</v>
      </c>
      <c r="IV19" s="169" t="e">
        <f t="shared" si="39"/>
        <v>#N/A</v>
      </c>
      <c r="IW19" s="169" t="e">
        <f t="shared" si="40"/>
        <v>#N/A</v>
      </c>
      <c r="IX19" s="169" t="e">
        <f t="shared" si="41"/>
        <v>#N/A</v>
      </c>
      <c r="IY19" s="169" t="e">
        <f t="shared" si="42"/>
        <v>#N/A</v>
      </c>
      <c r="IZ19" s="169" t="e">
        <f t="shared" si="43"/>
        <v>#N/A</v>
      </c>
      <c r="JA19" s="169" t="e">
        <f t="shared" si="44"/>
        <v>#N/A</v>
      </c>
      <c r="JB19" s="169" t="e">
        <f t="shared" si="45"/>
        <v>#N/A</v>
      </c>
      <c r="JC19" s="169" t="e">
        <f t="shared" si="46"/>
        <v>#N/A</v>
      </c>
      <c r="JD19" s="169" t="e">
        <f t="shared" si="47"/>
        <v>#N/A</v>
      </c>
      <c r="JE19" s="169" t="e">
        <f t="shared" si="48"/>
        <v>#N/A</v>
      </c>
      <c r="JF19" s="169" t="e">
        <f t="shared" si="49"/>
        <v>#N/A</v>
      </c>
      <c r="JG19" s="169" t="e">
        <f t="shared" si="50"/>
        <v>#N/A</v>
      </c>
      <c r="JH19" s="169" t="e">
        <f t="shared" si="51"/>
        <v>#N/A</v>
      </c>
      <c r="JI19" s="169" t="e">
        <f t="shared" si="52"/>
        <v>#N/A</v>
      </c>
      <c r="JJ19" s="169" t="e">
        <f t="shared" si="53"/>
        <v>#N/A</v>
      </c>
      <c r="JK19" s="169" t="e">
        <f t="shared" si="54"/>
        <v>#N/A</v>
      </c>
      <c r="JL19" s="169" t="e">
        <f t="shared" si="55"/>
        <v>#N/A</v>
      </c>
      <c r="JM19" s="169" t="e">
        <f t="shared" si="56"/>
        <v>#N/A</v>
      </c>
      <c r="JN19" s="169" t="e">
        <f t="shared" si="57"/>
        <v>#N/A</v>
      </c>
      <c r="JO19" s="169" t="e">
        <f t="shared" si="58"/>
        <v>#N/A</v>
      </c>
      <c r="JP19" s="169" t="e">
        <f t="shared" si="59"/>
        <v>#N/A</v>
      </c>
      <c r="JQ19" s="169" t="e">
        <f t="shared" si="60"/>
        <v>#N/A</v>
      </c>
      <c r="JR19" s="169" t="e">
        <f t="shared" si="61"/>
        <v>#N/A</v>
      </c>
      <c r="JS19" s="169" t="e">
        <f t="shared" si="62"/>
        <v>#N/A</v>
      </c>
      <c r="JT19" s="169" t="e">
        <f t="shared" si="63"/>
        <v>#N/A</v>
      </c>
      <c r="JU19" s="169" t="e">
        <f t="shared" si="64"/>
        <v>#N/A</v>
      </c>
      <c r="JV19" s="169" t="e">
        <f t="shared" si="65"/>
        <v>#N/A</v>
      </c>
      <c r="JW19" s="169" t="e">
        <f t="shared" si="66"/>
        <v>#N/A</v>
      </c>
      <c r="JX19" s="169" t="e">
        <f t="shared" si="67"/>
        <v>#N/A</v>
      </c>
      <c r="JY19" s="169" t="e">
        <f t="shared" si="68"/>
        <v>#N/A</v>
      </c>
      <c r="JZ19" s="169" t="e">
        <f t="shared" si="69"/>
        <v>#N/A</v>
      </c>
      <c r="KA19" s="169" t="e">
        <f t="shared" si="70"/>
        <v>#N/A</v>
      </c>
      <c r="KB19" s="169" t="e">
        <f t="shared" si="71"/>
        <v>#N/A</v>
      </c>
      <c r="KC19" s="169" t="e">
        <f t="shared" si="72"/>
        <v>#N/A</v>
      </c>
      <c r="KD19" s="169" t="e">
        <f t="shared" si="73"/>
        <v>#N/A</v>
      </c>
      <c r="KE19" s="169" t="e">
        <f t="shared" si="74"/>
        <v>#N/A</v>
      </c>
      <c r="KF19" s="169" t="e">
        <f t="shared" si="75"/>
        <v>#N/A</v>
      </c>
      <c r="KG19" s="169" t="e">
        <f t="shared" si="76"/>
        <v>#N/A</v>
      </c>
      <c r="KH19" s="169" t="e">
        <f t="shared" si="77"/>
        <v>#N/A</v>
      </c>
      <c r="KI19" s="169" t="e">
        <f t="shared" si="78"/>
        <v>#N/A</v>
      </c>
      <c r="KJ19" s="169" t="e">
        <f t="shared" si="79"/>
        <v>#N/A</v>
      </c>
      <c r="KK19" s="169" t="e">
        <f t="shared" si="80"/>
        <v>#N/A</v>
      </c>
      <c r="KL19" s="169" t="e">
        <f t="shared" si="81"/>
        <v>#N/A</v>
      </c>
      <c r="KM19" s="169" t="e">
        <f t="shared" si="82"/>
        <v>#N/A</v>
      </c>
      <c r="KN19" s="169" t="e">
        <f t="shared" si="83"/>
        <v>#N/A</v>
      </c>
      <c r="KO19" s="169" t="e">
        <f t="shared" si="84"/>
        <v>#N/A</v>
      </c>
      <c r="KP19" s="169" t="e">
        <f t="shared" si="85"/>
        <v>#N/A</v>
      </c>
      <c r="KQ19" s="169" t="e">
        <f t="shared" si="86"/>
        <v>#N/A</v>
      </c>
      <c r="KR19" s="169" t="e">
        <f t="shared" si="87"/>
        <v>#N/A</v>
      </c>
      <c r="KS19" s="169" t="e">
        <f t="shared" si="88"/>
        <v>#N/A</v>
      </c>
      <c r="KT19" s="169" t="e">
        <f t="shared" si="89"/>
        <v>#N/A</v>
      </c>
      <c r="KU19" s="169" t="e">
        <f t="shared" si="90"/>
        <v>#N/A</v>
      </c>
      <c r="KV19" s="169" t="e">
        <f t="shared" si="91"/>
        <v>#N/A</v>
      </c>
      <c r="KW19" s="169" t="e">
        <f t="shared" si="92"/>
        <v>#N/A</v>
      </c>
      <c r="KX19" s="169" t="e">
        <f t="shared" si="93"/>
        <v>#N/A</v>
      </c>
      <c r="KY19" s="169" t="e">
        <f t="shared" si="94"/>
        <v>#N/A</v>
      </c>
      <c r="KZ19" s="169" t="e">
        <f t="shared" si="95"/>
        <v>#N/A</v>
      </c>
      <c r="LA19" s="169" t="e">
        <f t="shared" si="96"/>
        <v>#N/A</v>
      </c>
      <c r="LB19" s="169" t="e">
        <f t="shared" si="97"/>
        <v>#N/A</v>
      </c>
      <c r="LC19" s="169" t="e">
        <f t="shared" si="98"/>
        <v>#N/A</v>
      </c>
      <c r="LD19" s="169" t="e">
        <f t="shared" si="99"/>
        <v>#N/A</v>
      </c>
      <c r="LE19" s="169" t="e">
        <f t="shared" si="100"/>
        <v>#N/A</v>
      </c>
      <c r="LF19" s="169" t="e">
        <f t="shared" si="101"/>
        <v>#N/A</v>
      </c>
      <c r="LG19" s="169" t="e">
        <f t="shared" si="102"/>
        <v>#N/A</v>
      </c>
      <c r="LH19" s="169" t="e">
        <f t="shared" si="103"/>
        <v>#N/A</v>
      </c>
      <c r="LI19" s="169" t="e">
        <f t="shared" si="104"/>
        <v>#N/A</v>
      </c>
      <c r="LJ19" s="169" t="e">
        <f t="shared" si="105"/>
        <v>#N/A</v>
      </c>
      <c r="LK19" s="169" t="e">
        <f t="shared" si="106"/>
        <v>#N/A</v>
      </c>
      <c r="LL19" s="169" t="e">
        <f t="shared" si="107"/>
        <v>#N/A</v>
      </c>
      <c r="LM19" s="169" t="e">
        <f t="shared" si="108"/>
        <v>#N/A</v>
      </c>
      <c r="LN19" s="169" t="e">
        <f t="shared" si="109"/>
        <v>#N/A</v>
      </c>
      <c r="LO19" s="169" t="e">
        <f t="shared" si="110"/>
        <v>#N/A</v>
      </c>
      <c r="LP19" s="169" t="e">
        <f t="shared" si="111"/>
        <v>#N/A</v>
      </c>
      <c r="LQ19" s="169" t="e">
        <f t="shared" si="112"/>
        <v>#N/A</v>
      </c>
      <c r="LR19" s="169" t="e">
        <f t="shared" si="113"/>
        <v>#N/A</v>
      </c>
      <c r="LS19" s="169" t="e">
        <f t="shared" si="114"/>
        <v>#N/A</v>
      </c>
      <c r="LT19" s="169" t="e">
        <f t="shared" si="115"/>
        <v>#N/A</v>
      </c>
      <c r="LU19" s="169" t="e">
        <f t="shared" si="116"/>
        <v>#N/A</v>
      </c>
      <c r="LV19" s="169" t="e">
        <f t="shared" si="117"/>
        <v>#N/A</v>
      </c>
      <c r="LW19" s="169" t="e">
        <f t="shared" si="118"/>
        <v>#N/A</v>
      </c>
      <c r="LX19" s="169" t="e">
        <f t="shared" si="119"/>
        <v>#N/A</v>
      </c>
      <c r="LY19" s="169" t="e">
        <f t="shared" si="120"/>
        <v>#N/A</v>
      </c>
      <c r="LZ19" s="169" t="e">
        <f t="shared" si="121"/>
        <v>#N/A</v>
      </c>
      <c r="MA19" s="169" t="e">
        <f t="shared" si="122"/>
        <v>#N/A</v>
      </c>
      <c r="MB19" s="169" t="e">
        <f t="shared" si="123"/>
        <v>#N/A</v>
      </c>
      <c r="MC19" s="169" t="e">
        <f t="shared" si="124"/>
        <v>#N/A</v>
      </c>
      <c r="MD19" s="169" t="e">
        <f t="shared" si="125"/>
        <v>#N/A</v>
      </c>
      <c r="ME19" s="169" t="e">
        <f t="shared" si="126"/>
        <v>#N/A</v>
      </c>
      <c r="MF19" s="169" t="e">
        <f t="shared" si="127"/>
        <v>#N/A</v>
      </c>
      <c r="MG19" s="169" t="e">
        <f t="shared" si="128"/>
        <v>#N/A</v>
      </c>
      <c r="MH19" s="169" t="e">
        <f t="shared" si="129"/>
        <v>#N/A</v>
      </c>
      <c r="MI19" s="169" t="e">
        <f t="shared" si="130"/>
        <v>#N/A</v>
      </c>
      <c r="MJ19" s="169" t="e">
        <f t="shared" si="131"/>
        <v>#N/A</v>
      </c>
      <c r="MK19" s="169" t="e">
        <f t="shared" si="132"/>
        <v>#N/A</v>
      </c>
      <c r="ML19" s="169" t="e">
        <f t="shared" si="133"/>
        <v>#N/A</v>
      </c>
      <c r="MM19" s="169" t="e">
        <f t="shared" si="134"/>
        <v>#N/A</v>
      </c>
      <c r="MN19" s="169" t="e">
        <f t="shared" si="135"/>
        <v>#N/A</v>
      </c>
      <c r="MO19" s="169" t="e">
        <f t="shared" si="136"/>
        <v>#N/A</v>
      </c>
      <c r="MP19" s="169" t="e">
        <f t="shared" si="137"/>
        <v>#N/A</v>
      </c>
      <c r="MQ19" s="169" t="e">
        <f t="shared" si="138"/>
        <v>#N/A</v>
      </c>
      <c r="MR19" s="169" t="e">
        <f t="shared" si="139"/>
        <v>#N/A</v>
      </c>
      <c r="MS19" s="169" t="e">
        <f t="shared" si="140"/>
        <v>#N/A</v>
      </c>
      <c r="MT19" s="169" t="e">
        <f t="shared" si="141"/>
        <v>#N/A</v>
      </c>
      <c r="MU19" s="169" t="e">
        <f t="shared" si="142"/>
        <v>#N/A</v>
      </c>
      <c r="MV19" s="169" t="e">
        <f t="shared" si="143"/>
        <v>#N/A</v>
      </c>
      <c r="MW19" s="169" t="e">
        <f t="shared" si="144"/>
        <v>#N/A</v>
      </c>
      <c r="MX19" s="169" t="e">
        <f t="shared" si="145"/>
        <v>#N/A</v>
      </c>
      <c r="MY19" s="169" t="e">
        <f t="shared" si="146"/>
        <v>#N/A</v>
      </c>
      <c r="MZ19" s="169" t="e">
        <f t="shared" si="147"/>
        <v>#N/A</v>
      </c>
      <c r="NA19" s="169" t="e">
        <f t="shared" si="148"/>
        <v>#N/A</v>
      </c>
      <c r="NB19" s="169" t="e">
        <f t="shared" si="149"/>
        <v>#N/A</v>
      </c>
      <c r="NC19" s="169" t="e">
        <f t="shared" si="150"/>
        <v>#N/A</v>
      </c>
      <c r="ND19" s="169" t="e">
        <f t="shared" si="151"/>
        <v>#N/A</v>
      </c>
      <c r="NE19" s="169" t="e">
        <f t="shared" si="152"/>
        <v>#N/A</v>
      </c>
      <c r="NF19" s="169" t="e">
        <f t="shared" si="153"/>
        <v>#N/A</v>
      </c>
      <c r="NG19" s="169" t="e">
        <f t="shared" si="154"/>
        <v>#N/A</v>
      </c>
      <c r="NH19" s="169" t="e">
        <f t="shared" si="155"/>
        <v>#N/A</v>
      </c>
      <c r="NI19" s="169" t="e">
        <f t="shared" si="156"/>
        <v>#N/A</v>
      </c>
      <c r="NJ19" s="169" t="e">
        <f t="shared" si="157"/>
        <v>#N/A</v>
      </c>
      <c r="NK19" s="169" t="e">
        <f t="shared" si="158"/>
        <v>#N/A</v>
      </c>
      <c r="NL19" s="169" t="e">
        <f t="shared" si="159"/>
        <v>#N/A</v>
      </c>
      <c r="NM19" s="169" t="e">
        <f t="shared" si="160"/>
        <v>#N/A</v>
      </c>
      <c r="NN19" s="169" t="e">
        <f t="shared" si="161"/>
        <v>#N/A</v>
      </c>
      <c r="NO19" s="169" t="e">
        <f t="shared" si="162"/>
        <v>#N/A</v>
      </c>
      <c r="NP19" s="169" t="e">
        <f t="shared" si="163"/>
        <v>#N/A</v>
      </c>
      <c r="NQ19" s="169" t="e">
        <f t="shared" si="164"/>
        <v>#N/A</v>
      </c>
      <c r="NR19" s="169" t="e">
        <f t="shared" si="165"/>
        <v>#N/A</v>
      </c>
      <c r="NS19" s="169" t="e">
        <f t="shared" si="166"/>
        <v>#N/A</v>
      </c>
      <c r="NT19" s="169" t="e">
        <f t="shared" si="167"/>
        <v>#N/A</v>
      </c>
      <c r="NU19" s="169" t="e">
        <f t="shared" si="168"/>
        <v>#N/A</v>
      </c>
      <c r="NV19" s="169" t="e">
        <f t="shared" si="169"/>
        <v>#N/A</v>
      </c>
      <c r="NW19" s="169" t="e">
        <f t="shared" si="170"/>
        <v>#N/A</v>
      </c>
      <c r="NX19" s="169" t="e">
        <f t="shared" si="171"/>
        <v>#N/A</v>
      </c>
      <c r="NY19" s="169" t="e">
        <f t="shared" si="172"/>
        <v>#N/A</v>
      </c>
      <c r="NZ19" s="169" t="e">
        <f t="shared" si="173"/>
        <v>#N/A</v>
      </c>
      <c r="OA19" s="169" t="e">
        <f t="shared" si="174"/>
        <v>#N/A</v>
      </c>
      <c r="OB19" s="169" t="e">
        <f t="shared" si="175"/>
        <v>#N/A</v>
      </c>
      <c r="OC19" s="169" t="e">
        <f t="shared" si="176"/>
        <v>#N/A</v>
      </c>
      <c r="OD19" s="169" t="e">
        <f t="shared" si="177"/>
        <v>#N/A</v>
      </c>
      <c r="OE19" s="169" t="e">
        <f t="shared" si="178"/>
        <v>#N/A</v>
      </c>
      <c r="OF19" s="169" t="e">
        <f t="shared" si="179"/>
        <v>#N/A</v>
      </c>
      <c r="OG19" s="169" t="e">
        <f t="shared" si="180"/>
        <v>#N/A</v>
      </c>
      <c r="OH19" s="169" t="e">
        <f t="shared" si="181"/>
        <v>#N/A</v>
      </c>
      <c r="OI19" s="169" t="e">
        <f t="shared" si="182"/>
        <v>#N/A</v>
      </c>
      <c r="OJ19" s="169" t="e">
        <f t="shared" si="183"/>
        <v>#N/A</v>
      </c>
      <c r="OK19" s="169" t="e">
        <f t="shared" si="184"/>
        <v>#N/A</v>
      </c>
      <c r="OL19" s="169" t="e">
        <f t="shared" si="185"/>
        <v>#N/A</v>
      </c>
      <c r="OM19" s="169" t="e">
        <f t="shared" si="186"/>
        <v>#N/A</v>
      </c>
      <c r="ON19" s="169" t="e">
        <f t="shared" si="187"/>
        <v>#N/A</v>
      </c>
      <c r="OO19" s="169" t="e">
        <f t="shared" si="188"/>
        <v>#N/A</v>
      </c>
      <c r="OP19" s="169" t="e">
        <f t="shared" si="189"/>
        <v>#N/A</v>
      </c>
      <c r="OQ19" s="169" t="e">
        <f t="shared" si="190"/>
        <v>#N/A</v>
      </c>
      <c r="OR19" s="169" t="e">
        <f t="shared" si="191"/>
        <v>#N/A</v>
      </c>
      <c r="OS19" s="169" t="e">
        <f t="shared" si="192"/>
        <v>#N/A</v>
      </c>
      <c r="OT19" s="169" t="e">
        <f t="shared" si="193"/>
        <v>#N/A</v>
      </c>
      <c r="OU19" s="169" t="e">
        <f t="shared" si="194"/>
        <v>#N/A</v>
      </c>
      <c r="OV19" s="169" t="e">
        <f t="shared" si="195"/>
        <v>#N/A</v>
      </c>
      <c r="OW19" s="169" t="e">
        <f t="shared" si="196"/>
        <v>#N/A</v>
      </c>
      <c r="OX19" s="169" t="e">
        <f t="shared" si="197"/>
        <v>#N/A</v>
      </c>
      <c r="OY19" s="169" t="e">
        <f t="shared" si="198"/>
        <v>#N/A</v>
      </c>
      <c r="OZ19" s="169" t="e">
        <f t="shared" si="199"/>
        <v>#N/A</v>
      </c>
      <c r="PA19" s="169" t="e">
        <f t="shared" si="200"/>
        <v>#N/A</v>
      </c>
      <c r="PB19" s="169" t="e">
        <f t="shared" si="201"/>
        <v>#N/A</v>
      </c>
      <c r="PC19" s="169" t="e">
        <f t="shared" si="202"/>
        <v>#N/A</v>
      </c>
      <c r="PD19" s="169" t="e">
        <f t="shared" si="203"/>
        <v>#N/A</v>
      </c>
      <c r="PE19" s="169" t="e">
        <f t="shared" si="204"/>
        <v>#N/A</v>
      </c>
      <c r="PF19" s="169" t="e">
        <f t="shared" si="205"/>
        <v>#N/A</v>
      </c>
      <c r="PG19" s="169" t="e">
        <f t="shared" si="206"/>
        <v>#N/A</v>
      </c>
      <c r="PH19" s="169" t="e">
        <f t="shared" si="207"/>
        <v>#N/A</v>
      </c>
    </row>
    <row r="20" spans="1:424" hidden="1" x14ac:dyDescent="0.75">
      <c r="A20" s="4">
        <v>17</v>
      </c>
      <c r="B20" s="96" t="str">
        <f t="shared" si="208"/>
        <v/>
      </c>
      <c r="C20" s="95"/>
      <c r="D20" s="96" t="str">
        <f t="shared" si="209"/>
        <v/>
      </c>
      <c r="E20" s="124" t="str">
        <f t="shared" si="0"/>
        <v/>
      </c>
      <c r="F20" s="124" t="str">
        <f t="shared" si="1"/>
        <v/>
      </c>
      <c r="G20" s="73" t="str">
        <f t="shared" si="210"/>
        <v/>
      </c>
      <c r="H20" s="23"/>
      <c r="I20" s="57"/>
      <c r="J20" s="280"/>
      <c r="K20" s="74" t="str">
        <f>IF(AND(B20&gt;0,C20&gt;0,D20&gt;0),IF(ISBLANK(J20),IF(ISBLANK(H20),"",(D20-B20)*VLOOKUP(H20,VLookups!$A$4:$B$13,2,FALSE)),J20),"")</f>
        <v/>
      </c>
      <c r="L20" s="75" t="str">
        <f t="shared" si="2"/>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211"/>
        <v/>
      </c>
      <c r="W20" s="49" t="str">
        <f t="shared" si="212"/>
        <v/>
      </c>
      <c r="X20" s="49" t="str">
        <f t="shared" si="228"/>
        <v/>
      </c>
      <c r="Y20" s="49" t="str">
        <f t="shared" si="228"/>
        <v/>
      </c>
      <c r="Z20" s="49" t="str">
        <f t="shared" si="228"/>
        <v/>
      </c>
      <c r="AA20" s="49" t="str">
        <f t="shared" si="228"/>
        <v/>
      </c>
      <c r="AB20" s="49" t="str">
        <f t="shared" si="228"/>
        <v/>
      </c>
      <c r="AC20" s="49" t="str">
        <f t="shared" si="228"/>
        <v/>
      </c>
      <c r="AD20" s="49" t="str">
        <f t="shared" si="228"/>
        <v/>
      </c>
      <c r="AE20" s="49" t="str">
        <f t="shared" si="228"/>
        <v/>
      </c>
      <c r="AF20" s="49" t="str">
        <f t="shared" si="228"/>
        <v/>
      </c>
      <c r="AG20" s="49" t="str">
        <f t="shared" si="228"/>
        <v/>
      </c>
      <c r="AH20" s="49" t="str">
        <f t="shared" si="228"/>
        <v/>
      </c>
      <c r="AI20" s="49" t="str">
        <f t="shared" si="228"/>
        <v/>
      </c>
      <c r="AJ20" s="49" t="str">
        <f t="shared" si="228"/>
        <v/>
      </c>
      <c r="AK20" s="49" t="str">
        <f t="shared" si="228"/>
        <v/>
      </c>
      <c r="AL20" s="49" t="str">
        <f t="shared" si="228"/>
        <v/>
      </c>
      <c r="AM20" s="49" t="str">
        <f t="shared" si="228"/>
        <v/>
      </c>
      <c r="AN20" s="49" t="str">
        <f t="shared" si="228"/>
        <v/>
      </c>
      <c r="AO20" s="49" t="str">
        <f t="shared" si="228"/>
        <v/>
      </c>
      <c r="AP20" s="49" t="str">
        <f t="shared" si="228"/>
        <v/>
      </c>
      <c r="AQ20" s="49" t="str">
        <f t="shared" si="228"/>
        <v/>
      </c>
      <c r="AR20" s="49" t="str">
        <f t="shared" si="228"/>
        <v/>
      </c>
      <c r="AS20" s="49" t="str">
        <f t="shared" si="228"/>
        <v/>
      </c>
      <c r="AT20" s="49" t="str">
        <f t="shared" si="228"/>
        <v/>
      </c>
      <c r="AU20" s="49" t="str">
        <f t="shared" si="228"/>
        <v/>
      </c>
      <c r="AV20" s="49" t="str">
        <f t="shared" si="228"/>
        <v/>
      </c>
      <c r="AW20" s="49" t="str">
        <f t="shared" si="228"/>
        <v/>
      </c>
      <c r="AX20" s="49" t="str">
        <f t="shared" si="228"/>
        <v/>
      </c>
      <c r="AY20" s="49" t="str">
        <f t="shared" si="228"/>
        <v/>
      </c>
      <c r="AZ20" s="49" t="str">
        <f t="shared" si="228"/>
        <v/>
      </c>
      <c r="BA20" s="49" t="str">
        <f t="shared" si="228"/>
        <v/>
      </c>
      <c r="BB20" s="49" t="str">
        <f t="shared" si="228"/>
        <v/>
      </c>
      <c r="BC20" s="49" t="str">
        <f t="shared" si="228"/>
        <v/>
      </c>
      <c r="BD20" s="49" t="str">
        <f t="shared" si="228"/>
        <v/>
      </c>
      <c r="BE20" s="49" t="str">
        <f t="shared" si="228"/>
        <v/>
      </c>
      <c r="BF20" s="49" t="str">
        <f t="shared" si="228"/>
        <v/>
      </c>
      <c r="BG20" s="49" t="str">
        <f t="shared" si="228"/>
        <v/>
      </c>
      <c r="BH20" s="49" t="str">
        <f t="shared" si="228"/>
        <v/>
      </c>
      <c r="BI20" s="49" t="str">
        <f t="shared" si="228"/>
        <v/>
      </c>
      <c r="BJ20" s="49" t="str">
        <f t="shared" si="228"/>
        <v/>
      </c>
      <c r="BK20" s="49" t="str">
        <f t="shared" si="228"/>
        <v/>
      </c>
      <c r="BL20" s="49" t="str">
        <f t="shared" si="228"/>
        <v/>
      </c>
      <c r="BM20" s="49" t="str">
        <f t="shared" si="228"/>
        <v/>
      </c>
      <c r="BN20" s="49" t="str">
        <f t="shared" si="228"/>
        <v/>
      </c>
      <c r="BO20" s="49" t="str">
        <f t="shared" si="228"/>
        <v/>
      </c>
      <c r="BP20" s="49" t="str">
        <f t="shared" si="228"/>
        <v/>
      </c>
      <c r="BQ20" s="49" t="str">
        <f t="shared" si="228"/>
        <v/>
      </c>
      <c r="BR20" s="49" t="str">
        <f t="shared" si="228"/>
        <v/>
      </c>
      <c r="BS20" s="49" t="str">
        <f t="shared" si="228"/>
        <v/>
      </c>
      <c r="BT20" s="49" t="str">
        <f t="shared" si="228"/>
        <v/>
      </c>
      <c r="BU20" s="49" t="str">
        <f t="shared" si="228"/>
        <v/>
      </c>
      <c r="BV20" s="49" t="str">
        <f t="shared" si="228"/>
        <v/>
      </c>
      <c r="BW20" s="49" t="str">
        <f t="shared" si="228"/>
        <v/>
      </c>
      <c r="BX20" s="49" t="str">
        <f t="shared" si="228"/>
        <v/>
      </c>
      <c r="BY20" s="49" t="str">
        <f t="shared" si="228"/>
        <v/>
      </c>
      <c r="BZ20" s="49" t="str">
        <f t="shared" si="228"/>
        <v/>
      </c>
      <c r="CA20" s="49" t="str">
        <f t="shared" si="228"/>
        <v/>
      </c>
      <c r="CB20" s="49" t="str">
        <f t="shared" si="228"/>
        <v/>
      </c>
      <c r="CC20" s="49" t="str">
        <f t="shared" si="228"/>
        <v/>
      </c>
      <c r="CD20" s="49" t="str">
        <f t="shared" si="228"/>
        <v/>
      </c>
      <c r="CE20" s="49" t="str">
        <f t="shared" si="228"/>
        <v/>
      </c>
      <c r="CF20" s="49" t="str">
        <f t="shared" si="228"/>
        <v/>
      </c>
      <c r="CG20" s="49" t="str">
        <f t="shared" si="228"/>
        <v/>
      </c>
      <c r="CH20" s="49" t="str">
        <f t="shared" si="228"/>
        <v/>
      </c>
      <c r="CI20" s="49" t="str">
        <f t="shared" si="228"/>
        <v/>
      </c>
      <c r="CJ20" s="49" t="str">
        <f t="shared" si="226"/>
        <v/>
      </c>
      <c r="CK20" s="49" t="str">
        <f t="shared" si="226"/>
        <v/>
      </c>
      <c r="CL20" s="49" t="str">
        <f t="shared" si="226"/>
        <v/>
      </c>
      <c r="CM20" s="49" t="str">
        <f t="shared" si="226"/>
        <v/>
      </c>
      <c r="CN20" s="49" t="str">
        <f t="shared" si="226"/>
        <v/>
      </c>
      <c r="CO20" s="49" t="str">
        <f t="shared" si="226"/>
        <v/>
      </c>
      <c r="CP20" s="49" t="str">
        <f t="shared" si="226"/>
        <v/>
      </c>
      <c r="CQ20" s="49" t="str">
        <f t="shared" si="226"/>
        <v/>
      </c>
      <c r="CR20" s="49" t="str">
        <f t="shared" si="226"/>
        <v/>
      </c>
      <c r="CS20" s="49" t="str">
        <f t="shared" si="226"/>
        <v/>
      </c>
      <c r="CT20" s="49" t="str">
        <f t="shared" si="226"/>
        <v/>
      </c>
      <c r="CU20" s="49" t="str">
        <f t="shared" si="226"/>
        <v/>
      </c>
      <c r="CV20" s="49" t="str">
        <f t="shared" si="226"/>
        <v/>
      </c>
      <c r="CW20" s="49" t="str">
        <f t="shared" si="226"/>
        <v/>
      </c>
      <c r="CX20" s="49" t="str">
        <f t="shared" si="226"/>
        <v/>
      </c>
      <c r="CY20" s="49" t="str">
        <f t="shared" si="226"/>
        <v/>
      </c>
      <c r="CZ20" s="49" t="str">
        <f t="shared" si="226"/>
        <v/>
      </c>
      <c r="DA20" s="49" t="str">
        <f t="shared" si="226"/>
        <v/>
      </c>
      <c r="DB20" s="49" t="str">
        <f t="shared" si="226"/>
        <v/>
      </c>
      <c r="DC20" s="49" t="str">
        <f t="shared" si="226"/>
        <v/>
      </c>
      <c r="DD20" s="49" t="str">
        <f t="shared" si="226"/>
        <v/>
      </c>
      <c r="DE20" s="49" t="str">
        <f t="shared" si="226"/>
        <v/>
      </c>
      <c r="DF20" s="49" t="str">
        <f t="shared" si="226"/>
        <v/>
      </c>
      <c r="DG20" s="49" t="str">
        <f t="shared" si="226"/>
        <v/>
      </c>
      <c r="DH20" s="49" t="str">
        <f t="shared" si="226"/>
        <v/>
      </c>
      <c r="DI20" s="49" t="str">
        <f t="shared" si="226"/>
        <v/>
      </c>
      <c r="DJ20" s="49" t="str">
        <f t="shared" si="226"/>
        <v/>
      </c>
      <c r="DK20" s="49" t="str">
        <f t="shared" si="226"/>
        <v/>
      </c>
      <c r="DL20" s="49" t="str">
        <f t="shared" si="226"/>
        <v/>
      </c>
      <c r="DM20" s="49" t="str">
        <f t="shared" si="226"/>
        <v/>
      </c>
      <c r="DN20" s="49" t="str">
        <f t="shared" si="226"/>
        <v/>
      </c>
      <c r="DO20" s="49" t="str">
        <f t="shared" si="226"/>
        <v/>
      </c>
      <c r="DP20" s="49" t="str">
        <f t="shared" si="226"/>
        <v/>
      </c>
      <c r="DQ20" s="49" t="str">
        <f t="shared" si="226"/>
        <v/>
      </c>
      <c r="DR20" s="49" t="str">
        <f t="shared" si="226"/>
        <v/>
      </c>
      <c r="DS20" s="183" t="str">
        <f t="shared" si="213"/>
        <v/>
      </c>
      <c r="DT20" s="49" t="str">
        <f t="shared" si="214"/>
        <v/>
      </c>
      <c r="DU20" s="49" t="str">
        <f t="shared" si="229"/>
        <v/>
      </c>
      <c r="DV20" s="49" t="str">
        <f t="shared" si="229"/>
        <v/>
      </c>
      <c r="DW20" s="49" t="str">
        <f t="shared" si="229"/>
        <v/>
      </c>
      <c r="DX20" s="49" t="str">
        <f t="shared" si="229"/>
        <v/>
      </c>
      <c r="DY20" s="49" t="str">
        <f t="shared" si="229"/>
        <v/>
      </c>
      <c r="DZ20" s="49" t="str">
        <f t="shared" si="229"/>
        <v/>
      </c>
      <c r="EA20" s="49" t="str">
        <f t="shared" si="229"/>
        <v/>
      </c>
      <c r="EB20" s="49" t="str">
        <f t="shared" si="229"/>
        <v/>
      </c>
      <c r="EC20" s="49" t="str">
        <f t="shared" si="229"/>
        <v/>
      </c>
      <c r="ED20" s="49" t="str">
        <f t="shared" si="229"/>
        <v/>
      </c>
      <c r="EE20" s="49" t="str">
        <f t="shared" si="229"/>
        <v/>
      </c>
      <c r="EF20" s="49" t="str">
        <f t="shared" si="229"/>
        <v/>
      </c>
      <c r="EG20" s="49" t="str">
        <f t="shared" si="229"/>
        <v/>
      </c>
      <c r="EH20" s="49" t="str">
        <f t="shared" si="229"/>
        <v/>
      </c>
      <c r="EI20" s="49" t="str">
        <f t="shared" si="229"/>
        <v/>
      </c>
      <c r="EJ20" s="49" t="str">
        <f t="shared" si="229"/>
        <v/>
      </c>
      <c r="EK20" s="49" t="str">
        <f t="shared" si="229"/>
        <v/>
      </c>
      <c r="EL20" s="49" t="str">
        <f t="shared" si="229"/>
        <v/>
      </c>
      <c r="EM20" s="49" t="str">
        <f t="shared" si="229"/>
        <v/>
      </c>
      <c r="EN20" s="49" t="str">
        <f t="shared" si="229"/>
        <v/>
      </c>
      <c r="EO20" s="49" t="str">
        <f t="shared" si="229"/>
        <v/>
      </c>
      <c r="EP20" s="49" t="str">
        <f t="shared" si="229"/>
        <v/>
      </c>
      <c r="EQ20" s="49" t="str">
        <f t="shared" si="229"/>
        <v/>
      </c>
      <c r="ER20" s="49" t="str">
        <f t="shared" si="229"/>
        <v/>
      </c>
      <c r="ES20" s="49" t="str">
        <f t="shared" si="229"/>
        <v/>
      </c>
      <c r="ET20" s="49" t="str">
        <f t="shared" si="229"/>
        <v/>
      </c>
      <c r="EU20" s="49" t="str">
        <f t="shared" si="229"/>
        <v/>
      </c>
      <c r="EV20" s="49" t="str">
        <f t="shared" si="229"/>
        <v/>
      </c>
      <c r="EW20" s="49" t="str">
        <f t="shared" si="229"/>
        <v/>
      </c>
      <c r="EX20" s="49" t="str">
        <f t="shared" si="229"/>
        <v/>
      </c>
      <c r="EY20" s="49" t="str">
        <f t="shared" si="229"/>
        <v/>
      </c>
      <c r="EZ20" s="49" t="str">
        <f t="shared" si="229"/>
        <v/>
      </c>
      <c r="FA20" s="49" t="str">
        <f t="shared" si="229"/>
        <v/>
      </c>
      <c r="FB20" s="49" t="str">
        <f t="shared" si="229"/>
        <v/>
      </c>
      <c r="FC20" s="49" t="str">
        <f t="shared" si="229"/>
        <v/>
      </c>
      <c r="FD20" s="49" t="str">
        <f t="shared" si="229"/>
        <v/>
      </c>
      <c r="FE20" s="49" t="str">
        <f t="shared" si="229"/>
        <v/>
      </c>
      <c r="FF20" s="49" t="str">
        <f t="shared" si="229"/>
        <v/>
      </c>
      <c r="FG20" s="49" t="str">
        <f t="shared" si="229"/>
        <v/>
      </c>
      <c r="FH20" s="49" t="str">
        <f t="shared" si="229"/>
        <v/>
      </c>
      <c r="FI20" s="49" t="str">
        <f t="shared" si="229"/>
        <v/>
      </c>
      <c r="FJ20" s="49" t="str">
        <f t="shared" si="229"/>
        <v/>
      </c>
      <c r="FK20" s="49" t="str">
        <f t="shared" si="229"/>
        <v/>
      </c>
      <c r="FL20" s="49" t="str">
        <f t="shared" si="229"/>
        <v/>
      </c>
      <c r="FM20" s="49" t="str">
        <f t="shared" si="229"/>
        <v/>
      </c>
      <c r="FN20" s="49" t="str">
        <f t="shared" si="229"/>
        <v/>
      </c>
      <c r="FO20" s="49" t="str">
        <f t="shared" si="229"/>
        <v/>
      </c>
      <c r="FP20" s="49" t="str">
        <f t="shared" si="229"/>
        <v/>
      </c>
      <c r="FQ20" s="49" t="str">
        <f t="shared" si="229"/>
        <v/>
      </c>
      <c r="FR20" s="49" t="str">
        <f t="shared" si="229"/>
        <v/>
      </c>
      <c r="FS20" s="49" t="str">
        <f t="shared" si="229"/>
        <v/>
      </c>
      <c r="FT20" s="49" t="str">
        <f t="shared" si="229"/>
        <v/>
      </c>
      <c r="FU20" s="49" t="str">
        <f t="shared" si="229"/>
        <v/>
      </c>
      <c r="FV20" s="49" t="str">
        <f t="shared" si="229"/>
        <v/>
      </c>
      <c r="FW20" s="49" t="str">
        <f t="shared" si="229"/>
        <v/>
      </c>
      <c r="FX20" s="49" t="str">
        <f t="shared" si="229"/>
        <v/>
      </c>
      <c r="FY20" s="49" t="str">
        <f t="shared" si="229"/>
        <v/>
      </c>
      <c r="FZ20" s="49" t="str">
        <f t="shared" si="229"/>
        <v/>
      </c>
      <c r="GA20" s="49" t="str">
        <f t="shared" si="229"/>
        <v/>
      </c>
      <c r="GB20" s="49" t="str">
        <f t="shared" si="229"/>
        <v/>
      </c>
      <c r="GC20" s="49" t="str">
        <f t="shared" si="229"/>
        <v/>
      </c>
      <c r="GD20" s="49" t="str">
        <f t="shared" si="229"/>
        <v/>
      </c>
      <c r="GE20" s="49" t="str">
        <f t="shared" si="229"/>
        <v/>
      </c>
      <c r="GF20" s="49" t="str">
        <f t="shared" si="229"/>
        <v/>
      </c>
      <c r="GG20" s="49" t="str">
        <f t="shared" si="227"/>
        <v/>
      </c>
      <c r="GH20" s="49" t="str">
        <f t="shared" si="227"/>
        <v/>
      </c>
      <c r="GI20" s="49" t="str">
        <f t="shared" si="227"/>
        <v/>
      </c>
      <c r="GJ20" s="49" t="str">
        <f t="shared" si="227"/>
        <v/>
      </c>
      <c r="GK20" s="49" t="str">
        <f t="shared" si="227"/>
        <v/>
      </c>
      <c r="GL20" s="49" t="str">
        <f t="shared" si="227"/>
        <v/>
      </c>
      <c r="GM20" s="49" t="str">
        <f t="shared" si="227"/>
        <v/>
      </c>
      <c r="GN20" s="49" t="str">
        <f t="shared" si="227"/>
        <v/>
      </c>
      <c r="GO20" s="49" t="str">
        <f t="shared" si="227"/>
        <v/>
      </c>
      <c r="GP20" s="49" t="str">
        <f t="shared" si="227"/>
        <v/>
      </c>
      <c r="GQ20" s="49" t="str">
        <f t="shared" si="227"/>
        <v/>
      </c>
      <c r="GR20" s="49" t="str">
        <f t="shared" si="227"/>
        <v/>
      </c>
      <c r="GS20" s="49" t="str">
        <f t="shared" si="227"/>
        <v/>
      </c>
      <c r="GT20" s="49" t="str">
        <f t="shared" si="227"/>
        <v/>
      </c>
      <c r="GU20" s="49" t="str">
        <f t="shared" si="227"/>
        <v/>
      </c>
      <c r="GV20" s="49" t="str">
        <f t="shared" si="227"/>
        <v/>
      </c>
      <c r="GW20" s="49" t="str">
        <f t="shared" si="227"/>
        <v/>
      </c>
      <c r="GX20" s="49" t="str">
        <f t="shared" si="227"/>
        <v/>
      </c>
      <c r="GY20" s="49" t="str">
        <f t="shared" si="227"/>
        <v/>
      </c>
      <c r="GZ20" s="49" t="str">
        <f t="shared" si="227"/>
        <v/>
      </c>
      <c r="HA20" s="49" t="str">
        <f t="shared" si="227"/>
        <v/>
      </c>
      <c r="HB20" s="49" t="str">
        <f t="shared" si="227"/>
        <v/>
      </c>
      <c r="HC20" s="49" t="str">
        <f t="shared" si="227"/>
        <v/>
      </c>
      <c r="HD20" s="49" t="str">
        <f t="shared" si="227"/>
        <v/>
      </c>
      <c r="HE20" s="49" t="str">
        <f t="shared" si="227"/>
        <v/>
      </c>
      <c r="HF20" s="49" t="str">
        <f t="shared" si="227"/>
        <v/>
      </c>
      <c r="HG20" s="49" t="str">
        <f t="shared" si="227"/>
        <v/>
      </c>
      <c r="HH20" s="49" t="str">
        <f t="shared" si="227"/>
        <v/>
      </c>
      <c r="HI20" s="49" t="str">
        <f t="shared" si="227"/>
        <v/>
      </c>
      <c r="HJ20" s="49" t="str">
        <f t="shared" si="227"/>
        <v/>
      </c>
      <c r="HK20" s="49" t="str">
        <f t="shared" si="227"/>
        <v/>
      </c>
      <c r="HL20" s="49" t="str">
        <f t="shared" si="227"/>
        <v/>
      </c>
      <c r="HM20" s="49" t="str">
        <f t="shared" si="227"/>
        <v/>
      </c>
      <c r="HN20" s="49" t="str">
        <f t="shared" si="227"/>
        <v/>
      </c>
      <c r="HO20" s="49" t="str">
        <f t="shared" si="227"/>
        <v/>
      </c>
      <c r="HP20" s="169" t="e">
        <f t="shared" si="7"/>
        <v>#N/A</v>
      </c>
      <c r="HQ20" s="169" t="e">
        <f t="shared" si="8"/>
        <v>#N/A</v>
      </c>
      <c r="HR20" s="169" t="e">
        <f t="shared" si="9"/>
        <v>#N/A</v>
      </c>
      <c r="HS20" s="169" t="e">
        <f t="shared" si="10"/>
        <v>#N/A</v>
      </c>
      <c r="HT20" s="169" t="e">
        <f t="shared" si="11"/>
        <v>#N/A</v>
      </c>
      <c r="HU20" s="169" t="e">
        <f t="shared" si="12"/>
        <v>#N/A</v>
      </c>
      <c r="HV20" s="169" t="e">
        <f t="shared" si="13"/>
        <v>#N/A</v>
      </c>
      <c r="HW20" s="169" t="e">
        <f t="shared" si="14"/>
        <v>#N/A</v>
      </c>
      <c r="HX20" s="169" t="e">
        <f t="shared" si="15"/>
        <v>#N/A</v>
      </c>
      <c r="HY20" s="169" t="e">
        <f t="shared" si="16"/>
        <v>#N/A</v>
      </c>
      <c r="HZ20" s="169" t="e">
        <f t="shared" si="17"/>
        <v>#N/A</v>
      </c>
      <c r="IA20" s="169" t="e">
        <f t="shared" si="18"/>
        <v>#N/A</v>
      </c>
      <c r="IB20" s="169" t="e">
        <f t="shared" si="19"/>
        <v>#N/A</v>
      </c>
      <c r="IC20" s="169" t="e">
        <f t="shared" si="20"/>
        <v>#N/A</v>
      </c>
      <c r="ID20" s="169" t="e">
        <f t="shared" si="21"/>
        <v>#N/A</v>
      </c>
      <c r="IE20" s="169" t="e">
        <f t="shared" si="22"/>
        <v>#N/A</v>
      </c>
      <c r="IF20" s="169" t="e">
        <f t="shared" si="23"/>
        <v>#N/A</v>
      </c>
      <c r="IG20" s="169" t="e">
        <f t="shared" si="24"/>
        <v>#N/A</v>
      </c>
      <c r="IH20" s="169" t="e">
        <f t="shared" si="25"/>
        <v>#N/A</v>
      </c>
      <c r="II20" s="169" t="e">
        <f t="shared" si="26"/>
        <v>#N/A</v>
      </c>
      <c r="IJ20" s="169" t="e">
        <f t="shared" si="27"/>
        <v>#N/A</v>
      </c>
      <c r="IK20" s="169" t="e">
        <f t="shared" si="28"/>
        <v>#N/A</v>
      </c>
      <c r="IL20" s="169" t="e">
        <f t="shared" si="29"/>
        <v>#N/A</v>
      </c>
      <c r="IM20" s="169" t="e">
        <f t="shared" si="30"/>
        <v>#N/A</v>
      </c>
      <c r="IN20" s="169" t="e">
        <f t="shared" si="31"/>
        <v>#N/A</v>
      </c>
      <c r="IO20" s="169" t="e">
        <f t="shared" si="32"/>
        <v>#N/A</v>
      </c>
      <c r="IP20" s="169" t="e">
        <f t="shared" si="33"/>
        <v>#N/A</v>
      </c>
      <c r="IQ20" s="169" t="e">
        <f t="shared" si="34"/>
        <v>#N/A</v>
      </c>
      <c r="IR20" s="169" t="e">
        <f t="shared" si="35"/>
        <v>#N/A</v>
      </c>
      <c r="IS20" s="169" t="e">
        <f t="shared" si="36"/>
        <v>#N/A</v>
      </c>
      <c r="IT20" s="169" t="e">
        <f t="shared" si="37"/>
        <v>#N/A</v>
      </c>
      <c r="IU20" s="169" t="e">
        <f t="shared" si="38"/>
        <v>#N/A</v>
      </c>
      <c r="IV20" s="169" t="e">
        <f t="shared" si="39"/>
        <v>#N/A</v>
      </c>
      <c r="IW20" s="169" t="e">
        <f t="shared" si="40"/>
        <v>#N/A</v>
      </c>
      <c r="IX20" s="169" t="e">
        <f t="shared" si="41"/>
        <v>#N/A</v>
      </c>
      <c r="IY20" s="169" t="e">
        <f t="shared" si="42"/>
        <v>#N/A</v>
      </c>
      <c r="IZ20" s="169" t="e">
        <f t="shared" si="43"/>
        <v>#N/A</v>
      </c>
      <c r="JA20" s="169" t="e">
        <f t="shared" si="44"/>
        <v>#N/A</v>
      </c>
      <c r="JB20" s="169" t="e">
        <f t="shared" si="45"/>
        <v>#N/A</v>
      </c>
      <c r="JC20" s="169" t="e">
        <f t="shared" si="46"/>
        <v>#N/A</v>
      </c>
      <c r="JD20" s="169" t="e">
        <f t="shared" si="47"/>
        <v>#N/A</v>
      </c>
      <c r="JE20" s="169" t="e">
        <f t="shared" si="48"/>
        <v>#N/A</v>
      </c>
      <c r="JF20" s="169" t="e">
        <f t="shared" si="49"/>
        <v>#N/A</v>
      </c>
      <c r="JG20" s="169" t="e">
        <f t="shared" si="50"/>
        <v>#N/A</v>
      </c>
      <c r="JH20" s="169" t="e">
        <f t="shared" si="51"/>
        <v>#N/A</v>
      </c>
      <c r="JI20" s="169" t="e">
        <f t="shared" si="52"/>
        <v>#N/A</v>
      </c>
      <c r="JJ20" s="169" t="e">
        <f t="shared" si="53"/>
        <v>#N/A</v>
      </c>
      <c r="JK20" s="169" t="e">
        <f t="shared" si="54"/>
        <v>#N/A</v>
      </c>
      <c r="JL20" s="169" t="e">
        <f t="shared" si="55"/>
        <v>#N/A</v>
      </c>
      <c r="JM20" s="169" t="e">
        <f t="shared" si="56"/>
        <v>#N/A</v>
      </c>
      <c r="JN20" s="169" t="e">
        <f t="shared" si="57"/>
        <v>#N/A</v>
      </c>
      <c r="JO20" s="169" t="e">
        <f t="shared" si="58"/>
        <v>#N/A</v>
      </c>
      <c r="JP20" s="169" t="e">
        <f t="shared" si="59"/>
        <v>#N/A</v>
      </c>
      <c r="JQ20" s="169" t="e">
        <f t="shared" si="60"/>
        <v>#N/A</v>
      </c>
      <c r="JR20" s="169" t="e">
        <f t="shared" si="61"/>
        <v>#N/A</v>
      </c>
      <c r="JS20" s="169" t="e">
        <f t="shared" si="62"/>
        <v>#N/A</v>
      </c>
      <c r="JT20" s="169" t="e">
        <f t="shared" si="63"/>
        <v>#N/A</v>
      </c>
      <c r="JU20" s="169" t="e">
        <f t="shared" si="64"/>
        <v>#N/A</v>
      </c>
      <c r="JV20" s="169" t="e">
        <f t="shared" si="65"/>
        <v>#N/A</v>
      </c>
      <c r="JW20" s="169" t="e">
        <f t="shared" si="66"/>
        <v>#N/A</v>
      </c>
      <c r="JX20" s="169" t="e">
        <f t="shared" si="67"/>
        <v>#N/A</v>
      </c>
      <c r="JY20" s="169" t="e">
        <f t="shared" si="68"/>
        <v>#N/A</v>
      </c>
      <c r="JZ20" s="169" t="e">
        <f t="shared" si="69"/>
        <v>#N/A</v>
      </c>
      <c r="KA20" s="169" t="e">
        <f t="shared" si="70"/>
        <v>#N/A</v>
      </c>
      <c r="KB20" s="169" t="e">
        <f t="shared" si="71"/>
        <v>#N/A</v>
      </c>
      <c r="KC20" s="169" t="e">
        <f t="shared" si="72"/>
        <v>#N/A</v>
      </c>
      <c r="KD20" s="169" t="e">
        <f t="shared" si="73"/>
        <v>#N/A</v>
      </c>
      <c r="KE20" s="169" t="e">
        <f t="shared" si="74"/>
        <v>#N/A</v>
      </c>
      <c r="KF20" s="169" t="e">
        <f t="shared" si="75"/>
        <v>#N/A</v>
      </c>
      <c r="KG20" s="169" t="e">
        <f t="shared" si="76"/>
        <v>#N/A</v>
      </c>
      <c r="KH20" s="169" t="e">
        <f t="shared" si="77"/>
        <v>#N/A</v>
      </c>
      <c r="KI20" s="169" t="e">
        <f t="shared" si="78"/>
        <v>#N/A</v>
      </c>
      <c r="KJ20" s="169" t="e">
        <f t="shared" si="79"/>
        <v>#N/A</v>
      </c>
      <c r="KK20" s="169" t="e">
        <f t="shared" si="80"/>
        <v>#N/A</v>
      </c>
      <c r="KL20" s="169" t="e">
        <f t="shared" si="81"/>
        <v>#N/A</v>
      </c>
      <c r="KM20" s="169" t="e">
        <f t="shared" si="82"/>
        <v>#N/A</v>
      </c>
      <c r="KN20" s="169" t="e">
        <f t="shared" si="83"/>
        <v>#N/A</v>
      </c>
      <c r="KO20" s="169" t="e">
        <f t="shared" si="84"/>
        <v>#N/A</v>
      </c>
      <c r="KP20" s="169" t="e">
        <f t="shared" si="85"/>
        <v>#N/A</v>
      </c>
      <c r="KQ20" s="169" t="e">
        <f t="shared" si="86"/>
        <v>#N/A</v>
      </c>
      <c r="KR20" s="169" t="e">
        <f t="shared" si="87"/>
        <v>#N/A</v>
      </c>
      <c r="KS20" s="169" t="e">
        <f t="shared" si="88"/>
        <v>#N/A</v>
      </c>
      <c r="KT20" s="169" t="e">
        <f t="shared" si="89"/>
        <v>#N/A</v>
      </c>
      <c r="KU20" s="169" t="e">
        <f t="shared" si="90"/>
        <v>#N/A</v>
      </c>
      <c r="KV20" s="169" t="e">
        <f t="shared" si="91"/>
        <v>#N/A</v>
      </c>
      <c r="KW20" s="169" t="e">
        <f t="shared" si="92"/>
        <v>#N/A</v>
      </c>
      <c r="KX20" s="169" t="e">
        <f t="shared" si="93"/>
        <v>#N/A</v>
      </c>
      <c r="KY20" s="169" t="e">
        <f t="shared" si="94"/>
        <v>#N/A</v>
      </c>
      <c r="KZ20" s="169" t="e">
        <f t="shared" si="95"/>
        <v>#N/A</v>
      </c>
      <c r="LA20" s="169" t="e">
        <f t="shared" si="96"/>
        <v>#N/A</v>
      </c>
      <c r="LB20" s="169" t="e">
        <f t="shared" si="97"/>
        <v>#N/A</v>
      </c>
      <c r="LC20" s="169" t="e">
        <f t="shared" si="98"/>
        <v>#N/A</v>
      </c>
      <c r="LD20" s="169" t="e">
        <f t="shared" si="99"/>
        <v>#N/A</v>
      </c>
      <c r="LE20" s="169" t="e">
        <f t="shared" si="100"/>
        <v>#N/A</v>
      </c>
      <c r="LF20" s="169" t="e">
        <f t="shared" si="101"/>
        <v>#N/A</v>
      </c>
      <c r="LG20" s="169" t="e">
        <f t="shared" si="102"/>
        <v>#N/A</v>
      </c>
      <c r="LH20" s="169" t="e">
        <f t="shared" si="103"/>
        <v>#N/A</v>
      </c>
      <c r="LI20" s="169" t="e">
        <f t="shared" si="104"/>
        <v>#N/A</v>
      </c>
      <c r="LJ20" s="169" t="e">
        <f t="shared" si="105"/>
        <v>#N/A</v>
      </c>
      <c r="LK20" s="169" t="e">
        <f t="shared" si="106"/>
        <v>#N/A</v>
      </c>
      <c r="LL20" s="169" t="e">
        <f t="shared" si="107"/>
        <v>#N/A</v>
      </c>
      <c r="LM20" s="169" t="e">
        <f t="shared" si="108"/>
        <v>#N/A</v>
      </c>
      <c r="LN20" s="169" t="e">
        <f t="shared" si="109"/>
        <v>#N/A</v>
      </c>
      <c r="LO20" s="169" t="e">
        <f t="shared" si="110"/>
        <v>#N/A</v>
      </c>
      <c r="LP20" s="169" t="e">
        <f t="shared" si="111"/>
        <v>#N/A</v>
      </c>
      <c r="LQ20" s="169" t="e">
        <f t="shared" si="112"/>
        <v>#N/A</v>
      </c>
      <c r="LR20" s="169" t="e">
        <f t="shared" si="113"/>
        <v>#N/A</v>
      </c>
      <c r="LS20" s="169" t="e">
        <f t="shared" si="114"/>
        <v>#N/A</v>
      </c>
      <c r="LT20" s="169" t="e">
        <f t="shared" si="115"/>
        <v>#N/A</v>
      </c>
      <c r="LU20" s="169" t="e">
        <f t="shared" si="116"/>
        <v>#N/A</v>
      </c>
      <c r="LV20" s="169" t="e">
        <f t="shared" si="117"/>
        <v>#N/A</v>
      </c>
      <c r="LW20" s="169" t="e">
        <f t="shared" si="118"/>
        <v>#N/A</v>
      </c>
      <c r="LX20" s="169" t="e">
        <f t="shared" si="119"/>
        <v>#N/A</v>
      </c>
      <c r="LY20" s="169" t="e">
        <f t="shared" si="120"/>
        <v>#N/A</v>
      </c>
      <c r="LZ20" s="169" t="e">
        <f t="shared" si="121"/>
        <v>#N/A</v>
      </c>
      <c r="MA20" s="169" t="e">
        <f t="shared" si="122"/>
        <v>#N/A</v>
      </c>
      <c r="MB20" s="169" t="e">
        <f t="shared" si="123"/>
        <v>#N/A</v>
      </c>
      <c r="MC20" s="169" t="e">
        <f t="shared" si="124"/>
        <v>#N/A</v>
      </c>
      <c r="MD20" s="169" t="e">
        <f t="shared" si="125"/>
        <v>#N/A</v>
      </c>
      <c r="ME20" s="169" t="e">
        <f t="shared" si="126"/>
        <v>#N/A</v>
      </c>
      <c r="MF20" s="169" t="e">
        <f t="shared" si="127"/>
        <v>#N/A</v>
      </c>
      <c r="MG20" s="169" t="e">
        <f t="shared" si="128"/>
        <v>#N/A</v>
      </c>
      <c r="MH20" s="169" t="e">
        <f t="shared" si="129"/>
        <v>#N/A</v>
      </c>
      <c r="MI20" s="169" t="e">
        <f t="shared" si="130"/>
        <v>#N/A</v>
      </c>
      <c r="MJ20" s="169" t="e">
        <f t="shared" si="131"/>
        <v>#N/A</v>
      </c>
      <c r="MK20" s="169" t="e">
        <f t="shared" si="132"/>
        <v>#N/A</v>
      </c>
      <c r="ML20" s="169" t="e">
        <f t="shared" si="133"/>
        <v>#N/A</v>
      </c>
      <c r="MM20" s="169" t="e">
        <f t="shared" si="134"/>
        <v>#N/A</v>
      </c>
      <c r="MN20" s="169" t="e">
        <f t="shared" si="135"/>
        <v>#N/A</v>
      </c>
      <c r="MO20" s="169" t="e">
        <f t="shared" si="136"/>
        <v>#N/A</v>
      </c>
      <c r="MP20" s="169" t="e">
        <f t="shared" si="137"/>
        <v>#N/A</v>
      </c>
      <c r="MQ20" s="169" t="e">
        <f t="shared" si="138"/>
        <v>#N/A</v>
      </c>
      <c r="MR20" s="169" t="e">
        <f t="shared" si="139"/>
        <v>#N/A</v>
      </c>
      <c r="MS20" s="169" t="e">
        <f t="shared" si="140"/>
        <v>#N/A</v>
      </c>
      <c r="MT20" s="169" t="e">
        <f t="shared" si="141"/>
        <v>#N/A</v>
      </c>
      <c r="MU20" s="169" t="e">
        <f t="shared" si="142"/>
        <v>#N/A</v>
      </c>
      <c r="MV20" s="169" t="e">
        <f t="shared" si="143"/>
        <v>#N/A</v>
      </c>
      <c r="MW20" s="169" t="e">
        <f t="shared" si="144"/>
        <v>#N/A</v>
      </c>
      <c r="MX20" s="169" t="e">
        <f t="shared" si="145"/>
        <v>#N/A</v>
      </c>
      <c r="MY20" s="169" t="e">
        <f t="shared" si="146"/>
        <v>#N/A</v>
      </c>
      <c r="MZ20" s="169" t="e">
        <f t="shared" si="147"/>
        <v>#N/A</v>
      </c>
      <c r="NA20" s="169" t="e">
        <f t="shared" si="148"/>
        <v>#N/A</v>
      </c>
      <c r="NB20" s="169" t="e">
        <f t="shared" si="149"/>
        <v>#N/A</v>
      </c>
      <c r="NC20" s="169" t="e">
        <f t="shared" si="150"/>
        <v>#N/A</v>
      </c>
      <c r="ND20" s="169" t="e">
        <f t="shared" si="151"/>
        <v>#N/A</v>
      </c>
      <c r="NE20" s="169" t="e">
        <f t="shared" si="152"/>
        <v>#N/A</v>
      </c>
      <c r="NF20" s="169" t="e">
        <f t="shared" si="153"/>
        <v>#N/A</v>
      </c>
      <c r="NG20" s="169" t="e">
        <f t="shared" si="154"/>
        <v>#N/A</v>
      </c>
      <c r="NH20" s="169" t="e">
        <f t="shared" si="155"/>
        <v>#N/A</v>
      </c>
      <c r="NI20" s="169" t="e">
        <f t="shared" si="156"/>
        <v>#N/A</v>
      </c>
      <c r="NJ20" s="169" t="e">
        <f t="shared" si="157"/>
        <v>#N/A</v>
      </c>
      <c r="NK20" s="169" t="e">
        <f t="shared" si="158"/>
        <v>#N/A</v>
      </c>
      <c r="NL20" s="169" t="e">
        <f t="shared" si="159"/>
        <v>#N/A</v>
      </c>
      <c r="NM20" s="169" t="e">
        <f t="shared" si="160"/>
        <v>#N/A</v>
      </c>
      <c r="NN20" s="169" t="e">
        <f t="shared" si="161"/>
        <v>#N/A</v>
      </c>
      <c r="NO20" s="169" t="e">
        <f t="shared" si="162"/>
        <v>#N/A</v>
      </c>
      <c r="NP20" s="169" t="e">
        <f t="shared" si="163"/>
        <v>#N/A</v>
      </c>
      <c r="NQ20" s="169" t="e">
        <f t="shared" si="164"/>
        <v>#N/A</v>
      </c>
      <c r="NR20" s="169" t="e">
        <f t="shared" si="165"/>
        <v>#N/A</v>
      </c>
      <c r="NS20" s="169" t="e">
        <f t="shared" si="166"/>
        <v>#N/A</v>
      </c>
      <c r="NT20" s="169" t="e">
        <f t="shared" si="167"/>
        <v>#N/A</v>
      </c>
      <c r="NU20" s="169" t="e">
        <f t="shared" si="168"/>
        <v>#N/A</v>
      </c>
      <c r="NV20" s="169" t="e">
        <f t="shared" si="169"/>
        <v>#N/A</v>
      </c>
      <c r="NW20" s="169" t="e">
        <f t="shared" si="170"/>
        <v>#N/A</v>
      </c>
      <c r="NX20" s="169" t="e">
        <f t="shared" si="171"/>
        <v>#N/A</v>
      </c>
      <c r="NY20" s="169" t="e">
        <f t="shared" si="172"/>
        <v>#N/A</v>
      </c>
      <c r="NZ20" s="169" t="e">
        <f t="shared" si="173"/>
        <v>#N/A</v>
      </c>
      <c r="OA20" s="169" t="e">
        <f t="shared" si="174"/>
        <v>#N/A</v>
      </c>
      <c r="OB20" s="169" t="e">
        <f t="shared" si="175"/>
        <v>#N/A</v>
      </c>
      <c r="OC20" s="169" t="e">
        <f t="shared" si="176"/>
        <v>#N/A</v>
      </c>
      <c r="OD20" s="169" t="e">
        <f t="shared" si="177"/>
        <v>#N/A</v>
      </c>
      <c r="OE20" s="169" t="e">
        <f t="shared" si="178"/>
        <v>#N/A</v>
      </c>
      <c r="OF20" s="169" t="e">
        <f t="shared" si="179"/>
        <v>#N/A</v>
      </c>
      <c r="OG20" s="169" t="e">
        <f t="shared" si="180"/>
        <v>#N/A</v>
      </c>
      <c r="OH20" s="169" t="e">
        <f t="shared" si="181"/>
        <v>#N/A</v>
      </c>
      <c r="OI20" s="169" t="e">
        <f t="shared" si="182"/>
        <v>#N/A</v>
      </c>
      <c r="OJ20" s="169" t="e">
        <f t="shared" si="183"/>
        <v>#N/A</v>
      </c>
      <c r="OK20" s="169" t="e">
        <f t="shared" si="184"/>
        <v>#N/A</v>
      </c>
      <c r="OL20" s="169" t="e">
        <f t="shared" si="185"/>
        <v>#N/A</v>
      </c>
      <c r="OM20" s="169" t="e">
        <f t="shared" si="186"/>
        <v>#N/A</v>
      </c>
      <c r="ON20" s="169" t="e">
        <f t="shared" si="187"/>
        <v>#N/A</v>
      </c>
      <c r="OO20" s="169" t="e">
        <f t="shared" si="188"/>
        <v>#N/A</v>
      </c>
      <c r="OP20" s="169" t="e">
        <f t="shared" si="189"/>
        <v>#N/A</v>
      </c>
      <c r="OQ20" s="169" t="e">
        <f t="shared" si="190"/>
        <v>#N/A</v>
      </c>
      <c r="OR20" s="169" t="e">
        <f t="shared" si="191"/>
        <v>#N/A</v>
      </c>
      <c r="OS20" s="169" t="e">
        <f t="shared" si="192"/>
        <v>#N/A</v>
      </c>
      <c r="OT20" s="169" t="e">
        <f t="shared" si="193"/>
        <v>#N/A</v>
      </c>
      <c r="OU20" s="169" t="e">
        <f t="shared" si="194"/>
        <v>#N/A</v>
      </c>
      <c r="OV20" s="169" t="e">
        <f t="shared" si="195"/>
        <v>#N/A</v>
      </c>
      <c r="OW20" s="169" t="e">
        <f t="shared" si="196"/>
        <v>#N/A</v>
      </c>
      <c r="OX20" s="169" t="e">
        <f t="shared" si="197"/>
        <v>#N/A</v>
      </c>
      <c r="OY20" s="169" t="e">
        <f t="shared" si="198"/>
        <v>#N/A</v>
      </c>
      <c r="OZ20" s="169" t="e">
        <f t="shared" si="199"/>
        <v>#N/A</v>
      </c>
      <c r="PA20" s="169" t="e">
        <f t="shared" si="200"/>
        <v>#N/A</v>
      </c>
      <c r="PB20" s="169" t="e">
        <f t="shared" si="201"/>
        <v>#N/A</v>
      </c>
      <c r="PC20" s="169" t="e">
        <f t="shared" si="202"/>
        <v>#N/A</v>
      </c>
      <c r="PD20" s="169" t="e">
        <f t="shared" si="203"/>
        <v>#N/A</v>
      </c>
      <c r="PE20" s="169" t="e">
        <f t="shared" si="204"/>
        <v>#N/A</v>
      </c>
      <c r="PF20" s="169" t="e">
        <f t="shared" si="205"/>
        <v>#N/A</v>
      </c>
      <c r="PG20" s="169" t="e">
        <f t="shared" si="206"/>
        <v>#N/A</v>
      </c>
      <c r="PH20" s="169" t="e">
        <f t="shared" si="207"/>
        <v>#N/A</v>
      </c>
    </row>
    <row r="21" spans="1:424" hidden="1" x14ac:dyDescent="0.75">
      <c r="A21" s="4">
        <v>18</v>
      </c>
      <c r="B21" s="96" t="str">
        <f t="shared" si="208"/>
        <v/>
      </c>
      <c r="C21" s="95"/>
      <c r="D21" s="96" t="str">
        <f t="shared" si="209"/>
        <v/>
      </c>
      <c r="E21" s="124" t="str">
        <f t="shared" si="0"/>
        <v/>
      </c>
      <c r="F21" s="124" t="str">
        <f t="shared" si="1"/>
        <v/>
      </c>
      <c r="G21" s="73" t="str">
        <f t="shared" si="210"/>
        <v/>
      </c>
      <c r="H21" s="23"/>
      <c r="I21" s="57"/>
      <c r="J21" s="280"/>
      <c r="K21" s="74" t="str">
        <f>IF(AND(B21&gt;0,C21&gt;0,D21&gt;0),IF(ISBLANK(J21),IF(ISBLANK(H21),"",(D21-B21)*VLOOKUP(H21,VLookups!$A$4:$B$13,2,FALSE)),J21),"")</f>
        <v/>
      </c>
      <c r="L21" s="75" t="str">
        <f t="shared" si="2"/>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211"/>
        <v/>
      </c>
      <c r="W21" s="49" t="str">
        <f t="shared" si="212"/>
        <v/>
      </c>
      <c r="X21" s="49" t="str">
        <f t="shared" si="228"/>
        <v/>
      </c>
      <c r="Y21" s="49" t="str">
        <f t="shared" si="228"/>
        <v/>
      </c>
      <c r="Z21" s="49" t="str">
        <f t="shared" si="228"/>
        <v/>
      </c>
      <c r="AA21" s="49" t="str">
        <f t="shared" si="228"/>
        <v/>
      </c>
      <c r="AB21" s="49" t="str">
        <f t="shared" si="228"/>
        <v/>
      </c>
      <c r="AC21" s="49" t="str">
        <f t="shared" si="228"/>
        <v/>
      </c>
      <c r="AD21" s="49" t="str">
        <f t="shared" si="228"/>
        <v/>
      </c>
      <c r="AE21" s="49" t="str">
        <f t="shared" si="228"/>
        <v/>
      </c>
      <c r="AF21" s="49" t="str">
        <f t="shared" si="228"/>
        <v/>
      </c>
      <c r="AG21" s="49" t="str">
        <f t="shared" si="228"/>
        <v/>
      </c>
      <c r="AH21" s="49" t="str">
        <f t="shared" si="228"/>
        <v/>
      </c>
      <c r="AI21" s="49" t="str">
        <f t="shared" si="228"/>
        <v/>
      </c>
      <c r="AJ21" s="49" t="str">
        <f t="shared" si="228"/>
        <v/>
      </c>
      <c r="AK21" s="49" t="str">
        <f t="shared" si="228"/>
        <v/>
      </c>
      <c r="AL21" s="49" t="str">
        <f t="shared" si="228"/>
        <v/>
      </c>
      <c r="AM21" s="49" t="str">
        <f t="shared" si="228"/>
        <v/>
      </c>
      <c r="AN21" s="49" t="str">
        <f t="shared" si="228"/>
        <v/>
      </c>
      <c r="AO21" s="49" t="str">
        <f t="shared" si="228"/>
        <v/>
      </c>
      <c r="AP21" s="49" t="str">
        <f t="shared" si="228"/>
        <v/>
      </c>
      <c r="AQ21" s="49" t="str">
        <f t="shared" si="228"/>
        <v/>
      </c>
      <c r="AR21" s="49" t="str">
        <f t="shared" si="228"/>
        <v/>
      </c>
      <c r="AS21" s="49" t="str">
        <f t="shared" si="228"/>
        <v/>
      </c>
      <c r="AT21" s="49" t="str">
        <f t="shared" si="228"/>
        <v/>
      </c>
      <c r="AU21" s="49" t="str">
        <f t="shared" si="228"/>
        <v/>
      </c>
      <c r="AV21" s="49" t="str">
        <f t="shared" si="228"/>
        <v/>
      </c>
      <c r="AW21" s="49" t="str">
        <f t="shared" si="228"/>
        <v/>
      </c>
      <c r="AX21" s="49" t="str">
        <f t="shared" si="228"/>
        <v/>
      </c>
      <c r="AY21" s="49" t="str">
        <f t="shared" si="228"/>
        <v/>
      </c>
      <c r="AZ21" s="49" t="str">
        <f t="shared" si="228"/>
        <v/>
      </c>
      <c r="BA21" s="49" t="str">
        <f t="shared" si="228"/>
        <v/>
      </c>
      <c r="BB21" s="49" t="str">
        <f t="shared" si="228"/>
        <v/>
      </c>
      <c r="BC21" s="49" t="str">
        <f t="shared" si="228"/>
        <v/>
      </c>
      <c r="BD21" s="49" t="str">
        <f t="shared" si="228"/>
        <v/>
      </c>
      <c r="BE21" s="49" t="str">
        <f t="shared" si="228"/>
        <v/>
      </c>
      <c r="BF21" s="49" t="str">
        <f t="shared" si="228"/>
        <v/>
      </c>
      <c r="BG21" s="49" t="str">
        <f t="shared" si="228"/>
        <v/>
      </c>
      <c r="BH21" s="49" t="str">
        <f t="shared" si="228"/>
        <v/>
      </c>
      <c r="BI21" s="49" t="str">
        <f t="shared" si="228"/>
        <v/>
      </c>
      <c r="BJ21" s="49" t="str">
        <f t="shared" si="228"/>
        <v/>
      </c>
      <c r="BK21" s="49" t="str">
        <f t="shared" si="228"/>
        <v/>
      </c>
      <c r="BL21" s="49" t="str">
        <f t="shared" si="228"/>
        <v/>
      </c>
      <c r="BM21" s="49" t="str">
        <f t="shared" si="228"/>
        <v/>
      </c>
      <c r="BN21" s="49" t="str">
        <f t="shared" si="228"/>
        <v/>
      </c>
      <c r="BO21" s="49" t="str">
        <f t="shared" si="228"/>
        <v/>
      </c>
      <c r="BP21" s="49" t="str">
        <f t="shared" si="228"/>
        <v/>
      </c>
      <c r="BQ21" s="49" t="str">
        <f t="shared" si="228"/>
        <v/>
      </c>
      <c r="BR21" s="49" t="str">
        <f t="shared" si="228"/>
        <v/>
      </c>
      <c r="BS21" s="49" t="str">
        <f t="shared" si="228"/>
        <v/>
      </c>
      <c r="BT21" s="49" t="str">
        <f t="shared" si="228"/>
        <v/>
      </c>
      <c r="BU21" s="49" t="str">
        <f t="shared" si="228"/>
        <v/>
      </c>
      <c r="BV21" s="49" t="str">
        <f t="shared" si="228"/>
        <v/>
      </c>
      <c r="BW21" s="49" t="str">
        <f t="shared" si="228"/>
        <v/>
      </c>
      <c r="BX21" s="49" t="str">
        <f t="shared" si="228"/>
        <v/>
      </c>
      <c r="BY21" s="49" t="str">
        <f t="shared" si="228"/>
        <v/>
      </c>
      <c r="BZ21" s="49" t="str">
        <f t="shared" si="228"/>
        <v/>
      </c>
      <c r="CA21" s="49" t="str">
        <f t="shared" si="228"/>
        <v/>
      </c>
      <c r="CB21" s="49" t="str">
        <f t="shared" si="228"/>
        <v/>
      </c>
      <c r="CC21" s="49" t="str">
        <f t="shared" si="228"/>
        <v/>
      </c>
      <c r="CD21" s="49" t="str">
        <f t="shared" si="228"/>
        <v/>
      </c>
      <c r="CE21" s="49" t="str">
        <f t="shared" si="228"/>
        <v/>
      </c>
      <c r="CF21" s="49" t="str">
        <f t="shared" si="228"/>
        <v/>
      </c>
      <c r="CG21" s="49" t="str">
        <f t="shared" si="228"/>
        <v/>
      </c>
      <c r="CH21" s="49" t="str">
        <f t="shared" si="228"/>
        <v/>
      </c>
      <c r="CI21" s="49" t="str">
        <f t="shared" ref="CI21:DR24" si="230">IF(ISNONTEXT($V21),CJ21-$V21,"")</f>
        <v/>
      </c>
      <c r="CJ21" s="49" t="str">
        <f t="shared" si="230"/>
        <v/>
      </c>
      <c r="CK21" s="49" t="str">
        <f t="shared" si="230"/>
        <v/>
      </c>
      <c r="CL21" s="49" t="str">
        <f t="shared" si="230"/>
        <v/>
      </c>
      <c r="CM21" s="49" t="str">
        <f t="shared" si="230"/>
        <v/>
      </c>
      <c r="CN21" s="49" t="str">
        <f t="shared" si="230"/>
        <v/>
      </c>
      <c r="CO21" s="49" t="str">
        <f t="shared" si="230"/>
        <v/>
      </c>
      <c r="CP21" s="49" t="str">
        <f t="shared" si="230"/>
        <v/>
      </c>
      <c r="CQ21" s="49" t="str">
        <f t="shared" si="230"/>
        <v/>
      </c>
      <c r="CR21" s="49" t="str">
        <f t="shared" si="230"/>
        <v/>
      </c>
      <c r="CS21" s="49" t="str">
        <f t="shared" si="230"/>
        <v/>
      </c>
      <c r="CT21" s="49" t="str">
        <f t="shared" si="230"/>
        <v/>
      </c>
      <c r="CU21" s="49" t="str">
        <f t="shared" si="230"/>
        <v/>
      </c>
      <c r="CV21" s="49" t="str">
        <f t="shared" si="230"/>
        <v/>
      </c>
      <c r="CW21" s="49" t="str">
        <f t="shared" si="230"/>
        <v/>
      </c>
      <c r="CX21" s="49" t="str">
        <f t="shared" si="230"/>
        <v/>
      </c>
      <c r="CY21" s="49" t="str">
        <f t="shared" si="230"/>
        <v/>
      </c>
      <c r="CZ21" s="49" t="str">
        <f t="shared" si="230"/>
        <v/>
      </c>
      <c r="DA21" s="49" t="str">
        <f t="shared" si="230"/>
        <v/>
      </c>
      <c r="DB21" s="49" t="str">
        <f t="shared" si="230"/>
        <v/>
      </c>
      <c r="DC21" s="49" t="str">
        <f t="shared" si="230"/>
        <v/>
      </c>
      <c r="DD21" s="49" t="str">
        <f t="shared" si="230"/>
        <v/>
      </c>
      <c r="DE21" s="49" t="str">
        <f t="shared" si="230"/>
        <v/>
      </c>
      <c r="DF21" s="49" t="str">
        <f t="shared" si="230"/>
        <v/>
      </c>
      <c r="DG21" s="49" t="str">
        <f t="shared" si="230"/>
        <v/>
      </c>
      <c r="DH21" s="49" t="str">
        <f t="shared" si="230"/>
        <v/>
      </c>
      <c r="DI21" s="49" t="str">
        <f t="shared" si="230"/>
        <v/>
      </c>
      <c r="DJ21" s="49" t="str">
        <f t="shared" si="230"/>
        <v/>
      </c>
      <c r="DK21" s="49" t="str">
        <f t="shared" si="230"/>
        <v/>
      </c>
      <c r="DL21" s="49" t="str">
        <f t="shared" si="230"/>
        <v/>
      </c>
      <c r="DM21" s="49" t="str">
        <f t="shared" si="230"/>
        <v/>
      </c>
      <c r="DN21" s="49" t="str">
        <f t="shared" si="230"/>
        <v/>
      </c>
      <c r="DO21" s="49" t="str">
        <f t="shared" si="230"/>
        <v/>
      </c>
      <c r="DP21" s="49" t="str">
        <f t="shared" si="230"/>
        <v/>
      </c>
      <c r="DQ21" s="49" t="str">
        <f t="shared" si="230"/>
        <v/>
      </c>
      <c r="DR21" s="49" t="str">
        <f t="shared" si="230"/>
        <v/>
      </c>
      <c r="DS21" s="183" t="str">
        <f t="shared" si="213"/>
        <v/>
      </c>
      <c r="DT21" s="49" t="str">
        <f t="shared" si="214"/>
        <v/>
      </c>
      <c r="DU21" s="49" t="str">
        <f t="shared" si="229"/>
        <v/>
      </c>
      <c r="DV21" s="49" t="str">
        <f t="shared" si="229"/>
        <v/>
      </c>
      <c r="DW21" s="49" t="str">
        <f t="shared" si="229"/>
        <v/>
      </c>
      <c r="DX21" s="49" t="str">
        <f t="shared" si="229"/>
        <v/>
      </c>
      <c r="DY21" s="49" t="str">
        <f t="shared" si="229"/>
        <v/>
      </c>
      <c r="DZ21" s="49" t="str">
        <f t="shared" si="229"/>
        <v/>
      </c>
      <c r="EA21" s="49" t="str">
        <f t="shared" si="229"/>
        <v/>
      </c>
      <c r="EB21" s="49" t="str">
        <f t="shared" si="229"/>
        <v/>
      </c>
      <c r="EC21" s="49" t="str">
        <f t="shared" si="229"/>
        <v/>
      </c>
      <c r="ED21" s="49" t="str">
        <f t="shared" si="229"/>
        <v/>
      </c>
      <c r="EE21" s="49" t="str">
        <f t="shared" si="229"/>
        <v/>
      </c>
      <c r="EF21" s="49" t="str">
        <f t="shared" si="229"/>
        <v/>
      </c>
      <c r="EG21" s="49" t="str">
        <f t="shared" si="229"/>
        <v/>
      </c>
      <c r="EH21" s="49" t="str">
        <f t="shared" si="229"/>
        <v/>
      </c>
      <c r="EI21" s="49" t="str">
        <f t="shared" si="229"/>
        <v/>
      </c>
      <c r="EJ21" s="49" t="str">
        <f t="shared" si="229"/>
        <v/>
      </c>
      <c r="EK21" s="49" t="str">
        <f t="shared" si="229"/>
        <v/>
      </c>
      <c r="EL21" s="49" t="str">
        <f t="shared" si="229"/>
        <v/>
      </c>
      <c r="EM21" s="49" t="str">
        <f t="shared" si="229"/>
        <v/>
      </c>
      <c r="EN21" s="49" t="str">
        <f t="shared" si="229"/>
        <v/>
      </c>
      <c r="EO21" s="49" t="str">
        <f t="shared" si="229"/>
        <v/>
      </c>
      <c r="EP21" s="49" t="str">
        <f t="shared" si="229"/>
        <v/>
      </c>
      <c r="EQ21" s="49" t="str">
        <f t="shared" si="229"/>
        <v/>
      </c>
      <c r="ER21" s="49" t="str">
        <f t="shared" si="229"/>
        <v/>
      </c>
      <c r="ES21" s="49" t="str">
        <f t="shared" si="229"/>
        <v/>
      </c>
      <c r="ET21" s="49" t="str">
        <f t="shared" si="229"/>
        <v/>
      </c>
      <c r="EU21" s="49" t="str">
        <f t="shared" si="229"/>
        <v/>
      </c>
      <c r="EV21" s="49" t="str">
        <f t="shared" si="229"/>
        <v/>
      </c>
      <c r="EW21" s="49" t="str">
        <f t="shared" si="229"/>
        <v/>
      </c>
      <c r="EX21" s="49" t="str">
        <f t="shared" si="229"/>
        <v/>
      </c>
      <c r="EY21" s="49" t="str">
        <f t="shared" si="229"/>
        <v/>
      </c>
      <c r="EZ21" s="49" t="str">
        <f t="shared" si="229"/>
        <v/>
      </c>
      <c r="FA21" s="49" t="str">
        <f t="shared" si="229"/>
        <v/>
      </c>
      <c r="FB21" s="49" t="str">
        <f t="shared" si="229"/>
        <v/>
      </c>
      <c r="FC21" s="49" t="str">
        <f t="shared" si="229"/>
        <v/>
      </c>
      <c r="FD21" s="49" t="str">
        <f t="shared" si="229"/>
        <v/>
      </c>
      <c r="FE21" s="49" t="str">
        <f t="shared" si="229"/>
        <v/>
      </c>
      <c r="FF21" s="49" t="str">
        <f t="shared" si="229"/>
        <v/>
      </c>
      <c r="FG21" s="49" t="str">
        <f t="shared" si="229"/>
        <v/>
      </c>
      <c r="FH21" s="49" t="str">
        <f t="shared" si="229"/>
        <v/>
      </c>
      <c r="FI21" s="49" t="str">
        <f t="shared" si="229"/>
        <v/>
      </c>
      <c r="FJ21" s="49" t="str">
        <f t="shared" si="229"/>
        <v/>
      </c>
      <c r="FK21" s="49" t="str">
        <f t="shared" si="229"/>
        <v/>
      </c>
      <c r="FL21" s="49" t="str">
        <f t="shared" si="229"/>
        <v/>
      </c>
      <c r="FM21" s="49" t="str">
        <f t="shared" si="229"/>
        <v/>
      </c>
      <c r="FN21" s="49" t="str">
        <f t="shared" si="229"/>
        <v/>
      </c>
      <c r="FO21" s="49" t="str">
        <f t="shared" si="229"/>
        <v/>
      </c>
      <c r="FP21" s="49" t="str">
        <f t="shared" si="229"/>
        <v/>
      </c>
      <c r="FQ21" s="49" t="str">
        <f t="shared" si="229"/>
        <v/>
      </c>
      <c r="FR21" s="49" t="str">
        <f t="shared" si="229"/>
        <v/>
      </c>
      <c r="FS21" s="49" t="str">
        <f t="shared" si="229"/>
        <v/>
      </c>
      <c r="FT21" s="49" t="str">
        <f t="shared" si="229"/>
        <v/>
      </c>
      <c r="FU21" s="49" t="str">
        <f t="shared" si="229"/>
        <v/>
      </c>
      <c r="FV21" s="49" t="str">
        <f t="shared" si="229"/>
        <v/>
      </c>
      <c r="FW21" s="49" t="str">
        <f t="shared" si="229"/>
        <v/>
      </c>
      <c r="FX21" s="49" t="str">
        <f t="shared" si="229"/>
        <v/>
      </c>
      <c r="FY21" s="49" t="str">
        <f t="shared" si="229"/>
        <v/>
      </c>
      <c r="FZ21" s="49" t="str">
        <f t="shared" si="229"/>
        <v/>
      </c>
      <c r="GA21" s="49" t="str">
        <f t="shared" si="229"/>
        <v/>
      </c>
      <c r="GB21" s="49" t="str">
        <f t="shared" si="229"/>
        <v/>
      </c>
      <c r="GC21" s="49" t="str">
        <f t="shared" si="229"/>
        <v/>
      </c>
      <c r="GD21" s="49" t="str">
        <f t="shared" si="229"/>
        <v/>
      </c>
      <c r="GE21" s="49" t="str">
        <f t="shared" si="229"/>
        <v/>
      </c>
      <c r="GF21" s="49" t="str">
        <f t="shared" ref="GF21:HO24" si="231">IF(ISNONTEXT($V21),GE21+$V21,"")</f>
        <v/>
      </c>
      <c r="GG21" s="49" t="str">
        <f t="shared" si="231"/>
        <v/>
      </c>
      <c r="GH21" s="49" t="str">
        <f t="shared" si="231"/>
        <v/>
      </c>
      <c r="GI21" s="49" t="str">
        <f t="shared" si="231"/>
        <v/>
      </c>
      <c r="GJ21" s="49" t="str">
        <f t="shared" si="231"/>
        <v/>
      </c>
      <c r="GK21" s="49" t="str">
        <f t="shared" si="231"/>
        <v/>
      </c>
      <c r="GL21" s="49" t="str">
        <f t="shared" si="231"/>
        <v/>
      </c>
      <c r="GM21" s="49" t="str">
        <f t="shared" si="231"/>
        <v/>
      </c>
      <c r="GN21" s="49" t="str">
        <f t="shared" si="231"/>
        <v/>
      </c>
      <c r="GO21" s="49" t="str">
        <f t="shared" si="231"/>
        <v/>
      </c>
      <c r="GP21" s="49" t="str">
        <f t="shared" si="231"/>
        <v/>
      </c>
      <c r="GQ21" s="49" t="str">
        <f t="shared" si="231"/>
        <v/>
      </c>
      <c r="GR21" s="49" t="str">
        <f t="shared" si="231"/>
        <v/>
      </c>
      <c r="GS21" s="49" t="str">
        <f t="shared" si="231"/>
        <v/>
      </c>
      <c r="GT21" s="49" t="str">
        <f t="shared" si="231"/>
        <v/>
      </c>
      <c r="GU21" s="49" t="str">
        <f t="shared" si="231"/>
        <v/>
      </c>
      <c r="GV21" s="49" t="str">
        <f t="shared" si="231"/>
        <v/>
      </c>
      <c r="GW21" s="49" t="str">
        <f t="shared" si="231"/>
        <v/>
      </c>
      <c r="GX21" s="49" t="str">
        <f t="shared" si="231"/>
        <v/>
      </c>
      <c r="GY21" s="49" t="str">
        <f t="shared" si="231"/>
        <v/>
      </c>
      <c r="GZ21" s="49" t="str">
        <f t="shared" si="231"/>
        <v/>
      </c>
      <c r="HA21" s="49" t="str">
        <f t="shared" si="231"/>
        <v/>
      </c>
      <c r="HB21" s="49" t="str">
        <f t="shared" si="231"/>
        <v/>
      </c>
      <c r="HC21" s="49" t="str">
        <f t="shared" si="231"/>
        <v/>
      </c>
      <c r="HD21" s="49" t="str">
        <f t="shared" si="231"/>
        <v/>
      </c>
      <c r="HE21" s="49" t="str">
        <f t="shared" si="231"/>
        <v/>
      </c>
      <c r="HF21" s="49" t="str">
        <f t="shared" si="231"/>
        <v/>
      </c>
      <c r="HG21" s="49" t="str">
        <f t="shared" si="231"/>
        <v/>
      </c>
      <c r="HH21" s="49" t="str">
        <f t="shared" si="231"/>
        <v/>
      </c>
      <c r="HI21" s="49" t="str">
        <f t="shared" si="231"/>
        <v/>
      </c>
      <c r="HJ21" s="49" t="str">
        <f t="shared" si="231"/>
        <v/>
      </c>
      <c r="HK21" s="49" t="str">
        <f t="shared" si="231"/>
        <v/>
      </c>
      <c r="HL21" s="49" t="str">
        <f t="shared" si="231"/>
        <v/>
      </c>
      <c r="HM21" s="49" t="str">
        <f t="shared" si="231"/>
        <v/>
      </c>
      <c r="HN21" s="49" t="str">
        <f t="shared" si="231"/>
        <v/>
      </c>
      <c r="HO21" s="49" t="str">
        <f t="shared" si="231"/>
        <v/>
      </c>
      <c r="HP21" s="169" t="e">
        <f t="shared" si="7"/>
        <v>#N/A</v>
      </c>
      <c r="HQ21" s="169" t="e">
        <f t="shared" si="8"/>
        <v>#N/A</v>
      </c>
      <c r="HR21" s="169" t="e">
        <f t="shared" si="9"/>
        <v>#N/A</v>
      </c>
      <c r="HS21" s="169" t="e">
        <f t="shared" si="10"/>
        <v>#N/A</v>
      </c>
      <c r="HT21" s="169" t="e">
        <f t="shared" si="11"/>
        <v>#N/A</v>
      </c>
      <c r="HU21" s="169" t="e">
        <f t="shared" si="12"/>
        <v>#N/A</v>
      </c>
      <c r="HV21" s="169" t="e">
        <f t="shared" si="13"/>
        <v>#N/A</v>
      </c>
      <c r="HW21" s="169" t="e">
        <f t="shared" si="14"/>
        <v>#N/A</v>
      </c>
      <c r="HX21" s="169" t="e">
        <f t="shared" si="15"/>
        <v>#N/A</v>
      </c>
      <c r="HY21" s="169" t="e">
        <f t="shared" si="16"/>
        <v>#N/A</v>
      </c>
      <c r="HZ21" s="169" t="e">
        <f t="shared" si="17"/>
        <v>#N/A</v>
      </c>
      <c r="IA21" s="169" t="e">
        <f t="shared" si="18"/>
        <v>#N/A</v>
      </c>
      <c r="IB21" s="169" t="e">
        <f t="shared" si="19"/>
        <v>#N/A</v>
      </c>
      <c r="IC21" s="169" t="e">
        <f t="shared" si="20"/>
        <v>#N/A</v>
      </c>
      <c r="ID21" s="169" t="e">
        <f t="shared" si="21"/>
        <v>#N/A</v>
      </c>
      <c r="IE21" s="169" t="e">
        <f t="shared" si="22"/>
        <v>#N/A</v>
      </c>
      <c r="IF21" s="169" t="e">
        <f t="shared" si="23"/>
        <v>#N/A</v>
      </c>
      <c r="IG21" s="169" t="e">
        <f t="shared" si="24"/>
        <v>#N/A</v>
      </c>
      <c r="IH21" s="169" t="e">
        <f t="shared" si="25"/>
        <v>#N/A</v>
      </c>
      <c r="II21" s="169" t="e">
        <f t="shared" si="26"/>
        <v>#N/A</v>
      </c>
      <c r="IJ21" s="169" t="e">
        <f t="shared" si="27"/>
        <v>#N/A</v>
      </c>
      <c r="IK21" s="169" t="e">
        <f t="shared" si="28"/>
        <v>#N/A</v>
      </c>
      <c r="IL21" s="169" t="e">
        <f t="shared" si="29"/>
        <v>#N/A</v>
      </c>
      <c r="IM21" s="169" t="e">
        <f t="shared" si="30"/>
        <v>#N/A</v>
      </c>
      <c r="IN21" s="169" t="e">
        <f t="shared" si="31"/>
        <v>#N/A</v>
      </c>
      <c r="IO21" s="169" t="e">
        <f t="shared" si="32"/>
        <v>#N/A</v>
      </c>
      <c r="IP21" s="169" t="e">
        <f t="shared" si="33"/>
        <v>#N/A</v>
      </c>
      <c r="IQ21" s="169" t="e">
        <f t="shared" si="34"/>
        <v>#N/A</v>
      </c>
      <c r="IR21" s="169" t="e">
        <f t="shared" si="35"/>
        <v>#N/A</v>
      </c>
      <c r="IS21" s="169" t="e">
        <f t="shared" si="36"/>
        <v>#N/A</v>
      </c>
      <c r="IT21" s="169" t="e">
        <f t="shared" si="37"/>
        <v>#N/A</v>
      </c>
      <c r="IU21" s="169" t="e">
        <f t="shared" si="38"/>
        <v>#N/A</v>
      </c>
      <c r="IV21" s="169" t="e">
        <f t="shared" si="39"/>
        <v>#N/A</v>
      </c>
      <c r="IW21" s="169" t="e">
        <f t="shared" si="40"/>
        <v>#N/A</v>
      </c>
      <c r="IX21" s="169" t="e">
        <f t="shared" si="41"/>
        <v>#N/A</v>
      </c>
      <c r="IY21" s="169" t="e">
        <f t="shared" si="42"/>
        <v>#N/A</v>
      </c>
      <c r="IZ21" s="169" t="e">
        <f t="shared" si="43"/>
        <v>#N/A</v>
      </c>
      <c r="JA21" s="169" t="e">
        <f t="shared" si="44"/>
        <v>#N/A</v>
      </c>
      <c r="JB21" s="169" t="e">
        <f t="shared" si="45"/>
        <v>#N/A</v>
      </c>
      <c r="JC21" s="169" t="e">
        <f t="shared" si="46"/>
        <v>#N/A</v>
      </c>
      <c r="JD21" s="169" t="e">
        <f t="shared" si="47"/>
        <v>#N/A</v>
      </c>
      <c r="JE21" s="169" t="e">
        <f t="shared" si="48"/>
        <v>#N/A</v>
      </c>
      <c r="JF21" s="169" t="e">
        <f t="shared" si="49"/>
        <v>#N/A</v>
      </c>
      <c r="JG21" s="169" t="e">
        <f t="shared" si="50"/>
        <v>#N/A</v>
      </c>
      <c r="JH21" s="169" t="e">
        <f t="shared" si="51"/>
        <v>#N/A</v>
      </c>
      <c r="JI21" s="169" t="e">
        <f t="shared" si="52"/>
        <v>#N/A</v>
      </c>
      <c r="JJ21" s="169" t="e">
        <f t="shared" si="53"/>
        <v>#N/A</v>
      </c>
      <c r="JK21" s="169" t="e">
        <f t="shared" si="54"/>
        <v>#N/A</v>
      </c>
      <c r="JL21" s="169" t="e">
        <f t="shared" si="55"/>
        <v>#N/A</v>
      </c>
      <c r="JM21" s="169" t="e">
        <f t="shared" si="56"/>
        <v>#N/A</v>
      </c>
      <c r="JN21" s="169" t="e">
        <f t="shared" si="57"/>
        <v>#N/A</v>
      </c>
      <c r="JO21" s="169" t="e">
        <f t="shared" si="58"/>
        <v>#N/A</v>
      </c>
      <c r="JP21" s="169" t="e">
        <f t="shared" si="59"/>
        <v>#N/A</v>
      </c>
      <c r="JQ21" s="169" t="e">
        <f t="shared" si="60"/>
        <v>#N/A</v>
      </c>
      <c r="JR21" s="169" t="e">
        <f t="shared" si="61"/>
        <v>#N/A</v>
      </c>
      <c r="JS21" s="169" t="e">
        <f t="shared" si="62"/>
        <v>#N/A</v>
      </c>
      <c r="JT21" s="169" t="e">
        <f t="shared" si="63"/>
        <v>#N/A</v>
      </c>
      <c r="JU21" s="169" t="e">
        <f t="shared" si="64"/>
        <v>#N/A</v>
      </c>
      <c r="JV21" s="169" t="e">
        <f t="shared" si="65"/>
        <v>#N/A</v>
      </c>
      <c r="JW21" s="169" t="e">
        <f t="shared" si="66"/>
        <v>#N/A</v>
      </c>
      <c r="JX21" s="169" t="e">
        <f t="shared" si="67"/>
        <v>#N/A</v>
      </c>
      <c r="JY21" s="169" t="e">
        <f t="shared" si="68"/>
        <v>#N/A</v>
      </c>
      <c r="JZ21" s="169" t="e">
        <f t="shared" si="69"/>
        <v>#N/A</v>
      </c>
      <c r="KA21" s="169" t="e">
        <f t="shared" si="70"/>
        <v>#N/A</v>
      </c>
      <c r="KB21" s="169" t="e">
        <f t="shared" si="71"/>
        <v>#N/A</v>
      </c>
      <c r="KC21" s="169" t="e">
        <f t="shared" si="72"/>
        <v>#N/A</v>
      </c>
      <c r="KD21" s="169" t="e">
        <f t="shared" si="73"/>
        <v>#N/A</v>
      </c>
      <c r="KE21" s="169" t="e">
        <f t="shared" si="74"/>
        <v>#N/A</v>
      </c>
      <c r="KF21" s="169" t="e">
        <f t="shared" si="75"/>
        <v>#N/A</v>
      </c>
      <c r="KG21" s="169" t="e">
        <f t="shared" si="76"/>
        <v>#N/A</v>
      </c>
      <c r="KH21" s="169" t="e">
        <f t="shared" si="77"/>
        <v>#N/A</v>
      </c>
      <c r="KI21" s="169" t="e">
        <f t="shared" si="78"/>
        <v>#N/A</v>
      </c>
      <c r="KJ21" s="169" t="e">
        <f t="shared" si="79"/>
        <v>#N/A</v>
      </c>
      <c r="KK21" s="169" t="e">
        <f t="shared" si="80"/>
        <v>#N/A</v>
      </c>
      <c r="KL21" s="169" t="e">
        <f t="shared" si="81"/>
        <v>#N/A</v>
      </c>
      <c r="KM21" s="169" t="e">
        <f t="shared" si="82"/>
        <v>#N/A</v>
      </c>
      <c r="KN21" s="169" t="e">
        <f t="shared" si="83"/>
        <v>#N/A</v>
      </c>
      <c r="KO21" s="169" t="e">
        <f t="shared" si="84"/>
        <v>#N/A</v>
      </c>
      <c r="KP21" s="169" t="e">
        <f t="shared" si="85"/>
        <v>#N/A</v>
      </c>
      <c r="KQ21" s="169" t="e">
        <f t="shared" si="86"/>
        <v>#N/A</v>
      </c>
      <c r="KR21" s="169" t="e">
        <f t="shared" si="87"/>
        <v>#N/A</v>
      </c>
      <c r="KS21" s="169" t="e">
        <f t="shared" si="88"/>
        <v>#N/A</v>
      </c>
      <c r="KT21" s="169" t="e">
        <f t="shared" si="89"/>
        <v>#N/A</v>
      </c>
      <c r="KU21" s="169" t="e">
        <f t="shared" si="90"/>
        <v>#N/A</v>
      </c>
      <c r="KV21" s="169" t="e">
        <f t="shared" si="91"/>
        <v>#N/A</v>
      </c>
      <c r="KW21" s="169" t="e">
        <f t="shared" si="92"/>
        <v>#N/A</v>
      </c>
      <c r="KX21" s="169" t="e">
        <f t="shared" si="93"/>
        <v>#N/A</v>
      </c>
      <c r="KY21" s="169" t="e">
        <f t="shared" si="94"/>
        <v>#N/A</v>
      </c>
      <c r="KZ21" s="169" t="e">
        <f t="shared" si="95"/>
        <v>#N/A</v>
      </c>
      <c r="LA21" s="169" t="e">
        <f t="shared" si="96"/>
        <v>#N/A</v>
      </c>
      <c r="LB21" s="169" t="e">
        <f t="shared" si="97"/>
        <v>#N/A</v>
      </c>
      <c r="LC21" s="169" t="e">
        <f t="shared" si="98"/>
        <v>#N/A</v>
      </c>
      <c r="LD21" s="169" t="e">
        <f t="shared" si="99"/>
        <v>#N/A</v>
      </c>
      <c r="LE21" s="169" t="e">
        <f t="shared" si="100"/>
        <v>#N/A</v>
      </c>
      <c r="LF21" s="169" t="e">
        <f t="shared" si="101"/>
        <v>#N/A</v>
      </c>
      <c r="LG21" s="169" t="e">
        <f t="shared" si="102"/>
        <v>#N/A</v>
      </c>
      <c r="LH21" s="169" t="e">
        <f t="shared" si="103"/>
        <v>#N/A</v>
      </c>
      <c r="LI21" s="169" t="e">
        <f t="shared" si="104"/>
        <v>#N/A</v>
      </c>
      <c r="LJ21" s="169" t="e">
        <f t="shared" si="105"/>
        <v>#N/A</v>
      </c>
      <c r="LK21" s="169" t="e">
        <f t="shared" si="106"/>
        <v>#N/A</v>
      </c>
      <c r="LL21" s="169" t="e">
        <f t="shared" si="107"/>
        <v>#N/A</v>
      </c>
      <c r="LM21" s="169" t="e">
        <f t="shared" si="108"/>
        <v>#N/A</v>
      </c>
      <c r="LN21" s="169" t="e">
        <f t="shared" si="109"/>
        <v>#N/A</v>
      </c>
      <c r="LO21" s="169" t="e">
        <f t="shared" si="110"/>
        <v>#N/A</v>
      </c>
      <c r="LP21" s="169" t="e">
        <f t="shared" si="111"/>
        <v>#N/A</v>
      </c>
      <c r="LQ21" s="169" t="e">
        <f t="shared" si="112"/>
        <v>#N/A</v>
      </c>
      <c r="LR21" s="169" t="e">
        <f t="shared" si="113"/>
        <v>#N/A</v>
      </c>
      <c r="LS21" s="169" t="e">
        <f t="shared" si="114"/>
        <v>#N/A</v>
      </c>
      <c r="LT21" s="169" t="e">
        <f t="shared" si="115"/>
        <v>#N/A</v>
      </c>
      <c r="LU21" s="169" t="e">
        <f t="shared" si="116"/>
        <v>#N/A</v>
      </c>
      <c r="LV21" s="169" t="e">
        <f t="shared" si="117"/>
        <v>#N/A</v>
      </c>
      <c r="LW21" s="169" t="e">
        <f t="shared" si="118"/>
        <v>#N/A</v>
      </c>
      <c r="LX21" s="169" t="e">
        <f t="shared" si="119"/>
        <v>#N/A</v>
      </c>
      <c r="LY21" s="169" t="e">
        <f t="shared" si="120"/>
        <v>#N/A</v>
      </c>
      <c r="LZ21" s="169" t="e">
        <f t="shared" si="121"/>
        <v>#N/A</v>
      </c>
      <c r="MA21" s="169" t="e">
        <f t="shared" si="122"/>
        <v>#N/A</v>
      </c>
      <c r="MB21" s="169" t="e">
        <f t="shared" si="123"/>
        <v>#N/A</v>
      </c>
      <c r="MC21" s="169" t="e">
        <f t="shared" si="124"/>
        <v>#N/A</v>
      </c>
      <c r="MD21" s="169" t="e">
        <f t="shared" si="125"/>
        <v>#N/A</v>
      </c>
      <c r="ME21" s="169" t="e">
        <f t="shared" si="126"/>
        <v>#N/A</v>
      </c>
      <c r="MF21" s="169" t="e">
        <f t="shared" si="127"/>
        <v>#N/A</v>
      </c>
      <c r="MG21" s="169" t="e">
        <f t="shared" si="128"/>
        <v>#N/A</v>
      </c>
      <c r="MH21" s="169" t="e">
        <f t="shared" si="129"/>
        <v>#N/A</v>
      </c>
      <c r="MI21" s="169" t="e">
        <f t="shared" si="130"/>
        <v>#N/A</v>
      </c>
      <c r="MJ21" s="169" t="e">
        <f t="shared" si="131"/>
        <v>#N/A</v>
      </c>
      <c r="MK21" s="169" t="e">
        <f t="shared" si="132"/>
        <v>#N/A</v>
      </c>
      <c r="ML21" s="169" t="e">
        <f t="shared" si="133"/>
        <v>#N/A</v>
      </c>
      <c r="MM21" s="169" t="e">
        <f t="shared" si="134"/>
        <v>#N/A</v>
      </c>
      <c r="MN21" s="169" t="e">
        <f t="shared" si="135"/>
        <v>#N/A</v>
      </c>
      <c r="MO21" s="169" t="e">
        <f t="shared" si="136"/>
        <v>#N/A</v>
      </c>
      <c r="MP21" s="169" t="e">
        <f t="shared" si="137"/>
        <v>#N/A</v>
      </c>
      <c r="MQ21" s="169" t="e">
        <f t="shared" si="138"/>
        <v>#N/A</v>
      </c>
      <c r="MR21" s="169" t="e">
        <f t="shared" si="139"/>
        <v>#N/A</v>
      </c>
      <c r="MS21" s="169" t="e">
        <f t="shared" si="140"/>
        <v>#N/A</v>
      </c>
      <c r="MT21" s="169" t="e">
        <f t="shared" si="141"/>
        <v>#N/A</v>
      </c>
      <c r="MU21" s="169" t="e">
        <f t="shared" si="142"/>
        <v>#N/A</v>
      </c>
      <c r="MV21" s="169" t="e">
        <f t="shared" si="143"/>
        <v>#N/A</v>
      </c>
      <c r="MW21" s="169" t="e">
        <f t="shared" si="144"/>
        <v>#N/A</v>
      </c>
      <c r="MX21" s="169" t="e">
        <f t="shared" si="145"/>
        <v>#N/A</v>
      </c>
      <c r="MY21" s="169" t="e">
        <f t="shared" si="146"/>
        <v>#N/A</v>
      </c>
      <c r="MZ21" s="169" t="e">
        <f t="shared" si="147"/>
        <v>#N/A</v>
      </c>
      <c r="NA21" s="169" t="e">
        <f t="shared" si="148"/>
        <v>#N/A</v>
      </c>
      <c r="NB21" s="169" t="e">
        <f t="shared" si="149"/>
        <v>#N/A</v>
      </c>
      <c r="NC21" s="169" t="e">
        <f t="shared" si="150"/>
        <v>#N/A</v>
      </c>
      <c r="ND21" s="169" t="e">
        <f t="shared" si="151"/>
        <v>#N/A</v>
      </c>
      <c r="NE21" s="169" t="e">
        <f t="shared" si="152"/>
        <v>#N/A</v>
      </c>
      <c r="NF21" s="169" t="e">
        <f t="shared" si="153"/>
        <v>#N/A</v>
      </c>
      <c r="NG21" s="169" t="e">
        <f t="shared" si="154"/>
        <v>#N/A</v>
      </c>
      <c r="NH21" s="169" t="e">
        <f t="shared" si="155"/>
        <v>#N/A</v>
      </c>
      <c r="NI21" s="169" t="e">
        <f t="shared" si="156"/>
        <v>#N/A</v>
      </c>
      <c r="NJ21" s="169" t="e">
        <f t="shared" si="157"/>
        <v>#N/A</v>
      </c>
      <c r="NK21" s="169" t="e">
        <f t="shared" si="158"/>
        <v>#N/A</v>
      </c>
      <c r="NL21" s="169" t="e">
        <f t="shared" si="159"/>
        <v>#N/A</v>
      </c>
      <c r="NM21" s="169" t="e">
        <f t="shared" si="160"/>
        <v>#N/A</v>
      </c>
      <c r="NN21" s="169" t="e">
        <f t="shared" si="161"/>
        <v>#N/A</v>
      </c>
      <c r="NO21" s="169" t="e">
        <f t="shared" si="162"/>
        <v>#N/A</v>
      </c>
      <c r="NP21" s="169" t="e">
        <f t="shared" si="163"/>
        <v>#N/A</v>
      </c>
      <c r="NQ21" s="169" t="e">
        <f t="shared" si="164"/>
        <v>#N/A</v>
      </c>
      <c r="NR21" s="169" t="e">
        <f t="shared" si="165"/>
        <v>#N/A</v>
      </c>
      <c r="NS21" s="169" t="e">
        <f t="shared" si="166"/>
        <v>#N/A</v>
      </c>
      <c r="NT21" s="169" t="e">
        <f t="shared" si="167"/>
        <v>#N/A</v>
      </c>
      <c r="NU21" s="169" t="e">
        <f t="shared" si="168"/>
        <v>#N/A</v>
      </c>
      <c r="NV21" s="169" t="e">
        <f t="shared" si="169"/>
        <v>#N/A</v>
      </c>
      <c r="NW21" s="169" t="e">
        <f t="shared" si="170"/>
        <v>#N/A</v>
      </c>
      <c r="NX21" s="169" t="e">
        <f t="shared" si="171"/>
        <v>#N/A</v>
      </c>
      <c r="NY21" s="169" t="e">
        <f t="shared" si="172"/>
        <v>#N/A</v>
      </c>
      <c r="NZ21" s="169" t="e">
        <f t="shared" si="173"/>
        <v>#N/A</v>
      </c>
      <c r="OA21" s="169" t="e">
        <f t="shared" si="174"/>
        <v>#N/A</v>
      </c>
      <c r="OB21" s="169" t="e">
        <f t="shared" si="175"/>
        <v>#N/A</v>
      </c>
      <c r="OC21" s="169" t="e">
        <f t="shared" si="176"/>
        <v>#N/A</v>
      </c>
      <c r="OD21" s="169" t="e">
        <f t="shared" si="177"/>
        <v>#N/A</v>
      </c>
      <c r="OE21" s="169" t="e">
        <f t="shared" si="178"/>
        <v>#N/A</v>
      </c>
      <c r="OF21" s="169" t="e">
        <f t="shared" si="179"/>
        <v>#N/A</v>
      </c>
      <c r="OG21" s="169" t="e">
        <f t="shared" si="180"/>
        <v>#N/A</v>
      </c>
      <c r="OH21" s="169" t="e">
        <f t="shared" si="181"/>
        <v>#N/A</v>
      </c>
      <c r="OI21" s="169" t="e">
        <f t="shared" si="182"/>
        <v>#N/A</v>
      </c>
      <c r="OJ21" s="169" t="e">
        <f t="shared" si="183"/>
        <v>#N/A</v>
      </c>
      <c r="OK21" s="169" t="e">
        <f t="shared" si="184"/>
        <v>#N/A</v>
      </c>
      <c r="OL21" s="169" t="e">
        <f t="shared" si="185"/>
        <v>#N/A</v>
      </c>
      <c r="OM21" s="169" t="e">
        <f t="shared" si="186"/>
        <v>#N/A</v>
      </c>
      <c r="ON21" s="169" t="e">
        <f t="shared" si="187"/>
        <v>#N/A</v>
      </c>
      <c r="OO21" s="169" t="e">
        <f t="shared" si="188"/>
        <v>#N/A</v>
      </c>
      <c r="OP21" s="169" t="e">
        <f t="shared" si="189"/>
        <v>#N/A</v>
      </c>
      <c r="OQ21" s="169" t="e">
        <f t="shared" si="190"/>
        <v>#N/A</v>
      </c>
      <c r="OR21" s="169" t="e">
        <f t="shared" si="191"/>
        <v>#N/A</v>
      </c>
      <c r="OS21" s="169" t="e">
        <f t="shared" si="192"/>
        <v>#N/A</v>
      </c>
      <c r="OT21" s="169" t="e">
        <f t="shared" si="193"/>
        <v>#N/A</v>
      </c>
      <c r="OU21" s="169" t="e">
        <f t="shared" si="194"/>
        <v>#N/A</v>
      </c>
      <c r="OV21" s="169" t="e">
        <f t="shared" si="195"/>
        <v>#N/A</v>
      </c>
      <c r="OW21" s="169" t="e">
        <f t="shared" si="196"/>
        <v>#N/A</v>
      </c>
      <c r="OX21" s="169" t="e">
        <f t="shared" si="197"/>
        <v>#N/A</v>
      </c>
      <c r="OY21" s="169" t="e">
        <f t="shared" si="198"/>
        <v>#N/A</v>
      </c>
      <c r="OZ21" s="169" t="e">
        <f t="shared" si="199"/>
        <v>#N/A</v>
      </c>
      <c r="PA21" s="169" t="e">
        <f t="shared" si="200"/>
        <v>#N/A</v>
      </c>
      <c r="PB21" s="169" t="e">
        <f t="shared" si="201"/>
        <v>#N/A</v>
      </c>
      <c r="PC21" s="169" t="e">
        <f t="shared" si="202"/>
        <v>#N/A</v>
      </c>
      <c r="PD21" s="169" t="e">
        <f t="shared" si="203"/>
        <v>#N/A</v>
      </c>
      <c r="PE21" s="169" t="e">
        <f t="shared" si="204"/>
        <v>#N/A</v>
      </c>
      <c r="PF21" s="169" t="e">
        <f t="shared" si="205"/>
        <v>#N/A</v>
      </c>
      <c r="PG21" s="169" t="e">
        <f t="shared" si="206"/>
        <v>#N/A</v>
      </c>
      <c r="PH21" s="169" t="e">
        <f t="shared" si="207"/>
        <v>#N/A</v>
      </c>
    </row>
    <row r="22" spans="1:424" hidden="1" x14ac:dyDescent="0.75">
      <c r="A22" s="4">
        <v>19</v>
      </c>
      <c r="B22" s="96" t="str">
        <f t="shared" si="208"/>
        <v/>
      </c>
      <c r="C22" s="95"/>
      <c r="D22" s="96" t="str">
        <f t="shared" si="209"/>
        <v/>
      </c>
      <c r="E22" s="124" t="str">
        <f t="shared" si="0"/>
        <v/>
      </c>
      <c r="F22" s="124" t="str">
        <f t="shared" si="1"/>
        <v/>
      </c>
      <c r="G22" s="73" t="str">
        <f t="shared" si="210"/>
        <v/>
      </c>
      <c r="H22" s="23"/>
      <c r="I22" s="57"/>
      <c r="J22" s="280"/>
      <c r="K22" s="74" t="str">
        <f>IF(AND(B22&gt;0,C22&gt;0,D22&gt;0),IF(ISBLANK(J22),IF(ISBLANK(H22),"",(D22-B22)*VLOOKUP(H22,VLookups!$A$4:$B$13,2,FALSE)),J22),"")</f>
        <v/>
      </c>
      <c r="L22" s="75" t="str">
        <f t="shared" si="2"/>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211"/>
        <v/>
      </c>
      <c r="W22" s="49" t="str">
        <f t="shared" si="212"/>
        <v/>
      </c>
      <c r="X22" s="49" t="str">
        <f t="shared" ref="X22:CI25" si="232">IF(ISNONTEXT($V22),Y22-$V22,"")</f>
        <v/>
      </c>
      <c r="Y22" s="49" t="str">
        <f t="shared" si="232"/>
        <v/>
      </c>
      <c r="Z22" s="49" t="str">
        <f t="shared" si="232"/>
        <v/>
      </c>
      <c r="AA22" s="49" t="str">
        <f t="shared" si="232"/>
        <v/>
      </c>
      <c r="AB22" s="49" t="str">
        <f t="shared" si="232"/>
        <v/>
      </c>
      <c r="AC22" s="49" t="str">
        <f t="shared" si="232"/>
        <v/>
      </c>
      <c r="AD22" s="49" t="str">
        <f t="shared" si="232"/>
        <v/>
      </c>
      <c r="AE22" s="49" t="str">
        <f t="shared" si="232"/>
        <v/>
      </c>
      <c r="AF22" s="49" t="str">
        <f t="shared" si="232"/>
        <v/>
      </c>
      <c r="AG22" s="49" t="str">
        <f t="shared" si="232"/>
        <v/>
      </c>
      <c r="AH22" s="49" t="str">
        <f t="shared" si="232"/>
        <v/>
      </c>
      <c r="AI22" s="49" t="str">
        <f t="shared" si="232"/>
        <v/>
      </c>
      <c r="AJ22" s="49" t="str">
        <f t="shared" si="232"/>
        <v/>
      </c>
      <c r="AK22" s="49" t="str">
        <f t="shared" si="232"/>
        <v/>
      </c>
      <c r="AL22" s="49" t="str">
        <f t="shared" si="232"/>
        <v/>
      </c>
      <c r="AM22" s="49" t="str">
        <f t="shared" si="232"/>
        <v/>
      </c>
      <c r="AN22" s="49" t="str">
        <f t="shared" si="232"/>
        <v/>
      </c>
      <c r="AO22" s="49" t="str">
        <f t="shared" si="232"/>
        <v/>
      </c>
      <c r="AP22" s="49" t="str">
        <f t="shared" si="232"/>
        <v/>
      </c>
      <c r="AQ22" s="49" t="str">
        <f t="shared" si="232"/>
        <v/>
      </c>
      <c r="AR22" s="49" t="str">
        <f t="shared" si="232"/>
        <v/>
      </c>
      <c r="AS22" s="49" t="str">
        <f t="shared" si="232"/>
        <v/>
      </c>
      <c r="AT22" s="49" t="str">
        <f t="shared" si="232"/>
        <v/>
      </c>
      <c r="AU22" s="49" t="str">
        <f t="shared" si="232"/>
        <v/>
      </c>
      <c r="AV22" s="49" t="str">
        <f t="shared" si="232"/>
        <v/>
      </c>
      <c r="AW22" s="49" t="str">
        <f t="shared" si="232"/>
        <v/>
      </c>
      <c r="AX22" s="49" t="str">
        <f t="shared" si="232"/>
        <v/>
      </c>
      <c r="AY22" s="49" t="str">
        <f t="shared" si="232"/>
        <v/>
      </c>
      <c r="AZ22" s="49" t="str">
        <f t="shared" si="232"/>
        <v/>
      </c>
      <c r="BA22" s="49" t="str">
        <f t="shared" si="232"/>
        <v/>
      </c>
      <c r="BB22" s="49" t="str">
        <f t="shared" si="232"/>
        <v/>
      </c>
      <c r="BC22" s="49" t="str">
        <f t="shared" si="232"/>
        <v/>
      </c>
      <c r="BD22" s="49" t="str">
        <f t="shared" si="232"/>
        <v/>
      </c>
      <c r="BE22" s="49" t="str">
        <f t="shared" si="232"/>
        <v/>
      </c>
      <c r="BF22" s="49" t="str">
        <f t="shared" si="232"/>
        <v/>
      </c>
      <c r="BG22" s="49" t="str">
        <f t="shared" si="232"/>
        <v/>
      </c>
      <c r="BH22" s="49" t="str">
        <f t="shared" si="232"/>
        <v/>
      </c>
      <c r="BI22" s="49" t="str">
        <f t="shared" si="232"/>
        <v/>
      </c>
      <c r="BJ22" s="49" t="str">
        <f t="shared" si="232"/>
        <v/>
      </c>
      <c r="BK22" s="49" t="str">
        <f t="shared" si="232"/>
        <v/>
      </c>
      <c r="BL22" s="49" t="str">
        <f t="shared" si="232"/>
        <v/>
      </c>
      <c r="BM22" s="49" t="str">
        <f t="shared" si="232"/>
        <v/>
      </c>
      <c r="BN22" s="49" t="str">
        <f t="shared" si="232"/>
        <v/>
      </c>
      <c r="BO22" s="49" t="str">
        <f t="shared" si="232"/>
        <v/>
      </c>
      <c r="BP22" s="49" t="str">
        <f t="shared" si="232"/>
        <v/>
      </c>
      <c r="BQ22" s="49" t="str">
        <f t="shared" si="232"/>
        <v/>
      </c>
      <c r="BR22" s="49" t="str">
        <f t="shared" si="232"/>
        <v/>
      </c>
      <c r="BS22" s="49" t="str">
        <f t="shared" si="232"/>
        <v/>
      </c>
      <c r="BT22" s="49" t="str">
        <f t="shared" si="232"/>
        <v/>
      </c>
      <c r="BU22" s="49" t="str">
        <f t="shared" si="232"/>
        <v/>
      </c>
      <c r="BV22" s="49" t="str">
        <f t="shared" si="232"/>
        <v/>
      </c>
      <c r="BW22" s="49" t="str">
        <f t="shared" si="232"/>
        <v/>
      </c>
      <c r="BX22" s="49" t="str">
        <f t="shared" si="232"/>
        <v/>
      </c>
      <c r="BY22" s="49" t="str">
        <f t="shared" si="232"/>
        <v/>
      </c>
      <c r="BZ22" s="49" t="str">
        <f t="shared" si="232"/>
        <v/>
      </c>
      <c r="CA22" s="49" t="str">
        <f t="shared" si="232"/>
        <v/>
      </c>
      <c r="CB22" s="49" t="str">
        <f t="shared" si="232"/>
        <v/>
      </c>
      <c r="CC22" s="49" t="str">
        <f t="shared" si="232"/>
        <v/>
      </c>
      <c r="CD22" s="49" t="str">
        <f t="shared" si="232"/>
        <v/>
      </c>
      <c r="CE22" s="49" t="str">
        <f t="shared" si="232"/>
        <v/>
      </c>
      <c r="CF22" s="49" t="str">
        <f t="shared" si="232"/>
        <v/>
      </c>
      <c r="CG22" s="49" t="str">
        <f t="shared" si="232"/>
        <v/>
      </c>
      <c r="CH22" s="49" t="str">
        <f t="shared" si="232"/>
        <v/>
      </c>
      <c r="CI22" s="49" t="str">
        <f t="shared" si="232"/>
        <v/>
      </c>
      <c r="CJ22" s="49" t="str">
        <f t="shared" si="230"/>
        <v/>
      </c>
      <c r="CK22" s="49" t="str">
        <f t="shared" si="230"/>
        <v/>
      </c>
      <c r="CL22" s="49" t="str">
        <f t="shared" si="230"/>
        <v/>
      </c>
      <c r="CM22" s="49" t="str">
        <f t="shared" si="230"/>
        <v/>
      </c>
      <c r="CN22" s="49" t="str">
        <f t="shared" si="230"/>
        <v/>
      </c>
      <c r="CO22" s="49" t="str">
        <f t="shared" si="230"/>
        <v/>
      </c>
      <c r="CP22" s="49" t="str">
        <f t="shared" si="230"/>
        <v/>
      </c>
      <c r="CQ22" s="49" t="str">
        <f t="shared" si="230"/>
        <v/>
      </c>
      <c r="CR22" s="49" t="str">
        <f t="shared" si="230"/>
        <v/>
      </c>
      <c r="CS22" s="49" t="str">
        <f t="shared" si="230"/>
        <v/>
      </c>
      <c r="CT22" s="49" t="str">
        <f t="shared" si="230"/>
        <v/>
      </c>
      <c r="CU22" s="49" t="str">
        <f t="shared" si="230"/>
        <v/>
      </c>
      <c r="CV22" s="49" t="str">
        <f t="shared" si="230"/>
        <v/>
      </c>
      <c r="CW22" s="49" t="str">
        <f t="shared" si="230"/>
        <v/>
      </c>
      <c r="CX22" s="49" t="str">
        <f t="shared" si="230"/>
        <v/>
      </c>
      <c r="CY22" s="49" t="str">
        <f t="shared" si="230"/>
        <v/>
      </c>
      <c r="CZ22" s="49" t="str">
        <f t="shared" si="230"/>
        <v/>
      </c>
      <c r="DA22" s="49" t="str">
        <f t="shared" si="230"/>
        <v/>
      </c>
      <c r="DB22" s="49" t="str">
        <f t="shared" si="230"/>
        <v/>
      </c>
      <c r="DC22" s="49" t="str">
        <f t="shared" si="230"/>
        <v/>
      </c>
      <c r="DD22" s="49" t="str">
        <f t="shared" si="230"/>
        <v/>
      </c>
      <c r="DE22" s="49" t="str">
        <f t="shared" si="230"/>
        <v/>
      </c>
      <c r="DF22" s="49" t="str">
        <f t="shared" si="230"/>
        <v/>
      </c>
      <c r="DG22" s="49" t="str">
        <f t="shared" si="230"/>
        <v/>
      </c>
      <c r="DH22" s="49" t="str">
        <f t="shared" si="230"/>
        <v/>
      </c>
      <c r="DI22" s="49" t="str">
        <f t="shared" si="230"/>
        <v/>
      </c>
      <c r="DJ22" s="49" t="str">
        <f t="shared" si="230"/>
        <v/>
      </c>
      <c r="DK22" s="49" t="str">
        <f t="shared" si="230"/>
        <v/>
      </c>
      <c r="DL22" s="49" t="str">
        <f t="shared" si="230"/>
        <v/>
      </c>
      <c r="DM22" s="49" t="str">
        <f t="shared" si="230"/>
        <v/>
      </c>
      <c r="DN22" s="49" t="str">
        <f t="shared" si="230"/>
        <v/>
      </c>
      <c r="DO22" s="49" t="str">
        <f t="shared" si="230"/>
        <v/>
      </c>
      <c r="DP22" s="49" t="str">
        <f t="shared" si="230"/>
        <v/>
      </c>
      <c r="DQ22" s="49" t="str">
        <f t="shared" si="230"/>
        <v/>
      </c>
      <c r="DR22" s="49" t="str">
        <f t="shared" si="230"/>
        <v/>
      </c>
      <c r="DS22" s="183" t="str">
        <f t="shared" si="213"/>
        <v/>
      </c>
      <c r="DT22" s="49" t="str">
        <f t="shared" si="214"/>
        <v/>
      </c>
      <c r="DU22" s="49" t="str">
        <f t="shared" ref="DU22:GF25" si="233">IF(ISNONTEXT($V22),DT22+$V22,"")</f>
        <v/>
      </c>
      <c r="DV22" s="49" t="str">
        <f t="shared" si="233"/>
        <v/>
      </c>
      <c r="DW22" s="49" t="str">
        <f t="shared" si="233"/>
        <v/>
      </c>
      <c r="DX22" s="49" t="str">
        <f t="shared" si="233"/>
        <v/>
      </c>
      <c r="DY22" s="49" t="str">
        <f t="shared" si="233"/>
        <v/>
      </c>
      <c r="DZ22" s="49" t="str">
        <f t="shared" si="233"/>
        <v/>
      </c>
      <c r="EA22" s="49" t="str">
        <f t="shared" si="233"/>
        <v/>
      </c>
      <c r="EB22" s="49" t="str">
        <f t="shared" si="233"/>
        <v/>
      </c>
      <c r="EC22" s="49" t="str">
        <f t="shared" si="233"/>
        <v/>
      </c>
      <c r="ED22" s="49" t="str">
        <f t="shared" si="233"/>
        <v/>
      </c>
      <c r="EE22" s="49" t="str">
        <f t="shared" si="233"/>
        <v/>
      </c>
      <c r="EF22" s="49" t="str">
        <f t="shared" si="233"/>
        <v/>
      </c>
      <c r="EG22" s="49" t="str">
        <f t="shared" si="233"/>
        <v/>
      </c>
      <c r="EH22" s="49" t="str">
        <f t="shared" si="233"/>
        <v/>
      </c>
      <c r="EI22" s="49" t="str">
        <f t="shared" si="233"/>
        <v/>
      </c>
      <c r="EJ22" s="49" t="str">
        <f t="shared" si="233"/>
        <v/>
      </c>
      <c r="EK22" s="49" t="str">
        <f t="shared" si="233"/>
        <v/>
      </c>
      <c r="EL22" s="49" t="str">
        <f t="shared" si="233"/>
        <v/>
      </c>
      <c r="EM22" s="49" t="str">
        <f t="shared" si="233"/>
        <v/>
      </c>
      <c r="EN22" s="49" t="str">
        <f t="shared" si="233"/>
        <v/>
      </c>
      <c r="EO22" s="49" t="str">
        <f t="shared" si="233"/>
        <v/>
      </c>
      <c r="EP22" s="49" t="str">
        <f t="shared" si="233"/>
        <v/>
      </c>
      <c r="EQ22" s="49" t="str">
        <f t="shared" si="233"/>
        <v/>
      </c>
      <c r="ER22" s="49" t="str">
        <f t="shared" si="233"/>
        <v/>
      </c>
      <c r="ES22" s="49" t="str">
        <f t="shared" si="233"/>
        <v/>
      </c>
      <c r="ET22" s="49" t="str">
        <f t="shared" si="233"/>
        <v/>
      </c>
      <c r="EU22" s="49" t="str">
        <f t="shared" si="233"/>
        <v/>
      </c>
      <c r="EV22" s="49" t="str">
        <f t="shared" si="233"/>
        <v/>
      </c>
      <c r="EW22" s="49" t="str">
        <f t="shared" si="233"/>
        <v/>
      </c>
      <c r="EX22" s="49" t="str">
        <f t="shared" si="233"/>
        <v/>
      </c>
      <c r="EY22" s="49" t="str">
        <f t="shared" si="233"/>
        <v/>
      </c>
      <c r="EZ22" s="49" t="str">
        <f t="shared" si="233"/>
        <v/>
      </c>
      <c r="FA22" s="49" t="str">
        <f t="shared" si="233"/>
        <v/>
      </c>
      <c r="FB22" s="49" t="str">
        <f t="shared" si="233"/>
        <v/>
      </c>
      <c r="FC22" s="49" t="str">
        <f t="shared" si="233"/>
        <v/>
      </c>
      <c r="FD22" s="49" t="str">
        <f t="shared" si="233"/>
        <v/>
      </c>
      <c r="FE22" s="49" t="str">
        <f t="shared" si="233"/>
        <v/>
      </c>
      <c r="FF22" s="49" t="str">
        <f t="shared" si="233"/>
        <v/>
      </c>
      <c r="FG22" s="49" t="str">
        <f t="shared" si="233"/>
        <v/>
      </c>
      <c r="FH22" s="49" t="str">
        <f t="shared" si="233"/>
        <v/>
      </c>
      <c r="FI22" s="49" t="str">
        <f t="shared" si="233"/>
        <v/>
      </c>
      <c r="FJ22" s="49" t="str">
        <f t="shared" si="233"/>
        <v/>
      </c>
      <c r="FK22" s="49" t="str">
        <f t="shared" si="233"/>
        <v/>
      </c>
      <c r="FL22" s="49" t="str">
        <f t="shared" si="233"/>
        <v/>
      </c>
      <c r="FM22" s="49" t="str">
        <f t="shared" si="233"/>
        <v/>
      </c>
      <c r="FN22" s="49" t="str">
        <f t="shared" si="233"/>
        <v/>
      </c>
      <c r="FO22" s="49" t="str">
        <f t="shared" si="233"/>
        <v/>
      </c>
      <c r="FP22" s="49" t="str">
        <f t="shared" si="233"/>
        <v/>
      </c>
      <c r="FQ22" s="49" t="str">
        <f t="shared" si="233"/>
        <v/>
      </c>
      <c r="FR22" s="49" t="str">
        <f t="shared" si="233"/>
        <v/>
      </c>
      <c r="FS22" s="49" t="str">
        <f t="shared" si="233"/>
        <v/>
      </c>
      <c r="FT22" s="49" t="str">
        <f t="shared" si="233"/>
        <v/>
      </c>
      <c r="FU22" s="49" t="str">
        <f t="shared" si="233"/>
        <v/>
      </c>
      <c r="FV22" s="49" t="str">
        <f t="shared" si="233"/>
        <v/>
      </c>
      <c r="FW22" s="49" t="str">
        <f t="shared" si="233"/>
        <v/>
      </c>
      <c r="FX22" s="49" t="str">
        <f t="shared" si="233"/>
        <v/>
      </c>
      <c r="FY22" s="49" t="str">
        <f t="shared" si="233"/>
        <v/>
      </c>
      <c r="FZ22" s="49" t="str">
        <f t="shared" si="233"/>
        <v/>
      </c>
      <c r="GA22" s="49" t="str">
        <f t="shared" si="233"/>
        <v/>
      </c>
      <c r="GB22" s="49" t="str">
        <f t="shared" si="233"/>
        <v/>
      </c>
      <c r="GC22" s="49" t="str">
        <f t="shared" si="233"/>
        <v/>
      </c>
      <c r="GD22" s="49" t="str">
        <f t="shared" si="233"/>
        <v/>
      </c>
      <c r="GE22" s="49" t="str">
        <f t="shared" si="233"/>
        <v/>
      </c>
      <c r="GF22" s="49" t="str">
        <f t="shared" si="233"/>
        <v/>
      </c>
      <c r="GG22" s="49" t="str">
        <f t="shared" si="231"/>
        <v/>
      </c>
      <c r="GH22" s="49" t="str">
        <f t="shared" si="231"/>
        <v/>
      </c>
      <c r="GI22" s="49" t="str">
        <f t="shared" si="231"/>
        <v/>
      </c>
      <c r="GJ22" s="49" t="str">
        <f t="shared" si="231"/>
        <v/>
      </c>
      <c r="GK22" s="49" t="str">
        <f t="shared" si="231"/>
        <v/>
      </c>
      <c r="GL22" s="49" t="str">
        <f t="shared" si="231"/>
        <v/>
      </c>
      <c r="GM22" s="49" t="str">
        <f t="shared" si="231"/>
        <v/>
      </c>
      <c r="GN22" s="49" t="str">
        <f t="shared" si="231"/>
        <v/>
      </c>
      <c r="GO22" s="49" t="str">
        <f t="shared" si="231"/>
        <v/>
      </c>
      <c r="GP22" s="49" t="str">
        <f t="shared" si="231"/>
        <v/>
      </c>
      <c r="GQ22" s="49" t="str">
        <f t="shared" si="231"/>
        <v/>
      </c>
      <c r="GR22" s="49" t="str">
        <f t="shared" si="231"/>
        <v/>
      </c>
      <c r="GS22" s="49" t="str">
        <f t="shared" si="231"/>
        <v/>
      </c>
      <c r="GT22" s="49" t="str">
        <f t="shared" si="231"/>
        <v/>
      </c>
      <c r="GU22" s="49" t="str">
        <f t="shared" si="231"/>
        <v/>
      </c>
      <c r="GV22" s="49" t="str">
        <f t="shared" si="231"/>
        <v/>
      </c>
      <c r="GW22" s="49" t="str">
        <f t="shared" si="231"/>
        <v/>
      </c>
      <c r="GX22" s="49" t="str">
        <f t="shared" si="231"/>
        <v/>
      </c>
      <c r="GY22" s="49" t="str">
        <f t="shared" si="231"/>
        <v/>
      </c>
      <c r="GZ22" s="49" t="str">
        <f t="shared" si="231"/>
        <v/>
      </c>
      <c r="HA22" s="49" t="str">
        <f t="shared" si="231"/>
        <v/>
      </c>
      <c r="HB22" s="49" t="str">
        <f t="shared" si="231"/>
        <v/>
      </c>
      <c r="HC22" s="49" t="str">
        <f t="shared" si="231"/>
        <v/>
      </c>
      <c r="HD22" s="49" t="str">
        <f t="shared" si="231"/>
        <v/>
      </c>
      <c r="HE22" s="49" t="str">
        <f t="shared" si="231"/>
        <v/>
      </c>
      <c r="HF22" s="49" t="str">
        <f t="shared" si="231"/>
        <v/>
      </c>
      <c r="HG22" s="49" t="str">
        <f t="shared" si="231"/>
        <v/>
      </c>
      <c r="HH22" s="49" t="str">
        <f t="shared" si="231"/>
        <v/>
      </c>
      <c r="HI22" s="49" t="str">
        <f t="shared" si="231"/>
        <v/>
      </c>
      <c r="HJ22" s="49" t="str">
        <f t="shared" si="231"/>
        <v/>
      </c>
      <c r="HK22" s="49" t="str">
        <f t="shared" si="231"/>
        <v/>
      </c>
      <c r="HL22" s="49" t="str">
        <f t="shared" si="231"/>
        <v/>
      </c>
      <c r="HM22" s="49" t="str">
        <f t="shared" si="231"/>
        <v/>
      </c>
      <c r="HN22" s="49" t="str">
        <f t="shared" si="231"/>
        <v/>
      </c>
      <c r="HO22" s="49" t="str">
        <f t="shared" si="231"/>
        <v/>
      </c>
      <c r="HP22" s="169" t="e">
        <f t="shared" si="7"/>
        <v>#N/A</v>
      </c>
      <c r="HQ22" s="169" t="e">
        <f t="shared" si="8"/>
        <v>#N/A</v>
      </c>
      <c r="HR22" s="169" t="e">
        <f t="shared" si="9"/>
        <v>#N/A</v>
      </c>
      <c r="HS22" s="169" t="e">
        <f t="shared" si="10"/>
        <v>#N/A</v>
      </c>
      <c r="HT22" s="169" t="e">
        <f t="shared" si="11"/>
        <v>#N/A</v>
      </c>
      <c r="HU22" s="169" t="e">
        <f t="shared" si="12"/>
        <v>#N/A</v>
      </c>
      <c r="HV22" s="169" t="e">
        <f t="shared" si="13"/>
        <v>#N/A</v>
      </c>
      <c r="HW22" s="169" t="e">
        <f t="shared" si="14"/>
        <v>#N/A</v>
      </c>
      <c r="HX22" s="169" t="e">
        <f t="shared" si="15"/>
        <v>#N/A</v>
      </c>
      <c r="HY22" s="169" t="e">
        <f t="shared" si="16"/>
        <v>#N/A</v>
      </c>
      <c r="HZ22" s="169" t="e">
        <f t="shared" si="17"/>
        <v>#N/A</v>
      </c>
      <c r="IA22" s="169" t="e">
        <f t="shared" si="18"/>
        <v>#N/A</v>
      </c>
      <c r="IB22" s="169" t="e">
        <f t="shared" si="19"/>
        <v>#N/A</v>
      </c>
      <c r="IC22" s="169" t="e">
        <f t="shared" si="20"/>
        <v>#N/A</v>
      </c>
      <c r="ID22" s="169" t="e">
        <f t="shared" si="21"/>
        <v>#N/A</v>
      </c>
      <c r="IE22" s="169" t="e">
        <f t="shared" si="22"/>
        <v>#N/A</v>
      </c>
      <c r="IF22" s="169" t="e">
        <f t="shared" si="23"/>
        <v>#N/A</v>
      </c>
      <c r="IG22" s="169" t="e">
        <f t="shared" si="24"/>
        <v>#N/A</v>
      </c>
      <c r="IH22" s="169" t="e">
        <f t="shared" si="25"/>
        <v>#N/A</v>
      </c>
      <c r="II22" s="169" t="e">
        <f t="shared" si="26"/>
        <v>#N/A</v>
      </c>
      <c r="IJ22" s="169" t="e">
        <f t="shared" si="27"/>
        <v>#N/A</v>
      </c>
      <c r="IK22" s="169" t="e">
        <f t="shared" si="28"/>
        <v>#N/A</v>
      </c>
      <c r="IL22" s="169" t="e">
        <f t="shared" si="29"/>
        <v>#N/A</v>
      </c>
      <c r="IM22" s="169" t="e">
        <f t="shared" si="30"/>
        <v>#N/A</v>
      </c>
      <c r="IN22" s="169" t="e">
        <f t="shared" si="31"/>
        <v>#N/A</v>
      </c>
      <c r="IO22" s="169" t="e">
        <f t="shared" si="32"/>
        <v>#N/A</v>
      </c>
      <c r="IP22" s="169" t="e">
        <f t="shared" si="33"/>
        <v>#N/A</v>
      </c>
      <c r="IQ22" s="169" t="e">
        <f t="shared" si="34"/>
        <v>#N/A</v>
      </c>
      <c r="IR22" s="169" t="e">
        <f t="shared" si="35"/>
        <v>#N/A</v>
      </c>
      <c r="IS22" s="169" t="e">
        <f t="shared" si="36"/>
        <v>#N/A</v>
      </c>
      <c r="IT22" s="169" t="e">
        <f t="shared" si="37"/>
        <v>#N/A</v>
      </c>
      <c r="IU22" s="169" t="e">
        <f t="shared" si="38"/>
        <v>#N/A</v>
      </c>
      <c r="IV22" s="169" t="e">
        <f t="shared" si="39"/>
        <v>#N/A</v>
      </c>
      <c r="IW22" s="169" t="e">
        <f t="shared" si="40"/>
        <v>#N/A</v>
      </c>
      <c r="IX22" s="169" t="e">
        <f t="shared" si="41"/>
        <v>#N/A</v>
      </c>
      <c r="IY22" s="169" t="e">
        <f t="shared" si="42"/>
        <v>#N/A</v>
      </c>
      <c r="IZ22" s="169" t="e">
        <f t="shared" si="43"/>
        <v>#N/A</v>
      </c>
      <c r="JA22" s="169" t="e">
        <f t="shared" si="44"/>
        <v>#N/A</v>
      </c>
      <c r="JB22" s="169" t="e">
        <f t="shared" si="45"/>
        <v>#N/A</v>
      </c>
      <c r="JC22" s="169" t="e">
        <f t="shared" si="46"/>
        <v>#N/A</v>
      </c>
      <c r="JD22" s="169" t="e">
        <f t="shared" si="47"/>
        <v>#N/A</v>
      </c>
      <c r="JE22" s="169" t="e">
        <f t="shared" si="48"/>
        <v>#N/A</v>
      </c>
      <c r="JF22" s="169" t="e">
        <f t="shared" si="49"/>
        <v>#N/A</v>
      </c>
      <c r="JG22" s="169" t="e">
        <f t="shared" si="50"/>
        <v>#N/A</v>
      </c>
      <c r="JH22" s="169" t="e">
        <f t="shared" si="51"/>
        <v>#N/A</v>
      </c>
      <c r="JI22" s="169" t="e">
        <f t="shared" si="52"/>
        <v>#N/A</v>
      </c>
      <c r="JJ22" s="169" t="e">
        <f t="shared" si="53"/>
        <v>#N/A</v>
      </c>
      <c r="JK22" s="169" t="e">
        <f t="shared" si="54"/>
        <v>#N/A</v>
      </c>
      <c r="JL22" s="169" t="e">
        <f t="shared" si="55"/>
        <v>#N/A</v>
      </c>
      <c r="JM22" s="169" t="e">
        <f t="shared" si="56"/>
        <v>#N/A</v>
      </c>
      <c r="JN22" s="169" t="e">
        <f t="shared" si="57"/>
        <v>#N/A</v>
      </c>
      <c r="JO22" s="169" t="e">
        <f t="shared" si="58"/>
        <v>#N/A</v>
      </c>
      <c r="JP22" s="169" t="e">
        <f t="shared" si="59"/>
        <v>#N/A</v>
      </c>
      <c r="JQ22" s="169" t="e">
        <f t="shared" si="60"/>
        <v>#N/A</v>
      </c>
      <c r="JR22" s="169" t="e">
        <f t="shared" si="61"/>
        <v>#N/A</v>
      </c>
      <c r="JS22" s="169" t="e">
        <f t="shared" si="62"/>
        <v>#N/A</v>
      </c>
      <c r="JT22" s="169" t="e">
        <f t="shared" si="63"/>
        <v>#N/A</v>
      </c>
      <c r="JU22" s="169" t="e">
        <f t="shared" si="64"/>
        <v>#N/A</v>
      </c>
      <c r="JV22" s="169" t="e">
        <f t="shared" si="65"/>
        <v>#N/A</v>
      </c>
      <c r="JW22" s="169" t="e">
        <f t="shared" si="66"/>
        <v>#N/A</v>
      </c>
      <c r="JX22" s="169" t="e">
        <f t="shared" si="67"/>
        <v>#N/A</v>
      </c>
      <c r="JY22" s="169" t="e">
        <f t="shared" si="68"/>
        <v>#N/A</v>
      </c>
      <c r="JZ22" s="169" t="e">
        <f t="shared" si="69"/>
        <v>#N/A</v>
      </c>
      <c r="KA22" s="169" t="e">
        <f t="shared" si="70"/>
        <v>#N/A</v>
      </c>
      <c r="KB22" s="169" t="e">
        <f t="shared" si="71"/>
        <v>#N/A</v>
      </c>
      <c r="KC22" s="169" t="e">
        <f t="shared" si="72"/>
        <v>#N/A</v>
      </c>
      <c r="KD22" s="169" t="e">
        <f t="shared" si="73"/>
        <v>#N/A</v>
      </c>
      <c r="KE22" s="169" t="e">
        <f t="shared" si="74"/>
        <v>#N/A</v>
      </c>
      <c r="KF22" s="169" t="e">
        <f t="shared" si="75"/>
        <v>#N/A</v>
      </c>
      <c r="KG22" s="169" t="e">
        <f t="shared" si="76"/>
        <v>#N/A</v>
      </c>
      <c r="KH22" s="169" t="e">
        <f t="shared" si="77"/>
        <v>#N/A</v>
      </c>
      <c r="KI22" s="169" t="e">
        <f t="shared" si="78"/>
        <v>#N/A</v>
      </c>
      <c r="KJ22" s="169" t="e">
        <f t="shared" si="79"/>
        <v>#N/A</v>
      </c>
      <c r="KK22" s="169" t="e">
        <f t="shared" si="80"/>
        <v>#N/A</v>
      </c>
      <c r="KL22" s="169" t="e">
        <f t="shared" si="81"/>
        <v>#N/A</v>
      </c>
      <c r="KM22" s="169" t="e">
        <f t="shared" si="82"/>
        <v>#N/A</v>
      </c>
      <c r="KN22" s="169" t="e">
        <f t="shared" si="83"/>
        <v>#N/A</v>
      </c>
      <c r="KO22" s="169" t="e">
        <f t="shared" si="84"/>
        <v>#N/A</v>
      </c>
      <c r="KP22" s="169" t="e">
        <f t="shared" si="85"/>
        <v>#N/A</v>
      </c>
      <c r="KQ22" s="169" t="e">
        <f t="shared" si="86"/>
        <v>#N/A</v>
      </c>
      <c r="KR22" s="169" t="e">
        <f t="shared" si="87"/>
        <v>#N/A</v>
      </c>
      <c r="KS22" s="169" t="e">
        <f t="shared" si="88"/>
        <v>#N/A</v>
      </c>
      <c r="KT22" s="169" t="e">
        <f t="shared" si="89"/>
        <v>#N/A</v>
      </c>
      <c r="KU22" s="169" t="e">
        <f t="shared" si="90"/>
        <v>#N/A</v>
      </c>
      <c r="KV22" s="169" t="e">
        <f t="shared" si="91"/>
        <v>#N/A</v>
      </c>
      <c r="KW22" s="169" t="e">
        <f t="shared" si="92"/>
        <v>#N/A</v>
      </c>
      <c r="KX22" s="169" t="e">
        <f t="shared" si="93"/>
        <v>#N/A</v>
      </c>
      <c r="KY22" s="169" t="e">
        <f t="shared" si="94"/>
        <v>#N/A</v>
      </c>
      <c r="KZ22" s="169" t="e">
        <f t="shared" si="95"/>
        <v>#N/A</v>
      </c>
      <c r="LA22" s="169" t="e">
        <f t="shared" si="96"/>
        <v>#N/A</v>
      </c>
      <c r="LB22" s="169" t="e">
        <f t="shared" si="97"/>
        <v>#N/A</v>
      </c>
      <c r="LC22" s="169" t="e">
        <f t="shared" si="98"/>
        <v>#N/A</v>
      </c>
      <c r="LD22" s="169" t="e">
        <f t="shared" si="99"/>
        <v>#N/A</v>
      </c>
      <c r="LE22" s="169" t="e">
        <f t="shared" si="100"/>
        <v>#N/A</v>
      </c>
      <c r="LF22" s="169" t="e">
        <f t="shared" si="101"/>
        <v>#N/A</v>
      </c>
      <c r="LG22" s="169" t="e">
        <f t="shared" si="102"/>
        <v>#N/A</v>
      </c>
      <c r="LH22" s="169" t="e">
        <f t="shared" si="103"/>
        <v>#N/A</v>
      </c>
      <c r="LI22" s="169" t="e">
        <f t="shared" si="104"/>
        <v>#N/A</v>
      </c>
      <c r="LJ22" s="169" t="e">
        <f t="shared" si="105"/>
        <v>#N/A</v>
      </c>
      <c r="LK22" s="169" t="e">
        <f t="shared" si="106"/>
        <v>#N/A</v>
      </c>
      <c r="LL22" s="169" t="e">
        <f t="shared" si="107"/>
        <v>#N/A</v>
      </c>
      <c r="LM22" s="169" t="e">
        <f t="shared" si="108"/>
        <v>#N/A</v>
      </c>
      <c r="LN22" s="169" t="e">
        <f t="shared" si="109"/>
        <v>#N/A</v>
      </c>
      <c r="LO22" s="169" t="e">
        <f t="shared" si="110"/>
        <v>#N/A</v>
      </c>
      <c r="LP22" s="169" t="e">
        <f t="shared" si="111"/>
        <v>#N/A</v>
      </c>
      <c r="LQ22" s="169" t="e">
        <f t="shared" si="112"/>
        <v>#N/A</v>
      </c>
      <c r="LR22" s="169" t="e">
        <f t="shared" si="113"/>
        <v>#N/A</v>
      </c>
      <c r="LS22" s="169" t="e">
        <f t="shared" si="114"/>
        <v>#N/A</v>
      </c>
      <c r="LT22" s="169" t="e">
        <f t="shared" si="115"/>
        <v>#N/A</v>
      </c>
      <c r="LU22" s="169" t="e">
        <f t="shared" si="116"/>
        <v>#N/A</v>
      </c>
      <c r="LV22" s="169" t="e">
        <f t="shared" si="117"/>
        <v>#N/A</v>
      </c>
      <c r="LW22" s="169" t="e">
        <f t="shared" si="118"/>
        <v>#N/A</v>
      </c>
      <c r="LX22" s="169" t="e">
        <f t="shared" si="119"/>
        <v>#N/A</v>
      </c>
      <c r="LY22" s="169" t="e">
        <f t="shared" si="120"/>
        <v>#N/A</v>
      </c>
      <c r="LZ22" s="169" t="e">
        <f t="shared" si="121"/>
        <v>#N/A</v>
      </c>
      <c r="MA22" s="169" t="e">
        <f t="shared" si="122"/>
        <v>#N/A</v>
      </c>
      <c r="MB22" s="169" t="e">
        <f t="shared" si="123"/>
        <v>#N/A</v>
      </c>
      <c r="MC22" s="169" t="e">
        <f t="shared" si="124"/>
        <v>#N/A</v>
      </c>
      <c r="MD22" s="169" t="e">
        <f t="shared" si="125"/>
        <v>#N/A</v>
      </c>
      <c r="ME22" s="169" t="e">
        <f t="shared" si="126"/>
        <v>#N/A</v>
      </c>
      <c r="MF22" s="169" t="e">
        <f t="shared" si="127"/>
        <v>#N/A</v>
      </c>
      <c r="MG22" s="169" t="e">
        <f t="shared" si="128"/>
        <v>#N/A</v>
      </c>
      <c r="MH22" s="169" t="e">
        <f t="shared" si="129"/>
        <v>#N/A</v>
      </c>
      <c r="MI22" s="169" t="e">
        <f t="shared" si="130"/>
        <v>#N/A</v>
      </c>
      <c r="MJ22" s="169" t="e">
        <f t="shared" si="131"/>
        <v>#N/A</v>
      </c>
      <c r="MK22" s="169" t="e">
        <f t="shared" si="132"/>
        <v>#N/A</v>
      </c>
      <c r="ML22" s="169" t="e">
        <f t="shared" si="133"/>
        <v>#N/A</v>
      </c>
      <c r="MM22" s="169" t="e">
        <f t="shared" si="134"/>
        <v>#N/A</v>
      </c>
      <c r="MN22" s="169" t="e">
        <f t="shared" si="135"/>
        <v>#N/A</v>
      </c>
      <c r="MO22" s="169" t="e">
        <f t="shared" si="136"/>
        <v>#N/A</v>
      </c>
      <c r="MP22" s="169" t="e">
        <f t="shared" si="137"/>
        <v>#N/A</v>
      </c>
      <c r="MQ22" s="169" t="e">
        <f t="shared" si="138"/>
        <v>#N/A</v>
      </c>
      <c r="MR22" s="169" t="e">
        <f t="shared" si="139"/>
        <v>#N/A</v>
      </c>
      <c r="MS22" s="169" t="e">
        <f t="shared" si="140"/>
        <v>#N/A</v>
      </c>
      <c r="MT22" s="169" t="e">
        <f t="shared" si="141"/>
        <v>#N/A</v>
      </c>
      <c r="MU22" s="169" t="e">
        <f t="shared" si="142"/>
        <v>#N/A</v>
      </c>
      <c r="MV22" s="169" t="e">
        <f t="shared" si="143"/>
        <v>#N/A</v>
      </c>
      <c r="MW22" s="169" t="e">
        <f t="shared" si="144"/>
        <v>#N/A</v>
      </c>
      <c r="MX22" s="169" t="e">
        <f t="shared" si="145"/>
        <v>#N/A</v>
      </c>
      <c r="MY22" s="169" t="e">
        <f t="shared" si="146"/>
        <v>#N/A</v>
      </c>
      <c r="MZ22" s="169" t="e">
        <f t="shared" si="147"/>
        <v>#N/A</v>
      </c>
      <c r="NA22" s="169" t="e">
        <f t="shared" si="148"/>
        <v>#N/A</v>
      </c>
      <c r="NB22" s="169" t="e">
        <f t="shared" si="149"/>
        <v>#N/A</v>
      </c>
      <c r="NC22" s="169" t="e">
        <f t="shared" si="150"/>
        <v>#N/A</v>
      </c>
      <c r="ND22" s="169" t="e">
        <f t="shared" si="151"/>
        <v>#N/A</v>
      </c>
      <c r="NE22" s="169" t="e">
        <f t="shared" si="152"/>
        <v>#N/A</v>
      </c>
      <c r="NF22" s="169" t="e">
        <f t="shared" si="153"/>
        <v>#N/A</v>
      </c>
      <c r="NG22" s="169" t="e">
        <f t="shared" si="154"/>
        <v>#N/A</v>
      </c>
      <c r="NH22" s="169" t="e">
        <f t="shared" si="155"/>
        <v>#N/A</v>
      </c>
      <c r="NI22" s="169" t="e">
        <f t="shared" si="156"/>
        <v>#N/A</v>
      </c>
      <c r="NJ22" s="169" t="e">
        <f t="shared" si="157"/>
        <v>#N/A</v>
      </c>
      <c r="NK22" s="169" t="e">
        <f t="shared" si="158"/>
        <v>#N/A</v>
      </c>
      <c r="NL22" s="169" t="e">
        <f t="shared" si="159"/>
        <v>#N/A</v>
      </c>
      <c r="NM22" s="169" t="e">
        <f t="shared" si="160"/>
        <v>#N/A</v>
      </c>
      <c r="NN22" s="169" t="e">
        <f t="shared" si="161"/>
        <v>#N/A</v>
      </c>
      <c r="NO22" s="169" t="e">
        <f t="shared" si="162"/>
        <v>#N/A</v>
      </c>
      <c r="NP22" s="169" t="e">
        <f t="shared" si="163"/>
        <v>#N/A</v>
      </c>
      <c r="NQ22" s="169" t="e">
        <f t="shared" si="164"/>
        <v>#N/A</v>
      </c>
      <c r="NR22" s="169" t="e">
        <f t="shared" si="165"/>
        <v>#N/A</v>
      </c>
      <c r="NS22" s="169" t="e">
        <f t="shared" si="166"/>
        <v>#N/A</v>
      </c>
      <c r="NT22" s="169" t="e">
        <f t="shared" si="167"/>
        <v>#N/A</v>
      </c>
      <c r="NU22" s="169" t="e">
        <f t="shared" si="168"/>
        <v>#N/A</v>
      </c>
      <c r="NV22" s="169" t="e">
        <f t="shared" si="169"/>
        <v>#N/A</v>
      </c>
      <c r="NW22" s="169" t="e">
        <f t="shared" si="170"/>
        <v>#N/A</v>
      </c>
      <c r="NX22" s="169" t="e">
        <f t="shared" si="171"/>
        <v>#N/A</v>
      </c>
      <c r="NY22" s="169" t="e">
        <f t="shared" si="172"/>
        <v>#N/A</v>
      </c>
      <c r="NZ22" s="169" t="e">
        <f t="shared" si="173"/>
        <v>#N/A</v>
      </c>
      <c r="OA22" s="169" t="e">
        <f t="shared" si="174"/>
        <v>#N/A</v>
      </c>
      <c r="OB22" s="169" t="e">
        <f t="shared" si="175"/>
        <v>#N/A</v>
      </c>
      <c r="OC22" s="169" t="e">
        <f t="shared" si="176"/>
        <v>#N/A</v>
      </c>
      <c r="OD22" s="169" t="e">
        <f t="shared" si="177"/>
        <v>#N/A</v>
      </c>
      <c r="OE22" s="169" t="e">
        <f t="shared" si="178"/>
        <v>#N/A</v>
      </c>
      <c r="OF22" s="169" t="e">
        <f t="shared" si="179"/>
        <v>#N/A</v>
      </c>
      <c r="OG22" s="169" t="e">
        <f t="shared" si="180"/>
        <v>#N/A</v>
      </c>
      <c r="OH22" s="169" t="e">
        <f t="shared" si="181"/>
        <v>#N/A</v>
      </c>
      <c r="OI22" s="169" t="e">
        <f t="shared" si="182"/>
        <v>#N/A</v>
      </c>
      <c r="OJ22" s="169" t="e">
        <f t="shared" si="183"/>
        <v>#N/A</v>
      </c>
      <c r="OK22" s="169" t="e">
        <f t="shared" si="184"/>
        <v>#N/A</v>
      </c>
      <c r="OL22" s="169" t="e">
        <f t="shared" si="185"/>
        <v>#N/A</v>
      </c>
      <c r="OM22" s="169" t="e">
        <f t="shared" si="186"/>
        <v>#N/A</v>
      </c>
      <c r="ON22" s="169" t="e">
        <f t="shared" si="187"/>
        <v>#N/A</v>
      </c>
      <c r="OO22" s="169" t="e">
        <f t="shared" si="188"/>
        <v>#N/A</v>
      </c>
      <c r="OP22" s="169" t="e">
        <f t="shared" si="189"/>
        <v>#N/A</v>
      </c>
      <c r="OQ22" s="169" t="e">
        <f t="shared" si="190"/>
        <v>#N/A</v>
      </c>
      <c r="OR22" s="169" t="e">
        <f t="shared" si="191"/>
        <v>#N/A</v>
      </c>
      <c r="OS22" s="169" t="e">
        <f t="shared" si="192"/>
        <v>#N/A</v>
      </c>
      <c r="OT22" s="169" t="e">
        <f t="shared" si="193"/>
        <v>#N/A</v>
      </c>
      <c r="OU22" s="169" t="e">
        <f t="shared" si="194"/>
        <v>#N/A</v>
      </c>
      <c r="OV22" s="169" t="e">
        <f t="shared" si="195"/>
        <v>#N/A</v>
      </c>
      <c r="OW22" s="169" t="e">
        <f t="shared" si="196"/>
        <v>#N/A</v>
      </c>
      <c r="OX22" s="169" t="e">
        <f t="shared" si="197"/>
        <v>#N/A</v>
      </c>
      <c r="OY22" s="169" t="e">
        <f t="shared" si="198"/>
        <v>#N/A</v>
      </c>
      <c r="OZ22" s="169" t="e">
        <f t="shared" si="199"/>
        <v>#N/A</v>
      </c>
      <c r="PA22" s="169" t="e">
        <f t="shared" si="200"/>
        <v>#N/A</v>
      </c>
      <c r="PB22" s="169" t="e">
        <f t="shared" si="201"/>
        <v>#N/A</v>
      </c>
      <c r="PC22" s="169" t="e">
        <f t="shared" si="202"/>
        <v>#N/A</v>
      </c>
      <c r="PD22" s="169" t="e">
        <f t="shared" si="203"/>
        <v>#N/A</v>
      </c>
      <c r="PE22" s="169" t="e">
        <f t="shared" si="204"/>
        <v>#N/A</v>
      </c>
      <c r="PF22" s="169" t="e">
        <f t="shared" si="205"/>
        <v>#N/A</v>
      </c>
      <c r="PG22" s="169" t="e">
        <f t="shared" si="206"/>
        <v>#N/A</v>
      </c>
      <c r="PH22" s="169" t="e">
        <f t="shared" si="207"/>
        <v>#N/A</v>
      </c>
    </row>
    <row r="23" spans="1:424" hidden="1" x14ac:dyDescent="0.75">
      <c r="A23" s="4">
        <v>20</v>
      </c>
      <c r="B23" s="96" t="str">
        <f t="shared" si="208"/>
        <v/>
      </c>
      <c r="C23" s="95"/>
      <c r="D23" s="96" t="str">
        <f t="shared" si="209"/>
        <v/>
      </c>
      <c r="E23" s="124" t="str">
        <f t="shared" si="0"/>
        <v/>
      </c>
      <c r="F23" s="124" t="str">
        <f t="shared" si="1"/>
        <v/>
      </c>
      <c r="G23" s="73" t="str">
        <f t="shared" si="210"/>
        <v/>
      </c>
      <c r="H23" s="23"/>
      <c r="I23" s="57"/>
      <c r="J23" s="280"/>
      <c r="K23" s="74" t="str">
        <f>IF(AND(B23&gt;0,C23&gt;0,D23&gt;0),IF(ISBLANK(J23),IF(ISBLANK(H23),"",(D23-B23)*VLOOKUP(H23,VLookups!$A$4:$B$13,2,FALSE)),J23),"")</f>
        <v/>
      </c>
      <c r="L23" s="75" t="str">
        <f t="shared" si="2"/>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211"/>
        <v/>
      </c>
      <c r="W23" s="49" t="str">
        <f t="shared" si="212"/>
        <v/>
      </c>
      <c r="X23" s="49" t="str">
        <f t="shared" si="232"/>
        <v/>
      </c>
      <c r="Y23" s="49" t="str">
        <f t="shared" si="232"/>
        <v/>
      </c>
      <c r="Z23" s="49" t="str">
        <f t="shared" si="232"/>
        <v/>
      </c>
      <c r="AA23" s="49" t="str">
        <f t="shared" si="232"/>
        <v/>
      </c>
      <c r="AB23" s="49" t="str">
        <f t="shared" si="232"/>
        <v/>
      </c>
      <c r="AC23" s="49" t="str">
        <f t="shared" si="232"/>
        <v/>
      </c>
      <c r="AD23" s="49" t="str">
        <f t="shared" si="232"/>
        <v/>
      </c>
      <c r="AE23" s="49" t="str">
        <f t="shared" si="232"/>
        <v/>
      </c>
      <c r="AF23" s="49" t="str">
        <f t="shared" si="232"/>
        <v/>
      </c>
      <c r="AG23" s="49" t="str">
        <f t="shared" si="232"/>
        <v/>
      </c>
      <c r="AH23" s="49" t="str">
        <f t="shared" si="232"/>
        <v/>
      </c>
      <c r="AI23" s="49" t="str">
        <f t="shared" si="232"/>
        <v/>
      </c>
      <c r="AJ23" s="49" t="str">
        <f t="shared" si="232"/>
        <v/>
      </c>
      <c r="AK23" s="49" t="str">
        <f t="shared" si="232"/>
        <v/>
      </c>
      <c r="AL23" s="49" t="str">
        <f t="shared" si="232"/>
        <v/>
      </c>
      <c r="AM23" s="49" t="str">
        <f t="shared" si="232"/>
        <v/>
      </c>
      <c r="AN23" s="49" t="str">
        <f t="shared" si="232"/>
        <v/>
      </c>
      <c r="AO23" s="49" t="str">
        <f t="shared" si="232"/>
        <v/>
      </c>
      <c r="AP23" s="49" t="str">
        <f t="shared" si="232"/>
        <v/>
      </c>
      <c r="AQ23" s="49" t="str">
        <f t="shared" si="232"/>
        <v/>
      </c>
      <c r="AR23" s="49" t="str">
        <f t="shared" si="232"/>
        <v/>
      </c>
      <c r="AS23" s="49" t="str">
        <f t="shared" si="232"/>
        <v/>
      </c>
      <c r="AT23" s="49" t="str">
        <f t="shared" si="232"/>
        <v/>
      </c>
      <c r="AU23" s="49" t="str">
        <f t="shared" si="232"/>
        <v/>
      </c>
      <c r="AV23" s="49" t="str">
        <f t="shared" si="232"/>
        <v/>
      </c>
      <c r="AW23" s="49" t="str">
        <f t="shared" si="232"/>
        <v/>
      </c>
      <c r="AX23" s="49" t="str">
        <f t="shared" si="232"/>
        <v/>
      </c>
      <c r="AY23" s="49" t="str">
        <f t="shared" si="232"/>
        <v/>
      </c>
      <c r="AZ23" s="49" t="str">
        <f t="shared" si="232"/>
        <v/>
      </c>
      <c r="BA23" s="49" t="str">
        <f t="shared" si="232"/>
        <v/>
      </c>
      <c r="BB23" s="49" t="str">
        <f t="shared" si="232"/>
        <v/>
      </c>
      <c r="BC23" s="49" t="str">
        <f t="shared" si="232"/>
        <v/>
      </c>
      <c r="BD23" s="49" t="str">
        <f t="shared" si="232"/>
        <v/>
      </c>
      <c r="BE23" s="49" t="str">
        <f t="shared" si="232"/>
        <v/>
      </c>
      <c r="BF23" s="49" t="str">
        <f t="shared" si="232"/>
        <v/>
      </c>
      <c r="BG23" s="49" t="str">
        <f t="shared" si="232"/>
        <v/>
      </c>
      <c r="BH23" s="49" t="str">
        <f t="shared" si="232"/>
        <v/>
      </c>
      <c r="BI23" s="49" t="str">
        <f t="shared" si="232"/>
        <v/>
      </c>
      <c r="BJ23" s="49" t="str">
        <f t="shared" si="232"/>
        <v/>
      </c>
      <c r="BK23" s="49" t="str">
        <f t="shared" si="232"/>
        <v/>
      </c>
      <c r="BL23" s="49" t="str">
        <f t="shared" si="232"/>
        <v/>
      </c>
      <c r="BM23" s="49" t="str">
        <f t="shared" si="232"/>
        <v/>
      </c>
      <c r="BN23" s="49" t="str">
        <f t="shared" si="232"/>
        <v/>
      </c>
      <c r="BO23" s="49" t="str">
        <f t="shared" si="232"/>
        <v/>
      </c>
      <c r="BP23" s="49" t="str">
        <f t="shared" si="232"/>
        <v/>
      </c>
      <c r="BQ23" s="49" t="str">
        <f t="shared" si="232"/>
        <v/>
      </c>
      <c r="BR23" s="49" t="str">
        <f t="shared" si="232"/>
        <v/>
      </c>
      <c r="BS23" s="49" t="str">
        <f t="shared" si="232"/>
        <v/>
      </c>
      <c r="BT23" s="49" t="str">
        <f t="shared" si="232"/>
        <v/>
      </c>
      <c r="BU23" s="49" t="str">
        <f t="shared" si="232"/>
        <v/>
      </c>
      <c r="BV23" s="49" t="str">
        <f t="shared" si="232"/>
        <v/>
      </c>
      <c r="BW23" s="49" t="str">
        <f t="shared" si="232"/>
        <v/>
      </c>
      <c r="BX23" s="49" t="str">
        <f t="shared" si="232"/>
        <v/>
      </c>
      <c r="BY23" s="49" t="str">
        <f t="shared" si="232"/>
        <v/>
      </c>
      <c r="BZ23" s="49" t="str">
        <f t="shared" si="232"/>
        <v/>
      </c>
      <c r="CA23" s="49" t="str">
        <f t="shared" si="232"/>
        <v/>
      </c>
      <c r="CB23" s="49" t="str">
        <f t="shared" si="232"/>
        <v/>
      </c>
      <c r="CC23" s="49" t="str">
        <f t="shared" si="232"/>
        <v/>
      </c>
      <c r="CD23" s="49" t="str">
        <f t="shared" si="232"/>
        <v/>
      </c>
      <c r="CE23" s="49" t="str">
        <f t="shared" si="232"/>
        <v/>
      </c>
      <c r="CF23" s="49" t="str">
        <f t="shared" si="232"/>
        <v/>
      </c>
      <c r="CG23" s="49" t="str">
        <f t="shared" si="232"/>
        <v/>
      </c>
      <c r="CH23" s="49" t="str">
        <f t="shared" si="232"/>
        <v/>
      </c>
      <c r="CI23" s="49" t="str">
        <f t="shared" si="232"/>
        <v/>
      </c>
      <c r="CJ23" s="49" t="str">
        <f t="shared" si="230"/>
        <v/>
      </c>
      <c r="CK23" s="49" t="str">
        <f t="shared" si="230"/>
        <v/>
      </c>
      <c r="CL23" s="49" t="str">
        <f t="shared" si="230"/>
        <v/>
      </c>
      <c r="CM23" s="49" t="str">
        <f t="shared" si="230"/>
        <v/>
      </c>
      <c r="CN23" s="49" t="str">
        <f t="shared" si="230"/>
        <v/>
      </c>
      <c r="CO23" s="49" t="str">
        <f t="shared" si="230"/>
        <v/>
      </c>
      <c r="CP23" s="49" t="str">
        <f t="shared" si="230"/>
        <v/>
      </c>
      <c r="CQ23" s="49" t="str">
        <f t="shared" si="230"/>
        <v/>
      </c>
      <c r="CR23" s="49" t="str">
        <f t="shared" si="230"/>
        <v/>
      </c>
      <c r="CS23" s="49" t="str">
        <f t="shared" si="230"/>
        <v/>
      </c>
      <c r="CT23" s="49" t="str">
        <f t="shared" si="230"/>
        <v/>
      </c>
      <c r="CU23" s="49" t="str">
        <f t="shared" si="230"/>
        <v/>
      </c>
      <c r="CV23" s="49" t="str">
        <f t="shared" si="230"/>
        <v/>
      </c>
      <c r="CW23" s="49" t="str">
        <f t="shared" si="230"/>
        <v/>
      </c>
      <c r="CX23" s="49" t="str">
        <f t="shared" si="230"/>
        <v/>
      </c>
      <c r="CY23" s="49" t="str">
        <f t="shared" si="230"/>
        <v/>
      </c>
      <c r="CZ23" s="49" t="str">
        <f t="shared" si="230"/>
        <v/>
      </c>
      <c r="DA23" s="49" t="str">
        <f t="shared" si="230"/>
        <v/>
      </c>
      <c r="DB23" s="49" t="str">
        <f t="shared" si="230"/>
        <v/>
      </c>
      <c r="DC23" s="49" t="str">
        <f t="shared" si="230"/>
        <v/>
      </c>
      <c r="DD23" s="49" t="str">
        <f t="shared" si="230"/>
        <v/>
      </c>
      <c r="DE23" s="49" t="str">
        <f t="shared" si="230"/>
        <v/>
      </c>
      <c r="DF23" s="49" t="str">
        <f t="shared" si="230"/>
        <v/>
      </c>
      <c r="DG23" s="49" t="str">
        <f t="shared" si="230"/>
        <v/>
      </c>
      <c r="DH23" s="49" t="str">
        <f t="shared" si="230"/>
        <v/>
      </c>
      <c r="DI23" s="49" t="str">
        <f t="shared" si="230"/>
        <v/>
      </c>
      <c r="DJ23" s="49" t="str">
        <f t="shared" si="230"/>
        <v/>
      </c>
      <c r="DK23" s="49" t="str">
        <f t="shared" si="230"/>
        <v/>
      </c>
      <c r="DL23" s="49" t="str">
        <f t="shared" si="230"/>
        <v/>
      </c>
      <c r="DM23" s="49" t="str">
        <f t="shared" si="230"/>
        <v/>
      </c>
      <c r="DN23" s="49" t="str">
        <f t="shared" si="230"/>
        <v/>
      </c>
      <c r="DO23" s="49" t="str">
        <f t="shared" si="230"/>
        <v/>
      </c>
      <c r="DP23" s="49" t="str">
        <f t="shared" si="230"/>
        <v/>
      </c>
      <c r="DQ23" s="49" t="str">
        <f t="shared" si="230"/>
        <v/>
      </c>
      <c r="DR23" s="49" t="str">
        <f t="shared" si="230"/>
        <v/>
      </c>
      <c r="DS23" s="183" t="str">
        <f t="shared" si="213"/>
        <v/>
      </c>
      <c r="DT23" s="49" t="str">
        <f t="shared" si="214"/>
        <v/>
      </c>
      <c r="DU23" s="49" t="str">
        <f t="shared" si="233"/>
        <v/>
      </c>
      <c r="DV23" s="49" t="str">
        <f t="shared" si="233"/>
        <v/>
      </c>
      <c r="DW23" s="49" t="str">
        <f t="shared" si="233"/>
        <v/>
      </c>
      <c r="DX23" s="49" t="str">
        <f t="shared" si="233"/>
        <v/>
      </c>
      <c r="DY23" s="49" t="str">
        <f t="shared" si="233"/>
        <v/>
      </c>
      <c r="DZ23" s="49" t="str">
        <f t="shared" si="233"/>
        <v/>
      </c>
      <c r="EA23" s="49" t="str">
        <f t="shared" si="233"/>
        <v/>
      </c>
      <c r="EB23" s="49" t="str">
        <f t="shared" si="233"/>
        <v/>
      </c>
      <c r="EC23" s="49" t="str">
        <f t="shared" si="233"/>
        <v/>
      </c>
      <c r="ED23" s="49" t="str">
        <f t="shared" si="233"/>
        <v/>
      </c>
      <c r="EE23" s="49" t="str">
        <f t="shared" si="233"/>
        <v/>
      </c>
      <c r="EF23" s="49" t="str">
        <f t="shared" si="233"/>
        <v/>
      </c>
      <c r="EG23" s="49" t="str">
        <f t="shared" si="233"/>
        <v/>
      </c>
      <c r="EH23" s="49" t="str">
        <f t="shared" si="233"/>
        <v/>
      </c>
      <c r="EI23" s="49" t="str">
        <f t="shared" si="233"/>
        <v/>
      </c>
      <c r="EJ23" s="49" t="str">
        <f t="shared" si="233"/>
        <v/>
      </c>
      <c r="EK23" s="49" t="str">
        <f t="shared" si="233"/>
        <v/>
      </c>
      <c r="EL23" s="49" t="str">
        <f t="shared" si="233"/>
        <v/>
      </c>
      <c r="EM23" s="49" t="str">
        <f t="shared" si="233"/>
        <v/>
      </c>
      <c r="EN23" s="49" t="str">
        <f t="shared" si="233"/>
        <v/>
      </c>
      <c r="EO23" s="49" t="str">
        <f t="shared" si="233"/>
        <v/>
      </c>
      <c r="EP23" s="49" t="str">
        <f t="shared" si="233"/>
        <v/>
      </c>
      <c r="EQ23" s="49" t="str">
        <f t="shared" si="233"/>
        <v/>
      </c>
      <c r="ER23" s="49" t="str">
        <f t="shared" si="233"/>
        <v/>
      </c>
      <c r="ES23" s="49" t="str">
        <f t="shared" si="233"/>
        <v/>
      </c>
      <c r="ET23" s="49" t="str">
        <f t="shared" si="233"/>
        <v/>
      </c>
      <c r="EU23" s="49" t="str">
        <f t="shared" si="233"/>
        <v/>
      </c>
      <c r="EV23" s="49" t="str">
        <f t="shared" si="233"/>
        <v/>
      </c>
      <c r="EW23" s="49" t="str">
        <f t="shared" si="233"/>
        <v/>
      </c>
      <c r="EX23" s="49" t="str">
        <f t="shared" si="233"/>
        <v/>
      </c>
      <c r="EY23" s="49" t="str">
        <f t="shared" si="233"/>
        <v/>
      </c>
      <c r="EZ23" s="49" t="str">
        <f t="shared" si="233"/>
        <v/>
      </c>
      <c r="FA23" s="49" t="str">
        <f t="shared" si="233"/>
        <v/>
      </c>
      <c r="FB23" s="49" t="str">
        <f t="shared" si="233"/>
        <v/>
      </c>
      <c r="FC23" s="49" t="str">
        <f t="shared" si="233"/>
        <v/>
      </c>
      <c r="FD23" s="49" t="str">
        <f t="shared" si="233"/>
        <v/>
      </c>
      <c r="FE23" s="49" t="str">
        <f t="shared" si="233"/>
        <v/>
      </c>
      <c r="FF23" s="49" t="str">
        <f t="shared" si="233"/>
        <v/>
      </c>
      <c r="FG23" s="49" t="str">
        <f t="shared" si="233"/>
        <v/>
      </c>
      <c r="FH23" s="49" t="str">
        <f t="shared" si="233"/>
        <v/>
      </c>
      <c r="FI23" s="49" t="str">
        <f t="shared" si="233"/>
        <v/>
      </c>
      <c r="FJ23" s="49" t="str">
        <f t="shared" si="233"/>
        <v/>
      </c>
      <c r="FK23" s="49" t="str">
        <f t="shared" si="233"/>
        <v/>
      </c>
      <c r="FL23" s="49" t="str">
        <f t="shared" si="233"/>
        <v/>
      </c>
      <c r="FM23" s="49" t="str">
        <f t="shared" si="233"/>
        <v/>
      </c>
      <c r="FN23" s="49" t="str">
        <f t="shared" si="233"/>
        <v/>
      </c>
      <c r="FO23" s="49" t="str">
        <f t="shared" si="233"/>
        <v/>
      </c>
      <c r="FP23" s="49" t="str">
        <f t="shared" si="233"/>
        <v/>
      </c>
      <c r="FQ23" s="49" t="str">
        <f t="shared" si="233"/>
        <v/>
      </c>
      <c r="FR23" s="49" t="str">
        <f t="shared" si="233"/>
        <v/>
      </c>
      <c r="FS23" s="49" t="str">
        <f t="shared" si="233"/>
        <v/>
      </c>
      <c r="FT23" s="49" t="str">
        <f t="shared" si="233"/>
        <v/>
      </c>
      <c r="FU23" s="49" t="str">
        <f t="shared" si="233"/>
        <v/>
      </c>
      <c r="FV23" s="49" t="str">
        <f t="shared" si="233"/>
        <v/>
      </c>
      <c r="FW23" s="49" t="str">
        <f t="shared" si="233"/>
        <v/>
      </c>
      <c r="FX23" s="49" t="str">
        <f t="shared" si="233"/>
        <v/>
      </c>
      <c r="FY23" s="49" t="str">
        <f t="shared" si="233"/>
        <v/>
      </c>
      <c r="FZ23" s="49" t="str">
        <f t="shared" si="233"/>
        <v/>
      </c>
      <c r="GA23" s="49" t="str">
        <f t="shared" si="233"/>
        <v/>
      </c>
      <c r="GB23" s="49" t="str">
        <f t="shared" si="233"/>
        <v/>
      </c>
      <c r="GC23" s="49" t="str">
        <f t="shared" si="233"/>
        <v/>
      </c>
      <c r="GD23" s="49" t="str">
        <f t="shared" si="233"/>
        <v/>
      </c>
      <c r="GE23" s="49" t="str">
        <f t="shared" si="233"/>
        <v/>
      </c>
      <c r="GF23" s="49" t="str">
        <f t="shared" si="233"/>
        <v/>
      </c>
      <c r="GG23" s="49" t="str">
        <f t="shared" si="231"/>
        <v/>
      </c>
      <c r="GH23" s="49" t="str">
        <f t="shared" si="231"/>
        <v/>
      </c>
      <c r="GI23" s="49" t="str">
        <f t="shared" si="231"/>
        <v/>
      </c>
      <c r="GJ23" s="49" t="str">
        <f t="shared" si="231"/>
        <v/>
      </c>
      <c r="GK23" s="49" t="str">
        <f t="shared" si="231"/>
        <v/>
      </c>
      <c r="GL23" s="49" t="str">
        <f t="shared" si="231"/>
        <v/>
      </c>
      <c r="GM23" s="49" t="str">
        <f t="shared" si="231"/>
        <v/>
      </c>
      <c r="GN23" s="49" t="str">
        <f t="shared" si="231"/>
        <v/>
      </c>
      <c r="GO23" s="49" t="str">
        <f t="shared" si="231"/>
        <v/>
      </c>
      <c r="GP23" s="49" t="str">
        <f t="shared" si="231"/>
        <v/>
      </c>
      <c r="GQ23" s="49" t="str">
        <f t="shared" si="231"/>
        <v/>
      </c>
      <c r="GR23" s="49" t="str">
        <f t="shared" si="231"/>
        <v/>
      </c>
      <c r="GS23" s="49" t="str">
        <f t="shared" si="231"/>
        <v/>
      </c>
      <c r="GT23" s="49" t="str">
        <f t="shared" si="231"/>
        <v/>
      </c>
      <c r="GU23" s="49" t="str">
        <f t="shared" si="231"/>
        <v/>
      </c>
      <c r="GV23" s="49" t="str">
        <f t="shared" si="231"/>
        <v/>
      </c>
      <c r="GW23" s="49" t="str">
        <f t="shared" si="231"/>
        <v/>
      </c>
      <c r="GX23" s="49" t="str">
        <f t="shared" si="231"/>
        <v/>
      </c>
      <c r="GY23" s="49" t="str">
        <f t="shared" si="231"/>
        <v/>
      </c>
      <c r="GZ23" s="49" t="str">
        <f t="shared" si="231"/>
        <v/>
      </c>
      <c r="HA23" s="49" t="str">
        <f t="shared" si="231"/>
        <v/>
      </c>
      <c r="HB23" s="49" t="str">
        <f t="shared" si="231"/>
        <v/>
      </c>
      <c r="HC23" s="49" t="str">
        <f t="shared" si="231"/>
        <v/>
      </c>
      <c r="HD23" s="49" t="str">
        <f t="shared" si="231"/>
        <v/>
      </c>
      <c r="HE23" s="49" t="str">
        <f t="shared" si="231"/>
        <v/>
      </c>
      <c r="HF23" s="49" t="str">
        <f t="shared" si="231"/>
        <v/>
      </c>
      <c r="HG23" s="49" t="str">
        <f t="shared" si="231"/>
        <v/>
      </c>
      <c r="HH23" s="49" t="str">
        <f t="shared" si="231"/>
        <v/>
      </c>
      <c r="HI23" s="49" t="str">
        <f t="shared" si="231"/>
        <v/>
      </c>
      <c r="HJ23" s="49" t="str">
        <f t="shared" si="231"/>
        <v/>
      </c>
      <c r="HK23" s="49" t="str">
        <f t="shared" si="231"/>
        <v/>
      </c>
      <c r="HL23" s="49" t="str">
        <f t="shared" si="231"/>
        <v/>
      </c>
      <c r="HM23" s="49" t="str">
        <f t="shared" si="231"/>
        <v/>
      </c>
      <c r="HN23" s="49" t="str">
        <f t="shared" si="231"/>
        <v/>
      </c>
      <c r="HO23" s="49" t="str">
        <f t="shared" si="231"/>
        <v/>
      </c>
      <c r="HP23" s="169" t="e">
        <f t="shared" si="7"/>
        <v>#N/A</v>
      </c>
      <c r="HQ23" s="169" t="e">
        <f t="shared" si="8"/>
        <v>#N/A</v>
      </c>
      <c r="HR23" s="169" t="e">
        <f t="shared" si="9"/>
        <v>#N/A</v>
      </c>
      <c r="HS23" s="169" t="e">
        <f t="shared" si="10"/>
        <v>#N/A</v>
      </c>
      <c r="HT23" s="169" t="e">
        <f t="shared" si="11"/>
        <v>#N/A</v>
      </c>
      <c r="HU23" s="169" t="e">
        <f t="shared" si="12"/>
        <v>#N/A</v>
      </c>
      <c r="HV23" s="169" t="e">
        <f t="shared" si="13"/>
        <v>#N/A</v>
      </c>
      <c r="HW23" s="169" t="e">
        <f t="shared" si="14"/>
        <v>#N/A</v>
      </c>
      <c r="HX23" s="169" t="e">
        <f t="shared" si="15"/>
        <v>#N/A</v>
      </c>
      <c r="HY23" s="169" t="e">
        <f t="shared" si="16"/>
        <v>#N/A</v>
      </c>
      <c r="HZ23" s="169" t="e">
        <f t="shared" si="17"/>
        <v>#N/A</v>
      </c>
      <c r="IA23" s="169" t="e">
        <f t="shared" si="18"/>
        <v>#N/A</v>
      </c>
      <c r="IB23" s="169" t="e">
        <f t="shared" si="19"/>
        <v>#N/A</v>
      </c>
      <c r="IC23" s="169" t="e">
        <f t="shared" si="20"/>
        <v>#N/A</v>
      </c>
      <c r="ID23" s="169" t="e">
        <f t="shared" si="21"/>
        <v>#N/A</v>
      </c>
      <c r="IE23" s="169" t="e">
        <f t="shared" si="22"/>
        <v>#N/A</v>
      </c>
      <c r="IF23" s="169" t="e">
        <f t="shared" si="23"/>
        <v>#N/A</v>
      </c>
      <c r="IG23" s="169" t="e">
        <f t="shared" si="24"/>
        <v>#N/A</v>
      </c>
      <c r="IH23" s="169" t="e">
        <f t="shared" si="25"/>
        <v>#N/A</v>
      </c>
      <c r="II23" s="169" t="e">
        <f t="shared" si="26"/>
        <v>#N/A</v>
      </c>
      <c r="IJ23" s="169" t="e">
        <f t="shared" si="27"/>
        <v>#N/A</v>
      </c>
      <c r="IK23" s="169" t="e">
        <f t="shared" si="28"/>
        <v>#N/A</v>
      </c>
      <c r="IL23" s="169" t="e">
        <f t="shared" si="29"/>
        <v>#N/A</v>
      </c>
      <c r="IM23" s="169" t="e">
        <f t="shared" si="30"/>
        <v>#N/A</v>
      </c>
      <c r="IN23" s="169" t="e">
        <f t="shared" si="31"/>
        <v>#N/A</v>
      </c>
      <c r="IO23" s="169" t="e">
        <f t="shared" si="32"/>
        <v>#N/A</v>
      </c>
      <c r="IP23" s="169" t="e">
        <f t="shared" si="33"/>
        <v>#N/A</v>
      </c>
      <c r="IQ23" s="169" t="e">
        <f t="shared" si="34"/>
        <v>#N/A</v>
      </c>
      <c r="IR23" s="169" t="e">
        <f t="shared" si="35"/>
        <v>#N/A</v>
      </c>
      <c r="IS23" s="169" t="e">
        <f t="shared" si="36"/>
        <v>#N/A</v>
      </c>
      <c r="IT23" s="169" t="e">
        <f t="shared" si="37"/>
        <v>#N/A</v>
      </c>
      <c r="IU23" s="169" t="e">
        <f t="shared" si="38"/>
        <v>#N/A</v>
      </c>
      <c r="IV23" s="169" t="e">
        <f t="shared" si="39"/>
        <v>#N/A</v>
      </c>
      <c r="IW23" s="169" t="e">
        <f t="shared" si="40"/>
        <v>#N/A</v>
      </c>
      <c r="IX23" s="169" t="e">
        <f t="shared" si="41"/>
        <v>#N/A</v>
      </c>
      <c r="IY23" s="169" t="e">
        <f t="shared" si="42"/>
        <v>#N/A</v>
      </c>
      <c r="IZ23" s="169" t="e">
        <f t="shared" si="43"/>
        <v>#N/A</v>
      </c>
      <c r="JA23" s="169" t="e">
        <f t="shared" si="44"/>
        <v>#N/A</v>
      </c>
      <c r="JB23" s="169" t="e">
        <f t="shared" si="45"/>
        <v>#N/A</v>
      </c>
      <c r="JC23" s="169" t="e">
        <f t="shared" si="46"/>
        <v>#N/A</v>
      </c>
      <c r="JD23" s="169" t="e">
        <f t="shared" si="47"/>
        <v>#N/A</v>
      </c>
      <c r="JE23" s="169" t="e">
        <f t="shared" si="48"/>
        <v>#N/A</v>
      </c>
      <c r="JF23" s="169" t="e">
        <f t="shared" si="49"/>
        <v>#N/A</v>
      </c>
      <c r="JG23" s="169" t="e">
        <f t="shared" si="50"/>
        <v>#N/A</v>
      </c>
      <c r="JH23" s="169" t="e">
        <f t="shared" si="51"/>
        <v>#N/A</v>
      </c>
      <c r="JI23" s="169" t="e">
        <f t="shared" si="52"/>
        <v>#N/A</v>
      </c>
      <c r="JJ23" s="169" t="e">
        <f t="shared" si="53"/>
        <v>#N/A</v>
      </c>
      <c r="JK23" s="169" t="e">
        <f t="shared" si="54"/>
        <v>#N/A</v>
      </c>
      <c r="JL23" s="169" t="e">
        <f t="shared" si="55"/>
        <v>#N/A</v>
      </c>
      <c r="JM23" s="169" t="e">
        <f t="shared" si="56"/>
        <v>#N/A</v>
      </c>
      <c r="JN23" s="169" t="e">
        <f t="shared" si="57"/>
        <v>#N/A</v>
      </c>
      <c r="JO23" s="169" t="e">
        <f t="shared" si="58"/>
        <v>#N/A</v>
      </c>
      <c r="JP23" s="169" t="e">
        <f t="shared" si="59"/>
        <v>#N/A</v>
      </c>
      <c r="JQ23" s="169" t="e">
        <f t="shared" si="60"/>
        <v>#N/A</v>
      </c>
      <c r="JR23" s="169" t="e">
        <f t="shared" si="61"/>
        <v>#N/A</v>
      </c>
      <c r="JS23" s="169" t="e">
        <f t="shared" si="62"/>
        <v>#N/A</v>
      </c>
      <c r="JT23" s="169" t="e">
        <f t="shared" si="63"/>
        <v>#N/A</v>
      </c>
      <c r="JU23" s="169" t="e">
        <f t="shared" si="64"/>
        <v>#N/A</v>
      </c>
      <c r="JV23" s="169" t="e">
        <f t="shared" si="65"/>
        <v>#N/A</v>
      </c>
      <c r="JW23" s="169" t="e">
        <f t="shared" si="66"/>
        <v>#N/A</v>
      </c>
      <c r="JX23" s="169" t="e">
        <f t="shared" si="67"/>
        <v>#N/A</v>
      </c>
      <c r="JY23" s="169" t="e">
        <f t="shared" si="68"/>
        <v>#N/A</v>
      </c>
      <c r="JZ23" s="169" t="e">
        <f t="shared" si="69"/>
        <v>#N/A</v>
      </c>
      <c r="KA23" s="169" t="e">
        <f t="shared" si="70"/>
        <v>#N/A</v>
      </c>
      <c r="KB23" s="169" t="e">
        <f t="shared" si="71"/>
        <v>#N/A</v>
      </c>
      <c r="KC23" s="169" t="e">
        <f t="shared" si="72"/>
        <v>#N/A</v>
      </c>
      <c r="KD23" s="169" t="e">
        <f t="shared" si="73"/>
        <v>#N/A</v>
      </c>
      <c r="KE23" s="169" t="e">
        <f t="shared" si="74"/>
        <v>#N/A</v>
      </c>
      <c r="KF23" s="169" t="e">
        <f t="shared" si="75"/>
        <v>#N/A</v>
      </c>
      <c r="KG23" s="169" t="e">
        <f t="shared" si="76"/>
        <v>#N/A</v>
      </c>
      <c r="KH23" s="169" t="e">
        <f t="shared" si="77"/>
        <v>#N/A</v>
      </c>
      <c r="KI23" s="169" t="e">
        <f t="shared" si="78"/>
        <v>#N/A</v>
      </c>
      <c r="KJ23" s="169" t="e">
        <f t="shared" si="79"/>
        <v>#N/A</v>
      </c>
      <c r="KK23" s="169" t="e">
        <f t="shared" si="80"/>
        <v>#N/A</v>
      </c>
      <c r="KL23" s="169" t="e">
        <f t="shared" si="81"/>
        <v>#N/A</v>
      </c>
      <c r="KM23" s="169" t="e">
        <f t="shared" si="82"/>
        <v>#N/A</v>
      </c>
      <c r="KN23" s="169" t="e">
        <f t="shared" si="83"/>
        <v>#N/A</v>
      </c>
      <c r="KO23" s="169" t="e">
        <f t="shared" si="84"/>
        <v>#N/A</v>
      </c>
      <c r="KP23" s="169" t="e">
        <f t="shared" si="85"/>
        <v>#N/A</v>
      </c>
      <c r="KQ23" s="169" t="e">
        <f t="shared" si="86"/>
        <v>#N/A</v>
      </c>
      <c r="KR23" s="169" t="e">
        <f t="shared" si="87"/>
        <v>#N/A</v>
      </c>
      <c r="KS23" s="169" t="e">
        <f t="shared" si="88"/>
        <v>#N/A</v>
      </c>
      <c r="KT23" s="169" t="e">
        <f t="shared" si="89"/>
        <v>#N/A</v>
      </c>
      <c r="KU23" s="169" t="e">
        <f t="shared" si="90"/>
        <v>#N/A</v>
      </c>
      <c r="KV23" s="169" t="e">
        <f t="shared" si="91"/>
        <v>#N/A</v>
      </c>
      <c r="KW23" s="169" t="e">
        <f t="shared" si="92"/>
        <v>#N/A</v>
      </c>
      <c r="KX23" s="169" t="e">
        <f t="shared" si="93"/>
        <v>#N/A</v>
      </c>
      <c r="KY23" s="169" t="e">
        <f t="shared" si="94"/>
        <v>#N/A</v>
      </c>
      <c r="KZ23" s="169" t="e">
        <f t="shared" si="95"/>
        <v>#N/A</v>
      </c>
      <c r="LA23" s="169" t="e">
        <f t="shared" si="96"/>
        <v>#N/A</v>
      </c>
      <c r="LB23" s="169" t="e">
        <f t="shared" si="97"/>
        <v>#N/A</v>
      </c>
      <c r="LC23" s="169" t="e">
        <f t="shared" si="98"/>
        <v>#N/A</v>
      </c>
      <c r="LD23" s="169" t="e">
        <f t="shared" si="99"/>
        <v>#N/A</v>
      </c>
      <c r="LE23" s="169" t="e">
        <f t="shared" si="100"/>
        <v>#N/A</v>
      </c>
      <c r="LF23" s="169" t="e">
        <f t="shared" si="101"/>
        <v>#N/A</v>
      </c>
      <c r="LG23" s="169" t="e">
        <f t="shared" si="102"/>
        <v>#N/A</v>
      </c>
      <c r="LH23" s="169" t="e">
        <f t="shared" si="103"/>
        <v>#N/A</v>
      </c>
      <c r="LI23" s="169" t="e">
        <f t="shared" si="104"/>
        <v>#N/A</v>
      </c>
      <c r="LJ23" s="169" t="e">
        <f t="shared" si="105"/>
        <v>#N/A</v>
      </c>
      <c r="LK23" s="169" t="e">
        <f t="shared" si="106"/>
        <v>#N/A</v>
      </c>
      <c r="LL23" s="169" t="e">
        <f t="shared" si="107"/>
        <v>#N/A</v>
      </c>
      <c r="LM23" s="169" t="e">
        <f t="shared" si="108"/>
        <v>#N/A</v>
      </c>
      <c r="LN23" s="169" t="e">
        <f t="shared" si="109"/>
        <v>#N/A</v>
      </c>
      <c r="LO23" s="169" t="e">
        <f t="shared" si="110"/>
        <v>#N/A</v>
      </c>
      <c r="LP23" s="169" t="e">
        <f t="shared" si="111"/>
        <v>#N/A</v>
      </c>
      <c r="LQ23" s="169" t="e">
        <f t="shared" si="112"/>
        <v>#N/A</v>
      </c>
      <c r="LR23" s="169" t="e">
        <f t="shared" si="113"/>
        <v>#N/A</v>
      </c>
      <c r="LS23" s="169" t="e">
        <f t="shared" si="114"/>
        <v>#N/A</v>
      </c>
      <c r="LT23" s="169" t="e">
        <f t="shared" si="115"/>
        <v>#N/A</v>
      </c>
      <c r="LU23" s="169" t="e">
        <f t="shared" si="116"/>
        <v>#N/A</v>
      </c>
      <c r="LV23" s="169" t="e">
        <f t="shared" si="117"/>
        <v>#N/A</v>
      </c>
      <c r="LW23" s="169" t="e">
        <f t="shared" si="118"/>
        <v>#N/A</v>
      </c>
      <c r="LX23" s="169" t="e">
        <f t="shared" si="119"/>
        <v>#N/A</v>
      </c>
      <c r="LY23" s="169" t="e">
        <f t="shared" si="120"/>
        <v>#N/A</v>
      </c>
      <c r="LZ23" s="169" t="e">
        <f t="shared" si="121"/>
        <v>#N/A</v>
      </c>
      <c r="MA23" s="169" t="e">
        <f t="shared" si="122"/>
        <v>#N/A</v>
      </c>
      <c r="MB23" s="169" t="e">
        <f t="shared" si="123"/>
        <v>#N/A</v>
      </c>
      <c r="MC23" s="169" t="e">
        <f t="shared" si="124"/>
        <v>#N/A</v>
      </c>
      <c r="MD23" s="169" t="e">
        <f t="shared" si="125"/>
        <v>#N/A</v>
      </c>
      <c r="ME23" s="169" t="e">
        <f t="shared" si="126"/>
        <v>#N/A</v>
      </c>
      <c r="MF23" s="169" t="e">
        <f t="shared" si="127"/>
        <v>#N/A</v>
      </c>
      <c r="MG23" s="169" t="e">
        <f t="shared" si="128"/>
        <v>#N/A</v>
      </c>
      <c r="MH23" s="169" t="e">
        <f t="shared" si="129"/>
        <v>#N/A</v>
      </c>
      <c r="MI23" s="169" t="e">
        <f t="shared" si="130"/>
        <v>#N/A</v>
      </c>
      <c r="MJ23" s="169" t="e">
        <f t="shared" si="131"/>
        <v>#N/A</v>
      </c>
      <c r="MK23" s="169" t="e">
        <f t="shared" si="132"/>
        <v>#N/A</v>
      </c>
      <c r="ML23" s="169" t="e">
        <f t="shared" si="133"/>
        <v>#N/A</v>
      </c>
      <c r="MM23" s="169" t="e">
        <f t="shared" si="134"/>
        <v>#N/A</v>
      </c>
      <c r="MN23" s="169" t="e">
        <f t="shared" si="135"/>
        <v>#N/A</v>
      </c>
      <c r="MO23" s="169" t="e">
        <f t="shared" si="136"/>
        <v>#N/A</v>
      </c>
      <c r="MP23" s="169" t="e">
        <f t="shared" si="137"/>
        <v>#N/A</v>
      </c>
      <c r="MQ23" s="169" t="e">
        <f t="shared" si="138"/>
        <v>#N/A</v>
      </c>
      <c r="MR23" s="169" t="e">
        <f t="shared" si="139"/>
        <v>#N/A</v>
      </c>
      <c r="MS23" s="169" t="e">
        <f t="shared" si="140"/>
        <v>#N/A</v>
      </c>
      <c r="MT23" s="169" t="e">
        <f t="shared" si="141"/>
        <v>#N/A</v>
      </c>
      <c r="MU23" s="169" t="e">
        <f t="shared" si="142"/>
        <v>#N/A</v>
      </c>
      <c r="MV23" s="169" t="e">
        <f t="shared" si="143"/>
        <v>#N/A</v>
      </c>
      <c r="MW23" s="169" t="e">
        <f t="shared" si="144"/>
        <v>#N/A</v>
      </c>
      <c r="MX23" s="169" t="e">
        <f t="shared" si="145"/>
        <v>#N/A</v>
      </c>
      <c r="MY23" s="169" t="e">
        <f t="shared" si="146"/>
        <v>#N/A</v>
      </c>
      <c r="MZ23" s="169" t="e">
        <f t="shared" si="147"/>
        <v>#N/A</v>
      </c>
      <c r="NA23" s="169" t="e">
        <f t="shared" si="148"/>
        <v>#N/A</v>
      </c>
      <c r="NB23" s="169" t="e">
        <f t="shared" si="149"/>
        <v>#N/A</v>
      </c>
      <c r="NC23" s="169" t="e">
        <f t="shared" si="150"/>
        <v>#N/A</v>
      </c>
      <c r="ND23" s="169" t="e">
        <f t="shared" si="151"/>
        <v>#N/A</v>
      </c>
      <c r="NE23" s="169" t="e">
        <f t="shared" si="152"/>
        <v>#N/A</v>
      </c>
      <c r="NF23" s="169" t="e">
        <f t="shared" si="153"/>
        <v>#N/A</v>
      </c>
      <c r="NG23" s="169" t="e">
        <f t="shared" si="154"/>
        <v>#N/A</v>
      </c>
      <c r="NH23" s="169" t="e">
        <f t="shared" si="155"/>
        <v>#N/A</v>
      </c>
      <c r="NI23" s="169" t="e">
        <f t="shared" si="156"/>
        <v>#N/A</v>
      </c>
      <c r="NJ23" s="169" t="e">
        <f t="shared" si="157"/>
        <v>#N/A</v>
      </c>
      <c r="NK23" s="169" t="e">
        <f t="shared" si="158"/>
        <v>#N/A</v>
      </c>
      <c r="NL23" s="169" t="e">
        <f t="shared" si="159"/>
        <v>#N/A</v>
      </c>
      <c r="NM23" s="169" t="e">
        <f t="shared" si="160"/>
        <v>#N/A</v>
      </c>
      <c r="NN23" s="169" t="e">
        <f t="shared" si="161"/>
        <v>#N/A</v>
      </c>
      <c r="NO23" s="169" t="e">
        <f t="shared" si="162"/>
        <v>#N/A</v>
      </c>
      <c r="NP23" s="169" t="e">
        <f t="shared" si="163"/>
        <v>#N/A</v>
      </c>
      <c r="NQ23" s="169" t="e">
        <f t="shared" si="164"/>
        <v>#N/A</v>
      </c>
      <c r="NR23" s="169" t="e">
        <f t="shared" si="165"/>
        <v>#N/A</v>
      </c>
      <c r="NS23" s="169" t="e">
        <f t="shared" si="166"/>
        <v>#N/A</v>
      </c>
      <c r="NT23" s="169" t="e">
        <f t="shared" si="167"/>
        <v>#N/A</v>
      </c>
      <c r="NU23" s="169" t="e">
        <f t="shared" si="168"/>
        <v>#N/A</v>
      </c>
      <c r="NV23" s="169" t="e">
        <f t="shared" si="169"/>
        <v>#N/A</v>
      </c>
      <c r="NW23" s="169" t="e">
        <f t="shared" si="170"/>
        <v>#N/A</v>
      </c>
      <c r="NX23" s="169" t="e">
        <f t="shared" si="171"/>
        <v>#N/A</v>
      </c>
      <c r="NY23" s="169" t="e">
        <f t="shared" si="172"/>
        <v>#N/A</v>
      </c>
      <c r="NZ23" s="169" t="e">
        <f t="shared" si="173"/>
        <v>#N/A</v>
      </c>
      <c r="OA23" s="169" t="e">
        <f t="shared" si="174"/>
        <v>#N/A</v>
      </c>
      <c r="OB23" s="169" t="e">
        <f t="shared" si="175"/>
        <v>#N/A</v>
      </c>
      <c r="OC23" s="169" t="e">
        <f t="shared" si="176"/>
        <v>#N/A</v>
      </c>
      <c r="OD23" s="169" t="e">
        <f t="shared" si="177"/>
        <v>#N/A</v>
      </c>
      <c r="OE23" s="169" t="e">
        <f t="shared" si="178"/>
        <v>#N/A</v>
      </c>
      <c r="OF23" s="169" t="e">
        <f t="shared" si="179"/>
        <v>#N/A</v>
      </c>
      <c r="OG23" s="169" t="e">
        <f t="shared" si="180"/>
        <v>#N/A</v>
      </c>
      <c r="OH23" s="169" t="e">
        <f t="shared" si="181"/>
        <v>#N/A</v>
      </c>
      <c r="OI23" s="169" t="e">
        <f t="shared" si="182"/>
        <v>#N/A</v>
      </c>
      <c r="OJ23" s="169" t="e">
        <f t="shared" si="183"/>
        <v>#N/A</v>
      </c>
      <c r="OK23" s="169" t="e">
        <f t="shared" si="184"/>
        <v>#N/A</v>
      </c>
      <c r="OL23" s="169" t="e">
        <f t="shared" si="185"/>
        <v>#N/A</v>
      </c>
      <c r="OM23" s="169" t="e">
        <f t="shared" si="186"/>
        <v>#N/A</v>
      </c>
      <c r="ON23" s="169" t="e">
        <f t="shared" si="187"/>
        <v>#N/A</v>
      </c>
      <c r="OO23" s="169" t="e">
        <f t="shared" si="188"/>
        <v>#N/A</v>
      </c>
      <c r="OP23" s="169" t="e">
        <f t="shared" si="189"/>
        <v>#N/A</v>
      </c>
      <c r="OQ23" s="169" t="e">
        <f t="shared" si="190"/>
        <v>#N/A</v>
      </c>
      <c r="OR23" s="169" t="e">
        <f t="shared" si="191"/>
        <v>#N/A</v>
      </c>
      <c r="OS23" s="169" t="e">
        <f t="shared" si="192"/>
        <v>#N/A</v>
      </c>
      <c r="OT23" s="169" t="e">
        <f t="shared" si="193"/>
        <v>#N/A</v>
      </c>
      <c r="OU23" s="169" t="e">
        <f t="shared" si="194"/>
        <v>#N/A</v>
      </c>
      <c r="OV23" s="169" t="e">
        <f t="shared" si="195"/>
        <v>#N/A</v>
      </c>
      <c r="OW23" s="169" t="e">
        <f t="shared" si="196"/>
        <v>#N/A</v>
      </c>
      <c r="OX23" s="169" t="e">
        <f t="shared" si="197"/>
        <v>#N/A</v>
      </c>
      <c r="OY23" s="169" t="e">
        <f t="shared" si="198"/>
        <v>#N/A</v>
      </c>
      <c r="OZ23" s="169" t="e">
        <f t="shared" si="199"/>
        <v>#N/A</v>
      </c>
      <c r="PA23" s="169" t="e">
        <f t="shared" si="200"/>
        <v>#N/A</v>
      </c>
      <c r="PB23" s="169" t="e">
        <f t="shared" si="201"/>
        <v>#N/A</v>
      </c>
      <c r="PC23" s="169" t="e">
        <f t="shared" si="202"/>
        <v>#N/A</v>
      </c>
      <c r="PD23" s="169" t="e">
        <f t="shared" si="203"/>
        <v>#N/A</v>
      </c>
      <c r="PE23" s="169" t="e">
        <f t="shared" si="204"/>
        <v>#N/A</v>
      </c>
      <c r="PF23" s="169" t="e">
        <f t="shared" si="205"/>
        <v>#N/A</v>
      </c>
      <c r="PG23" s="169" t="e">
        <f t="shared" si="206"/>
        <v>#N/A</v>
      </c>
      <c r="PH23" s="169" t="e">
        <f t="shared" si="207"/>
        <v>#N/A</v>
      </c>
    </row>
    <row r="24" spans="1:424" hidden="1" x14ac:dyDescent="0.75">
      <c r="A24" s="4">
        <v>21</v>
      </c>
      <c r="B24" s="96" t="str">
        <f t="shared" si="208"/>
        <v/>
      </c>
      <c r="C24" s="95"/>
      <c r="D24" s="96" t="str">
        <f t="shared" si="209"/>
        <v/>
      </c>
      <c r="E24" s="124" t="str">
        <f t="shared" si="0"/>
        <v/>
      </c>
      <c r="F24" s="124" t="str">
        <f t="shared" si="1"/>
        <v/>
      </c>
      <c r="G24" s="73" t="str">
        <f t="shared" si="210"/>
        <v/>
      </c>
      <c r="H24" s="23"/>
      <c r="I24" s="57"/>
      <c r="J24" s="280"/>
      <c r="K24" s="74" t="str">
        <f>IF(AND(B24&gt;0,C24&gt;0,D24&gt;0),IF(ISBLANK(J24),IF(ISBLANK(H24),"",(D24-B24)*VLOOKUP(H24,VLookups!$A$4:$B$13,2,FALSE)),J24),"")</f>
        <v/>
      </c>
      <c r="L24" s="75" t="str">
        <f t="shared" si="2"/>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211"/>
        <v/>
      </c>
      <c r="W24" s="49" t="str">
        <f t="shared" si="212"/>
        <v/>
      </c>
      <c r="X24" s="49" t="str">
        <f t="shared" si="232"/>
        <v/>
      </c>
      <c r="Y24" s="49" t="str">
        <f t="shared" si="232"/>
        <v/>
      </c>
      <c r="Z24" s="49" t="str">
        <f t="shared" si="232"/>
        <v/>
      </c>
      <c r="AA24" s="49" t="str">
        <f t="shared" si="232"/>
        <v/>
      </c>
      <c r="AB24" s="49" t="str">
        <f t="shared" si="232"/>
        <v/>
      </c>
      <c r="AC24" s="49" t="str">
        <f t="shared" si="232"/>
        <v/>
      </c>
      <c r="AD24" s="49" t="str">
        <f t="shared" si="232"/>
        <v/>
      </c>
      <c r="AE24" s="49" t="str">
        <f t="shared" si="232"/>
        <v/>
      </c>
      <c r="AF24" s="49" t="str">
        <f t="shared" si="232"/>
        <v/>
      </c>
      <c r="AG24" s="49" t="str">
        <f t="shared" si="232"/>
        <v/>
      </c>
      <c r="AH24" s="49" t="str">
        <f t="shared" si="232"/>
        <v/>
      </c>
      <c r="AI24" s="49" t="str">
        <f t="shared" si="232"/>
        <v/>
      </c>
      <c r="AJ24" s="49" t="str">
        <f t="shared" si="232"/>
        <v/>
      </c>
      <c r="AK24" s="49" t="str">
        <f t="shared" si="232"/>
        <v/>
      </c>
      <c r="AL24" s="49" t="str">
        <f t="shared" si="232"/>
        <v/>
      </c>
      <c r="AM24" s="49" t="str">
        <f t="shared" si="232"/>
        <v/>
      </c>
      <c r="AN24" s="49" t="str">
        <f t="shared" si="232"/>
        <v/>
      </c>
      <c r="AO24" s="49" t="str">
        <f t="shared" si="232"/>
        <v/>
      </c>
      <c r="AP24" s="49" t="str">
        <f t="shared" si="232"/>
        <v/>
      </c>
      <c r="AQ24" s="49" t="str">
        <f t="shared" si="232"/>
        <v/>
      </c>
      <c r="AR24" s="49" t="str">
        <f t="shared" si="232"/>
        <v/>
      </c>
      <c r="AS24" s="49" t="str">
        <f t="shared" si="232"/>
        <v/>
      </c>
      <c r="AT24" s="49" t="str">
        <f t="shared" si="232"/>
        <v/>
      </c>
      <c r="AU24" s="49" t="str">
        <f t="shared" si="232"/>
        <v/>
      </c>
      <c r="AV24" s="49" t="str">
        <f t="shared" si="232"/>
        <v/>
      </c>
      <c r="AW24" s="49" t="str">
        <f t="shared" si="232"/>
        <v/>
      </c>
      <c r="AX24" s="49" t="str">
        <f t="shared" si="232"/>
        <v/>
      </c>
      <c r="AY24" s="49" t="str">
        <f t="shared" si="232"/>
        <v/>
      </c>
      <c r="AZ24" s="49" t="str">
        <f t="shared" si="232"/>
        <v/>
      </c>
      <c r="BA24" s="49" t="str">
        <f t="shared" si="232"/>
        <v/>
      </c>
      <c r="BB24" s="49" t="str">
        <f t="shared" si="232"/>
        <v/>
      </c>
      <c r="BC24" s="49" t="str">
        <f t="shared" si="232"/>
        <v/>
      </c>
      <c r="BD24" s="49" t="str">
        <f t="shared" si="232"/>
        <v/>
      </c>
      <c r="BE24" s="49" t="str">
        <f t="shared" si="232"/>
        <v/>
      </c>
      <c r="BF24" s="49" t="str">
        <f t="shared" si="232"/>
        <v/>
      </c>
      <c r="BG24" s="49" t="str">
        <f t="shared" si="232"/>
        <v/>
      </c>
      <c r="BH24" s="49" t="str">
        <f t="shared" si="232"/>
        <v/>
      </c>
      <c r="BI24" s="49" t="str">
        <f t="shared" si="232"/>
        <v/>
      </c>
      <c r="BJ24" s="49" t="str">
        <f t="shared" si="232"/>
        <v/>
      </c>
      <c r="BK24" s="49" t="str">
        <f t="shared" si="232"/>
        <v/>
      </c>
      <c r="BL24" s="49" t="str">
        <f t="shared" si="232"/>
        <v/>
      </c>
      <c r="BM24" s="49" t="str">
        <f t="shared" si="232"/>
        <v/>
      </c>
      <c r="BN24" s="49" t="str">
        <f t="shared" si="232"/>
        <v/>
      </c>
      <c r="BO24" s="49" t="str">
        <f t="shared" si="232"/>
        <v/>
      </c>
      <c r="BP24" s="49" t="str">
        <f t="shared" si="232"/>
        <v/>
      </c>
      <c r="BQ24" s="49" t="str">
        <f t="shared" si="232"/>
        <v/>
      </c>
      <c r="BR24" s="49" t="str">
        <f t="shared" si="232"/>
        <v/>
      </c>
      <c r="BS24" s="49" t="str">
        <f t="shared" si="232"/>
        <v/>
      </c>
      <c r="BT24" s="49" t="str">
        <f t="shared" si="232"/>
        <v/>
      </c>
      <c r="BU24" s="49" t="str">
        <f t="shared" si="232"/>
        <v/>
      </c>
      <c r="BV24" s="49" t="str">
        <f t="shared" si="232"/>
        <v/>
      </c>
      <c r="BW24" s="49" t="str">
        <f t="shared" si="232"/>
        <v/>
      </c>
      <c r="BX24" s="49" t="str">
        <f t="shared" si="232"/>
        <v/>
      </c>
      <c r="BY24" s="49" t="str">
        <f t="shared" si="232"/>
        <v/>
      </c>
      <c r="BZ24" s="49" t="str">
        <f t="shared" si="232"/>
        <v/>
      </c>
      <c r="CA24" s="49" t="str">
        <f t="shared" si="232"/>
        <v/>
      </c>
      <c r="CB24" s="49" t="str">
        <f t="shared" si="232"/>
        <v/>
      </c>
      <c r="CC24" s="49" t="str">
        <f t="shared" si="232"/>
        <v/>
      </c>
      <c r="CD24" s="49" t="str">
        <f t="shared" si="232"/>
        <v/>
      </c>
      <c r="CE24" s="49" t="str">
        <f t="shared" si="232"/>
        <v/>
      </c>
      <c r="CF24" s="49" t="str">
        <f t="shared" si="232"/>
        <v/>
      </c>
      <c r="CG24" s="49" t="str">
        <f t="shared" si="232"/>
        <v/>
      </c>
      <c r="CH24" s="49" t="str">
        <f t="shared" si="232"/>
        <v/>
      </c>
      <c r="CI24" s="49" t="str">
        <f t="shared" si="232"/>
        <v/>
      </c>
      <c r="CJ24" s="49" t="str">
        <f t="shared" si="230"/>
        <v/>
      </c>
      <c r="CK24" s="49" t="str">
        <f t="shared" si="230"/>
        <v/>
      </c>
      <c r="CL24" s="49" t="str">
        <f t="shared" si="230"/>
        <v/>
      </c>
      <c r="CM24" s="49" t="str">
        <f t="shared" si="230"/>
        <v/>
      </c>
      <c r="CN24" s="49" t="str">
        <f t="shared" si="230"/>
        <v/>
      </c>
      <c r="CO24" s="49" t="str">
        <f t="shared" si="230"/>
        <v/>
      </c>
      <c r="CP24" s="49" t="str">
        <f t="shared" si="230"/>
        <v/>
      </c>
      <c r="CQ24" s="49" t="str">
        <f t="shared" si="230"/>
        <v/>
      </c>
      <c r="CR24" s="49" t="str">
        <f t="shared" si="230"/>
        <v/>
      </c>
      <c r="CS24" s="49" t="str">
        <f t="shared" si="230"/>
        <v/>
      </c>
      <c r="CT24" s="49" t="str">
        <f t="shared" si="230"/>
        <v/>
      </c>
      <c r="CU24" s="49" t="str">
        <f t="shared" si="230"/>
        <v/>
      </c>
      <c r="CV24" s="49" t="str">
        <f t="shared" si="230"/>
        <v/>
      </c>
      <c r="CW24" s="49" t="str">
        <f t="shared" si="230"/>
        <v/>
      </c>
      <c r="CX24" s="49" t="str">
        <f t="shared" si="230"/>
        <v/>
      </c>
      <c r="CY24" s="49" t="str">
        <f t="shared" si="230"/>
        <v/>
      </c>
      <c r="CZ24" s="49" t="str">
        <f t="shared" si="230"/>
        <v/>
      </c>
      <c r="DA24" s="49" t="str">
        <f t="shared" si="230"/>
        <v/>
      </c>
      <c r="DB24" s="49" t="str">
        <f t="shared" si="230"/>
        <v/>
      </c>
      <c r="DC24" s="49" t="str">
        <f t="shared" si="230"/>
        <v/>
      </c>
      <c r="DD24" s="49" t="str">
        <f t="shared" si="230"/>
        <v/>
      </c>
      <c r="DE24" s="49" t="str">
        <f t="shared" si="230"/>
        <v/>
      </c>
      <c r="DF24" s="49" t="str">
        <f t="shared" si="230"/>
        <v/>
      </c>
      <c r="DG24" s="49" t="str">
        <f t="shared" si="230"/>
        <v/>
      </c>
      <c r="DH24" s="49" t="str">
        <f t="shared" si="230"/>
        <v/>
      </c>
      <c r="DI24" s="49" t="str">
        <f t="shared" si="230"/>
        <v/>
      </c>
      <c r="DJ24" s="49" t="str">
        <f t="shared" si="230"/>
        <v/>
      </c>
      <c r="DK24" s="49" t="str">
        <f t="shared" si="230"/>
        <v/>
      </c>
      <c r="DL24" s="49" t="str">
        <f t="shared" si="230"/>
        <v/>
      </c>
      <c r="DM24" s="49" t="str">
        <f t="shared" si="230"/>
        <v/>
      </c>
      <c r="DN24" s="49" t="str">
        <f t="shared" si="230"/>
        <v/>
      </c>
      <c r="DO24" s="49" t="str">
        <f t="shared" si="230"/>
        <v/>
      </c>
      <c r="DP24" s="49" t="str">
        <f t="shared" si="230"/>
        <v/>
      </c>
      <c r="DQ24" s="49" t="str">
        <f t="shared" si="230"/>
        <v/>
      </c>
      <c r="DR24" s="49" t="str">
        <f t="shared" si="230"/>
        <v/>
      </c>
      <c r="DS24" s="183" t="str">
        <f t="shared" si="213"/>
        <v/>
      </c>
      <c r="DT24" s="49" t="str">
        <f t="shared" si="214"/>
        <v/>
      </c>
      <c r="DU24" s="49" t="str">
        <f t="shared" si="233"/>
        <v/>
      </c>
      <c r="DV24" s="49" t="str">
        <f t="shared" si="233"/>
        <v/>
      </c>
      <c r="DW24" s="49" t="str">
        <f t="shared" si="233"/>
        <v/>
      </c>
      <c r="DX24" s="49" t="str">
        <f t="shared" si="233"/>
        <v/>
      </c>
      <c r="DY24" s="49" t="str">
        <f t="shared" si="233"/>
        <v/>
      </c>
      <c r="DZ24" s="49" t="str">
        <f t="shared" si="233"/>
        <v/>
      </c>
      <c r="EA24" s="49" t="str">
        <f t="shared" si="233"/>
        <v/>
      </c>
      <c r="EB24" s="49" t="str">
        <f t="shared" si="233"/>
        <v/>
      </c>
      <c r="EC24" s="49" t="str">
        <f t="shared" si="233"/>
        <v/>
      </c>
      <c r="ED24" s="49" t="str">
        <f t="shared" si="233"/>
        <v/>
      </c>
      <c r="EE24" s="49" t="str">
        <f t="shared" si="233"/>
        <v/>
      </c>
      <c r="EF24" s="49" t="str">
        <f t="shared" si="233"/>
        <v/>
      </c>
      <c r="EG24" s="49" t="str">
        <f t="shared" si="233"/>
        <v/>
      </c>
      <c r="EH24" s="49" t="str">
        <f t="shared" si="233"/>
        <v/>
      </c>
      <c r="EI24" s="49" t="str">
        <f t="shared" si="233"/>
        <v/>
      </c>
      <c r="EJ24" s="49" t="str">
        <f t="shared" si="233"/>
        <v/>
      </c>
      <c r="EK24" s="49" t="str">
        <f t="shared" si="233"/>
        <v/>
      </c>
      <c r="EL24" s="49" t="str">
        <f t="shared" si="233"/>
        <v/>
      </c>
      <c r="EM24" s="49" t="str">
        <f t="shared" si="233"/>
        <v/>
      </c>
      <c r="EN24" s="49" t="str">
        <f t="shared" si="233"/>
        <v/>
      </c>
      <c r="EO24" s="49" t="str">
        <f t="shared" si="233"/>
        <v/>
      </c>
      <c r="EP24" s="49" t="str">
        <f t="shared" si="233"/>
        <v/>
      </c>
      <c r="EQ24" s="49" t="str">
        <f t="shared" si="233"/>
        <v/>
      </c>
      <c r="ER24" s="49" t="str">
        <f t="shared" si="233"/>
        <v/>
      </c>
      <c r="ES24" s="49" t="str">
        <f t="shared" si="233"/>
        <v/>
      </c>
      <c r="ET24" s="49" t="str">
        <f t="shared" si="233"/>
        <v/>
      </c>
      <c r="EU24" s="49" t="str">
        <f t="shared" si="233"/>
        <v/>
      </c>
      <c r="EV24" s="49" t="str">
        <f t="shared" si="233"/>
        <v/>
      </c>
      <c r="EW24" s="49" t="str">
        <f t="shared" si="233"/>
        <v/>
      </c>
      <c r="EX24" s="49" t="str">
        <f t="shared" si="233"/>
        <v/>
      </c>
      <c r="EY24" s="49" t="str">
        <f t="shared" si="233"/>
        <v/>
      </c>
      <c r="EZ24" s="49" t="str">
        <f t="shared" si="233"/>
        <v/>
      </c>
      <c r="FA24" s="49" t="str">
        <f t="shared" si="233"/>
        <v/>
      </c>
      <c r="FB24" s="49" t="str">
        <f t="shared" si="233"/>
        <v/>
      </c>
      <c r="FC24" s="49" t="str">
        <f t="shared" si="233"/>
        <v/>
      </c>
      <c r="FD24" s="49" t="str">
        <f t="shared" si="233"/>
        <v/>
      </c>
      <c r="FE24" s="49" t="str">
        <f t="shared" si="233"/>
        <v/>
      </c>
      <c r="FF24" s="49" t="str">
        <f t="shared" si="233"/>
        <v/>
      </c>
      <c r="FG24" s="49" t="str">
        <f t="shared" si="233"/>
        <v/>
      </c>
      <c r="FH24" s="49" t="str">
        <f t="shared" si="233"/>
        <v/>
      </c>
      <c r="FI24" s="49" t="str">
        <f t="shared" si="233"/>
        <v/>
      </c>
      <c r="FJ24" s="49" t="str">
        <f t="shared" si="233"/>
        <v/>
      </c>
      <c r="FK24" s="49" t="str">
        <f t="shared" si="233"/>
        <v/>
      </c>
      <c r="FL24" s="49" t="str">
        <f t="shared" si="233"/>
        <v/>
      </c>
      <c r="FM24" s="49" t="str">
        <f t="shared" si="233"/>
        <v/>
      </c>
      <c r="FN24" s="49" t="str">
        <f t="shared" si="233"/>
        <v/>
      </c>
      <c r="FO24" s="49" t="str">
        <f t="shared" si="233"/>
        <v/>
      </c>
      <c r="FP24" s="49" t="str">
        <f t="shared" si="233"/>
        <v/>
      </c>
      <c r="FQ24" s="49" t="str">
        <f t="shared" si="233"/>
        <v/>
      </c>
      <c r="FR24" s="49" t="str">
        <f t="shared" si="233"/>
        <v/>
      </c>
      <c r="FS24" s="49" t="str">
        <f t="shared" si="233"/>
        <v/>
      </c>
      <c r="FT24" s="49" t="str">
        <f t="shared" si="233"/>
        <v/>
      </c>
      <c r="FU24" s="49" t="str">
        <f t="shared" si="233"/>
        <v/>
      </c>
      <c r="FV24" s="49" t="str">
        <f t="shared" si="233"/>
        <v/>
      </c>
      <c r="FW24" s="49" t="str">
        <f t="shared" si="233"/>
        <v/>
      </c>
      <c r="FX24" s="49" t="str">
        <f t="shared" si="233"/>
        <v/>
      </c>
      <c r="FY24" s="49" t="str">
        <f t="shared" si="233"/>
        <v/>
      </c>
      <c r="FZ24" s="49" t="str">
        <f t="shared" si="233"/>
        <v/>
      </c>
      <c r="GA24" s="49" t="str">
        <f t="shared" si="233"/>
        <v/>
      </c>
      <c r="GB24" s="49" t="str">
        <f t="shared" si="233"/>
        <v/>
      </c>
      <c r="GC24" s="49" t="str">
        <f t="shared" si="233"/>
        <v/>
      </c>
      <c r="GD24" s="49" t="str">
        <f t="shared" si="233"/>
        <v/>
      </c>
      <c r="GE24" s="49" t="str">
        <f t="shared" si="233"/>
        <v/>
      </c>
      <c r="GF24" s="49" t="str">
        <f t="shared" si="233"/>
        <v/>
      </c>
      <c r="GG24" s="49" t="str">
        <f t="shared" si="231"/>
        <v/>
      </c>
      <c r="GH24" s="49" t="str">
        <f t="shared" si="231"/>
        <v/>
      </c>
      <c r="GI24" s="49" t="str">
        <f t="shared" si="231"/>
        <v/>
      </c>
      <c r="GJ24" s="49" t="str">
        <f t="shared" si="231"/>
        <v/>
      </c>
      <c r="GK24" s="49" t="str">
        <f t="shared" si="231"/>
        <v/>
      </c>
      <c r="GL24" s="49" t="str">
        <f t="shared" si="231"/>
        <v/>
      </c>
      <c r="GM24" s="49" t="str">
        <f t="shared" si="231"/>
        <v/>
      </c>
      <c r="GN24" s="49" t="str">
        <f t="shared" si="231"/>
        <v/>
      </c>
      <c r="GO24" s="49" t="str">
        <f t="shared" si="231"/>
        <v/>
      </c>
      <c r="GP24" s="49" t="str">
        <f t="shared" si="231"/>
        <v/>
      </c>
      <c r="GQ24" s="49" t="str">
        <f t="shared" si="231"/>
        <v/>
      </c>
      <c r="GR24" s="49" t="str">
        <f t="shared" si="231"/>
        <v/>
      </c>
      <c r="GS24" s="49" t="str">
        <f t="shared" si="231"/>
        <v/>
      </c>
      <c r="GT24" s="49" t="str">
        <f t="shared" si="231"/>
        <v/>
      </c>
      <c r="GU24" s="49" t="str">
        <f t="shared" si="231"/>
        <v/>
      </c>
      <c r="GV24" s="49" t="str">
        <f t="shared" si="231"/>
        <v/>
      </c>
      <c r="GW24" s="49" t="str">
        <f t="shared" si="231"/>
        <v/>
      </c>
      <c r="GX24" s="49" t="str">
        <f t="shared" si="231"/>
        <v/>
      </c>
      <c r="GY24" s="49" t="str">
        <f t="shared" si="231"/>
        <v/>
      </c>
      <c r="GZ24" s="49" t="str">
        <f t="shared" si="231"/>
        <v/>
      </c>
      <c r="HA24" s="49" t="str">
        <f t="shared" si="231"/>
        <v/>
      </c>
      <c r="HB24" s="49" t="str">
        <f t="shared" si="231"/>
        <v/>
      </c>
      <c r="HC24" s="49" t="str">
        <f t="shared" si="231"/>
        <v/>
      </c>
      <c r="HD24" s="49" t="str">
        <f t="shared" si="231"/>
        <v/>
      </c>
      <c r="HE24" s="49" t="str">
        <f t="shared" si="231"/>
        <v/>
      </c>
      <c r="HF24" s="49" t="str">
        <f t="shared" si="231"/>
        <v/>
      </c>
      <c r="HG24" s="49" t="str">
        <f t="shared" si="231"/>
        <v/>
      </c>
      <c r="HH24" s="49" t="str">
        <f t="shared" si="231"/>
        <v/>
      </c>
      <c r="HI24" s="49" t="str">
        <f t="shared" si="231"/>
        <v/>
      </c>
      <c r="HJ24" s="49" t="str">
        <f t="shared" si="231"/>
        <v/>
      </c>
      <c r="HK24" s="49" t="str">
        <f t="shared" si="231"/>
        <v/>
      </c>
      <c r="HL24" s="49" t="str">
        <f t="shared" si="231"/>
        <v/>
      </c>
      <c r="HM24" s="49" t="str">
        <f t="shared" si="231"/>
        <v/>
      </c>
      <c r="HN24" s="49" t="str">
        <f t="shared" si="231"/>
        <v/>
      </c>
      <c r="HO24" s="49" t="str">
        <f t="shared" si="231"/>
        <v/>
      </c>
      <c r="HP24" s="169" t="e">
        <f t="shared" si="7"/>
        <v>#N/A</v>
      </c>
      <c r="HQ24" s="169" t="e">
        <f t="shared" si="8"/>
        <v>#N/A</v>
      </c>
      <c r="HR24" s="169" t="e">
        <f t="shared" si="9"/>
        <v>#N/A</v>
      </c>
      <c r="HS24" s="169" t="e">
        <f t="shared" si="10"/>
        <v>#N/A</v>
      </c>
      <c r="HT24" s="169" t="e">
        <f t="shared" si="11"/>
        <v>#N/A</v>
      </c>
      <c r="HU24" s="169" t="e">
        <f t="shared" si="12"/>
        <v>#N/A</v>
      </c>
      <c r="HV24" s="169" t="e">
        <f t="shared" si="13"/>
        <v>#N/A</v>
      </c>
      <c r="HW24" s="169" t="e">
        <f t="shared" si="14"/>
        <v>#N/A</v>
      </c>
      <c r="HX24" s="169" t="e">
        <f t="shared" si="15"/>
        <v>#N/A</v>
      </c>
      <c r="HY24" s="169" t="e">
        <f t="shared" si="16"/>
        <v>#N/A</v>
      </c>
      <c r="HZ24" s="169" t="e">
        <f t="shared" si="17"/>
        <v>#N/A</v>
      </c>
      <c r="IA24" s="169" t="e">
        <f t="shared" si="18"/>
        <v>#N/A</v>
      </c>
      <c r="IB24" s="169" t="e">
        <f t="shared" si="19"/>
        <v>#N/A</v>
      </c>
      <c r="IC24" s="169" t="e">
        <f t="shared" si="20"/>
        <v>#N/A</v>
      </c>
      <c r="ID24" s="169" t="e">
        <f t="shared" si="21"/>
        <v>#N/A</v>
      </c>
      <c r="IE24" s="169" t="e">
        <f t="shared" si="22"/>
        <v>#N/A</v>
      </c>
      <c r="IF24" s="169" t="e">
        <f t="shared" si="23"/>
        <v>#N/A</v>
      </c>
      <c r="IG24" s="169" t="e">
        <f t="shared" si="24"/>
        <v>#N/A</v>
      </c>
      <c r="IH24" s="169" t="e">
        <f t="shared" si="25"/>
        <v>#N/A</v>
      </c>
      <c r="II24" s="169" t="e">
        <f t="shared" si="26"/>
        <v>#N/A</v>
      </c>
      <c r="IJ24" s="169" t="e">
        <f t="shared" si="27"/>
        <v>#N/A</v>
      </c>
      <c r="IK24" s="169" t="e">
        <f t="shared" si="28"/>
        <v>#N/A</v>
      </c>
      <c r="IL24" s="169" t="e">
        <f t="shared" si="29"/>
        <v>#N/A</v>
      </c>
      <c r="IM24" s="169" t="e">
        <f t="shared" si="30"/>
        <v>#N/A</v>
      </c>
      <c r="IN24" s="169" t="e">
        <f t="shared" si="31"/>
        <v>#N/A</v>
      </c>
      <c r="IO24" s="169" t="e">
        <f t="shared" si="32"/>
        <v>#N/A</v>
      </c>
      <c r="IP24" s="169" t="e">
        <f t="shared" si="33"/>
        <v>#N/A</v>
      </c>
      <c r="IQ24" s="169" t="e">
        <f t="shared" si="34"/>
        <v>#N/A</v>
      </c>
      <c r="IR24" s="169" t="e">
        <f t="shared" si="35"/>
        <v>#N/A</v>
      </c>
      <c r="IS24" s="169" t="e">
        <f t="shared" si="36"/>
        <v>#N/A</v>
      </c>
      <c r="IT24" s="169" t="e">
        <f t="shared" si="37"/>
        <v>#N/A</v>
      </c>
      <c r="IU24" s="169" t="e">
        <f t="shared" si="38"/>
        <v>#N/A</v>
      </c>
      <c r="IV24" s="169" t="e">
        <f t="shared" si="39"/>
        <v>#N/A</v>
      </c>
      <c r="IW24" s="169" t="e">
        <f t="shared" si="40"/>
        <v>#N/A</v>
      </c>
      <c r="IX24" s="169" t="e">
        <f t="shared" si="41"/>
        <v>#N/A</v>
      </c>
      <c r="IY24" s="169" t="e">
        <f t="shared" si="42"/>
        <v>#N/A</v>
      </c>
      <c r="IZ24" s="169" t="e">
        <f t="shared" si="43"/>
        <v>#N/A</v>
      </c>
      <c r="JA24" s="169" t="e">
        <f t="shared" si="44"/>
        <v>#N/A</v>
      </c>
      <c r="JB24" s="169" t="e">
        <f t="shared" si="45"/>
        <v>#N/A</v>
      </c>
      <c r="JC24" s="169" t="e">
        <f t="shared" si="46"/>
        <v>#N/A</v>
      </c>
      <c r="JD24" s="169" t="e">
        <f t="shared" si="47"/>
        <v>#N/A</v>
      </c>
      <c r="JE24" s="169" t="e">
        <f t="shared" si="48"/>
        <v>#N/A</v>
      </c>
      <c r="JF24" s="169" t="e">
        <f t="shared" si="49"/>
        <v>#N/A</v>
      </c>
      <c r="JG24" s="169" t="e">
        <f t="shared" si="50"/>
        <v>#N/A</v>
      </c>
      <c r="JH24" s="169" t="e">
        <f t="shared" si="51"/>
        <v>#N/A</v>
      </c>
      <c r="JI24" s="169" t="e">
        <f t="shared" si="52"/>
        <v>#N/A</v>
      </c>
      <c r="JJ24" s="169" t="e">
        <f t="shared" si="53"/>
        <v>#N/A</v>
      </c>
      <c r="JK24" s="169" t="e">
        <f t="shared" si="54"/>
        <v>#N/A</v>
      </c>
      <c r="JL24" s="169" t="e">
        <f t="shared" si="55"/>
        <v>#N/A</v>
      </c>
      <c r="JM24" s="169" t="e">
        <f t="shared" si="56"/>
        <v>#N/A</v>
      </c>
      <c r="JN24" s="169" t="e">
        <f t="shared" si="57"/>
        <v>#N/A</v>
      </c>
      <c r="JO24" s="169" t="e">
        <f t="shared" si="58"/>
        <v>#N/A</v>
      </c>
      <c r="JP24" s="169" t="e">
        <f t="shared" si="59"/>
        <v>#N/A</v>
      </c>
      <c r="JQ24" s="169" t="e">
        <f t="shared" si="60"/>
        <v>#N/A</v>
      </c>
      <c r="JR24" s="169" t="e">
        <f t="shared" si="61"/>
        <v>#N/A</v>
      </c>
      <c r="JS24" s="169" t="e">
        <f t="shared" si="62"/>
        <v>#N/A</v>
      </c>
      <c r="JT24" s="169" t="e">
        <f t="shared" si="63"/>
        <v>#N/A</v>
      </c>
      <c r="JU24" s="169" t="e">
        <f t="shared" si="64"/>
        <v>#N/A</v>
      </c>
      <c r="JV24" s="169" t="e">
        <f t="shared" si="65"/>
        <v>#N/A</v>
      </c>
      <c r="JW24" s="169" t="e">
        <f t="shared" si="66"/>
        <v>#N/A</v>
      </c>
      <c r="JX24" s="169" t="e">
        <f t="shared" si="67"/>
        <v>#N/A</v>
      </c>
      <c r="JY24" s="169" t="e">
        <f t="shared" si="68"/>
        <v>#N/A</v>
      </c>
      <c r="JZ24" s="169" t="e">
        <f t="shared" si="69"/>
        <v>#N/A</v>
      </c>
      <c r="KA24" s="169" t="e">
        <f t="shared" si="70"/>
        <v>#N/A</v>
      </c>
      <c r="KB24" s="169" t="e">
        <f t="shared" si="71"/>
        <v>#N/A</v>
      </c>
      <c r="KC24" s="169" t="e">
        <f t="shared" si="72"/>
        <v>#N/A</v>
      </c>
      <c r="KD24" s="169" t="e">
        <f t="shared" si="73"/>
        <v>#N/A</v>
      </c>
      <c r="KE24" s="169" t="e">
        <f t="shared" si="74"/>
        <v>#N/A</v>
      </c>
      <c r="KF24" s="169" t="e">
        <f t="shared" si="75"/>
        <v>#N/A</v>
      </c>
      <c r="KG24" s="169" t="e">
        <f t="shared" si="76"/>
        <v>#N/A</v>
      </c>
      <c r="KH24" s="169" t="e">
        <f t="shared" si="77"/>
        <v>#N/A</v>
      </c>
      <c r="KI24" s="169" t="e">
        <f t="shared" si="78"/>
        <v>#N/A</v>
      </c>
      <c r="KJ24" s="169" t="e">
        <f t="shared" si="79"/>
        <v>#N/A</v>
      </c>
      <c r="KK24" s="169" t="e">
        <f t="shared" si="80"/>
        <v>#N/A</v>
      </c>
      <c r="KL24" s="169" t="e">
        <f t="shared" si="81"/>
        <v>#N/A</v>
      </c>
      <c r="KM24" s="169" t="e">
        <f t="shared" si="82"/>
        <v>#N/A</v>
      </c>
      <c r="KN24" s="169" t="e">
        <f t="shared" si="83"/>
        <v>#N/A</v>
      </c>
      <c r="KO24" s="169" t="e">
        <f t="shared" si="84"/>
        <v>#N/A</v>
      </c>
      <c r="KP24" s="169" t="e">
        <f t="shared" si="85"/>
        <v>#N/A</v>
      </c>
      <c r="KQ24" s="169" t="e">
        <f t="shared" si="86"/>
        <v>#N/A</v>
      </c>
      <c r="KR24" s="169" t="e">
        <f t="shared" si="87"/>
        <v>#N/A</v>
      </c>
      <c r="KS24" s="169" t="e">
        <f t="shared" si="88"/>
        <v>#N/A</v>
      </c>
      <c r="KT24" s="169" t="e">
        <f t="shared" si="89"/>
        <v>#N/A</v>
      </c>
      <c r="KU24" s="169" t="e">
        <f t="shared" si="90"/>
        <v>#N/A</v>
      </c>
      <c r="KV24" s="169" t="e">
        <f t="shared" si="91"/>
        <v>#N/A</v>
      </c>
      <c r="KW24" s="169" t="e">
        <f t="shared" si="92"/>
        <v>#N/A</v>
      </c>
      <c r="KX24" s="169" t="e">
        <f t="shared" si="93"/>
        <v>#N/A</v>
      </c>
      <c r="KY24" s="169" t="e">
        <f t="shared" si="94"/>
        <v>#N/A</v>
      </c>
      <c r="KZ24" s="169" t="e">
        <f t="shared" si="95"/>
        <v>#N/A</v>
      </c>
      <c r="LA24" s="169" t="e">
        <f t="shared" si="96"/>
        <v>#N/A</v>
      </c>
      <c r="LB24" s="169" t="e">
        <f t="shared" si="97"/>
        <v>#N/A</v>
      </c>
      <c r="LC24" s="169" t="e">
        <f t="shared" si="98"/>
        <v>#N/A</v>
      </c>
      <c r="LD24" s="169" t="e">
        <f t="shared" si="99"/>
        <v>#N/A</v>
      </c>
      <c r="LE24" s="169" t="e">
        <f t="shared" si="100"/>
        <v>#N/A</v>
      </c>
      <c r="LF24" s="169" t="e">
        <f t="shared" si="101"/>
        <v>#N/A</v>
      </c>
      <c r="LG24" s="169" t="e">
        <f t="shared" si="102"/>
        <v>#N/A</v>
      </c>
      <c r="LH24" s="169" t="e">
        <f t="shared" si="103"/>
        <v>#N/A</v>
      </c>
      <c r="LI24" s="169" t="e">
        <f t="shared" si="104"/>
        <v>#N/A</v>
      </c>
      <c r="LJ24" s="169" t="e">
        <f t="shared" si="105"/>
        <v>#N/A</v>
      </c>
      <c r="LK24" s="169" t="e">
        <f t="shared" si="106"/>
        <v>#N/A</v>
      </c>
      <c r="LL24" s="169" t="e">
        <f t="shared" si="107"/>
        <v>#N/A</v>
      </c>
      <c r="LM24" s="169" t="e">
        <f t="shared" si="108"/>
        <v>#N/A</v>
      </c>
      <c r="LN24" s="169" t="e">
        <f t="shared" si="109"/>
        <v>#N/A</v>
      </c>
      <c r="LO24" s="169" t="e">
        <f t="shared" si="110"/>
        <v>#N/A</v>
      </c>
      <c r="LP24" s="169" t="e">
        <f t="shared" si="111"/>
        <v>#N/A</v>
      </c>
      <c r="LQ24" s="169" t="e">
        <f t="shared" si="112"/>
        <v>#N/A</v>
      </c>
      <c r="LR24" s="169" t="e">
        <f t="shared" si="113"/>
        <v>#N/A</v>
      </c>
      <c r="LS24" s="169" t="e">
        <f t="shared" si="114"/>
        <v>#N/A</v>
      </c>
      <c r="LT24" s="169" t="e">
        <f t="shared" si="115"/>
        <v>#N/A</v>
      </c>
      <c r="LU24" s="169" t="e">
        <f t="shared" si="116"/>
        <v>#N/A</v>
      </c>
      <c r="LV24" s="169" t="e">
        <f t="shared" si="117"/>
        <v>#N/A</v>
      </c>
      <c r="LW24" s="169" t="e">
        <f t="shared" si="118"/>
        <v>#N/A</v>
      </c>
      <c r="LX24" s="169" t="e">
        <f t="shared" si="119"/>
        <v>#N/A</v>
      </c>
      <c r="LY24" s="169" t="e">
        <f t="shared" si="120"/>
        <v>#N/A</v>
      </c>
      <c r="LZ24" s="169" t="e">
        <f t="shared" si="121"/>
        <v>#N/A</v>
      </c>
      <c r="MA24" s="169" t="e">
        <f t="shared" si="122"/>
        <v>#N/A</v>
      </c>
      <c r="MB24" s="169" t="e">
        <f t="shared" si="123"/>
        <v>#N/A</v>
      </c>
      <c r="MC24" s="169" t="e">
        <f t="shared" si="124"/>
        <v>#N/A</v>
      </c>
      <c r="MD24" s="169" t="e">
        <f t="shared" si="125"/>
        <v>#N/A</v>
      </c>
      <c r="ME24" s="169" t="e">
        <f t="shared" si="126"/>
        <v>#N/A</v>
      </c>
      <c r="MF24" s="169" t="e">
        <f t="shared" si="127"/>
        <v>#N/A</v>
      </c>
      <c r="MG24" s="169" t="e">
        <f t="shared" si="128"/>
        <v>#N/A</v>
      </c>
      <c r="MH24" s="169" t="e">
        <f t="shared" si="129"/>
        <v>#N/A</v>
      </c>
      <c r="MI24" s="169" t="e">
        <f t="shared" si="130"/>
        <v>#N/A</v>
      </c>
      <c r="MJ24" s="169" t="e">
        <f t="shared" si="131"/>
        <v>#N/A</v>
      </c>
      <c r="MK24" s="169" t="e">
        <f t="shared" si="132"/>
        <v>#N/A</v>
      </c>
      <c r="ML24" s="169" t="e">
        <f t="shared" si="133"/>
        <v>#N/A</v>
      </c>
      <c r="MM24" s="169" t="e">
        <f t="shared" si="134"/>
        <v>#N/A</v>
      </c>
      <c r="MN24" s="169" t="e">
        <f t="shared" si="135"/>
        <v>#N/A</v>
      </c>
      <c r="MO24" s="169" t="e">
        <f t="shared" si="136"/>
        <v>#N/A</v>
      </c>
      <c r="MP24" s="169" t="e">
        <f t="shared" si="137"/>
        <v>#N/A</v>
      </c>
      <c r="MQ24" s="169" t="e">
        <f t="shared" si="138"/>
        <v>#N/A</v>
      </c>
      <c r="MR24" s="169" t="e">
        <f t="shared" si="139"/>
        <v>#N/A</v>
      </c>
      <c r="MS24" s="169" t="e">
        <f t="shared" si="140"/>
        <v>#N/A</v>
      </c>
      <c r="MT24" s="169" t="e">
        <f t="shared" si="141"/>
        <v>#N/A</v>
      </c>
      <c r="MU24" s="169" t="e">
        <f t="shared" si="142"/>
        <v>#N/A</v>
      </c>
      <c r="MV24" s="169" t="e">
        <f t="shared" si="143"/>
        <v>#N/A</v>
      </c>
      <c r="MW24" s="169" t="e">
        <f t="shared" si="144"/>
        <v>#N/A</v>
      </c>
      <c r="MX24" s="169" t="e">
        <f t="shared" si="145"/>
        <v>#N/A</v>
      </c>
      <c r="MY24" s="169" t="e">
        <f t="shared" si="146"/>
        <v>#N/A</v>
      </c>
      <c r="MZ24" s="169" t="e">
        <f t="shared" si="147"/>
        <v>#N/A</v>
      </c>
      <c r="NA24" s="169" t="e">
        <f t="shared" si="148"/>
        <v>#N/A</v>
      </c>
      <c r="NB24" s="169" t="e">
        <f t="shared" si="149"/>
        <v>#N/A</v>
      </c>
      <c r="NC24" s="169" t="e">
        <f t="shared" si="150"/>
        <v>#N/A</v>
      </c>
      <c r="ND24" s="169" t="e">
        <f t="shared" si="151"/>
        <v>#N/A</v>
      </c>
      <c r="NE24" s="169" t="e">
        <f t="shared" si="152"/>
        <v>#N/A</v>
      </c>
      <c r="NF24" s="169" t="e">
        <f t="shared" si="153"/>
        <v>#N/A</v>
      </c>
      <c r="NG24" s="169" t="e">
        <f t="shared" si="154"/>
        <v>#N/A</v>
      </c>
      <c r="NH24" s="169" t="e">
        <f t="shared" si="155"/>
        <v>#N/A</v>
      </c>
      <c r="NI24" s="169" t="e">
        <f t="shared" si="156"/>
        <v>#N/A</v>
      </c>
      <c r="NJ24" s="169" t="e">
        <f t="shared" si="157"/>
        <v>#N/A</v>
      </c>
      <c r="NK24" s="169" t="e">
        <f t="shared" si="158"/>
        <v>#N/A</v>
      </c>
      <c r="NL24" s="169" t="e">
        <f t="shared" si="159"/>
        <v>#N/A</v>
      </c>
      <c r="NM24" s="169" t="e">
        <f t="shared" si="160"/>
        <v>#N/A</v>
      </c>
      <c r="NN24" s="169" t="e">
        <f t="shared" si="161"/>
        <v>#N/A</v>
      </c>
      <c r="NO24" s="169" t="e">
        <f t="shared" si="162"/>
        <v>#N/A</v>
      </c>
      <c r="NP24" s="169" t="e">
        <f t="shared" si="163"/>
        <v>#N/A</v>
      </c>
      <c r="NQ24" s="169" t="e">
        <f t="shared" si="164"/>
        <v>#N/A</v>
      </c>
      <c r="NR24" s="169" t="e">
        <f t="shared" si="165"/>
        <v>#N/A</v>
      </c>
      <c r="NS24" s="169" t="e">
        <f t="shared" si="166"/>
        <v>#N/A</v>
      </c>
      <c r="NT24" s="169" t="e">
        <f t="shared" si="167"/>
        <v>#N/A</v>
      </c>
      <c r="NU24" s="169" t="e">
        <f t="shared" si="168"/>
        <v>#N/A</v>
      </c>
      <c r="NV24" s="169" t="e">
        <f t="shared" si="169"/>
        <v>#N/A</v>
      </c>
      <c r="NW24" s="169" t="e">
        <f t="shared" si="170"/>
        <v>#N/A</v>
      </c>
      <c r="NX24" s="169" t="e">
        <f t="shared" si="171"/>
        <v>#N/A</v>
      </c>
      <c r="NY24" s="169" t="e">
        <f t="shared" si="172"/>
        <v>#N/A</v>
      </c>
      <c r="NZ24" s="169" t="e">
        <f t="shared" si="173"/>
        <v>#N/A</v>
      </c>
      <c r="OA24" s="169" t="e">
        <f t="shared" si="174"/>
        <v>#N/A</v>
      </c>
      <c r="OB24" s="169" t="e">
        <f t="shared" si="175"/>
        <v>#N/A</v>
      </c>
      <c r="OC24" s="169" t="e">
        <f t="shared" si="176"/>
        <v>#N/A</v>
      </c>
      <c r="OD24" s="169" t="e">
        <f t="shared" si="177"/>
        <v>#N/A</v>
      </c>
      <c r="OE24" s="169" t="e">
        <f t="shared" si="178"/>
        <v>#N/A</v>
      </c>
      <c r="OF24" s="169" t="e">
        <f t="shared" si="179"/>
        <v>#N/A</v>
      </c>
      <c r="OG24" s="169" t="e">
        <f t="shared" si="180"/>
        <v>#N/A</v>
      </c>
      <c r="OH24" s="169" t="e">
        <f t="shared" si="181"/>
        <v>#N/A</v>
      </c>
      <c r="OI24" s="169" t="e">
        <f t="shared" si="182"/>
        <v>#N/A</v>
      </c>
      <c r="OJ24" s="169" t="e">
        <f t="shared" si="183"/>
        <v>#N/A</v>
      </c>
      <c r="OK24" s="169" t="e">
        <f t="shared" si="184"/>
        <v>#N/A</v>
      </c>
      <c r="OL24" s="169" t="e">
        <f t="shared" si="185"/>
        <v>#N/A</v>
      </c>
      <c r="OM24" s="169" t="e">
        <f t="shared" si="186"/>
        <v>#N/A</v>
      </c>
      <c r="ON24" s="169" t="e">
        <f t="shared" si="187"/>
        <v>#N/A</v>
      </c>
      <c r="OO24" s="169" t="e">
        <f t="shared" si="188"/>
        <v>#N/A</v>
      </c>
      <c r="OP24" s="169" t="e">
        <f t="shared" si="189"/>
        <v>#N/A</v>
      </c>
      <c r="OQ24" s="169" t="e">
        <f t="shared" si="190"/>
        <v>#N/A</v>
      </c>
      <c r="OR24" s="169" t="e">
        <f t="shared" si="191"/>
        <v>#N/A</v>
      </c>
      <c r="OS24" s="169" t="e">
        <f t="shared" si="192"/>
        <v>#N/A</v>
      </c>
      <c r="OT24" s="169" t="e">
        <f t="shared" si="193"/>
        <v>#N/A</v>
      </c>
      <c r="OU24" s="169" t="e">
        <f t="shared" si="194"/>
        <v>#N/A</v>
      </c>
      <c r="OV24" s="169" t="e">
        <f t="shared" si="195"/>
        <v>#N/A</v>
      </c>
      <c r="OW24" s="169" t="e">
        <f t="shared" si="196"/>
        <v>#N/A</v>
      </c>
      <c r="OX24" s="169" t="e">
        <f t="shared" si="197"/>
        <v>#N/A</v>
      </c>
      <c r="OY24" s="169" t="e">
        <f t="shared" si="198"/>
        <v>#N/A</v>
      </c>
      <c r="OZ24" s="169" t="e">
        <f t="shared" si="199"/>
        <v>#N/A</v>
      </c>
      <c r="PA24" s="169" t="e">
        <f t="shared" si="200"/>
        <v>#N/A</v>
      </c>
      <c r="PB24" s="169" t="e">
        <f t="shared" si="201"/>
        <v>#N/A</v>
      </c>
      <c r="PC24" s="169" t="e">
        <f t="shared" si="202"/>
        <v>#N/A</v>
      </c>
      <c r="PD24" s="169" t="e">
        <f t="shared" si="203"/>
        <v>#N/A</v>
      </c>
      <c r="PE24" s="169" t="e">
        <f t="shared" si="204"/>
        <v>#N/A</v>
      </c>
      <c r="PF24" s="169" t="e">
        <f t="shared" si="205"/>
        <v>#N/A</v>
      </c>
      <c r="PG24" s="169" t="e">
        <f t="shared" si="206"/>
        <v>#N/A</v>
      </c>
      <c r="PH24" s="169" t="e">
        <f t="shared" si="207"/>
        <v>#N/A</v>
      </c>
    </row>
    <row r="25" spans="1:424" hidden="1" x14ac:dyDescent="0.75">
      <c r="A25" s="4">
        <v>22</v>
      </c>
      <c r="B25" s="96" t="str">
        <f t="shared" si="208"/>
        <v/>
      </c>
      <c r="C25" s="95"/>
      <c r="D25" s="96" t="str">
        <f t="shared" si="209"/>
        <v/>
      </c>
      <c r="E25" s="124" t="str">
        <f t="shared" si="0"/>
        <v/>
      </c>
      <c r="F25" s="124" t="str">
        <f t="shared" si="1"/>
        <v/>
      </c>
      <c r="G25" s="73" t="str">
        <f t="shared" si="210"/>
        <v/>
      </c>
      <c r="H25" s="23"/>
      <c r="I25" s="57"/>
      <c r="J25" s="280"/>
      <c r="K25" s="74" t="str">
        <f>IF(AND(B25&gt;0,C25&gt;0,D25&gt;0),IF(ISBLANK(J25),IF(ISBLANK(H25),"",(D25-B25)*VLOOKUP(H25,VLookups!$A$4:$B$13,2,FALSE)),J25),"")</f>
        <v/>
      </c>
      <c r="L25" s="75" t="str">
        <f t="shared" si="2"/>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211"/>
        <v/>
      </c>
      <c r="W25" s="49" t="str">
        <f t="shared" si="212"/>
        <v/>
      </c>
      <c r="X25" s="49" t="str">
        <f t="shared" si="232"/>
        <v/>
      </c>
      <c r="Y25" s="49" t="str">
        <f t="shared" si="232"/>
        <v/>
      </c>
      <c r="Z25" s="49" t="str">
        <f t="shared" si="232"/>
        <v/>
      </c>
      <c r="AA25" s="49" t="str">
        <f t="shared" si="232"/>
        <v/>
      </c>
      <c r="AB25" s="49" t="str">
        <f t="shared" si="232"/>
        <v/>
      </c>
      <c r="AC25" s="49" t="str">
        <f t="shared" si="232"/>
        <v/>
      </c>
      <c r="AD25" s="49" t="str">
        <f t="shared" si="232"/>
        <v/>
      </c>
      <c r="AE25" s="49" t="str">
        <f t="shared" si="232"/>
        <v/>
      </c>
      <c r="AF25" s="49" t="str">
        <f t="shared" si="232"/>
        <v/>
      </c>
      <c r="AG25" s="49" t="str">
        <f t="shared" si="232"/>
        <v/>
      </c>
      <c r="AH25" s="49" t="str">
        <f t="shared" si="232"/>
        <v/>
      </c>
      <c r="AI25" s="49" t="str">
        <f t="shared" si="232"/>
        <v/>
      </c>
      <c r="AJ25" s="49" t="str">
        <f t="shared" si="232"/>
        <v/>
      </c>
      <c r="AK25" s="49" t="str">
        <f t="shared" si="232"/>
        <v/>
      </c>
      <c r="AL25" s="49" t="str">
        <f t="shared" si="232"/>
        <v/>
      </c>
      <c r="AM25" s="49" t="str">
        <f t="shared" si="232"/>
        <v/>
      </c>
      <c r="AN25" s="49" t="str">
        <f t="shared" si="232"/>
        <v/>
      </c>
      <c r="AO25" s="49" t="str">
        <f t="shared" si="232"/>
        <v/>
      </c>
      <c r="AP25" s="49" t="str">
        <f t="shared" si="232"/>
        <v/>
      </c>
      <c r="AQ25" s="49" t="str">
        <f t="shared" si="232"/>
        <v/>
      </c>
      <c r="AR25" s="49" t="str">
        <f t="shared" si="232"/>
        <v/>
      </c>
      <c r="AS25" s="49" t="str">
        <f t="shared" si="232"/>
        <v/>
      </c>
      <c r="AT25" s="49" t="str">
        <f t="shared" si="232"/>
        <v/>
      </c>
      <c r="AU25" s="49" t="str">
        <f t="shared" si="232"/>
        <v/>
      </c>
      <c r="AV25" s="49" t="str">
        <f t="shared" si="232"/>
        <v/>
      </c>
      <c r="AW25" s="49" t="str">
        <f t="shared" si="232"/>
        <v/>
      </c>
      <c r="AX25" s="49" t="str">
        <f t="shared" si="232"/>
        <v/>
      </c>
      <c r="AY25" s="49" t="str">
        <f t="shared" si="232"/>
        <v/>
      </c>
      <c r="AZ25" s="49" t="str">
        <f t="shared" si="232"/>
        <v/>
      </c>
      <c r="BA25" s="49" t="str">
        <f t="shared" si="232"/>
        <v/>
      </c>
      <c r="BB25" s="49" t="str">
        <f t="shared" si="232"/>
        <v/>
      </c>
      <c r="BC25" s="49" t="str">
        <f t="shared" si="232"/>
        <v/>
      </c>
      <c r="BD25" s="49" t="str">
        <f t="shared" si="232"/>
        <v/>
      </c>
      <c r="BE25" s="49" t="str">
        <f t="shared" si="232"/>
        <v/>
      </c>
      <c r="BF25" s="49" t="str">
        <f t="shared" si="232"/>
        <v/>
      </c>
      <c r="BG25" s="49" t="str">
        <f t="shared" si="232"/>
        <v/>
      </c>
      <c r="BH25" s="49" t="str">
        <f t="shared" si="232"/>
        <v/>
      </c>
      <c r="BI25" s="49" t="str">
        <f t="shared" si="232"/>
        <v/>
      </c>
      <c r="BJ25" s="49" t="str">
        <f t="shared" si="232"/>
        <v/>
      </c>
      <c r="BK25" s="49" t="str">
        <f t="shared" si="232"/>
        <v/>
      </c>
      <c r="BL25" s="49" t="str">
        <f t="shared" si="232"/>
        <v/>
      </c>
      <c r="BM25" s="49" t="str">
        <f t="shared" si="232"/>
        <v/>
      </c>
      <c r="BN25" s="49" t="str">
        <f t="shared" si="232"/>
        <v/>
      </c>
      <c r="BO25" s="49" t="str">
        <f t="shared" si="232"/>
        <v/>
      </c>
      <c r="BP25" s="49" t="str">
        <f t="shared" si="232"/>
        <v/>
      </c>
      <c r="BQ25" s="49" t="str">
        <f t="shared" si="232"/>
        <v/>
      </c>
      <c r="BR25" s="49" t="str">
        <f t="shared" si="232"/>
        <v/>
      </c>
      <c r="BS25" s="49" t="str">
        <f t="shared" si="232"/>
        <v/>
      </c>
      <c r="BT25" s="49" t="str">
        <f t="shared" si="232"/>
        <v/>
      </c>
      <c r="BU25" s="49" t="str">
        <f t="shared" si="232"/>
        <v/>
      </c>
      <c r="BV25" s="49" t="str">
        <f t="shared" si="232"/>
        <v/>
      </c>
      <c r="BW25" s="49" t="str">
        <f t="shared" si="232"/>
        <v/>
      </c>
      <c r="BX25" s="49" t="str">
        <f t="shared" si="232"/>
        <v/>
      </c>
      <c r="BY25" s="49" t="str">
        <f t="shared" si="232"/>
        <v/>
      </c>
      <c r="BZ25" s="49" t="str">
        <f t="shared" si="232"/>
        <v/>
      </c>
      <c r="CA25" s="49" t="str">
        <f t="shared" si="232"/>
        <v/>
      </c>
      <c r="CB25" s="49" t="str">
        <f t="shared" si="232"/>
        <v/>
      </c>
      <c r="CC25" s="49" t="str">
        <f t="shared" si="232"/>
        <v/>
      </c>
      <c r="CD25" s="49" t="str">
        <f t="shared" si="232"/>
        <v/>
      </c>
      <c r="CE25" s="49" t="str">
        <f t="shared" si="232"/>
        <v/>
      </c>
      <c r="CF25" s="49" t="str">
        <f t="shared" si="232"/>
        <v/>
      </c>
      <c r="CG25" s="49" t="str">
        <f t="shared" si="232"/>
        <v/>
      </c>
      <c r="CH25" s="49" t="str">
        <f t="shared" si="232"/>
        <v/>
      </c>
      <c r="CI25" s="49" t="str">
        <f t="shared" ref="CI25:DR28" si="234">IF(ISNONTEXT($V25),CJ25-$V25,"")</f>
        <v/>
      </c>
      <c r="CJ25" s="49" t="str">
        <f t="shared" si="234"/>
        <v/>
      </c>
      <c r="CK25" s="49" t="str">
        <f t="shared" si="234"/>
        <v/>
      </c>
      <c r="CL25" s="49" t="str">
        <f t="shared" si="234"/>
        <v/>
      </c>
      <c r="CM25" s="49" t="str">
        <f t="shared" si="234"/>
        <v/>
      </c>
      <c r="CN25" s="49" t="str">
        <f t="shared" si="234"/>
        <v/>
      </c>
      <c r="CO25" s="49" t="str">
        <f t="shared" si="234"/>
        <v/>
      </c>
      <c r="CP25" s="49" t="str">
        <f t="shared" si="234"/>
        <v/>
      </c>
      <c r="CQ25" s="49" t="str">
        <f t="shared" si="234"/>
        <v/>
      </c>
      <c r="CR25" s="49" t="str">
        <f t="shared" si="234"/>
        <v/>
      </c>
      <c r="CS25" s="49" t="str">
        <f t="shared" si="234"/>
        <v/>
      </c>
      <c r="CT25" s="49" t="str">
        <f t="shared" si="234"/>
        <v/>
      </c>
      <c r="CU25" s="49" t="str">
        <f t="shared" si="234"/>
        <v/>
      </c>
      <c r="CV25" s="49" t="str">
        <f t="shared" si="234"/>
        <v/>
      </c>
      <c r="CW25" s="49" t="str">
        <f t="shared" si="234"/>
        <v/>
      </c>
      <c r="CX25" s="49" t="str">
        <f t="shared" si="234"/>
        <v/>
      </c>
      <c r="CY25" s="49" t="str">
        <f t="shared" si="234"/>
        <v/>
      </c>
      <c r="CZ25" s="49" t="str">
        <f t="shared" si="234"/>
        <v/>
      </c>
      <c r="DA25" s="49" t="str">
        <f t="shared" si="234"/>
        <v/>
      </c>
      <c r="DB25" s="49" t="str">
        <f t="shared" si="234"/>
        <v/>
      </c>
      <c r="DC25" s="49" t="str">
        <f t="shared" si="234"/>
        <v/>
      </c>
      <c r="DD25" s="49" t="str">
        <f t="shared" si="234"/>
        <v/>
      </c>
      <c r="DE25" s="49" t="str">
        <f t="shared" si="234"/>
        <v/>
      </c>
      <c r="DF25" s="49" t="str">
        <f t="shared" si="234"/>
        <v/>
      </c>
      <c r="DG25" s="49" t="str">
        <f t="shared" si="234"/>
        <v/>
      </c>
      <c r="DH25" s="49" t="str">
        <f t="shared" si="234"/>
        <v/>
      </c>
      <c r="DI25" s="49" t="str">
        <f t="shared" si="234"/>
        <v/>
      </c>
      <c r="DJ25" s="49" t="str">
        <f t="shared" si="234"/>
        <v/>
      </c>
      <c r="DK25" s="49" t="str">
        <f t="shared" si="234"/>
        <v/>
      </c>
      <c r="DL25" s="49" t="str">
        <f t="shared" si="234"/>
        <v/>
      </c>
      <c r="DM25" s="49" t="str">
        <f t="shared" si="234"/>
        <v/>
      </c>
      <c r="DN25" s="49" t="str">
        <f t="shared" si="234"/>
        <v/>
      </c>
      <c r="DO25" s="49" t="str">
        <f t="shared" si="234"/>
        <v/>
      </c>
      <c r="DP25" s="49" t="str">
        <f t="shared" si="234"/>
        <v/>
      </c>
      <c r="DQ25" s="49" t="str">
        <f t="shared" si="234"/>
        <v/>
      </c>
      <c r="DR25" s="49" t="str">
        <f t="shared" si="234"/>
        <v/>
      </c>
      <c r="DS25" s="183" t="str">
        <f t="shared" si="213"/>
        <v/>
      </c>
      <c r="DT25" s="49" t="str">
        <f t="shared" si="214"/>
        <v/>
      </c>
      <c r="DU25" s="49" t="str">
        <f t="shared" si="233"/>
        <v/>
      </c>
      <c r="DV25" s="49" t="str">
        <f t="shared" si="233"/>
        <v/>
      </c>
      <c r="DW25" s="49" t="str">
        <f t="shared" si="233"/>
        <v/>
      </c>
      <c r="DX25" s="49" t="str">
        <f t="shared" si="233"/>
        <v/>
      </c>
      <c r="DY25" s="49" t="str">
        <f t="shared" si="233"/>
        <v/>
      </c>
      <c r="DZ25" s="49" t="str">
        <f t="shared" si="233"/>
        <v/>
      </c>
      <c r="EA25" s="49" t="str">
        <f t="shared" si="233"/>
        <v/>
      </c>
      <c r="EB25" s="49" t="str">
        <f t="shared" si="233"/>
        <v/>
      </c>
      <c r="EC25" s="49" t="str">
        <f t="shared" si="233"/>
        <v/>
      </c>
      <c r="ED25" s="49" t="str">
        <f t="shared" si="233"/>
        <v/>
      </c>
      <c r="EE25" s="49" t="str">
        <f t="shared" si="233"/>
        <v/>
      </c>
      <c r="EF25" s="49" t="str">
        <f t="shared" si="233"/>
        <v/>
      </c>
      <c r="EG25" s="49" t="str">
        <f t="shared" si="233"/>
        <v/>
      </c>
      <c r="EH25" s="49" t="str">
        <f t="shared" si="233"/>
        <v/>
      </c>
      <c r="EI25" s="49" t="str">
        <f t="shared" si="233"/>
        <v/>
      </c>
      <c r="EJ25" s="49" t="str">
        <f t="shared" si="233"/>
        <v/>
      </c>
      <c r="EK25" s="49" t="str">
        <f t="shared" si="233"/>
        <v/>
      </c>
      <c r="EL25" s="49" t="str">
        <f t="shared" si="233"/>
        <v/>
      </c>
      <c r="EM25" s="49" t="str">
        <f t="shared" si="233"/>
        <v/>
      </c>
      <c r="EN25" s="49" t="str">
        <f t="shared" si="233"/>
        <v/>
      </c>
      <c r="EO25" s="49" t="str">
        <f t="shared" si="233"/>
        <v/>
      </c>
      <c r="EP25" s="49" t="str">
        <f t="shared" si="233"/>
        <v/>
      </c>
      <c r="EQ25" s="49" t="str">
        <f t="shared" si="233"/>
        <v/>
      </c>
      <c r="ER25" s="49" t="str">
        <f t="shared" si="233"/>
        <v/>
      </c>
      <c r="ES25" s="49" t="str">
        <f t="shared" si="233"/>
        <v/>
      </c>
      <c r="ET25" s="49" t="str">
        <f t="shared" si="233"/>
        <v/>
      </c>
      <c r="EU25" s="49" t="str">
        <f t="shared" si="233"/>
        <v/>
      </c>
      <c r="EV25" s="49" t="str">
        <f t="shared" si="233"/>
        <v/>
      </c>
      <c r="EW25" s="49" t="str">
        <f t="shared" si="233"/>
        <v/>
      </c>
      <c r="EX25" s="49" t="str">
        <f t="shared" si="233"/>
        <v/>
      </c>
      <c r="EY25" s="49" t="str">
        <f t="shared" si="233"/>
        <v/>
      </c>
      <c r="EZ25" s="49" t="str">
        <f t="shared" si="233"/>
        <v/>
      </c>
      <c r="FA25" s="49" t="str">
        <f t="shared" si="233"/>
        <v/>
      </c>
      <c r="FB25" s="49" t="str">
        <f t="shared" si="233"/>
        <v/>
      </c>
      <c r="FC25" s="49" t="str">
        <f t="shared" si="233"/>
        <v/>
      </c>
      <c r="FD25" s="49" t="str">
        <f t="shared" si="233"/>
        <v/>
      </c>
      <c r="FE25" s="49" t="str">
        <f t="shared" si="233"/>
        <v/>
      </c>
      <c r="FF25" s="49" t="str">
        <f t="shared" si="233"/>
        <v/>
      </c>
      <c r="FG25" s="49" t="str">
        <f t="shared" si="233"/>
        <v/>
      </c>
      <c r="FH25" s="49" t="str">
        <f t="shared" si="233"/>
        <v/>
      </c>
      <c r="FI25" s="49" t="str">
        <f t="shared" si="233"/>
        <v/>
      </c>
      <c r="FJ25" s="49" t="str">
        <f t="shared" si="233"/>
        <v/>
      </c>
      <c r="FK25" s="49" t="str">
        <f t="shared" si="233"/>
        <v/>
      </c>
      <c r="FL25" s="49" t="str">
        <f t="shared" si="233"/>
        <v/>
      </c>
      <c r="FM25" s="49" t="str">
        <f t="shared" si="233"/>
        <v/>
      </c>
      <c r="FN25" s="49" t="str">
        <f t="shared" si="233"/>
        <v/>
      </c>
      <c r="FO25" s="49" t="str">
        <f t="shared" si="233"/>
        <v/>
      </c>
      <c r="FP25" s="49" t="str">
        <f t="shared" si="233"/>
        <v/>
      </c>
      <c r="FQ25" s="49" t="str">
        <f t="shared" si="233"/>
        <v/>
      </c>
      <c r="FR25" s="49" t="str">
        <f t="shared" si="233"/>
        <v/>
      </c>
      <c r="FS25" s="49" t="str">
        <f t="shared" si="233"/>
        <v/>
      </c>
      <c r="FT25" s="49" t="str">
        <f t="shared" si="233"/>
        <v/>
      </c>
      <c r="FU25" s="49" t="str">
        <f t="shared" si="233"/>
        <v/>
      </c>
      <c r="FV25" s="49" t="str">
        <f t="shared" si="233"/>
        <v/>
      </c>
      <c r="FW25" s="49" t="str">
        <f t="shared" si="233"/>
        <v/>
      </c>
      <c r="FX25" s="49" t="str">
        <f t="shared" si="233"/>
        <v/>
      </c>
      <c r="FY25" s="49" t="str">
        <f t="shared" si="233"/>
        <v/>
      </c>
      <c r="FZ25" s="49" t="str">
        <f t="shared" si="233"/>
        <v/>
      </c>
      <c r="GA25" s="49" t="str">
        <f t="shared" si="233"/>
        <v/>
      </c>
      <c r="GB25" s="49" t="str">
        <f t="shared" si="233"/>
        <v/>
      </c>
      <c r="GC25" s="49" t="str">
        <f t="shared" si="233"/>
        <v/>
      </c>
      <c r="GD25" s="49" t="str">
        <f t="shared" si="233"/>
        <v/>
      </c>
      <c r="GE25" s="49" t="str">
        <f t="shared" si="233"/>
        <v/>
      </c>
      <c r="GF25" s="49" t="str">
        <f t="shared" ref="GF25:HO28" si="235">IF(ISNONTEXT($V25),GE25+$V25,"")</f>
        <v/>
      </c>
      <c r="GG25" s="49" t="str">
        <f t="shared" si="235"/>
        <v/>
      </c>
      <c r="GH25" s="49" t="str">
        <f t="shared" si="235"/>
        <v/>
      </c>
      <c r="GI25" s="49" t="str">
        <f t="shared" si="235"/>
        <v/>
      </c>
      <c r="GJ25" s="49" t="str">
        <f t="shared" si="235"/>
        <v/>
      </c>
      <c r="GK25" s="49" t="str">
        <f t="shared" si="235"/>
        <v/>
      </c>
      <c r="GL25" s="49" t="str">
        <f t="shared" si="235"/>
        <v/>
      </c>
      <c r="GM25" s="49" t="str">
        <f t="shared" si="235"/>
        <v/>
      </c>
      <c r="GN25" s="49" t="str">
        <f t="shared" si="235"/>
        <v/>
      </c>
      <c r="GO25" s="49" t="str">
        <f t="shared" si="235"/>
        <v/>
      </c>
      <c r="GP25" s="49" t="str">
        <f t="shared" si="235"/>
        <v/>
      </c>
      <c r="GQ25" s="49" t="str">
        <f t="shared" si="235"/>
        <v/>
      </c>
      <c r="GR25" s="49" t="str">
        <f t="shared" si="235"/>
        <v/>
      </c>
      <c r="GS25" s="49" t="str">
        <f t="shared" si="235"/>
        <v/>
      </c>
      <c r="GT25" s="49" t="str">
        <f t="shared" si="235"/>
        <v/>
      </c>
      <c r="GU25" s="49" t="str">
        <f t="shared" si="235"/>
        <v/>
      </c>
      <c r="GV25" s="49" t="str">
        <f t="shared" si="235"/>
        <v/>
      </c>
      <c r="GW25" s="49" t="str">
        <f t="shared" si="235"/>
        <v/>
      </c>
      <c r="GX25" s="49" t="str">
        <f t="shared" si="235"/>
        <v/>
      </c>
      <c r="GY25" s="49" t="str">
        <f t="shared" si="235"/>
        <v/>
      </c>
      <c r="GZ25" s="49" t="str">
        <f t="shared" si="235"/>
        <v/>
      </c>
      <c r="HA25" s="49" t="str">
        <f t="shared" si="235"/>
        <v/>
      </c>
      <c r="HB25" s="49" t="str">
        <f t="shared" si="235"/>
        <v/>
      </c>
      <c r="HC25" s="49" t="str">
        <f t="shared" si="235"/>
        <v/>
      </c>
      <c r="HD25" s="49" t="str">
        <f t="shared" si="235"/>
        <v/>
      </c>
      <c r="HE25" s="49" t="str">
        <f t="shared" si="235"/>
        <v/>
      </c>
      <c r="HF25" s="49" t="str">
        <f t="shared" si="235"/>
        <v/>
      </c>
      <c r="HG25" s="49" t="str">
        <f t="shared" si="235"/>
        <v/>
      </c>
      <c r="HH25" s="49" t="str">
        <f t="shared" si="235"/>
        <v/>
      </c>
      <c r="HI25" s="49" t="str">
        <f t="shared" si="235"/>
        <v/>
      </c>
      <c r="HJ25" s="49" t="str">
        <f t="shared" si="235"/>
        <v/>
      </c>
      <c r="HK25" s="49" t="str">
        <f t="shared" si="235"/>
        <v/>
      </c>
      <c r="HL25" s="49" t="str">
        <f t="shared" si="235"/>
        <v/>
      </c>
      <c r="HM25" s="49" t="str">
        <f t="shared" si="235"/>
        <v/>
      </c>
      <c r="HN25" s="49" t="str">
        <f t="shared" si="235"/>
        <v/>
      </c>
      <c r="HO25" s="49" t="str">
        <f t="shared" si="235"/>
        <v/>
      </c>
      <c r="HP25" s="169" t="e">
        <f t="shared" si="7"/>
        <v>#N/A</v>
      </c>
      <c r="HQ25" s="169" t="e">
        <f t="shared" si="8"/>
        <v>#N/A</v>
      </c>
      <c r="HR25" s="169" t="e">
        <f t="shared" si="9"/>
        <v>#N/A</v>
      </c>
      <c r="HS25" s="169" t="e">
        <f t="shared" si="10"/>
        <v>#N/A</v>
      </c>
      <c r="HT25" s="169" t="e">
        <f t="shared" si="11"/>
        <v>#N/A</v>
      </c>
      <c r="HU25" s="169" t="e">
        <f t="shared" si="12"/>
        <v>#N/A</v>
      </c>
      <c r="HV25" s="169" t="e">
        <f t="shared" si="13"/>
        <v>#N/A</v>
      </c>
      <c r="HW25" s="169" t="e">
        <f t="shared" si="14"/>
        <v>#N/A</v>
      </c>
      <c r="HX25" s="169" t="e">
        <f t="shared" si="15"/>
        <v>#N/A</v>
      </c>
      <c r="HY25" s="169" t="e">
        <f t="shared" si="16"/>
        <v>#N/A</v>
      </c>
      <c r="HZ25" s="169" t="e">
        <f t="shared" si="17"/>
        <v>#N/A</v>
      </c>
      <c r="IA25" s="169" t="e">
        <f t="shared" si="18"/>
        <v>#N/A</v>
      </c>
      <c r="IB25" s="169" t="e">
        <f t="shared" si="19"/>
        <v>#N/A</v>
      </c>
      <c r="IC25" s="169" t="e">
        <f t="shared" si="20"/>
        <v>#N/A</v>
      </c>
      <c r="ID25" s="169" t="e">
        <f t="shared" si="21"/>
        <v>#N/A</v>
      </c>
      <c r="IE25" s="169" t="e">
        <f t="shared" si="22"/>
        <v>#N/A</v>
      </c>
      <c r="IF25" s="169" t="e">
        <f t="shared" si="23"/>
        <v>#N/A</v>
      </c>
      <c r="IG25" s="169" t="e">
        <f t="shared" si="24"/>
        <v>#N/A</v>
      </c>
      <c r="IH25" s="169" t="e">
        <f t="shared" si="25"/>
        <v>#N/A</v>
      </c>
      <c r="II25" s="169" t="e">
        <f t="shared" si="26"/>
        <v>#N/A</v>
      </c>
      <c r="IJ25" s="169" t="e">
        <f t="shared" si="27"/>
        <v>#N/A</v>
      </c>
      <c r="IK25" s="169" t="e">
        <f t="shared" si="28"/>
        <v>#N/A</v>
      </c>
      <c r="IL25" s="169" t="e">
        <f t="shared" si="29"/>
        <v>#N/A</v>
      </c>
      <c r="IM25" s="169" t="e">
        <f t="shared" si="30"/>
        <v>#N/A</v>
      </c>
      <c r="IN25" s="169" t="e">
        <f t="shared" si="31"/>
        <v>#N/A</v>
      </c>
      <c r="IO25" s="169" t="e">
        <f t="shared" si="32"/>
        <v>#N/A</v>
      </c>
      <c r="IP25" s="169" t="e">
        <f t="shared" si="33"/>
        <v>#N/A</v>
      </c>
      <c r="IQ25" s="169" t="e">
        <f t="shared" si="34"/>
        <v>#N/A</v>
      </c>
      <c r="IR25" s="169" t="e">
        <f t="shared" si="35"/>
        <v>#N/A</v>
      </c>
      <c r="IS25" s="169" t="e">
        <f t="shared" si="36"/>
        <v>#N/A</v>
      </c>
      <c r="IT25" s="169" t="e">
        <f t="shared" si="37"/>
        <v>#N/A</v>
      </c>
      <c r="IU25" s="169" t="e">
        <f t="shared" si="38"/>
        <v>#N/A</v>
      </c>
      <c r="IV25" s="169" t="e">
        <f t="shared" si="39"/>
        <v>#N/A</v>
      </c>
      <c r="IW25" s="169" t="e">
        <f t="shared" si="40"/>
        <v>#N/A</v>
      </c>
      <c r="IX25" s="169" t="e">
        <f t="shared" si="41"/>
        <v>#N/A</v>
      </c>
      <c r="IY25" s="169" t="e">
        <f t="shared" si="42"/>
        <v>#N/A</v>
      </c>
      <c r="IZ25" s="169" t="e">
        <f t="shared" si="43"/>
        <v>#N/A</v>
      </c>
      <c r="JA25" s="169" t="e">
        <f t="shared" si="44"/>
        <v>#N/A</v>
      </c>
      <c r="JB25" s="169" t="e">
        <f t="shared" si="45"/>
        <v>#N/A</v>
      </c>
      <c r="JC25" s="169" t="e">
        <f t="shared" si="46"/>
        <v>#N/A</v>
      </c>
      <c r="JD25" s="169" t="e">
        <f t="shared" si="47"/>
        <v>#N/A</v>
      </c>
      <c r="JE25" s="169" t="e">
        <f t="shared" si="48"/>
        <v>#N/A</v>
      </c>
      <c r="JF25" s="169" t="e">
        <f t="shared" si="49"/>
        <v>#N/A</v>
      </c>
      <c r="JG25" s="169" t="e">
        <f t="shared" si="50"/>
        <v>#N/A</v>
      </c>
      <c r="JH25" s="169" t="e">
        <f t="shared" si="51"/>
        <v>#N/A</v>
      </c>
      <c r="JI25" s="169" t="e">
        <f t="shared" si="52"/>
        <v>#N/A</v>
      </c>
      <c r="JJ25" s="169" t="e">
        <f t="shared" si="53"/>
        <v>#N/A</v>
      </c>
      <c r="JK25" s="169" t="e">
        <f t="shared" si="54"/>
        <v>#N/A</v>
      </c>
      <c r="JL25" s="169" t="e">
        <f t="shared" si="55"/>
        <v>#N/A</v>
      </c>
      <c r="JM25" s="169" t="e">
        <f t="shared" si="56"/>
        <v>#N/A</v>
      </c>
      <c r="JN25" s="169" t="e">
        <f t="shared" si="57"/>
        <v>#N/A</v>
      </c>
      <c r="JO25" s="169" t="e">
        <f t="shared" si="58"/>
        <v>#N/A</v>
      </c>
      <c r="JP25" s="169" t="e">
        <f t="shared" si="59"/>
        <v>#N/A</v>
      </c>
      <c r="JQ25" s="169" t="e">
        <f t="shared" si="60"/>
        <v>#N/A</v>
      </c>
      <c r="JR25" s="169" t="e">
        <f t="shared" si="61"/>
        <v>#N/A</v>
      </c>
      <c r="JS25" s="169" t="e">
        <f t="shared" si="62"/>
        <v>#N/A</v>
      </c>
      <c r="JT25" s="169" t="e">
        <f t="shared" si="63"/>
        <v>#N/A</v>
      </c>
      <c r="JU25" s="169" t="e">
        <f t="shared" si="64"/>
        <v>#N/A</v>
      </c>
      <c r="JV25" s="169" t="e">
        <f t="shared" si="65"/>
        <v>#N/A</v>
      </c>
      <c r="JW25" s="169" t="e">
        <f t="shared" si="66"/>
        <v>#N/A</v>
      </c>
      <c r="JX25" s="169" t="e">
        <f t="shared" si="67"/>
        <v>#N/A</v>
      </c>
      <c r="JY25" s="169" t="e">
        <f t="shared" si="68"/>
        <v>#N/A</v>
      </c>
      <c r="JZ25" s="169" t="e">
        <f t="shared" si="69"/>
        <v>#N/A</v>
      </c>
      <c r="KA25" s="169" t="e">
        <f t="shared" si="70"/>
        <v>#N/A</v>
      </c>
      <c r="KB25" s="169" t="e">
        <f t="shared" si="71"/>
        <v>#N/A</v>
      </c>
      <c r="KC25" s="169" t="e">
        <f t="shared" si="72"/>
        <v>#N/A</v>
      </c>
      <c r="KD25" s="169" t="e">
        <f t="shared" si="73"/>
        <v>#N/A</v>
      </c>
      <c r="KE25" s="169" t="e">
        <f t="shared" si="74"/>
        <v>#N/A</v>
      </c>
      <c r="KF25" s="169" t="e">
        <f t="shared" si="75"/>
        <v>#N/A</v>
      </c>
      <c r="KG25" s="169" t="e">
        <f t="shared" si="76"/>
        <v>#N/A</v>
      </c>
      <c r="KH25" s="169" t="e">
        <f t="shared" si="77"/>
        <v>#N/A</v>
      </c>
      <c r="KI25" s="169" t="e">
        <f t="shared" si="78"/>
        <v>#N/A</v>
      </c>
      <c r="KJ25" s="169" t="e">
        <f t="shared" si="79"/>
        <v>#N/A</v>
      </c>
      <c r="KK25" s="169" t="e">
        <f t="shared" si="80"/>
        <v>#N/A</v>
      </c>
      <c r="KL25" s="169" t="e">
        <f t="shared" si="81"/>
        <v>#N/A</v>
      </c>
      <c r="KM25" s="169" t="e">
        <f t="shared" si="82"/>
        <v>#N/A</v>
      </c>
      <c r="KN25" s="169" t="e">
        <f t="shared" si="83"/>
        <v>#N/A</v>
      </c>
      <c r="KO25" s="169" t="e">
        <f t="shared" si="84"/>
        <v>#N/A</v>
      </c>
      <c r="KP25" s="169" t="e">
        <f t="shared" si="85"/>
        <v>#N/A</v>
      </c>
      <c r="KQ25" s="169" t="e">
        <f t="shared" si="86"/>
        <v>#N/A</v>
      </c>
      <c r="KR25" s="169" t="e">
        <f t="shared" si="87"/>
        <v>#N/A</v>
      </c>
      <c r="KS25" s="169" t="e">
        <f t="shared" si="88"/>
        <v>#N/A</v>
      </c>
      <c r="KT25" s="169" t="e">
        <f t="shared" si="89"/>
        <v>#N/A</v>
      </c>
      <c r="KU25" s="169" t="e">
        <f t="shared" si="90"/>
        <v>#N/A</v>
      </c>
      <c r="KV25" s="169" t="e">
        <f t="shared" si="91"/>
        <v>#N/A</v>
      </c>
      <c r="KW25" s="169" t="e">
        <f t="shared" si="92"/>
        <v>#N/A</v>
      </c>
      <c r="KX25" s="169" t="e">
        <f t="shared" si="93"/>
        <v>#N/A</v>
      </c>
      <c r="KY25" s="169" t="e">
        <f t="shared" si="94"/>
        <v>#N/A</v>
      </c>
      <c r="KZ25" s="169" t="e">
        <f t="shared" si="95"/>
        <v>#N/A</v>
      </c>
      <c r="LA25" s="169" t="e">
        <f t="shared" si="96"/>
        <v>#N/A</v>
      </c>
      <c r="LB25" s="169" t="e">
        <f t="shared" si="97"/>
        <v>#N/A</v>
      </c>
      <c r="LC25" s="169" t="e">
        <f t="shared" si="98"/>
        <v>#N/A</v>
      </c>
      <c r="LD25" s="169" t="e">
        <f t="shared" si="99"/>
        <v>#N/A</v>
      </c>
      <c r="LE25" s="169" t="e">
        <f t="shared" si="100"/>
        <v>#N/A</v>
      </c>
      <c r="LF25" s="169" t="e">
        <f t="shared" si="101"/>
        <v>#N/A</v>
      </c>
      <c r="LG25" s="169" t="e">
        <f t="shared" si="102"/>
        <v>#N/A</v>
      </c>
      <c r="LH25" s="169" t="e">
        <f t="shared" si="103"/>
        <v>#N/A</v>
      </c>
      <c r="LI25" s="169" t="e">
        <f t="shared" si="104"/>
        <v>#N/A</v>
      </c>
      <c r="LJ25" s="169" t="e">
        <f t="shared" si="105"/>
        <v>#N/A</v>
      </c>
      <c r="LK25" s="169" t="e">
        <f t="shared" si="106"/>
        <v>#N/A</v>
      </c>
      <c r="LL25" s="169" t="e">
        <f t="shared" si="107"/>
        <v>#N/A</v>
      </c>
      <c r="LM25" s="169" t="e">
        <f t="shared" si="108"/>
        <v>#N/A</v>
      </c>
      <c r="LN25" s="169" t="e">
        <f t="shared" si="109"/>
        <v>#N/A</v>
      </c>
      <c r="LO25" s="169" t="e">
        <f t="shared" si="110"/>
        <v>#N/A</v>
      </c>
      <c r="LP25" s="169" t="e">
        <f t="shared" si="111"/>
        <v>#N/A</v>
      </c>
      <c r="LQ25" s="169" t="e">
        <f t="shared" si="112"/>
        <v>#N/A</v>
      </c>
      <c r="LR25" s="169" t="e">
        <f t="shared" si="113"/>
        <v>#N/A</v>
      </c>
      <c r="LS25" s="169" t="e">
        <f t="shared" si="114"/>
        <v>#N/A</v>
      </c>
      <c r="LT25" s="169" t="e">
        <f t="shared" si="115"/>
        <v>#N/A</v>
      </c>
      <c r="LU25" s="169" t="e">
        <f t="shared" si="116"/>
        <v>#N/A</v>
      </c>
      <c r="LV25" s="169" t="e">
        <f t="shared" si="117"/>
        <v>#N/A</v>
      </c>
      <c r="LW25" s="169" t="e">
        <f t="shared" si="118"/>
        <v>#N/A</v>
      </c>
      <c r="LX25" s="169" t="e">
        <f t="shared" si="119"/>
        <v>#N/A</v>
      </c>
      <c r="LY25" s="169" t="e">
        <f t="shared" si="120"/>
        <v>#N/A</v>
      </c>
      <c r="LZ25" s="169" t="e">
        <f t="shared" si="121"/>
        <v>#N/A</v>
      </c>
      <c r="MA25" s="169" t="e">
        <f t="shared" si="122"/>
        <v>#N/A</v>
      </c>
      <c r="MB25" s="169" t="e">
        <f t="shared" si="123"/>
        <v>#N/A</v>
      </c>
      <c r="MC25" s="169" t="e">
        <f t="shared" si="124"/>
        <v>#N/A</v>
      </c>
      <c r="MD25" s="169" t="e">
        <f t="shared" si="125"/>
        <v>#N/A</v>
      </c>
      <c r="ME25" s="169" t="e">
        <f t="shared" si="126"/>
        <v>#N/A</v>
      </c>
      <c r="MF25" s="169" t="e">
        <f t="shared" si="127"/>
        <v>#N/A</v>
      </c>
      <c r="MG25" s="169" t="e">
        <f t="shared" si="128"/>
        <v>#N/A</v>
      </c>
      <c r="MH25" s="169" t="e">
        <f t="shared" si="129"/>
        <v>#N/A</v>
      </c>
      <c r="MI25" s="169" t="e">
        <f t="shared" si="130"/>
        <v>#N/A</v>
      </c>
      <c r="MJ25" s="169" t="e">
        <f t="shared" si="131"/>
        <v>#N/A</v>
      </c>
      <c r="MK25" s="169" t="e">
        <f t="shared" si="132"/>
        <v>#N/A</v>
      </c>
      <c r="ML25" s="169" t="e">
        <f t="shared" si="133"/>
        <v>#N/A</v>
      </c>
      <c r="MM25" s="169" t="e">
        <f t="shared" si="134"/>
        <v>#N/A</v>
      </c>
      <c r="MN25" s="169" t="e">
        <f t="shared" si="135"/>
        <v>#N/A</v>
      </c>
      <c r="MO25" s="169" t="e">
        <f t="shared" si="136"/>
        <v>#N/A</v>
      </c>
      <c r="MP25" s="169" t="e">
        <f t="shared" si="137"/>
        <v>#N/A</v>
      </c>
      <c r="MQ25" s="169" t="e">
        <f t="shared" si="138"/>
        <v>#N/A</v>
      </c>
      <c r="MR25" s="169" t="e">
        <f t="shared" si="139"/>
        <v>#N/A</v>
      </c>
      <c r="MS25" s="169" t="e">
        <f t="shared" si="140"/>
        <v>#N/A</v>
      </c>
      <c r="MT25" s="169" t="e">
        <f t="shared" si="141"/>
        <v>#N/A</v>
      </c>
      <c r="MU25" s="169" t="e">
        <f t="shared" si="142"/>
        <v>#N/A</v>
      </c>
      <c r="MV25" s="169" t="e">
        <f t="shared" si="143"/>
        <v>#N/A</v>
      </c>
      <c r="MW25" s="169" t="e">
        <f t="shared" si="144"/>
        <v>#N/A</v>
      </c>
      <c r="MX25" s="169" t="e">
        <f t="shared" si="145"/>
        <v>#N/A</v>
      </c>
      <c r="MY25" s="169" t="e">
        <f t="shared" si="146"/>
        <v>#N/A</v>
      </c>
      <c r="MZ25" s="169" t="e">
        <f t="shared" si="147"/>
        <v>#N/A</v>
      </c>
      <c r="NA25" s="169" t="e">
        <f t="shared" si="148"/>
        <v>#N/A</v>
      </c>
      <c r="NB25" s="169" t="e">
        <f t="shared" si="149"/>
        <v>#N/A</v>
      </c>
      <c r="NC25" s="169" t="e">
        <f t="shared" si="150"/>
        <v>#N/A</v>
      </c>
      <c r="ND25" s="169" t="e">
        <f t="shared" si="151"/>
        <v>#N/A</v>
      </c>
      <c r="NE25" s="169" t="e">
        <f t="shared" si="152"/>
        <v>#N/A</v>
      </c>
      <c r="NF25" s="169" t="e">
        <f t="shared" si="153"/>
        <v>#N/A</v>
      </c>
      <c r="NG25" s="169" t="e">
        <f t="shared" si="154"/>
        <v>#N/A</v>
      </c>
      <c r="NH25" s="169" t="e">
        <f t="shared" si="155"/>
        <v>#N/A</v>
      </c>
      <c r="NI25" s="169" t="e">
        <f t="shared" si="156"/>
        <v>#N/A</v>
      </c>
      <c r="NJ25" s="169" t="e">
        <f t="shared" si="157"/>
        <v>#N/A</v>
      </c>
      <c r="NK25" s="169" t="e">
        <f t="shared" si="158"/>
        <v>#N/A</v>
      </c>
      <c r="NL25" s="169" t="e">
        <f t="shared" si="159"/>
        <v>#N/A</v>
      </c>
      <c r="NM25" s="169" t="e">
        <f t="shared" si="160"/>
        <v>#N/A</v>
      </c>
      <c r="NN25" s="169" t="e">
        <f t="shared" si="161"/>
        <v>#N/A</v>
      </c>
      <c r="NO25" s="169" t="e">
        <f t="shared" si="162"/>
        <v>#N/A</v>
      </c>
      <c r="NP25" s="169" t="e">
        <f t="shared" si="163"/>
        <v>#N/A</v>
      </c>
      <c r="NQ25" s="169" t="e">
        <f t="shared" si="164"/>
        <v>#N/A</v>
      </c>
      <c r="NR25" s="169" t="e">
        <f t="shared" si="165"/>
        <v>#N/A</v>
      </c>
      <c r="NS25" s="169" t="e">
        <f t="shared" si="166"/>
        <v>#N/A</v>
      </c>
      <c r="NT25" s="169" t="e">
        <f t="shared" si="167"/>
        <v>#N/A</v>
      </c>
      <c r="NU25" s="169" t="e">
        <f t="shared" si="168"/>
        <v>#N/A</v>
      </c>
      <c r="NV25" s="169" t="e">
        <f t="shared" si="169"/>
        <v>#N/A</v>
      </c>
      <c r="NW25" s="169" t="e">
        <f t="shared" si="170"/>
        <v>#N/A</v>
      </c>
      <c r="NX25" s="169" t="e">
        <f t="shared" si="171"/>
        <v>#N/A</v>
      </c>
      <c r="NY25" s="169" t="e">
        <f t="shared" si="172"/>
        <v>#N/A</v>
      </c>
      <c r="NZ25" s="169" t="e">
        <f t="shared" si="173"/>
        <v>#N/A</v>
      </c>
      <c r="OA25" s="169" t="e">
        <f t="shared" si="174"/>
        <v>#N/A</v>
      </c>
      <c r="OB25" s="169" t="e">
        <f t="shared" si="175"/>
        <v>#N/A</v>
      </c>
      <c r="OC25" s="169" t="e">
        <f t="shared" si="176"/>
        <v>#N/A</v>
      </c>
      <c r="OD25" s="169" t="e">
        <f t="shared" si="177"/>
        <v>#N/A</v>
      </c>
      <c r="OE25" s="169" t="e">
        <f t="shared" si="178"/>
        <v>#N/A</v>
      </c>
      <c r="OF25" s="169" t="e">
        <f t="shared" si="179"/>
        <v>#N/A</v>
      </c>
      <c r="OG25" s="169" t="e">
        <f t="shared" si="180"/>
        <v>#N/A</v>
      </c>
      <c r="OH25" s="169" t="e">
        <f t="shared" si="181"/>
        <v>#N/A</v>
      </c>
      <c r="OI25" s="169" t="e">
        <f t="shared" si="182"/>
        <v>#N/A</v>
      </c>
      <c r="OJ25" s="169" t="e">
        <f t="shared" si="183"/>
        <v>#N/A</v>
      </c>
      <c r="OK25" s="169" t="e">
        <f t="shared" si="184"/>
        <v>#N/A</v>
      </c>
      <c r="OL25" s="169" t="e">
        <f t="shared" si="185"/>
        <v>#N/A</v>
      </c>
      <c r="OM25" s="169" t="e">
        <f t="shared" si="186"/>
        <v>#N/A</v>
      </c>
      <c r="ON25" s="169" t="e">
        <f t="shared" si="187"/>
        <v>#N/A</v>
      </c>
      <c r="OO25" s="169" t="e">
        <f t="shared" si="188"/>
        <v>#N/A</v>
      </c>
      <c r="OP25" s="169" t="e">
        <f t="shared" si="189"/>
        <v>#N/A</v>
      </c>
      <c r="OQ25" s="169" t="e">
        <f t="shared" si="190"/>
        <v>#N/A</v>
      </c>
      <c r="OR25" s="169" t="e">
        <f t="shared" si="191"/>
        <v>#N/A</v>
      </c>
      <c r="OS25" s="169" t="e">
        <f t="shared" si="192"/>
        <v>#N/A</v>
      </c>
      <c r="OT25" s="169" t="e">
        <f t="shared" si="193"/>
        <v>#N/A</v>
      </c>
      <c r="OU25" s="169" t="e">
        <f t="shared" si="194"/>
        <v>#N/A</v>
      </c>
      <c r="OV25" s="169" t="e">
        <f t="shared" si="195"/>
        <v>#N/A</v>
      </c>
      <c r="OW25" s="169" t="e">
        <f t="shared" si="196"/>
        <v>#N/A</v>
      </c>
      <c r="OX25" s="169" t="e">
        <f t="shared" si="197"/>
        <v>#N/A</v>
      </c>
      <c r="OY25" s="169" t="e">
        <f t="shared" si="198"/>
        <v>#N/A</v>
      </c>
      <c r="OZ25" s="169" t="e">
        <f t="shared" si="199"/>
        <v>#N/A</v>
      </c>
      <c r="PA25" s="169" t="e">
        <f t="shared" si="200"/>
        <v>#N/A</v>
      </c>
      <c r="PB25" s="169" t="e">
        <f t="shared" si="201"/>
        <v>#N/A</v>
      </c>
      <c r="PC25" s="169" t="e">
        <f t="shared" si="202"/>
        <v>#N/A</v>
      </c>
      <c r="PD25" s="169" t="e">
        <f t="shared" si="203"/>
        <v>#N/A</v>
      </c>
      <c r="PE25" s="169" t="e">
        <f t="shared" si="204"/>
        <v>#N/A</v>
      </c>
      <c r="PF25" s="169" t="e">
        <f t="shared" si="205"/>
        <v>#N/A</v>
      </c>
      <c r="PG25" s="169" t="e">
        <f t="shared" si="206"/>
        <v>#N/A</v>
      </c>
      <c r="PH25" s="169" t="e">
        <f t="shared" si="207"/>
        <v>#N/A</v>
      </c>
    </row>
    <row r="26" spans="1:424" hidden="1" x14ac:dyDescent="0.75">
      <c r="A26" s="4">
        <v>23</v>
      </c>
      <c r="B26" s="96" t="str">
        <f t="shared" si="208"/>
        <v/>
      </c>
      <c r="C26" s="95"/>
      <c r="D26" s="96" t="str">
        <f t="shared" si="209"/>
        <v/>
      </c>
      <c r="E26" s="124" t="str">
        <f t="shared" si="0"/>
        <v/>
      </c>
      <c r="F26" s="124" t="str">
        <f t="shared" si="1"/>
        <v/>
      </c>
      <c r="G26" s="73" t="str">
        <f t="shared" si="210"/>
        <v/>
      </c>
      <c r="H26" s="23"/>
      <c r="I26" s="57"/>
      <c r="J26" s="280"/>
      <c r="K26" s="74" t="str">
        <f>IF(AND(B26&gt;0,C26&gt;0,D26&gt;0),IF(ISBLANK(J26),IF(ISBLANK(H26),"",(D26-B26)*VLOOKUP(H26,VLookups!$A$4:$B$13,2,FALSE)),J26),"")</f>
        <v/>
      </c>
      <c r="L26" s="75" t="str">
        <f t="shared" si="2"/>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211"/>
        <v/>
      </c>
      <c r="W26" s="49" t="str">
        <f t="shared" si="212"/>
        <v/>
      </c>
      <c r="X26" s="49" t="str">
        <f t="shared" ref="X26:CI29" si="236">IF(ISNONTEXT($V26),Y26-$V26,"")</f>
        <v/>
      </c>
      <c r="Y26" s="49" t="str">
        <f t="shared" si="236"/>
        <v/>
      </c>
      <c r="Z26" s="49" t="str">
        <f t="shared" si="236"/>
        <v/>
      </c>
      <c r="AA26" s="49" t="str">
        <f t="shared" si="236"/>
        <v/>
      </c>
      <c r="AB26" s="49" t="str">
        <f t="shared" si="236"/>
        <v/>
      </c>
      <c r="AC26" s="49" t="str">
        <f t="shared" si="236"/>
        <v/>
      </c>
      <c r="AD26" s="49" t="str">
        <f t="shared" si="236"/>
        <v/>
      </c>
      <c r="AE26" s="49" t="str">
        <f t="shared" si="236"/>
        <v/>
      </c>
      <c r="AF26" s="49" t="str">
        <f t="shared" si="236"/>
        <v/>
      </c>
      <c r="AG26" s="49" t="str">
        <f t="shared" si="236"/>
        <v/>
      </c>
      <c r="AH26" s="49" t="str">
        <f t="shared" si="236"/>
        <v/>
      </c>
      <c r="AI26" s="49" t="str">
        <f t="shared" si="236"/>
        <v/>
      </c>
      <c r="AJ26" s="49" t="str">
        <f t="shared" si="236"/>
        <v/>
      </c>
      <c r="AK26" s="49" t="str">
        <f t="shared" si="236"/>
        <v/>
      </c>
      <c r="AL26" s="49" t="str">
        <f t="shared" si="236"/>
        <v/>
      </c>
      <c r="AM26" s="49" t="str">
        <f t="shared" si="236"/>
        <v/>
      </c>
      <c r="AN26" s="49" t="str">
        <f t="shared" si="236"/>
        <v/>
      </c>
      <c r="AO26" s="49" t="str">
        <f t="shared" si="236"/>
        <v/>
      </c>
      <c r="AP26" s="49" t="str">
        <f t="shared" si="236"/>
        <v/>
      </c>
      <c r="AQ26" s="49" t="str">
        <f t="shared" si="236"/>
        <v/>
      </c>
      <c r="AR26" s="49" t="str">
        <f t="shared" si="236"/>
        <v/>
      </c>
      <c r="AS26" s="49" t="str">
        <f t="shared" si="236"/>
        <v/>
      </c>
      <c r="AT26" s="49" t="str">
        <f t="shared" si="236"/>
        <v/>
      </c>
      <c r="AU26" s="49" t="str">
        <f t="shared" si="236"/>
        <v/>
      </c>
      <c r="AV26" s="49" t="str">
        <f t="shared" si="236"/>
        <v/>
      </c>
      <c r="AW26" s="49" t="str">
        <f t="shared" si="236"/>
        <v/>
      </c>
      <c r="AX26" s="49" t="str">
        <f t="shared" si="236"/>
        <v/>
      </c>
      <c r="AY26" s="49" t="str">
        <f t="shared" si="236"/>
        <v/>
      </c>
      <c r="AZ26" s="49" t="str">
        <f t="shared" si="236"/>
        <v/>
      </c>
      <c r="BA26" s="49" t="str">
        <f t="shared" si="236"/>
        <v/>
      </c>
      <c r="BB26" s="49" t="str">
        <f t="shared" si="236"/>
        <v/>
      </c>
      <c r="BC26" s="49" t="str">
        <f t="shared" si="236"/>
        <v/>
      </c>
      <c r="BD26" s="49" t="str">
        <f t="shared" si="236"/>
        <v/>
      </c>
      <c r="BE26" s="49" t="str">
        <f t="shared" si="236"/>
        <v/>
      </c>
      <c r="BF26" s="49" t="str">
        <f t="shared" si="236"/>
        <v/>
      </c>
      <c r="BG26" s="49" t="str">
        <f t="shared" si="236"/>
        <v/>
      </c>
      <c r="BH26" s="49" t="str">
        <f t="shared" si="236"/>
        <v/>
      </c>
      <c r="BI26" s="49" t="str">
        <f t="shared" si="236"/>
        <v/>
      </c>
      <c r="BJ26" s="49" t="str">
        <f t="shared" si="236"/>
        <v/>
      </c>
      <c r="BK26" s="49" t="str">
        <f t="shared" si="236"/>
        <v/>
      </c>
      <c r="BL26" s="49" t="str">
        <f t="shared" si="236"/>
        <v/>
      </c>
      <c r="BM26" s="49" t="str">
        <f t="shared" si="236"/>
        <v/>
      </c>
      <c r="BN26" s="49" t="str">
        <f t="shared" si="236"/>
        <v/>
      </c>
      <c r="BO26" s="49" t="str">
        <f t="shared" si="236"/>
        <v/>
      </c>
      <c r="BP26" s="49" t="str">
        <f t="shared" si="236"/>
        <v/>
      </c>
      <c r="BQ26" s="49" t="str">
        <f t="shared" si="236"/>
        <v/>
      </c>
      <c r="BR26" s="49" t="str">
        <f t="shared" si="236"/>
        <v/>
      </c>
      <c r="BS26" s="49" t="str">
        <f t="shared" si="236"/>
        <v/>
      </c>
      <c r="BT26" s="49" t="str">
        <f t="shared" si="236"/>
        <v/>
      </c>
      <c r="BU26" s="49" t="str">
        <f t="shared" si="236"/>
        <v/>
      </c>
      <c r="BV26" s="49" t="str">
        <f t="shared" si="236"/>
        <v/>
      </c>
      <c r="BW26" s="49" t="str">
        <f t="shared" si="236"/>
        <v/>
      </c>
      <c r="BX26" s="49" t="str">
        <f t="shared" si="236"/>
        <v/>
      </c>
      <c r="BY26" s="49" t="str">
        <f t="shared" si="236"/>
        <v/>
      </c>
      <c r="BZ26" s="49" t="str">
        <f t="shared" si="236"/>
        <v/>
      </c>
      <c r="CA26" s="49" t="str">
        <f t="shared" si="236"/>
        <v/>
      </c>
      <c r="CB26" s="49" t="str">
        <f t="shared" si="236"/>
        <v/>
      </c>
      <c r="CC26" s="49" t="str">
        <f t="shared" si="236"/>
        <v/>
      </c>
      <c r="CD26" s="49" t="str">
        <f t="shared" si="236"/>
        <v/>
      </c>
      <c r="CE26" s="49" t="str">
        <f t="shared" si="236"/>
        <v/>
      </c>
      <c r="CF26" s="49" t="str">
        <f t="shared" si="236"/>
        <v/>
      </c>
      <c r="CG26" s="49" t="str">
        <f t="shared" si="236"/>
        <v/>
      </c>
      <c r="CH26" s="49" t="str">
        <f t="shared" si="236"/>
        <v/>
      </c>
      <c r="CI26" s="49" t="str">
        <f t="shared" si="236"/>
        <v/>
      </c>
      <c r="CJ26" s="49" t="str">
        <f t="shared" si="234"/>
        <v/>
      </c>
      <c r="CK26" s="49" t="str">
        <f t="shared" si="234"/>
        <v/>
      </c>
      <c r="CL26" s="49" t="str">
        <f t="shared" si="234"/>
        <v/>
      </c>
      <c r="CM26" s="49" t="str">
        <f t="shared" si="234"/>
        <v/>
      </c>
      <c r="CN26" s="49" t="str">
        <f t="shared" si="234"/>
        <v/>
      </c>
      <c r="CO26" s="49" t="str">
        <f t="shared" si="234"/>
        <v/>
      </c>
      <c r="CP26" s="49" t="str">
        <f t="shared" si="234"/>
        <v/>
      </c>
      <c r="CQ26" s="49" t="str">
        <f t="shared" si="234"/>
        <v/>
      </c>
      <c r="CR26" s="49" t="str">
        <f t="shared" si="234"/>
        <v/>
      </c>
      <c r="CS26" s="49" t="str">
        <f t="shared" si="234"/>
        <v/>
      </c>
      <c r="CT26" s="49" t="str">
        <f t="shared" si="234"/>
        <v/>
      </c>
      <c r="CU26" s="49" t="str">
        <f t="shared" si="234"/>
        <v/>
      </c>
      <c r="CV26" s="49" t="str">
        <f t="shared" si="234"/>
        <v/>
      </c>
      <c r="CW26" s="49" t="str">
        <f t="shared" si="234"/>
        <v/>
      </c>
      <c r="CX26" s="49" t="str">
        <f t="shared" si="234"/>
        <v/>
      </c>
      <c r="CY26" s="49" t="str">
        <f t="shared" si="234"/>
        <v/>
      </c>
      <c r="CZ26" s="49" t="str">
        <f t="shared" si="234"/>
        <v/>
      </c>
      <c r="DA26" s="49" t="str">
        <f t="shared" si="234"/>
        <v/>
      </c>
      <c r="DB26" s="49" t="str">
        <f t="shared" si="234"/>
        <v/>
      </c>
      <c r="DC26" s="49" t="str">
        <f t="shared" si="234"/>
        <v/>
      </c>
      <c r="DD26" s="49" t="str">
        <f t="shared" si="234"/>
        <v/>
      </c>
      <c r="DE26" s="49" t="str">
        <f t="shared" si="234"/>
        <v/>
      </c>
      <c r="DF26" s="49" t="str">
        <f t="shared" si="234"/>
        <v/>
      </c>
      <c r="DG26" s="49" t="str">
        <f t="shared" si="234"/>
        <v/>
      </c>
      <c r="DH26" s="49" t="str">
        <f t="shared" si="234"/>
        <v/>
      </c>
      <c r="DI26" s="49" t="str">
        <f t="shared" si="234"/>
        <v/>
      </c>
      <c r="DJ26" s="49" t="str">
        <f t="shared" si="234"/>
        <v/>
      </c>
      <c r="DK26" s="49" t="str">
        <f t="shared" si="234"/>
        <v/>
      </c>
      <c r="DL26" s="49" t="str">
        <f t="shared" si="234"/>
        <v/>
      </c>
      <c r="DM26" s="49" t="str">
        <f t="shared" si="234"/>
        <v/>
      </c>
      <c r="DN26" s="49" t="str">
        <f t="shared" si="234"/>
        <v/>
      </c>
      <c r="DO26" s="49" t="str">
        <f t="shared" si="234"/>
        <v/>
      </c>
      <c r="DP26" s="49" t="str">
        <f t="shared" si="234"/>
        <v/>
      </c>
      <c r="DQ26" s="49" t="str">
        <f t="shared" si="234"/>
        <v/>
      </c>
      <c r="DR26" s="49" t="str">
        <f t="shared" si="234"/>
        <v/>
      </c>
      <c r="DS26" s="183" t="str">
        <f t="shared" si="213"/>
        <v/>
      </c>
      <c r="DT26" s="49" t="str">
        <f t="shared" si="214"/>
        <v/>
      </c>
      <c r="DU26" s="49" t="str">
        <f t="shared" ref="DU26:GF29" si="237">IF(ISNONTEXT($V26),DT26+$V26,"")</f>
        <v/>
      </c>
      <c r="DV26" s="49" t="str">
        <f t="shared" si="237"/>
        <v/>
      </c>
      <c r="DW26" s="49" t="str">
        <f t="shared" si="237"/>
        <v/>
      </c>
      <c r="DX26" s="49" t="str">
        <f t="shared" si="237"/>
        <v/>
      </c>
      <c r="DY26" s="49" t="str">
        <f t="shared" si="237"/>
        <v/>
      </c>
      <c r="DZ26" s="49" t="str">
        <f t="shared" si="237"/>
        <v/>
      </c>
      <c r="EA26" s="49" t="str">
        <f t="shared" si="237"/>
        <v/>
      </c>
      <c r="EB26" s="49" t="str">
        <f t="shared" si="237"/>
        <v/>
      </c>
      <c r="EC26" s="49" t="str">
        <f t="shared" si="237"/>
        <v/>
      </c>
      <c r="ED26" s="49" t="str">
        <f t="shared" si="237"/>
        <v/>
      </c>
      <c r="EE26" s="49" t="str">
        <f t="shared" si="237"/>
        <v/>
      </c>
      <c r="EF26" s="49" t="str">
        <f t="shared" si="237"/>
        <v/>
      </c>
      <c r="EG26" s="49" t="str">
        <f t="shared" si="237"/>
        <v/>
      </c>
      <c r="EH26" s="49" t="str">
        <f t="shared" si="237"/>
        <v/>
      </c>
      <c r="EI26" s="49" t="str">
        <f t="shared" si="237"/>
        <v/>
      </c>
      <c r="EJ26" s="49" t="str">
        <f t="shared" si="237"/>
        <v/>
      </c>
      <c r="EK26" s="49" t="str">
        <f t="shared" si="237"/>
        <v/>
      </c>
      <c r="EL26" s="49" t="str">
        <f t="shared" si="237"/>
        <v/>
      </c>
      <c r="EM26" s="49" t="str">
        <f t="shared" si="237"/>
        <v/>
      </c>
      <c r="EN26" s="49" t="str">
        <f t="shared" si="237"/>
        <v/>
      </c>
      <c r="EO26" s="49" t="str">
        <f t="shared" si="237"/>
        <v/>
      </c>
      <c r="EP26" s="49" t="str">
        <f t="shared" si="237"/>
        <v/>
      </c>
      <c r="EQ26" s="49" t="str">
        <f t="shared" si="237"/>
        <v/>
      </c>
      <c r="ER26" s="49" t="str">
        <f t="shared" si="237"/>
        <v/>
      </c>
      <c r="ES26" s="49" t="str">
        <f t="shared" si="237"/>
        <v/>
      </c>
      <c r="ET26" s="49" t="str">
        <f t="shared" si="237"/>
        <v/>
      </c>
      <c r="EU26" s="49" t="str">
        <f t="shared" si="237"/>
        <v/>
      </c>
      <c r="EV26" s="49" t="str">
        <f t="shared" si="237"/>
        <v/>
      </c>
      <c r="EW26" s="49" t="str">
        <f t="shared" si="237"/>
        <v/>
      </c>
      <c r="EX26" s="49" t="str">
        <f t="shared" si="237"/>
        <v/>
      </c>
      <c r="EY26" s="49" t="str">
        <f t="shared" si="237"/>
        <v/>
      </c>
      <c r="EZ26" s="49" t="str">
        <f t="shared" si="237"/>
        <v/>
      </c>
      <c r="FA26" s="49" t="str">
        <f t="shared" si="237"/>
        <v/>
      </c>
      <c r="FB26" s="49" t="str">
        <f t="shared" si="237"/>
        <v/>
      </c>
      <c r="FC26" s="49" t="str">
        <f t="shared" si="237"/>
        <v/>
      </c>
      <c r="FD26" s="49" t="str">
        <f t="shared" si="237"/>
        <v/>
      </c>
      <c r="FE26" s="49" t="str">
        <f t="shared" si="237"/>
        <v/>
      </c>
      <c r="FF26" s="49" t="str">
        <f t="shared" si="237"/>
        <v/>
      </c>
      <c r="FG26" s="49" t="str">
        <f t="shared" si="237"/>
        <v/>
      </c>
      <c r="FH26" s="49" t="str">
        <f t="shared" si="237"/>
        <v/>
      </c>
      <c r="FI26" s="49" t="str">
        <f t="shared" si="237"/>
        <v/>
      </c>
      <c r="FJ26" s="49" t="str">
        <f t="shared" si="237"/>
        <v/>
      </c>
      <c r="FK26" s="49" t="str">
        <f t="shared" si="237"/>
        <v/>
      </c>
      <c r="FL26" s="49" t="str">
        <f t="shared" si="237"/>
        <v/>
      </c>
      <c r="FM26" s="49" t="str">
        <f t="shared" si="237"/>
        <v/>
      </c>
      <c r="FN26" s="49" t="str">
        <f t="shared" si="237"/>
        <v/>
      </c>
      <c r="FO26" s="49" t="str">
        <f t="shared" si="237"/>
        <v/>
      </c>
      <c r="FP26" s="49" t="str">
        <f t="shared" si="237"/>
        <v/>
      </c>
      <c r="FQ26" s="49" t="str">
        <f t="shared" si="237"/>
        <v/>
      </c>
      <c r="FR26" s="49" t="str">
        <f t="shared" si="237"/>
        <v/>
      </c>
      <c r="FS26" s="49" t="str">
        <f t="shared" si="237"/>
        <v/>
      </c>
      <c r="FT26" s="49" t="str">
        <f t="shared" si="237"/>
        <v/>
      </c>
      <c r="FU26" s="49" t="str">
        <f t="shared" si="237"/>
        <v/>
      </c>
      <c r="FV26" s="49" t="str">
        <f t="shared" si="237"/>
        <v/>
      </c>
      <c r="FW26" s="49" t="str">
        <f t="shared" si="237"/>
        <v/>
      </c>
      <c r="FX26" s="49" t="str">
        <f t="shared" si="237"/>
        <v/>
      </c>
      <c r="FY26" s="49" t="str">
        <f t="shared" si="237"/>
        <v/>
      </c>
      <c r="FZ26" s="49" t="str">
        <f t="shared" si="237"/>
        <v/>
      </c>
      <c r="GA26" s="49" t="str">
        <f t="shared" si="237"/>
        <v/>
      </c>
      <c r="GB26" s="49" t="str">
        <f t="shared" si="237"/>
        <v/>
      </c>
      <c r="GC26" s="49" t="str">
        <f t="shared" si="237"/>
        <v/>
      </c>
      <c r="GD26" s="49" t="str">
        <f t="shared" si="237"/>
        <v/>
      </c>
      <c r="GE26" s="49" t="str">
        <f t="shared" si="237"/>
        <v/>
      </c>
      <c r="GF26" s="49" t="str">
        <f t="shared" si="237"/>
        <v/>
      </c>
      <c r="GG26" s="49" t="str">
        <f t="shared" si="235"/>
        <v/>
      </c>
      <c r="GH26" s="49" t="str">
        <f t="shared" si="235"/>
        <v/>
      </c>
      <c r="GI26" s="49" t="str">
        <f t="shared" si="235"/>
        <v/>
      </c>
      <c r="GJ26" s="49" t="str">
        <f t="shared" si="235"/>
        <v/>
      </c>
      <c r="GK26" s="49" t="str">
        <f t="shared" si="235"/>
        <v/>
      </c>
      <c r="GL26" s="49" t="str">
        <f t="shared" si="235"/>
        <v/>
      </c>
      <c r="GM26" s="49" t="str">
        <f t="shared" si="235"/>
        <v/>
      </c>
      <c r="GN26" s="49" t="str">
        <f t="shared" si="235"/>
        <v/>
      </c>
      <c r="GO26" s="49" t="str">
        <f t="shared" si="235"/>
        <v/>
      </c>
      <c r="GP26" s="49" t="str">
        <f t="shared" si="235"/>
        <v/>
      </c>
      <c r="GQ26" s="49" t="str">
        <f t="shared" si="235"/>
        <v/>
      </c>
      <c r="GR26" s="49" t="str">
        <f t="shared" si="235"/>
        <v/>
      </c>
      <c r="GS26" s="49" t="str">
        <f t="shared" si="235"/>
        <v/>
      </c>
      <c r="GT26" s="49" t="str">
        <f t="shared" si="235"/>
        <v/>
      </c>
      <c r="GU26" s="49" t="str">
        <f t="shared" si="235"/>
        <v/>
      </c>
      <c r="GV26" s="49" t="str">
        <f t="shared" si="235"/>
        <v/>
      </c>
      <c r="GW26" s="49" t="str">
        <f t="shared" si="235"/>
        <v/>
      </c>
      <c r="GX26" s="49" t="str">
        <f t="shared" si="235"/>
        <v/>
      </c>
      <c r="GY26" s="49" t="str">
        <f t="shared" si="235"/>
        <v/>
      </c>
      <c r="GZ26" s="49" t="str">
        <f t="shared" si="235"/>
        <v/>
      </c>
      <c r="HA26" s="49" t="str">
        <f t="shared" si="235"/>
        <v/>
      </c>
      <c r="HB26" s="49" t="str">
        <f t="shared" si="235"/>
        <v/>
      </c>
      <c r="HC26" s="49" t="str">
        <f t="shared" si="235"/>
        <v/>
      </c>
      <c r="HD26" s="49" t="str">
        <f t="shared" si="235"/>
        <v/>
      </c>
      <c r="HE26" s="49" t="str">
        <f t="shared" si="235"/>
        <v/>
      </c>
      <c r="HF26" s="49" t="str">
        <f t="shared" si="235"/>
        <v/>
      </c>
      <c r="HG26" s="49" t="str">
        <f t="shared" si="235"/>
        <v/>
      </c>
      <c r="HH26" s="49" t="str">
        <f t="shared" si="235"/>
        <v/>
      </c>
      <c r="HI26" s="49" t="str">
        <f t="shared" si="235"/>
        <v/>
      </c>
      <c r="HJ26" s="49" t="str">
        <f t="shared" si="235"/>
        <v/>
      </c>
      <c r="HK26" s="49" t="str">
        <f t="shared" si="235"/>
        <v/>
      </c>
      <c r="HL26" s="49" t="str">
        <f t="shared" si="235"/>
        <v/>
      </c>
      <c r="HM26" s="49" t="str">
        <f t="shared" si="235"/>
        <v/>
      </c>
      <c r="HN26" s="49" t="str">
        <f t="shared" si="235"/>
        <v/>
      </c>
      <c r="HO26" s="49" t="str">
        <f t="shared" si="235"/>
        <v/>
      </c>
      <c r="HP26" s="169" t="e">
        <f t="shared" si="7"/>
        <v>#N/A</v>
      </c>
      <c r="HQ26" s="169" t="e">
        <f t="shared" si="8"/>
        <v>#N/A</v>
      </c>
      <c r="HR26" s="169" t="e">
        <f t="shared" si="9"/>
        <v>#N/A</v>
      </c>
      <c r="HS26" s="169" t="e">
        <f t="shared" si="10"/>
        <v>#N/A</v>
      </c>
      <c r="HT26" s="169" t="e">
        <f t="shared" si="11"/>
        <v>#N/A</v>
      </c>
      <c r="HU26" s="169" t="e">
        <f t="shared" si="12"/>
        <v>#N/A</v>
      </c>
      <c r="HV26" s="169" t="e">
        <f t="shared" si="13"/>
        <v>#N/A</v>
      </c>
      <c r="HW26" s="169" t="e">
        <f t="shared" si="14"/>
        <v>#N/A</v>
      </c>
      <c r="HX26" s="169" t="e">
        <f t="shared" si="15"/>
        <v>#N/A</v>
      </c>
      <c r="HY26" s="169" t="e">
        <f t="shared" si="16"/>
        <v>#N/A</v>
      </c>
      <c r="HZ26" s="169" t="e">
        <f t="shared" si="17"/>
        <v>#N/A</v>
      </c>
      <c r="IA26" s="169" t="e">
        <f t="shared" si="18"/>
        <v>#N/A</v>
      </c>
      <c r="IB26" s="169" t="e">
        <f t="shared" si="19"/>
        <v>#N/A</v>
      </c>
      <c r="IC26" s="169" t="e">
        <f t="shared" si="20"/>
        <v>#N/A</v>
      </c>
      <c r="ID26" s="169" t="e">
        <f t="shared" si="21"/>
        <v>#N/A</v>
      </c>
      <c r="IE26" s="169" t="e">
        <f t="shared" si="22"/>
        <v>#N/A</v>
      </c>
      <c r="IF26" s="169" t="e">
        <f t="shared" si="23"/>
        <v>#N/A</v>
      </c>
      <c r="IG26" s="169" t="e">
        <f t="shared" si="24"/>
        <v>#N/A</v>
      </c>
      <c r="IH26" s="169" t="e">
        <f t="shared" si="25"/>
        <v>#N/A</v>
      </c>
      <c r="II26" s="169" t="e">
        <f t="shared" si="26"/>
        <v>#N/A</v>
      </c>
      <c r="IJ26" s="169" t="e">
        <f t="shared" si="27"/>
        <v>#N/A</v>
      </c>
      <c r="IK26" s="169" t="e">
        <f t="shared" si="28"/>
        <v>#N/A</v>
      </c>
      <c r="IL26" s="169" t="e">
        <f t="shared" si="29"/>
        <v>#N/A</v>
      </c>
      <c r="IM26" s="169" t="e">
        <f t="shared" si="30"/>
        <v>#N/A</v>
      </c>
      <c r="IN26" s="169" t="e">
        <f t="shared" si="31"/>
        <v>#N/A</v>
      </c>
      <c r="IO26" s="169" t="e">
        <f t="shared" si="32"/>
        <v>#N/A</v>
      </c>
      <c r="IP26" s="169" t="e">
        <f t="shared" si="33"/>
        <v>#N/A</v>
      </c>
      <c r="IQ26" s="169" t="e">
        <f t="shared" si="34"/>
        <v>#N/A</v>
      </c>
      <c r="IR26" s="169" t="e">
        <f t="shared" si="35"/>
        <v>#N/A</v>
      </c>
      <c r="IS26" s="169" t="e">
        <f t="shared" si="36"/>
        <v>#N/A</v>
      </c>
      <c r="IT26" s="169" t="e">
        <f t="shared" si="37"/>
        <v>#N/A</v>
      </c>
      <c r="IU26" s="169" t="e">
        <f t="shared" si="38"/>
        <v>#N/A</v>
      </c>
      <c r="IV26" s="169" t="e">
        <f t="shared" si="39"/>
        <v>#N/A</v>
      </c>
      <c r="IW26" s="169" t="e">
        <f t="shared" si="40"/>
        <v>#N/A</v>
      </c>
      <c r="IX26" s="169" t="e">
        <f t="shared" si="41"/>
        <v>#N/A</v>
      </c>
      <c r="IY26" s="169" t="e">
        <f t="shared" si="42"/>
        <v>#N/A</v>
      </c>
      <c r="IZ26" s="169" t="e">
        <f t="shared" si="43"/>
        <v>#N/A</v>
      </c>
      <c r="JA26" s="169" t="e">
        <f t="shared" si="44"/>
        <v>#N/A</v>
      </c>
      <c r="JB26" s="169" t="e">
        <f t="shared" si="45"/>
        <v>#N/A</v>
      </c>
      <c r="JC26" s="169" t="e">
        <f t="shared" si="46"/>
        <v>#N/A</v>
      </c>
      <c r="JD26" s="169" t="e">
        <f t="shared" si="47"/>
        <v>#N/A</v>
      </c>
      <c r="JE26" s="169" t="e">
        <f t="shared" si="48"/>
        <v>#N/A</v>
      </c>
      <c r="JF26" s="169" t="e">
        <f t="shared" si="49"/>
        <v>#N/A</v>
      </c>
      <c r="JG26" s="169" t="e">
        <f t="shared" si="50"/>
        <v>#N/A</v>
      </c>
      <c r="JH26" s="169" t="e">
        <f t="shared" si="51"/>
        <v>#N/A</v>
      </c>
      <c r="JI26" s="169" t="e">
        <f t="shared" si="52"/>
        <v>#N/A</v>
      </c>
      <c r="JJ26" s="169" t="e">
        <f t="shared" si="53"/>
        <v>#N/A</v>
      </c>
      <c r="JK26" s="169" t="e">
        <f t="shared" si="54"/>
        <v>#N/A</v>
      </c>
      <c r="JL26" s="169" t="e">
        <f t="shared" si="55"/>
        <v>#N/A</v>
      </c>
      <c r="JM26" s="169" t="e">
        <f t="shared" si="56"/>
        <v>#N/A</v>
      </c>
      <c r="JN26" s="169" t="e">
        <f t="shared" si="57"/>
        <v>#N/A</v>
      </c>
      <c r="JO26" s="169" t="e">
        <f t="shared" si="58"/>
        <v>#N/A</v>
      </c>
      <c r="JP26" s="169" t="e">
        <f t="shared" si="59"/>
        <v>#N/A</v>
      </c>
      <c r="JQ26" s="169" t="e">
        <f t="shared" si="60"/>
        <v>#N/A</v>
      </c>
      <c r="JR26" s="169" t="e">
        <f t="shared" si="61"/>
        <v>#N/A</v>
      </c>
      <c r="JS26" s="169" t="e">
        <f t="shared" si="62"/>
        <v>#N/A</v>
      </c>
      <c r="JT26" s="169" t="e">
        <f t="shared" si="63"/>
        <v>#N/A</v>
      </c>
      <c r="JU26" s="169" t="e">
        <f t="shared" si="64"/>
        <v>#N/A</v>
      </c>
      <c r="JV26" s="169" t="e">
        <f t="shared" si="65"/>
        <v>#N/A</v>
      </c>
      <c r="JW26" s="169" t="e">
        <f t="shared" si="66"/>
        <v>#N/A</v>
      </c>
      <c r="JX26" s="169" t="e">
        <f t="shared" si="67"/>
        <v>#N/A</v>
      </c>
      <c r="JY26" s="169" t="e">
        <f t="shared" si="68"/>
        <v>#N/A</v>
      </c>
      <c r="JZ26" s="169" t="e">
        <f t="shared" si="69"/>
        <v>#N/A</v>
      </c>
      <c r="KA26" s="169" t="e">
        <f t="shared" si="70"/>
        <v>#N/A</v>
      </c>
      <c r="KB26" s="169" t="e">
        <f t="shared" si="71"/>
        <v>#N/A</v>
      </c>
      <c r="KC26" s="169" t="e">
        <f t="shared" si="72"/>
        <v>#N/A</v>
      </c>
      <c r="KD26" s="169" t="e">
        <f t="shared" si="73"/>
        <v>#N/A</v>
      </c>
      <c r="KE26" s="169" t="e">
        <f t="shared" si="74"/>
        <v>#N/A</v>
      </c>
      <c r="KF26" s="169" t="e">
        <f t="shared" si="75"/>
        <v>#N/A</v>
      </c>
      <c r="KG26" s="169" t="e">
        <f t="shared" si="76"/>
        <v>#N/A</v>
      </c>
      <c r="KH26" s="169" t="e">
        <f t="shared" si="77"/>
        <v>#N/A</v>
      </c>
      <c r="KI26" s="169" t="e">
        <f t="shared" si="78"/>
        <v>#N/A</v>
      </c>
      <c r="KJ26" s="169" t="e">
        <f t="shared" si="79"/>
        <v>#N/A</v>
      </c>
      <c r="KK26" s="169" t="e">
        <f t="shared" si="80"/>
        <v>#N/A</v>
      </c>
      <c r="KL26" s="169" t="e">
        <f t="shared" si="81"/>
        <v>#N/A</v>
      </c>
      <c r="KM26" s="169" t="e">
        <f t="shared" si="82"/>
        <v>#N/A</v>
      </c>
      <c r="KN26" s="169" t="e">
        <f t="shared" si="83"/>
        <v>#N/A</v>
      </c>
      <c r="KO26" s="169" t="e">
        <f t="shared" si="84"/>
        <v>#N/A</v>
      </c>
      <c r="KP26" s="169" t="e">
        <f t="shared" si="85"/>
        <v>#N/A</v>
      </c>
      <c r="KQ26" s="169" t="e">
        <f t="shared" si="86"/>
        <v>#N/A</v>
      </c>
      <c r="KR26" s="169" t="e">
        <f t="shared" si="87"/>
        <v>#N/A</v>
      </c>
      <c r="KS26" s="169" t="e">
        <f t="shared" si="88"/>
        <v>#N/A</v>
      </c>
      <c r="KT26" s="169" t="e">
        <f t="shared" si="89"/>
        <v>#N/A</v>
      </c>
      <c r="KU26" s="169" t="e">
        <f t="shared" si="90"/>
        <v>#N/A</v>
      </c>
      <c r="KV26" s="169" t="e">
        <f t="shared" si="91"/>
        <v>#N/A</v>
      </c>
      <c r="KW26" s="169" t="e">
        <f t="shared" si="92"/>
        <v>#N/A</v>
      </c>
      <c r="KX26" s="169" t="e">
        <f t="shared" si="93"/>
        <v>#N/A</v>
      </c>
      <c r="KY26" s="169" t="e">
        <f t="shared" si="94"/>
        <v>#N/A</v>
      </c>
      <c r="KZ26" s="169" t="e">
        <f t="shared" si="95"/>
        <v>#N/A</v>
      </c>
      <c r="LA26" s="169" t="e">
        <f t="shared" si="96"/>
        <v>#N/A</v>
      </c>
      <c r="LB26" s="169" t="e">
        <f t="shared" si="97"/>
        <v>#N/A</v>
      </c>
      <c r="LC26" s="169" t="e">
        <f t="shared" si="98"/>
        <v>#N/A</v>
      </c>
      <c r="LD26" s="169" t="e">
        <f t="shared" si="99"/>
        <v>#N/A</v>
      </c>
      <c r="LE26" s="169" t="e">
        <f t="shared" si="100"/>
        <v>#N/A</v>
      </c>
      <c r="LF26" s="169" t="e">
        <f t="shared" si="101"/>
        <v>#N/A</v>
      </c>
      <c r="LG26" s="169" t="e">
        <f t="shared" si="102"/>
        <v>#N/A</v>
      </c>
      <c r="LH26" s="169" t="e">
        <f t="shared" si="103"/>
        <v>#N/A</v>
      </c>
      <c r="LI26" s="169" t="e">
        <f t="shared" si="104"/>
        <v>#N/A</v>
      </c>
      <c r="LJ26" s="169" t="e">
        <f t="shared" si="105"/>
        <v>#N/A</v>
      </c>
      <c r="LK26" s="169" t="e">
        <f t="shared" si="106"/>
        <v>#N/A</v>
      </c>
      <c r="LL26" s="169" t="e">
        <f t="shared" si="107"/>
        <v>#N/A</v>
      </c>
      <c r="LM26" s="169" t="e">
        <f t="shared" si="108"/>
        <v>#N/A</v>
      </c>
      <c r="LN26" s="169" t="e">
        <f t="shared" si="109"/>
        <v>#N/A</v>
      </c>
      <c r="LO26" s="169" t="e">
        <f t="shared" si="110"/>
        <v>#N/A</v>
      </c>
      <c r="LP26" s="169" t="e">
        <f t="shared" si="111"/>
        <v>#N/A</v>
      </c>
      <c r="LQ26" s="169" t="e">
        <f t="shared" si="112"/>
        <v>#N/A</v>
      </c>
      <c r="LR26" s="169" t="e">
        <f t="shared" si="113"/>
        <v>#N/A</v>
      </c>
      <c r="LS26" s="169" t="e">
        <f t="shared" si="114"/>
        <v>#N/A</v>
      </c>
      <c r="LT26" s="169" t="e">
        <f t="shared" si="115"/>
        <v>#N/A</v>
      </c>
      <c r="LU26" s="169" t="e">
        <f t="shared" si="116"/>
        <v>#N/A</v>
      </c>
      <c r="LV26" s="169" t="e">
        <f t="shared" si="117"/>
        <v>#N/A</v>
      </c>
      <c r="LW26" s="169" t="e">
        <f t="shared" si="118"/>
        <v>#N/A</v>
      </c>
      <c r="LX26" s="169" t="e">
        <f t="shared" si="119"/>
        <v>#N/A</v>
      </c>
      <c r="LY26" s="169" t="e">
        <f t="shared" si="120"/>
        <v>#N/A</v>
      </c>
      <c r="LZ26" s="169" t="e">
        <f t="shared" si="121"/>
        <v>#N/A</v>
      </c>
      <c r="MA26" s="169" t="e">
        <f t="shared" si="122"/>
        <v>#N/A</v>
      </c>
      <c r="MB26" s="169" t="e">
        <f t="shared" si="123"/>
        <v>#N/A</v>
      </c>
      <c r="MC26" s="169" t="e">
        <f t="shared" si="124"/>
        <v>#N/A</v>
      </c>
      <c r="MD26" s="169" t="e">
        <f t="shared" si="125"/>
        <v>#N/A</v>
      </c>
      <c r="ME26" s="169" t="e">
        <f t="shared" si="126"/>
        <v>#N/A</v>
      </c>
      <c r="MF26" s="169" t="e">
        <f t="shared" si="127"/>
        <v>#N/A</v>
      </c>
      <c r="MG26" s="169" t="e">
        <f t="shared" si="128"/>
        <v>#N/A</v>
      </c>
      <c r="MH26" s="169" t="e">
        <f t="shared" si="129"/>
        <v>#N/A</v>
      </c>
      <c r="MI26" s="169" t="e">
        <f t="shared" si="130"/>
        <v>#N/A</v>
      </c>
      <c r="MJ26" s="169" t="e">
        <f t="shared" si="131"/>
        <v>#N/A</v>
      </c>
      <c r="MK26" s="169" t="e">
        <f t="shared" si="132"/>
        <v>#N/A</v>
      </c>
      <c r="ML26" s="169" t="e">
        <f t="shared" si="133"/>
        <v>#N/A</v>
      </c>
      <c r="MM26" s="169" t="e">
        <f t="shared" si="134"/>
        <v>#N/A</v>
      </c>
      <c r="MN26" s="169" t="e">
        <f t="shared" si="135"/>
        <v>#N/A</v>
      </c>
      <c r="MO26" s="169" t="e">
        <f t="shared" si="136"/>
        <v>#N/A</v>
      </c>
      <c r="MP26" s="169" t="e">
        <f t="shared" si="137"/>
        <v>#N/A</v>
      </c>
      <c r="MQ26" s="169" t="e">
        <f t="shared" si="138"/>
        <v>#N/A</v>
      </c>
      <c r="MR26" s="169" t="e">
        <f t="shared" si="139"/>
        <v>#N/A</v>
      </c>
      <c r="MS26" s="169" t="e">
        <f t="shared" si="140"/>
        <v>#N/A</v>
      </c>
      <c r="MT26" s="169" t="e">
        <f t="shared" si="141"/>
        <v>#N/A</v>
      </c>
      <c r="MU26" s="169" t="e">
        <f t="shared" si="142"/>
        <v>#N/A</v>
      </c>
      <c r="MV26" s="169" t="e">
        <f t="shared" si="143"/>
        <v>#N/A</v>
      </c>
      <c r="MW26" s="169" t="e">
        <f t="shared" si="144"/>
        <v>#N/A</v>
      </c>
      <c r="MX26" s="169" t="e">
        <f t="shared" si="145"/>
        <v>#N/A</v>
      </c>
      <c r="MY26" s="169" t="e">
        <f t="shared" si="146"/>
        <v>#N/A</v>
      </c>
      <c r="MZ26" s="169" t="e">
        <f t="shared" si="147"/>
        <v>#N/A</v>
      </c>
      <c r="NA26" s="169" t="e">
        <f t="shared" si="148"/>
        <v>#N/A</v>
      </c>
      <c r="NB26" s="169" t="e">
        <f t="shared" si="149"/>
        <v>#N/A</v>
      </c>
      <c r="NC26" s="169" t="e">
        <f t="shared" si="150"/>
        <v>#N/A</v>
      </c>
      <c r="ND26" s="169" t="e">
        <f t="shared" si="151"/>
        <v>#N/A</v>
      </c>
      <c r="NE26" s="169" t="e">
        <f t="shared" si="152"/>
        <v>#N/A</v>
      </c>
      <c r="NF26" s="169" t="e">
        <f t="shared" si="153"/>
        <v>#N/A</v>
      </c>
      <c r="NG26" s="169" t="e">
        <f t="shared" si="154"/>
        <v>#N/A</v>
      </c>
      <c r="NH26" s="169" t="e">
        <f t="shared" si="155"/>
        <v>#N/A</v>
      </c>
      <c r="NI26" s="169" t="e">
        <f t="shared" si="156"/>
        <v>#N/A</v>
      </c>
      <c r="NJ26" s="169" t="e">
        <f t="shared" si="157"/>
        <v>#N/A</v>
      </c>
      <c r="NK26" s="169" t="e">
        <f t="shared" si="158"/>
        <v>#N/A</v>
      </c>
      <c r="NL26" s="169" t="e">
        <f t="shared" si="159"/>
        <v>#N/A</v>
      </c>
      <c r="NM26" s="169" t="e">
        <f t="shared" si="160"/>
        <v>#N/A</v>
      </c>
      <c r="NN26" s="169" t="e">
        <f t="shared" si="161"/>
        <v>#N/A</v>
      </c>
      <c r="NO26" s="169" t="e">
        <f t="shared" si="162"/>
        <v>#N/A</v>
      </c>
      <c r="NP26" s="169" t="e">
        <f t="shared" si="163"/>
        <v>#N/A</v>
      </c>
      <c r="NQ26" s="169" t="e">
        <f t="shared" si="164"/>
        <v>#N/A</v>
      </c>
      <c r="NR26" s="169" t="e">
        <f t="shared" si="165"/>
        <v>#N/A</v>
      </c>
      <c r="NS26" s="169" t="e">
        <f t="shared" si="166"/>
        <v>#N/A</v>
      </c>
      <c r="NT26" s="169" t="e">
        <f t="shared" si="167"/>
        <v>#N/A</v>
      </c>
      <c r="NU26" s="169" t="e">
        <f t="shared" si="168"/>
        <v>#N/A</v>
      </c>
      <c r="NV26" s="169" t="e">
        <f t="shared" si="169"/>
        <v>#N/A</v>
      </c>
      <c r="NW26" s="169" t="e">
        <f t="shared" si="170"/>
        <v>#N/A</v>
      </c>
      <c r="NX26" s="169" t="e">
        <f t="shared" si="171"/>
        <v>#N/A</v>
      </c>
      <c r="NY26" s="169" t="e">
        <f t="shared" si="172"/>
        <v>#N/A</v>
      </c>
      <c r="NZ26" s="169" t="e">
        <f t="shared" si="173"/>
        <v>#N/A</v>
      </c>
      <c r="OA26" s="169" t="e">
        <f t="shared" si="174"/>
        <v>#N/A</v>
      </c>
      <c r="OB26" s="169" t="e">
        <f t="shared" si="175"/>
        <v>#N/A</v>
      </c>
      <c r="OC26" s="169" t="e">
        <f t="shared" si="176"/>
        <v>#N/A</v>
      </c>
      <c r="OD26" s="169" t="e">
        <f t="shared" si="177"/>
        <v>#N/A</v>
      </c>
      <c r="OE26" s="169" t="e">
        <f t="shared" si="178"/>
        <v>#N/A</v>
      </c>
      <c r="OF26" s="169" t="e">
        <f t="shared" si="179"/>
        <v>#N/A</v>
      </c>
      <c r="OG26" s="169" t="e">
        <f t="shared" si="180"/>
        <v>#N/A</v>
      </c>
      <c r="OH26" s="169" t="e">
        <f t="shared" si="181"/>
        <v>#N/A</v>
      </c>
      <c r="OI26" s="169" t="e">
        <f t="shared" si="182"/>
        <v>#N/A</v>
      </c>
      <c r="OJ26" s="169" t="e">
        <f t="shared" si="183"/>
        <v>#N/A</v>
      </c>
      <c r="OK26" s="169" t="e">
        <f t="shared" si="184"/>
        <v>#N/A</v>
      </c>
      <c r="OL26" s="169" t="e">
        <f t="shared" si="185"/>
        <v>#N/A</v>
      </c>
      <c r="OM26" s="169" t="e">
        <f t="shared" si="186"/>
        <v>#N/A</v>
      </c>
      <c r="ON26" s="169" t="e">
        <f t="shared" si="187"/>
        <v>#N/A</v>
      </c>
      <c r="OO26" s="169" t="e">
        <f t="shared" si="188"/>
        <v>#N/A</v>
      </c>
      <c r="OP26" s="169" t="e">
        <f t="shared" si="189"/>
        <v>#N/A</v>
      </c>
      <c r="OQ26" s="169" t="e">
        <f t="shared" si="190"/>
        <v>#N/A</v>
      </c>
      <c r="OR26" s="169" t="e">
        <f t="shared" si="191"/>
        <v>#N/A</v>
      </c>
      <c r="OS26" s="169" t="e">
        <f t="shared" si="192"/>
        <v>#N/A</v>
      </c>
      <c r="OT26" s="169" t="e">
        <f t="shared" si="193"/>
        <v>#N/A</v>
      </c>
      <c r="OU26" s="169" t="e">
        <f t="shared" si="194"/>
        <v>#N/A</v>
      </c>
      <c r="OV26" s="169" t="e">
        <f t="shared" si="195"/>
        <v>#N/A</v>
      </c>
      <c r="OW26" s="169" t="e">
        <f t="shared" si="196"/>
        <v>#N/A</v>
      </c>
      <c r="OX26" s="169" t="e">
        <f t="shared" si="197"/>
        <v>#N/A</v>
      </c>
      <c r="OY26" s="169" t="e">
        <f t="shared" si="198"/>
        <v>#N/A</v>
      </c>
      <c r="OZ26" s="169" t="e">
        <f t="shared" si="199"/>
        <v>#N/A</v>
      </c>
      <c r="PA26" s="169" t="e">
        <f t="shared" si="200"/>
        <v>#N/A</v>
      </c>
      <c r="PB26" s="169" t="e">
        <f t="shared" si="201"/>
        <v>#N/A</v>
      </c>
      <c r="PC26" s="169" t="e">
        <f t="shared" si="202"/>
        <v>#N/A</v>
      </c>
      <c r="PD26" s="169" t="e">
        <f t="shared" si="203"/>
        <v>#N/A</v>
      </c>
      <c r="PE26" s="169" t="e">
        <f t="shared" si="204"/>
        <v>#N/A</v>
      </c>
      <c r="PF26" s="169" t="e">
        <f t="shared" si="205"/>
        <v>#N/A</v>
      </c>
      <c r="PG26" s="169" t="e">
        <f t="shared" si="206"/>
        <v>#N/A</v>
      </c>
      <c r="PH26" s="169" t="e">
        <f t="shared" si="207"/>
        <v>#N/A</v>
      </c>
    </row>
    <row r="27" spans="1:424" hidden="1" x14ac:dyDescent="0.75">
      <c r="A27" s="4">
        <v>24</v>
      </c>
      <c r="B27" s="96" t="str">
        <f t="shared" si="208"/>
        <v/>
      </c>
      <c r="C27" s="95"/>
      <c r="D27" s="96" t="str">
        <f t="shared" si="209"/>
        <v/>
      </c>
      <c r="E27" s="124" t="str">
        <f t="shared" si="0"/>
        <v/>
      </c>
      <c r="F27" s="124" t="str">
        <f t="shared" si="1"/>
        <v/>
      </c>
      <c r="G27" s="73" t="str">
        <f t="shared" si="210"/>
        <v/>
      </c>
      <c r="H27" s="23"/>
      <c r="I27" s="57"/>
      <c r="J27" s="280"/>
      <c r="K27" s="74" t="str">
        <f>IF(AND(B27&gt;0,C27&gt;0,D27&gt;0),IF(ISBLANK(J27),IF(ISBLANK(H27),"",(D27-B27)*VLOOKUP(H27,VLookups!$A$4:$B$13,2,FALSE)),J27),"")</f>
        <v/>
      </c>
      <c r="L27" s="75" t="str">
        <f t="shared" si="2"/>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211"/>
        <v/>
      </c>
      <c r="W27" s="49" t="str">
        <f t="shared" si="212"/>
        <v/>
      </c>
      <c r="X27" s="49" t="str">
        <f t="shared" si="236"/>
        <v/>
      </c>
      <c r="Y27" s="49" t="str">
        <f t="shared" si="236"/>
        <v/>
      </c>
      <c r="Z27" s="49" t="str">
        <f t="shared" si="236"/>
        <v/>
      </c>
      <c r="AA27" s="49" t="str">
        <f t="shared" si="236"/>
        <v/>
      </c>
      <c r="AB27" s="49" t="str">
        <f t="shared" si="236"/>
        <v/>
      </c>
      <c r="AC27" s="49" t="str">
        <f t="shared" si="236"/>
        <v/>
      </c>
      <c r="AD27" s="49" t="str">
        <f t="shared" si="236"/>
        <v/>
      </c>
      <c r="AE27" s="49" t="str">
        <f t="shared" si="236"/>
        <v/>
      </c>
      <c r="AF27" s="49" t="str">
        <f t="shared" si="236"/>
        <v/>
      </c>
      <c r="AG27" s="49" t="str">
        <f t="shared" si="236"/>
        <v/>
      </c>
      <c r="AH27" s="49" t="str">
        <f t="shared" si="236"/>
        <v/>
      </c>
      <c r="AI27" s="49" t="str">
        <f t="shared" si="236"/>
        <v/>
      </c>
      <c r="AJ27" s="49" t="str">
        <f t="shared" si="236"/>
        <v/>
      </c>
      <c r="AK27" s="49" t="str">
        <f t="shared" si="236"/>
        <v/>
      </c>
      <c r="AL27" s="49" t="str">
        <f t="shared" si="236"/>
        <v/>
      </c>
      <c r="AM27" s="49" t="str">
        <f t="shared" si="236"/>
        <v/>
      </c>
      <c r="AN27" s="49" t="str">
        <f t="shared" si="236"/>
        <v/>
      </c>
      <c r="AO27" s="49" t="str">
        <f t="shared" si="236"/>
        <v/>
      </c>
      <c r="AP27" s="49" t="str">
        <f t="shared" si="236"/>
        <v/>
      </c>
      <c r="AQ27" s="49" t="str">
        <f t="shared" si="236"/>
        <v/>
      </c>
      <c r="AR27" s="49" t="str">
        <f t="shared" si="236"/>
        <v/>
      </c>
      <c r="AS27" s="49" t="str">
        <f t="shared" si="236"/>
        <v/>
      </c>
      <c r="AT27" s="49" t="str">
        <f t="shared" si="236"/>
        <v/>
      </c>
      <c r="AU27" s="49" t="str">
        <f t="shared" si="236"/>
        <v/>
      </c>
      <c r="AV27" s="49" t="str">
        <f t="shared" si="236"/>
        <v/>
      </c>
      <c r="AW27" s="49" t="str">
        <f t="shared" si="236"/>
        <v/>
      </c>
      <c r="AX27" s="49" t="str">
        <f t="shared" si="236"/>
        <v/>
      </c>
      <c r="AY27" s="49" t="str">
        <f t="shared" si="236"/>
        <v/>
      </c>
      <c r="AZ27" s="49" t="str">
        <f t="shared" si="236"/>
        <v/>
      </c>
      <c r="BA27" s="49" t="str">
        <f t="shared" si="236"/>
        <v/>
      </c>
      <c r="BB27" s="49" t="str">
        <f t="shared" si="236"/>
        <v/>
      </c>
      <c r="BC27" s="49" t="str">
        <f t="shared" si="236"/>
        <v/>
      </c>
      <c r="BD27" s="49" t="str">
        <f t="shared" si="236"/>
        <v/>
      </c>
      <c r="BE27" s="49" t="str">
        <f t="shared" si="236"/>
        <v/>
      </c>
      <c r="BF27" s="49" t="str">
        <f t="shared" si="236"/>
        <v/>
      </c>
      <c r="BG27" s="49" t="str">
        <f t="shared" si="236"/>
        <v/>
      </c>
      <c r="BH27" s="49" t="str">
        <f t="shared" si="236"/>
        <v/>
      </c>
      <c r="BI27" s="49" t="str">
        <f t="shared" si="236"/>
        <v/>
      </c>
      <c r="BJ27" s="49" t="str">
        <f t="shared" si="236"/>
        <v/>
      </c>
      <c r="BK27" s="49" t="str">
        <f t="shared" si="236"/>
        <v/>
      </c>
      <c r="BL27" s="49" t="str">
        <f t="shared" si="236"/>
        <v/>
      </c>
      <c r="BM27" s="49" t="str">
        <f t="shared" si="236"/>
        <v/>
      </c>
      <c r="BN27" s="49" t="str">
        <f t="shared" si="236"/>
        <v/>
      </c>
      <c r="BO27" s="49" t="str">
        <f t="shared" si="236"/>
        <v/>
      </c>
      <c r="BP27" s="49" t="str">
        <f t="shared" si="236"/>
        <v/>
      </c>
      <c r="BQ27" s="49" t="str">
        <f t="shared" si="236"/>
        <v/>
      </c>
      <c r="BR27" s="49" t="str">
        <f t="shared" si="236"/>
        <v/>
      </c>
      <c r="BS27" s="49" t="str">
        <f t="shared" si="236"/>
        <v/>
      </c>
      <c r="BT27" s="49" t="str">
        <f t="shared" si="236"/>
        <v/>
      </c>
      <c r="BU27" s="49" t="str">
        <f t="shared" si="236"/>
        <v/>
      </c>
      <c r="BV27" s="49" t="str">
        <f t="shared" si="236"/>
        <v/>
      </c>
      <c r="BW27" s="49" t="str">
        <f t="shared" si="236"/>
        <v/>
      </c>
      <c r="BX27" s="49" t="str">
        <f t="shared" si="236"/>
        <v/>
      </c>
      <c r="BY27" s="49" t="str">
        <f t="shared" si="236"/>
        <v/>
      </c>
      <c r="BZ27" s="49" t="str">
        <f t="shared" si="236"/>
        <v/>
      </c>
      <c r="CA27" s="49" t="str">
        <f t="shared" si="236"/>
        <v/>
      </c>
      <c r="CB27" s="49" t="str">
        <f t="shared" si="236"/>
        <v/>
      </c>
      <c r="CC27" s="49" t="str">
        <f t="shared" si="236"/>
        <v/>
      </c>
      <c r="CD27" s="49" t="str">
        <f t="shared" si="236"/>
        <v/>
      </c>
      <c r="CE27" s="49" t="str">
        <f t="shared" si="236"/>
        <v/>
      </c>
      <c r="CF27" s="49" t="str">
        <f t="shared" si="236"/>
        <v/>
      </c>
      <c r="CG27" s="49" t="str">
        <f t="shared" si="236"/>
        <v/>
      </c>
      <c r="CH27" s="49" t="str">
        <f t="shared" si="236"/>
        <v/>
      </c>
      <c r="CI27" s="49" t="str">
        <f t="shared" si="236"/>
        <v/>
      </c>
      <c r="CJ27" s="49" t="str">
        <f t="shared" si="234"/>
        <v/>
      </c>
      <c r="CK27" s="49" t="str">
        <f t="shared" si="234"/>
        <v/>
      </c>
      <c r="CL27" s="49" t="str">
        <f t="shared" si="234"/>
        <v/>
      </c>
      <c r="CM27" s="49" t="str">
        <f t="shared" si="234"/>
        <v/>
      </c>
      <c r="CN27" s="49" t="str">
        <f t="shared" si="234"/>
        <v/>
      </c>
      <c r="CO27" s="49" t="str">
        <f t="shared" si="234"/>
        <v/>
      </c>
      <c r="CP27" s="49" t="str">
        <f t="shared" si="234"/>
        <v/>
      </c>
      <c r="CQ27" s="49" t="str">
        <f t="shared" si="234"/>
        <v/>
      </c>
      <c r="CR27" s="49" t="str">
        <f t="shared" si="234"/>
        <v/>
      </c>
      <c r="CS27" s="49" t="str">
        <f t="shared" si="234"/>
        <v/>
      </c>
      <c r="CT27" s="49" t="str">
        <f t="shared" si="234"/>
        <v/>
      </c>
      <c r="CU27" s="49" t="str">
        <f t="shared" si="234"/>
        <v/>
      </c>
      <c r="CV27" s="49" t="str">
        <f t="shared" si="234"/>
        <v/>
      </c>
      <c r="CW27" s="49" t="str">
        <f t="shared" si="234"/>
        <v/>
      </c>
      <c r="CX27" s="49" t="str">
        <f t="shared" si="234"/>
        <v/>
      </c>
      <c r="CY27" s="49" t="str">
        <f t="shared" si="234"/>
        <v/>
      </c>
      <c r="CZ27" s="49" t="str">
        <f t="shared" si="234"/>
        <v/>
      </c>
      <c r="DA27" s="49" t="str">
        <f t="shared" si="234"/>
        <v/>
      </c>
      <c r="DB27" s="49" t="str">
        <f t="shared" si="234"/>
        <v/>
      </c>
      <c r="DC27" s="49" t="str">
        <f t="shared" si="234"/>
        <v/>
      </c>
      <c r="DD27" s="49" t="str">
        <f t="shared" si="234"/>
        <v/>
      </c>
      <c r="DE27" s="49" t="str">
        <f t="shared" si="234"/>
        <v/>
      </c>
      <c r="DF27" s="49" t="str">
        <f t="shared" si="234"/>
        <v/>
      </c>
      <c r="DG27" s="49" t="str">
        <f t="shared" si="234"/>
        <v/>
      </c>
      <c r="DH27" s="49" t="str">
        <f t="shared" si="234"/>
        <v/>
      </c>
      <c r="DI27" s="49" t="str">
        <f t="shared" si="234"/>
        <v/>
      </c>
      <c r="DJ27" s="49" t="str">
        <f t="shared" si="234"/>
        <v/>
      </c>
      <c r="DK27" s="49" t="str">
        <f t="shared" si="234"/>
        <v/>
      </c>
      <c r="DL27" s="49" t="str">
        <f t="shared" si="234"/>
        <v/>
      </c>
      <c r="DM27" s="49" t="str">
        <f t="shared" si="234"/>
        <v/>
      </c>
      <c r="DN27" s="49" t="str">
        <f t="shared" si="234"/>
        <v/>
      </c>
      <c r="DO27" s="49" t="str">
        <f t="shared" si="234"/>
        <v/>
      </c>
      <c r="DP27" s="49" t="str">
        <f t="shared" si="234"/>
        <v/>
      </c>
      <c r="DQ27" s="49" t="str">
        <f t="shared" si="234"/>
        <v/>
      </c>
      <c r="DR27" s="49" t="str">
        <f t="shared" si="234"/>
        <v/>
      </c>
      <c r="DS27" s="183" t="str">
        <f t="shared" si="213"/>
        <v/>
      </c>
      <c r="DT27" s="49" t="str">
        <f t="shared" si="214"/>
        <v/>
      </c>
      <c r="DU27" s="49" t="str">
        <f t="shared" si="237"/>
        <v/>
      </c>
      <c r="DV27" s="49" t="str">
        <f t="shared" si="237"/>
        <v/>
      </c>
      <c r="DW27" s="49" t="str">
        <f t="shared" si="237"/>
        <v/>
      </c>
      <c r="DX27" s="49" t="str">
        <f t="shared" si="237"/>
        <v/>
      </c>
      <c r="DY27" s="49" t="str">
        <f t="shared" si="237"/>
        <v/>
      </c>
      <c r="DZ27" s="49" t="str">
        <f t="shared" si="237"/>
        <v/>
      </c>
      <c r="EA27" s="49" t="str">
        <f t="shared" si="237"/>
        <v/>
      </c>
      <c r="EB27" s="49" t="str">
        <f t="shared" si="237"/>
        <v/>
      </c>
      <c r="EC27" s="49" t="str">
        <f t="shared" si="237"/>
        <v/>
      </c>
      <c r="ED27" s="49" t="str">
        <f t="shared" si="237"/>
        <v/>
      </c>
      <c r="EE27" s="49" t="str">
        <f t="shared" si="237"/>
        <v/>
      </c>
      <c r="EF27" s="49" t="str">
        <f t="shared" si="237"/>
        <v/>
      </c>
      <c r="EG27" s="49" t="str">
        <f t="shared" si="237"/>
        <v/>
      </c>
      <c r="EH27" s="49" t="str">
        <f t="shared" si="237"/>
        <v/>
      </c>
      <c r="EI27" s="49" t="str">
        <f t="shared" si="237"/>
        <v/>
      </c>
      <c r="EJ27" s="49" t="str">
        <f t="shared" si="237"/>
        <v/>
      </c>
      <c r="EK27" s="49" t="str">
        <f t="shared" si="237"/>
        <v/>
      </c>
      <c r="EL27" s="49" t="str">
        <f t="shared" si="237"/>
        <v/>
      </c>
      <c r="EM27" s="49" t="str">
        <f t="shared" si="237"/>
        <v/>
      </c>
      <c r="EN27" s="49" t="str">
        <f t="shared" si="237"/>
        <v/>
      </c>
      <c r="EO27" s="49" t="str">
        <f t="shared" si="237"/>
        <v/>
      </c>
      <c r="EP27" s="49" t="str">
        <f t="shared" si="237"/>
        <v/>
      </c>
      <c r="EQ27" s="49" t="str">
        <f t="shared" si="237"/>
        <v/>
      </c>
      <c r="ER27" s="49" t="str">
        <f t="shared" si="237"/>
        <v/>
      </c>
      <c r="ES27" s="49" t="str">
        <f t="shared" si="237"/>
        <v/>
      </c>
      <c r="ET27" s="49" t="str">
        <f t="shared" si="237"/>
        <v/>
      </c>
      <c r="EU27" s="49" t="str">
        <f t="shared" si="237"/>
        <v/>
      </c>
      <c r="EV27" s="49" t="str">
        <f t="shared" si="237"/>
        <v/>
      </c>
      <c r="EW27" s="49" t="str">
        <f t="shared" si="237"/>
        <v/>
      </c>
      <c r="EX27" s="49" t="str">
        <f t="shared" si="237"/>
        <v/>
      </c>
      <c r="EY27" s="49" t="str">
        <f t="shared" si="237"/>
        <v/>
      </c>
      <c r="EZ27" s="49" t="str">
        <f t="shared" si="237"/>
        <v/>
      </c>
      <c r="FA27" s="49" t="str">
        <f t="shared" si="237"/>
        <v/>
      </c>
      <c r="FB27" s="49" t="str">
        <f t="shared" si="237"/>
        <v/>
      </c>
      <c r="FC27" s="49" t="str">
        <f t="shared" si="237"/>
        <v/>
      </c>
      <c r="FD27" s="49" t="str">
        <f t="shared" si="237"/>
        <v/>
      </c>
      <c r="FE27" s="49" t="str">
        <f t="shared" si="237"/>
        <v/>
      </c>
      <c r="FF27" s="49" t="str">
        <f t="shared" si="237"/>
        <v/>
      </c>
      <c r="FG27" s="49" t="str">
        <f t="shared" si="237"/>
        <v/>
      </c>
      <c r="FH27" s="49" t="str">
        <f t="shared" si="237"/>
        <v/>
      </c>
      <c r="FI27" s="49" t="str">
        <f t="shared" si="237"/>
        <v/>
      </c>
      <c r="FJ27" s="49" t="str">
        <f t="shared" si="237"/>
        <v/>
      </c>
      <c r="FK27" s="49" t="str">
        <f t="shared" si="237"/>
        <v/>
      </c>
      <c r="FL27" s="49" t="str">
        <f t="shared" si="237"/>
        <v/>
      </c>
      <c r="FM27" s="49" t="str">
        <f t="shared" si="237"/>
        <v/>
      </c>
      <c r="FN27" s="49" t="str">
        <f t="shared" si="237"/>
        <v/>
      </c>
      <c r="FO27" s="49" t="str">
        <f t="shared" si="237"/>
        <v/>
      </c>
      <c r="FP27" s="49" t="str">
        <f t="shared" si="237"/>
        <v/>
      </c>
      <c r="FQ27" s="49" t="str">
        <f t="shared" si="237"/>
        <v/>
      </c>
      <c r="FR27" s="49" t="str">
        <f t="shared" si="237"/>
        <v/>
      </c>
      <c r="FS27" s="49" t="str">
        <f t="shared" si="237"/>
        <v/>
      </c>
      <c r="FT27" s="49" t="str">
        <f t="shared" si="237"/>
        <v/>
      </c>
      <c r="FU27" s="49" t="str">
        <f t="shared" si="237"/>
        <v/>
      </c>
      <c r="FV27" s="49" t="str">
        <f t="shared" si="237"/>
        <v/>
      </c>
      <c r="FW27" s="49" t="str">
        <f t="shared" si="237"/>
        <v/>
      </c>
      <c r="FX27" s="49" t="str">
        <f t="shared" si="237"/>
        <v/>
      </c>
      <c r="FY27" s="49" t="str">
        <f t="shared" si="237"/>
        <v/>
      </c>
      <c r="FZ27" s="49" t="str">
        <f t="shared" si="237"/>
        <v/>
      </c>
      <c r="GA27" s="49" t="str">
        <f t="shared" si="237"/>
        <v/>
      </c>
      <c r="GB27" s="49" t="str">
        <f t="shared" si="237"/>
        <v/>
      </c>
      <c r="GC27" s="49" t="str">
        <f t="shared" si="237"/>
        <v/>
      </c>
      <c r="GD27" s="49" t="str">
        <f t="shared" si="237"/>
        <v/>
      </c>
      <c r="GE27" s="49" t="str">
        <f t="shared" si="237"/>
        <v/>
      </c>
      <c r="GF27" s="49" t="str">
        <f t="shared" si="237"/>
        <v/>
      </c>
      <c r="GG27" s="49" t="str">
        <f t="shared" si="235"/>
        <v/>
      </c>
      <c r="GH27" s="49" t="str">
        <f t="shared" si="235"/>
        <v/>
      </c>
      <c r="GI27" s="49" t="str">
        <f t="shared" si="235"/>
        <v/>
      </c>
      <c r="GJ27" s="49" t="str">
        <f t="shared" si="235"/>
        <v/>
      </c>
      <c r="GK27" s="49" t="str">
        <f t="shared" si="235"/>
        <v/>
      </c>
      <c r="GL27" s="49" t="str">
        <f t="shared" si="235"/>
        <v/>
      </c>
      <c r="GM27" s="49" t="str">
        <f t="shared" si="235"/>
        <v/>
      </c>
      <c r="GN27" s="49" t="str">
        <f t="shared" si="235"/>
        <v/>
      </c>
      <c r="GO27" s="49" t="str">
        <f t="shared" si="235"/>
        <v/>
      </c>
      <c r="GP27" s="49" t="str">
        <f t="shared" si="235"/>
        <v/>
      </c>
      <c r="GQ27" s="49" t="str">
        <f t="shared" si="235"/>
        <v/>
      </c>
      <c r="GR27" s="49" t="str">
        <f t="shared" si="235"/>
        <v/>
      </c>
      <c r="GS27" s="49" t="str">
        <f t="shared" si="235"/>
        <v/>
      </c>
      <c r="GT27" s="49" t="str">
        <f t="shared" si="235"/>
        <v/>
      </c>
      <c r="GU27" s="49" t="str">
        <f t="shared" si="235"/>
        <v/>
      </c>
      <c r="GV27" s="49" t="str">
        <f t="shared" si="235"/>
        <v/>
      </c>
      <c r="GW27" s="49" t="str">
        <f t="shared" si="235"/>
        <v/>
      </c>
      <c r="GX27" s="49" t="str">
        <f t="shared" si="235"/>
        <v/>
      </c>
      <c r="GY27" s="49" t="str">
        <f t="shared" si="235"/>
        <v/>
      </c>
      <c r="GZ27" s="49" t="str">
        <f t="shared" si="235"/>
        <v/>
      </c>
      <c r="HA27" s="49" t="str">
        <f t="shared" si="235"/>
        <v/>
      </c>
      <c r="HB27" s="49" t="str">
        <f t="shared" si="235"/>
        <v/>
      </c>
      <c r="HC27" s="49" t="str">
        <f t="shared" si="235"/>
        <v/>
      </c>
      <c r="HD27" s="49" t="str">
        <f t="shared" si="235"/>
        <v/>
      </c>
      <c r="HE27" s="49" t="str">
        <f t="shared" si="235"/>
        <v/>
      </c>
      <c r="HF27" s="49" t="str">
        <f t="shared" si="235"/>
        <v/>
      </c>
      <c r="HG27" s="49" t="str">
        <f t="shared" si="235"/>
        <v/>
      </c>
      <c r="HH27" s="49" t="str">
        <f t="shared" si="235"/>
        <v/>
      </c>
      <c r="HI27" s="49" t="str">
        <f t="shared" si="235"/>
        <v/>
      </c>
      <c r="HJ27" s="49" t="str">
        <f t="shared" si="235"/>
        <v/>
      </c>
      <c r="HK27" s="49" t="str">
        <f t="shared" si="235"/>
        <v/>
      </c>
      <c r="HL27" s="49" t="str">
        <f t="shared" si="235"/>
        <v/>
      </c>
      <c r="HM27" s="49" t="str">
        <f t="shared" si="235"/>
        <v/>
      </c>
      <c r="HN27" s="49" t="str">
        <f t="shared" si="235"/>
        <v/>
      </c>
      <c r="HO27" s="49" t="str">
        <f t="shared" si="235"/>
        <v/>
      </c>
      <c r="HP27" s="169" t="e">
        <f t="shared" si="7"/>
        <v>#N/A</v>
      </c>
      <c r="HQ27" s="169" t="e">
        <f t="shared" si="8"/>
        <v>#N/A</v>
      </c>
      <c r="HR27" s="169" t="e">
        <f t="shared" si="9"/>
        <v>#N/A</v>
      </c>
      <c r="HS27" s="169" t="e">
        <f t="shared" si="10"/>
        <v>#N/A</v>
      </c>
      <c r="HT27" s="169" t="e">
        <f t="shared" si="11"/>
        <v>#N/A</v>
      </c>
      <c r="HU27" s="169" t="e">
        <f t="shared" si="12"/>
        <v>#N/A</v>
      </c>
      <c r="HV27" s="169" t="e">
        <f t="shared" si="13"/>
        <v>#N/A</v>
      </c>
      <c r="HW27" s="169" t="e">
        <f t="shared" si="14"/>
        <v>#N/A</v>
      </c>
      <c r="HX27" s="169" t="e">
        <f t="shared" si="15"/>
        <v>#N/A</v>
      </c>
      <c r="HY27" s="169" t="e">
        <f t="shared" si="16"/>
        <v>#N/A</v>
      </c>
      <c r="HZ27" s="169" t="e">
        <f t="shared" si="17"/>
        <v>#N/A</v>
      </c>
      <c r="IA27" s="169" t="e">
        <f t="shared" si="18"/>
        <v>#N/A</v>
      </c>
      <c r="IB27" s="169" t="e">
        <f t="shared" si="19"/>
        <v>#N/A</v>
      </c>
      <c r="IC27" s="169" t="e">
        <f t="shared" si="20"/>
        <v>#N/A</v>
      </c>
      <c r="ID27" s="169" t="e">
        <f t="shared" si="21"/>
        <v>#N/A</v>
      </c>
      <c r="IE27" s="169" t="e">
        <f t="shared" si="22"/>
        <v>#N/A</v>
      </c>
      <c r="IF27" s="169" t="e">
        <f t="shared" si="23"/>
        <v>#N/A</v>
      </c>
      <c r="IG27" s="169" t="e">
        <f t="shared" si="24"/>
        <v>#N/A</v>
      </c>
      <c r="IH27" s="169" t="e">
        <f t="shared" si="25"/>
        <v>#N/A</v>
      </c>
      <c r="II27" s="169" t="e">
        <f t="shared" si="26"/>
        <v>#N/A</v>
      </c>
      <c r="IJ27" s="169" t="e">
        <f t="shared" si="27"/>
        <v>#N/A</v>
      </c>
      <c r="IK27" s="169" t="e">
        <f t="shared" si="28"/>
        <v>#N/A</v>
      </c>
      <c r="IL27" s="169" t="e">
        <f t="shared" si="29"/>
        <v>#N/A</v>
      </c>
      <c r="IM27" s="169" t="e">
        <f t="shared" si="30"/>
        <v>#N/A</v>
      </c>
      <c r="IN27" s="169" t="e">
        <f t="shared" si="31"/>
        <v>#N/A</v>
      </c>
      <c r="IO27" s="169" t="e">
        <f t="shared" si="32"/>
        <v>#N/A</v>
      </c>
      <c r="IP27" s="169" t="e">
        <f t="shared" si="33"/>
        <v>#N/A</v>
      </c>
      <c r="IQ27" s="169" t="e">
        <f t="shared" si="34"/>
        <v>#N/A</v>
      </c>
      <c r="IR27" s="169" t="e">
        <f t="shared" si="35"/>
        <v>#N/A</v>
      </c>
      <c r="IS27" s="169" t="e">
        <f t="shared" si="36"/>
        <v>#N/A</v>
      </c>
      <c r="IT27" s="169" t="e">
        <f t="shared" si="37"/>
        <v>#N/A</v>
      </c>
      <c r="IU27" s="169" t="e">
        <f t="shared" si="38"/>
        <v>#N/A</v>
      </c>
      <c r="IV27" s="169" t="e">
        <f t="shared" si="39"/>
        <v>#N/A</v>
      </c>
      <c r="IW27" s="169" t="e">
        <f t="shared" si="40"/>
        <v>#N/A</v>
      </c>
      <c r="IX27" s="169" t="e">
        <f t="shared" si="41"/>
        <v>#N/A</v>
      </c>
      <c r="IY27" s="169" t="e">
        <f t="shared" si="42"/>
        <v>#N/A</v>
      </c>
      <c r="IZ27" s="169" t="e">
        <f t="shared" si="43"/>
        <v>#N/A</v>
      </c>
      <c r="JA27" s="169" t="e">
        <f t="shared" si="44"/>
        <v>#N/A</v>
      </c>
      <c r="JB27" s="169" t="e">
        <f t="shared" si="45"/>
        <v>#N/A</v>
      </c>
      <c r="JC27" s="169" t="e">
        <f t="shared" si="46"/>
        <v>#N/A</v>
      </c>
      <c r="JD27" s="169" t="e">
        <f t="shared" si="47"/>
        <v>#N/A</v>
      </c>
      <c r="JE27" s="169" t="e">
        <f t="shared" si="48"/>
        <v>#N/A</v>
      </c>
      <c r="JF27" s="169" t="e">
        <f t="shared" si="49"/>
        <v>#N/A</v>
      </c>
      <c r="JG27" s="169" t="e">
        <f t="shared" si="50"/>
        <v>#N/A</v>
      </c>
      <c r="JH27" s="169" t="e">
        <f t="shared" si="51"/>
        <v>#N/A</v>
      </c>
      <c r="JI27" s="169" t="e">
        <f t="shared" si="52"/>
        <v>#N/A</v>
      </c>
      <c r="JJ27" s="169" t="e">
        <f t="shared" si="53"/>
        <v>#N/A</v>
      </c>
      <c r="JK27" s="169" t="e">
        <f t="shared" si="54"/>
        <v>#N/A</v>
      </c>
      <c r="JL27" s="169" t="e">
        <f t="shared" si="55"/>
        <v>#N/A</v>
      </c>
      <c r="JM27" s="169" t="e">
        <f t="shared" si="56"/>
        <v>#N/A</v>
      </c>
      <c r="JN27" s="169" t="e">
        <f t="shared" si="57"/>
        <v>#N/A</v>
      </c>
      <c r="JO27" s="169" t="e">
        <f t="shared" si="58"/>
        <v>#N/A</v>
      </c>
      <c r="JP27" s="169" t="e">
        <f t="shared" si="59"/>
        <v>#N/A</v>
      </c>
      <c r="JQ27" s="169" t="e">
        <f t="shared" si="60"/>
        <v>#N/A</v>
      </c>
      <c r="JR27" s="169" t="e">
        <f t="shared" si="61"/>
        <v>#N/A</v>
      </c>
      <c r="JS27" s="169" t="e">
        <f t="shared" si="62"/>
        <v>#N/A</v>
      </c>
      <c r="JT27" s="169" t="e">
        <f t="shared" si="63"/>
        <v>#N/A</v>
      </c>
      <c r="JU27" s="169" t="e">
        <f t="shared" si="64"/>
        <v>#N/A</v>
      </c>
      <c r="JV27" s="169" t="e">
        <f t="shared" si="65"/>
        <v>#N/A</v>
      </c>
      <c r="JW27" s="169" t="e">
        <f t="shared" si="66"/>
        <v>#N/A</v>
      </c>
      <c r="JX27" s="169" t="e">
        <f t="shared" si="67"/>
        <v>#N/A</v>
      </c>
      <c r="JY27" s="169" t="e">
        <f t="shared" si="68"/>
        <v>#N/A</v>
      </c>
      <c r="JZ27" s="169" t="e">
        <f t="shared" si="69"/>
        <v>#N/A</v>
      </c>
      <c r="KA27" s="169" t="e">
        <f t="shared" si="70"/>
        <v>#N/A</v>
      </c>
      <c r="KB27" s="169" t="e">
        <f t="shared" si="71"/>
        <v>#N/A</v>
      </c>
      <c r="KC27" s="169" t="e">
        <f t="shared" si="72"/>
        <v>#N/A</v>
      </c>
      <c r="KD27" s="169" t="e">
        <f t="shared" si="73"/>
        <v>#N/A</v>
      </c>
      <c r="KE27" s="169" t="e">
        <f t="shared" si="74"/>
        <v>#N/A</v>
      </c>
      <c r="KF27" s="169" t="e">
        <f t="shared" si="75"/>
        <v>#N/A</v>
      </c>
      <c r="KG27" s="169" t="e">
        <f t="shared" si="76"/>
        <v>#N/A</v>
      </c>
      <c r="KH27" s="169" t="e">
        <f t="shared" si="77"/>
        <v>#N/A</v>
      </c>
      <c r="KI27" s="169" t="e">
        <f t="shared" si="78"/>
        <v>#N/A</v>
      </c>
      <c r="KJ27" s="169" t="e">
        <f t="shared" si="79"/>
        <v>#N/A</v>
      </c>
      <c r="KK27" s="169" t="e">
        <f t="shared" si="80"/>
        <v>#N/A</v>
      </c>
      <c r="KL27" s="169" t="e">
        <f t="shared" si="81"/>
        <v>#N/A</v>
      </c>
      <c r="KM27" s="169" t="e">
        <f t="shared" si="82"/>
        <v>#N/A</v>
      </c>
      <c r="KN27" s="169" t="e">
        <f t="shared" si="83"/>
        <v>#N/A</v>
      </c>
      <c r="KO27" s="169" t="e">
        <f t="shared" si="84"/>
        <v>#N/A</v>
      </c>
      <c r="KP27" s="169" t="e">
        <f t="shared" si="85"/>
        <v>#N/A</v>
      </c>
      <c r="KQ27" s="169" t="e">
        <f t="shared" si="86"/>
        <v>#N/A</v>
      </c>
      <c r="KR27" s="169" t="e">
        <f t="shared" si="87"/>
        <v>#N/A</v>
      </c>
      <c r="KS27" s="169" t="e">
        <f t="shared" si="88"/>
        <v>#N/A</v>
      </c>
      <c r="KT27" s="169" t="e">
        <f t="shared" si="89"/>
        <v>#N/A</v>
      </c>
      <c r="KU27" s="169" t="e">
        <f t="shared" si="90"/>
        <v>#N/A</v>
      </c>
      <c r="KV27" s="169" t="e">
        <f t="shared" si="91"/>
        <v>#N/A</v>
      </c>
      <c r="KW27" s="169" t="e">
        <f t="shared" si="92"/>
        <v>#N/A</v>
      </c>
      <c r="KX27" s="169" t="e">
        <f t="shared" si="93"/>
        <v>#N/A</v>
      </c>
      <c r="KY27" s="169" t="e">
        <f t="shared" si="94"/>
        <v>#N/A</v>
      </c>
      <c r="KZ27" s="169" t="e">
        <f t="shared" si="95"/>
        <v>#N/A</v>
      </c>
      <c r="LA27" s="169" t="e">
        <f t="shared" si="96"/>
        <v>#N/A</v>
      </c>
      <c r="LB27" s="169" t="e">
        <f t="shared" si="97"/>
        <v>#N/A</v>
      </c>
      <c r="LC27" s="169" t="e">
        <f t="shared" si="98"/>
        <v>#N/A</v>
      </c>
      <c r="LD27" s="169" t="e">
        <f t="shared" si="99"/>
        <v>#N/A</v>
      </c>
      <c r="LE27" s="169" t="e">
        <f t="shared" si="100"/>
        <v>#N/A</v>
      </c>
      <c r="LF27" s="169" t="e">
        <f t="shared" si="101"/>
        <v>#N/A</v>
      </c>
      <c r="LG27" s="169" t="e">
        <f t="shared" si="102"/>
        <v>#N/A</v>
      </c>
      <c r="LH27" s="169" t="e">
        <f t="shared" si="103"/>
        <v>#N/A</v>
      </c>
      <c r="LI27" s="169" t="e">
        <f t="shared" si="104"/>
        <v>#N/A</v>
      </c>
      <c r="LJ27" s="169" t="e">
        <f t="shared" si="105"/>
        <v>#N/A</v>
      </c>
      <c r="LK27" s="169" t="e">
        <f t="shared" si="106"/>
        <v>#N/A</v>
      </c>
      <c r="LL27" s="169" t="e">
        <f t="shared" si="107"/>
        <v>#N/A</v>
      </c>
      <c r="LM27" s="169" t="e">
        <f t="shared" si="108"/>
        <v>#N/A</v>
      </c>
      <c r="LN27" s="169" t="e">
        <f t="shared" si="109"/>
        <v>#N/A</v>
      </c>
      <c r="LO27" s="169" t="e">
        <f t="shared" si="110"/>
        <v>#N/A</v>
      </c>
      <c r="LP27" s="169" t="e">
        <f t="shared" si="111"/>
        <v>#N/A</v>
      </c>
      <c r="LQ27" s="169" t="e">
        <f t="shared" si="112"/>
        <v>#N/A</v>
      </c>
      <c r="LR27" s="169" t="e">
        <f t="shared" si="113"/>
        <v>#N/A</v>
      </c>
      <c r="LS27" s="169" t="e">
        <f t="shared" si="114"/>
        <v>#N/A</v>
      </c>
      <c r="LT27" s="169" t="e">
        <f t="shared" si="115"/>
        <v>#N/A</v>
      </c>
      <c r="LU27" s="169" t="e">
        <f t="shared" si="116"/>
        <v>#N/A</v>
      </c>
      <c r="LV27" s="169" t="e">
        <f t="shared" si="117"/>
        <v>#N/A</v>
      </c>
      <c r="LW27" s="169" t="e">
        <f t="shared" si="118"/>
        <v>#N/A</v>
      </c>
      <c r="LX27" s="169" t="e">
        <f t="shared" si="119"/>
        <v>#N/A</v>
      </c>
      <c r="LY27" s="169" t="e">
        <f t="shared" si="120"/>
        <v>#N/A</v>
      </c>
      <c r="LZ27" s="169" t="e">
        <f t="shared" si="121"/>
        <v>#N/A</v>
      </c>
      <c r="MA27" s="169" t="e">
        <f t="shared" si="122"/>
        <v>#N/A</v>
      </c>
      <c r="MB27" s="169" t="e">
        <f t="shared" si="123"/>
        <v>#N/A</v>
      </c>
      <c r="MC27" s="169" t="e">
        <f t="shared" si="124"/>
        <v>#N/A</v>
      </c>
      <c r="MD27" s="169" t="e">
        <f t="shared" si="125"/>
        <v>#N/A</v>
      </c>
      <c r="ME27" s="169" t="e">
        <f t="shared" si="126"/>
        <v>#N/A</v>
      </c>
      <c r="MF27" s="169" t="e">
        <f t="shared" si="127"/>
        <v>#N/A</v>
      </c>
      <c r="MG27" s="169" t="e">
        <f t="shared" si="128"/>
        <v>#N/A</v>
      </c>
      <c r="MH27" s="169" t="e">
        <f t="shared" si="129"/>
        <v>#N/A</v>
      </c>
      <c r="MI27" s="169" t="e">
        <f t="shared" si="130"/>
        <v>#N/A</v>
      </c>
      <c r="MJ27" s="169" t="e">
        <f t="shared" si="131"/>
        <v>#N/A</v>
      </c>
      <c r="MK27" s="169" t="e">
        <f t="shared" si="132"/>
        <v>#N/A</v>
      </c>
      <c r="ML27" s="169" t="e">
        <f t="shared" si="133"/>
        <v>#N/A</v>
      </c>
      <c r="MM27" s="169" t="e">
        <f t="shared" si="134"/>
        <v>#N/A</v>
      </c>
      <c r="MN27" s="169" t="e">
        <f t="shared" si="135"/>
        <v>#N/A</v>
      </c>
      <c r="MO27" s="169" t="e">
        <f t="shared" si="136"/>
        <v>#N/A</v>
      </c>
      <c r="MP27" s="169" t="e">
        <f t="shared" si="137"/>
        <v>#N/A</v>
      </c>
      <c r="MQ27" s="169" t="e">
        <f t="shared" si="138"/>
        <v>#N/A</v>
      </c>
      <c r="MR27" s="169" t="e">
        <f t="shared" si="139"/>
        <v>#N/A</v>
      </c>
      <c r="MS27" s="169" t="e">
        <f t="shared" si="140"/>
        <v>#N/A</v>
      </c>
      <c r="MT27" s="169" t="e">
        <f t="shared" si="141"/>
        <v>#N/A</v>
      </c>
      <c r="MU27" s="169" t="e">
        <f t="shared" si="142"/>
        <v>#N/A</v>
      </c>
      <c r="MV27" s="169" t="e">
        <f t="shared" si="143"/>
        <v>#N/A</v>
      </c>
      <c r="MW27" s="169" t="e">
        <f t="shared" si="144"/>
        <v>#N/A</v>
      </c>
      <c r="MX27" s="169" t="e">
        <f t="shared" si="145"/>
        <v>#N/A</v>
      </c>
      <c r="MY27" s="169" t="e">
        <f t="shared" si="146"/>
        <v>#N/A</v>
      </c>
      <c r="MZ27" s="169" t="e">
        <f t="shared" si="147"/>
        <v>#N/A</v>
      </c>
      <c r="NA27" s="169" t="e">
        <f t="shared" si="148"/>
        <v>#N/A</v>
      </c>
      <c r="NB27" s="169" t="e">
        <f t="shared" si="149"/>
        <v>#N/A</v>
      </c>
      <c r="NC27" s="169" t="e">
        <f t="shared" si="150"/>
        <v>#N/A</v>
      </c>
      <c r="ND27" s="169" t="e">
        <f t="shared" si="151"/>
        <v>#N/A</v>
      </c>
      <c r="NE27" s="169" t="e">
        <f t="shared" si="152"/>
        <v>#N/A</v>
      </c>
      <c r="NF27" s="169" t="e">
        <f t="shared" si="153"/>
        <v>#N/A</v>
      </c>
      <c r="NG27" s="169" t="e">
        <f t="shared" si="154"/>
        <v>#N/A</v>
      </c>
      <c r="NH27" s="169" t="e">
        <f t="shared" si="155"/>
        <v>#N/A</v>
      </c>
      <c r="NI27" s="169" t="e">
        <f t="shared" si="156"/>
        <v>#N/A</v>
      </c>
      <c r="NJ27" s="169" t="e">
        <f t="shared" si="157"/>
        <v>#N/A</v>
      </c>
      <c r="NK27" s="169" t="e">
        <f t="shared" si="158"/>
        <v>#N/A</v>
      </c>
      <c r="NL27" s="169" t="e">
        <f t="shared" si="159"/>
        <v>#N/A</v>
      </c>
      <c r="NM27" s="169" t="e">
        <f t="shared" si="160"/>
        <v>#N/A</v>
      </c>
      <c r="NN27" s="169" t="e">
        <f t="shared" si="161"/>
        <v>#N/A</v>
      </c>
      <c r="NO27" s="169" t="e">
        <f t="shared" si="162"/>
        <v>#N/A</v>
      </c>
      <c r="NP27" s="169" t="e">
        <f t="shared" si="163"/>
        <v>#N/A</v>
      </c>
      <c r="NQ27" s="169" t="e">
        <f t="shared" si="164"/>
        <v>#N/A</v>
      </c>
      <c r="NR27" s="169" t="e">
        <f t="shared" si="165"/>
        <v>#N/A</v>
      </c>
      <c r="NS27" s="169" t="e">
        <f t="shared" si="166"/>
        <v>#N/A</v>
      </c>
      <c r="NT27" s="169" t="e">
        <f t="shared" si="167"/>
        <v>#N/A</v>
      </c>
      <c r="NU27" s="169" t="e">
        <f t="shared" si="168"/>
        <v>#N/A</v>
      </c>
      <c r="NV27" s="169" t="e">
        <f t="shared" si="169"/>
        <v>#N/A</v>
      </c>
      <c r="NW27" s="169" t="e">
        <f t="shared" si="170"/>
        <v>#N/A</v>
      </c>
      <c r="NX27" s="169" t="e">
        <f t="shared" si="171"/>
        <v>#N/A</v>
      </c>
      <c r="NY27" s="169" t="e">
        <f t="shared" si="172"/>
        <v>#N/A</v>
      </c>
      <c r="NZ27" s="169" t="e">
        <f t="shared" si="173"/>
        <v>#N/A</v>
      </c>
      <c r="OA27" s="169" t="e">
        <f t="shared" si="174"/>
        <v>#N/A</v>
      </c>
      <c r="OB27" s="169" t="e">
        <f t="shared" si="175"/>
        <v>#N/A</v>
      </c>
      <c r="OC27" s="169" t="e">
        <f t="shared" si="176"/>
        <v>#N/A</v>
      </c>
      <c r="OD27" s="169" t="e">
        <f t="shared" si="177"/>
        <v>#N/A</v>
      </c>
      <c r="OE27" s="169" t="e">
        <f t="shared" si="178"/>
        <v>#N/A</v>
      </c>
      <c r="OF27" s="169" t="e">
        <f t="shared" si="179"/>
        <v>#N/A</v>
      </c>
      <c r="OG27" s="169" t="e">
        <f t="shared" si="180"/>
        <v>#N/A</v>
      </c>
      <c r="OH27" s="169" t="e">
        <f t="shared" si="181"/>
        <v>#N/A</v>
      </c>
      <c r="OI27" s="169" t="e">
        <f t="shared" si="182"/>
        <v>#N/A</v>
      </c>
      <c r="OJ27" s="169" t="e">
        <f t="shared" si="183"/>
        <v>#N/A</v>
      </c>
      <c r="OK27" s="169" t="e">
        <f t="shared" si="184"/>
        <v>#N/A</v>
      </c>
      <c r="OL27" s="169" t="e">
        <f t="shared" si="185"/>
        <v>#N/A</v>
      </c>
      <c r="OM27" s="169" t="e">
        <f t="shared" si="186"/>
        <v>#N/A</v>
      </c>
      <c r="ON27" s="169" t="e">
        <f t="shared" si="187"/>
        <v>#N/A</v>
      </c>
      <c r="OO27" s="169" t="e">
        <f t="shared" si="188"/>
        <v>#N/A</v>
      </c>
      <c r="OP27" s="169" t="e">
        <f t="shared" si="189"/>
        <v>#N/A</v>
      </c>
      <c r="OQ27" s="169" t="e">
        <f t="shared" si="190"/>
        <v>#N/A</v>
      </c>
      <c r="OR27" s="169" t="e">
        <f t="shared" si="191"/>
        <v>#N/A</v>
      </c>
      <c r="OS27" s="169" t="e">
        <f t="shared" si="192"/>
        <v>#N/A</v>
      </c>
      <c r="OT27" s="169" t="e">
        <f t="shared" si="193"/>
        <v>#N/A</v>
      </c>
      <c r="OU27" s="169" t="e">
        <f t="shared" si="194"/>
        <v>#N/A</v>
      </c>
      <c r="OV27" s="169" t="e">
        <f t="shared" si="195"/>
        <v>#N/A</v>
      </c>
      <c r="OW27" s="169" t="e">
        <f t="shared" si="196"/>
        <v>#N/A</v>
      </c>
      <c r="OX27" s="169" t="e">
        <f t="shared" si="197"/>
        <v>#N/A</v>
      </c>
      <c r="OY27" s="169" t="e">
        <f t="shared" si="198"/>
        <v>#N/A</v>
      </c>
      <c r="OZ27" s="169" t="e">
        <f t="shared" si="199"/>
        <v>#N/A</v>
      </c>
      <c r="PA27" s="169" t="e">
        <f t="shared" si="200"/>
        <v>#N/A</v>
      </c>
      <c r="PB27" s="169" t="e">
        <f t="shared" si="201"/>
        <v>#N/A</v>
      </c>
      <c r="PC27" s="169" t="e">
        <f t="shared" si="202"/>
        <v>#N/A</v>
      </c>
      <c r="PD27" s="169" t="e">
        <f t="shared" si="203"/>
        <v>#N/A</v>
      </c>
      <c r="PE27" s="169" t="e">
        <f t="shared" si="204"/>
        <v>#N/A</v>
      </c>
      <c r="PF27" s="169" t="e">
        <f t="shared" si="205"/>
        <v>#N/A</v>
      </c>
      <c r="PG27" s="169" t="e">
        <f t="shared" si="206"/>
        <v>#N/A</v>
      </c>
      <c r="PH27" s="169" t="e">
        <f t="shared" si="207"/>
        <v>#N/A</v>
      </c>
    </row>
    <row r="28" spans="1:424" hidden="1" x14ac:dyDescent="0.75">
      <c r="A28" s="4">
        <v>25</v>
      </c>
      <c r="B28" s="96" t="str">
        <f t="shared" si="208"/>
        <v/>
      </c>
      <c r="C28" s="95"/>
      <c r="D28" s="96" t="str">
        <f t="shared" si="209"/>
        <v/>
      </c>
      <c r="E28" s="124" t="str">
        <f t="shared" si="0"/>
        <v/>
      </c>
      <c r="F28" s="124" t="str">
        <f t="shared" si="1"/>
        <v/>
      </c>
      <c r="G28" s="73" t="str">
        <f t="shared" si="210"/>
        <v/>
      </c>
      <c r="H28" s="23"/>
      <c r="I28" s="57"/>
      <c r="J28" s="280"/>
      <c r="K28" s="74" t="str">
        <f>IF(AND(B28&gt;0,C28&gt;0,D28&gt;0),IF(ISBLANK(J28),IF(ISBLANK(H28),"",(D28-B28)*VLOOKUP(H28,VLookups!$A$4:$B$13,2,FALSE)),J28),"")</f>
        <v/>
      </c>
      <c r="L28" s="75" t="str">
        <f t="shared" si="2"/>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211"/>
        <v/>
      </c>
      <c r="W28" s="49" t="str">
        <f t="shared" si="212"/>
        <v/>
      </c>
      <c r="X28" s="49" t="str">
        <f t="shared" si="236"/>
        <v/>
      </c>
      <c r="Y28" s="49" t="str">
        <f t="shared" si="236"/>
        <v/>
      </c>
      <c r="Z28" s="49" t="str">
        <f t="shared" si="236"/>
        <v/>
      </c>
      <c r="AA28" s="49" t="str">
        <f t="shared" si="236"/>
        <v/>
      </c>
      <c r="AB28" s="49" t="str">
        <f t="shared" si="236"/>
        <v/>
      </c>
      <c r="AC28" s="49" t="str">
        <f t="shared" si="236"/>
        <v/>
      </c>
      <c r="AD28" s="49" t="str">
        <f t="shared" si="236"/>
        <v/>
      </c>
      <c r="AE28" s="49" t="str">
        <f t="shared" si="236"/>
        <v/>
      </c>
      <c r="AF28" s="49" t="str">
        <f t="shared" si="236"/>
        <v/>
      </c>
      <c r="AG28" s="49" t="str">
        <f t="shared" si="236"/>
        <v/>
      </c>
      <c r="AH28" s="49" t="str">
        <f t="shared" si="236"/>
        <v/>
      </c>
      <c r="AI28" s="49" t="str">
        <f t="shared" si="236"/>
        <v/>
      </c>
      <c r="AJ28" s="49" t="str">
        <f t="shared" si="236"/>
        <v/>
      </c>
      <c r="AK28" s="49" t="str">
        <f t="shared" si="236"/>
        <v/>
      </c>
      <c r="AL28" s="49" t="str">
        <f t="shared" si="236"/>
        <v/>
      </c>
      <c r="AM28" s="49" t="str">
        <f t="shared" si="236"/>
        <v/>
      </c>
      <c r="AN28" s="49" t="str">
        <f t="shared" si="236"/>
        <v/>
      </c>
      <c r="AO28" s="49" t="str">
        <f t="shared" si="236"/>
        <v/>
      </c>
      <c r="AP28" s="49" t="str">
        <f t="shared" si="236"/>
        <v/>
      </c>
      <c r="AQ28" s="49" t="str">
        <f t="shared" si="236"/>
        <v/>
      </c>
      <c r="AR28" s="49" t="str">
        <f t="shared" si="236"/>
        <v/>
      </c>
      <c r="AS28" s="49" t="str">
        <f t="shared" si="236"/>
        <v/>
      </c>
      <c r="AT28" s="49" t="str">
        <f t="shared" si="236"/>
        <v/>
      </c>
      <c r="AU28" s="49" t="str">
        <f t="shared" si="236"/>
        <v/>
      </c>
      <c r="AV28" s="49" t="str">
        <f t="shared" si="236"/>
        <v/>
      </c>
      <c r="AW28" s="49" t="str">
        <f t="shared" si="236"/>
        <v/>
      </c>
      <c r="AX28" s="49" t="str">
        <f t="shared" si="236"/>
        <v/>
      </c>
      <c r="AY28" s="49" t="str">
        <f t="shared" si="236"/>
        <v/>
      </c>
      <c r="AZ28" s="49" t="str">
        <f t="shared" si="236"/>
        <v/>
      </c>
      <c r="BA28" s="49" t="str">
        <f t="shared" si="236"/>
        <v/>
      </c>
      <c r="BB28" s="49" t="str">
        <f t="shared" si="236"/>
        <v/>
      </c>
      <c r="BC28" s="49" t="str">
        <f t="shared" si="236"/>
        <v/>
      </c>
      <c r="BD28" s="49" t="str">
        <f t="shared" si="236"/>
        <v/>
      </c>
      <c r="BE28" s="49" t="str">
        <f t="shared" si="236"/>
        <v/>
      </c>
      <c r="BF28" s="49" t="str">
        <f t="shared" si="236"/>
        <v/>
      </c>
      <c r="BG28" s="49" t="str">
        <f t="shared" si="236"/>
        <v/>
      </c>
      <c r="BH28" s="49" t="str">
        <f t="shared" si="236"/>
        <v/>
      </c>
      <c r="BI28" s="49" t="str">
        <f t="shared" si="236"/>
        <v/>
      </c>
      <c r="BJ28" s="49" t="str">
        <f t="shared" si="236"/>
        <v/>
      </c>
      <c r="BK28" s="49" t="str">
        <f t="shared" si="236"/>
        <v/>
      </c>
      <c r="BL28" s="49" t="str">
        <f t="shared" si="236"/>
        <v/>
      </c>
      <c r="BM28" s="49" t="str">
        <f t="shared" si="236"/>
        <v/>
      </c>
      <c r="BN28" s="49" t="str">
        <f t="shared" si="236"/>
        <v/>
      </c>
      <c r="BO28" s="49" t="str">
        <f t="shared" si="236"/>
        <v/>
      </c>
      <c r="BP28" s="49" t="str">
        <f t="shared" si="236"/>
        <v/>
      </c>
      <c r="BQ28" s="49" t="str">
        <f t="shared" si="236"/>
        <v/>
      </c>
      <c r="BR28" s="49" t="str">
        <f t="shared" si="236"/>
        <v/>
      </c>
      <c r="BS28" s="49" t="str">
        <f t="shared" si="236"/>
        <v/>
      </c>
      <c r="BT28" s="49" t="str">
        <f t="shared" si="236"/>
        <v/>
      </c>
      <c r="BU28" s="49" t="str">
        <f t="shared" si="236"/>
        <v/>
      </c>
      <c r="BV28" s="49" t="str">
        <f t="shared" si="236"/>
        <v/>
      </c>
      <c r="BW28" s="49" t="str">
        <f t="shared" si="236"/>
        <v/>
      </c>
      <c r="BX28" s="49" t="str">
        <f t="shared" si="236"/>
        <v/>
      </c>
      <c r="BY28" s="49" t="str">
        <f t="shared" si="236"/>
        <v/>
      </c>
      <c r="BZ28" s="49" t="str">
        <f t="shared" si="236"/>
        <v/>
      </c>
      <c r="CA28" s="49" t="str">
        <f t="shared" si="236"/>
        <v/>
      </c>
      <c r="CB28" s="49" t="str">
        <f t="shared" si="236"/>
        <v/>
      </c>
      <c r="CC28" s="49" t="str">
        <f t="shared" si="236"/>
        <v/>
      </c>
      <c r="CD28" s="49" t="str">
        <f t="shared" si="236"/>
        <v/>
      </c>
      <c r="CE28" s="49" t="str">
        <f t="shared" si="236"/>
        <v/>
      </c>
      <c r="CF28" s="49" t="str">
        <f t="shared" si="236"/>
        <v/>
      </c>
      <c r="CG28" s="49" t="str">
        <f t="shared" si="236"/>
        <v/>
      </c>
      <c r="CH28" s="49" t="str">
        <f t="shared" si="236"/>
        <v/>
      </c>
      <c r="CI28" s="49" t="str">
        <f t="shared" si="236"/>
        <v/>
      </c>
      <c r="CJ28" s="49" t="str">
        <f t="shared" si="234"/>
        <v/>
      </c>
      <c r="CK28" s="49" t="str">
        <f t="shared" si="234"/>
        <v/>
      </c>
      <c r="CL28" s="49" t="str">
        <f t="shared" si="234"/>
        <v/>
      </c>
      <c r="CM28" s="49" t="str">
        <f t="shared" si="234"/>
        <v/>
      </c>
      <c r="CN28" s="49" t="str">
        <f t="shared" si="234"/>
        <v/>
      </c>
      <c r="CO28" s="49" t="str">
        <f t="shared" si="234"/>
        <v/>
      </c>
      <c r="CP28" s="49" t="str">
        <f t="shared" si="234"/>
        <v/>
      </c>
      <c r="CQ28" s="49" t="str">
        <f t="shared" si="234"/>
        <v/>
      </c>
      <c r="CR28" s="49" t="str">
        <f t="shared" si="234"/>
        <v/>
      </c>
      <c r="CS28" s="49" t="str">
        <f t="shared" si="234"/>
        <v/>
      </c>
      <c r="CT28" s="49" t="str">
        <f t="shared" si="234"/>
        <v/>
      </c>
      <c r="CU28" s="49" t="str">
        <f t="shared" si="234"/>
        <v/>
      </c>
      <c r="CV28" s="49" t="str">
        <f t="shared" si="234"/>
        <v/>
      </c>
      <c r="CW28" s="49" t="str">
        <f t="shared" si="234"/>
        <v/>
      </c>
      <c r="CX28" s="49" t="str">
        <f t="shared" si="234"/>
        <v/>
      </c>
      <c r="CY28" s="49" t="str">
        <f t="shared" si="234"/>
        <v/>
      </c>
      <c r="CZ28" s="49" t="str">
        <f t="shared" si="234"/>
        <v/>
      </c>
      <c r="DA28" s="49" t="str">
        <f t="shared" si="234"/>
        <v/>
      </c>
      <c r="DB28" s="49" t="str">
        <f t="shared" si="234"/>
        <v/>
      </c>
      <c r="DC28" s="49" t="str">
        <f t="shared" si="234"/>
        <v/>
      </c>
      <c r="DD28" s="49" t="str">
        <f t="shared" si="234"/>
        <v/>
      </c>
      <c r="DE28" s="49" t="str">
        <f t="shared" si="234"/>
        <v/>
      </c>
      <c r="DF28" s="49" t="str">
        <f t="shared" si="234"/>
        <v/>
      </c>
      <c r="DG28" s="49" t="str">
        <f t="shared" si="234"/>
        <v/>
      </c>
      <c r="DH28" s="49" t="str">
        <f t="shared" si="234"/>
        <v/>
      </c>
      <c r="DI28" s="49" t="str">
        <f t="shared" si="234"/>
        <v/>
      </c>
      <c r="DJ28" s="49" t="str">
        <f t="shared" si="234"/>
        <v/>
      </c>
      <c r="DK28" s="49" t="str">
        <f t="shared" si="234"/>
        <v/>
      </c>
      <c r="DL28" s="49" t="str">
        <f t="shared" si="234"/>
        <v/>
      </c>
      <c r="DM28" s="49" t="str">
        <f t="shared" si="234"/>
        <v/>
      </c>
      <c r="DN28" s="49" t="str">
        <f t="shared" si="234"/>
        <v/>
      </c>
      <c r="DO28" s="49" t="str">
        <f t="shared" si="234"/>
        <v/>
      </c>
      <c r="DP28" s="49" t="str">
        <f t="shared" si="234"/>
        <v/>
      </c>
      <c r="DQ28" s="49" t="str">
        <f t="shared" si="234"/>
        <v/>
      </c>
      <c r="DR28" s="49" t="str">
        <f t="shared" si="234"/>
        <v/>
      </c>
      <c r="DS28" s="183" t="str">
        <f t="shared" si="213"/>
        <v/>
      </c>
      <c r="DT28" s="49" t="str">
        <f t="shared" si="214"/>
        <v/>
      </c>
      <c r="DU28" s="49" t="str">
        <f t="shared" si="237"/>
        <v/>
      </c>
      <c r="DV28" s="49" t="str">
        <f t="shared" si="237"/>
        <v/>
      </c>
      <c r="DW28" s="49" t="str">
        <f t="shared" si="237"/>
        <v/>
      </c>
      <c r="DX28" s="49" t="str">
        <f t="shared" si="237"/>
        <v/>
      </c>
      <c r="DY28" s="49" t="str">
        <f t="shared" si="237"/>
        <v/>
      </c>
      <c r="DZ28" s="49" t="str">
        <f t="shared" si="237"/>
        <v/>
      </c>
      <c r="EA28" s="49" t="str">
        <f t="shared" si="237"/>
        <v/>
      </c>
      <c r="EB28" s="49" t="str">
        <f t="shared" si="237"/>
        <v/>
      </c>
      <c r="EC28" s="49" t="str">
        <f t="shared" si="237"/>
        <v/>
      </c>
      <c r="ED28" s="49" t="str">
        <f t="shared" si="237"/>
        <v/>
      </c>
      <c r="EE28" s="49" t="str">
        <f t="shared" si="237"/>
        <v/>
      </c>
      <c r="EF28" s="49" t="str">
        <f t="shared" si="237"/>
        <v/>
      </c>
      <c r="EG28" s="49" t="str">
        <f t="shared" si="237"/>
        <v/>
      </c>
      <c r="EH28" s="49" t="str">
        <f t="shared" si="237"/>
        <v/>
      </c>
      <c r="EI28" s="49" t="str">
        <f t="shared" si="237"/>
        <v/>
      </c>
      <c r="EJ28" s="49" t="str">
        <f t="shared" si="237"/>
        <v/>
      </c>
      <c r="EK28" s="49" t="str">
        <f t="shared" si="237"/>
        <v/>
      </c>
      <c r="EL28" s="49" t="str">
        <f t="shared" si="237"/>
        <v/>
      </c>
      <c r="EM28" s="49" t="str">
        <f t="shared" si="237"/>
        <v/>
      </c>
      <c r="EN28" s="49" t="str">
        <f t="shared" si="237"/>
        <v/>
      </c>
      <c r="EO28" s="49" t="str">
        <f t="shared" si="237"/>
        <v/>
      </c>
      <c r="EP28" s="49" t="str">
        <f t="shared" si="237"/>
        <v/>
      </c>
      <c r="EQ28" s="49" t="str">
        <f t="shared" si="237"/>
        <v/>
      </c>
      <c r="ER28" s="49" t="str">
        <f t="shared" si="237"/>
        <v/>
      </c>
      <c r="ES28" s="49" t="str">
        <f t="shared" si="237"/>
        <v/>
      </c>
      <c r="ET28" s="49" t="str">
        <f t="shared" si="237"/>
        <v/>
      </c>
      <c r="EU28" s="49" t="str">
        <f t="shared" si="237"/>
        <v/>
      </c>
      <c r="EV28" s="49" t="str">
        <f t="shared" si="237"/>
        <v/>
      </c>
      <c r="EW28" s="49" t="str">
        <f t="shared" si="237"/>
        <v/>
      </c>
      <c r="EX28" s="49" t="str">
        <f t="shared" si="237"/>
        <v/>
      </c>
      <c r="EY28" s="49" t="str">
        <f t="shared" si="237"/>
        <v/>
      </c>
      <c r="EZ28" s="49" t="str">
        <f t="shared" si="237"/>
        <v/>
      </c>
      <c r="FA28" s="49" t="str">
        <f t="shared" si="237"/>
        <v/>
      </c>
      <c r="FB28" s="49" t="str">
        <f t="shared" si="237"/>
        <v/>
      </c>
      <c r="FC28" s="49" t="str">
        <f t="shared" si="237"/>
        <v/>
      </c>
      <c r="FD28" s="49" t="str">
        <f t="shared" si="237"/>
        <v/>
      </c>
      <c r="FE28" s="49" t="str">
        <f t="shared" si="237"/>
        <v/>
      </c>
      <c r="FF28" s="49" t="str">
        <f t="shared" si="237"/>
        <v/>
      </c>
      <c r="FG28" s="49" t="str">
        <f t="shared" si="237"/>
        <v/>
      </c>
      <c r="FH28" s="49" t="str">
        <f t="shared" si="237"/>
        <v/>
      </c>
      <c r="FI28" s="49" t="str">
        <f t="shared" si="237"/>
        <v/>
      </c>
      <c r="FJ28" s="49" t="str">
        <f t="shared" si="237"/>
        <v/>
      </c>
      <c r="FK28" s="49" t="str">
        <f t="shared" si="237"/>
        <v/>
      </c>
      <c r="FL28" s="49" t="str">
        <f t="shared" si="237"/>
        <v/>
      </c>
      <c r="FM28" s="49" t="str">
        <f t="shared" si="237"/>
        <v/>
      </c>
      <c r="FN28" s="49" t="str">
        <f t="shared" si="237"/>
        <v/>
      </c>
      <c r="FO28" s="49" t="str">
        <f t="shared" si="237"/>
        <v/>
      </c>
      <c r="FP28" s="49" t="str">
        <f t="shared" si="237"/>
        <v/>
      </c>
      <c r="FQ28" s="49" t="str">
        <f t="shared" si="237"/>
        <v/>
      </c>
      <c r="FR28" s="49" t="str">
        <f t="shared" si="237"/>
        <v/>
      </c>
      <c r="FS28" s="49" t="str">
        <f t="shared" si="237"/>
        <v/>
      </c>
      <c r="FT28" s="49" t="str">
        <f t="shared" si="237"/>
        <v/>
      </c>
      <c r="FU28" s="49" t="str">
        <f t="shared" si="237"/>
        <v/>
      </c>
      <c r="FV28" s="49" t="str">
        <f t="shared" si="237"/>
        <v/>
      </c>
      <c r="FW28" s="49" t="str">
        <f t="shared" si="237"/>
        <v/>
      </c>
      <c r="FX28" s="49" t="str">
        <f t="shared" si="237"/>
        <v/>
      </c>
      <c r="FY28" s="49" t="str">
        <f t="shared" si="237"/>
        <v/>
      </c>
      <c r="FZ28" s="49" t="str">
        <f t="shared" si="237"/>
        <v/>
      </c>
      <c r="GA28" s="49" t="str">
        <f t="shared" si="237"/>
        <v/>
      </c>
      <c r="GB28" s="49" t="str">
        <f t="shared" si="237"/>
        <v/>
      </c>
      <c r="GC28" s="49" t="str">
        <f t="shared" si="237"/>
        <v/>
      </c>
      <c r="GD28" s="49" t="str">
        <f t="shared" si="237"/>
        <v/>
      </c>
      <c r="GE28" s="49" t="str">
        <f t="shared" si="237"/>
        <v/>
      </c>
      <c r="GF28" s="49" t="str">
        <f t="shared" si="237"/>
        <v/>
      </c>
      <c r="GG28" s="49" t="str">
        <f t="shared" si="235"/>
        <v/>
      </c>
      <c r="GH28" s="49" t="str">
        <f t="shared" si="235"/>
        <v/>
      </c>
      <c r="GI28" s="49" t="str">
        <f t="shared" si="235"/>
        <v/>
      </c>
      <c r="GJ28" s="49" t="str">
        <f t="shared" si="235"/>
        <v/>
      </c>
      <c r="GK28" s="49" t="str">
        <f t="shared" si="235"/>
        <v/>
      </c>
      <c r="GL28" s="49" t="str">
        <f t="shared" si="235"/>
        <v/>
      </c>
      <c r="GM28" s="49" t="str">
        <f t="shared" si="235"/>
        <v/>
      </c>
      <c r="GN28" s="49" t="str">
        <f t="shared" si="235"/>
        <v/>
      </c>
      <c r="GO28" s="49" t="str">
        <f t="shared" si="235"/>
        <v/>
      </c>
      <c r="GP28" s="49" t="str">
        <f t="shared" si="235"/>
        <v/>
      </c>
      <c r="GQ28" s="49" t="str">
        <f t="shared" si="235"/>
        <v/>
      </c>
      <c r="GR28" s="49" t="str">
        <f t="shared" si="235"/>
        <v/>
      </c>
      <c r="GS28" s="49" t="str">
        <f t="shared" si="235"/>
        <v/>
      </c>
      <c r="GT28" s="49" t="str">
        <f t="shared" si="235"/>
        <v/>
      </c>
      <c r="GU28" s="49" t="str">
        <f t="shared" si="235"/>
        <v/>
      </c>
      <c r="GV28" s="49" t="str">
        <f t="shared" si="235"/>
        <v/>
      </c>
      <c r="GW28" s="49" t="str">
        <f t="shared" si="235"/>
        <v/>
      </c>
      <c r="GX28" s="49" t="str">
        <f t="shared" si="235"/>
        <v/>
      </c>
      <c r="GY28" s="49" t="str">
        <f t="shared" si="235"/>
        <v/>
      </c>
      <c r="GZ28" s="49" t="str">
        <f t="shared" si="235"/>
        <v/>
      </c>
      <c r="HA28" s="49" t="str">
        <f t="shared" si="235"/>
        <v/>
      </c>
      <c r="HB28" s="49" t="str">
        <f t="shared" si="235"/>
        <v/>
      </c>
      <c r="HC28" s="49" t="str">
        <f t="shared" si="235"/>
        <v/>
      </c>
      <c r="HD28" s="49" t="str">
        <f t="shared" si="235"/>
        <v/>
      </c>
      <c r="HE28" s="49" t="str">
        <f t="shared" si="235"/>
        <v/>
      </c>
      <c r="HF28" s="49" t="str">
        <f t="shared" si="235"/>
        <v/>
      </c>
      <c r="HG28" s="49" t="str">
        <f t="shared" si="235"/>
        <v/>
      </c>
      <c r="HH28" s="49" t="str">
        <f t="shared" si="235"/>
        <v/>
      </c>
      <c r="HI28" s="49" t="str">
        <f t="shared" si="235"/>
        <v/>
      </c>
      <c r="HJ28" s="49" t="str">
        <f t="shared" si="235"/>
        <v/>
      </c>
      <c r="HK28" s="49" t="str">
        <f t="shared" si="235"/>
        <v/>
      </c>
      <c r="HL28" s="49" t="str">
        <f t="shared" si="235"/>
        <v/>
      </c>
      <c r="HM28" s="49" t="str">
        <f t="shared" si="235"/>
        <v/>
      </c>
      <c r="HN28" s="49" t="str">
        <f t="shared" si="235"/>
        <v/>
      </c>
      <c r="HO28" s="49" t="str">
        <f t="shared" si="235"/>
        <v/>
      </c>
      <c r="HP28" s="169" t="e">
        <f t="shared" si="7"/>
        <v>#N/A</v>
      </c>
      <c r="HQ28" s="169" t="e">
        <f t="shared" si="8"/>
        <v>#N/A</v>
      </c>
      <c r="HR28" s="169" t="e">
        <f t="shared" si="9"/>
        <v>#N/A</v>
      </c>
      <c r="HS28" s="169" t="e">
        <f t="shared" si="10"/>
        <v>#N/A</v>
      </c>
      <c r="HT28" s="169" t="e">
        <f t="shared" si="11"/>
        <v>#N/A</v>
      </c>
      <c r="HU28" s="169" t="e">
        <f t="shared" si="12"/>
        <v>#N/A</v>
      </c>
      <c r="HV28" s="169" t="e">
        <f t="shared" si="13"/>
        <v>#N/A</v>
      </c>
      <c r="HW28" s="169" t="e">
        <f t="shared" si="14"/>
        <v>#N/A</v>
      </c>
      <c r="HX28" s="169" t="e">
        <f t="shared" si="15"/>
        <v>#N/A</v>
      </c>
      <c r="HY28" s="169" t="e">
        <f t="shared" si="16"/>
        <v>#N/A</v>
      </c>
      <c r="HZ28" s="169" t="e">
        <f t="shared" si="17"/>
        <v>#N/A</v>
      </c>
      <c r="IA28" s="169" t="e">
        <f t="shared" si="18"/>
        <v>#N/A</v>
      </c>
      <c r="IB28" s="169" t="e">
        <f t="shared" si="19"/>
        <v>#N/A</v>
      </c>
      <c r="IC28" s="169" t="e">
        <f t="shared" si="20"/>
        <v>#N/A</v>
      </c>
      <c r="ID28" s="169" t="e">
        <f t="shared" si="21"/>
        <v>#N/A</v>
      </c>
      <c r="IE28" s="169" t="e">
        <f t="shared" si="22"/>
        <v>#N/A</v>
      </c>
      <c r="IF28" s="169" t="e">
        <f t="shared" si="23"/>
        <v>#N/A</v>
      </c>
      <c r="IG28" s="169" t="e">
        <f t="shared" si="24"/>
        <v>#N/A</v>
      </c>
      <c r="IH28" s="169" t="e">
        <f t="shared" si="25"/>
        <v>#N/A</v>
      </c>
      <c r="II28" s="169" t="e">
        <f t="shared" si="26"/>
        <v>#N/A</v>
      </c>
      <c r="IJ28" s="169" t="e">
        <f t="shared" si="27"/>
        <v>#N/A</v>
      </c>
      <c r="IK28" s="169" t="e">
        <f t="shared" si="28"/>
        <v>#N/A</v>
      </c>
      <c r="IL28" s="169" t="e">
        <f t="shared" si="29"/>
        <v>#N/A</v>
      </c>
      <c r="IM28" s="169" t="e">
        <f t="shared" si="30"/>
        <v>#N/A</v>
      </c>
      <c r="IN28" s="169" t="e">
        <f t="shared" si="31"/>
        <v>#N/A</v>
      </c>
      <c r="IO28" s="169" t="e">
        <f t="shared" si="32"/>
        <v>#N/A</v>
      </c>
      <c r="IP28" s="169" t="e">
        <f t="shared" si="33"/>
        <v>#N/A</v>
      </c>
      <c r="IQ28" s="169" t="e">
        <f t="shared" si="34"/>
        <v>#N/A</v>
      </c>
      <c r="IR28" s="169" t="e">
        <f t="shared" si="35"/>
        <v>#N/A</v>
      </c>
      <c r="IS28" s="169" t="e">
        <f t="shared" si="36"/>
        <v>#N/A</v>
      </c>
      <c r="IT28" s="169" t="e">
        <f t="shared" si="37"/>
        <v>#N/A</v>
      </c>
      <c r="IU28" s="169" t="e">
        <f t="shared" si="38"/>
        <v>#N/A</v>
      </c>
      <c r="IV28" s="169" t="e">
        <f t="shared" si="39"/>
        <v>#N/A</v>
      </c>
      <c r="IW28" s="169" t="e">
        <f t="shared" si="40"/>
        <v>#N/A</v>
      </c>
      <c r="IX28" s="169" t="e">
        <f t="shared" si="41"/>
        <v>#N/A</v>
      </c>
      <c r="IY28" s="169" t="e">
        <f t="shared" si="42"/>
        <v>#N/A</v>
      </c>
      <c r="IZ28" s="169" t="e">
        <f t="shared" si="43"/>
        <v>#N/A</v>
      </c>
      <c r="JA28" s="169" t="e">
        <f t="shared" si="44"/>
        <v>#N/A</v>
      </c>
      <c r="JB28" s="169" t="e">
        <f t="shared" si="45"/>
        <v>#N/A</v>
      </c>
      <c r="JC28" s="169" t="e">
        <f t="shared" si="46"/>
        <v>#N/A</v>
      </c>
      <c r="JD28" s="169" t="e">
        <f t="shared" si="47"/>
        <v>#N/A</v>
      </c>
      <c r="JE28" s="169" t="e">
        <f t="shared" si="48"/>
        <v>#N/A</v>
      </c>
      <c r="JF28" s="169" t="e">
        <f t="shared" si="49"/>
        <v>#N/A</v>
      </c>
      <c r="JG28" s="169" t="e">
        <f t="shared" si="50"/>
        <v>#N/A</v>
      </c>
      <c r="JH28" s="169" t="e">
        <f t="shared" si="51"/>
        <v>#N/A</v>
      </c>
      <c r="JI28" s="169" t="e">
        <f t="shared" si="52"/>
        <v>#N/A</v>
      </c>
      <c r="JJ28" s="169" t="e">
        <f t="shared" si="53"/>
        <v>#N/A</v>
      </c>
      <c r="JK28" s="169" t="e">
        <f t="shared" si="54"/>
        <v>#N/A</v>
      </c>
      <c r="JL28" s="169" t="e">
        <f t="shared" si="55"/>
        <v>#N/A</v>
      </c>
      <c r="JM28" s="169" t="e">
        <f t="shared" si="56"/>
        <v>#N/A</v>
      </c>
      <c r="JN28" s="169" t="e">
        <f t="shared" si="57"/>
        <v>#N/A</v>
      </c>
      <c r="JO28" s="169" t="e">
        <f t="shared" si="58"/>
        <v>#N/A</v>
      </c>
      <c r="JP28" s="169" t="e">
        <f t="shared" si="59"/>
        <v>#N/A</v>
      </c>
      <c r="JQ28" s="169" t="e">
        <f t="shared" si="60"/>
        <v>#N/A</v>
      </c>
      <c r="JR28" s="169" t="e">
        <f t="shared" si="61"/>
        <v>#N/A</v>
      </c>
      <c r="JS28" s="169" t="e">
        <f t="shared" si="62"/>
        <v>#N/A</v>
      </c>
      <c r="JT28" s="169" t="e">
        <f t="shared" si="63"/>
        <v>#N/A</v>
      </c>
      <c r="JU28" s="169" t="e">
        <f t="shared" si="64"/>
        <v>#N/A</v>
      </c>
      <c r="JV28" s="169" t="e">
        <f t="shared" si="65"/>
        <v>#N/A</v>
      </c>
      <c r="JW28" s="169" t="e">
        <f t="shared" si="66"/>
        <v>#N/A</v>
      </c>
      <c r="JX28" s="169" t="e">
        <f t="shared" si="67"/>
        <v>#N/A</v>
      </c>
      <c r="JY28" s="169" t="e">
        <f t="shared" si="68"/>
        <v>#N/A</v>
      </c>
      <c r="JZ28" s="169" t="e">
        <f t="shared" si="69"/>
        <v>#N/A</v>
      </c>
      <c r="KA28" s="169" t="e">
        <f t="shared" si="70"/>
        <v>#N/A</v>
      </c>
      <c r="KB28" s="169" t="e">
        <f t="shared" si="71"/>
        <v>#N/A</v>
      </c>
      <c r="KC28" s="169" t="e">
        <f t="shared" si="72"/>
        <v>#N/A</v>
      </c>
      <c r="KD28" s="169" t="e">
        <f t="shared" si="73"/>
        <v>#N/A</v>
      </c>
      <c r="KE28" s="169" t="e">
        <f t="shared" si="74"/>
        <v>#N/A</v>
      </c>
      <c r="KF28" s="169" t="e">
        <f t="shared" si="75"/>
        <v>#N/A</v>
      </c>
      <c r="KG28" s="169" t="e">
        <f t="shared" si="76"/>
        <v>#N/A</v>
      </c>
      <c r="KH28" s="169" t="e">
        <f t="shared" si="77"/>
        <v>#N/A</v>
      </c>
      <c r="KI28" s="169" t="e">
        <f t="shared" si="78"/>
        <v>#N/A</v>
      </c>
      <c r="KJ28" s="169" t="e">
        <f t="shared" si="79"/>
        <v>#N/A</v>
      </c>
      <c r="KK28" s="169" t="e">
        <f t="shared" si="80"/>
        <v>#N/A</v>
      </c>
      <c r="KL28" s="169" t="e">
        <f t="shared" si="81"/>
        <v>#N/A</v>
      </c>
      <c r="KM28" s="169" t="e">
        <f t="shared" si="82"/>
        <v>#N/A</v>
      </c>
      <c r="KN28" s="169" t="e">
        <f t="shared" si="83"/>
        <v>#N/A</v>
      </c>
      <c r="KO28" s="169" t="e">
        <f t="shared" si="84"/>
        <v>#N/A</v>
      </c>
      <c r="KP28" s="169" t="e">
        <f t="shared" si="85"/>
        <v>#N/A</v>
      </c>
      <c r="KQ28" s="169" t="e">
        <f t="shared" si="86"/>
        <v>#N/A</v>
      </c>
      <c r="KR28" s="169" t="e">
        <f t="shared" si="87"/>
        <v>#N/A</v>
      </c>
      <c r="KS28" s="169" t="e">
        <f t="shared" si="88"/>
        <v>#N/A</v>
      </c>
      <c r="KT28" s="169" t="e">
        <f t="shared" si="89"/>
        <v>#N/A</v>
      </c>
      <c r="KU28" s="169" t="e">
        <f t="shared" si="90"/>
        <v>#N/A</v>
      </c>
      <c r="KV28" s="169" t="e">
        <f t="shared" si="91"/>
        <v>#N/A</v>
      </c>
      <c r="KW28" s="169" t="e">
        <f t="shared" si="92"/>
        <v>#N/A</v>
      </c>
      <c r="KX28" s="169" t="e">
        <f t="shared" si="93"/>
        <v>#N/A</v>
      </c>
      <c r="KY28" s="169" t="e">
        <f t="shared" si="94"/>
        <v>#N/A</v>
      </c>
      <c r="KZ28" s="169" t="e">
        <f t="shared" si="95"/>
        <v>#N/A</v>
      </c>
      <c r="LA28" s="169" t="e">
        <f t="shared" si="96"/>
        <v>#N/A</v>
      </c>
      <c r="LB28" s="169" t="e">
        <f t="shared" si="97"/>
        <v>#N/A</v>
      </c>
      <c r="LC28" s="169" t="e">
        <f t="shared" si="98"/>
        <v>#N/A</v>
      </c>
      <c r="LD28" s="169" t="e">
        <f t="shared" si="99"/>
        <v>#N/A</v>
      </c>
      <c r="LE28" s="169" t="e">
        <f t="shared" si="100"/>
        <v>#N/A</v>
      </c>
      <c r="LF28" s="169" t="e">
        <f t="shared" si="101"/>
        <v>#N/A</v>
      </c>
      <c r="LG28" s="169" t="e">
        <f t="shared" si="102"/>
        <v>#N/A</v>
      </c>
      <c r="LH28" s="169" t="e">
        <f t="shared" si="103"/>
        <v>#N/A</v>
      </c>
      <c r="LI28" s="169" t="e">
        <f t="shared" si="104"/>
        <v>#N/A</v>
      </c>
      <c r="LJ28" s="169" t="e">
        <f t="shared" si="105"/>
        <v>#N/A</v>
      </c>
      <c r="LK28" s="169" t="e">
        <f t="shared" si="106"/>
        <v>#N/A</v>
      </c>
      <c r="LL28" s="169" t="e">
        <f t="shared" si="107"/>
        <v>#N/A</v>
      </c>
      <c r="LM28" s="169" t="e">
        <f t="shared" si="108"/>
        <v>#N/A</v>
      </c>
      <c r="LN28" s="169" t="e">
        <f t="shared" si="109"/>
        <v>#N/A</v>
      </c>
      <c r="LO28" s="169" t="e">
        <f t="shared" si="110"/>
        <v>#N/A</v>
      </c>
      <c r="LP28" s="169" t="e">
        <f t="shared" si="111"/>
        <v>#N/A</v>
      </c>
      <c r="LQ28" s="169" t="e">
        <f t="shared" si="112"/>
        <v>#N/A</v>
      </c>
      <c r="LR28" s="169" t="e">
        <f t="shared" si="113"/>
        <v>#N/A</v>
      </c>
      <c r="LS28" s="169" t="e">
        <f t="shared" si="114"/>
        <v>#N/A</v>
      </c>
      <c r="LT28" s="169" t="e">
        <f t="shared" si="115"/>
        <v>#N/A</v>
      </c>
      <c r="LU28" s="169" t="e">
        <f t="shared" si="116"/>
        <v>#N/A</v>
      </c>
      <c r="LV28" s="169" t="e">
        <f t="shared" si="117"/>
        <v>#N/A</v>
      </c>
      <c r="LW28" s="169" t="e">
        <f t="shared" si="118"/>
        <v>#N/A</v>
      </c>
      <c r="LX28" s="169" t="e">
        <f t="shared" si="119"/>
        <v>#N/A</v>
      </c>
      <c r="LY28" s="169" t="e">
        <f t="shared" si="120"/>
        <v>#N/A</v>
      </c>
      <c r="LZ28" s="169" t="e">
        <f t="shared" si="121"/>
        <v>#N/A</v>
      </c>
      <c r="MA28" s="169" t="e">
        <f t="shared" si="122"/>
        <v>#N/A</v>
      </c>
      <c r="MB28" s="169" t="e">
        <f t="shared" si="123"/>
        <v>#N/A</v>
      </c>
      <c r="MC28" s="169" t="e">
        <f t="shared" si="124"/>
        <v>#N/A</v>
      </c>
      <c r="MD28" s="169" t="e">
        <f t="shared" si="125"/>
        <v>#N/A</v>
      </c>
      <c r="ME28" s="169" t="e">
        <f t="shared" si="126"/>
        <v>#N/A</v>
      </c>
      <c r="MF28" s="169" t="e">
        <f t="shared" si="127"/>
        <v>#N/A</v>
      </c>
      <c r="MG28" s="169" t="e">
        <f t="shared" si="128"/>
        <v>#N/A</v>
      </c>
      <c r="MH28" s="169" t="e">
        <f t="shared" si="129"/>
        <v>#N/A</v>
      </c>
      <c r="MI28" s="169" t="e">
        <f t="shared" si="130"/>
        <v>#N/A</v>
      </c>
      <c r="MJ28" s="169" t="e">
        <f t="shared" si="131"/>
        <v>#N/A</v>
      </c>
      <c r="MK28" s="169" t="e">
        <f t="shared" si="132"/>
        <v>#N/A</v>
      </c>
      <c r="ML28" s="169" t="e">
        <f t="shared" si="133"/>
        <v>#N/A</v>
      </c>
      <c r="MM28" s="169" t="e">
        <f t="shared" si="134"/>
        <v>#N/A</v>
      </c>
      <c r="MN28" s="169" t="e">
        <f t="shared" si="135"/>
        <v>#N/A</v>
      </c>
      <c r="MO28" s="169" t="e">
        <f t="shared" si="136"/>
        <v>#N/A</v>
      </c>
      <c r="MP28" s="169" t="e">
        <f t="shared" si="137"/>
        <v>#N/A</v>
      </c>
      <c r="MQ28" s="169" t="e">
        <f t="shared" si="138"/>
        <v>#N/A</v>
      </c>
      <c r="MR28" s="169" t="e">
        <f t="shared" si="139"/>
        <v>#N/A</v>
      </c>
      <c r="MS28" s="169" t="e">
        <f t="shared" si="140"/>
        <v>#N/A</v>
      </c>
      <c r="MT28" s="169" t="e">
        <f t="shared" si="141"/>
        <v>#N/A</v>
      </c>
      <c r="MU28" s="169" t="e">
        <f t="shared" si="142"/>
        <v>#N/A</v>
      </c>
      <c r="MV28" s="169" t="e">
        <f t="shared" si="143"/>
        <v>#N/A</v>
      </c>
      <c r="MW28" s="169" t="e">
        <f t="shared" si="144"/>
        <v>#N/A</v>
      </c>
      <c r="MX28" s="169" t="e">
        <f t="shared" si="145"/>
        <v>#N/A</v>
      </c>
      <c r="MY28" s="169" t="e">
        <f t="shared" si="146"/>
        <v>#N/A</v>
      </c>
      <c r="MZ28" s="169" t="e">
        <f t="shared" si="147"/>
        <v>#N/A</v>
      </c>
      <c r="NA28" s="169" t="e">
        <f t="shared" si="148"/>
        <v>#N/A</v>
      </c>
      <c r="NB28" s="169" t="e">
        <f t="shared" si="149"/>
        <v>#N/A</v>
      </c>
      <c r="NC28" s="169" t="e">
        <f t="shared" si="150"/>
        <v>#N/A</v>
      </c>
      <c r="ND28" s="169" t="e">
        <f t="shared" si="151"/>
        <v>#N/A</v>
      </c>
      <c r="NE28" s="169" t="e">
        <f t="shared" si="152"/>
        <v>#N/A</v>
      </c>
      <c r="NF28" s="169" t="e">
        <f t="shared" si="153"/>
        <v>#N/A</v>
      </c>
      <c r="NG28" s="169" t="e">
        <f t="shared" si="154"/>
        <v>#N/A</v>
      </c>
      <c r="NH28" s="169" t="e">
        <f t="shared" si="155"/>
        <v>#N/A</v>
      </c>
      <c r="NI28" s="169" t="e">
        <f t="shared" si="156"/>
        <v>#N/A</v>
      </c>
      <c r="NJ28" s="169" t="e">
        <f t="shared" si="157"/>
        <v>#N/A</v>
      </c>
      <c r="NK28" s="169" t="e">
        <f t="shared" si="158"/>
        <v>#N/A</v>
      </c>
      <c r="NL28" s="169" t="e">
        <f t="shared" si="159"/>
        <v>#N/A</v>
      </c>
      <c r="NM28" s="169" t="e">
        <f t="shared" si="160"/>
        <v>#N/A</v>
      </c>
      <c r="NN28" s="169" t="e">
        <f t="shared" si="161"/>
        <v>#N/A</v>
      </c>
      <c r="NO28" s="169" t="e">
        <f t="shared" si="162"/>
        <v>#N/A</v>
      </c>
      <c r="NP28" s="169" t="e">
        <f t="shared" si="163"/>
        <v>#N/A</v>
      </c>
      <c r="NQ28" s="169" t="e">
        <f t="shared" si="164"/>
        <v>#N/A</v>
      </c>
      <c r="NR28" s="169" t="e">
        <f t="shared" si="165"/>
        <v>#N/A</v>
      </c>
      <c r="NS28" s="169" t="e">
        <f t="shared" si="166"/>
        <v>#N/A</v>
      </c>
      <c r="NT28" s="169" t="e">
        <f t="shared" si="167"/>
        <v>#N/A</v>
      </c>
      <c r="NU28" s="169" t="e">
        <f t="shared" si="168"/>
        <v>#N/A</v>
      </c>
      <c r="NV28" s="169" t="e">
        <f t="shared" si="169"/>
        <v>#N/A</v>
      </c>
      <c r="NW28" s="169" t="e">
        <f t="shared" si="170"/>
        <v>#N/A</v>
      </c>
      <c r="NX28" s="169" t="e">
        <f t="shared" si="171"/>
        <v>#N/A</v>
      </c>
      <c r="NY28" s="169" t="e">
        <f t="shared" si="172"/>
        <v>#N/A</v>
      </c>
      <c r="NZ28" s="169" t="e">
        <f t="shared" si="173"/>
        <v>#N/A</v>
      </c>
      <c r="OA28" s="169" t="e">
        <f t="shared" si="174"/>
        <v>#N/A</v>
      </c>
      <c r="OB28" s="169" t="e">
        <f t="shared" si="175"/>
        <v>#N/A</v>
      </c>
      <c r="OC28" s="169" t="e">
        <f t="shared" si="176"/>
        <v>#N/A</v>
      </c>
      <c r="OD28" s="169" t="e">
        <f t="shared" si="177"/>
        <v>#N/A</v>
      </c>
      <c r="OE28" s="169" t="e">
        <f t="shared" si="178"/>
        <v>#N/A</v>
      </c>
      <c r="OF28" s="169" t="e">
        <f t="shared" si="179"/>
        <v>#N/A</v>
      </c>
      <c r="OG28" s="169" t="e">
        <f t="shared" si="180"/>
        <v>#N/A</v>
      </c>
      <c r="OH28" s="169" t="e">
        <f t="shared" si="181"/>
        <v>#N/A</v>
      </c>
      <c r="OI28" s="169" t="e">
        <f t="shared" si="182"/>
        <v>#N/A</v>
      </c>
      <c r="OJ28" s="169" t="e">
        <f t="shared" si="183"/>
        <v>#N/A</v>
      </c>
      <c r="OK28" s="169" t="e">
        <f t="shared" si="184"/>
        <v>#N/A</v>
      </c>
      <c r="OL28" s="169" t="e">
        <f t="shared" si="185"/>
        <v>#N/A</v>
      </c>
      <c r="OM28" s="169" t="e">
        <f t="shared" si="186"/>
        <v>#N/A</v>
      </c>
      <c r="ON28" s="169" t="e">
        <f t="shared" si="187"/>
        <v>#N/A</v>
      </c>
      <c r="OO28" s="169" t="e">
        <f t="shared" si="188"/>
        <v>#N/A</v>
      </c>
      <c r="OP28" s="169" t="e">
        <f t="shared" si="189"/>
        <v>#N/A</v>
      </c>
      <c r="OQ28" s="169" t="e">
        <f t="shared" si="190"/>
        <v>#N/A</v>
      </c>
      <c r="OR28" s="169" t="e">
        <f t="shared" si="191"/>
        <v>#N/A</v>
      </c>
      <c r="OS28" s="169" t="e">
        <f t="shared" si="192"/>
        <v>#N/A</v>
      </c>
      <c r="OT28" s="169" t="e">
        <f t="shared" si="193"/>
        <v>#N/A</v>
      </c>
      <c r="OU28" s="169" t="e">
        <f t="shared" si="194"/>
        <v>#N/A</v>
      </c>
      <c r="OV28" s="169" t="e">
        <f t="shared" si="195"/>
        <v>#N/A</v>
      </c>
      <c r="OW28" s="169" t="e">
        <f t="shared" si="196"/>
        <v>#N/A</v>
      </c>
      <c r="OX28" s="169" t="e">
        <f t="shared" si="197"/>
        <v>#N/A</v>
      </c>
      <c r="OY28" s="169" t="e">
        <f t="shared" si="198"/>
        <v>#N/A</v>
      </c>
      <c r="OZ28" s="169" t="e">
        <f t="shared" si="199"/>
        <v>#N/A</v>
      </c>
      <c r="PA28" s="169" t="e">
        <f t="shared" si="200"/>
        <v>#N/A</v>
      </c>
      <c r="PB28" s="169" t="e">
        <f t="shared" si="201"/>
        <v>#N/A</v>
      </c>
      <c r="PC28" s="169" t="e">
        <f t="shared" si="202"/>
        <v>#N/A</v>
      </c>
      <c r="PD28" s="169" t="e">
        <f t="shared" si="203"/>
        <v>#N/A</v>
      </c>
      <c r="PE28" s="169" t="e">
        <f t="shared" si="204"/>
        <v>#N/A</v>
      </c>
      <c r="PF28" s="169" t="e">
        <f t="shared" si="205"/>
        <v>#N/A</v>
      </c>
      <c r="PG28" s="169" t="e">
        <f t="shared" si="206"/>
        <v>#N/A</v>
      </c>
      <c r="PH28" s="169" t="e">
        <f t="shared" si="207"/>
        <v>#N/A</v>
      </c>
    </row>
    <row r="29" spans="1:424" hidden="1" x14ac:dyDescent="0.75">
      <c r="A29" s="4">
        <v>26</v>
      </c>
      <c r="B29" s="96" t="str">
        <f t="shared" si="208"/>
        <v/>
      </c>
      <c r="C29" s="95"/>
      <c r="D29" s="96" t="str">
        <f t="shared" si="209"/>
        <v/>
      </c>
      <c r="E29" s="124" t="str">
        <f t="shared" si="0"/>
        <v/>
      </c>
      <c r="F29" s="124" t="str">
        <f t="shared" si="1"/>
        <v/>
      </c>
      <c r="G29" s="73" t="str">
        <f t="shared" si="210"/>
        <v/>
      </c>
      <c r="H29" s="23"/>
      <c r="I29" s="57"/>
      <c r="J29" s="280"/>
      <c r="K29" s="74" t="str">
        <f>IF(AND(B29&gt;0,C29&gt;0,D29&gt;0),IF(ISBLANK(J29),IF(ISBLANK(H29),"",(D29-B29)*VLOOKUP(H29,VLookups!$A$4:$B$13,2,FALSE)),J29),"")</f>
        <v/>
      </c>
      <c r="L29" s="75" t="str">
        <f t="shared" si="2"/>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211"/>
        <v/>
      </c>
      <c r="W29" s="49" t="str">
        <f t="shared" si="212"/>
        <v/>
      </c>
      <c r="X29" s="49" t="str">
        <f t="shared" si="236"/>
        <v/>
      </c>
      <c r="Y29" s="49" t="str">
        <f t="shared" si="236"/>
        <v/>
      </c>
      <c r="Z29" s="49" t="str">
        <f t="shared" si="236"/>
        <v/>
      </c>
      <c r="AA29" s="49" t="str">
        <f t="shared" si="236"/>
        <v/>
      </c>
      <c r="AB29" s="49" t="str">
        <f t="shared" si="236"/>
        <v/>
      </c>
      <c r="AC29" s="49" t="str">
        <f t="shared" si="236"/>
        <v/>
      </c>
      <c r="AD29" s="49" t="str">
        <f t="shared" si="236"/>
        <v/>
      </c>
      <c r="AE29" s="49" t="str">
        <f t="shared" si="236"/>
        <v/>
      </c>
      <c r="AF29" s="49" t="str">
        <f t="shared" si="236"/>
        <v/>
      </c>
      <c r="AG29" s="49" t="str">
        <f t="shared" si="236"/>
        <v/>
      </c>
      <c r="AH29" s="49" t="str">
        <f t="shared" si="236"/>
        <v/>
      </c>
      <c r="AI29" s="49" t="str">
        <f t="shared" si="236"/>
        <v/>
      </c>
      <c r="AJ29" s="49" t="str">
        <f t="shared" si="236"/>
        <v/>
      </c>
      <c r="AK29" s="49" t="str">
        <f t="shared" si="236"/>
        <v/>
      </c>
      <c r="AL29" s="49" t="str">
        <f t="shared" si="236"/>
        <v/>
      </c>
      <c r="AM29" s="49" t="str">
        <f t="shared" si="236"/>
        <v/>
      </c>
      <c r="AN29" s="49" t="str">
        <f t="shared" si="236"/>
        <v/>
      </c>
      <c r="AO29" s="49" t="str">
        <f t="shared" si="236"/>
        <v/>
      </c>
      <c r="AP29" s="49" t="str">
        <f t="shared" si="236"/>
        <v/>
      </c>
      <c r="AQ29" s="49" t="str">
        <f t="shared" si="236"/>
        <v/>
      </c>
      <c r="AR29" s="49" t="str">
        <f t="shared" si="236"/>
        <v/>
      </c>
      <c r="AS29" s="49" t="str">
        <f t="shared" si="236"/>
        <v/>
      </c>
      <c r="AT29" s="49" t="str">
        <f t="shared" si="236"/>
        <v/>
      </c>
      <c r="AU29" s="49" t="str">
        <f t="shared" si="236"/>
        <v/>
      </c>
      <c r="AV29" s="49" t="str">
        <f t="shared" si="236"/>
        <v/>
      </c>
      <c r="AW29" s="49" t="str">
        <f t="shared" si="236"/>
        <v/>
      </c>
      <c r="AX29" s="49" t="str">
        <f t="shared" si="236"/>
        <v/>
      </c>
      <c r="AY29" s="49" t="str">
        <f t="shared" si="236"/>
        <v/>
      </c>
      <c r="AZ29" s="49" t="str">
        <f t="shared" si="236"/>
        <v/>
      </c>
      <c r="BA29" s="49" t="str">
        <f t="shared" si="236"/>
        <v/>
      </c>
      <c r="BB29" s="49" t="str">
        <f t="shared" si="236"/>
        <v/>
      </c>
      <c r="BC29" s="49" t="str">
        <f t="shared" si="236"/>
        <v/>
      </c>
      <c r="BD29" s="49" t="str">
        <f t="shared" si="236"/>
        <v/>
      </c>
      <c r="BE29" s="49" t="str">
        <f t="shared" si="236"/>
        <v/>
      </c>
      <c r="BF29" s="49" t="str">
        <f t="shared" si="236"/>
        <v/>
      </c>
      <c r="BG29" s="49" t="str">
        <f t="shared" si="236"/>
        <v/>
      </c>
      <c r="BH29" s="49" t="str">
        <f t="shared" si="236"/>
        <v/>
      </c>
      <c r="BI29" s="49" t="str">
        <f t="shared" si="236"/>
        <v/>
      </c>
      <c r="BJ29" s="49" t="str">
        <f t="shared" si="236"/>
        <v/>
      </c>
      <c r="BK29" s="49" t="str">
        <f t="shared" si="236"/>
        <v/>
      </c>
      <c r="BL29" s="49" t="str">
        <f t="shared" si="236"/>
        <v/>
      </c>
      <c r="BM29" s="49" t="str">
        <f t="shared" si="236"/>
        <v/>
      </c>
      <c r="BN29" s="49" t="str">
        <f t="shared" si="236"/>
        <v/>
      </c>
      <c r="BO29" s="49" t="str">
        <f t="shared" si="236"/>
        <v/>
      </c>
      <c r="BP29" s="49" t="str">
        <f t="shared" si="236"/>
        <v/>
      </c>
      <c r="BQ29" s="49" t="str">
        <f t="shared" si="236"/>
        <v/>
      </c>
      <c r="BR29" s="49" t="str">
        <f t="shared" si="236"/>
        <v/>
      </c>
      <c r="BS29" s="49" t="str">
        <f t="shared" si="236"/>
        <v/>
      </c>
      <c r="BT29" s="49" t="str">
        <f t="shared" si="236"/>
        <v/>
      </c>
      <c r="BU29" s="49" t="str">
        <f t="shared" si="236"/>
        <v/>
      </c>
      <c r="BV29" s="49" t="str">
        <f t="shared" si="236"/>
        <v/>
      </c>
      <c r="BW29" s="49" t="str">
        <f t="shared" si="236"/>
        <v/>
      </c>
      <c r="BX29" s="49" t="str">
        <f t="shared" si="236"/>
        <v/>
      </c>
      <c r="BY29" s="49" t="str">
        <f t="shared" si="236"/>
        <v/>
      </c>
      <c r="BZ29" s="49" t="str">
        <f t="shared" si="236"/>
        <v/>
      </c>
      <c r="CA29" s="49" t="str">
        <f t="shared" si="236"/>
        <v/>
      </c>
      <c r="CB29" s="49" t="str">
        <f t="shared" si="236"/>
        <v/>
      </c>
      <c r="CC29" s="49" t="str">
        <f t="shared" si="236"/>
        <v/>
      </c>
      <c r="CD29" s="49" t="str">
        <f t="shared" si="236"/>
        <v/>
      </c>
      <c r="CE29" s="49" t="str">
        <f t="shared" si="236"/>
        <v/>
      </c>
      <c r="CF29" s="49" t="str">
        <f t="shared" si="236"/>
        <v/>
      </c>
      <c r="CG29" s="49" t="str">
        <f t="shared" si="236"/>
        <v/>
      </c>
      <c r="CH29" s="49" t="str">
        <f t="shared" si="236"/>
        <v/>
      </c>
      <c r="CI29" s="49" t="str">
        <f t="shared" ref="CI29:DR32" si="238">IF(ISNONTEXT($V29),CJ29-$V29,"")</f>
        <v/>
      </c>
      <c r="CJ29" s="49" t="str">
        <f t="shared" si="238"/>
        <v/>
      </c>
      <c r="CK29" s="49" t="str">
        <f t="shared" si="238"/>
        <v/>
      </c>
      <c r="CL29" s="49" t="str">
        <f t="shared" si="238"/>
        <v/>
      </c>
      <c r="CM29" s="49" t="str">
        <f t="shared" si="238"/>
        <v/>
      </c>
      <c r="CN29" s="49" t="str">
        <f t="shared" si="238"/>
        <v/>
      </c>
      <c r="CO29" s="49" t="str">
        <f t="shared" si="238"/>
        <v/>
      </c>
      <c r="CP29" s="49" t="str">
        <f t="shared" si="238"/>
        <v/>
      </c>
      <c r="CQ29" s="49" t="str">
        <f t="shared" si="238"/>
        <v/>
      </c>
      <c r="CR29" s="49" t="str">
        <f t="shared" si="238"/>
        <v/>
      </c>
      <c r="CS29" s="49" t="str">
        <f t="shared" si="238"/>
        <v/>
      </c>
      <c r="CT29" s="49" t="str">
        <f t="shared" si="238"/>
        <v/>
      </c>
      <c r="CU29" s="49" t="str">
        <f t="shared" si="238"/>
        <v/>
      </c>
      <c r="CV29" s="49" t="str">
        <f t="shared" si="238"/>
        <v/>
      </c>
      <c r="CW29" s="49" t="str">
        <f t="shared" si="238"/>
        <v/>
      </c>
      <c r="CX29" s="49" t="str">
        <f t="shared" si="238"/>
        <v/>
      </c>
      <c r="CY29" s="49" t="str">
        <f t="shared" si="238"/>
        <v/>
      </c>
      <c r="CZ29" s="49" t="str">
        <f t="shared" si="238"/>
        <v/>
      </c>
      <c r="DA29" s="49" t="str">
        <f t="shared" si="238"/>
        <v/>
      </c>
      <c r="DB29" s="49" t="str">
        <f t="shared" si="238"/>
        <v/>
      </c>
      <c r="DC29" s="49" t="str">
        <f t="shared" si="238"/>
        <v/>
      </c>
      <c r="DD29" s="49" t="str">
        <f t="shared" si="238"/>
        <v/>
      </c>
      <c r="DE29" s="49" t="str">
        <f t="shared" si="238"/>
        <v/>
      </c>
      <c r="DF29" s="49" t="str">
        <f t="shared" si="238"/>
        <v/>
      </c>
      <c r="DG29" s="49" t="str">
        <f t="shared" si="238"/>
        <v/>
      </c>
      <c r="DH29" s="49" t="str">
        <f t="shared" si="238"/>
        <v/>
      </c>
      <c r="DI29" s="49" t="str">
        <f t="shared" si="238"/>
        <v/>
      </c>
      <c r="DJ29" s="49" t="str">
        <f t="shared" si="238"/>
        <v/>
      </c>
      <c r="DK29" s="49" t="str">
        <f t="shared" si="238"/>
        <v/>
      </c>
      <c r="DL29" s="49" t="str">
        <f t="shared" si="238"/>
        <v/>
      </c>
      <c r="DM29" s="49" t="str">
        <f t="shared" si="238"/>
        <v/>
      </c>
      <c r="DN29" s="49" t="str">
        <f t="shared" si="238"/>
        <v/>
      </c>
      <c r="DO29" s="49" t="str">
        <f t="shared" si="238"/>
        <v/>
      </c>
      <c r="DP29" s="49" t="str">
        <f t="shared" si="238"/>
        <v/>
      </c>
      <c r="DQ29" s="49" t="str">
        <f t="shared" si="238"/>
        <v/>
      </c>
      <c r="DR29" s="49" t="str">
        <f t="shared" si="238"/>
        <v/>
      </c>
      <c r="DS29" s="183" t="str">
        <f t="shared" si="213"/>
        <v/>
      </c>
      <c r="DT29" s="49" t="str">
        <f t="shared" si="214"/>
        <v/>
      </c>
      <c r="DU29" s="49" t="str">
        <f t="shared" si="237"/>
        <v/>
      </c>
      <c r="DV29" s="49" t="str">
        <f t="shared" si="237"/>
        <v/>
      </c>
      <c r="DW29" s="49" t="str">
        <f t="shared" si="237"/>
        <v/>
      </c>
      <c r="DX29" s="49" t="str">
        <f t="shared" si="237"/>
        <v/>
      </c>
      <c r="DY29" s="49" t="str">
        <f t="shared" si="237"/>
        <v/>
      </c>
      <c r="DZ29" s="49" t="str">
        <f t="shared" si="237"/>
        <v/>
      </c>
      <c r="EA29" s="49" t="str">
        <f t="shared" si="237"/>
        <v/>
      </c>
      <c r="EB29" s="49" t="str">
        <f t="shared" si="237"/>
        <v/>
      </c>
      <c r="EC29" s="49" t="str">
        <f t="shared" si="237"/>
        <v/>
      </c>
      <c r="ED29" s="49" t="str">
        <f t="shared" si="237"/>
        <v/>
      </c>
      <c r="EE29" s="49" t="str">
        <f t="shared" si="237"/>
        <v/>
      </c>
      <c r="EF29" s="49" t="str">
        <f t="shared" si="237"/>
        <v/>
      </c>
      <c r="EG29" s="49" t="str">
        <f t="shared" si="237"/>
        <v/>
      </c>
      <c r="EH29" s="49" t="str">
        <f t="shared" si="237"/>
        <v/>
      </c>
      <c r="EI29" s="49" t="str">
        <f t="shared" si="237"/>
        <v/>
      </c>
      <c r="EJ29" s="49" t="str">
        <f t="shared" si="237"/>
        <v/>
      </c>
      <c r="EK29" s="49" t="str">
        <f t="shared" si="237"/>
        <v/>
      </c>
      <c r="EL29" s="49" t="str">
        <f t="shared" si="237"/>
        <v/>
      </c>
      <c r="EM29" s="49" t="str">
        <f t="shared" si="237"/>
        <v/>
      </c>
      <c r="EN29" s="49" t="str">
        <f t="shared" si="237"/>
        <v/>
      </c>
      <c r="EO29" s="49" t="str">
        <f t="shared" si="237"/>
        <v/>
      </c>
      <c r="EP29" s="49" t="str">
        <f t="shared" si="237"/>
        <v/>
      </c>
      <c r="EQ29" s="49" t="str">
        <f t="shared" si="237"/>
        <v/>
      </c>
      <c r="ER29" s="49" t="str">
        <f t="shared" si="237"/>
        <v/>
      </c>
      <c r="ES29" s="49" t="str">
        <f t="shared" si="237"/>
        <v/>
      </c>
      <c r="ET29" s="49" t="str">
        <f t="shared" si="237"/>
        <v/>
      </c>
      <c r="EU29" s="49" t="str">
        <f t="shared" si="237"/>
        <v/>
      </c>
      <c r="EV29" s="49" t="str">
        <f t="shared" si="237"/>
        <v/>
      </c>
      <c r="EW29" s="49" t="str">
        <f t="shared" si="237"/>
        <v/>
      </c>
      <c r="EX29" s="49" t="str">
        <f t="shared" si="237"/>
        <v/>
      </c>
      <c r="EY29" s="49" t="str">
        <f t="shared" si="237"/>
        <v/>
      </c>
      <c r="EZ29" s="49" t="str">
        <f t="shared" si="237"/>
        <v/>
      </c>
      <c r="FA29" s="49" t="str">
        <f t="shared" si="237"/>
        <v/>
      </c>
      <c r="FB29" s="49" t="str">
        <f t="shared" si="237"/>
        <v/>
      </c>
      <c r="FC29" s="49" t="str">
        <f t="shared" si="237"/>
        <v/>
      </c>
      <c r="FD29" s="49" t="str">
        <f t="shared" si="237"/>
        <v/>
      </c>
      <c r="FE29" s="49" t="str">
        <f t="shared" si="237"/>
        <v/>
      </c>
      <c r="FF29" s="49" t="str">
        <f t="shared" si="237"/>
        <v/>
      </c>
      <c r="FG29" s="49" t="str">
        <f t="shared" si="237"/>
        <v/>
      </c>
      <c r="FH29" s="49" t="str">
        <f t="shared" si="237"/>
        <v/>
      </c>
      <c r="FI29" s="49" t="str">
        <f t="shared" si="237"/>
        <v/>
      </c>
      <c r="FJ29" s="49" t="str">
        <f t="shared" si="237"/>
        <v/>
      </c>
      <c r="FK29" s="49" t="str">
        <f t="shared" si="237"/>
        <v/>
      </c>
      <c r="FL29" s="49" t="str">
        <f t="shared" si="237"/>
        <v/>
      </c>
      <c r="FM29" s="49" t="str">
        <f t="shared" si="237"/>
        <v/>
      </c>
      <c r="FN29" s="49" t="str">
        <f t="shared" si="237"/>
        <v/>
      </c>
      <c r="FO29" s="49" t="str">
        <f t="shared" si="237"/>
        <v/>
      </c>
      <c r="FP29" s="49" t="str">
        <f t="shared" si="237"/>
        <v/>
      </c>
      <c r="FQ29" s="49" t="str">
        <f t="shared" si="237"/>
        <v/>
      </c>
      <c r="FR29" s="49" t="str">
        <f t="shared" si="237"/>
        <v/>
      </c>
      <c r="FS29" s="49" t="str">
        <f t="shared" si="237"/>
        <v/>
      </c>
      <c r="FT29" s="49" t="str">
        <f t="shared" si="237"/>
        <v/>
      </c>
      <c r="FU29" s="49" t="str">
        <f t="shared" si="237"/>
        <v/>
      </c>
      <c r="FV29" s="49" t="str">
        <f t="shared" si="237"/>
        <v/>
      </c>
      <c r="FW29" s="49" t="str">
        <f t="shared" si="237"/>
        <v/>
      </c>
      <c r="FX29" s="49" t="str">
        <f t="shared" si="237"/>
        <v/>
      </c>
      <c r="FY29" s="49" t="str">
        <f t="shared" si="237"/>
        <v/>
      </c>
      <c r="FZ29" s="49" t="str">
        <f t="shared" si="237"/>
        <v/>
      </c>
      <c r="GA29" s="49" t="str">
        <f t="shared" si="237"/>
        <v/>
      </c>
      <c r="GB29" s="49" t="str">
        <f t="shared" si="237"/>
        <v/>
      </c>
      <c r="GC29" s="49" t="str">
        <f t="shared" si="237"/>
        <v/>
      </c>
      <c r="GD29" s="49" t="str">
        <f t="shared" si="237"/>
        <v/>
      </c>
      <c r="GE29" s="49" t="str">
        <f t="shared" si="237"/>
        <v/>
      </c>
      <c r="GF29" s="49" t="str">
        <f t="shared" ref="GF29:HO32" si="239">IF(ISNONTEXT($V29),GE29+$V29,"")</f>
        <v/>
      </c>
      <c r="GG29" s="49" t="str">
        <f t="shared" si="239"/>
        <v/>
      </c>
      <c r="GH29" s="49" t="str">
        <f t="shared" si="239"/>
        <v/>
      </c>
      <c r="GI29" s="49" t="str">
        <f t="shared" si="239"/>
        <v/>
      </c>
      <c r="GJ29" s="49" t="str">
        <f t="shared" si="239"/>
        <v/>
      </c>
      <c r="GK29" s="49" t="str">
        <f t="shared" si="239"/>
        <v/>
      </c>
      <c r="GL29" s="49" t="str">
        <f t="shared" si="239"/>
        <v/>
      </c>
      <c r="GM29" s="49" t="str">
        <f t="shared" si="239"/>
        <v/>
      </c>
      <c r="GN29" s="49" t="str">
        <f t="shared" si="239"/>
        <v/>
      </c>
      <c r="GO29" s="49" t="str">
        <f t="shared" si="239"/>
        <v/>
      </c>
      <c r="GP29" s="49" t="str">
        <f t="shared" si="239"/>
        <v/>
      </c>
      <c r="GQ29" s="49" t="str">
        <f t="shared" si="239"/>
        <v/>
      </c>
      <c r="GR29" s="49" t="str">
        <f t="shared" si="239"/>
        <v/>
      </c>
      <c r="GS29" s="49" t="str">
        <f t="shared" si="239"/>
        <v/>
      </c>
      <c r="GT29" s="49" t="str">
        <f t="shared" si="239"/>
        <v/>
      </c>
      <c r="GU29" s="49" t="str">
        <f t="shared" si="239"/>
        <v/>
      </c>
      <c r="GV29" s="49" t="str">
        <f t="shared" si="239"/>
        <v/>
      </c>
      <c r="GW29" s="49" t="str">
        <f t="shared" si="239"/>
        <v/>
      </c>
      <c r="GX29" s="49" t="str">
        <f t="shared" si="239"/>
        <v/>
      </c>
      <c r="GY29" s="49" t="str">
        <f t="shared" si="239"/>
        <v/>
      </c>
      <c r="GZ29" s="49" t="str">
        <f t="shared" si="239"/>
        <v/>
      </c>
      <c r="HA29" s="49" t="str">
        <f t="shared" si="239"/>
        <v/>
      </c>
      <c r="HB29" s="49" t="str">
        <f t="shared" si="239"/>
        <v/>
      </c>
      <c r="HC29" s="49" t="str">
        <f t="shared" si="239"/>
        <v/>
      </c>
      <c r="HD29" s="49" t="str">
        <f t="shared" si="239"/>
        <v/>
      </c>
      <c r="HE29" s="49" t="str">
        <f t="shared" si="239"/>
        <v/>
      </c>
      <c r="HF29" s="49" t="str">
        <f t="shared" si="239"/>
        <v/>
      </c>
      <c r="HG29" s="49" t="str">
        <f t="shared" si="239"/>
        <v/>
      </c>
      <c r="HH29" s="49" t="str">
        <f t="shared" si="239"/>
        <v/>
      </c>
      <c r="HI29" s="49" t="str">
        <f t="shared" si="239"/>
        <v/>
      </c>
      <c r="HJ29" s="49" t="str">
        <f t="shared" si="239"/>
        <v/>
      </c>
      <c r="HK29" s="49" t="str">
        <f t="shared" si="239"/>
        <v/>
      </c>
      <c r="HL29" s="49" t="str">
        <f t="shared" si="239"/>
        <v/>
      </c>
      <c r="HM29" s="49" t="str">
        <f t="shared" si="239"/>
        <v/>
      </c>
      <c r="HN29" s="49" t="str">
        <f t="shared" si="239"/>
        <v/>
      </c>
      <c r="HO29" s="49" t="str">
        <f t="shared" si="239"/>
        <v/>
      </c>
      <c r="HP29" s="169" t="e">
        <f t="shared" si="7"/>
        <v>#N/A</v>
      </c>
      <c r="HQ29" s="169" t="e">
        <f t="shared" si="8"/>
        <v>#N/A</v>
      </c>
      <c r="HR29" s="169" t="e">
        <f t="shared" si="9"/>
        <v>#N/A</v>
      </c>
      <c r="HS29" s="169" t="e">
        <f t="shared" si="10"/>
        <v>#N/A</v>
      </c>
      <c r="HT29" s="169" t="e">
        <f t="shared" si="11"/>
        <v>#N/A</v>
      </c>
      <c r="HU29" s="169" t="e">
        <f t="shared" si="12"/>
        <v>#N/A</v>
      </c>
      <c r="HV29" s="169" t="e">
        <f t="shared" si="13"/>
        <v>#N/A</v>
      </c>
      <c r="HW29" s="169" t="e">
        <f t="shared" si="14"/>
        <v>#N/A</v>
      </c>
      <c r="HX29" s="169" t="e">
        <f t="shared" si="15"/>
        <v>#N/A</v>
      </c>
      <c r="HY29" s="169" t="e">
        <f t="shared" si="16"/>
        <v>#N/A</v>
      </c>
      <c r="HZ29" s="169" t="e">
        <f t="shared" si="17"/>
        <v>#N/A</v>
      </c>
      <c r="IA29" s="169" t="e">
        <f t="shared" si="18"/>
        <v>#N/A</v>
      </c>
      <c r="IB29" s="169" t="e">
        <f t="shared" si="19"/>
        <v>#N/A</v>
      </c>
      <c r="IC29" s="169" t="e">
        <f t="shared" si="20"/>
        <v>#N/A</v>
      </c>
      <c r="ID29" s="169" t="e">
        <f t="shared" si="21"/>
        <v>#N/A</v>
      </c>
      <c r="IE29" s="169" t="e">
        <f t="shared" si="22"/>
        <v>#N/A</v>
      </c>
      <c r="IF29" s="169" t="e">
        <f t="shared" si="23"/>
        <v>#N/A</v>
      </c>
      <c r="IG29" s="169" t="e">
        <f t="shared" si="24"/>
        <v>#N/A</v>
      </c>
      <c r="IH29" s="169" t="e">
        <f t="shared" si="25"/>
        <v>#N/A</v>
      </c>
      <c r="II29" s="169" t="e">
        <f t="shared" si="26"/>
        <v>#N/A</v>
      </c>
      <c r="IJ29" s="169" t="e">
        <f t="shared" si="27"/>
        <v>#N/A</v>
      </c>
      <c r="IK29" s="169" t="e">
        <f t="shared" si="28"/>
        <v>#N/A</v>
      </c>
      <c r="IL29" s="169" t="e">
        <f t="shared" si="29"/>
        <v>#N/A</v>
      </c>
      <c r="IM29" s="169" t="e">
        <f t="shared" si="30"/>
        <v>#N/A</v>
      </c>
      <c r="IN29" s="169" t="e">
        <f t="shared" si="31"/>
        <v>#N/A</v>
      </c>
      <c r="IO29" s="169" t="e">
        <f t="shared" si="32"/>
        <v>#N/A</v>
      </c>
      <c r="IP29" s="169" t="e">
        <f t="shared" si="33"/>
        <v>#N/A</v>
      </c>
      <c r="IQ29" s="169" t="e">
        <f t="shared" si="34"/>
        <v>#N/A</v>
      </c>
      <c r="IR29" s="169" t="e">
        <f t="shared" si="35"/>
        <v>#N/A</v>
      </c>
      <c r="IS29" s="169" t="e">
        <f t="shared" si="36"/>
        <v>#N/A</v>
      </c>
      <c r="IT29" s="169" t="e">
        <f t="shared" si="37"/>
        <v>#N/A</v>
      </c>
      <c r="IU29" s="169" t="e">
        <f t="shared" si="38"/>
        <v>#N/A</v>
      </c>
      <c r="IV29" s="169" t="e">
        <f t="shared" si="39"/>
        <v>#N/A</v>
      </c>
      <c r="IW29" s="169" t="e">
        <f t="shared" si="40"/>
        <v>#N/A</v>
      </c>
      <c r="IX29" s="169" t="e">
        <f t="shared" si="41"/>
        <v>#N/A</v>
      </c>
      <c r="IY29" s="169" t="e">
        <f t="shared" si="42"/>
        <v>#N/A</v>
      </c>
      <c r="IZ29" s="169" t="e">
        <f t="shared" si="43"/>
        <v>#N/A</v>
      </c>
      <c r="JA29" s="169" t="e">
        <f t="shared" si="44"/>
        <v>#N/A</v>
      </c>
      <c r="JB29" s="169" t="e">
        <f t="shared" si="45"/>
        <v>#N/A</v>
      </c>
      <c r="JC29" s="169" t="e">
        <f t="shared" si="46"/>
        <v>#N/A</v>
      </c>
      <c r="JD29" s="169" t="e">
        <f t="shared" si="47"/>
        <v>#N/A</v>
      </c>
      <c r="JE29" s="169" t="e">
        <f t="shared" si="48"/>
        <v>#N/A</v>
      </c>
      <c r="JF29" s="169" t="e">
        <f t="shared" si="49"/>
        <v>#N/A</v>
      </c>
      <c r="JG29" s="169" t="e">
        <f t="shared" si="50"/>
        <v>#N/A</v>
      </c>
      <c r="JH29" s="169" t="e">
        <f t="shared" si="51"/>
        <v>#N/A</v>
      </c>
      <c r="JI29" s="169" t="e">
        <f t="shared" si="52"/>
        <v>#N/A</v>
      </c>
      <c r="JJ29" s="169" t="e">
        <f t="shared" si="53"/>
        <v>#N/A</v>
      </c>
      <c r="JK29" s="169" t="e">
        <f t="shared" si="54"/>
        <v>#N/A</v>
      </c>
      <c r="JL29" s="169" t="e">
        <f t="shared" si="55"/>
        <v>#N/A</v>
      </c>
      <c r="JM29" s="169" t="e">
        <f t="shared" si="56"/>
        <v>#N/A</v>
      </c>
      <c r="JN29" s="169" t="e">
        <f t="shared" si="57"/>
        <v>#N/A</v>
      </c>
      <c r="JO29" s="169" t="e">
        <f t="shared" si="58"/>
        <v>#N/A</v>
      </c>
      <c r="JP29" s="169" t="e">
        <f t="shared" si="59"/>
        <v>#N/A</v>
      </c>
      <c r="JQ29" s="169" t="e">
        <f t="shared" si="60"/>
        <v>#N/A</v>
      </c>
      <c r="JR29" s="169" t="e">
        <f t="shared" si="61"/>
        <v>#N/A</v>
      </c>
      <c r="JS29" s="169" t="e">
        <f t="shared" si="62"/>
        <v>#N/A</v>
      </c>
      <c r="JT29" s="169" t="e">
        <f t="shared" si="63"/>
        <v>#N/A</v>
      </c>
      <c r="JU29" s="169" t="e">
        <f t="shared" si="64"/>
        <v>#N/A</v>
      </c>
      <c r="JV29" s="169" t="e">
        <f t="shared" si="65"/>
        <v>#N/A</v>
      </c>
      <c r="JW29" s="169" t="e">
        <f t="shared" si="66"/>
        <v>#N/A</v>
      </c>
      <c r="JX29" s="169" t="e">
        <f t="shared" si="67"/>
        <v>#N/A</v>
      </c>
      <c r="JY29" s="169" t="e">
        <f t="shared" si="68"/>
        <v>#N/A</v>
      </c>
      <c r="JZ29" s="169" t="e">
        <f t="shared" si="69"/>
        <v>#N/A</v>
      </c>
      <c r="KA29" s="169" t="e">
        <f t="shared" si="70"/>
        <v>#N/A</v>
      </c>
      <c r="KB29" s="169" t="e">
        <f t="shared" si="71"/>
        <v>#N/A</v>
      </c>
      <c r="KC29" s="169" t="e">
        <f t="shared" si="72"/>
        <v>#N/A</v>
      </c>
      <c r="KD29" s="169" t="e">
        <f t="shared" si="73"/>
        <v>#N/A</v>
      </c>
      <c r="KE29" s="169" t="e">
        <f t="shared" si="74"/>
        <v>#N/A</v>
      </c>
      <c r="KF29" s="169" t="e">
        <f t="shared" si="75"/>
        <v>#N/A</v>
      </c>
      <c r="KG29" s="169" t="e">
        <f t="shared" si="76"/>
        <v>#N/A</v>
      </c>
      <c r="KH29" s="169" t="e">
        <f t="shared" si="77"/>
        <v>#N/A</v>
      </c>
      <c r="KI29" s="169" t="e">
        <f t="shared" si="78"/>
        <v>#N/A</v>
      </c>
      <c r="KJ29" s="169" t="e">
        <f t="shared" si="79"/>
        <v>#N/A</v>
      </c>
      <c r="KK29" s="169" t="e">
        <f t="shared" si="80"/>
        <v>#N/A</v>
      </c>
      <c r="KL29" s="169" t="e">
        <f t="shared" si="81"/>
        <v>#N/A</v>
      </c>
      <c r="KM29" s="169" t="e">
        <f t="shared" si="82"/>
        <v>#N/A</v>
      </c>
      <c r="KN29" s="169" t="e">
        <f t="shared" si="83"/>
        <v>#N/A</v>
      </c>
      <c r="KO29" s="169" t="e">
        <f t="shared" si="84"/>
        <v>#N/A</v>
      </c>
      <c r="KP29" s="169" t="e">
        <f t="shared" si="85"/>
        <v>#N/A</v>
      </c>
      <c r="KQ29" s="169" t="e">
        <f t="shared" si="86"/>
        <v>#N/A</v>
      </c>
      <c r="KR29" s="169" t="e">
        <f t="shared" si="87"/>
        <v>#N/A</v>
      </c>
      <c r="KS29" s="169" t="e">
        <f t="shared" si="88"/>
        <v>#N/A</v>
      </c>
      <c r="KT29" s="169" t="e">
        <f t="shared" si="89"/>
        <v>#N/A</v>
      </c>
      <c r="KU29" s="169" t="e">
        <f t="shared" si="90"/>
        <v>#N/A</v>
      </c>
      <c r="KV29" s="169" t="e">
        <f t="shared" si="91"/>
        <v>#N/A</v>
      </c>
      <c r="KW29" s="169" t="e">
        <f t="shared" si="92"/>
        <v>#N/A</v>
      </c>
      <c r="KX29" s="169" t="e">
        <f t="shared" si="93"/>
        <v>#N/A</v>
      </c>
      <c r="KY29" s="169" t="e">
        <f t="shared" si="94"/>
        <v>#N/A</v>
      </c>
      <c r="KZ29" s="169" t="e">
        <f t="shared" si="95"/>
        <v>#N/A</v>
      </c>
      <c r="LA29" s="169" t="e">
        <f t="shared" si="96"/>
        <v>#N/A</v>
      </c>
      <c r="LB29" s="169" t="e">
        <f t="shared" si="97"/>
        <v>#N/A</v>
      </c>
      <c r="LC29" s="169" t="e">
        <f t="shared" si="98"/>
        <v>#N/A</v>
      </c>
      <c r="LD29" s="169" t="e">
        <f t="shared" si="99"/>
        <v>#N/A</v>
      </c>
      <c r="LE29" s="169" t="e">
        <f t="shared" si="100"/>
        <v>#N/A</v>
      </c>
      <c r="LF29" s="169" t="e">
        <f t="shared" si="101"/>
        <v>#N/A</v>
      </c>
      <c r="LG29" s="169" t="e">
        <f t="shared" si="102"/>
        <v>#N/A</v>
      </c>
      <c r="LH29" s="169" t="e">
        <f t="shared" si="103"/>
        <v>#N/A</v>
      </c>
      <c r="LI29" s="169" t="e">
        <f t="shared" si="104"/>
        <v>#N/A</v>
      </c>
      <c r="LJ29" s="169" t="e">
        <f t="shared" si="105"/>
        <v>#N/A</v>
      </c>
      <c r="LK29" s="169" t="e">
        <f t="shared" si="106"/>
        <v>#N/A</v>
      </c>
      <c r="LL29" s="169" t="e">
        <f t="shared" si="107"/>
        <v>#N/A</v>
      </c>
      <c r="LM29" s="169" t="e">
        <f t="shared" si="108"/>
        <v>#N/A</v>
      </c>
      <c r="LN29" s="169" t="e">
        <f t="shared" si="109"/>
        <v>#N/A</v>
      </c>
      <c r="LO29" s="169" t="e">
        <f t="shared" si="110"/>
        <v>#N/A</v>
      </c>
      <c r="LP29" s="169" t="e">
        <f t="shared" si="111"/>
        <v>#N/A</v>
      </c>
      <c r="LQ29" s="169" t="e">
        <f t="shared" si="112"/>
        <v>#N/A</v>
      </c>
      <c r="LR29" s="169" t="e">
        <f t="shared" si="113"/>
        <v>#N/A</v>
      </c>
      <c r="LS29" s="169" t="e">
        <f t="shared" si="114"/>
        <v>#N/A</v>
      </c>
      <c r="LT29" s="169" t="e">
        <f t="shared" si="115"/>
        <v>#N/A</v>
      </c>
      <c r="LU29" s="169" t="e">
        <f t="shared" si="116"/>
        <v>#N/A</v>
      </c>
      <c r="LV29" s="169" t="e">
        <f t="shared" si="117"/>
        <v>#N/A</v>
      </c>
      <c r="LW29" s="169" t="e">
        <f t="shared" si="118"/>
        <v>#N/A</v>
      </c>
      <c r="LX29" s="169" t="e">
        <f t="shared" si="119"/>
        <v>#N/A</v>
      </c>
      <c r="LY29" s="169" t="e">
        <f t="shared" si="120"/>
        <v>#N/A</v>
      </c>
      <c r="LZ29" s="169" t="e">
        <f t="shared" si="121"/>
        <v>#N/A</v>
      </c>
      <c r="MA29" s="169" t="e">
        <f t="shared" si="122"/>
        <v>#N/A</v>
      </c>
      <c r="MB29" s="169" t="e">
        <f t="shared" si="123"/>
        <v>#N/A</v>
      </c>
      <c r="MC29" s="169" t="e">
        <f t="shared" si="124"/>
        <v>#N/A</v>
      </c>
      <c r="MD29" s="169" t="e">
        <f t="shared" si="125"/>
        <v>#N/A</v>
      </c>
      <c r="ME29" s="169" t="e">
        <f t="shared" si="126"/>
        <v>#N/A</v>
      </c>
      <c r="MF29" s="169" t="e">
        <f t="shared" si="127"/>
        <v>#N/A</v>
      </c>
      <c r="MG29" s="169" t="e">
        <f t="shared" si="128"/>
        <v>#N/A</v>
      </c>
      <c r="MH29" s="169" t="e">
        <f t="shared" si="129"/>
        <v>#N/A</v>
      </c>
      <c r="MI29" s="169" t="e">
        <f t="shared" si="130"/>
        <v>#N/A</v>
      </c>
      <c r="MJ29" s="169" t="e">
        <f t="shared" si="131"/>
        <v>#N/A</v>
      </c>
      <c r="MK29" s="169" t="e">
        <f t="shared" si="132"/>
        <v>#N/A</v>
      </c>
      <c r="ML29" s="169" t="e">
        <f t="shared" si="133"/>
        <v>#N/A</v>
      </c>
      <c r="MM29" s="169" t="e">
        <f t="shared" si="134"/>
        <v>#N/A</v>
      </c>
      <c r="MN29" s="169" t="e">
        <f t="shared" si="135"/>
        <v>#N/A</v>
      </c>
      <c r="MO29" s="169" t="e">
        <f t="shared" si="136"/>
        <v>#N/A</v>
      </c>
      <c r="MP29" s="169" t="e">
        <f t="shared" si="137"/>
        <v>#N/A</v>
      </c>
      <c r="MQ29" s="169" t="e">
        <f t="shared" si="138"/>
        <v>#N/A</v>
      </c>
      <c r="MR29" s="169" t="e">
        <f t="shared" si="139"/>
        <v>#N/A</v>
      </c>
      <c r="MS29" s="169" t="e">
        <f t="shared" si="140"/>
        <v>#N/A</v>
      </c>
      <c r="MT29" s="169" t="e">
        <f t="shared" si="141"/>
        <v>#N/A</v>
      </c>
      <c r="MU29" s="169" t="e">
        <f t="shared" si="142"/>
        <v>#N/A</v>
      </c>
      <c r="MV29" s="169" t="e">
        <f t="shared" si="143"/>
        <v>#N/A</v>
      </c>
      <c r="MW29" s="169" t="e">
        <f t="shared" si="144"/>
        <v>#N/A</v>
      </c>
      <c r="MX29" s="169" t="e">
        <f t="shared" si="145"/>
        <v>#N/A</v>
      </c>
      <c r="MY29" s="169" t="e">
        <f t="shared" si="146"/>
        <v>#N/A</v>
      </c>
      <c r="MZ29" s="169" t="e">
        <f t="shared" si="147"/>
        <v>#N/A</v>
      </c>
      <c r="NA29" s="169" t="e">
        <f t="shared" si="148"/>
        <v>#N/A</v>
      </c>
      <c r="NB29" s="169" t="e">
        <f t="shared" si="149"/>
        <v>#N/A</v>
      </c>
      <c r="NC29" s="169" t="e">
        <f t="shared" si="150"/>
        <v>#N/A</v>
      </c>
      <c r="ND29" s="169" t="e">
        <f t="shared" si="151"/>
        <v>#N/A</v>
      </c>
      <c r="NE29" s="169" t="e">
        <f t="shared" si="152"/>
        <v>#N/A</v>
      </c>
      <c r="NF29" s="169" t="e">
        <f t="shared" si="153"/>
        <v>#N/A</v>
      </c>
      <c r="NG29" s="169" t="e">
        <f t="shared" si="154"/>
        <v>#N/A</v>
      </c>
      <c r="NH29" s="169" t="e">
        <f t="shared" si="155"/>
        <v>#N/A</v>
      </c>
      <c r="NI29" s="169" t="e">
        <f t="shared" si="156"/>
        <v>#N/A</v>
      </c>
      <c r="NJ29" s="169" t="e">
        <f t="shared" si="157"/>
        <v>#N/A</v>
      </c>
      <c r="NK29" s="169" t="e">
        <f t="shared" si="158"/>
        <v>#N/A</v>
      </c>
      <c r="NL29" s="169" t="e">
        <f t="shared" si="159"/>
        <v>#N/A</v>
      </c>
      <c r="NM29" s="169" t="e">
        <f t="shared" si="160"/>
        <v>#N/A</v>
      </c>
      <c r="NN29" s="169" t="e">
        <f t="shared" si="161"/>
        <v>#N/A</v>
      </c>
      <c r="NO29" s="169" t="e">
        <f t="shared" si="162"/>
        <v>#N/A</v>
      </c>
      <c r="NP29" s="169" t="e">
        <f t="shared" si="163"/>
        <v>#N/A</v>
      </c>
      <c r="NQ29" s="169" t="e">
        <f t="shared" si="164"/>
        <v>#N/A</v>
      </c>
      <c r="NR29" s="169" t="e">
        <f t="shared" si="165"/>
        <v>#N/A</v>
      </c>
      <c r="NS29" s="169" t="e">
        <f t="shared" si="166"/>
        <v>#N/A</v>
      </c>
      <c r="NT29" s="169" t="e">
        <f t="shared" si="167"/>
        <v>#N/A</v>
      </c>
      <c r="NU29" s="169" t="e">
        <f t="shared" si="168"/>
        <v>#N/A</v>
      </c>
      <c r="NV29" s="169" t="e">
        <f t="shared" si="169"/>
        <v>#N/A</v>
      </c>
      <c r="NW29" s="169" t="e">
        <f t="shared" si="170"/>
        <v>#N/A</v>
      </c>
      <c r="NX29" s="169" t="e">
        <f t="shared" si="171"/>
        <v>#N/A</v>
      </c>
      <c r="NY29" s="169" t="e">
        <f t="shared" si="172"/>
        <v>#N/A</v>
      </c>
      <c r="NZ29" s="169" t="e">
        <f t="shared" si="173"/>
        <v>#N/A</v>
      </c>
      <c r="OA29" s="169" t="e">
        <f t="shared" si="174"/>
        <v>#N/A</v>
      </c>
      <c r="OB29" s="169" t="e">
        <f t="shared" si="175"/>
        <v>#N/A</v>
      </c>
      <c r="OC29" s="169" t="e">
        <f t="shared" si="176"/>
        <v>#N/A</v>
      </c>
      <c r="OD29" s="169" t="e">
        <f t="shared" si="177"/>
        <v>#N/A</v>
      </c>
      <c r="OE29" s="169" t="e">
        <f t="shared" si="178"/>
        <v>#N/A</v>
      </c>
      <c r="OF29" s="169" t="e">
        <f t="shared" si="179"/>
        <v>#N/A</v>
      </c>
      <c r="OG29" s="169" t="e">
        <f t="shared" si="180"/>
        <v>#N/A</v>
      </c>
      <c r="OH29" s="169" t="e">
        <f t="shared" si="181"/>
        <v>#N/A</v>
      </c>
      <c r="OI29" s="169" t="e">
        <f t="shared" si="182"/>
        <v>#N/A</v>
      </c>
      <c r="OJ29" s="169" t="e">
        <f t="shared" si="183"/>
        <v>#N/A</v>
      </c>
      <c r="OK29" s="169" t="e">
        <f t="shared" si="184"/>
        <v>#N/A</v>
      </c>
      <c r="OL29" s="169" t="e">
        <f t="shared" si="185"/>
        <v>#N/A</v>
      </c>
      <c r="OM29" s="169" t="e">
        <f t="shared" si="186"/>
        <v>#N/A</v>
      </c>
      <c r="ON29" s="169" t="e">
        <f t="shared" si="187"/>
        <v>#N/A</v>
      </c>
      <c r="OO29" s="169" t="e">
        <f t="shared" si="188"/>
        <v>#N/A</v>
      </c>
      <c r="OP29" s="169" t="e">
        <f t="shared" si="189"/>
        <v>#N/A</v>
      </c>
      <c r="OQ29" s="169" t="e">
        <f t="shared" si="190"/>
        <v>#N/A</v>
      </c>
      <c r="OR29" s="169" t="e">
        <f t="shared" si="191"/>
        <v>#N/A</v>
      </c>
      <c r="OS29" s="169" t="e">
        <f t="shared" si="192"/>
        <v>#N/A</v>
      </c>
      <c r="OT29" s="169" t="e">
        <f t="shared" si="193"/>
        <v>#N/A</v>
      </c>
      <c r="OU29" s="169" t="e">
        <f t="shared" si="194"/>
        <v>#N/A</v>
      </c>
      <c r="OV29" s="169" t="e">
        <f t="shared" si="195"/>
        <v>#N/A</v>
      </c>
      <c r="OW29" s="169" t="e">
        <f t="shared" si="196"/>
        <v>#N/A</v>
      </c>
      <c r="OX29" s="169" t="e">
        <f t="shared" si="197"/>
        <v>#N/A</v>
      </c>
      <c r="OY29" s="169" t="e">
        <f t="shared" si="198"/>
        <v>#N/A</v>
      </c>
      <c r="OZ29" s="169" t="e">
        <f t="shared" si="199"/>
        <v>#N/A</v>
      </c>
      <c r="PA29" s="169" t="e">
        <f t="shared" si="200"/>
        <v>#N/A</v>
      </c>
      <c r="PB29" s="169" t="e">
        <f t="shared" si="201"/>
        <v>#N/A</v>
      </c>
      <c r="PC29" s="169" t="e">
        <f t="shared" si="202"/>
        <v>#N/A</v>
      </c>
      <c r="PD29" s="169" t="e">
        <f t="shared" si="203"/>
        <v>#N/A</v>
      </c>
      <c r="PE29" s="169" t="e">
        <f t="shared" si="204"/>
        <v>#N/A</v>
      </c>
      <c r="PF29" s="169" t="e">
        <f t="shared" si="205"/>
        <v>#N/A</v>
      </c>
      <c r="PG29" s="169" t="e">
        <f t="shared" si="206"/>
        <v>#N/A</v>
      </c>
      <c r="PH29" s="169" t="e">
        <f t="shared" si="207"/>
        <v>#N/A</v>
      </c>
    </row>
    <row r="30" spans="1:424" hidden="1" x14ac:dyDescent="0.75">
      <c r="A30" s="4">
        <v>27</v>
      </c>
      <c r="B30" s="96" t="str">
        <f t="shared" si="208"/>
        <v/>
      </c>
      <c r="C30" s="95"/>
      <c r="D30" s="96" t="str">
        <f t="shared" si="209"/>
        <v/>
      </c>
      <c r="E30" s="124" t="str">
        <f t="shared" si="0"/>
        <v/>
      </c>
      <c r="F30" s="124" t="str">
        <f t="shared" si="1"/>
        <v/>
      </c>
      <c r="G30" s="73" t="str">
        <f t="shared" si="210"/>
        <v/>
      </c>
      <c r="H30" s="23"/>
      <c r="I30" s="57"/>
      <c r="J30" s="280"/>
      <c r="K30" s="74" t="str">
        <f>IF(AND(B30&gt;0,C30&gt;0,D30&gt;0),IF(ISBLANK(J30),IF(ISBLANK(H30),"",(D30-B30)*VLOOKUP(H30,VLookups!$A$4:$B$13,2,FALSE)),J30),"")</f>
        <v/>
      </c>
      <c r="L30" s="75" t="str">
        <f t="shared" si="2"/>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211"/>
        <v/>
      </c>
      <c r="W30" s="49" t="str">
        <f t="shared" si="212"/>
        <v/>
      </c>
      <c r="X30" s="49" t="str">
        <f t="shared" ref="X30:CI33" si="240">IF(ISNONTEXT($V30),Y30-$V30,"")</f>
        <v/>
      </c>
      <c r="Y30" s="49" t="str">
        <f t="shared" si="240"/>
        <v/>
      </c>
      <c r="Z30" s="49" t="str">
        <f t="shared" si="240"/>
        <v/>
      </c>
      <c r="AA30" s="49" t="str">
        <f t="shared" si="240"/>
        <v/>
      </c>
      <c r="AB30" s="49" t="str">
        <f t="shared" si="240"/>
        <v/>
      </c>
      <c r="AC30" s="49" t="str">
        <f t="shared" si="240"/>
        <v/>
      </c>
      <c r="AD30" s="49" t="str">
        <f t="shared" si="240"/>
        <v/>
      </c>
      <c r="AE30" s="49" t="str">
        <f t="shared" si="240"/>
        <v/>
      </c>
      <c r="AF30" s="49" t="str">
        <f t="shared" si="240"/>
        <v/>
      </c>
      <c r="AG30" s="49" t="str">
        <f t="shared" si="240"/>
        <v/>
      </c>
      <c r="AH30" s="49" t="str">
        <f t="shared" si="240"/>
        <v/>
      </c>
      <c r="AI30" s="49" t="str">
        <f t="shared" si="240"/>
        <v/>
      </c>
      <c r="AJ30" s="49" t="str">
        <f t="shared" si="240"/>
        <v/>
      </c>
      <c r="AK30" s="49" t="str">
        <f t="shared" si="240"/>
        <v/>
      </c>
      <c r="AL30" s="49" t="str">
        <f t="shared" si="240"/>
        <v/>
      </c>
      <c r="AM30" s="49" t="str">
        <f t="shared" si="240"/>
        <v/>
      </c>
      <c r="AN30" s="49" t="str">
        <f t="shared" si="240"/>
        <v/>
      </c>
      <c r="AO30" s="49" t="str">
        <f t="shared" si="240"/>
        <v/>
      </c>
      <c r="AP30" s="49" t="str">
        <f t="shared" si="240"/>
        <v/>
      </c>
      <c r="AQ30" s="49" t="str">
        <f t="shared" si="240"/>
        <v/>
      </c>
      <c r="AR30" s="49" t="str">
        <f t="shared" si="240"/>
        <v/>
      </c>
      <c r="AS30" s="49" t="str">
        <f t="shared" si="240"/>
        <v/>
      </c>
      <c r="AT30" s="49" t="str">
        <f t="shared" si="240"/>
        <v/>
      </c>
      <c r="AU30" s="49" t="str">
        <f t="shared" si="240"/>
        <v/>
      </c>
      <c r="AV30" s="49" t="str">
        <f t="shared" si="240"/>
        <v/>
      </c>
      <c r="AW30" s="49" t="str">
        <f t="shared" si="240"/>
        <v/>
      </c>
      <c r="AX30" s="49" t="str">
        <f t="shared" si="240"/>
        <v/>
      </c>
      <c r="AY30" s="49" t="str">
        <f t="shared" si="240"/>
        <v/>
      </c>
      <c r="AZ30" s="49" t="str">
        <f t="shared" si="240"/>
        <v/>
      </c>
      <c r="BA30" s="49" t="str">
        <f t="shared" si="240"/>
        <v/>
      </c>
      <c r="BB30" s="49" t="str">
        <f t="shared" si="240"/>
        <v/>
      </c>
      <c r="BC30" s="49" t="str">
        <f t="shared" si="240"/>
        <v/>
      </c>
      <c r="BD30" s="49" t="str">
        <f t="shared" si="240"/>
        <v/>
      </c>
      <c r="BE30" s="49" t="str">
        <f t="shared" si="240"/>
        <v/>
      </c>
      <c r="BF30" s="49" t="str">
        <f t="shared" si="240"/>
        <v/>
      </c>
      <c r="BG30" s="49" t="str">
        <f t="shared" si="240"/>
        <v/>
      </c>
      <c r="BH30" s="49" t="str">
        <f t="shared" si="240"/>
        <v/>
      </c>
      <c r="BI30" s="49" t="str">
        <f t="shared" si="240"/>
        <v/>
      </c>
      <c r="BJ30" s="49" t="str">
        <f t="shared" si="240"/>
        <v/>
      </c>
      <c r="BK30" s="49" t="str">
        <f t="shared" si="240"/>
        <v/>
      </c>
      <c r="BL30" s="49" t="str">
        <f t="shared" si="240"/>
        <v/>
      </c>
      <c r="BM30" s="49" t="str">
        <f t="shared" si="240"/>
        <v/>
      </c>
      <c r="BN30" s="49" t="str">
        <f t="shared" si="240"/>
        <v/>
      </c>
      <c r="BO30" s="49" t="str">
        <f t="shared" si="240"/>
        <v/>
      </c>
      <c r="BP30" s="49" t="str">
        <f t="shared" si="240"/>
        <v/>
      </c>
      <c r="BQ30" s="49" t="str">
        <f t="shared" si="240"/>
        <v/>
      </c>
      <c r="BR30" s="49" t="str">
        <f t="shared" si="240"/>
        <v/>
      </c>
      <c r="BS30" s="49" t="str">
        <f t="shared" si="240"/>
        <v/>
      </c>
      <c r="BT30" s="49" t="str">
        <f t="shared" si="240"/>
        <v/>
      </c>
      <c r="BU30" s="49" t="str">
        <f t="shared" si="240"/>
        <v/>
      </c>
      <c r="BV30" s="49" t="str">
        <f t="shared" si="240"/>
        <v/>
      </c>
      <c r="BW30" s="49" t="str">
        <f t="shared" si="240"/>
        <v/>
      </c>
      <c r="BX30" s="49" t="str">
        <f t="shared" si="240"/>
        <v/>
      </c>
      <c r="BY30" s="49" t="str">
        <f t="shared" si="240"/>
        <v/>
      </c>
      <c r="BZ30" s="49" t="str">
        <f t="shared" si="240"/>
        <v/>
      </c>
      <c r="CA30" s="49" t="str">
        <f t="shared" si="240"/>
        <v/>
      </c>
      <c r="CB30" s="49" t="str">
        <f t="shared" si="240"/>
        <v/>
      </c>
      <c r="CC30" s="49" t="str">
        <f t="shared" si="240"/>
        <v/>
      </c>
      <c r="CD30" s="49" t="str">
        <f t="shared" si="240"/>
        <v/>
      </c>
      <c r="CE30" s="49" t="str">
        <f t="shared" si="240"/>
        <v/>
      </c>
      <c r="CF30" s="49" t="str">
        <f t="shared" si="240"/>
        <v/>
      </c>
      <c r="CG30" s="49" t="str">
        <f t="shared" si="240"/>
        <v/>
      </c>
      <c r="CH30" s="49" t="str">
        <f t="shared" si="240"/>
        <v/>
      </c>
      <c r="CI30" s="49" t="str">
        <f t="shared" si="240"/>
        <v/>
      </c>
      <c r="CJ30" s="49" t="str">
        <f t="shared" si="238"/>
        <v/>
      </c>
      <c r="CK30" s="49" t="str">
        <f t="shared" si="238"/>
        <v/>
      </c>
      <c r="CL30" s="49" t="str">
        <f t="shared" si="238"/>
        <v/>
      </c>
      <c r="CM30" s="49" t="str">
        <f t="shared" si="238"/>
        <v/>
      </c>
      <c r="CN30" s="49" t="str">
        <f t="shared" si="238"/>
        <v/>
      </c>
      <c r="CO30" s="49" t="str">
        <f t="shared" si="238"/>
        <v/>
      </c>
      <c r="CP30" s="49" t="str">
        <f t="shared" si="238"/>
        <v/>
      </c>
      <c r="CQ30" s="49" t="str">
        <f t="shared" si="238"/>
        <v/>
      </c>
      <c r="CR30" s="49" t="str">
        <f t="shared" si="238"/>
        <v/>
      </c>
      <c r="CS30" s="49" t="str">
        <f t="shared" si="238"/>
        <v/>
      </c>
      <c r="CT30" s="49" t="str">
        <f t="shared" si="238"/>
        <v/>
      </c>
      <c r="CU30" s="49" t="str">
        <f t="shared" si="238"/>
        <v/>
      </c>
      <c r="CV30" s="49" t="str">
        <f t="shared" si="238"/>
        <v/>
      </c>
      <c r="CW30" s="49" t="str">
        <f t="shared" si="238"/>
        <v/>
      </c>
      <c r="CX30" s="49" t="str">
        <f t="shared" si="238"/>
        <v/>
      </c>
      <c r="CY30" s="49" t="str">
        <f t="shared" si="238"/>
        <v/>
      </c>
      <c r="CZ30" s="49" t="str">
        <f t="shared" si="238"/>
        <v/>
      </c>
      <c r="DA30" s="49" t="str">
        <f t="shared" si="238"/>
        <v/>
      </c>
      <c r="DB30" s="49" t="str">
        <f t="shared" si="238"/>
        <v/>
      </c>
      <c r="DC30" s="49" t="str">
        <f t="shared" si="238"/>
        <v/>
      </c>
      <c r="DD30" s="49" t="str">
        <f t="shared" si="238"/>
        <v/>
      </c>
      <c r="DE30" s="49" t="str">
        <f t="shared" si="238"/>
        <v/>
      </c>
      <c r="DF30" s="49" t="str">
        <f t="shared" si="238"/>
        <v/>
      </c>
      <c r="DG30" s="49" t="str">
        <f t="shared" si="238"/>
        <v/>
      </c>
      <c r="DH30" s="49" t="str">
        <f t="shared" si="238"/>
        <v/>
      </c>
      <c r="DI30" s="49" t="str">
        <f t="shared" si="238"/>
        <v/>
      </c>
      <c r="DJ30" s="49" t="str">
        <f t="shared" si="238"/>
        <v/>
      </c>
      <c r="DK30" s="49" t="str">
        <f t="shared" si="238"/>
        <v/>
      </c>
      <c r="DL30" s="49" t="str">
        <f t="shared" si="238"/>
        <v/>
      </c>
      <c r="DM30" s="49" t="str">
        <f t="shared" si="238"/>
        <v/>
      </c>
      <c r="DN30" s="49" t="str">
        <f t="shared" si="238"/>
        <v/>
      </c>
      <c r="DO30" s="49" t="str">
        <f t="shared" si="238"/>
        <v/>
      </c>
      <c r="DP30" s="49" t="str">
        <f t="shared" si="238"/>
        <v/>
      </c>
      <c r="DQ30" s="49" t="str">
        <f t="shared" si="238"/>
        <v/>
      </c>
      <c r="DR30" s="49" t="str">
        <f t="shared" si="238"/>
        <v/>
      </c>
      <c r="DS30" s="183" t="str">
        <f t="shared" si="213"/>
        <v/>
      </c>
      <c r="DT30" s="49" t="str">
        <f t="shared" si="214"/>
        <v/>
      </c>
      <c r="DU30" s="49" t="str">
        <f t="shared" ref="DU30:GF33" si="241">IF(ISNONTEXT($V30),DT30+$V30,"")</f>
        <v/>
      </c>
      <c r="DV30" s="49" t="str">
        <f t="shared" si="241"/>
        <v/>
      </c>
      <c r="DW30" s="49" t="str">
        <f t="shared" si="241"/>
        <v/>
      </c>
      <c r="DX30" s="49" t="str">
        <f t="shared" si="241"/>
        <v/>
      </c>
      <c r="DY30" s="49" t="str">
        <f t="shared" si="241"/>
        <v/>
      </c>
      <c r="DZ30" s="49" t="str">
        <f t="shared" si="241"/>
        <v/>
      </c>
      <c r="EA30" s="49" t="str">
        <f t="shared" si="241"/>
        <v/>
      </c>
      <c r="EB30" s="49" t="str">
        <f t="shared" si="241"/>
        <v/>
      </c>
      <c r="EC30" s="49" t="str">
        <f t="shared" si="241"/>
        <v/>
      </c>
      <c r="ED30" s="49" t="str">
        <f t="shared" si="241"/>
        <v/>
      </c>
      <c r="EE30" s="49" t="str">
        <f t="shared" si="241"/>
        <v/>
      </c>
      <c r="EF30" s="49" t="str">
        <f t="shared" si="241"/>
        <v/>
      </c>
      <c r="EG30" s="49" t="str">
        <f t="shared" si="241"/>
        <v/>
      </c>
      <c r="EH30" s="49" t="str">
        <f t="shared" si="241"/>
        <v/>
      </c>
      <c r="EI30" s="49" t="str">
        <f t="shared" si="241"/>
        <v/>
      </c>
      <c r="EJ30" s="49" t="str">
        <f t="shared" si="241"/>
        <v/>
      </c>
      <c r="EK30" s="49" t="str">
        <f t="shared" si="241"/>
        <v/>
      </c>
      <c r="EL30" s="49" t="str">
        <f t="shared" si="241"/>
        <v/>
      </c>
      <c r="EM30" s="49" t="str">
        <f t="shared" si="241"/>
        <v/>
      </c>
      <c r="EN30" s="49" t="str">
        <f t="shared" si="241"/>
        <v/>
      </c>
      <c r="EO30" s="49" t="str">
        <f t="shared" si="241"/>
        <v/>
      </c>
      <c r="EP30" s="49" t="str">
        <f t="shared" si="241"/>
        <v/>
      </c>
      <c r="EQ30" s="49" t="str">
        <f t="shared" si="241"/>
        <v/>
      </c>
      <c r="ER30" s="49" t="str">
        <f t="shared" si="241"/>
        <v/>
      </c>
      <c r="ES30" s="49" t="str">
        <f t="shared" si="241"/>
        <v/>
      </c>
      <c r="ET30" s="49" t="str">
        <f t="shared" si="241"/>
        <v/>
      </c>
      <c r="EU30" s="49" t="str">
        <f t="shared" si="241"/>
        <v/>
      </c>
      <c r="EV30" s="49" t="str">
        <f t="shared" si="241"/>
        <v/>
      </c>
      <c r="EW30" s="49" t="str">
        <f t="shared" si="241"/>
        <v/>
      </c>
      <c r="EX30" s="49" t="str">
        <f t="shared" si="241"/>
        <v/>
      </c>
      <c r="EY30" s="49" t="str">
        <f t="shared" si="241"/>
        <v/>
      </c>
      <c r="EZ30" s="49" t="str">
        <f t="shared" si="241"/>
        <v/>
      </c>
      <c r="FA30" s="49" t="str">
        <f t="shared" si="241"/>
        <v/>
      </c>
      <c r="FB30" s="49" t="str">
        <f t="shared" si="241"/>
        <v/>
      </c>
      <c r="FC30" s="49" t="str">
        <f t="shared" si="241"/>
        <v/>
      </c>
      <c r="FD30" s="49" t="str">
        <f t="shared" si="241"/>
        <v/>
      </c>
      <c r="FE30" s="49" t="str">
        <f t="shared" si="241"/>
        <v/>
      </c>
      <c r="FF30" s="49" t="str">
        <f t="shared" si="241"/>
        <v/>
      </c>
      <c r="FG30" s="49" t="str">
        <f t="shared" si="241"/>
        <v/>
      </c>
      <c r="FH30" s="49" t="str">
        <f t="shared" si="241"/>
        <v/>
      </c>
      <c r="FI30" s="49" t="str">
        <f t="shared" si="241"/>
        <v/>
      </c>
      <c r="FJ30" s="49" t="str">
        <f t="shared" si="241"/>
        <v/>
      </c>
      <c r="FK30" s="49" t="str">
        <f t="shared" si="241"/>
        <v/>
      </c>
      <c r="FL30" s="49" t="str">
        <f t="shared" si="241"/>
        <v/>
      </c>
      <c r="FM30" s="49" t="str">
        <f t="shared" si="241"/>
        <v/>
      </c>
      <c r="FN30" s="49" t="str">
        <f t="shared" si="241"/>
        <v/>
      </c>
      <c r="FO30" s="49" t="str">
        <f t="shared" si="241"/>
        <v/>
      </c>
      <c r="FP30" s="49" t="str">
        <f t="shared" si="241"/>
        <v/>
      </c>
      <c r="FQ30" s="49" t="str">
        <f t="shared" si="241"/>
        <v/>
      </c>
      <c r="FR30" s="49" t="str">
        <f t="shared" si="241"/>
        <v/>
      </c>
      <c r="FS30" s="49" t="str">
        <f t="shared" si="241"/>
        <v/>
      </c>
      <c r="FT30" s="49" t="str">
        <f t="shared" si="241"/>
        <v/>
      </c>
      <c r="FU30" s="49" t="str">
        <f t="shared" si="241"/>
        <v/>
      </c>
      <c r="FV30" s="49" t="str">
        <f t="shared" si="241"/>
        <v/>
      </c>
      <c r="FW30" s="49" t="str">
        <f t="shared" si="241"/>
        <v/>
      </c>
      <c r="FX30" s="49" t="str">
        <f t="shared" si="241"/>
        <v/>
      </c>
      <c r="FY30" s="49" t="str">
        <f t="shared" si="241"/>
        <v/>
      </c>
      <c r="FZ30" s="49" t="str">
        <f t="shared" si="241"/>
        <v/>
      </c>
      <c r="GA30" s="49" t="str">
        <f t="shared" si="241"/>
        <v/>
      </c>
      <c r="GB30" s="49" t="str">
        <f t="shared" si="241"/>
        <v/>
      </c>
      <c r="GC30" s="49" t="str">
        <f t="shared" si="241"/>
        <v/>
      </c>
      <c r="GD30" s="49" t="str">
        <f t="shared" si="241"/>
        <v/>
      </c>
      <c r="GE30" s="49" t="str">
        <f t="shared" si="241"/>
        <v/>
      </c>
      <c r="GF30" s="49" t="str">
        <f t="shared" si="241"/>
        <v/>
      </c>
      <c r="GG30" s="49" t="str">
        <f t="shared" si="239"/>
        <v/>
      </c>
      <c r="GH30" s="49" t="str">
        <f t="shared" si="239"/>
        <v/>
      </c>
      <c r="GI30" s="49" t="str">
        <f t="shared" si="239"/>
        <v/>
      </c>
      <c r="GJ30" s="49" t="str">
        <f t="shared" si="239"/>
        <v/>
      </c>
      <c r="GK30" s="49" t="str">
        <f t="shared" si="239"/>
        <v/>
      </c>
      <c r="GL30" s="49" t="str">
        <f t="shared" si="239"/>
        <v/>
      </c>
      <c r="GM30" s="49" t="str">
        <f t="shared" si="239"/>
        <v/>
      </c>
      <c r="GN30" s="49" t="str">
        <f t="shared" si="239"/>
        <v/>
      </c>
      <c r="GO30" s="49" t="str">
        <f t="shared" si="239"/>
        <v/>
      </c>
      <c r="GP30" s="49" t="str">
        <f t="shared" si="239"/>
        <v/>
      </c>
      <c r="GQ30" s="49" t="str">
        <f t="shared" si="239"/>
        <v/>
      </c>
      <c r="GR30" s="49" t="str">
        <f t="shared" si="239"/>
        <v/>
      </c>
      <c r="GS30" s="49" t="str">
        <f t="shared" si="239"/>
        <v/>
      </c>
      <c r="GT30" s="49" t="str">
        <f t="shared" si="239"/>
        <v/>
      </c>
      <c r="GU30" s="49" t="str">
        <f t="shared" si="239"/>
        <v/>
      </c>
      <c r="GV30" s="49" t="str">
        <f t="shared" si="239"/>
        <v/>
      </c>
      <c r="GW30" s="49" t="str">
        <f t="shared" si="239"/>
        <v/>
      </c>
      <c r="GX30" s="49" t="str">
        <f t="shared" si="239"/>
        <v/>
      </c>
      <c r="GY30" s="49" t="str">
        <f t="shared" si="239"/>
        <v/>
      </c>
      <c r="GZ30" s="49" t="str">
        <f t="shared" si="239"/>
        <v/>
      </c>
      <c r="HA30" s="49" t="str">
        <f t="shared" si="239"/>
        <v/>
      </c>
      <c r="HB30" s="49" t="str">
        <f t="shared" si="239"/>
        <v/>
      </c>
      <c r="HC30" s="49" t="str">
        <f t="shared" si="239"/>
        <v/>
      </c>
      <c r="HD30" s="49" t="str">
        <f t="shared" si="239"/>
        <v/>
      </c>
      <c r="HE30" s="49" t="str">
        <f t="shared" si="239"/>
        <v/>
      </c>
      <c r="HF30" s="49" t="str">
        <f t="shared" si="239"/>
        <v/>
      </c>
      <c r="HG30" s="49" t="str">
        <f t="shared" si="239"/>
        <v/>
      </c>
      <c r="HH30" s="49" t="str">
        <f t="shared" si="239"/>
        <v/>
      </c>
      <c r="HI30" s="49" t="str">
        <f t="shared" si="239"/>
        <v/>
      </c>
      <c r="HJ30" s="49" t="str">
        <f t="shared" si="239"/>
        <v/>
      </c>
      <c r="HK30" s="49" t="str">
        <f t="shared" si="239"/>
        <v/>
      </c>
      <c r="HL30" s="49" t="str">
        <f t="shared" si="239"/>
        <v/>
      </c>
      <c r="HM30" s="49" t="str">
        <f t="shared" si="239"/>
        <v/>
      </c>
      <c r="HN30" s="49" t="str">
        <f t="shared" si="239"/>
        <v/>
      </c>
      <c r="HO30" s="49" t="str">
        <f t="shared" si="239"/>
        <v/>
      </c>
      <c r="HP30" s="169" t="e">
        <f t="shared" si="7"/>
        <v>#N/A</v>
      </c>
      <c r="HQ30" s="169" t="e">
        <f t="shared" si="8"/>
        <v>#N/A</v>
      </c>
      <c r="HR30" s="169" t="e">
        <f t="shared" si="9"/>
        <v>#N/A</v>
      </c>
      <c r="HS30" s="169" t="e">
        <f t="shared" si="10"/>
        <v>#N/A</v>
      </c>
      <c r="HT30" s="169" t="e">
        <f t="shared" si="11"/>
        <v>#N/A</v>
      </c>
      <c r="HU30" s="169" t="e">
        <f t="shared" si="12"/>
        <v>#N/A</v>
      </c>
      <c r="HV30" s="169" t="e">
        <f t="shared" si="13"/>
        <v>#N/A</v>
      </c>
      <c r="HW30" s="169" t="e">
        <f t="shared" si="14"/>
        <v>#N/A</v>
      </c>
      <c r="HX30" s="169" t="e">
        <f t="shared" si="15"/>
        <v>#N/A</v>
      </c>
      <c r="HY30" s="169" t="e">
        <f t="shared" si="16"/>
        <v>#N/A</v>
      </c>
      <c r="HZ30" s="169" t="e">
        <f t="shared" si="17"/>
        <v>#N/A</v>
      </c>
      <c r="IA30" s="169" t="e">
        <f t="shared" si="18"/>
        <v>#N/A</v>
      </c>
      <c r="IB30" s="169" t="e">
        <f t="shared" si="19"/>
        <v>#N/A</v>
      </c>
      <c r="IC30" s="169" t="e">
        <f t="shared" si="20"/>
        <v>#N/A</v>
      </c>
      <c r="ID30" s="169" t="e">
        <f t="shared" si="21"/>
        <v>#N/A</v>
      </c>
      <c r="IE30" s="169" t="e">
        <f t="shared" si="22"/>
        <v>#N/A</v>
      </c>
      <c r="IF30" s="169" t="e">
        <f t="shared" si="23"/>
        <v>#N/A</v>
      </c>
      <c r="IG30" s="169" t="e">
        <f t="shared" si="24"/>
        <v>#N/A</v>
      </c>
      <c r="IH30" s="169" t="e">
        <f t="shared" si="25"/>
        <v>#N/A</v>
      </c>
      <c r="II30" s="169" t="e">
        <f t="shared" si="26"/>
        <v>#N/A</v>
      </c>
      <c r="IJ30" s="169" t="e">
        <f t="shared" si="27"/>
        <v>#N/A</v>
      </c>
      <c r="IK30" s="169" t="e">
        <f t="shared" si="28"/>
        <v>#N/A</v>
      </c>
      <c r="IL30" s="169" t="e">
        <f t="shared" si="29"/>
        <v>#N/A</v>
      </c>
      <c r="IM30" s="169" t="e">
        <f t="shared" si="30"/>
        <v>#N/A</v>
      </c>
      <c r="IN30" s="169" t="e">
        <f t="shared" si="31"/>
        <v>#N/A</v>
      </c>
      <c r="IO30" s="169" t="e">
        <f t="shared" si="32"/>
        <v>#N/A</v>
      </c>
      <c r="IP30" s="169" t="e">
        <f t="shared" si="33"/>
        <v>#N/A</v>
      </c>
      <c r="IQ30" s="169" t="e">
        <f t="shared" si="34"/>
        <v>#N/A</v>
      </c>
      <c r="IR30" s="169" t="e">
        <f t="shared" si="35"/>
        <v>#N/A</v>
      </c>
      <c r="IS30" s="169" t="e">
        <f t="shared" si="36"/>
        <v>#N/A</v>
      </c>
      <c r="IT30" s="169" t="e">
        <f t="shared" si="37"/>
        <v>#N/A</v>
      </c>
      <c r="IU30" s="169" t="e">
        <f t="shared" si="38"/>
        <v>#N/A</v>
      </c>
      <c r="IV30" s="169" t="e">
        <f t="shared" si="39"/>
        <v>#N/A</v>
      </c>
      <c r="IW30" s="169" t="e">
        <f t="shared" si="40"/>
        <v>#N/A</v>
      </c>
      <c r="IX30" s="169" t="e">
        <f t="shared" si="41"/>
        <v>#N/A</v>
      </c>
      <c r="IY30" s="169" t="e">
        <f t="shared" si="42"/>
        <v>#N/A</v>
      </c>
      <c r="IZ30" s="169" t="e">
        <f t="shared" si="43"/>
        <v>#N/A</v>
      </c>
      <c r="JA30" s="169" t="e">
        <f t="shared" si="44"/>
        <v>#N/A</v>
      </c>
      <c r="JB30" s="169" t="e">
        <f t="shared" si="45"/>
        <v>#N/A</v>
      </c>
      <c r="JC30" s="169" t="e">
        <f t="shared" si="46"/>
        <v>#N/A</v>
      </c>
      <c r="JD30" s="169" t="e">
        <f t="shared" si="47"/>
        <v>#N/A</v>
      </c>
      <c r="JE30" s="169" t="e">
        <f t="shared" si="48"/>
        <v>#N/A</v>
      </c>
      <c r="JF30" s="169" t="e">
        <f t="shared" si="49"/>
        <v>#N/A</v>
      </c>
      <c r="JG30" s="169" t="e">
        <f t="shared" si="50"/>
        <v>#N/A</v>
      </c>
      <c r="JH30" s="169" t="e">
        <f t="shared" si="51"/>
        <v>#N/A</v>
      </c>
      <c r="JI30" s="169" t="e">
        <f t="shared" si="52"/>
        <v>#N/A</v>
      </c>
      <c r="JJ30" s="169" t="e">
        <f t="shared" si="53"/>
        <v>#N/A</v>
      </c>
      <c r="JK30" s="169" t="e">
        <f t="shared" si="54"/>
        <v>#N/A</v>
      </c>
      <c r="JL30" s="169" t="e">
        <f t="shared" si="55"/>
        <v>#N/A</v>
      </c>
      <c r="JM30" s="169" t="e">
        <f t="shared" si="56"/>
        <v>#N/A</v>
      </c>
      <c r="JN30" s="169" t="e">
        <f t="shared" si="57"/>
        <v>#N/A</v>
      </c>
      <c r="JO30" s="169" t="e">
        <f t="shared" si="58"/>
        <v>#N/A</v>
      </c>
      <c r="JP30" s="169" t="e">
        <f t="shared" si="59"/>
        <v>#N/A</v>
      </c>
      <c r="JQ30" s="169" t="e">
        <f t="shared" si="60"/>
        <v>#N/A</v>
      </c>
      <c r="JR30" s="169" t="e">
        <f t="shared" si="61"/>
        <v>#N/A</v>
      </c>
      <c r="JS30" s="169" t="e">
        <f t="shared" si="62"/>
        <v>#N/A</v>
      </c>
      <c r="JT30" s="169" t="e">
        <f t="shared" si="63"/>
        <v>#N/A</v>
      </c>
      <c r="JU30" s="169" t="e">
        <f t="shared" si="64"/>
        <v>#N/A</v>
      </c>
      <c r="JV30" s="169" t="e">
        <f t="shared" si="65"/>
        <v>#N/A</v>
      </c>
      <c r="JW30" s="169" t="e">
        <f t="shared" si="66"/>
        <v>#N/A</v>
      </c>
      <c r="JX30" s="169" t="e">
        <f t="shared" si="67"/>
        <v>#N/A</v>
      </c>
      <c r="JY30" s="169" t="e">
        <f t="shared" si="68"/>
        <v>#N/A</v>
      </c>
      <c r="JZ30" s="169" t="e">
        <f t="shared" si="69"/>
        <v>#N/A</v>
      </c>
      <c r="KA30" s="169" t="e">
        <f t="shared" si="70"/>
        <v>#N/A</v>
      </c>
      <c r="KB30" s="169" t="e">
        <f t="shared" si="71"/>
        <v>#N/A</v>
      </c>
      <c r="KC30" s="169" t="e">
        <f t="shared" si="72"/>
        <v>#N/A</v>
      </c>
      <c r="KD30" s="169" t="e">
        <f t="shared" si="73"/>
        <v>#N/A</v>
      </c>
      <c r="KE30" s="169" t="e">
        <f t="shared" si="74"/>
        <v>#N/A</v>
      </c>
      <c r="KF30" s="169" t="e">
        <f t="shared" si="75"/>
        <v>#N/A</v>
      </c>
      <c r="KG30" s="169" t="e">
        <f t="shared" si="76"/>
        <v>#N/A</v>
      </c>
      <c r="KH30" s="169" t="e">
        <f t="shared" si="77"/>
        <v>#N/A</v>
      </c>
      <c r="KI30" s="169" t="e">
        <f t="shared" si="78"/>
        <v>#N/A</v>
      </c>
      <c r="KJ30" s="169" t="e">
        <f t="shared" si="79"/>
        <v>#N/A</v>
      </c>
      <c r="KK30" s="169" t="e">
        <f t="shared" si="80"/>
        <v>#N/A</v>
      </c>
      <c r="KL30" s="169" t="e">
        <f t="shared" si="81"/>
        <v>#N/A</v>
      </c>
      <c r="KM30" s="169" t="e">
        <f t="shared" si="82"/>
        <v>#N/A</v>
      </c>
      <c r="KN30" s="169" t="e">
        <f t="shared" si="83"/>
        <v>#N/A</v>
      </c>
      <c r="KO30" s="169" t="e">
        <f t="shared" si="84"/>
        <v>#N/A</v>
      </c>
      <c r="KP30" s="169" t="e">
        <f t="shared" si="85"/>
        <v>#N/A</v>
      </c>
      <c r="KQ30" s="169" t="e">
        <f t="shared" si="86"/>
        <v>#N/A</v>
      </c>
      <c r="KR30" s="169" t="e">
        <f t="shared" si="87"/>
        <v>#N/A</v>
      </c>
      <c r="KS30" s="169" t="e">
        <f t="shared" si="88"/>
        <v>#N/A</v>
      </c>
      <c r="KT30" s="169" t="e">
        <f t="shared" si="89"/>
        <v>#N/A</v>
      </c>
      <c r="KU30" s="169" t="e">
        <f t="shared" si="90"/>
        <v>#N/A</v>
      </c>
      <c r="KV30" s="169" t="e">
        <f t="shared" si="91"/>
        <v>#N/A</v>
      </c>
      <c r="KW30" s="169" t="e">
        <f t="shared" si="92"/>
        <v>#N/A</v>
      </c>
      <c r="KX30" s="169" t="e">
        <f t="shared" si="93"/>
        <v>#N/A</v>
      </c>
      <c r="KY30" s="169" t="e">
        <f t="shared" si="94"/>
        <v>#N/A</v>
      </c>
      <c r="KZ30" s="169" t="e">
        <f t="shared" si="95"/>
        <v>#N/A</v>
      </c>
      <c r="LA30" s="169" t="e">
        <f t="shared" si="96"/>
        <v>#N/A</v>
      </c>
      <c r="LB30" s="169" t="e">
        <f t="shared" si="97"/>
        <v>#N/A</v>
      </c>
      <c r="LC30" s="169" t="e">
        <f t="shared" si="98"/>
        <v>#N/A</v>
      </c>
      <c r="LD30" s="169" t="e">
        <f t="shared" si="99"/>
        <v>#N/A</v>
      </c>
      <c r="LE30" s="169" t="e">
        <f t="shared" si="100"/>
        <v>#N/A</v>
      </c>
      <c r="LF30" s="169" t="e">
        <f t="shared" si="101"/>
        <v>#N/A</v>
      </c>
      <c r="LG30" s="169" t="e">
        <f t="shared" si="102"/>
        <v>#N/A</v>
      </c>
      <c r="LH30" s="169" t="e">
        <f t="shared" si="103"/>
        <v>#N/A</v>
      </c>
      <c r="LI30" s="169" t="e">
        <f t="shared" si="104"/>
        <v>#N/A</v>
      </c>
      <c r="LJ30" s="169" t="e">
        <f t="shared" si="105"/>
        <v>#N/A</v>
      </c>
      <c r="LK30" s="169" t="e">
        <f t="shared" si="106"/>
        <v>#N/A</v>
      </c>
      <c r="LL30" s="169" t="e">
        <f t="shared" si="107"/>
        <v>#N/A</v>
      </c>
      <c r="LM30" s="169" t="e">
        <f t="shared" si="108"/>
        <v>#N/A</v>
      </c>
      <c r="LN30" s="169" t="e">
        <f t="shared" si="109"/>
        <v>#N/A</v>
      </c>
      <c r="LO30" s="169" t="e">
        <f t="shared" si="110"/>
        <v>#N/A</v>
      </c>
      <c r="LP30" s="169" t="e">
        <f t="shared" si="111"/>
        <v>#N/A</v>
      </c>
      <c r="LQ30" s="169" t="e">
        <f t="shared" si="112"/>
        <v>#N/A</v>
      </c>
      <c r="LR30" s="169" t="e">
        <f t="shared" si="113"/>
        <v>#N/A</v>
      </c>
      <c r="LS30" s="169" t="e">
        <f t="shared" si="114"/>
        <v>#N/A</v>
      </c>
      <c r="LT30" s="169" t="e">
        <f t="shared" si="115"/>
        <v>#N/A</v>
      </c>
      <c r="LU30" s="169" t="e">
        <f t="shared" si="116"/>
        <v>#N/A</v>
      </c>
      <c r="LV30" s="169" t="e">
        <f t="shared" si="117"/>
        <v>#N/A</v>
      </c>
      <c r="LW30" s="169" t="e">
        <f t="shared" si="118"/>
        <v>#N/A</v>
      </c>
      <c r="LX30" s="169" t="e">
        <f t="shared" si="119"/>
        <v>#N/A</v>
      </c>
      <c r="LY30" s="169" t="e">
        <f t="shared" si="120"/>
        <v>#N/A</v>
      </c>
      <c r="LZ30" s="169" t="e">
        <f t="shared" si="121"/>
        <v>#N/A</v>
      </c>
      <c r="MA30" s="169" t="e">
        <f t="shared" si="122"/>
        <v>#N/A</v>
      </c>
      <c r="MB30" s="169" t="e">
        <f t="shared" si="123"/>
        <v>#N/A</v>
      </c>
      <c r="MC30" s="169" t="e">
        <f t="shared" si="124"/>
        <v>#N/A</v>
      </c>
      <c r="MD30" s="169" t="e">
        <f t="shared" si="125"/>
        <v>#N/A</v>
      </c>
      <c r="ME30" s="169" t="e">
        <f t="shared" si="126"/>
        <v>#N/A</v>
      </c>
      <c r="MF30" s="169" t="e">
        <f t="shared" si="127"/>
        <v>#N/A</v>
      </c>
      <c r="MG30" s="169" t="e">
        <f t="shared" si="128"/>
        <v>#N/A</v>
      </c>
      <c r="MH30" s="169" t="e">
        <f t="shared" si="129"/>
        <v>#N/A</v>
      </c>
      <c r="MI30" s="169" t="e">
        <f t="shared" si="130"/>
        <v>#N/A</v>
      </c>
      <c r="MJ30" s="169" t="e">
        <f t="shared" si="131"/>
        <v>#N/A</v>
      </c>
      <c r="MK30" s="169" t="e">
        <f t="shared" si="132"/>
        <v>#N/A</v>
      </c>
      <c r="ML30" s="169" t="e">
        <f t="shared" si="133"/>
        <v>#N/A</v>
      </c>
      <c r="MM30" s="169" t="e">
        <f t="shared" si="134"/>
        <v>#N/A</v>
      </c>
      <c r="MN30" s="169" t="e">
        <f t="shared" si="135"/>
        <v>#N/A</v>
      </c>
      <c r="MO30" s="169" t="e">
        <f t="shared" si="136"/>
        <v>#N/A</v>
      </c>
      <c r="MP30" s="169" t="e">
        <f t="shared" si="137"/>
        <v>#N/A</v>
      </c>
      <c r="MQ30" s="169" t="e">
        <f t="shared" si="138"/>
        <v>#N/A</v>
      </c>
      <c r="MR30" s="169" t="e">
        <f t="shared" si="139"/>
        <v>#N/A</v>
      </c>
      <c r="MS30" s="169" t="e">
        <f t="shared" si="140"/>
        <v>#N/A</v>
      </c>
      <c r="MT30" s="169" t="e">
        <f t="shared" si="141"/>
        <v>#N/A</v>
      </c>
      <c r="MU30" s="169" t="e">
        <f t="shared" si="142"/>
        <v>#N/A</v>
      </c>
      <c r="MV30" s="169" t="e">
        <f t="shared" si="143"/>
        <v>#N/A</v>
      </c>
      <c r="MW30" s="169" t="e">
        <f t="shared" si="144"/>
        <v>#N/A</v>
      </c>
      <c r="MX30" s="169" t="e">
        <f t="shared" si="145"/>
        <v>#N/A</v>
      </c>
      <c r="MY30" s="169" t="e">
        <f t="shared" si="146"/>
        <v>#N/A</v>
      </c>
      <c r="MZ30" s="169" t="e">
        <f t="shared" si="147"/>
        <v>#N/A</v>
      </c>
      <c r="NA30" s="169" t="e">
        <f t="shared" si="148"/>
        <v>#N/A</v>
      </c>
      <c r="NB30" s="169" t="e">
        <f t="shared" si="149"/>
        <v>#N/A</v>
      </c>
      <c r="NC30" s="169" t="e">
        <f t="shared" si="150"/>
        <v>#N/A</v>
      </c>
      <c r="ND30" s="169" t="e">
        <f t="shared" si="151"/>
        <v>#N/A</v>
      </c>
      <c r="NE30" s="169" t="e">
        <f t="shared" si="152"/>
        <v>#N/A</v>
      </c>
      <c r="NF30" s="169" t="e">
        <f t="shared" si="153"/>
        <v>#N/A</v>
      </c>
      <c r="NG30" s="169" t="e">
        <f t="shared" si="154"/>
        <v>#N/A</v>
      </c>
      <c r="NH30" s="169" t="e">
        <f t="shared" si="155"/>
        <v>#N/A</v>
      </c>
      <c r="NI30" s="169" t="e">
        <f t="shared" si="156"/>
        <v>#N/A</v>
      </c>
      <c r="NJ30" s="169" t="e">
        <f t="shared" si="157"/>
        <v>#N/A</v>
      </c>
      <c r="NK30" s="169" t="e">
        <f t="shared" si="158"/>
        <v>#N/A</v>
      </c>
      <c r="NL30" s="169" t="e">
        <f t="shared" si="159"/>
        <v>#N/A</v>
      </c>
      <c r="NM30" s="169" t="e">
        <f t="shared" si="160"/>
        <v>#N/A</v>
      </c>
      <c r="NN30" s="169" t="e">
        <f t="shared" si="161"/>
        <v>#N/A</v>
      </c>
      <c r="NO30" s="169" t="e">
        <f t="shared" si="162"/>
        <v>#N/A</v>
      </c>
      <c r="NP30" s="169" t="e">
        <f t="shared" si="163"/>
        <v>#N/A</v>
      </c>
      <c r="NQ30" s="169" t="e">
        <f t="shared" si="164"/>
        <v>#N/A</v>
      </c>
      <c r="NR30" s="169" t="e">
        <f t="shared" si="165"/>
        <v>#N/A</v>
      </c>
      <c r="NS30" s="169" t="e">
        <f t="shared" si="166"/>
        <v>#N/A</v>
      </c>
      <c r="NT30" s="169" t="e">
        <f t="shared" si="167"/>
        <v>#N/A</v>
      </c>
      <c r="NU30" s="169" t="e">
        <f t="shared" si="168"/>
        <v>#N/A</v>
      </c>
      <c r="NV30" s="169" t="e">
        <f t="shared" si="169"/>
        <v>#N/A</v>
      </c>
      <c r="NW30" s="169" t="e">
        <f t="shared" si="170"/>
        <v>#N/A</v>
      </c>
      <c r="NX30" s="169" t="e">
        <f t="shared" si="171"/>
        <v>#N/A</v>
      </c>
      <c r="NY30" s="169" t="e">
        <f t="shared" si="172"/>
        <v>#N/A</v>
      </c>
      <c r="NZ30" s="169" t="e">
        <f t="shared" si="173"/>
        <v>#N/A</v>
      </c>
      <c r="OA30" s="169" t="e">
        <f t="shared" si="174"/>
        <v>#N/A</v>
      </c>
      <c r="OB30" s="169" t="e">
        <f t="shared" si="175"/>
        <v>#N/A</v>
      </c>
      <c r="OC30" s="169" t="e">
        <f t="shared" si="176"/>
        <v>#N/A</v>
      </c>
      <c r="OD30" s="169" t="e">
        <f t="shared" si="177"/>
        <v>#N/A</v>
      </c>
      <c r="OE30" s="169" t="e">
        <f t="shared" si="178"/>
        <v>#N/A</v>
      </c>
      <c r="OF30" s="169" t="e">
        <f t="shared" si="179"/>
        <v>#N/A</v>
      </c>
      <c r="OG30" s="169" t="e">
        <f t="shared" si="180"/>
        <v>#N/A</v>
      </c>
      <c r="OH30" s="169" t="e">
        <f t="shared" si="181"/>
        <v>#N/A</v>
      </c>
      <c r="OI30" s="169" t="e">
        <f t="shared" si="182"/>
        <v>#N/A</v>
      </c>
      <c r="OJ30" s="169" t="e">
        <f t="shared" si="183"/>
        <v>#N/A</v>
      </c>
      <c r="OK30" s="169" t="e">
        <f t="shared" si="184"/>
        <v>#N/A</v>
      </c>
      <c r="OL30" s="169" t="e">
        <f t="shared" si="185"/>
        <v>#N/A</v>
      </c>
      <c r="OM30" s="169" t="e">
        <f t="shared" si="186"/>
        <v>#N/A</v>
      </c>
      <c r="ON30" s="169" t="e">
        <f t="shared" si="187"/>
        <v>#N/A</v>
      </c>
      <c r="OO30" s="169" t="e">
        <f t="shared" si="188"/>
        <v>#N/A</v>
      </c>
      <c r="OP30" s="169" t="e">
        <f t="shared" si="189"/>
        <v>#N/A</v>
      </c>
      <c r="OQ30" s="169" t="e">
        <f t="shared" si="190"/>
        <v>#N/A</v>
      </c>
      <c r="OR30" s="169" t="e">
        <f t="shared" si="191"/>
        <v>#N/A</v>
      </c>
      <c r="OS30" s="169" t="e">
        <f t="shared" si="192"/>
        <v>#N/A</v>
      </c>
      <c r="OT30" s="169" t="e">
        <f t="shared" si="193"/>
        <v>#N/A</v>
      </c>
      <c r="OU30" s="169" t="e">
        <f t="shared" si="194"/>
        <v>#N/A</v>
      </c>
      <c r="OV30" s="169" t="e">
        <f t="shared" si="195"/>
        <v>#N/A</v>
      </c>
      <c r="OW30" s="169" t="e">
        <f t="shared" si="196"/>
        <v>#N/A</v>
      </c>
      <c r="OX30" s="169" t="e">
        <f t="shared" si="197"/>
        <v>#N/A</v>
      </c>
      <c r="OY30" s="169" t="e">
        <f t="shared" si="198"/>
        <v>#N/A</v>
      </c>
      <c r="OZ30" s="169" t="e">
        <f t="shared" si="199"/>
        <v>#N/A</v>
      </c>
      <c r="PA30" s="169" t="e">
        <f t="shared" si="200"/>
        <v>#N/A</v>
      </c>
      <c r="PB30" s="169" t="e">
        <f t="shared" si="201"/>
        <v>#N/A</v>
      </c>
      <c r="PC30" s="169" t="e">
        <f t="shared" si="202"/>
        <v>#N/A</v>
      </c>
      <c r="PD30" s="169" t="e">
        <f t="shared" si="203"/>
        <v>#N/A</v>
      </c>
      <c r="PE30" s="169" t="e">
        <f t="shared" si="204"/>
        <v>#N/A</v>
      </c>
      <c r="PF30" s="169" t="e">
        <f t="shared" si="205"/>
        <v>#N/A</v>
      </c>
      <c r="PG30" s="169" t="e">
        <f t="shared" si="206"/>
        <v>#N/A</v>
      </c>
      <c r="PH30" s="169" t="e">
        <f t="shared" si="207"/>
        <v>#N/A</v>
      </c>
    </row>
    <row r="31" spans="1:424" hidden="1" x14ac:dyDescent="0.75">
      <c r="A31" s="4">
        <v>28</v>
      </c>
      <c r="B31" s="96" t="str">
        <f t="shared" si="208"/>
        <v/>
      </c>
      <c r="C31" s="95"/>
      <c r="D31" s="96" t="str">
        <f t="shared" si="209"/>
        <v/>
      </c>
      <c r="E31" s="124" t="str">
        <f t="shared" si="0"/>
        <v/>
      </c>
      <c r="F31" s="124" t="str">
        <f t="shared" si="1"/>
        <v/>
      </c>
      <c r="G31" s="73" t="str">
        <f t="shared" si="210"/>
        <v/>
      </c>
      <c r="H31" s="23"/>
      <c r="I31" s="57"/>
      <c r="J31" s="280"/>
      <c r="K31" s="74" t="str">
        <f>IF(AND(B31&gt;0,C31&gt;0,D31&gt;0),IF(ISBLANK(J31),IF(ISBLANK(H31),"",(D31-B31)*VLOOKUP(H31,VLookups!$A$4:$B$13,2,FALSE)),J31),"")</f>
        <v/>
      </c>
      <c r="L31" s="75" t="str">
        <f t="shared" si="2"/>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211"/>
        <v/>
      </c>
      <c r="W31" s="49" t="str">
        <f t="shared" si="212"/>
        <v/>
      </c>
      <c r="X31" s="49" t="str">
        <f t="shared" si="240"/>
        <v/>
      </c>
      <c r="Y31" s="49" t="str">
        <f t="shared" si="240"/>
        <v/>
      </c>
      <c r="Z31" s="49" t="str">
        <f t="shared" si="240"/>
        <v/>
      </c>
      <c r="AA31" s="49" t="str">
        <f t="shared" si="240"/>
        <v/>
      </c>
      <c r="AB31" s="49" t="str">
        <f t="shared" si="240"/>
        <v/>
      </c>
      <c r="AC31" s="49" t="str">
        <f t="shared" si="240"/>
        <v/>
      </c>
      <c r="AD31" s="49" t="str">
        <f t="shared" si="240"/>
        <v/>
      </c>
      <c r="AE31" s="49" t="str">
        <f t="shared" si="240"/>
        <v/>
      </c>
      <c r="AF31" s="49" t="str">
        <f t="shared" si="240"/>
        <v/>
      </c>
      <c r="AG31" s="49" t="str">
        <f t="shared" si="240"/>
        <v/>
      </c>
      <c r="AH31" s="49" t="str">
        <f t="shared" si="240"/>
        <v/>
      </c>
      <c r="AI31" s="49" t="str">
        <f t="shared" si="240"/>
        <v/>
      </c>
      <c r="AJ31" s="49" t="str">
        <f t="shared" si="240"/>
        <v/>
      </c>
      <c r="AK31" s="49" t="str">
        <f t="shared" si="240"/>
        <v/>
      </c>
      <c r="AL31" s="49" t="str">
        <f t="shared" si="240"/>
        <v/>
      </c>
      <c r="AM31" s="49" t="str">
        <f t="shared" si="240"/>
        <v/>
      </c>
      <c r="AN31" s="49" t="str">
        <f t="shared" si="240"/>
        <v/>
      </c>
      <c r="AO31" s="49" t="str">
        <f t="shared" si="240"/>
        <v/>
      </c>
      <c r="AP31" s="49" t="str">
        <f t="shared" si="240"/>
        <v/>
      </c>
      <c r="AQ31" s="49" t="str">
        <f t="shared" si="240"/>
        <v/>
      </c>
      <c r="AR31" s="49" t="str">
        <f t="shared" si="240"/>
        <v/>
      </c>
      <c r="AS31" s="49" t="str">
        <f t="shared" si="240"/>
        <v/>
      </c>
      <c r="AT31" s="49" t="str">
        <f t="shared" si="240"/>
        <v/>
      </c>
      <c r="AU31" s="49" t="str">
        <f t="shared" si="240"/>
        <v/>
      </c>
      <c r="AV31" s="49" t="str">
        <f t="shared" si="240"/>
        <v/>
      </c>
      <c r="AW31" s="49" t="str">
        <f t="shared" si="240"/>
        <v/>
      </c>
      <c r="AX31" s="49" t="str">
        <f t="shared" si="240"/>
        <v/>
      </c>
      <c r="AY31" s="49" t="str">
        <f t="shared" si="240"/>
        <v/>
      </c>
      <c r="AZ31" s="49" t="str">
        <f t="shared" si="240"/>
        <v/>
      </c>
      <c r="BA31" s="49" t="str">
        <f t="shared" si="240"/>
        <v/>
      </c>
      <c r="BB31" s="49" t="str">
        <f t="shared" si="240"/>
        <v/>
      </c>
      <c r="BC31" s="49" t="str">
        <f t="shared" si="240"/>
        <v/>
      </c>
      <c r="BD31" s="49" t="str">
        <f t="shared" si="240"/>
        <v/>
      </c>
      <c r="BE31" s="49" t="str">
        <f t="shared" si="240"/>
        <v/>
      </c>
      <c r="BF31" s="49" t="str">
        <f t="shared" si="240"/>
        <v/>
      </c>
      <c r="BG31" s="49" t="str">
        <f t="shared" si="240"/>
        <v/>
      </c>
      <c r="BH31" s="49" t="str">
        <f t="shared" si="240"/>
        <v/>
      </c>
      <c r="BI31" s="49" t="str">
        <f t="shared" si="240"/>
        <v/>
      </c>
      <c r="BJ31" s="49" t="str">
        <f t="shared" si="240"/>
        <v/>
      </c>
      <c r="BK31" s="49" t="str">
        <f t="shared" si="240"/>
        <v/>
      </c>
      <c r="BL31" s="49" t="str">
        <f t="shared" si="240"/>
        <v/>
      </c>
      <c r="BM31" s="49" t="str">
        <f t="shared" si="240"/>
        <v/>
      </c>
      <c r="BN31" s="49" t="str">
        <f t="shared" si="240"/>
        <v/>
      </c>
      <c r="BO31" s="49" t="str">
        <f t="shared" si="240"/>
        <v/>
      </c>
      <c r="BP31" s="49" t="str">
        <f t="shared" si="240"/>
        <v/>
      </c>
      <c r="BQ31" s="49" t="str">
        <f t="shared" si="240"/>
        <v/>
      </c>
      <c r="BR31" s="49" t="str">
        <f t="shared" si="240"/>
        <v/>
      </c>
      <c r="BS31" s="49" t="str">
        <f t="shared" si="240"/>
        <v/>
      </c>
      <c r="BT31" s="49" t="str">
        <f t="shared" si="240"/>
        <v/>
      </c>
      <c r="BU31" s="49" t="str">
        <f t="shared" si="240"/>
        <v/>
      </c>
      <c r="BV31" s="49" t="str">
        <f t="shared" si="240"/>
        <v/>
      </c>
      <c r="BW31" s="49" t="str">
        <f t="shared" si="240"/>
        <v/>
      </c>
      <c r="BX31" s="49" t="str">
        <f t="shared" si="240"/>
        <v/>
      </c>
      <c r="BY31" s="49" t="str">
        <f t="shared" si="240"/>
        <v/>
      </c>
      <c r="BZ31" s="49" t="str">
        <f t="shared" si="240"/>
        <v/>
      </c>
      <c r="CA31" s="49" t="str">
        <f t="shared" si="240"/>
        <v/>
      </c>
      <c r="CB31" s="49" t="str">
        <f t="shared" si="240"/>
        <v/>
      </c>
      <c r="CC31" s="49" t="str">
        <f t="shared" si="240"/>
        <v/>
      </c>
      <c r="CD31" s="49" t="str">
        <f t="shared" si="240"/>
        <v/>
      </c>
      <c r="CE31" s="49" t="str">
        <f t="shared" si="240"/>
        <v/>
      </c>
      <c r="CF31" s="49" t="str">
        <f t="shared" si="240"/>
        <v/>
      </c>
      <c r="CG31" s="49" t="str">
        <f t="shared" si="240"/>
        <v/>
      </c>
      <c r="CH31" s="49" t="str">
        <f t="shared" si="240"/>
        <v/>
      </c>
      <c r="CI31" s="49" t="str">
        <f t="shared" si="240"/>
        <v/>
      </c>
      <c r="CJ31" s="49" t="str">
        <f t="shared" si="238"/>
        <v/>
      </c>
      <c r="CK31" s="49" t="str">
        <f t="shared" si="238"/>
        <v/>
      </c>
      <c r="CL31" s="49" t="str">
        <f t="shared" si="238"/>
        <v/>
      </c>
      <c r="CM31" s="49" t="str">
        <f t="shared" si="238"/>
        <v/>
      </c>
      <c r="CN31" s="49" t="str">
        <f t="shared" si="238"/>
        <v/>
      </c>
      <c r="CO31" s="49" t="str">
        <f t="shared" si="238"/>
        <v/>
      </c>
      <c r="CP31" s="49" t="str">
        <f t="shared" si="238"/>
        <v/>
      </c>
      <c r="CQ31" s="49" t="str">
        <f t="shared" si="238"/>
        <v/>
      </c>
      <c r="CR31" s="49" t="str">
        <f t="shared" si="238"/>
        <v/>
      </c>
      <c r="CS31" s="49" t="str">
        <f t="shared" si="238"/>
        <v/>
      </c>
      <c r="CT31" s="49" t="str">
        <f t="shared" si="238"/>
        <v/>
      </c>
      <c r="CU31" s="49" t="str">
        <f t="shared" si="238"/>
        <v/>
      </c>
      <c r="CV31" s="49" t="str">
        <f t="shared" si="238"/>
        <v/>
      </c>
      <c r="CW31" s="49" t="str">
        <f t="shared" si="238"/>
        <v/>
      </c>
      <c r="CX31" s="49" t="str">
        <f t="shared" si="238"/>
        <v/>
      </c>
      <c r="CY31" s="49" t="str">
        <f t="shared" si="238"/>
        <v/>
      </c>
      <c r="CZ31" s="49" t="str">
        <f t="shared" si="238"/>
        <v/>
      </c>
      <c r="DA31" s="49" t="str">
        <f t="shared" si="238"/>
        <v/>
      </c>
      <c r="DB31" s="49" t="str">
        <f t="shared" si="238"/>
        <v/>
      </c>
      <c r="DC31" s="49" t="str">
        <f t="shared" si="238"/>
        <v/>
      </c>
      <c r="DD31" s="49" t="str">
        <f t="shared" si="238"/>
        <v/>
      </c>
      <c r="DE31" s="49" t="str">
        <f t="shared" si="238"/>
        <v/>
      </c>
      <c r="DF31" s="49" t="str">
        <f t="shared" si="238"/>
        <v/>
      </c>
      <c r="DG31" s="49" t="str">
        <f t="shared" si="238"/>
        <v/>
      </c>
      <c r="DH31" s="49" t="str">
        <f t="shared" si="238"/>
        <v/>
      </c>
      <c r="DI31" s="49" t="str">
        <f t="shared" si="238"/>
        <v/>
      </c>
      <c r="DJ31" s="49" t="str">
        <f t="shared" si="238"/>
        <v/>
      </c>
      <c r="DK31" s="49" t="str">
        <f t="shared" si="238"/>
        <v/>
      </c>
      <c r="DL31" s="49" t="str">
        <f t="shared" si="238"/>
        <v/>
      </c>
      <c r="DM31" s="49" t="str">
        <f t="shared" si="238"/>
        <v/>
      </c>
      <c r="DN31" s="49" t="str">
        <f t="shared" si="238"/>
        <v/>
      </c>
      <c r="DO31" s="49" t="str">
        <f t="shared" si="238"/>
        <v/>
      </c>
      <c r="DP31" s="49" t="str">
        <f t="shared" si="238"/>
        <v/>
      </c>
      <c r="DQ31" s="49" t="str">
        <f t="shared" si="238"/>
        <v/>
      </c>
      <c r="DR31" s="49" t="str">
        <f t="shared" si="238"/>
        <v/>
      </c>
      <c r="DS31" s="183" t="str">
        <f t="shared" si="213"/>
        <v/>
      </c>
      <c r="DT31" s="49" t="str">
        <f t="shared" si="214"/>
        <v/>
      </c>
      <c r="DU31" s="49" t="str">
        <f t="shared" si="241"/>
        <v/>
      </c>
      <c r="DV31" s="49" t="str">
        <f t="shared" si="241"/>
        <v/>
      </c>
      <c r="DW31" s="49" t="str">
        <f t="shared" si="241"/>
        <v/>
      </c>
      <c r="DX31" s="49" t="str">
        <f t="shared" si="241"/>
        <v/>
      </c>
      <c r="DY31" s="49" t="str">
        <f t="shared" si="241"/>
        <v/>
      </c>
      <c r="DZ31" s="49" t="str">
        <f t="shared" si="241"/>
        <v/>
      </c>
      <c r="EA31" s="49" t="str">
        <f t="shared" si="241"/>
        <v/>
      </c>
      <c r="EB31" s="49" t="str">
        <f t="shared" si="241"/>
        <v/>
      </c>
      <c r="EC31" s="49" t="str">
        <f t="shared" si="241"/>
        <v/>
      </c>
      <c r="ED31" s="49" t="str">
        <f t="shared" si="241"/>
        <v/>
      </c>
      <c r="EE31" s="49" t="str">
        <f t="shared" si="241"/>
        <v/>
      </c>
      <c r="EF31" s="49" t="str">
        <f t="shared" si="241"/>
        <v/>
      </c>
      <c r="EG31" s="49" t="str">
        <f t="shared" si="241"/>
        <v/>
      </c>
      <c r="EH31" s="49" t="str">
        <f t="shared" si="241"/>
        <v/>
      </c>
      <c r="EI31" s="49" t="str">
        <f t="shared" si="241"/>
        <v/>
      </c>
      <c r="EJ31" s="49" t="str">
        <f t="shared" si="241"/>
        <v/>
      </c>
      <c r="EK31" s="49" t="str">
        <f t="shared" si="241"/>
        <v/>
      </c>
      <c r="EL31" s="49" t="str">
        <f t="shared" si="241"/>
        <v/>
      </c>
      <c r="EM31" s="49" t="str">
        <f t="shared" si="241"/>
        <v/>
      </c>
      <c r="EN31" s="49" t="str">
        <f t="shared" si="241"/>
        <v/>
      </c>
      <c r="EO31" s="49" t="str">
        <f t="shared" si="241"/>
        <v/>
      </c>
      <c r="EP31" s="49" t="str">
        <f t="shared" si="241"/>
        <v/>
      </c>
      <c r="EQ31" s="49" t="str">
        <f t="shared" si="241"/>
        <v/>
      </c>
      <c r="ER31" s="49" t="str">
        <f t="shared" si="241"/>
        <v/>
      </c>
      <c r="ES31" s="49" t="str">
        <f t="shared" si="241"/>
        <v/>
      </c>
      <c r="ET31" s="49" t="str">
        <f t="shared" si="241"/>
        <v/>
      </c>
      <c r="EU31" s="49" t="str">
        <f t="shared" si="241"/>
        <v/>
      </c>
      <c r="EV31" s="49" t="str">
        <f t="shared" si="241"/>
        <v/>
      </c>
      <c r="EW31" s="49" t="str">
        <f t="shared" si="241"/>
        <v/>
      </c>
      <c r="EX31" s="49" t="str">
        <f t="shared" si="241"/>
        <v/>
      </c>
      <c r="EY31" s="49" t="str">
        <f t="shared" si="241"/>
        <v/>
      </c>
      <c r="EZ31" s="49" t="str">
        <f t="shared" si="241"/>
        <v/>
      </c>
      <c r="FA31" s="49" t="str">
        <f t="shared" si="241"/>
        <v/>
      </c>
      <c r="FB31" s="49" t="str">
        <f t="shared" si="241"/>
        <v/>
      </c>
      <c r="FC31" s="49" t="str">
        <f t="shared" si="241"/>
        <v/>
      </c>
      <c r="FD31" s="49" t="str">
        <f t="shared" si="241"/>
        <v/>
      </c>
      <c r="FE31" s="49" t="str">
        <f t="shared" si="241"/>
        <v/>
      </c>
      <c r="FF31" s="49" t="str">
        <f t="shared" si="241"/>
        <v/>
      </c>
      <c r="FG31" s="49" t="str">
        <f t="shared" si="241"/>
        <v/>
      </c>
      <c r="FH31" s="49" t="str">
        <f t="shared" si="241"/>
        <v/>
      </c>
      <c r="FI31" s="49" t="str">
        <f t="shared" si="241"/>
        <v/>
      </c>
      <c r="FJ31" s="49" t="str">
        <f t="shared" si="241"/>
        <v/>
      </c>
      <c r="FK31" s="49" t="str">
        <f t="shared" si="241"/>
        <v/>
      </c>
      <c r="FL31" s="49" t="str">
        <f t="shared" si="241"/>
        <v/>
      </c>
      <c r="FM31" s="49" t="str">
        <f t="shared" si="241"/>
        <v/>
      </c>
      <c r="FN31" s="49" t="str">
        <f t="shared" si="241"/>
        <v/>
      </c>
      <c r="FO31" s="49" t="str">
        <f t="shared" si="241"/>
        <v/>
      </c>
      <c r="FP31" s="49" t="str">
        <f t="shared" si="241"/>
        <v/>
      </c>
      <c r="FQ31" s="49" t="str">
        <f t="shared" si="241"/>
        <v/>
      </c>
      <c r="FR31" s="49" t="str">
        <f t="shared" si="241"/>
        <v/>
      </c>
      <c r="FS31" s="49" t="str">
        <f t="shared" si="241"/>
        <v/>
      </c>
      <c r="FT31" s="49" t="str">
        <f t="shared" si="241"/>
        <v/>
      </c>
      <c r="FU31" s="49" t="str">
        <f t="shared" si="241"/>
        <v/>
      </c>
      <c r="FV31" s="49" t="str">
        <f t="shared" si="241"/>
        <v/>
      </c>
      <c r="FW31" s="49" t="str">
        <f t="shared" si="241"/>
        <v/>
      </c>
      <c r="FX31" s="49" t="str">
        <f t="shared" si="241"/>
        <v/>
      </c>
      <c r="FY31" s="49" t="str">
        <f t="shared" si="241"/>
        <v/>
      </c>
      <c r="FZ31" s="49" t="str">
        <f t="shared" si="241"/>
        <v/>
      </c>
      <c r="GA31" s="49" t="str">
        <f t="shared" si="241"/>
        <v/>
      </c>
      <c r="GB31" s="49" t="str">
        <f t="shared" si="241"/>
        <v/>
      </c>
      <c r="GC31" s="49" t="str">
        <f t="shared" si="241"/>
        <v/>
      </c>
      <c r="GD31" s="49" t="str">
        <f t="shared" si="241"/>
        <v/>
      </c>
      <c r="GE31" s="49" t="str">
        <f t="shared" si="241"/>
        <v/>
      </c>
      <c r="GF31" s="49" t="str">
        <f t="shared" si="241"/>
        <v/>
      </c>
      <c r="GG31" s="49" t="str">
        <f t="shared" si="239"/>
        <v/>
      </c>
      <c r="GH31" s="49" t="str">
        <f t="shared" si="239"/>
        <v/>
      </c>
      <c r="GI31" s="49" t="str">
        <f t="shared" si="239"/>
        <v/>
      </c>
      <c r="GJ31" s="49" t="str">
        <f t="shared" si="239"/>
        <v/>
      </c>
      <c r="GK31" s="49" t="str">
        <f t="shared" si="239"/>
        <v/>
      </c>
      <c r="GL31" s="49" t="str">
        <f t="shared" si="239"/>
        <v/>
      </c>
      <c r="GM31" s="49" t="str">
        <f t="shared" si="239"/>
        <v/>
      </c>
      <c r="GN31" s="49" t="str">
        <f t="shared" si="239"/>
        <v/>
      </c>
      <c r="GO31" s="49" t="str">
        <f t="shared" si="239"/>
        <v/>
      </c>
      <c r="GP31" s="49" t="str">
        <f t="shared" si="239"/>
        <v/>
      </c>
      <c r="GQ31" s="49" t="str">
        <f t="shared" si="239"/>
        <v/>
      </c>
      <c r="GR31" s="49" t="str">
        <f t="shared" si="239"/>
        <v/>
      </c>
      <c r="GS31" s="49" t="str">
        <f t="shared" si="239"/>
        <v/>
      </c>
      <c r="GT31" s="49" t="str">
        <f t="shared" si="239"/>
        <v/>
      </c>
      <c r="GU31" s="49" t="str">
        <f t="shared" si="239"/>
        <v/>
      </c>
      <c r="GV31" s="49" t="str">
        <f t="shared" si="239"/>
        <v/>
      </c>
      <c r="GW31" s="49" t="str">
        <f t="shared" si="239"/>
        <v/>
      </c>
      <c r="GX31" s="49" t="str">
        <f t="shared" si="239"/>
        <v/>
      </c>
      <c r="GY31" s="49" t="str">
        <f t="shared" si="239"/>
        <v/>
      </c>
      <c r="GZ31" s="49" t="str">
        <f t="shared" si="239"/>
        <v/>
      </c>
      <c r="HA31" s="49" t="str">
        <f t="shared" si="239"/>
        <v/>
      </c>
      <c r="HB31" s="49" t="str">
        <f t="shared" si="239"/>
        <v/>
      </c>
      <c r="HC31" s="49" t="str">
        <f t="shared" si="239"/>
        <v/>
      </c>
      <c r="HD31" s="49" t="str">
        <f t="shared" si="239"/>
        <v/>
      </c>
      <c r="HE31" s="49" t="str">
        <f t="shared" si="239"/>
        <v/>
      </c>
      <c r="HF31" s="49" t="str">
        <f t="shared" si="239"/>
        <v/>
      </c>
      <c r="HG31" s="49" t="str">
        <f t="shared" si="239"/>
        <v/>
      </c>
      <c r="HH31" s="49" t="str">
        <f t="shared" si="239"/>
        <v/>
      </c>
      <c r="HI31" s="49" t="str">
        <f t="shared" si="239"/>
        <v/>
      </c>
      <c r="HJ31" s="49" t="str">
        <f t="shared" si="239"/>
        <v/>
      </c>
      <c r="HK31" s="49" t="str">
        <f t="shared" si="239"/>
        <v/>
      </c>
      <c r="HL31" s="49" t="str">
        <f t="shared" si="239"/>
        <v/>
      </c>
      <c r="HM31" s="49" t="str">
        <f t="shared" si="239"/>
        <v/>
      </c>
      <c r="HN31" s="49" t="str">
        <f t="shared" si="239"/>
        <v/>
      </c>
      <c r="HO31" s="49" t="str">
        <f t="shared" si="239"/>
        <v/>
      </c>
      <c r="HP31" s="169" t="e">
        <f t="shared" si="7"/>
        <v>#N/A</v>
      </c>
      <c r="HQ31" s="169" t="e">
        <f t="shared" si="8"/>
        <v>#N/A</v>
      </c>
      <c r="HR31" s="169" t="e">
        <f t="shared" si="9"/>
        <v>#N/A</v>
      </c>
      <c r="HS31" s="169" t="e">
        <f t="shared" si="10"/>
        <v>#N/A</v>
      </c>
      <c r="HT31" s="169" t="e">
        <f t="shared" si="11"/>
        <v>#N/A</v>
      </c>
      <c r="HU31" s="169" t="e">
        <f t="shared" si="12"/>
        <v>#N/A</v>
      </c>
      <c r="HV31" s="169" t="e">
        <f t="shared" si="13"/>
        <v>#N/A</v>
      </c>
      <c r="HW31" s="169" t="e">
        <f t="shared" si="14"/>
        <v>#N/A</v>
      </c>
      <c r="HX31" s="169" t="e">
        <f t="shared" si="15"/>
        <v>#N/A</v>
      </c>
      <c r="HY31" s="169" t="e">
        <f t="shared" si="16"/>
        <v>#N/A</v>
      </c>
      <c r="HZ31" s="169" t="e">
        <f t="shared" si="17"/>
        <v>#N/A</v>
      </c>
      <c r="IA31" s="169" t="e">
        <f t="shared" si="18"/>
        <v>#N/A</v>
      </c>
      <c r="IB31" s="169" t="e">
        <f t="shared" si="19"/>
        <v>#N/A</v>
      </c>
      <c r="IC31" s="169" t="e">
        <f t="shared" si="20"/>
        <v>#N/A</v>
      </c>
      <c r="ID31" s="169" t="e">
        <f t="shared" si="21"/>
        <v>#N/A</v>
      </c>
      <c r="IE31" s="169" t="e">
        <f t="shared" si="22"/>
        <v>#N/A</v>
      </c>
      <c r="IF31" s="169" t="e">
        <f t="shared" si="23"/>
        <v>#N/A</v>
      </c>
      <c r="IG31" s="169" t="e">
        <f t="shared" si="24"/>
        <v>#N/A</v>
      </c>
      <c r="IH31" s="169" t="e">
        <f t="shared" si="25"/>
        <v>#N/A</v>
      </c>
      <c r="II31" s="169" t="e">
        <f t="shared" si="26"/>
        <v>#N/A</v>
      </c>
      <c r="IJ31" s="169" t="e">
        <f t="shared" si="27"/>
        <v>#N/A</v>
      </c>
      <c r="IK31" s="169" t="e">
        <f t="shared" si="28"/>
        <v>#N/A</v>
      </c>
      <c r="IL31" s="169" t="e">
        <f t="shared" si="29"/>
        <v>#N/A</v>
      </c>
      <c r="IM31" s="169" t="e">
        <f t="shared" si="30"/>
        <v>#N/A</v>
      </c>
      <c r="IN31" s="169" t="e">
        <f t="shared" si="31"/>
        <v>#N/A</v>
      </c>
      <c r="IO31" s="169" t="e">
        <f t="shared" si="32"/>
        <v>#N/A</v>
      </c>
      <c r="IP31" s="169" t="e">
        <f t="shared" si="33"/>
        <v>#N/A</v>
      </c>
      <c r="IQ31" s="169" t="e">
        <f t="shared" si="34"/>
        <v>#N/A</v>
      </c>
      <c r="IR31" s="169" t="e">
        <f t="shared" si="35"/>
        <v>#N/A</v>
      </c>
      <c r="IS31" s="169" t="e">
        <f t="shared" si="36"/>
        <v>#N/A</v>
      </c>
      <c r="IT31" s="169" t="e">
        <f t="shared" si="37"/>
        <v>#N/A</v>
      </c>
      <c r="IU31" s="169" t="e">
        <f t="shared" si="38"/>
        <v>#N/A</v>
      </c>
      <c r="IV31" s="169" t="e">
        <f t="shared" si="39"/>
        <v>#N/A</v>
      </c>
      <c r="IW31" s="169" t="e">
        <f t="shared" si="40"/>
        <v>#N/A</v>
      </c>
      <c r="IX31" s="169" t="e">
        <f t="shared" si="41"/>
        <v>#N/A</v>
      </c>
      <c r="IY31" s="169" t="e">
        <f t="shared" si="42"/>
        <v>#N/A</v>
      </c>
      <c r="IZ31" s="169" t="e">
        <f t="shared" si="43"/>
        <v>#N/A</v>
      </c>
      <c r="JA31" s="169" t="e">
        <f t="shared" si="44"/>
        <v>#N/A</v>
      </c>
      <c r="JB31" s="169" t="e">
        <f t="shared" si="45"/>
        <v>#N/A</v>
      </c>
      <c r="JC31" s="169" t="e">
        <f t="shared" si="46"/>
        <v>#N/A</v>
      </c>
      <c r="JD31" s="169" t="e">
        <f t="shared" si="47"/>
        <v>#N/A</v>
      </c>
      <c r="JE31" s="169" t="e">
        <f t="shared" si="48"/>
        <v>#N/A</v>
      </c>
      <c r="JF31" s="169" t="e">
        <f t="shared" si="49"/>
        <v>#N/A</v>
      </c>
      <c r="JG31" s="169" t="e">
        <f t="shared" si="50"/>
        <v>#N/A</v>
      </c>
      <c r="JH31" s="169" t="e">
        <f t="shared" si="51"/>
        <v>#N/A</v>
      </c>
      <c r="JI31" s="169" t="e">
        <f t="shared" si="52"/>
        <v>#N/A</v>
      </c>
      <c r="JJ31" s="169" t="e">
        <f t="shared" si="53"/>
        <v>#N/A</v>
      </c>
      <c r="JK31" s="169" t="e">
        <f t="shared" si="54"/>
        <v>#N/A</v>
      </c>
      <c r="JL31" s="169" t="e">
        <f t="shared" si="55"/>
        <v>#N/A</v>
      </c>
      <c r="JM31" s="169" t="e">
        <f t="shared" si="56"/>
        <v>#N/A</v>
      </c>
      <c r="JN31" s="169" t="e">
        <f t="shared" si="57"/>
        <v>#N/A</v>
      </c>
      <c r="JO31" s="169" t="e">
        <f t="shared" si="58"/>
        <v>#N/A</v>
      </c>
      <c r="JP31" s="169" t="e">
        <f t="shared" si="59"/>
        <v>#N/A</v>
      </c>
      <c r="JQ31" s="169" t="e">
        <f t="shared" si="60"/>
        <v>#N/A</v>
      </c>
      <c r="JR31" s="169" t="e">
        <f t="shared" si="61"/>
        <v>#N/A</v>
      </c>
      <c r="JS31" s="169" t="e">
        <f t="shared" si="62"/>
        <v>#N/A</v>
      </c>
      <c r="JT31" s="169" t="e">
        <f t="shared" si="63"/>
        <v>#N/A</v>
      </c>
      <c r="JU31" s="169" t="e">
        <f t="shared" si="64"/>
        <v>#N/A</v>
      </c>
      <c r="JV31" s="169" t="e">
        <f t="shared" si="65"/>
        <v>#N/A</v>
      </c>
      <c r="JW31" s="169" t="e">
        <f t="shared" si="66"/>
        <v>#N/A</v>
      </c>
      <c r="JX31" s="169" t="e">
        <f t="shared" si="67"/>
        <v>#N/A</v>
      </c>
      <c r="JY31" s="169" t="e">
        <f t="shared" si="68"/>
        <v>#N/A</v>
      </c>
      <c r="JZ31" s="169" t="e">
        <f t="shared" si="69"/>
        <v>#N/A</v>
      </c>
      <c r="KA31" s="169" t="e">
        <f t="shared" si="70"/>
        <v>#N/A</v>
      </c>
      <c r="KB31" s="169" t="e">
        <f t="shared" si="71"/>
        <v>#N/A</v>
      </c>
      <c r="KC31" s="169" t="e">
        <f t="shared" si="72"/>
        <v>#N/A</v>
      </c>
      <c r="KD31" s="169" t="e">
        <f t="shared" si="73"/>
        <v>#N/A</v>
      </c>
      <c r="KE31" s="169" t="e">
        <f t="shared" si="74"/>
        <v>#N/A</v>
      </c>
      <c r="KF31" s="169" t="e">
        <f t="shared" si="75"/>
        <v>#N/A</v>
      </c>
      <c r="KG31" s="169" t="e">
        <f t="shared" si="76"/>
        <v>#N/A</v>
      </c>
      <c r="KH31" s="169" t="e">
        <f t="shared" si="77"/>
        <v>#N/A</v>
      </c>
      <c r="KI31" s="169" t="e">
        <f t="shared" si="78"/>
        <v>#N/A</v>
      </c>
      <c r="KJ31" s="169" t="e">
        <f t="shared" si="79"/>
        <v>#N/A</v>
      </c>
      <c r="KK31" s="169" t="e">
        <f t="shared" si="80"/>
        <v>#N/A</v>
      </c>
      <c r="KL31" s="169" t="e">
        <f t="shared" si="81"/>
        <v>#N/A</v>
      </c>
      <c r="KM31" s="169" t="e">
        <f t="shared" si="82"/>
        <v>#N/A</v>
      </c>
      <c r="KN31" s="169" t="e">
        <f t="shared" si="83"/>
        <v>#N/A</v>
      </c>
      <c r="KO31" s="169" t="e">
        <f t="shared" si="84"/>
        <v>#N/A</v>
      </c>
      <c r="KP31" s="169" t="e">
        <f t="shared" si="85"/>
        <v>#N/A</v>
      </c>
      <c r="KQ31" s="169" t="e">
        <f t="shared" si="86"/>
        <v>#N/A</v>
      </c>
      <c r="KR31" s="169" t="e">
        <f t="shared" si="87"/>
        <v>#N/A</v>
      </c>
      <c r="KS31" s="169" t="e">
        <f t="shared" si="88"/>
        <v>#N/A</v>
      </c>
      <c r="KT31" s="169" t="e">
        <f t="shared" si="89"/>
        <v>#N/A</v>
      </c>
      <c r="KU31" s="169" t="e">
        <f t="shared" si="90"/>
        <v>#N/A</v>
      </c>
      <c r="KV31" s="169" t="e">
        <f t="shared" si="91"/>
        <v>#N/A</v>
      </c>
      <c r="KW31" s="169" t="e">
        <f t="shared" si="92"/>
        <v>#N/A</v>
      </c>
      <c r="KX31" s="169" t="e">
        <f t="shared" si="93"/>
        <v>#N/A</v>
      </c>
      <c r="KY31" s="169" t="e">
        <f t="shared" si="94"/>
        <v>#N/A</v>
      </c>
      <c r="KZ31" s="169" t="e">
        <f t="shared" si="95"/>
        <v>#N/A</v>
      </c>
      <c r="LA31" s="169" t="e">
        <f t="shared" si="96"/>
        <v>#N/A</v>
      </c>
      <c r="LB31" s="169" t="e">
        <f t="shared" si="97"/>
        <v>#N/A</v>
      </c>
      <c r="LC31" s="169" t="e">
        <f t="shared" si="98"/>
        <v>#N/A</v>
      </c>
      <c r="LD31" s="169" t="e">
        <f t="shared" si="99"/>
        <v>#N/A</v>
      </c>
      <c r="LE31" s="169" t="e">
        <f t="shared" si="100"/>
        <v>#N/A</v>
      </c>
      <c r="LF31" s="169" t="e">
        <f t="shared" si="101"/>
        <v>#N/A</v>
      </c>
      <c r="LG31" s="169" t="e">
        <f t="shared" si="102"/>
        <v>#N/A</v>
      </c>
      <c r="LH31" s="169" t="e">
        <f t="shared" si="103"/>
        <v>#N/A</v>
      </c>
      <c r="LI31" s="169" t="e">
        <f t="shared" si="104"/>
        <v>#N/A</v>
      </c>
      <c r="LJ31" s="169" t="e">
        <f t="shared" si="105"/>
        <v>#N/A</v>
      </c>
      <c r="LK31" s="169" t="e">
        <f t="shared" si="106"/>
        <v>#N/A</v>
      </c>
      <c r="LL31" s="169" t="e">
        <f t="shared" si="107"/>
        <v>#N/A</v>
      </c>
      <c r="LM31" s="169" t="e">
        <f t="shared" si="108"/>
        <v>#N/A</v>
      </c>
      <c r="LN31" s="169" t="e">
        <f t="shared" si="109"/>
        <v>#N/A</v>
      </c>
      <c r="LO31" s="169" t="e">
        <f t="shared" si="110"/>
        <v>#N/A</v>
      </c>
      <c r="LP31" s="169" t="e">
        <f t="shared" si="111"/>
        <v>#N/A</v>
      </c>
      <c r="LQ31" s="169" t="e">
        <f t="shared" si="112"/>
        <v>#N/A</v>
      </c>
      <c r="LR31" s="169" t="e">
        <f t="shared" si="113"/>
        <v>#N/A</v>
      </c>
      <c r="LS31" s="169" t="e">
        <f t="shared" si="114"/>
        <v>#N/A</v>
      </c>
      <c r="LT31" s="169" t="e">
        <f t="shared" si="115"/>
        <v>#N/A</v>
      </c>
      <c r="LU31" s="169" t="e">
        <f t="shared" si="116"/>
        <v>#N/A</v>
      </c>
      <c r="LV31" s="169" t="e">
        <f t="shared" si="117"/>
        <v>#N/A</v>
      </c>
      <c r="LW31" s="169" t="e">
        <f t="shared" si="118"/>
        <v>#N/A</v>
      </c>
      <c r="LX31" s="169" t="e">
        <f t="shared" si="119"/>
        <v>#N/A</v>
      </c>
      <c r="LY31" s="169" t="e">
        <f t="shared" si="120"/>
        <v>#N/A</v>
      </c>
      <c r="LZ31" s="169" t="e">
        <f t="shared" si="121"/>
        <v>#N/A</v>
      </c>
      <c r="MA31" s="169" t="e">
        <f t="shared" si="122"/>
        <v>#N/A</v>
      </c>
      <c r="MB31" s="169" t="e">
        <f t="shared" si="123"/>
        <v>#N/A</v>
      </c>
      <c r="MC31" s="169" t="e">
        <f t="shared" si="124"/>
        <v>#N/A</v>
      </c>
      <c r="MD31" s="169" t="e">
        <f t="shared" si="125"/>
        <v>#N/A</v>
      </c>
      <c r="ME31" s="169" t="e">
        <f t="shared" si="126"/>
        <v>#N/A</v>
      </c>
      <c r="MF31" s="169" t="e">
        <f t="shared" si="127"/>
        <v>#N/A</v>
      </c>
      <c r="MG31" s="169" t="e">
        <f t="shared" si="128"/>
        <v>#N/A</v>
      </c>
      <c r="MH31" s="169" t="e">
        <f t="shared" si="129"/>
        <v>#N/A</v>
      </c>
      <c r="MI31" s="169" t="e">
        <f t="shared" si="130"/>
        <v>#N/A</v>
      </c>
      <c r="MJ31" s="169" t="e">
        <f t="shared" si="131"/>
        <v>#N/A</v>
      </c>
      <c r="MK31" s="169" t="e">
        <f t="shared" si="132"/>
        <v>#N/A</v>
      </c>
      <c r="ML31" s="169" t="e">
        <f t="shared" si="133"/>
        <v>#N/A</v>
      </c>
      <c r="MM31" s="169" t="e">
        <f t="shared" si="134"/>
        <v>#N/A</v>
      </c>
      <c r="MN31" s="169" t="e">
        <f t="shared" si="135"/>
        <v>#N/A</v>
      </c>
      <c r="MO31" s="169" t="e">
        <f t="shared" si="136"/>
        <v>#N/A</v>
      </c>
      <c r="MP31" s="169" t="e">
        <f t="shared" si="137"/>
        <v>#N/A</v>
      </c>
      <c r="MQ31" s="169" t="e">
        <f t="shared" si="138"/>
        <v>#N/A</v>
      </c>
      <c r="MR31" s="169" t="e">
        <f t="shared" si="139"/>
        <v>#N/A</v>
      </c>
      <c r="MS31" s="169" t="e">
        <f t="shared" si="140"/>
        <v>#N/A</v>
      </c>
      <c r="MT31" s="169" t="e">
        <f t="shared" si="141"/>
        <v>#N/A</v>
      </c>
      <c r="MU31" s="169" t="e">
        <f t="shared" si="142"/>
        <v>#N/A</v>
      </c>
      <c r="MV31" s="169" t="e">
        <f t="shared" si="143"/>
        <v>#N/A</v>
      </c>
      <c r="MW31" s="169" t="e">
        <f t="shared" si="144"/>
        <v>#N/A</v>
      </c>
      <c r="MX31" s="169" t="e">
        <f t="shared" si="145"/>
        <v>#N/A</v>
      </c>
      <c r="MY31" s="169" t="e">
        <f t="shared" si="146"/>
        <v>#N/A</v>
      </c>
      <c r="MZ31" s="169" t="e">
        <f t="shared" si="147"/>
        <v>#N/A</v>
      </c>
      <c r="NA31" s="169" t="e">
        <f t="shared" si="148"/>
        <v>#N/A</v>
      </c>
      <c r="NB31" s="169" t="e">
        <f t="shared" si="149"/>
        <v>#N/A</v>
      </c>
      <c r="NC31" s="169" t="e">
        <f t="shared" si="150"/>
        <v>#N/A</v>
      </c>
      <c r="ND31" s="169" t="e">
        <f t="shared" si="151"/>
        <v>#N/A</v>
      </c>
      <c r="NE31" s="169" t="e">
        <f t="shared" si="152"/>
        <v>#N/A</v>
      </c>
      <c r="NF31" s="169" t="e">
        <f t="shared" si="153"/>
        <v>#N/A</v>
      </c>
      <c r="NG31" s="169" t="e">
        <f t="shared" si="154"/>
        <v>#N/A</v>
      </c>
      <c r="NH31" s="169" t="e">
        <f t="shared" si="155"/>
        <v>#N/A</v>
      </c>
      <c r="NI31" s="169" t="e">
        <f t="shared" si="156"/>
        <v>#N/A</v>
      </c>
      <c r="NJ31" s="169" t="e">
        <f t="shared" si="157"/>
        <v>#N/A</v>
      </c>
      <c r="NK31" s="169" t="e">
        <f t="shared" si="158"/>
        <v>#N/A</v>
      </c>
      <c r="NL31" s="169" t="e">
        <f t="shared" si="159"/>
        <v>#N/A</v>
      </c>
      <c r="NM31" s="169" t="e">
        <f t="shared" si="160"/>
        <v>#N/A</v>
      </c>
      <c r="NN31" s="169" t="e">
        <f t="shared" si="161"/>
        <v>#N/A</v>
      </c>
      <c r="NO31" s="169" t="e">
        <f t="shared" si="162"/>
        <v>#N/A</v>
      </c>
      <c r="NP31" s="169" t="e">
        <f t="shared" si="163"/>
        <v>#N/A</v>
      </c>
      <c r="NQ31" s="169" t="e">
        <f t="shared" si="164"/>
        <v>#N/A</v>
      </c>
      <c r="NR31" s="169" t="e">
        <f t="shared" si="165"/>
        <v>#N/A</v>
      </c>
      <c r="NS31" s="169" t="e">
        <f t="shared" si="166"/>
        <v>#N/A</v>
      </c>
      <c r="NT31" s="169" t="e">
        <f t="shared" si="167"/>
        <v>#N/A</v>
      </c>
      <c r="NU31" s="169" t="e">
        <f t="shared" si="168"/>
        <v>#N/A</v>
      </c>
      <c r="NV31" s="169" t="e">
        <f t="shared" si="169"/>
        <v>#N/A</v>
      </c>
      <c r="NW31" s="169" t="e">
        <f t="shared" si="170"/>
        <v>#N/A</v>
      </c>
      <c r="NX31" s="169" t="e">
        <f t="shared" si="171"/>
        <v>#N/A</v>
      </c>
      <c r="NY31" s="169" t="e">
        <f t="shared" si="172"/>
        <v>#N/A</v>
      </c>
      <c r="NZ31" s="169" t="e">
        <f t="shared" si="173"/>
        <v>#N/A</v>
      </c>
      <c r="OA31" s="169" t="e">
        <f t="shared" si="174"/>
        <v>#N/A</v>
      </c>
      <c r="OB31" s="169" t="e">
        <f t="shared" si="175"/>
        <v>#N/A</v>
      </c>
      <c r="OC31" s="169" t="e">
        <f t="shared" si="176"/>
        <v>#N/A</v>
      </c>
      <c r="OD31" s="169" t="e">
        <f t="shared" si="177"/>
        <v>#N/A</v>
      </c>
      <c r="OE31" s="169" t="e">
        <f t="shared" si="178"/>
        <v>#N/A</v>
      </c>
      <c r="OF31" s="169" t="e">
        <f t="shared" si="179"/>
        <v>#N/A</v>
      </c>
      <c r="OG31" s="169" t="e">
        <f t="shared" si="180"/>
        <v>#N/A</v>
      </c>
      <c r="OH31" s="169" t="e">
        <f t="shared" si="181"/>
        <v>#N/A</v>
      </c>
      <c r="OI31" s="169" t="e">
        <f t="shared" si="182"/>
        <v>#N/A</v>
      </c>
      <c r="OJ31" s="169" t="e">
        <f t="shared" si="183"/>
        <v>#N/A</v>
      </c>
      <c r="OK31" s="169" t="e">
        <f t="shared" si="184"/>
        <v>#N/A</v>
      </c>
      <c r="OL31" s="169" t="e">
        <f t="shared" si="185"/>
        <v>#N/A</v>
      </c>
      <c r="OM31" s="169" t="e">
        <f t="shared" si="186"/>
        <v>#N/A</v>
      </c>
      <c r="ON31" s="169" t="e">
        <f t="shared" si="187"/>
        <v>#N/A</v>
      </c>
      <c r="OO31" s="169" t="e">
        <f t="shared" si="188"/>
        <v>#N/A</v>
      </c>
      <c r="OP31" s="169" t="e">
        <f t="shared" si="189"/>
        <v>#N/A</v>
      </c>
      <c r="OQ31" s="169" t="e">
        <f t="shared" si="190"/>
        <v>#N/A</v>
      </c>
      <c r="OR31" s="169" t="e">
        <f t="shared" si="191"/>
        <v>#N/A</v>
      </c>
      <c r="OS31" s="169" t="e">
        <f t="shared" si="192"/>
        <v>#N/A</v>
      </c>
      <c r="OT31" s="169" t="e">
        <f t="shared" si="193"/>
        <v>#N/A</v>
      </c>
      <c r="OU31" s="169" t="e">
        <f t="shared" si="194"/>
        <v>#N/A</v>
      </c>
      <c r="OV31" s="169" t="e">
        <f t="shared" si="195"/>
        <v>#N/A</v>
      </c>
      <c r="OW31" s="169" t="e">
        <f t="shared" si="196"/>
        <v>#N/A</v>
      </c>
      <c r="OX31" s="169" t="e">
        <f t="shared" si="197"/>
        <v>#N/A</v>
      </c>
      <c r="OY31" s="169" t="e">
        <f t="shared" si="198"/>
        <v>#N/A</v>
      </c>
      <c r="OZ31" s="169" t="e">
        <f t="shared" si="199"/>
        <v>#N/A</v>
      </c>
      <c r="PA31" s="169" t="e">
        <f t="shared" si="200"/>
        <v>#N/A</v>
      </c>
      <c r="PB31" s="169" t="e">
        <f t="shared" si="201"/>
        <v>#N/A</v>
      </c>
      <c r="PC31" s="169" t="e">
        <f t="shared" si="202"/>
        <v>#N/A</v>
      </c>
      <c r="PD31" s="169" t="e">
        <f t="shared" si="203"/>
        <v>#N/A</v>
      </c>
      <c r="PE31" s="169" t="e">
        <f t="shared" si="204"/>
        <v>#N/A</v>
      </c>
      <c r="PF31" s="169" t="e">
        <f t="shared" si="205"/>
        <v>#N/A</v>
      </c>
      <c r="PG31" s="169" t="e">
        <f t="shared" si="206"/>
        <v>#N/A</v>
      </c>
      <c r="PH31" s="169" t="e">
        <f t="shared" si="207"/>
        <v>#N/A</v>
      </c>
    </row>
    <row r="32" spans="1:424" hidden="1" x14ac:dyDescent="0.75">
      <c r="A32" s="4">
        <v>29</v>
      </c>
      <c r="B32" s="96" t="str">
        <f t="shared" si="208"/>
        <v/>
      </c>
      <c r="C32" s="95"/>
      <c r="D32" s="96" t="str">
        <f t="shared" si="209"/>
        <v/>
      </c>
      <c r="E32" s="124" t="str">
        <f t="shared" si="0"/>
        <v/>
      </c>
      <c r="F32" s="124" t="str">
        <f t="shared" si="1"/>
        <v/>
      </c>
      <c r="G32" s="73" t="str">
        <f t="shared" si="210"/>
        <v/>
      </c>
      <c r="H32" s="23"/>
      <c r="I32" s="57"/>
      <c r="J32" s="280"/>
      <c r="K32" s="74" t="str">
        <f>IF(AND(B32&gt;0,C32&gt;0,D32&gt;0),IF(ISBLANK(J32),IF(ISBLANK(H32),"",(D32-B32)*VLOOKUP(H32,VLookups!$A$4:$B$13,2,FALSE)),J32),"")</f>
        <v/>
      </c>
      <c r="L32" s="75" t="str">
        <f t="shared" si="2"/>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211"/>
        <v/>
      </c>
      <c r="W32" s="49" t="str">
        <f t="shared" si="212"/>
        <v/>
      </c>
      <c r="X32" s="49" t="str">
        <f t="shared" si="240"/>
        <v/>
      </c>
      <c r="Y32" s="49" t="str">
        <f t="shared" si="240"/>
        <v/>
      </c>
      <c r="Z32" s="49" t="str">
        <f t="shared" si="240"/>
        <v/>
      </c>
      <c r="AA32" s="49" t="str">
        <f t="shared" si="240"/>
        <v/>
      </c>
      <c r="AB32" s="49" t="str">
        <f t="shared" si="240"/>
        <v/>
      </c>
      <c r="AC32" s="49" t="str">
        <f t="shared" si="240"/>
        <v/>
      </c>
      <c r="AD32" s="49" t="str">
        <f t="shared" si="240"/>
        <v/>
      </c>
      <c r="AE32" s="49" t="str">
        <f t="shared" si="240"/>
        <v/>
      </c>
      <c r="AF32" s="49" t="str">
        <f t="shared" si="240"/>
        <v/>
      </c>
      <c r="AG32" s="49" t="str">
        <f t="shared" si="240"/>
        <v/>
      </c>
      <c r="AH32" s="49" t="str">
        <f t="shared" si="240"/>
        <v/>
      </c>
      <c r="AI32" s="49" t="str">
        <f t="shared" si="240"/>
        <v/>
      </c>
      <c r="AJ32" s="49" t="str">
        <f t="shared" si="240"/>
        <v/>
      </c>
      <c r="AK32" s="49" t="str">
        <f t="shared" si="240"/>
        <v/>
      </c>
      <c r="AL32" s="49" t="str">
        <f t="shared" si="240"/>
        <v/>
      </c>
      <c r="AM32" s="49" t="str">
        <f t="shared" si="240"/>
        <v/>
      </c>
      <c r="AN32" s="49" t="str">
        <f t="shared" si="240"/>
        <v/>
      </c>
      <c r="AO32" s="49" t="str">
        <f t="shared" si="240"/>
        <v/>
      </c>
      <c r="AP32" s="49" t="str">
        <f t="shared" si="240"/>
        <v/>
      </c>
      <c r="AQ32" s="49" t="str">
        <f t="shared" si="240"/>
        <v/>
      </c>
      <c r="AR32" s="49" t="str">
        <f t="shared" si="240"/>
        <v/>
      </c>
      <c r="AS32" s="49" t="str">
        <f t="shared" si="240"/>
        <v/>
      </c>
      <c r="AT32" s="49" t="str">
        <f t="shared" si="240"/>
        <v/>
      </c>
      <c r="AU32" s="49" t="str">
        <f t="shared" si="240"/>
        <v/>
      </c>
      <c r="AV32" s="49" t="str">
        <f t="shared" si="240"/>
        <v/>
      </c>
      <c r="AW32" s="49" t="str">
        <f t="shared" si="240"/>
        <v/>
      </c>
      <c r="AX32" s="49" t="str">
        <f t="shared" si="240"/>
        <v/>
      </c>
      <c r="AY32" s="49" t="str">
        <f t="shared" si="240"/>
        <v/>
      </c>
      <c r="AZ32" s="49" t="str">
        <f t="shared" si="240"/>
        <v/>
      </c>
      <c r="BA32" s="49" t="str">
        <f t="shared" si="240"/>
        <v/>
      </c>
      <c r="BB32" s="49" t="str">
        <f t="shared" si="240"/>
        <v/>
      </c>
      <c r="BC32" s="49" t="str">
        <f t="shared" si="240"/>
        <v/>
      </c>
      <c r="BD32" s="49" t="str">
        <f t="shared" si="240"/>
        <v/>
      </c>
      <c r="BE32" s="49" t="str">
        <f t="shared" si="240"/>
        <v/>
      </c>
      <c r="BF32" s="49" t="str">
        <f t="shared" si="240"/>
        <v/>
      </c>
      <c r="BG32" s="49" t="str">
        <f t="shared" si="240"/>
        <v/>
      </c>
      <c r="BH32" s="49" t="str">
        <f t="shared" si="240"/>
        <v/>
      </c>
      <c r="BI32" s="49" t="str">
        <f t="shared" si="240"/>
        <v/>
      </c>
      <c r="BJ32" s="49" t="str">
        <f t="shared" si="240"/>
        <v/>
      </c>
      <c r="BK32" s="49" t="str">
        <f t="shared" si="240"/>
        <v/>
      </c>
      <c r="BL32" s="49" t="str">
        <f t="shared" si="240"/>
        <v/>
      </c>
      <c r="BM32" s="49" t="str">
        <f t="shared" si="240"/>
        <v/>
      </c>
      <c r="BN32" s="49" t="str">
        <f t="shared" si="240"/>
        <v/>
      </c>
      <c r="BO32" s="49" t="str">
        <f t="shared" si="240"/>
        <v/>
      </c>
      <c r="BP32" s="49" t="str">
        <f t="shared" si="240"/>
        <v/>
      </c>
      <c r="BQ32" s="49" t="str">
        <f t="shared" si="240"/>
        <v/>
      </c>
      <c r="BR32" s="49" t="str">
        <f t="shared" si="240"/>
        <v/>
      </c>
      <c r="BS32" s="49" t="str">
        <f t="shared" si="240"/>
        <v/>
      </c>
      <c r="BT32" s="49" t="str">
        <f t="shared" si="240"/>
        <v/>
      </c>
      <c r="BU32" s="49" t="str">
        <f t="shared" si="240"/>
        <v/>
      </c>
      <c r="BV32" s="49" t="str">
        <f t="shared" si="240"/>
        <v/>
      </c>
      <c r="BW32" s="49" t="str">
        <f t="shared" si="240"/>
        <v/>
      </c>
      <c r="BX32" s="49" t="str">
        <f t="shared" si="240"/>
        <v/>
      </c>
      <c r="BY32" s="49" t="str">
        <f t="shared" si="240"/>
        <v/>
      </c>
      <c r="BZ32" s="49" t="str">
        <f t="shared" si="240"/>
        <v/>
      </c>
      <c r="CA32" s="49" t="str">
        <f t="shared" si="240"/>
        <v/>
      </c>
      <c r="CB32" s="49" t="str">
        <f t="shared" si="240"/>
        <v/>
      </c>
      <c r="CC32" s="49" t="str">
        <f t="shared" si="240"/>
        <v/>
      </c>
      <c r="CD32" s="49" t="str">
        <f t="shared" si="240"/>
        <v/>
      </c>
      <c r="CE32" s="49" t="str">
        <f t="shared" si="240"/>
        <v/>
      </c>
      <c r="CF32" s="49" t="str">
        <f t="shared" si="240"/>
        <v/>
      </c>
      <c r="CG32" s="49" t="str">
        <f t="shared" si="240"/>
        <v/>
      </c>
      <c r="CH32" s="49" t="str">
        <f t="shared" si="240"/>
        <v/>
      </c>
      <c r="CI32" s="49" t="str">
        <f t="shared" si="240"/>
        <v/>
      </c>
      <c r="CJ32" s="49" t="str">
        <f t="shared" si="238"/>
        <v/>
      </c>
      <c r="CK32" s="49" t="str">
        <f t="shared" si="238"/>
        <v/>
      </c>
      <c r="CL32" s="49" t="str">
        <f t="shared" si="238"/>
        <v/>
      </c>
      <c r="CM32" s="49" t="str">
        <f t="shared" si="238"/>
        <v/>
      </c>
      <c r="CN32" s="49" t="str">
        <f t="shared" si="238"/>
        <v/>
      </c>
      <c r="CO32" s="49" t="str">
        <f t="shared" si="238"/>
        <v/>
      </c>
      <c r="CP32" s="49" t="str">
        <f t="shared" si="238"/>
        <v/>
      </c>
      <c r="CQ32" s="49" t="str">
        <f t="shared" si="238"/>
        <v/>
      </c>
      <c r="CR32" s="49" t="str">
        <f t="shared" si="238"/>
        <v/>
      </c>
      <c r="CS32" s="49" t="str">
        <f t="shared" si="238"/>
        <v/>
      </c>
      <c r="CT32" s="49" t="str">
        <f t="shared" si="238"/>
        <v/>
      </c>
      <c r="CU32" s="49" t="str">
        <f t="shared" si="238"/>
        <v/>
      </c>
      <c r="CV32" s="49" t="str">
        <f t="shared" si="238"/>
        <v/>
      </c>
      <c r="CW32" s="49" t="str">
        <f t="shared" si="238"/>
        <v/>
      </c>
      <c r="CX32" s="49" t="str">
        <f t="shared" si="238"/>
        <v/>
      </c>
      <c r="CY32" s="49" t="str">
        <f t="shared" si="238"/>
        <v/>
      </c>
      <c r="CZ32" s="49" t="str">
        <f t="shared" si="238"/>
        <v/>
      </c>
      <c r="DA32" s="49" t="str">
        <f t="shared" si="238"/>
        <v/>
      </c>
      <c r="DB32" s="49" t="str">
        <f t="shared" si="238"/>
        <v/>
      </c>
      <c r="DC32" s="49" t="str">
        <f t="shared" si="238"/>
        <v/>
      </c>
      <c r="DD32" s="49" t="str">
        <f t="shared" si="238"/>
        <v/>
      </c>
      <c r="DE32" s="49" t="str">
        <f t="shared" si="238"/>
        <v/>
      </c>
      <c r="DF32" s="49" t="str">
        <f t="shared" si="238"/>
        <v/>
      </c>
      <c r="DG32" s="49" t="str">
        <f t="shared" si="238"/>
        <v/>
      </c>
      <c r="DH32" s="49" t="str">
        <f t="shared" si="238"/>
        <v/>
      </c>
      <c r="DI32" s="49" t="str">
        <f t="shared" si="238"/>
        <v/>
      </c>
      <c r="DJ32" s="49" t="str">
        <f t="shared" si="238"/>
        <v/>
      </c>
      <c r="DK32" s="49" t="str">
        <f t="shared" si="238"/>
        <v/>
      </c>
      <c r="DL32" s="49" t="str">
        <f t="shared" si="238"/>
        <v/>
      </c>
      <c r="DM32" s="49" t="str">
        <f t="shared" si="238"/>
        <v/>
      </c>
      <c r="DN32" s="49" t="str">
        <f t="shared" si="238"/>
        <v/>
      </c>
      <c r="DO32" s="49" t="str">
        <f t="shared" si="238"/>
        <v/>
      </c>
      <c r="DP32" s="49" t="str">
        <f t="shared" si="238"/>
        <v/>
      </c>
      <c r="DQ32" s="49" t="str">
        <f t="shared" si="238"/>
        <v/>
      </c>
      <c r="DR32" s="49" t="str">
        <f t="shared" si="238"/>
        <v/>
      </c>
      <c r="DS32" s="183" t="str">
        <f t="shared" si="213"/>
        <v/>
      </c>
      <c r="DT32" s="49" t="str">
        <f t="shared" si="214"/>
        <v/>
      </c>
      <c r="DU32" s="49" t="str">
        <f t="shared" si="241"/>
        <v/>
      </c>
      <c r="DV32" s="49" t="str">
        <f t="shared" si="241"/>
        <v/>
      </c>
      <c r="DW32" s="49" t="str">
        <f t="shared" si="241"/>
        <v/>
      </c>
      <c r="DX32" s="49" t="str">
        <f t="shared" si="241"/>
        <v/>
      </c>
      <c r="DY32" s="49" t="str">
        <f t="shared" si="241"/>
        <v/>
      </c>
      <c r="DZ32" s="49" t="str">
        <f t="shared" si="241"/>
        <v/>
      </c>
      <c r="EA32" s="49" t="str">
        <f t="shared" si="241"/>
        <v/>
      </c>
      <c r="EB32" s="49" t="str">
        <f t="shared" si="241"/>
        <v/>
      </c>
      <c r="EC32" s="49" t="str">
        <f t="shared" si="241"/>
        <v/>
      </c>
      <c r="ED32" s="49" t="str">
        <f t="shared" si="241"/>
        <v/>
      </c>
      <c r="EE32" s="49" t="str">
        <f t="shared" si="241"/>
        <v/>
      </c>
      <c r="EF32" s="49" t="str">
        <f t="shared" si="241"/>
        <v/>
      </c>
      <c r="EG32" s="49" t="str">
        <f t="shared" si="241"/>
        <v/>
      </c>
      <c r="EH32" s="49" t="str">
        <f t="shared" si="241"/>
        <v/>
      </c>
      <c r="EI32" s="49" t="str">
        <f t="shared" si="241"/>
        <v/>
      </c>
      <c r="EJ32" s="49" t="str">
        <f t="shared" si="241"/>
        <v/>
      </c>
      <c r="EK32" s="49" t="str">
        <f t="shared" si="241"/>
        <v/>
      </c>
      <c r="EL32" s="49" t="str">
        <f t="shared" si="241"/>
        <v/>
      </c>
      <c r="EM32" s="49" t="str">
        <f t="shared" si="241"/>
        <v/>
      </c>
      <c r="EN32" s="49" t="str">
        <f t="shared" si="241"/>
        <v/>
      </c>
      <c r="EO32" s="49" t="str">
        <f t="shared" si="241"/>
        <v/>
      </c>
      <c r="EP32" s="49" t="str">
        <f t="shared" si="241"/>
        <v/>
      </c>
      <c r="EQ32" s="49" t="str">
        <f t="shared" si="241"/>
        <v/>
      </c>
      <c r="ER32" s="49" t="str">
        <f t="shared" si="241"/>
        <v/>
      </c>
      <c r="ES32" s="49" t="str">
        <f t="shared" si="241"/>
        <v/>
      </c>
      <c r="ET32" s="49" t="str">
        <f t="shared" si="241"/>
        <v/>
      </c>
      <c r="EU32" s="49" t="str">
        <f t="shared" si="241"/>
        <v/>
      </c>
      <c r="EV32" s="49" t="str">
        <f t="shared" si="241"/>
        <v/>
      </c>
      <c r="EW32" s="49" t="str">
        <f t="shared" si="241"/>
        <v/>
      </c>
      <c r="EX32" s="49" t="str">
        <f t="shared" si="241"/>
        <v/>
      </c>
      <c r="EY32" s="49" t="str">
        <f t="shared" si="241"/>
        <v/>
      </c>
      <c r="EZ32" s="49" t="str">
        <f t="shared" si="241"/>
        <v/>
      </c>
      <c r="FA32" s="49" t="str">
        <f t="shared" si="241"/>
        <v/>
      </c>
      <c r="FB32" s="49" t="str">
        <f t="shared" si="241"/>
        <v/>
      </c>
      <c r="FC32" s="49" t="str">
        <f t="shared" si="241"/>
        <v/>
      </c>
      <c r="FD32" s="49" t="str">
        <f t="shared" si="241"/>
        <v/>
      </c>
      <c r="FE32" s="49" t="str">
        <f t="shared" si="241"/>
        <v/>
      </c>
      <c r="FF32" s="49" t="str">
        <f t="shared" si="241"/>
        <v/>
      </c>
      <c r="FG32" s="49" t="str">
        <f t="shared" si="241"/>
        <v/>
      </c>
      <c r="FH32" s="49" t="str">
        <f t="shared" si="241"/>
        <v/>
      </c>
      <c r="FI32" s="49" t="str">
        <f t="shared" si="241"/>
        <v/>
      </c>
      <c r="FJ32" s="49" t="str">
        <f t="shared" si="241"/>
        <v/>
      </c>
      <c r="FK32" s="49" t="str">
        <f t="shared" si="241"/>
        <v/>
      </c>
      <c r="FL32" s="49" t="str">
        <f t="shared" si="241"/>
        <v/>
      </c>
      <c r="FM32" s="49" t="str">
        <f t="shared" si="241"/>
        <v/>
      </c>
      <c r="FN32" s="49" t="str">
        <f t="shared" si="241"/>
        <v/>
      </c>
      <c r="FO32" s="49" t="str">
        <f t="shared" si="241"/>
        <v/>
      </c>
      <c r="FP32" s="49" t="str">
        <f t="shared" si="241"/>
        <v/>
      </c>
      <c r="FQ32" s="49" t="str">
        <f t="shared" si="241"/>
        <v/>
      </c>
      <c r="FR32" s="49" t="str">
        <f t="shared" si="241"/>
        <v/>
      </c>
      <c r="FS32" s="49" t="str">
        <f t="shared" si="241"/>
        <v/>
      </c>
      <c r="FT32" s="49" t="str">
        <f t="shared" si="241"/>
        <v/>
      </c>
      <c r="FU32" s="49" t="str">
        <f t="shared" si="241"/>
        <v/>
      </c>
      <c r="FV32" s="49" t="str">
        <f t="shared" si="241"/>
        <v/>
      </c>
      <c r="FW32" s="49" t="str">
        <f t="shared" si="241"/>
        <v/>
      </c>
      <c r="FX32" s="49" t="str">
        <f t="shared" si="241"/>
        <v/>
      </c>
      <c r="FY32" s="49" t="str">
        <f t="shared" si="241"/>
        <v/>
      </c>
      <c r="FZ32" s="49" t="str">
        <f t="shared" si="241"/>
        <v/>
      </c>
      <c r="GA32" s="49" t="str">
        <f t="shared" si="241"/>
        <v/>
      </c>
      <c r="GB32" s="49" t="str">
        <f t="shared" si="241"/>
        <v/>
      </c>
      <c r="GC32" s="49" t="str">
        <f t="shared" si="241"/>
        <v/>
      </c>
      <c r="GD32" s="49" t="str">
        <f t="shared" si="241"/>
        <v/>
      </c>
      <c r="GE32" s="49" t="str">
        <f t="shared" si="241"/>
        <v/>
      </c>
      <c r="GF32" s="49" t="str">
        <f t="shared" si="241"/>
        <v/>
      </c>
      <c r="GG32" s="49" t="str">
        <f t="shared" si="239"/>
        <v/>
      </c>
      <c r="GH32" s="49" t="str">
        <f t="shared" si="239"/>
        <v/>
      </c>
      <c r="GI32" s="49" t="str">
        <f t="shared" si="239"/>
        <v/>
      </c>
      <c r="GJ32" s="49" t="str">
        <f t="shared" si="239"/>
        <v/>
      </c>
      <c r="GK32" s="49" t="str">
        <f t="shared" si="239"/>
        <v/>
      </c>
      <c r="GL32" s="49" t="str">
        <f t="shared" si="239"/>
        <v/>
      </c>
      <c r="GM32" s="49" t="str">
        <f t="shared" si="239"/>
        <v/>
      </c>
      <c r="GN32" s="49" t="str">
        <f t="shared" si="239"/>
        <v/>
      </c>
      <c r="GO32" s="49" t="str">
        <f t="shared" si="239"/>
        <v/>
      </c>
      <c r="GP32" s="49" t="str">
        <f t="shared" si="239"/>
        <v/>
      </c>
      <c r="GQ32" s="49" t="str">
        <f t="shared" si="239"/>
        <v/>
      </c>
      <c r="GR32" s="49" t="str">
        <f t="shared" si="239"/>
        <v/>
      </c>
      <c r="GS32" s="49" t="str">
        <f t="shared" si="239"/>
        <v/>
      </c>
      <c r="GT32" s="49" t="str">
        <f t="shared" si="239"/>
        <v/>
      </c>
      <c r="GU32" s="49" t="str">
        <f t="shared" si="239"/>
        <v/>
      </c>
      <c r="GV32" s="49" t="str">
        <f t="shared" si="239"/>
        <v/>
      </c>
      <c r="GW32" s="49" t="str">
        <f t="shared" si="239"/>
        <v/>
      </c>
      <c r="GX32" s="49" t="str">
        <f t="shared" si="239"/>
        <v/>
      </c>
      <c r="GY32" s="49" t="str">
        <f t="shared" si="239"/>
        <v/>
      </c>
      <c r="GZ32" s="49" t="str">
        <f t="shared" si="239"/>
        <v/>
      </c>
      <c r="HA32" s="49" t="str">
        <f t="shared" si="239"/>
        <v/>
      </c>
      <c r="HB32" s="49" t="str">
        <f t="shared" si="239"/>
        <v/>
      </c>
      <c r="HC32" s="49" t="str">
        <f t="shared" si="239"/>
        <v/>
      </c>
      <c r="HD32" s="49" t="str">
        <f t="shared" si="239"/>
        <v/>
      </c>
      <c r="HE32" s="49" t="str">
        <f t="shared" si="239"/>
        <v/>
      </c>
      <c r="HF32" s="49" t="str">
        <f t="shared" si="239"/>
        <v/>
      </c>
      <c r="HG32" s="49" t="str">
        <f t="shared" si="239"/>
        <v/>
      </c>
      <c r="HH32" s="49" t="str">
        <f t="shared" si="239"/>
        <v/>
      </c>
      <c r="HI32" s="49" t="str">
        <f t="shared" si="239"/>
        <v/>
      </c>
      <c r="HJ32" s="49" t="str">
        <f t="shared" si="239"/>
        <v/>
      </c>
      <c r="HK32" s="49" t="str">
        <f t="shared" si="239"/>
        <v/>
      </c>
      <c r="HL32" s="49" t="str">
        <f t="shared" si="239"/>
        <v/>
      </c>
      <c r="HM32" s="49" t="str">
        <f t="shared" si="239"/>
        <v/>
      </c>
      <c r="HN32" s="49" t="str">
        <f t="shared" si="239"/>
        <v/>
      </c>
      <c r="HO32" s="49" t="str">
        <f t="shared" si="239"/>
        <v/>
      </c>
      <c r="HP32" s="169" t="e">
        <f t="shared" si="7"/>
        <v>#N/A</v>
      </c>
      <c r="HQ32" s="169" t="e">
        <f t="shared" si="8"/>
        <v>#N/A</v>
      </c>
      <c r="HR32" s="169" t="e">
        <f t="shared" si="9"/>
        <v>#N/A</v>
      </c>
      <c r="HS32" s="169" t="e">
        <f t="shared" si="10"/>
        <v>#N/A</v>
      </c>
      <c r="HT32" s="169" t="e">
        <f t="shared" si="11"/>
        <v>#N/A</v>
      </c>
      <c r="HU32" s="169" t="e">
        <f t="shared" si="12"/>
        <v>#N/A</v>
      </c>
      <c r="HV32" s="169" t="e">
        <f t="shared" si="13"/>
        <v>#N/A</v>
      </c>
      <c r="HW32" s="169" t="e">
        <f t="shared" si="14"/>
        <v>#N/A</v>
      </c>
      <c r="HX32" s="169" t="e">
        <f t="shared" si="15"/>
        <v>#N/A</v>
      </c>
      <c r="HY32" s="169" t="e">
        <f t="shared" si="16"/>
        <v>#N/A</v>
      </c>
      <c r="HZ32" s="169" t="e">
        <f t="shared" si="17"/>
        <v>#N/A</v>
      </c>
      <c r="IA32" s="169" t="e">
        <f t="shared" si="18"/>
        <v>#N/A</v>
      </c>
      <c r="IB32" s="169" t="e">
        <f t="shared" si="19"/>
        <v>#N/A</v>
      </c>
      <c r="IC32" s="169" t="e">
        <f t="shared" si="20"/>
        <v>#N/A</v>
      </c>
      <c r="ID32" s="169" t="e">
        <f t="shared" si="21"/>
        <v>#N/A</v>
      </c>
      <c r="IE32" s="169" t="e">
        <f t="shared" si="22"/>
        <v>#N/A</v>
      </c>
      <c r="IF32" s="169" t="e">
        <f t="shared" si="23"/>
        <v>#N/A</v>
      </c>
      <c r="IG32" s="169" t="e">
        <f t="shared" si="24"/>
        <v>#N/A</v>
      </c>
      <c r="IH32" s="169" t="e">
        <f t="shared" si="25"/>
        <v>#N/A</v>
      </c>
      <c r="II32" s="169" t="e">
        <f t="shared" si="26"/>
        <v>#N/A</v>
      </c>
      <c r="IJ32" s="169" t="e">
        <f t="shared" si="27"/>
        <v>#N/A</v>
      </c>
      <c r="IK32" s="169" t="e">
        <f t="shared" si="28"/>
        <v>#N/A</v>
      </c>
      <c r="IL32" s="169" t="e">
        <f t="shared" si="29"/>
        <v>#N/A</v>
      </c>
      <c r="IM32" s="169" t="e">
        <f t="shared" si="30"/>
        <v>#N/A</v>
      </c>
      <c r="IN32" s="169" t="e">
        <f t="shared" si="31"/>
        <v>#N/A</v>
      </c>
      <c r="IO32" s="169" t="e">
        <f t="shared" si="32"/>
        <v>#N/A</v>
      </c>
      <c r="IP32" s="169" t="e">
        <f t="shared" si="33"/>
        <v>#N/A</v>
      </c>
      <c r="IQ32" s="169" t="e">
        <f t="shared" si="34"/>
        <v>#N/A</v>
      </c>
      <c r="IR32" s="169" t="e">
        <f t="shared" si="35"/>
        <v>#N/A</v>
      </c>
      <c r="IS32" s="169" t="e">
        <f t="shared" si="36"/>
        <v>#N/A</v>
      </c>
      <c r="IT32" s="169" t="e">
        <f t="shared" si="37"/>
        <v>#N/A</v>
      </c>
      <c r="IU32" s="169" t="e">
        <f t="shared" si="38"/>
        <v>#N/A</v>
      </c>
      <c r="IV32" s="169" t="e">
        <f t="shared" si="39"/>
        <v>#N/A</v>
      </c>
      <c r="IW32" s="169" t="e">
        <f t="shared" si="40"/>
        <v>#N/A</v>
      </c>
      <c r="IX32" s="169" t="e">
        <f t="shared" si="41"/>
        <v>#N/A</v>
      </c>
      <c r="IY32" s="169" t="e">
        <f t="shared" si="42"/>
        <v>#N/A</v>
      </c>
      <c r="IZ32" s="169" t="e">
        <f t="shared" si="43"/>
        <v>#N/A</v>
      </c>
      <c r="JA32" s="169" t="e">
        <f t="shared" si="44"/>
        <v>#N/A</v>
      </c>
      <c r="JB32" s="169" t="e">
        <f t="shared" si="45"/>
        <v>#N/A</v>
      </c>
      <c r="JC32" s="169" t="e">
        <f t="shared" si="46"/>
        <v>#N/A</v>
      </c>
      <c r="JD32" s="169" t="e">
        <f t="shared" si="47"/>
        <v>#N/A</v>
      </c>
      <c r="JE32" s="169" t="e">
        <f t="shared" si="48"/>
        <v>#N/A</v>
      </c>
      <c r="JF32" s="169" t="e">
        <f t="shared" si="49"/>
        <v>#N/A</v>
      </c>
      <c r="JG32" s="169" t="e">
        <f t="shared" si="50"/>
        <v>#N/A</v>
      </c>
      <c r="JH32" s="169" t="e">
        <f t="shared" si="51"/>
        <v>#N/A</v>
      </c>
      <c r="JI32" s="169" t="e">
        <f t="shared" si="52"/>
        <v>#N/A</v>
      </c>
      <c r="JJ32" s="169" t="e">
        <f t="shared" si="53"/>
        <v>#N/A</v>
      </c>
      <c r="JK32" s="169" t="e">
        <f t="shared" si="54"/>
        <v>#N/A</v>
      </c>
      <c r="JL32" s="169" t="e">
        <f t="shared" si="55"/>
        <v>#N/A</v>
      </c>
      <c r="JM32" s="169" t="e">
        <f t="shared" si="56"/>
        <v>#N/A</v>
      </c>
      <c r="JN32" s="169" t="e">
        <f t="shared" si="57"/>
        <v>#N/A</v>
      </c>
      <c r="JO32" s="169" t="e">
        <f t="shared" si="58"/>
        <v>#N/A</v>
      </c>
      <c r="JP32" s="169" t="e">
        <f t="shared" si="59"/>
        <v>#N/A</v>
      </c>
      <c r="JQ32" s="169" t="e">
        <f t="shared" si="60"/>
        <v>#N/A</v>
      </c>
      <c r="JR32" s="169" t="e">
        <f t="shared" si="61"/>
        <v>#N/A</v>
      </c>
      <c r="JS32" s="169" t="e">
        <f t="shared" si="62"/>
        <v>#N/A</v>
      </c>
      <c r="JT32" s="169" t="e">
        <f t="shared" si="63"/>
        <v>#N/A</v>
      </c>
      <c r="JU32" s="169" t="e">
        <f t="shared" si="64"/>
        <v>#N/A</v>
      </c>
      <c r="JV32" s="169" t="e">
        <f t="shared" si="65"/>
        <v>#N/A</v>
      </c>
      <c r="JW32" s="169" t="e">
        <f t="shared" si="66"/>
        <v>#N/A</v>
      </c>
      <c r="JX32" s="169" t="e">
        <f t="shared" si="67"/>
        <v>#N/A</v>
      </c>
      <c r="JY32" s="169" t="e">
        <f t="shared" si="68"/>
        <v>#N/A</v>
      </c>
      <c r="JZ32" s="169" t="e">
        <f t="shared" si="69"/>
        <v>#N/A</v>
      </c>
      <c r="KA32" s="169" t="e">
        <f t="shared" si="70"/>
        <v>#N/A</v>
      </c>
      <c r="KB32" s="169" t="e">
        <f t="shared" si="71"/>
        <v>#N/A</v>
      </c>
      <c r="KC32" s="169" t="e">
        <f t="shared" si="72"/>
        <v>#N/A</v>
      </c>
      <c r="KD32" s="169" t="e">
        <f t="shared" si="73"/>
        <v>#N/A</v>
      </c>
      <c r="KE32" s="169" t="e">
        <f t="shared" si="74"/>
        <v>#N/A</v>
      </c>
      <c r="KF32" s="169" t="e">
        <f t="shared" si="75"/>
        <v>#N/A</v>
      </c>
      <c r="KG32" s="169" t="e">
        <f t="shared" si="76"/>
        <v>#N/A</v>
      </c>
      <c r="KH32" s="169" t="e">
        <f t="shared" si="77"/>
        <v>#N/A</v>
      </c>
      <c r="KI32" s="169" t="e">
        <f t="shared" si="78"/>
        <v>#N/A</v>
      </c>
      <c r="KJ32" s="169" t="e">
        <f t="shared" si="79"/>
        <v>#N/A</v>
      </c>
      <c r="KK32" s="169" t="e">
        <f t="shared" si="80"/>
        <v>#N/A</v>
      </c>
      <c r="KL32" s="169" t="e">
        <f t="shared" si="81"/>
        <v>#N/A</v>
      </c>
      <c r="KM32" s="169" t="e">
        <f t="shared" si="82"/>
        <v>#N/A</v>
      </c>
      <c r="KN32" s="169" t="e">
        <f t="shared" si="83"/>
        <v>#N/A</v>
      </c>
      <c r="KO32" s="169" t="e">
        <f t="shared" si="84"/>
        <v>#N/A</v>
      </c>
      <c r="KP32" s="169" t="e">
        <f t="shared" si="85"/>
        <v>#N/A</v>
      </c>
      <c r="KQ32" s="169" t="e">
        <f t="shared" si="86"/>
        <v>#N/A</v>
      </c>
      <c r="KR32" s="169" t="e">
        <f t="shared" si="87"/>
        <v>#N/A</v>
      </c>
      <c r="KS32" s="169" t="e">
        <f t="shared" si="88"/>
        <v>#N/A</v>
      </c>
      <c r="KT32" s="169" t="e">
        <f t="shared" si="89"/>
        <v>#N/A</v>
      </c>
      <c r="KU32" s="169" t="e">
        <f t="shared" si="90"/>
        <v>#N/A</v>
      </c>
      <c r="KV32" s="169" t="e">
        <f t="shared" si="91"/>
        <v>#N/A</v>
      </c>
      <c r="KW32" s="169" t="e">
        <f t="shared" si="92"/>
        <v>#N/A</v>
      </c>
      <c r="KX32" s="169" t="e">
        <f t="shared" si="93"/>
        <v>#N/A</v>
      </c>
      <c r="KY32" s="169" t="e">
        <f t="shared" si="94"/>
        <v>#N/A</v>
      </c>
      <c r="KZ32" s="169" t="e">
        <f t="shared" si="95"/>
        <v>#N/A</v>
      </c>
      <c r="LA32" s="169" t="e">
        <f t="shared" si="96"/>
        <v>#N/A</v>
      </c>
      <c r="LB32" s="169" t="e">
        <f t="shared" si="97"/>
        <v>#N/A</v>
      </c>
      <c r="LC32" s="169" t="e">
        <f t="shared" si="98"/>
        <v>#N/A</v>
      </c>
      <c r="LD32" s="169" t="e">
        <f t="shared" si="99"/>
        <v>#N/A</v>
      </c>
      <c r="LE32" s="169" t="e">
        <f t="shared" si="100"/>
        <v>#N/A</v>
      </c>
      <c r="LF32" s="169" t="e">
        <f t="shared" si="101"/>
        <v>#N/A</v>
      </c>
      <c r="LG32" s="169" t="e">
        <f t="shared" si="102"/>
        <v>#N/A</v>
      </c>
      <c r="LH32" s="169" t="e">
        <f t="shared" si="103"/>
        <v>#N/A</v>
      </c>
      <c r="LI32" s="169" t="e">
        <f t="shared" si="104"/>
        <v>#N/A</v>
      </c>
      <c r="LJ32" s="169" t="e">
        <f t="shared" si="105"/>
        <v>#N/A</v>
      </c>
      <c r="LK32" s="169" t="e">
        <f t="shared" si="106"/>
        <v>#N/A</v>
      </c>
      <c r="LL32" s="169" t="e">
        <f t="shared" si="107"/>
        <v>#N/A</v>
      </c>
      <c r="LM32" s="169" t="e">
        <f t="shared" si="108"/>
        <v>#N/A</v>
      </c>
      <c r="LN32" s="169" t="e">
        <f t="shared" si="109"/>
        <v>#N/A</v>
      </c>
      <c r="LO32" s="169" t="e">
        <f t="shared" si="110"/>
        <v>#N/A</v>
      </c>
      <c r="LP32" s="169" t="e">
        <f t="shared" si="111"/>
        <v>#N/A</v>
      </c>
      <c r="LQ32" s="169" t="e">
        <f t="shared" si="112"/>
        <v>#N/A</v>
      </c>
      <c r="LR32" s="169" t="e">
        <f t="shared" si="113"/>
        <v>#N/A</v>
      </c>
      <c r="LS32" s="169" t="e">
        <f t="shared" si="114"/>
        <v>#N/A</v>
      </c>
      <c r="LT32" s="169" t="e">
        <f t="shared" si="115"/>
        <v>#N/A</v>
      </c>
      <c r="LU32" s="169" t="e">
        <f t="shared" si="116"/>
        <v>#N/A</v>
      </c>
      <c r="LV32" s="169" t="e">
        <f t="shared" si="117"/>
        <v>#N/A</v>
      </c>
      <c r="LW32" s="169" t="e">
        <f t="shared" si="118"/>
        <v>#N/A</v>
      </c>
      <c r="LX32" s="169" t="e">
        <f t="shared" si="119"/>
        <v>#N/A</v>
      </c>
      <c r="LY32" s="169" t="e">
        <f t="shared" si="120"/>
        <v>#N/A</v>
      </c>
      <c r="LZ32" s="169" t="e">
        <f t="shared" si="121"/>
        <v>#N/A</v>
      </c>
      <c r="MA32" s="169" t="e">
        <f t="shared" si="122"/>
        <v>#N/A</v>
      </c>
      <c r="MB32" s="169" t="e">
        <f t="shared" si="123"/>
        <v>#N/A</v>
      </c>
      <c r="MC32" s="169" t="e">
        <f t="shared" si="124"/>
        <v>#N/A</v>
      </c>
      <c r="MD32" s="169" t="e">
        <f t="shared" si="125"/>
        <v>#N/A</v>
      </c>
      <c r="ME32" s="169" t="e">
        <f t="shared" si="126"/>
        <v>#N/A</v>
      </c>
      <c r="MF32" s="169" t="e">
        <f t="shared" si="127"/>
        <v>#N/A</v>
      </c>
      <c r="MG32" s="169" t="e">
        <f t="shared" si="128"/>
        <v>#N/A</v>
      </c>
      <c r="MH32" s="169" t="e">
        <f t="shared" si="129"/>
        <v>#N/A</v>
      </c>
      <c r="MI32" s="169" t="e">
        <f t="shared" si="130"/>
        <v>#N/A</v>
      </c>
      <c r="MJ32" s="169" t="e">
        <f t="shared" si="131"/>
        <v>#N/A</v>
      </c>
      <c r="MK32" s="169" t="e">
        <f t="shared" si="132"/>
        <v>#N/A</v>
      </c>
      <c r="ML32" s="169" t="e">
        <f t="shared" si="133"/>
        <v>#N/A</v>
      </c>
      <c r="MM32" s="169" t="e">
        <f t="shared" si="134"/>
        <v>#N/A</v>
      </c>
      <c r="MN32" s="169" t="e">
        <f t="shared" si="135"/>
        <v>#N/A</v>
      </c>
      <c r="MO32" s="169" t="e">
        <f t="shared" si="136"/>
        <v>#N/A</v>
      </c>
      <c r="MP32" s="169" t="e">
        <f t="shared" si="137"/>
        <v>#N/A</v>
      </c>
      <c r="MQ32" s="169" t="e">
        <f t="shared" si="138"/>
        <v>#N/A</v>
      </c>
      <c r="MR32" s="169" t="e">
        <f t="shared" si="139"/>
        <v>#N/A</v>
      </c>
      <c r="MS32" s="169" t="e">
        <f t="shared" si="140"/>
        <v>#N/A</v>
      </c>
      <c r="MT32" s="169" t="e">
        <f t="shared" si="141"/>
        <v>#N/A</v>
      </c>
      <c r="MU32" s="169" t="e">
        <f t="shared" si="142"/>
        <v>#N/A</v>
      </c>
      <c r="MV32" s="169" t="e">
        <f t="shared" si="143"/>
        <v>#N/A</v>
      </c>
      <c r="MW32" s="169" t="e">
        <f t="shared" si="144"/>
        <v>#N/A</v>
      </c>
      <c r="MX32" s="169" t="e">
        <f t="shared" si="145"/>
        <v>#N/A</v>
      </c>
      <c r="MY32" s="169" t="e">
        <f t="shared" si="146"/>
        <v>#N/A</v>
      </c>
      <c r="MZ32" s="169" t="e">
        <f t="shared" si="147"/>
        <v>#N/A</v>
      </c>
      <c r="NA32" s="169" t="e">
        <f t="shared" si="148"/>
        <v>#N/A</v>
      </c>
      <c r="NB32" s="169" t="e">
        <f t="shared" si="149"/>
        <v>#N/A</v>
      </c>
      <c r="NC32" s="169" t="e">
        <f t="shared" si="150"/>
        <v>#N/A</v>
      </c>
      <c r="ND32" s="169" t="e">
        <f t="shared" si="151"/>
        <v>#N/A</v>
      </c>
      <c r="NE32" s="169" t="e">
        <f t="shared" si="152"/>
        <v>#N/A</v>
      </c>
      <c r="NF32" s="169" t="e">
        <f t="shared" si="153"/>
        <v>#N/A</v>
      </c>
      <c r="NG32" s="169" t="e">
        <f t="shared" si="154"/>
        <v>#N/A</v>
      </c>
      <c r="NH32" s="169" t="e">
        <f t="shared" si="155"/>
        <v>#N/A</v>
      </c>
      <c r="NI32" s="169" t="e">
        <f t="shared" si="156"/>
        <v>#N/A</v>
      </c>
      <c r="NJ32" s="169" t="e">
        <f t="shared" si="157"/>
        <v>#N/A</v>
      </c>
      <c r="NK32" s="169" t="e">
        <f t="shared" si="158"/>
        <v>#N/A</v>
      </c>
      <c r="NL32" s="169" t="e">
        <f t="shared" si="159"/>
        <v>#N/A</v>
      </c>
      <c r="NM32" s="169" t="e">
        <f t="shared" si="160"/>
        <v>#N/A</v>
      </c>
      <c r="NN32" s="169" t="e">
        <f t="shared" si="161"/>
        <v>#N/A</v>
      </c>
      <c r="NO32" s="169" t="e">
        <f t="shared" si="162"/>
        <v>#N/A</v>
      </c>
      <c r="NP32" s="169" t="e">
        <f t="shared" si="163"/>
        <v>#N/A</v>
      </c>
      <c r="NQ32" s="169" t="e">
        <f t="shared" si="164"/>
        <v>#N/A</v>
      </c>
      <c r="NR32" s="169" t="e">
        <f t="shared" si="165"/>
        <v>#N/A</v>
      </c>
      <c r="NS32" s="169" t="e">
        <f t="shared" si="166"/>
        <v>#N/A</v>
      </c>
      <c r="NT32" s="169" t="e">
        <f t="shared" si="167"/>
        <v>#N/A</v>
      </c>
      <c r="NU32" s="169" t="e">
        <f t="shared" si="168"/>
        <v>#N/A</v>
      </c>
      <c r="NV32" s="169" t="e">
        <f t="shared" si="169"/>
        <v>#N/A</v>
      </c>
      <c r="NW32" s="169" t="e">
        <f t="shared" si="170"/>
        <v>#N/A</v>
      </c>
      <c r="NX32" s="169" t="e">
        <f t="shared" si="171"/>
        <v>#N/A</v>
      </c>
      <c r="NY32" s="169" t="e">
        <f t="shared" si="172"/>
        <v>#N/A</v>
      </c>
      <c r="NZ32" s="169" t="e">
        <f t="shared" si="173"/>
        <v>#N/A</v>
      </c>
      <c r="OA32" s="169" t="e">
        <f t="shared" si="174"/>
        <v>#N/A</v>
      </c>
      <c r="OB32" s="169" t="e">
        <f t="shared" si="175"/>
        <v>#N/A</v>
      </c>
      <c r="OC32" s="169" t="e">
        <f t="shared" si="176"/>
        <v>#N/A</v>
      </c>
      <c r="OD32" s="169" t="e">
        <f t="shared" si="177"/>
        <v>#N/A</v>
      </c>
      <c r="OE32" s="169" t="e">
        <f t="shared" si="178"/>
        <v>#N/A</v>
      </c>
      <c r="OF32" s="169" t="e">
        <f t="shared" si="179"/>
        <v>#N/A</v>
      </c>
      <c r="OG32" s="169" t="e">
        <f t="shared" si="180"/>
        <v>#N/A</v>
      </c>
      <c r="OH32" s="169" t="e">
        <f t="shared" si="181"/>
        <v>#N/A</v>
      </c>
      <c r="OI32" s="169" t="e">
        <f t="shared" si="182"/>
        <v>#N/A</v>
      </c>
      <c r="OJ32" s="169" t="e">
        <f t="shared" si="183"/>
        <v>#N/A</v>
      </c>
      <c r="OK32" s="169" t="e">
        <f t="shared" si="184"/>
        <v>#N/A</v>
      </c>
      <c r="OL32" s="169" t="e">
        <f t="shared" si="185"/>
        <v>#N/A</v>
      </c>
      <c r="OM32" s="169" t="e">
        <f t="shared" si="186"/>
        <v>#N/A</v>
      </c>
      <c r="ON32" s="169" t="e">
        <f t="shared" si="187"/>
        <v>#N/A</v>
      </c>
      <c r="OO32" s="169" t="e">
        <f t="shared" si="188"/>
        <v>#N/A</v>
      </c>
      <c r="OP32" s="169" t="e">
        <f t="shared" si="189"/>
        <v>#N/A</v>
      </c>
      <c r="OQ32" s="169" t="e">
        <f t="shared" si="190"/>
        <v>#N/A</v>
      </c>
      <c r="OR32" s="169" t="e">
        <f t="shared" si="191"/>
        <v>#N/A</v>
      </c>
      <c r="OS32" s="169" t="e">
        <f t="shared" si="192"/>
        <v>#N/A</v>
      </c>
      <c r="OT32" s="169" t="e">
        <f t="shared" si="193"/>
        <v>#N/A</v>
      </c>
      <c r="OU32" s="169" t="e">
        <f t="shared" si="194"/>
        <v>#N/A</v>
      </c>
      <c r="OV32" s="169" t="e">
        <f t="shared" si="195"/>
        <v>#N/A</v>
      </c>
      <c r="OW32" s="169" t="e">
        <f t="shared" si="196"/>
        <v>#N/A</v>
      </c>
      <c r="OX32" s="169" t="e">
        <f t="shared" si="197"/>
        <v>#N/A</v>
      </c>
      <c r="OY32" s="169" t="e">
        <f t="shared" si="198"/>
        <v>#N/A</v>
      </c>
      <c r="OZ32" s="169" t="e">
        <f t="shared" si="199"/>
        <v>#N/A</v>
      </c>
      <c r="PA32" s="169" t="e">
        <f t="shared" si="200"/>
        <v>#N/A</v>
      </c>
      <c r="PB32" s="169" t="e">
        <f t="shared" si="201"/>
        <v>#N/A</v>
      </c>
      <c r="PC32" s="169" t="e">
        <f t="shared" si="202"/>
        <v>#N/A</v>
      </c>
      <c r="PD32" s="169" t="e">
        <f t="shared" si="203"/>
        <v>#N/A</v>
      </c>
      <c r="PE32" s="169" t="e">
        <f t="shared" si="204"/>
        <v>#N/A</v>
      </c>
      <c r="PF32" s="169" t="e">
        <f t="shared" si="205"/>
        <v>#N/A</v>
      </c>
      <c r="PG32" s="169" t="e">
        <f t="shared" si="206"/>
        <v>#N/A</v>
      </c>
      <c r="PH32" s="169" t="e">
        <f t="shared" si="207"/>
        <v>#N/A</v>
      </c>
    </row>
    <row r="33" spans="1:424" hidden="1" x14ac:dyDescent="0.75">
      <c r="A33" s="4">
        <v>30</v>
      </c>
      <c r="B33" s="96" t="str">
        <f t="shared" si="208"/>
        <v/>
      </c>
      <c r="C33" s="95"/>
      <c r="D33" s="96" t="str">
        <f t="shared" si="209"/>
        <v/>
      </c>
      <c r="E33" s="124" t="str">
        <f t="shared" si="0"/>
        <v/>
      </c>
      <c r="F33" s="124" t="str">
        <f t="shared" si="1"/>
        <v/>
      </c>
      <c r="G33" s="73" t="str">
        <f t="shared" si="210"/>
        <v/>
      </c>
      <c r="H33" s="23"/>
      <c r="I33" s="57"/>
      <c r="J33" s="280"/>
      <c r="K33" s="74" t="str">
        <f>IF(AND(B33&gt;0,C33&gt;0,D33&gt;0),IF(ISBLANK(J33),IF(ISBLANK(H33),"",(D33-B33)*VLOOKUP(H33,VLookups!$A$4:$B$13,2,FALSE)),J33),"")</f>
        <v/>
      </c>
      <c r="L33" s="75" t="str">
        <f t="shared" si="2"/>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211"/>
        <v/>
      </c>
      <c r="W33" s="49" t="str">
        <f t="shared" si="212"/>
        <v/>
      </c>
      <c r="X33" s="49" t="str">
        <f t="shared" si="240"/>
        <v/>
      </c>
      <c r="Y33" s="49" t="str">
        <f t="shared" si="240"/>
        <v/>
      </c>
      <c r="Z33" s="49" t="str">
        <f t="shared" si="240"/>
        <v/>
      </c>
      <c r="AA33" s="49" t="str">
        <f t="shared" si="240"/>
        <v/>
      </c>
      <c r="AB33" s="49" t="str">
        <f t="shared" si="240"/>
        <v/>
      </c>
      <c r="AC33" s="49" t="str">
        <f t="shared" si="240"/>
        <v/>
      </c>
      <c r="AD33" s="49" t="str">
        <f t="shared" si="240"/>
        <v/>
      </c>
      <c r="AE33" s="49" t="str">
        <f t="shared" si="240"/>
        <v/>
      </c>
      <c r="AF33" s="49" t="str">
        <f t="shared" si="240"/>
        <v/>
      </c>
      <c r="AG33" s="49" t="str">
        <f t="shared" si="240"/>
        <v/>
      </c>
      <c r="AH33" s="49" t="str">
        <f t="shared" si="240"/>
        <v/>
      </c>
      <c r="AI33" s="49" t="str">
        <f t="shared" si="240"/>
        <v/>
      </c>
      <c r="AJ33" s="49" t="str">
        <f t="shared" si="240"/>
        <v/>
      </c>
      <c r="AK33" s="49" t="str">
        <f t="shared" si="240"/>
        <v/>
      </c>
      <c r="AL33" s="49" t="str">
        <f t="shared" si="240"/>
        <v/>
      </c>
      <c r="AM33" s="49" t="str">
        <f t="shared" si="240"/>
        <v/>
      </c>
      <c r="AN33" s="49" t="str">
        <f t="shared" si="240"/>
        <v/>
      </c>
      <c r="AO33" s="49" t="str">
        <f t="shared" si="240"/>
        <v/>
      </c>
      <c r="AP33" s="49" t="str">
        <f t="shared" si="240"/>
        <v/>
      </c>
      <c r="AQ33" s="49" t="str">
        <f t="shared" si="240"/>
        <v/>
      </c>
      <c r="AR33" s="49" t="str">
        <f t="shared" si="240"/>
        <v/>
      </c>
      <c r="AS33" s="49" t="str">
        <f t="shared" si="240"/>
        <v/>
      </c>
      <c r="AT33" s="49" t="str">
        <f t="shared" si="240"/>
        <v/>
      </c>
      <c r="AU33" s="49" t="str">
        <f t="shared" si="240"/>
        <v/>
      </c>
      <c r="AV33" s="49" t="str">
        <f t="shared" si="240"/>
        <v/>
      </c>
      <c r="AW33" s="49" t="str">
        <f t="shared" si="240"/>
        <v/>
      </c>
      <c r="AX33" s="49" t="str">
        <f t="shared" si="240"/>
        <v/>
      </c>
      <c r="AY33" s="49" t="str">
        <f t="shared" si="240"/>
        <v/>
      </c>
      <c r="AZ33" s="49" t="str">
        <f t="shared" si="240"/>
        <v/>
      </c>
      <c r="BA33" s="49" t="str">
        <f t="shared" si="240"/>
        <v/>
      </c>
      <c r="BB33" s="49" t="str">
        <f t="shared" si="240"/>
        <v/>
      </c>
      <c r="BC33" s="49" t="str">
        <f t="shared" si="240"/>
        <v/>
      </c>
      <c r="BD33" s="49" t="str">
        <f t="shared" si="240"/>
        <v/>
      </c>
      <c r="BE33" s="49" t="str">
        <f t="shared" si="240"/>
        <v/>
      </c>
      <c r="BF33" s="49" t="str">
        <f t="shared" si="240"/>
        <v/>
      </c>
      <c r="BG33" s="49" t="str">
        <f t="shared" si="240"/>
        <v/>
      </c>
      <c r="BH33" s="49" t="str">
        <f t="shared" si="240"/>
        <v/>
      </c>
      <c r="BI33" s="49" t="str">
        <f t="shared" si="240"/>
        <v/>
      </c>
      <c r="BJ33" s="49" t="str">
        <f t="shared" si="240"/>
        <v/>
      </c>
      <c r="BK33" s="49" t="str">
        <f t="shared" si="240"/>
        <v/>
      </c>
      <c r="BL33" s="49" t="str">
        <f t="shared" si="240"/>
        <v/>
      </c>
      <c r="BM33" s="49" t="str">
        <f t="shared" si="240"/>
        <v/>
      </c>
      <c r="BN33" s="49" t="str">
        <f t="shared" si="240"/>
        <v/>
      </c>
      <c r="BO33" s="49" t="str">
        <f t="shared" si="240"/>
        <v/>
      </c>
      <c r="BP33" s="49" t="str">
        <f t="shared" si="240"/>
        <v/>
      </c>
      <c r="BQ33" s="49" t="str">
        <f t="shared" si="240"/>
        <v/>
      </c>
      <c r="BR33" s="49" t="str">
        <f t="shared" si="240"/>
        <v/>
      </c>
      <c r="BS33" s="49" t="str">
        <f t="shared" si="240"/>
        <v/>
      </c>
      <c r="BT33" s="49" t="str">
        <f t="shared" si="240"/>
        <v/>
      </c>
      <c r="BU33" s="49" t="str">
        <f t="shared" si="240"/>
        <v/>
      </c>
      <c r="BV33" s="49" t="str">
        <f t="shared" si="240"/>
        <v/>
      </c>
      <c r="BW33" s="49" t="str">
        <f t="shared" si="240"/>
        <v/>
      </c>
      <c r="BX33" s="49" t="str">
        <f t="shared" si="240"/>
        <v/>
      </c>
      <c r="BY33" s="49" t="str">
        <f t="shared" si="240"/>
        <v/>
      </c>
      <c r="BZ33" s="49" t="str">
        <f t="shared" si="240"/>
        <v/>
      </c>
      <c r="CA33" s="49" t="str">
        <f t="shared" si="240"/>
        <v/>
      </c>
      <c r="CB33" s="49" t="str">
        <f t="shared" si="240"/>
        <v/>
      </c>
      <c r="CC33" s="49" t="str">
        <f t="shared" si="240"/>
        <v/>
      </c>
      <c r="CD33" s="49" t="str">
        <f t="shared" si="240"/>
        <v/>
      </c>
      <c r="CE33" s="49" t="str">
        <f t="shared" si="240"/>
        <v/>
      </c>
      <c r="CF33" s="49" t="str">
        <f t="shared" si="240"/>
        <v/>
      </c>
      <c r="CG33" s="49" t="str">
        <f t="shared" si="240"/>
        <v/>
      </c>
      <c r="CH33" s="49" t="str">
        <f t="shared" si="240"/>
        <v/>
      </c>
      <c r="CI33" s="49" t="str">
        <f t="shared" ref="CI33:DR36" si="242">IF(ISNONTEXT($V33),CJ33-$V33,"")</f>
        <v/>
      </c>
      <c r="CJ33" s="49" t="str">
        <f t="shared" si="242"/>
        <v/>
      </c>
      <c r="CK33" s="49" t="str">
        <f t="shared" si="242"/>
        <v/>
      </c>
      <c r="CL33" s="49" t="str">
        <f t="shared" si="242"/>
        <v/>
      </c>
      <c r="CM33" s="49" t="str">
        <f t="shared" si="242"/>
        <v/>
      </c>
      <c r="CN33" s="49" t="str">
        <f t="shared" si="242"/>
        <v/>
      </c>
      <c r="CO33" s="49" t="str">
        <f t="shared" si="242"/>
        <v/>
      </c>
      <c r="CP33" s="49" t="str">
        <f t="shared" si="242"/>
        <v/>
      </c>
      <c r="CQ33" s="49" t="str">
        <f t="shared" si="242"/>
        <v/>
      </c>
      <c r="CR33" s="49" t="str">
        <f t="shared" si="242"/>
        <v/>
      </c>
      <c r="CS33" s="49" t="str">
        <f t="shared" si="242"/>
        <v/>
      </c>
      <c r="CT33" s="49" t="str">
        <f t="shared" si="242"/>
        <v/>
      </c>
      <c r="CU33" s="49" t="str">
        <f t="shared" si="242"/>
        <v/>
      </c>
      <c r="CV33" s="49" t="str">
        <f t="shared" si="242"/>
        <v/>
      </c>
      <c r="CW33" s="49" t="str">
        <f t="shared" si="242"/>
        <v/>
      </c>
      <c r="CX33" s="49" t="str">
        <f t="shared" si="242"/>
        <v/>
      </c>
      <c r="CY33" s="49" t="str">
        <f t="shared" si="242"/>
        <v/>
      </c>
      <c r="CZ33" s="49" t="str">
        <f t="shared" si="242"/>
        <v/>
      </c>
      <c r="DA33" s="49" t="str">
        <f t="shared" si="242"/>
        <v/>
      </c>
      <c r="DB33" s="49" t="str">
        <f t="shared" si="242"/>
        <v/>
      </c>
      <c r="DC33" s="49" t="str">
        <f t="shared" si="242"/>
        <v/>
      </c>
      <c r="DD33" s="49" t="str">
        <f t="shared" si="242"/>
        <v/>
      </c>
      <c r="DE33" s="49" t="str">
        <f t="shared" si="242"/>
        <v/>
      </c>
      <c r="DF33" s="49" t="str">
        <f t="shared" si="242"/>
        <v/>
      </c>
      <c r="DG33" s="49" t="str">
        <f t="shared" si="242"/>
        <v/>
      </c>
      <c r="DH33" s="49" t="str">
        <f t="shared" si="242"/>
        <v/>
      </c>
      <c r="DI33" s="49" t="str">
        <f t="shared" si="242"/>
        <v/>
      </c>
      <c r="DJ33" s="49" t="str">
        <f t="shared" si="242"/>
        <v/>
      </c>
      <c r="DK33" s="49" t="str">
        <f t="shared" si="242"/>
        <v/>
      </c>
      <c r="DL33" s="49" t="str">
        <f t="shared" si="242"/>
        <v/>
      </c>
      <c r="DM33" s="49" t="str">
        <f t="shared" si="242"/>
        <v/>
      </c>
      <c r="DN33" s="49" t="str">
        <f t="shared" si="242"/>
        <v/>
      </c>
      <c r="DO33" s="49" t="str">
        <f t="shared" si="242"/>
        <v/>
      </c>
      <c r="DP33" s="49" t="str">
        <f t="shared" si="242"/>
        <v/>
      </c>
      <c r="DQ33" s="49" t="str">
        <f t="shared" si="242"/>
        <v/>
      </c>
      <c r="DR33" s="49" t="str">
        <f t="shared" si="242"/>
        <v/>
      </c>
      <c r="DS33" s="183" t="str">
        <f t="shared" si="213"/>
        <v/>
      </c>
      <c r="DT33" s="49" t="str">
        <f t="shared" si="214"/>
        <v/>
      </c>
      <c r="DU33" s="49" t="str">
        <f t="shared" si="241"/>
        <v/>
      </c>
      <c r="DV33" s="49" t="str">
        <f t="shared" si="241"/>
        <v/>
      </c>
      <c r="DW33" s="49" t="str">
        <f t="shared" si="241"/>
        <v/>
      </c>
      <c r="DX33" s="49" t="str">
        <f t="shared" si="241"/>
        <v/>
      </c>
      <c r="DY33" s="49" t="str">
        <f t="shared" si="241"/>
        <v/>
      </c>
      <c r="DZ33" s="49" t="str">
        <f t="shared" si="241"/>
        <v/>
      </c>
      <c r="EA33" s="49" t="str">
        <f t="shared" si="241"/>
        <v/>
      </c>
      <c r="EB33" s="49" t="str">
        <f t="shared" si="241"/>
        <v/>
      </c>
      <c r="EC33" s="49" t="str">
        <f t="shared" si="241"/>
        <v/>
      </c>
      <c r="ED33" s="49" t="str">
        <f t="shared" si="241"/>
        <v/>
      </c>
      <c r="EE33" s="49" t="str">
        <f t="shared" si="241"/>
        <v/>
      </c>
      <c r="EF33" s="49" t="str">
        <f t="shared" si="241"/>
        <v/>
      </c>
      <c r="EG33" s="49" t="str">
        <f t="shared" si="241"/>
        <v/>
      </c>
      <c r="EH33" s="49" t="str">
        <f t="shared" si="241"/>
        <v/>
      </c>
      <c r="EI33" s="49" t="str">
        <f t="shared" si="241"/>
        <v/>
      </c>
      <c r="EJ33" s="49" t="str">
        <f t="shared" si="241"/>
        <v/>
      </c>
      <c r="EK33" s="49" t="str">
        <f t="shared" si="241"/>
        <v/>
      </c>
      <c r="EL33" s="49" t="str">
        <f t="shared" si="241"/>
        <v/>
      </c>
      <c r="EM33" s="49" t="str">
        <f t="shared" si="241"/>
        <v/>
      </c>
      <c r="EN33" s="49" t="str">
        <f t="shared" si="241"/>
        <v/>
      </c>
      <c r="EO33" s="49" t="str">
        <f t="shared" si="241"/>
        <v/>
      </c>
      <c r="EP33" s="49" t="str">
        <f t="shared" si="241"/>
        <v/>
      </c>
      <c r="EQ33" s="49" t="str">
        <f t="shared" si="241"/>
        <v/>
      </c>
      <c r="ER33" s="49" t="str">
        <f t="shared" si="241"/>
        <v/>
      </c>
      <c r="ES33" s="49" t="str">
        <f t="shared" si="241"/>
        <v/>
      </c>
      <c r="ET33" s="49" t="str">
        <f t="shared" si="241"/>
        <v/>
      </c>
      <c r="EU33" s="49" t="str">
        <f t="shared" si="241"/>
        <v/>
      </c>
      <c r="EV33" s="49" t="str">
        <f t="shared" si="241"/>
        <v/>
      </c>
      <c r="EW33" s="49" t="str">
        <f t="shared" si="241"/>
        <v/>
      </c>
      <c r="EX33" s="49" t="str">
        <f t="shared" si="241"/>
        <v/>
      </c>
      <c r="EY33" s="49" t="str">
        <f t="shared" si="241"/>
        <v/>
      </c>
      <c r="EZ33" s="49" t="str">
        <f t="shared" si="241"/>
        <v/>
      </c>
      <c r="FA33" s="49" t="str">
        <f t="shared" si="241"/>
        <v/>
      </c>
      <c r="FB33" s="49" t="str">
        <f t="shared" si="241"/>
        <v/>
      </c>
      <c r="FC33" s="49" t="str">
        <f t="shared" si="241"/>
        <v/>
      </c>
      <c r="FD33" s="49" t="str">
        <f t="shared" si="241"/>
        <v/>
      </c>
      <c r="FE33" s="49" t="str">
        <f t="shared" si="241"/>
        <v/>
      </c>
      <c r="FF33" s="49" t="str">
        <f t="shared" si="241"/>
        <v/>
      </c>
      <c r="FG33" s="49" t="str">
        <f t="shared" si="241"/>
        <v/>
      </c>
      <c r="FH33" s="49" t="str">
        <f t="shared" si="241"/>
        <v/>
      </c>
      <c r="FI33" s="49" t="str">
        <f t="shared" si="241"/>
        <v/>
      </c>
      <c r="FJ33" s="49" t="str">
        <f t="shared" si="241"/>
        <v/>
      </c>
      <c r="FK33" s="49" t="str">
        <f t="shared" si="241"/>
        <v/>
      </c>
      <c r="FL33" s="49" t="str">
        <f t="shared" si="241"/>
        <v/>
      </c>
      <c r="FM33" s="49" t="str">
        <f t="shared" si="241"/>
        <v/>
      </c>
      <c r="FN33" s="49" t="str">
        <f t="shared" si="241"/>
        <v/>
      </c>
      <c r="FO33" s="49" t="str">
        <f t="shared" si="241"/>
        <v/>
      </c>
      <c r="FP33" s="49" t="str">
        <f t="shared" si="241"/>
        <v/>
      </c>
      <c r="FQ33" s="49" t="str">
        <f t="shared" si="241"/>
        <v/>
      </c>
      <c r="FR33" s="49" t="str">
        <f t="shared" si="241"/>
        <v/>
      </c>
      <c r="FS33" s="49" t="str">
        <f t="shared" si="241"/>
        <v/>
      </c>
      <c r="FT33" s="49" t="str">
        <f t="shared" si="241"/>
        <v/>
      </c>
      <c r="FU33" s="49" t="str">
        <f t="shared" si="241"/>
        <v/>
      </c>
      <c r="FV33" s="49" t="str">
        <f t="shared" si="241"/>
        <v/>
      </c>
      <c r="FW33" s="49" t="str">
        <f t="shared" si="241"/>
        <v/>
      </c>
      <c r="FX33" s="49" t="str">
        <f t="shared" si="241"/>
        <v/>
      </c>
      <c r="FY33" s="49" t="str">
        <f t="shared" si="241"/>
        <v/>
      </c>
      <c r="FZ33" s="49" t="str">
        <f t="shared" si="241"/>
        <v/>
      </c>
      <c r="GA33" s="49" t="str">
        <f t="shared" si="241"/>
        <v/>
      </c>
      <c r="GB33" s="49" t="str">
        <f t="shared" si="241"/>
        <v/>
      </c>
      <c r="GC33" s="49" t="str">
        <f t="shared" si="241"/>
        <v/>
      </c>
      <c r="GD33" s="49" t="str">
        <f t="shared" si="241"/>
        <v/>
      </c>
      <c r="GE33" s="49" t="str">
        <f t="shared" si="241"/>
        <v/>
      </c>
      <c r="GF33" s="49" t="str">
        <f t="shared" ref="GF33:HO36" si="243">IF(ISNONTEXT($V33),GE33+$V33,"")</f>
        <v/>
      </c>
      <c r="GG33" s="49" t="str">
        <f t="shared" si="243"/>
        <v/>
      </c>
      <c r="GH33" s="49" t="str">
        <f t="shared" si="243"/>
        <v/>
      </c>
      <c r="GI33" s="49" t="str">
        <f t="shared" si="243"/>
        <v/>
      </c>
      <c r="GJ33" s="49" t="str">
        <f t="shared" si="243"/>
        <v/>
      </c>
      <c r="GK33" s="49" t="str">
        <f t="shared" si="243"/>
        <v/>
      </c>
      <c r="GL33" s="49" t="str">
        <f t="shared" si="243"/>
        <v/>
      </c>
      <c r="GM33" s="49" t="str">
        <f t="shared" si="243"/>
        <v/>
      </c>
      <c r="GN33" s="49" t="str">
        <f t="shared" si="243"/>
        <v/>
      </c>
      <c r="GO33" s="49" t="str">
        <f t="shared" si="243"/>
        <v/>
      </c>
      <c r="GP33" s="49" t="str">
        <f t="shared" si="243"/>
        <v/>
      </c>
      <c r="GQ33" s="49" t="str">
        <f t="shared" si="243"/>
        <v/>
      </c>
      <c r="GR33" s="49" t="str">
        <f t="shared" si="243"/>
        <v/>
      </c>
      <c r="GS33" s="49" t="str">
        <f t="shared" si="243"/>
        <v/>
      </c>
      <c r="GT33" s="49" t="str">
        <f t="shared" si="243"/>
        <v/>
      </c>
      <c r="GU33" s="49" t="str">
        <f t="shared" si="243"/>
        <v/>
      </c>
      <c r="GV33" s="49" t="str">
        <f t="shared" si="243"/>
        <v/>
      </c>
      <c r="GW33" s="49" t="str">
        <f t="shared" si="243"/>
        <v/>
      </c>
      <c r="GX33" s="49" t="str">
        <f t="shared" si="243"/>
        <v/>
      </c>
      <c r="GY33" s="49" t="str">
        <f t="shared" si="243"/>
        <v/>
      </c>
      <c r="GZ33" s="49" t="str">
        <f t="shared" si="243"/>
        <v/>
      </c>
      <c r="HA33" s="49" t="str">
        <f t="shared" si="243"/>
        <v/>
      </c>
      <c r="HB33" s="49" t="str">
        <f t="shared" si="243"/>
        <v/>
      </c>
      <c r="HC33" s="49" t="str">
        <f t="shared" si="243"/>
        <v/>
      </c>
      <c r="HD33" s="49" t="str">
        <f t="shared" si="243"/>
        <v/>
      </c>
      <c r="HE33" s="49" t="str">
        <f t="shared" si="243"/>
        <v/>
      </c>
      <c r="HF33" s="49" t="str">
        <f t="shared" si="243"/>
        <v/>
      </c>
      <c r="HG33" s="49" t="str">
        <f t="shared" si="243"/>
        <v/>
      </c>
      <c r="HH33" s="49" t="str">
        <f t="shared" si="243"/>
        <v/>
      </c>
      <c r="HI33" s="49" t="str">
        <f t="shared" si="243"/>
        <v/>
      </c>
      <c r="HJ33" s="49" t="str">
        <f t="shared" si="243"/>
        <v/>
      </c>
      <c r="HK33" s="49" t="str">
        <f t="shared" si="243"/>
        <v/>
      </c>
      <c r="HL33" s="49" t="str">
        <f t="shared" si="243"/>
        <v/>
      </c>
      <c r="HM33" s="49" t="str">
        <f t="shared" si="243"/>
        <v/>
      </c>
      <c r="HN33" s="49" t="str">
        <f t="shared" si="243"/>
        <v/>
      </c>
      <c r="HO33" s="49" t="str">
        <f t="shared" si="243"/>
        <v/>
      </c>
      <c r="HP33" s="169" t="e">
        <f t="shared" si="7"/>
        <v>#N/A</v>
      </c>
      <c r="HQ33" s="169" t="e">
        <f t="shared" si="8"/>
        <v>#N/A</v>
      </c>
      <c r="HR33" s="169" t="e">
        <f t="shared" si="9"/>
        <v>#N/A</v>
      </c>
      <c r="HS33" s="169" t="e">
        <f t="shared" si="10"/>
        <v>#N/A</v>
      </c>
      <c r="HT33" s="169" t="e">
        <f t="shared" si="11"/>
        <v>#N/A</v>
      </c>
      <c r="HU33" s="169" t="e">
        <f t="shared" si="12"/>
        <v>#N/A</v>
      </c>
      <c r="HV33" s="169" t="e">
        <f t="shared" si="13"/>
        <v>#N/A</v>
      </c>
      <c r="HW33" s="169" t="e">
        <f t="shared" si="14"/>
        <v>#N/A</v>
      </c>
      <c r="HX33" s="169" t="e">
        <f t="shared" si="15"/>
        <v>#N/A</v>
      </c>
      <c r="HY33" s="169" t="e">
        <f t="shared" si="16"/>
        <v>#N/A</v>
      </c>
      <c r="HZ33" s="169" t="e">
        <f t="shared" si="17"/>
        <v>#N/A</v>
      </c>
      <c r="IA33" s="169" t="e">
        <f t="shared" si="18"/>
        <v>#N/A</v>
      </c>
      <c r="IB33" s="169" t="e">
        <f t="shared" si="19"/>
        <v>#N/A</v>
      </c>
      <c r="IC33" s="169" t="e">
        <f t="shared" si="20"/>
        <v>#N/A</v>
      </c>
      <c r="ID33" s="169" t="e">
        <f t="shared" si="21"/>
        <v>#N/A</v>
      </c>
      <c r="IE33" s="169" t="e">
        <f t="shared" si="22"/>
        <v>#N/A</v>
      </c>
      <c r="IF33" s="169" t="e">
        <f t="shared" si="23"/>
        <v>#N/A</v>
      </c>
      <c r="IG33" s="169" t="e">
        <f t="shared" si="24"/>
        <v>#N/A</v>
      </c>
      <c r="IH33" s="169" t="e">
        <f t="shared" si="25"/>
        <v>#N/A</v>
      </c>
      <c r="II33" s="169" t="e">
        <f t="shared" si="26"/>
        <v>#N/A</v>
      </c>
      <c r="IJ33" s="169" t="e">
        <f t="shared" si="27"/>
        <v>#N/A</v>
      </c>
      <c r="IK33" s="169" t="e">
        <f t="shared" si="28"/>
        <v>#N/A</v>
      </c>
      <c r="IL33" s="169" t="e">
        <f t="shared" si="29"/>
        <v>#N/A</v>
      </c>
      <c r="IM33" s="169" t="e">
        <f t="shared" si="30"/>
        <v>#N/A</v>
      </c>
      <c r="IN33" s="169" t="e">
        <f t="shared" si="31"/>
        <v>#N/A</v>
      </c>
      <c r="IO33" s="169" t="e">
        <f t="shared" si="32"/>
        <v>#N/A</v>
      </c>
      <c r="IP33" s="169" t="e">
        <f t="shared" si="33"/>
        <v>#N/A</v>
      </c>
      <c r="IQ33" s="169" t="e">
        <f t="shared" si="34"/>
        <v>#N/A</v>
      </c>
      <c r="IR33" s="169" t="e">
        <f t="shared" si="35"/>
        <v>#N/A</v>
      </c>
      <c r="IS33" s="169" t="e">
        <f t="shared" si="36"/>
        <v>#N/A</v>
      </c>
      <c r="IT33" s="169" t="e">
        <f t="shared" si="37"/>
        <v>#N/A</v>
      </c>
      <c r="IU33" s="169" t="e">
        <f t="shared" si="38"/>
        <v>#N/A</v>
      </c>
      <c r="IV33" s="169" t="e">
        <f t="shared" si="39"/>
        <v>#N/A</v>
      </c>
      <c r="IW33" s="169" t="e">
        <f t="shared" si="40"/>
        <v>#N/A</v>
      </c>
      <c r="IX33" s="169" t="e">
        <f t="shared" si="41"/>
        <v>#N/A</v>
      </c>
      <c r="IY33" s="169" t="e">
        <f t="shared" si="42"/>
        <v>#N/A</v>
      </c>
      <c r="IZ33" s="169" t="e">
        <f t="shared" si="43"/>
        <v>#N/A</v>
      </c>
      <c r="JA33" s="169" t="e">
        <f t="shared" si="44"/>
        <v>#N/A</v>
      </c>
      <c r="JB33" s="169" t="e">
        <f t="shared" si="45"/>
        <v>#N/A</v>
      </c>
      <c r="JC33" s="169" t="e">
        <f t="shared" si="46"/>
        <v>#N/A</v>
      </c>
      <c r="JD33" s="169" t="e">
        <f t="shared" si="47"/>
        <v>#N/A</v>
      </c>
      <c r="JE33" s="169" t="e">
        <f t="shared" si="48"/>
        <v>#N/A</v>
      </c>
      <c r="JF33" s="169" t="e">
        <f t="shared" si="49"/>
        <v>#N/A</v>
      </c>
      <c r="JG33" s="169" t="e">
        <f t="shared" si="50"/>
        <v>#N/A</v>
      </c>
      <c r="JH33" s="169" t="e">
        <f t="shared" si="51"/>
        <v>#N/A</v>
      </c>
      <c r="JI33" s="169" t="e">
        <f t="shared" si="52"/>
        <v>#N/A</v>
      </c>
      <c r="JJ33" s="169" t="e">
        <f t="shared" si="53"/>
        <v>#N/A</v>
      </c>
      <c r="JK33" s="169" t="e">
        <f t="shared" si="54"/>
        <v>#N/A</v>
      </c>
      <c r="JL33" s="169" t="e">
        <f t="shared" si="55"/>
        <v>#N/A</v>
      </c>
      <c r="JM33" s="169" t="e">
        <f t="shared" si="56"/>
        <v>#N/A</v>
      </c>
      <c r="JN33" s="169" t="e">
        <f t="shared" si="57"/>
        <v>#N/A</v>
      </c>
      <c r="JO33" s="169" t="e">
        <f t="shared" si="58"/>
        <v>#N/A</v>
      </c>
      <c r="JP33" s="169" t="e">
        <f t="shared" si="59"/>
        <v>#N/A</v>
      </c>
      <c r="JQ33" s="169" t="e">
        <f t="shared" si="60"/>
        <v>#N/A</v>
      </c>
      <c r="JR33" s="169" t="e">
        <f t="shared" si="61"/>
        <v>#N/A</v>
      </c>
      <c r="JS33" s="169" t="e">
        <f t="shared" si="62"/>
        <v>#N/A</v>
      </c>
      <c r="JT33" s="169" t="e">
        <f t="shared" si="63"/>
        <v>#N/A</v>
      </c>
      <c r="JU33" s="169" t="e">
        <f t="shared" si="64"/>
        <v>#N/A</v>
      </c>
      <c r="JV33" s="169" t="e">
        <f t="shared" si="65"/>
        <v>#N/A</v>
      </c>
      <c r="JW33" s="169" t="e">
        <f t="shared" si="66"/>
        <v>#N/A</v>
      </c>
      <c r="JX33" s="169" t="e">
        <f t="shared" si="67"/>
        <v>#N/A</v>
      </c>
      <c r="JY33" s="169" t="e">
        <f t="shared" si="68"/>
        <v>#N/A</v>
      </c>
      <c r="JZ33" s="169" t="e">
        <f t="shared" si="69"/>
        <v>#N/A</v>
      </c>
      <c r="KA33" s="169" t="e">
        <f t="shared" si="70"/>
        <v>#N/A</v>
      </c>
      <c r="KB33" s="169" t="e">
        <f t="shared" si="71"/>
        <v>#N/A</v>
      </c>
      <c r="KC33" s="169" t="e">
        <f t="shared" si="72"/>
        <v>#N/A</v>
      </c>
      <c r="KD33" s="169" t="e">
        <f t="shared" si="73"/>
        <v>#N/A</v>
      </c>
      <c r="KE33" s="169" t="e">
        <f t="shared" si="74"/>
        <v>#N/A</v>
      </c>
      <c r="KF33" s="169" t="e">
        <f t="shared" si="75"/>
        <v>#N/A</v>
      </c>
      <c r="KG33" s="169" t="e">
        <f t="shared" si="76"/>
        <v>#N/A</v>
      </c>
      <c r="KH33" s="169" t="e">
        <f t="shared" si="77"/>
        <v>#N/A</v>
      </c>
      <c r="KI33" s="169" t="e">
        <f t="shared" si="78"/>
        <v>#N/A</v>
      </c>
      <c r="KJ33" s="169" t="e">
        <f t="shared" si="79"/>
        <v>#N/A</v>
      </c>
      <c r="KK33" s="169" t="e">
        <f t="shared" si="80"/>
        <v>#N/A</v>
      </c>
      <c r="KL33" s="169" t="e">
        <f t="shared" si="81"/>
        <v>#N/A</v>
      </c>
      <c r="KM33" s="169" t="e">
        <f t="shared" si="82"/>
        <v>#N/A</v>
      </c>
      <c r="KN33" s="169" t="e">
        <f t="shared" si="83"/>
        <v>#N/A</v>
      </c>
      <c r="KO33" s="169" t="e">
        <f t="shared" si="84"/>
        <v>#N/A</v>
      </c>
      <c r="KP33" s="169" t="e">
        <f t="shared" si="85"/>
        <v>#N/A</v>
      </c>
      <c r="KQ33" s="169" t="e">
        <f t="shared" si="86"/>
        <v>#N/A</v>
      </c>
      <c r="KR33" s="169" t="e">
        <f t="shared" si="87"/>
        <v>#N/A</v>
      </c>
      <c r="KS33" s="169" t="e">
        <f t="shared" si="88"/>
        <v>#N/A</v>
      </c>
      <c r="KT33" s="169" t="e">
        <f t="shared" si="89"/>
        <v>#N/A</v>
      </c>
      <c r="KU33" s="169" t="e">
        <f t="shared" si="90"/>
        <v>#N/A</v>
      </c>
      <c r="KV33" s="169" t="e">
        <f t="shared" si="91"/>
        <v>#N/A</v>
      </c>
      <c r="KW33" s="169" t="e">
        <f t="shared" si="92"/>
        <v>#N/A</v>
      </c>
      <c r="KX33" s="169" t="e">
        <f t="shared" si="93"/>
        <v>#N/A</v>
      </c>
      <c r="KY33" s="169" t="e">
        <f t="shared" si="94"/>
        <v>#N/A</v>
      </c>
      <c r="KZ33" s="169" t="e">
        <f t="shared" si="95"/>
        <v>#N/A</v>
      </c>
      <c r="LA33" s="169" t="e">
        <f t="shared" si="96"/>
        <v>#N/A</v>
      </c>
      <c r="LB33" s="169" t="e">
        <f t="shared" si="97"/>
        <v>#N/A</v>
      </c>
      <c r="LC33" s="169" t="e">
        <f t="shared" si="98"/>
        <v>#N/A</v>
      </c>
      <c r="LD33" s="169" t="e">
        <f t="shared" si="99"/>
        <v>#N/A</v>
      </c>
      <c r="LE33" s="169" t="e">
        <f t="shared" si="100"/>
        <v>#N/A</v>
      </c>
      <c r="LF33" s="169" t="e">
        <f t="shared" si="101"/>
        <v>#N/A</v>
      </c>
      <c r="LG33" s="169" t="e">
        <f t="shared" si="102"/>
        <v>#N/A</v>
      </c>
      <c r="LH33" s="169" t="e">
        <f t="shared" si="103"/>
        <v>#N/A</v>
      </c>
      <c r="LI33" s="169" t="e">
        <f t="shared" si="104"/>
        <v>#N/A</v>
      </c>
      <c r="LJ33" s="169" t="e">
        <f t="shared" si="105"/>
        <v>#N/A</v>
      </c>
      <c r="LK33" s="169" t="e">
        <f t="shared" si="106"/>
        <v>#N/A</v>
      </c>
      <c r="LL33" s="169" t="e">
        <f t="shared" si="107"/>
        <v>#N/A</v>
      </c>
      <c r="LM33" s="169" t="e">
        <f t="shared" si="108"/>
        <v>#N/A</v>
      </c>
      <c r="LN33" s="169" t="e">
        <f t="shared" si="109"/>
        <v>#N/A</v>
      </c>
      <c r="LO33" s="169" t="e">
        <f t="shared" si="110"/>
        <v>#N/A</v>
      </c>
      <c r="LP33" s="169" t="e">
        <f t="shared" si="111"/>
        <v>#N/A</v>
      </c>
      <c r="LQ33" s="169" t="e">
        <f t="shared" si="112"/>
        <v>#N/A</v>
      </c>
      <c r="LR33" s="169" t="e">
        <f t="shared" si="113"/>
        <v>#N/A</v>
      </c>
      <c r="LS33" s="169" t="e">
        <f t="shared" si="114"/>
        <v>#N/A</v>
      </c>
      <c r="LT33" s="169" t="e">
        <f t="shared" si="115"/>
        <v>#N/A</v>
      </c>
      <c r="LU33" s="169" t="e">
        <f t="shared" si="116"/>
        <v>#N/A</v>
      </c>
      <c r="LV33" s="169" t="e">
        <f t="shared" si="117"/>
        <v>#N/A</v>
      </c>
      <c r="LW33" s="169" t="e">
        <f t="shared" si="118"/>
        <v>#N/A</v>
      </c>
      <c r="LX33" s="169" t="e">
        <f t="shared" si="119"/>
        <v>#N/A</v>
      </c>
      <c r="LY33" s="169" t="e">
        <f t="shared" si="120"/>
        <v>#N/A</v>
      </c>
      <c r="LZ33" s="169" t="e">
        <f t="shared" si="121"/>
        <v>#N/A</v>
      </c>
      <c r="MA33" s="169" t="e">
        <f t="shared" si="122"/>
        <v>#N/A</v>
      </c>
      <c r="MB33" s="169" t="e">
        <f t="shared" si="123"/>
        <v>#N/A</v>
      </c>
      <c r="MC33" s="169" t="e">
        <f t="shared" si="124"/>
        <v>#N/A</v>
      </c>
      <c r="MD33" s="169" t="e">
        <f t="shared" si="125"/>
        <v>#N/A</v>
      </c>
      <c r="ME33" s="169" t="e">
        <f t="shared" si="126"/>
        <v>#N/A</v>
      </c>
      <c r="MF33" s="169" t="e">
        <f t="shared" si="127"/>
        <v>#N/A</v>
      </c>
      <c r="MG33" s="169" t="e">
        <f t="shared" si="128"/>
        <v>#N/A</v>
      </c>
      <c r="MH33" s="169" t="e">
        <f t="shared" si="129"/>
        <v>#N/A</v>
      </c>
      <c r="MI33" s="169" t="e">
        <f t="shared" si="130"/>
        <v>#N/A</v>
      </c>
      <c r="MJ33" s="169" t="e">
        <f t="shared" si="131"/>
        <v>#N/A</v>
      </c>
      <c r="MK33" s="169" t="e">
        <f t="shared" si="132"/>
        <v>#N/A</v>
      </c>
      <c r="ML33" s="169" t="e">
        <f t="shared" si="133"/>
        <v>#N/A</v>
      </c>
      <c r="MM33" s="169" t="e">
        <f t="shared" si="134"/>
        <v>#N/A</v>
      </c>
      <c r="MN33" s="169" t="e">
        <f t="shared" si="135"/>
        <v>#N/A</v>
      </c>
      <c r="MO33" s="169" t="e">
        <f t="shared" si="136"/>
        <v>#N/A</v>
      </c>
      <c r="MP33" s="169" t="e">
        <f t="shared" si="137"/>
        <v>#N/A</v>
      </c>
      <c r="MQ33" s="169" t="e">
        <f t="shared" si="138"/>
        <v>#N/A</v>
      </c>
      <c r="MR33" s="169" t="e">
        <f t="shared" si="139"/>
        <v>#N/A</v>
      </c>
      <c r="MS33" s="169" t="e">
        <f t="shared" si="140"/>
        <v>#N/A</v>
      </c>
      <c r="MT33" s="169" t="e">
        <f t="shared" si="141"/>
        <v>#N/A</v>
      </c>
      <c r="MU33" s="169" t="e">
        <f t="shared" si="142"/>
        <v>#N/A</v>
      </c>
      <c r="MV33" s="169" t="e">
        <f t="shared" si="143"/>
        <v>#N/A</v>
      </c>
      <c r="MW33" s="169" t="e">
        <f t="shared" si="144"/>
        <v>#N/A</v>
      </c>
      <c r="MX33" s="169" t="e">
        <f t="shared" si="145"/>
        <v>#N/A</v>
      </c>
      <c r="MY33" s="169" t="e">
        <f t="shared" si="146"/>
        <v>#N/A</v>
      </c>
      <c r="MZ33" s="169" t="e">
        <f t="shared" si="147"/>
        <v>#N/A</v>
      </c>
      <c r="NA33" s="169" t="e">
        <f t="shared" si="148"/>
        <v>#N/A</v>
      </c>
      <c r="NB33" s="169" t="e">
        <f t="shared" si="149"/>
        <v>#N/A</v>
      </c>
      <c r="NC33" s="169" t="e">
        <f t="shared" si="150"/>
        <v>#N/A</v>
      </c>
      <c r="ND33" s="169" t="e">
        <f t="shared" si="151"/>
        <v>#N/A</v>
      </c>
      <c r="NE33" s="169" t="e">
        <f t="shared" si="152"/>
        <v>#N/A</v>
      </c>
      <c r="NF33" s="169" t="e">
        <f t="shared" si="153"/>
        <v>#N/A</v>
      </c>
      <c r="NG33" s="169" t="e">
        <f t="shared" si="154"/>
        <v>#N/A</v>
      </c>
      <c r="NH33" s="169" t="e">
        <f t="shared" si="155"/>
        <v>#N/A</v>
      </c>
      <c r="NI33" s="169" t="e">
        <f t="shared" si="156"/>
        <v>#N/A</v>
      </c>
      <c r="NJ33" s="169" t="e">
        <f t="shared" si="157"/>
        <v>#N/A</v>
      </c>
      <c r="NK33" s="169" t="e">
        <f t="shared" si="158"/>
        <v>#N/A</v>
      </c>
      <c r="NL33" s="169" t="e">
        <f t="shared" si="159"/>
        <v>#N/A</v>
      </c>
      <c r="NM33" s="169" t="e">
        <f t="shared" si="160"/>
        <v>#N/A</v>
      </c>
      <c r="NN33" s="169" t="e">
        <f t="shared" si="161"/>
        <v>#N/A</v>
      </c>
      <c r="NO33" s="169" t="e">
        <f t="shared" si="162"/>
        <v>#N/A</v>
      </c>
      <c r="NP33" s="169" t="e">
        <f t="shared" si="163"/>
        <v>#N/A</v>
      </c>
      <c r="NQ33" s="169" t="e">
        <f t="shared" si="164"/>
        <v>#N/A</v>
      </c>
      <c r="NR33" s="169" t="e">
        <f t="shared" si="165"/>
        <v>#N/A</v>
      </c>
      <c r="NS33" s="169" t="e">
        <f t="shared" si="166"/>
        <v>#N/A</v>
      </c>
      <c r="NT33" s="169" t="e">
        <f t="shared" si="167"/>
        <v>#N/A</v>
      </c>
      <c r="NU33" s="169" t="e">
        <f t="shared" si="168"/>
        <v>#N/A</v>
      </c>
      <c r="NV33" s="169" t="e">
        <f t="shared" si="169"/>
        <v>#N/A</v>
      </c>
      <c r="NW33" s="169" t="e">
        <f t="shared" si="170"/>
        <v>#N/A</v>
      </c>
      <c r="NX33" s="169" t="e">
        <f t="shared" si="171"/>
        <v>#N/A</v>
      </c>
      <c r="NY33" s="169" t="e">
        <f t="shared" si="172"/>
        <v>#N/A</v>
      </c>
      <c r="NZ33" s="169" t="e">
        <f t="shared" si="173"/>
        <v>#N/A</v>
      </c>
      <c r="OA33" s="169" t="e">
        <f t="shared" si="174"/>
        <v>#N/A</v>
      </c>
      <c r="OB33" s="169" t="e">
        <f t="shared" si="175"/>
        <v>#N/A</v>
      </c>
      <c r="OC33" s="169" t="e">
        <f t="shared" si="176"/>
        <v>#N/A</v>
      </c>
      <c r="OD33" s="169" t="e">
        <f t="shared" si="177"/>
        <v>#N/A</v>
      </c>
      <c r="OE33" s="169" t="e">
        <f t="shared" si="178"/>
        <v>#N/A</v>
      </c>
      <c r="OF33" s="169" t="e">
        <f t="shared" si="179"/>
        <v>#N/A</v>
      </c>
      <c r="OG33" s="169" t="e">
        <f t="shared" si="180"/>
        <v>#N/A</v>
      </c>
      <c r="OH33" s="169" t="e">
        <f t="shared" si="181"/>
        <v>#N/A</v>
      </c>
      <c r="OI33" s="169" t="e">
        <f t="shared" si="182"/>
        <v>#N/A</v>
      </c>
      <c r="OJ33" s="169" t="e">
        <f t="shared" si="183"/>
        <v>#N/A</v>
      </c>
      <c r="OK33" s="169" t="e">
        <f t="shared" si="184"/>
        <v>#N/A</v>
      </c>
      <c r="OL33" s="169" t="e">
        <f t="shared" si="185"/>
        <v>#N/A</v>
      </c>
      <c r="OM33" s="169" t="e">
        <f t="shared" si="186"/>
        <v>#N/A</v>
      </c>
      <c r="ON33" s="169" t="e">
        <f t="shared" si="187"/>
        <v>#N/A</v>
      </c>
      <c r="OO33" s="169" t="e">
        <f t="shared" si="188"/>
        <v>#N/A</v>
      </c>
      <c r="OP33" s="169" t="e">
        <f t="shared" si="189"/>
        <v>#N/A</v>
      </c>
      <c r="OQ33" s="169" t="e">
        <f t="shared" si="190"/>
        <v>#N/A</v>
      </c>
      <c r="OR33" s="169" t="e">
        <f t="shared" si="191"/>
        <v>#N/A</v>
      </c>
      <c r="OS33" s="169" t="e">
        <f t="shared" si="192"/>
        <v>#N/A</v>
      </c>
      <c r="OT33" s="169" t="e">
        <f t="shared" si="193"/>
        <v>#N/A</v>
      </c>
      <c r="OU33" s="169" t="e">
        <f t="shared" si="194"/>
        <v>#N/A</v>
      </c>
      <c r="OV33" s="169" t="e">
        <f t="shared" si="195"/>
        <v>#N/A</v>
      </c>
      <c r="OW33" s="169" t="e">
        <f t="shared" si="196"/>
        <v>#N/A</v>
      </c>
      <c r="OX33" s="169" t="e">
        <f t="shared" si="197"/>
        <v>#N/A</v>
      </c>
      <c r="OY33" s="169" t="e">
        <f t="shared" si="198"/>
        <v>#N/A</v>
      </c>
      <c r="OZ33" s="169" t="e">
        <f t="shared" si="199"/>
        <v>#N/A</v>
      </c>
      <c r="PA33" s="169" t="e">
        <f t="shared" si="200"/>
        <v>#N/A</v>
      </c>
      <c r="PB33" s="169" t="e">
        <f t="shared" si="201"/>
        <v>#N/A</v>
      </c>
      <c r="PC33" s="169" t="e">
        <f t="shared" si="202"/>
        <v>#N/A</v>
      </c>
      <c r="PD33" s="169" t="e">
        <f t="shared" si="203"/>
        <v>#N/A</v>
      </c>
      <c r="PE33" s="169" t="e">
        <f t="shared" si="204"/>
        <v>#N/A</v>
      </c>
      <c r="PF33" s="169" t="e">
        <f t="shared" si="205"/>
        <v>#N/A</v>
      </c>
      <c r="PG33" s="169" t="e">
        <f t="shared" si="206"/>
        <v>#N/A</v>
      </c>
      <c r="PH33" s="169" t="e">
        <f t="shared" si="207"/>
        <v>#N/A</v>
      </c>
    </row>
    <row r="34" spans="1:424" hidden="1" x14ac:dyDescent="0.75">
      <c r="A34" s="4">
        <v>31</v>
      </c>
      <c r="B34" s="96" t="str">
        <f t="shared" si="208"/>
        <v/>
      </c>
      <c r="C34" s="95"/>
      <c r="D34" s="96" t="str">
        <f t="shared" si="209"/>
        <v/>
      </c>
      <c r="E34" s="124" t="str">
        <f t="shared" si="0"/>
        <v/>
      </c>
      <c r="F34" s="124" t="str">
        <f t="shared" si="1"/>
        <v/>
      </c>
      <c r="G34" s="73" t="str">
        <f t="shared" si="210"/>
        <v/>
      </c>
      <c r="H34" s="23"/>
      <c r="I34" s="57"/>
      <c r="J34" s="280"/>
      <c r="K34" s="74" t="str">
        <f>IF(AND(B34&gt;0,C34&gt;0,D34&gt;0),IF(ISBLANK(J34),IF(ISBLANK(H34),"",(D34-B34)*VLOOKUP(H34,VLookups!$A$4:$B$13,2,FALSE)),J34),"")</f>
        <v/>
      </c>
      <c r="L34" s="75" t="str">
        <f t="shared" si="2"/>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211"/>
        <v/>
      </c>
      <c r="W34" s="49" t="str">
        <f t="shared" si="212"/>
        <v/>
      </c>
      <c r="X34" s="49" t="str">
        <f t="shared" ref="X34:CI37" si="244">IF(ISNONTEXT($V34),Y34-$V34,"")</f>
        <v/>
      </c>
      <c r="Y34" s="49" t="str">
        <f t="shared" si="244"/>
        <v/>
      </c>
      <c r="Z34" s="49" t="str">
        <f t="shared" si="244"/>
        <v/>
      </c>
      <c r="AA34" s="49" t="str">
        <f t="shared" si="244"/>
        <v/>
      </c>
      <c r="AB34" s="49" t="str">
        <f t="shared" si="244"/>
        <v/>
      </c>
      <c r="AC34" s="49" t="str">
        <f t="shared" si="244"/>
        <v/>
      </c>
      <c r="AD34" s="49" t="str">
        <f t="shared" si="244"/>
        <v/>
      </c>
      <c r="AE34" s="49" t="str">
        <f t="shared" si="244"/>
        <v/>
      </c>
      <c r="AF34" s="49" t="str">
        <f t="shared" si="244"/>
        <v/>
      </c>
      <c r="AG34" s="49" t="str">
        <f t="shared" si="244"/>
        <v/>
      </c>
      <c r="AH34" s="49" t="str">
        <f t="shared" si="244"/>
        <v/>
      </c>
      <c r="AI34" s="49" t="str">
        <f t="shared" si="244"/>
        <v/>
      </c>
      <c r="AJ34" s="49" t="str">
        <f t="shared" si="244"/>
        <v/>
      </c>
      <c r="AK34" s="49" t="str">
        <f t="shared" si="244"/>
        <v/>
      </c>
      <c r="AL34" s="49" t="str">
        <f t="shared" si="244"/>
        <v/>
      </c>
      <c r="AM34" s="49" t="str">
        <f t="shared" si="244"/>
        <v/>
      </c>
      <c r="AN34" s="49" t="str">
        <f t="shared" si="244"/>
        <v/>
      </c>
      <c r="AO34" s="49" t="str">
        <f t="shared" si="244"/>
        <v/>
      </c>
      <c r="AP34" s="49" t="str">
        <f t="shared" si="244"/>
        <v/>
      </c>
      <c r="AQ34" s="49" t="str">
        <f t="shared" si="244"/>
        <v/>
      </c>
      <c r="AR34" s="49" t="str">
        <f t="shared" si="244"/>
        <v/>
      </c>
      <c r="AS34" s="49" t="str">
        <f t="shared" si="244"/>
        <v/>
      </c>
      <c r="AT34" s="49" t="str">
        <f t="shared" si="244"/>
        <v/>
      </c>
      <c r="AU34" s="49" t="str">
        <f t="shared" si="244"/>
        <v/>
      </c>
      <c r="AV34" s="49" t="str">
        <f t="shared" si="244"/>
        <v/>
      </c>
      <c r="AW34" s="49" t="str">
        <f t="shared" si="244"/>
        <v/>
      </c>
      <c r="AX34" s="49" t="str">
        <f t="shared" si="244"/>
        <v/>
      </c>
      <c r="AY34" s="49" t="str">
        <f t="shared" si="244"/>
        <v/>
      </c>
      <c r="AZ34" s="49" t="str">
        <f t="shared" si="244"/>
        <v/>
      </c>
      <c r="BA34" s="49" t="str">
        <f t="shared" si="244"/>
        <v/>
      </c>
      <c r="BB34" s="49" t="str">
        <f t="shared" si="244"/>
        <v/>
      </c>
      <c r="BC34" s="49" t="str">
        <f t="shared" si="244"/>
        <v/>
      </c>
      <c r="BD34" s="49" t="str">
        <f t="shared" si="244"/>
        <v/>
      </c>
      <c r="BE34" s="49" t="str">
        <f t="shared" si="244"/>
        <v/>
      </c>
      <c r="BF34" s="49" t="str">
        <f t="shared" si="244"/>
        <v/>
      </c>
      <c r="BG34" s="49" t="str">
        <f t="shared" si="244"/>
        <v/>
      </c>
      <c r="BH34" s="49" t="str">
        <f t="shared" si="244"/>
        <v/>
      </c>
      <c r="BI34" s="49" t="str">
        <f t="shared" si="244"/>
        <v/>
      </c>
      <c r="BJ34" s="49" t="str">
        <f t="shared" si="244"/>
        <v/>
      </c>
      <c r="BK34" s="49" t="str">
        <f t="shared" si="244"/>
        <v/>
      </c>
      <c r="BL34" s="49" t="str">
        <f t="shared" si="244"/>
        <v/>
      </c>
      <c r="BM34" s="49" t="str">
        <f t="shared" si="244"/>
        <v/>
      </c>
      <c r="BN34" s="49" t="str">
        <f t="shared" si="244"/>
        <v/>
      </c>
      <c r="BO34" s="49" t="str">
        <f t="shared" si="244"/>
        <v/>
      </c>
      <c r="BP34" s="49" t="str">
        <f t="shared" si="244"/>
        <v/>
      </c>
      <c r="BQ34" s="49" t="str">
        <f t="shared" si="244"/>
        <v/>
      </c>
      <c r="BR34" s="49" t="str">
        <f t="shared" si="244"/>
        <v/>
      </c>
      <c r="BS34" s="49" t="str">
        <f t="shared" si="244"/>
        <v/>
      </c>
      <c r="BT34" s="49" t="str">
        <f t="shared" si="244"/>
        <v/>
      </c>
      <c r="BU34" s="49" t="str">
        <f t="shared" si="244"/>
        <v/>
      </c>
      <c r="BV34" s="49" t="str">
        <f t="shared" si="244"/>
        <v/>
      </c>
      <c r="BW34" s="49" t="str">
        <f t="shared" si="244"/>
        <v/>
      </c>
      <c r="BX34" s="49" t="str">
        <f t="shared" si="244"/>
        <v/>
      </c>
      <c r="BY34" s="49" t="str">
        <f t="shared" si="244"/>
        <v/>
      </c>
      <c r="BZ34" s="49" t="str">
        <f t="shared" si="244"/>
        <v/>
      </c>
      <c r="CA34" s="49" t="str">
        <f t="shared" si="244"/>
        <v/>
      </c>
      <c r="CB34" s="49" t="str">
        <f t="shared" si="244"/>
        <v/>
      </c>
      <c r="CC34" s="49" t="str">
        <f t="shared" si="244"/>
        <v/>
      </c>
      <c r="CD34" s="49" t="str">
        <f t="shared" si="244"/>
        <v/>
      </c>
      <c r="CE34" s="49" t="str">
        <f t="shared" si="244"/>
        <v/>
      </c>
      <c r="CF34" s="49" t="str">
        <f t="shared" si="244"/>
        <v/>
      </c>
      <c r="CG34" s="49" t="str">
        <f t="shared" si="244"/>
        <v/>
      </c>
      <c r="CH34" s="49" t="str">
        <f t="shared" si="244"/>
        <v/>
      </c>
      <c r="CI34" s="49" t="str">
        <f t="shared" si="244"/>
        <v/>
      </c>
      <c r="CJ34" s="49" t="str">
        <f t="shared" si="242"/>
        <v/>
      </c>
      <c r="CK34" s="49" t="str">
        <f t="shared" si="242"/>
        <v/>
      </c>
      <c r="CL34" s="49" t="str">
        <f t="shared" si="242"/>
        <v/>
      </c>
      <c r="CM34" s="49" t="str">
        <f t="shared" si="242"/>
        <v/>
      </c>
      <c r="CN34" s="49" t="str">
        <f t="shared" si="242"/>
        <v/>
      </c>
      <c r="CO34" s="49" t="str">
        <f t="shared" si="242"/>
        <v/>
      </c>
      <c r="CP34" s="49" t="str">
        <f t="shared" si="242"/>
        <v/>
      </c>
      <c r="CQ34" s="49" t="str">
        <f t="shared" si="242"/>
        <v/>
      </c>
      <c r="CR34" s="49" t="str">
        <f t="shared" si="242"/>
        <v/>
      </c>
      <c r="CS34" s="49" t="str">
        <f t="shared" si="242"/>
        <v/>
      </c>
      <c r="CT34" s="49" t="str">
        <f t="shared" si="242"/>
        <v/>
      </c>
      <c r="CU34" s="49" t="str">
        <f t="shared" si="242"/>
        <v/>
      </c>
      <c r="CV34" s="49" t="str">
        <f t="shared" si="242"/>
        <v/>
      </c>
      <c r="CW34" s="49" t="str">
        <f t="shared" si="242"/>
        <v/>
      </c>
      <c r="CX34" s="49" t="str">
        <f t="shared" si="242"/>
        <v/>
      </c>
      <c r="CY34" s="49" t="str">
        <f t="shared" si="242"/>
        <v/>
      </c>
      <c r="CZ34" s="49" t="str">
        <f t="shared" si="242"/>
        <v/>
      </c>
      <c r="DA34" s="49" t="str">
        <f t="shared" si="242"/>
        <v/>
      </c>
      <c r="DB34" s="49" t="str">
        <f t="shared" si="242"/>
        <v/>
      </c>
      <c r="DC34" s="49" t="str">
        <f t="shared" si="242"/>
        <v/>
      </c>
      <c r="DD34" s="49" t="str">
        <f t="shared" si="242"/>
        <v/>
      </c>
      <c r="DE34" s="49" t="str">
        <f t="shared" si="242"/>
        <v/>
      </c>
      <c r="DF34" s="49" t="str">
        <f t="shared" si="242"/>
        <v/>
      </c>
      <c r="DG34" s="49" t="str">
        <f t="shared" si="242"/>
        <v/>
      </c>
      <c r="DH34" s="49" t="str">
        <f t="shared" si="242"/>
        <v/>
      </c>
      <c r="DI34" s="49" t="str">
        <f t="shared" si="242"/>
        <v/>
      </c>
      <c r="DJ34" s="49" t="str">
        <f t="shared" si="242"/>
        <v/>
      </c>
      <c r="DK34" s="49" t="str">
        <f t="shared" si="242"/>
        <v/>
      </c>
      <c r="DL34" s="49" t="str">
        <f t="shared" si="242"/>
        <v/>
      </c>
      <c r="DM34" s="49" t="str">
        <f t="shared" si="242"/>
        <v/>
      </c>
      <c r="DN34" s="49" t="str">
        <f t="shared" si="242"/>
        <v/>
      </c>
      <c r="DO34" s="49" t="str">
        <f t="shared" si="242"/>
        <v/>
      </c>
      <c r="DP34" s="49" t="str">
        <f t="shared" si="242"/>
        <v/>
      </c>
      <c r="DQ34" s="49" t="str">
        <f t="shared" si="242"/>
        <v/>
      </c>
      <c r="DR34" s="49" t="str">
        <f t="shared" si="242"/>
        <v/>
      </c>
      <c r="DS34" s="183" t="str">
        <f t="shared" si="213"/>
        <v/>
      </c>
      <c r="DT34" s="49" t="str">
        <f t="shared" si="214"/>
        <v/>
      </c>
      <c r="DU34" s="49" t="str">
        <f t="shared" ref="DU34:GF37" si="245">IF(ISNONTEXT($V34),DT34+$V34,"")</f>
        <v/>
      </c>
      <c r="DV34" s="49" t="str">
        <f t="shared" si="245"/>
        <v/>
      </c>
      <c r="DW34" s="49" t="str">
        <f t="shared" si="245"/>
        <v/>
      </c>
      <c r="DX34" s="49" t="str">
        <f t="shared" si="245"/>
        <v/>
      </c>
      <c r="DY34" s="49" t="str">
        <f t="shared" si="245"/>
        <v/>
      </c>
      <c r="DZ34" s="49" t="str">
        <f t="shared" si="245"/>
        <v/>
      </c>
      <c r="EA34" s="49" t="str">
        <f t="shared" si="245"/>
        <v/>
      </c>
      <c r="EB34" s="49" t="str">
        <f t="shared" si="245"/>
        <v/>
      </c>
      <c r="EC34" s="49" t="str">
        <f t="shared" si="245"/>
        <v/>
      </c>
      <c r="ED34" s="49" t="str">
        <f t="shared" si="245"/>
        <v/>
      </c>
      <c r="EE34" s="49" t="str">
        <f t="shared" si="245"/>
        <v/>
      </c>
      <c r="EF34" s="49" t="str">
        <f t="shared" si="245"/>
        <v/>
      </c>
      <c r="EG34" s="49" t="str">
        <f t="shared" si="245"/>
        <v/>
      </c>
      <c r="EH34" s="49" t="str">
        <f t="shared" si="245"/>
        <v/>
      </c>
      <c r="EI34" s="49" t="str">
        <f t="shared" si="245"/>
        <v/>
      </c>
      <c r="EJ34" s="49" t="str">
        <f t="shared" si="245"/>
        <v/>
      </c>
      <c r="EK34" s="49" t="str">
        <f t="shared" si="245"/>
        <v/>
      </c>
      <c r="EL34" s="49" t="str">
        <f t="shared" si="245"/>
        <v/>
      </c>
      <c r="EM34" s="49" t="str">
        <f t="shared" si="245"/>
        <v/>
      </c>
      <c r="EN34" s="49" t="str">
        <f t="shared" si="245"/>
        <v/>
      </c>
      <c r="EO34" s="49" t="str">
        <f t="shared" si="245"/>
        <v/>
      </c>
      <c r="EP34" s="49" t="str">
        <f t="shared" si="245"/>
        <v/>
      </c>
      <c r="EQ34" s="49" t="str">
        <f t="shared" si="245"/>
        <v/>
      </c>
      <c r="ER34" s="49" t="str">
        <f t="shared" si="245"/>
        <v/>
      </c>
      <c r="ES34" s="49" t="str">
        <f t="shared" si="245"/>
        <v/>
      </c>
      <c r="ET34" s="49" t="str">
        <f t="shared" si="245"/>
        <v/>
      </c>
      <c r="EU34" s="49" t="str">
        <f t="shared" si="245"/>
        <v/>
      </c>
      <c r="EV34" s="49" t="str">
        <f t="shared" si="245"/>
        <v/>
      </c>
      <c r="EW34" s="49" t="str">
        <f t="shared" si="245"/>
        <v/>
      </c>
      <c r="EX34" s="49" t="str">
        <f t="shared" si="245"/>
        <v/>
      </c>
      <c r="EY34" s="49" t="str">
        <f t="shared" si="245"/>
        <v/>
      </c>
      <c r="EZ34" s="49" t="str">
        <f t="shared" si="245"/>
        <v/>
      </c>
      <c r="FA34" s="49" t="str">
        <f t="shared" si="245"/>
        <v/>
      </c>
      <c r="FB34" s="49" t="str">
        <f t="shared" si="245"/>
        <v/>
      </c>
      <c r="FC34" s="49" t="str">
        <f t="shared" si="245"/>
        <v/>
      </c>
      <c r="FD34" s="49" t="str">
        <f t="shared" si="245"/>
        <v/>
      </c>
      <c r="FE34" s="49" t="str">
        <f t="shared" si="245"/>
        <v/>
      </c>
      <c r="FF34" s="49" t="str">
        <f t="shared" si="245"/>
        <v/>
      </c>
      <c r="FG34" s="49" t="str">
        <f t="shared" si="245"/>
        <v/>
      </c>
      <c r="FH34" s="49" t="str">
        <f t="shared" si="245"/>
        <v/>
      </c>
      <c r="FI34" s="49" t="str">
        <f t="shared" si="245"/>
        <v/>
      </c>
      <c r="FJ34" s="49" t="str">
        <f t="shared" si="245"/>
        <v/>
      </c>
      <c r="FK34" s="49" t="str">
        <f t="shared" si="245"/>
        <v/>
      </c>
      <c r="FL34" s="49" t="str">
        <f t="shared" si="245"/>
        <v/>
      </c>
      <c r="FM34" s="49" t="str">
        <f t="shared" si="245"/>
        <v/>
      </c>
      <c r="FN34" s="49" t="str">
        <f t="shared" si="245"/>
        <v/>
      </c>
      <c r="FO34" s="49" t="str">
        <f t="shared" si="245"/>
        <v/>
      </c>
      <c r="FP34" s="49" t="str">
        <f t="shared" si="245"/>
        <v/>
      </c>
      <c r="FQ34" s="49" t="str">
        <f t="shared" si="245"/>
        <v/>
      </c>
      <c r="FR34" s="49" t="str">
        <f t="shared" si="245"/>
        <v/>
      </c>
      <c r="FS34" s="49" t="str">
        <f t="shared" si="245"/>
        <v/>
      </c>
      <c r="FT34" s="49" t="str">
        <f t="shared" si="245"/>
        <v/>
      </c>
      <c r="FU34" s="49" t="str">
        <f t="shared" si="245"/>
        <v/>
      </c>
      <c r="FV34" s="49" t="str">
        <f t="shared" si="245"/>
        <v/>
      </c>
      <c r="FW34" s="49" t="str">
        <f t="shared" si="245"/>
        <v/>
      </c>
      <c r="FX34" s="49" t="str">
        <f t="shared" si="245"/>
        <v/>
      </c>
      <c r="FY34" s="49" t="str">
        <f t="shared" si="245"/>
        <v/>
      </c>
      <c r="FZ34" s="49" t="str">
        <f t="shared" si="245"/>
        <v/>
      </c>
      <c r="GA34" s="49" t="str">
        <f t="shared" si="245"/>
        <v/>
      </c>
      <c r="GB34" s="49" t="str">
        <f t="shared" si="245"/>
        <v/>
      </c>
      <c r="GC34" s="49" t="str">
        <f t="shared" si="245"/>
        <v/>
      </c>
      <c r="GD34" s="49" t="str">
        <f t="shared" si="245"/>
        <v/>
      </c>
      <c r="GE34" s="49" t="str">
        <f t="shared" si="245"/>
        <v/>
      </c>
      <c r="GF34" s="49" t="str">
        <f t="shared" si="245"/>
        <v/>
      </c>
      <c r="GG34" s="49" t="str">
        <f t="shared" si="243"/>
        <v/>
      </c>
      <c r="GH34" s="49" t="str">
        <f t="shared" si="243"/>
        <v/>
      </c>
      <c r="GI34" s="49" t="str">
        <f t="shared" si="243"/>
        <v/>
      </c>
      <c r="GJ34" s="49" t="str">
        <f t="shared" si="243"/>
        <v/>
      </c>
      <c r="GK34" s="49" t="str">
        <f t="shared" si="243"/>
        <v/>
      </c>
      <c r="GL34" s="49" t="str">
        <f t="shared" si="243"/>
        <v/>
      </c>
      <c r="GM34" s="49" t="str">
        <f t="shared" si="243"/>
        <v/>
      </c>
      <c r="GN34" s="49" t="str">
        <f t="shared" si="243"/>
        <v/>
      </c>
      <c r="GO34" s="49" t="str">
        <f t="shared" si="243"/>
        <v/>
      </c>
      <c r="GP34" s="49" t="str">
        <f t="shared" si="243"/>
        <v/>
      </c>
      <c r="GQ34" s="49" t="str">
        <f t="shared" si="243"/>
        <v/>
      </c>
      <c r="GR34" s="49" t="str">
        <f t="shared" si="243"/>
        <v/>
      </c>
      <c r="GS34" s="49" t="str">
        <f t="shared" si="243"/>
        <v/>
      </c>
      <c r="GT34" s="49" t="str">
        <f t="shared" si="243"/>
        <v/>
      </c>
      <c r="GU34" s="49" t="str">
        <f t="shared" si="243"/>
        <v/>
      </c>
      <c r="GV34" s="49" t="str">
        <f t="shared" si="243"/>
        <v/>
      </c>
      <c r="GW34" s="49" t="str">
        <f t="shared" si="243"/>
        <v/>
      </c>
      <c r="GX34" s="49" t="str">
        <f t="shared" si="243"/>
        <v/>
      </c>
      <c r="GY34" s="49" t="str">
        <f t="shared" si="243"/>
        <v/>
      </c>
      <c r="GZ34" s="49" t="str">
        <f t="shared" si="243"/>
        <v/>
      </c>
      <c r="HA34" s="49" t="str">
        <f t="shared" si="243"/>
        <v/>
      </c>
      <c r="HB34" s="49" t="str">
        <f t="shared" si="243"/>
        <v/>
      </c>
      <c r="HC34" s="49" t="str">
        <f t="shared" si="243"/>
        <v/>
      </c>
      <c r="HD34" s="49" t="str">
        <f t="shared" si="243"/>
        <v/>
      </c>
      <c r="HE34" s="49" t="str">
        <f t="shared" si="243"/>
        <v/>
      </c>
      <c r="HF34" s="49" t="str">
        <f t="shared" si="243"/>
        <v/>
      </c>
      <c r="HG34" s="49" t="str">
        <f t="shared" si="243"/>
        <v/>
      </c>
      <c r="HH34" s="49" t="str">
        <f t="shared" si="243"/>
        <v/>
      </c>
      <c r="HI34" s="49" t="str">
        <f t="shared" si="243"/>
        <v/>
      </c>
      <c r="HJ34" s="49" t="str">
        <f t="shared" si="243"/>
        <v/>
      </c>
      <c r="HK34" s="49" t="str">
        <f t="shared" si="243"/>
        <v/>
      </c>
      <c r="HL34" s="49" t="str">
        <f t="shared" si="243"/>
        <v/>
      </c>
      <c r="HM34" s="49" t="str">
        <f t="shared" si="243"/>
        <v/>
      </c>
      <c r="HN34" s="49" t="str">
        <f t="shared" si="243"/>
        <v/>
      </c>
      <c r="HO34" s="49" t="str">
        <f t="shared" si="243"/>
        <v/>
      </c>
      <c r="HP34" s="169" t="e">
        <f t="shared" si="7"/>
        <v>#N/A</v>
      </c>
      <c r="HQ34" s="169" t="e">
        <f t="shared" si="8"/>
        <v>#N/A</v>
      </c>
      <c r="HR34" s="169" t="e">
        <f t="shared" si="9"/>
        <v>#N/A</v>
      </c>
      <c r="HS34" s="169" t="e">
        <f t="shared" si="10"/>
        <v>#N/A</v>
      </c>
      <c r="HT34" s="169" t="e">
        <f t="shared" si="11"/>
        <v>#N/A</v>
      </c>
      <c r="HU34" s="169" t="e">
        <f t="shared" si="12"/>
        <v>#N/A</v>
      </c>
      <c r="HV34" s="169" t="e">
        <f t="shared" si="13"/>
        <v>#N/A</v>
      </c>
      <c r="HW34" s="169" t="e">
        <f t="shared" si="14"/>
        <v>#N/A</v>
      </c>
      <c r="HX34" s="169" t="e">
        <f t="shared" si="15"/>
        <v>#N/A</v>
      </c>
      <c r="HY34" s="169" t="e">
        <f t="shared" si="16"/>
        <v>#N/A</v>
      </c>
      <c r="HZ34" s="169" t="e">
        <f t="shared" si="17"/>
        <v>#N/A</v>
      </c>
      <c r="IA34" s="169" t="e">
        <f t="shared" si="18"/>
        <v>#N/A</v>
      </c>
      <c r="IB34" s="169" t="e">
        <f t="shared" si="19"/>
        <v>#N/A</v>
      </c>
      <c r="IC34" s="169" t="e">
        <f t="shared" si="20"/>
        <v>#N/A</v>
      </c>
      <c r="ID34" s="169" t="e">
        <f t="shared" si="21"/>
        <v>#N/A</v>
      </c>
      <c r="IE34" s="169" t="e">
        <f t="shared" si="22"/>
        <v>#N/A</v>
      </c>
      <c r="IF34" s="169" t="e">
        <f t="shared" si="23"/>
        <v>#N/A</v>
      </c>
      <c r="IG34" s="169" t="e">
        <f t="shared" si="24"/>
        <v>#N/A</v>
      </c>
      <c r="IH34" s="169" t="e">
        <f t="shared" si="25"/>
        <v>#N/A</v>
      </c>
      <c r="II34" s="169" t="e">
        <f t="shared" si="26"/>
        <v>#N/A</v>
      </c>
      <c r="IJ34" s="169" t="e">
        <f t="shared" si="27"/>
        <v>#N/A</v>
      </c>
      <c r="IK34" s="169" t="e">
        <f t="shared" si="28"/>
        <v>#N/A</v>
      </c>
      <c r="IL34" s="169" t="e">
        <f t="shared" si="29"/>
        <v>#N/A</v>
      </c>
      <c r="IM34" s="169" t="e">
        <f t="shared" si="30"/>
        <v>#N/A</v>
      </c>
      <c r="IN34" s="169" t="e">
        <f t="shared" si="31"/>
        <v>#N/A</v>
      </c>
      <c r="IO34" s="169" t="e">
        <f t="shared" si="32"/>
        <v>#N/A</v>
      </c>
      <c r="IP34" s="169" t="e">
        <f t="shared" si="33"/>
        <v>#N/A</v>
      </c>
      <c r="IQ34" s="169" t="e">
        <f t="shared" si="34"/>
        <v>#N/A</v>
      </c>
      <c r="IR34" s="169" t="e">
        <f t="shared" si="35"/>
        <v>#N/A</v>
      </c>
      <c r="IS34" s="169" t="e">
        <f t="shared" si="36"/>
        <v>#N/A</v>
      </c>
      <c r="IT34" s="169" t="e">
        <f t="shared" si="37"/>
        <v>#N/A</v>
      </c>
      <c r="IU34" s="169" t="e">
        <f t="shared" si="38"/>
        <v>#N/A</v>
      </c>
      <c r="IV34" s="169" t="e">
        <f t="shared" si="39"/>
        <v>#N/A</v>
      </c>
      <c r="IW34" s="169" t="e">
        <f t="shared" si="40"/>
        <v>#N/A</v>
      </c>
      <c r="IX34" s="169" t="e">
        <f t="shared" si="41"/>
        <v>#N/A</v>
      </c>
      <c r="IY34" s="169" t="e">
        <f t="shared" si="42"/>
        <v>#N/A</v>
      </c>
      <c r="IZ34" s="169" t="e">
        <f t="shared" si="43"/>
        <v>#N/A</v>
      </c>
      <c r="JA34" s="169" t="e">
        <f t="shared" si="44"/>
        <v>#N/A</v>
      </c>
      <c r="JB34" s="169" t="e">
        <f t="shared" si="45"/>
        <v>#N/A</v>
      </c>
      <c r="JC34" s="169" t="e">
        <f t="shared" si="46"/>
        <v>#N/A</v>
      </c>
      <c r="JD34" s="169" t="e">
        <f t="shared" si="47"/>
        <v>#N/A</v>
      </c>
      <c r="JE34" s="169" t="e">
        <f t="shared" si="48"/>
        <v>#N/A</v>
      </c>
      <c r="JF34" s="169" t="e">
        <f t="shared" si="49"/>
        <v>#N/A</v>
      </c>
      <c r="JG34" s="169" t="e">
        <f t="shared" si="50"/>
        <v>#N/A</v>
      </c>
      <c r="JH34" s="169" t="e">
        <f t="shared" si="51"/>
        <v>#N/A</v>
      </c>
      <c r="JI34" s="169" t="e">
        <f t="shared" si="52"/>
        <v>#N/A</v>
      </c>
      <c r="JJ34" s="169" t="e">
        <f t="shared" si="53"/>
        <v>#N/A</v>
      </c>
      <c r="JK34" s="169" t="e">
        <f t="shared" si="54"/>
        <v>#N/A</v>
      </c>
      <c r="JL34" s="169" t="e">
        <f t="shared" si="55"/>
        <v>#N/A</v>
      </c>
      <c r="JM34" s="169" t="e">
        <f t="shared" si="56"/>
        <v>#N/A</v>
      </c>
      <c r="JN34" s="169" t="e">
        <f t="shared" si="57"/>
        <v>#N/A</v>
      </c>
      <c r="JO34" s="169" t="e">
        <f t="shared" si="58"/>
        <v>#N/A</v>
      </c>
      <c r="JP34" s="169" t="e">
        <f t="shared" si="59"/>
        <v>#N/A</v>
      </c>
      <c r="JQ34" s="169" t="e">
        <f t="shared" si="60"/>
        <v>#N/A</v>
      </c>
      <c r="JR34" s="169" t="e">
        <f t="shared" si="61"/>
        <v>#N/A</v>
      </c>
      <c r="JS34" s="169" t="e">
        <f t="shared" si="62"/>
        <v>#N/A</v>
      </c>
      <c r="JT34" s="169" t="e">
        <f t="shared" si="63"/>
        <v>#N/A</v>
      </c>
      <c r="JU34" s="169" t="e">
        <f t="shared" si="64"/>
        <v>#N/A</v>
      </c>
      <c r="JV34" s="169" t="e">
        <f t="shared" si="65"/>
        <v>#N/A</v>
      </c>
      <c r="JW34" s="169" t="e">
        <f t="shared" si="66"/>
        <v>#N/A</v>
      </c>
      <c r="JX34" s="169" t="e">
        <f t="shared" si="67"/>
        <v>#N/A</v>
      </c>
      <c r="JY34" s="169" t="e">
        <f t="shared" si="68"/>
        <v>#N/A</v>
      </c>
      <c r="JZ34" s="169" t="e">
        <f t="shared" si="69"/>
        <v>#N/A</v>
      </c>
      <c r="KA34" s="169" t="e">
        <f t="shared" si="70"/>
        <v>#N/A</v>
      </c>
      <c r="KB34" s="169" t="e">
        <f t="shared" si="71"/>
        <v>#N/A</v>
      </c>
      <c r="KC34" s="169" t="e">
        <f t="shared" si="72"/>
        <v>#N/A</v>
      </c>
      <c r="KD34" s="169" t="e">
        <f t="shared" si="73"/>
        <v>#N/A</v>
      </c>
      <c r="KE34" s="169" t="e">
        <f t="shared" si="74"/>
        <v>#N/A</v>
      </c>
      <c r="KF34" s="169" t="e">
        <f t="shared" si="75"/>
        <v>#N/A</v>
      </c>
      <c r="KG34" s="169" t="e">
        <f t="shared" si="76"/>
        <v>#N/A</v>
      </c>
      <c r="KH34" s="169" t="e">
        <f t="shared" si="77"/>
        <v>#N/A</v>
      </c>
      <c r="KI34" s="169" t="e">
        <f t="shared" si="78"/>
        <v>#N/A</v>
      </c>
      <c r="KJ34" s="169" t="e">
        <f t="shared" si="79"/>
        <v>#N/A</v>
      </c>
      <c r="KK34" s="169" t="e">
        <f t="shared" si="80"/>
        <v>#N/A</v>
      </c>
      <c r="KL34" s="169" t="e">
        <f t="shared" si="81"/>
        <v>#N/A</v>
      </c>
      <c r="KM34" s="169" t="e">
        <f t="shared" si="82"/>
        <v>#N/A</v>
      </c>
      <c r="KN34" s="169" t="e">
        <f t="shared" si="83"/>
        <v>#N/A</v>
      </c>
      <c r="KO34" s="169" t="e">
        <f t="shared" si="84"/>
        <v>#N/A</v>
      </c>
      <c r="KP34" s="169" t="e">
        <f t="shared" si="85"/>
        <v>#N/A</v>
      </c>
      <c r="KQ34" s="169" t="e">
        <f t="shared" si="86"/>
        <v>#N/A</v>
      </c>
      <c r="KR34" s="169" t="e">
        <f t="shared" si="87"/>
        <v>#N/A</v>
      </c>
      <c r="KS34" s="169" t="e">
        <f t="shared" si="88"/>
        <v>#N/A</v>
      </c>
      <c r="KT34" s="169" t="e">
        <f t="shared" si="89"/>
        <v>#N/A</v>
      </c>
      <c r="KU34" s="169" t="e">
        <f t="shared" si="90"/>
        <v>#N/A</v>
      </c>
      <c r="KV34" s="169" t="e">
        <f t="shared" si="91"/>
        <v>#N/A</v>
      </c>
      <c r="KW34" s="169" t="e">
        <f t="shared" si="92"/>
        <v>#N/A</v>
      </c>
      <c r="KX34" s="169" t="e">
        <f t="shared" si="93"/>
        <v>#N/A</v>
      </c>
      <c r="KY34" s="169" t="e">
        <f t="shared" si="94"/>
        <v>#N/A</v>
      </c>
      <c r="KZ34" s="169" t="e">
        <f t="shared" si="95"/>
        <v>#N/A</v>
      </c>
      <c r="LA34" s="169" t="e">
        <f t="shared" si="96"/>
        <v>#N/A</v>
      </c>
      <c r="LB34" s="169" t="e">
        <f t="shared" si="97"/>
        <v>#N/A</v>
      </c>
      <c r="LC34" s="169" t="e">
        <f t="shared" si="98"/>
        <v>#N/A</v>
      </c>
      <c r="LD34" s="169" t="e">
        <f t="shared" si="99"/>
        <v>#N/A</v>
      </c>
      <c r="LE34" s="169" t="e">
        <f t="shared" si="100"/>
        <v>#N/A</v>
      </c>
      <c r="LF34" s="169" t="e">
        <f t="shared" si="101"/>
        <v>#N/A</v>
      </c>
      <c r="LG34" s="169" t="e">
        <f t="shared" si="102"/>
        <v>#N/A</v>
      </c>
      <c r="LH34" s="169" t="e">
        <f t="shared" si="103"/>
        <v>#N/A</v>
      </c>
      <c r="LI34" s="169" t="e">
        <f t="shared" si="104"/>
        <v>#N/A</v>
      </c>
      <c r="LJ34" s="169" t="e">
        <f t="shared" si="105"/>
        <v>#N/A</v>
      </c>
      <c r="LK34" s="169" t="e">
        <f t="shared" si="106"/>
        <v>#N/A</v>
      </c>
      <c r="LL34" s="169" t="e">
        <f t="shared" si="107"/>
        <v>#N/A</v>
      </c>
      <c r="LM34" s="169" t="e">
        <f t="shared" si="108"/>
        <v>#N/A</v>
      </c>
      <c r="LN34" s="169" t="e">
        <f t="shared" si="109"/>
        <v>#N/A</v>
      </c>
      <c r="LO34" s="169" t="e">
        <f t="shared" si="110"/>
        <v>#N/A</v>
      </c>
      <c r="LP34" s="169" t="e">
        <f t="shared" si="111"/>
        <v>#N/A</v>
      </c>
      <c r="LQ34" s="169" t="e">
        <f t="shared" si="112"/>
        <v>#N/A</v>
      </c>
      <c r="LR34" s="169" t="e">
        <f t="shared" si="113"/>
        <v>#N/A</v>
      </c>
      <c r="LS34" s="169" t="e">
        <f t="shared" si="114"/>
        <v>#N/A</v>
      </c>
      <c r="LT34" s="169" t="e">
        <f t="shared" si="115"/>
        <v>#N/A</v>
      </c>
      <c r="LU34" s="169" t="e">
        <f t="shared" si="116"/>
        <v>#N/A</v>
      </c>
      <c r="LV34" s="169" t="e">
        <f t="shared" si="117"/>
        <v>#N/A</v>
      </c>
      <c r="LW34" s="169" t="e">
        <f t="shared" si="118"/>
        <v>#N/A</v>
      </c>
      <c r="LX34" s="169" t="e">
        <f t="shared" si="119"/>
        <v>#N/A</v>
      </c>
      <c r="LY34" s="169" t="e">
        <f t="shared" si="120"/>
        <v>#N/A</v>
      </c>
      <c r="LZ34" s="169" t="e">
        <f t="shared" si="121"/>
        <v>#N/A</v>
      </c>
      <c r="MA34" s="169" t="e">
        <f t="shared" si="122"/>
        <v>#N/A</v>
      </c>
      <c r="MB34" s="169" t="e">
        <f t="shared" si="123"/>
        <v>#N/A</v>
      </c>
      <c r="MC34" s="169" t="e">
        <f t="shared" si="124"/>
        <v>#N/A</v>
      </c>
      <c r="MD34" s="169" t="e">
        <f t="shared" si="125"/>
        <v>#N/A</v>
      </c>
      <c r="ME34" s="169" t="e">
        <f t="shared" si="126"/>
        <v>#N/A</v>
      </c>
      <c r="MF34" s="169" t="e">
        <f t="shared" si="127"/>
        <v>#N/A</v>
      </c>
      <c r="MG34" s="169" t="e">
        <f t="shared" si="128"/>
        <v>#N/A</v>
      </c>
      <c r="MH34" s="169" t="e">
        <f t="shared" si="129"/>
        <v>#N/A</v>
      </c>
      <c r="MI34" s="169" t="e">
        <f t="shared" si="130"/>
        <v>#N/A</v>
      </c>
      <c r="MJ34" s="169" t="e">
        <f t="shared" si="131"/>
        <v>#N/A</v>
      </c>
      <c r="MK34" s="169" t="e">
        <f t="shared" si="132"/>
        <v>#N/A</v>
      </c>
      <c r="ML34" s="169" t="e">
        <f t="shared" si="133"/>
        <v>#N/A</v>
      </c>
      <c r="MM34" s="169" t="e">
        <f t="shared" si="134"/>
        <v>#N/A</v>
      </c>
      <c r="MN34" s="169" t="e">
        <f t="shared" si="135"/>
        <v>#N/A</v>
      </c>
      <c r="MO34" s="169" t="e">
        <f t="shared" si="136"/>
        <v>#N/A</v>
      </c>
      <c r="MP34" s="169" t="e">
        <f t="shared" si="137"/>
        <v>#N/A</v>
      </c>
      <c r="MQ34" s="169" t="e">
        <f t="shared" si="138"/>
        <v>#N/A</v>
      </c>
      <c r="MR34" s="169" t="e">
        <f t="shared" si="139"/>
        <v>#N/A</v>
      </c>
      <c r="MS34" s="169" t="e">
        <f t="shared" si="140"/>
        <v>#N/A</v>
      </c>
      <c r="MT34" s="169" t="e">
        <f t="shared" si="141"/>
        <v>#N/A</v>
      </c>
      <c r="MU34" s="169" t="e">
        <f t="shared" si="142"/>
        <v>#N/A</v>
      </c>
      <c r="MV34" s="169" t="e">
        <f t="shared" si="143"/>
        <v>#N/A</v>
      </c>
      <c r="MW34" s="169" t="e">
        <f t="shared" si="144"/>
        <v>#N/A</v>
      </c>
      <c r="MX34" s="169" t="e">
        <f t="shared" si="145"/>
        <v>#N/A</v>
      </c>
      <c r="MY34" s="169" t="e">
        <f t="shared" si="146"/>
        <v>#N/A</v>
      </c>
      <c r="MZ34" s="169" t="e">
        <f t="shared" si="147"/>
        <v>#N/A</v>
      </c>
      <c r="NA34" s="169" t="e">
        <f t="shared" si="148"/>
        <v>#N/A</v>
      </c>
      <c r="NB34" s="169" t="e">
        <f t="shared" si="149"/>
        <v>#N/A</v>
      </c>
      <c r="NC34" s="169" t="e">
        <f t="shared" si="150"/>
        <v>#N/A</v>
      </c>
      <c r="ND34" s="169" t="e">
        <f t="shared" si="151"/>
        <v>#N/A</v>
      </c>
      <c r="NE34" s="169" t="e">
        <f t="shared" si="152"/>
        <v>#N/A</v>
      </c>
      <c r="NF34" s="169" t="e">
        <f t="shared" si="153"/>
        <v>#N/A</v>
      </c>
      <c r="NG34" s="169" t="e">
        <f t="shared" si="154"/>
        <v>#N/A</v>
      </c>
      <c r="NH34" s="169" t="e">
        <f t="shared" si="155"/>
        <v>#N/A</v>
      </c>
      <c r="NI34" s="169" t="e">
        <f t="shared" si="156"/>
        <v>#N/A</v>
      </c>
      <c r="NJ34" s="169" t="e">
        <f t="shared" si="157"/>
        <v>#N/A</v>
      </c>
      <c r="NK34" s="169" t="e">
        <f t="shared" si="158"/>
        <v>#N/A</v>
      </c>
      <c r="NL34" s="169" t="e">
        <f t="shared" si="159"/>
        <v>#N/A</v>
      </c>
      <c r="NM34" s="169" t="e">
        <f t="shared" si="160"/>
        <v>#N/A</v>
      </c>
      <c r="NN34" s="169" t="e">
        <f t="shared" si="161"/>
        <v>#N/A</v>
      </c>
      <c r="NO34" s="169" t="e">
        <f t="shared" si="162"/>
        <v>#N/A</v>
      </c>
      <c r="NP34" s="169" t="e">
        <f t="shared" si="163"/>
        <v>#N/A</v>
      </c>
      <c r="NQ34" s="169" t="e">
        <f t="shared" si="164"/>
        <v>#N/A</v>
      </c>
      <c r="NR34" s="169" t="e">
        <f t="shared" si="165"/>
        <v>#N/A</v>
      </c>
      <c r="NS34" s="169" t="e">
        <f t="shared" si="166"/>
        <v>#N/A</v>
      </c>
      <c r="NT34" s="169" t="e">
        <f t="shared" si="167"/>
        <v>#N/A</v>
      </c>
      <c r="NU34" s="169" t="e">
        <f t="shared" si="168"/>
        <v>#N/A</v>
      </c>
      <c r="NV34" s="169" t="e">
        <f t="shared" si="169"/>
        <v>#N/A</v>
      </c>
      <c r="NW34" s="169" t="e">
        <f t="shared" si="170"/>
        <v>#N/A</v>
      </c>
      <c r="NX34" s="169" t="e">
        <f t="shared" si="171"/>
        <v>#N/A</v>
      </c>
      <c r="NY34" s="169" t="e">
        <f t="shared" si="172"/>
        <v>#N/A</v>
      </c>
      <c r="NZ34" s="169" t="e">
        <f t="shared" si="173"/>
        <v>#N/A</v>
      </c>
      <c r="OA34" s="169" t="e">
        <f t="shared" si="174"/>
        <v>#N/A</v>
      </c>
      <c r="OB34" s="169" t="e">
        <f t="shared" si="175"/>
        <v>#N/A</v>
      </c>
      <c r="OC34" s="169" t="e">
        <f t="shared" si="176"/>
        <v>#N/A</v>
      </c>
      <c r="OD34" s="169" t="e">
        <f t="shared" si="177"/>
        <v>#N/A</v>
      </c>
      <c r="OE34" s="169" t="e">
        <f t="shared" si="178"/>
        <v>#N/A</v>
      </c>
      <c r="OF34" s="169" t="e">
        <f t="shared" si="179"/>
        <v>#N/A</v>
      </c>
      <c r="OG34" s="169" t="e">
        <f t="shared" si="180"/>
        <v>#N/A</v>
      </c>
      <c r="OH34" s="169" t="e">
        <f t="shared" si="181"/>
        <v>#N/A</v>
      </c>
      <c r="OI34" s="169" t="e">
        <f t="shared" si="182"/>
        <v>#N/A</v>
      </c>
      <c r="OJ34" s="169" t="e">
        <f t="shared" si="183"/>
        <v>#N/A</v>
      </c>
      <c r="OK34" s="169" t="e">
        <f t="shared" si="184"/>
        <v>#N/A</v>
      </c>
      <c r="OL34" s="169" t="e">
        <f t="shared" si="185"/>
        <v>#N/A</v>
      </c>
      <c r="OM34" s="169" t="e">
        <f t="shared" si="186"/>
        <v>#N/A</v>
      </c>
      <c r="ON34" s="169" t="e">
        <f t="shared" si="187"/>
        <v>#N/A</v>
      </c>
      <c r="OO34" s="169" t="e">
        <f t="shared" si="188"/>
        <v>#N/A</v>
      </c>
      <c r="OP34" s="169" t="e">
        <f t="shared" si="189"/>
        <v>#N/A</v>
      </c>
      <c r="OQ34" s="169" t="e">
        <f t="shared" si="190"/>
        <v>#N/A</v>
      </c>
      <c r="OR34" s="169" t="e">
        <f t="shared" si="191"/>
        <v>#N/A</v>
      </c>
      <c r="OS34" s="169" t="e">
        <f t="shared" si="192"/>
        <v>#N/A</v>
      </c>
      <c r="OT34" s="169" t="e">
        <f t="shared" si="193"/>
        <v>#N/A</v>
      </c>
      <c r="OU34" s="169" t="e">
        <f t="shared" si="194"/>
        <v>#N/A</v>
      </c>
      <c r="OV34" s="169" t="e">
        <f t="shared" si="195"/>
        <v>#N/A</v>
      </c>
      <c r="OW34" s="169" t="e">
        <f t="shared" si="196"/>
        <v>#N/A</v>
      </c>
      <c r="OX34" s="169" t="e">
        <f t="shared" si="197"/>
        <v>#N/A</v>
      </c>
      <c r="OY34" s="169" t="e">
        <f t="shared" si="198"/>
        <v>#N/A</v>
      </c>
      <c r="OZ34" s="169" t="e">
        <f t="shared" si="199"/>
        <v>#N/A</v>
      </c>
      <c r="PA34" s="169" t="e">
        <f t="shared" si="200"/>
        <v>#N/A</v>
      </c>
      <c r="PB34" s="169" t="e">
        <f t="shared" si="201"/>
        <v>#N/A</v>
      </c>
      <c r="PC34" s="169" t="e">
        <f t="shared" si="202"/>
        <v>#N/A</v>
      </c>
      <c r="PD34" s="169" t="e">
        <f t="shared" si="203"/>
        <v>#N/A</v>
      </c>
      <c r="PE34" s="169" t="e">
        <f t="shared" si="204"/>
        <v>#N/A</v>
      </c>
      <c r="PF34" s="169" t="e">
        <f t="shared" si="205"/>
        <v>#N/A</v>
      </c>
      <c r="PG34" s="169" t="e">
        <f t="shared" si="206"/>
        <v>#N/A</v>
      </c>
      <c r="PH34" s="169" t="e">
        <f t="shared" si="207"/>
        <v>#N/A</v>
      </c>
    </row>
    <row r="35" spans="1:424" hidden="1" x14ac:dyDescent="0.75">
      <c r="A35" s="4">
        <v>32</v>
      </c>
      <c r="B35" s="96" t="str">
        <f t="shared" si="208"/>
        <v/>
      </c>
      <c r="C35" s="95"/>
      <c r="D35" s="96" t="str">
        <f t="shared" si="209"/>
        <v/>
      </c>
      <c r="E35" s="124" t="str">
        <f t="shared" si="0"/>
        <v/>
      </c>
      <c r="F35" s="124" t="str">
        <f t="shared" si="1"/>
        <v/>
      </c>
      <c r="G35" s="73" t="str">
        <f t="shared" si="210"/>
        <v/>
      </c>
      <c r="H35" s="23"/>
      <c r="I35" s="57"/>
      <c r="J35" s="280"/>
      <c r="K35" s="74" t="str">
        <f>IF(AND(B35&gt;0,C35&gt;0,D35&gt;0),IF(ISBLANK(J35),IF(ISBLANK(H35),"",(D35-B35)*VLOOKUP(H35,VLookups!$A$4:$B$13,2,FALSE)),J35),"")</f>
        <v/>
      </c>
      <c r="L35" s="75" t="str">
        <f t="shared" si="2"/>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211"/>
        <v/>
      </c>
      <c r="W35" s="49" t="str">
        <f t="shared" si="212"/>
        <v/>
      </c>
      <c r="X35" s="49" t="str">
        <f t="shared" si="244"/>
        <v/>
      </c>
      <c r="Y35" s="49" t="str">
        <f t="shared" si="244"/>
        <v/>
      </c>
      <c r="Z35" s="49" t="str">
        <f t="shared" si="244"/>
        <v/>
      </c>
      <c r="AA35" s="49" t="str">
        <f t="shared" si="244"/>
        <v/>
      </c>
      <c r="AB35" s="49" t="str">
        <f t="shared" si="244"/>
        <v/>
      </c>
      <c r="AC35" s="49" t="str">
        <f t="shared" si="244"/>
        <v/>
      </c>
      <c r="AD35" s="49" t="str">
        <f t="shared" si="244"/>
        <v/>
      </c>
      <c r="AE35" s="49" t="str">
        <f t="shared" si="244"/>
        <v/>
      </c>
      <c r="AF35" s="49" t="str">
        <f t="shared" si="244"/>
        <v/>
      </c>
      <c r="AG35" s="49" t="str">
        <f t="shared" si="244"/>
        <v/>
      </c>
      <c r="AH35" s="49" t="str">
        <f t="shared" si="244"/>
        <v/>
      </c>
      <c r="AI35" s="49" t="str">
        <f t="shared" si="244"/>
        <v/>
      </c>
      <c r="AJ35" s="49" t="str">
        <f t="shared" si="244"/>
        <v/>
      </c>
      <c r="AK35" s="49" t="str">
        <f t="shared" si="244"/>
        <v/>
      </c>
      <c r="AL35" s="49" t="str">
        <f t="shared" si="244"/>
        <v/>
      </c>
      <c r="AM35" s="49" t="str">
        <f t="shared" si="244"/>
        <v/>
      </c>
      <c r="AN35" s="49" t="str">
        <f t="shared" si="244"/>
        <v/>
      </c>
      <c r="AO35" s="49" t="str">
        <f t="shared" si="244"/>
        <v/>
      </c>
      <c r="AP35" s="49" t="str">
        <f t="shared" si="244"/>
        <v/>
      </c>
      <c r="AQ35" s="49" t="str">
        <f t="shared" si="244"/>
        <v/>
      </c>
      <c r="AR35" s="49" t="str">
        <f t="shared" si="244"/>
        <v/>
      </c>
      <c r="AS35" s="49" t="str">
        <f t="shared" si="244"/>
        <v/>
      </c>
      <c r="AT35" s="49" t="str">
        <f t="shared" si="244"/>
        <v/>
      </c>
      <c r="AU35" s="49" t="str">
        <f t="shared" si="244"/>
        <v/>
      </c>
      <c r="AV35" s="49" t="str">
        <f t="shared" si="244"/>
        <v/>
      </c>
      <c r="AW35" s="49" t="str">
        <f t="shared" si="244"/>
        <v/>
      </c>
      <c r="AX35" s="49" t="str">
        <f t="shared" si="244"/>
        <v/>
      </c>
      <c r="AY35" s="49" t="str">
        <f t="shared" si="244"/>
        <v/>
      </c>
      <c r="AZ35" s="49" t="str">
        <f t="shared" si="244"/>
        <v/>
      </c>
      <c r="BA35" s="49" t="str">
        <f t="shared" si="244"/>
        <v/>
      </c>
      <c r="BB35" s="49" t="str">
        <f t="shared" si="244"/>
        <v/>
      </c>
      <c r="BC35" s="49" t="str">
        <f t="shared" si="244"/>
        <v/>
      </c>
      <c r="BD35" s="49" t="str">
        <f t="shared" si="244"/>
        <v/>
      </c>
      <c r="BE35" s="49" t="str">
        <f t="shared" si="244"/>
        <v/>
      </c>
      <c r="BF35" s="49" t="str">
        <f t="shared" si="244"/>
        <v/>
      </c>
      <c r="BG35" s="49" t="str">
        <f t="shared" si="244"/>
        <v/>
      </c>
      <c r="BH35" s="49" t="str">
        <f t="shared" si="244"/>
        <v/>
      </c>
      <c r="BI35" s="49" t="str">
        <f t="shared" si="244"/>
        <v/>
      </c>
      <c r="BJ35" s="49" t="str">
        <f t="shared" si="244"/>
        <v/>
      </c>
      <c r="BK35" s="49" t="str">
        <f t="shared" si="244"/>
        <v/>
      </c>
      <c r="BL35" s="49" t="str">
        <f t="shared" si="244"/>
        <v/>
      </c>
      <c r="BM35" s="49" t="str">
        <f t="shared" si="244"/>
        <v/>
      </c>
      <c r="BN35" s="49" t="str">
        <f t="shared" si="244"/>
        <v/>
      </c>
      <c r="BO35" s="49" t="str">
        <f t="shared" si="244"/>
        <v/>
      </c>
      <c r="BP35" s="49" t="str">
        <f t="shared" si="244"/>
        <v/>
      </c>
      <c r="BQ35" s="49" t="str">
        <f t="shared" si="244"/>
        <v/>
      </c>
      <c r="BR35" s="49" t="str">
        <f t="shared" si="244"/>
        <v/>
      </c>
      <c r="BS35" s="49" t="str">
        <f t="shared" si="244"/>
        <v/>
      </c>
      <c r="BT35" s="49" t="str">
        <f t="shared" si="244"/>
        <v/>
      </c>
      <c r="BU35" s="49" t="str">
        <f t="shared" si="244"/>
        <v/>
      </c>
      <c r="BV35" s="49" t="str">
        <f t="shared" si="244"/>
        <v/>
      </c>
      <c r="BW35" s="49" t="str">
        <f t="shared" si="244"/>
        <v/>
      </c>
      <c r="BX35" s="49" t="str">
        <f t="shared" si="244"/>
        <v/>
      </c>
      <c r="BY35" s="49" t="str">
        <f t="shared" si="244"/>
        <v/>
      </c>
      <c r="BZ35" s="49" t="str">
        <f t="shared" si="244"/>
        <v/>
      </c>
      <c r="CA35" s="49" t="str">
        <f t="shared" si="244"/>
        <v/>
      </c>
      <c r="CB35" s="49" t="str">
        <f t="shared" si="244"/>
        <v/>
      </c>
      <c r="CC35" s="49" t="str">
        <f t="shared" si="244"/>
        <v/>
      </c>
      <c r="CD35" s="49" t="str">
        <f t="shared" si="244"/>
        <v/>
      </c>
      <c r="CE35" s="49" t="str">
        <f t="shared" si="244"/>
        <v/>
      </c>
      <c r="CF35" s="49" t="str">
        <f t="shared" si="244"/>
        <v/>
      </c>
      <c r="CG35" s="49" t="str">
        <f t="shared" si="244"/>
        <v/>
      </c>
      <c r="CH35" s="49" t="str">
        <f t="shared" si="244"/>
        <v/>
      </c>
      <c r="CI35" s="49" t="str">
        <f t="shared" si="244"/>
        <v/>
      </c>
      <c r="CJ35" s="49" t="str">
        <f t="shared" si="242"/>
        <v/>
      </c>
      <c r="CK35" s="49" t="str">
        <f t="shared" si="242"/>
        <v/>
      </c>
      <c r="CL35" s="49" t="str">
        <f t="shared" si="242"/>
        <v/>
      </c>
      <c r="CM35" s="49" t="str">
        <f t="shared" si="242"/>
        <v/>
      </c>
      <c r="CN35" s="49" t="str">
        <f t="shared" si="242"/>
        <v/>
      </c>
      <c r="CO35" s="49" t="str">
        <f t="shared" si="242"/>
        <v/>
      </c>
      <c r="CP35" s="49" t="str">
        <f t="shared" si="242"/>
        <v/>
      </c>
      <c r="CQ35" s="49" t="str">
        <f t="shared" si="242"/>
        <v/>
      </c>
      <c r="CR35" s="49" t="str">
        <f t="shared" si="242"/>
        <v/>
      </c>
      <c r="CS35" s="49" t="str">
        <f t="shared" si="242"/>
        <v/>
      </c>
      <c r="CT35" s="49" t="str">
        <f t="shared" si="242"/>
        <v/>
      </c>
      <c r="CU35" s="49" t="str">
        <f t="shared" si="242"/>
        <v/>
      </c>
      <c r="CV35" s="49" t="str">
        <f t="shared" si="242"/>
        <v/>
      </c>
      <c r="CW35" s="49" t="str">
        <f t="shared" si="242"/>
        <v/>
      </c>
      <c r="CX35" s="49" t="str">
        <f t="shared" si="242"/>
        <v/>
      </c>
      <c r="CY35" s="49" t="str">
        <f t="shared" si="242"/>
        <v/>
      </c>
      <c r="CZ35" s="49" t="str">
        <f t="shared" si="242"/>
        <v/>
      </c>
      <c r="DA35" s="49" t="str">
        <f t="shared" si="242"/>
        <v/>
      </c>
      <c r="DB35" s="49" t="str">
        <f t="shared" si="242"/>
        <v/>
      </c>
      <c r="DC35" s="49" t="str">
        <f t="shared" si="242"/>
        <v/>
      </c>
      <c r="DD35" s="49" t="str">
        <f t="shared" si="242"/>
        <v/>
      </c>
      <c r="DE35" s="49" t="str">
        <f t="shared" si="242"/>
        <v/>
      </c>
      <c r="DF35" s="49" t="str">
        <f t="shared" si="242"/>
        <v/>
      </c>
      <c r="DG35" s="49" t="str">
        <f t="shared" si="242"/>
        <v/>
      </c>
      <c r="DH35" s="49" t="str">
        <f t="shared" si="242"/>
        <v/>
      </c>
      <c r="DI35" s="49" t="str">
        <f t="shared" si="242"/>
        <v/>
      </c>
      <c r="DJ35" s="49" t="str">
        <f t="shared" si="242"/>
        <v/>
      </c>
      <c r="DK35" s="49" t="str">
        <f t="shared" si="242"/>
        <v/>
      </c>
      <c r="DL35" s="49" t="str">
        <f t="shared" si="242"/>
        <v/>
      </c>
      <c r="DM35" s="49" t="str">
        <f t="shared" si="242"/>
        <v/>
      </c>
      <c r="DN35" s="49" t="str">
        <f t="shared" si="242"/>
        <v/>
      </c>
      <c r="DO35" s="49" t="str">
        <f t="shared" si="242"/>
        <v/>
      </c>
      <c r="DP35" s="49" t="str">
        <f t="shared" si="242"/>
        <v/>
      </c>
      <c r="DQ35" s="49" t="str">
        <f t="shared" si="242"/>
        <v/>
      </c>
      <c r="DR35" s="49" t="str">
        <f t="shared" si="242"/>
        <v/>
      </c>
      <c r="DS35" s="183" t="str">
        <f t="shared" si="213"/>
        <v/>
      </c>
      <c r="DT35" s="49" t="str">
        <f t="shared" si="214"/>
        <v/>
      </c>
      <c r="DU35" s="49" t="str">
        <f t="shared" si="245"/>
        <v/>
      </c>
      <c r="DV35" s="49" t="str">
        <f t="shared" si="245"/>
        <v/>
      </c>
      <c r="DW35" s="49" t="str">
        <f t="shared" si="245"/>
        <v/>
      </c>
      <c r="DX35" s="49" t="str">
        <f t="shared" si="245"/>
        <v/>
      </c>
      <c r="DY35" s="49" t="str">
        <f t="shared" si="245"/>
        <v/>
      </c>
      <c r="DZ35" s="49" t="str">
        <f t="shared" si="245"/>
        <v/>
      </c>
      <c r="EA35" s="49" t="str">
        <f t="shared" si="245"/>
        <v/>
      </c>
      <c r="EB35" s="49" t="str">
        <f t="shared" si="245"/>
        <v/>
      </c>
      <c r="EC35" s="49" t="str">
        <f t="shared" si="245"/>
        <v/>
      </c>
      <c r="ED35" s="49" t="str">
        <f t="shared" si="245"/>
        <v/>
      </c>
      <c r="EE35" s="49" t="str">
        <f t="shared" si="245"/>
        <v/>
      </c>
      <c r="EF35" s="49" t="str">
        <f t="shared" si="245"/>
        <v/>
      </c>
      <c r="EG35" s="49" t="str">
        <f t="shared" si="245"/>
        <v/>
      </c>
      <c r="EH35" s="49" t="str">
        <f t="shared" si="245"/>
        <v/>
      </c>
      <c r="EI35" s="49" t="str">
        <f t="shared" si="245"/>
        <v/>
      </c>
      <c r="EJ35" s="49" t="str">
        <f t="shared" si="245"/>
        <v/>
      </c>
      <c r="EK35" s="49" t="str">
        <f t="shared" si="245"/>
        <v/>
      </c>
      <c r="EL35" s="49" t="str">
        <f t="shared" si="245"/>
        <v/>
      </c>
      <c r="EM35" s="49" t="str">
        <f t="shared" si="245"/>
        <v/>
      </c>
      <c r="EN35" s="49" t="str">
        <f t="shared" si="245"/>
        <v/>
      </c>
      <c r="EO35" s="49" t="str">
        <f t="shared" si="245"/>
        <v/>
      </c>
      <c r="EP35" s="49" t="str">
        <f t="shared" si="245"/>
        <v/>
      </c>
      <c r="EQ35" s="49" t="str">
        <f t="shared" si="245"/>
        <v/>
      </c>
      <c r="ER35" s="49" t="str">
        <f t="shared" si="245"/>
        <v/>
      </c>
      <c r="ES35" s="49" t="str">
        <f t="shared" si="245"/>
        <v/>
      </c>
      <c r="ET35" s="49" t="str">
        <f t="shared" si="245"/>
        <v/>
      </c>
      <c r="EU35" s="49" t="str">
        <f t="shared" si="245"/>
        <v/>
      </c>
      <c r="EV35" s="49" t="str">
        <f t="shared" si="245"/>
        <v/>
      </c>
      <c r="EW35" s="49" t="str">
        <f t="shared" si="245"/>
        <v/>
      </c>
      <c r="EX35" s="49" t="str">
        <f t="shared" si="245"/>
        <v/>
      </c>
      <c r="EY35" s="49" t="str">
        <f t="shared" si="245"/>
        <v/>
      </c>
      <c r="EZ35" s="49" t="str">
        <f t="shared" si="245"/>
        <v/>
      </c>
      <c r="FA35" s="49" t="str">
        <f t="shared" si="245"/>
        <v/>
      </c>
      <c r="FB35" s="49" t="str">
        <f t="shared" si="245"/>
        <v/>
      </c>
      <c r="FC35" s="49" t="str">
        <f t="shared" si="245"/>
        <v/>
      </c>
      <c r="FD35" s="49" t="str">
        <f t="shared" si="245"/>
        <v/>
      </c>
      <c r="FE35" s="49" t="str">
        <f t="shared" si="245"/>
        <v/>
      </c>
      <c r="FF35" s="49" t="str">
        <f t="shared" si="245"/>
        <v/>
      </c>
      <c r="FG35" s="49" t="str">
        <f t="shared" si="245"/>
        <v/>
      </c>
      <c r="FH35" s="49" t="str">
        <f t="shared" si="245"/>
        <v/>
      </c>
      <c r="FI35" s="49" t="str">
        <f t="shared" si="245"/>
        <v/>
      </c>
      <c r="FJ35" s="49" t="str">
        <f t="shared" si="245"/>
        <v/>
      </c>
      <c r="FK35" s="49" t="str">
        <f t="shared" si="245"/>
        <v/>
      </c>
      <c r="FL35" s="49" t="str">
        <f t="shared" si="245"/>
        <v/>
      </c>
      <c r="FM35" s="49" t="str">
        <f t="shared" si="245"/>
        <v/>
      </c>
      <c r="FN35" s="49" t="str">
        <f t="shared" si="245"/>
        <v/>
      </c>
      <c r="FO35" s="49" t="str">
        <f t="shared" si="245"/>
        <v/>
      </c>
      <c r="FP35" s="49" t="str">
        <f t="shared" si="245"/>
        <v/>
      </c>
      <c r="FQ35" s="49" t="str">
        <f t="shared" si="245"/>
        <v/>
      </c>
      <c r="FR35" s="49" t="str">
        <f t="shared" si="245"/>
        <v/>
      </c>
      <c r="FS35" s="49" t="str">
        <f t="shared" si="245"/>
        <v/>
      </c>
      <c r="FT35" s="49" t="str">
        <f t="shared" si="245"/>
        <v/>
      </c>
      <c r="FU35" s="49" t="str">
        <f t="shared" si="245"/>
        <v/>
      </c>
      <c r="FV35" s="49" t="str">
        <f t="shared" si="245"/>
        <v/>
      </c>
      <c r="FW35" s="49" t="str">
        <f t="shared" si="245"/>
        <v/>
      </c>
      <c r="FX35" s="49" t="str">
        <f t="shared" si="245"/>
        <v/>
      </c>
      <c r="FY35" s="49" t="str">
        <f t="shared" si="245"/>
        <v/>
      </c>
      <c r="FZ35" s="49" t="str">
        <f t="shared" si="245"/>
        <v/>
      </c>
      <c r="GA35" s="49" t="str">
        <f t="shared" si="245"/>
        <v/>
      </c>
      <c r="GB35" s="49" t="str">
        <f t="shared" si="245"/>
        <v/>
      </c>
      <c r="GC35" s="49" t="str">
        <f t="shared" si="245"/>
        <v/>
      </c>
      <c r="GD35" s="49" t="str">
        <f t="shared" si="245"/>
        <v/>
      </c>
      <c r="GE35" s="49" t="str">
        <f t="shared" si="245"/>
        <v/>
      </c>
      <c r="GF35" s="49" t="str">
        <f t="shared" si="245"/>
        <v/>
      </c>
      <c r="GG35" s="49" t="str">
        <f t="shared" si="243"/>
        <v/>
      </c>
      <c r="GH35" s="49" t="str">
        <f t="shared" si="243"/>
        <v/>
      </c>
      <c r="GI35" s="49" t="str">
        <f t="shared" si="243"/>
        <v/>
      </c>
      <c r="GJ35" s="49" t="str">
        <f t="shared" si="243"/>
        <v/>
      </c>
      <c r="GK35" s="49" t="str">
        <f t="shared" si="243"/>
        <v/>
      </c>
      <c r="GL35" s="49" t="str">
        <f t="shared" si="243"/>
        <v/>
      </c>
      <c r="GM35" s="49" t="str">
        <f t="shared" si="243"/>
        <v/>
      </c>
      <c r="GN35" s="49" t="str">
        <f t="shared" si="243"/>
        <v/>
      </c>
      <c r="GO35" s="49" t="str">
        <f t="shared" si="243"/>
        <v/>
      </c>
      <c r="GP35" s="49" t="str">
        <f t="shared" si="243"/>
        <v/>
      </c>
      <c r="GQ35" s="49" t="str">
        <f t="shared" si="243"/>
        <v/>
      </c>
      <c r="GR35" s="49" t="str">
        <f t="shared" si="243"/>
        <v/>
      </c>
      <c r="GS35" s="49" t="str">
        <f t="shared" si="243"/>
        <v/>
      </c>
      <c r="GT35" s="49" t="str">
        <f t="shared" si="243"/>
        <v/>
      </c>
      <c r="GU35" s="49" t="str">
        <f t="shared" si="243"/>
        <v/>
      </c>
      <c r="GV35" s="49" t="str">
        <f t="shared" si="243"/>
        <v/>
      </c>
      <c r="GW35" s="49" t="str">
        <f t="shared" si="243"/>
        <v/>
      </c>
      <c r="GX35" s="49" t="str">
        <f t="shared" si="243"/>
        <v/>
      </c>
      <c r="GY35" s="49" t="str">
        <f t="shared" si="243"/>
        <v/>
      </c>
      <c r="GZ35" s="49" t="str">
        <f t="shared" si="243"/>
        <v/>
      </c>
      <c r="HA35" s="49" t="str">
        <f t="shared" si="243"/>
        <v/>
      </c>
      <c r="HB35" s="49" t="str">
        <f t="shared" si="243"/>
        <v/>
      </c>
      <c r="HC35" s="49" t="str">
        <f t="shared" si="243"/>
        <v/>
      </c>
      <c r="HD35" s="49" t="str">
        <f t="shared" si="243"/>
        <v/>
      </c>
      <c r="HE35" s="49" t="str">
        <f t="shared" si="243"/>
        <v/>
      </c>
      <c r="HF35" s="49" t="str">
        <f t="shared" si="243"/>
        <v/>
      </c>
      <c r="HG35" s="49" t="str">
        <f t="shared" si="243"/>
        <v/>
      </c>
      <c r="HH35" s="49" t="str">
        <f t="shared" si="243"/>
        <v/>
      </c>
      <c r="HI35" s="49" t="str">
        <f t="shared" si="243"/>
        <v/>
      </c>
      <c r="HJ35" s="49" t="str">
        <f t="shared" si="243"/>
        <v/>
      </c>
      <c r="HK35" s="49" t="str">
        <f t="shared" si="243"/>
        <v/>
      </c>
      <c r="HL35" s="49" t="str">
        <f t="shared" si="243"/>
        <v/>
      </c>
      <c r="HM35" s="49" t="str">
        <f t="shared" si="243"/>
        <v/>
      </c>
      <c r="HN35" s="49" t="str">
        <f t="shared" si="243"/>
        <v/>
      </c>
      <c r="HO35" s="49" t="str">
        <f t="shared" si="243"/>
        <v/>
      </c>
      <c r="HP35" s="169" t="e">
        <f t="shared" si="7"/>
        <v>#N/A</v>
      </c>
      <c r="HQ35" s="169" t="e">
        <f t="shared" si="8"/>
        <v>#N/A</v>
      </c>
      <c r="HR35" s="169" t="e">
        <f t="shared" si="9"/>
        <v>#N/A</v>
      </c>
      <c r="HS35" s="169" t="e">
        <f t="shared" si="10"/>
        <v>#N/A</v>
      </c>
      <c r="HT35" s="169" t="e">
        <f t="shared" si="11"/>
        <v>#N/A</v>
      </c>
      <c r="HU35" s="169" t="e">
        <f t="shared" si="12"/>
        <v>#N/A</v>
      </c>
      <c r="HV35" s="169" t="e">
        <f t="shared" si="13"/>
        <v>#N/A</v>
      </c>
      <c r="HW35" s="169" t="e">
        <f t="shared" si="14"/>
        <v>#N/A</v>
      </c>
      <c r="HX35" s="169" t="e">
        <f t="shared" si="15"/>
        <v>#N/A</v>
      </c>
      <c r="HY35" s="169" t="e">
        <f t="shared" si="16"/>
        <v>#N/A</v>
      </c>
      <c r="HZ35" s="169" t="e">
        <f t="shared" si="17"/>
        <v>#N/A</v>
      </c>
      <c r="IA35" s="169" t="e">
        <f t="shared" si="18"/>
        <v>#N/A</v>
      </c>
      <c r="IB35" s="169" t="e">
        <f t="shared" si="19"/>
        <v>#N/A</v>
      </c>
      <c r="IC35" s="169" t="e">
        <f t="shared" si="20"/>
        <v>#N/A</v>
      </c>
      <c r="ID35" s="169" t="e">
        <f t="shared" si="21"/>
        <v>#N/A</v>
      </c>
      <c r="IE35" s="169" t="e">
        <f t="shared" si="22"/>
        <v>#N/A</v>
      </c>
      <c r="IF35" s="169" t="e">
        <f t="shared" si="23"/>
        <v>#N/A</v>
      </c>
      <c r="IG35" s="169" t="e">
        <f t="shared" si="24"/>
        <v>#N/A</v>
      </c>
      <c r="IH35" s="169" t="e">
        <f t="shared" si="25"/>
        <v>#N/A</v>
      </c>
      <c r="II35" s="169" t="e">
        <f t="shared" si="26"/>
        <v>#N/A</v>
      </c>
      <c r="IJ35" s="169" t="e">
        <f t="shared" si="27"/>
        <v>#N/A</v>
      </c>
      <c r="IK35" s="169" t="e">
        <f t="shared" si="28"/>
        <v>#N/A</v>
      </c>
      <c r="IL35" s="169" t="e">
        <f t="shared" si="29"/>
        <v>#N/A</v>
      </c>
      <c r="IM35" s="169" t="e">
        <f t="shared" si="30"/>
        <v>#N/A</v>
      </c>
      <c r="IN35" s="169" t="e">
        <f t="shared" si="31"/>
        <v>#N/A</v>
      </c>
      <c r="IO35" s="169" t="e">
        <f t="shared" si="32"/>
        <v>#N/A</v>
      </c>
      <c r="IP35" s="169" t="e">
        <f t="shared" si="33"/>
        <v>#N/A</v>
      </c>
      <c r="IQ35" s="169" t="e">
        <f t="shared" si="34"/>
        <v>#N/A</v>
      </c>
      <c r="IR35" s="169" t="e">
        <f t="shared" si="35"/>
        <v>#N/A</v>
      </c>
      <c r="IS35" s="169" t="e">
        <f t="shared" si="36"/>
        <v>#N/A</v>
      </c>
      <c r="IT35" s="169" t="e">
        <f t="shared" si="37"/>
        <v>#N/A</v>
      </c>
      <c r="IU35" s="169" t="e">
        <f t="shared" si="38"/>
        <v>#N/A</v>
      </c>
      <c r="IV35" s="169" t="e">
        <f t="shared" si="39"/>
        <v>#N/A</v>
      </c>
      <c r="IW35" s="169" t="e">
        <f t="shared" si="40"/>
        <v>#N/A</v>
      </c>
      <c r="IX35" s="169" t="e">
        <f t="shared" si="41"/>
        <v>#N/A</v>
      </c>
      <c r="IY35" s="169" t="e">
        <f t="shared" si="42"/>
        <v>#N/A</v>
      </c>
      <c r="IZ35" s="169" t="e">
        <f t="shared" si="43"/>
        <v>#N/A</v>
      </c>
      <c r="JA35" s="169" t="e">
        <f t="shared" si="44"/>
        <v>#N/A</v>
      </c>
      <c r="JB35" s="169" t="e">
        <f t="shared" si="45"/>
        <v>#N/A</v>
      </c>
      <c r="JC35" s="169" t="e">
        <f t="shared" si="46"/>
        <v>#N/A</v>
      </c>
      <c r="JD35" s="169" t="e">
        <f t="shared" si="47"/>
        <v>#N/A</v>
      </c>
      <c r="JE35" s="169" t="e">
        <f t="shared" si="48"/>
        <v>#N/A</v>
      </c>
      <c r="JF35" s="169" t="e">
        <f t="shared" si="49"/>
        <v>#N/A</v>
      </c>
      <c r="JG35" s="169" t="e">
        <f t="shared" si="50"/>
        <v>#N/A</v>
      </c>
      <c r="JH35" s="169" t="e">
        <f t="shared" si="51"/>
        <v>#N/A</v>
      </c>
      <c r="JI35" s="169" t="e">
        <f t="shared" si="52"/>
        <v>#N/A</v>
      </c>
      <c r="JJ35" s="169" t="e">
        <f t="shared" si="53"/>
        <v>#N/A</v>
      </c>
      <c r="JK35" s="169" t="e">
        <f t="shared" si="54"/>
        <v>#N/A</v>
      </c>
      <c r="JL35" s="169" t="e">
        <f t="shared" si="55"/>
        <v>#N/A</v>
      </c>
      <c r="JM35" s="169" t="e">
        <f t="shared" si="56"/>
        <v>#N/A</v>
      </c>
      <c r="JN35" s="169" t="e">
        <f t="shared" si="57"/>
        <v>#N/A</v>
      </c>
      <c r="JO35" s="169" t="e">
        <f t="shared" si="58"/>
        <v>#N/A</v>
      </c>
      <c r="JP35" s="169" t="e">
        <f t="shared" si="59"/>
        <v>#N/A</v>
      </c>
      <c r="JQ35" s="169" t="e">
        <f t="shared" si="60"/>
        <v>#N/A</v>
      </c>
      <c r="JR35" s="169" t="e">
        <f t="shared" si="61"/>
        <v>#N/A</v>
      </c>
      <c r="JS35" s="169" t="e">
        <f t="shared" si="62"/>
        <v>#N/A</v>
      </c>
      <c r="JT35" s="169" t="e">
        <f t="shared" si="63"/>
        <v>#N/A</v>
      </c>
      <c r="JU35" s="169" t="e">
        <f t="shared" si="64"/>
        <v>#N/A</v>
      </c>
      <c r="JV35" s="169" t="e">
        <f t="shared" si="65"/>
        <v>#N/A</v>
      </c>
      <c r="JW35" s="169" t="e">
        <f t="shared" si="66"/>
        <v>#N/A</v>
      </c>
      <c r="JX35" s="169" t="e">
        <f t="shared" si="67"/>
        <v>#N/A</v>
      </c>
      <c r="JY35" s="169" t="e">
        <f t="shared" si="68"/>
        <v>#N/A</v>
      </c>
      <c r="JZ35" s="169" t="e">
        <f t="shared" si="69"/>
        <v>#N/A</v>
      </c>
      <c r="KA35" s="169" t="e">
        <f t="shared" si="70"/>
        <v>#N/A</v>
      </c>
      <c r="KB35" s="169" t="e">
        <f t="shared" si="71"/>
        <v>#N/A</v>
      </c>
      <c r="KC35" s="169" t="e">
        <f t="shared" si="72"/>
        <v>#N/A</v>
      </c>
      <c r="KD35" s="169" t="e">
        <f t="shared" si="73"/>
        <v>#N/A</v>
      </c>
      <c r="KE35" s="169" t="e">
        <f t="shared" si="74"/>
        <v>#N/A</v>
      </c>
      <c r="KF35" s="169" t="e">
        <f t="shared" si="75"/>
        <v>#N/A</v>
      </c>
      <c r="KG35" s="169" t="e">
        <f t="shared" si="76"/>
        <v>#N/A</v>
      </c>
      <c r="KH35" s="169" t="e">
        <f t="shared" si="77"/>
        <v>#N/A</v>
      </c>
      <c r="KI35" s="169" t="e">
        <f t="shared" si="78"/>
        <v>#N/A</v>
      </c>
      <c r="KJ35" s="169" t="e">
        <f t="shared" si="79"/>
        <v>#N/A</v>
      </c>
      <c r="KK35" s="169" t="e">
        <f t="shared" si="80"/>
        <v>#N/A</v>
      </c>
      <c r="KL35" s="169" t="e">
        <f t="shared" si="81"/>
        <v>#N/A</v>
      </c>
      <c r="KM35" s="169" t="e">
        <f t="shared" si="82"/>
        <v>#N/A</v>
      </c>
      <c r="KN35" s="169" t="e">
        <f t="shared" si="83"/>
        <v>#N/A</v>
      </c>
      <c r="KO35" s="169" t="e">
        <f t="shared" si="84"/>
        <v>#N/A</v>
      </c>
      <c r="KP35" s="169" t="e">
        <f t="shared" si="85"/>
        <v>#N/A</v>
      </c>
      <c r="KQ35" s="169" t="e">
        <f t="shared" si="86"/>
        <v>#N/A</v>
      </c>
      <c r="KR35" s="169" t="e">
        <f t="shared" si="87"/>
        <v>#N/A</v>
      </c>
      <c r="KS35" s="169" t="e">
        <f t="shared" si="88"/>
        <v>#N/A</v>
      </c>
      <c r="KT35" s="169" t="e">
        <f t="shared" si="89"/>
        <v>#N/A</v>
      </c>
      <c r="KU35" s="169" t="e">
        <f t="shared" si="90"/>
        <v>#N/A</v>
      </c>
      <c r="KV35" s="169" t="e">
        <f t="shared" si="91"/>
        <v>#N/A</v>
      </c>
      <c r="KW35" s="169" t="e">
        <f t="shared" si="92"/>
        <v>#N/A</v>
      </c>
      <c r="KX35" s="169" t="e">
        <f t="shared" si="93"/>
        <v>#N/A</v>
      </c>
      <c r="KY35" s="169" t="e">
        <f t="shared" si="94"/>
        <v>#N/A</v>
      </c>
      <c r="KZ35" s="169" t="e">
        <f t="shared" si="95"/>
        <v>#N/A</v>
      </c>
      <c r="LA35" s="169" t="e">
        <f t="shared" si="96"/>
        <v>#N/A</v>
      </c>
      <c r="LB35" s="169" t="e">
        <f t="shared" si="97"/>
        <v>#N/A</v>
      </c>
      <c r="LC35" s="169" t="e">
        <f t="shared" si="98"/>
        <v>#N/A</v>
      </c>
      <c r="LD35" s="169" t="e">
        <f t="shared" si="99"/>
        <v>#N/A</v>
      </c>
      <c r="LE35" s="169" t="e">
        <f t="shared" si="100"/>
        <v>#N/A</v>
      </c>
      <c r="LF35" s="169" t="e">
        <f t="shared" si="101"/>
        <v>#N/A</v>
      </c>
      <c r="LG35" s="169" t="e">
        <f t="shared" si="102"/>
        <v>#N/A</v>
      </c>
      <c r="LH35" s="169" t="e">
        <f t="shared" si="103"/>
        <v>#N/A</v>
      </c>
      <c r="LI35" s="169" t="e">
        <f t="shared" si="104"/>
        <v>#N/A</v>
      </c>
      <c r="LJ35" s="169" t="e">
        <f t="shared" si="105"/>
        <v>#N/A</v>
      </c>
      <c r="LK35" s="169" t="e">
        <f t="shared" si="106"/>
        <v>#N/A</v>
      </c>
      <c r="LL35" s="169" t="e">
        <f t="shared" si="107"/>
        <v>#N/A</v>
      </c>
      <c r="LM35" s="169" t="e">
        <f t="shared" si="108"/>
        <v>#N/A</v>
      </c>
      <c r="LN35" s="169" t="e">
        <f t="shared" si="109"/>
        <v>#N/A</v>
      </c>
      <c r="LO35" s="169" t="e">
        <f t="shared" si="110"/>
        <v>#N/A</v>
      </c>
      <c r="LP35" s="169" t="e">
        <f t="shared" si="111"/>
        <v>#N/A</v>
      </c>
      <c r="LQ35" s="169" t="e">
        <f t="shared" si="112"/>
        <v>#N/A</v>
      </c>
      <c r="LR35" s="169" t="e">
        <f t="shared" si="113"/>
        <v>#N/A</v>
      </c>
      <c r="LS35" s="169" t="e">
        <f t="shared" si="114"/>
        <v>#N/A</v>
      </c>
      <c r="LT35" s="169" t="e">
        <f t="shared" si="115"/>
        <v>#N/A</v>
      </c>
      <c r="LU35" s="169" t="e">
        <f t="shared" si="116"/>
        <v>#N/A</v>
      </c>
      <c r="LV35" s="169" t="e">
        <f t="shared" si="117"/>
        <v>#N/A</v>
      </c>
      <c r="LW35" s="169" t="e">
        <f t="shared" si="118"/>
        <v>#N/A</v>
      </c>
      <c r="LX35" s="169" t="e">
        <f t="shared" si="119"/>
        <v>#N/A</v>
      </c>
      <c r="LY35" s="169" t="e">
        <f t="shared" si="120"/>
        <v>#N/A</v>
      </c>
      <c r="LZ35" s="169" t="e">
        <f t="shared" si="121"/>
        <v>#N/A</v>
      </c>
      <c r="MA35" s="169" t="e">
        <f t="shared" si="122"/>
        <v>#N/A</v>
      </c>
      <c r="MB35" s="169" t="e">
        <f t="shared" si="123"/>
        <v>#N/A</v>
      </c>
      <c r="MC35" s="169" t="e">
        <f t="shared" si="124"/>
        <v>#N/A</v>
      </c>
      <c r="MD35" s="169" t="e">
        <f t="shared" si="125"/>
        <v>#N/A</v>
      </c>
      <c r="ME35" s="169" t="e">
        <f t="shared" si="126"/>
        <v>#N/A</v>
      </c>
      <c r="MF35" s="169" t="e">
        <f t="shared" si="127"/>
        <v>#N/A</v>
      </c>
      <c r="MG35" s="169" t="e">
        <f t="shared" si="128"/>
        <v>#N/A</v>
      </c>
      <c r="MH35" s="169" t="e">
        <f t="shared" si="129"/>
        <v>#N/A</v>
      </c>
      <c r="MI35" s="169" t="e">
        <f t="shared" si="130"/>
        <v>#N/A</v>
      </c>
      <c r="MJ35" s="169" t="e">
        <f t="shared" si="131"/>
        <v>#N/A</v>
      </c>
      <c r="MK35" s="169" t="e">
        <f t="shared" si="132"/>
        <v>#N/A</v>
      </c>
      <c r="ML35" s="169" t="e">
        <f t="shared" si="133"/>
        <v>#N/A</v>
      </c>
      <c r="MM35" s="169" t="e">
        <f t="shared" si="134"/>
        <v>#N/A</v>
      </c>
      <c r="MN35" s="169" t="e">
        <f t="shared" si="135"/>
        <v>#N/A</v>
      </c>
      <c r="MO35" s="169" t="e">
        <f t="shared" si="136"/>
        <v>#N/A</v>
      </c>
      <c r="MP35" s="169" t="e">
        <f t="shared" si="137"/>
        <v>#N/A</v>
      </c>
      <c r="MQ35" s="169" t="e">
        <f t="shared" si="138"/>
        <v>#N/A</v>
      </c>
      <c r="MR35" s="169" t="e">
        <f t="shared" si="139"/>
        <v>#N/A</v>
      </c>
      <c r="MS35" s="169" t="e">
        <f t="shared" si="140"/>
        <v>#N/A</v>
      </c>
      <c r="MT35" s="169" t="e">
        <f t="shared" si="141"/>
        <v>#N/A</v>
      </c>
      <c r="MU35" s="169" t="e">
        <f t="shared" si="142"/>
        <v>#N/A</v>
      </c>
      <c r="MV35" s="169" t="e">
        <f t="shared" si="143"/>
        <v>#N/A</v>
      </c>
      <c r="MW35" s="169" t="e">
        <f t="shared" si="144"/>
        <v>#N/A</v>
      </c>
      <c r="MX35" s="169" t="e">
        <f t="shared" si="145"/>
        <v>#N/A</v>
      </c>
      <c r="MY35" s="169" t="e">
        <f t="shared" si="146"/>
        <v>#N/A</v>
      </c>
      <c r="MZ35" s="169" t="e">
        <f t="shared" si="147"/>
        <v>#N/A</v>
      </c>
      <c r="NA35" s="169" t="e">
        <f t="shared" si="148"/>
        <v>#N/A</v>
      </c>
      <c r="NB35" s="169" t="e">
        <f t="shared" si="149"/>
        <v>#N/A</v>
      </c>
      <c r="NC35" s="169" t="e">
        <f t="shared" si="150"/>
        <v>#N/A</v>
      </c>
      <c r="ND35" s="169" t="e">
        <f t="shared" si="151"/>
        <v>#N/A</v>
      </c>
      <c r="NE35" s="169" t="e">
        <f t="shared" si="152"/>
        <v>#N/A</v>
      </c>
      <c r="NF35" s="169" t="e">
        <f t="shared" si="153"/>
        <v>#N/A</v>
      </c>
      <c r="NG35" s="169" t="e">
        <f t="shared" si="154"/>
        <v>#N/A</v>
      </c>
      <c r="NH35" s="169" t="e">
        <f t="shared" si="155"/>
        <v>#N/A</v>
      </c>
      <c r="NI35" s="169" t="e">
        <f t="shared" si="156"/>
        <v>#N/A</v>
      </c>
      <c r="NJ35" s="169" t="e">
        <f t="shared" si="157"/>
        <v>#N/A</v>
      </c>
      <c r="NK35" s="169" t="e">
        <f t="shared" si="158"/>
        <v>#N/A</v>
      </c>
      <c r="NL35" s="169" t="e">
        <f t="shared" si="159"/>
        <v>#N/A</v>
      </c>
      <c r="NM35" s="169" t="e">
        <f t="shared" si="160"/>
        <v>#N/A</v>
      </c>
      <c r="NN35" s="169" t="e">
        <f t="shared" si="161"/>
        <v>#N/A</v>
      </c>
      <c r="NO35" s="169" t="e">
        <f t="shared" si="162"/>
        <v>#N/A</v>
      </c>
      <c r="NP35" s="169" t="e">
        <f t="shared" si="163"/>
        <v>#N/A</v>
      </c>
      <c r="NQ35" s="169" t="e">
        <f t="shared" si="164"/>
        <v>#N/A</v>
      </c>
      <c r="NR35" s="169" t="e">
        <f t="shared" si="165"/>
        <v>#N/A</v>
      </c>
      <c r="NS35" s="169" t="e">
        <f t="shared" si="166"/>
        <v>#N/A</v>
      </c>
      <c r="NT35" s="169" t="e">
        <f t="shared" si="167"/>
        <v>#N/A</v>
      </c>
      <c r="NU35" s="169" t="e">
        <f t="shared" si="168"/>
        <v>#N/A</v>
      </c>
      <c r="NV35" s="169" t="e">
        <f t="shared" si="169"/>
        <v>#N/A</v>
      </c>
      <c r="NW35" s="169" t="e">
        <f t="shared" si="170"/>
        <v>#N/A</v>
      </c>
      <c r="NX35" s="169" t="e">
        <f t="shared" si="171"/>
        <v>#N/A</v>
      </c>
      <c r="NY35" s="169" t="e">
        <f t="shared" si="172"/>
        <v>#N/A</v>
      </c>
      <c r="NZ35" s="169" t="e">
        <f t="shared" si="173"/>
        <v>#N/A</v>
      </c>
      <c r="OA35" s="169" t="e">
        <f t="shared" si="174"/>
        <v>#N/A</v>
      </c>
      <c r="OB35" s="169" t="e">
        <f t="shared" si="175"/>
        <v>#N/A</v>
      </c>
      <c r="OC35" s="169" t="e">
        <f t="shared" si="176"/>
        <v>#N/A</v>
      </c>
      <c r="OD35" s="169" t="e">
        <f t="shared" si="177"/>
        <v>#N/A</v>
      </c>
      <c r="OE35" s="169" t="e">
        <f t="shared" si="178"/>
        <v>#N/A</v>
      </c>
      <c r="OF35" s="169" t="e">
        <f t="shared" si="179"/>
        <v>#N/A</v>
      </c>
      <c r="OG35" s="169" t="e">
        <f t="shared" si="180"/>
        <v>#N/A</v>
      </c>
      <c r="OH35" s="169" t="e">
        <f t="shared" si="181"/>
        <v>#N/A</v>
      </c>
      <c r="OI35" s="169" t="e">
        <f t="shared" si="182"/>
        <v>#N/A</v>
      </c>
      <c r="OJ35" s="169" t="e">
        <f t="shared" si="183"/>
        <v>#N/A</v>
      </c>
      <c r="OK35" s="169" t="e">
        <f t="shared" si="184"/>
        <v>#N/A</v>
      </c>
      <c r="OL35" s="169" t="e">
        <f t="shared" si="185"/>
        <v>#N/A</v>
      </c>
      <c r="OM35" s="169" t="e">
        <f t="shared" si="186"/>
        <v>#N/A</v>
      </c>
      <c r="ON35" s="169" t="e">
        <f t="shared" si="187"/>
        <v>#N/A</v>
      </c>
      <c r="OO35" s="169" t="e">
        <f t="shared" si="188"/>
        <v>#N/A</v>
      </c>
      <c r="OP35" s="169" t="e">
        <f t="shared" si="189"/>
        <v>#N/A</v>
      </c>
      <c r="OQ35" s="169" t="e">
        <f t="shared" si="190"/>
        <v>#N/A</v>
      </c>
      <c r="OR35" s="169" t="e">
        <f t="shared" si="191"/>
        <v>#N/A</v>
      </c>
      <c r="OS35" s="169" t="e">
        <f t="shared" si="192"/>
        <v>#N/A</v>
      </c>
      <c r="OT35" s="169" t="e">
        <f t="shared" si="193"/>
        <v>#N/A</v>
      </c>
      <c r="OU35" s="169" t="e">
        <f t="shared" si="194"/>
        <v>#N/A</v>
      </c>
      <c r="OV35" s="169" t="e">
        <f t="shared" si="195"/>
        <v>#N/A</v>
      </c>
      <c r="OW35" s="169" t="e">
        <f t="shared" si="196"/>
        <v>#N/A</v>
      </c>
      <c r="OX35" s="169" t="e">
        <f t="shared" si="197"/>
        <v>#N/A</v>
      </c>
      <c r="OY35" s="169" t="e">
        <f t="shared" si="198"/>
        <v>#N/A</v>
      </c>
      <c r="OZ35" s="169" t="e">
        <f t="shared" si="199"/>
        <v>#N/A</v>
      </c>
      <c r="PA35" s="169" t="e">
        <f t="shared" si="200"/>
        <v>#N/A</v>
      </c>
      <c r="PB35" s="169" t="e">
        <f t="shared" si="201"/>
        <v>#N/A</v>
      </c>
      <c r="PC35" s="169" t="e">
        <f t="shared" si="202"/>
        <v>#N/A</v>
      </c>
      <c r="PD35" s="169" t="e">
        <f t="shared" si="203"/>
        <v>#N/A</v>
      </c>
      <c r="PE35" s="169" t="e">
        <f t="shared" si="204"/>
        <v>#N/A</v>
      </c>
      <c r="PF35" s="169" t="e">
        <f t="shared" si="205"/>
        <v>#N/A</v>
      </c>
      <c r="PG35" s="169" t="e">
        <f t="shared" si="206"/>
        <v>#N/A</v>
      </c>
      <c r="PH35" s="169" t="e">
        <f t="shared" si="207"/>
        <v>#N/A</v>
      </c>
    </row>
    <row r="36" spans="1:424" hidden="1" x14ac:dyDescent="0.75">
      <c r="A36" s="4">
        <v>33</v>
      </c>
      <c r="B36" s="96" t="str">
        <f t="shared" si="208"/>
        <v/>
      </c>
      <c r="C36" s="95"/>
      <c r="D36" s="96" t="str">
        <f t="shared" si="209"/>
        <v/>
      </c>
      <c r="E36" s="124" t="str">
        <f t="shared" si="0"/>
        <v/>
      </c>
      <c r="F36" s="124" t="str">
        <f t="shared" si="1"/>
        <v/>
      </c>
      <c r="G36" s="73" t="str">
        <f t="shared" si="210"/>
        <v/>
      </c>
      <c r="H36" s="23"/>
      <c r="I36" s="57"/>
      <c r="J36" s="280"/>
      <c r="K36" s="74" t="str">
        <f>IF(AND(B36&gt;0,C36&gt;0,D36&gt;0),IF(ISBLANK(J36),IF(ISBLANK(H36),"",(D36-B36)*VLOOKUP(H36,VLookups!$A$4:$B$13,2,FALSE)),J36),"")</f>
        <v/>
      </c>
      <c r="L36" s="75" t="str">
        <f t="shared" ref="L36:L67" si="246">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211"/>
        <v/>
      </c>
      <c r="W36" s="49" t="str">
        <f t="shared" si="212"/>
        <v/>
      </c>
      <c r="X36" s="49" t="str">
        <f t="shared" si="244"/>
        <v/>
      </c>
      <c r="Y36" s="49" t="str">
        <f t="shared" si="244"/>
        <v/>
      </c>
      <c r="Z36" s="49" t="str">
        <f t="shared" si="244"/>
        <v/>
      </c>
      <c r="AA36" s="49" t="str">
        <f t="shared" si="244"/>
        <v/>
      </c>
      <c r="AB36" s="49" t="str">
        <f t="shared" si="244"/>
        <v/>
      </c>
      <c r="AC36" s="49" t="str">
        <f t="shared" si="244"/>
        <v/>
      </c>
      <c r="AD36" s="49" t="str">
        <f t="shared" si="244"/>
        <v/>
      </c>
      <c r="AE36" s="49" t="str">
        <f t="shared" si="244"/>
        <v/>
      </c>
      <c r="AF36" s="49" t="str">
        <f t="shared" si="244"/>
        <v/>
      </c>
      <c r="AG36" s="49" t="str">
        <f t="shared" si="244"/>
        <v/>
      </c>
      <c r="AH36" s="49" t="str">
        <f t="shared" si="244"/>
        <v/>
      </c>
      <c r="AI36" s="49" t="str">
        <f t="shared" si="244"/>
        <v/>
      </c>
      <c r="AJ36" s="49" t="str">
        <f t="shared" si="244"/>
        <v/>
      </c>
      <c r="AK36" s="49" t="str">
        <f t="shared" si="244"/>
        <v/>
      </c>
      <c r="AL36" s="49" t="str">
        <f t="shared" si="244"/>
        <v/>
      </c>
      <c r="AM36" s="49" t="str">
        <f t="shared" si="244"/>
        <v/>
      </c>
      <c r="AN36" s="49" t="str">
        <f t="shared" si="244"/>
        <v/>
      </c>
      <c r="AO36" s="49" t="str">
        <f t="shared" si="244"/>
        <v/>
      </c>
      <c r="AP36" s="49" t="str">
        <f t="shared" si="244"/>
        <v/>
      </c>
      <c r="AQ36" s="49" t="str">
        <f t="shared" si="244"/>
        <v/>
      </c>
      <c r="AR36" s="49" t="str">
        <f t="shared" si="244"/>
        <v/>
      </c>
      <c r="AS36" s="49" t="str">
        <f t="shared" si="244"/>
        <v/>
      </c>
      <c r="AT36" s="49" t="str">
        <f t="shared" si="244"/>
        <v/>
      </c>
      <c r="AU36" s="49" t="str">
        <f t="shared" si="244"/>
        <v/>
      </c>
      <c r="AV36" s="49" t="str">
        <f t="shared" si="244"/>
        <v/>
      </c>
      <c r="AW36" s="49" t="str">
        <f t="shared" si="244"/>
        <v/>
      </c>
      <c r="AX36" s="49" t="str">
        <f t="shared" si="244"/>
        <v/>
      </c>
      <c r="AY36" s="49" t="str">
        <f t="shared" si="244"/>
        <v/>
      </c>
      <c r="AZ36" s="49" t="str">
        <f t="shared" si="244"/>
        <v/>
      </c>
      <c r="BA36" s="49" t="str">
        <f t="shared" si="244"/>
        <v/>
      </c>
      <c r="BB36" s="49" t="str">
        <f t="shared" si="244"/>
        <v/>
      </c>
      <c r="BC36" s="49" t="str">
        <f t="shared" si="244"/>
        <v/>
      </c>
      <c r="BD36" s="49" t="str">
        <f t="shared" si="244"/>
        <v/>
      </c>
      <c r="BE36" s="49" t="str">
        <f t="shared" si="244"/>
        <v/>
      </c>
      <c r="BF36" s="49" t="str">
        <f t="shared" si="244"/>
        <v/>
      </c>
      <c r="BG36" s="49" t="str">
        <f t="shared" si="244"/>
        <v/>
      </c>
      <c r="BH36" s="49" t="str">
        <f t="shared" si="244"/>
        <v/>
      </c>
      <c r="BI36" s="49" t="str">
        <f t="shared" si="244"/>
        <v/>
      </c>
      <c r="BJ36" s="49" t="str">
        <f t="shared" si="244"/>
        <v/>
      </c>
      <c r="BK36" s="49" t="str">
        <f t="shared" si="244"/>
        <v/>
      </c>
      <c r="BL36" s="49" t="str">
        <f t="shared" si="244"/>
        <v/>
      </c>
      <c r="BM36" s="49" t="str">
        <f t="shared" si="244"/>
        <v/>
      </c>
      <c r="BN36" s="49" t="str">
        <f t="shared" si="244"/>
        <v/>
      </c>
      <c r="BO36" s="49" t="str">
        <f t="shared" si="244"/>
        <v/>
      </c>
      <c r="BP36" s="49" t="str">
        <f t="shared" si="244"/>
        <v/>
      </c>
      <c r="BQ36" s="49" t="str">
        <f t="shared" si="244"/>
        <v/>
      </c>
      <c r="BR36" s="49" t="str">
        <f t="shared" si="244"/>
        <v/>
      </c>
      <c r="BS36" s="49" t="str">
        <f t="shared" si="244"/>
        <v/>
      </c>
      <c r="BT36" s="49" t="str">
        <f t="shared" si="244"/>
        <v/>
      </c>
      <c r="BU36" s="49" t="str">
        <f t="shared" si="244"/>
        <v/>
      </c>
      <c r="BV36" s="49" t="str">
        <f t="shared" si="244"/>
        <v/>
      </c>
      <c r="BW36" s="49" t="str">
        <f t="shared" si="244"/>
        <v/>
      </c>
      <c r="BX36" s="49" t="str">
        <f t="shared" si="244"/>
        <v/>
      </c>
      <c r="BY36" s="49" t="str">
        <f t="shared" si="244"/>
        <v/>
      </c>
      <c r="BZ36" s="49" t="str">
        <f t="shared" si="244"/>
        <v/>
      </c>
      <c r="CA36" s="49" t="str">
        <f t="shared" si="244"/>
        <v/>
      </c>
      <c r="CB36" s="49" t="str">
        <f t="shared" si="244"/>
        <v/>
      </c>
      <c r="CC36" s="49" t="str">
        <f t="shared" si="244"/>
        <v/>
      </c>
      <c r="CD36" s="49" t="str">
        <f t="shared" si="244"/>
        <v/>
      </c>
      <c r="CE36" s="49" t="str">
        <f t="shared" si="244"/>
        <v/>
      </c>
      <c r="CF36" s="49" t="str">
        <f t="shared" si="244"/>
        <v/>
      </c>
      <c r="CG36" s="49" t="str">
        <f t="shared" si="244"/>
        <v/>
      </c>
      <c r="CH36" s="49" t="str">
        <f t="shared" si="244"/>
        <v/>
      </c>
      <c r="CI36" s="49" t="str">
        <f t="shared" si="244"/>
        <v/>
      </c>
      <c r="CJ36" s="49" t="str">
        <f t="shared" si="242"/>
        <v/>
      </c>
      <c r="CK36" s="49" t="str">
        <f t="shared" si="242"/>
        <v/>
      </c>
      <c r="CL36" s="49" t="str">
        <f t="shared" si="242"/>
        <v/>
      </c>
      <c r="CM36" s="49" t="str">
        <f t="shared" si="242"/>
        <v/>
      </c>
      <c r="CN36" s="49" t="str">
        <f t="shared" si="242"/>
        <v/>
      </c>
      <c r="CO36" s="49" t="str">
        <f t="shared" si="242"/>
        <v/>
      </c>
      <c r="CP36" s="49" t="str">
        <f t="shared" si="242"/>
        <v/>
      </c>
      <c r="CQ36" s="49" t="str">
        <f t="shared" si="242"/>
        <v/>
      </c>
      <c r="CR36" s="49" t="str">
        <f t="shared" si="242"/>
        <v/>
      </c>
      <c r="CS36" s="49" t="str">
        <f t="shared" si="242"/>
        <v/>
      </c>
      <c r="CT36" s="49" t="str">
        <f t="shared" si="242"/>
        <v/>
      </c>
      <c r="CU36" s="49" t="str">
        <f t="shared" si="242"/>
        <v/>
      </c>
      <c r="CV36" s="49" t="str">
        <f t="shared" si="242"/>
        <v/>
      </c>
      <c r="CW36" s="49" t="str">
        <f t="shared" si="242"/>
        <v/>
      </c>
      <c r="CX36" s="49" t="str">
        <f t="shared" si="242"/>
        <v/>
      </c>
      <c r="CY36" s="49" t="str">
        <f t="shared" si="242"/>
        <v/>
      </c>
      <c r="CZ36" s="49" t="str">
        <f t="shared" si="242"/>
        <v/>
      </c>
      <c r="DA36" s="49" t="str">
        <f t="shared" si="242"/>
        <v/>
      </c>
      <c r="DB36" s="49" t="str">
        <f t="shared" si="242"/>
        <v/>
      </c>
      <c r="DC36" s="49" t="str">
        <f t="shared" si="242"/>
        <v/>
      </c>
      <c r="DD36" s="49" t="str">
        <f t="shared" si="242"/>
        <v/>
      </c>
      <c r="DE36" s="49" t="str">
        <f t="shared" si="242"/>
        <v/>
      </c>
      <c r="DF36" s="49" t="str">
        <f t="shared" si="242"/>
        <v/>
      </c>
      <c r="DG36" s="49" t="str">
        <f t="shared" si="242"/>
        <v/>
      </c>
      <c r="DH36" s="49" t="str">
        <f t="shared" si="242"/>
        <v/>
      </c>
      <c r="DI36" s="49" t="str">
        <f t="shared" si="242"/>
        <v/>
      </c>
      <c r="DJ36" s="49" t="str">
        <f t="shared" si="242"/>
        <v/>
      </c>
      <c r="DK36" s="49" t="str">
        <f t="shared" si="242"/>
        <v/>
      </c>
      <c r="DL36" s="49" t="str">
        <f t="shared" si="242"/>
        <v/>
      </c>
      <c r="DM36" s="49" t="str">
        <f t="shared" si="242"/>
        <v/>
      </c>
      <c r="DN36" s="49" t="str">
        <f t="shared" si="242"/>
        <v/>
      </c>
      <c r="DO36" s="49" t="str">
        <f t="shared" si="242"/>
        <v/>
      </c>
      <c r="DP36" s="49" t="str">
        <f t="shared" si="242"/>
        <v/>
      </c>
      <c r="DQ36" s="49" t="str">
        <f t="shared" si="242"/>
        <v/>
      </c>
      <c r="DR36" s="49" t="str">
        <f t="shared" si="242"/>
        <v/>
      </c>
      <c r="DS36" s="183" t="str">
        <f t="shared" si="213"/>
        <v/>
      </c>
      <c r="DT36" s="49" t="str">
        <f t="shared" si="214"/>
        <v/>
      </c>
      <c r="DU36" s="49" t="str">
        <f t="shared" si="245"/>
        <v/>
      </c>
      <c r="DV36" s="49" t="str">
        <f t="shared" si="245"/>
        <v/>
      </c>
      <c r="DW36" s="49" t="str">
        <f t="shared" si="245"/>
        <v/>
      </c>
      <c r="DX36" s="49" t="str">
        <f t="shared" si="245"/>
        <v/>
      </c>
      <c r="DY36" s="49" t="str">
        <f t="shared" si="245"/>
        <v/>
      </c>
      <c r="DZ36" s="49" t="str">
        <f t="shared" si="245"/>
        <v/>
      </c>
      <c r="EA36" s="49" t="str">
        <f t="shared" si="245"/>
        <v/>
      </c>
      <c r="EB36" s="49" t="str">
        <f t="shared" si="245"/>
        <v/>
      </c>
      <c r="EC36" s="49" t="str">
        <f t="shared" si="245"/>
        <v/>
      </c>
      <c r="ED36" s="49" t="str">
        <f t="shared" si="245"/>
        <v/>
      </c>
      <c r="EE36" s="49" t="str">
        <f t="shared" si="245"/>
        <v/>
      </c>
      <c r="EF36" s="49" t="str">
        <f t="shared" si="245"/>
        <v/>
      </c>
      <c r="EG36" s="49" t="str">
        <f t="shared" si="245"/>
        <v/>
      </c>
      <c r="EH36" s="49" t="str">
        <f t="shared" si="245"/>
        <v/>
      </c>
      <c r="EI36" s="49" t="str">
        <f t="shared" si="245"/>
        <v/>
      </c>
      <c r="EJ36" s="49" t="str">
        <f t="shared" si="245"/>
        <v/>
      </c>
      <c r="EK36" s="49" t="str">
        <f t="shared" si="245"/>
        <v/>
      </c>
      <c r="EL36" s="49" t="str">
        <f t="shared" si="245"/>
        <v/>
      </c>
      <c r="EM36" s="49" t="str">
        <f t="shared" si="245"/>
        <v/>
      </c>
      <c r="EN36" s="49" t="str">
        <f t="shared" si="245"/>
        <v/>
      </c>
      <c r="EO36" s="49" t="str">
        <f t="shared" si="245"/>
        <v/>
      </c>
      <c r="EP36" s="49" t="str">
        <f t="shared" si="245"/>
        <v/>
      </c>
      <c r="EQ36" s="49" t="str">
        <f t="shared" si="245"/>
        <v/>
      </c>
      <c r="ER36" s="49" t="str">
        <f t="shared" si="245"/>
        <v/>
      </c>
      <c r="ES36" s="49" t="str">
        <f t="shared" si="245"/>
        <v/>
      </c>
      <c r="ET36" s="49" t="str">
        <f t="shared" si="245"/>
        <v/>
      </c>
      <c r="EU36" s="49" t="str">
        <f t="shared" si="245"/>
        <v/>
      </c>
      <c r="EV36" s="49" t="str">
        <f t="shared" si="245"/>
        <v/>
      </c>
      <c r="EW36" s="49" t="str">
        <f t="shared" si="245"/>
        <v/>
      </c>
      <c r="EX36" s="49" t="str">
        <f t="shared" si="245"/>
        <v/>
      </c>
      <c r="EY36" s="49" t="str">
        <f t="shared" si="245"/>
        <v/>
      </c>
      <c r="EZ36" s="49" t="str">
        <f t="shared" si="245"/>
        <v/>
      </c>
      <c r="FA36" s="49" t="str">
        <f t="shared" si="245"/>
        <v/>
      </c>
      <c r="FB36" s="49" t="str">
        <f t="shared" si="245"/>
        <v/>
      </c>
      <c r="FC36" s="49" t="str">
        <f t="shared" si="245"/>
        <v/>
      </c>
      <c r="FD36" s="49" t="str">
        <f t="shared" si="245"/>
        <v/>
      </c>
      <c r="FE36" s="49" t="str">
        <f t="shared" si="245"/>
        <v/>
      </c>
      <c r="FF36" s="49" t="str">
        <f t="shared" si="245"/>
        <v/>
      </c>
      <c r="FG36" s="49" t="str">
        <f t="shared" si="245"/>
        <v/>
      </c>
      <c r="FH36" s="49" t="str">
        <f t="shared" si="245"/>
        <v/>
      </c>
      <c r="FI36" s="49" t="str">
        <f t="shared" si="245"/>
        <v/>
      </c>
      <c r="FJ36" s="49" t="str">
        <f t="shared" si="245"/>
        <v/>
      </c>
      <c r="FK36" s="49" t="str">
        <f t="shared" si="245"/>
        <v/>
      </c>
      <c r="FL36" s="49" t="str">
        <f t="shared" si="245"/>
        <v/>
      </c>
      <c r="FM36" s="49" t="str">
        <f t="shared" si="245"/>
        <v/>
      </c>
      <c r="FN36" s="49" t="str">
        <f t="shared" si="245"/>
        <v/>
      </c>
      <c r="FO36" s="49" t="str">
        <f t="shared" si="245"/>
        <v/>
      </c>
      <c r="FP36" s="49" t="str">
        <f t="shared" si="245"/>
        <v/>
      </c>
      <c r="FQ36" s="49" t="str">
        <f t="shared" si="245"/>
        <v/>
      </c>
      <c r="FR36" s="49" t="str">
        <f t="shared" si="245"/>
        <v/>
      </c>
      <c r="FS36" s="49" t="str">
        <f t="shared" si="245"/>
        <v/>
      </c>
      <c r="FT36" s="49" t="str">
        <f t="shared" si="245"/>
        <v/>
      </c>
      <c r="FU36" s="49" t="str">
        <f t="shared" si="245"/>
        <v/>
      </c>
      <c r="FV36" s="49" t="str">
        <f t="shared" si="245"/>
        <v/>
      </c>
      <c r="FW36" s="49" t="str">
        <f t="shared" si="245"/>
        <v/>
      </c>
      <c r="FX36" s="49" t="str">
        <f t="shared" si="245"/>
        <v/>
      </c>
      <c r="FY36" s="49" t="str">
        <f t="shared" si="245"/>
        <v/>
      </c>
      <c r="FZ36" s="49" t="str">
        <f t="shared" si="245"/>
        <v/>
      </c>
      <c r="GA36" s="49" t="str">
        <f t="shared" si="245"/>
        <v/>
      </c>
      <c r="GB36" s="49" t="str">
        <f t="shared" si="245"/>
        <v/>
      </c>
      <c r="GC36" s="49" t="str">
        <f t="shared" si="245"/>
        <v/>
      </c>
      <c r="GD36" s="49" t="str">
        <f t="shared" si="245"/>
        <v/>
      </c>
      <c r="GE36" s="49" t="str">
        <f t="shared" si="245"/>
        <v/>
      </c>
      <c r="GF36" s="49" t="str">
        <f t="shared" si="245"/>
        <v/>
      </c>
      <c r="GG36" s="49" t="str">
        <f t="shared" si="243"/>
        <v/>
      </c>
      <c r="GH36" s="49" t="str">
        <f t="shared" si="243"/>
        <v/>
      </c>
      <c r="GI36" s="49" t="str">
        <f t="shared" si="243"/>
        <v/>
      </c>
      <c r="GJ36" s="49" t="str">
        <f t="shared" si="243"/>
        <v/>
      </c>
      <c r="GK36" s="49" t="str">
        <f t="shared" si="243"/>
        <v/>
      </c>
      <c r="GL36" s="49" t="str">
        <f t="shared" si="243"/>
        <v/>
      </c>
      <c r="GM36" s="49" t="str">
        <f t="shared" si="243"/>
        <v/>
      </c>
      <c r="GN36" s="49" t="str">
        <f t="shared" si="243"/>
        <v/>
      </c>
      <c r="GO36" s="49" t="str">
        <f t="shared" si="243"/>
        <v/>
      </c>
      <c r="GP36" s="49" t="str">
        <f t="shared" si="243"/>
        <v/>
      </c>
      <c r="GQ36" s="49" t="str">
        <f t="shared" si="243"/>
        <v/>
      </c>
      <c r="GR36" s="49" t="str">
        <f t="shared" si="243"/>
        <v/>
      </c>
      <c r="GS36" s="49" t="str">
        <f t="shared" si="243"/>
        <v/>
      </c>
      <c r="GT36" s="49" t="str">
        <f t="shared" si="243"/>
        <v/>
      </c>
      <c r="GU36" s="49" t="str">
        <f t="shared" si="243"/>
        <v/>
      </c>
      <c r="GV36" s="49" t="str">
        <f t="shared" si="243"/>
        <v/>
      </c>
      <c r="GW36" s="49" t="str">
        <f t="shared" si="243"/>
        <v/>
      </c>
      <c r="GX36" s="49" t="str">
        <f t="shared" si="243"/>
        <v/>
      </c>
      <c r="GY36" s="49" t="str">
        <f t="shared" si="243"/>
        <v/>
      </c>
      <c r="GZ36" s="49" t="str">
        <f t="shared" si="243"/>
        <v/>
      </c>
      <c r="HA36" s="49" t="str">
        <f t="shared" si="243"/>
        <v/>
      </c>
      <c r="HB36" s="49" t="str">
        <f t="shared" si="243"/>
        <v/>
      </c>
      <c r="HC36" s="49" t="str">
        <f t="shared" si="243"/>
        <v/>
      </c>
      <c r="HD36" s="49" t="str">
        <f t="shared" si="243"/>
        <v/>
      </c>
      <c r="HE36" s="49" t="str">
        <f t="shared" si="243"/>
        <v/>
      </c>
      <c r="HF36" s="49" t="str">
        <f t="shared" si="243"/>
        <v/>
      </c>
      <c r="HG36" s="49" t="str">
        <f t="shared" si="243"/>
        <v/>
      </c>
      <c r="HH36" s="49" t="str">
        <f t="shared" si="243"/>
        <v/>
      </c>
      <c r="HI36" s="49" t="str">
        <f t="shared" si="243"/>
        <v/>
      </c>
      <c r="HJ36" s="49" t="str">
        <f t="shared" si="243"/>
        <v/>
      </c>
      <c r="HK36" s="49" t="str">
        <f t="shared" si="243"/>
        <v/>
      </c>
      <c r="HL36" s="49" t="str">
        <f t="shared" si="243"/>
        <v/>
      </c>
      <c r="HM36" s="49" t="str">
        <f t="shared" si="243"/>
        <v/>
      </c>
      <c r="HN36" s="49" t="str">
        <f t="shared" si="243"/>
        <v/>
      </c>
      <c r="HO36" s="49" t="str">
        <f t="shared" si="243"/>
        <v/>
      </c>
      <c r="HP36" s="169" t="e">
        <f t="shared" ref="HP36:HP67" si="247">IF(ISNONTEXT($K36),_xlfn.NORM.DIST(W36,$G36,$K36,FALSE),NA())</f>
        <v>#N/A</v>
      </c>
      <c r="HQ36" s="169" t="e">
        <f t="shared" ref="HQ36:HQ67" si="248">IF(ISNONTEXT($K36),_xlfn.NORM.DIST(X36,$G36,$K36,FALSE),NA())</f>
        <v>#N/A</v>
      </c>
      <c r="HR36" s="169" t="e">
        <f t="shared" ref="HR36:HR67" si="249">IF(ISNONTEXT($K36),_xlfn.NORM.DIST(Y36,$G36,$K36,FALSE),NA())</f>
        <v>#N/A</v>
      </c>
      <c r="HS36" s="169" t="e">
        <f t="shared" ref="HS36:HS67" si="250">IF(ISNONTEXT($K36),_xlfn.NORM.DIST(Z36,$G36,$K36,FALSE),NA())</f>
        <v>#N/A</v>
      </c>
      <c r="HT36" s="169" t="e">
        <f t="shared" ref="HT36:HT67" si="251">IF(ISNONTEXT($K36),_xlfn.NORM.DIST(AA36,$G36,$K36,FALSE),NA())</f>
        <v>#N/A</v>
      </c>
      <c r="HU36" s="169" t="e">
        <f t="shared" ref="HU36:HU67" si="252">IF(ISNONTEXT($K36),_xlfn.NORM.DIST(AB36,$G36,$K36,FALSE),NA())</f>
        <v>#N/A</v>
      </c>
      <c r="HV36" s="169" t="e">
        <f t="shared" ref="HV36:HV67" si="253">IF(ISNONTEXT($K36),_xlfn.NORM.DIST(AC36,$G36,$K36,FALSE),NA())</f>
        <v>#N/A</v>
      </c>
      <c r="HW36" s="169" t="e">
        <f t="shared" ref="HW36:HW67" si="254">IF(ISNONTEXT($K36),_xlfn.NORM.DIST(AD36,$G36,$K36,FALSE),NA())</f>
        <v>#N/A</v>
      </c>
      <c r="HX36" s="169" t="e">
        <f t="shared" ref="HX36:HX67" si="255">IF(ISNONTEXT($K36),_xlfn.NORM.DIST(AE36,$G36,$K36,FALSE),NA())</f>
        <v>#N/A</v>
      </c>
      <c r="HY36" s="169" t="e">
        <f t="shared" ref="HY36:HY67" si="256">IF(ISNONTEXT($K36),_xlfn.NORM.DIST(AF36,$G36,$K36,FALSE),NA())</f>
        <v>#N/A</v>
      </c>
      <c r="HZ36" s="169" t="e">
        <f t="shared" ref="HZ36:HZ67" si="257">IF(ISNONTEXT($K36),_xlfn.NORM.DIST(AG36,$G36,$K36,FALSE),NA())</f>
        <v>#N/A</v>
      </c>
      <c r="IA36" s="169" t="e">
        <f t="shared" ref="IA36:IA67" si="258">IF(ISNONTEXT($K36),_xlfn.NORM.DIST(AH36,$G36,$K36,FALSE),NA())</f>
        <v>#N/A</v>
      </c>
      <c r="IB36" s="169" t="e">
        <f t="shared" ref="IB36:IB67" si="259">IF(ISNONTEXT($K36),_xlfn.NORM.DIST(AI36,$G36,$K36,FALSE),NA())</f>
        <v>#N/A</v>
      </c>
      <c r="IC36" s="169" t="e">
        <f t="shared" ref="IC36:IC67" si="260">IF(ISNONTEXT($K36),_xlfn.NORM.DIST(AJ36,$G36,$K36,FALSE),NA())</f>
        <v>#N/A</v>
      </c>
      <c r="ID36" s="169" t="e">
        <f t="shared" ref="ID36:ID67" si="261">IF(ISNONTEXT($K36),_xlfn.NORM.DIST(AK36,$G36,$K36,FALSE),NA())</f>
        <v>#N/A</v>
      </c>
      <c r="IE36" s="169" t="e">
        <f t="shared" ref="IE36:IE67" si="262">IF(ISNONTEXT($K36),_xlfn.NORM.DIST(AL36,$G36,$K36,FALSE),NA())</f>
        <v>#N/A</v>
      </c>
      <c r="IF36" s="169" t="e">
        <f t="shared" ref="IF36:IF67" si="263">IF(ISNONTEXT($K36),_xlfn.NORM.DIST(AM36,$G36,$K36,FALSE),NA())</f>
        <v>#N/A</v>
      </c>
      <c r="IG36" s="169" t="e">
        <f t="shared" ref="IG36:IG67" si="264">IF(ISNONTEXT($K36),_xlfn.NORM.DIST(AN36,$G36,$K36,FALSE),NA())</f>
        <v>#N/A</v>
      </c>
      <c r="IH36" s="169" t="e">
        <f t="shared" ref="IH36:IH67" si="265">IF(ISNONTEXT($K36),_xlfn.NORM.DIST(AO36,$G36,$K36,FALSE),NA())</f>
        <v>#N/A</v>
      </c>
      <c r="II36" s="169" t="e">
        <f t="shared" ref="II36:II67" si="266">IF(ISNONTEXT($K36),_xlfn.NORM.DIST(AP36,$G36,$K36,FALSE),NA())</f>
        <v>#N/A</v>
      </c>
      <c r="IJ36" s="169" t="e">
        <f t="shared" ref="IJ36:IJ67" si="267">IF(ISNONTEXT($K36),_xlfn.NORM.DIST(AQ36,$G36,$K36,FALSE),NA())</f>
        <v>#N/A</v>
      </c>
      <c r="IK36" s="169" t="e">
        <f t="shared" ref="IK36:IK67" si="268">IF(ISNONTEXT($K36),_xlfn.NORM.DIST(AR36,$G36,$K36,FALSE),NA())</f>
        <v>#N/A</v>
      </c>
      <c r="IL36" s="169" t="e">
        <f t="shared" ref="IL36:IL67" si="269">IF(ISNONTEXT($K36),_xlfn.NORM.DIST(AS36,$G36,$K36,FALSE),NA())</f>
        <v>#N/A</v>
      </c>
      <c r="IM36" s="169" t="e">
        <f t="shared" ref="IM36:IM67" si="270">IF(ISNONTEXT($K36),_xlfn.NORM.DIST(AT36,$G36,$K36,FALSE),NA())</f>
        <v>#N/A</v>
      </c>
      <c r="IN36" s="169" t="e">
        <f t="shared" ref="IN36:IN67" si="271">IF(ISNONTEXT($K36),_xlfn.NORM.DIST(AU36,$G36,$K36,FALSE),NA())</f>
        <v>#N/A</v>
      </c>
      <c r="IO36" s="169" t="e">
        <f t="shared" ref="IO36:IO67" si="272">IF(ISNONTEXT($K36),_xlfn.NORM.DIST(AV36,$G36,$K36,FALSE),NA())</f>
        <v>#N/A</v>
      </c>
      <c r="IP36" s="169" t="e">
        <f t="shared" ref="IP36:IP67" si="273">IF(ISNONTEXT($K36),_xlfn.NORM.DIST(AW36,$G36,$K36,FALSE),NA())</f>
        <v>#N/A</v>
      </c>
      <c r="IQ36" s="169" t="e">
        <f t="shared" ref="IQ36:IQ67" si="274">IF(ISNONTEXT($K36),_xlfn.NORM.DIST(AX36,$G36,$K36,FALSE),NA())</f>
        <v>#N/A</v>
      </c>
      <c r="IR36" s="169" t="e">
        <f t="shared" ref="IR36:IR67" si="275">IF(ISNONTEXT($K36),_xlfn.NORM.DIST(AY36,$G36,$K36,FALSE),NA())</f>
        <v>#N/A</v>
      </c>
      <c r="IS36" s="169" t="e">
        <f t="shared" ref="IS36:IS67" si="276">IF(ISNONTEXT($K36),_xlfn.NORM.DIST(AZ36,$G36,$K36,FALSE),NA())</f>
        <v>#N/A</v>
      </c>
      <c r="IT36" s="169" t="e">
        <f t="shared" ref="IT36:IT67" si="277">IF(ISNONTEXT($K36),_xlfn.NORM.DIST(BA36,$G36,$K36,FALSE),NA())</f>
        <v>#N/A</v>
      </c>
      <c r="IU36" s="169" t="e">
        <f t="shared" ref="IU36:IU67" si="278">IF(ISNONTEXT($K36),_xlfn.NORM.DIST(BB36,$G36,$K36,FALSE),NA())</f>
        <v>#N/A</v>
      </c>
      <c r="IV36" s="169" t="e">
        <f t="shared" ref="IV36:IV67" si="279">IF(ISNONTEXT($K36),_xlfn.NORM.DIST(BC36,$G36,$K36,FALSE),NA())</f>
        <v>#N/A</v>
      </c>
      <c r="IW36" s="169" t="e">
        <f t="shared" ref="IW36:IW67" si="280">IF(ISNONTEXT($K36),_xlfn.NORM.DIST(BD36,$G36,$K36,FALSE),NA())</f>
        <v>#N/A</v>
      </c>
      <c r="IX36" s="169" t="e">
        <f t="shared" ref="IX36:IX67" si="281">IF(ISNONTEXT($K36),_xlfn.NORM.DIST(BE36,$G36,$K36,FALSE),NA())</f>
        <v>#N/A</v>
      </c>
      <c r="IY36" s="169" t="e">
        <f t="shared" ref="IY36:IY67" si="282">IF(ISNONTEXT($K36),_xlfn.NORM.DIST(BF36,$G36,$K36,FALSE),NA())</f>
        <v>#N/A</v>
      </c>
      <c r="IZ36" s="169" t="e">
        <f t="shared" ref="IZ36:IZ67" si="283">IF(ISNONTEXT($K36),_xlfn.NORM.DIST(BG36,$G36,$K36,FALSE),NA())</f>
        <v>#N/A</v>
      </c>
      <c r="JA36" s="169" t="e">
        <f t="shared" ref="JA36:JA67" si="284">IF(ISNONTEXT($K36),_xlfn.NORM.DIST(BH36,$G36,$K36,FALSE),NA())</f>
        <v>#N/A</v>
      </c>
      <c r="JB36" s="169" t="e">
        <f t="shared" ref="JB36:JB67" si="285">IF(ISNONTEXT($K36),_xlfn.NORM.DIST(BI36,$G36,$K36,FALSE),NA())</f>
        <v>#N/A</v>
      </c>
      <c r="JC36" s="169" t="e">
        <f t="shared" ref="JC36:JC67" si="286">IF(ISNONTEXT($K36),_xlfn.NORM.DIST(BJ36,$G36,$K36,FALSE),NA())</f>
        <v>#N/A</v>
      </c>
      <c r="JD36" s="169" t="e">
        <f t="shared" ref="JD36:JD67" si="287">IF(ISNONTEXT($K36),_xlfn.NORM.DIST(BK36,$G36,$K36,FALSE),NA())</f>
        <v>#N/A</v>
      </c>
      <c r="JE36" s="169" t="e">
        <f t="shared" ref="JE36:JE67" si="288">IF(ISNONTEXT($K36),_xlfn.NORM.DIST(BL36,$G36,$K36,FALSE),NA())</f>
        <v>#N/A</v>
      </c>
      <c r="JF36" s="169" t="e">
        <f t="shared" ref="JF36:JF67" si="289">IF(ISNONTEXT($K36),_xlfn.NORM.DIST(BM36,$G36,$K36,FALSE),NA())</f>
        <v>#N/A</v>
      </c>
      <c r="JG36" s="169" t="e">
        <f t="shared" ref="JG36:JG67" si="290">IF(ISNONTEXT($K36),_xlfn.NORM.DIST(BN36,$G36,$K36,FALSE),NA())</f>
        <v>#N/A</v>
      </c>
      <c r="JH36" s="169" t="e">
        <f t="shared" ref="JH36:JH67" si="291">IF(ISNONTEXT($K36),_xlfn.NORM.DIST(BO36,$G36,$K36,FALSE),NA())</f>
        <v>#N/A</v>
      </c>
      <c r="JI36" s="169" t="e">
        <f t="shared" ref="JI36:JI67" si="292">IF(ISNONTEXT($K36),_xlfn.NORM.DIST(BP36,$G36,$K36,FALSE),NA())</f>
        <v>#N/A</v>
      </c>
      <c r="JJ36" s="169" t="e">
        <f t="shared" ref="JJ36:JJ67" si="293">IF(ISNONTEXT($K36),_xlfn.NORM.DIST(BQ36,$G36,$K36,FALSE),NA())</f>
        <v>#N/A</v>
      </c>
      <c r="JK36" s="169" t="e">
        <f t="shared" ref="JK36:JK67" si="294">IF(ISNONTEXT($K36),_xlfn.NORM.DIST(BR36,$G36,$K36,FALSE),NA())</f>
        <v>#N/A</v>
      </c>
      <c r="JL36" s="169" t="e">
        <f t="shared" ref="JL36:JL67" si="295">IF(ISNONTEXT($K36),_xlfn.NORM.DIST(BS36,$G36,$K36,FALSE),NA())</f>
        <v>#N/A</v>
      </c>
      <c r="JM36" s="169" t="e">
        <f t="shared" ref="JM36:JM67" si="296">IF(ISNONTEXT($K36),_xlfn.NORM.DIST(BT36,$G36,$K36,FALSE),NA())</f>
        <v>#N/A</v>
      </c>
      <c r="JN36" s="169" t="e">
        <f t="shared" ref="JN36:JN67" si="297">IF(ISNONTEXT($K36),_xlfn.NORM.DIST(BU36,$G36,$K36,FALSE),NA())</f>
        <v>#N/A</v>
      </c>
      <c r="JO36" s="169" t="e">
        <f t="shared" ref="JO36:JO67" si="298">IF(ISNONTEXT($K36),_xlfn.NORM.DIST(BV36,$G36,$K36,FALSE),NA())</f>
        <v>#N/A</v>
      </c>
      <c r="JP36" s="169" t="e">
        <f t="shared" ref="JP36:JP67" si="299">IF(ISNONTEXT($K36),_xlfn.NORM.DIST(BW36,$G36,$K36,FALSE),NA())</f>
        <v>#N/A</v>
      </c>
      <c r="JQ36" s="169" t="e">
        <f t="shared" ref="JQ36:JQ67" si="300">IF(ISNONTEXT($K36),_xlfn.NORM.DIST(BX36,$G36,$K36,FALSE),NA())</f>
        <v>#N/A</v>
      </c>
      <c r="JR36" s="169" t="e">
        <f t="shared" ref="JR36:JR67" si="301">IF(ISNONTEXT($K36),_xlfn.NORM.DIST(BY36,$G36,$K36,FALSE),NA())</f>
        <v>#N/A</v>
      </c>
      <c r="JS36" s="169" t="e">
        <f t="shared" ref="JS36:JS67" si="302">IF(ISNONTEXT($K36),_xlfn.NORM.DIST(BZ36,$G36,$K36,FALSE),NA())</f>
        <v>#N/A</v>
      </c>
      <c r="JT36" s="169" t="e">
        <f t="shared" ref="JT36:JT67" si="303">IF(ISNONTEXT($K36),_xlfn.NORM.DIST(CA36,$G36,$K36,FALSE),NA())</f>
        <v>#N/A</v>
      </c>
      <c r="JU36" s="169" t="e">
        <f t="shared" ref="JU36:JU67" si="304">IF(ISNONTEXT($K36),_xlfn.NORM.DIST(CB36,$G36,$K36,FALSE),NA())</f>
        <v>#N/A</v>
      </c>
      <c r="JV36" s="169" t="e">
        <f t="shared" ref="JV36:JV67" si="305">IF(ISNONTEXT($K36),_xlfn.NORM.DIST(CC36,$G36,$K36,FALSE),NA())</f>
        <v>#N/A</v>
      </c>
      <c r="JW36" s="169" t="e">
        <f t="shared" ref="JW36:JW67" si="306">IF(ISNONTEXT($K36),_xlfn.NORM.DIST(CD36,$G36,$K36,FALSE),NA())</f>
        <v>#N/A</v>
      </c>
      <c r="JX36" s="169" t="e">
        <f t="shared" ref="JX36:JX67" si="307">IF(ISNONTEXT($K36),_xlfn.NORM.DIST(CE36,$G36,$K36,FALSE),NA())</f>
        <v>#N/A</v>
      </c>
      <c r="JY36" s="169" t="e">
        <f t="shared" ref="JY36:JY67" si="308">IF(ISNONTEXT($K36),_xlfn.NORM.DIST(CF36,$G36,$K36,FALSE),NA())</f>
        <v>#N/A</v>
      </c>
      <c r="JZ36" s="169" t="e">
        <f t="shared" ref="JZ36:JZ67" si="309">IF(ISNONTEXT($K36),_xlfn.NORM.DIST(CG36,$G36,$K36,FALSE),NA())</f>
        <v>#N/A</v>
      </c>
      <c r="KA36" s="169" t="e">
        <f t="shared" ref="KA36:KA67" si="310">IF(ISNONTEXT($K36),_xlfn.NORM.DIST(CH36,$G36,$K36,FALSE),NA())</f>
        <v>#N/A</v>
      </c>
      <c r="KB36" s="169" t="e">
        <f t="shared" ref="KB36:KB67" si="311">IF(ISNONTEXT($K36),_xlfn.NORM.DIST(CI36,$G36,$K36,FALSE),NA())</f>
        <v>#N/A</v>
      </c>
      <c r="KC36" s="169" t="e">
        <f t="shared" ref="KC36:KC67" si="312">IF(ISNONTEXT($K36),_xlfn.NORM.DIST(CJ36,$G36,$K36,FALSE),NA())</f>
        <v>#N/A</v>
      </c>
      <c r="KD36" s="169" t="e">
        <f t="shared" ref="KD36:KD67" si="313">IF(ISNONTEXT($K36),_xlfn.NORM.DIST(CK36,$G36,$K36,FALSE),NA())</f>
        <v>#N/A</v>
      </c>
      <c r="KE36" s="169" t="e">
        <f t="shared" ref="KE36:KE67" si="314">IF(ISNONTEXT($K36),_xlfn.NORM.DIST(CL36,$G36,$K36,FALSE),NA())</f>
        <v>#N/A</v>
      </c>
      <c r="KF36" s="169" t="e">
        <f t="shared" ref="KF36:KF67" si="315">IF(ISNONTEXT($K36),_xlfn.NORM.DIST(CM36,$G36,$K36,FALSE),NA())</f>
        <v>#N/A</v>
      </c>
      <c r="KG36" s="169" t="e">
        <f t="shared" ref="KG36:KG67" si="316">IF(ISNONTEXT($K36),_xlfn.NORM.DIST(CN36,$G36,$K36,FALSE),NA())</f>
        <v>#N/A</v>
      </c>
      <c r="KH36" s="169" t="e">
        <f t="shared" ref="KH36:KH67" si="317">IF(ISNONTEXT($K36),_xlfn.NORM.DIST(CO36,$G36,$K36,FALSE),NA())</f>
        <v>#N/A</v>
      </c>
      <c r="KI36" s="169" t="e">
        <f t="shared" ref="KI36:KI67" si="318">IF(ISNONTEXT($K36),_xlfn.NORM.DIST(CP36,$G36,$K36,FALSE),NA())</f>
        <v>#N/A</v>
      </c>
      <c r="KJ36" s="169" t="e">
        <f t="shared" ref="KJ36:KJ67" si="319">IF(ISNONTEXT($K36),_xlfn.NORM.DIST(CQ36,$G36,$K36,FALSE),NA())</f>
        <v>#N/A</v>
      </c>
      <c r="KK36" s="169" t="e">
        <f t="shared" ref="KK36:KK67" si="320">IF(ISNONTEXT($K36),_xlfn.NORM.DIST(CR36,$G36,$K36,FALSE),NA())</f>
        <v>#N/A</v>
      </c>
      <c r="KL36" s="169" t="e">
        <f t="shared" ref="KL36:KL67" si="321">IF(ISNONTEXT($K36),_xlfn.NORM.DIST(CS36,$G36,$K36,FALSE),NA())</f>
        <v>#N/A</v>
      </c>
      <c r="KM36" s="169" t="e">
        <f t="shared" ref="KM36:KM67" si="322">IF(ISNONTEXT($K36),_xlfn.NORM.DIST(CT36,$G36,$K36,FALSE),NA())</f>
        <v>#N/A</v>
      </c>
      <c r="KN36" s="169" t="e">
        <f t="shared" ref="KN36:KN67" si="323">IF(ISNONTEXT($K36),_xlfn.NORM.DIST(CU36,$G36,$K36,FALSE),NA())</f>
        <v>#N/A</v>
      </c>
      <c r="KO36" s="169" t="e">
        <f t="shared" ref="KO36:KO67" si="324">IF(ISNONTEXT($K36),_xlfn.NORM.DIST(CV36,$G36,$K36,FALSE),NA())</f>
        <v>#N/A</v>
      </c>
      <c r="KP36" s="169" t="e">
        <f t="shared" ref="KP36:KP67" si="325">IF(ISNONTEXT($K36),_xlfn.NORM.DIST(CW36,$G36,$K36,FALSE),NA())</f>
        <v>#N/A</v>
      </c>
      <c r="KQ36" s="169" t="e">
        <f t="shared" ref="KQ36:KQ67" si="326">IF(ISNONTEXT($K36),_xlfn.NORM.DIST(CX36,$G36,$K36,FALSE),NA())</f>
        <v>#N/A</v>
      </c>
      <c r="KR36" s="169" t="e">
        <f t="shared" ref="KR36:KR67" si="327">IF(ISNONTEXT($K36),_xlfn.NORM.DIST(CY36,$G36,$K36,FALSE),NA())</f>
        <v>#N/A</v>
      </c>
      <c r="KS36" s="169" t="e">
        <f t="shared" ref="KS36:KS67" si="328">IF(ISNONTEXT($K36),_xlfn.NORM.DIST(CZ36,$G36,$K36,FALSE),NA())</f>
        <v>#N/A</v>
      </c>
      <c r="KT36" s="169" t="e">
        <f t="shared" ref="KT36:KT67" si="329">IF(ISNONTEXT($K36),_xlfn.NORM.DIST(DA36,$G36,$K36,FALSE),NA())</f>
        <v>#N/A</v>
      </c>
      <c r="KU36" s="169" t="e">
        <f t="shared" ref="KU36:KU67" si="330">IF(ISNONTEXT($K36),_xlfn.NORM.DIST(DB36,$G36,$K36,FALSE),NA())</f>
        <v>#N/A</v>
      </c>
      <c r="KV36" s="169" t="e">
        <f t="shared" ref="KV36:KV67" si="331">IF(ISNONTEXT($K36),_xlfn.NORM.DIST(DC36,$G36,$K36,FALSE),NA())</f>
        <v>#N/A</v>
      </c>
      <c r="KW36" s="169" t="e">
        <f t="shared" ref="KW36:KW67" si="332">IF(ISNONTEXT($K36),_xlfn.NORM.DIST(DD36,$G36,$K36,FALSE),NA())</f>
        <v>#N/A</v>
      </c>
      <c r="KX36" s="169" t="e">
        <f t="shared" ref="KX36:KX67" si="333">IF(ISNONTEXT($K36),_xlfn.NORM.DIST(DE36,$G36,$K36,FALSE),NA())</f>
        <v>#N/A</v>
      </c>
      <c r="KY36" s="169" t="e">
        <f t="shared" ref="KY36:KY67" si="334">IF(ISNONTEXT($K36),_xlfn.NORM.DIST(DF36,$G36,$K36,FALSE),NA())</f>
        <v>#N/A</v>
      </c>
      <c r="KZ36" s="169" t="e">
        <f t="shared" ref="KZ36:KZ67" si="335">IF(ISNONTEXT($K36),_xlfn.NORM.DIST(DG36,$G36,$K36,FALSE),NA())</f>
        <v>#N/A</v>
      </c>
      <c r="LA36" s="169" t="e">
        <f t="shared" ref="LA36:LA67" si="336">IF(ISNONTEXT($K36),_xlfn.NORM.DIST(DH36,$G36,$K36,FALSE),NA())</f>
        <v>#N/A</v>
      </c>
      <c r="LB36" s="169" t="e">
        <f t="shared" ref="LB36:LB67" si="337">IF(ISNONTEXT($K36),_xlfn.NORM.DIST(DI36,$G36,$K36,FALSE),NA())</f>
        <v>#N/A</v>
      </c>
      <c r="LC36" s="169" t="e">
        <f t="shared" ref="LC36:LC67" si="338">IF(ISNONTEXT($K36),_xlfn.NORM.DIST(DJ36,$G36,$K36,FALSE),NA())</f>
        <v>#N/A</v>
      </c>
      <c r="LD36" s="169" t="e">
        <f t="shared" ref="LD36:LD67" si="339">IF(ISNONTEXT($K36),_xlfn.NORM.DIST(DK36,$G36,$K36,FALSE),NA())</f>
        <v>#N/A</v>
      </c>
      <c r="LE36" s="169" t="e">
        <f t="shared" ref="LE36:LE67" si="340">IF(ISNONTEXT($K36),_xlfn.NORM.DIST(DL36,$G36,$K36,FALSE),NA())</f>
        <v>#N/A</v>
      </c>
      <c r="LF36" s="169" t="e">
        <f t="shared" ref="LF36:LF67" si="341">IF(ISNONTEXT($K36),_xlfn.NORM.DIST(DM36,$G36,$K36,FALSE),NA())</f>
        <v>#N/A</v>
      </c>
      <c r="LG36" s="169" t="e">
        <f t="shared" ref="LG36:LG67" si="342">IF(ISNONTEXT($K36),_xlfn.NORM.DIST(DN36,$G36,$K36,FALSE),NA())</f>
        <v>#N/A</v>
      </c>
      <c r="LH36" s="169" t="e">
        <f t="shared" ref="LH36:LH67" si="343">IF(ISNONTEXT($K36),_xlfn.NORM.DIST(DO36,$G36,$K36,FALSE),NA())</f>
        <v>#N/A</v>
      </c>
      <c r="LI36" s="169" t="e">
        <f t="shared" ref="LI36:LI67" si="344">IF(ISNONTEXT($K36),_xlfn.NORM.DIST(DP36,$G36,$K36,FALSE),NA())</f>
        <v>#N/A</v>
      </c>
      <c r="LJ36" s="169" t="e">
        <f t="shared" ref="LJ36:LJ67" si="345">IF(ISNONTEXT($K36),_xlfn.NORM.DIST(DQ36,$G36,$K36,FALSE),NA())</f>
        <v>#N/A</v>
      </c>
      <c r="LK36" s="169" t="e">
        <f t="shared" ref="LK36:LK67" si="346">IF(ISNONTEXT($K36),_xlfn.NORM.DIST(DR36,$G36,$K36,FALSE),NA())</f>
        <v>#N/A</v>
      </c>
      <c r="LL36" s="169" t="e">
        <f t="shared" ref="LL36:LL67" si="347">IF(ISNONTEXT($K36),_xlfn.NORM.DIST(DS36,$G36,$K36,FALSE),NA())</f>
        <v>#N/A</v>
      </c>
      <c r="LM36" s="169" t="e">
        <f t="shared" ref="LM36:LM67" si="348">IF(ISNONTEXT($K36),_xlfn.NORM.DIST(DT36,$G36,$K36,FALSE),NA())</f>
        <v>#N/A</v>
      </c>
      <c r="LN36" s="169" t="e">
        <f t="shared" ref="LN36:LN67" si="349">IF(ISNONTEXT($K36),_xlfn.NORM.DIST(DU36,$G36,$K36,FALSE),NA())</f>
        <v>#N/A</v>
      </c>
      <c r="LO36" s="169" t="e">
        <f t="shared" ref="LO36:LO67" si="350">IF(ISNONTEXT($K36),_xlfn.NORM.DIST(DV36,$G36,$K36,FALSE),NA())</f>
        <v>#N/A</v>
      </c>
      <c r="LP36" s="169" t="e">
        <f t="shared" ref="LP36:LP67" si="351">IF(ISNONTEXT($K36),_xlfn.NORM.DIST(DW36,$G36,$K36,FALSE),NA())</f>
        <v>#N/A</v>
      </c>
      <c r="LQ36" s="169" t="e">
        <f t="shared" ref="LQ36:LQ67" si="352">IF(ISNONTEXT($K36),_xlfn.NORM.DIST(DX36,$G36,$K36,FALSE),NA())</f>
        <v>#N/A</v>
      </c>
      <c r="LR36" s="169" t="e">
        <f t="shared" ref="LR36:LR67" si="353">IF(ISNONTEXT($K36),_xlfn.NORM.DIST(DY36,$G36,$K36,FALSE),NA())</f>
        <v>#N/A</v>
      </c>
      <c r="LS36" s="169" t="e">
        <f t="shared" ref="LS36:LS67" si="354">IF(ISNONTEXT($K36),_xlfn.NORM.DIST(DZ36,$G36,$K36,FALSE),NA())</f>
        <v>#N/A</v>
      </c>
      <c r="LT36" s="169" t="e">
        <f t="shared" ref="LT36:LT67" si="355">IF(ISNONTEXT($K36),_xlfn.NORM.DIST(EA36,$G36,$K36,FALSE),NA())</f>
        <v>#N/A</v>
      </c>
      <c r="LU36" s="169" t="e">
        <f t="shared" ref="LU36:LU67" si="356">IF(ISNONTEXT($K36),_xlfn.NORM.DIST(EB36,$G36,$K36,FALSE),NA())</f>
        <v>#N/A</v>
      </c>
      <c r="LV36" s="169" t="e">
        <f t="shared" ref="LV36:LV67" si="357">IF(ISNONTEXT($K36),_xlfn.NORM.DIST(EC36,$G36,$K36,FALSE),NA())</f>
        <v>#N/A</v>
      </c>
      <c r="LW36" s="169" t="e">
        <f t="shared" ref="LW36:LW67" si="358">IF(ISNONTEXT($K36),_xlfn.NORM.DIST(ED36,$G36,$K36,FALSE),NA())</f>
        <v>#N/A</v>
      </c>
      <c r="LX36" s="169" t="e">
        <f t="shared" ref="LX36:LX67" si="359">IF(ISNONTEXT($K36),_xlfn.NORM.DIST(EE36,$G36,$K36,FALSE),NA())</f>
        <v>#N/A</v>
      </c>
      <c r="LY36" s="169" t="e">
        <f t="shared" ref="LY36:LY67" si="360">IF(ISNONTEXT($K36),_xlfn.NORM.DIST(EF36,$G36,$K36,FALSE),NA())</f>
        <v>#N/A</v>
      </c>
      <c r="LZ36" s="169" t="e">
        <f t="shared" ref="LZ36:LZ67" si="361">IF(ISNONTEXT($K36),_xlfn.NORM.DIST(EG36,$G36,$K36,FALSE),NA())</f>
        <v>#N/A</v>
      </c>
      <c r="MA36" s="169" t="e">
        <f t="shared" ref="MA36:MA67" si="362">IF(ISNONTEXT($K36),_xlfn.NORM.DIST(EH36,$G36,$K36,FALSE),NA())</f>
        <v>#N/A</v>
      </c>
      <c r="MB36" s="169" t="e">
        <f t="shared" ref="MB36:MB67" si="363">IF(ISNONTEXT($K36),_xlfn.NORM.DIST(EI36,$G36,$K36,FALSE),NA())</f>
        <v>#N/A</v>
      </c>
      <c r="MC36" s="169" t="e">
        <f t="shared" ref="MC36:MC67" si="364">IF(ISNONTEXT($K36),_xlfn.NORM.DIST(EJ36,$G36,$K36,FALSE),NA())</f>
        <v>#N/A</v>
      </c>
      <c r="MD36" s="169" t="e">
        <f t="shared" ref="MD36:MD67" si="365">IF(ISNONTEXT($K36),_xlfn.NORM.DIST(EK36,$G36,$K36,FALSE),NA())</f>
        <v>#N/A</v>
      </c>
      <c r="ME36" s="169" t="e">
        <f t="shared" ref="ME36:ME67" si="366">IF(ISNONTEXT($K36),_xlfn.NORM.DIST(EL36,$G36,$K36,FALSE),NA())</f>
        <v>#N/A</v>
      </c>
      <c r="MF36" s="169" t="e">
        <f t="shared" ref="MF36:MF67" si="367">IF(ISNONTEXT($K36),_xlfn.NORM.DIST(EM36,$G36,$K36,FALSE),NA())</f>
        <v>#N/A</v>
      </c>
      <c r="MG36" s="169" t="e">
        <f t="shared" ref="MG36:MG67" si="368">IF(ISNONTEXT($K36),_xlfn.NORM.DIST(EN36,$G36,$K36,FALSE),NA())</f>
        <v>#N/A</v>
      </c>
      <c r="MH36" s="169" t="e">
        <f t="shared" ref="MH36:MH67" si="369">IF(ISNONTEXT($K36),_xlfn.NORM.DIST(EO36,$G36,$K36,FALSE),NA())</f>
        <v>#N/A</v>
      </c>
      <c r="MI36" s="169" t="e">
        <f t="shared" ref="MI36:MI67" si="370">IF(ISNONTEXT($K36),_xlfn.NORM.DIST(EP36,$G36,$K36,FALSE),NA())</f>
        <v>#N/A</v>
      </c>
      <c r="MJ36" s="169" t="e">
        <f t="shared" ref="MJ36:MJ67" si="371">IF(ISNONTEXT($K36),_xlfn.NORM.DIST(EQ36,$G36,$K36,FALSE),NA())</f>
        <v>#N/A</v>
      </c>
      <c r="MK36" s="169" t="e">
        <f t="shared" ref="MK36:MK67" si="372">IF(ISNONTEXT($K36),_xlfn.NORM.DIST(ER36,$G36,$K36,FALSE),NA())</f>
        <v>#N/A</v>
      </c>
      <c r="ML36" s="169" t="e">
        <f t="shared" ref="ML36:ML67" si="373">IF(ISNONTEXT($K36),_xlfn.NORM.DIST(ES36,$G36,$K36,FALSE),NA())</f>
        <v>#N/A</v>
      </c>
      <c r="MM36" s="169" t="e">
        <f t="shared" ref="MM36:MM67" si="374">IF(ISNONTEXT($K36),_xlfn.NORM.DIST(ET36,$G36,$K36,FALSE),NA())</f>
        <v>#N/A</v>
      </c>
      <c r="MN36" s="169" t="e">
        <f t="shared" ref="MN36:MN67" si="375">IF(ISNONTEXT($K36),_xlfn.NORM.DIST(EU36,$G36,$K36,FALSE),NA())</f>
        <v>#N/A</v>
      </c>
      <c r="MO36" s="169" t="e">
        <f t="shared" ref="MO36:MO67" si="376">IF(ISNONTEXT($K36),_xlfn.NORM.DIST(EV36,$G36,$K36,FALSE),NA())</f>
        <v>#N/A</v>
      </c>
      <c r="MP36" s="169" t="e">
        <f t="shared" ref="MP36:MP67" si="377">IF(ISNONTEXT($K36),_xlfn.NORM.DIST(EW36,$G36,$K36,FALSE),NA())</f>
        <v>#N/A</v>
      </c>
      <c r="MQ36" s="169" t="e">
        <f t="shared" ref="MQ36:MQ67" si="378">IF(ISNONTEXT($K36),_xlfn.NORM.DIST(EX36,$G36,$K36,FALSE),NA())</f>
        <v>#N/A</v>
      </c>
      <c r="MR36" s="169" t="e">
        <f t="shared" ref="MR36:MR67" si="379">IF(ISNONTEXT($K36),_xlfn.NORM.DIST(EY36,$G36,$K36,FALSE),NA())</f>
        <v>#N/A</v>
      </c>
      <c r="MS36" s="169" t="e">
        <f t="shared" ref="MS36:MS67" si="380">IF(ISNONTEXT($K36),_xlfn.NORM.DIST(EZ36,$G36,$K36,FALSE),NA())</f>
        <v>#N/A</v>
      </c>
      <c r="MT36" s="169" t="e">
        <f t="shared" ref="MT36:MT67" si="381">IF(ISNONTEXT($K36),_xlfn.NORM.DIST(FA36,$G36,$K36,FALSE),NA())</f>
        <v>#N/A</v>
      </c>
      <c r="MU36" s="169" t="e">
        <f t="shared" ref="MU36:MU67" si="382">IF(ISNONTEXT($K36),_xlfn.NORM.DIST(FB36,$G36,$K36,FALSE),NA())</f>
        <v>#N/A</v>
      </c>
      <c r="MV36" s="169" t="e">
        <f t="shared" ref="MV36:MV67" si="383">IF(ISNONTEXT($K36),_xlfn.NORM.DIST(FC36,$G36,$K36,FALSE),NA())</f>
        <v>#N/A</v>
      </c>
      <c r="MW36" s="169" t="e">
        <f t="shared" ref="MW36:MW67" si="384">IF(ISNONTEXT($K36),_xlfn.NORM.DIST(FD36,$G36,$K36,FALSE),NA())</f>
        <v>#N/A</v>
      </c>
      <c r="MX36" s="169" t="e">
        <f t="shared" ref="MX36:MX67" si="385">IF(ISNONTEXT($K36),_xlfn.NORM.DIST(FE36,$G36,$K36,FALSE),NA())</f>
        <v>#N/A</v>
      </c>
      <c r="MY36" s="169" t="e">
        <f t="shared" ref="MY36:MY67" si="386">IF(ISNONTEXT($K36),_xlfn.NORM.DIST(FF36,$G36,$K36,FALSE),NA())</f>
        <v>#N/A</v>
      </c>
      <c r="MZ36" s="169" t="e">
        <f t="shared" ref="MZ36:MZ67" si="387">IF(ISNONTEXT($K36),_xlfn.NORM.DIST(FG36,$G36,$K36,FALSE),NA())</f>
        <v>#N/A</v>
      </c>
      <c r="NA36" s="169" t="e">
        <f t="shared" ref="NA36:NA67" si="388">IF(ISNONTEXT($K36),_xlfn.NORM.DIST(FH36,$G36,$K36,FALSE),NA())</f>
        <v>#N/A</v>
      </c>
      <c r="NB36" s="169" t="e">
        <f t="shared" ref="NB36:NB67" si="389">IF(ISNONTEXT($K36),_xlfn.NORM.DIST(FI36,$G36,$K36,FALSE),NA())</f>
        <v>#N/A</v>
      </c>
      <c r="NC36" s="169" t="e">
        <f t="shared" ref="NC36:NC67" si="390">IF(ISNONTEXT($K36),_xlfn.NORM.DIST(FJ36,$G36,$K36,FALSE),NA())</f>
        <v>#N/A</v>
      </c>
      <c r="ND36" s="169" t="e">
        <f t="shared" ref="ND36:ND67" si="391">IF(ISNONTEXT($K36),_xlfn.NORM.DIST(FK36,$G36,$K36,FALSE),NA())</f>
        <v>#N/A</v>
      </c>
      <c r="NE36" s="169" t="e">
        <f t="shared" ref="NE36:NE67" si="392">IF(ISNONTEXT($K36),_xlfn.NORM.DIST(FL36,$G36,$K36,FALSE),NA())</f>
        <v>#N/A</v>
      </c>
      <c r="NF36" s="169" t="e">
        <f t="shared" ref="NF36:NF67" si="393">IF(ISNONTEXT($K36),_xlfn.NORM.DIST(FM36,$G36,$K36,FALSE),NA())</f>
        <v>#N/A</v>
      </c>
      <c r="NG36" s="169" t="e">
        <f t="shared" ref="NG36:NG67" si="394">IF(ISNONTEXT($K36),_xlfn.NORM.DIST(FN36,$G36,$K36,FALSE),NA())</f>
        <v>#N/A</v>
      </c>
      <c r="NH36" s="169" t="e">
        <f t="shared" ref="NH36:NH67" si="395">IF(ISNONTEXT($K36),_xlfn.NORM.DIST(FO36,$G36,$K36,FALSE),NA())</f>
        <v>#N/A</v>
      </c>
      <c r="NI36" s="169" t="e">
        <f t="shared" ref="NI36:NI67" si="396">IF(ISNONTEXT($K36),_xlfn.NORM.DIST(FP36,$G36,$K36,FALSE),NA())</f>
        <v>#N/A</v>
      </c>
      <c r="NJ36" s="169" t="e">
        <f t="shared" ref="NJ36:NJ67" si="397">IF(ISNONTEXT($K36),_xlfn.NORM.DIST(FQ36,$G36,$K36,FALSE),NA())</f>
        <v>#N/A</v>
      </c>
      <c r="NK36" s="169" t="e">
        <f t="shared" ref="NK36:NK67" si="398">IF(ISNONTEXT($K36),_xlfn.NORM.DIST(FR36,$G36,$K36,FALSE),NA())</f>
        <v>#N/A</v>
      </c>
      <c r="NL36" s="169" t="e">
        <f t="shared" ref="NL36:NL67" si="399">IF(ISNONTEXT($K36),_xlfn.NORM.DIST(FS36,$G36,$K36,FALSE),NA())</f>
        <v>#N/A</v>
      </c>
      <c r="NM36" s="169" t="e">
        <f t="shared" ref="NM36:NM67" si="400">IF(ISNONTEXT($K36),_xlfn.NORM.DIST(FT36,$G36,$K36,FALSE),NA())</f>
        <v>#N/A</v>
      </c>
      <c r="NN36" s="169" t="e">
        <f t="shared" ref="NN36:NN67" si="401">IF(ISNONTEXT($K36),_xlfn.NORM.DIST(FU36,$G36,$K36,FALSE),NA())</f>
        <v>#N/A</v>
      </c>
      <c r="NO36" s="169" t="e">
        <f t="shared" ref="NO36:NO67" si="402">IF(ISNONTEXT($K36),_xlfn.NORM.DIST(FV36,$G36,$K36,FALSE),NA())</f>
        <v>#N/A</v>
      </c>
      <c r="NP36" s="169" t="e">
        <f t="shared" ref="NP36:NP67" si="403">IF(ISNONTEXT($K36),_xlfn.NORM.DIST(FW36,$G36,$K36,FALSE),NA())</f>
        <v>#N/A</v>
      </c>
      <c r="NQ36" s="169" t="e">
        <f t="shared" ref="NQ36:NQ67" si="404">IF(ISNONTEXT($K36),_xlfn.NORM.DIST(FX36,$G36,$K36,FALSE),NA())</f>
        <v>#N/A</v>
      </c>
      <c r="NR36" s="169" t="e">
        <f t="shared" ref="NR36:NR67" si="405">IF(ISNONTEXT($K36),_xlfn.NORM.DIST(FY36,$G36,$K36,FALSE),NA())</f>
        <v>#N/A</v>
      </c>
      <c r="NS36" s="169" t="e">
        <f t="shared" ref="NS36:NS67" si="406">IF(ISNONTEXT($K36),_xlfn.NORM.DIST(FZ36,$G36,$K36,FALSE),NA())</f>
        <v>#N/A</v>
      </c>
      <c r="NT36" s="169" t="e">
        <f t="shared" ref="NT36:NT67" si="407">IF(ISNONTEXT($K36),_xlfn.NORM.DIST(GA36,$G36,$K36,FALSE),NA())</f>
        <v>#N/A</v>
      </c>
      <c r="NU36" s="169" t="e">
        <f t="shared" ref="NU36:NU67" si="408">IF(ISNONTEXT($K36),_xlfn.NORM.DIST(GB36,$G36,$K36,FALSE),NA())</f>
        <v>#N/A</v>
      </c>
      <c r="NV36" s="169" t="e">
        <f t="shared" ref="NV36:NV67" si="409">IF(ISNONTEXT($K36),_xlfn.NORM.DIST(GC36,$G36,$K36,FALSE),NA())</f>
        <v>#N/A</v>
      </c>
      <c r="NW36" s="169" t="e">
        <f t="shared" ref="NW36:NW67" si="410">IF(ISNONTEXT($K36),_xlfn.NORM.DIST(GD36,$G36,$K36,FALSE),NA())</f>
        <v>#N/A</v>
      </c>
      <c r="NX36" s="169" t="e">
        <f t="shared" ref="NX36:NX67" si="411">IF(ISNONTEXT($K36),_xlfn.NORM.DIST(GE36,$G36,$K36,FALSE),NA())</f>
        <v>#N/A</v>
      </c>
      <c r="NY36" s="169" t="e">
        <f t="shared" ref="NY36:NY67" si="412">IF(ISNONTEXT($K36),_xlfn.NORM.DIST(GF36,$G36,$K36,FALSE),NA())</f>
        <v>#N/A</v>
      </c>
      <c r="NZ36" s="169" t="e">
        <f t="shared" ref="NZ36:NZ67" si="413">IF(ISNONTEXT($K36),_xlfn.NORM.DIST(GG36,$G36,$K36,FALSE),NA())</f>
        <v>#N/A</v>
      </c>
      <c r="OA36" s="169" t="e">
        <f t="shared" ref="OA36:OA67" si="414">IF(ISNONTEXT($K36),_xlfn.NORM.DIST(GH36,$G36,$K36,FALSE),NA())</f>
        <v>#N/A</v>
      </c>
      <c r="OB36" s="169" t="e">
        <f t="shared" ref="OB36:OB67" si="415">IF(ISNONTEXT($K36),_xlfn.NORM.DIST(GI36,$G36,$K36,FALSE),NA())</f>
        <v>#N/A</v>
      </c>
      <c r="OC36" s="169" t="e">
        <f t="shared" ref="OC36:OC67" si="416">IF(ISNONTEXT($K36),_xlfn.NORM.DIST(GJ36,$G36,$K36,FALSE),NA())</f>
        <v>#N/A</v>
      </c>
      <c r="OD36" s="169" t="e">
        <f t="shared" ref="OD36:OD67" si="417">IF(ISNONTEXT($K36),_xlfn.NORM.DIST(GK36,$G36,$K36,FALSE),NA())</f>
        <v>#N/A</v>
      </c>
      <c r="OE36" s="169" t="e">
        <f t="shared" ref="OE36:OE67" si="418">IF(ISNONTEXT($K36),_xlfn.NORM.DIST(GL36,$G36,$K36,FALSE),NA())</f>
        <v>#N/A</v>
      </c>
      <c r="OF36" s="169" t="e">
        <f t="shared" ref="OF36:OF67" si="419">IF(ISNONTEXT($K36),_xlfn.NORM.DIST(GM36,$G36,$K36,FALSE),NA())</f>
        <v>#N/A</v>
      </c>
      <c r="OG36" s="169" t="e">
        <f t="shared" ref="OG36:OG67" si="420">IF(ISNONTEXT($K36),_xlfn.NORM.DIST(GN36,$G36,$K36,FALSE),NA())</f>
        <v>#N/A</v>
      </c>
      <c r="OH36" s="169" t="e">
        <f t="shared" ref="OH36:OH67" si="421">IF(ISNONTEXT($K36),_xlfn.NORM.DIST(GO36,$G36,$K36,FALSE),NA())</f>
        <v>#N/A</v>
      </c>
      <c r="OI36" s="169" t="e">
        <f t="shared" ref="OI36:OI67" si="422">IF(ISNONTEXT($K36),_xlfn.NORM.DIST(GP36,$G36,$K36,FALSE),NA())</f>
        <v>#N/A</v>
      </c>
      <c r="OJ36" s="169" t="e">
        <f t="shared" ref="OJ36:OJ67" si="423">IF(ISNONTEXT($K36),_xlfn.NORM.DIST(GQ36,$G36,$K36,FALSE),NA())</f>
        <v>#N/A</v>
      </c>
      <c r="OK36" s="169" t="e">
        <f t="shared" ref="OK36:OK67" si="424">IF(ISNONTEXT($K36),_xlfn.NORM.DIST(GR36,$G36,$K36,FALSE),NA())</f>
        <v>#N/A</v>
      </c>
      <c r="OL36" s="169" t="e">
        <f t="shared" ref="OL36:OL67" si="425">IF(ISNONTEXT($K36),_xlfn.NORM.DIST(GS36,$G36,$K36,FALSE),NA())</f>
        <v>#N/A</v>
      </c>
      <c r="OM36" s="169" t="e">
        <f t="shared" ref="OM36:OM67" si="426">IF(ISNONTEXT($K36),_xlfn.NORM.DIST(GT36,$G36,$K36,FALSE),NA())</f>
        <v>#N/A</v>
      </c>
      <c r="ON36" s="169" t="e">
        <f t="shared" ref="ON36:ON67" si="427">IF(ISNONTEXT($K36),_xlfn.NORM.DIST(GU36,$G36,$K36,FALSE),NA())</f>
        <v>#N/A</v>
      </c>
      <c r="OO36" s="169" t="e">
        <f t="shared" ref="OO36:OO67" si="428">IF(ISNONTEXT($K36),_xlfn.NORM.DIST(GV36,$G36,$K36,FALSE),NA())</f>
        <v>#N/A</v>
      </c>
      <c r="OP36" s="169" t="e">
        <f t="shared" ref="OP36:OP67" si="429">IF(ISNONTEXT($K36),_xlfn.NORM.DIST(GW36,$G36,$K36,FALSE),NA())</f>
        <v>#N/A</v>
      </c>
      <c r="OQ36" s="169" t="e">
        <f t="shared" ref="OQ36:OQ67" si="430">IF(ISNONTEXT($K36),_xlfn.NORM.DIST(GX36,$G36,$K36,FALSE),NA())</f>
        <v>#N/A</v>
      </c>
      <c r="OR36" s="169" t="e">
        <f t="shared" ref="OR36:OR67" si="431">IF(ISNONTEXT($K36),_xlfn.NORM.DIST(GY36,$G36,$K36,FALSE),NA())</f>
        <v>#N/A</v>
      </c>
      <c r="OS36" s="169" t="e">
        <f t="shared" ref="OS36:OS67" si="432">IF(ISNONTEXT($K36),_xlfn.NORM.DIST(GZ36,$G36,$K36,FALSE),NA())</f>
        <v>#N/A</v>
      </c>
      <c r="OT36" s="169" t="e">
        <f t="shared" ref="OT36:OT67" si="433">IF(ISNONTEXT($K36),_xlfn.NORM.DIST(HA36,$G36,$K36,FALSE),NA())</f>
        <v>#N/A</v>
      </c>
      <c r="OU36" s="169" t="e">
        <f t="shared" ref="OU36:OU67" si="434">IF(ISNONTEXT($K36),_xlfn.NORM.DIST(HB36,$G36,$K36,FALSE),NA())</f>
        <v>#N/A</v>
      </c>
      <c r="OV36" s="169" t="e">
        <f t="shared" ref="OV36:OV67" si="435">IF(ISNONTEXT($K36),_xlfn.NORM.DIST(HC36,$G36,$K36,FALSE),NA())</f>
        <v>#N/A</v>
      </c>
      <c r="OW36" s="169" t="e">
        <f t="shared" ref="OW36:OW67" si="436">IF(ISNONTEXT($K36),_xlfn.NORM.DIST(HD36,$G36,$K36,FALSE),NA())</f>
        <v>#N/A</v>
      </c>
      <c r="OX36" s="169" t="e">
        <f t="shared" ref="OX36:OX67" si="437">IF(ISNONTEXT($K36),_xlfn.NORM.DIST(HE36,$G36,$K36,FALSE),NA())</f>
        <v>#N/A</v>
      </c>
      <c r="OY36" s="169" t="e">
        <f t="shared" ref="OY36:OY67" si="438">IF(ISNONTEXT($K36),_xlfn.NORM.DIST(HF36,$G36,$K36,FALSE),NA())</f>
        <v>#N/A</v>
      </c>
      <c r="OZ36" s="169" t="e">
        <f t="shared" ref="OZ36:OZ67" si="439">IF(ISNONTEXT($K36),_xlfn.NORM.DIST(HG36,$G36,$K36,FALSE),NA())</f>
        <v>#N/A</v>
      </c>
      <c r="PA36" s="169" t="e">
        <f t="shared" ref="PA36:PA67" si="440">IF(ISNONTEXT($K36),_xlfn.NORM.DIST(HH36,$G36,$K36,FALSE),NA())</f>
        <v>#N/A</v>
      </c>
      <c r="PB36" s="169" t="e">
        <f t="shared" ref="PB36:PB67" si="441">IF(ISNONTEXT($K36),_xlfn.NORM.DIST(HI36,$G36,$K36,FALSE),NA())</f>
        <v>#N/A</v>
      </c>
      <c r="PC36" s="169" t="e">
        <f t="shared" ref="PC36:PC67" si="442">IF(ISNONTEXT($K36),_xlfn.NORM.DIST(HJ36,$G36,$K36,FALSE),NA())</f>
        <v>#N/A</v>
      </c>
      <c r="PD36" s="169" t="e">
        <f t="shared" ref="PD36:PD67" si="443">IF(ISNONTEXT($K36),_xlfn.NORM.DIST(HK36,$G36,$K36,FALSE),NA())</f>
        <v>#N/A</v>
      </c>
      <c r="PE36" s="169" t="e">
        <f t="shared" ref="PE36:PE67" si="444">IF(ISNONTEXT($K36),_xlfn.NORM.DIST(HL36,$G36,$K36,FALSE),NA())</f>
        <v>#N/A</v>
      </c>
      <c r="PF36" s="169" t="e">
        <f t="shared" ref="PF36:PF67" si="445">IF(ISNONTEXT($K36),_xlfn.NORM.DIST(HM36,$G36,$K36,FALSE),NA())</f>
        <v>#N/A</v>
      </c>
      <c r="PG36" s="169" t="e">
        <f t="shared" ref="PG36:PG67" si="446">IF(ISNONTEXT($K36),_xlfn.NORM.DIST(HN36,$G36,$K36,FALSE),NA())</f>
        <v>#N/A</v>
      </c>
      <c r="PH36" s="169" t="e">
        <f t="shared" ref="PH36:PH67" si="447">IF(ISNONTEXT($K36),_xlfn.NORM.DIST(HO36,$G36,$K36,FALSE),NA())</f>
        <v>#N/A</v>
      </c>
    </row>
    <row r="37" spans="1:424" hidden="1" x14ac:dyDescent="0.75">
      <c r="A37" s="4">
        <v>34</v>
      </c>
      <c r="B37" s="96" t="str">
        <f t="shared" si="208"/>
        <v/>
      </c>
      <c r="C37" s="95"/>
      <c r="D37" s="96" t="str">
        <f t="shared" si="209"/>
        <v/>
      </c>
      <c r="E37" s="124" t="str">
        <f t="shared" si="0"/>
        <v/>
      </c>
      <c r="F37" s="124" t="str">
        <f t="shared" si="1"/>
        <v/>
      </c>
      <c r="G37" s="73" t="str">
        <f t="shared" si="210"/>
        <v/>
      </c>
      <c r="H37" s="23"/>
      <c r="I37" s="57"/>
      <c r="J37" s="280"/>
      <c r="K37" s="74" t="str">
        <f>IF(AND(B37&gt;0,C37&gt;0,D37&gt;0),IF(ISBLANK(J37),IF(ISBLANK(H37),"",(D37-B37)*VLOOKUP(H37,VLookups!$A$4:$B$13,2,FALSE)),J37),"")</f>
        <v/>
      </c>
      <c r="L37" s="75" t="str">
        <f t="shared" si="246"/>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211"/>
        <v/>
      </c>
      <c r="W37" s="49" t="str">
        <f t="shared" si="212"/>
        <v/>
      </c>
      <c r="X37" s="49" t="str">
        <f t="shared" si="244"/>
        <v/>
      </c>
      <c r="Y37" s="49" t="str">
        <f t="shared" si="244"/>
        <v/>
      </c>
      <c r="Z37" s="49" t="str">
        <f t="shared" si="244"/>
        <v/>
      </c>
      <c r="AA37" s="49" t="str">
        <f t="shared" si="244"/>
        <v/>
      </c>
      <c r="AB37" s="49" t="str">
        <f t="shared" si="244"/>
        <v/>
      </c>
      <c r="AC37" s="49" t="str">
        <f t="shared" si="244"/>
        <v/>
      </c>
      <c r="AD37" s="49" t="str">
        <f t="shared" si="244"/>
        <v/>
      </c>
      <c r="AE37" s="49" t="str">
        <f t="shared" si="244"/>
        <v/>
      </c>
      <c r="AF37" s="49" t="str">
        <f t="shared" si="244"/>
        <v/>
      </c>
      <c r="AG37" s="49" t="str">
        <f t="shared" si="244"/>
        <v/>
      </c>
      <c r="AH37" s="49" t="str">
        <f t="shared" si="244"/>
        <v/>
      </c>
      <c r="AI37" s="49" t="str">
        <f t="shared" si="244"/>
        <v/>
      </c>
      <c r="AJ37" s="49" t="str">
        <f t="shared" si="244"/>
        <v/>
      </c>
      <c r="AK37" s="49" t="str">
        <f t="shared" si="244"/>
        <v/>
      </c>
      <c r="AL37" s="49" t="str">
        <f t="shared" si="244"/>
        <v/>
      </c>
      <c r="AM37" s="49" t="str">
        <f t="shared" si="244"/>
        <v/>
      </c>
      <c r="AN37" s="49" t="str">
        <f t="shared" si="244"/>
        <v/>
      </c>
      <c r="AO37" s="49" t="str">
        <f t="shared" si="244"/>
        <v/>
      </c>
      <c r="AP37" s="49" t="str">
        <f t="shared" si="244"/>
        <v/>
      </c>
      <c r="AQ37" s="49" t="str">
        <f t="shared" si="244"/>
        <v/>
      </c>
      <c r="AR37" s="49" t="str">
        <f t="shared" si="244"/>
        <v/>
      </c>
      <c r="AS37" s="49" t="str">
        <f t="shared" si="244"/>
        <v/>
      </c>
      <c r="AT37" s="49" t="str">
        <f t="shared" si="244"/>
        <v/>
      </c>
      <c r="AU37" s="49" t="str">
        <f t="shared" si="244"/>
        <v/>
      </c>
      <c r="AV37" s="49" t="str">
        <f t="shared" si="244"/>
        <v/>
      </c>
      <c r="AW37" s="49" t="str">
        <f t="shared" si="244"/>
        <v/>
      </c>
      <c r="AX37" s="49" t="str">
        <f t="shared" si="244"/>
        <v/>
      </c>
      <c r="AY37" s="49" t="str">
        <f t="shared" si="244"/>
        <v/>
      </c>
      <c r="AZ37" s="49" t="str">
        <f t="shared" si="244"/>
        <v/>
      </c>
      <c r="BA37" s="49" t="str">
        <f t="shared" si="244"/>
        <v/>
      </c>
      <c r="BB37" s="49" t="str">
        <f t="shared" si="244"/>
        <v/>
      </c>
      <c r="BC37" s="49" t="str">
        <f t="shared" si="244"/>
        <v/>
      </c>
      <c r="BD37" s="49" t="str">
        <f t="shared" si="244"/>
        <v/>
      </c>
      <c r="BE37" s="49" t="str">
        <f t="shared" si="244"/>
        <v/>
      </c>
      <c r="BF37" s="49" t="str">
        <f t="shared" si="244"/>
        <v/>
      </c>
      <c r="BG37" s="49" t="str">
        <f t="shared" si="244"/>
        <v/>
      </c>
      <c r="BH37" s="49" t="str">
        <f t="shared" si="244"/>
        <v/>
      </c>
      <c r="BI37" s="49" t="str">
        <f t="shared" si="244"/>
        <v/>
      </c>
      <c r="BJ37" s="49" t="str">
        <f t="shared" si="244"/>
        <v/>
      </c>
      <c r="BK37" s="49" t="str">
        <f t="shared" si="244"/>
        <v/>
      </c>
      <c r="BL37" s="49" t="str">
        <f t="shared" si="244"/>
        <v/>
      </c>
      <c r="BM37" s="49" t="str">
        <f t="shared" si="244"/>
        <v/>
      </c>
      <c r="BN37" s="49" t="str">
        <f t="shared" si="244"/>
        <v/>
      </c>
      <c r="BO37" s="49" t="str">
        <f t="shared" si="244"/>
        <v/>
      </c>
      <c r="BP37" s="49" t="str">
        <f t="shared" si="244"/>
        <v/>
      </c>
      <c r="BQ37" s="49" t="str">
        <f t="shared" si="244"/>
        <v/>
      </c>
      <c r="BR37" s="49" t="str">
        <f t="shared" si="244"/>
        <v/>
      </c>
      <c r="BS37" s="49" t="str">
        <f t="shared" si="244"/>
        <v/>
      </c>
      <c r="BT37" s="49" t="str">
        <f t="shared" si="244"/>
        <v/>
      </c>
      <c r="BU37" s="49" t="str">
        <f t="shared" si="244"/>
        <v/>
      </c>
      <c r="BV37" s="49" t="str">
        <f t="shared" si="244"/>
        <v/>
      </c>
      <c r="BW37" s="49" t="str">
        <f t="shared" si="244"/>
        <v/>
      </c>
      <c r="BX37" s="49" t="str">
        <f t="shared" si="244"/>
        <v/>
      </c>
      <c r="BY37" s="49" t="str">
        <f t="shared" si="244"/>
        <v/>
      </c>
      <c r="BZ37" s="49" t="str">
        <f t="shared" si="244"/>
        <v/>
      </c>
      <c r="CA37" s="49" t="str">
        <f t="shared" si="244"/>
        <v/>
      </c>
      <c r="CB37" s="49" t="str">
        <f t="shared" si="244"/>
        <v/>
      </c>
      <c r="CC37" s="49" t="str">
        <f t="shared" si="244"/>
        <v/>
      </c>
      <c r="CD37" s="49" t="str">
        <f t="shared" si="244"/>
        <v/>
      </c>
      <c r="CE37" s="49" t="str">
        <f t="shared" si="244"/>
        <v/>
      </c>
      <c r="CF37" s="49" t="str">
        <f t="shared" si="244"/>
        <v/>
      </c>
      <c r="CG37" s="49" t="str">
        <f t="shared" si="244"/>
        <v/>
      </c>
      <c r="CH37" s="49" t="str">
        <f t="shared" si="244"/>
        <v/>
      </c>
      <c r="CI37" s="49" t="str">
        <f t="shared" ref="CI37:DR40" si="448">IF(ISNONTEXT($V37),CJ37-$V37,"")</f>
        <v/>
      </c>
      <c r="CJ37" s="49" t="str">
        <f t="shared" si="448"/>
        <v/>
      </c>
      <c r="CK37" s="49" t="str">
        <f t="shared" si="448"/>
        <v/>
      </c>
      <c r="CL37" s="49" t="str">
        <f t="shared" si="448"/>
        <v/>
      </c>
      <c r="CM37" s="49" t="str">
        <f t="shared" si="448"/>
        <v/>
      </c>
      <c r="CN37" s="49" t="str">
        <f t="shared" si="448"/>
        <v/>
      </c>
      <c r="CO37" s="49" t="str">
        <f t="shared" si="448"/>
        <v/>
      </c>
      <c r="CP37" s="49" t="str">
        <f t="shared" si="448"/>
        <v/>
      </c>
      <c r="CQ37" s="49" t="str">
        <f t="shared" si="448"/>
        <v/>
      </c>
      <c r="CR37" s="49" t="str">
        <f t="shared" si="448"/>
        <v/>
      </c>
      <c r="CS37" s="49" t="str">
        <f t="shared" si="448"/>
        <v/>
      </c>
      <c r="CT37" s="49" t="str">
        <f t="shared" si="448"/>
        <v/>
      </c>
      <c r="CU37" s="49" t="str">
        <f t="shared" si="448"/>
        <v/>
      </c>
      <c r="CV37" s="49" t="str">
        <f t="shared" si="448"/>
        <v/>
      </c>
      <c r="CW37" s="49" t="str">
        <f t="shared" si="448"/>
        <v/>
      </c>
      <c r="CX37" s="49" t="str">
        <f t="shared" si="448"/>
        <v/>
      </c>
      <c r="CY37" s="49" t="str">
        <f t="shared" si="448"/>
        <v/>
      </c>
      <c r="CZ37" s="49" t="str">
        <f t="shared" si="448"/>
        <v/>
      </c>
      <c r="DA37" s="49" t="str">
        <f t="shared" si="448"/>
        <v/>
      </c>
      <c r="DB37" s="49" t="str">
        <f t="shared" si="448"/>
        <v/>
      </c>
      <c r="DC37" s="49" t="str">
        <f t="shared" si="448"/>
        <v/>
      </c>
      <c r="DD37" s="49" t="str">
        <f t="shared" si="448"/>
        <v/>
      </c>
      <c r="DE37" s="49" t="str">
        <f t="shared" si="448"/>
        <v/>
      </c>
      <c r="DF37" s="49" t="str">
        <f t="shared" si="448"/>
        <v/>
      </c>
      <c r="DG37" s="49" t="str">
        <f t="shared" si="448"/>
        <v/>
      </c>
      <c r="DH37" s="49" t="str">
        <f t="shared" si="448"/>
        <v/>
      </c>
      <c r="DI37" s="49" t="str">
        <f t="shared" si="448"/>
        <v/>
      </c>
      <c r="DJ37" s="49" t="str">
        <f t="shared" si="448"/>
        <v/>
      </c>
      <c r="DK37" s="49" t="str">
        <f t="shared" si="448"/>
        <v/>
      </c>
      <c r="DL37" s="49" t="str">
        <f t="shared" si="448"/>
        <v/>
      </c>
      <c r="DM37" s="49" t="str">
        <f t="shared" si="448"/>
        <v/>
      </c>
      <c r="DN37" s="49" t="str">
        <f t="shared" si="448"/>
        <v/>
      </c>
      <c r="DO37" s="49" t="str">
        <f t="shared" si="448"/>
        <v/>
      </c>
      <c r="DP37" s="49" t="str">
        <f t="shared" si="448"/>
        <v/>
      </c>
      <c r="DQ37" s="49" t="str">
        <f t="shared" si="448"/>
        <v/>
      </c>
      <c r="DR37" s="49" t="str">
        <f t="shared" si="448"/>
        <v/>
      </c>
      <c r="DS37" s="183" t="str">
        <f t="shared" si="213"/>
        <v/>
      </c>
      <c r="DT37" s="49" t="str">
        <f t="shared" si="214"/>
        <v/>
      </c>
      <c r="DU37" s="49" t="str">
        <f t="shared" si="245"/>
        <v/>
      </c>
      <c r="DV37" s="49" t="str">
        <f t="shared" si="245"/>
        <v/>
      </c>
      <c r="DW37" s="49" t="str">
        <f t="shared" si="245"/>
        <v/>
      </c>
      <c r="DX37" s="49" t="str">
        <f t="shared" si="245"/>
        <v/>
      </c>
      <c r="DY37" s="49" t="str">
        <f t="shared" si="245"/>
        <v/>
      </c>
      <c r="DZ37" s="49" t="str">
        <f t="shared" si="245"/>
        <v/>
      </c>
      <c r="EA37" s="49" t="str">
        <f t="shared" si="245"/>
        <v/>
      </c>
      <c r="EB37" s="49" t="str">
        <f t="shared" si="245"/>
        <v/>
      </c>
      <c r="EC37" s="49" t="str">
        <f t="shared" si="245"/>
        <v/>
      </c>
      <c r="ED37" s="49" t="str">
        <f t="shared" si="245"/>
        <v/>
      </c>
      <c r="EE37" s="49" t="str">
        <f t="shared" si="245"/>
        <v/>
      </c>
      <c r="EF37" s="49" t="str">
        <f t="shared" si="245"/>
        <v/>
      </c>
      <c r="EG37" s="49" t="str">
        <f t="shared" si="245"/>
        <v/>
      </c>
      <c r="EH37" s="49" t="str">
        <f t="shared" si="245"/>
        <v/>
      </c>
      <c r="EI37" s="49" t="str">
        <f t="shared" si="245"/>
        <v/>
      </c>
      <c r="EJ37" s="49" t="str">
        <f t="shared" si="245"/>
        <v/>
      </c>
      <c r="EK37" s="49" t="str">
        <f t="shared" si="245"/>
        <v/>
      </c>
      <c r="EL37" s="49" t="str">
        <f t="shared" si="245"/>
        <v/>
      </c>
      <c r="EM37" s="49" t="str">
        <f t="shared" si="245"/>
        <v/>
      </c>
      <c r="EN37" s="49" t="str">
        <f t="shared" si="245"/>
        <v/>
      </c>
      <c r="EO37" s="49" t="str">
        <f t="shared" si="245"/>
        <v/>
      </c>
      <c r="EP37" s="49" t="str">
        <f t="shared" si="245"/>
        <v/>
      </c>
      <c r="EQ37" s="49" t="str">
        <f t="shared" si="245"/>
        <v/>
      </c>
      <c r="ER37" s="49" t="str">
        <f t="shared" si="245"/>
        <v/>
      </c>
      <c r="ES37" s="49" t="str">
        <f t="shared" si="245"/>
        <v/>
      </c>
      <c r="ET37" s="49" t="str">
        <f t="shared" si="245"/>
        <v/>
      </c>
      <c r="EU37" s="49" t="str">
        <f t="shared" si="245"/>
        <v/>
      </c>
      <c r="EV37" s="49" t="str">
        <f t="shared" si="245"/>
        <v/>
      </c>
      <c r="EW37" s="49" t="str">
        <f t="shared" si="245"/>
        <v/>
      </c>
      <c r="EX37" s="49" t="str">
        <f t="shared" si="245"/>
        <v/>
      </c>
      <c r="EY37" s="49" t="str">
        <f t="shared" si="245"/>
        <v/>
      </c>
      <c r="EZ37" s="49" t="str">
        <f t="shared" si="245"/>
        <v/>
      </c>
      <c r="FA37" s="49" t="str">
        <f t="shared" si="245"/>
        <v/>
      </c>
      <c r="FB37" s="49" t="str">
        <f t="shared" si="245"/>
        <v/>
      </c>
      <c r="FC37" s="49" t="str">
        <f t="shared" si="245"/>
        <v/>
      </c>
      <c r="FD37" s="49" t="str">
        <f t="shared" si="245"/>
        <v/>
      </c>
      <c r="FE37" s="49" t="str">
        <f t="shared" si="245"/>
        <v/>
      </c>
      <c r="FF37" s="49" t="str">
        <f t="shared" si="245"/>
        <v/>
      </c>
      <c r="FG37" s="49" t="str">
        <f t="shared" si="245"/>
        <v/>
      </c>
      <c r="FH37" s="49" t="str">
        <f t="shared" si="245"/>
        <v/>
      </c>
      <c r="FI37" s="49" t="str">
        <f t="shared" si="245"/>
        <v/>
      </c>
      <c r="FJ37" s="49" t="str">
        <f t="shared" si="245"/>
        <v/>
      </c>
      <c r="FK37" s="49" t="str">
        <f t="shared" si="245"/>
        <v/>
      </c>
      <c r="FL37" s="49" t="str">
        <f t="shared" si="245"/>
        <v/>
      </c>
      <c r="FM37" s="49" t="str">
        <f t="shared" si="245"/>
        <v/>
      </c>
      <c r="FN37" s="49" t="str">
        <f t="shared" si="245"/>
        <v/>
      </c>
      <c r="FO37" s="49" t="str">
        <f t="shared" si="245"/>
        <v/>
      </c>
      <c r="FP37" s="49" t="str">
        <f t="shared" si="245"/>
        <v/>
      </c>
      <c r="FQ37" s="49" t="str">
        <f t="shared" si="245"/>
        <v/>
      </c>
      <c r="FR37" s="49" t="str">
        <f t="shared" si="245"/>
        <v/>
      </c>
      <c r="FS37" s="49" t="str">
        <f t="shared" si="245"/>
        <v/>
      </c>
      <c r="FT37" s="49" t="str">
        <f t="shared" si="245"/>
        <v/>
      </c>
      <c r="FU37" s="49" t="str">
        <f t="shared" si="245"/>
        <v/>
      </c>
      <c r="FV37" s="49" t="str">
        <f t="shared" si="245"/>
        <v/>
      </c>
      <c r="FW37" s="49" t="str">
        <f t="shared" si="245"/>
        <v/>
      </c>
      <c r="FX37" s="49" t="str">
        <f t="shared" si="245"/>
        <v/>
      </c>
      <c r="FY37" s="49" t="str">
        <f t="shared" si="245"/>
        <v/>
      </c>
      <c r="FZ37" s="49" t="str">
        <f t="shared" si="245"/>
        <v/>
      </c>
      <c r="GA37" s="49" t="str">
        <f t="shared" si="245"/>
        <v/>
      </c>
      <c r="GB37" s="49" t="str">
        <f t="shared" si="245"/>
        <v/>
      </c>
      <c r="GC37" s="49" t="str">
        <f t="shared" si="245"/>
        <v/>
      </c>
      <c r="GD37" s="49" t="str">
        <f t="shared" si="245"/>
        <v/>
      </c>
      <c r="GE37" s="49" t="str">
        <f t="shared" si="245"/>
        <v/>
      </c>
      <c r="GF37" s="49" t="str">
        <f t="shared" ref="GF37:HO40" si="449">IF(ISNONTEXT($V37),GE37+$V37,"")</f>
        <v/>
      </c>
      <c r="GG37" s="49" t="str">
        <f t="shared" si="449"/>
        <v/>
      </c>
      <c r="GH37" s="49" t="str">
        <f t="shared" si="449"/>
        <v/>
      </c>
      <c r="GI37" s="49" t="str">
        <f t="shared" si="449"/>
        <v/>
      </c>
      <c r="GJ37" s="49" t="str">
        <f t="shared" si="449"/>
        <v/>
      </c>
      <c r="GK37" s="49" t="str">
        <f t="shared" si="449"/>
        <v/>
      </c>
      <c r="GL37" s="49" t="str">
        <f t="shared" si="449"/>
        <v/>
      </c>
      <c r="GM37" s="49" t="str">
        <f t="shared" si="449"/>
        <v/>
      </c>
      <c r="GN37" s="49" t="str">
        <f t="shared" si="449"/>
        <v/>
      </c>
      <c r="GO37" s="49" t="str">
        <f t="shared" si="449"/>
        <v/>
      </c>
      <c r="GP37" s="49" t="str">
        <f t="shared" si="449"/>
        <v/>
      </c>
      <c r="GQ37" s="49" t="str">
        <f t="shared" si="449"/>
        <v/>
      </c>
      <c r="GR37" s="49" t="str">
        <f t="shared" si="449"/>
        <v/>
      </c>
      <c r="GS37" s="49" t="str">
        <f t="shared" si="449"/>
        <v/>
      </c>
      <c r="GT37" s="49" t="str">
        <f t="shared" si="449"/>
        <v/>
      </c>
      <c r="GU37" s="49" t="str">
        <f t="shared" si="449"/>
        <v/>
      </c>
      <c r="GV37" s="49" t="str">
        <f t="shared" si="449"/>
        <v/>
      </c>
      <c r="GW37" s="49" t="str">
        <f t="shared" si="449"/>
        <v/>
      </c>
      <c r="GX37" s="49" t="str">
        <f t="shared" si="449"/>
        <v/>
      </c>
      <c r="GY37" s="49" t="str">
        <f t="shared" si="449"/>
        <v/>
      </c>
      <c r="GZ37" s="49" t="str">
        <f t="shared" si="449"/>
        <v/>
      </c>
      <c r="HA37" s="49" t="str">
        <f t="shared" si="449"/>
        <v/>
      </c>
      <c r="HB37" s="49" t="str">
        <f t="shared" si="449"/>
        <v/>
      </c>
      <c r="HC37" s="49" t="str">
        <f t="shared" si="449"/>
        <v/>
      </c>
      <c r="HD37" s="49" t="str">
        <f t="shared" si="449"/>
        <v/>
      </c>
      <c r="HE37" s="49" t="str">
        <f t="shared" si="449"/>
        <v/>
      </c>
      <c r="HF37" s="49" t="str">
        <f t="shared" si="449"/>
        <v/>
      </c>
      <c r="HG37" s="49" t="str">
        <f t="shared" si="449"/>
        <v/>
      </c>
      <c r="HH37" s="49" t="str">
        <f t="shared" si="449"/>
        <v/>
      </c>
      <c r="HI37" s="49" t="str">
        <f t="shared" si="449"/>
        <v/>
      </c>
      <c r="HJ37" s="49" t="str">
        <f t="shared" si="449"/>
        <v/>
      </c>
      <c r="HK37" s="49" t="str">
        <f t="shared" si="449"/>
        <v/>
      </c>
      <c r="HL37" s="49" t="str">
        <f t="shared" si="449"/>
        <v/>
      </c>
      <c r="HM37" s="49" t="str">
        <f t="shared" si="449"/>
        <v/>
      </c>
      <c r="HN37" s="49" t="str">
        <f t="shared" si="449"/>
        <v/>
      </c>
      <c r="HO37" s="49" t="str">
        <f t="shared" si="449"/>
        <v/>
      </c>
      <c r="HP37" s="169" t="e">
        <f t="shared" si="247"/>
        <v>#N/A</v>
      </c>
      <c r="HQ37" s="169" t="e">
        <f t="shared" si="248"/>
        <v>#N/A</v>
      </c>
      <c r="HR37" s="169" t="e">
        <f t="shared" si="249"/>
        <v>#N/A</v>
      </c>
      <c r="HS37" s="169" t="e">
        <f t="shared" si="250"/>
        <v>#N/A</v>
      </c>
      <c r="HT37" s="169" t="e">
        <f t="shared" si="251"/>
        <v>#N/A</v>
      </c>
      <c r="HU37" s="169" t="e">
        <f t="shared" si="252"/>
        <v>#N/A</v>
      </c>
      <c r="HV37" s="169" t="e">
        <f t="shared" si="253"/>
        <v>#N/A</v>
      </c>
      <c r="HW37" s="169" t="e">
        <f t="shared" si="254"/>
        <v>#N/A</v>
      </c>
      <c r="HX37" s="169" t="e">
        <f t="shared" si="255"/>
        <v>#N/A</v>
      </c>
      <c r="HY37" s="169" t="e">
        <f t="shared" si="256"/>
        <v>#N/A</v>
      </c>
      <c r="HZ37" s="169" t="e">
        <f t="shared" si="257"/>
        <v>#N/A</v>
      </c>
      <c r="IA37" s="169" t="e">
        <f t="shared" si="258"/>
        <v>#N/A</v>
      </c>
      <c r="IB37" s="169" t="e">
        <f t="shared" si="259"/>
        <v>#N/A</v>
      </c>
      <c r="IC37" s="169" t="e">
        <f t="shared" si="260"/>
        <v>#N/A</v>
      </c>
      <c r="ID37" s="169" t="e">
        <f t="shared" si="261"/>
        <v>#N/A</v>
      </c>
      <c r="IE37" s="169" t="e">
        <f t="shared" si="262"/>
        <v>#N/A</v>
      </c>
      <c r="IF37" s="169" t="e">
        <f t="shared" si="263"/>
        <v>#N/A</v>
      </c>
      <c r="IG37" s="169" t="e">
        <f t="shared" si="264"/>
        <v>#N/A</v>
      </c>
      <c r="IH37" s="169" t="e">
        <f t="shared" si="265"/>
        <v>#N/A</v>
      </c>
      <c r="II37" s="169" t="e">
        <f t="shared" si="266"/>
        <v>#N/A</v>
      </c>
      <c r="IJ37" s="169" t="e">
        <f t="shared" si="267"/>
        <v>#N/A</v>
      </c>
      <c r="IK37" s="169" t="e">
        <f t="shared" si="268"/>
        <v>#N/A</v>
      </c>
      <c r="IL37" s="169" t="e">
        <f t="shared" si="269"/>
        <v>#N/A</v>
      </c>
      <c r="IM37" s="169" t="e">
        <f t="shared" si="270"/>
        <v>#N/A</v>
      </c>
      <c r="IN37" s="169" t="e">
        <f t="shared" si="271"/>
        <v>#N/A</v>
      </c>
      <c r="IO37" s="169" t="e">
        <f t="shared" si="272"/>
        <v>#N/A</v>
      </c>
      <c r="IP37" s="169" t="e">
        <f t="shared" si="273"/>
        <v>#N/A</v>
      </c>
      <c r="IQ37" s="169" t="e">
        <f t="shared" si="274"/>
        <v>#N/A</v>
      </c>
      <c r="IR37" s="169" t="e">
        <f t="shared" si="275"/>
        <v>#N/A</v>
      </c>
      <c r="IS37" s="169" t="e">
        <f t="shared" si="276"/>
        <v>#N/A</v>
      </c>
      <c r="IT37" s="169" t="e">
        <f t="shared" si="277"/>
        <v>#N/A</v>
      </c>
      <c r="IU37" s="169" t="e">
        <f t="shared" si="278"/>
        <v>#N/A</v>
      </c>
      <c r="IV37" s="169" t="e">
        <f t="shared" si="279"/>
        <v>#N/A</v>
      </c>
      <c r="IW37" s="169" t="e">
        <f t="shared" si="280"/>
        <v>#N/A</v>
      </c>
      <c r="IX37" s="169" t="e">
        <f t="shared" si="281"/>
        <v>#N/A</v>
      </c>
      <c r="IY37" s="169" t="e">
        <f t="shared" si="282"/>
        <v>#N/A</v>
      </c>
      <c r="IZ37" s="169" t="e">
        <f t="shared" si="283"/>
        <v>#N/A</v>
      </c>
      <c r="JA37" s="169" t="e">
        <f t="shared" si="284"/>
        <v>#N/A</v>
      </c>
      <c r="JB37" s="169" t="e">
        <f t="shared" si="285"/>
        <v>#N/A</v>
      </c>
      <c r="JC37" s="169" t="e">
        <f t="shared" si="286"/>
        <v>#N/A</v>
      </c>
      <c r="JD37" s="169" t="e">
        <f t="shared" si="287"/>
        <v>#N/A</v>
      </c>
      <c r="JE37" s="169" t="e">
        <f t="shared" si="288"/>
        <v>#N/A</v>
      </c>
      <c r="JF37" s="169" t="e">
        <f t="shared" si="289"/>
        <v>#N/A</v>
      </c>
      <c r="JG37" s="169" t="e">
        <f t="shared" si="290"/>
        <v>#N/A</v>
      </c>
      <c r="JH37" s="169" t="e">
        <f t="shared" si="291"/>
        <v>#N/A</v>
      </c>
      <c r="JI37" s="169" t="e">
        <f t="shared" si="292"/>
        <v>#N/A</v>
      </c>
      <c r="JJ37" s="169" t="e">
        <f t="shared" si="293"/>
        <v>#N/A</v>
      </c>
      <c r="JK37" s="169" t="e">
        <f t="shared" si="294"/>
        <v>#N/A</v>
      </c>
      <c r="JL37" s="169" t="e">
        <f t="shared" si="295"/>
        <v>#N/A</v>
      </c>
      <c r="JM37" s="169" t="e">
        <f t="shared" si="296"/>
        <v>#N/A</v>
      </c>
      <c r="JN37" s="169" t="e">
        <f t="shared" si="297"/>
        <v>#N/A</v>
      </c>
      <c r="JO37" s="169" t="e">
        <f t="shared" si="298"/>
        <v>#N/A</v>
      </c>
      <c r="JP37" s="169" t="e">
        <f t="shared" si="299"/>
        <v>#N/A</v>
      </c>
      <c r="JQ37" s="169" t="e">
        <f t="shared" si="300"/>
        <v>#N/A</v>
      </c>
      <c r="JR37" s="169" t="e">
        <f t="shared" si="301"/>
        <v>#N/A</v>
      </c>
      <c r="JS37" s="169" t="e">
        <f t="shared" si="302"/>
        <v>#N/A</v>
      </c>
      <c r="JT37" s="169" t="e">
        <f t="shared" si="303"/>
        <v>#N/A</v>
      </c>
      <c r="JU37" s="169" t="e">
        <f t="shared" si="304"/>
        <v>#N/A</v>
      </c>
      <c r="JV37" s="169" t="e">
        <f t="shared" si="305"/>
        <v>#N/A</v>
      </c>
      <c r="JW37" s="169" t="e">
        <f t="shared" si="306"/>
        <v>#N/A</v>
      </c>
      <c r="JX37" s="169" t="e">
        <f t="shared" si="307"/>
        <v>#N/A</v>
      </c>
      <c r="JY37" s="169" t="e">
        <f t="shared" si="308"/>
        <v>#N/A</v>
      </c>
      <c r="JZ37" s="169" t="e">
        <f t="shared" si="309"/>
        <v>#N/A</v>
      </c>
      <c r="KA37" s="169" t="e">
        <f t="shared" si="310"/>
        <v>#N/A</v>
      </c>
      <c r="KB37" s="169" t="e">
        <f t="shared" si="311"/>
        <v>#N/A</v>
      </c>
      <c r="KC37" s="169" t="e">
        <f t="shared" si="312"/>
        <v>#N/A</v>
      </c>
      <c r="KD37" s="169" t="e">
        <f t="shared" si="313"/>
        <v>#N/A</v>
      </c>
      <c r="KE37" s="169" t="e">
        <f t="shared" si="314"/>
        <v>#N/A</v>
      </c>
      <c r="KF37" s="169" t="e">
        <f t="shared" si="315"/>
        <v>#N/A</v>
      </c>
      <c r="KG37" s="169" t="e">
        <f t="shared" si="316"/>
        <v>#N/A</v>
      </c>
      <c r="KH37" s="169" t="e">
        <f t="shared" si="317"/>
        <v>#N/A</v>
      </c>
      <c r="KI37" s="169" t="e">
        <f t="shared" si="318"/>
        <v>#N/A</v>
      </c>
      <c r="KJ37" s="169" t="e">
        <f t="shared" si="319"/>
        <v>#N/A</v>
      </c>
      <c r="KK37" s="169" t="e">
        <f t="shared" si="320"/>
        <v>#N/A</v>
      </c>
      <c r="KL37" s="169" t="e">
        <f t="shared" si="321"/>
        <v>#N/A</v>
      </c>
      <c r="KM37" s="169" t="e">
        <f t="shared" si="322"/>
        <v>#N/A</v>
      </c>
      <c r="KN37" s="169" t="e">
        <f t="shared" si="323"/>
        <v>#N/A</v>
      </c>
      <c r="KO37" s="169" t="e">
        <f t="shared" si="324"/>
        <v>#N/A</v>
      </c>
      <c r="KP37" s="169" t="e">
        <f t="shared" si="325"/>
        <v>#N/A</v>
      </c>
      <c r="KQ37" s="169" t="e">
        <f t="shared" si="326"/>
        <v>#N/A</v>
      </c>
      <c r="KR37" s="169" t="e">
        <f t="shared" si="327"/>
        <v>#N/A</v>
      </c>
      <c r="KS37" s="169" t="e">
        <f t="shared" si="328"/>
        <v>#N/A</v>
      </c>
      <c r="KT37" s="169" t="e">
        <f t="shared" si="329"/>
        <v>#N/A</v>
      </c>
      <c r="KU37" s="169" t="e">
        <f t="shared" si="330"/>
        <v>#N/A</v>
      </c>
      <c r="KV37" s="169" t="e">
        <f t="shared" si="331"/>
        <v>#N/A</v>
      </c>
      <c r="KW37" s="169" t="e">
        <f t="shared" si="332"/>
        <v>#N/A</v>
      </c>
      <c r="KX37" s="169" t="e">
        <f t="shared" si="333"/>
        <v>#N/A</v>
      </c>
      <c r="KY37" s="169" t="e">
        <f t="shared" si="334"/>
        <v>#N/A</v>
      </c>
      <c r="KZ37" s="169" t="e">
        <f t="shared" si="335"/>
        <v>#N/A</v>
      </c>
      <c r="LA37" s="169" t="e">
        <f t="shared" si="336"/>
        <v>#N/A</v>
      </c>
      <c r="LB37" s="169" t="e">
        <f t="shared" si="337"/>
        <v>#N/A</v>
      </c>
      <c r="LC37" s="169" t="e">
        <f t="shared" si="338"/>
        <v>#N/A</v>
      </c>
      <c r="LD37" s="169" t="e">
        <f t="shared" si="339"/>
        <v>#N/A</v>
      </c>
      <c r="LE37" s="169" t="e">
        <f t="shared" si="340"/>
        <v>#N/A</v>
      </c>
      <c r="LF37" s="169" t="e">
        <f t="shared" si="341"/>
        <v>#N/A</v>
      </c>
      <c r="LG37" s="169" t="e">
        <f t="shared" si="342"/>
        <v>#N/A</v>
      </c>
      <c r="LH37" s="169" t="e">
        <f t="shared" si="343"/>
        <v>#N/A</v>
      </c>
      <c r="LI37" s="169" t="e">
        <f t="shared" si="344"/>
        <v>#N/A</v>
      </c>
      <c r="LJ37" s="169" t="e">
        <f t="shared" si="345"/>
        <v>#N/A</v>
      </c>
      <c r="LK37" s="169" t="e">
        <f t="shared" si="346"/>
        <v>#N/A</v>
      </c>
      <c r="LL37" s="169" t="e">
        <f t="shared" si="347"/>
        <v>#N/A</v>
      </c>
      <c r="LM37" s="169" t="e">
        <f t="shared" si="348"/>
        <v>#N/A</v>
      </c>
      <c r="LN37" s="169" t="e">
        <f t="shared" si="349"/>
        <v>#N/A</v>
      </c>
      <c r="LO37" s="169" t="e">
        <f t="shared" si="350"/>
        <v>#N/A</v>
      </c>
      <c r="LP37" s="169" t="e">
        <f t="shared" si="351"/>
        <v>#N/A</v>
      </c>
      <c r="LQ37" s="169" t="e">
        <f t="shared" si="352"/>
        <v>#N/A</v>
      </c>
      <c r="LR37" s="169" t="e">
        <f t="shared" si="353"/>
        <v>#N/A</v>
      </c>
      <c r="LS37" s="169" t="e">
        <f t="shared" si="354"/>
        <v>#N/A</v>
      </c>
      <c r="LT37" s="169" t="e">
        <f t="shared" si="355"/>
        <v>#N/A</v>
      </c>
      <c r="LU37" s="169" t="e">
        <f t="shared" si="356"/>
        <v>#N/A</v>
      </c>
      <c r="LV37" s="169" t="e">
        <f t="shared" si="357"/>
        <v>#N/A</v>
      </c>
      <c r="LW37" s="169" t="e">
        <f t="shared" si="358"/>
        <v>#N/A</v>
      </c>
      <c r="LX37" s="169" t="e">
        <f t="shared" si="359"/>
        <v>#N/A</v>
      </c>
      <c r="LY37" s="169" t="e">
        <f t="shared" si="360"/>
        <v>#N/A</v>
      </c>
      <c r="LZ37" s="169" t="e">
        <f t="shared" si="361"/>
        <v>#N/A</v>
      </c>
      <c r="MA37" s="169" t="e">
        <f t="shared" si="362"/>
        <v>#N/A</v>
      </c>
      <c r="MB37" s="169" t="e">
        <f t="shared" si="363"/>
        <v>#N/A</v>
      </c>
      <c r="MC37" s="169" t="e">
        <f t="shared" si="364"/>
        <v>#N/A</v>
      </c>
      <c r="MD37" s="169" t="e">
        <f t="shared" si="365"/>
        <v>#N/A</v>
      </c>
      <c r="ME37" s="169" t="e">
        <f t="shared" si="366"/>
        <v>#N/A</v>
      </c>
      <c r="MF37" s="169" t="e">
        <f t="shared" si="367"/>
        <v>#N/A</v>
      </c>
      <c r="MG37" s="169" t="e">
        <f t="shared" si="368"/>
        <v>#N/A</v>
      </c>
      <c r="MH37" s="169" t="e">
        <f t="shared" si="369"/>
        <v>#N/A</v>
      </c>
      <c r="MI37" s="169" t="e">
        <f t="shared" si="370"/>
        <v>#N/A</v>
      </c>
      <c r="MJ37" s="169" t="e">
        <f t="shared" si="371"/>
        <v>#N/A</v>
      </c>
      <c r="MK37" s="169" t="e">
        <f t="shared" si="372"/>
        <v>#N/A</v>
      </c>
      <c r="ML37" s="169" t="e">
        <f t="shared" si="373"/>
        <v>#N/A</v>
      </c>
      <c r="MM37" s="169" t="e">
        <f t="shared" si="374"/>
        <v>#N/A</v>
      </c>
      <c r="MN37" s="169" t="e">
        <f t="shared" si="375"/>
        <v>#N/A</v>
      </c>
      <c r="MO37" s="169" t="e">
        <f t="shared" si="376"/>
        <v>#N/A</v>
      </c>
      <c r="MP37" s="169" t="e">
        <f t="shared" si="377"/>
        <v>#N/A</v>
      </c>
      <c r="MQ37" s="169" t="e">
        <f t="shared" si="378"/>
        <v>#N/A</v>
      </c>
      <c r="MR37" s="169" t="e">
        <f t="shared" si="379"/>
        <v>#N/A</v>
      </c>
      <c r="MS37" s="169" t="e">
        <f t="shared" si="380"/>
        <v>#N/A</v>
      </c>
      <c r="MT37" s="169" t="e">
        <f t="shared" si="381"/>
        <v>#N/A</v>
      </c>
      <c r="MU37" s="169" t="e">
        <f t="shared" si="382"/>
        <v>#N/A</v>
      </c>
      <c r="MV37" s="169" t="e">
        <f t="shared" si="383"/>
        <v>#N/A</v>
      </c>
      <c r="MW37" s="169" t="e">
        <f t="shared" si="384"/>
        <v>#N/A</v>
      </c>
      <c r="MX37" s="169" t="e">
        <f t="shared" si="385"/>
        <v>#N/A</v>
      </c>
      <c r="MY37" s="169" t="e">
        <f t="shared" si="386"/>
        <v>#N/A</v>
      </c>
      <c r="MZ37" s="169" t="e">
        <f t="shared" si="387"/>
        <v>#N/A</v>
      </c>
      <c r="NA37" s="169" t="e">
        <f t="shared" si="388"/>
        <v>#N/A</v>
      </c>
      <c r="NB37" s="169" t="e">
        <f t="shared" si="389"/>
        <v>#N/A</v>
      </c>
      <c r="NC37" s="169" t="e">
        <f t="shared" si="390"/>
        <v>#N/A</v>
      </c>
      <c r="ND37" s="169" t="e">
        <f t="shared" si="391"/>
        <v>#N/A</v>
      </c>
      <c r="NE37" s="169" t="e">
        <f t="shared" si="392"/>
        <v>#N/A</v>
      </c>
      <c r="NF37" s="169" t="e">
        <f t="shared" si="393"/>
        <v>#N/A</v>
      </c>
      <c r="NG37" s="169" t="e">
        <f t="shared" si="394"/>
        <v>#N/A</v>
      </c>
      <c r="NH37" s="169" t="e">
        <f t="shared" si="395"/>
        <v>#N/A</v>
      </c>
      <c r="NI37" s="169" t="e">
        <f t="shared" si="396"/>
        <v>#N/A</v>
      </c>
      <c r="NJ37" s="169" t="e">
        <f t="shared" si="397"/>
        <v>#N/A</v>
      </c>
      <c r="NK37" s="169" t="e">
        <f t="shared" si="398"/>
        <v>#N/A</v>
      </c>
      <c r="NL37" s="169" t="e">
        <f t="shared" si="399"/>
        <v>#N/A</v>
      </c>
      <c r="NM37" s="169" t="e">
        <f t="shared" si="400"/>
        <v>#N/A</v>
      </c>
      <c r="NN37" s="169" t="e">
        <f t="shared" si="401"/>
        <v>#N/A</v>
      </c>
      <c r="NO37" s="169" t="e">
        <f t="shared" si="402"/>
        <v>#N/A</v>
      </c>
      <c r="NP37" s="169" t="e">
        <f t="shared" si="403"/>
        <v>#N/A</v>
      </c>
      <c r="NQ37" s="169" t="e">
        <f t="shared" si="404"/>
        <v>#N/A</v>
      </c>
      <c r="NR37" s="169" t="e">
        <f t="shared" si="405"/>
        <v>#N/A</v>
      </c>
      <c r="NS37" s="169" t="e">
        <f t="shared" si="406"/>
        <v>#N/A</v>
      </c>
      <c r="NT37" s="169" t="e">
        <f t="shared" si="407"/>
        <v>#N/A</v>
      </c>
      <c r="NU37" s="169" t="e">
        <f t="shared" si="408"/>
        <v>#N/A</v>
      </c>
      <c r="NV37" s="169" t="e">
        <f t="shared" si="409"/>
        <v>#N/A</v>
      </c>
      <c r="NW37" s="169" t="e">
        <f t="shared" si="410"/>
        <v>#N/A</v>
      </c>
      <c r="NX37" s="169" t="e">
        <f t="shared" si="411"/>
        <v>#N/A</v>
      </c>
      <c r="NY37" s="169" t="e">
        <f t="shared" si="412"/>
        <v>#N/A</v>
      </c>
      <c r="NZ37" s="169" t="e">
        <f t="shared" si="413"/>
        <v>#N/A</v>
      </c>
      <c r="OA37" s="169" t="e">
        <f t="shared" si="414"/>
        <v>#N/A</v>
      </c>
      <c r="OB37" s="169" t="e">
        <f t="shared" si="415"/>
        <v>#N/A</v>
      </c>
      <c r="OC37" s="169" t="e">
        <f t="shared" si="416"/>
        <v>#N/A</v>
      </c>
      <c r="OD37" s="169" t="e">
        <f t="shared" si="417"/>
        <v>#N/A</v>
      </c>
      <c r="OE37" s="169" t="e">
        <f t="shared" si="418"/>
        <v>#N/A</v>
      </c>
      <c r="OF37" s="169" t="e">
        <f t="shared" si="419"/>
        <v>#N/A</v>
      </c>
      <c r="OG37" s="169" t="e">
        <f t="shared" si="420"/>
        <v>#N/A</v>
      </c>
      <c r="OH37" s="169" t="e">
        <f t="shared" si="421"/>
        <v>#N/A</v>
      </c>
      <c r="OI37" s="169" t="e">
        <f t="shared" si="422"/>
        <v>#N/A</v>
      </c>
      <c r="OJ37" s="169" t="e">
        <f t="shared" si="423"/>
        <v>#N/A</v>
      </c>
      <c r="OK37" s="169" t="e">
        <f t="shared" si="424"/>
        <v>#N/A</v>
      </c>
      <c r="OL37" s="169" t="e">
        <f t="shared" si="425"/>
        <v>#N/A</v>
      </c>
      <c r="OM37" s="169" t="e">
        <f t="shared" si="426"/>
        <v>#N/A</v>
      </c>
      <c r="ON37" s="169" t="e">
        <f t="shared" si="427"/>
        <v>#N/A</v>
      </c>
      <c r="OO37" s="169" t="e">
        <f t="shared" si="428"/>
        <v>#N/A</v>
      </c>
      <c r="OP37" s="169" t="e">
        <f t="shared" si="429"/>
        <v>#N/A</v>
      </c>
      <c r="OQ37" s="169" t="e">
        <f t="shared" si="430"/>
        <v>#N/A</v>
      </c>
      <c r="OR37" s="169" t="e">
        <f t="shared" si="431"/>
        <v>#N/A</v>
      </c>
      <c r="OS37" s="169" t="e">
        <f t="shared" si="432"/>
        <v>#N/A</v>
      </c>
      <c r="OT37" s="169" t="e">
        <f t="shared" si="433"/>
        <v>#N/A</v>
      </c>
      <c r="OU37" s="169" t="e">
        <f t="shared" si="434"/>
        <v>#N/A</v>
      </c>
      <c r="OV37" s="169" t="e">
        <f t="shared" si="435"/>
        <v>#N/A</v>
      </c>
      <c r="OW37" s="169" t="e">
        <f t="shared" si="436"/>
        <v>#N/A</v>
      </c>
      <c r="OX37" s="169" t="e">
        <f t="shared" si="437"/>
        <v>#N/A</v>
      </c>
      <c r="OY37" s="169" t="e">
        <f t="shared" si="438"/>
        <v>#N/A</v>
      </c>
      <c r="OZ37" s="169" t="e">
        <f t="shared" si="439"/>
        <v>#N/A</v>
      </c>
      <c r="PA37" s="169" t="e">
        <f t="shared" si="440"/>
        <v>#N/A</v>
      </c>
      <c r="PB37" s="169" t="e">
        <f t="shared" si="441"/>
        <v>#N/A</v>
      </c>
      <c r="PC37" s="169" t="e">
        <f t="shared" si="442"/>
        <v>#N/A</v>
      </c>
      <c r="PD37" s="169" t="e">
        <f t="shared" si="443"/>
        <v>#N/A</v>
      </c>
      <c r="PE37" s="169" t="e">
        <f t="shared" si="444"/>
        <v>#N/A</v>
      </c>
      <c r="PF37" s="169" t="e">
        <f t="shared" si="445"/>
        <v>#N/A</v>
      </c>
      <c r="PG37" s="169" t="e">
        <f t="shared" si="446"/>
        <v>#N/A</v>
      </c>
      <c r="PH37" s="169" t="e">
        <f t="shared" si="447"/>
        <v>#N/A</v>
      </c>
    </row>
    <row r="38" spans="1:424" hidden="1" x14ac:dyDescent="0.75">
      <c r="A38" s="4">
        <v>35</v>
      </c>
      <c r="B38" s="96" t="str">
        <f t="shared" si="208"/>
        <v/>
      </c>
      <c r="C38" s="95"/>
      <c r="D38" s="96" t="str">
        <f t="shared" si="209"/>
        <v/>
      </c>
      <c r="E38" s="124" t="str">
        <f t="shared" si="0"/>
        <v/>
      </c>
      <c r="F38" s="124" t="str">
        <f t="shared" si="1"/>
        <v/>
      </c>
      <c r="G38" s="73" t="str">
        <f t="shared" si="210"/>
        <v/>
      </c>
      <c r="H38" s="23"/>
      <c r="I38" s="57"/>
      <c r="J38" s="280"/>
      <c r="K38" s="74" t="str">
        <f>IF(AND(B38&gt;0,C38&gt;0,D38&gt;0),IF(ISBLANK(J38),IF(ISBLANK(H38),"",(D38-B38)*VLOOKUP(H38,VLookups!$A$4:$B$13,2,FALSE)),J38),"")</f>
        <v/>
      </c>
      <c r="L38" s="75" t="str">
        <f t="shared" si="246"/>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211"/>
        <v/>
      </c>
      <c r="W38" s="49" t="str">
        <f t="shared" si="212"/>
        <v/>
      </c>
      <c r="X38" s="49" t="str">
        <f t="shared" ref="X38:CI41" si="450">IF(ISNONTEXT($V38),Y38-$V38,"")</f>
        <v/>
      </c>
      <c r="Y38" s="49" t="str">
        <f t="shared" si="450"/>
        <v/>
      </c>
      <c r="Z38" s="49" t="str">
        <f t="shared" si="450"/>
        <v/>
      </c>
      <c r="AA38" s="49" t="str">
        <f t="shared" si="450"/>
        <v/>
      </c>
      <c r="AB38" s="49" t="str">
        <f t="shared" si="450"/>
        <v/>
      </c>
      <c r="AC38" s="49" t="str">
        <f t="shared" si="450"/>
        <v/>
      </c>
      <c r="AD38" s="49" t="str">
        <f t="shared" si="450"/>
        <v/>
      </c>
      <c r="AE38" s="49" t="str">
        <f t="shared" si="450"/>
        <v/>
      </c>
      <c r="AF38" s="49" t="str">
        <f t="shared" si="450"/>
        <v/>
      </c>
      <c r="AG38" s="49" t="str">
        <f t="shared" si="450"/>
        <v/>
      </c>
      <c r="AH38" s="49" t="str">
        <f t="shared" si="450"/>
        <v/>
      </c>
      <c r="AI38" s="49" t="str">
        <f t="shared" si="450"/>
        <v/>
      </c>
      <c r="AJ38" s="49" t="str">
        <f t="shared" si="450"/>
        <v/>
      </c>
      <c r="AK38" s="49" t="str">
        <f t="shared" si="450"/>
        <v/>
      </c>
      <c r="AL38" s="49" t="str">
        <f t="shared" si="450"/>
        <v/>
      </c>
      <c r="AM38" s="49" t="str">
        <f t="shared" si="450"/>
        <v/>
      </c>
      <c r="AN38" s="49" t="str">
        <f t="shared" si="450"/>
        <v/>
      </c>
      <c r="AO38" s="49" t="str">
        <f t="shared" si="450"/>
        <v/>
      </c>
      <c r="AP38" s="49" t="str">
        <f t="shared" si="450"/>
        <v/>
      </c>
      <c r="AQ38" s="49" t="str">
        <f t="shared" si="450"/>
        <v/>
      </c>
      <c r="AR38" s="49" t="str">
        <f t="shared" si="450"/>
        <v/>
      </c>
      <c r="AS38" s="49" t="str">
        <f t="shared" si="450"/>
        <v/>
      </c>
      <c r="AT38" s="49" t="str">
        <f t="shared" si="450"/>
        <v/>
      </c>
      <c r="AU38" s="49" t="str">
        <f t="shared" si="450"/>
        <v/>
      </c>
      <c r="AV38" s="49" t="str">
        <f t="shared" si="450"/>
        <v/>
      </c>
      <c r="AW38" s="49" t="str">
        <f t="shared" si="450"/>
        <v/>
      </c>
      <c r="AX38" s="49" t="str">
        <f t="shared" si="450"/>
        <v/>
      </c>
      <c r="AY38" s="49" t="str">
        <f t="shared" si="450"/>
        <v/>
      </c>
      <c r="AZ38" s="49" t="str">
        <f t="shared" si="450"/>
        <v/>
      </c>
      <c r="BA38" s="49" t="str">
        <f t="shared" si="450"/>
        <v/>
      </c>
      <c r="BB38" s="49" t="str">
        <f t="shared" si="450"/>
        <v/>
      </c>
      <c r="BC38" s="49" t="str">
        <f t="shared" si="450"/>
        <v/>
      </c>
      <c r="BD38" s="49" t="str">
        <f t="shared" si="450"/>
        <v/>
      </c>
      <c r="BE38" s="49" t="str">
        <f t="shared" si="450"/>
        <v/>
      </c>
      <c r="BF38" s="49" t="str">
        <f t="shared" si="450"/>
        <v/>
      </c>
      <c r="BG38" s="49" t="str">
        <f t="shared" si="450"/>
        <v/>
      </c>
      <c r="BH38" s="49" t="str">
        <f t="shared" si="450"/>
        <v/>
      </c>
      <c r="BI38" s="49" t="str">
        <f t="shared" si="450"/>
        <v/>
      </c>
      <c r="BJ38" s="49" t="str">
        <f t="shared" si="450"/>
        <v/>
      </c>
      <c r="BK38" s="49" t="str">
        <f t="shared" si="450"/>
        <v/>
      </c>
      <c r="BL38" s="49" t="str">
        <f t="shared" si="450"/>
        <v/>
      </c>
      <c r="BM38" s="49" t="str">
        <f t="shared" si="450"/>
        <v/>
      </c>
      <c r="BN38" s="49" t="str">
        <f t="shared" si="450"/>
        <v/>
      </c>
      <c r="BO38" s="49" t="str">
        <f t="shared" si="450"/>
        <v/>
      </c>
      <c r="BP38" s="49" t="str">
        <f t="shared" si="450"/>
        <v/>
      </c>
      <c r="BQ38" s="49" t="str">
        <f t="shared" si="450"/>
        <v/>
      </c>
      <c r="BR38" s="49" t="str">
        <f t="shared" si="450"/>
        <v/>
      </c>
      <c r="BS38" s="49" t="str">
        <f t="shared" si="450"/>
        <v/>
      </c>
      <c r="BT38" s="49" t="str">
        <f t="shared" si="450"/>
        <v/>
      </c>
      <c r="BU38" s="49" t="str">
        <f t="shared" si="450"/>
        <v/>
      </c>
      <c r="BV38" s="49" t="str">
        <f t="shared" si="450"/>
        <v/>
      </c>
      <c r="BW38" s="49" t="str">
        <f t="shared" si="450"/>
        <v/>
      </c>
      <c r="BX38" s="49" t="str">
        <f t="shared" si="450"/>
        <v/>
      </c>
      <c r="BY38" s="49" t="str">
        <f t="shared" si="450"/>
        <v/>
      </c>
      <c r="BZ38" s="49" t="str">
        <f t="shared" si="450"/>
        <v/>
      </c>
      <c r="CA38" s="49" t="str">
        <f t="shared" si="450"/>
        <v/>
      </c>
      <c r="CB38" s="49" t="str">
        <f t="shared" si="450"/>
        <v/>
      </c>
      <c r="CC38" s="49" t="str">
        <f t="shared" si="450"/>
        <v/>
      </c>
      <c r="CD38" s="49" t="str">
        <f t="shared" si="450"/>
        <v/>
      </c>
      <c r="CE38" s="49" t="str">
        <f t="shared" si="450"/>
        <v/>
      </c>
      <c r="CF38" s="49" t="str">
        <f t="shared" si="450"/>
        <v/>
      </c>
      <c r="CG38" s="49" t="str">
        <f t="shared" si="450"/>
        <v/>
      </c>
      <c r="CH38" s="49" t="str">
        <f t="shared" si="450"/>
        <v/>
      </c>
      <c r="CI38" s="49" t="str">
        <f t="shared" si="450"/>
        <v/>
      </c>
      <c r="CJ38" s="49" t="str">
        <f t="shared" si="448"/>
        <v/>
      </c>
      <c r="CK38" s="49" t="str">
        <f t="shared" si="448"/>
        <v/>
      </c>
      <c r="CL38" s="49" t="str">
        <f t="shared" si="448"/>
        <v/>
      </c>
      <c r="CM38" s="49" t="str">
        <f t="shared" si="448"/>
        <v/>
      </c>
      <c r="CN38" s="49" t="str">
        <f t="shared" si="448"/>
        <v/>
      </c>
      <c r="CO38" s="49" t="str">
        <f t="shared" si="448"/>
        <v/>
      </c>
      <c r="CP38" s="49" t="str">
        <f t="shared" si="448"/>
        <v/>
      </c>
      <c r="CQ38" s="49" t="str">
        <f t="shared" si="448"/>
        <v/>
      </c>
      <c r="CR38" s="49" t="str">
        <f t="shared" si="448"/>
        <v/>
      </c>
      <c r="CS38" s="49" t="str">
        <f t="shared" si="448"/>
        <v/>
      </c>
      <c r="CT38" s="49" t="str">
        <f t="shared" si="448"/>
        <v/>
      </c>
      <c r="CU38" s="49" t="str">
        <f t="shared" si="448"/>
        <v/>
      </c>
      <c r="CV38" s="49" t="str">
        <f t="shared" si="448"/>
        <v/>
      </c>
      <c r="CW38" s="49" t="str">
        <f t="shared" si="448"/>
        <v/>
      </c>
      <c r="CX38" s="49" t="str">
        <f t="shared" si="448"/>
        <v/>
      </c>
      <c r="CY38" s="49" t="str">
        <f t="shared" si="448"/>
        <v/>
      </c>
      <c r="CZ38" s="49" t="str">
        <f t="shared" si="448"/>
        <v/>
      </c>
      <c r="DA38" s="49" t="str">
        <f t="shared" si="448"/>
        <v/>
      </c>
      <c r="DB38" s="49" t="str">
        <f t="shared" si="448"/>
        <v/>
      </c>
      <c r="DC38" s="49" t="str">
        <f t="shared" si="448"/>
        <v/>
      </c>
      <c r="DD38" s="49" t="str">
        <f t="shared" si="448"/>
        <v/>
      </c>
      <c r="DE38" s="49" t="str">
        <f t="shared" si="448"/>
        <v/>
      </c>
      <c r="DF38" s="49" t="str">
        <f t="shared" si="448"/>
        <v/>
      </c>
      <c r="DG38" s="49" t="str">
        <f t="shared" si="448"/>
        <v/>
      </c>
      <c r="DH38" s="49" t="str">
        <f t="shared" si="448"/>
        <v/>
      </c>
      <c r="DI38" s="49" t="str">
        <f t="shared" si="448"/>
        <v/>
      </c>
      <c r="DJ38" s="49" t="str">
        <f t="shared" si="448"/>
        <v/>
      </c>
      <c r="DK38" s="49" t="str">
        <f t="shared" si="448"/>
        <v/>
      </c>
      <c r="DL38" s="49" t="str">
        <f t="shared" si="448"/>
        <v/>
      </c>
      <c r="DM38" s="49" t="str">
        <f t="shared" si="448"/>
        <v/>
      </c>
      <c r="DN38" s="49" t="str">
        <f t="shared" si="448"/>
        <v/>
      </c>
      <c r="DO38" s="49" t="str">
        <f t="shared" si="448"/>
        <v/>
      </c>
      <c r="DP38" s="49" t="str">
        <f t="shared" si="448"/>
        <v/>
      </c>
      <c r="DQ38" s="49" t="str">
        <f t="shared" si="448"/>
        <v/>
      </c>
      <c r="DR38" s="49" t="str">
        <f t="shared" si="448"/>
        <v/>
      </c>
      <c r="DS38" s="183" t="str">
        <f t="shared" si="213"/>
        <v/>
      </c>
      <c r="DT38" s="49" t="str">
        <f t="shared" si="214"/>
        <v/>
      </c>
      <c r="DU38" s="49" t="str">
        <f t="shared" ref="DU38:GF41" si="451">IF(ISNONTEXT($V38),DT38+$V38,"")</f>
        <v/>
      </c>
      <c r="DV38" s="49" t="str">
        <f t="shared" si="451"/>
        <v/>
      </c>
      <c r="DW38" s="49" t="str">
        <f t="shared" si="451"/>
        <v/>
      </c>
      <c r="DX38" s="49" t="str">
        <f t="shared" si="451"/>
        <v/>
      </c>
      <c r="DY38" s="49" t="str">
        <f t="shared" si="451"/>
        <v/>
      </c>
      <c r="DZ38" s="49" t="str">
        <f t="shared" si="451"/>
        <v/>
      </c>
      <c r="EA38" s="49" t="str">
        <f t="shared" si="451"/>
        <v/>
      </c>
      <c r="EB38" s="49" t="str">
        <f t="shared" si="451"/>
        <v/>
      </c>
      <c r="EC38" s="49" t="str">
        <f t="shared" si="451"/>
        <v/>
      </c>
      <c r="ED38" s="49" t="str">
        <f t="shared" si="451"/>
        <v/>
      </c>
      <c r="EE38" s="49" t="str">
        <f t="shared" si="451"/>
        <v/>
      </c>
      <c r="EF38" s="49" t="str">
        <f t="shared" si="451"/>
        <v/>
      </c>
      <c r="EG38" s="49" t="str">
        <f t="shared" si="451"/>
        <v/>
      </c>
      <c r="EH38" s="49" t="str">
        <f t="shared" si="451"/>
        <v/>
      </c>
      <c r="EI38" s="49" t="str">
        <f t="shared" si="451"/>
        <v/>
      </c>
      <c r="EJ38" s="49" t="str">
        <f t="shared" si="451"/>
        <v/>
      </c>
      <c r="EK38" s="49" t="str">
        <f t="shared" si="451"/>
        <v/>
      </c>
      <c r="EL38" s="49" t="str">
        <f t="shared" si="451"/>
        <v/>
      </c>
      <c r="EM38" s="49" t="str">
        <f t="shared" si="451"/>
        <v/>
      </c>
      <c r="EN38" s="49" t="str">
        <f t="shared" si="451"/>
        <v/>
      </c>
      <c r="EO38" s="49" t="str">
        <f t="shared" si="451"/>
        <v/>
      </c>
      <c r="EP38" s="49" t="str">
        <f t="shared" si="451"/>
        <v/>
      </c>
      <c r="EQ38" s="49" t="str">
        <f t="shared" si="451"/>
        <v/>
      </c>
      <c r="ER38" s="49" t="str">
        <f t="shared" si="451"/>
        <v/>
      </c>
      <c r="ES38" s="49" t="str">
        <f t="shared" si="451"/>
        <v/>
      </c>
      <c r="ET38" s="49" t="str">
        <f t="shared" si="451"/>
        <v/>
      </c>
      <c r="EU38" s="49" t="str">
        <f t="shared" si="451"/>
        <v/>
      </c>
      <c r="EV38" s="49" t="str">
        <f t="shared" si="451"/>
        <v/>
      </c>
      <c r="EW38" s="49" t="str">
        <f t="shared" si="451"/>
        <v/>
      </c>
      <c r="EX38" s="49" t="str">
        <f t="shared" si="451"/>
        <v/>
      </c>
      <c r="EY38" s="49" t="str">
        <f t="shared" si="451"/>
        <v/>
      </c>
      <c r="EZ38" s="49" t="str">
        <f t="shared" si="451"/>
        <v/>
      </c>
      <c r="FA38" s="49" t="str">
        <f t="shared" si="451"/>
        <v/>
      </c>
      <c r="FB38" s="49" t="str">
        <f t="shared" si="451"/>
        <v/>
      </c>
      <c r="FC38" s="49" t="str">
        <f t="shared" si="451"/>
        <v/>
      </c>
      <c r="FD38" s="49" t="str">
        <f t="shared" si="451"/>
        <v/>
      </c>
      <c r="FE38" s="49" t="str">
        <f t="shared" si="451"/>
        <v/>
      </c>
      <c r="FF38" s="49" t="str">
        <f t="shared" si="451"/>
        <v/>
      </c>
      <c r="FG38" s="49" t="str">
        <f t="shared" si="451"/>
        <v/>
      </c>
      <c r="FH38" s="49" t="str">
        <f t="shared" si="451"/>
        <v/>
      </c>
      <c r="FI38" s="49" t="str">
        <f t="shared" si="451"/>
        <v/>
      </c>
      <c r="FJ38" s="49" t="str">
        <f t="shared" si="451"/>
        <v/>
      </c>
      <c r="FK38" s="49" t="str">
        <f t="shared" si="451"/>
        <v/>
      </c>
      <c r="FL38" s="49" t="str">
        <f t="shared" si="451"/>
        <v/>
      </c>
      <c r="FM38" s="49" t="str">
        <f t="shared" si="451"/>
        <v/>
      </c>
      <c r="FN38" s="49" t="str">
        <f t="shared" si="451"/>
        <v/>
      </c>
      <c r="FO38" s="49" t="str">
        <f t="shared" si="451"/>
        <v/>
      </c>
      <c r="FP38" s="49" t="str">
        <f t="shared" si="451"/>
        <v/>
      </c>
      <c r="FQ38" s="49" t="str">
        <f t="shared" si="451"/>
        <v/>
      </c>
      <c r="FR38" s="49" t="str">
        <f t="shared" si="451"/>
        <v/>
      </c>
      <c r="FS38" s="49" t="str">
        <f t="shared" si="451"/>
        <v/>
      </c>
      <c r="FT38" s="49" t="str">
        <f t="shared" si="451"/>
        <v/>
      </c>
      <c r="FU38" s="49" t="str">
        <f t="shared" si="451"/>
        <v/>
      </c>
      <c r="FV38" s="49" t="str">
        <f t="shared" si="451"/>
        <v/>
      </c>
      <c r="FW38" s="49" t="str">
        <f t="shared" si="451"/>
        <v/>
      </c>
      <c r="FX38" s="49" t="str">
        <f t="shared" si="451"/>
        <v/>
      </c>
      <c r="FY38" s="49" t="str">
        <f t="shared" si="451"/>
        <v/>
      </c>
      <c r="FZ38" s="49" t="str">
        <f t="shared" si="451"/>
        <v/>
      </c>
      <c r="GA38" s="49" t="str">
        <f t="shared" si="451"/>
        <v/>
      </c>
      <c r="GB38" s="49" t="str">
        <f t="shared" si="451"/>
        <v/>
      </c>
      <c r="GC38" s="49" t="str">
        <f t="shared" si="451"/>
        <v/>
      </c>
      <c r="GD38" s="49" t="str">
        <f t="shared" si="451"/>
        <v/>
      </c>
      <c r="GE38" s="49" t="str">
        <f t="shared" si="451"/>
        <v/>
      </c>
      <c r="GF38" s="49" t="str">
        <f t="shared" si="451"/>
        <v/>
      </c>
      <c r="GG38" s="49" t="str">
        <f t="shared" si="449"/>
        <v/>
      </c>
      <c r="GH38" s="49" t="str">
        <f t="shared" si="449"/>
        <v/>
      </c>
      <c r="GI38" s="49" t="str">
        <f t="shared" si="449"/>
        <v/>
      </c>
      <c r="GJ38" s="49" t="str">
        <f t="shared" si="449"/>
        <v/>
      </c>
      <c r="GK38" s="49" t="str">
        <f t="shared" si="449"/>
        <v/>
      </c>
      <c r="GL38" s="49" t="str">
        <f t="shared" si="449"/>
        <v/>
      </c>
      <c r="GM38" s="49" t="str">
        <f t="shared" si="449"/>
        <v/>
      </c>
      <c r="GN38" s="49" t="str">
        <f t="shared" si="449"/>
        <v/>
      </c>
      <c r="GO38" s="49" t="str">
        <f t="shared" si="449"/>
        <v/>
      </c>
      <c r="GP38" s="49" t="str">
        <f t="shared" si="449"/>
        <v/>
      </c>
      <c r="GQ38" s="49" t="str">
        <f t="shared" si="449"/>
        <v/>
      </c>
      <c r="GR38" s="49" t="str">
        <f t="shared" si="449"/>
        <v/>
      </c>
      <c r="GS38" s="49" t="str">
        <f t="shared" si="449"/>
        <v/>
      </c>
      <c r="GT38" s="49" t="str">
        <f t="shared" si="449"/>
        <v/>
      </c>
      <c r="GU38" s="49" t="str">
        <f t="shared" si="449"/>
        <v/>
      </c>
      <c r="GV38" s="49" t="str">
        <f t="shared" si="449"/>
        <v/>
      </c>
      <c r="GW38" s="49" t="str">
        <f t="shared" si="449"/>
        <v/>
      </c>
      <c r="GX38" s="49" t="str">
        <f t="shared" si="449"/>
        <v/>
      </c>
      <c r="GY38" s="49" t="str">
        <f t="shared" si="449"/>
        <v/>
      </c>
      <c r="GZ38" s="49" t="str">
        <f t="shared" si="449"/>
        <v/>
      </c>
      <c r="HA38" s="49" t="str">
        <f t="shared" si="449"/>
        <v/>
      </c>
      <c r="HB38" s="49" t="str">
        <f t="shared" si="449"/>
        <v/>
      </c>
      <c r="HC38" s="49" t="str">
        <f t="shared" si="449"/>
        <v/>
      </c>
      <c r="HD38" s="49" t="str">
        <f t="shared" si="449"/>
        <v/>
      </c>
      <c r="HE38" s="49" t="str">
        <f t="shared" si="449"/>
        <v/>
      </c>
      <c r="HF38" s="49" t="str">
        <f t="shared" si="449"/>
        <v/>
      </c>
      <c r="HG38" s="49" t="str">
        <f t="shared" si="449"/>
        <v/>
      </c>
      <c r="HH38" s="49" t="str">
        <f t="shared" si="449"/>
        <v/>
      </c>
      <c r="HI38" s="49" t="str">
        <f t="shared" si="449"/>
        <v/>
      </c>
      <c r="HJ38" s="49" t="str">
        <f t="shared" si="449"/>
        <v/>
      </c>
      <c r="HK38" s="49" t="str">
        <f t="shared" si="449"/>
        <v/>
      </c>
      <c r="HL38" s="49" t="str">
        <f t="shared" si="449"/>
        <v/>
      </c>
      <c r="HM38" s="49" t="str">
        <f t="shared" si="449"/>
        <v/>
      </c>
      <c r="HN38" s="49" t="str">
        <f t="shared" si="449"/>
        <v/>
      </c>
      <c r="HO38" s="49" t="str">
        <f t="shared" si="449"/>
        <v/>
      </c>
      <c r="HP38" s="169" t="e">
        <f t="shared" si="247"/>
        <v>#N/A</v>
      </c>
      <c r="HQ38" s="169" t="e">
        <f t="shared" si="248"/>
        <v>#N/A</v>
      </c>
      <c r="HR38" s="169" t="e">
        <f t="shared" si="249"/>
        <v>#N/A</v>
      </c>
      <c r="HS38" s="169" t="e">
        <f t="shared" si="250"/>
        <v>#N/A</v>
      </c>
      <c r="HT38" s="169" t="e">
        <f t="shared" si="251"/>
        <v>#N/A</v>
      </c>
      <c r="HU38" s="169" t="e">
        <f t="shared" si="252"/>
        <v>#N/A</v>
      </c>
      <c r="HV38" s="169" t="e">
        <f t="shared" si="253"/>
        <v>#N/A</v>
      </c>
      <c r="HW38" s="169" t="e">
        <f t="shared" si="254"/>
        <v>#N/A</v>
      </c>
      <c r="HX38" s="169" t="e">
        <f t="shared" si="255"/>
        <v>#N/A</v>
      </c>
      <c r="HY38" s="169" t="e">
        <f t="shared" si="256"/>
        <v>#N/A</v>
      </c>
      <c r="HZ38" s="169" t="e">
        <f t="shared" si="257"/>
        <v>#N/A</v>
      </c>
      <c r="IA38" s="169" t="e">
        <f t="shared" si="258"/>
        <v>#N/A</v>
      </c>
      <c r="IB38" s="169" t="e">
        <f t="shared" si="259"/>
        <v>#N/A</v>
      </c>
      <c r="IC38" s="169" t="e">
        <f t="shared" si="260"/>
        <v>#N/A</v>
      </c>
      <c r="ID38" s="169" t="e">
        <f t="shared" si="261"/>
        <v>#N/A</v>
      </c>
      <c r="IE38" s="169" t="e">
        <f t="shared" si="262"/>
        <v>#N/A</v>
      </c>
      <c r="IF38" s="169" t="e">
        <f t="shared" si="263"/>
        <v>#N/A</v>
      </c>
      <c r="IG38" s="169" t="e">
        <f t="shared" si="264"/>
        <v>#N/A</v>
      </c>
      <c r="IH38" s="169" t="e">
        <f t="shared" si="265"/>
        <v>#N/A</v>
      </c>
      <c r="II38" s="169" t="e">
        <f t="shared" si="266"/>
        <v>#N/A</v>
      </c>
      <c r="IJ38" s="169" t="e">
        <f t="shared" si="267"/>
        <v>#N/A</v>
      </c>
      <c r="IK38" s="169" t="e">
        <f t="shared" si="268"/>
        <v>#N/A</v>
      </c>
      <c r="IL38" s="169" t="e">
        <f t="shared" si="269"/>
        <v>#N/A</v>
      </c>
      <c r="IM38" s="169" t="e">
        <f t="shared" si="270"/>
        <v>#N/A</v>
      </c>
      <c r="IN38" s="169" t="e">
        <f t="shared" si="271"/>
        <v>#N/A</v>
      </c>
      <c r="IO38" s="169" t="e">
        <f t="shared" si="272"/>
        <v>#N/A</v>
      </c>
      <c r="IP38" s="169" t="e">
        <f t="shared" si="273"/>
        <v>#N/A</v>
      </c>
      <c r="IQ38" s="169" t="e">
        <f t="shared" si="274"/>
        <v>#N/A</v>
      </c>
      <c r="IR38" s="169" t="e">
        <f t="shared" si="275"/>
        <v>#N/A</v>
      </c>
      <c r="IS38" s="169" t="e">
        <f t="shared" si="276"/>
        <v>#N/A</v>
      </c>
      <c r="IT38" s="169" t="e">
        <f t="shared" si="277"/>
        <v>#N/A</v>
      </c>
      <c r="IU38" s="169" t="e">
        <f t="shared" si="278"/>
        <v>#N/A</v>
      </c>
      <c r="IV38" s="169" t="e">
        <f t="shared" si="279"/>
        <v>#N/A</v>
      </c>
      <c r="IW38" s="169" t="e">
        <f t="shared" si="280"/>
        <v>#N/A</v>
      </c>
      <c r="IX38" s="169" t="e">
        <f t="shared" si="281"/>
        <v>#N/A</v>
      </c>
      <c r="IY38" s="169" t="e">
        <f t="shared" si="282"/>
        <v>#N/A</v>
      </c>
      <c r="IZ38" s="169" t="e">
        <f t="shared" si="283"/>
        <v>#N/A</v>
      </c>
      <c r="JA38" s="169" t="e">
        <f t="shared" si="284"/>
        <v>#N/A</v>
      </c>
      <c r="JB38" s="169" t="e">
        <f t="shared" si="285"/>
        <v>#N/A</v>
      </c>
      <c r="JC38" s="169" t="e">
        <f t="shared" si="286"/>
        <v>#N/A</v>
      </c>
      <c r="JD38" s="169" t="e">
        <f t="shared" si="287"/>
        <v>#N/A</v>
      </c>
      <c r="JE38" s="169" t="e">
        <f t="shared" si="288"/>
        <v>#N/A</v>
      </c>
      <c r="JF38" s="169" t="e">
        <f t="shared" si="289"/>
        <v>#N/A</v>
      </c>
      <c r="JG38" s="169" t="e">
        <f t="shared" si="290"/>
        <v>#N/A</v>
      </c>
      <c r="JH38" s="169" t="e">
        <f t="shared" si="291"/>
        <v>#N/A</v>
      </c>
      <c r="JI38" s="169" t="e">
        <f t="shared" si="292"/>
        <v>#N/A</v>
      </c>
      <c r="JJ38" s="169" t="e">
        <f t="shared" si="293"/>
        <v>#N/A</v>
      </c>
      <c r="JK38" s="169" t="e">
        <f t="shared" si="294"/>
        <v>#N/A</v>
      </c>
      <c r="JL38" s="169" t="e">
        <f t="shared" si="295"/>
        <v>#N/A</v>
      </c>
      <c r="JM38" s="169" t="e">
        <f t="shared" si="296"/>
        <v>#N/A</v>
      </c>
      <c r="JN38" s="169" t="e">
        <f t="shared" si="297"/>
        <v>#N/A</v>
      </c>
      <c r="JO38" s="169" t="e">
        <f t="shared" si="298"/>
        <v>#N/A</v>
      </c>
      <c r="JP38" s="169" t="e">
        <f t="shared" si="299"/>
        <v>#N/A</v>
      </c>
      <c r="JQ38" s="169" t="e">
        <f t="shared" si="300"/>
        <v>#N/A</v>
      </c>
      <c r="JR38" s="169" t="e">
        <f t="shared" si="301"/>
        <v>#N/A</v>
      </c>
      <c r="JS38" s="169" t="e">
        <f t="shared" si="302"/>
        <v>#N/A</v>
      </c>
      <c r="JT38" s="169" t="e">
        <f t="shared" si="303"/>
        <v>#N/A</v>
      </c>
      <c r="JU38" s="169" t="e">
        <f t="shared" si="304"/>
        <v>#N/A</v>
      </c>
      <c r="JV38" s="169" t="e">
        <f t="shared" si="305"/>
        <v>#N/A</v>
      </c>
      <c r="JW38" s="169" t="e">
        <f t="shared" si="306"/>
        <v>#N/A</v>
      </c>
      <c r="JX38" s="169" t="e">
        <f t="shared" si="307"/>
        <v>#N/A</v>
      </c>
      <c r="JY38" s="169" t="e">
        <f t="shared" si="308"/>
        <v>#N/A</v>
      </c>
      <c r="JZ38" s="169" t="e">
        <f t="shared" si="309"/>
        <v>#N/A</v>
      </c>
      <c r="KA38" s="169" t="e">
        <f t="shared" si="310"/>
        <v>#N/A</v>
      </c>
      <c r="KB38" s="169" t="e">
        <f t="shared" si="311"/>
        <v>#N/A</v>
      </c>
      <c r="KC38" s="169" t="e">
        <f t="shared" si="312"/>
        <v>#N/A</v>
      </c>
      <c r="KD38" s="169" t="e">
        <f t="shared" si="313"/>
        <v>#N/A</v>
      </c>
      <c r="KE38" s="169" t="e">
        <f t="shared" si="314"/>
        <v>#N/A</v>
      </c>
      <c r="KF38" s="169" t="e">
        <f t="shared" si="315"/>
        <v>#N/A</v>
      </c>
      <c r="KG38" s="169" t="e">
        <f t="shared" si="316"/>
        <v>#N/A</v>
      </c>
      <c r="KH38" s="169" t="e">
        <f t="shared" si="317"/>
        <v>#N/A</v>
      </c>
      <c r="KI38" s="169" t="e">
        <f t="shared" si="318"/>
        <v>#N/A</v>
      </c>
      <c r="KJ38" s="169" t="e">
        <f t="shared" si="319"/>
        <v>#N/A</v>
      </c>
      <c r="KK38" s="169" t="e">
        <f t="shared" si="320"/>
        <v>#N/A</v>
      </c>
      <c r="KL38" s="169" t="e">
        <f t="shared" si="321"/>
        <v>#N/A</v>
      </c>
      <c r="KM38" s="169" t="e">
        <f t="shared" si="322"/>
        <v>#N/A</v>
      </c>
      <c r="KN38" s="169" t="e">
        <f t="shared" si="323"/>
        <v>#N/A</v>
      </c>
      <c r="KO38" s="169" t="e">
        <f t="shared" si="324"/>
        <v>#N/A</v>
      </c>
      <c r="KP38" s="169" t="e">
        <f t="shared" si="325"/>
        <v>#N/A</v>
      </c>
      <c r="KQ38" s="169" t="e">
        <f t="shared" si="326"/>
        <v>#N/A</v>
      </c>
      <c r="KR38" s="169" t="e">
        <f t="shared" si="327"/>
        <v>#N/A</v>
      </c>
      <c r="KS38" s="169" t="e">
        <f t="shared" si="328"/>
        <v>#N/A</v>
      </c>
      <c r="KT38" s="169" t="e">
        <f t="shared" si="329"/>
        <v>#N/A</v>
      </c>
      <c r="KU38" s="169" t="e">
        <f t="shared" si="330"/>
        <v>#N/A</v>
      </c>
      <c r="KV38" s="169" t="e">
        <f t="shared" si="331"/>
        <v>#N/A</v>
      </c>
      <c r="KW38" s="169" t="e">
        <f t="shared" si="332"/>
        <v>#N/A</v>
      </c>
      <c r="KX38" s="169" t="e">
        <f t="shared" si="333"/>
        <v>#N/A</v>
      </c>
      <c r="KY38" s="169" t="e">
        <f t="shared" si="334"/>
        <v>#N/A</v>
      </c>
      <c r="KZ38" s="169" t="e">
        <f t="shared" si="335"/>
        <v>#N/A</v>
      </c>
      <c r="LA38" s="169" t="e">
        <f t="shared" si="336"/>
        <v>#N/A</v>
      </c>
      <c r="LB38" s="169" t="e">
        <f t="shared" si="337"/>
        <v>#N/A</v>
      </c>
      <c r="LC38" s="169" t="e">
        <f t="shared" si="338"/>
        <v>#N/A</v>
      </c>
      <c r="LD38" s="169" t="e">
        <f t="shared" si="339"/>
        <v>#N/A</v>
      </c>
      <c r="LE38" s="169" t="e">
        <f t="shared" si="340"/>
        <v>#N/A</v>
      </c>
      <c r="LF38" s="169" t="e">
        <f t="shared" si="341"/>
        <v>#N/A</v>
      </c>
      <c r="LG38" s="169" t="e">
        <f t="shared" si="342"/>
        <v>#N/A</v>
      </c>
      <c r="LH38" s="169" t="e">
        <f t="shared" si="343"/>
        <v>#N/A</v>
      </c>
      <c r="LI38" s="169" t="e">
        <f t="shared" si="344"/>
        <v>#N/A</v>
      </c>
      <c r="LJ38" s="169" t="e">
        <f t="shared" si="345"/>
        <v>#N/A</v>
      </c>
      <c r="LK38" s="169" t="e">
        <f t="shared" si="346"/>
        <v>#N/A</v>
      </c>
      <c r="LL38" s="169" t="e">
        <f t="shared" si="347"/>
        <v>#N/A</v>
      </c>
      <c r="LM38" s="169" t="e">
        <f t="shared" si="348"/>
        <v>#N/A</v>
      </c>
      <c r="LN38" s="169" t="e">
        <f t="shared" si="349"/>
        <v>#N/A</v>
      </c>
      <c r="LO38" s="169" t="e">
        <f t="shared" si="350"/>
        <v>#N/A</v>
      </c>
      <c r="LP38" s="169" t="e">
        <f t="shared" si="351"/>
        <v>#N/A</v>
      </c>
      <c r="LQ38" s="169" t="e">
        <f t="shared" si="352"/>
        <v>#N/A</v>
      </c>
      <c r="LR38" s="169" t="e">
        <f t="shared" si="353"/>
        <v>#N/A</v>
      </c>
      <c r="LS38" s="169" t="e">
        <f t="shared" si="354"/>
        <v>#N/A</v>
      </c>
      <c r="LT38" s="169" t="e">
        <f t="shared" si="355"/>
        <v>#N/A</v>
      </c>
      <c r="LU38" s="169" t="e">
        <f t="shared" si="356"/>
        <v>#N/A</v>
      </c>
      <c r="LV38" s="169" t="e">
        <f t="shared" si="357"/>
        <v>#N/A</v>
      </c>
      <c r="LW38" s="169" t="e">
        <f t="shared" si="358"/>
        <v>#N/A</v>
      </c>
      <c r="LX38" s="169" t="e">
        <f t="shared" si="359"/>
        <v>#N/A</v>
      </c>
      <c r="LY38" s="169" t="e">
        <f t="shared" si="360"/>
        <v>#N/A</v>
      </c>
      <c r="LZ38" s="169" t="e">
        <f t="shared" si="361"/>
        <v>#N/A</v>
      </c>
      <c r="MA38" s="169" t="e">
        <f t="shared" si="362"/>
        <v>#N/A</v>
      </c>
      <c r="MB38" s="169" t="e">
        <f t="shared" si="363"/>
        <v>#N/A</v>
      </c>
      <c r="MC38" s="169" t="e">
        <f t="shared" si="364"/>
        <v>#N/A</v>
      </c>
      <c r="MD38" s="169" t="e">
        <f t="shared" si="365"/>
        <v>#N/A</v>
      </c>
      <c r="ME38" s="169" t="e">
        <f t="shared" si="366"/>
        <v>#N/A</v>
      </c>
      <c r="MF38" s="169" t="e">
        <f t="shared" si="367"/>
        <v>#N/A</v>
      </c>
      <c r="MG38" s="169" t="e">
        <f t="shared" si="368"/>
        <v>#N/A</v>
      </c>
      <c r="MH38" s="169" t="e">
        <f t="shared" si="369"/>
        <v>#N/A</v>
      </c>
      <c r="MI38" s="169" t="e">
        <f t="shared" si="370"/>
        <v>#N/A</v>
      </c>
      <c r="MJ38" s="169" t="e">
        <f t="shared" si="371"/>
        <v>#N/A</v>
      </c>
      <c r="MK38" s="169" t="e">
        <f t="shared" si="372"/>
        <v>#N/A</v>
      </c>
      <c r="ML38" s="169" t="e">
        <f t="shared" si="373"/>
        <v>#N/A</v>
      </c>
      <c r="MM38" s="169" t="e">
        <f t="shared" si="374"/>
        <v>#N/A</v>
      </c>
      <c r="MN38" s="169" t="e">
        <f t="shared" si="375"/>
        <v>#N/A</v>
      </c>
      <c r="MO38" s="169" t="e">
        <f t="shared" si="376"/>
        <v>#N/A</v>
      </c>
      <c r="MP38" s="169" t="e">
        <f t="shared" si="377"/>
        <v>#N/A</v>
      </c>
      <c r="MQ38" s="169" t="e">
        <f t="shared" si="378"/>
        <v>#N/A</v>
      </c>
      <c r="MR38" s="169" t="e">
        <f t="shared" si="379"/>
        <v>#N/A</v>
      </c>
      <c r="MS38" s="169" t="e">
        <f t="shared" si="380"/>
        <v>#N/A</v>
      </c>
      <c r="MT38" s="169" t="e">
        <f t="shared" si="381"/>
        <v>#N/A</v>
      </c>
      <c r="MU38" s="169" t="e">
        <f t="shared" si="382"/>
        <v>#N/A</v>
      </c>
      <c r="MV38" s="169" t="e">
        <f t="shared" si="383"/>
        <v>#N/A</v>
      </c>
      <c r="MW38" s="169" t="e">
        <f t="shared" si="384"/>
        <v>#N/A</v>
      </c>
      <c r="MX38" s="169" t="e">
        <f t="shared" si="385"/>
        <v>#N/A</v>
      </c>
      <c r="MY38" s="169" t="e">
        <f t="shared" si="386"/>
        <v>#N/A</v>
      </c>
      <c r="MZ38" s="169" t="e">
        <f t="shared" si="387"/>
        <v>#N/A</v>
      </c>
      <c r="NA38" s="169" t="e">
        <f t="shared" si="388"/>
        <v>#N/A</v>
      </c>
      <c r="NB38" s="169" t="e">
        <f t="shared" si="389"/>
        <v>#N/A</v>
      </c>
      <c r="NC38" s="169" t="e">
        <f t="shared" si="390"/>
        <v>#N/A</v>
      </c>
      <c r="ND38" s="169" t="e">
        <f t="shared" si="391"/>
        <v>#N/A</v>
      </c>
      <c r="NE38" s="169" t="e">
        <f t="shared" si="392"/>
        <v>#N/A</v>
      </c>
      <c r="NF38" s="169" t="e">
        <f t="shared" si="393"/>
        <v>#N/A</v>
      </c>
      <c r="NG38" s="169" t="e">
        <f t="shared" si="394"/>
        <v>#N/A</v>
      </c>
      <c r="NH38" s="169" t="e">
        <f t="shared" si="395"/>
        <v>#N/A</v>
      </c>
      <c r="NI38" s="169" t="e">
        <f t="shared" si="396"/>
        <v>#N/A</v>
      </c>
      <c r="NJ38" s="169" t="e">
        <f t="shared" si="397"/>
        <v>#N/A</v>
      </c>
      <c r="NK38" s="169" t="e">
        <f t="shared" si="398"/>
        <v>#N/A</v>
      </c>
      <c r="NL38" s="169" t="e">
        <f t="shared" si="399"/>
        <v>#N/A</v>
      </c>
      <c r="NM38" s="169" t="e">
        <f t="shared" si="400"/>
        <v>#N/A</v>
      </c>
      <c r="NN38" s="169" t="e">
        <f t="shared" si="401"/>
        <v>#N/A</v>
      </c>
      <c r="NO38" s="169" t="e">
        <f t="shared" si="402"/>
        <v>#N/A</v>
      </c>
      <c r="NP38" s="169" t="e">
        <f t="shared" si="403"/>
        <v>#N/A</v>
      </c>
      <c r="NQ38" s="169" t="e">
        <f t="shared" si="404"/>
        <v>#N/A</v>
      </c>
      <c r="NR38" s="169" t="e">
        <f t="shared" si="405"/>
        <v>#N/A</v>
      </c>
      <c r="NS38" s="169" t="e">
        <f t="shared" si="406"/>
        <v>#N/A</v>
      </c>
      <c r="NT38" s="169" t="e">
        <f t="shared" si="407"/>
        <v>#N/A</v>
      </c>
      <c r="NU38" s="169" t="e">
        <f t="shared" si="408"/>
        <v>#N/A</v>
      </c>
      <c r="NV38" s="169" t="e">
        <f t="shared" si="409"/>
        <v>#N/A</v>
      </c>
      <c r="NW38" s="169" t="e">
        <f t="shared" si="410"/>
        <v>#N/A</v>
      </c>
      <c r="NX38" s="169" t="e">
        <f t="shared" si="411"/>
        <v>#N/A</v>
      </c>
      <c r="NY38" s="169" t="e">
        <f t="shared" si="412"/>
        <v>#N/A</v>
      </c>
      <c r="NZ38" s="169" t="e">
        <f t="shared" si="413"/>
        <v>#N/A</v>
      </c>
      <c r="OA38" s="169" t="e">
        <f t="shared" si="414"/>
        <v>#N/A</v>
      </c>
      <c r="OB38" s="169" t="e">
        <f t="shared" si="415"/>
        <v>#N/A</v>
      </c>
      <c r="OC38" s="169" t="e">
        <f t="shared" si="416"/>
        <v>#N/A</v>
      </c>
      <c r="OD38" s="169" t="e">
        <f t="shared" si="417"/>
        <v>#N/A</v>
      </c>
      <c r="OE38" s="169" t="e">
        <f t="shared" si="418"/>
        <v>#N/A</v>
      </c>
      <c r="OF38" s="169" t="e">
        <f t="shared" si="419"/>
        <v>#N/A</v>
      </c>
      <c r="OG38" s="169" t="e">
        <f t="shared" si="420"/>
        <v>#N/A</v>
      </c>
      <c r="OH38" s="169" t="e">
        <f t="shared" si="421"/>
        <v>#N/A</v>
      </c>
      <c r="OI38" s="169" t="e">
        <f t="shared" si="422"/>
        <v>#N/A</v>
      </c>
      <c r="OJ38" s="169" t="e">
        <f t="shared" si="423"/>
        <v>#N/A</v>
      </c>
      <c r="OK38" s="169" t="e">
        <f t="shared" si="424"/>
        <v>#N/A</v>
      </c>
      <c r="OL38" s="169" t="e">
        <f t="shared" si="425"/>
        <v>#N/A</v>
      </c>
      <c r="OM38" s="169" t="e">
        <f t="shared" si="426"/>
        <v>#N/A</v>
      </c>
      <c r="ON38" s="169" t="e">
        <f t="shared" si="427"/>
        <v>#N/A</v>
      </c>
      <c r="OO38" s="169" t="e">
        <f t="shared" si="428"/>
        <v>#N/A</v>
      </c>
      <c r="OP38" s="169" t="e">
        <f t="shared" si="429"/>
        <v>#N/A</v>
      </c>
      <c r="OQ38" s="169" t="e">
        <f t="shared" si="430"/>
        <v>#N/A</v>
      </c>
      <c r="OR38" s="169" t="e">
        <f t="shared" si="431"/>
        <v>#N/A</v>
      </c>
      <c r="OS38" s="169" t="e">
        <f t="shared" si="432"/>
        <v>#N/A</v>
      </c>
      <c r="OT38" s="169" t="e">
        <f t="shared" si="433"/>
        <v>#N/A</v>
      </c>
      <c r="OU38" s="169" t="e">
        <f t="shared" si="434"/>
        <v>#N/A</v>
      </c>
      <c r="OV38" s="169" t="e">
        <f t="shared" si="435"/>
        <v>#N/A</v>
      </c>
      <c r="OW38" s="169" t="e">
        <f t="shared" si="436"/>
        <v>#N/A</v>
      </c>
      <c r="OX38" s="169" t="e">
        <f t="shared" si="437"/>
        <v>#N/A</v>
      </c>
      <c r="OY38" s="169" t="e">
        <f t="shared" si="438"/>
        <v>#N/A</v>
      </c>
      <c r="OZ38" s="169" t="e">
        <f t="shared" si="439"/>
        <v>#N/A</v>
      </c>
      <c r="PA38" s="169" t="e">
        <f t="shared" si="440"/>
        <v>#N/A</v>
      </c>
      <c r="PB38" s="169" t="e">
        <f t="shared" si="441"/>
        <v>#N/A</v>
      </c>
      <c r="PC38" s="169" t="e">
        <f t="shared" si="442"/>
        <v>#N/A</v>
      </c>
      <c r="PD38" s="169" t="e">
        <f t="shared" si="443"/>
        <v>#N/A</v>
      </c>
      <c r="PE38" s="169" t="e">
        <f t="shared" si="444"/>
        <v>#N/A</v>
      </c>
      <c r="PF38" s="169" t="e">
        <f t="shared" si="445"/>
        <v>#N/A</v>
      </c>
      <c r="PG38" s="169" t="e">
        <f t="shared" si="446"/>
        <v>#N/A</v>
      </c>
      <c r="PH38" s="169" t="e">
        <f t="shared" si="447"/>
        <v>#N/A</v>
      </c>
    </row>
    <row r="39" spans="1:424" hidden="1" x14ac:dyDescent="0.75">
      <c r="A39" s="4">
        <v>36</v>
      </c>
      <c r="B39" s="96" t="str">
        <f t="shared" si="208"/>
        <v/>
      </c>
      <c r="C39" s="95"/>
      <c r="D39" s="96" t="str">
        <f t="shared" si="209"/>
        <v/>
      </c>
      <c r="E39" s="124" t="str">
        <f t="shared" si="0"/>
        <v/>
      </c>
      <c r="F39" s="124" t="str">
        <f t="shared" si="1"/>
        <v/>
      </c>
      <c r="G39" s="73" t="str">
        <f t="shared" si="210"/>
        <v/>
      </c>
      <c r="H39" s="23"/>
      <c r="I39" s="57"/>
      <c r="J39" s="280"/>
      <c r="K39" s="74" t="str">
        <f>IF(AND(B39&gt;0,C39&gt;0,D39&gt;0),IF(ISBLANK(J39),IF(ISBLANK(H39),"",(D39-B39)*VLOOKUP(H39,VLookups!$A$4:$B$13,2,FALSE)),J39),"")</f>
        <v/>
      </c>
      <c r="L39" s="75" t="str">
        <f t="shared" si="246"/>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211"/>
        <v/>
      </c>
      <c r="W39" s="49" t="str">
        <f t="shared" si="212"/>
        <v/>
      </c>
      <c r="X39" s="49" t="str">
        <f t="shared" si="450"/>
        <v/>
      </c>
      <c r="Y39" s="49" t="str">
        <f t="shared" si="450"/>
        <v/>
      </c>
      <c r="Z39" s="49" t="str">
        <f t="shared" si="450"/>
        <v/>
      </c>
      <c r="AA39" s="49" t="str">
        <f t="shared" si="450"/>
        <v/>
      </c>
      <c r="AB39" s="49" t="str">
        <f t="shared" si="450"/>
        <v/>
      </c>
      <c r="AC39" s="49" t="str">
        <f t="shared" si="450"/>
        <v/>
      </c>
      <c r="AD39" s="49" t="str">
        <f t="shared" si="450"/>
        <v/>
      </c>
      <c r="AE39" s="49" t="str">
        <f t="shared" si="450"/>
        <v/>
      </c>
      <c r="AF39" s="49" t="str">
        <f t="shared" si="450"/>
        <v/>
      </c>
      <c r="AG39" s="49" t="str">
        <f t="shared" si="450"/>
        <v/>
      </c>
      <c r="AH39" s="49" t="str">
        <f t="shared" si="450"/>
        <v/>
      </c>
      <c r="AI39" s="49" t="str">
        <f t="shared" si="450"/>
        <v/>
      </c>
      <c r="AJ39" s="49" t="str">
        <f t="shared" si="450"/>
        <v/>
      </c>
      <c r="AK39" s="49" t="str">
        <f t="shared" si="450"/>
        <v/>
      </c>
      <c r="AL39" s="49" t="str">
        <f t="shared" si="450"/>
        <v/>
      </c>
      <c r="AM39" s="49" t="str">
        <f t="shared" si="450"/>
        <v/>
      </c>
      <c r="AN39" s="49" t="str">
        <f t="shared" si="450"/>
        <v/>
      </c>
      <c r="AO39" s="49" t="str">
        <f t="shared" si="450"/>
        <v/>
      </c>
      <c r="AP39" s="49" t="str">
        <f t="shared" si="450"/>
        <v/>
      </c>
      <c r="AQ39" s="49" t="str">
        <f t="shared" si="450"/>
        <v/>
      </c>
      <c r="AR39" s="49" t="str">
        <f t="shared" si="450"/>
        <v/>
      </c>
      <c r="AS39" s="49" t="str">
        <f t="shared" si="450"/>
        <v/>
      </c>
      <c r="AT39" s="49" t="str">
        <f t="shared" si="450"/>
        <v/>
      </c>
      <c r="AU39" s="49" t="str">
        <f t="shared" si="450"/>
        <v/>
      </c>
      <c r="AV39" s="49" t="str">
        <f t="shared" si="450"/>
        <v/>
      </c>
      <c r="AW39" s="49" t="str">
        <f t="shared" si="450"/>
        <v/>
      </c>
      <c r="AX39" s="49" t="str">
        <f t="shared" si="450"/>
        <v/>
      </c>
      <c r="AY39" s="49" t="str">
        <f t="shared" si="450"/>
        <v/>
      </c>
      <c r="AZ39" s="49" t="str">
        <f t="shared" si="450"/>
        <v/>
      </c>
      <c r="BA39" s="49" t="str">
        <f t="shared" si="450"/>
        <v/>
      </c>
      <c r="BB39" s="49" t="str">
        <f t="shared" si="450"/>
        <v/>
      </c>
      <c r="BC39" s="49" t="str">
        <f t="shared" si="450"/>
        <v/>
      </c>
      <c r="BD39" s="49" t="str">
        <f t="shared" si="450"/>
        <v/>
      </c>
      <c r="BE39" s="49" t="str">
        <f t="shared" si="450"/>
        <v/>
      </c>
      <c r="BF39" s="49" t="str">
        <f t="shared" si="450"/>
        <v/>
      </c>
      <c r="BG39" s="49" t="str">
        <f t="shared" si="450"/>
        <v/>
      </c>
      <c r="BH39" s="49" t="str">
        <f t="shared" si="450"/>
        <v/>
      </c>
      <c r="BI39" s="49" t="str">
        <f t="shared" si="450"/>
        <v/>
      </c>
      <c r="BJ39" s="49" t="str">
        <f t="shared" si="450"/>
        <v/>
      </c>
      <c r="BK39" s="49" t="str">
        <f t="shared" si="450"/>
        <v/>
      </c>
      <c r="BL39" s="49" t="str">
        <f t="shared" si="450"/>
        <v/>
      </c>
      <c r="BM39" s="49" t="str">
        <f t="shared" si="450"/>
        <v/>
      </c>
      <c r="BN39" s="49" t="str">
        <f t="shared" si="450"/>
        <v/>
      </c>
      <c r="BO39" s="49" t="str">
        <f t="shared" si="450"/>
        <v/>
      </c>
      <c r="BP39" s="49" t="str">
        <f t="shared" si="450"/>
        <v/>
      </c>
      <c r="BQ39" s="49" t="str">
        <f t="shared" si="450"/>
        <v/>
      </c>
      <c r="BR39" s="49" t="str">
        <f t="shared" si="450"/>
        <v/>
      </c>
      <c r="BS39" s="49" t="str">
        <f t="shared" si="450"/>
        <v/>
      </c>
      <c r="BT39" s="49" t="str">
        <f t="shared" si="450"/>
        <v/>
      </c>
      <c r="BU39" s="49" t="str">
        <f t="shared" si="450"/>
        <v/>
      </c>
      <c r="BV39" s="49" t="str">
        <f t="shared" si="450"/>
        <v/>
      </c>
      <c r="BW39" s="49" t="str">
        <f t="shared" si="450"/>
        <v/>
      </c>
      <c r="BX39" s="49" t="str">
        <f t="shared" si="450"/>
        <v/>
      </c>
      <c r="BY39" s="49" t="str">
        <f t="shared" si="450"/>
        <v/>
      </c>
      <c r="BZ39" s="49" t="str">
        <f t="shared" si="450"/>
        <v/>
      </c>
      <c r="CA39" s="49" t="str">
        <f t="shared" si="450"/>
        <v/>
      </c>
      <c r="CB39" s="49" t="str">
        <f t="shared" si="450"/>
        <v/>
      </c>
      <c r="CC39" s="49" t="str">
        <f t="shared" si="450"/>
        <v/>
      </c>
      <c r="CD39" s="49" t="str">
        <f t="shared" si="450"/>
        <v/>
      </c>
      <c r="CE39" s="49" t="str">
        <f t="shared" si="450"/>
        <v/>
      </c>
      <c r="CF39" s="49" t="str">
        <f t="shared" si="450"/>
        <v/>
      </c>
      <c r="CG39" s="49" t="str">
        <f t="shared" si="450"/>
        <v/>
      </c>
      <c r="CH39" s="49" t="str">
        <f t="shared" si="450"/>
        <v/>
      </c>
      <c r="CI39" s="49" t="str">
        <f t="shared" si="450"/>
        <v/>
      </c>
      <c r="CJ39" s="49" t="str">
        <f t="shared" si="448"/>
        <v/>
      </c>
      <c r="CK39" s="49" t="str">
        <f t="shared" si="448"/>
        <v/>
      </c>
      <c r="CL39" s="49" t="str">
        <f t="shared" si="448"/>
        <v/>
      </c>
      <c r="CM39" s="49" t="str">
        <f t="shared" si="448"/>
        <v/>
      </c>
      <c r="CN39" s="49" t="str">
        <f t="shared" si="448"/>
        <v/>
      </c>
      <c r="CO39" s="49" t="str">
        <f t="shared" si="448"/>
        <v/>
      </c>
      <c r="CP39" s="49" t="str">
        <f t="shared" si="448"/>
        <v/>
      </c>
      <c r="CQ39" s="49" t="str">
        <f t="shared" si="448"/>
        <v/>
      </c>
      <c r="CR39" s="49" t="str">
        <f t="shared" si="448"/>
        <v/>
      </c>
      <c r="CS39" s="49" t="str">
        <f t="shared" si="448"/>
        <v/>
      </c>
      <c r="CT39" s="49" t="str">
        <f t="shared" si="448"/>
        <v/>
      </c>
      <c r="CU39" s="49" t="str">
        <f t="shared" si="448"/>
        <v/>
      </c>
      <c r="CV39" s="49" t="str">
        <f t="shared" si="448"/>
        <v/>
      </c>
      <c r="CW39" s="49" t="str">
        <f t="shared" si="448"/>
        <v/>
      </c>
      <c r="CX39" s="49" t="str">
        <f t="shared" si="448"/>
        <v/>
      </c>
      <c r="CY39" s="49" t="str">
        <f t="shared" si="448"/>
        <v/>
      </c>
      <c r="CZ39" s="49" t="str">
        <f t="shared" si="448"/>
        <v/>
      </c>
      <c r="DA39" s="49" t="str">
        <f t="shared" si="448"/>
        <v/>
      </c>
      <c r="DB39" s="49" t="str">
        <f t="shared" si="448"/>
        <v/>
      </c>
      <c r="DC39" s="49" t="str">
        <f t="shared" si="448"/>
        <v/>
      </c>
      <c r="DD39" s="49" t="str">
        <f t="shared" si="448"/>
        <v/>
      </c>
      <c r="DE39" s="49" t="str">
        <f t="shared" si="448"/>
        <v/>
      </c>
      <c r="DF39" s="49" t="str">
        <f t="shared" si="448"/>
        <v/>
      </c>
      <c r="DG39" s="49" t="str">
        <f t="shared" si="448"/>
        <v/>
      </c>
      <c r="DH39" s="49" t="str">
        <f t="shared" si="448"/>
        <v/>
      </c>
      <c r="DI39" s="49" t="str">
        <f t="shared" si="448"/>
        <v/>
      </c>
      <c r="DJ39" s="49" t="str">
        <f t="shared" si="448"/>
        <v/>
      </c>
      <c r="DK39" s="49" t="str">
        <f t="shared" si="448"/>
        <v/>
      </c>
      <c r="DL39" s="49" t="str">
        <f t="shared" si="448"/>
        <v/>
      </c>
      <c r="DM39" s="49" t="str">
        <f t="shared" si="448"/>
        <v/>
      </c>
      <c r="DN39" s="49" t="str">
        <f t="shared" si="448"/>
        <v/>
      </c>
      <c r="DO39" s="49" t="str">
        <f t="shared" si="448"/>
        <v/>
      </c>
      <c r="DP39" s="49" t="str">
        <f t="shared" si="448"/>
        <v/>
      </c>
      <c r="DQ39" s="49" t="str">
        <f t="shared" si="448"/>
        <v/>
      </c>
      <c r="DR39" s="49" t="str">
        <f t="shared" si="448"/>
        <v/>
      </c>
      <c r="DS39" s="183" t="str">
        <f t="shared" si="213"/>
        <v/>
      </c>
      <c r="DT39" s="49" t="str">
        <f t="shared" si="214"/>
        <v/>
      </c>
      <c r="DU39" s="49" t="str">
        <f t="shared" si="451"/>
        <v/>
      </c>
      <c r="DV39" s="49" t="str">
        <f t="shared" si="451"/>
        <v/>
      </c>
      <c r="DW39" s="49" t="str">
        <f t="shared" si="451"/>
        <v/>
      </c>
      <c r="DX39" s="49" t="str">
        <f t="shared" si="451"/>
        <v/>
      </c>
      <c r="DY39" s="49" t="str">
        <f t="shared" si="451"/>
        <v/>
      </c>
      <c r="DZ39" s="49" t="str">
        <f t="shared" si="451"/>
        <v/>
      </c>
      <c r="EA39" s="49" t="str">
        <f t="shared" si="451"/>
        <v/>
      </c>
      <c r="EB39" s="49" t="str">
        <f t="shared" si="451"/>
        <v/>
      </c>
      <c r="EC39" s="49" t="str">
        <f t="shared" si="451"/>
        <v/>
      </c>
      <c r="ED39" s="49" t="str">
        <f t="shared" si="451"/>
        <v/>
      </c>
      <c r="EE39" s="49" t="str">
        <f t="shared" si="451"/>
        <v/>
      </c>
      <c r="EF39" s="49" t="str">
        <f t="shared" si="451"/>
        <v/>
      </c>
      <c r="EG39" s="49" t="str">
        <f t="shared" si="451"/>
        <v/>
      </c>
      <c r="EH39" s="49" t="str">
        <f t="shared" si="451"/>
        <v/>
      </c>
      <c r="EI39" s="49" t="str">
        <f t="shared" si="451"/>
        <v/>
      </c>
      <c r="EJ39" s="49" t="str">
        <f t="shared" si="451"/>
        <v/>
      </c>
      <c r="EK39" s="49" t="str">
        <f t="shared" si="451"/>
        <v/>
      </c>
      <c r="EL39" s="49" t="str">
        <f t="shared" si="451"/>
        <v/>
      </c>
      <c r="EM39" s="49" t="str">
        <f t="shared" si="451"/>
        <v/>
      </c>
      <c r="EN39" s="49" t="str">
        <f t="shared" si="451"/>
        <v/>
      </c>
      <c r="EO39" s="49" t="str">
        <f t="shared" si="451"/>
        <v/>
      </c>
      <c r="EP39" s="49" t="str">
        <f t="shared" si="451"/>
        <v/>
      </c>
      <c r="EQ39" s="49" t="str">
        <f t="shared" si="451"/>
        <v/>
      </c>
      <c r="ER39" s="49" t="str">
        <f t="shared" si="451"/>
        <v/>
      </c>
      <c r="ES39" s="49" t="str">
        <f t="shared" si="451"/>
        <v/>
      </c>
      <c r="ET39" s="49" t="str">
        <f t="shared" si="451"/>
        <v/>
      </c>
      <c r="EU39" s="49" t="str">
        <f t="shared" si="451"/>
        <v/>
      </c>
      <c r="EV39" s="49" t="str">
        <f t="shared" si="451"/>
        <v/>
      </c>
      <c r="EW39" s="49" t="str">
        <f t="shared" si="451"/>
        <v/>
      </c>
      <c r="EX39" s="49" t="str">
        <f t="shared" si="451"/>
        <v/>
      </c>
      <c r="EY39" s="49" t="str">
        <f t="shared" si="451"/>
        <v/>
      </c>
      <c r="EZ39" s="49" t="str">
        <f t="shared" si="451"/>
        <v/>
      </c>
      <c r="FA39" s="49" t="str">
        <f t="shared" si="451"/>
        <v/>
      </c>
      <c r="FB39" s="49" t="str">
        <f t="shared" si="451"/>
        <v/>
      </c>
      <c r="FC39" s="49" t="str">
        <f t="shared" si="451"/>
        <v/>
      </c>
      <c r="FD39" s="49" t="str">
        <f t="shared" si="451"/>
        <v/>
      </c>
      <c r="FE39" s="49" t="str">
        <f t="shared" si="451"/>
        <v/>
      </c>
      <c r="FF39" s="49" t="str">
        <f t="shared" si="451"/>
        <v/>
      </c>
      <c r="FG39" s="49" t="str">
        <f t="shared" si="451"/>
        <v/>
      </c>
      <c r="FH39" s="49" t="str">
        <f t="shared" si="451"/>
        <v/>
      </c>
      <c r="FI39" s="49" t="str">
        <f t="shared" si="451"/>
        <v/>
      </c>
      <c r="FJ39" s="49" t="str">
        <f t="shared" si="451"/>
        <v/>
      </c>
      <c r="FK39" s="49" t="str">
        <f t="shared" si="451"/>
        <v/>
      </c>
      <c r="FL39" s="49" t="str">
        <f t="shared" si="451"/>
        <v/>
      </c>
      <c r="FM39" s="49" t="str">
        <f t="shared" si="451"/>
        <v/>
      </c>
      <c r="FN39" s="49" t="str">
        <f t="shared" si="451"/>
        <v/>
      </c>
      <c r="FO39" s="49" t="str">
        <f t="shared" si="451"/>
        <v/>
      </c>
      <c r="FP39" s="49" t="str">
        <f t="shared" si="451"/>
        <v/>
      </c>
      <c r="FQ39" s="49" t="str">
        <f t="shared" si="451"/>
        <v/>
      </c>
      <c r="FR39" s="49" t="str">
        <f t="shared" si="451"/>
        <v/>
      </c>
      <c r="FS39" s="49" t="str">
        <f t="shared" si="451"/>
        <v/>
      </c>
      <c r="FT39" s="49" t="str">
        <f t="shared" si="451"/>
        <v/>
      </c>
      <c r="FU39" s="49" t="str">
        <f t="shared" si="451"/>
        <v/>
      </c>
      <c r="FV39" s="49" t="str">
        <f t="shared" si="451"/>
        <v/>
      </c>
      <c r="FW39" s="49" t="str">
        <f t="shared" si="451"/>
        <v/>
      </c>
      <c r="FX39" s="49" t="str">
        <f t="shared" si="451"/>
        <v/>
      </c>
      <c r="FY39" s="49" t="str">
        <f t="shared" si="451"/>
        <v/>
      </c>
      <c r="FZ39" s="49" t="str">
        <f t="shared" si="451"/>
        <v/>
      </c>
      <c r="GA39" s="49" t="str">
        <f t="shared" si="451"/>
        <v/>
      </c>
      <c r="GB39" s="49" t="str">
        <f t="shared" si="451"/>
        <v/>
      </c>
      <c r="GC39" s="49" t="str">
        <f t="shared" si="451"/>
        <v/>
      </c>
      <c r="GD39" s="49" t="str">
        <f t="shared" si="451"/>
        <v/>
      </c>
      <c r="GE39" s="49" t="str">
        <f t="shared" si="451"/>
        <v/>
      </c>
      <c r="GF39" s="49" t="str">
        <f t="shared" si="451"/>
        <v/>
      </c>
      <c r="GG39" s="49" t="str">
        <f t="shared" si="449"/>
        <v/>
      </c>
      <c r="GH39" s="49" t="str">
        <f t="shared" si="449"/>
        <v/>
      </c>
      <c r="GI39" s="49" t="str">
        <f t="shared" si="449"/>
        <v/>
      </c>
      <c r="GJ39" s="49" t="str">
        <f t="shared" si="449"/>
        <v/>
      </c>
      <c r="GK39" s="49" t="str">
        <f t="shared" si="449"/>
        <v/>
      </c>
      <c r="GL39" s="49" t="str">
        <f t="shared" si="449"/>
        <v/>
      </c>
      <c r="GM39" s="49" t="str">
        <f t="shared" si="449"/>
        <v/>
      </c>
      <c r="GN39" s="49" t="str">
        <f t="shared" si="449"/>
        <v/>
      </c>
      <c r="GO39" s="49" t="str">
        <f t="shared" si="449"/>
        <v/>
      </c>
      <c r="GP39" s="49" t="str">
        <f t="shared" si="449"/>
        <v/>
      </c>
      <c r="GQ39" s="49" t="str">
        <f t="shared" si="449"/>
        <v/>
      </c>
      <c r="GR39" s="49" t="str">
        <f t="shared" si="449"/>
        <v/>
      </c>
      <c r="GS39" s="49" t="str">
        <f t="shared" si="449"/>
        <v/>
      </c>
      <c r="GT39" s="49" t="str">
        <f t="shared" si="449"/>
        <v/>
      </c>
      <c r="GU39" s="49" t="str">
        <f t="shared" si="449"/>
        <v/>
      </c>
      <c r="GV39" s="49" t="str">
        <f t="shared" si="449"/>
        <v/>
      </c>
      <c r="GW39" s="49" t="str">
        <f t="shared" si="449"/>
        <v/>
      </c>
      <c r="GX39" s="49" t="str">
        <f t="shared" si="449"/>
        <v/>
      </c>
      <c r="GY39" s="49" t="str">
        <f t="shared" si="449"/>
        <v/>
      </c>
      <c r="GZ39" s="49" t="str">
        <f t="shared" si="449"/>
        <v/>
      </c>
      <c r="HA39" s="49" t="str">
        <f t="shared" si="449"/>
        <v/>
      </c>
      <c r="HB39" s="49" t="str">
        <f t="shared" si="449"/>
        <v/>
      </c>
      <c r="HC39" s="49" t="str">
        <f t="shared" si="449"/>
        <v/>
      </c>
      <c r="HD39" s="49" t="str">
        <f t="shared" si="449"/>
        <v/>
      </c>
      <c r="HE39" s="49" t="str">
        <f t="shared" si="449"/>
        <v/>
      </c>
      <c r="HF39" s="49" t="str">
        <f t="shared" si="449"/>
        <v/>
      </c>
      <c r="HG39" s="49" t="str">
        <f t="shared" si="449"/>
        <v/>
      </c>
      <c r="HH39" s="49" t="str">
        <f t="shared" si="449"/>
        <v/>
      </c>
      <c r="HI39" s="49" t="str">
        <f t="shared" si="449"/>
        <v/>
      </c>
      <c r="HJ39" s="49" t="str">
        <f t="shared" si="449"/>
        <v/>
      </c>
      <c r="HK39" s="49" t="str">
        <f t="shared" si="449"/>
        <v/>
      </c>
      <c r="HL39" s="49" t="str">
        <f t="shared" si="449"/>
        <v/>
      </c>
      <c r="HM39" s="49" t="str">
        <f t="shared" si="449"/>
        <v/>
      </c>
      <c r="HN39" s="49" t="str">
        <f t="shared" si="449"/>
        <v/>
      </c>
      <c r="HO39" s="49" t="str">
        <f t="shared" si="449"/>
        <v/>
      </c>
      <c r="HP39" s="169" t="e">
        <f t="shared" si="247"/>
        <v>#N/A</v>
      </c>
      <c r="HQ39" s="169" t="e">
        <f t="shared" si="248"/>
        <v>#N/A</v>
      </c>
      <c r="HR39" s="169" t="e">
        <f t="shared" si="249"/>
        <v>#N/A</v>
      </c>
      <c r="HS39" s="169" t="e">
        <f t="shared" si="250"/>
        <v>#N/A</v>
      </c>
      <c r="HT39" s="169" t="e">
        <f t="shared" si="251"/>
        <v>#N/A</v>
      </c>
      <c r="HU39" s="169" t="e">
        <f t="shared" si="252"/>
        <v>#N/A</v>
      </c>
      <c r="HV39" s="169" t="e">
        <f t="shared" si="253"/>
        <v>#N/A</v>
      </c>
      <c r="HW39" s="169" t="e">
        <f t="shared" si="254"/>
        <v>#N/A</v>
      </c>
      <c r="HX39" s="169" t="e">
        <f t="shared" si="255"/>
        <v>#N/A</v>
      </c>
      <c r="HY39" s="169" t="e">
        <f t="shared" si="256"/>
        <v>#N/A</v>
      </c>
      <c r="HZ39" s="169" t="e">
        <f t="shared" si="257"/>
        <v>#N/A</v>
      </c>
      <c r="IA39" s="169" t="e">
        <f t="shared" si="258"/>
        <v>#N/A</v>
      </c>
      <c r="IB39" s="169" t="e">
        <f t="shared" si="259"/>
        <v>#N/A</v>
      </c>
      <c r="IC39" s="169" t="e">
        <f t="shared" si="260"/>
        <v>#N/A</v>
      </c>
      <c r="ID39" s="169" t="e">
        <f t="shared" si="261"/>
        <v>#N/A</v>
      </c>
      <c r="IE39" s="169" t="e">
        <f t="shared" si="262"/>
        <v>#N/A</v>
      </c>
      <c r="IF39" s="169" t="e">
        <f t="shared" si="263"/>
        <v>#N/A</v>
      </c>
      <c r="IG39" s="169" t="e">
        <f t="shared" si="264"/>
        <v>#N/A</v>
      </c>
      <c r="IH39" s="169" t="e">
        <f t="shared" si="265"/>
        <v>#N/A</v>
      </c>
      <c r="II39" s="169" t="e">
        <f t="shared" si="266"/>
        <v>#N/A</v>
      </c>
      <c r="IJ39" s="169" t="e">
        <f t="shared" si="267"/>
        <v>#N/A</v>
      </c>
      <c r="IK39" s="169" t="e">
        <f t="shared" si="268"/>
        <v>#N/A</v>
      </c>
      <c r="IL39" s="169" t="e">
        <f t="shared" si="269"/>
        <v>#N/A</v>
      </c>
      <c r="IM39" s="169" t="e">
        <f t="shared" si="270"/>
        <v>#N/A</v>
      </c>
      <c r="IN39" s="169" t="e">
        <f t="shared" si="271"/>
        <v>#N/A</v>
      </c>
      <c r="IO39" s="169" t="e">
        <f t="shared" si="272"/>
        <v>#N/A</v>
      </c>
      <c r="IP39" s="169" t="e">
        <f t="shared" si="273"/>
        <v>#N/A</v>
      </c>
      <c r="IQ39" s="169" t="e">
        <f t="shared" si="274"/>
        <v>#N/A</v>
      </c>
      <c r="IR39" s="169" t="e">
        <f t="shared" si="275"/>
        <v>#N/A</v>
      </c>
      <c r="IS39" s="169" t="e">
        <f t="shared" si="276"/>
        <v>#N/A</v>
      </c>
      <c r="IT39" s="169" t="e">
        <f t="shared" si="277"/>
        <v>#N/A</v>
      </c>
      <c r="IU39" s="169" t="e">
        <f t="shared" si="278"/>
        <v>#N/A</v>
      </c>
      <c r="IV39" s="169" t="e">
        <f t="shared" si="279"/>
        <v>#N/A</v>
      </c>
      <c r="IW39" s="169" t="e">
        <f t="shared" si="280"/>
        <v>#N/A</v>
      </c>
      <c r="IX39" s="169" t="e">
        <f t="shared" si="281"/>
        <v>#N/A</v>
      </c>
      <c r="IY39" s="169" t="e">
        <f t="shared" si="282"/>
        <v>#N/A</v>
      </c>
      <c r="IZ39" s="169" t="e">
        <f t="shared" si="283"/>
        <v>#N/A</v>
      </c>
      <c r="JA39" s="169" t="e">
        <f t="shared" si="284"/>
        <v>#N/A</v>
      </c>
      <c r="JB39" s="169" t="e">
        <f t="shared" si="285"/>
        <v>#N/A</v>
      </c>
      <c r="JC39" s="169" t="e">
        <f t="shared" si="286"/>
        <v>#N/A</v>
      </c>
      <c r="JD39" s="169" t="e">
        <f t="shared" si="287"/>
        <v>#N/A</v>
      </c>
      <c r="JE39" s="169" t="e">
        <f t="shared" si="288"/>
        <v>#N/A</v>
      </c>
      <c r="JF39" s="169" t="e">
        <f t="shared" si="289"/>
        <v>#N/A</v>
      </c>
      <c r="JG39" s="169" t="e">
        <f t="shared" si="290"/>
        <v>#N/A</v>
      </c>
      <c r="JH39" s="169" t="e">
        <f t="shared" si="291"/>
        <v>#N/A</v>
      </c>
      <c r="JI39" s="169" t="e">
        <f t="shared" si="292"/>
        <v>#N/A</v>
      </c>
      <c r="JJ39" s="169" t="e">
        <f t="shared" si="293"/>
        <v>#N/A</v>
      </c>
      <c r="JK39" s="169" t="e">
        <f t="shared" si="294"/>
        <v>#N/A</v>
      </c>
      <c r="JL39" s="169" t="e">
        <f t="shared" si="295"/>
        <v>#N/A</v>
      </c>
      <c r="JM39" s="169" t="e">
        <f t="shared" si="296"/>
        <v>#N/A</v>
      </c>
      <c r="JN39" s="169" t="e">
        <f t="shared" si="297"/>
        <v>#N/A</v>
      </c>
      <c r="JO39" s="169" t="e">
        <f t="shared" si="298"/>
        <v>#N/A</v>
      </c>
      <c r="JP39" s="169" t="e">
        <f t="shared" si="299"/>
        <v>#N/A</v>
      </c>
      <c r="JQ39" s="169" t="e">
        <f t="shared" si="300"/>
        <v>#N/A</v>
      </c>
      <c r="JR39" s="169" t="e">
        <f t="shared" si="301"/>
        <v>#N/A</v>
      </c>
      <c r="JS39" s="169" t="e">
        <f t="shared" si="302"/>
        <v>#N/A</v>
      </c>
      <c r="JT39" s="169" t="e">
        <f t="shared" si="303"/>
        <v>#N/A</v>
      </c>
      <c r="JU39" s="169" t="e">
        <f t="shared" si="304"/>
        <v>#N/A</v>
      </c>
      <c r="JV39" s="169" t="e">
        <f t="shared" si="305"/>
        <v>#N/A</v>
      </c>
      <c r="JW39" s="169" t="e">
        <f t="shared" si="306"/>
        <v>#N/A</v>
      </c>
      <c r="JX39" s="169" t="e">
        <f t="shared" si="307"/>
        <v>#N/A</v>
      </c>
      <c r="JY39" s="169" t="e">
        <f t="shared" si="308"/>
        <v>#N/A</v>
      </c>
      <c r="JZ39" s="169" t="e">
        <f t="shared" si="309"/>
        <v>#N/A</v>
      </c>
      <c r="KA39" s="169" t="e">
        <f t="shared" si="310"/>
        <v>#N/A</v>
      </c>
      <c r="KB39" s="169" t="e">
        <f t="shared" si="311"/>
        <v>#N/A</v>
      </c>
      <c r="KC39" s="169" t="e">
        <f t="shared" si="312"/>
        <v>#N/A</v>
      </c>
      <c r="KD39" s="169" t="e">
        <f t="shared" si="313"/>
        <v>#N/A</v>
      </c>
      <c r="KE39" s="169" t="e">
        <f t="shared" si="314"/>
        <v>#N/A</v>
      </c>
      <c r="KF39" s="169" t="e">
        <f t="shared" si="315"/>
        <v>#N/A</v>
      </c>
      <c r="KG39" s="169" t="e">
        <f t="shared" si="316"/>
        <v>#N/A</v>
      </c>
      <c r="KH39" s="169" t="e">
        <f t="shared" si="317"/>
        <v>#N/A</v>
      </c>
      <c r="KI39" s="169" t="e">
        <f t="shared" si="318"/>
        <v>#N/A</v>
      </c>
      <c r="KJ39" s="169" t="e">
        <f t="shared" si="319"/>
        <v>#N/A</v>
      </c>
      <c r="KK39" s="169" t="e">
        <f t="shared" si="320"/>
        <v>#N/A</v>
      </c>
      <c r="KL39" s="169" t="e">
        <f t="shared" si="321"/>
        <v>#N/A</v>
      </c>
      <c r="KM39" s="169" t="e">
        <f t="shared" si="322"/>
        <v>#N/A</v>
      </c>
      <c r="KN39" s="169" t="e">
        <f t="shared" si="323"/>
        <v>#N/A</v>
      </c>
      <c r="KO39" s="169" t="e">
        <f t="shared" si="324"/>
        <v>#N/A</v>
      </c>
      <c r="KP39" s="169" t="e">
        <f t="shared" si="325"/>
        <v>#N/A</v>
      </c>
      <c r="KQ39" s="169" t="e">
        <f t="shared" si="326"/>
        <v>#N/A</v>
      </c>
      <c r="KR39" s="169" t="e">
        <f t="shared" si="327"/>
        <v>#N/A</v>
      </c>
      <c r="KS39" s="169" t="e">
        <f t="shared" si="328"/>
        <v>#N/A</v>
      </c>
      <c r="KT39" s="169" t="e">
        <f t="shared" si="329"/>
        <v>#N/A</v>
      </c>
      <c r="KU39" s="169" t="e">
        <f t="shared" si="330"/>
        <v>#N/A</v>
      </c>
      <c r="KV39" s="169" t="e">
        <f t="shared" si="331"/>
        <v>#N/A</v>
      </c>
      <c r="KW39" s="169" t="e">
        <f t="shared" si="332"/>
        <v>#N/A</v>
      </c>
      <c r="KX39" s="169" t="e">
        <f t="shared" si="333"/>
        <v>#N/A</v>
      </c>
      <c r="KY39" s="169" t="e">
        <f t="shared" si="334"/>
        <v>#N/A</v>
      </c>
      <c r="KZ39" s="169" t="e">
        <f t="shared" si="335"/>
        <v>#N/A</v>
      </c>
      <c r="LA39" s="169" t="e">
        <f t="shared" si="336"/>
        <v>#N/A</v>
      </c>
      <c r="LB39" s="169" t="e">
        <f t="shared" si="337"/>
        <v>#N/A</v>
      </c>
      <c r="LC39" s="169" t="e">
        <f t="shared" si="338"/>
        <v>#N/A</v>
      </c>
      <c r="LD39" s="169" t="e">
        <f t="shared" si="339"/>
        <v>#N/A</v>
      </c>
      <c r="LE39" s="169" t="e">
        <f t="shared" si="340"/>
        <v>#N/A</v>
      </c>
      <c r="LF39" s="169" t="e">
        <f t="shared" si="341"/>
        <v>#N/A</v>
      </c>
      <c r="LG39" s="169" t="e">
        <f t="shared" si="342"/>
        <v>#N/A</v>
      </c>
      <c r="LH39" s="169" t="e">
        <f t="shared" si="343"/>
        <v>#N/A</v>
      </c>
      <c r="LI39" s="169" t="e">
        <f t="shared" si="344"/>
        <v>#N/A</v>
      </c>
      <c r="LJ39" s="169" t="e">
        <f t="shared" si="345"/>
        <v>#N/A</v>
      </c>
      <c r="LK39" s="169" t="e">
        <f t="shared" si="346"/>
        <v>#N/A</v>
      </c>
      <c r="LL39" s="169" t="e">
        <f t="shared" si="347"/>
        <v>#N/A</v>
      </c>
      <c r="LM39" s="169" t="e">
        <f t="shared" si="348"/>
        <v>#N/A</v>
      </c>
      <c r="LN39" s="169" t="e">
        <f t="shared" si="349"/>
        <v>#N/A</v>
      </c>
      <c r="LO39" s="169" t="e">
        <f t="shared" si="350"/>
        <v>#N/A</v>
      </c>
      <c r="LP39" s="169" t="e">
        <f t="shared" si="351"/>
        <v>#N/A</v>
      </c>
      <c r="LQ39" s="169" t="e">
        <f t="shared" si="352"/>
        <v>#N/A</v>
      </c>
      <c r="LR39" s="169" t="e">
        <f t="shared" si="353"/>
        <v>#N/A</v>
      </c>
      <c r="LS39" s="169" t="e">
        <f t="shared" si="354"/>
        <v>#N/A</v>
      </c>
      <c r="LT39" s="169" t="e">
        <f t="shared" si="355"/>
        <v>#N/A</v>
      </c>
      <c r="LU39" s="169" t="e">
        <f t="shared" si="356"/>
        <v>#N/A</v>
      </c>
      <c r="LV39" s="169" t="e">
        <f t="shared" si="357"/>
        <v>#N/A</v>
      </c>
      <c r="LW39" s="169" t="e">
        <f t="shared" si="358"/>
        <v>#N/A</v>
      </c>
      <c r="LX39" s="169" t="e">
        <f t="shared" si="359"/>
        <v>#N/A</v>
      </c>
      <c r="LY39" s="169" t="e">
        <f t="shared" si="360"/>
        <v>#N/A</v>
      </c>
      <c r="LZ39" s="169" t="e">
        <f t="shared" si="361"/>
        <v>#N/A</v>
      </c>
      <c r="MA39" s="169" t="e">
        <f t="shared" si="362"/>
        <v>#N/A</v>
      </c>
      <c r="MB39" s="169" t="e">
        <f t="shared" si="363"/>
        <v>#N/A</v>
      </c>
      <c r="MC39" s="169" t="e">
        <f t="shared" si="364"/>
        <v>#N/A</v>
      </c>
      <c r="MD39" s="169" t="e">
        <f t="shared" si="365"/>
        <v>#N/A</v>
      </c>
      <c r="ME39" s="169" t="e">
        <f t="shared" si="366"/>
        <v>#N/A</v>
      </c>
      <c r="MF39" s="169" t="e">
        <f t="shared" si="367"/>
        <v>#N/A</v>
      </c>
      <c r="MG39" s="169" t="e">
        <f t="shared" si="368"/>
        <v>#N/A</v>
      </c>
      <c r="MH39" s="169" t="e">
        <f t="shared" si="369"/>
        <v>#N/A</v>
      </c>
      <c r="MI39" s="169" t="e">
        <f t="shared" si="370"/>
        <v>#N/A</v>
      </c>
      <c r="MJ39" s="169" t="e">
        <f t="shared" si="371"/>
        <v>#N/A</v>
      </c>
      <c r="MK39" s="169" t="e">
        <f t="shared" si="372"/>
        <v>#N/A</v>
      </c>
      <c r="ML39" s="169" t="e">
        <f t="shared" si="373"/>
        <v>#N/A</v>
      </c>
      <c r="MM39" s="169" t="e">
        <f t="shared" si="374"/>
        <v>#N/A</v>
      </c>
      <c r="MN39" s="169" t="e">
        <f t="shared" si="375"/>
        <v>#N/A</v>
      </c>
      <c r="MO39" s="169" t="e">
        <f t="shared" si="376"/>
        <v>#N/A</v>
      </c>
      <c r="MP39" s="169" t="e">
        <f t="shared" si="377"/>
        <v>#N/A</v>
      </c>
      <c r="MQ39" s="169" t="e">
        <f t="shared" si="378"/>
        <v>#N/A</v>
      </c>
      <c r="MR39" s="169" t="e">
        <f t="shared" si="379"/>
        <v>#N/A</v>
      </c>
      <c r="MS39" s="169" t="e">
        <f t="shared" si="380"/>
        <v>#N/A</v>
      </c>
      <c r="MT39" s="169" t="e">
        <f t="shared" si="381"/>
        <v>#N/A</v>
      </c>
      <c r="MU39" s="169" t="e">
        <f t="shared" si="382"/>
        <v>#N/A</v>
      </c>
      <c r="MV39" s="169" t="e">
        <f t="shared" si="383"/>
        <v>#N/A</v>
      </c>
      <c r="MW39" s="169" t="e">
        <f t="shared" si="384"/>
        <v>#N/A</v>
      </c>
      <c r="MX39" s="169" t="e">
        <f t="shared" si="385"/>
        <v>#N/A</v>
      </c>
      <c r="MY39" s="169" t="e">
        <f t="shared" si="386"/>
        <v>#N/A</v>
      </c>
      <c r="MZ39" s="169" t="e">
        <f t="shared" si="387"/>
        <v>#N/A</v>
      </c>
      <c r="NA39" s="169" t="e">
        <f t="shared" si="388"/>
        <v>#N/A</v>
      </c>
      <c r="NB39" s="169" t="e">
        <f t="shared" si="389"/>
        <v>#N/A</v>
      </c>
      <c r="NC39" s="169" t="e">
        <f t="shared" si="390"/>
        <v>#N/A</v>
      </c>
      <c r="ND39" s="169" t="e">
        <f t="shared" si="391"/>
        <v>#N/A</v>
      </c>
      <c r="NE39" s="169" t="e">
        <f t="shared" si="392"/>
        <v>#N/A</v>
      </c>
      <c r="NF39" s="169" t="e">
        <f t="shared" si="393"/>
        <v>#N/A</v>
      </c>
      <c r="NG39" s="169" t="e">
        <f t="shared" si="394"/>
        <v>#N/A</v>
      </c>
      <c r="NH39" s="169" t="e">
        <f t="shared" si="395"/>
        <v>#N/A</v>
      </c>
      <c r="NI39" s="169" t="e">
        <f t="shared" si="396"/>
        <v>#N/A</v>
      </c>
      <c r="NJ39" s="169" t="e">
        <f t="shared" si="397"/>
        <v>#N/A</v>
      </c>
      <c r="NK39" s="169" t="e">
        <f t="shared" si="398"/>
        <v>#N/A</v>
      </c>
      <c r="NL39" s="169" t="e">
        <f t="shared" si="399"/>
        <v>#N/A</v>
      </c>
      <c r="NM39" s="169" t="e">
        <f t="shared" si="400"/>
        <v>#N/A</v>
      </c>
      <c r="NN39" s="169" t="e">
        <f t="shared" si="401"/>
        <v>#N/A</v>
      </c>
      <c r="NO39" s="169" t="e">
        <f t="shared" si="402"/>
        <v>#N/A</v>
      </c>
      <c r="NP39" s="169" t="e">
        <f t="shared" si="403"/>
        <v>#N/A</v>
      </c>
      <c r="NQ39" s="169" t="e">
        <f t="shared" si="404"/>
        <v>#N/A</v>
      </c>
      <c r="NR39" s="169" t="e">
        <f t="shared" si="405"/>
        <v>#N/A</v>
      </c>
      <c r="NS39" s="169" t="e">
        <f t="shared" si="406"/>
        <v>#N/A</v>
      </c>
      <c r="NT39" s="169" t="e">
        <f t="shared" si="407"/>
        <v>#N/A</v>
      </c>
      <c r="NU39" s="169" t="e">
        <f t="shared" si="408"/>
        <v>#N/A</v>
      </c>
      <c r="NV39" s="169" t="e">
        <f t="shared" si="409"/>
        <v>#N/A</v>
      </c>
      <c r="NW39" s="169" t="e">
        <f t="shared" si="410"/>
        <v>#N/A</v>
      </c>
      <c r="NX39" s="169" t="e">
        <f t="shared" si="411"/>
        <v>#N/A</v>
      </c>
      <c r="NY39" s="169" t="e">
        <f t="shared" si="412"/>
        <v>#N/A</v>
      </c>
      <c r="NZ39" s="169" t="e">
        <f t="shared" si="413"/>
        <v>#N/A</v>
      </c>
      <c r="OA39" s="169" t="e">
        <f t="shared" si="414"/>
        <v>#N/A</v>
      </c>
      <c r="OB39" s="169" t="e">
        <f t="shared" si="415"/>
        <v>#N/A</v>
      </c>
      <c r="OC39" s="169" t="e">
        <f t="shared" si="416"/>
        <v>#N/A</v>
      </c>
      <c r="OD39" s="169" t="e">
        <f t="shared" si="417"/>
        <v>#N/A</v>
      </c>
      <c r="OE39" s="169" t="e">
        <f t="shared" si="418"/>
        <v>#N/A</v>
      </c>
      <c r="OF39" s="169" t="e">
        <f t="shared" si="419"/>
        <v>#N/A</v>
      </c>
      <c r="OG39" s="169" t="e">
        <f t="shared" si="420"/>
        <v>#N/A</v>
      </c>
      <c r="OH39" s="169" t="e">
        <f t="shared" si="421"/>
        <v>#N/A</v>
      </c>
      <c r="OI39" s="169" t="e">
        <f t="shared" si="422"/>
        <v>#N/A</v>
      </c>
      <c r="OJ39" s="169" t="e">
        <f t="shared" si="423"/>
        <v>#N/A</v>
      </c>
      <c r="OK39" s="169" t="e">
        <f t="shared" si="424"/>
        <v>#N/A</v>
      </c>
      <c r="OL39" s="169" t="e">
        <f t="shared" si="425"/>
        <v>#N/A</v>
      </c>
      <c r="OM39" s="169" t="e">
        <f t="shared" si="426"/>
        <v>#N/A</v>
      </c>
      <c r="ON39" s="169" t="e">
        <f t="shared" si="427"/>
        <v>#N/A</v>
      </c>
      <c r="OO39" s="169" t="e">
        <f t="shared" si="428"/>
        <v>#N/A</v>
      </c>
      <c r="OP39" s="169" t="e">
        <f t="shared" si="429"/>
        <v>#N/A</v>
      </c>
      <c r="OQ39" s="169" t="e">
        <f t="shared" si="430"/>
        <v>#N/A</v>
      </c>
      <c r="OR39" s="169" t="e">
        <f t="shared" si="431"/>
        <v>#N/A</v>
      </c>
      <c r="OS39" s="169" t="e">
        <f t="shared" si="432"/>
        <v>#N/A</v>
      </c>
      <c r="OT39" s="169" t="e">
        <f t="shared" si="433"/>
        <v>#N/A</v>
      </c>
      <c r="OU39" s="169" t="e">
        <f t="shared" si="434"/>
        <v>#N/A</v>
      </c>
      <c r="OV39" s="169" t="e">
        <f t="shared" si="435"/>
        <v>#N/A</v>
      </c>
      <c r="OW39" s="169" t="e">
        <f t="shared" si="436"/>
        <v>#N/A</v>
      </c>
      <c r="OX39" s="169" t="e">
        <f t="shared" si="437"/>
        <v>#N/A</v>
      </c>
      <c r="OY39" s="169" t="e">
        <f t="shared" si="438"/>
        <v>#N/A</v>
      </c>
      <c r="OZ39" s="169" t="e">
        <f t="shared" si="439"/>
        <v>#N/A</v>
      </c>
      <c r="PA39" s="169" t="e">
        <f t="shared" si="440"/>
        <v>#N/A</v>
      </c>
      <c r="PB39" s="169" t="e">
        <f t="shared" si="441"/>
        <v>#N/A</v>
      </c>
      <c r="PC39" s="169" t="e">
        <f t="shared" si="442"/>
        <v>#N/A</v>
      </c>
      <c r="PD39" s="169" t="e">
        <f t="shared" si="443"/>
        <v>#N/A</v>
      </c>
      <c r="PE39" s="169" t="e">
        <f t="shared" si="444"/>
        <v>#N/A</v>
      </c>
      <c r="PF39" s="169" t="e">
        <f t="shared" si="445"/>
        <v>#N/A</v>
      </c>
      <c r="PG39" s="169" t="e">
        <f t="shared" si="446"/>
        <v>#N/A</v>
      </c>
      <c r="PH39" s="169" t="e">
        <f t="shared" si="447"/>
        <v>#N/A</v>
      </c>
    </row>
    <row r="40" spans="1:424" hidden="1" x14ac:dyDescent="0.75">
      <c r="A40" s="4">
        <v>37</v>
      </c>
      <c r="B40" s="96" t="str">
        <f t="shared" si="208"/>
        <v/>
      </c>
      <c r="C40" s="95"/>
      <c r="D40" s="96" t="str">
        <f t="shared" si="209"/>
        <v/>
      </c>
      <c r="E40" s="124" t="str">
        <f t="shared" si="0"/>
        <v/>
      </c>
      <c r="F40" s="124" t="str">
        <f t="shared" si="1"/>
        <v/>
      </c>
      <c r="G40" s="73" t="str">
        <f t="shared" si="210"/>
        <v/>
      </c>
      <c r="H40" s="23"/>
      <c r="I40" s="57"/>
      <c r="J40" s="280"/>
      <c r="K40" s="74" t="str">
        <f>IF(AND(B40&gt;0,C40&gt;0,D40&gt;0),IF(ISBLANK(J40),IF(ISBLANK(H40),"",(D40-B40)*VLOOKUP(H40,VLookups!$A$4:$B$13,2,FALSE)),J40),"")</f>
        <v/>
      </c>
      <c r="L40" s="75" t="str">
        <f t="shared" si="246"/>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211"/>
        <v/>
      </c>
      <c r="W40" s="49" t="str">
        <f t="shared" si="212"/>
        <v/>
      </c>
      <c r="X40" s="49" t="str">
        <f t="shared" si="450"/>
        <v/>
      </c>
      <c r="Y40" s="49" t="str">
        <f t="shared" si="450"/>
        <v/>
      </c>
      <c r="Z40" s="49" t="str">
        <f t="shared" si="450"/>
        <v/>
      </c>
      <c r="AA40" s="49" t="str">
        <f t="shared" si="450"/>
        <v/>
      </c>
      <c r="AB40" s="49" t="str">
        <f t="shared" si="450"/>
        <v/>
      </c>
      <c r="AC40" s="49" t="str">
        <f t="shared" si="450"/>
        <v/>
      </c>
      <c r="AD40" s="49" t="str">
        <f t="shared" si="450"/>
        <v/>
      </c>
      <c r="AE40" s="49" t="str">
        <f t="shared" si="450"/>
        <v/>
      </c>
      <c r="AF40" s="49" t="str">
        <f t="shared" si="450"/>
        <v/>
      </c>
      <c r="AG40" s="49" t="str">
        <f t="shared" si="450"/>
        <v/>
      </c>
      <c r="AH40" s="49" t="str">
        <f t="shared" si="450"/>
        <v/>
      </c>
      <c r="AI40" s="49" t="str">
        <f t="shared" si="450"/>
        <v/>
      </c>
      <c r="AJ40" s="49" t="str">
        <f t="shared" si="450"/>
        <v/>
      </c>
      <c r="AK40" s="49" t="str">
        <f t="shared" si="450"/>
        <v/>
      </c>
      <c r="AL40" s="49" t="str">
        <f t="shared" si="450"/>
        <v/>
      </c>
      <c r="AM40" s="49" t="str">
        <f t="shared" si="450"/>
        <v/>
      </c>
      <c r="AN40" s="49" t="str">
        <f t="shared" si="450"/>
        <v/>
      </c>
      <c r="AO40" s="49" t="str">
        <f t="shared" si="450"/>
        <v/>
      </c>
      <c r="AP40" s="49" t="str">
        <f t="shared" si="450"/>
        <v/>
      </c>
      <c r="AQ40" s="49" t="str">
        <f t="shared" si="450"/>
        <v/>
      </c>
      <c r="AR40" s="49" t="str">
        <f t="shared" si="450"/>
        <v/>
      </c>
      <c r="AS40" s="49" t="str">
        <f t="shared" si="450"/>
        <v/>
      </c>
      <c r="AT40" s="49" t="str">
        <f t="shared" si="450"/>
        <v/>
      </c>
      <c r="AU40" s="49" t="str">
        <f t="shared" si="450"/>
        <v/>
      </c>
      <c r="AV40" s="49" t="str">
        <f t="shared" si="450"/>
        <v/>
      </c>
      <c r="AW40" s="49" t="str">
        <f t="shared" si="450"/>
        <v/>
      </c>
      <c r="AX40" s="49" t="str">
        <f t="shared" si="450"/>
        <v/>
      </c>
      <c r="AY40" s="49" t="str">
        <f t="shared" si="450"/>
        <v/>
      </c>
      <c r="AZ40" s="49" t="str">
        <f t="shared" si="450"/>
        <v/>
      </c>
      <c r="BA40" s="49" t="str">
        <f t="shared" si="450"/>
        <v/>
      </c>
      <c r="BB40" s="49" t="str">
        <f t="shared" si="450"/>
        <v/>
      </c>
      <c r="BC40" s="49" t="str">
        <f t="shared" si="450"/>
        <v/>
      </c>
      <c r="BD40" s="49" t="str">
        <f t="shared" si="450"/>
        <v/>
      </c>
      <c r="BE40" s="49" t="str">
        <f t="shared" si="450"/>
        <v/>
      </c>
      <c r="BF40" s="49" t="str">
        <f t="shared" si="450"/>
        <v/>
      </c>
      <c r="BG40" s="49" t="str">
        <f t="shared" si="450"/>
        <v/>
      </c>
      <c r="BH40" s="49" t="str">
        <f t="shared" si="450"/>
        <v/>
      </c>
      <c r="BI40" s="49" t="str">
        <f t="shared" si="450"/>
        <v/>
      </c>
      <c r="BJ40" s="49" t="str">
        <f t="shared" si="450"/>
        <v/>
      </c>
      <c r="BK40" s="49" t="str">
        <f t="shared" si="450"/>
        <v/>
      </c>
      <c r="BL40" s="49" t="str">
        <f t="shared" si="450"/>
        <v/>
      </c>
      <c r="BM40" s="49" t="str">
        <f t="shared" si="450"/>
        <v/>
      </c>
      <c r="BN40" s="49" t="str">
        <f t="shared" si="450"/>
        <v/>
      </c>
      <c r="BO40" s="49" t="str">
        <f t="shared" si="450"/>
        <v/>
      </c>
      <c r="BP40" s="49" t="str">
        <f t="shared" si="450"/>
        <v/>
      </c>
      <c r="BQ40" s="49" t="str">
        <f t="shared" si="450"/>
        <v/>
      </c>
      <c r="BR40" s="49" t="str">
        <f t="shared" si="450"/>
        <v/>
      </c>
      <c r="BS40" s="49" t="str">
        <f t="shared" si="450"/>
        <v/>
      </c>
      <c r="BT40" s="49" t="str">
        <f t="shared" si="450"/>
        <v/>
      </c>
      <c r="BU40" s="49" t="str">
        <f t="shared" si="450"/>
        <v/>
      </c>
      <c r="BV40" s="49" t="str">
        <f t="shared" si="450"/>
        <v/>
      </c>
      <c r="BW40" s="49" t="str">
        <f t="shared" si="450"/>
        <v/>
      </c>
      <c r="BX40" s="49" t="str">
        <f t="shared" si="450"/>
        <v/>
      </c>
      <c r="BY40" s="49" t="str">
        <f t="shared" si="450"/>
        <v/>
      </c>
      <c r="BZ40" s="49" t="str">
        <f t="shared" si="450"/>
        <v/>
      </c>
      <c r="CA40" s="49" t="str">
        <f t="shared" si="450"/>
        <v/>
      </c>
      <c r="CB40" s="49" t="str">
        <f t="shared" si="450"/>
        <v/>
      </c>
      <c r="CC40" s="49" t="str">
        <f t="shared" si="450"/>
        <v/>
      </c>
      <c r="CD40" s="49" t="str">
        <f t="shared" si="450"/>
        <v/>
      </c>
      <c r="CE40" s="49" t="str">
        <f t="shared" si="450"/>
        <v/>
      </c>
      <c r="CF40" s="49" t="str">
        <f t="shared" si="450"/>
        <v/>
      </c>
      <c r="CG40" s="49" t="str">
        <f t="shared" si="450"/>
        <v/>
      </c>
      <c r="CH40" s="49" t="str">
        <f t="shared" si="450"/>
        <v/>
      </c>
      <c r="CI40" s="49" t="str">
        <f t="shared" si="450"/>
        <v/>
      </c>
      <c r="CJ40" s="49" t="str">
        <f t="shared" si="448"/>
        <v/>
      </c>
      <c r="CK40" s="49" t="str">
        <f t="shared" si="448"/>
        <v/>
      </c>
      <c r="CL40" s="49" t="str">
        <f t="shared" si="448"/>
        <v/>
      </c>
      <c r="CM40" s="49" t="str">
        <f t="shared" si="448"/>
        <v/>
      </c>
      <c r="CN40" s="49" t="str">
        <f t="shared" si="448"/>
        <v/>
      </c>
      <c r="CO40" s="49" t="str">
        <f t="shared" si="448"/>
        <v/>
      </c>
      <c r="CP40" s="49" t="str">
        <f t="shared" si="448"/>
        <v/>
      </c>
      <c r="CQ40" s="49" t="str">
        <f t="shared" si="448"/>
        <v/>
      </c>
      <c r="CR40" s="49" t="str">
        <f t="shared" si="448"/>
        <v/>
      </c>
      <c r="CS40" s="49" t="str">
        <f t="shared" si="448"/>
        <v/>
      </c>
      <c r="CT40" s="49" t="str">
        <f t="shared" si="448"/>
        <v/>
      </c>
      <c r="CU40" s="49" t="str">
        <f t="shared" si="448"/>
        <v/>
      </c>
      <c r="CV40" s="49" t="str">
        <f t="shared" si="448"/>
        <v/>
      </c>
      <c r="CW40" s="49" t="str">
        <f t="shared" si="448"/>
        <v/>
      </c>
      <c r="CX40" s="49" t="str">
        <f t="shared" si="448"/>
        <v/>
      </c>
      <c r="CY40" s="49" t="str">
        <f t="shared" si="448"/>
        <v/>
      </c>
      <c r="CZ40" s="49" t="str">
        <f t="shared" si="448"/>
        <v/>
      </c>
      <c r="DA40" s="49" t="str">
        <f t="shared" si="448"/>
        <v/>
      </c>
      <c r="DB40" s="49" t="str">
        <f t="shared" si="448"/>
        <v/>
      </c>
      <c r="DC40" s="49" t="str">
        <f t="shared" si="448"/>
        <v/>
      </c>
      <c r="DD40" s="49" t="str">
        <f t="shared" si="448"/>
        <v/>
      </c>
      <c r="DE40" s="49" t="str">
        <f t="shared" si="448"/>
        <v/>
      </c>
      <c r="DF40" s="49" t="str">
        <f t="shared" si="448"/>
        <v/>
      </c>
      <c r="DG40" s="49" t="str">
        <f t="shared" si="448"/>
        <v/>
      </c>
      <c r="DH40" s="49" t="str">
        <f t="shared" si="448"/>
        <v/>
      </c>
      <c r="DI40" s="49" t="str">
        <f t="shared" si="448"/>
        <v/>
      </c>
      <c r="DJ40" s="49" t="str">
        <f t="shared" si="448"/>
        <v/>
      </c>
      <c r="DK40" s="49" t="str">
        <f t="shared" si="448"/>
        <v/>
      </c>
      <c r="DL40" s="49" t="str">
        <f t="shared" si="448"/>
        <v/>
      </c>
      <c r="DM40" s="49" t="str">
        <f t="shared" si="448"/>
        <v/>
      </c>
      <c r="DN40" s="49" t="str">
        <f t="shared" si="448"/>
        <v/>
      </c>
      <c r="DO40" s="49" t="str">
        <f t="shared" si="448"/>
        <v/>
      </c>
      <c r="DP40" s="49" t="str">
        <f t="shared" si="448"/>
        <v/>
      </c>
      <c r="DQ40" s="49" t="str">
        <f t="shared" si="448"/>
        <v/>
      </c>
      <c r="DR40" s="49" t="str">
        <f t="shared" si="448"/>
        <v/>
      </c>
      <c r="DS40" s="183" t="str">
        <f t="shared" si="213"/>
        <v/>
      </c>
      <c r="DT40" s="49" t="str">
        <f t="shared" si="214"/>
        <v/>
      </c>
      <c r="DU40" s="49" t="str">
        <f t="shared" si="451"/>
        <v/>
      </c>
      <c r="DV40" s="49" t="str">
        <f t="shared" si="451"/>
        <v/>
      </c>
      <c r="DW40" s="49" t="str">
        <f t="shared" si="451"/>
        <v/>
      </c>
      <c r="DX40" s="49" t="str">
        <f t="shared" si="451"/>
        <v/>
      </c>
      <c r="DY40" s="49" t="str">
        <f t="shared" si="451"/>
        <v/>
      </c>
      <c r="DZ40" s="49" t="str">
        <f t="shared" si="451"/>
        <v/>
      </c>
      <c r="EA40" s="49" t="str">
        <f t="shared" si="451"/>
        <v/>
      </c>
      <c r="EB40" s="49" t="str">
        <f t="shared" si="451"/>
        <v/>
      </c>
      <c r="EC40" s="49" t="str">
        <f t="shared" si="451"/>
        <v/>
      </c>
      <c r="ED40" s="49" t="str">
        <f t="shared" si="451"/>
        <v/>
      </c>
      <c r="EE40" s="49" t="str">
        <f t="shared" si="451"/>
        <v/>
      </c>
      <c r="EF40" s="49" t="str">
        <f t="shared" si="451"/>
        <v/>
      </c>
      <c r="EG40" s="49" t="str">
        <f t="shared" si="451"/>
        <v/>
      </c>
      <c r="EH40" s="49" t="str">
        <f t="shared" si="451"/>
        <v/>
      </c>
      <c r="EI40" s="49" t="str">
        <f t="shared" si="451"/>
        <v/>
      </c>
      <c r="EJ40" s="49" t="str">
        <f t="shared" si="451"/>
        <v/>
      </c>
      <c r="EK40" s="49" t="str">
        <f t="shared" si="451"/>
        <v/>
      </c>
      <c r="EL40" s="49" t="str">
        <f t="shared" si="451"/>
        <v/>
      </c>
      <c r="EM40" s="49" t="str">
        <f t="shared" si="451"/>
        <v/>
      </c>
      <c r="EN40" s="49" t="str">
        <f t="shared" si="451"/>
        <v/>
      </c>
      <c r="EO40" s="49" t="str">
        <f t="shared" si="451"/>
        <v/>
      </c>
      <c r="EP40" s="49" t="str">
        <f t="shared" si="451"/>
        <v/>
      </c>
      <c r="EQ40" s="49" t="str">
        <f t="shared" si="451"/>
        <v/>
      </c>
      <c r="ER40" s="49" t="str">
        <f t="shared" si="451"/>
        <v/>
      </c>
      <c r="ES40" s="49" t="str">
        <f t="shared" si="451"/>
        <v/>
      </c>
      <c r="ET40" s="49" t="str">
        <f t="shared" si="451"/>
        <v/>
      </c>
      <c r="EU40" s="49" t="str">
        <f t="shared" si="451"/>
        <v/>
      </c>
      <c r="EV40" s="49" t="str">
        <f t="shared" si="451"/>
        <v/>
      </c>
      <c r="EW40" s="49" t="str">
        <f t="shared" si="451"/>
        <v/>
      </c>
      <c r="EX40" s="49" t="str">
        <f t="shared" si="451"/>
        <v/>
      </c>
      <c r="EY40" s="49" t="str">
        <f t="shared" si="451"/>
        <v/>
      </c>
      <c r="EZ40" s="49" t="str">
        <f t="shared" si="451"/>
        <v/>
      </c>
      <c r="FA40" s="49" t="str">
        <f t="shared" si="451"/>
        <v/>
      </c>
      <c r="FB40" s="49" t="str">
        <f t="shared" si="451"/>
        <v/>
      </c>
      <c r="FC40" s="49" t="str">
        <f t="shared" si="451"/>
        <v/>
      </c>
      <c r="FD40" s="49" t="str">
        <f t="shared" si="451"/>
        <v/>
      </c>
      <c r="FE40" s="49" t="str">
        <f t="shared" si="451"/>
        <v/>
      </c>
      <c r="FF40" s="49" t="str">
        <f t="shared" si="451"/>
        <v/>
      </c>
      <c r="FG40" s="49" t="str">
        <f t="shared" si="451"/>
        <v/>
      </c>
      <c r="FH40" s="49" t="str">
        <f t="shared" si="451"/>
        <v/>
      </c>
      <c r="FI40" s="49" t="str">
        <f t="shared" si="451"/>
        <v/>
      </c>
      <c r="FJ40" s="49" t="str">
        <f t="shared" si="451"/>
        <v/>
      </c>
      <c r="FK40" s="49" t="str">
        <f t="shared" si="451"/>
        <v/>
      </c>
      <c r="FL40" s="49" t="str">
        <f t="shared" si="451"/>
        <v/>
      </c>
      <c r="FM40" s="49" t="str">
        <f t="shared" si="451"/>
        <v/>
      </c>
      <c r="FN40" s="49" t="str">
        <f t="shared" si="451"/>
        <v/>
      </c>
      <c r="FO40" s="49" t="str">
        <f t="shared" si="451"/>
        <v/>
      </c>
      <c r="FP40" s="49" t="str">
        <f t="shared" si="451"/>
        <v/>
      </c>
      <c r="FQ40" s="49" t="str">
        <f t="shared" si="451"/>
        <v/>
      </c>
      <c r="FR40" s="49" t="str">
        <f t="shared" si="451"/>
        <v/>
      </c>
      <c r="FS40" s="49" t="str">
        <f t="shared" si="451"/>
        <v/>
      </c>
      <c r="FT40" s="49" t="str">
        <f t="shared" si="451"/>
        <v/>
      </c>
      <c r="FU40" s="49" t="str">
        <f t="shared" si="451"/>
        <v/>
      </c>
      <c r="FV40" s="49" t="str">
        <f t="shared" si="451"/>
        <v/>
      </c>
      <c r="FW40" s="49" t="str">
        <f t="shared" si="451"/>
        <v/>
      </c>
      <c r="FX40" s="49" t="str">
        <f t="shared" si="451"/>
        <v/>
      </c>
      <c r="FY40" s="49" t="str">
        <f t="shared" si="451"/>
        <v/>
      </c>
      <c r="FZ40" s="49" t="str">
        <f t="shared" si="451"/>
        <v/>
      </c>
      <c r="GA40" s="49" t="str">
        <f t="shared" si="451"/>
        <v/>
      </c>
      <c r="GB40" s="49" t="str">
        <f t="shared" si="451"/>
        <v/>
      </c>
      <c r="GC40" s="49" t="str">
        <f t="shared" si="451"/>
        <v/>
      </c>
      <c r="GD40" s="49" t="str">
        <f t="shared" si="451"/>
        <v/>
      </c>
      <c r="GE40" s="49" t="str">
        <f t="shared" si="451"/>
        <v/>
      </c>
      <c r="GF40" s="49" t="str">
        <f t="shared" si="451"/>
        <v/>
      </c>
      <c r="GG40" s="49" t="str">
        <f t="shared" si="449"/>
        <v/>
      </c>
      <c r="GH40" s="49" t="str">
        <f t="shared" si="449"/>
        <v/>
      </c>
      <c r="GI40" s="49" t="str">
        <f t="shared" si="449"/>
        <v/>
      </c>
      <c r="GJ40" s="49" t="str">
        <f t="shared" si="449"/>
        <v/>
      </c>
      <c r="GK40" s="49" t="str">
        <f t="shared" si="449"/>
        <v/>
      </c>
      <c r="GL40" s="49" t="str">
        <f t="shared" si="449"/>
        <v/>
      </c>
      <c r="GM40" s="49" t="str">
        <f t="shared" si="449"/>
        <v/>
      </c>
      <c r="GN40" s="49" t="str">
        <f t="shared" si="449"/>
        <v/>
      </c>
      <c r="GO40" s="49" t="str">
        <f t="shared" si="449"/>
        <v/>
      </c>
      <c r="GP40" s="49" t="str">
        <f t="shared" si="449"/>
        <v/>
      </c>
      <c r="GQ40" s="49" t="str">
        <f t="shared" si="449"/>
        <v/>
      </c>
      <c r="GR40" s="49" t="str">
        <f t="shared" si="449"/>
        <v/>
      </c>
      <c r="GS40" s="49" t="str">
        <f t="shared" si="449"/>
        <v/>
      </c>
      <c r="GT40" s="49" t="str">
        <f t="shared" si="449"/>
        <v/>
      </c>
      <c r="GU40" s="49" t="str">
        <f t="shared" si="449"/>
        <v/>
      </c>
      <c r="GV40" s="49" t="str">
        <f t="shared" si="449"/>
        <v/>
      </c>
      <c r="GW40" s="49" t="str">
        <f t="shared" si="449"/>
        <v/>
      </c>
      <c r="GX40" s="49" t="str">
        <f t="shared" si="449"/>
        <v/>
      </c>
      <c r="GY40" s="49" t="str">
        <f t="shared" si="449"/>
        <v/>
      </c>
      <c r="GZ40" s="49" t="str">
        <f t="shared" si="449"/>
        <v/>
      </c>
      <c r="HA40" s="49" t="str">
        <f t="shared" si="449"/>
        <v/>
      </c>
      <c r="HB40" s="49" t="str">
        <f t="shared" si="449"/>
        <v/>
      </c>
      <c r="HC40" s="49" t="str">
        <f t="shared" si="449"/>
        <v/>
      </c>
      <c r="HD40" s="49" t="str">
        <f t="shared" si="449"/>
        <v/>
      </c>
      <c r="HE40" s="49" t="str">
        <f t="shared" si="449"/>
        <v/>
      </c>
      <c r="HF40" s="49" t="str">
        <f t="shared" si="449"/>
        <v/>
      </c>
      <c r="HG40" s="49" t="str">
        <f t="shared" si="449"/>
        <v/>
      </c>
      <c r="HH40" s="49" t="str">
        <f t="shared" si="449"/>
        <v/>
      </c>
      <c r="HI40" s="49" t="str">
        <f t="shared" si="449"/>
        <v/>
      </c>
      <c r="HJ40" s="49" t="str">
        <f t="shared" si="449"/>
        <v/>
      </c>
      <c r="HK40" s="49" t="str">
        <f t="shared" si="449"/>
        <v/>
      </c>
      <c r="HL40" s="49" t="str">
        <f t="shared" si="449"/>
        <v/>
      </c>
      <c r="HM40" s="49" t="str">
        <f t="shared" si="449"/>
        <v/>
      </c>
      <c r="HN40" s="49" t="str">
        <f t="shared" si="449"/>
        <v/>
      </c>
      <c r="HO40" s="49" t="str">
        <f t="shared" si="449"/>
        <v/>
      </c>
      <c r="HP40" s="169" t="e">
        <f t="shared" si="247"/>
        <v>#N/A</v>
      </c>
      <c r="HQ40" s="169" t="e">
        <f t="shared" si="248"/>
        <v>#N/A</v>
      </c>
      <c r="HR40" s="169" t="e">
        <f t="shared" si="249"/>
        <v>#N/A</v>
      </c>
      <c r="HS40" s="169" t="e">
        <f t="shared" si="250"/>
        <v>#N/A</v>
      </c>
      <c r="HT40" s="169" t="e">
        <f t="shared" si="251"/>
        <v>#N/A</v>
      </c>
      <c r="HU40" s="169" t="e">
        <f t="shared" si="252"/>
        <v>#N/A</v>
      </c>
      <c r="HV40" s="169" t="e">
        <f t="shared" si="253"/>
        <v>#N/A</v>
      </c>
      <c r="HW40" s="169" t="e">
        <f t="shared" si="254"/>
        <v>#N/A</v>
      </c>
      <c r="HX40" s="169" t="e">
        <f t="shared" si="255"/>
        <v>#N/A</v>
      </c>
      <c r="HY40" s="169" t="e">
        <f t="shared" si="256"/>
        <v>#N/A</v>
      </c>
      <c r="HZ40" s="169" t="e">
        <f t="shared" si="257"/>
        <v>#N/A</v>
      </c>
      <c r="IA40" s="169" t="e">
        <f t="shared" si="258"/>
        <v>#N/A</v>
      </c>
      <c r="IB40" s="169" t="e">
        <f t="shared" si="259"/>
        <v>#N/A</v>
      </c>
      <c r="IC40" s="169" t="e">
        <f t="shared" si="260"/>
        <v>#N/A</v>
      </c>
      <c r="ID40" s="169" t="e">
        <f t="shared" si="261"/>
        <v>#N/A</v>
      </c>
      <c r="IE40" s="169" t="e">
        <f t="shared" si="262"/>
        <v>#N/A</v>
      </c>
      <c r="IF40" s="169" t="e">
        <f t="shared" si="263"/>
        <v>#N/A</v>
      </c>
      <c r="IG40" s="169" t="e">
        <f t="shared" si="264"/>
        <v>#N/A</v>
      </c>
      <c r="IH40" s="169" t="e">
        <f t="shared" si="265"/>
        <v>#N/A</v>
      </c>
      <c r="II40" s="169" t="e">
        <f t="shared" si="266"/>
        <v>#N/A</v>
      </c>
      <c r="IJ40" s="169" t="e">
        <f t="shared" si="267"/>
        <v>#N/A</v>
      </c>
      <c r="IK40" s="169" t="e">
        <f t="shared" si="268"/>
        <v>#N/A</v>
      </c>
      <c r="IL40" s="169" t="e">
        <f t="shared" si="269"/>
        <v>#N/A</v>
      </c>
      <c r="IM40" s="169" t="e">
        <f t="shared" si="270"/>
        <v>#N/A</v>
      </c>
      <c r="IN40" s="169" t="e">
        <f t="shared" si="271"/>
        <v>#N/A</v>
      </c>
      <c r="IO40" s="169" t="e">
        <f t="shared" si="272"/>
        <v>#N/A</v>
      </c>
      <c r="IP40" s="169" t="e">
        <f t="shared" si="273"/>
        <v>#N/A</v>
      </c>
      <c r="IQ40" s="169" t="e">
        <f t="shared" si="274"/>
        <v>#N/A</v>
      </c>
      <c r="IR40" s="169" t="e">
        <f t="shared" si="275"/>
        <v>#N/A</v>
      </c>
      <c r="IS40" s="169" t="e">
        <f t="shared" si="276"/>
        <v>#N/A</v>
      </c>
      <c r="IT40" s="169" t="e">
        <f t="shared" si="277"/>
        <v>#N/A</v>
      </c>
      <c r="IU40" s="169" t="e">
        <f t="shared" si="278"/>
        <v>#N/A</v>
      </c>
      <c r="IV40" s="169" t="e">
        <f t="shared" si="279"/>
        <v>#N/A</v>
      </c>
      <c r="IW40" s="169" t="e">
        <f t="shared" si="280"/>
        <v>#N/A</v>
      </c>
      <c r="IX40" s="169" t="e">
        <f t="shared" si="281"/>
        <v>#N/A</v>
      </c>
      <c r="IY40" s="169" t="e">
        <f t="shared" si="282"/>
        <v>#N/A</v>
      </c>
      <c r="IZ40" s="169" t="e">
        <f t="shared" si="283"/>
        <v>#N/A</v>
      </c>
      <c r="JA40" s="169" t="e">
        <f t="shared" si="284"/>
        <v>#N/A</v>
      </c>
      <c r="JB40" s="169" t="e">
        <f t="shared" si="285"/>
        <v>#N/A</v>
      </c>
      <c r="JC40" s="169" t="e">
        <f t="shared" si="286"/>
        <v>#N/A</v>
      </c>
      <c r="JD40" s="169" t="e">
        <f t="shared" si="287"/>
        <v>#N/A</v>
      </c>
      <c r="JE40" s="169" t="e">
        <f t="shared" si="288"/>
        <v>#N/A</v>
      </c>
      <c r="JF40" s="169" t="e">
        <f t="shared" si="289"/>
        <v>#N/A</v>
      </c>
      <c r="JG40" s="169" t="e">
        <f t="shared" si="290"/>
        <v>#N/A</v>
      </c>
      <c r="JH40" s="169" t="e">
        <f t="shared" si="291"/>
        <v>#N/A</v>
      </c>
      <c r="JI40" s="169" t="e">
        <f t="shared" si="292"/>
        <v>#N/A</v>
      </c>
      <c r="JJ40" s="169" t="e">
        <f t="shared" si="293"/>
        <v>#N/A</v>
      </c>
      <c r="JK40" s="169" t="e">
        <f t="shared" si="294"/>
        <v>#N/A</v>
      </c>
      <c r="JL40" s="169" t="e">
        <f t="shared" si="295"/>
        <v>#N/A</v>
      </c>
      <c r="JM40" s="169" t="e">
        <f t="shared" si="296"/>
        <v>#N/A</v>
      </c>
      <c r="JN40" s="169" t="e">
        <f t="shared" si="297"/>
        <v>#N/A</v>
      </c>
      <c r="JO40" s="169" t="e">
        <f t="shared" si="298"/>
        <v>#N/A</v>
      </c>
      <c r="JP40" s="169" t="e">
        <f t="shared" si="299"/>
        <v>#N/A</v>
      </c>
      <c r="JQ40" s="169" t="e">
        <f t="shared" si="300"/>
        <v>#N/A</v>
      </c>
      <c r="JR40" s="169" t="e">
        <f t="shared" si="301"/>
        <v>#N/A</v>
      </c>
      <c r="JS40" s="169" t="e">
        <f t="shared" si="302"/>
        <v>#N/A</v>
      </c>
      <c r="JT40" s="169" t="e">
        <f t="shared" si="303"/>
        <v>#N/A</v>
      </c>
      <c r="JU40" s="169" t="e">
        <f t="shared" si="304"/>
        <v>#N/A</v>
      </c>
      <c r="JV40" s="169" t="e">
        <f t="shared" si="305"/>
        <v>#N/A</v>
      </c>
      <c r="JW40" s="169" t="e">
        <f t="shared" si="306"/>
        <v>#N/A</v>
      </c>
      <c r="JX40" s="169" t="e">
        <f t="shared" si="307"/>
        <v>#N/A</v>
      </c>
      <c r="JY40" s="169" t="e">
        <f t="shared" si="308"/>
        <v>#N/A</v>
      </c>
      <c r="JZ40" s="169" t="e">
        <f t="shared" si="309"/>
        <v>#N/A</v>
      </c>
      <c r="KA40" s="169" t="e">
        <f t="shared" si="310"/>
        <v>#N/A</v>
      </c>
      <c r="KB40" s="169" t="e">
        <f t="shared" si="311"/>
        <v>#N/A</v>
      </c>
      <c r="KC40" s="169" t="e">
        <f t="shared" si="312"/>
        <v>#N/A</v>
      </c>
      <c r="KD40" s="169" t="e">
        <f t="shared" si="313"/>
        <v>#N/A</v>
      </c>
      <c r="KE40" s="169" t="e">
        <f t="shared" si="314"/>
        <v>#N/A</v>
      </c>
      <c r="KF40" s="169" t="e">
        <f t="shared" si="315"/>
        <v>#N/A</v>
      </c>
      <c r="KG40" s="169" t="e">
        <f t="shared" si="316"/>
        <v>#N/A</v>
      </c>
      <c r="KH40" s="169" t="e">
        <f t="shared" si="317"/>
        <v>#N/A</v>
      </c>
      <c r="KI40" s="169" t="e">
        <f t="shared" si="318"/>
        <v>#N/A</v>
      </c>
      <c r="KJ40" s="169" t="e">
        <f t="shared" si="319"/>
        <v>#N/A</v>
      </c>
      <c r="KK40" s="169" t="e">
        <f t="shared" si="320"/>
        <v>#N/A</v>
      </c>
      <c r="KL40" s="169" t="e">
        <f t="shared" si="321"/>
        <v>#N/A</v>
      </c>
      <c r="KM40" s="169" t="e">
        <f t="shared" si="322"/>
        <v>#N/A</v>
      </c>
      <c r="KN40" s="169" t="e">
        <f t="shared" si="323"/>
        <v>#N/A</v>
      </c>
      <c r="KO40" s="169" t="e">
        <f t="shared" si="324"/>
        <v>#N/A</v>
      </c>
      <c r="KP40" s="169" t="e">
        <f t="shared" si="325"/>
        <v>#N/A</v>
      </c>
      <c r="KQ40" s="169" t="e">
        <f t="shared" si="326"/>
        <v>#N/A</v>
      </c>
      <c r="KR40" s="169" t="e">
        <f t="shared" si="327"/>
        <v>#N/A</v>
      </c>
      <c r="KS40" s="169" t="e">
        <f t="shared" si="328"/>
        <v>#N/A</v>
      </c>
      <c r="KT40" s="169" t="e">
        <f t="shared" si="329"/>
        <v>#N/A</v>
      </c>
      <c r="KU40" s="169" t="e">
        <f t="shared" si="330"/>
        <v>#N/A</v>
      </c>
      <c r="KV40" s="169" t="e">
        <f t="shared" si="331"/>
        <v>#N/A</v>
      </c>
      <c r="KW40" s="169" t="e">
        <f t="shared" si="332"/>
        <v>#N/A</v>
      </c>
      <c r="KX40" s="169" t="e">
        <f t="shared" si="333"/>
        <v>#N/A</v>
      </c>
      <c r="KY40" s="169" t="e">
        <f t="shared" si="334"/>
        <v>#N/A</v>
      </c>
      <c r="KZ40" s="169" t="e">
        <f t="shared" si="335"/>
        <v>#N/A</v>
      </c>
      <c r="LA40" s="169" t="e">
        <f t="shared" si="336"/>
        <v>#N/A</v>
      </c>
      <c r="LB40" s="169" t="e">
        <f t="shared" si="337"/>
        <v>#N/A</v>
      </c>
      <c r="LC40" s="169" t="e">
        <f t="shared" si="338"/>
        <v>#N/A</v>
      </c>
      <c r="LD40" s="169" t="e">
        <f t="shared" si="339"/>
        <v>#N/A</v>
      </c>
      <c r="LE40" s="169" t="e">
        <f t="shared" si="340"/>
        <v>#N/A</v>
      </c>
      <c r="LF40" s="169" t="e">
        <f t="shared" si="341"/>
        <v>#N/A</v>
      </c>
      <c r="LG40" s="169" t="e">
        <f t="shared" si="342"/>
        <v>#N/A</v>
      </c>
      <c r="LH40" s="169" t="e">
        <f t="shared" si="343"/>
        <v>#N/A</v>
      </c>
      <c r="LI40" s="169" t="e">
        <f t="shared" si="344"/>
        <v>#N/A</v>
      </c>
      <c r="LJ40" s="169" t="e">
        <f t="shared" si="345"/>
        <v>#N/A</v>
      </c>
      <c r="LK40" s="169" t="e">
        <f t="shared" si="346"/>
        <v>#N/A</v>
      </c>
      <c r="LL40" s="169" t="e">
        <f t="shared" si="347"/>
        <v>#N/A</v>
      </c>
      <c r="LM40" s="169" t="e">
        <f t="shared" si="348"/>
        <v>#N/A</v>
      </c>
      <c r="LN40" s="169" t="e">
        <f t="shared" si="349"/>
        <v>#N/A</v>
      </c>
      <c r="LO40" s="169" t="e">
        <f t="shared" si="350"/>
        <v>#N/A</v>
      </c>
      <c r="LP40" s="169" t="e">
        <f t="shared" si="351"/>
        <v>#N/A</v>
      </c>
      <c r="LQ40" s="169" t="e">
        <f t="shared" si="352"/>
        <v>#N/A</v>
      </c>
      <c r="LR40" s="169" t="e">
        <f t="shared" si="353"/>
        <v>#N/A</v>
      </c>
      <c r="LS40" s="169" t="e">
        <f t="shared" si="354"/>
        <v>#N/A</v>
      </c>
      <c r="LT40" s="169" t="e">
        <f t="shared" si="355"/>
        <v>#N/A</v>
      </c>
      <c r="LU40" s="169" t="e">
        <f t="shared" si="356"/>
        <v>#N/A</v>
      </c>
      <c r="LV40" s="169" t="e">
        <f t="shared" si="357"/>
        <v>#N/A</v>
      </c>
      <c r="LW40" s="169" t="e">
        <f t="shared" si="358"/>
        <v>#N/A</v>
      </c>
      <c r="LX40" s="169" t="e">
        <f t="shared" si="359"/>
        <v>#N/A</v>
      </c>
      <c r="LY40" s="169" t="e">
        <f t="shared" si="360"/>
        <v>#N/A</v>
      </c>
      <c r="LZ40" s="169" t="e">
        <f t="shared" si="361"/>
        <v>#N/A</v>
      </c>
      <c r="MA40" s="169" t="e">
        <f t="shared" si="362"/>
        <v>#N/A</v>
      </c>
      <c r="MB40" s="169" t="e">
        <f t="shared" si="363"/>
        <v>#N/A</v>
      </c>
      <c r="MC40" s="169" t="e">
        <f t="shared" si="364"/>
        <v>#N/A</v>
      </c>
      <c r="MD40" s="169" t="e">
        <f t="shared" si="365"/>
        <v>#N/A</v>
      </c>
      <c r="ME40" s="169" t="e">
        <f t="shared" si="366"/>
        <v>#N/A</v>
      </c>
      <c r="MF40" s="169" t="e">
        <f t="shared" si="367"/>
        <v>#N/A</v>
      </c>
      <c r="MG40" s="169" t="e">
        <f t="shared" si="368"/>
        <v>#N/A</v>
      </c>
      <c r="MH40" s="169" t="e">
        <f t="shared" si="369"/>
        <v>#N/A</v>
      </c>
      <c r="MI40" s="169" t="e">
        <f t="shared" si="370"/>
        <v>#N/A</v>
      </c>
      <c r="MJ40" s="169" t="e">
        <f t="shared" si="371"/>
        <v>#N/A</v>
      </c>
      <c r="MK40" s="169" t="e">
        <f t="shared" si="372"/>
        <v>#N/A</v>
      </c>
      <c r="ML40" s="169" t="e">
        <f t="shared" si="373"/>
        <v>#N/A</v>
      </c>
      <c r="MM40" s="169" t="e">
        <f t="shared" si="374"/>
        <v>#N/A</v>
      </c>
      <c r="MN40" s="169" t="e">
        <f t="shared" si="375"/>
        <v>#N/A</v>
      </c>
      <c r="MO40" s="169" t="e">
        <f t="shared" si="376"/>
        <v>#N/A</v>
      </c>
      <c r="MP40" s="169" t="e">
        <f t="shared" si="377"/>
        <v>#N/A</v>
      </c>
      <c r="MQ40" s="169" t="e">
        <f t="shared" si="378"/>
        <v>#N/A</v>
      </c>
      <c r="MR40" s="169" t="e">
        <f t="shared" si="379"/>
        <v>#N/A</v>
      </c>
      <c r="MS40" s="169" t="e">
        <f t="shared" si="380"/>
        <v>#N/A</v>
      </c>
      <c r="MT40" s="169" t="e">
        <f t="shared" si="381"/>
        <v>#N/A</v>
      </c>
      <c r="MU40" s="169" t="e">
        <f t="shared" si="382"/>
        <v>#N/A</v>
      </c>
      <c r="MV40" s="169" t="e">
        <f t="shared" si="383"/>
        <v>#N/A</v>
      </c>
      <c r="MW40" s="169" t="e">
        <f t="shared" si="384"/>
        <v>#N/A</v>
      </c>
      <c r="MX40" s="169" t="e">
        <f t="shared" si="385"/>
        <v>#N/A</v>
      </c>
      <c r="MY40" s="169" t="e">
        <f t="shared" si="386"/>
        <v>#N/A</v>
      </c>
      <c r="MZ40" s="169" t="e">
        <f t="shared" si="387"/>
        <v>#N/A</v>
      </c>
      <c r="NA40" s="169" t="e">
        <f t="shared" si="388"/>
        <v>#N/A</v>
      </c>
      <c r="NB40" s="169" t="e">
        <f t="shared" si="389"/>
        <v>#N/A</v>
      </c>
      <c r="NC40" s="169" t="e">
        <f t="shared" si="390"/>
        <v>#N/A</v>
      </c>
      <c r="ND40" s="169" t="e">
        <f t="shared" si="391"/>
        <v>#N/A</v>
      </c>
      <c r="NE40" s="169" t="e">
        <f t="shared" si="392"/>
        <v>#N/A</v>
      </c>
      <c r="NF40" s="169" t="e">
        <f t="shared" si="393"/>
        <v>#N/A</v>
      </c>
      <c r="NG40" s="169" t="e">
        <f t="shared" si="394"/>
        <v>#N/A</v>
      </c>
      <c r="NH40" s="169" t="e">
        <f t="shared" si="395"/>
        <v>#N/A</v>
      </c>
      <c r="NI40" s="169" t="e">
        <f t="shared" si="396"/>
        <v>#N/A</v>
      </c>
      <c r="NJ40" s="169" t="e">
        <f t="shared" si="397"/>
        <v>#N/A</v>
      </c>
      <c r="NK40" s="169" t="e">
        <f t="shared" si="398"/>
        <v>#N/A</v>
      </c>
      <c r="NL40" s="169" t="e">
        <f t="shared" si="399"/>
        <v>#N/A</v>
      </c>
      <c r="NM40" s="169" t="e">
        <f t="shared" si="400"/>
        <v>#N/A</v>
      </c>
      <c r="NN40" s="169" t="e">
        <f t="shared" si="401"/>
        <v>#N/A</v>
      </c>
      <c r="NO40" s="169" t="e">
        <f t="shared" si="402"/>
        <v>#N/A</v>
      </c>
      <c r="NP40" s="169" t="e">
        <f t="shared" si="403"/>
        <v>#N/A</v>
      </c>
      <c r="NQ40" s="169" t="e">
        <f t="shared" si="404"/>
        <v>#N/A</v>
      </c>
      <c r="NR40" s="169" t="e">
        <f t="shared" si="405"/>
        <v>#N/A</v>
      </c>
      <c r="NS40" s="169" t="e">
        <f t="shared" si="406"/>
        <v>#N/A</v>
      </c>
      <c r="NT40" s="169" t="e">
        <f t="shared" si="407"/>
        <v>#N/A</v>
      </c>
      <c r="NU40" s="169" t="e">
        <f t="shared" si="408"/>
        <v>#N/A</v>
      </c>
      <c r="NV40" s="169" t="e">
        <f t="shared" si="409"/>
        <v>#N/A</v>
      </c>
      <c r="NW40" s="169" t="e">
        <f t="shared" si="410"/>
        <v>#N/A</v>
      </c>
      <c r="NX40" s="169" t="e">
        <f t="shared" si="411"/>
        <v>#N/A</v>
      </c>
      <c r="NY40" s="169" t="e">
        <f t="shared" si="412"/>
        <v>#N/A</v>
      </c>
      <c r="NZ40" s="169" t="e">
        <f t="shared" si="413"/>
        <v>#N/A</v>
      </c>
      <c r="OA40" s="169" t="e">
        <f t="shared" si="414"/>
        <v>#N/A</v>
      </c>
      <c r="OB40" s="169" t="e">
        <f t="shared" si="415"/>
        <v>#N/A</v>
      </c>
      <c r="OC40" s="169" t="e">
        <f t="shared" si="416"/>
        <v>#N/A</v>
      </c>
      <c r="OD40" s="169" t="e">
        <f t="shared" si="417"/>
        <v>#N/A</v>
      </c>
      <c r="OE40" s="169" t="e">
        <f t="shared" si="418"/>
        <v>#N/A</v>
      </c>
      <c r="OF40" s="169" t="e">
        <f t="shared" si="419"/>
        <v>#N/A</v>
      </c>
      <c r="OG40" s="169" t="e">
        <f t="shared" si="420"/>
        <v>#N/A</v>
      </c>
      <c r="OH40" s="169" t="e">
        <f t="shared" si="421"/>
        <v>#N/A</v>
      </c>
      <c r="OI40" s="169" t="e">
        <f t="shared" si="422"/>
        <v>#N/A</v>
      </c>
      <c r="OJ40" s="169" t="e">
        <f t="shared" si="423"/>
        <v>#N/A</v>
      </c>
      <c r="OK40" s="169" t="e">
        <f t="shared" si="424"/>
        <v>#N/A</v>
      </c>
      <c r="OL40" s="169" t="e">
        <f t="shared" si="425"/>
        <v>#N/A</v>
      </c>
      <c r="OM40" s="169" t="e">
        <f t="shared" si="426"/>
        <v>#N/A</v>
      </c>
      <c r="ON40" s="169" t="e">
        <f t="shared" si="427"/>
        <v>#N/A</v>
      </c>
      <c r="OO40" s="169" t="e">
        <f t="shared" si="428"/>
        <v>#N/A</v>
      </c>
      <c r="OP40" s="169" t="e">
        <f t="shared" si="429"/>
        <v>#N/A</v>
      </c>
      <c r="OQ40" s="169" t="e">
        <f t="shared" si="430"/>
        <v>#N/A</v>
      </c>
      <c r="OR40" s="169" t="e">
        <f t="shared" si="431"/>
        <v>#N/A</v>
      </c>
      <c r="OS40" s="169" t="e">
        <f t="shared" si="432"/>
        <v>#N/A</v>
      </c>
      <c r="OT40" s="169" t="e">
        <f t="shared" si="433"/>
        <v>#N/A</v>
      </c>
      <c r="OU40" s="169" t="e">
        <f t="shared" si="434"/>
        <v>#N/A</v>
      </c>
      <c r="OV40" s="169" t="e">
        <f t="shared" si="435"/>
        <v>#N/A</v>
      </c>
      <c r="OW40" s="169" t="e">
        <f t="shared" si="436"/>
        <v>#N/A</v>
      </c>
      <c r="OX40" s="169" t="e">
        <f t="shared" si="437"/>
        <v>#N/A</v>
      </c>
      <c r="OY40" s="169" t="e">
        <f t="shared" si="438"/>
        <v>#N/A</v>
      </c>
      <c r="OZ40" s="169" t="e">
        <f t="shared" si="439"/>
        <v>#N/A</v>
      </c>
      <c r="PA40" s="169" t="e">
        <f t="shared" si="440"/>
        <v>#N/A</v>
      </c>
      <c r="PB40" s="169" t="e">
        <f t="shared" si="441"/>
        <v>#N/A</v>
      </c>
      <c r="PC40" s="169" t="e">
        <f t="shared" si="442"/>
        <v>#N/A</v>
      </c>
      <c r="PD40" s="169" t="e">
        <f t="shared" si="443"/>
        <v>#N/A</v>
      </c>
      <c r="PE40" s="169" t="e">
        <f t="shared" si="444"/>
        <v>#N/A</v>
      </c>
      <c r="PF40" s="169" t="e">
        <f t="shared" si="445"/>
        <v>#N/A</v>
      </c>
      <c r="PG40" s="169" t="e">
        <f t="shared" si="446"/>
        <v>#N/A</v>
      </c>
      <c r="PH40" s="169" t="e">
        <f t="shared" si="447"/>
        <v>#N/A</v>
      </c>
    </row>
    <row r="41" spans="1:424" hidden="1" x14ac:dyDescent="0.75">
      <c r="A41" s="4">
        <v>38</v>
      </c>
      <c r="B41" s="96" t="str">
        <f t="shared" si="208"/>
        <v/>
      </c>
      <c r="C41" s="95"/>
      <c r="D41" s="96" t="str">
        <f t="shared" si="209"/>
        <v/>
      </c>
      <c r="E41" s="124" t="str">
        <f t="shared" si="0"/>
        <v/>
      </c>
      <c r="F41" s="124" t="str">
        <f t="shared" si="1"/>
        <v/>
      </c>
      <c r="G41" s="73" t="str">
        <f t="shared" si="210"/>
        <v/>
      </c>
      <c r="H41" s="23"/>
      <c r="I41" s="57"/>
      <c r="J41" s="280"/>
      <c r="K41" s="74" t="str">
        <f>IF(AND(B41&gt;0,C41&gt;0,D41&gt;0),IF(ISBLANK(J41),IF(ISBLANK(H41),"",(D41-B41)*VLOOKUP(H41,VLookups!$A$4:$B$13,2,FALSE)),J41),"")</f>
        <v/>
      </c>
      <c r="L41" s="75" t="str">
        <f t="shared" si="246"/>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211"/>
        <v/>
      </c>
      <c r="W41" s="49" t="str">
        <f t="shared" si="212"/>
        <v/>
      </c>
      <c r="X41" s="49" t="str">
        <f t="shared" si="450"/>
        <v/>
      </c>
      <c r="Y41" s="49" t="str">
        <f t="shared" si="450"/>
        <v/>
      </c>
      <c r="Z41" s="49" t="str">
        <f t="shared" si="450"/>
        <v/>
      </c>
      <c r="AA41" s="49" t="str">
        <f t="shared" si="450"/>
        <v/>
      </c>
      <c r="AB41" s="49" t="str">
        <f t="shared" si="450"/>
        <v/>
      </c>
      <c r="AC41" s="49" t="str">
        <f t="shared" si="450"/>
        <v/>
      </c>
      <c r="AD41" s="49" t="str">
        <f t="shared" si="450"/>
        <v/>
      </c>
      <c r="AE41" s="49" t="str">
        <f t="shared" si="450"/>
        <v/>
      </c>
      <c r="AF41" s="49" t="str">
        <f t="shared" si="450"/>
        <v/>
      </c>
      <c r="AG41" s="49" t="str">
        <f t="shared" si="450"/>
        <v/>
      </c>
      <c r="AH41" s="49" t="str">
        <f t="shared" si="450"/>
        <v/>
      </c>
      <c r="AI41" s="49" t="str">
        <f t="shared" si="450"/>
        <v/>
      </c>
      <c r="AJ41" s="49" t="str">
        <f t="shared" si="450"/>
        <v/>
      </c>
      <c r="AK41" s="49" t="str">
        <f t="shared" si="450"/>
        <v/>
      </c>
      <c r="AL41" s="49" t="str">
        <f t="shared" si="450"/>
        <v/>
      </c>
      <c r="AM41" s="49" t="str">
        <f t="shared" si="450"/>
        <v/>
      </c>
      <c r="AN41" s="49" t="str">
        <f t="shared" si="450"/>
        <v/>
      </c>
      <c r="AO41" s="49" t="str">
        <f t="shared" si="450"/>
        <v/>
      </c>
      <c r="AP41" s="49" t="str">
        <f t="shared" si="450"/>
        <v/>
      </c>
      <c r="AQ41" s="49" t="str">
        <f t="shared" si="450"/>
        <v/>
      </c>
      <c r="AR41" s="49" t="str">
        <f t="shared" si="450"/>
        <v/>
      </c>
      <c r="AS41" s="49" t="str">
        <f t="shared" si="450"/>
        <v/>
      </c>
      <c r="AT41" s="49" t="str">
        <f t="shared" si="450"/>
        <v/>
      </c>
      <c r="AU41" s="49" t="str">
        <f t="shared" si="450"/>
        <v/>
      </c>
      <c r="AV41" s="49" t="str">
        <f t="shared" si="450"/>
        <v/>
      </c>
      <c r="AW41" s="49" t="str">
        <f t="shared" si="450"/>
        <v/>
      </c>
      <c r="AX41" s="49" t="str">
        <f t="shared" si="450"/>
        <v/>
      </c>
      <c r="AY41" s="49" t="str">
        <f t="shared" si="450"/>
        <v/>
      </c>
      <c r="AZ41" s="49" t="str">
        <f t="shared" si="450"/>
        <v/>
      </c>
      <c r="BA41" s="49" t="str">
        <f t="shared" si="450"/>
        <v/>
      </c>
      <c r="BB41" s="49" t="str">
        <f t="shared" si="450"/>
        <v/>
      </c>
      <c r="BC41" s="49" t="str">
        <f t="shared" si="450"/>
        <v/>
      </c>
      <c r="BD41" s="49" t="str">
        <f t="shared" si="450"/>
        <v/>
      </c>
      <c r="BE41" s="49" t="str">
        <f t="shared" si="450"/>
        <v/>
      </c>
      <c r="BF41" s="49" t="str">
        <f t="shared" si="450"/>
        <v/>
      </c>
      <c r="BG41" s="49" t="str">
        <f t="shared" si="450"/>
        <v/>
      </c>
      <c r="BH41" s="49" t="str">
        <f t="shared" si="450"/>
        <v/>
      </c>
      <c r="BI41" s="49" t="str">
        <f t="shared" si="450"/>
        <v/>
      </c>
      <c r="BJ41" s="49" t="str">
        <f t="shared" si="450"/>
        <v/>
      </c>
      <c r="BK41" s="49" t="str">
        <f t="shared" si="450"/>
        <v/>
      </c>
      <c r="BL41" s="49" t="str">
        <f t="shared" si="450"/>
        <v/>
      </c>
      <c r="BM41" s="49" t="str">
        <f t="shared" si="450"/>
        <v/>
      </c>
      <c r="BN41" s="49" t="str">
        <f t="shared" si="450"/>
        <v/>
      </c>
      <c r="BO41" s="49" t="str">
        <f t="shared" si="450"/>
        <v/>
      </c>
      <c r="BP41" s="49" t="str">
        <f t="shared" si="450"/>
        <v/>
      </c>
      <c r="BQ41" s="49" t="str">
        <f t="shared" si="450"/>
        <v/>
      </c>
      <c r="BR41" s="49" t="str">
        <f t="shared" si="450"/>
        <v/>
      </c>
      <c r="BS41" s="49" t="str">
        <f t="shared" si="450"/>
        <v/>
      </c>
      <c r="BT41" s="49" t="str">
        <f t="shared" si="450"/>
        <v/>
      </c>
      <c r="BU41" s="49" t="str">
        <f t="shared" si="450"/>
        <v/>
      </c>
      <c r="BV41" s="49" t="str">
        <f t="shared" si="450"/>
        <v/>
      </c>
      <c r="BW41" s="49" t="str">
        <f t="shared" si="450"/>
        <v/>
      </c>
      <c r="BX41" s="49" t="str">
        <f t="shared" si="450"/>
        <v/>
      </c>
      <c r="BY41" s="49" t="str">
        <f t="shared" si="450"/>
        <v/>
      </c>
      <c r="BZ41" s="49" t="str">
        <f t="shared" si="450"/>
        <v/>
      </c>
      <c r="CA41" s="49" t="str">
        <f t="shared" si="450"/>
        <v/>
      </c>
      <c r="CB41" s="49" t="str">
        <f t="shared" si="450"/>
        <v/>
      </c>
      <c r="CC41" s="49" t="str">
        <f t="shared" si="450"/>
        <v/>
      </c>
      <c r="CD41" s="49" t="str">
        <f t="shared" si="450"/>
        <v/>
      </c>
      <c r="CE41" s="49" t="str">
        <f t="shared" si="450"/>
        <v/>
      </c>
      <c r="CF41" s="49" t="str">
        <f t="shared" si="450"/>
        <v/>
      </c>
      <c r="CG41" s="49" t="str">
        <f t="shared" si="450"/>
        <v/>
      </c>
      <c r="CH41" s="49" t="str">
        <f t="shared" si="450"/>
        <v/>
      </c>
      <c r="CI41" s="49" t="str">
        <f t="shared" ref="CI41:DR44" si="452">IF(ISNONTEXT($V41),CJ41-$V41,"")</f>
        <v/>
      </c>
      <c r="CJ41" s="49" t="str">
        <f t="shared" si="452"/>
        <v/>
      </c>
      <c r="CK41" s="49" t="str">
        <f t="shared" si="452"/>
        <v/>
      </c>
      <c r="CL41" s="49" t="str">
        <f t="shared" si="452"/>
        <v/>
      </c>
      <c r="CM41" s="49" t="str">
        <f t="shared" si="452"/>
        <v/>
      </c>
      <c r="CN41" s="49" t="str">
        <f t="shared" si="452"/>
        <v/>
      </c>
      <c r="CO41" s="49" t="str">
        <f t="shared" si="452"/>
        <v/>
      </c>
      <c r="CP41" s="49" t="str">
        <f t="shared" si="452"/>
        <v/>
      </c>
      <c r="CQ41" s="49" t="str">
        <f t="shared" si="452"/>
        <v/>
      </c>
      <c r="CR41" s="49" t="str">
        <f t="shared" si="452"/>
        <v/>
      </c>
      <c r="CS41" s="49" t="str">
        <f t="shared" si="452"/>
        <v/>
      </c>
      <c r="CT41" s="49" t="str">
        <f t="shared" si="452"/>
        <v/>
      </c>
      <c r="CU41" s="49" t="str">
        <f t="shared" si="452"/>
        <v/>
      </c>
      <c r="CV41" s="49" t="str">
        <f t="shared" si="452"/>
        <v/>
      </c>
      <c r="CW41" s="49" t="str">
        <f t="shared" si="452"/>
        <v/>
      </c>
      <c r="CX41" s="49" t="str">
        <f t="shared" si="452"/>
        <v/>
      </c>
      <c r="CY41" s="49" t="str">
        <f t="shared" si="452"/>
        <v/>
      </c>
      <c r="CZ41" s="49" t="str">
        <f t="shared" si="452"/>
        <v/>
      </c>
      <c r="DA41" s="49" t="str">
        <f t="shared" si="452"/>
        <v/>
      </c>
      <c r="DB41" s="49" t="str">
        <f t="shared" si="452"/>
        <v/>
      </c>
      <c r="DC41" s="49" t="str">
        <f t="shared" si="452"/>
        <v/>
      </c>
      <c r="DD41" s="49" t="str">
        <f t="shared" si="452"/>
        <v/>
      </c>
      <c r="DE41" s="49" t="str">
        <f t="shared" si="452"/>
        <v/>
      </c>
      <c r="DF41" s="49" t="str">
        <f t="shared" si="452"/>
        <v/>
      </c>
      <c r="DG41" s="49" t="str">
        <f t="shared" si="452"/>
        <v/>
      </c>
      <c r="DH41" s="49" t="str">
        <f t="shared" si="452"/>
        <v/>
      </c>
      <c r="DI41" s="49" t="str">
        <f t="shared" si="452"/>
        <v/>
      </c>
      <c r="DJ41" s="49" t="str">
        <f t="shared" si="452"/>
        <v/>
      </c>
      <c r="DK41" s="49" t="str">
        <f t="shared" si="452"/>
        <v/>
      </c>
      <c r="DL41" s="49" t="str">
        <f t="shared" si="452"/>
        <v/>
      </c>
      <c r="DM41" s="49" t="str">
        <f t="shared" si="452"/>
        <v/>
      </c>
      <c r="DN41" s="49" t="str">
        <f t="shared" si="452"/>
        <v/>
      </c>
      <c r="DO41" s="49" t="str">
        <f t="shared" si="452"/>
        <v/>
      </c>
      <c r="DP41" s="49" t="str">
        <f t="shared" si="452"/>
        <v/>
      </c>
      <c r="DQ41" s="49" t="str">
        <f t="shared" si="452"/>
        <v/>
      </c>
      <c r="DR41" s="49" t="str">
        <f t="shared" si="452"/>
        <v/>
      </c>
      <c r="DS41" s="183" t="str">
        <f t="shared" si="213"/>
        <v/>
      </c>
      <c r="DT41" s="49" t="str">
        <f t="shared" si="214"/>
        <v/>
      </c>
      <c r="DU41" s="49" t="str">
        <f t="shared" si="451"/>
        <v/>
      </c>
      <c r="DV41" s="49" t="str">
        <f t="shared" si="451"/>
        <v/>
      </c>
      <c r="DW41" s="49" t="str">
        <f t="shared" si="451"/>
        <v/>
      </c>
      <c r="DX41" s="49" t="str">
        <f t="shared" si="451"/>
        <v/>
      </c>
      <c r="DY41" s="49" t="str">
        <f t="shared" si="451"/>
        <v/>
      </c>
      <c r="DZ41" s="49" t="str">
        <f t="shared" si="451"/>
        <v/>
      </c>
      <c r="EA41" s="49" t="str">
        <f t="shared" si="451"/>
        <v/>
      </c>
      <c r="EB41" s="49" t="str">
        <f t="shared" si="451"/>
        <v/>
      </c>
      <c r="EC41" s="49" t="str">
        <f t="shared" si="451"/>
        <v/>
      </c>
      <c r="ED41" s="49" t="str">
        <f t="shared" si="451"/>
        <v/>
      </c>
      <c r="EE41" s="49" t="str">
        <f t="shared" si="451"/>
        <v/>
      </c>
      <c r="EF41" s="49" t="str">
        <f t="shared" si="451"/>
        <v/>
      </c>
      <c r="EG41" s="49" t="str">
        <f t="shared" si="451"/>
        <v/>
      </c>
      <c r="EH41" s="49" t="str">
        <f t="shared" si="451"/>
        <v/>
      </c>
      <c r="EI41" s="49" t="str">
        <f t="shared" si="451"/>
        <v/>
      </c>
      <c r="EJ41" s="49" t="str">
        <f t="shared" si="451"/>
        <v/>
      </c>
      <c r="EK41" s="49" t="str">
        <f t="shared" si="451"/>
        <v/>
      </c>
      <c r="EL41" s="49" t="str">
        <f t="shared" si="451"/>
        <v/>
      </c>
      <c r="EM41" s="49" t="str">
        <f t="shared" si="451"/>
        <v/>
      </c>
      <c r="EN41" s="49" t="str">
        <f t="shared" si="451"/>
        <v/>
      </c>
      <c r="EO41" s="49" t="str">
        <f t="shared" si="451"/>
        <v/>
      </c>
      <c r="EP41" s="49" t="str">
        <f t="shared" si="451"/>
        <v/>
      </c>
      <c r="EQ41" s="49" t="str">
        <f t="shared" si="451"/>
        <v/>
      </c>
      <c r="ER41" s="49" t="str">
        <f t="shared" si="451"/>
        <v/>
      </c>
      <c r="ES41" s="49" t="str">
        <f t="shared" si="451"/>
        <v/>
      </c>
      <c r="ET41" s="49" t="str">
        <f t="shared" si="451"/>
        <v/>
      </c>
      <c r="EU41" s="49" t="str">
        <f t="shared" si="451"/>
        <v/>
      </c>
      <c r="EV41" s="49" t="str">
        <f t="shared" si="451"/>
        <v/>
      </c>
      <c r="EW41" s="49" t="str">
        <f t="shared" si="451"/>
        <v/>
      </c>
      <c r="EX41" s="49" t="str">
        <f t="shared" si="451"/>
        <v/>
      </c>
      <c r="EY41" s="49" t="str">
        <f t="shared" si="451"/>
        <v/>
      </c>
      <c r="EZ41" s="49" t="str">
        <f t="shared" si="451"/>
        <v/>
      </c>
      <c r="FA41" s="49" t="str">
        <f t="shared" si="451"/>
        <v/>
      </c>
      <c r="FB41" s="49" t="str">
        <f t="shared" si="451"/>
        <v/>
      </c>
      <c r="FC41" s="49" t="str">
        <f t="shared" si="451"/>
        <v/>
      </c>
      <c r="FD41" s="49" t="str">
        <f t="shared" si="451"/>
        <v/>
      </c>
      <c r="FE41" s="49" t="str">
        <f t="shared" si="451"/>
        <v/>
      </c>
      <c r="FF41" s="49" t="str">
        <f t="shared" si="451"/>
        <v/>
      </c>
      <c r="FG41" s="49" t="str">
        <f t="shared" si="451"/>
        <v/>
      </c>
      <c r="FH41" s="49" t="str">
        <f t="shared" si="451"/>
        <v/>
      </c>
      <c r="FI41" s="49" t="str">
        <f t="shared" si="451"/>
        <v/>
      </c>
      <c r="FJ41" s="49" t="str">
        <f t="shared" si="451"/>
        <v/>
      </c>
      <c r="FK41" s="49" t="str">
        <f t="shared" si="451"/>
        <v/>
      </c>
      <c r="FL41" s="49" t="str">
        <f t="shared" si="451"/>
        <v/>
      </c>
      <c r="FM41" s="49" t="str">
        <f t="shared" si="451"/>
        <v/>
      </c>
      <c r="FN41" s="49" t="str">
        <f t="shared" si="451"/>
        <v/>
      </c>
      <c r="FO41" s="49" t="str">
        <f t="shared" si="451"/>
        <v/>
      </c>
      <c r="FP41" s="49" t="str">
        <f t="shared" si="451"/>
        <v/>
      </c>
      <c r="FQ41" s="49" t="str">
        <f t="shared" si="451"/>
        <v/>
      </c>
      <c r="FR41" s="49" t="str">
        <f t="shared" si="451"/>
        <v/>
      </c>
      <c r="FS41" s="49" t="str">
        <f t="shared" si="451"/>
        <v/>
      </c>
      <c r="FT41" s="49" t="str">
        <f t="shared" si="451"/>
        <v/>
      </c>
      <c r="FU41" s="49" t="str">
        <f t="shared" si="451"/>
        <v/>
      </c>
      <c r="FV41" s="49" t="str">
        <f t="shared" si="451"/>
        <v/>
      </c>
      <c r="FW41" s="49" t="str">
        <f t="shared" si="451"/>
        <v/>
      </c>
      <c r="FX41" s="49" t="str">
        <f t="shared" si="451"/>
        <v/>
      </c>
      <c r="FY41" s="49" t="str">
        <f t="shared" si="451"/>
        <v/>
      </c>
      <c r="FZ41" s="49" t="str">
        <f t="shared" si="451"/>
        <v/>
      </c>
      <c r="GA41" s="49" t="str">
        <f t="shared" si="451"/>
        <v/>
      </c>
      <c r="GB41" s="49" t="str">
        <f t="shared" si="451"/>
        <v/>
      </c>
      <c r="GC41" s="49" t="str">
        <f t="shared" si="451"/>
        <v/>
      </c>
      <c r="GD41" s="49" t="str">
        <f t="shared" si="451"/>
        <v/>
      </c>
      <c r="GE41" s="49" t="str">
        <f t="shared" si="451"/>
        <v/>
      </c>
      <c r="GF41" s="49" t="str">
        <f t="shared" ref="GF41:HO44" si="453">IF(ISNONTEXT($V41),GE41+$V41,"")</f>
        <v/>
      </c>
      <c r="GG41" s="49" t="str">
        <f t="shared" si="453"/>
        <v/>
      </c>
      <c r="GH41" s="49" t="str">
        <f t="shared" si="453"/>
        <v/>
      </c>
      <c r="GI41" s="49" t="str">
        <f t="shared" si="453"/>
        <v/>
      </c>
      <c r="GJ41" s="49" t="str">
        <f t="shared" si="453"/>
        <v/>
      </c>
      <c r="GK41" s="49" t="str">
        <f t="shared" si="453"/>
        <v/>
      </c>
      <c r="GL41" s="49" t="str">
        <f t="shared" si="453"/>
        <v/>
      </c>
      <c r="GM41" s="49" t="str">
        <f t="shared" si="453"/>
        <v/>
      </c>
      <c r="GN41" s="49" t="str">
        <f t="shared" si="453"/>
        <v/>
      </c>
      <c r="GO41" s="49" t="str">
        <f t="shared" si="453"/>
        <v/>
      </c>
      <c r="GP41" s="49" t="str">
        <f t="shared" si="453"/>
        <v/>
      </c>
      <c r="GQ41" s="49" t="str">
        <f t="shared" si="453"/>
        <v/>
      </c>
      <c r="GR41" s="49" t="str">
        <f t="shared" si="453"/>
        <v/>
      </c>
      <c r="GS41" s="49" t="str">
        <f t="shared" si="453"/>
        <v/>
      </c>
      <c r="GT41" s="49" t="str">
        <f t="shared" si="453"/>
        <v/>
      </c>
      <c r="GU41" s="49" t="str">
        <f t="shared" si="453"/>
        <v/>
      </c>
      <c r="GV41" s="49" t="str">
        <f t="shared" si="453"/>
        <v/>
      </c>
      <c r="GW41" s="49" t="str">
        <f t="shared" si="453"/>
        <v/>
      </c>
      <c r="GX41" s="49" t="str">
        <f t="shared" si="453"/>
        <v/>
      </c>
      <c r="GY41" s="49" t="str">
        <f t="shared" si="453"/>
        <v/>
      </c>
      <c r="GZ41" s="49" t="str">
        <f t="shared" si="453"/>
        <v/>
      </c>
      <c r="HA41" s="49" t="str">
        <f t="shared" si="453"/>
        <v/>
      </c>
      <c r="HB41" s="49" t="str">
        <f t="shared" si="453"/>
        <v/>
      </c>
      <c r="HC41" s="49" t="str">
        <f t="shared" si="453"/>
        <v/>
      </c>
      <c r="HD41" s="49" t="str">
        <f t="shared" si="453"/>
        <v/>
      </c>
      <c r="HE41" s="49" t="str">
        <f t="shared" si="453"/>
        <v/>
      </c>
      <c r="HF41" s="49" t="str">
        <f t="shared" si="453"/>
        <v/>
      </c>
      <c r="HG41" s="49" t="str">
        <f t="shared" si="453"/>
        <v/>
      </c>
      <c r="HH41" s="49" t="str">
        <f t="shared" si="453"/>
        <v/>
      </c>
      <c r="HI41" s="49" t="str">
        <f t="shared" si="453"/>
        <v/>
      </c>
      <c r="HJ41" s="49" t="str">
        <f t="shared" si="453"/>
        <v/>
      </c>
      <c r="HK41" s="49" t="str">
        <f t="shared" si="453"/>
        <v/>
      </c>
      <c r="HL41" s="49" t="str">
        <f t="shared" si="453"/>
        <v/>
      </c>
      <c r="HM41" s="49" t="str">
        <f t="shared" si="453"/>
        <v/>
      </c>
      <c r="HN41" s="49" t="str">
        <f t="shared" si="453"/>
        <v/>
      </c>
      <c r="HO41" s="49" t="str">
        <f t="shared" si="453"/>
        <v/>
      </c>
      <c r="HP41" s="169" t="e">
        <f t="shared" si="247"/>
        <v>#N/A</v>
      </c>
      <c r="HQ41" s="169" t="e">
        <f t="shared" si="248"/>
        <v>#N/A</v>
      </c>
      <c r="HR41" s="169" t="e">
        <f t="shared" si="249"/>
        <v>#N/A</v>
      </c>
      <c r="HS41" s="169" t="e">
        <f t="shared" si="250"/>
        <v>#N/A</v>
      </c>
      <c r="HT41" s="169" t="e">
        <f t="shared" si="251"/>
        <v>#N/A</v>
      </c>
      <c r="HU41" s="169" t="e">
        <f t="shared" si="252"/>
        <v>#N/A</v>
      </c>
      <c r="HV41" s="169" t="e">
        <f t="shared" si="253"/>
        <v>#N/A</v>
      </c>
      <c r="HW41" s="169" t="e">
        <f t="shared" si="254"/>
        <v>#N/A</v>
      </c>
      <c r="HX41" s="169" t="e">
        <f t="shared" si="255"/>
        <v>#N/A</v>
      </c>
      <c r="HY41" s="169" t="e">
        <f t="shared" si="256"/>
        <v>#N/A</v>
      </c>
      <c r="HZ41" s="169" t="e">
        <f t="shared" si="257"/>
        <v>#N/A</v>
      </c>
      <c r="IA41" s="169" t="e">
        <f t="shared" si="258"/>
        <v>#N/A</v>
      </c>
      <c r="IB41" s="169" t="e">
        <f t="shared" si="259"/>
        <v>#N/A</v>
      </c>
      <c r="IC41" s="169" t="e">
        <f t="shared" si="260"/>
        <v>#N/A</v>
      </c>
      <c r="ID41" s="169" t="e">
        <f t="shared" si="261"/>
        <v>#N/A</v>
      </c>
      <c r="IE41" s="169" t="e">
        <f t="shared" si="262"/>
        <v>#N/A</v>
      </c>
      <c r="IF41" s="169" t="e">
        <f t="shared" si="263"/>
        <v>#N/A</v>
      </c>
      <c r="IG41" s="169" t="e">
        <f t="shared" si="264"/>
        <v>#N/A</v>
      </c>
      <c r="IH41" s="169" t="e">
        <f t="shared" si="265"/>
        <v>#N/A</v>
      </c>
      <c r="II41" s="169" t="e">
        <f t="shared" si="266"/>
        <v>#N/A</v>
      </c>
      <c r="IJ41" s="169" t="e">
        <f t="shared" si="267"/>
        <v>#N/A</v>
      </c>
      <c r="IK41" s="169" t="e">
        <f t="shared" si="268"/>
        <v>#N/A</v>
      </c>
      <c r="IL41" s="169" t="e">
        <f t="shared" si="269"/>
        <v>#N/A</v>
      </c>
      <c r="IM41" s="169" t="e">
        <f t="shared" si="270"/>
        <v>#N/A</v>
      </c>
      <c r="IN41" s="169" t="e">
        <f t="shared" si="271"/>
        <v>#N/A</v>
      </c>
      <c r="IO41" s="169" t="e">
        <f t="shared" si="272"/>
        <v>#N/A</v>
      </c>
      <c r="IP41" s="169" t="e">
        <f t="shared" si="273"/>
        <v>#N/A</v>
      </c>
      <c r="IQ41" s="169" t="e">
        <f t="shared" si="274"/>
        <v>#N/A</v>
      </c>
      <c r="IR41" s="169" t="e">
        <f t="shared" si="275"/>
        <v>#N/A</v>
      </c>
      <c r="IS41" s="169" t="e">
        <f t="shared" si="276"/>
        <v>#N/A</v>
      </c>
      <c r="IT41" s="169" t="e">
        <f t="shared" si="277"/>
        <v>#N/A</v>
      </c>
      <c r="IU41" s="169" t="e">
        <f t="shared" si="278"/>
        <v>#N/A</v>
      </c>
      <c r="IV41" s="169" t="e">
        <f t="shared" si="279"/>
        <v>#N/A</v>
      </c>
      <c r="IW41" s="169" t="e">
        <f t="shared" si="280"/>
        <v>#N/A</v>
      </c>
      <c r="IX41" s="169" t="e">
        <f t="shared" si="281"/>
        <v>#N/A</v>
      </c>
      <c r="IY41" s="169" t="e">
        <f t="shared" si="282"/>
        <v>#N/A</v>
      </c>
      <c r="IZ41" s="169" t="e">
        <f t="shared" si="283"/>
        <v>#N/A</v>
      </c>
      <c r="JA41" s="169" t="e">
        <f t="shared" si="284"/>
        <v>#N/A</v>
      </c>
      <c r="JB41" s="169" t="e">
        <f t="shared" si="285"/>
        <v>#N/A</v>
      </c>
      <c r="JC41" s="169" t="e">
        <f t="shared" si="286"/>
        <v>#N/A</v>
      </c>
      <c r="JD41" s="169" t="e">
        <f t="shared" si="287"/>
        <v>#N/A</v>
      </c>
      <c r="JE41" s="169" t="e">
        <f t="shared" si="288"/>
        <v>#N/A</v>
      </c>
      <c r="JF41" s="169" t="e">
        <f t="shared" si="289"/>
        <v>#N/A</v>
      </c>
      <c r="JG41" s="169" t="e">
        <f t="shared" si="290"/>
        <v>#N/A</v>
      </c>
      <c r="JH41" s="169" t="e">
        <f t="shared" si="291"/>
        <v>#N/A</v>
      </c>
      <c r="JI41" s="169" t="e">
        <f t="shared" si="292"/>
        <v>#N/A</v>
      </c>
      <c r="JJ41" s="169" t="e">
        <f t="shared" si="293"/>
        <v>#N/A</v>
      </c>
      <c r="JK41" s="169" t="e">
        <f t="shared" si="294"/>
        <v>#N/A</v>
      </c>
      <c r="JL41" s="169" t="e">
        <f t="shared" si="295"/>
        <v>#N/A</v>
      </c>
      <c r="JM41" s="169" t="e">
        <f t="shared" si="296"/>
        <v>#N/A</v>
      </c>
      <c r="JN41" s="169" t="e">
        <f t="shared" si="297"/>
        <v>#N/A</v>
      </c>
      <c r="JO41" s="169" t="e">
        <f t="shared" si="298"/>
        <v>#N/A</v>
      </c>
      <c r="JP41" s="169" t="e">
        <f t="shared" si="299"/>
        <v>#N/A</v>
      </c>
      <c r="JQ41" s="169" t="e">
        <f t="shared" si="300"/>
        <v>#N/A</v>
      </c>
      <c r="JR41" s="169" t="e">
        <f t="shared" si="301"/>
        <v>#N/A</v>
      </c>
      <c r="JS41" s="169" t="e">
        <f t="shared" si="302"/>
        <v>#N/A</v>
      </c>
      <c r="JT41" s="169" t="e">
        <f t="shared" si="303"/>
        <v>#N/A</v>
      </c>
      <c r="JU41" s="169" t="e">
        <f t="shared" si="304"/>
        <v>#N/A</v>
      </c>
      <c r="JV41" s="169" t="e">
        <f t="shared" si="305"/>
        <v>#N/A</v>
      </c>
      <c r="JW41" s="169" t="e">
        <f t="shared" si="306"/>
        <v>#N/A</v>
      </c>
      <c r="JX41" s="169" t="e">
        <f t="shared" si="307"/>
        <v>#N/A</v>
      </c>
      <c r="JY41" s="169" t="e">
        <f t="shared" si="308"/>
        <v>#N/A</v>
      </c>
      <c r="JZ41" s="169" t="e">
        <f t="shared" si="309"/>
        <v>#N/A</v>
      </c>
      <c r="KA41" s="169" t="e">
        <f t="shared" si="310"/>
        <v>#N/A</v>
      </c>
      <c r="KB41" s="169" t="e">
        <f t="shared" si="311"/>
        <v>#N/A</v>
      </c>
      <c r="KC41" s="169" t="e">
        <f t="shared" si="312"/>
        <v>#N/A</v>
      </c>
      <c r="KD41" s="169" t="e">
        <f t="shared" si="313"/>
        <v>#N/A</v>
      </c>
      <c r="KE41" s="169" t="e">
        <f t="shared" si="314"/>
        <v>#N/A</v>
      </c>
      <c r="KF41" s="169" t="e">
        <f t="shared" si="315"/>
        <v>#N/A</v>
      </c>
      <c r="KG41" s="169" t="e">
        <f t="shared" si="316"/>
        <v>#N/A</v>
      </c>
      <c r="KH41" s="169" t="e">
        <f t="shared" si="317"/>
        <v>#N/A</v>
      </c>
      <c r="KI41" s="169" t="e">
        <f t="shared" si="318"/>
        <v>#N/A</v>
      </c>
      <c r="KJ41" s="169" t="e">
        <f t="shared" si="319"/>
        <v>#N/A</v>
      </c>
      <c r="KK41" s="169" t="e">
        <f t="shared" si="320"/>
        <v>#N/A</v>
      </c>
      <c r="KL41" s="169" t="e">
        <f t="shared" si="321"/>
        <v>#N/A</v>
      </c>
      <c r="KM41" s="169" t="e">
        <f t="shared" si="322"/>
        <v>#N/A</v>
      </c>
      <c r="KN41" s="169" t="e">
        <f t="shared" si="323"/>
        <v>#N/A</v>
      </c>
      <c r="KO41" s="169" t="e">
        <f t="shared" si="324"/>
        <v>#N/A</v>
      </c>
      <c r="KP41" s="169" t="e">
        <f t="shared" si="325"/>
        <v>#N/A</v>
      </c>
      <c r="KQ41" s="169" t="e">
        <f t="shared" si="326"/>
        <v>#N/A</v>
      </c>
      <c r="KR41" s="169" t="e">
        <f t="shared" si="327"/>
        <v>#N/A</v>
      </c>
      <c r="KS41" s="169" t="e">
        <f t="shared" si="328"/>
        <v>#N/A</v>
      </c>
      <c r="KT41" s="169" t="e">
        <f t="shared" si="329"/>
        <v>#N/A</v>
      </c>
      <c r="KU41" s="169" t="e">
        <f t="shared" si="330"/>
        <v>#N/A</v>
      </c>
      <c r="KV41" s="169" t="e">
        <f t="shared" si="331"/>
        <v>#N/A</v>
      </c>
      <c r="KW41" s="169" t="e">
        <f t="shared" si="332"/>
        <v>#N/A</v>
      </c>
      <c r="KX41" s="169" t="e">
        <f t="shared" si="333"/>
        <v>#N/A</v>
      </c>
      <c r="KY41" s="169" t="e">
        <f t="shared" si="334"/>
        <v>#N/A</v>
      </c>
      <c r="KZ41" s="169" t="e">
        <f t="shared" si="335"/>
        <v>#N/A</v>
      </c>
      <c r="LA41" s="169" t="e">
        <f t="shared" si="336"/>
        <v>#N/A</v>
      </c>
      <c r="LB41" s="169" t="e">
        <f t="shared" si="337"/>
        <v>#N/A</v>
      </c>
      <c r="LC41" s="169" t="e">
        <f t="shared" si="338"/>
        <v>#N/A</v>
      </c>
      <c r="LD41" s="169" t="e">
        <f t="shared" si="339"/>
        <v>#N/A</v>
      </c>
      <c r="LE41" s="169" t="e">
        <f t="shared" si="340"/>
        <v>#N/A</v>
      </c>
      <c r="LF41" s="169" t="e">
        <f t="shared" si="341"/>
        <v>#N/A</v>
      </c>
      <c r="LG41" s="169" t="e">
        <f t="shared" si="342"/>
        <v>#N/A</v>
      </c>
      <c r="LH41" s="169" t="e">
        <f t="shared" si="343"/>
        <v>#N/A</v>
      </c>
      <c r="LI41" s="169" t="e">
        <f t="shared" si="344"/>
        <v>#N/A</v>
      </c>
      <c r="LJ41" s="169" t="e">
        <f t="shared" si="345"/>
        <v>#N/A</v>
      </c>
      <c r="LK41" s="169" t="e">
        <f t="shared" si="346"/>
        <v>#N/A</v>
      </c>
      <c r="LL41" s="169" t="e">
        <f t="shared" si="347"/>
        <v>#N/A</v>
      </c>
      <c r="LM41" s="169" t="e">
        <f t="shared" si="348"/>
        <v>#N/A</v>
      </c>
      <c r="LN41" s="169" t="e">
        <f t="shared" si="349"/>
        <v>#N/A</v>
      </c>
      <c r="LO41" s="169" t="e">
        <f t="shared" si="350"/>
        <v>#N/A</v>
      </c>
      <c r="LP41" s="169" t="e">
        <f t="shared" si="351"/>
        <v>#N/A</v>
      </c>
      <c r="LQ41" s="169" t="e">
        <f t="shared" si="352"/>
        <v>#N/A</v>
      </c>
      <c r="LR41" s="169" t="e">
        <f t="shared" si="353"/>
        <v>#N/A</v>
      </c>
      <c r="LS41" s="169" t="e">
        <f t="shared" si="354"/>
        <v>#N/A</v>
      </c>
      <c r="LT41" s="169" t="e">
        <f t="shared" si="355"/>
        <v>#N/A</v>
      </c>
      <c r="LU41" s="169" t="e">
        <f t="shared" si="356"/>
        <v>#N/A</v>
      </c>
      <c r="LV41" s="169" t="e">
        <f t="shared" si="357"/>
        <v>#N/A</v>
      </c>
      <c r="LW41" s="169" t="e">
        <f t="shared" si="358"/>
        <v>#N/A</v>
      </c>
      <c r="LX41" s="169" t="e">
        <f t="shared" si="359"/>
        <v>#N/A</v>
      </c>
      <c r="LY41" s="169" t="e">
        <f t="shared" si="360"/>
        <v>#N/A</v>
      </c>
      <c r="LZ41" s="169" t="e">
        <f t="shared" si="361"/>
        <v>#N/A</v>
      </c>
      <c r="MA41" s="169" t="e">
        <f t="shared" si="362"/>
        <v>#N/A</v>
      </c>
      <c r="MB41" s="169" t="e">
        <f t="shared" si="363"/>
        <v>#N/A</v>
      </c>
      <c r="MC41" s="169" t="e">
        <f t="shared" si="364"/>
        <v>#N/A</v>
      </c>
      <c r="MD41" s="169" t="e">
        <f t="shared" si="365"/>
        <v>#N/A</v>
      </c>
      <c r="ME41" s="169" t="e">
        <f t="shared" si="366"/>
        <v>#N/A</v>
      </c>
      <c r="MF41" s="169" t="e">
        <f t="shared" si="367"/>
        <v>#N/A</v>
      </c>
      <c r="MG41" s="169" t="e">
        <f t="shared" si="368"/>
        <v>#N/A</v>
      </c>
      <c r="MH41" s="169" t="e">
        <f t="shared" si="369"/>
        <v>#N/A</v>
      </c>
      <c r="MI41" s="169" t="e">
        <f t="shared" si="370"/>
        <v>#N/A</v>
      </c>
      <c r="MJ41" s="169" t="e">
        <f t="shared" si="371"/>
        <v>#N/A</v>
      </c>
      <c r="MK41" s="169" t="e">
        <f t="shared" si="372"/>
        <v>#N/A</v>
      </c>
      <c r="ML41" s="169" t="e">
        <f t="shared" si="373"/>
        <v>#N/A</v>
      </c>
      <c r="MM41" s="169" t="e">
        <f t="shared" si="374"/>
        <v>#N/A</v>
      </c>
      <c r="MN41" s="169" t="e">
        <f t="shared" si="375"/>
        <v>#N/A</v>
      </c>
      <c r="MO41" s="169" t="e">
        <f t="shared" si="376"/>
        <v>#N/A</v>
      </c>
      <c r="MP41" s="169" t="e">
        <f t="shared" si="377"/>
        <v>#N/A</v>
      </c>
      <c r="MQ41" s="169" t="e">
        <f t="shared" si="378"/>
        <v>#N/A</v>
      </c>
      <c r="MR41" s="169" t="e">
        <f t="shared" si="379"/>
        <v>#N/A</v>
      </c>
      <c r="MS41" s="169" t="e">
        <f t="shared" si="380"/>
        <v>#N/A</v>
      </c>
      <c r="MT41" s="169" t="e">
        <f t="shared" si="381"/>
        <v>#N/A</v>
      </c>
      <c r="MU41" s="169" t="e">
        <f t="shared" si="382"/>
        <v>#N/A</v>
      </c>
      <c r="MV41" s="169" t="e">
        <f t="shared" si="383"/>
        <v>#N/A</v>
      </c>
      <c r="MW41" s="169" t="e">
        <f t="shared" si="384"/>
        <v>#N/A</v>
      </c>
      <c r="MX41" s="169" t="e">
        <f t="shared" si="385"/>
        <v>#N/A</v>
      </c>
      <c r="MY41" s="169" t="e">
        <f t="shared" si="386"/>
        <v>#N/A</v>
      </c>
      <c r="MZ41" s="169" t="e">
        <f t="shared" si="387"/>
        <v>#N/A</v>
      </c>
      <c r="NA41" s="169" t="e">
        <f t="shared" si="388"/>
        <v>#N/A</v>
      </c>
      <c r="NB41" s="169" t="e">
        <f t="shared" si="389"/>
        <v>#N/A</v>
      </c>
      <c r="NC41" s="169" t="e">
        <f t="shared" si="390"/>
        <v>#N/A</v>
      </c>
      <c r="ND41" s="169" t="e">
        <f t="shared" si="391"/>
        <v>#N/A</v>
      </c>
      <c r="NE41" s="169" t="e">
        <f t="shared" si="392"/>
        <v>#N/A</v>
      </c>
      <c r="NF41" s="169" t="e">
        <f t="shared" si="393"/>
        <v>#N/A</v>
      </c>
      <c r="NG41" s="169" t="e">
        <f t="shared" si="394"/>
        <v>#N/A</v>
      </c>
      <c r="NH41" s="169" t="e">
        <f t="shared" si="395"/>
        <v>#N/A</v>
      </c>
      <c r="NI41" s="169" t="e">
        <f t="shared" si="396"/>
        <v>#N/A</v>
      </c>
      <c r="NJ41" s="169" t="e">
        <f t="shared" si="397"/>
        <v>#N/A</v>
      </c>
      <c r="NK41" s="169" t="e">
        <f t="shared" si="398"/>
        <v>#N/A</v>
      </c>
      <c r="NL41" s="169" t="e">
        <f t="shared" si="399"/>
        <v>#N/A</v>
      </c>
      <c r="NM41" s="169" t="e">
        <f t="shared" si="400"/>
        <v>#N/A</v>
      </c>
      <c r="NN41" s="169" t="e">
        <f t="shared" si="401"/>
        <v>#N/A</v>
      </c>
      <c r="NO41" s="169" t="e">
        <f t="shared" si="402"/>
        <v>#N/A</v>
      </c>
      <c r="NP41" s="169" t="e">
        <f t="shared" si="403"/>
        <v>#N/A</v>
      </c>
      <c r="NQ41" s="169" t="e">
        <f t="shared" si="404"/>
        <v>#N/A</v>
      </c>
      <c r="NR41" s="169" t="e">
        <f t="shared" si="405"/>
        <v>#N/A</v>
      </c>
      <c r="NS41" s="169" t="e">
        <f t="shared" si="406"/>
        <v>#N/A</v>
      </c>
      <c r="NT41" s="169" t="e">
        <f t="shared" si="407"/>
        <v>#N/A</v>
      </c>
      <c r="NU41" s="169" t="e">
        <f t="shared" si="408"/>
        <v>#N/A</v>
      </c>
      <c r="NV41" s="169" t="e">
        <f t="shared" si="409"/>
        <v>#N/A</v>
      </c>
      <c r="NW41" s="169" t="e">
        <f t="shared" si="410"/>
        <v>#N/A</v>
      </c>
      <c r="NX41" s="169" t="e">
        <f t="shared" si="411"/>
        <v>#N/A</v>
      </c>
      <c r="NY41" s="169" t="e">
        <f t="shared" si="412"/>
        <v>#N/A</v>
      </c>
      <c r="NZ41" s="169" t="e">
        <f t="shared" si="413"/>
        <v>#N/A</v>
      </c>
      <c r="OA41" s="169" t="e">
        <f t="shared" si="414"/>
        <v>#N/A</v>
      </c>
      <c r="OB41" s="169" t="e">
        <f t="shared" si="415"/>
        <v>#N/A</v>
      </c>
      <c r="OC41" s="169" t="e">
        <f t="shared" si="416"/>
        <v>#N/A</v>
      </c>
      <c r="OD41" s="169" t="e">
        <f t="shared" si="417"/>
        <v>#N/A</v>
      </c>
      <c r="OE41" s="169" t="e">
        <f t="shared" si="418"/>
        <v>#N/A</v>
      </c>
      <c r="OF41" s="169" t="e">
        <f t="shared" si="419"/>
        <v>#N/A</v>
      </c>
      <c r="OG41" s="169" t="e">
        <f t="shared" si="420"/>
        <v>#N/A</v>
      </c>
      <c r="OH41" s="169" t="e">
        <f t="shared" si="421"/>
        <v>#N/A</v>
      </c>
      <c r="OI41" s="169" t="e">
        <f t="shared" si="422"/>
        <v>#N/A</v>
      </c>
      <c r="OJ41" s="169" t="e">
        <f t="shared" si="423"/>
        <v>#N/A</v>
      </c>
      <c r="OK41" s="169" t="e">
        <f t="shared" si="424"/>
        <v>#N/A</v>
      </c>
      <c r="OL41" s="169" t="e">
        <f t="shared" si="425"/>
        <v>#N/A</v>
      </c>
      <c r="OM41" s="169" t="e">
        <f t="shared" si="426"/>
        <v>#N/A</v>
      </c>
      <c r="ON41" s="169" t="e">
        <f t="shared" si="427"/>
        <v>#N/A</v>
      </c>
      <c r="OO41" s="169" t="e">
        <f t="shared" si="428"/>
        <v>#N/A</v>
      </c>
      <c r="OP41" s="169" t="e">
        <f t="shared" si="429"/>
        <v>#N/A</v>
      </c>
      <c r="OQ41" s="169" t="e">
        <f t="shared" si="430"/>
        <v>#N/A</v>
      </c>
      <c r="OR41" s="169" t="e">
        <f t="shared" si="431"/>
        <v>#N/A</v>
      </c>
      <c r="OS41" s="169" t="e">
        <f t="shared" si="432"/>
        <v>#N/A</v>
      </c>
      <c r="OT41" s="169" t="e">
        <f t="shared" si="433"/>
        <v>#N/A</v>
      </c>
      <c r="OU41" s="169" t="e">
        <f t="shared" si="434"/>
        <v>#N/A</v>
      </c>
      <c r="OV41" s="169" t="e">
        <f t="shared" si="435"/>
        <v>#N/A</v>
      </c>
      <c r="OW41" s="169" t="e">
        <f t="shared" si="436"/>
        <v>#N/A</v>
      </c>
      <c r="OX41" s="169" t="e">
        <f t="shared" si="437"/>
        <v>#N/A</v>
      </c>
      <c r="OY41" s="169" t="e">
        <f t="shared" si="438"/>
        <v>#N/A</v>
      </c>
      <c r="OZ41" s="169" t="e">
        <f t="shared" si="439"/>
        <v>#N/A</v>
      </c>
      <c r="PA41" s="169" t="e">
        <f t="shared" si="440"/>
        <v>#N/A</v>
      </c>
      <c r="PB41" s="169" t="e">
        <f t="shared" si="441"/>
        <v>#N/A</v>
      </c>
      <c r="PC41" s="169" t="e">
        <f t="shared" si="442"/>
        <v>#N/A</v>
      </c>
      <c r="PD41" s="169" t="e">
        <f t="shared" si="443"/>
        <v>#N/A</v>
      </c>
      <c r="PE41" s="169" t="e">
        <f t="shared" si="444"/>
        <v>#N/A</v>
      </c>
      <c r="PF41" s="169" t="e">
        <f t="shared" si="445"/>
        <v>#N/A</v>
      </c>
      <c r="PG41" s="169" t="e">
        <f t="shared" si="446"/>
        <v>#N/A</v>
      </c>
      <c r="PH41" s="169" t="e">
        <f t="shared" si="447"/>
        <v>#N/A</v>
      </c>
    </row>
    <row r="42" spans="1:424" hidden="1" x14ac:dyDescent="0.75">
      <c r="A42" s="4">
        <v>39</v>
      </c>
      <c r="B42" s="96" t="str">
        <f t="shared" si="208"/>
        <v/>
      </c>
      <c r="C42" s="95"/>
      <c r="D42" s="96" t="str">
        <f t="shared" si="209"/>
        <v/>
      </c>
      <c r="E42" s="124" t="str">
        <f t="shared" si="0"/>
        <v/>
      </c>
      <c r="F42" s="124" t="str">
        <f t="shared" si="1"/>
        <v/>
      </c>
      <c r="G42" s="73" t="str">
        <f t="shared" si="210"/>
        <v/>
      </c>
      <c r="H42" s="23"/>
      <c r="I42" s="57"/>
      <c r="J42" s="280"/>
      <c r="K42" s="74" t="str">
        <f>IF(AND(B42&gt;0,C42&gt;0,D42&gt;0),IF(ISBLANK(J42),IF(ISBLANK(H42),"",(D42-B42)*VLOOKUP(H42,VLookups!$A$4:$B$13,2,FALSE)),J42),"")</f>
        <v/>
      </c>
      <c r="L42" s="75" t="str">
        <f t="shared" si="246"/>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211"/>
        <v/>
      </c>
      <c r="W42" s="49" t="str">
        <f t="shared" si="212"/>
        <v/>
      </c>
      <c r="X42" s="49" t="str">
        <f t="shared" ref="X42:CI45" si="454">IF(ISNONTEXT($V42),Y42-$V42,"")</f>
        <v/>
      </c>
      <c r="Y42" s="49" t="str">
        <f t="shared" si="454"/>
        <v/>
      </c>
      <c r="Z42" s="49" t="str">
        <f t="shared" si="454"/>
        <v/>
      </c>
      <c r="AA42" s="49" t="str">
        <f t="shared" si="454"/>
        <v/>
      </c>
      <c r="AB42" s="49" t="str">
        <f t="shared" si="454"/>
        <v/>
      </c>
      <c r="AC42" s="49" t="str">
        <f t="shared" si="454"/>
        <v/>
      </c>
      <c r="AD42" s="49" t="str">
        <f t="shared" si="454"/>
        <v/>
      </c>
      <c r="AE42" s="49" t="str">
        <f t="shared" si="454"/>
        <v/>
      </c>
      <c r="AF42" s="49" t="str">
        <f t="shared" si="454"/>
        <v/>
      </c>
      <c r="AG42" s="49" t="str">
        <f t="shared" si="454"/>
        <v/>
      </c>
      <c r="AH42" s="49" t="str">
        <f t="shared" si="454"/>
        <v/>
      </c>
      <c r="AI42" s="49" t="str">
        <f t="shared" si="454"/>
        <v/>
      </c>
      <c r="AJ42" s="49" t="str">
        <f t="shared" si="454"/>
        <v/>
      </c>
      <c r="AK42" s="49" t="str">
        <f t="shared" si="454"/>
        <v/>
      </c>
      <c r="AL42" s="49" t="str">
        <f t="shared" si="454"/>
        <v/>
      </c>
      <c r="AM42" s="49" t="str">
        <f t="shared" si="454"/>
        <v/>
      </c>
      <c r="AN42" s="49" t="str">
        <f t="shared" si="454"/>
        <v/>
      </c>
      <c r="AO42" s="49" t="str">
        <f t="shared" si="454"/>
        <v/>
      </c>
      <c r="AP42" s="49" t="str">
        <f t="shared" si="454"/>
        <v/>
      </c>
      <c r="AQ42" s="49" t="str">
        <f t="shared" si="454"/>
        <v/>
      </c>
      <c r="AR42" s="49" t="str">
        <f t="shared" si="454"/>
        <v/>
      </c>
      <c r="AS42" s="49" t="str">
        <f t="shared" si="454"/>
        <v/>
      </c>
      <c r="AT42" s="49" t="str">
        <f t="shared" si="454"/>
        <v/>
      </c>
      <c r="AU42" s="49" t="str">
        <f t="shared" si="454"/>
        <v/>
      </c>
      <c r="AV42" s="49" t="str">
        <f t="shared" si="454"/>
        <v/>
      </c>
      <c r="AW42" s="49" t="str">
        <f t="shared" si="454"/>
        <v/>
      </c>
      <c r="AX42" s="49" t="str">
        <f t="shared" si="454"/>
        <v/>
      </c>
      <c r="AY42" s="49" t="str">
        <f t="shared" si="454"/>
        <v/>
      </c>
      <c r="AZ42" s="49" t="str">
        <f t="shared" si="454"/>
        <v/>
      </c>
      <c r="BA42" s="49" t="str">
        <f t="shared" si="454"/>
        <v/>
      </c>
      <c r="BB42" s="49" t="str">
        <f t="shared" si="454"/>
        <v/>
      </c>
      <c r="BC42" s="49" t="str">
        <f t="shared" si="454"/>
        <v/>
      </c>
      <c r="BD42" s="49" t="str">
        <f t="shared" si="454"/>
        <v/>
      </c>
      <c r="BE42" s="49" t="str">
        <f t="shared" si="454"/>
        <v/>
      </c>
      <c r="BF42" s="49" t="str">
        <f t="shared" si="454"/>
        <v/>
      </c>
      <c r="BG42" s="49" t="str">
        <f t="shared" si="454"/>
        <v/>
      </c>
      <c r="BH42" s="49" t="str">
        <f t="shared" si="454"/>
        <v/>
      </c>
      <c r="BI42" s="49" t="str">
        <f t="shared" si="454"/>
        <v/>
      </c>
      <c r="BJ42" s="49" t="str">
        <f t="shared" si="454"/>
        <v/>
      </c>
      <c r="BK42" s="49" t="str">
        <f t="shared" si="454"/>
        <v/>
      </c>
      <c r="BL42" s="49" t="str">
        <f t="shared" si="454"/>
        <v/>
      </c>
      <c r="BM42" s="49" t="str">
        <f t="shared" si="454"/>
        <v/>
      </c>
      <c r="BN42" s="49" t="str">
        <f t="shared" si="454"/>
        <v/>
      </c>
      <c r="BO42" s="49" t="str">
        <f t="shared" si="454"/>
        <v/>
      </c>
      <c r="BP42" s="49" t="str">
        <f t="shared" si="454"/>
        <v/>
      </c>
      <c r="BQ42" s="49" t="str">
        <f t="shared" si="454"/>
        <v/>
      </c>
      <c r="BR42" s="49" t="str">
        <f t="shared" si="454"/>
        <v/>
      </c>
      <c r="BS42" s="49" t="str">
        <f t="shared" si="454"/>
        <v/>
      </c>
      <c r="BT42" s="49" t="str">
        <f t="shared" si="454"/>
        <v/>
      </c>
      <c r="BU42" s="49" t="str">
        <f t="shared" si="454"/>
        <v/>
      </c>
      <c r="BV42" s="49" t="str">
        <f t="shared" si="454"/>
        <v/>
      </c>
      <c r="BW42" s="49" t="str">
        <f t="shared" si="454"/>
        <v/>
      </c>
      <c r="BX42" s="49" t="str">
        <f t="shared" si="454"/>
        <v/>
      </c>
      <c r="BY42" s="49" t="str">
        <f t="shared" si="454"/>
        <v/>
      </c>
      <c r="BZ42" s="49" t="str">
        <f t="shared" si="454"/>
        <v/>
      </c>
      <c r="CA42" s="49" t="str">
        <f t="shared" si="454"/>
        <v/>
      </c>
      <c r="CB42" s="49" t="str">
        <f t="shared" si="454"/>
        <v/>
      </c>
      <c r="CC42" s="49" t="str">
        <f t="shared" si="454"/>
        <v/>
      </c>
      <c r="CD42" s="49" t="str">
        <f t="shared" si="454"/>
        <v/>
      </c>
      <c r="CE42" s="49" t="str">
        <f t="shared" si="454"/>
        <v/>
      </c>
      <c r="CF42" s="49" t="str">
        <f t="shared" si="454"/>
        <v/>
      </c>
      <c r="CG42" s="49" t="str">
        <f t="shared" si="454"/>
        <v/>
      </c>
      <c r="CH42" s="49" t="str">
        <f t="shared" si="454"/>
        <v/>
      </c>
      <c r="CI42" s="49" t="str">
        <f t="shared" si="454"/>
        <v/>
      </c>
      <c r="CJ42" s="49" t="str">
        <f t="shared" si="452"/>
        <v/>
      </c>
      <c r="CK42" s="49" t="str">
        <f t="shared" si="452"/>
        <v/>
      </c>
      <c r="CL42" s="49" t="str">
        <f t="shared" si="452"/>
        <v/>
      </c>
      <c r="CM42" s="49" t="str">
        <f t="shared" si="452"/>
        <v/>
      </c>
      <c r="CN42" s="49" t="str">
        <f t="shared" si="452"/>
        <v/>
      </c>
      <c r="CO42" s="49" t="str">
        <f t="shared" si="452"/>
        <v/>
      </c>
      <c r="CP42" s="49" t="str">
        <f t="shared" si="452"/>
        <v/>
      </c>
      <c r="CQ42" s="49" t="str">
        <f t="shared" si="452"/>
        <v/>
      </c>
      <c r="CR42" s="49" t="str">
        <f t="shared" si="452"/>
        <v/>
      </c>
      <c r="CS42" s="49" t="str">
        <f t="shared" si="452"/>
        <v/>
      </c>
      <c r="CT42" s="49" t="str">
        <f t="shared" si="452"/>
        <v/>
      </c>
      <c r="CU42" s="49" t="str">
        <f t="shared" si="452"/>
        <v/>
      </c>
      <c r="CV42" s="49" t="str">
        <f t="shared" si="452"/>
        <v/>
      </c>
      <c r="CW42" s="49" t="str">
        <f t="shared" si="452"/>
        <v/>
      </c>
      <c r="CX42" s="49" t="str">
        <f t="shared" si="452"/>
        <v/>
      </c>
      <c r="CY42" s="49" t="str">
        <f t="shared" si="452"/>
        <v/>
      </c>
      <c r="CZ42" s="49" t="str">
        <f t="shared" si="452"/>
        <v/>
      </c>
      <c r="DA42" s="49" t="str">
        <f t="shared" si="452"/>
        <v/>
      </c>
      <c r="DB42" s="49" t="str">
        <f t="shared" si="452"/>
        <v/>
      </c>
      <c r="DC42" s="49" t="str">
        <f t="shared" si="452"/>
        <v/>
      </c>
      <c r="DD42" s="49" t="str">
        <f t="shared" si="452"/>
        <v/>
      </c>
      <c r="DE42" s="49" t="str">
        <f t="shared" si="452"/>
        <v/>
      </c>
      <c r="DF42" s="49" t="str">
        <f t="shared" si="452"/>
        <v/>
      </c>
      <c r="DG42" s="49" t="str">
        <f t="shared" si="452"/>
        <v/>
      </c>
      <c r="DH42" s="49" t="str">
        <f t="shared" si="452"/>
        <v/>
      </c>
      <c r="DI42" s="49" t="str">
        <f t="shared" si="452"/>
        <v/>
      </c>
      <c r="DJ42" s="49" t="str">
        <f t="shared" si="452"/>
        <v/>
      </c>
      <c r="DK42" s="49" t="str">
        <f t="shared" si="452"/>
        <v/>
      </c>
      <c r="DL42" s="49" t="str">
        <f t="shared" si="452"/>
        <v/>
      </c>
      <c r="DM42" s="49" t="str">
        <f t="shared" si="452"/>
        <v/>
      </c>
      <c r="DN42" s="49" t="str">
        <f t="shared" si="452"/>
        <v/>
      </c>
      <c r="DO42" s="49" t="str">
        <f t="shared" si="452"/>
        <v/>
      </c>
      <c r="DP42" s="49" t="str">
        <f t="shared" si="452"/>
        <v/>
      </c>
      <c r="DQ42" s="49" t="str">
        <f t="shared" si="452"/>
        <v/>
      </c>
      <c r="DR42" s="49" t="str">
        <f t="shared" si="452"/>
        <v/>
      </c>
      <c r="DS42" s="183" t="str">
        <f t="shared" si="213"/>
        <v/>
      </c>
      <c r="DT42" s="49" t="str">
        <f t="shared" si="214"/>
        <v/>
      </c>
      <c r="DU42" s="49" t="str">
        <f t="shared" ref="DU42:GF45" si="455">IF(ISNONTEXT($V42),DT42+$V42,"")</f>
        <v/>
      </c>
      <c r="DV42" s="49" t="str">
        <f t="shared" si="455"/>
        <v/>
      </c>
      <c r="DW42" s="49" t="str">
        <f t="shared" si="455"/>
        <v/>
      </c>
      <c r="DX42" s="49" t="str">
        <f t="shared" si="455"/>
        <v/>
      </c>
      <c r="DY42" s="49" t="str">
        <f t="shared" si="455"/>
        <v/>
      </c>
      <c r="DZ42" s="49" t="str">
        <f t="shared" si="455"/>
        <v/>
      </c>
      <c r="EA42" s="49" t="str">
        <f t="shared" si="455"/>
        <v/>
      </c>
      <c r="EB42" s="49" t="str">
        <f t="shared" si="455"/>
        <v/>
      </c>
      <c r="EC42" s="49" t="str">
        <f t="shared" si="455"/>
        <v/>
      </c>
      <c r="ED42" s="49" t="str">
        <f t="shared" si="455"/>
        <v/>
      </c>
      <c r="EE42" s="49" t="str">
        <f t="shared" si="455"/>
        <v/>
      </c>
      <c r="EF42" s="49" t="str">
        <f t="shared" si="455"/>
        <v/>
      </c>
      <c r="EG42" s="49" t="str">
        <f t="shared" si="455"/>
        <v/>
      </c>
      <c r="EH42" s="49" t="str">
        <f t="shared" si="455"/>
        <v/>
      </c>
      <c r="EI42" s="49" t="str">
        <f t="shared" si="455"/>
        <v/>
      </c>
      <c r="EJ42" s="49" t="str">
        <f t="shared" si="455"/>
        <v/>
      </c>
      <c r="EK42" s="49" t="str">
        <f t="shared" si="455"/>
        <v/>
      </c>
      <c r="EL42" s="49" t="str">
        <f t="shared" si="455"/>
        <v/>
      </c>
      <c r="EM42" s="49" t="str">
        <f t="shared" si="455"/>
        <v/>
      </c>
      <c r="EN42" s="49" t="str">
        <f t="shared" si="455"/>
        <v/>
      </c>
      <c r="EO42" s="49" t="str">
        <f t="shared" si="455"/>
        <v/>
      </c>
      <c r="EP42" s="49" t="str">
        <f t="shared" si="455"/>
        <v/>
      </c>
      <c r="EQ42" s="49" t="str">
        <f t="shared" si="455"/>
        <v/>
      </c>
      <c r="ER42" s="49" t="str">
        <f t="shared" si="455"/>
        <v/>
      </c>
      <c r="ES42" s="49" t="str">
        <f t="shared" si="455"/>
        <v/>
      </c>
      <c r="ET42" s="49" t="str">
        <f t="shared" si="455"/>
        <v/>
      </c>
      <c r="EU42" s="49" t="str">
        <f t="shared" si="455"/>
        <v/>
      </c>
      <c r="EV42" s="49" t="str">
        <f t="shared" si="455"/>
        <v/>
      </c>
      <c r="EW42" s="49" t="str">
        <f t="shared" si="455"/>
        <v/>
      </c>
      <c r="EX42" s="49" t="str">
        <f t="shared" si="455"/>
        <v/>
      </c>
      <c r="EY42" s="49" t="str">
        <f t="shared" si="455"/>
        <v/>
      </c>
      <c r="EZ42" s="49" t="str">
        <f t="shared" si="455"/>
        <v/>
      </c>
      <c r="FA42" s="49" t="str">
        <f t="shared" si="455"/>
        <v/>
      </c>
      <c r="FB42" s="49" t="str">
        <f t="shared" si="455"/>
        <v/>
      </c>
      <c r="FC42" s="49" t="str">
        <f t="shared" si="455"/>
        <v/>
      </c>
      <c r="FD42" s="49" t="str">
        <f t="shared" si="455"/>
        <v/>
      </c>
      <c r="FE42" s="49" t="str">
        <f t="shared" si="455"/>
        <v/>
      </c>
      <c r="FF42" s="49" t="str">
        <f t="shared" si="455"/>
        <v/>
      </c>
      <c r="FG42" s="49" t="str">
        <f t="shared" si="455"/>
        <v/>
      </c>
      <c r="FH42" s="49" t="str">
        <f t="shared" si="455"/>
        <v/>
      </c>
      <c r="FI42" s="49" t="str">
        <f t="shared" si="455"/>
        <v/>
      </c>
      <c r="FJ42" s="49" t="str">
        <f t="shared" si="455"/>
        <v/>
      </c>
      <c r="FK42" s="49" t="str">
        <f t="shared" si="455"/>
        <v/>
      </c>
      <c r="FL42" s="49" t="str">
        <f t="shared" si="455"/>
        <v/>
      </c>
      <c r="FM42" s="49" t="str">
        <f t="shared" si="455"/>
        <v/>
      </c>
      <c r="FN42" s="49" t="str">
        <f t="shared" si="455"/>
        <v/>
      </c>
      <c r="FO42" s="49" t="str">
        <f t="shared" si="455"/>
        <v/>
      </c>
      <c r="FP42" s="49" t="str">
        <f t="shared" si="455"/>
        <v/>
      </c>
      <c r="FQ42" s="49" t="str">
        <f t="shared" si="455"/>
        <v/>
      </c>
      <c r="FR42" s="49" t="str">
        <f t="shared" si="455"/>
        <v/>
      </c>
      <c r="FS42" s="49" t="str">
        <f t="shared" si="455"/>
        <v/>
      </c>
      <c r="FT42" s="49" t="str">
        <f t="shared" si="455"/>
        <v/>
      </c>
      <c r="FU42" s="49" t="str">
        <f t="shared" si="455"/>
        <v/>
      </c>
      <c r="FV42" s="49" t="str">
        <f t="shared" si="455"/>
        <v/>
      </c>
      <c r="FW42" s="49" t="str">
        <f t="shared" si="455"/>
        <v/>
      </c>
      <c r="FX42" s="49" t="str">
        <f t="shared" si="455"/>
        <v/>
      </c>
      <c r="FY42" s="49" t="str">
        <f t="shared" si="455"/>
        <v/>
      </c>
      <c r="FZ42" s="49" t="str">
        <f t="shared" si="455"/>
        <v/>
      </c>
      <c r="GA42" s="49" t="str">
        <f t="shared" si="455"/>
        <v/>
      </c>
      <c r="GB42" s="49" t="str">
        <f t="shared" si="455"/>
        <v/>
      </c>
      <c r="GC42" s="49" t="str">
        <f t="shared" si="455"/>
        <v/>
      </c>
      <c r="GD42" s="49" t="str">
        <f t="shared" si="455"/>
        <v/>
      </c>
      <c r="GE42" s="49" t="str">
        <f t="shared" si="455"/>
        <v/>
      </c>
      <c r="GF42" s="49" t="str">
        <f t="shared" si="455"/>
        <v/>
      </c>
      <c r="GG42" s="49" t="str">
        <f t="shared" si="453"/>
        <v/>
      </c>
      <c r="GH42" s="49" t="str">
        <f t="shared" si="453"/>
        <v/>
      </c>
      <c r="GI42" s="49" t="str">
        <f t="shared" si="453"/>
        <v/>
      </c>
      <c r="GJ42" s="49" t="str">
        <f t="shared" si="453"/>
        <v/>
      </c>
      <c r="GK42" s="49" t="str">
        <f t="shared" si="453"/>
        <v/>
      </c>
      <c r="GL42" s="49" t="str">
        <f t="shared" si="453"/>
        <v/>
      </c>
      <c r="GM42" s="49" t="str">
        <f t="shared" si="453"/>
        <v/>
      </c>
      <c r="GN42" s="49" t="str">
        <f t="shared" si="453"/>
        <v/>
      </c>
      <c r="GO42" s="49" t="str">
        <f t="shared" si="453"/>
        <v/>
      </c>
      <c r="GP42" s="49" t="str">
        <f t="shared" si="453"/>
        <v/>
      </c>
      <c r="GQ42" s="49" t="str">
        <f t="shared" si="453"/>
        <v/>
      </c>
      <c r="GR42" s="49" t="str">
        <f t="shared" si="453"/>
        <v/>
      </c>
      <c r="GS42" s="49" t="str">
        <f t="shared" si="453"/>
        <v/>
      </c>
      <c r="GT42" s="49" t="str">
        <f t="shared" si="453"/>
        <v/>
      </c>
      <c r="GU42" s="49" t="str">
        <f t="shared" si="453"/>
        <v/>
      </c>
      <c r="GV42" s="49" t="str">
        <f t="shared" si="453"/>
        <v/>
      </c>
      <c r="GW42" s="49" t="str">
        <f t="shared" si="453"/>
        <v/>
      </c>
      <c r="GX42" s="49" t="str">
        <f t="shared" si="453"/>
        <v/>
      </c>
      <c r="GY42" s="49" t="str">
        <f t="shared" si="453"/>
        <v/>
      </c>
      <c r="GZ42" s="49" t="str">
        <f t="shared" si="453"/>
        <v/>
      </c>
      <c r="HA42" s="49" t="str">
        <f t="shared" si="453"/>
        <v/>
      </c>
      <c r="HB42" s="49" t="str">
        <f t="shared" si="453"/>
        <v/>
      </c>
      <c r="HC42" s="49" t="str">
        <f t="shared" si="453"/>
        <v/>
      </c>
      <c r="HD42" s="49" t="str">
        <f t="shared" si="453"/>
        <v/>
      </c>
      <c r="HE42" s="49" t="str">
        <f t="shared" si="453"/>
        <v/>
      </c>
      <c r="HF42" s="49" t="str">
        <f t="shared" si="453"/>
        <v/>
      </c>
      <c r="HG42" s="49" t="str">
        <f t="shared" si="453"/>
        <v/>
      </c>
      <c r="HH42" s="49" t="str">
        <f t="shared" si="453"/>
        <v/>
      </c>
      <c r="HI42" s="49" t="str">
        <f t="shared" si="453"/>
        <v/>
      </c>
      <c r="HJ42" s="49" t="str">
        <f t="shared" si="453"/>
        <v/>
      </c>
      <c r="HK42" s="49" t="str">
        <f t="shared" si="453"/>
        <v/>
      </c>
      <c r="HL42" s="49" t="str">
        <f t="shared" si="453"/>
        <v/>
      </c>
      <c r="HM42" s="49" t="str">
        <f t="shared" si="453"/>
        <v/>
      </c>
      <c r="HN42" s="49" t="str">
        <f t="shared" si="453"/>
        <v/>
      </c>
      <c r="HO42" s="49" t="str">
        <f t="shared" si="453"/>
        <v/>
      </c>
      <c r="HP42" s="169" t="e">
        <f t="shared" si="247"/>
        <v>#N/A</v>
      </c>
      <c r="HQ42" s="169" t="e">
        <f t="shared" si="248"/>
        <v>#N/A</v>
      </c>
      <c r="HR42" s="169" t="e">
        <f t="shared" si="249"/>
        <v>#N/A</v>
      </c>
      <c r="HS42" s="169" t="e">
        <f t="shared" si="250"/>
        <v>#N/A</v>
      </c>
      <c r="HT42" s="169" t="e">
        <f t="shared" si="251"/>
        <v>#N/A</v>
      </c>
      <c r="HU42" s="169" t="e">
        <f t="shared" si="252"/>
        <v>#N/A</v>
      </c>
      <c r="HV42" s="169" t="e">
        <f t="shared" si="253"/>
        <v>#N/A</v>
      </c>
      <c r="HW42" s="169" t="e">
        <f t="shared" si="254"/>
        <v>#N/A</v>
      </c>
      <c r="HX42" s="169" t="e">
        <f t="shared" si="255"/>
        <v>#N/A</v>
      </c>
      <c r="HY42" s="169" t="e">
        <f t="shared" si="256"/>
        <v>#N/A</v>
      </c>
      <c r="HZ42" s="169" t="e">
        <f t="shared" si="257"/>
        <v>#N/A</v>
      </c>
      <c r="IA42" s="169" t="e">
        <f t="shared" si="258"/>
        <v>#N/A</v>
      </c>
      <c r="IB42" s="169" t="e">
        <f t="shared" si="259"/>
        <v>#N/A</v>
      </c>
      <c r="IC42" s="169" t="e">
        <f t="shared" si="260"/>
        <v>#N/A</v>
      </c>
      <c r="ID42" s="169" t="e">
        <f t="shared" si="261"/>
        <v>#N/A</v>
      </c>
      <c r="IE42" s="169" t="e">
        <f t="shared" si="262"/>
        <v>#N/A</v>
      </c>
      <c r="IF42" s="169" t="e">
        <f t="shared" si="263"/>
        <v>#N/A</v>
      </c>
      <c r="IG42" s="169" t="e">
        <f t="shared" si="264"/>
        <v>#N/A</v>
      </c>
      <c r="IH42" s="169" t="e">
        <f t="shared" si="265"/>
        <v>#N/A</v>
      </c>
      <c r="II42" s="169" t="e">
        <f t="shared" si="266"/>
        <v>#N/A</v>
      </c>
      <c r="IJ42" s="169" t="e">
        <f t="shared" si="267"/>
        <v>#N/A</v>
      </c>
      <c r="IK42" s="169" t="e">
        <f t="shared" si="268"/>
        <v>#N/A</v>
      </c>
      <c r="IL42" s="169" t="e">
        <f t="shared" si="269"/>
        <v>#N/A</v>
      </c>
      <c r="IM42" s="169" t="e">
        <f t="shared" si="270"/>
        <v>#N/A</v>
      </c>
      <c r="IN42" s="169" t="e">
        <f t="shared" si="271"/>
        <v>#N/A</v>
      </c>
      <c r="IO42" s="169" t="e">
        <f t="shared" si="272"/>
        <v>#N/A</v>
      </c>
      <c r="IP42" s="169" t="e">
        <f t="shared" si="273"/>
        <v>#N/A</v>
      </c>
      <c r="IQ42" s="169" t="e">
        <f t="shared" si="274"/>
        <v>#N/A</v>
      </c>
      <c r="IR42" s="169" t="e">
        <f t="shared" si="275"/>
        <v>#N/A</v>
      </c>
      <c r="IS42" s="169" t="e">
        <f t="shared" si="276"/>
        <v>#N/A</v>
      </c>
      <c r="IT42" s="169" t="e">
        <f t="shared" si="277"/>
        <v>#N/A</v>
      </c>
      <c r="IU42" s="169" t="e">
        <f t="shared" si="278"/>
        <v>#N/A</v>
      </c>
      <c r="IV42" s="169" t="e">
        <f t="shared" si="279"/>
        <v>#N/A</v>
      </c>
      <c r="IW42" s="169" t="e">
        <f t="shared" si="280"/>
        <v>#N/A</v>
      </c>
      <c r="IX42" s="169" t="e">
        <f t="shared" si="281"/>
        <v>#N/A</v>
      </c>
      <c r="IY42" s="169" t="e">
        <f t="shared" si="282"/>
        <v>#N/A</v>
      </c>
      <c r="IZ42" s="169" t="e">
        <f t="shared" si="283"/>
        <v>#N/A</v>
      </c>
      <c r="JA42" s="169" t="e">
        <f t="shared" si="284"/>
        <v>#N/A</v>
      </c>
      <c r="JB42" s="169" t="e">
        <f t="shared" si="285"/>
        <v>#N/A</v>
      </c>
      <c r="JC42" s="169" t="e">
        <f t="shared" si="286"/>
        <v>#N/A</v>
      </c>
      <c r="JD42" s="169" t="e">
        <f t="shared" si="287"/>
        <v>#N/A</v>
      </c>
      <c r="JE42" s="169" t="e">
        <f t="shared" si="288"/>
        <v>#N/A</v>
      </c>
      <c r="JF42" s="169" t="e">
        <f t="shared" si="289"/>
        <v>#N/A</v>
      </c>
      <c r="JG42" s="169" t="e">
        <f t="shared" si="290"/>
        <v>#N/A</v>
      </c>
      <c r="JH42" s="169" t="e">
        <f t="shared" si="291"/>
        <v>#N/A</v>
      </c>
      <c r="JI42" s="169" t="e">
        <f t="shared" si="292"/>
        <v>#N/A</v>
      </c>
      <c r="JJ42" s="169" t="e">
        <f t="shared" si="293"/>
        <v>#N/A</v>
      </c>
      <c r="JK42" s="169" t="e">
        <f t="shared" si="294"/>
        <v>#N/A</v>
      </c>
      <c r="JL42" s="169" t="e">
        <f t="shared" si="295"/>
        <v>#N/A</v>
      </c>
      <c r="JM42" s="169" t="e">
        <f t="shared" si="296"/>
        <v>#N/A</v>
      </c>
      <c r="JN42" s="169" t="e">
        <f t="shared" si="297"/>
        <v>#N/A</v>
      </c>
      <c r="JO42" s="169" t="e">
        <f t="shared" si="298"/>
        <v>#N/A</v>
      </c>
      <c r="JP42" s="169" t="e">
        <f t="shared" si="299"/>
        <v>#N/A</v>
      </c>
      <c r="JQ42" s="169" t="e">
        <f t="shared" si="300"/>
        <v>#N/A</v>
      </c>
      <c r="JR42" s="169" t="e">
        <f t="shared" si="301"/>
        <v>#N/A</v>
      </c>
      <c r="JS42" s="169" t="e">
        <f t="shared" si="302"/>
        <v>#N/A</v>
      </c>
      <c r="JT42" s="169" t="e">
        <f t="shared" si="303"/>
        <v>#N/A</v>
      </c>
      <c r="JU42" s="169" t="e">
        <f t="shared" si="304"/>
        <v>#N/A</v>
      </c>
      <c r="JV42" s="169" t="e">
        <f t="shared" si="305"/>
        <v>#N/A</v>
      </c>
      <c r="JW42" s="169" t="e">
        <f t="shared" si="306"/>
        <v>#N/A</v>
      </c>
      <c r="JX42" s="169" t="e">
        <f t="shared" si="307"/>
        <v>#N/A</v>
      </c>
      <c r="JY42" s="169" t="e">
        <f t="shared" si="308"/>
        <v>#N/A</v>
      </c>
      <c r="JZ42" s="169" t="e">
        <f t="shared" si="309"/>
        <v>#N/A</v>
      </c>
      <c r="KA42" s="169" t="e">
        <f t="shared" si="310"/>
        <v>#N/A</v>
      </c>
      <c r="KB42" s="169" t="e">
        <f t="shared" si="311"/>
        <v>#N/A</v>
      </c>
      <c r="KC42" s="169" t="e">
        <f t="shared" si="312"/>
        <v>#N/A</v>
      </c>
      <c r="KD42" s="169" t="e">
        <f t="shared" si="313"/>
        <v>#N/A</v>
      </c>
      <c r="KE42" s="169" t="e">
        <f t="shared" si="314"/>
        <v>#N/A</v>
      </c>
      <c r="KF42" s="169" t="e">
        <f t="shared" si="315"/>
        <v>#N/A</v>
      </c>
      <c r="KG42" s="169" t="e">
        <f t="shared" si="316"/>
        <v>#N/A</v>
      </c>
      <c r="KH42" s="169" t="e">
        <f t="shared" si="317"/>
        <v>#N/A</v>
      </c>
      <c r="KI42" s="169" t="e">
        <f t="shared" si="318"/>
        <v>#N/A</v>
      </c>
      <c r="KJ42" s="169" t="e">
        <f t="shared" si="319"/>
        <v>#N/A</v>
      </c>
      <c r="KK42" s="169" t="e">
        <f t="shared" si="320"/>
        <v>#N/A</v>
      </c>
      <c r="KL42" s="169" t="e">
        <f t="shared" si="321"/>
        <v>#N/A</v>
      </c>
      <c r="KM42" s="169" t="e">
        <f t="shared" si="322"/>
        <v>#N/A</v>
      </c>
      <c r="KN42" s="169" t="e">
        <f t="shared" si="323"/>
        <v>#N/A</v>
      </c>
      <c r="KO42" s="169" t="e">
        <f t="shared" si="324"/>
        <v>#N/A</v>
      </c>
      <c r="KP42" s="169" t="e">
        <f t="shared" si="325"/>
        <v>#N/A</v>
      </c>
      <c r="KQ42" s="169" t="e">
        <f t="shared" si="326"/>
        <v>#N/A</v>
      </c>
      <c r="KR42" s="169" t="e">
        <f t="shared" si="327"/>
        <v>#N/A</v>
      </c>
      <c r="KS42" s="169" t="e">
        <f t="shared" si="328"/>
        <v>#N/A</v>
      </c>
      <c r="KT42" s="169" t="e">
        <f t="shared" si="329"/>
        <v>#N/A</v>
      </c>
      <c r="KU42" s="169" t="e">
        <f t="shared" si="330"/>
        <v>#N/A</v>
      </c>
      <c r="KV42" s="169" t="e">
        <f t="shared" si="331"/>
        <v>#N/A</v>
      </c>
      <c r="KW42" s="169" t="e">
        <f t="shared" si="332"/>
        <v>#N/A</v>
      </c>
      <c r="KX42" s="169" t="e">
        <f t="shared" si="333"/>
        <v>#N/A</v>
      </c>
      <c r="KY42" s="169" t="e">
        <f t="shared" si="334"/>
        <v>#N/A</v>
      </c>
      <c r="KZ42" s="169" t="e">
        <f t="shared" si="335"/>
        <v>#N/A</v>
      </c>
      <c r="LA42" s="169" t="e">
        <f t="shared" si="336"/>
        <v>#N/A</v>
      </c>
      <c r="LB42" s="169" t="e">
        <f t="shared" si="337"/>
        <v>#N/A</v>
      </c>
      <c r="LC42" s="169" t="e">
        <f t="shared" si="338"/>
        <v>#N/A</v>
      </c>
      <c r="LD42" s="169" t="e">
        <f t="shared" si="339"/>
        <v>#N/A</v>
      </c>
      <c r="LE42" s="169" t="e">
        <f t="shared" si="340"/>
        <v>#N/A</v>
      </c>
      <c r="LF42" s="169" t="e">
        <f t="shared" si="341"/>
        <v>#N/A</v>
      </c>
      <c r="LG42" s="169" t="e">
        <f t="shared" si="342"/>
        <v>#N/A</v>
      </c>
      <c r="LH42" s="169" t="e">
        <f t="shared" si="343"/>
        <v>#N/A</v>
      </c>
      <c r="LI42" s="169" t="e">
        <f t="shared" si="344"/>
        <v>#N/A</v>
      </c>
      <c r="LJ42" s="169" t="e">
        <f t="shared" si="345"/>
        <v>#N/A</v>
      </c>
      <c r="LK42" s="169" t="e">
        <f t="shared" si="346"/>
        <v>#N/A</v>
      </c>
      <c r="LL42" s="169" t="e">
        <f t="shared" si="347"/>
        <v>#N/A</v>
      </c>
      <c r="LM42" s="169" t="e">
        <f t="shared" si="348"/>
        <v>#N/A</v>
      </c>
      <c r="LN42" s="169" t="e">
        <f t="shared" si="349"/>
        <v>#N/A</v>
      </c>
      <c r="LO42" s="169" t="e">
        <f t="shared" si="350"/>
        <v>#N/A</v>
      </c>
      <c r="LP42" s="169" t="e">
        <f t="shared" si="351"/>
        <v>#N/A</v>
      </c>
      <c r="LQ42" s="169" t="e">
        <f t="shared" si="352"/>
        <v>#N/A</v>
      </c>
      <c r="LR42" s="169" t="e">
        <f t="shared" si="353"/>
        <v>#N/A</v>
      </c>
      <c r="LS42" s="169" t="e">
        <f t="shared" si="354"/>
        <v>#N/A</v>
      </c>
      <c r="LT42" s="169" t="e">
        <f t="shared" si="355"/>
        <v>#N/A</v>
      </c>
      <c r="LU42" s="169" t="e">
        <f t="shared" si="356"/>
        <v>#N/A</v>
      </c>
      <c r="LV42" s="169" t="e">
        <f t="shared" si="357"/>
        <v>#N/A</v>
      </c>
      <c r="LW42" s="169" t="e">
        <f t="shared" si="358"/>
        <v>#N/A</v>
      </c>
      <c r="LX42" s="169" t="e">
        <f t="shared" si="359"/>
        <v>#N/A</v>
      </c>
      <c r="LY42" s="169" t="e">
        <f t="shared" si="360"/>
        <v>#N/A</v>
      </c>
      <c r="LZ42" s="169" t="e">
        <f t="shared" si="361"/>
        <v>#N/A</v>
      </c>
      <c r="MA42" s="169" t="e">
        <f t="shared" si="362"/>
        <v>#N/A</v>
      </c>
      <c r="MB42" s="169" t="e">
        <f t="shared" si="363"/>
        <v>#N/A</v>
      </c>
      <c r="MC42" s="169" t="e">
        <f t="shared" si="364"/>
        <v>#N/A</v>
      </c>
      <c r="MD42" s="169" t="e">
        <f t="shared" si="365"/>
        <v>#N/A</v>
      </c>
      <c r="ME42" s="169" t="e">
        <f t="shared" si="366"/>
        <v>#N/A</v>
      </c>
      <c r="MF42" s="169" t="e">
        <f t="shared" si="367"/>
        <v>#N/A</v>
      </c>
      <c r="MG42" s="169" t="e">
        <f t="shared" si="368"/>
        <v>#N/A</v>
      </c>
      <c r="MH42" s="169" t="e">
        <f t="shared" si="369"/>
        <v>#N/A</v>
      </c>
      <c r="MI42" s="169" t="e">
        <f t="shared" si="370"/>
        <v>#N/A</v>
      </c>
      <c r="MJ42" s="169" t="e">
        <f t="shared" si="371"/>
        <v>#N/A</v>
      </c>
      <c r="MK42" s="169" t="e">
        <f t="shared" si="372"/>
        <v>#N/A</v>
      </c>
      <c r="ML42" s="169" t="e">
        <f t="shared" si="373"/>
        <v>#N/A</v>
      </c>
      <c r="MM42" s="169" t="e">
        <f t="shared" si="374"/>
        <v>#N/A</v>
      </c>
      <c r="MN42" s="169" t="e">
        <f t="shared" si="375"/>
        <v>#N/A</v>
      </c>
      <c r="MO42" s="169" t="e">
        <f t="shared" si="376"/>
        <v>#N/A</v>
      </c>
      <c r="MP42" s="169" t="e">
        <f t="shared" si="377"/>
        <v>#N/A</v>
      </c>
      <c r="MQ42" s="169" t="e">
        <f t="shared" si="378"/>
        <v>#N/A</v>
      </c>
      <c r="MR42" s="169" t="e">
        <f t="shared" si="379"/>
        <v>#N/A</v>
      </c>
      <c r="MS42" s="169" t="e">
        <f t="shared" si="380"/>
        <v>#N/A</v>
      </c>
      <c r="MT42" s="169" t="e">
        <f t="shared" si="381"/>
        <v>#N/A</v>
      </c>
      <c r="MU42" s="169" t="e">
        <f t="shared" si="382"/>
        <v>#N/A</v>
      </c>
      <c r="MV42" s="169" t="e">
        <f t="shared" si="383"/>
        <v>#N/A</v>
      </c>
      <c r="MW42" s="169" t="e">
        <f t="shared" si="384"/>
        <v>#N/A</v>
      </c>
      <c r="MX42" s="169" t="e">
        <f t="shared" si="385"/>
        <v>#N/A</v>
      </c>
      <c r="MY42" s="169" t="e">
        <f t="shared" si="386"/>
        <v>#N/A</v>
      </c>
      <c r="MZ42" s="169" t="e">
        <f t="shared" si="387"/>
        <v>#N/A</v>
      </c>
      <c r="NA42" s="169" t="e">
        <f t="shared" si="388"/>
        <v>#N/A</v>
      </c>
      <c r="NB42" s="169" t="e">
        <f t="shared" si="389"/>
        <v>#N/A</v>
      </c>
      <c r="NC42" s="169" t="e">
        <f t="shared" si="390"/>
        <v>#N/A</v>
      </c>
      <c r="ND42" s="169" t="e">
        <f t="shared" si="391"/>
        <v>#N/A</v>
      </c>
      <c r="NE42" s="169" t="e">
        <f t="shared" si="392"/>
        <v>#N/A</v>
      </c>
      <c r="NF42" s="169" t="e">
        <f t="shared" si="393"/>
        <v>#N/A</v>
      </c>
      <c r="NG42" s="169" t="e">
        <f t="shared" si="394"/>
        <v>#N/A</v>
      </c>
      <c r="NH42" s="169" t="e">
        <f t="shared" si="395"/>
        <v>#N/A</v>
      </c>
      <c r="NI42" s="169" t="e">
        <f t="shared" si="396"/>
        <v>#N/A</v>
      </c>
      <c r="NJ42" s="169" t="e">
        <f t="shared" si="397"/>
        <v>#N/A</v>
      </c>
      <c r="NK42" s="169" t="e">
        <f t="shared" si="398"/>
        <v>#N/A</v>
      </c>
      <c r="NL42" s="169" t="e">
        <f t="shared" si="399"/>
        <v>#N/A</v>
      </c>
      <c r="NM42" s="169" t="e">
        <f t="shared" si="400"/>
        <v>#N/A</v>
      </c>
      <c r="NN42" s="169" t="e">
        <f t="shared" si="401"/>
        <v>#N/A</v>
      </c>
      <c r="NO42" s="169" t="e">
        <f t="shared" si="402"/>
        <v>#N/A</v>
      </c>
      <c r="NP42" s="169" t="e">
        <f t="shared" si="403"/>
        <v>#N/A</v>
      </c>
      <c r="NQ42" s="169" t="e">
        <f t="shared" si="404"/>
        <v>#N/A</v>
      </c>
      <c r="NR42" s="169" t="e">
        <f t="shared" si="405"/>
        <v>#N/A</v>
      </c>
      <c r="NS42" s="169" t="e">
        <f t="shared" si="406"/>
        <v>#N/A</v>
      </c>
      <c r="NT42" s="169" t="e">
        <f t="shared" si="407"/>
        <v>#N/A</v>
      </c>
      <c r="NU42" s="169" t="e">
        <f t="shared" si="408"/>
        <v>#N/A</v>
      </c>
      <c r="NV42" s="169" t="e">
        <f t="shared" si="409"/>
        <v>#N/A</v>
      </c>
      <c r="NW42" s="169" t="e">
        <f t="shared" si="410"/>
        <v>#N/A</v>
      </c>
      <c r="NX42" s="169" t="e">
        <f t="shared" si="411"/>
        <v>#N/A</v>
      </c>
      <c r="NY42" s="169" t="e">
        <f t="shared" si="412"/>
        <v>#N/A</v>
      </c>
      <c r="NZ42" s="169" t="e">
        <f t="shared" si="413"/>
        <v>#N/A</v>
      </c>
      <c r="OA42" s="169" t="e">
        <f t="shared" si="414"/>
        <v>#N/A</v>
      </c>
      <c r="OB42" s="169" t="e">
        <f t="shared" si="415"/>
        <v>#N/A</v>
      </c>
      <c r="OC42" s="169" t="e">
        <f t="shared" si="416"/>
        <v>#N/A</v>
      </c>
      <c r="OD42" s="169" t="e">
        <f t="shared" si="417"/>
        <v>#N/A</v>
      </c>
      <c r="OE42" s="169" t="e">
        <f t="shared" si="418"/>
        <v>#N/A</v>
      </c>
      <c r="OF42" s="169" t="e">
        <f t="shared" si="419"/>
        <v>#N/A</v>
      </c>
      <c r="OG42" s="169" t="e">
        <f t="shared" si="420"/>
        <v>#N/A</v>
      </c>
      <c r="OH42" s="169" t="e">
        <f t="shared" si="421"/>
        <v>#N/A</v>
      </c>
      <c r="OI42" s="169" t="e">
        <f t="shared" si="422"/>
        <v>#N/A</v>
      </c>
      <c r="OJ42" s="169" t="e">
        <f t="shared" si="423"/>
        <v>#N/A</v>
      </c>
      <c r="OK42" s="169" t="e">
        <f t="shared" si="424"/>
        <v>#N/A</v>
      </c>
      <c r="OL42" s="169" t="e">
        <f t="shared" si="425"/>
        <v>#N/A</v>
      </c>
      <c r="OM42" s="169" t="e">
        <f t="shared" si="426"/>
        <v>#N/A</v>
      </c>
      <c r="ON42" s="169" t="e">
        <f t="shared" si="427"/>
        <v>#N/A</v>
      </c>
      <c r="OO42" s="169" t="e">
        <f t="shared" si="428"/>
        <v>#N/A</v>
      </c>
      <c r="OP42" s="169" t="e">
        <f t="shared" si="429"/>
        <v>#N/A</v>
      </c>
      <c r="OQ42" s="169" t="e">
        <f t="shared" si="430"/>
        <v>#N/A</v>
      </c>
      <c r="OR42" s="169" t="e">
        <f t="shared" si="431"/>
        <v>#N/A</v>
      </c>
      <c r="OS42" s="169" t="e">
        <f t="shared" si="432"/>
        <v>#N/A</v>
      </c>
      <c r="OT42" s="169" t="e">
        <f t="shared" si="433"/>
        <v>#N/A</v>
      </c>
      <c r="OU42" s="169" t="e">
        <f t="shared" si="434"/>
        <v>#N/A</v>
      </c>
      <c r="OV42" s="169" t="e">
        <f t="shared" si="435"/>
        <v>#N/A</v>
      </c>
      <c r="OW42" s="169" t="e">
        <f t="shared" si="436"/>
        <v>#N/A</v>
      </c>
      <c r="OX42" s="169" t="e">
        <f t="shared" si="437"/>
        <v>#N/A</v>
      </c>
      <c r="OY42" s="169" t="e">
        <f t="shared" si="438"/>
        <v>#N/A</v>
      </c>
      <c r="OZ42" s="169" t="e">
        <f t="shared" si="439"/>
        <v>#N/A</v>
      </c>
      <c r="PA42" s="169" t="e">
        <f t="shared" si="440"/>
        <v>#N/A</v>
      </c>
      <c r="PB42" s="169" t="e">
        <f t="shared" si="441"/>
        <v>#N/A</v>
      </c>
      <c r="PC42" s="169" t="e">
        <f t="shared" si="442"/>
        <v>#N/A</v>
      </c>
      <c r="PD42" s="169" t="e">
        <f t="shared" si="443"/>
        <v>#N/A</v>
      </c>
      <c r="PE42" s="169" t="e">
        <f t="shared" si="444"/>
        <v>#N/A</v>
      </c>
      <c r="PF42" s="169" t="e">
        <f t="shared" si="445"/>
        <v>#N/A</v>
      </c>
      <c r="PG42" s="169" t="e">
        <f t="shared" si="446"/>
        <v>#N/A</v>
      </c>
      <c r="PH42" s="169" t="e">
        <f t="shared" si="447"/>
        <v>#N/A</v>
      </c>
    </row>
    <row r="43" spans="1:424" hidden="1" x14ac:dyDescent="0.75">
      <c r="A43" s="4">
        <v>40</v>
      </c>
      <c r="B43" s="96" t="str">
        <f t="shared" si="208"/>
        <v/>
      </c>
      <c r="C43" s="95"/>
      <c r="D43" s="96" t="str">
        <f t="shared" si="209"/>
        <v/>
      </c>
      <c r="E43" s="124" t="str">
        <f t="shared" si="0"/>
        <v/>
      </c>
      <c r="F43" s="124" t="str">
        <f t="shared" si="1"/>
        <v/>
      </c>
      <c r="G43" s="73" t="str">
        <f t="shared" si="210"/>
        <v/>
      </c>
      <c r="H43" s="23"/>
      <c r="I43" s="57"/>
      <c r="J43" s="280"/>
      <c r="K43" s="74" t="str">
        <f>IF(AND(B43&gt;0,C43&gt;0,D43&gt;0),IF(ISBLANK(J43),IF(ISBLANK(H43),"",(D43-B43)*VLOOKUP(H43,VLookups!$A$4:$B$13,2,FALSE)),J43),"")</f>
        <v/>
      </c>
      <c r="L43" s="75" t="str">
        <f t="shared" si="246"/>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211"/>
        <v/>
      </c>
      <c r="W43" s="49" t="str">
        <f t="shared" si="212"/>
        <v/>
      </c>
      <c r="X43" s="49" t="str">
        <f t="shared" si="454"/>
        <v/>
      </c>
      <c r="Y43" s="49" t="str">
        <f t="shared" si="454"/>
        <v/>
      </c>
      <c r="Z43" s="49" t="str">
        <f t="shared" si="454"/>
        <v/>
      </c>
      <c r="AA43" s="49" t="str">
        <f t="shared" si="454"/>
        <v/>
      </c>
      <c r="AB43" s="49" t="str">
        <f t="shared" si="454"/>
        <v/>
      </c>
      <c r="AC43" s="49" t="str">
        <f t="shared" si="454"/>
        <v/>
      </c>
      <c r="AD43" s="49" t="str">
        <f t="shared" si="454"/>
        <v/>
      </c>
      <c r="AE43" s="49" t="str">
        <f t="shared" si="454"/>
        <v/>
      </c>
      <c r="AF43" s="49" t="str">
        <f t="shared" si="454"/>
        <v/>
      </c>
      <c r="AG43" s="49" t="str">
        <f t="shared" si="454"/>
        <v/>
      </c>
      <c r="AH43" s="49" t="str">
        <f t="shared" si="454"/>
        <v/>
      </c>
      <c r="AI43" s="49" t="str">
        <f t="shared" si="454"/>
        <v/>
      </c>
      <c r="AJ43" s="49" t="str">
        <f t="shared" si="454"/>
        <v/>
      </c>
      <c r="AK43" s="49" t="str">
        <f t="shared" si="454"/>
        <v/>
      </c>
      <c r="AL43" s="49" t="str">
        <f t="shared" si="454"/>
        <v/>
      </c>
      <c r="AM43" s="49" t="str">
        <f t="shared" si="454"/>
        <v/>
      </c>
      <c r="AN43" s="49" t="str">
        <f t="shared" si="454"/>
        <v/>
      </c>
      <c r="AO43" s="49" t="str">
        <f t="shared" si="454"/>
        <v/>
      </c>
      <c r="AP43" s="49" t="str">
        <f t="shared" si="454"/>
        <v/>
      </c>
      <c r="AQ43" s="49" t="str">
        <f t="shared" si="454"/>
        <v/>
      </c>
      <c r="AR43" s="49" t="str">
        <f t="shared" si="454"/>
        <v/>
      </c>
      <c r="AS43" s="49" t="str">
        <f t="shared" si="454"/>
        <v/>
      </c>
      <c r="AT43" s="49" t="str">
        <f t="shared" si="454"/>
        <v/>
      </c>
      <c r="AU43" s="49" t="str">
        <f t="shared" si="454"/>
        <v/>
      </c>
      <c r="AV43" s="49" t="str">
        <f t="shared" si="454"/>
        <v/>
      </c>
      <c r="AW43" s="49" t="str">
        <f t="shared" si="454"/>
        <v/>
      </c>
      <c r="AX43" s="49" t="str">
        <f t="shared" si="454"/>
        <v/>
      </c>
      <c r="AY43" s="49" t="str">
        <f t="shared" si="454"/>
        <v/>
      </c>
      <c r="AZ43" s="49" t="str">
        <f t="shared" si="454"/>
        <v/>
      </c>
      <c r="BA43" s="49" t="str">
        <f t="shared" si="454"/>
        <v/>
      </c>
      <c r="BB43" s="49" t="str">
        <f t="shared" si="454"/>
        <v/>
      </c>
      <c r="BC43" s="49" t="str">
        <f t="shared" si="454"/>
        <v/>
      </c>
      <c r="BD43" s="49" t="str">
        <f t="shared" si="454"/>
        <v/>
      </c>
      <c r="BE43" s="49" t="str">
        <f t="shared" si="454"/>
        <v/>
      </c>
      <c r="BF43" s="49" t="str">
        <f t="shared" si="454"/>
        <v/>
      </c>
      <c r="BG43" s="49" t="str">
        <f t="shared" si="454"/>
        <v/>
      </c>
      <c r="BH43" s="49" t="str">
        <f t="shared" si="454"/>
        <v/>
      </c>
      <c r="BI43" s="49" t="str">
        <f t="shared" si="454"/>
        <v/>
      </c>
      <c r="BJ43" s="49" t="str">
        <f t="shared" si="454"/>
        <v/>
      </c>
      <c r="BK43" s="49" t="str">
        <f t="shared" si="454"/>
        <v/>
      </c>
      <c r="BL43" s="49" t="str">
        <f t="shared" si="454"/>
        <v/>
      </c>
      <c r="BM43" s="49" t="str">
        <f t="shared" si="454"/>
        <v/>
      </c>
      <c r="BN43" s="49" t="str">
        <f t="shared" si="454"/>
        <v/>
      </c>
      <c r="BO43" s="49" t="str">
        <f t="shared" si="454"/>
        <v/>
      </c>
      <c r="BP43" s="49" t="str">
        <f t="shared" si="454"/>
        <v/>
      </c>
      <c r="BQ43" s="49" t="str">
        <f t="shared" si="454"/>
        <v/>
      </c>
      <c r="BR43" s="49" t="str">
        <f t="shared" si="454"/>
        <v/>
      </c>
      <c r="BS43" s="49" t="str">
        <f t="shared" si="454"/>
        <v/>
      </c>
      <c r="BT43" s="49" t="str">
        <f t="shared" si="454"/>
        <v/>
      </c>
      <c r="BU43" s="49" t="str">
        <f t="shared" si="454"/>
        <v/>
      </c>
      <c r="BV43" s="49" t="str">
        <f t="shared" si="454"/>
        <v/>
      </c>
      <c r="BW43" s="49" t="str">
        <f t="shared" si="454"/>
        <v/>
      </c>
      <c r="BX43" s="49" t="str">
        <f t="shared" si="454"/>
        <v/>
      </c>
      <c r="BY43" s="49" t="str">
        <f t="shared" si="454"/>
        <v/>
      </c>
      <c r="BZ43" s="49" t="str">
        <f t="shared" si="454"/>
        <v/>
      </c>
      <c r="CA43" s="49" t="str">
        <f t="shared" si="454"/>
        <v/>
      </c>
      <c r="CB43" s="49" t="str">
        <f t="shared" si="454"/>
        <v/>
      </c>
      <c r="CC43" s="49" t="str">
        <f t="shared" si="454"/>
        <v/>
      </c>
      <c r="CD43" s="49" t="str">
        <f t="shared" si="454"/>
        <v/>
      </c>
      <c r="CE43" s="49" t="str">
        <f t="shared" si="454"/>
        <v/>
      </c>
      <c r="CF43" s="49" t="str">
        <f t="shared" si="454"/>
        <v/>
      </c>
      <c r="CG43" s="49" t="str">
        <f t="shared" si="454"/>
        <v/>
      </c>
      <c r="CH43" s="49" t="str">
        <f t="shared" si="454"/>
        <v/>
      </c>
      <c r="CI43" s="49" t="str">
        <f t="shared" si="454"/>
        <v/>
      </c>
      <c r="CJ43" s="49" t="str">
        <f t="shared" si="452"/>
        <v/>
      </c>
      <c r="CK43" s="49" t="str">
        <f t="shared" si="452"/>
        <v/>
      </c>
      <c r="CL43" s="49" t="str">
        <f t="shared" si="452"/>
        <v/>
      </c>
      <c r="CM43" s="49" t="str">
        <f t="shared" si="452"/>
        <v/>
      </c>
      <c r="CN43" s="49" t="str">
        <f t="shared" si="452"/>
        <v/>
      </c>
      <c r="CO43" s="49" t="str">
        <f t="shared" si="452"/>
        <v/>
      </c>
      <c r="CP43" s="49" t="str">
        <f t="shared" si="452"/>
        <v/>
      </c>
      <c r="CQ43" s="49" t="str">
        <f t="shared" si="452"/>
        <v/>
      </c>
      <c r="CR43" s="49" t="str">
        <f t="shared" si="452"/>
        <v/>
      </c>
      <c r="CS43" s="49" t="str">
        <f t="shared" si="452"/>
        <v/>
      </c>
      <c r="CT43" s="49" t="str">
        <f t="shared" si="452"/>
        <v/>
      </c>
      <c r="CU43" s="49" t="str">
        <f t="shared" si="452"/>
        <v/>
      </c>
      <c r="CV43" s="49" t="str">
        <f t="shared" si="452"/>
        <v/>
      </c>
      <c r="CW43" s="49" t="str">
        <f t="shared" si="452"/>
        <v/>
      </c>
      <c r="CX43" s="49" t="str">
        <f t="shared" si="452"/>
        <v/>
      </c>
      <c r="CY43" s="49" t="str">
        <f t="shared" si="452"/>
        <v/>
      </c>
      <c r="CZ43" s="49" t="str">
        <f t="shared" si="452"/>
        <v/>
      </c>
      <c r="DA43" s="49" t="str">
        <f t="shared" si="452"/>
        <v/>
      </c>
      <c r="DB43" s="49" t="str">
        <f t="shared" si="452"/>
        <v/>
      </c>
      <c r="DC43" s="49" t="str">
        <f t="shared" si="452"/>
        <v/>
      </c>
      <c r="DD43" s="49" t="str">
        <f t="shared" si="452"/>
        <v/>
      </c>
      <c r="DE43" s="49" t="str">
        <f t="shared" si="452"/>
        <v/>
      </c>
      <c r="DF43" s="49" t="str">
        <f t="shared" si="452"/>
        <v/>
      </c>
      <c r="DG43" s="49" t="str">
        <f t="shared" si="452"/>
        <v/>
      </c>
      <c r="DH43" s="49" t="str">
        <f t="shared" si="452"/>
        <v/>
      </c>
      <c r="DI43" s="49" t="str">
        <f t="shared" si="452"/>
        <v/>
      </c>
      <c r="DJ43" s="49" t="str">
        <f t="shared" si="452"/>
        <v/>
      </c>
      <c r="DK43" s="49" t="str">
        <f t="shared" si="452"/>
        <v/>
      </c>
      <c r="DL43" s="49" t="str">
        <f t="shared" si="452"/>
        <v/>
      </c>
      <c r="DM43" s="49" t="str">
        <f t="shared" si="452"/>
        <v/>
      </c>
      <c r="DN43" s="49" t="str">
        <f t="shared" si="452"/>
        <v/>
      </c>
      <c r="DO43" s="49" t="str">
        <f t="shared" si="452"/>
        <v/>
      </c>
      <c r="DP43" s="49" t="str">
        <f t="shared" si="452"/>
        <v/>
      </c>
      <c r="DQ43" s="49" t="str">
        <f t="shared" si="452"/>
        <v/>
      </c>
      <c r="DR43" s="49" t="str">
        <f t="shared" si="452"/>
        <v/>
      </c>
      <c r="DS43" s="183" t="str">
        <f t="shared" si="213"/>
        <v/>
      </c>
      <c r="DT43" s="49" t="str">
        <f t="shared" si="214"/>
        <v/>
      </c>
      <c r="DU43" s="49" t="str">
        <f t="shared" si="455"/>
        <v/>
      </c>
      <c r="DV43" s="49" t="str">
        <f t="shared" si="455"/>
        <v/>
      </c>
      <c r="DW43" s="49" t="str">
        <f t="shared" si="455"/>
        <v/>
      </c>
      <c r="DX43" s="49" t="str">
        <f t="shared" si="455"/>
        <v/>
      </c>
      <c r="DY43" s="49" t="str">
        <f t="shared" si="455"/>
        <v/>
      </c>
      <c r="DZ43" s="49" t="str">
        <f t="shared" si="455"/>
        <v/>
      </c>
      <c r="EA43" s="49" t="str">
        <f t="shared" si="455"/>
        <v/>
      </c>
      <c r="EB43" s="49" t="str">
        <f t="shared" si="455"/>
        <v/>
      </c>
      <c r="EC43" s="49" t="str">
        <f t="shared" si="455"/>
        <v/>
      </c>
      <c r="ED43" s="49" t="str">
        <f t="shared" si="455"/>
        <v/>
      </c>
      <c r="EE43" s="49" t="str">
        <f t="shared" si="455"/>
        <v/>
      </c>
      <c r="EF43" s="49" t="str">
        <f t="shared" si="455"/>
        <v/>
      </c>
      <c r="EG43" s="49" t="str">
        <f t="shared" si="455"/>
        <v/>
      </c>
      <c r="EH43" s="49" t="str">
        <f t="shared" si="455"/>
        <v/>
      </c>
      <c r="EI43" s="49" t="str">
        <f t="shared" si="455"/>
        <v/>
      </c>
      <c r="EJ43" s="49" t="str">
        <f t="shared" si="455"/>
        <v/>
      </c>
      <c r="EK43" s="49" t="str">
        <f t="shared" si="455"/>
        <v/>
      </c>
      <c r="EL43" s="49" t="str">
        <f t="shared" si="455"/>
        <v/>
      </c>
      <c r="EM43" s="49" t="str">
        <f t="shared" si="455"/>
        <v/>
      </c>
      <c r="EN43" s="49" t="str">
        <f t="shared" si="455"/>
        <v/>
      </c>
      <c r="EO43" s="49" t="str">
        <f t="shared" si="455"/>
        <v/>
      </c>
      <c r="EP43" s="49" t="str">
        <f t="shared" si="455"/>
        <v/>
      </c>
      <c r="EQ43" s="49" t="str">
        <f t="shared" si="455"/>
        <v/>
      </c>
      <c r="ER43" s="49" t="str">
        <f t="shared" si="455"/>
        <v/>
      </c>
      <c r="ES43" s="49" t="str">
        <f t="shared" si="455"/>
        <v/>
      </c>
      <c r="ET43" s="49" t="str">
        <f t="shared" si="455"/>
        <v/>
      </c>
      <c r="EU43" s="49" t="str">
        <f t="shared" si="455"/>
        <v/>
      </c>
      <c r="EV43" s="49" t="str">
        <f t="shared" si="455"/>
        <v/>
      </c>
      <c r="EW43" s="49" t="str">
        <f t="shared" si="455"/>
        <v/>
      </c>
      <c r="EX43" s="49" t="str">
        <f t="shared" si="455"/>
        <v/>
      </c>
      <c r="EY43" s="49" t="str">
        <f t="shared" si="455"/>
        <v/>
      </c>
      <c r="EZ43" s="49" t="str">
        <f t="shared" si="455"/>
        <v/>
      </c>
      <c r="FA43" s="49" t="str">
        <f t="shared" si="455"/>
        <v/>
      </c>
      <c r="FB43" s="49" t="str">
        <f t="shared" si="455"/>
        <v/>
      </c>
      <c r="FC43" s="49" t="str">
        <f t="shared" si="455"/>
        <v/>
      </c>
      <c r="FD43" s="49" t="str">
        <f t="shared" si="455"/>
        <v/>
      </c>
      <c r="FE43" s="49" t="str">
        <f t="shared" si="455"/>
        <v/>
      </c>
      <c r="FF43" s="49" t="str">
        <f t="shared" si="455"/>
        <v/>
      </c>
      <c r="FG43" s="49" t="str">
        <f t="shared" si="455"/>
        <v/>
      </c>
      <c r="FH43" s="49" t="str">
        <f t="shared" si="455"/>
        <v/>
      </c>
      <c r="FI43" s="49" t="str">
        <f t="shared" si="455"/>
        <v/>
      </c>
      <c r="FJ43" s="49" t="str">
        <f t="shared" si="455"/>
        <v/>
      </c>
      <c r="FK43" s="49" t="str">
        <f t="shared" si="455"/>
        <v/>
      </c>
      <c r="FL43" s="49" t="str">
        <f t="shared" si="455"/>
        <v/>
      </c>
      <c r="FM43" s="49" t="str">
        <f t="shared" si="455"/>
        <v/>
      </c>
      <c r="FN43" s="49" t="str">
        <f t="shared" si="455"/>
        <v/>
      </c>
      <c r="FO43" s="49" t="str">
        <f t="shared" si="455"/>
        <v/>
      </c>
      <c r="FP43" s="49" t="str">
        <f t="shared" si="455"/>
        <v/>
      </c>
      <c r="FQ43" s="49" t="str">
        <f t="shared" si="455"/>
        <v/>
      </c>
      <c r="FR43" s="49" t="str">
        <f t="shared" si="455"/>
        <v/>
      </c>
      <c r="FS43" s="49" t="str">
        <f t="shared" si="455"/>
        <v/>
      </c>
      <c r="FT43" s="49" t="str">
        <f t="shared" si="455"/>
        <v/>
      </c>
      <c r="FU43" s="49" t="str">
        <f t="shared" si="455"/>
        <v/>
      </c>
      <c r="FV43" s="49" t="str">
        <f t="shared" si="455"/>
        <v/>
      </c>
      <c r="FW43" s="49" t="str">
        <f t="shared" si="455"/>
        <v/>
      </c>
      <c r="FX43" s="49" t="str">
        <f t="shared" si="455"/>
        <v/>
      </c>
      <c r="FY43" s="49" t="str">
        <f t="shared" si="455"/>
        <v/>
      </c>
      <c r="FZ43" s="49" t="str">
        <f t="shared" si="455"/>
        <v/>
      </c>
      <c r="GA43" s="49" t="str">
        <f t="shared" si="455"/>
        <v/>
      </c>
      <c r="GB43" s="49" t="str">
        <f t="shared" si="455"/>
        <v/>
      </c>
      <c r="GC43" s="49" t="str">
        <f t="shared" si="455"/>
        <v/>
      </c>
      <c r="GD43" s="49" t="str">
        <f t="shared" si="455"/>
        <v/>
      </c>
      <c r="GE43" s="49" t="str">
        <f t="shared" si="455"/>
        <v/>
      </c>
      <c r="GF43" s="49" t="str">
        <f t="shared" si="455"/>
        <v/>
      </c>
      <c r="GG43" s="49" t="str">
        <f t="shared" si="453"/>
        <v/>
      </c>
      <c r="GH43" s="49" t="str">
        <f t="shared" si="453"/>
        <v/>
      </c>
      <c r="GI43" s="49" t="str">
        <f t="shared" si="453"/>
        <v/>
      </c>
      <c r="GJ43" s="49" t="str">
        <f t="shared" si="453"/>
        <v/>
      </c>
      <c r="GK43" s="49" t="str">
        <f t="shared" si="453"/>
        <v/>
      </c>
      <c r="GL43" s="49" t="str">
        <f t="shared" si="453"/>
        <v/>
      </c>
      <c r="GM43" s="49" t="str">
        <f t="shared" si="453"/>
        <v/>
      </c>
      <c r="GN43" s="49" t="str">
        <f t="shared" si="453"/>
        <v/>
      </c>
      <c r="GO43" s="49" t="str">
        <f t="shared" si="453"/>
        <v/>
      </c>
      <c r="GP43" s="49" t="str">
        <f t="shared" si="453"/>
        <v/>
      </c>
      <c r="GQ43" s="49" t="str">
        <f t="shared" si="453"/>
        <v/>
      </c>
      <c r="GR43" s="49" t="str">
        <f t="shared" si="453"/>
        <v/>
      </c>
      <c r="GS43" s="49" t="str">
        <f t="shared" si="453"/>
        <v/>
      </c>
      <c r="GT43" s="49" t="str">
        <f t="shared" si="453"/>
        <v/>
      </c>
      <c r="GU43" s="49" t="str">
        <f t="shared" si="453"/>
        <v/>
      </c>
      <c r="GV43" s="49" t="str">
        <f t="shared" si="453"/>
        <v/>
      </c>
      <c r="GW43" s="49" t="str">
        <f t="shared" si="453"/>
        <v/>
      </c>
      <c r="GX43" s="49" t="str">
        <f t="shared" si="453"/>
        <v/>
      </c>
      <c r="GY43" s="49" t="str">
        <f t="shared" si="453"/>
        <v/>
      </c>
      <c r="GZ43" s="49" t="str">
        <f t="shared" si="453"/>
        <v/>
      </c>
      <c r="HA43" s="49" t="str">
        <f t="shared" si="453"/>
        <v/>
      </c>
      <c r="HB43" s="49" t="str">
        <f t="shared" si="453"/>
        <v/>
      </c>
      <c r="HC43" s="49" t="str">
        <f t="shared" si="453"/>
        <v/>
      </c>
      <c r="HD43" s="49" t="str">
        <f t="shared" si="453"/>
        <v/>
      </c>
      <c r="HE43" s="49" t="str">
        <f t="shared" si="453"/>
        <v/>
      </c>
      <c r="HF43" s="49" t="str">
        <f t="shared" si="453"/>
        <v/>
      </c>
      <c r="HG43" s="49" t="str">
        <f t="shared" si="453"/>
        <v/>
      </c>
      <c r="HH43" s="49" t="str">
        <f t="shared" si="453"/>
        <v/>
      </c>
      <c r="HI43" s="49" t="str">
        <f t="shared" si="453"/>
        <v/>
      </c>
      <c r="HJ43" s="49" t="str">
        <f t="shared" si="453"/>
        <v/>
      </c>
      <c r="HK43" s="49" t="str">
        <f t="shared" si="453"/>
        <v/>
      </c>
      <c r="HL43" s="49" t="str">
        <f t="shared" si="453"/>
        <v/>
      </c>
      <c r="HM43" s="49" t="str">
        <f t="shared" si="453"/>
        <v/>
      </c>
      <c r="HN43" s="49" t="str">
        <f t="shared" si="453"/>
        <v/>
      </c>
      <c r="HO43" s="49" t="str">
        <f t="shared" si="453"/>
        <v/>
      </c>
      <c r="HP43" s="169" t="e">
        <f t="shared" si="247"/>
        <v>#N/A</v>
      </c>
      <c r="HQ43" s="169" t="e">
        <f t="shared" si="248"/>
        <v>#N/A</v>
      </c>
      <c r="HR43" s="169" t="e">
        <f t="shared" si="249"/>
        <v>#N/A</v>
      </c>
      <c r="HS43" s="169" t="e">
        <f t="shared" si="250"/>
        <v>#N/A</v>
      </c>
      <c r="HT43" s="169" t="e">
        <f t="shared" si="251"/>
        <v>#N/A</v>
      </c>
      <c r="HU43" s="169" t="e">
        <f t="shared" si="252"/>
        <v>#N/A</v>
      </c>
      <c r="HV43" s="169" t="e">
        <f t="shared" si="253"/>
        <v>#N/A</v>
      </c>
      <c r="HW43" s="169" t="e">
        <f t="shared" si="254"/>
        <v>#N/A</v>
      </c>
      <c r="HX43" s="169" t="e">
        <f t="shared" si="255"/>
        <v>#N/A</v>
      </c>
      <c r="HY43" s="169" t="e">
        <f t="shared" si="256"/>
        <v>#N/A</v>
      </c>
      <c r="HZ43" s="169" t="e">
        <f t="shared" si="257"/>
        <v>#N/A</v>
      </c>
      <c r="IA43" s="169" t="e">
        <f t="shared" si="258"/>
        <v>#N/A</v>
      </c>
      <c r="IB43" s="169" t="e">
        <f t="shared" si="259"/>
        <v>#N/A</v>
      </c>
      <c r="IC43" s="169" t="e">
        <f t="shared" si="260"/>
        <v>#N/A</v>
      </c>
      <c r="ID43" s="169" t="e">
        <f t="shared" si="261"/>
        <v>#N/A</v>
      </c>
      <c r="IE43" s="169" t="e">
        <f t="shared" si="262"/>
        <v>#N/A</v>
      </c>
      <c r="IF43" s="169" t="e">
        <f t="shared" si="263"/>
        <v>#N/A</v>
      </c>
      <c r="IG43" s="169" t="e">
        <f t="shared" si="264"/>
        <v>#N/A</v>
      </c>
      <c r="IH43" s="169" t="e">
        <f t="shared" si="265"/>
        <v>#N/A</v>
      </c>
      <c r="II43" s="169" t="e">
        <f t="shared" si="266"/>
        <v>#N/A</v>
      </c>
      <c r="IJ43" s="169" t="e">
        <f t="shared" si="267"/>
        <v>#N/A</v>
      </c>
      <c r="IK43" s="169" t="e">
        <f t="shared" si="268"/>
        <v>#N/A</v>
      </c>
      <c r="IL43" s="169" t="e">
        <f t="shared" si="269"/>
        <v>#N/A</v>
      </c>
      <c r="IM43" s="169" t="e">
        <f t="shared" si="270"/>
        <v>#N/A</v>
      </c>
      <c r="IN43" s="169" t="e">
        <f t="shared" si="271"/>
        <v>#N/A</v>
      </c>
      <c r="IO43" s="169" t="e">
        <f t="shared" si="272"/>
        <v>#N/A</v>
      </c>
      <c r="IP43" s="169" t="e">
        <f t="shared" si="273"/>
        <v>#N/A</v>
      </c>
      <c r="IQ43" s="169" t="e">
        <f t="shared" si="274"/>
        <v>#N/A</v>
      </c>
      <c r="IR43" s="169" t="e">
        <f t="shared" si="275"/>
        <v>#N/A</v>
      </c>
      <c r="IS43" s="169" t="e">
        <f t="shared" si="276"/>
        <v>#N/A</v>
      </c>
      <c r="IT43" s="169" t="e">
        <f t="shared" si="277"/>
        <v>#N/A</v>
      </c>
      <c r="IU43" s="169" t="e">
        <f t="shared" si="278"/>
        <v>#N/A</v>
      </c>
      <c r="IV43" s="169" t="e">
        <f t="shared" si="279"/>
        <v>#N/A</v>
      </c>
      <c r="IW43" s="169" t="e">
        <f t="shared" si="280"/>
        <v>#N/A</v>
      </c>
      <c r="IX43" s="169" t="e">
        <f t="shared" si="281"/>
        <v>#N/A</v>
      </c>
      <c r="IY43" s="169" t="e">
        <f t="shared" si="282"/>
        <v>#N/A</v>
      </c>
      <c r="IZ43" s="169" t="e">
        <f t="shared" si="283"/>
        <v>#N/A</v>
      </c>
      <c r="JA43" s="169" t="e">
        <f t="shared" si="284"/>
        <v>#N/A</v>
      </c>
      <c r="JB43" s="169" t="e">
        <f t="shared" si="285"/>
        <v>#N/A</v>
      </c>
      <c r="JC43" s="169" t="e">
        <f t="shared" si="286"/>
        <v>#N/A</v>
      </c>
      <c r="JD43" s="169" t="e">
        <f t="shared" si="287"/>
        <v>#N/A</v>
      </c>
      <c r="JE43" s="169" t="e">
        <f t="shared" si="288"/>
        <v>#N/A</v>
      </c>
      <c r="JF43" s="169" t="e">
        <f t="shared" si="289"/>
        <v>#N/A</v>
      </c>
      <c r="JG43" s="169" t="e">
        <f t="shared" si="290"/>
        <v>#N/A</v>
      </c>
      <c r="JH43" s="169" t="e">
        <f t="shared" si="291"/>
        <v>#N/A</v>
      </c>
      <c r="JI43" s="169" t="e">
        <f t="shared" si="292"/>
        <v>#N/A</v>
      </c>
      <c r="JJ43" s="169" t="e">
        <f t="shared" si="293"/>
        <v>#N/A</v>
      </c>
      <c r="JK43" s="169" t="e">
        <f t="shared" si="294"/>
        <v>#N/A</v>
      </c>
      <c r="JL43" s="169" t="e">
        <f t="shared" si="295"/>
        <v>#N/A</v>
      </c>
      <c r="JM43" s="169" t="e">
        <f t="shared" si="296"/>
        <v>#N/A</v>
      </c>
      <c r="JN43" s="169" t="e">
        <f t="shared" si="297"/>
        <v>#N/A</v>
      </c>
      <c r="JO43" s="169" t="e">
        <f t="shared" si="298"/>
        <v>#N/A</v>
      </c>
      <c r="JP43" s="169" t="e">
        <f t="shared" si="299"/>
        <v>#N/A</v>
      </c>
      <c r="JQ43" s="169" t="e">
        <f t="shared" si="300"/>
        <v>#N/A</v>
      </c>
      <c r="JR43" s="169" t="e">
        <f t="shared" si="301"/>
        <v>#N/A</v>
      </c>
      <c r="JS43" s="169" t="e">
        <f t="shared" si="302"/>
        <v>#N/A</v>
      </c>
      <c r="JT43" s="169" t="e">
        <f t="shared" si="303"/>
        <v>#N/A</v>
      </c>
      <c r="JU43" s="169" t="e">
        <f t="shared" si="304"/>
        <v>#N/A</v>
      </c>
      <c r="JV43" s="169" t="e">
        <f t="shared" si="305"/>
        <v>#N/A</v>
      </c>
      <c r="JW43" s="169" t="e">
        <f t="shared" si="306"/>
        <v>#N/A</v>
      </c>
      <c r="JX43" s="169" t="e">
        <f t="shared" si="307"/>
        <v>#N/A</v>
      </c>
      <c r="JY43" s="169" t="e">
        <f t="shared" si="308"/>
        <v>#N/A</v>
      </c>
      <c r="JZ43" s="169" t="e">
        <f t="shared" si="309"/>
        <v>#N/A</v>
      </c>
      <c r="KA43" s="169" t="e">
        <f t="shared" si="310"/>
        <v>#N/A</v>
      </c>
      <c r="KB43" s="169" t="e">
        <f t="shared" si="311"/>
        <v>#N/A</v>
      </c>
      <c r="KC43" s="169" t="e">
        <f t="shared" si="312"/>
        <v>#N/A</v>
      </c>
      <c r="KD43" s="169" t="e">
        <f t="shared" si="313"/>
        <v>#N/A</v>
      </c>
      <c r="KE43" s="169" t="e">
        <f t="shared" si="314"/>
        <v>#N/A</v>
      </c>
      <c r="KF43" s="169" t="e">
        <f t="shared" si="315"/>
        <v>#N/A</v>
      </c>
      <c r="KG43" s="169" t="e">
        <f t="shared" si="316"/>
        <v>#N/A</v>
      </c>
      <c r="KH43" s="169" t="e">
        <f t="shared" si="317"/>
        <v>#N/A</v>
      </c>
      <c r="KI43" s="169" t="e">
        <f t="shared" si="318"/>
        <v>#N/A</v>
      </c>
      <c r="KJ43" s="169" t="e">
        <f t="shared" si="319"/>
        <v>#N/A</v>
      </c>
      <c r="KK43" s="169" t="e">
        <f t="shared" si="320"/>
        <v>#N/A</v>
      </c>
      <c r="KL43" s="169" t="e">
        <f t="shared" si="321"/>
        <v>#N/A</v>
      </c>
      <c r="KM43" s="169" t="e">
        <f t="shared" si="322"/>
        <v>#N/A</v>
      </c>
      <c r="KN43" s="169" t="e">
        <f t="shared" si="323"/>
        <v>#N/A</v>
      </c>
      <c r="KO43" s="169" t="e">
        <f t="shared" si="324"/>
        <v>#N/A</v>
      </c>
      <c r="KP43" s="169" t="e">
        <f t="shared" si="325"/>
        <v>#N/A</v>
      </c>
      <c r="KQ43" s="169" t="e">
        <f t="shared" si="326"/>
        <v>#N/A</v>
      </c>
      <c r="KR43" s="169" t="e">
        <f t="shared" si="327"/>
        <v>#N/A</v>
      </c>
      <c r="KS43" s="169" t="e">
        <f t="shared" si="328"/>
        <v>#N/A</v>
      </c>
      <c r="KT43" s="169" t="e">
        <f t="shared" si="329"/>
        <v>#N/A</v>
      </c>
      <c r="KU43" s="169" t="e">
        <f t="shared" si="330"/>
        <v>#N/A</v>
      </c>
      <c r="KV43" s="169" t="e">
        <f t="shared" si="331"/>
        <v>#N/A</v>
      </c>
      <c r="KW43" s="169" t="e">
        <f t="shared" si="332"/>
        <v>#N/A</v>
      </c>
      <c r="KX43" s="169" t="e">
        <f t="shared" si="333"/>
        <v>#N/A</v>
      </c>
      <c r="KY43" s="169" t="e">
        <f t="shared" si="334"/>
        <v>#N/A</v>
      </c>
      <c r="KZ43" s="169" t="e">
        <f t="shared" si="335"/>
        <v>#N/A</v>
      </c>
      <c r="LA43" s="169" t="e">
        <f t="shared" si="336"/>
        <v>#N/A</v>
      </c>
      <c r="LB43" s="169" t="e">
        <f t="shared" si="337"/>
        <v>#N/A</v>
      </c>
      <c r="LC43" s="169" t="e">
        <f t="shared" si="338"/>
        <v>#N/A</v>
      </c>
      <c r="LD43" s="169" t="e">
        <f t="shared" si="339"/>
        <v>#N/A</v>
      </c>
      <c r="LE43" s="169" t="e">
        <f t="shared" si="340"/>
        <v>#N/A</v>
      </c>
      <c r="LF43" s="169" t="e">
        <f t="shared" si="341"/>
        <v>#N/A</v>
      </c>
      <c r="LG43" s="169" t="e">
        <f t="shared" si="342"/>
        <v>#N/A</v>
      </c>
      <c r="LH43" s="169" t="e">
        <f t="shared" si="343"/>
        <v>#N/A</v>
      </c>
      <c r="LI43" s="169" t="e">
        <f t="shared" si="344"/>
        <v>#N/A</v>
      </c>
      <c r="LJ43" s="169" t="e">
        <f t="shared" si="345"/>
        <v>#N/A</v>
      </c>
      <c r="LK43" s="169" t="e">
        <f t="shared" si="346"/>
        <v>#N/A</v>
      </c>
      <c r="LL43" s="169" t="e">
        <f t="shared" si="347"/>
        <v>#N/A</v>
      </c>
      <c r="LM43" s="169" t="e">
        <f t="shared" si="348"/>
        <v>#N/A</v>
      </c>
      <c r="LN43" s="169" t="e">
        <f t="shared" si="349"/>
        <v>#N/A</v>
      </c>
      <c r="LO43" s="169" t="e">
        <f t="shared" si="350"/>
        <v>#N/A</v>
      </c>
      <c r="LP43" s="169" t="e">
        <f t="shared" si="351"/>
        <v>#N/A</v>
      </c>
      <c r="LQ43" s="169" t="e">
        <f t="shared" si="352"/>
        <v>#N/A</v>
      </c>
      <c r="LR43" s="169" t="e">
        <f t="shared" si="353"/>
        <v>#N/A</v>
      </c>
      <c r="LS43" s="169" t="e">
        <f t="shared" si="354"/>
        <v>#N/A</v>
      </c>
      <c r="LT43" s="169" t="e">
        <f t="shared" si="355"/>
        <v>#N/A</v>
      </c>
      <c r="LU43" s="169" t="e">
        <f t="shared" si="356"/>
        <v>#N/A</v>
      </c>
      <c r="LV43" s="169" t="e">
        <f t="shared" si="357"/>
        <v>#N/A</v>
      </c>
      <c r="LW43" s="169" t="e">
        <f t="shared" si="358"/>
        <v>#N/A</v>
      </c>
      <c r="LX43" s="169" t="e">
        <f t="shared" si="359"/>
        <v>#N/A</v>
      </c>
      <c r="LY43" s="169" t="e">
        <f t="shared" si="360"/>
        <v>#N/A</v>
      </c>
      <c r="LZ43" s="169" t="e">
        <f t="shared" si="361"/>
        <v>#N/A</v>
      </c>
      <c r="MA43" s="169" t="e">
        <f t="shared" si="362"/>
        <v>#N/A</v>
      </c>
      <c r="MB43" s="169" t="e">
        <f t="shared" si="363"/>
        <v>#N/A</v>
      </c>
      <c r="MC43" s="169" t="e">
        <f t="shared" si="364"/>
        <v>#N/A</v>
      </c>
      <c r="MD43" s="169" t="e">
        <f t="shared" si="365"/>
        <v>#N/A</v>
      </c>
      <c r="ME43" s="169" t="e">
        <f t="shared" si="366"/>
        <v>#N/A</v>
      </c>
      <c r="MF43" s="169" t="e">
        <f t="shared" si="367"/>
        <v>#N/A</v>
      </c>
      <c r="MG43" s="169" t="e">
        <f t="shared" si="368"/>
        <v>#N/A</v>
      </c>
      <c r="MH43" s="169" t="e">
        <f t="shared" si="369"/>
        <v>#N/A</v>
      </c>
      <c r="MI43" s="169" t="e">
        <f t="shared" si="370"/>
        <v>#N/A</v>
      </c>
      <c r="MJ43" s="169" t="e">
        <f t="shared" si="371"/>
        <v>#N/A</v>
      </c>
      <c r="MK43" s="169" t="e">
        <f t="shared" si="372"/>
        <v>#N/A</v>
      </c>
      <c r="ML43" s="169" t="e">
        <f t="shared" si="373"/>
        <v>#N/A</v>
      </c>
      <c r="MM43" s="169" t="e">
        <f t="shared" si="374"/>
        <v>#N/A</v>
      </c>
      <c r="MN43" s="169" t="e">
        <f t="shared" si="375"/>
        <v>#N/A</v>
      </c>
      <c r="MO43" s="169" t="e">
        <f t="shared" si="376"/>
        <v>#N/A</v>
      </c>
      <c r="MP43" s="169" t="e">
        <f t="shared" si="377"/>
        <v>#N/A</v>
      </c>
      <c r="MQ43" s="169" t="e">
        <f t="shared" si="378"/>
        <v>#N/A</v>
      </c>
      <c r="MR43" s="169" t="e">
        <f t="shared" si="379"/>
        <v>#N/A</v>
      </c>
      <c r="MS43" s="169" t="e">
        <f t="shared" si="380"/>
        <v>#N/A</v>
      </c>
      <c r="MT43" s="169" t="e">
        <f t="shared" si="381"/>
        <v>#N/A</v>
      </c>
      <c r="MU43" s="169" t="e">
        <f t="shared" si="382"/>
        <v>#N/A</v>
      </c>
      <c r="MV43" s="169" t="e">
        <f t="shared" si="383"/>
        <v>#N/A</v>
      </c>
      <c r="MW43" s="169" t="e">
        <f t="shared" si="384"/>
        <v>#N/A</v>
      </c>
      <c r="MX43" s="169" t="e">
        <f t="shared" si="385"/>
        <v>#N/A</v>
      </c>
      <c r="MY43" s="169" t="e">
        <f t="shared" si="386"/>
        <v>#N/A</v>
      </c>
      <c r="MZ43" s="169" t="e">
        <f t="shared" si="387"/>
        <v>#N/A</v>
      </c>
      <c r="NA43" s="169" t="e">
        <f t="shared" si="388"/>
        <v>#N/A</v>
      </c>
      <c r="NB43" s="169" t="e">
        <f t="shared" si="389"/>
        <v>#N/A</v>
      </c>
      <c r="NC43" s="169" t="e">
        <f t="shared" si="390"/>
        <v>#N/A</v>
      </c>
      <c r="ND43" s="169" t="e">
        <f t="shared" si="391"/>
        <v>#N/A</v>
      </c>
      <c r="NE43" s="169" t="e">
        <f t="shared" si="392"/>
        <v>#N/A</v>
      </c>
      <c r="NF43" s="169" t="e">
        <f t="shared" si="393"/>
        <v>#N/A</v>
      </c>
      <c r="NG43" s="169" t="e">
        <f t="shared" si="394"/>
        <v>#N/A</v>
      </c>
      <c r="NH43" s="169" t="e">
        <f t="shared" si="395"/>
        <v>#N/A</v>
      </c>
      <c r="NI43" s="169" t="e">
        <f t="shared" si="396"/>
        <v>#N/A</v>
      </c>
      <c r="NJ43" s="169" t="e">
        <f t="shared" si="397"/>
        <v>#N/A</v>
      </c>
      <c r="NK43" s="169" t="e">
        <f t="shared" si="398"/>
        <v>#N/A</v>
      </c>
      <c r="NL43" s="169" t="e">
        <f t="shared" si="399"/>
        <v>#N/A</v>
      </c>
      <c r="NM43" s="169" t="e">
        <f t="shared" si="400"/>
        <v>#N/A</v>
      </c>
      <c r="NN43" s="169" t="e">
        <f t="shared" si="401"/>
        <v>#N/A</v>
      </c>
      <c r="NO43" s="169" t="e">
        <f t="shared" si="402"/>
        <v>#N/A</v>
      </c>
      <c r="NP43" s="169" t="e">
        <f t="shared" si="403"/>
        <v>#N/A</v>
      </c>
      <c r="NQ43" s="169" t="e">
        <f t="shared" si="404"/>
        <v>#N/A</v>
      </c>
      <c r="NR43" s="169" t="e">
        <f t="shared" si="405"/>
        <v>#N/A</v>
      </c>
      <c r="NS43" s="169" t="e">
        <f t="shared" si="406"/>
        <v>#N/A</v>
      </c>
      <c r="NT43" s="169" t="e">
        <f t="shared" si="407"/>
        <v>#N/A</v>
      </c>
      <c r="NU43" s="169" t="e">
        <f t="shared" si="408"/>
        <v>#N/A</v>
      </c>
      <c r="NV43" s="169" t="e">
        <f t="shared" si="409"/>
        <v>#N/A</v>
      </c>
      <c r="NW43" s="169" t="e">
        <f t="shared" si="410"/>
        <v>#N/A</v>
      </c>
      <c r="NX43" s="169" t="e">
        <f t="shared" si="411"/>
        <v>#N/A</v>
      </c>
      <c r="NY43" s="169" t="e">
        <f t="shared" si="412"/>
        <v>#N/A</v>
      </c>
      <c r="NZ43" s="169" t="e">
        <f t="shared" si="413"/>
        <v>#N/A</v>
      </c>
      <c r="OA43" s="169" t="e">
        <f t="shared" si="414"/>
        <v>#N/A</v>
      </c>
      <c r="OB43" s="169" t="e">
        <f t="shared" si="415"/>
        <v>#N/A</v>
      </c>
      <c r="OC43" s="169" t="e">
        <f t="shared" si="416"/>
        <v>#N/A</v>
      </c>
      <c r="OD43" s="169" t="e">
        <f t="shared" si="417"/>
        <v>#N/A</v>
      </c>
      <c r="OE43" s="169" t="e">
        <f t="shared" si="418"/>
        <v>#N/A</v>
      </c>
      <c r="OF43" s="169" t="e">
        <f t="shared" si="419"/>
        <v>#N/A</v>
      </c>
      <c r="OG43" s="169" t="e">
        <f t="shared" si="420"/>
        <v>#N/A</v>
      </c>
      <c r="OH43" s="169" t="e">
        <f t="shared" si="421"/>
        <v>#N/A</v>
      </c>
      <c r="OI43" s="169" t="e">
        <f t="shared" si="422"/>
        <v>#N/A</v>
      </c>
      <c r="OJ43" s="169" t="e">
        <f t="shared" si="423"/>
        <v>#N/A</v>
      </c>
      <c r="OK43" s="169" t="e">
        <f t="shared" si="424"/>
        <v>#N/A</v>
      </c>
      <c r="OL43" s="169" t="e">
        <f t="shared" si="425"/>
        <v>#N/A</v>
      </c>
      <c r="OM43" s="169" t="e">
        <f t="shared" si="426"/>
        <v>#N/A</v>
      </c>
      <c r="ON43" s="169" t="e">
        <f t="shared" si="427"/>
        <v>#N/A</v>
      </c>
      <c r="OO43" s="169" t="e">
        <f t="shared" si="428"/>
        <v>#N/A</v>
      </c>
      <c r="OP43" s="169" t="e">
        <f t="shared" si="429"/>
        <v>#N/A</v>
      </c>
      <c r="OQ43" s="169" t="e">
        <f t="shared" si="430"/>
        <v>#N/A</v>
      </c>
      <c r="OR43" s="169" t="e">
        <f t="shared" si="431"/>
        <v>#N/A</v>
      </c>
      <c r="OS43" s="169" t="e">
        <f t="shared" si="432"/>
        <v>#N/A</v>
      </c>
      <c r="OT43" s="169" t="e">
        <f t="shared" si="433"/>
        <v>#N/A</v>
      </c>
      <c r="OU43" s="169" t="e">
        <f t="shared" si="434"/>
        <v>#N/A</v>
      </c>
      <c r="OV43" s="169" t="e">
        <f t="shared" si="435"/>
        <v>#N/A</v>
      </c>
      <c r="OW43" s="169" t="e">
        <f t="shared" si="436"/>
        <v>#N/A</v>
      </c>
      <c r="OX43" s="169" t="e">
        <f t="shared" si="437"/>
        <v>#N/A</v>
      </c>
      <c r="OY43" s="169" t="e">
        <f t="shared" si="438"/>
        <v>#N/A</v>
      </c>
      <c r="OZ43" s="169" t="e">
        <f t="shared" si="439"/>
        <v>#N/A</v>
      </c>
      <c r="PA43" s="169" t="e">
        <f t="shared" si="440"/>
        <v>#N/A</v>
      </c>
      <c r="PB43" s="169" t="e">
        <f t="shared" si="441"/>
        <v>#N/A</v>
      </c>
      <c r="PC43" s="169" t="e">
        <f t="shared" si="442"/>
        <v>#N/A</v>
      </c>
      <c r="PD43" s="169" t="e">
        <f t="shared" si="443"/>
        <v>#N/A</v>
      </c>
      <c r="PE43" s="169" t="e">
        <f t="shared" si="444"/>
        <v>#N/A</v>
      </c>
      <c r="PF43" s="169" t="e">
        <f t="shared" si="445"/>
        <v>#N/A</v>
      </c>
      <c r="PG43" s="169" t="e">
        <f t="shared" si="446"/>
        <v>#N/A</v>
      </c>
      <c r="PH43" s="169" t="e">
        <f t="shared" si="447"/>
        <v>#N/A</v>
      </c>
    </row>
    <row r="44" spans="1:424" hidden="1" x14ac:dyDescent="0.75">
      <c r="A44" s="4">
        <v>41</v>
      </c>
      <c r="B44" s="96" t="str">
        <f t="shared" si="208"/>
        <v/>
      </c>
      <c r="C44" s="95"/>
      <c r="D44" s="96" t="str">
        <f t="shared" si="209"/>
        <v/>
      </c>
      <c r="E44" s="124" t="str">
        <f t="shared" si="0"/>
        <v/>
      </c>
      <c r="F44" s="124" t="str">
        <f t="shared" si="1"/>
        <v/>
      </c>
      <c r="G44" s="73" t="str">
        <f t="shared" si="210"/>
        <v/>
      </c>
      <c r="H44" s="23"/>
      <c r="I44" s="57"/>
      <c r="J44" s="280"/>
      <c r="K44" s="74" t="str">
        <f>IF(AND(B44&gt;0,C44&gt;0,D44&gt;0),IF(ISBLANK(J44),IF(ISBLANK(H44),"",(D44-B44)*VLOOKUP(H44,VLookups!$A$4:$B$13,2,FALSE)),J44),"")</f>
        <v/>
      </c>
      <c r="L44" s="75" t="str">
        <f t="shared" si="246"/>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211"/>
        <v/>
      </c>
      <c r="W44" s="49" t="str">
        <f t="shared" si="212"/>
        <v/>
      </c>
      <c r="X44" s="49" t="str">
        <f t="shared" si="454"/>
        <v/>
      </c>
      <c r="Y44" s="49" t="str">
        <f t="shared" si="454"/>
        <v/>
      </c>
      <c r="Z44" s="49" t="str">
        <f t="shared" si="454"/>
        <v/>
      </c>
      <c r="AA44" s="49" t="str">
        <f t="shared" si="454"/>
        <v/>
      </c>
      <c r="AB44" s="49" t="str">
        <f t="shared" si="454"/>
        <v/>
      </c>
      <c r="AC44" s="49" t="str">
        <f t="shared" si="454"/>
        <v/>
      </c>
      <c r="AD44" s="49" t="str">
        <f t="shared" si="454"/>
        <v/>
      </c>
      <c r="AE44" s="49" t="str">
        <f t="shared" si="454"/>
        <v/>
      </c>
      <c r="AF44" s="49" t="str">
        <f t="shared" si="454"/>
        <v/>
      </c>
      <c r="AG44" s="49" t="str">
        <f t="shared" si="454"/>
        <v/>
      </c>
      <c r="AH44" s="49" t="str">
        <f t="shared" si="454"/>
        <v/>
      </c>
      <c r="AI44" s="49" t="str">
        <f t="shared" si="454"/>
        <v/>
      </c>
      <c r="AJ44" s="49" t="str">
        <f t="shared" si="454"/>
        <v/>
      </c>
      <c r="AK44" s="49" t="str">
        <f t="shared" si="454"/>
        <v/>
      </c>
      <c r="AL44" s="49" t="str">
        <f t="shared" si="454"/>
        <v/>
      </c>
      <c r="AM44" s="49" t="str">
        <f t="shared" si="454"/>
        <v/>
      </c>
      <c r="AN44" s="49" t="str">
        <f t="shared" si="454"/>
        <v/>
      </c>
      <c r="AO44" s="49" t="str">
        <f t="shared" si="454"/>
        <v/>
      </c>
      <c r="AP44" s="49" t="str">
        <f t="shared" si="454"/>
        <v/>
      </c>
      <c r="AQ44" s="49" t="str">
        <f t="shared" si="454"/>
        <v/>
      </c>
      <c r="AR44" s="49" t="str">
        <f t="shared" si="454"/>
        <v/>
      </c>
      <c r="AS44" s="49" t="str">
        <f t="shared" si="454"/>
        <v/>
      </c>
      <c r="AT44" s="49" t="str">
        <f t="shared" si="454"/>
        <v/>
      </c>
      <c r="AU44" s="49" t="str">
        <f t="shared" si="454"/>
        <v/>
      </c>
      <c r="AV44" s="49" t="str">
        <f t="shared" si="454"/>
        <v/>
      </c>
      <c r="AW44" s="49" t="str">
        <f t="shared" si="454"/>
        <v/>
      </c>
      <c r="AX44" s="49" t="str">
        <f t="shared" si="454"/>
        <v/>
      </c>
      <c r="AY44" s="49" t="str">
        <f t="shared" si="454"/>
        <v/>
      </c>
      <c r="AZ44" s="49" t="str">
        <f t="shared" si="454"/>
        <v/>
      </c>
      <c r="BA44" s="49" t="str">
        <f t="shared" si="454"/>
        <v/>
      </c>
      <c r="BB44" s="49" t="str">
        <f t="shared" si="454"/>
        <v/>
      </c>
      <c r="BC44" s="49" t="str">
        <f t="shared" si="454"/>
        <v/>
      </c>
      <c r="BD44" s="49" t="str">
        <f t="shared" si="454"/>
        <v/>
      </c>
      <c r="BE44" s="49" t="str">
        <f t="shared" si="454"/>
        <v/>
      </c>
      <c r="BF44" s="49" t="str">
        <f t="shared" si="454"/>
        <v/>
      </c>
      <c r="BG44" s="49" t="str">
        <f t="shared" si="454"/>
        <v/>
      </c>
      <c r="BH44" s="49" t="str">
        <f t="shared" si="454"/>
        <v/>
      </c>
      <c r="BI44" s="49" t="str">
        <f t="shared" si="454"/>
        <v/>
      </c>
      <c r="BJ44" s="49" t="str">
        <f t="shared" si="454"/>
        <v/>
      </c>
      <c r="BK44" s="49" t="str">
        <f t="shared" si="454"/>
        <v/>
      </c>
      <c r="BL44" s="49" t="str">
        <f t="shared" si="454"/>
        <v/>
      </c>
      <c r="BM44" s="49" t="str">
        <f t="shared" si="454"/>
        <v/>
      </c>
      <c r="BN44" s="49" t="str">
        <f t="shared" si="454"/>
        <v/>
      </c>
      <c r="BO44" s="49" t="str">
        <f t="shared" si="454"/>
        <v/>
      </c>
      <c r="BP44" s="49" t="str">
        <f t="shared" si="454"/>
        <v/>
      </c>
      <c r="BQ44" s="49" t="str">
        <f t="shared" si="454"/>
        <v/>
      </c>
      <c r="BR44" s="49" t="str">
        <f t="shared" si="454"/>
        <v/>
      </c>
      <c r="BS44" s="49" t="str">
        <f t="shared" si="454"/>
        <v/>
      </c>
      <c r="BT44" s="49" t="str">
        <f t="shared" si="454"/>
        <v/>
      </c>
      <c r="BU44" s="49" t="str">
        <f t="shared" si="454"/>
        <v/>
      </c>
      <c r="BV44" s="49" t="str">
        <f t="shared" si="454"/>
        <v/>
      </c>
      <c r="BW44" s="49" t="str">
        <f t="shared" si="454"/>
        <v/>
      </c>
      <c r="BX44" s="49" t="str">
        <f t="shared" si="454"/>
        <v/>
      </c>
      <c r="BY44" s="49" t="str">
        <f t="shared" si="454"/>
        <v/>
      </c>
      <c r="BZ44" s="49" t="str">
        <f t="shared" si="454"/>
        <v/>
      </c>
      <c r="CA44" s="49" t="str">
        <f t="shared" si="454"/>
        <v/>
      </c>
      <c r="CB44" s="49" t="str">
        <f t="shared" si="454"/>
        <v/>
      </c>
      <c r="CC44" s="49" t="str">
        <f t="shared" si="454"/>
        <v/>
      </c>
      <c r="CD44" s="49" t="str">
        <f t="shared" si="454"/>
        <v/>
      </c>
      <c r="CE44" s="49" t="str">
        <f t="shared" si="454"/>
        <v/>
      </c>
      <c r="CF44" s="49" t="str">
        <f t="shared" si="454"/>
        <v/>
      </c>
      <c r="CG44" s="49" t="str">
        <f t="shared" si="454"/>
        <v/>
      </c>
      <c r="CH44" s="49" t="str">
        <f t="shared" si="454"/>
        <v/>
      </c>
      <c r="CI44" s="49" t="str">
        <f t="shared" si="454"/>
        <v/>
      </c>
      <c r="CJ44" s="49" t="str">
        <f t="shared" si="452"/>
        <v/>
      </c>
      <c r="CK44" s="49" t="str">
        <f t="shared" si="452"/>
        <v/>
      </c>
      <c r="CL44" s="49" t="str">
        <f t="shared" si="452"/>
        <v/>
      </c>
      <c r="CM44" s="49" t="str">
        <f t="shared" si="452"/>
        <v/>
      </c>
      <c r="CN44" s="49" t="str">
        <f t="shared" si="452"/>
        <v/>
      </c>
      <c r="CO44" s="49" t="str">
        <f t="shared" si="452"/>
        <v/>
      </c>
      <c r="CP44" s="49" t="str">
        <f t="shared" si="452"/>
        <v/>
      </c>
      <c r="CQ44" s="49" t="str">
        <f t="shared" si="452"/>
        <v/>
      </c>
      <c r="CR44" s="49" t="str">
        <f t="shared" si="452"/>
        <v/>
      </c>
      <c r="CS44" s="49" t="str">
        <f t="shared" si="452"/>
        <v/>
      </c>
      <c r="CT44" s="49" t="str">
        <f t="shared" si="452"/>
        <v/>
      </c>
      <c r="CU44" s="49" t="str">
        <f t="shared" si="452"/>
        <v/>
      </c>
      <c r="CV44" s="49" t="str">
        <f t="shared" si="452"/>
        <v/>
      </c>
      <c r="CW44" s="49" t="str">
        <f t="shared" si="452"/>
        <v/>
      </c>
      <c r="CX44" s="49" t="str">
        <f t="shared" si="452"/>
        <v/>
      </c>
      <c r="CY44" s="49" t="str">
        <f t="shared" si="452"/>
        <v/>
      </c>
      <c r="CZ44" s="49" t="str">
        <f t="shared" si="452"/>
        <v/>
      </c>
      <c r="DA44" s="49" t="str">
        <f t="shared" si="452"/>
        <v/>
      </c>
      <c r="DB44" s="49" t="str">
        <f t="shared" si="452"/>
        <v/>
      </c>
      <c r="DC44" s="49" t="str">
        <f t="shared" si="452"/>
        <v/>
      </c>
      <c r="DD44" s="49" t="str">
        <f t="shared" si="452"/>
        <v/>
      </c>
      <c r="DE44" s="49" t="str">
        <f t="shared" si="452"/>
        <v/>
      </c>
      <c r="DF44" s="49" t="str">
        <f t="shared" si="452"/>
        <v/>
      </c>
      <c r="DG44" s="49" t="str">
        <f t="shared" si="452"/>
        <v/>
      </c>
      <c r="DH44" s="49" t="str">
        <f t="shared" si="452"/>
        <v/>
      </c>
      <c r="DI44" s="49" t="str">
        <f t="shared" si="452"/>
        <v/>
      </c>
      <c r="DJ44" s="49" t="str">
        <f t="shared" si="452"/>
        <v/>
      </c>
      <c r="DK44" s="49" t="str">
        <f t="shared" si="452"/>
        <v/>
      </c>
      <c r="DL44" s="49" t="str">
        <f t="shared" si="452"/>
        <v/>
      </c>
      <c r="DM44" s="49" t="str">
        <f t="shared" si="452"/>
        <v/>
      </c>
      <c r="DN44" s="49" t="str">
        <f t="shared" si="452"/>
        <v/>
      </c>
      <c r="DO44" s="49" t="str">
        <f t="shared" si="452"/>
        <v/>
      </c>
      <c r="DP44" s="49" t="str">
        <f t="shared" si="452"/>
        <v/>
      </c>
      <c r="DQ44" s="49" t="str">
        <f t="shared" si="452"/>
        <v/>
      </c>
      <c r="DR44" s="49" t="str">
        <f t="shared" si="452"/>
        <v/>
      </c>
      <c r="DS44" s="183" t="str">
        <f t="shared" si="213"/>
        <v/>
      </c>
      <c r="DT44" s="49" t="str">
        <f t="shared" si="214"/>
        <v/>
      </c>
      <c r="DU44" s="49" t="str">
        <f t="shared" si="455"/>
        <v/>
      </c>
      <c r="DV44" s="49" t="str">
        <f t="shared" si="455"/>
        <v/>
      </c>
      <c r="DW44" s="49" t="str">
        <f t="shared" si="455"/>
        <v/>
      </c>
      <c r="DX44" s="49" t="str">
        <f t="shared" si="455"/>
        <v/>
      </c>
      <c r="DY44" s="49" t="str">
        <f t="shared" si="455"/>
        <v/>
      </c>
      <c r="DZ44" s="49" t="str">
        <f t="shared" si="455"/>
        <v/>
      </c>
      <c r="EA44" s="49" t="str">
        <f t="shared" si="455"/>
        <v/>
      </c>
      <c r="EB44" s="49" t="str">
        <f t="shared" si="455"/>
        <v/>
      </c>
      <c r="EC44" s="49" t="str">
        <f t="shared" si="455"/>
        <v/>
      </c>
      <c r="ED44" s="49" t="str">
        <f t="shared" si="455"/>
        <v/>
      </c>
      <c r="EE44" s="49" t="str">
        <f t="shared" si="455"/>
        <v/>
      </c>
      <c r="EF44" s="49" t="str">
        <f t="shared" si="455"/>
        <v/>
      </c>
      <c r="EG44" s="49" t="str">
        <f t="shared" si="455"/>
        <v/>
      </c>
      <c r="EH44" s="49" t="str">
        <f t="shared" si="455"/>
        <v/>
      </c>
      <c r="EI44" s="49" t="str">
        <f t="shared" si="455"/>
        <v/>
      </c>
      <c r="EJ44" s="49" t="str">
        <f t="shared" si="455"/>
        <v/>
      </c>
      <c r="EK44" s="49" t="str">
        <f t="shared" si="455"/>
        <v/>
      </c>
      <c r="EL44" s="49" t="str">
        <f t="shared" si="455"/>
        <v/>
      </c>
      <c r="EM44" s="49" t="str">
        <f t="shared" si="455"/>
        <v/>
      </c>
      <c r="EN44" s="49" t="str">
        <f t="shared" si="455"/>
        <v/>
      </c>
      <c r="EO44" s="49" t="str">
        <f t="shared" si="455"/>
        <v/>
      </c>
      <c r="EP44" s="49" t="str">
        <f t="shared" si="455"/>
        <v/>
      </c>
      <c r="EQ44" s="49" t="str">
        <f t="shared" si="455"/>
        <v/>
      </c>
      <c r="ER44" s="49" t="str">
        <f t="shared" si="455"/>
        <v/>
      </c>
      <c r="ES44" s="49" t="str">
        <f t="shared" si="455"/>
        <v/>
      </c>
      <c r="ET44" s="49" t="str">
        <f t="shared" si="455"/>
        <v/>
      </c>
      <c r="EU44" s="49" t="str">
        <f t="shared" si="455"/>
        <v/>
      </c>
      <c r="EV44" s="49" t="str">
        <f t="shared" si="455"/>
        <v/>
      </c>
      <c r="EW44" s="49" t="str">
        <f t="shared" si="455"/>
        <v/>
      </c>
      <c r="EX44" s="49" t="str">
        <f t="shared" si="455"/>
        <v/>
      </c>
      <c r="EY44" s="49" t="str">
        <f t="shared" si="455"/>
        <v/>
      </c>
      <c r="EZ44" s="49" t="str">
        <f t="shared" si="455"/>
        <v/>
      </c>
      <c r="FA44" s="49" t="str">
        <f t="shared" si="455"/>
        <v/>
      </c>
      <c r="FB44" s="49" t="str">
        <f t="shared" si="455"/>
        <v/>
      </c>
      <c r="FC44" s="49" t="str">
        <f t="shared" si="455"/>
        <v/>
      </c>
      <c r="FD44" s="49" t="str">
        <f t="shared" si="455"/>
        <v/>
      </c>
      <c r="FE44" s="49" t="str">
        <f t="shared" si="455"/>
        <v/>
      </c>
      <c r="FF44" s="49" t="str">
        <f t="shared" si="455"/>
        <v/>
      </c>
      <c r="FG44" s="49" t="str">
        <f t="shared" si="455"/>
        <v/>
      </c>
      <c r="FH44" s="49" t="str">
        <f t="shared" si="455"/>
        <v/>
      </c>
      <c r="FI44" s="49" t="str">
        <f t="shared" si="455"/>
        <v/>
      </c>
      <c r="FJ44" s="49" t="str">
        <f t="shared" si="455"/>
        <v/>
      </c>
      <c r="FK44" s="49" t="str">
        <f t="shared" si="455"/>
        <v/>
      </c>
      <c r="FL44" s="49" t="str">
        <f t="shared" si="455"/>
        <v/>
      </c>
      <c r="FM44" s="49" t="str">
        <f t="shared" si="455"/>
        <v/>
      </c>
      <c r="FN44" s="49" t="str">
        <f t="shared" si="455"/>
        <v/>
      </c>
      <c r="FO44" s="49" t="str">
        <f t="shared" si="455"/>
        <v/>
      </c>
      <c r="FP44" s="49" t="str">
        <f t="shared" si="455"/>
        <v/>
      </c>
      <c r="FQ44" s="49" t="str">
        <f t="shared" si="455"/>
        <v/>
      </c>
      <c r="FR44" s="49" t="str">
        <f t="shared" si="455"/>
        <v/>
      </c>
      <c r="FS44" s="49" t="str">
        <f t="shared" si="455"/>
        <v/>
      </c>
      <c r="FT44" s="49" t="str">
        <f t="shared" si="455"/>
        <v/>
      </c>
      <c r="FU44" s="49" t="str">
        <f t="shared" si="455"/>
        <v/>
      </c>
      <c r="FV44" s="49" t="str">
        <f t="shared" si="455"/>
        <v/>
      </c>
      <c r="FW44" s="49" t="str">
        <f t="shared" si="455"/>
        <v/>
      </c>
      <c r="FX44" s="49" t="str">
        <f t="shared" si="455"/>
        <v/>
      </c>
      <c r="FY44" s="49" t="str">
        <f t="shared" si="455"/>
        <v/>
      </c>
      <c r="FZ44" s="49" t="str">
        <f t="shared" si="455"/>
        <v/>
      </c>
      <c r="GA44" s="49" t="str">
        <f t="shared" si="455"/>
        <v/>
      </c>
      <c r="GB44" s="49" t="str">
        <f t="shared" si="455"/>
        <v/>
      </c>
      <c r="GC44" s="49" t="str">
        <f t="shared" si="455"/>
        <v/>
      </c>
      <c r="GD44" s="49" t="str">
        <f t="shared" si="455"/>
        <v/>
      </c>
      <c r="GE44" s="49" t="str">
        <f t="shared" si="455"/>
        <v/>
      </c>
      <c r="GF44" s="49" t="str">
        <f t="shared" si="455"/>
        <v/>
      </c>
      <c r="GG44" s="49" t="str">
        <f t="shared" si="453"/>
        <v/>
      </c>
      <c r="GH44" s="49" t="str">
        <f t="shared" si="453"/>
        <v/>
      </c>
      <c r="GI44" s="49" t="str">
        <f t="shared" si="453"/>
        <v/>
      </c>
      <c r="GJ44" s="49" t="str">
        <f t="shared" si="453"/>
        <v/>
      </c>
      <c r="GK44" s="49" t="str">
        <f t="shared" si="453"/>
        <v/>
      </c>
      <c r="GL44" s="49" t="str">
        <f t="shared" si="453"/>
        <v/>
      </c>
      <c r="GM44" s="49" t="str">
        <f t="shared" si="453"/>
        <v/>
      </c>
      <c r="GN44" s="49" t="str">
        <f t="shared" si="453"/>
        <v/>
      </c>
      <c r="GO44" s="49" t="str">
        <f t="shared" si="453"/>
        <v/>
      </c>
      <c r="GP44" s="49" t="str">
        <f t="shared" si="453"/>
        <v/>
      </c>
      <c r="GQ44" s="49" t="str">
        <f t="shared" si="453"/>
        <v/>
      </c>
      <c r="GR44" s="49" t="str">
        <f t="shared" si="453"/>
        <v/>
      </c>
      <c r="GS44" s="49" t="str">
        <f t="shared" si="453"/>
        <v/>
      </c>
      <c r="GT44" s="49" t="str">
        <f t="shared" si="453"/>
        <v/>
      </c>
      <c r="GU44" s="49" t="str">
        <f t="shared" si="453"/>
        <v/>
      </c>
      <c r="GV44" s="49" t="str">
        <f t="shared" si="453"/>
        <v/>
      </c>
      <c r="GW44" s="49" t="str">
        <f t="shared" si="453"/>
        <v/>
      </c>
      <c r="GX44" s="49" t="str">
        <f t="shared" si="453"/>
        <v/>
      </c>
      <c r="GY44" s="49" t="str">
        <f t="shared" si="453"/>
        <v/>
      </c>
      <c r="GZ44" s="49" t="str">
        <f t="shared" si="453"/>
        <v/>
      </c>
      <c r="HA44" s="49" t="str">
        <f t="shared" si="453"/>
        <v/>
      </c>
      <c r="HB44" s="49" t="str">
        <f t="shared" si="453"/>
        <v/>
      </c>
      <c r="HC44" s="49" t="str">
        <f t="shared" si="453"/>
        <v/>
      </c>
      <c r="HD44" s="49" t="str">
        <f t="shared" si="453"/>
        <v/>
      </c>
      <c r="HE44" s="49" t="str">
        <f t="shared" si="453"/>
        <v/>
      </c>
      <c r="HF44" s="49" t="str">
        <f t="shared" si="453"/>
        <v/>
      </c>
      <c r="HG44" s="49" t="str">
        <f t="shared" si="453"/>
        <v/>
      </c>
      <c r="HH44" s="49" t="str">
        <f t="shared" si="453"/>
        <v/>
      </c>
      <c r="HI44" s="49" t="str">
        <f t="shared" si="453"/>
        <v/>
      </c>
      <c r="HJ44" s="49" t="str">
        <f t="shared" si="453"/>
        <v/>
      </c>
      <c r="HK44" s="49" t="str">
        <f t="shared" si="453"/>
        <v/>
      </c>
      <c r="HL44" s="49" t="str">
        <f t="shared" si="453"/>
        <v/>
      </c>
      <c r="HM44" s="49" t="str">
        <f t="shared" si="453"/>
        <v/>
      </c>
      <c r="HN44" s="49" t="str">
        <f t="shared" si="453"/>
        <v/>
      </c>
      <c r="HO44" s="49" t="str">
        <f t="shared" si="453"/>
        <v/>
      </c>
      <c r="HP44" s="169" t="e">
        <f t="shared" si="247"/>
        <v>#N/A</v>
      </c>
      <c r="HQ44" s="169" t="e">
        <f t="shared" si="248"/>
        <v>#N/A</v>
      </c>
      <c r="HR44" s="169" t="e">
        <f t="shared" si="249"/>
        <v>#N/A</v>
      </c>
      <c r="HS44" s="169" t="e">
        <f t="shared" si="250"/>
        <v>#N/A</v>
      </c>
      <c r="HT44" s="169" t="e">
        <f t="shared" si="251"/>
        <v>#N/A</v>
      </c>
      <c r="HU44" s="169" t="e">
        <f t="shared" si="252"/>
        <v>#N/A</v>
      </c>
      <c r="HV44" s="169" t="e">
        <f t="shared" si="253"/>
        <v>#N/A</v>
      </c>
      <c r="HW44" s="169" t="e">
        <f t="shared" si="254"/>
        <v>#N/A</v>
      </c>
      <c r="HX44" s="169" t="e">
        <f t="shared" si="255"/>
        <v>#N/A</v>
      </c>
      <c r="HY44" s="169" t="e">
        <f t="shared" si="256"/>
        <v>#N/A</v>
      </c>
      <c r="HZ44" s="169" t="e">
        <f t="shared" si="257"/>
        <v>#N/A</v>
      </c>
      <c r="IA44" s="169" t="e">
        <f t="shared" si="258"/>
        <v>#N/A</v>
      </c>
      <c r="IB44" s="169" t="e">
        <f t="shared" si="259"/>
        <v>#N/A</v>
      </c>
      <c r="IC44" s="169" t="e">
        <f t="shared" si="260"/>
        <v>#N/A</v>
      </c>
      <c r="ID44" s="169" t="e">
        <f t="shared" si="261"/>
        <v>#N/A</v>
      </c>
      <c r="IE44" s="169" t="e">
        <f t="shared" si="262"/>
        <v>#N/A</v>
      </c>
      <c r="IF44" s="169" t="e">
        <f t="shared" si="263"/>
        <v>#N/A</v>
      </c>
      <c r="IG44" s="169" t="e">
        <f t="shared" si="264"/>
        <v>#N/A</v>
      </c>
      <c r="IH44" s="169" t="e">
        <f t="shared" si="265"/>
        <v>#N/A</v>
      </c>
      <c r="II44" s="169" t="e">
        <f t="shared" si="266"/>
        <v>#N/A</v>
      </c>
      <c r="IJ44" s="169" t="e">
        <f t="shared" si="267"/>
        <v>#N/A</v>
      </c>
      <c r="IK44" s="169" t="e">
        <f t="shared" si="268"/>
        <v>#N/A</v>
      </c>
      <c r="IL44" s="169" t="e">
        <f t="shared" si="269"/>
        <v>#N/A</v>
      </c>
      <c r="IM44" s="169" t="e">
        <f t="shared" si="270"/>
        <v>#N/A</v>
      </c>
      <c r="IN44" s="169" t="e">
        <f t="shared" si="271"/>
        <v>#N/A</v>
      </c>
      <c r="IO44" s="169" t="e">
        <f t="shared" si="272"/>
        <v>#N/A</v>
      </c>
      <c r="IP44" s="169" t="e">
        <f t="shared" si="273"/>
        <v>#N/A</v>
      </c>
      <c r="IQ44" s="169" t="e">
        <f t="shared" si="274"/>
        <v>#N/A</v>
      </c>
      <c r="IR44" s="169" t="e">
        <f t="shared" si="275"/>
        <v>#N/A</v>
      </c>
      <c r="IS44" s="169" t="e">
        <f t="shared" si="276"/>
        <v>#N/A</v>
      </c>
      <c r="IT44" s="169" t="e">
        <f t="shared" si="277"/>
        <v>#N/A</v>
      </c>
      <c r="IU44" s="169" t="e">
        <f t="shared" si="278"/>
        <v>#N/A</v>
      </c>
      <c r="IV44" s="169" t="e">
        <f t="shared" si="279"/>
        <v>#N/A</v>
      </c>
      <c r="IW44" s="169" t="e">
        <f t="shared" si="280"/>
        <v>#N/A</v>
      </c>
      <c r="IX44" s="169" t="e">
        <f t="shared" si="281"/>
        <v>#N/A</v>
      </c>
      <c r="IY44" s="169" t="e">
        <f t="shared" si="282"/>
        <v>#N/A</v>
      </c>
      <c r="IZ44" s="169" t="e">
        <f t="shared" si="283"/>
        <v>#N/A</v>
      </c>
      <c r="JA44" s="169" t="e">
        <f t="shared" si="284"/>
        <v>#N/A</v>
      </c>
      <c r="JB44" s="169" t="e">
        <f t="shared" si="285"/>
        <v>#N/A</v>
      </c>
      <c r="JC44" s="169" t="e">
        <f t="shared" si="286"/>
        <v>#N/A</v>
      </c>
      <c r="JD44" s="169" t="e">
        <f t="shared" si="287"/>
        <v>#N/A</v>
      </c>
      <c r="JE44" s="169" t="e">
        <f t="shared" si="288"/>
        <v>#N/A</v>
      </c>
      <c r="JF44" s="169" t="e">
        <f t="shared" si="289"/>
        <v>#N/A</v>
      </c>
      <c r="JG44" s="169" t="e">
        <f t="shared" si="290"/>
        <v>#N/A</v>
      </c>
      <c r="JH44" s="169" t="e">
        <f t="shared" si="291"/>
        <v>#N/A</v>
      </c>
      <c r="JI44" s="169" t="e">
        <f t="shared" si="292"/>
        <v>#N/A</v>
      </c>
      <c r="JJ44" s="169" t="e">
        <f t="shared" si="293"/>
        <v>#N/A</v>
      </c>
      <c r="JK44" s="169" t="e">
        <f t="shared" si="294"/>
        <v>#N/A</v>
      </c>
      <c r="JL44" s="169" t="e">
        <f t="shared" si="295"/>
        <v>#N/A</v>
      </c>
      <c r="JM44" s="169" t="e">
        <f t="shared" si="296"/>
        <v>#N/A</v>
      </c>
      <c r="JN44" s="169" t="e">
        <f t="shared" si="297"/>
        <v>#N/A</v>
      </c>
      <c r="JO44" s="169" t="e">
        <f t="shared" si="298"/>
        <v>#N/A</v>
      </c>
      <c r="JP44" s="169" t="e">
        <f t="shared" si="299"/>
        <v>#N/A</v>
      </c>
      <c r="JQ44" s="169" t="e">
        <f t="shared" si="300"/>
        <v>#N/A</v>
      </c>
      <c r="JR44" s="169" t="e">
        <f t="shared" si="301"/>
        <v>#N/A</v>
      </c>
      <c r="JS44" s="169" t="e">
        <f t="shared" si="302"/>
        <v>#N/A</v>
      </c>
      <c r="JT44" s="169" t="e">
        <f t="shared" si="303"/>
        <v>#N/A</v>
      </c>
      <c r="JU44" s="169" t="e">
        <f t="shared" si="304"/>
        <v>#N/A</v>
      </c>
      <c r="JV44" s="169" t="e">
        <f t="shared" si="305"/>
        <v>#N/A</v>
      </c>
      <c r="JW44" s="169" t="e">
        <f t="shared" si="306"/>
        <v>#N/A</v>
      </c>
      <c r="JX44" s="169" t="e">
        <f t="shared" si="307"/>
        <v>#N/A</v>
      </c>
      <c r="JY44" s="169" t="e">
        <f t="shared" si="308"/>
        <v>#N/A</v>
      </c>
      <c r="JZ44" s="169" t="e">
        <f t="shared" si="309"/>
        <v>#N/A</v>
      </c>
      <c r="KA44" s="169" t="e">
        <f t="shared" si="310"/>
        <v>#N/A</v>
      </c>
      <c r="KB44" s="169" t="e">
        <f t="shared" si="311"/>
        <v>#N/A</v>
      </c>
      <c r="KC44" s="169" t="e">
        <f t="shared" si="312"/>
        <v>#N/A</v>
      </c>
      <c r="KD44" s="169" t="e">
        <f t="shared" si="313"/>
        <v>#N/A</v>
      </c>
      <c r="KE44" s="169" t="e">
        <f t="shared" si="314"/>
        <v>#N/A</v>
      </c>
      <c r="KF44" s="169" t="e">
        <f t="shared" si="315"/>
        <v>#N/A</v>
      </c>
      <c r="KG44" s="169" t="e">
        <f t="shared" si="316"/>
        <v>#N/A</v>
      </c>
      <c r="KH44" s="169" t="e">
        <f t="shared" si="317"/>
        <v>#N/A</v>
      </c>
      <c r="KI44" s="169" t="e">
        <f t="shared" si="318"/>
        <v>#N/A</v>
      </c>
      <c r="KJ44" s="169" t="e">
        <f t="shared" si="319"/>
        <v>#N/A</v>
      </c>
      <c r="KK44" s="169" t="e">
        <f t="shared" si="320"/>
        <v>#N/A</v>
      </c>
      <c r="KL44" s="169" t="e">
        <f t="shared" si="321"/>
        <v>#N/A</v>
      </c>
      <c r="KM44" s="169" t="e">
        <f t="shared" si="322"/>
        <v>#N/A</v>
      </c>
      <c r="KN44" s="169" t="e">
        <f t="shared" si="323"/>
        <v>#N/A</v>
      </c>
      <c r="KO44" s="169" t="e">
        <f t="shared" si="324"/>
        <v>#N/A</v>
      </c>
      <c r="KP44" s="169" t="e">
        <f t="shared" si="325"/>
        <v>#N/A</v>
      </c>
      <c r="KQ44" s="169" t="e">
        <f t="shared" si="326"/>
        <v>#N/A</v>
      </c>
      <c r="KR44" s="169" t="e">
        <f t="shared" si="327"/>
        <v>#N/A</v>
      </c>
      <c r="KS44" s="169" t="e">
        <f t="shared" si="328"/>
        <v>#N/A</v>
      </c>
      <c r="KT44" s="169" t="e">
        <f t="shared" si="329"/>
        <v>#N/A</v>
      </c>
      <c r="KU44" s="169" t="e">
        <f t="shared" si="330"/>
        <v>#N/A</v>
      </c>
      <c r="KV44" s="169" t="e">
        <f t="shared" si="331"/>
        <v>#N/A</v>
      </c>
      <c r="KW44" s="169" t="e">
        <f t="shared" si="332"/>
        <v>#N/A</v>
      </c>
      <c r="KX44" s="169" t="e">
        <f t="shared" si="333"/>
        <v>#N/A</v>
      </c>
      <c r="KY44" s="169" t="e">
        <f t="shared" si="334"/>
        <v>#N/A</v>
      </c>
      <c r="KZ44" s="169" t="e">
        <f t="shared" si="335"/>
        <v>#N/A</v>
      </c>
      <c r="LA44" s="169" t="e">
        <f t="shared" si="336"/>
        <v>#N/A</v>
      </c>
      <c r="LB44" s="169" t="e">
        <f t="shared" si="337"/>
        <v>#N/A</v>
      </c>
      <c r="LC44" s="169" t="e">
        <f t="shared" si="338"/>
        <v>#N/A</v>
      </c>
      <c r="LD44" s="169" t="e">
        <f t="shared" si="339"/>
        <v>#N/A</v>
      </c>
      <c r="LE44" s="169" t="e">
        <f t="shared" si="340"/>
        <v>#N/A</v>
      </c>
      <c r="LF44" s="169" t="e">
        <f t="shared" si="341"/>
        <v>#N/A</v>
      </c>
      <c r="LG44" s="169" t="e">
        <f t="shared" si="342"/>
        <v>#N/A</v>
      </c>
      <c r="LH44" s="169" t="e">
        <f t="shared" si="343"/>
        <v>#N/A</v>
      </c>
      <c r="LI44" s="169" t="e">
        <f t="shared" si="344"/>
        <v>#N/A</v>
      </c>
      <c r="LJ44" s="169" t="e">
        <f t="shared" si="345"/>
        <v>#N/A</v>
      </c>
      <c r="LK44" s="169" t="e">
        <f t="shared" si="346"/>
        <v>#N/A</v>
      </c>
      <c r="LL44" s="169" t="e">
        <f t="shared" si="347"/>
        <v>#N/A</v>
      </c>
      <c r="LM44" s="169" t="e">
        <f t="shared" si="348"/>
        <v>#N/A</v>
      </c>
      <c r="LN44" s="169" t="e">
        <f t="shared" si="349"/>
        <v>#N/A</v>
      </c>
      <c r="LO44" s="169" t="e">
        <f t="shared" si="350"/>
        <v>#N/A</v>
      </c>
      <c r="LP44" s="169" t="e">
        <f t="shared" si="351"/>
        <v>#N/A</v>
      </c>
      <c r="LQ44" s="169" t="e">
        <f t="shared" si="352"/>
        <v>#N/A</v>
      </c>
      <c r="LR44" s="169" t="e">
        <f t="shared" si="353"/>
        <v>#N/A</v>
      </c>
      <c r="LS44" s="169" t="e">
        <f t="shared" si="354"/>
        <v>#N/A</v>
      </c>
      <c r="LT44" s="169" t="e">
        <f t="shared" si="355"/>
        <v>#N/A</v>
      </c>
      <c r="LU44" s="169" t="e">
        <f t="shared" si="356"/>
        <v>#N/A</v>
      </c>
      <c r="LV44" s="169" t="e">
        <f t="shared" si="357"/>
        <v>#N/A</v>
      </c>
      <c r="LW44" s="169" t="e">
        <f t="shared" si="358"/>
        <v>#N/A</v>
      </c>
      <c r="LX44" s="169" t="e">
        <f t="shared" si="359"/>
        <v>#N/A</v>
      </c>
      <c r="LY44" s="169" t="e">
        <f t="shared" si="360"/>
        <v>#N/A</v>
      </c>
      <c r="LZ44" s="169" t="e">
        <f t="shared" si="361"/>
        <v>#N/A</v>
      </c>
      <c r="MA44" s="169" t="e">
        <f t="shared" si="362"/>
        <v>#N/A</v>
      </c>
      <c r="MB44" s="169" t="e">
        <f t="shared" si="363"/>
        <v>#N/A</v>
      </c>
      <c r="MC44" s="169" t="e">
        <f t="shared" si="364"/>
        <v>#N/A</v>
      </c>
      <c r="MD44" s="169" t="e">
        <f t="shared" si="365"/>
        <v>#N/A</v>
      </c>
      <c r="ME44" s="169" t="e">
        <f t="shared" si="366"/>
        <v>#N/A</v>
      </c>
      <c r="MF44" s="169" t="e">
        <f t="shared" si="367"/>
        <v>#N/A</v>
      </c>
      <c r="MG44" s="169" t="e">
        <f t="shared" si="368"/>
        <v>#N/A</v>
      </c>
      <c r="MH44" s="169" t="e">
        <f t="shared" si="369"/>
        <v>#N/A</v>
      </c>
      <c r="MI44" s="169" t="e">
        <f t="shared" si="370"/>
        <v>#N/A</v>
      </c>
      <c r="MJ44" s="169" t="e">
        <f t="shared" si="371"/>
        <v>#N/A</v>
      </c>
      <c r="MK44" s="169" t="e">
        <f t="shared" si="372"/>
        <v>#N/A</v>
      </c>
      <c r="ML44" s="169" t="e">
        <f t="shared" si="373"/>
        <v>#N/A</v>
      </c>
      <c r="MM44" s="169" t="e">
        <f t="shared" si="374"/>
        <v>#N/A</v>
      </c>
      <c r="MN44" s="169" t="e">
        <f t="shared" si="375"/>
        <v>#N/A</v>
      </c>
      <c r="MO44" s="169" t="e">
        <f t="shared" si="376"/>
        <v>#N/A</v>
      </c>
      <c r="MP44" s="169" t="e">
        <f t="shared" si="377"/>
        <v>#N/A</v>
      </c>
      <c r="MQ44" s="169" t="e">
        <f t="shared" si="378"/>
        <v>#N/A</v>
      </c>
      <c r="MR44" s="169" t="e">
        <f t="shared" si="379"/>
        <v>#N/A</v>
      </c>
      <c r="MS44" s="169" t="e">
        <f t="shared" si="380"/>
        <v>#N/A</v>
      </c>
      <c r="MT44" s="169" t="e">
        <f t="shared" si="381"/>
        <v>#N/A</v>
      </c>
      <c r="MU44" s="169" t="e">
        <f t="shared" si="382"/>
        <v>#N/A</v>
      </c>
      <c r="MV44" s="169" t="e">
        <f t="shared" si="383"/>
        <v>#N/A</v>
      </c>
      <c r="MW44" s="169" t="e">
        <f t="shared" si="384"/>
        <v>#N/A</v>
      </c>
      <c r="MX44" s="169" t="e">
        <f t="shared" si="385"/>
        <v>#N/A</v>
      </c>
      <c r="MY44" s="169" t="e">
        <f t="shared" si="386"/>
        <v>#N/A</v>
      </c>
      <c r="MZ44" s="169" t="e">
        <f t="shared" si="387"/>
        <v>#N/A</v>
      </c>
      <c r="NA44" s="169" t="e">
        <f t="shared" si="388"/>
        <v>#N/A</v>
      </c>
      <c r="NB44" s="169" t="e">
        <f t="shared" si="389"/>
        <v>#N/A</v>
      </c>
      <c r="NC44" s="169" t="e">
        <f t="shared" si="390"/>
        <v>#N/A</v>
      </c>
      <c r="ND44" s="169" t="e">
        <f t="shared" si="391"/>
        <v>#N/A</v>
      </c>
      <c r="NE44" s="169" t="e">
        <f t="shared" si="392"/>
        <v>#N/A</v>
      </c>
      <c r="NF44" s="169" t="e">
        <f t="shared" si="393"/>
        <v>#N/A</v>
      </c>
      <c r="NG44" s="169" t="e">
        <f t="shared" si="394"/>
        <v>#N/A</v>
      </c>
      <c r="NH44" s="169" t="e">
        <f t="shared" si="395"/>
        <v>#N/A</v>
      </c>
      <c r="NI44" s="169" t="e">
        <f t="shared" si="396"/>
        <v>#N/A</v>
      </c>
      <c r="NJ44" s="169" t="e">
        <f t="shared" si="397"/>
        <v>#N/A</v>
      </c>
      <c r="NK44" s="169" t="e">
        <f t="shared" si="398"/>
        <v>#N/A</v>
      </c>
      <c r="NL44" s="169" t="e">
        <f t="shared" si="399"/>
        <v>#N/A</v>
      </c>
      <c r="NM44" s="169" t="e">
        <f t="shared" si="400"/>
        <v>#N/A</v>
      </c>
      <c r="NN44" s="169" t="e">
        <f t="shared" si="401"/>
        <v>#N/A</v>
      </c>
      <c r="NO44" s="169" t="e">
        <f t="shared" si="402"/>
        <v>#N/A</v>
      </c>
      <c r="NP44" s="169" t="e">
        <f t="shared" si="403"/>
        <v>#N/A</v>
      </c>
      <c r="NQ44" s="169" t="e">
        <f t="shared" si="404"/>
        <v>#N/A</v>
      </c>
      <c r="NR44" s="169" t="e">
        <f t="shared" si="405"/>
        <v>#N/A</v>
      </c>
      <c r="NS44" s="169" t="e">
        <f t="shared" si="406"/>
        <v>#N/A</v>
      </c>
      <c r="NT44" s="169" t="e">
        <f t="shared" si="407"/>
        <v>#N/A</v>
      </c>
      <c r="NU44" s="169" t="e">
        <f t="shared" si="408"/>
        <v>#N/A</v>
      </c>
      <c r="NV44" s="169" t="e">
        <f t="shared" si="409"/>
        <v>#N/A</v>
      </c>
      <c r="NW44" s="169" t="e">
        <f t="shared" si="410"/>
        <v>#N/A</v>
      </c>
      <c r="NX44" s="169" t="e">
        <f t="shared" si="411"/>
        <v>#N/A</v>
      </c>
      <c r="NY44" s="169" t="e">
        <f t="shared" si="412"/>
        <v>#N/A</v>
      </c>
      <c r="NZ44" s="169" t="e">
        <f t="shared" si="413"/>
        <v>#N/A</v>
      </c>
      <c r="OA44" s="169" t="e">
        <f t="shared" si="414"/>
        <v>#N/A</v>
      </c>
      <c r="OB44" s="169" t="e">
        <f t="shared" si="415"/>
        <v>#N/A</v>
      </c>
      <c r="OC44" s="169" t="e">
        <f t="shared" si="416"/>
        <v>#N/A</v>
      </c>
      <c r="OD44" s="169" t="e">
        <f t="shared" si="417"/>
        <v>#N/A</v>
      </c>
      <c r="OE44" s="169" t="e">
        <f t="shared" si="418"/>
        <v>#N/A</v>
      </c>
      <c r="OF44" s="169" t="e">
        <f t="shared" si="419"/>
        <v>#N/A</v>
      </c>
      <c r="OG44" s="169" t="e">
        <f t="shared" si="420"/>
        <v>#N/A</v>
      </c>
      <c r="OH44" s="169" t="e">
        <f t="shared" si="421"/>
        <v>#N/A</v>
      </c>
      <c r="OI44" s="169" t="e">
        <f t="shared" si="422"/>
        <v>#N/A</v>
      </c>
      <c r="OJ44" s="169" t="e">
        <f t="shared" si="423"/>
        <v>#N/A</v>
      </c>
      <c r="OK44" s="169" t="e">
        <f t="shared" si="424"/>
        <v>#N/A</v>
      </c>
      <c r="OL44" s="169" t="e">
        <f t="shared" si="425"/>
        <v>#N/A</v>
      </c>
      <c r="OM44" s="169" t="e">
        <f t="shared" si="426"/>
        <v>#N/A</v>
      </c>
      <c r="ON44" s="169" t="e">
        <f t="shared" si="427"/>
        <v>#N/A</v>
      </c>
      <c r="OO44" s="169" t="e">
        <f t="shared" si="428"/>
        <v>#N/A</v>
      </c>
      <c r="OP44" s="169" t="e">
        <f t="shared" si="429"/>
        <v>#N/A</v>
      </c>
      <c r="OQ44" s="169" t="e">
        <f t="shared" si="430"/>
        <v>#N/A</v>
      </c>
      <c r="OR44" s="169" t="e">
        <f t="shared" si="431"/>
        <v>#N/A</v>
      </c>
      <c r="OS44" s="169" t="e">
        <f t="shared" si="432"/>
        <v>#N/A</v>
      </c>
      <c r="OT44" s="169" t="e">
        <f t="shared" si="433"/>
        <v>#N/A</v>
      </c>
      <c r="OU44" s="169" t="e">
        <f t="shared" si="434"/>
        <v>#N/A</v>
      </c>
      <c r="OV44" s="169" t="e">
        <f t="shared" si="435"/>
        <v>#N/A</v>
      </c>
      <c r="OW44" s="169" t="e">
        <f t="shared" si="436"/>
        <v>#N/A</v>
      </c>
      <c r="OX44" s="169" t="e">
        <f t="shared" si="437"/>
        <v>#N/A</v>
      </c>
      <c r="OY44" s="169" t="e">
        <f t="shared" si="438"/>
        <v>#N/A</v>
      </c>
      <c r="OZ44" s="169" t="e">
        <f t="shared" si="439"/>
        <v>#N/A</v>
      </c>
      <c r="PA44" s="169" t="e">
        <f t="shared" si="440"/>
        <v>#N/A</v>
      </c>
      <c r="PB44" s="169" t="e">
        <f t="shared" si="441"/>
        <v>#N/A</v>
      </c>
      <c r="PC44" s="169" t="e">
        <f t="shared" si="442"/>
        <v>#N/A</v>
      </c>
      <c r="PD44" s="169" t="e">
        <f t="shared" si="443"/>
        <v>#N/A</v>
      </c>
      <c r="PE44" s="169" t="e">
        <f t="shared" si="444"/>
        <v>#N/A</v>
      </c>
      <c r="PF44" s="169" t="e">
        <f t="shared" si="445"/>
        <v>#N/A</v>
      </c>
      <c r="PG44" s="169" t="e">
        <f t="shared" si="446"/>
        <v>#N/A</v>
      </c>
      <c r="PH44" s="169" t="e">
        <f t="shared" si="447"/>
        <v>#N/A</v>
      </c>
    </row>
    <row r="45" spans="1:424" hidden="1" x14ac:dyDescent="0.75">
      <c r="A45" s="4">
        <v>42</v>
      </c>
      <c r="B45" s="96" t="str">
        <f t="shared" si="208"/>
        <v/>
      </c>
      <c r="C45" s="95"/>
      <c r="D45" s="96" t="str">
        <f t="shared" si="209"/>
        <v/>
      </c>
      <c r="E45" s="124" t="str">
        <f t="shared" si="0"/>
        <v/>
      </c>
      <c r="F45" s="124" t="str">
        <f t="shared" si="1"/>
        <v/>
      </c>
      <c r="G45" s="73" t="str">
        <f t="shared" si="210"/>
        <v/>
      </c>
      <c r="H45" s="23"/>
      <c r="I45" s="57"/>
      <c r="J45" s="280"/>
      <c r="K45" s="74" t="str">
        <f>IF(AND(B45&gt;0,C45&gt;0,D45&gt;0),IF(ISBLANK(J45),IF(ISBLANK(H45),"",(D45-B45)*VLOOKUP(H45,VLookups!$A$4:$B$13,2,FALSE)),J45),"")</f>
        <v/>
      </c>
      <c r="L45" s="75" t="str">
        <f t="shared" si="246"/>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211"/>
        <v/>
      </c>
      <c r="W45" s="49" t="str">
        <f t="shared" si="212"/>
        <v/>
      </c>
      <c r="X45" s="49" t="str">
        <f t="shared" si="454"/>
        <v/>
      </c>
      <c r="Y45" s="49" t="str">
        <f t="shared" si="454"/>
        <v/>
      </c>
      <c r="Z45" s="49" t="str">
        <f t="shared" si="454"/>
        <v/>
      </c>
      <c r="AA45" s="49" t="str">
        <f t="shared" si="454"/>
        <v/>
      </c>
      <c r="AB45" s="49" t="str">
        <f t="shared" si="454"/>
        <v/>
      </c>
      <c r="AC45" s="49" t="str">
        <f t="shared" si="454"/>
        <v/>
      </c>
      <c r="AD45" s="49" t="str">
        <f t="shared" si="454"/>
        <v/>
      </c>
      <c r="AE45" s="49" t="str">
        <f t="shared" si="454"/>
        <v/>
      </c>
      <c r="AF45" s="49" t="str">
        <f t="shared" si="454"/>
        <v/>
      </c>
      <c r="AG45" s="49" t="str">
        <f t="shared" si="454"/>
        <v/>
      </c>
      <c r="AH45" s="49" t="str">
        <f t="shared" si="454"/>
        <v/>
      </c>
      <c r="AI45" s="49" t="str">
        <f t="shared" si="454"/>
        <v/>
      </c>
      <c r="AJ45" s="49" t="str">
        <f t="shared" si="454"/>
        <v/>
      </c>
      <c r="AK45" s="49" t="str">
        <f t="shared" si="454"/>
        <v/>
      </c>
      <c r="AL45" s="49" t="str">
        <f t="shared" si="454"/>
        <v/>
      </c>
      <c r="AM45" s="49" t="str">
        <f t="shared" si="454"/>
        <v/>
      </c>
      <c r="AN45" s="49" t="str">
        <f t="shared" si="454"/>
        <v/>
      </c>
      <c r="AO45" s="49" t="str">
        <f t="shared" si="454"/>
        <v/>
      </c>
      <c r="AP45" s="49" t="str">
        <f t="shared" si="454"/>
        <v/>
      </c>
      <c r="AQ45" s="49" t="str">
        <f t="shared" si="454"/>
        <v/>
      </c>
      <c r="AR45" s="49" t="str">
        <f t="shared" si="454"/>
        <v/>
      </c>
      <c r="AS45" s="49" t="str">
        <f t="shared" si="454"/>
        <v/>
      </c>
      <c r="AT45" s="49" t="str">
        <f t="shared" si="454"/>
        <v/>
      </c>
      <c r="AU45" s="49" t="str">
        <f t="shared" si="454"/>
        <v/>
      </c>
      <c r="AV45" s="49" t="str">
        <f t="shared" si="454"/>
        <v/>
      </c>
      <c r="AW45" s="49" t="str">
        <f t="shared" si="454"/>
        <v/>
      </c>
      <c r="AX45" s="49" t="str">
        <f t="shared" si="454"/>
        <v/>
      </c>
      <c r="AY45" s="49" t="str">
        <f t="shared" si="454"/>
        <v/>
      </c>
      <c r="AZ45" s="49" t="str">
        <f t="shared" si="454"/>
        <v/>
      </c>
      <c r="BA45" s="49" t="str">
        <f t="shared" si="454"/>
        <v/>
      </c>
      <c r="BB45" s="49" t="str">
        <f t="shared" si="454"/>
        <v/>
      </c>
      <c r="BC45" s="49" t="str">
        <f t="shared" si="454"/>
        <v/>
      </c>
      <c r="BD45" s="49" t="str">
        <f t="shared" si="454"/>
        <v/>
      </c>
      <c r="BE45" s="49" t="str">
        <f t="shared" si="454"/>
        <v/>
      </c>
      <c r="BF45" s="49" t="str">
        <f t="shared" si="454"/>
        <v/>
      </c>
      <c r="BG45" s="49" t="str">
        <f t="shared" si="454"/>
        <v/>
      </c>
      <c r="BH45" s="49" t="str">
        <f t="shared" si="454"/>
        <v/>
      </c>
      <c r="BI45" s="49" t="str">
        <f t="shared" si="454"/>
        <v/>
      </c>
      <c r="BJ45" s="49" t="str">
        <f t="shared" si="454"/>
        <v/>
      </c>
      <c r="BK45" s="49" t="str">
        <f t="shared" si="454"/>
        <v/>
      </c>
      <c r="BL45" s="49" t="str">
        <f t="shared" si="454"/>
        <v/>
      </c>
      <c r="BM45" s="49" t="str">
        <f t="shared" si="454"/>
        <v/>
      </c>
      <c r="BN45" s="49" t="str">
        <f t="shared" si="454"/>
        <v/>
      </c>
      <c r="BO45" s="49" t="str">
        <f t="shared" si="454"/>
        <v/>
      </c>
      <c r="BP45" s="49" t="str">
        <f t="shared" si="454"/>
        <v/>
      </c>
      <c r="BQ45" s="49" t="str">
        <f t="shared" si="454"/>
        <v/>
      </c>
      <c r="BR45" s="49" t="str">
        <f t="shared" si="454"/>
        <v/>
      </c>
      <c r="BS45" s="49" t="str">
        <f t="shared" si="454"/>
        <v/>
      </c>
      <c r="BT45" s="49" t="str">
        <f t="shared" si="454"/>
        <v/>
      </c>
      <c r="BU45" s="49" t="str">
        <f t="shared" si="454"/>
        <v/>
      </c>
      <c r="BV45" s="49" t="str">
        <f t="shared" si="454"/>
        <v/>
      </c>
      <c r="BW45" s="49" t="str">
        <f t="shared" si="454"/>
        <v/>
      </c>
      <c r="BX45" s="49" t="str">
        <f t="shared" si="454"/>
        <v/>
      </c>
      <c r="BY45" s="49" t="str">
        <f t="shared" si="454"/>
        <v/>
      </c>
      <c r="BZ45" s="49" t="str">
        <f t="shared" si="454"/>
        <v/>
      </c>
      <c r="CA45" s="49" t="str">
        <f t="shared" si="454"/>
        <v/>
      </c>
      <c r="CB45" s="49" t="str">
        <f t="shared" si="454"/>
        <v/>
      </c>
      <c r="CC45" s="49" t="str">
        <f t="shared" si="454"/>
        <v/>
      </c>
      <c r="CD45" s="49" t="str">
        <f t="shared" si="454"/>
        <v/>
      </c>
      <c r="CE45" s="49" t="str">
        <f t="shared" si="454"/>
        <v/>
      </c>
      <c r="CF45" s="49" t="str">
        <f t="shared" si="454"/>
        <v/>
      </c>
      <c r="CG45" s="49" t="str">
        <f t="shared" si="454"/>
        <v/>
      </c>
      <c r="CH45" s="49" t="str">
        <f t="shared" si="454"/>
        <v/>
      </c>
      <c r="CI45" s="49" t="str">
        <f t="shared" ref="CI45:DR48" si="456">IF(ISNONTEXT($V45),CJ45-$V45,"")</f>
        <v/>
      </c>
      <c r="CJ45" s="49" t="str">
        <f t="shared" si="456"/>
        <v/>
      </c>
      <c r="CK45" s="49" t="str">
        <f t="shared" si="456"/>
        <v/>
      </c>
      <c r="CL45" s="49" t="str">
        <f t="shared" si="456"/>
        <v/>
      </c>
      <c r="CM45" s="49" t="str">
        <f t="shared" si="456"/>
        <v/>
      </c>
      <c r="CN45" s="49" t="str">
        <f t="shared" si="456"/>
        <v/>
      </c>
      <c r="CO45" s="49" t="str">
        <f t="shared" si="456"/>
        <v/>
      </c>
      <c r="CP45" s="49" t="str">
        <f t="shared" si="456"/>
        <v/>
      </c>
      <c r="CQ45" s="49" t="str">
        <f t="shared" si="456"/>
        <v/>
      </c>
      <c r="CR45" s="49" t="str">
        <f t="shared" si="456"/>
        <v/>
      </c>
      <c r="CS45" s="49" t="str">
        <f t="shared" si="456"/>
        <v/>
      </c>
      <c r="CT45" s="49" t="str">
        <f t="shared" si="456"/>
        <v/>
      </c>
      <c r="CU45" s="49" t="str">
        <f t="shared" si="456"/>
        <v/>
      </c>
      <c r="CV45" s="49" t="str">
        <f t="shared" si="456"/>
        <v/>
      </c>
      <c r="CW45" s="49" t="str">
        <f t="shared" si="456"/>
        <v/>
      </c>
      <c r="CX45" s="49" t="str">
        <f t="shared" si="456"/>
        <v/>
      </c>
      <c r="CY45" s="49" t="str">
        <f t="shared" si="456"/>
        <v/>
      </c>
      <c r="CZ45" s="49" t="str">
        <f t="shared" si="456"/>
        <v/>
      </c>
      <c r="DA45" s="49" t="str">
        <f t="shared" si="456"/>
        <v/>
      </c>
      <c r="DB45" s="49" t="str">
        <f t="shared" si="456"/>
        <v/>
      </c>
      <c r="DC45" s="49" t="str">
        <f t="shared" si="456"/>
        <v/>
      </c>
      <c r="DD45" s="49" t="str">
        <f t="shared" si="456"/>
        <v/>
      </c>
      <c r="DE45" s="49" t="str">
        <f t="shared" si="456"/>
        <v/>
      </c>
      <c r="DF45" s="49" t="str">
        <f t="shared" si="456"/>
        <v/>
      </c>
      <c r="DG45" s="49" t="str">
        <f t="shared" si="456"/>
        <v/>
      </c>
      <c r="DH45" s="49" t="str">
        <f t="shared" si="456"/>
        <v/>
      </c>
      <c r="DI45" s="49" t="str">
        <f t="shared" si="456"/>
        <v/>
      </c>
      <c r="DJ45" s="49" t="str">
        <f t="shared" si="456"/>
        <v/>
      </c>
      <c r="DK45" s="49" t="str">
        <f t="shared" si="456"/>
        <v/>
      </c>
      <c r="DL45" s="49" t="str">
        <f t="shared" si="456"/>
        <v/>
      </c>
      <c r="DM45" s="49" t="str">
        <f t="shared" si="456"/>
        <v/>
      </c>
      <c r="DN45" s="49" t="str">
        <f t="shared" si="456"/>
        <v/>
      </c>
      <c r="DO45" s="49" t="str">
        <f t="shared" si="456"/>
        <v/>
      </c>
      <c r="DP45" s="49" t="str">
        <f t="shared" si="456"/>
        <v/>
      </c>
      <c r="DQ45" s="49" t="str">
        <f t="shared" si="456"/>
        <v/>
      </c>
      <c r="DR45" s="49" t="str">
        <f t="shared" si="456"/>
        <v/>
      </c>
      <c r="DS45" s="183" t="str">
        <f t="shared" si="213"/>
        <v/>
      </c>
      <c r="DT45" s="49" t="str">
        <f t="shared" si="214"/>
        <v/>
      </c>
      <c r="DU45" s="49" t="str">
        <f t="shared" si="455"/>
        <v/>
      </c>
      <c r="DV45" s="49" t="str">
        <f t="shared" si="455"/>
        <v/>
      </c>
      <c r="DW45" s="49" t="str">
        <f t="shared" si="455"/>
        <v/>
      </c>
      <c r="DX45" s="49" t="str">
        <f t="shared" si="455"/>
        <v/>
      </c>
      <c r="DY45" s="49" t="str">
        <f t="shared" si="455"/>
        <v/>
      </c>
      <c r="DZ45" s="49" t="str">
        <f t="shared" si="455"/>
        <v/>
      </c>
      <c r="EA45" s="49" t="str">
        <f t="shared" si="455"/>
        <v/>
      </c>
      <c r="EB45" s="49" t="str">
        <f t="shared" si="455"/>
        <v/>
      </c>
      <c r="EC45" s="49" t="str">
        <f t="shared" si="455"/>
        <v/>
      </c>
      <c r="ED45" s="49" t="str">
        <f t="shared" si="455"/>
        <v/>
      </c>
      <c r="EE45" s="49" t="str">
        <f t="shared" si="455"/>
        <v/>
      </c>
      <c r="EF45" s="49" t="str">
        <f t="shared" si="455"/>
        <v/>
      </c>
      <c r="EG45" s="49" t="str">
        <f t="shared" si="455"/>
        <v/>
      </c>
      <c r="EH45" s="49" t="str">
        <f t="shared" si="455"/>
        <v/>
      </c>
      <c r="EI45" s="49" t="str">
        <f t="shared" si="455"/>
        <v/>
      </c>
      <c r="EJ45" s="49" t="str">
        <f t="shared" si="455"/>
        <v/>
      </c>
      <c r="EK45" s="49" t="str">
        <f t="shared" si="455"/>
        <v/>
      </c>
      <c r="EL45" s="49" t="str">
        <f t="shared" si="455"/>
        <v/>
      </c>
      <c r="EM45" s="49" t="str">
        <f t="shared" si="455"/>
        <v/>
      </c>
      <c r="EN45" s="49" t="str">
        <f t="shared" si="455"/>
        <v/>
      </c>
      <c r="EO45" s="49" t="str">
        <f t="shared" si="455"/>
        <v/>
      </c>
      <c r="EP45" s="49" t="str">
        <f t="shared" si="455"/>
        <v/>
      </c>
      <c r="EQ45" s="49" t="str">
        <f t="shared" si="455"/>
        <v/>
      </c>
      <c r="ER45" s="49" t="str">
        <f t="shared" si="455"/>
        <v/>
      </c>
      <c r="ES45" s="49" t="str">
        <f t="shared" si="455"/>
        <v/>
      </c>
      <c r="ET45" s="49" t="str">
        <f t="shared" si="455"/>
        <v/>
      </c>
      <c r="EU45" s="49" t="str">
        <f t="shared" si="455"/>
        <v/>
      </c>
      <c r="EV45" s="49" t="str">
        <f t="shared" si="455"/>
        <v/>
      </c>
      <c r="EW45" s="49" t="str">
        <f t="shared" si="455"/>
        <v/>
      </c>
      <c r="EX45" s="49" t="str">
        <f t="shared" si="455"/>
        <v/>
      </c>
      <c r="EY45" s="49" t="str">
        <f t="shared" si="455"/>
        <v/>
      </c>
      <c r="EZ45" s="49" t="str">
        <f t="shared" si="455"/>
        <v/>
      </c>
      <c r="FA45" s="49" t="str">
        <f t="shared" si="455"/>
        <v/>
      </c>
      <c r="FB45" s="49" t="str">
        <f t="shared" si="455"/>
        <v/>
      </c>
      <c r="FC45" s="49" t="str">
        <f t="shared" si="455"/>
        <v/>
      </c>
      <c r="FD45" s="49" t="str">
        <f t="shared" si="455"/>
        <v/>
      </c>
      <c r="FE45" s="49" t="str">
        <f t="shared" si="455"/>
        <v/>
      </c>
      <c r="FF45" s="49" t="str">
        <f t="shared" si="455"/>
        <v/>
      </c>
      <c r="FG45" s="49" t="str">
        <f t="shared" si="455"/>
        <v/>
      </c>
      <c r="FH45" s="49" t="str">
        <f t="shared" si="455"/>
        <v/>
      </c>
      <c r="FI45" s="49" t="str">
        <f t="shared" si="455"/>
        <v/>
      </c>
      <c r="FJ45" s="49" t="str">
        <f t="shared" si="455"/>
        <v/>
      </c>
      <c r="FK45" s="49" t="str">
        <f t="shared" si="455"/>
        <v/>
      </c>
      <c r="FL45" s="49" t="str">
        <f t="shared" si="455"/>
        <v/>
      </c>
      <c r="FM45" s="49" t="str">
        <f t="shared" si="455"/>
        <v/>
      </c>
      <c r="FN45" s="49" t="str">
        <f t="shared" si="455"/>
        <v/>
      </c>
      <c r="FO45" s="49" t="str">
        <f t="shared" si="455"/>
        <v/>
      </c>
      <c r="FP45" s="49" t="str">
        <f t="shared" si="455"/>
        <v/>
      </c>
      <c r="FQ45" s="49" t="str">
        <f t="shared" si="455"/>
        <v/>
      </c>
      <c r="FR45" s="49" t="str">
        <f t="shared" si="455"/>
        <v/>
      </c>
      <c r="FS45" s="49" t="str">
        <f t="shared" si="455"/>
        <v/>
      </c>
      <c r="FT45" s="49" t="str">
        <f t="shared" si="455"/>
        <v/>
      </c>
      <c r="FU45" s="49" t="str">
        <f t="shared" si="455"/>
        <v/>
      </c>
      <c r="FV45" s="49" t="str">
        <f t="shared" si="455"/>
        <v/>
      </c>
      <c r="FW45" s="49" t="str">
        <f t="shared" si="455"/>
        <v/>
      </c>
      <c r="FX45" s="49" t="str">
        <f t="shared" si="455"/>
        <v/>
      </c>
      <c r="FY45" s="49" t="str">
        <f t="shared" si="455"/>
        <v/>
      </c>
      <c r="FZ45" s="49" t="str">
        <f t="shared" si="455"/>
        <v/>
      </c>
      <c r="GA45" s="49" t="str">
        <f t="shared" si="455"/>
        <v/>
      </c>
      <c r="GB45" s="49" t="str">
        <f t="shared" si="455"/>
        <v/>
      </c>
      <c r="GC45" s="49" t="str">
        <f t="shared" si="455"/>
        <v/>
      </c>
      <c r="GD45" s="49" t="str">
        <f t="shared" si="455"/>
        <v/>
      </c>
      <c r="GE45" s="49" t="str">
        <f t="shared" si="455"/>
        <v/>
      </c>
      <c r="GF45" s="49" t="str">
        <f t="shared" ref="GF45:HO48" si="457">IF(ISNONTEXT($V45),GE45+$V45,"")</f>
        <v/>
      </c>
      <c r="GG45" s="49" t="str">
        <f t="shared" si="457"/>
        <v/>
      </c>
      <c r="GH45" s="49" t="str">
        <f t="shared" si="457"/>
        <v/>
      </c>
      <c r="GI45" s="49" t="str">
        <f t="shared" si="457"/>
        <v/>
      </c>
      <c r="GJ45" s="49" t="str">
        <f t="shared" si="457"/>
        <v/>
      </c>
      <c r="GK45" s="49" t="str">
        <f t="shared" si="457"/>
        <v/>
      </c>
      <c r="GL45" s="49" t="str">
        <f t="shared" si="457"/>
        <v/>
      </c>
      <c r="GM45" s="49" t="str">
        <f t="shared" si="457"/>
        <v/>
      </c>
      <c r="GN45" s="49" t="str">
        <f t="shared" si="457"/>
        <v/>
      </c>
      <c r="GO45" s="49" t="str">
        <f t="shared" si="457"/>
        <v/>
      </c>
      <c r="GP45" s="49" t="str">
        <f t="shared" si="457"/>
        <v/>
      </c>
      <c r="GQ45" s="49" t="str">
        <f t="shared" si="457"/>
        <v/>
      </c>
      <c r="GR45" s="49" t="str">
        <f t="shared" si="457"/>
        <v/>
      </c>
      <c r="GS45" s="49" t="str">
        <f t="shared" si="457"/>
        <v/>
      </c>
      <c r="GT45" s="49" t="str">
        <f t="shared" si="457"/>
        <v/>
      </c>
      <c r="GU45" s="49" t="str">
        <f t="shared" si="457"/>
        <v/>
      </c>
      <c r="GV45" s="49" t="str">
        <f t="shared" si="457"/>
        <v/>
      </c>
      <c r="GW45" s="49" t="str">
        <f t="shared" si="457"/>
        <v/>
      </c>
      <c r="GX45" s="49" t="str">
        <f t="shared" si="457"/>
        <v/>
      </c>
      <c r="GY45" s="49" t="str">
        <f t="shared" si="457"/>
        <v/>
      </c>
      <c r="GZ45" s="49" t="str">
        <f t="shared" si="457"/>
        <v/>
      </c>
      <c r="HA45" s="49" t="str">
        <f t="shared" si="457"/>
        <v/>
      </c>
      <c r="HB45" s="49" t="str">
        <f t="shared" si="457"/>
        <v/>
      </c>
      <c r="HC45" s="49" t="str">
        <f t="shared" si="457"/>
        <v/>
      </c>
      <c r="HD45" s="49" t="str">
        <f t="shared" si="457"/>
        <v/>
      </c>
      <c r="HE45" s="49" t="str">
        <f t="shared" si="457"/>
        <v/>
      </c>
      <c r="HF45" s="49" t="str">
        <f t="shared" si="457"/>
        <v/>
      </c>
      <c r="HG45" s="49" t="str">
        <f t="shared" si="457"/>
        <v/>
      </c>
      <c r="HH45" s="49" t="str">
        <f t="shared" si="457"/>
        <v/>
      </c>
      <c r="HI45" s="49" t="str">
        <f t="shared" si="457"/>
        <v/>
      </c>
      <c r="HJ45" s="49" t="str">
        <f t="shared" si="457"/>
        <v/>
      </c>
      <c r="HK45" s="49" t="str">
        <f t="shared" si="457"/>
        <v/>
      </c>
      <c r="HL45" s="49" t="str">
        <f t="shared" si="457"/>
        <v/>
      </c>
      <c r="HM45" s="49" t="str">
        <f t="shared" si="457"/>
        <v/>
      </c>
      <c r="HN45" s="49" t="str">
        <f t="shared" si="457"/>
        <v/>
      </c>
      <c r="HO45" s="49" t="str">
        <f t="shared" si="457"/>
        <v/>
      </c>
      <c r="HP45" s="169" t="e">
        <f t="shared" si="247"/>
        <v>#N/A</v>
      </c>
      <c r="HQ45" s="169" t="e">
        <f t="shared" si="248"/>
        <v>#N/A</v>
      </c>
      <c r="HR45" s="169" t="e">
        <f t="shared" si="249"/>
        <v>#N/A</v>
      </c>
      <c r="HS45" s="169" t="e">
        <f t="shared" si="250"/>
        <v>#N/A</v>
      </c>
      <c r="HT45" s="169" t="e">
        <f t="shared" si="251"/>
        <v>#N/A</v>
      </c>
      <c r="HU45" s="169" t="e">
        <f t="shared" si="252"/>
        <v>#N/A</v>
      </c>
      <c r="HV45" s="169" t="e">
        <f t="shared" si="253"/>
        <v>#N/A</v>
      </c>
      <c r="HW45" s="169" t="e">
        <f t="shared" si="254"/>
        <v>#N/A</v>
      </c>
      <c r="HX45" s="169" t="e">
        <f t="shared" si="255"/>
        <v>#N/A</v>
      </c>
      <c r="HY45" s="169" t="e">
        <f t="shared" si="256"/>
        <v>#N/A</v>
      </c>
      <c r="HZ45" s="169" t="e">
        <f t="shared" si="257"/>
        <v>#N/A</v>
      </c>
      <c r="IA45" s="169" t="e">
        <f t="shared" si="258"/>
        <v>#N/A</v>
      </c>
      <c r="IB45" s="169" t="e">
        <f t="shared" si="259"/>
        <v>#N/A</v>
      </c>
      <c r="IC45" s="169" t="e">
        <f t="shared" si="260"/>
        <v>#N/A</v>
      </c>
      <c r="ID45" s="169" t="e">
        <f t="shared" si="261"/>
        <v>#N/A</v>
      </c>
      <c r="IE45" s="169" t="e">
        <f t="shared" si="262"/>
        <v>#N/A</v>
      </c>
      <c r="IF45" s="169" t="e">
        <f t="shared" si="263"/>
        <v>#N/A</v>
      </c>
      <c r="IG45" s="169" t="e">
        <f t="shared" si="264"/>
        <v>#N/A</v>
      </c>
      <c r="IH45" s="169" t="e">
        <f t="shared" si="265"/>
        <v>#N/A</v>
      </c>
      <c r="II45" s="169" t="e">
        <f t="shared" si="266"/>
        <v>#N/A</v>
      </c>
      <c r="IJ45" s="169" t="e">
        <f t="shared" si="267"/>
        <v>#N/A</v>
      </c>
      <c r="IK45" s="169" t="e">
        <f t="shared" si="268"/>
        <v>#N/A</v>
      </c>
      <c r="IL45" s="169" t="e">
        <f t="shared" si="269"/>
        <v>#N/A</v>
      </c>
      <c r="IM45" s="169" t="e">
        <f t="shared" si="270"/>
        <v>#N/A</v>
      </c>
      <c r="IN45" s="169" t="e">
        <f t="shared" si="271"/>
        <v>#N/A</v>
      </c>
      <c r="IO45" s="169" t="e">
        <f t="shared" si="272"/>
        <v>#N/A</v>
      </c>
      <c r="IP45" s="169" t="e">
        <f t="shared" si="273"/>
        <v>#N/A</v>
      </c>
      <c r="IQ45" s="169" t="e">
        <f t="shared" si="274"/>
        <v>#N/A</v>
      </c>
      <c r="IR45" s="169" t="e">
        <f t="shared" si="275"/>
        <v>#N/A</v>
      </c>
      <c r="IS45" s="169" t="e">
        <f t="shared" si="276"/>
        <v>#N/A</v>
      </c>
      <c r="IT45" s="169" t="e">
        <f t="shared" si="277"/>
        <v>#N/A</v>
      </c>
      <c r="IU45" s="169" t="e">
        <f t="shared" si="278"/>
        <v>#N/A</v>
      </c>
      <c r="IV45" s="169" t="e">
        <f t="shared" si="279"/>
        <v>#N/A</v>
      </c>
      <c r="IW45" s="169" t="e">
        <f t="shared" si="280"/>
        <v>#N/A</v>
      </c>
      <c r="IX45" s="169" t="e">
        <f t="shared" si="281"/>
        <v>#N/A</v>
      </c>
      <c r="IY45" s="169" t="e">
        <f t="shared" si="282"/>
        <v>#N/A</v>
      </c>
      <c r="IZ45" s="169" t="e">
        <f t="shared" si="283"/>
        <v>#N/A</v>
      </c>
      <c r="JA45" s="169" t="e">
        <f t="shared" si="284"/>
        <v>#N/A</v>
      </c>
      <c r="JB45" s="169" t="e">
        <f t="shared" si="285"/>
        <v>#N/A</v>
      </c>
      <c r="JC45" s="169" t="e">
        <f t="shared" si="286"/>
        <v>#N/A</v>
      </c>
      <c r="JD45" s="169" t="e">
        <f t="shared" si="287"/>
        <v>#N/A</v>
      </c>
      <c r="JE45" s="169" t="e">
        <f t="shared" si="288"/>
        <v>#N/A</v>
      </c>
      <c r="JF45" s="169" t="e">
        <f t="shared" si="289"/>
        <v>#N/A</v>
      </c>
      <c r="JG45" s="169" t="e">
        <f t="shared" si="290"/>
        <v>#N/A</v>
      </c>
      <c r="JH45" s="169" t="e">
        <f t="shared" si="291"/>
        <v>#N/A</v>
      </c>
      <c r="JI45" s="169" t="e">
        <f t="shared" si="292"/>
        <v>#N/A</v>
      </c>
      <c r="JJ45" s="169" t="e">
        <f t="shared" si="293"/>
        <v>#N/A</v>
      </c>
      <c r="JK45" s="169" t="e">
        <f t="shared" si="294"/>
        <v>#N/A</v>
      </c>
      <c r="JL45" s="169" t="e">
        <f t="shared" si="295"/>
        <v>#N/A</v>
      </c>
      <c r="JM45" s="169" t="e">
        <f t="shared" si="296"/>
        <v>#N/A</v>
      </c>
      <c r="JN45" s="169" t="e">
        <f t="shared" si="297"/>
        <v>#N/A</v>
      </c>
      <c r="JO45" s="169" t="e">
        <f t="shared" si="298"/>
        <v>#N/A</v>
      </c>
      <c r="JP45" s="169" t="e">
        <f t="shared" si="299"/>
        <v>#N/A</v>
      </c>
      <c r="JQ45" s="169" t="e">
        <f t="shared" si="300"/>
        <v>#N/A</v>
      </c>
      <c r="JR45" s="169" t="e">
        <f t="shared" si="301"/>
        <v>#N/A</v>
      </c>
      <c r="JS45" s="169" t="e">
        <f t="shared" si="302"/>
        <v>#N/A</v>
      </c>
      <c r="JT45" s="169" t="e">
        <f t="shared" si="303"/>
        <v>#N/A</v>
      </c>
      <c r="JU45" s="169" t="e">
        <f t="shared" si="304"/>
        <v>#N/A</v>
      </c>
      <c r="JV45" s="169" t="e">
        <f t="shared" si="305"/>
        <v>#N/A</v>
      </c>
      <c r="JW45" s="169" t="e">
        <f t="shared" si="306"/>
        <v>#N/A</v>
      </c>
      <c r="JX45" s="169" t="e">
        <f t="shared" si="307"/>
        <v>#N/A</v>
      </c>
      <c r="JY45" s="169" t="e">
        <f t="shared" si="308"/>
        <v>#N/A</v>
      </c>
      <c r="JZ45" s="169" t="e">
        <f t="shared" si="309"/>
        <v>#N/A</v>
      </c>
      <c r="KA45" s="169" t="e">
        <f t="shared" si="310"/>
        <v>#N/A</v>
      </c>
      <c r="KB45" s="169" t="e">
        <f t="shared" si="311"/>
        <v>#N/A</v>
      </c>
      <c r="KC45" s="169" t="e">
        <f t="shared" si="312"/>
        <v>#N/A</v>
      </c>
      <c r="KD45" s="169" t="e">
        <f t="shared" si="313"/>
        <v>#N/A</v>
      </c>
      <c r="KE45" s="169" t="e">
        <f t="shared" si="314"/>
        <v>#N/A</v>
      </c>
      <c r="KF45" s="169" t="e">
        <f t="shared" si="315"/>
        <v>#N/A</v>
      </c>
      <c r="KG45" s="169" t="e">
        <f t="shared" si="316"/>
        <v>#N/A</v>
      </c>
      <c r="KH45" s="169" t="e">
        <f t="shared" si="317"/>
        <v>#N/A</v>
      </c>
      <c r="KI45" s="169" t="e">
        <f t="shared" si="318"/>
        <v>#N/A</v>
      </c>
      <c r="KJ45" s="169" t="e">
        <f t="shared" si="319"/>
        <v>#N/A</v>
      </c>
      <c r="KK45" s="169" t="e">
        <f t="shared" si="320"/>
        <v>#N/A</v>
      </c>
      <c r="KL45" s="169" t="e">
        <f t="shared" si="321"/>
        <v>#N/A</v>
      </c>
      <c r="KM45" s="169" t="e">
        <f t="shared" si="322"/>
        <v>#N/A</v>
      </c>
      <c r="KN45" s="169" t="e">
        <f t="shared" si="323"/>
        <v>#N/A</v>
      </c>
      <c r="KO45" s="169" t="e">
        <f t="shared" si="324"/>
        <v>#N/A</v>
      </c>
      <c r="KP45" s="169" t="e">
        <f t="shared" si="325"/>
        <v>#N/A</v>
      </c>
      <c r="KQ45" s="169" t="e">
        <f t="shared" si="326"/>
        <v>#N/A</v>
      </c>
      <c r="KR45" s="169" t="e">
        <f t="shared" si="327"/>
        <v>#N/A</v>
      </c>
      <c r="KS45" s="169" t="e">
        <f t="shared" si="328"/>
        <v>#N/A</v>
      </c>
      <c r="KT45" s="169" t="e">
        <f t="shared" si="329"/>
        <v>#N/A</v>
      </c>
      <c r="KU45" s="169" t="e">
        <f t="shared" si="330"/>
        <v>#N/A</v>
      </c>
      <c r="KV45" s="169" t="e">
        <f t="shared" si="331"/>
        <v>#N/A</v>
      </c>
      <c r="KW45" s="169" t="e">
        <f t="shared" si="332"/>
        <v>#N/A</v>
      </c>
      <c r="KX45" s="169" t="e">
        <f t="shared" si="333"/>
        <v>#N/A</v>
      </c>
      <c r="KY45" s="169" t="e">
        <f t="shared" si="334"/>
        <v>#N/A</v>
      </c>
      <c r="KZ45" s="169" t="e">
        <f t="shared" si="335"/>
        <v>#N/A</v>
      </c>
      <c r="LA45" s="169" t="e">
        <f t="shared" si="336"/>
        <v>#N/A</v>
      </c>
      <c r="LB45" s="169" t="e">
        <f t="shared" si="337"/>
        <v>#N/A</v>
      </c>
      <c r="LC45" s="169" t="e">
        <f t="shared" si="338"/>
        <v>#N/A</v>
      </c>
      <c r="LD45" s="169" t="e">
        <f t="shared" si="339"/>
        <v>#N/A</v>
      </c>
      <c r="LE45" s="169" t="e">
        <f t="shared" si="340"/>
        <v>#N/A</v>
      </c>
      <c r="LF45" s="169" t="e">
        <f t="shared" si="341"/>
        <v>#N/A</v>
      </c>
      <c r="LG45" s="169" t="e">
        <f t="shared" si="342"/>
        <v>#N/A</v>
      </c>
      <c r="LH45" s="169" t="e">
        <f t="shared" si="343"/>
        <v>#N/A</v>
      </c>
      <c r="LI45" s="169" t="e">
        <f t="shared" si="344"/>
        <v>#N/A</v>
      </c>
      <c r="LJ45" s="169" t="e">
        <f t="shared" si="345"/>
        <v>#N/A</v>
      </c>
      <c r="LK45" s="169" t="e">
        <f t="shared" si="346"/>
        <v>#N/A</v>
      </c>
      <c r="LL45" s="169" t="e">
        <f t="shared" si="347"/>
        <v>#N/A</v>
      </c>
      <c r="LM45" s="169" t="e">
        <f t="shared" si="348"/>
        <v>#N/A</v>
      </c>
      <c r="LN45" s="169" t="e">
        <f t="shared" si="349"/>
        <v>#N/A</v>
      </c>
      <c r="LO45" s="169" t="e">
        <f t="shared" si="350"/>
        <v>#N/A</v>
      </c>
      <c r="LP45" s="169" t="e">
        <f t="shared" si="351"/>
        <v>#N/A</v>
      </c>
      <c r="LQ45" s="169" t="e">
        <f t="shared" si="352"/>
        <v>#N/A</v>
      </c>
      <c r="LR45" s="169" t="e">
        <f t="shared" si="353"/>
        <v>#N/A</v>
      </c>
      <c r="LS45" s="169" t="e">
        <f t="shared" si="354"/>
        <v>#N/A</v>
      </c>
      <c r="LT45" s="169" t="e">
        <f t="shared" si="355"/>
        <v>#N/A</v>
      </c>
      <c r="LU45" s="169" t="e">
        <f t="shared" si="356"/>
        <v>#N/A</v>
      </c>
      <c r="LV45" s="169" t="e">
        <f t="shared" si="357"/>
        <v>#N/A</v>
      </c>
      <c r="LW45" s="169" t="e">
        <f t="shared" si="358"/>
        <v>#N/A</v>
      </c>
      <c r="LX45" s="169" t="e">
        <f t="shared" si="359"/>
        <v>#N/A</v>
      </c>
      <c r="LY45" s="169" t="e">
        <f t="shared" si="360"/>
        <v>#N/A</v>
      </c>
      <c r="LZ45" s="169" t="e">
        <f t="shared" si="361"/>
        <v>#N/A</v>
      </c>
      <c r="MA45" s="169" t="e">
        <f t="shared" si="362"/>
        <v>#N/A</v>
      </c>
      <c r="MB45" s="169" t="e">
        <f t="shared" si="363"/>
        <v>#N/A</v>
      </c>
      <c r="MC45" s="169" t="e">
        <f t="shared" si="364"/>
        <v>#N/A</v>
      </c>
      <c r="MD45" s="169" t="e">
        <f t="shared" si="365"/>
        <v>#N/A</v>
      </c>
      <c r="ME45" s="169" t="e">
        <f t="shared" si="366"/>
        <v>#N/A</v>
      </c>
      <c r="MF45" s="169" t="e">
        <f t="shared" si="367"/>
        <v>#N/A</v>
      </c>
      <c r="MG45" s="169" t="e">
        <f t="shared" si="368"/>
        <v>#N/A</v>
      </c>
      <c r="MH45" s="169" t="e">
        <f t="shared" si="369"/>
        <v>#N/A</v>
      </c>
      <c r="MI45" s="169" t="e">
        <f t="shared" si="370"/>
        <v>#N/A</v>
      </c>
      <c r="MJ45" s="169" t="e">
        <f t="shared" si="371"/>
        <v>#N/A</v>
      </c>
      <c r="MK45" s="169" t="e">
        <f t="shared" si="372"/>
        <v>#N/A</v>
      </c>
      <c r="ML45" s="169" t="e">
        <f t="shared" si="373"/>
        <v>#N/A</v>
      </c>
      <c r="MM45" s="169" t="e">
        <f t="shared" si="374"/>
        <v>#N/A</v>
      </c>
      <c r="MN45" s="169" t="e">
        <f t="shared" si="375"/>
        <v>#N/A</v>
      </c>
      <c r="MO45" s="169" t="e">
        <f t="shared" si="376"/>
        <v>#N/A</v>
      </c>
      <c r="MP45" s="169" t="e">
        <f t="shared" si="377"/>
        <v>#N/A</v>
      </c>
      <c r="MQ45" s="169" t="e">
        <f t="shared" si="378"/>
        <v>#N/A</v>
      </c>
      <c r="MR45" s="169" t="e">
        <f t="shared" si="379"/>
        <v>#N/A</v>
      </c>
      <c r="MS45" s="169" t="e">
        <f t="shared" si="380"/>
        <v>#N/A</v>
      </c>
      <c r="MT45" s="169" t="e">
        <f t="shared" si="381"/>
        <v>#N/A</v>
      </c>
      <c r="MU45" s="169" t="e">
        <f t="shared" si="382"/>
        <v>#N/A</v>
      </c>
      <c r="MV45" s="169" t="e">
        <f t="shared" si="383"/>
        <v>#N/A</v>
      </c>
      <c r="MW45" s="169" t="e">
        <f t="shared" si="384"/>
        <v>#N/A</v>
      </c>
      <c r="MX45" s="169" t="e">
        <f t="shared" si="385"/>
        <v>#N/A</v>
      </c>
      <c r="MY45" s="169" t="e">
        <f t="shared" si="386"/>
        <v>#N/A</v>
      </c>
      <c r="MZ45" s="169" t="e">
        <f t="shared" si="387"/>
        <v>#N/A</v>
      </c>
      <c r="NA45" s="169" t="e">
        <f t="shared" si="388"/>
        <v>#N/A</v>
      </c>
      <c r="NB45" s="169" t="e">
        <f t="shared" si="389"/>
        <v>#N/A</v>
      </c>
      <c r="NC45" s="169" t="e">
        <f t="shared" si="390"/>
        <v>#N/A</v>
      </c>
      <c r="ND45" s="169" t="e">
        <f t="shared" si="391"/>
        <v>#N/A</v>
      </c>
      <c r="NE45" s="169" t="e">
        <f t="shared" si="392"/>
        <v>#N/A</v>
      </c>
      <c r="NF45" s="169" t="e">
        <f t="shared" si="393"/>
        <v>#N/A</v>
      </c>
      <c r="NG45" s="169" t="e">
        <f t="shared" si="394"/>
        <v>#N/A</v>
      </c>
      <c r="NH45" s="169" t="e">
        <f t="shared" si="395"/>
        <v>#N/A</v>
      </c>
      <c r="NI45" s="169" t="e">
        <f t="shared" si="396"/>
        <v>#N/A</v>
      </c>
      <c r="NJ45" s="169" t="e">
        <f t="shared" si="397"/>
        <v>#N/A</v>
      </c>
      <c r="NK45" s="169" t="e">
        <f t="shared" si="398"/>
        <v>#N/A</v>
      </c>
      <c r="NL45" s="169" t="e">
        <f t="shared" si="399"/>
        <v>#N/A</v>
      </c>
      <c r="NM45" s="169" t="e">
        <f t="shared" si="400"/>
        <v>#N/A</v>
      </c>
      <c r="NN45" s="169" t="e">
        <f t="shared" si="401"/>
        <v>#N/A</v>
      </c>
      <c r="NO45" s="169" t="e">
        <f t="shared" si="402"/>
        <v>#N/A</v>
      </c>
      <c r="NP45" s="169" t="e">
        <f t="shared" si="403"/>
        <v>#N/A</v>
      </c>
      <c r="NQ45" s="169" t="e">
        <f t="shared" si="404"/>
        <v>#N/A</v>
      </c>
      <c r="NR45" s="169" t="e">
        <f t="shared" si="405"/>
        <v>#N/A</v>
      </c>
      <c r="NS45" s="169" t="e">
        <f t="shared" si="406"/>
        <v>#N/A</v>
      </c>
      <c r="NT45" s="169" t="e">
        <f t="shared" si="407"/>
        <v>#N/A</v>
      </c>
      <c r="NU45" s="169" t="e">
        <f t="shared" si="408"/>
        <v>#N/A</v>
      </c>
      <c r="NV45" s="169" t="e">
        <f t="shared" si="409"/>
        <v>#N/A</v>
      </c>
      <c r="NW45" s="169" t="e">
        <f t="shared" si="410"/>
        <v>#N/A</v>
      </c>
      <c r="NX45" s="169" t="e">
        <f t="shared" si="411"/>
        <v>#N/A</v>
      </c>
      <c r="NY45" s="169" t="e">
        <f t="shared" si="412"/>
        <v>#N/A</v>
      </c>
      <c r="NZ45" s="169" t="e">
        <f t="shared" si="413"/>
        <v>#N/A</v>
      </c>
      <c r="OA45" s="169" t="e">
        <f t="shared" si="414"/>
        <v>#N/A</v>
      </c>
      <c r="OB45" s="169" t="e">
        <f t="shared" si="415"/>
        <v>#N/A</v>
      </c>
      <c r="OC45" s="169" t="e">
        <f t="shared" si="416"/>
        <v>#N/A</v>
      </c>
      <c r="OD45" s="169" t="e">
        <f t="shared" si="417"/>
        <v>#N/A</v>
      </c>
      <c r="OE45" s="169" t="e">
        <f t="shared" si="418"/>
        <v>#N/A</v>
      </c>
      <c r="OF45" s="169" t="e">
        <f t="shared" si="419"/>
        <v>#N/A</v>
      </c>
      <c r="OG45" s="169" t="e">
        <f t="shared" si="420"/>
        <v>#N/A</v>
      </c>
      <c r="OH45" s="169" t="e">
        <f t="shared" si="421"/>
        <v>#N/A</v>
      </c>
      <c r="OI45" s="169" t="e">
        <f t="shared" si="422"/>
        <v>#N/A</v>
      </c>
      <c r="OJ45" s="169" t="e">
        <f t="shared" si="423"/>
        <v>#N/A</v>
      </c>
      <c r="OK45" s="169" t="e">
        <f t="shared" si="424"/>
        <v>#N/A</v>
      </c>
      <c r="OL45" s="169" t="e">
        <f t="shared" si="425"/>
        <v>#N/A</v>
      </c>
      <c r="OM45" s="169" t="e">
        <f t="shared" si="426"/>
        <v>#N/A</v>
      </c>
      <c r="ON45" s="169" t="e">
        <f t="shared" si="427"/>
        <v>#N/A</v>
      </c>
      <c r="OO45" s="169" t="e">
        <f t="shared" si="428"/>
        <v>#N/A</v>
      </c>
      <c r="OP45" s="169" t="e">
        <f t="shared" si="429"/>
        <v>#N/A</v>
      </c>
      <c r="OQ45" s="169" t="e">
        <f t="shared" si="430"/>
        <v>#N/A</v>
      </c>
      <c r="OR45" s="169" t="e">
        <f t="shared" si="431"/>
        <v>#N/A</v>
      </c>
      <c r="OS45" s="169" t="e">
        <f t="shared" si="432"/>
        <v>#N/A</v>
      </c>
      <c r="OT45" s="169" t="e">
        <f t="shared" si="433"/>
        <v>#N/A</v>
      </c>
      <c r="OU45" s="169" t="e">
        <f t="shared" si="434"/>
        <v>#N/A</v>
      </c>
      <c r="OV45" s="169" t="e">
        <f t="shared" si="435"/>
        <v>#N/A</v>
      </c>
      <c r="OW45" s="169" t="e">
        <f t="shared" si="436"/>
        <v>#N/A</v>
      </c>
      <c r="OX45" s="169" t="e">
        <f t="shared" si="437"/>
        <v>#N/A</v>
      </c>
      <c r="OY45" s="169" t="e">
        <f t="shared" si="438"/>
        <v>#N/A</v>
      </c>
      <c r="OZ45" s="169" t="e">
        <f t="shared" si="439"/>
        <v>#N/A</v>
      </c>
      <c r="PA45" s="169" t="e">
        <f t="shared" si="440"/>
        <v>#N/A</v>
      </c>
      <c r="PB45" s="169" t="e">
        <f t="shared" si="441"/>
        <v>#N/A</v>
      </c>
      <c r="PC45" s="169" t="e">
        <f t="shared" si="442"/>
        <v>#N/A</v>
      </c>
      <c r="PD45" s="169" t="e">
        <f t="shared" si="443"/>
        <v>#N/A</v>
      </c>
      <c r="PE45" s="169" t="e">
        <f t="shared" si="444"/>
        <v>#N/A</v>
      </c>
      <c r="PF45" s="169" t="e">
        <f t="shared" si="445"/>
        <v>#N/A</v>
      </c>
      <c r="PG45" s="169" t="e">
        <f t="shared" si="446"/>
        <v>#N/A</v>
      </c>
      <c r="PH45" s="169" t="e">
        <f t="shared" si="447"/>
        <v>#N/A</v>
      </c>
    </row>
    <row r="46" spans="1:424" hidden="1" x14ac:dyDescent="0.75">
      <c r="A46" s="4">
        <v>43</v>
      </c>
      <c r="B46" s="96" t="str">
        <f t="shared" si="208"/>
        <v/>
      </c>
      <c r="C46" s="95"/>
      <c r="D46" s="96" t="str">
        <f t="shared" si="209"/>
        <v/>
      </c>
      <c r="E46" s="124" t="str">
        <f t="shared" si="0"/>
        <v/>
      </c>
      <c r="F46" s="124" t="str">
        <f t="shared" si="1"/>
        <v/>
      </c>
      <c r="G46" s="73" t="str">
        <f t="shared" si="210"/>
        <v/>
      </c>
      <c r="H46" s="23"/>
      <c r="I46" s="57"/>
      <c r="J46" s="280"/>
      <c r="K46" s="74" t="str">
        <f>IF(AND(B46&gt;0,C46&gt;0,D46&gt;0),IF(ISBLANK(J46),IF(ISBLANK(H46),"",(D46-B46)*VLOOKUP(H46,VLookups!$A$4:$B$13,2,FALSE)),J46),"")</f>
        <v/>
      </c>
      <c r="L46" s="75" t="str">
        <f t="shared" si="246"/>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211"/>
        <v/>
      </c>
      <c r="W46" s="49" t="str">
        <f t="shared" si="212"/>
        <v/>
      </c>
      <c r="X46" s="49" t="str">
        <f t="shared" ref="X46:CI49" si="458">IF(ISNONTEXT($V46),Y46-$V46,"")</f>
        <v/>
      </c>
      <c r="Y46" s="49" t="str">
        <f t="shared" si="458"/>
        <v/>
      </c>
      <c r="Z46" s="49" t="str">
        <f t="shared" si="458"/>
        <v/>
      </c>
      <c r="AA46" s="49" t="str">
        <f t="shared" si="458"/>
        <v/>
      </c>
      <c r="AB46" s="49" t="str">
        <f t="shared" si="458"/>
        <v/>
      </c>
      <c r="AC46" s="49" t="str">
        <f t="shared" si="458"/>
        <v/>
      </c>
      <c r="AD46" s="49" t="str">
        <f t="shared" si="458"/>
        <v/>
      </c>
      <c r="AE46" s="49" t="str">
        <f t="shared" si="458"/>
        <v/>
      </c>
      <c r="AF46" s="49" t="str">
        <f t="shared" si="458"/>
        <v/>
      </c>
      <c r="AG46" s="49" t="str">
        <f t="shared" si="458"/>
        <v/>
      </c>
      <c r="AH46" s="49" t="str">
        <f t="shared" si="458"/>
        <v/>
      </c>
      <c r="AI46" s="49" t="str">
        <f t="shared" si="458"/>
        <v/>
      </c>
      <c r="AJ46" s="49" t="str">
        <f t="shared" si="458"/>
        <v/>
      </c>
      <c r="AK46" s="49" t="str">
        <f t="shared" si="458"/>
        <v/>
      </c>
      <c r="AL46" s="49" t="str">
        <f t="shared" si="458"/>
        <v/>
      </c>
      <c r="AM46" s="49" t="str">
        <f t="shared" si="458"/>
        <v/>
      </c>
      <c r="AN46" s="49" t="str">
        <f t="shared" si="458"/>
        <v/>
      </c>
      <c r="AO46" s="49" t="str">
        <f t="shared" si="458"/>
        <v/>
      </c>
      <c r="AP46" s="49" t="str">
        <f t="shared" si="458"/>
        <v/>
      </c>
      <c r="AQ46" s="49" t="str">
        <f t="shared" si="458"/>
        <v/>
      </c>
      <c r="AR46" s="49" t="str">
        <f t="shared" si="458"/>
        <v/>
      </c>
      <c r="AS46" s="49" t="str">
        <f t="shared" si="458"/>
        <v/>
      </c>
      <c r="AT46" s="49" t="str">
        <f t="shared" si="458"/>
        <v/>
      </c>
      <c r="AU46" s="49" t="str">
        <f t="shared" si="458"/>
        <v/>
      </c>
      <c r="AV46" s="49" t="str">
        <f t="shared" si="458"/>
        <v/>
      </c>
      <c r="AW46" s="49" t="str">
        <f t="shared" si="458"/>
        <v/>
      </c>
      <c r="AX46" s="49" t="str">
        <f t="shared" si="458"/>
        <v/>
      </c>
      <c r="AY46" s="49" t="str">
        <f t="shared" si="458"/>
        <v/>
      </c>
      <c r="AZ46" s="49" t="str">
        <f t="shared" si="458"/>
        <v/>
      </c>
      <c r="BA46" s="49" t="str">
        <f t="shared" si="458"/>
        <v/>
      </c>
      <c r="BB46" s="49" t="str">
        <f t="shared" si="458"/>
        <v/>
      </c>
      <c r="BC46" s="49" t="str">
        <f t="shared" si="458"/>
        <v/>
      </c>
      <c r="BD46" s="49" t="str">
        <f t="shared" si="458"/>
        <v/>
      </c>
      <c r="BE46" s="49" t="str">
        <f t="shared" si="458"/>
        <v/>
      </c>
      <c r="BF46" s="49" t="str">
        <f t="shared" si="458"/>
        <v/>
      </c>
      <c r="BG46" s="49" t="str">
        <f t="shared" si="458"/>
        <v/>
      </c>
      <c r="BH46" s="49" t="str">
        <f t="shared" si="458"/>
        <v/>
      </c>
      <c r="BI46" s="49" t="str">
        <f t="shared" si="458"/>
        <v/>
      </c>
      <c r="BJ46" s="49" t="str">
        <f t="shared" si="458"/>
        <v/>
      </c>
      <c r="BK46" s="49" t="str">
        <f t="shared" si="458"/>
        <v/>
      </c>
      <c r="BL46" s="49" t="str">
        <f t="shared" si="458"/>
        <v/>
      </c>
      <c r="BM46" s="49" t="str">
        <f t="shared" si="458"/>
        <v/>
      </c>
      <c r="BN46" s="49" t="str">
        <f t="shared" si="458"/>
        <v/>
      </c>
      <c r="BO46" s="49" t="str">
        <f t="shared" si="458"/>
        <v/>
      </c>
      <c r="BP46" s="49" t="str">
        <f t="shared" si="458"/>
        <v/>
      </c>
      <c r="BQ46" s="49" t="str">
        <f t="shared" si="458"/>
        <v/>
      </c>
      <c r="BR46" s="49" t="str">
        <f t="shared" si="458"/>
        <v/>
      </c>
      <c r="BS46" s="49" t="str">
        <f t="shared" si="458"/>
        <v/>
      </c>
      <c r="BT46" s="49" t="str">
        <f t="shared" si="458"/>
        <v/>
      </c>
      <c r="BU46" s="49" t="str">
        <f t="shared" si="458"/>
        <v/>
      </c>
      <c r="BV46" s="49" t="str">
        <f t="shared" si="458"/>
        <v/>
      </c>
      <c r="BW46" s="49" t="str">
        <f t="shared" si="458"/>
        <v/>
      </c>
      <c r="BX46" s="49" t="str">
        <f t="shared" si="458"/>
        <v/>
      </c>
      <c r="BY46" s="49" t="str">
        <f t="shared" si="458"/>
        <v/>
      </c>
      <c r="BZ46" s="49" t="str">
        <f t="shared" si="458"/>
        <v/>
      </c>
      <c r="CA46" s="49" t="str">
        <f t="shared" si="458"/>
        <v/>
      </c>
      <c r="CB46" s="49" t="str">
        <f t="shared" si="458"/>
        <v/>
      </c>
      <c r="CC46" s="49" t="str">
        <f t="shared" si="458"/>
        <v/>
      </c>
      <c r="CD46" s="49" t="str">
        <f t="shared" si="458"/>
        <v/>
      </c>
      <c r="CE46" s="49" t="str">
        <f t="shared" si="458"/>
        <v/>
      </c>
      <c r="CF46" s="49" t="str">
        <f t="shared" si="458"/>
        <v/>
      </c>
      <c r="CG46" s="49" t="str">
        <f t="shared" si="458"/>
        <v/>
      </c>
      <c r="CH46" s="49" t="str">
        <f t="shared" si="458"/>
        <v/>
      </c>
      <c r="CI46" s="49" t="str">
        <f t="shared" si="458"/>
        <v/>
      </c>
      <c r="CJ46" s="49" t="str">
        <f t="shared" si="456"/>
        <v/>
      </c>
      <c r="CK46" s="49" t="str">
        <f t="shared" si="456"/>
        <v/>
      </c>
      <c r="CL46" s="49" t="str">
        <f t="shared" si="456"/>
        <v/>
      </c>
      <c r="CM46" s="49" t="str">
        <f t="shared" si="456"/>
        <v/>
      </c>
      <c r="CN46" s="49" t="str">
        <f t="shared" si="456"/>
        <v/>
      </c>
      <c r="CO46" s="49" t="str">
        <f t="shared" si="456"/>
        <v/>
      </c>
      <c r="CP46" s="49" t="str">
        <f t="shared" si="456"/>
        <v/>
      </c>
      <c r="CQ46" s="49" t="str">
        <f t="shared" si="456"/>
        <v/>
      </c>
      <c r="CR46" s="49" t="str">
        <f t="shared" si="456"/>
        <v/>
      </c>
      <c r="CS46" s="49" t="str">
        <f t="shared" si="456"/>
        <v/>
      </c>
      <c r="CT46" s="49" t="str">
        <f t="shared" si="456"/>
        <v/>
      </c>
      <c r="CU46" s="49" t="str">
        <f t="shared" si="456"/>
        <v/>
      </c>
      <c r="CV46" s="49" t="str">
        <f t="shared" si="456"/>
        <v/>
      </c>
      <c r="CW46" s="49" t="str">
        <f t="shared" si="456"/>
        <v/>
      </c>
      <c r="CX46" s="49" t="str">
        <f t="shared" si="456"/>
        <v/>
      </c>
      <c r="CY46" s="49" t="str">
        <f t="shared" si="456"/>
        <v/>
      </c>
      <c r="CZ46" s="49" t="str">
        <f t="shared" si="456"/>
        <v/>
      </c>
      <c r="DA46" s="49" t="str">
        <f t="shared" si="456"/>
        <v/>
      </c>
      <c r="DB46" s="49" t="str">
        <f t="shared" si="456"/>
        <v/>
      </c>
      <c r="DC46" s="49" t="str">
        <f t="shared" si="456"/>
        <v/>
      </c>
      <c r="DD46" s="49" t="str">
        <f t="shared" si="456"/>
        <v/>
      </c>
      <c r="DE46" s="49" t="str">
        <f t="shared" si="456"/>
        <v/>
      </c>
      <c r="DF46" s="49" t="str">
        <f t="shared" si="456"/>
        <v/>
      </c>
      <c r="DG46" s="49" t="str">
        <f t="shared" si="456"/>
        <v/>
      </c>
      <c r="DH46" s="49" t="str">
        <f t="shared" si="456"/>
        <v/>
      </c>
      <c r="DI46" s="49" t="str">
        <f t="shared" si="456"/>
        <v/>
      </c>
      <c r="DJ46" s="49" t="str">
        <f t="shared" si="456"/>
        <v/>
      </c>
      <c r="DK46" s="49" t="str">
        <f t="shared" si="456"/>
        <v/>
      </c>
      <c r="DL46" s="49" t="str">
        <f t="shared" si="456"/>
        <v/>
      </c>
      <c r="DM46" s="49" t="str">
        <f t="shared" si="456"/>
        <v/>
      </c>
      <c r="DN46" s="49" t="str">
        <f t="shared" si="456"/>
        <v/>
      </c>
      <c r="DO46" s="49" t="str">
        <f t="shared" si="456"/>
        <v/>
      </c>
      <c r="DP46" s="49" t="str">
        <f t="shared" si="456"/>
        <v/>
      </c>
      <c r="DQ46" s="49" t="str">
        <f t="shared" si="456"/>
        <v/>
      </c>
      <c r="DR46" s="49" t="str">
        <f t="shared" si="456"/>
        <v/>
      </c>
      <c r="DS46" s="183" t="str">
        <f t="shared" si="213"/>
        <v/>
      </c>
      <c r="DT46" s="49" t="str">
        <f t="shared" si="214"/>
        <v/>
      </c>
      <c r="DU46" s="49" t="str">
        <f t="shared" ref="DU46:GF49" si="459">IF(ISNONTEXT($V46),DT46+$V46,"")</f>
        <v/>
      </c>
      <c r="DV46" s="49" t="str">
        <f t="shared" si="459"/>
        <v/>
      </c>
      <c r="DW46" s="49" t="str">
        <f t="shared" si="459"/>
        <v/>
      </c>
      <c r="DX46" s="49" t="str">
        <f t="shared" si="459"/>
        <v/>
      </c>
      <c r="DY46" s="49" t="str">
        <f t="shared" si="459"/>
        <v/>
      </c>
      <c r="DZ46" s="49" t="str">
        <f t="shared" si="459"/>
        <v/>
      </c>
      <c r="EA46" s="49" t="str">
        <f t="shared" si="459"/>
        <v/>
      </c>
      <c r="EB46" s="49" t="str">
        <f t="shared" si="459"/>
        <v/>
      </c>
      <c r="EC46" s="49" t="str">
        <f t="shared" si="459"/>
        <v/>
      </c>
      <c r="ED46" s="49" t="str">
        <f t="shared" si="459"/>
        <v/>
      </c>
      <c r="EE46" s="49" t="str">
        <f t="shared" si="459"/>
        <v/>
      </c>
      <c r="EF46" s="49" t="str">
        <f t="shared" si="459"/>
        <v/>
      </c>
      <c r="EG46" s="49" t="str">
        <f t="shared" si="459"/>
        <v/>
      </c>
      <c r="EH46" s="49" t="str">
        <f t="shared" si="459"/>
        <v/>
      </c>
      <c r="EI46" s="49" t="str">
        <f t="shared" si="459"/>
        <v/>
      </c>
      <c r="EJ46" s="49" t="str">
        <f t="shared" si="459"/>
        <v/>
      </c>
      <c r="EK46" s="49" t="str">
        <f t="shared" si="459"/>
        <v/>
      </c>
      <c r="EL46" s="49" t="str">
        <f t="shared" si="459"/>
        <v/>
      </c>
      <c r="EM46" s="49" t="str">
        <f t="shared" si="459"/>
        <v/>
      </c>
      <c r="EN46" s="49" t="str">
        <f t="shared" si="459"/>
        <v/>
      </c>
      <c r="EO46" s="49" t="str">
        <f t="shared" si="459"/>
        <v/>
      </c>
      <c r="EP46" s="49" t="str">
        <f t="shared" si="459"/>
        <v/>
      </c>
      <c r="EQ46" s="49" t="str">
        <f t="shared" si="459"/>
        <v/>
      </c>
      <c r="ER46" s="49" t="str">
        <f t="shared" si="459"/>
        <v/>
      </c>
      <c r="ES46" s="49" t="str">
        <f t="shared" si="459"/>
        <v/>
      </c>
      <c r="ET46" s="49" t="str">
        <f t="shared" si="459"/>
        <v/>
      </c>
      <c r="EU46" s="49" t="str">
        <f t="shared" si="459"/>
        <v/>
      </c>
      <c r="EV46" s="49" t="str">
        <f t="shared" si="459"/>
        <v/>
      </c>
      <c r="EW46" s="49" t="str">
        <f t="shared" si="459"/>
        <v/>
      </c>
      <c r="EX46" s="49" t="str">
        <f t="shared" si="459"/>
        <v/>
      </c>
      <c r="EY46" s="49" t="str">
        <f t="shared" si="459"/>
        <v/>
      </c>
      <c r="EZ46" s="49" t="str">
        <f t="shared" si="459"/>
        <v/>
      </c>
      <c r="FA46" s="49" t="str">
        <f t="shared" si="459"/>
        <v/>
      </c>
      <c r="FB46" s="49" t="str">
        <f t="shared" si="459"/>
        <v/>
      </c>
      <c r="FC46" s="49" t="str">
        <f t="shared" si="459"/>
        <v/>
      </c>
      <c r="FD46" s="49" t="str">
        <f t="shared" si="459"/>
        <v/>
      </c>
      <c r="FE46" s="49" t="str">
        <f t="shared" si="459"/>
        <v/>
      </c>
      <c r="FF46" s="49" t="str">
        <f t="shared" si="459"/>
        <v/>
      </c>
      <c r="FG46" s="49" t="str">
        <f t="shared" si="459"/>
        <v/>
      </c>
      <c r="FH46" s="49" t="str">
        <f t="shared" si="459"/>
        <v/>
      </c>
      <c r="FI46" s="49" t="str">
        <f t="shared" si="459"/>
        <v/>
      </c>
      <c r="FJ46" s="49" t="str">
        <f t="shared" si="459"/>
        <v/>
      </c>
      <c r="FK46" s="49" t="str">
        <f t="shared" si="459"/>
        <v/>
      </c>
      <c r="FL46" s="49" t="str">
        <f t="shared" si="459"/>
        <v/>
      </c>
      <c r="FM46" s="49" t="str">
        <f t="shared" si="459"/>
        <v/>
      </c>
      <c r="FN46" s="49" t="str">
        <f t="shared" si="459"/>
        <v/>
      </c>
      <c r="FO46" s="49" t="str">
        <f t="shared" si="459"/>
        <v/>
      </c>
      <c r="FP46" s="49" t="str">
        <f t="shared" si="459"/>
        <v/>
      </c>
      <c r="FQ46" s="49" t="str">
        <f t="shared" si="459"/>
        <v/>
      </c>
      <c r="FR46" s="49" t="str">
        <f t="shared" si="459"/>
        <v/>
      </c>
      <c r="FS46" s="49" t="str">
        <f t="shared" si="459"/>
        <v/>
      </c>
      <c r="FT46" s="49" t="str">
        <f t="shared" si="459"/>
        <v/>
      </c>
      <c r="FU46" s="49" t="str">
        <f t="shared" si="459"/>
        <v/>
      </c>
      <c r="FV46" s="49" t="str">
        <f t="shared" si="459"/>
        <v/>
      </c>
      <c r="FW46" s="49" t="str">
        <f t="shared" si="459"/>
        <v/>
      </c>
      <c r="FX46" s="49" t="str">
        <f t="shared" si="459"/>
        <v/>
      </c>
      <c r="FY46" s="49" t="str">
        <f t="shared" si="459"/>
        <v/>
      </c>
      <c r="FZ46" s="49" t="str">
        <f t="shared" si="459"/>
        <v/>
      </c>
      <c r="GA46" s="49" t="str">
        <f t="shared" si="459"/>
        <v/>
      </c>
      <c r="GB46" s="49" t="str">
        <f t="shared" si="459"/>
        <v/>
      </c>
      <c r="GC46" s="49" t="str">
        <f t="shared" si="459"/>
        <v/>
      </c>
      <c r="GD46" s="49" t="str">
        <f t="shared" si="459"/>
        <v/>
      </c>
      <c r="GE46" s="49" t="str">
        <f t="shared" si="459"/>
        <v/>
      </c>
      <c r="GF46" s="49" t="str">
        <f t="shared" si="459"/>
        <v/>
      </c>
      <c r="GG46" s="49" t="str">
        <f t="shared" si="457"/>
        <v/>
      </c>
      <c r="GH46" s="49" t="str">
        <f t="shared" si="457"/>
        <v/>
      </c>
      <c r="GI46" s="49" t="str">
        <f t="shared" si="457"/>
        <v/>
      </c>
      <c r="GJ46" s="49" t="str">
        <f t="shared" si="457"/>
        <v/>
      </c>
      <c r="GK46" s="49" t="str">
        <f t="shared" si="457"/>
        <v/>
      </c>
      <c r="GL46" s="49" t="str">
        <f t="shared" si="457"/>
        <v/>
      </c>
      <c r="GM46" s="49" t="str">
        <f t="shared" si="457"/>
        <v/>
      </c>
      <c r="GN46" s="49" t="str">
        <f t="shared" si="457"/>
        <v/>
      </c>
      <c r="GO46" s="49" t="str">
        <f t="shared" si="457"/>
        <v/>
      </c>
      <c r="GP46" s="49" t="str">
        <f t="shared" si="457"/>
        <v/>
      </c>
      <c r="GQ46" s="49" t="str">
        <f t="shared" si="457"/>
        <v/>
      </c>
      <c r="GR46" s="49" t="str">
        <f t="shared" si="457"/>
        <v/>
      </c>
      <c r="GS46" s="49" t="str">
        <f t="shared" si="457"/>
        <v/>
      </c>
      <c r="GT46" s="49" t="str">
        <f t="shared" si="457"/>
        <v/>
      </c>
      <c r="GU46" s="49" t="str">
        <f t="shared" si="457"/>
        <v/>
      </c>
      <c r="GV46" s="49" t="str">
        <f t="shared" si="457"/>
        <v/>
      </c>
      <c r="GW46" s="49" t="str">
        <f t="shared" si="457"/>
        <v/>
      </c>
      <c r="GX46" s="49" t="str">
        <f t="shared" si="457"/>
        <v/>
      </c>
      <c r="GY46" s="49" t="str">
        <f t="shared" si="457"/>
        <v/>
      </c>
      <c r="GZ46" s="49" t="str">
        <f t="shared" si="457"/>
        <v/>
      </c>
      <c r="HA46" s="49" t="str">
        <f t="shared" si="457"/>
        <v/>
      </c>
      <c r="HB46" s="49" t="str">
        <f t="shared" si="457"/>
        <v/>
      </c>
      <c r="HC46" s="49" t="str">
        <f t="shared" si="457"/>
        <v/>
      </c>
      <c r="HD46" s="49" t="str">
        <f t="shared" si="457"/>
        <v/>
      </c>
      <c r="HE46" s="49" t="str">
        <f t="shared" si="457"/>
        <v/>
      </c>
      <c r="HF46" s="49" t="str">
        <f t="shared" si="457"/>
        <v/>
      </c>
      <c r="HG46" s="49" t="str">
        <f t="shared" si="457"/>
        <v/>
      </c>
      <c r="HH46" s="49" t="str">
        <f t="shared" si="457"/>
        <v/>
      </c>
      <c r="HI46" s="49" t="str">
        <f t="shared" si="457"/>
        <v/>
      </c>
      <c r="HJ46" s="49" t="str">
        <f t="shared" si="457"/>
        <v/>
      </c>
      <c r="HK46" s="49" t="str">
        <f t="shared" si="457"/>
        <v/>
      </c>
      <c r="HL46" s="49" t="str">
        <f t="shared" si="457"/>
        <v/>
      </c>
      <c r="HM46" s="49" t="str">
        <f t="shared" si="457"/>
        <v/>
      </c>
      <c r="HN46" s="49" t="str">
        <f t="shared" si="457"/>
        <v/>
      </c>
      <c r="HO46" s="49" t="str">
        <f t="shared" si="457"/>
        <v/>
      </c>
      <c r="HP46" s="169" t="e">
        <f t="shared" si="247"/>
        <v>#N/A</v>
      </c>
      <c r="HQ46" s="169" t="e">
        <f t="shared" si="248"/>
        <v>#N/A</v>
      </c>
      <c r="HR46" s="169" t="e">
        <f t="shared" si="249"/>
        <v>#N/A</v>
      </c>
      <c r="HS46" s="169" t="e">
        <f t="shared" si="250"/>
        <v>#N/A</v>
      </c>
      <c r="HT46" s="169" t="e">
        <f t="shared" si="251"/>
        <v>#N/A</v>
      </c>
      <c r="HU46" s="169" t="e">
        <f t="shared" si="252"/>
        <v>#N/A</v>
      </c>
      <c r="HV46" s="169" t="e">
        <f t="shared" si="253"/>
        <v>#N/A</v>
      </c>
      <c r="HW46" s="169" t="e">
        <f t="shared" si="254"/>
        <v>#N/A</v>
      </c>
      <c r="HX46" s="169" t="e">
        <f t="shared" si="255"/>
        <v>#N/A</v>
      </c>
      <c r="HY46" s="169" t="e">
        <f t="shared" si="256"/>
        <v>#N/A</v>
      </c>
      <c r="HZ46" s="169" t="e">
        <f t="shared" si="257"/>
        <v>#N/A</v>
      </c>
      <c r="IA46" s="169" t="e">
        <f t="shared" si="258"/>
        <v>#N/A</v>
      </c>
      <c r="IB46" s="169" t="e">
        <f t="shared" si="259"/>
        <v>#N/A</v>
      </c>
      <c r="IC46" s="169" t="e">
        <f t="shared" si="260"/>
        <v>#N/A</v>
      </c>
      <c r="ID46" s="169" t="e">
        <f t="shared" si="261"/>
        <v>#N/A</v>
      </c>
      <c r="IE46" s="169" t="e">
        <f t="shared" si="262"/>
        <v>#N/A</v>
      </c>
      <c r="IF46" s="169" t="e">
        <f t="shared" si="263"/>
        <v>#N/A</v>
      </c>
      <c r="IG46" s="169" t="e">
        <f t="shared" si="264"/>
        <v>#N/A</v>
      </c>
      <c r="IH46" s="169" t="e">
        <f t="shared" si="265"/>
        <v>#N/A</v>
      </c>
      <c r="II46" s="169" t="e">
        <f t="shared" si="266"/>
        <v>#N/A</v>
      </c>
      <c r="IJ46" s="169" t="e">
        <f t="shared" si="267"/>
        <v>#N/A</v>
      </c>
      <c r="IK46" s="169" t="e">
        <f t="shared" si="268"/>
        <v>#N/A</v>
      </c>
      <c r="IL46" s="169" t="e">
        <f t="shared" si="269"/>
        <v>#N/A</v>
      </c>
      <c r="IM46" s="169" t="e">
        <f t="shared" si="270"/>
        <v>#N/A</v>
      </c>
      <c r="IN46" s="169" t="e">
        <f t="shared" si="271"/>
        <v>#N/A</v>
      </c>
      <c r="IO46" s="169" t="e">
        <f t="shared" si="272"/>
        <v>#N/A</v>
      </c>
      <c r="IP46" s="169" t="e">
        <f t="shared" si="273"/>
        <v>#N/A</v>
      </c>
      <c r="IQ46" s="169" t="e">
        <f t="shared" si="274"/>
        <v>#N/A</v>
      </c>
      <c r="IR46" s="169" t="e">
        <f t="shared" si="275"/>
        <v>#N/A</v>
      </c>
      <c r="IS46" s="169" t="e">
        <f t="shared" si="276"/>
        <v>#N/A</v>
      </c>
      <c r="IT46" s="169" t="e">
        <f t="shared" si="277"/>
        <v>#N/A</v>
      </c>
      <c r="IU46" s="169" t="e">
        <f t="shared" si="278"/>
        <v>#N/A</v>
      </c>
      <c r="IV46" s="169" t="e">
        <f t="shared" si="279"/>
        <v>#N/A</v>
      </c>
      <c r="IW46" s="169" t="e">
        <f t="shared" si="280"/>
        <v>#N/A</v>
      </c>
      <c r="IX46" s="169" t="e">
        <f t="shared" si="281"/>
        <v>#N/A</v>
      </c>
      <c r="IY46" s="169" t="e">
        <f t="shared" si="282"/>
        <v>#N/A</v>
      </c>
      <c r="IZ46" s="169" t="e">
        <f t="shared" si="283"/>
        <v>#N/A</v>
      </c>
      <c r="JA46" s="169" t="e">
        <f t="shared" si="284"/>
        <v>#N/A</v>
      </c>
      <c r="JB46" s="169" t="e">
        <f t="shared" si="285"/>
        <v>#N/A</v>
      </c>
      <c r="JC46" s="169" t="e">
        <f t="shared" si="286"/>
        <v>#N/A</v>
      </c>
      <c r="JD46" s="169" t="e">
        <f t="shared" si="287"/>
        <v>#N/A</v>
      </c>
      <c r="JE46" s="169" t="e">
        <f t="shared" si="288"/>
        <v>#N/A</v>
      </c>
      <c r="JF46" s="169" t="e">
        <f t="shared" si="289"/>
        <v>#N/A</v>
      </c>
      <c r="JG46" s="169" t="e">
        <f t="shared" si="290"/>
        <v>#N/A</v>
      </c>
      <c r="JH46" s="169" t="e">
        <f t="shared" si="291"/>
        <v>#N/A</v>
      </c>
      <c r="JI46" s="169" t="e">
        <f t="shared" si="292"/>
        <v>#N/A</v>
      </c>
      <c r="JJ46" s="169" t="e">
        <f t="shared" si="293"/>
        <v>#N/A</v>
      </c>
      <c r="JK46" s="169" t="e">
        <f t="shared" si="294"/>
        <v>#N/A</v>
      </c>
      <c r="JL46" s="169" t="e">
        <f t="shared" si="295"/>
        <v>#N/A</v>
      </c>
      <c r="JM46" s="169" t="e">
        <f t="shared" si="296"/>
        <v>#N/A</v>
      </c>
      <c r="JN46" s="169" t="e">
        <f t="shared" si="297"/>
        <v>#N/A</v>
      </c>
      <c r="JO46" s="169" t="e">
        <f t="shared" si="298"/>
        <v>#N/A</v>
      </c>
      <c r="JP46" s="169" t="e">
        <f t="shared" si="299"/>
        <v>#N/A</v>
      </c>
      <c r="JQ46" s="169" t="e">
        <f t="shared" si="300"/>
        <v>#N/A</v>
      </c>
      <c r="JR46" s="169" t="e">
        <f t="shared" si="301"/>
        <v>#N/A</v>
      </c>
      <c r="JS46" s="169" t="e">
        <f t="shared" si="302"/>
        <v>#N/A</v>
      </c>
      <c r="JT46" s="169" t="e">
        <f t="shared" si="303"/>
        <v>#N/A</v>
      </c>
      <c r="JU46" s="169" t="e">
        <f t="shared" si="304"/>
        <v>#N/A</v>
      </c>
      <c r="JV46" s="169" t="e">
        <f t="shared" si="305"/>
        <v>#N/A</v>
      </c>
      <c r="JW46" s="169" t="e">
        <f t="shared" si="306"/>
        <v>#N/A</v>
      </c>
      <c r="JX46" s="169" t="e">
        <f t="shared" si="307"/>
        <v>#N/A</v>
      </c>
      <c r="JY46" s="169" t="e">
        <f t="shared" si="308"/>
        <v>#N/A</v>
      </c>
      <c r="JZ46" s="169" t="e">
        <f t="shared" si="309"/>
        <v>#N/A</v>
      </c>
      <c r="KA46" s="169" t="e">
        <f t="shared" si="310"/>
        <v>#N/A</v>
      </c>
      <c r="KB46" s="169" t="e">
        <f t="shared" si="311"/>
        <v>#N/A</v>
      </c>
      <c r="KC46" s="169" t="e">
        <f t="shared" si="312"/>
        <v>#N/A</v>
      </c>
      <c r="KD46" s="169" t="e">
        <f t="shared" si="313"/>
        <v>#N/A</v>
      </c>
      <c r="KE46" s="169" t="e">
        <f t="shared" si="314"/>
        <v>#N/A</v>
      </c>
      <c r="KF46" s="169" t="e">
        <f t="shared" si="315"/>
        <v>#N/A</v>
      </c>
      <c r="KG46" s="169" t="e">
        <f t="shared" si="316"/>
        <v>#N/A</v>
      </c>
      <c r="KH46" s="169" t="e">
        <f t="shared" si="317"/>
        <v>#N/A</v>
      </c>
      <c r="KI46" s="169" t="e">
        <f t="shared" si="318"/>
        <v>#N/A</v>
      </c>
      <c r="KJ46" s="169" t="e">
        <f t="shared" si="319"/>
        <v>#N/A</v>
      </c>
      <c r="KK46" s="169" t="e">
        <f t="shared" si="320"/>
        <v>#N/A</v>
      </c>
      <c r="KL46" s="169" t="e">
        <f t="shared" si="321"/>
        <v>#N/A</v>
      </c>
      <c r="KM46" s="169" t="e">
        <f t="shared" si="322"/>
        <v>#N/A</v>
      </c>
      <c r="KN46" s="169" t="e">
        <f t="shared" si="323"/>
        <v>#N/A</v>
      </c>
      <c r="KO46" s="169" t="e">
        <f t="shared" si="324"/>
        <v>#N/A</v>
      </c>
      <c r="KP46" s="169" t="e">
        <f t="shared" si="325"/>
        <v>#N/A</v>
      </c>
      <c r="KQ46" s="169" t="e">
        <f t="shared" si="326"/>
        <v>#N/A</v>
      </c>
      <c r="KR46" s="169" t="e">
        <f t="shared" si="327"/>
        <v>#N/A</v>
      </c>
      <c r="KS46" s="169" t="e">
        <f t="shared" si="328"/>
        <v>#N/A</v>
      </c>
      <c r="KT46" s="169" t="e">
        <f t="shared" si="329"/>
        <v>#N/A</v>
      </c>
      <c r="KU46" s="169" t="e">
        <f t="shared" si="330"/>
        <v>#N/A</v>
      </c>
      <c r="KV46" s="169" t="e">
        <f t="shared" si="331"/>
        <v>#N/A</v>
      </c>
      <c r="KW46" s="169" t="e">
        <f t="shared" si="332"/>
        <v>#N/A</v>
      </c>
      <c r="KX46" s="169" t="e">
        <f t="shared" si="333"/>
        <v>#N/A</v>
      </c>
      <c r="KY46" s="169" t="e">
        <f t="shared" si="334"/>
        <v>#N/A</v>
      </c>
      <c r="KZ46" s="169" t="e">
        <f t="shared" si="335"/>
        <v>#N/A</v>
      </c>
      <c r="LA46" s="169" t="e">
        <f t="shared" si="336"/>
        <v>#N/A</v>
      </c>
      <c r="LB46" s="169" t="e">
        <f t="shared" si="337"/>
        <v>#N/A</v>
      </c>
      <c r="LC46" s="169" t="e">
        <f t="shared" si="338"/>
        <v>#N/A</v>
      </c>
      <c r="LD46" s="169" t="e">
        <f t="shared" si="339"/>
        <v>#N/A</v>
      </c>
      <c r="LE46" s="169" t="e">
        <f t="shared" si="340"/>
        <v>#N/A</v>
      </c>
      <c r="LF46" s="169" t="e">
        <f t="shared" si="341"/>
        <v>#N/A</v>
      </c>
      <c r="LG46" s="169" t="e">
        <f t="shared" si="342"/>
        <v>#N/A</v>
      </c>
      <c r="LH46" s="169" t="e">
        <f t="shared" si="343"/>
        <v>#N/A</v>
      </c>
      <c r="LI46" s="169" t="e">
        <f t="shared" si="344"/>
        <v>#N/A</v>
      </c>
      <c r="LJ46" s="169" t="e">
        <f t="shared" si="345"/>
        <v>#N/A</v>
      </c>
      <c r="LK46" s="169" t="e">
        <f t="shared" si="346"/>
        <v>#N/A</v>
      </c>
      <c r="LL46" s="169" t="e">
        <f t="shared" si="347"/>
        <v>#N/A</v>
      </c>
      <c r="LM46" s="169" t="e">
        <f t="shared" si="348"/>
        <v>#N/A</v>
      </c>
      <c r="LN46" s="169" t="e">
        <f t="shared" si="349"/>
        <v>#N/A</v>
      </c>
      <c r="LO46" s="169" t="e">
        <f t="shared" si="350"/>
        <v>#N/A</v>
      </c>
      <c r="LP46" s="169" t="e">
        <f t="shared" si="351"/>
        <v>#N/A</v>
      </c>
      <c r="LQ46" s="169" t="e">
        <f t="shared" si="352"/>
        <v>#N/A</v>
      </c>
      <c r="LR46" s="169" t="e">
        <f t="shared" si="353"/>
        <v>#N/A</v>
      </c>
      <c r="LS46" s="169" t="e">
        <f t="shared" si="354"/>
        <v>#N/A</v>
      </c>
      <c r="LT46" s="169" t="e">
        <f t="shared" si="355"/>
        <v>#N/A</v>
      </c>
      <c r="LU46" s="169" t="e">
        <f t="shared" si="356"/>
        <v>#N/A</v>
      </c>
      <c r="LV46" s="169" t="e">
        <f t="shared" si="357"/>
        <v>#N/A</v>
      </c>
      <c r="LW46" s="169" t="e">
        <f t="shared" si="358"/>
        <v>#N/A</v>
      </c>
      <c r="LX46" s="169" t="e">
        <f t="shared" si="359"/>
        <v>#N/A</v>
      </c>
      <c r="LY46" s="169" t="e">
        <f t="shared" si="360"/>
        <v>#N/A</v>
      </c>
      <c r="LZ46" s="169" t="e">
        <f t="shared" si="361"/>
        <v>#N/A</v>
      </c>
      <c r="MA46" s="169" t="e">
        <f t="shared" si="362"/>
        <v>#N/A</v>
      </c>
      <c r="MB46" s="169" t="e">
        <f t="shared" si="363"/>
        <v>#N/A</v>
      </c>
      <c r="MC46" s="169" t="e">
        <f t="shared" si="364"/>
        <v>#N/A</v>
      </c>
      <c r="MD46" s="169" t="e">
        <f t="shared" si="365"/>
        <v>#N/A</v>
      </c>
      <c r="ME46" s="169" t="e">
        <f t="shared" si="366"/>
        <v>#N/A</v>
      </c>
      <c r="MF46" s="169" t="e">
        <f t="shared" si="367"/>
        <v>#N/A</v>
      </c>
      <c r="MG46" s="169" t="e">
        <f t="shared" si="368"/>
        <v>#N/A</v>
      </c>
      <c r="MH46" s="169" t="e">
        <f t="shared" si="369"/>
        <v>#N/A</v>
      </c>
      <c r="MI46" s="169" t="e">
        <f t="shared" si="370"/>
        <v>#N/A</v>
      </c>
      <c r="MJ46" s="169" t="e">
        <f t="shared" si="371"/>
        <v>#N/A</v>
      </c>
      <c r="MK46" s="169" t="e">
        <f t="shared" si="372"/>
        <v>#N/A</v>
      </c>
      <c r="ML46" s="169" t="e">
        <f t="shared" si="373"/>
        <v>#N/A</v>
      </c>
      <c r="MM46" s="169" t="e">
        <f t="shared" si="374"/>
        <v>#N/A</v>
      </c>
      <c r="MN46" s="169" t="e">
        <f t="shared" si="375"/>
        <v>#N/A</v>
      </c>
      <c r="MO46" s="169" t="e">
        <f t="shared" si="376"/>
        <v>#N/A</v>
      </c>
      <c r="MP46" s="169" t="e">
        <f t="shared" si="377"/>
        <v>#N/A</v>
      </c>
      <c r="MQ46" s="169" t="e">
        <f t="shared" si="378"/>
        <v>#N/A</v>
      </c>
      <c r="MR46" s="169" t="e">
        <f t="shared" si="379"/>
        <v>#N/A</v>
      </c>
      <c r="MS46" s="169" t="e">
        <f t="shared" si="380"/>
        <v>#N/A</v>
      </c>
      <c r="MT46" s="169" t="e">
        <f t="shared" si="381"/>
        <v>#N/A</v>
      </c>
      <c r="MU46" s="169" t="e">
        <f t="shared" si="382"/>
        <v>#N/A</v>
      </c>
      <c r="MV46" s="169" t="e">
        <f t="shared" si="383"/>
        <v>#N/A</v>
      </c>
      <c r="MW46" s="169" t="e">
        <f t="shared" si="384"/>
        <v>#N/A</v>
      </c>
      <c r="MX46" s="169" t="e">
        <f t="shared" si="385"/>
        <v>#N/A</v>
      </c>
      <c r="MY46" s="169" t="e">
        <f t="shared" si="386"/>
        <v>#N/A</v>
      </c>
      <c r="MZ46" s="169" t="e">
        <f t="shared" si="387"/>
        <v>#N/A</v>
      </c>
      <c r="NA46" s="169" t="e">
        <f t="shared" si="388"/>
        <v>#N/A</v>
      </c>
      <c r="NB46" s="169" t="e">
        <f t="shared" si="389"/>
        <v>#N/A</v>
      </c>
      <c r="NC46" s="169" t="e">
        <f t="shared" si="390"/>
        <v>#N/A</v>
      </c>
      <c r="ND46" s="169" t="e">
        <f t="shared" si="391"/>
        <v>#N/A</v>
      </c>
      <c r="NE46" s="169" t="e">
        <f t="shared" si="392"/>
        <v>#N/A</v>
      </c>
      <c r="NF46" s="169" t="e">
        <f t="shared" si="393"/>
        <v>#N/A</v>
      </c>
      <c r="NG46" s="169" t="e">
        <f t="shared" si="394"/>
        <v>#N/A</v>
      </c>
      <c r="NH46" s="169" t="e">
        <f t="shared" si="395"/>
        <v>#N/A</v>
      </c>
      <c r="NI46" s="169" t="e">
        <f t="shared" si="396"/>
        <v>#N/A</v>
      </c>
      <c r="NJ46" s="169" t="e">
        <f t="shared" si="397"/>
        <v>#N/A</v>
      </c>
      <c r="NK46" s="169" t="e">
        <f t="shared" si="398"/>
        <v>#N/A</v>
      </c>
      <c r="NL46" s="169" t="e">
        <f t="shared" si="399"/>
        <v>#N/A</v>
      </c>
      <c r="NM46" s="169" t="e">
        <f t="shared" si="400"/>
        <v>#N/A</v>
      </c>
      <c r="NN46" s="169" t="e">
        <f t="shared" si="401"/>
        <v>#N/A</v>
      </c>
      <c r="NO46" s="169" t="e">
        <f t="shared" si="402"/>
        <v>#N/A</v>
      </c>
      <c r="NP46" s="169" t="e">
        <f t="shared" si="403"/>
        <v>#N/A</v>
      </c>
      <c r="NQ46" s="169" t="e">
        <f t="shared" si="404"/>
        <v>#N/A</v>
      </c>
      <c r="NR46" s="169" t="e">
        <f t="shared" si="405"/>
        <v>#N/A</v>
      </c>
      <c r="NS46" s="169" t="e">
        <f t="shared" si="406"/>
        <v>#N/A</v>
      </c>
      <c r="NT46" s="169" t="e">
        <f t="shared" si="407"/>
        <v>#N/A</v>
      </c>
      <c r="NU46" s="169" t="e">
        <f t="shared" si="408"/>
        <v>#N/A</v>
      </c>
      <c r="NV46" s="169" t="e">
        <f t="shared" si="409"/>
        <v>#N/A</v>
      </c>
      <c r="NW46" s="169" t="e">
        <f t="shared" si="410"/>
        <v>#N/A</v>
      </c>
      <c r="NX46" s="169" t="e">
        <f t="shared" si="411"/>
        <v>#N/A</v>
      </c>
      <c r="NY46" s="169" t="e">
        <f t="shared" si="412"/>
        <v>#N/A</v>
      </c>
      <c r="NZ46" s="169" t="e">
        <f t="shared" si="413"/>
        <v>#N/A</v>
      </c>
      <c r="OA46" s="169" t="e">
        <f t="shared" si="414"/>
        <v>#N/A</v>
      </c>
      <c r="OB46" s="169" t="e">
        <f t="shared" si="415"/>
        <v>#N/A</v>
      </c>
      <c r="OC46" s="169" t="e">
        <f t="shared" si="416"/>
        <v>#N/A</v>
      </c>
      <c r="OD46" s="169" t="e">
        <f t="shared" si="417"/>
        <v>#N/A</v>
      </c>
      <c r="OE46" s="169" t="e">
        <f t="shared" si="418"/>
        <v>#N/A</v>
      </c>
      <c r="OF46" s="169" t="e">
        <f t="shared" si="419"/>
        <v>#N/A</v>
      </c>
      <c r="OG46" s="169" t="e">
        <f t="shared" si="420"/>
        <v>#N/A</v>
      </c>
      <c r="OH46" s="169" t="e">
        <f t="shared" si="421"/>
        <v>#N/A</v>
      </c>
      <c r="OI46" s="169" t="e">
        <f t="shared" si="422"/>
        <v>#N/A</v>
      </c>
      <c r="OJ46" s="169" t="e">
        <f t="shared" si="423"/>
        <v>#N/A</v>
      </c>
      <c r="OK46" s="169" t="e">
        <f t="shared" si="424"/>
        <v>#N/A</v>
      </c>
      <c r="OL46" s="169" t="e">
        <f t="shared" si="425"/>
        <v>#N/A</v>
      </c>
      <c r="OM46" s="169" t="e">
        <f t="shared" si="426"/>
        <v>#N/A</v>
      </c>
      <c r="ON46" s="169" t="e">
        <f t="shared" si="427"/>
        <v>#N/A</v>
      </c>
      <c r="OO46" s="169" t="e">
        <f t="shared" si="428"/>
        <v>#N/A</v>
      </c>
      <c r="OP46" s="169" t="e">
        <f t="shared" si="429"/>
        <v>#N/A</v>
      </c>
      <c r="OQ46" s="169" t="e">
        <f t="shared" si="430"/>
        <v>#N/A</v>
      </c>
      <c r="OR46" s="169" t="e">
        <f t="shared" si="431"/>
        <v>#N/A</v>
      </c>
      <c r="OS46" s="169" t="e">
        <f t="shared" si="432"/>
        <v>#N/A</v>
      </c>
      <c r="OT46" s="169" t="e">
        <f t="shared" si="433"/>
        <v>#N/A</v>
      </c>
      <c r="OU46" s="169" t="e">
        <f t="shared" si="434"/>
        <v>#N/A</v>
      </c>
      <c r="OV46" s="169" t="e">
        <f t="shared" si="435"/>
        <v>#N/A</v>
      </c>
      <c r="OW46" s="169" t="e">
        <f t="shared" si="436"/>
        <v>#N/A</v>
      </c>
      <c r="OX46" s="169" t="e">
        <f t="shared" si="437"/>
        <v>#N/A</v>
      </c>
      <c r="OY46" s="169" t="e">
        <f t="shared" si="438"/>
        <v>#N/A</v>
      </c>
      <c r="OZ46" s="169" t="e">
        <f t="shared" si="439"/>
        <v>#N/A</v>
      </c>
      <c r="PA46" s="169" t="e">
        <f t="shared" si="440"/>
        <v>#N/A</v>
      </c>
      <c r="PB46" s="169" t="e">
        <f t="shared" si="441"/>
        <v>#N/A</v>
      </c>
      <c r="PC46" s="169" t="e">
        <f t="shared" si="442"/>
        <v>#N/A</v>
      </c>
      <c r="PD46" s="169" t="e">
        <f t="shared" si="443"/>
        <v>#N/A</v>
      </c>
      <c r="PE46" s="169" t="e">
        <f t="shared" si="444"/>
        <v>#N/A</v>
      </c>
      <c r="PF46" s="169" t="e">
        <f t="shared" si="445"/>
        <v>#N/A</v>
      </c>
      <c r="PG46" s="169" t="e">
        <f t="shared" si="446"/>
        <v>#N/A</v>
      </c>
      <c r="PH46" s="169" t="e">
        <f t="shared" si="447"/>
        <v>#N/A</v>
      </c>
    </row>
    <row r="47" spans="1:424" hidden="1" x14ac:dyDescent="0.75">
      <c r="A47" s="4">
        <v>44</v>
      </c>
      <c r="B47" s="96" t="str">
        <f t="shared" si="208"/>
        <v/>
      </c>
      <c r="C47" s="95"/>
      <c r="D47" s="96" t="str">
        <f t="shared" si="209"/>
        <v/>
      </c>
      <c r="E47" s="124" t="str">
        <f t="shared" si="0"/>
        <v/>
      </c>
      <c r="F47" s="124" t="str">
        <f t="shared" si="1"/>
        <v/>
      </c>
      <c r="G47" s="73" t="str">
        <f t="shared" si="210"/>
        <v/>
      </c>
      <c r="H47" s="23"/>
      <c r="I47" s="57"/>
      <c r="J47" s="280"/>
      <c r="K47" s="74" t="str">
        <f>IF(AND(B47&gt;0,C47&gt;0,D47&gt;0),IF(ISBLANK(J47),IF(ISBLANK(H47),"",(D47-B47)*VLOOKUP(H47,VLookups!$A$4:$B$13,2,FALSE)),J47),"")</f>
        <v/>
      </c>
      <c r="L47" s="75" t="str">
        <f t="shared" si="246"/>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211"/>
        <v/>
      </c>
      <c r="W47" s="49" t="str">
        <f t="shared" si="212"/>
        <v/>
      </c>
      <c r="X47" s="49" t="str">
        <f t="shared" si="458"/>
        <v/>
      </c>
      <c r="Y47" s="49" t="str">
        <f t="shared" si="458"/>
        <v/>
      </c>
      <c r="Z47" s="49" t="str">
        <f t="shared" si="458"/>
        <v/>
      </c>
      <c r="AA47" s="49" t="str">
        <f t="shared" si="458"/>
        <v/>
      </c>
      <c r="AB47" s="49" t="str">
        <f t="shared" si="458"/>
        <v/>
      </c>
      <c r="AC47" s="49" t="str">
        <f t="shared" si="458"/>
        <v/>
      </c>
      <c r="AD47" s="49" t="str">
        <f t="shared" si="458"/>
        <v/>
      </c>
      <c r="AE47" s="49" t="str">
        <f t="shared" si="458"/>
        <v/>
      </c>
      <c r="AF47" s="49" t="str">
        <f t="shared" si="458"/>
        <v/>
      </c>
      <c r="AG47" s="49" t="str">
        <f t="shared" si="458"/>
        <v/>
      </c>
      <c r="AH47" s="49" t="str">
        <f t="shared" si="458"/>
        <v/>
      </c>
      <c r="AI47" s="49" t="str">
        <f t="shared" si="458"/>
        <v/>
      </c>
      <c r="AJ47" s="49" t="str">
        <f t="shared" si="458"/>
        <v/>
      </c>
      <c r="AK47" s="49" t="str">
        <f t="shared" si="458"/>
        <v/>
      </c>
      <c r="AL47" s="49" t="str">
        <f t="shared" si="458"/>
        <v/>
      </c>
      <c r="AM47" s="49" t="str">
        <f t="shared" si="458"/>
        <v/>
      </c>
      <c r="AN47" s="49" t="str">
        <f t="shared" si="458"/>
        <v/>
      </c>
      <c r="AO47" s="49" t="str">
        <f t="shared" si="458"/>
        <v/>
      </c>
      <c r="AP47" s="49" t="str">
        <f t="shared" si="458"/>
        <v/>
      </c>
      <c r="AQ47" s="49" t="str">
        <f t="shared" si="458"/>
        <v/>
      </c>
      <c r="AR47" s="49" t="str">
        <f t="shared" si="458"/>
        <v/>
      </c>
      <c r="AS47" s="49" t="str">
        <f t="shared" si="458"/>
        <v/>
      </c>
      <c r="AT47" s="49" t="str">
        <f t="shared" si="458"/>
        <v/>
      </c>
      <c r="AU47" s="49" t="str">
        <f t="shared" si="458"/>
        <v/>
      </c>
      <c r="AV47" s="49" t="str">
        <f t="shared" si="458"/>
        <v/>
      </c>
      <c r="AW47" s="49" t="str">
        <f t="shared" si="458"/>
        <v/>
      </c>
      <c r="AX47" s="49" t="str">
        <f t="shared" si="458"/>
        <v/>
      </c>
      <c r="AY47" s="49" t="str">
        <f t="shared" si="458"/>
        <v/>
      </c>
      <c r="AZ47" s="49" t="str">
        <f t="shared" si="458"/>
        <v/>
      </c>
      <c r="BA47" s="49" t="str">
        <f t="shared" si="458"/>
        <v/>
      </c>
      <c r="BB47" s="49" t="str">
        <f t="shared" si="458"/>
        <v/>
      </c>
      <c r="BC47" s="49" t="str">
        <f t="shared" si="458"/>
        <v/>
      </c>
      <c r="BD47" s="49" t="str">
        <f t="shared" si="458"/>
        <v/>
      </c>
      <c r="BE47" s="49" t="str">
        <f t="shared" si="458"/>
        <v/>
      </c>
      <c r="BF47" s="49" t="str">
        <f t="shared" si="458"/>
        <v/>
      </c>
      <c r="BG47" s="49" t="str">
        <f t="shared" si="458"/>
        <v/>
      </c>
      <c r="BH47" s="49" t="str">
        <f t="shared" si="458"/>
        <v/>
      </c>
      <c r="BI47" s="49" t="str">
        <f t="shared" si="458"/>
        <v/>
      </c>
      <c r="BJ47" s="49" t="str">
        <f t="shared" si="458"/>
        <v/>
      </c>
      <c r="BK47" s="49" t="str">
        <f t="shared" si="458"/>
        <v/>
      </c>
      <c r="BL47" s="49" t="str">
        <f t="shared" si="458"/>
        <v/>
      </c>
      <c r="BM47" s="49" t="str">
        <f t="shared" si="458"/>
        <v/>
      </c>
      <c r="BN47" s="49" t="str">
        <f t="shared" si="458"/>
        <v/>
      </c>
      <c r="BO47" s="49" t="str">
        <f t="shared" si="458"/>
        <v/>
      </c>
      <c r="BP47" s="49" t="str">
        <f t="shared" si="458"/>
        <v/>
      </c>
      <c r="BQ47" s="49" t="str">
        <f t="shared" si="458"/>
        <v/>
      </c>
      <c r="BR47" s="49" t="str">
        <f t="shared" si="458"/>
        <v/>
      </c>
      <c r="BS47" s="49" t="str">
        <f t="shared" si="458"/>
        <v/>
      </c>
      <c r="BT47" s="49" t="str">
        <f t="shared" si="458"/>
        <v/>
      </c>
      <c r="BU47" s="49" t="str">
        <f t="shared" si="458"/>
        <v/>
      </c>
      <c r="BV47" s="49" t="str">
        <f t="shared" si="458"/>
        <v/>
      </c>
      <c r="BW47" s="49" t="str">
        <f t="shared" si="458"/>
        <v/>
      </c>
      <c r="BX47" s="49" t="str">
        <f t="shared" si="458"/>
        <v/>
      </c>
      <c r="BY47" s="49" t="str">
        <f t="shared" si="458"/>
        <v/>
      </c>
      <c r="BZ47" s="49" t="str">
        <f t="shared" si="458"/>
        <v/>
      </c>
      <c r="CA47" s="49" t="str">
        <f t="shared" si="458"/>
        <v/>
      </c>
      <c r="CB47" s="49" t="str">
        <f t="shared" si="458"/>
        <v/>
      </c>
      <c r="CC47" s="49" t="str">
        <f t="shared" si="458"/>
        <v/>
      </c>
      <c r="CD47" s="49" t="str">
        <f t="shared" si="458"/>
        <v/>
      </c>
      <c r="CE47" s="49" t="str">
        <f t="shared" si="458"/>
        <v/>
      </c>
      <c r="CF47" s="49" t="str">
        <f t="shared" si="458"/>
        <v/>
      </c>
      <c r="CG47" s="49" t="str">
        <f t="shared" si="458"/>
        <v/>
      </c>
      <c r="CH47" s="49" t="str">
        <f t="shared" si="458"/>
        <v/>
      </c>
      <c r="CI47" s="49" t="str">
        <f t="shared" si="458"/>
        <v/>
      </c>
      <c r="CJ47" s="49" t="str">
        <f t="shared" si="456"/>
        <v/>
      </c>
      <c r="CK47" s="49" t="str">
        <f t="shared" si="456"/>
        <v/>
      </c>
      <c r="CL47" s="49" t="str">
        <f t="shared" si="456"/>
        <v/>
      </c>
      <c r="CM47" s="49" t="str">
        <f t="shared" si="456"/>
        <v/>
      </c>
      <c r="CN47" s="49" t="str">
        <f t="shared" si="456"/>
        <v/>
      </c>
      <c r="CO47" s="49" t="str">
        <f t="shared" si="456"/>
        <v/>
      </c>
      <c r="CP47" s="49" t="str">
        <f t="shared" si="456"/>
        <v/>
      </c>
      <c r="CQ47" s="49" t="str">
        <f t="shared" si="456"/>
        <v/>
      </c>
      <c r="CR47" s="49" t="str">
        <f t="shared" si="456"/>
        <v/>
      </c>
      <c r="CS47" s="49" t="str">
        <f t="shared" si="456"/>
        <v/>
      </c>
      <c r="CT47" s="49" t="str">
        <f t="shared" si="456"/>
        <v/>
      </c>
      <c r="CU47" s="49" t="str">
        <f t="shared" si="456"/>
        <v/>
      </c>
      <c r="CV47" s="49" t="str">
        <f t="shared" si="456"/>
        <v/>
      </c>
      <c r="CW47" s="49" t="str">
        <f t="shared" si="456"/>
        <v/>
      </c>
      <c r="CX47" s="49" t="str">
        <f t="shared" si="456"/>
        <v/>
      </c>
      <c r="CY47" s="49" t="str">
        <f t="shared" si="456"/>
        <v/>
      </c>
      <c r="CZ47" s="49" t="str">
        <f t="shared" si="456"/>
        <v/>
      </c>
      <c r="DA47" s="49" t="str">
        <f t="shared" si="456"/>
        <v/>
      </c>
      <c r="DB47" s="49" t="str">
        <f t="shared" si="456"/>
        <v/>
      </c>
      <c r="DC47" s="49" t="str">
        <f t="shared" si="456"/>
        <v/>
      </c>
      <c r="DD47" s="49" t="str">
        <f t="shared" si="456"/>
        <v/>
      </c>
      <c r="DE47" s="49" t="str">
        <f t="shared" si="456"/>
        <v/>
      </c>
      <c r="DF47" s="49" t="str">
        <f t="shared" si="456"/>
        <v/>
      </c>
      <c r="DG47" s="49" t="str">
        <f t="shared" si="456"/>
        <v/>
      </c>
      <c r="DH47" s="49" t="str">
        <f t="shared" si="456"/>
        <v/>
      </c>
      <c r="DI47" s="49" t="str">
        <f t="shared" si="456"/>
        <v/>
      </c>
      <c r="DJ47" s="49" t="str">
        <f t="shared" si="456"/>
        <v/>
      </c>
      <c r="DK47" s="49" t="str">
        <f t="shared" si="456"/>
        <v/>
      </c>
      <c r="DL47" s="49" t="str">
        <f t="shared" si="456"/>
        <v/>
      </c>
      <c r="DM47" s="49" t="str">
        <f t="shared" si="456"/>
        <v/>
      </c>
      <c r="DN47" s="49" t="str">
        <f t="shared" si="456"/>
        <v/>
      </c>
      <c r="DO47" s="49" t="str">
        <f t="shared" si="456"/>
        <v/>
      </c>
      <c r="DP47" s="49" t="str">
        <f t="shared" si="456"/>
        <v/>
      </c>
      <c r="DQ47" s="49" t="str">
        <f t="shared" si="456"/>
        <v/>
      </c>
      <c r="DR47" s="49" t="str">
        <f t="shared" si="456"/>
        <v/>
      </c>
      <c r="DS47" s="183" t="str">
        <f t="shared" si="213"/>
        <v/>
      </c>
      <c r="DT47" s="49" t="str">
        <f t="shared" si="214"/>
        <v/>
      </c>
      <c r="DU47" s="49" t="str">
        <f t="shared" si="459"/>
        <v/>
      </c>
      <c r="DV47" s="49" t="str">
        <f t="shared" si="459"/>
        <v/>
      </c>
      <c r="DW47" s="49" t="str">
        <f t="shared" si="459"/>
        <v/>
      </c>
      <c r="DX47" s="49" t="str">
        <f t="shared" si="459"/>
        <v/>
      </c>
      <c r="DY47" s="49" t="str">
        <f t="shared" si="459"/>
        <v/>
      </c>
      <c r="DZ47" s="49" t="str">
        <f t="shared" si="459"/>
        <v/>
      </c>
      <c r="EA47" s="49" t="str">
        <f t="shared" si="459"/>
        <v/>
      </c>
      <c r="EB47" s="49" t="str">
        <f t="shared" si="459"/>
        <v/>
      </c>
      <c r="EC47" s="49" t="str">
        <f t="shared" si="459"/>
        <v/>
      </c>
      <c r="ED47" s="49" t="str">
        <f t="shared" si="459"/>
        <v/>
      </c>
      <c r="EE47" s="49" t="str">
        <f t="shared" si="459"/>
        <v/>
      </c>
      <c r="EF47" s="49" t="str">
        <f t="shared" si="459"/>
        <v/>
      </c>
      <c r="EG47" s="49" t="str">
        <f t="shared" si="459"/>
        <v/>
      </c>
      <c r="EH47" s="49" t="str">
        <f t="shared" si="459"/>
        <v/>
      </c>
      <c r="EI47" s="49" t="str">
        <f t="shared" si="459"/>
        <v/>
      </c>
      <c r="EJ47" s="49" t="str">
        <f t="shared" si="459"/>
        <v/>
      </c>
      <c r="EK47" s="49" t="str">
        <f t="shared" si="459"/>
        <v/>
      </c>
      <c r="EL47" s="49" t="str">
        <f t="shared" si="459"/>
        <v/>
      </c>
      <c r="EM47" s="49" t="str">
        <f t="shared" si="459"/>
        <v/>
      </c>
      <c r="EN47" s="49" t="str">
        <f t="shared" si="459"/>
        <v/>
      </c>
      <c r="EO47" s="49" t="str">
        <f t="shared" si="459"/>
        <v/>
      </c>
      <c r="EP47" s="49" t="str">
        <f t="shared" si="459"/>
        <v/>
      </c>
      <c r="EQ47" s="49" t="str">
        <f t="shared" si="459"/>
        <v/>
      </c>
      <c r="ER47" s="49" t="str">
        <f t="shared" si="459"/>
        <v/>
      </c>
      <c r="ES47" s="49" t="str">
        <f t="shared" si="459"/>
        <v/>
      </c>
      <c r="ET47" s="49" t="str">
        <f t="shared" si="459"/>
        <v/>
      </c>
      <c r="EU47" s="49" t="str">
        <f t="shared" si="459"/>
        <v/>
      </c>
      <c r="EV47" s="49" t="str">
        <f t="shared" si="459"/>
        <v/>
      </c>
      <c r="EW47" s="49" t="str">
        <f t="shared" si="459"/>
        <v/>
      </c>
      <c r="EX47" s="49" t="str">
        <f t="shared" si="459"/>
        <v/>
      </c>
      <c r="EY47" s="49" t="str">
        <f t="shared" si="459"/>
        <v/>
      </c>
      <c r="EZ47" s="49" t="str">
        <f t="shared" si="459"/>
        <v/>
      </c>
      <c r="FA47" s="49" t="str">
        <f t="shared" si="459"/>
        <v/>
      </c>
      <c r="FB47" s="49" t="str">
        <f t="shared" si="459"/>
        <v/>
      </c>
      <c r="FC47" s="49" t="str">
        <f t="shared" si="459"/>
        <v/>
      </c>
      <c r="FD47" s="49" t="str">
        <f t="shared" si="459"/>
        <v/>
      </c>
      <c r="FE47" s="49" t="str">
        <f t="shared" si="459"/>
        <v/>
      </c>
      <c r="FF47" s="49" t="str">
        <f t="shared" si="459"/>
        <v/>
      </c>
      <c r="FG47" s="49" t="str">
        <f t="shared" si="459"/>
        <v/>
      </c>
      <c r="FH47" s="49" t="str">
        <f t="shared" si="459"/>
        <v/>
      </c>
      <c r="FI47" s="49" t="str">
        <f t="shared" si="459"/>
        <v/>
      </c>
      <c r="FJ47" s="49" t="str">
        <f t="shared" si="459"/>
        <v/>
      </c>
      <c r="FK47" s="49" t="str">
        <f t="shared" si="459"/>
        <v/>
      </c>
      <c r="FL47" s="49" t="str">
        <f t="shared" si="459"/>
        <v/>
      </c>
      <c r="FM47" s="49" t="str">
        <f t="shared" si="459"/>
        <v/>
      </c>
      <c r="FN47" s="49" t="str">
        <f t="shared" si="459"/>
        <v/>
      </c>
      <c r="FO47" s="49" t="str">
        <f t="shared" si="459"/>
        <v/>
      </c>
      <c r="FP47" s="49" t="str">
        <f t="shared" si="459"/>
        <v/>
      </c>
      <c r="FQ47" s="49" t="str">
        <f t="shared" si="459"/>
        <v/>
      </c>
      <c r="FR47" s="49" t="str">
        <f t="shared" si="459"/>
        <v/>
      </c>
      <c r="FS47" s="49" t="str">
        <f t="shared" si="459"/>
        <v/>
      </c>
      <c r="FT47" s="49" t="str">
        <f t="shared" si="459"/>
        <v/>
      </c>
      <c r="FU47" s="49" t="str">
        <f t="shared" si="459"/>
        <v/>
      </c>
      <c r="FV47" s="49" t="str">
        <f t="shared" si="459"/>
        <v/>
      </c>
      <c r="FW47" s="49" t="str">
        <f t="shared" si="459"/>
        <v/>
      </c>
      <c r="FX47" s="49" t="str">
        <f t="shared" si="459"/>
        <v/>
      </c>
      <c r="FY47" s="49" t="str">
        <f t="shared" si="459"/>
        <v/>
      </c>
      <c r="FZ47" s="49" t="str">
        <f t="shared" si="459"/>
        <v/>
      </c>
      <c r="GA47" s="49" t="str">
        <f t="shared" si="459"/>
        <v/>
      </c>
      <c r="GB47" s="49" t="str">
        <f t="shared" si="459"/>
        <v/>
      </c>
      <c r="GC47" s="49" t="str">
        <f t="shared" si="459"/>
        <v/>
      </c>
      <c r="GD47" s="49" t="str">
        <f t="shared" si="459"/>
        <v/>
      </c>
      <c r="GE47" s="49" t="str">
        <f t="shared" si="459"/>
        <v/>
      </c>
      <c r="GF47" s="49" t="str">
        <f t="shared" si="459"/>
        <v/>
      </c>
      <c r="GG47" s="49" t="str">
        <f t="shared" si="457"/>
        <v/>
      </c>
      <c r="GH47" s="49" t="str">
        <f t="shared" si="457"/>
        <v/>
      </c>
      <c r="GI47" s="49" t="str">
        <f t="shared" si="457"/>
        <v/>
      </c>
      <c r="GJ47" s="49" t="str">
        <f t="shared" si="457"/>
        <v/>
      </c>
      <c r="GK47" s="49" t="str">
        <f t="shared" si="457"/>
        <v/>
      </c>
      <c r="GL47" s="49" t="str">
        <f t="shared" si="457"/>
        <v/>
      </c>
      <c r="GM47" s="49" t="str">
        <f t="shared" si="457"/>
        <v/>
      </c>
      <c r="GN47" s="49" t="str">
        <f t="shared" si="457"/>
        <v/>
      </c>
      <c r="GO47" s="49" t="str">
        <f t="shared" si="457"/>
        <v/>
      </c>
      <c r="GP47" s="49" t="str">
        <f t="shared" si="457"/>
        <v/>
      </c>
      <c r="GQ47" s="49" t="str">
        <f t="shared" si="457"/>
        <v/>
      </c>
      <c r="GR47" s="49" t="str">
        <f t="shared" si="457"/>
        <v/>
      </c>
      <c r="GS47" s="49" t="str">
        <f t="shared" si="457"/>
        <v/>
      </c>
      <c r="GT47" s="49" t="str">
        <f t="shared" si="457"/>
        <v/>
      </c>
      <c r="GU47" s="49" t="str">
        <f t="shared" si="457"/>
        <v/>
      </c>
      <c r="GV47" s="49" t="str">
        <f t="shared" si="457"/>
        <v/>
      </c>
      <c r="GW47" s="49" t="str">
        <f t="shared" si="457"/>
        <v/>
      </c>
      <c r="GX47" s="49" t="str">
        <f t="shared" si="457"/>
        <v/>
      </c>
      <c r="GY47" s="49" t="str">
        <f t="shared" si="457"/>
        <v/>
      </c>
      <c r="GZ47" s="49" t="str">
        <f t="shared" si="457"/>
        <v/>
      </c>
      <c r="HA47" s="49" t="str">
        <f t="shared" si="457"/>
        <v/>
      </c>
      <c r="HB47" s="49" t="str">
        <f t="shared" si="457"/>
        <v/>
      </c>
      <c r="HC47" s="49" t="str">
        <f t="shared" si="457"/>
        <v/>
      </c>
      <c r="HD47" s="49" t="str">
        <f t="shared" si="457"/>
        <v/>
      </c>
      <c r="HE47" s="49" t="str">
        <f t="shared" si="457"/>
        <v/>
      </c>
      <c r="HF47" s="49" t="str">
        <f t="shared" si="457"/>
        <v/>
      </c>
      <c r="HG47" s="49" t="str">
        <f t="shared" si="457"/>
        <v/>
      </c>
      <c r="HH47" s="49" t="str">
        <f t="shared" si="457"/>
        <v/>
      </c>
      <c r="HI47" s="49" t="str">
        <f t="shared" si="457"/>
        <v/>
      </c>
      <c r="HJ47" s="49" t="str">
        <f t="shared" si="457"/>
        <v/>
      </c>
      <c r="HK47" s="49" t="str">
        <f t="shared" si="457"/>
        <v/>
      </c>
      <c r="HL47" s="49" t="str">
        <f t="shared" si="457"/>
        <v/>
      </c>
      <c r="HM47" s="49" t="str">
        <f t="shared" si="457"/>
        <v/>
      </c>
      <c r="HN47" s="49" t="str">
        <f t="shared" si="457"/>
        <v/>
      </c>
      <c r="HO47" s="49" t="str">
        <f t="shared" si="457"/>
        <v/>
      </c>
      <c r="HP47" s="169" t="e">
        <f t="shared" si="247"/>
        <v>#N/A</v>
      </c>
      <c r="HQ47" s="169" t="e">
        <f t="shared" si="248"/>
        <v>#N/A</v>
      </c>
      <c r="HR47" s="169" t="e">
        <f t="shared" si="249"/>
        <v>#N/A</v>
      </c>
      <c r="HS47" s="169" t="e">
        <f t="shared" si="250"/>
        <v>#N/A</v>
      </c>
      <c r="HT47" s="169" t="e">
        <f t="shared" si="251"/>
        <v>#N/A</v>
      </c>
      <c r="HU47" s="169" t="e">
        <f t="shared" si="252"/>
        <v>#N/A</v>
      </c>
      <c r="HV47" s="169" t="e">
        <f t="shared" si="253"/>
        <v>#N/A</v>
      </c>
      <c r="HW47" s="169" t="e">
        <f t="shared" si="254"/>
        <v>#N/A</v>
      </c>
      <c r="HX47" s="169" t="e">
        <f t="shared" si="255"/>
        <v>#N/A</v>
      </c>
      <c r="HY47" s="169" t="e">
        <f t="shared" si="256"/>
        <v>#N/A</v>
      </c>
      <c r="HZ47" s="169" t="e">
        <f t="shared" si="257"/>
        <v>#N/A</v>
      </c>
      <c r="IA47" s="169" t="e">
        <f t="shared" si="258"/>
        <v>#N/A</v>
      </c>
      <c r="IB47" s="169" t="e">
        <f t="shared" si="259"/>
        <v>#N/A</v>
      </c>
      <c r="IC47" s="169" t="e">
        <f t="shared" si="260"/>
        <v>#N/A</v>
      </c>
      <c r="ID47" s="169" t="e">
        <f t="shared" si="261"/>
        <v>#N/A</v>
      </c>
      <c r="IE47" s="169" t="e">
        <f t="shared" si="262"/>
        <v>#N/A</v>
      </c>
      <c r="IF47" s="169" t="e">
        <f t="shared" si="263"/>
        <v>#N/A</v>
      </c>
      <c r="IG47" s="169" t="e">
        <f t="shared" si="264"/>
        <v>#N/A</v>
      </c>
      <c r="IH47" s="169" t="e">
        <f t="shared" si="265"/>
        <v>#N/A</v>
      </c>
      <c r="II47" s="169" t="e">
        <f t="shared" si="266"/>
        <v>#N/A</v>
      </c>
      <c r="IJ47" s="169" t="e">
        <f t="shared" si="267"/>
        <v>#N/A</v>
      </c>
      <c r="IK47" s="169" t="e">
        <f t="shared" si="268"/>
        <v>#N/A</v>
      </c>
      <c r="IL47" s="169" t="e">
        <f t="shared" si="269"/>
        <v>#N/A</v>
      </c>
      <c r="IM47" s="169" t="e">
        <f t="shared" si="270"/>
        <v>#N/A</v>
      </c>
      <c r="IN47" s="169" t="e">
        <f t="shared" si="271"/>
        <v>#N/A</v>
      </c>
      <c r="IO47" s="169" t="e">
        <f t="shared" si="272"/>
        <v>#N/A</v>
      </c>
      <c r="IP47" s="169" t="e">
        <f t="shared" si="273"/>
        <v>#N/A</v>
      </c>
      <c r="IQ47" s="169" t="e">
        <f t="shared" si="274"/>
        <v>#N/A</v>
      </c>
      <c r="IR47" s="169" t="e">
        <f t="shared" si="275"/>
        <v>#N/A</v>
      </c>
      <c r="IS47" s="169" t="e">
        <f t="shared" si="276"/>
        <v>#N/A</v>
      </c>
      <c r="IT47" s="169" t="e">
        <f t="shared" si="277"/>
        <v>#N/A</v>
      </c>
      <c r="IU47" s="169" t="e">
        <f t="shared" si="278"/>
        <v>#N/A</v>
      </c>
      <c r="IV47" s="169" t="e">
        <f t="shared" si="279"/>
        <v>#N/A</v>
      </c>
      <c r="IW47" s="169" t="e">
        <f t="shared" si="280"/>
        <v>#N/A</v>
      </c>
      <c r="IX47" s="169" t="e">
        <f t="shared" si="281"/>
        <v>#N/A</v>
      </c>
      <c r="IY47" s="169" t="e">
        <f t="shared" si="282"/>
        <v>#N/A</v>
      </c>
      <c r="IZ47" s="169" t="e">
        <f t="shared" si="283"/>
        <v>#N/A</v>
      </c>
      <c r="JA47" s="169" t="e">
        <f t="shared" si="284"/>
        <v>#N/A</v>
      </c>
      <c r="JB47" s="169" t="e">
        <f t="shared" si="285"/>
        <v>#N/A</v>
      </c>
      <c r="JC47" s="169" t="e">
        <f t="shared" si="286"/>
        <v>#N/A</v>
      </c>
      <c r="JD47" s="169" t="e">
        <f t="shared" si="287"/>
        <v>#N/A</v>
      </c>
      <c r="JE47" s="169" t="e">
        <f t="shared" si="288"/>
        <v>#N/A</v>
      </c>
      <c r="JF47" s="169" t="e">
        <f t="shared" si="289"/>
        <v>#N/A</v>
      </c>
      <c r="JG47" s="169" t="e">
        <f t="shared" si="290"/>
        <v>#N/A</v>
      </c>
      <c r="JH47" s="169" t="e">
        <f t="shared" si="291"/>
        <v>#N/A</v>
      </c>
      <c r="JI47" s="169" t="e">
        <f t="shared" si="292"/>
        <v>#N/A</v>
      </c>
      <c r="JJ47" s="169" t="e">
        <f t="shared" si="293"/>
        <v>#N/A</v>
      </c>
      <c r="JK47" s="169" t="e">
        <f t="shared" si="294"/>
        <v>#N/A</v>
      </c>
      <c r="JL47" s="169" t="e">
        <f t="shared" si="295"/>
        <v>#N/A</v>
      </c>
      <c r="JM47" s="169" t="e">
        <f t="shared" si="296"/>
        <v>#N/A</v>
      </c>
      <c r="JN47" s="169" t="e">
        <f t="shared" si="297"/>
        <v>#N/A</v>
      </c>
      <c r="JO47" s="169" t="e">
        <f t="shared" si="298"/>
        <v>#N/A</v>
      </c>
      <c r="JP47" s="169" t="e">
        <f t="shared" si="299"/>
        <v>#N/A</v>
      </c>
      <c r="JQ47" s="169" t="e">
        <f t="shared" si="300"/>
        <v>#N/A</v>
      </c>
      <c r="JR47" s="169" t="e">
        <f t="shared" si="301"/>
        <v>#N/A</v>
      </c>
      <c r="JS47" s="169" t="e">
        <f t="shared" si="302"/>
        <v>#N/A</v>
      </c>
      <c r="JT47" s="169" t="e">
        <f t="shared" si="303"/>
        <v>#N/A</v>
      </c>
      <c r="JU47" s="169" t="e">
        <f t="shared" si="304"/>
        <v>#N/A</v>
      </c>
      <c r="JV47" s="169" t="e">
        <f t="shared" si="305"/>
        <v>#N/A</v>
      </c>
      <c r="JW47" s="169" t="e">
        <f t="shared" si="306"/>
        <v>#N/A</v>
      </c>
      <c r="JX47" s="169" t="e">
        <f t="shared" si="307"/>
        <v>#N/A</v>
      </c>
      <c r="JY47" s="169" t="e">
        <f t="shared" si="308"/>
        <v>#N/A</v>
      </c>
      <c r="JZ47" s="169" t="e">
        <f t="shared" si="309"/>
        <v>#N/A</v>
      </c>
      <c r="KA47" s="169" t="e">
        <f t="shared" si="310"/>
        <v>#N/A</v>
      </c>
      <c r="KB47" s="169" t="e">
        <f t="shared" si="311"/>
        <v>#N/A</v>
      </c>
      <c r="KC47" s="169" t="e">
        <f t="shared" si="312"/>
        <v>#N/A</v>
      </c>
      <c r="KD47" s="169" t="e">
        <f t="shared" si="313"/>
        <v>#N/A</v>
      </c>
      <c r="KE47" s="169" t="e">
        <f t="shared" si="314"/>
        <v>#N/A</v>
      </c>
      <c r="KF47" s="169" t="e">
        <f t="shared" si="315"/>
        <v>#N/A</v>
      </c>
      <c r="KG47" s="169" t="e">
        <f t="shared" si="316"/>
        <v>#N/A</v>
      </c>
      <c r="KH47" s="169" t="e">
        <f t="shared" si="317"/>
        <v>#N/A</v>
      </c>
      <c r="KI47" s="169" t="e">
        <f t="shared" si="318"/>
        <v>#N/A</v>
      </c>
      <c r="KJ47" s="169" t="e">
        <f t="shared" si="319"/>
        <v>#N/A</v>
      </c>
      <c r="KK47" s="169" t="e">
        <f t="shared" si="320"/>
        <v>#N/A</v>
      </c>
      <c r="KL47" s="169" t="e">
        <f t="shared" si="321"/>
        <v>#N/A</v>
      </c>
      <c r="KM47" s="169" t="e">
        <f t="shared" si="322"/>
        <v>#N/A</v>
      </c>
      <c r="KN47" s="169" t="e">
        <f t="shared" si="323"/>
        <v>#N/A</v>
      </c>
      <c r="KO47" s="169" t="e">
        <f t="shared" si="324"/>
        <v>#N/A</v>
      </c>
      <c r="KP47" s="169" t="e">
        <f t="shared" si="325"/>
        <v>#N/A</v>
      </c>
      <c r="KQ47" s="169" t="e">
        <f t="shared" si="326"/>
        <v>#N/A</v>
      </c>
      <c r="KR47" s="169" t="e">
        <f t="shared" si="327"/>
        <v>#N/A</v>
      </c>
      <c r="KS47" s="169" t="e">
        <f t="shared" si="328"/>
        <v>#N/A</v>
      </c>
      <c r="KT47" s="169" t="e">
        <f t="shared" si="329"/>
        <v>#N/A</v>
      </c>
      <c r="KU47" s="169" t="e">
        <f t="shared" si="330"/>
        <v>#N/A</v>
      </c>
      <c r="KV47" s="169" t="e">
        <f t="shared" si="331"/>
        <v>#N/A</v>
      </c>
      <c r="KW47" s="169" t="e">
        <f t="shared" si="332"/>
        <v>#N/A</v>
      </c>
      <c r="KX47" s="169" t="e">
        <f t="shared" si="333"/>
        <v>#N/A</v>
      </c>
      <c r="KY47" s="169" t="e">
        <f t="shared" si="334"/>
        <v>#N/A</v>
      </c>
      <c r="KZ47" s="169" t="e">
        <f t="shared" si="335"/>
        <v>#N/A</v>
      </c>
      <c r="LA47" s="169" t="e">
        <f t="shared" si="336"/>
        <v>#N/A</v>
      </c>
      <c r="LB47" s="169" t="e">
        <f t="shared" si="337"/>
        <v>#N/A</v>
      </c>
      <c r="LC47" s="169" t="e">
        <f t="shared" si="338"/>
        <v>#N/A</v>
      </c>
      <c r="LD47" s="169" t="e">
        <f t="shared" si="339"/>
        <v>#N/A</v>
      </c>
      <c r="LE47" s="169" t="e">
        <f t="shared" si="340"/>
        <v>#N/A</v>
      </c>
      <c r="LF47" s="169" t="e">
        <f t="shared" si="341"/>
        <v>#N/A</v>
      </c>
      <c r="LG47" s="169" t="e">
        <f t="shared" si="342"/>
        <v>#N/A</v>
      </c>
      <c r="LH47" s="169" t="e">
        <f t="shared" si="343"/>
        <v>#N/A</v>
      </c>
      <c r="LI47" s="169" t="e">
        <f t="shared" si="344"/>
        <v>#N/A</v>
      </c>
      <c r="LJ47" s="169" t="e">
        <f t="shared" si="345"/>
        <v>#N/A</v>
      </c>
      <c r="LK47" s="169" t="e">
        <f t="shared" si="346"/>
        <v>#N/A</v>
      </c>
      <c r="LL47" s="169" t="e">
        <f t="shared" si="347"/>
        <v>#N/A</v>
      </c>
      <c r="LM47" s="169" t="e">
        <f t="shared" si="348"/>
        <v>#N/A</v>
      </c>
      <c r="LN47" s="169" t="e">
        <f t="shared" si="349"/>
        <v>#N/A</v>
      </c>
      <c r="LO47" s="169" t="e">
        <f t="shared" si="350"/>
        <v>#N/A</v>
      </c>
      <c r="LP47" s="169" t="e">
        <f t="shared" si="351"/>
        <v>#N/A</v>
      </c>
      <c r="LQ47" s="169" t="e">
        <f t="shared" si="352"/>
        <v>#N/A</v>
      </c>
      <c r="LR47" s="169" t="e">
        <f t="shared" si="353"/>
        <v>#N/A</v>
      </c>
      <c r="LS47" s="169" t="e">
        <f t="shared" si="354"/>
        <v>#N/A</v>
      </c>
      <c r="LT47" s="169" t="e">
        <f t="shared" si="355"/>
        <v>#N/A</v>
      </c>
      <c r="LU47" s="169" t="e">
        <f t="shared" si="356"/>
        <v>#N/A</v>
      </c>
      <c r="LV47" s="169" t="e">
        <f t="shared" si="357"/>
        <v>#N/A</v>
      </c>
      <c r="LW47" s="169" t="e">
        <f t="shared" si="358"/>
        <v>#N/A</v>
      </c>
      <c r="LX47" s="169" t="e">
        <f t="shared" si="359"/>
        <v>#N/A</v>
      </c>
      <c r="LY47" s="169" t="e">
        <f t="shared" si="360"/>
        <v>#N/A</v>
      </c>
      <c r="LZ47" s="169" t="e">
        <f t="shared" si="361"/>
        <v>#N/A</v>
      </c>
      <c r="MA47" s="169" t="e">
        <f t="shared" si="362"/>
        <v>#N/A</v>
      </c>
      <c r="MB47" s="169" t="e">
        <f t="shared" si="363"/>
        <v>#N/A</v>
      </c>
      <c r="MC47" s="169" t="e">
        <f t="shared" si="364"/>
        <v>#N/A</v>
      </c>
      <c r="MD47" s="169" t="e">
        <f t="shared" si="365"/>
        <v>#N/A</v>
      </c>
      <c r="ME47" s="169" t="e">
        <f t="shared" si="366"/>
        <v>#N/A</v>
      </c>
      <c r="MF47" s="169" t="e">
        <f t="shared" si="367"/>
        <v>#N/A</v>
      </c>
      <c r="MG47" s="169" t="e">
        <f t="shared" si="368"/>
        <v>#N/A</v>
      </c>
      <c r="MH47" s="169" t="e">
        <f t="shared" si="369"/>
        <v>#N/A</v>
      </c>
      <c r="MI47" s="169" t="e">
        <f t="shared" si="370"/>
        <v>#N/A</v>
      </c>
      <c r="MJ47" s="169" t="e">
        <f t="shared" si="371"/>
        <v>#N/A</v>
      </c>
      <c r="MK47" s="169" t="e">
        <f t="shared" si="372"/>
        <v>#N/A</v>
      </c>
      <c r="ML47" s="169" t="e">
        <f t="shared" si="373"/>
        <v>#N/A</v>
      </c>
      <c r="MM47" s="169" t="e">
        <f t="shared" si="374"/>
        <v>#N/A</v>
      </c>
      <c r="MN47" s="169" t="e">
        <f t="shared" si="375"/>
        <v>#N/A</v>
      </c>
      <c r="MO47" s="169" t="e">
        <f t="shared" si="376"/>
        <v>#N/A</v>
      </c>
      <c r="MP47" s="169" t="e">
        <f t="shared" si="377"/>
        <v>#N/A</v>
      </c>
      <c r="MQ47" s="169" t="e">
        <f t="shared" si="378"/>
        <v>#N/A</v>
      </c>
      <c r="MR47" s="169" t="e">
        <f t="shared" si="379"/>
        <v>#N/A</v>
      </c>
      <c r="MS47" s="169" t="e">
        <f t="shared" si="380"/>
        <v>#N/A</v>
      </c>
      <c r="MT47" s="169" t="e">
        <f t="shared" si="381"/>
        <v>#N/A</v>
      </c>
      <c r="MU47" s="169" t="e">
        <f t="shared" si="382"/>
        <v>#N/A</v>
      </c>
      <c r="MV47" s="169" t="e">
        <f t="shared" si="383"/>
        <v>#N/A</v>
      </c>
      <c r="MW47" s="169" t="e">
        <f t="shared" si="384"/>
        <v>#N/A</v>
      </c>
      <c r="MX47" s="169" t="e">
        <f t="shared" si="385"/>
        <v>#N/A</v>
      </c>
      <c r="MY47" s="169" t="e">
        <f t="shared" si="386"/>
        <v>#N/A</v>
      </c>
      <c r="MZ47" s="169" t="e">
        <f t="shared" si="387"/>
        <v>#N/A</v>
      </c>
      <c r="NA47" s="169" t="e">
        <f t="shared" si="388"/>
        <v>#N/A</v>
      </c>
      <c r="NB47" s="169" t="e">
        <f t="shared" si="389"/>
        <v>#N/A</v>
      </c>
      <c r="NC47" s="169" t="e">
        <f t="shared" si="390"/>
        <v>#N/A</v>
      </c>
      <c r="ND47" s="169" t="e">
        <f t="shared" si="391"/>
        <v>#N/A</v>
      </c>
      <c r="NE47" s="169" t="e">
        <f t="shared" si="392"/>
        <v>#N/A</v>
      </c>
      <c r="NF47" s="169" t="e">
        <f t="shared" si="393"/>
        <v>#N/A</v>
      </c>
      <c r="NG47" s="169" t="e">
        <f t="shared" si="394"/>
        <v>#N/A</v>
      </c>
      <c r="NH47" s="169" t="e">
        <f t="shared" si="395"/>
        <v>#N/A</v>
      </c>
      <c r="NI47" s="169" t="e">
        <f t="shared" si="396"/>
        <v>#N/A</v>
      </c>
      <c r="NJ47" s="169" t="e">
        <f t="shared" si="397"/>
        <v>#N/A</v>
      </c>
      <c r="NK47" s="169" t="e">
        <f t="shared" si="398"/>
        <v>#N/A</v>
      </c>
      <c r="NL47" s="169" t="e">
        <f t="shared" si="399"/>
        <v>#N/A</v>
      </c>
      <c r="NM47" s="169" t="e">
        <f t="shared" si="400"/>
        <v>#N/A</v>
      </c>
      <c r="NN47" s="169" t="e">
        <f t="shared" si="401"/>
        <v>#N/A</v>
      </c>
      <c r="NO47" s="169" t="e">
        <f t="shared" si="402"/>
        <v>#N/A</v>
      </c>
      <c r="NP47" s="169" t="e">
        <f t="shared" si="403"/>
        <v>#N/A</v>
      </c>
      <c r="NQ47" s="169" t="e">
        <f t="shared" si="404"/>
        <v>#N/A</v>
      </c>
      <c r="NR47" s="169" t="e">
        <f t="shared" si="405"/>
        <v>#N/A</v>
      </c>
      <c r="NS47" s="169" t="e">
        <f t="shared" si="406"/>
        <v>#N/A</v>
      </c>
      <c r="NT47" s="169" t="e">
        <f t="shared" si="407"/>
        <v>#N/A</v>
      </c>
      <c r="NU47" s="169" t="e">
        <f t="shared" si="408"/>
        <v>#N/A</v>
      </c>
      <c r="NV47" s="169" t="e">
        <f t="shared" si="409"/>
        <v>#N/A</v>
      </c>
      <c r="NW47" s="169" t="e">
        <f t="shared" si="410"/>
        <v>#N/A</v>
      </c>
      <c r="NX47" s="169" t="e">
        <f t="shared" si="411"/>
        <v>#N/A</v>
      </c>
      <c r="NY47" s="169" t="e">
        <f t="shared" si="412"/>
        <v>#N/A</v>
      </c>
      <c r="NZ47" s="169" t="e">
        <f t="shared" si="413"/>
        <v>#N/A</v>
      </c>
      <c r="OA47" s="169" t="e">
        <f t="shared" si="414"/>
        <v>#N/A</v>
      </c>
      <c r="OB47" s="169" t="e">
        <f t="shared" si="415"/>
        <v>#N/A</v>
      </c>
      <c r="OC47" s="169" t="e">
        <f t="shared" si="416"/>
        <v>#N/A</v>
      </c>
      <c r="OD47" s="169" t="e">
        <f t="shared" si="417"/>
        <v>#N/A</v>
      </c>
      <c r="OE47" s="169" t="e">
        <f t="shared" si="418"/>
        <v>#N/A</v>
      </c>
      <c r="OF47" s="169" t="e">
        <f t="shared" si="419"/>
        <v>#N/A</v>
      </c>
      <c r="OG47" s="169" t="e">
        <f t="shared" si="420"/>
        <v>#N/A</v>
      </c>
      <c r="OH47" s="169" t="e">
        <f t="shared" si="421"/>
        <v>#N/A</v>
      </c>
      <c r="OI47" s="169" t="e">
        <f t="shared" si="422"/>
        <v>#N/A</v>
      </c>
      <c r="OJ47" s="169" t="e">
        <f t="shared" si="423"/>
        <v>#N/A</v>
      </c>
      <c r="OK47" s="169" t="e">
        <f t="shared" si="424"/>
        <v>#N/A</v>
      </c>
      <c r="OL47" s="169" t="e">
        <f t="shared" si="425"/>
        <v>#N/A</v>
      </c>
      <c r="OM47" s="169" t="e">
        <f t="shared" si="426"/>
        <v>#N/A</v>
      </c>
      <c r="ON47" s="169" t="e">
        <f t="shared" si="427"/>
        <v>#N/A</v>
      </c>
      <c r="OO47" s="169" t="e">
        <f t="shared" si="428"/>
        <v>#N/A</v>
      </c>
      <c r="OP47" s="169" t="e">
        <f t="shared" si="429"/>
        <v>#N/A</v>
      </c>
      <c r="OQ47" s="169" t="e">
        <f t="shared" si="430"/>
        <v>#N/A</v>
      </c>
      <c r="OR47" s="169" t="e">
        <f t="shared" si="431"/>
        <v>#N/A</v>
      </c>
      <c r="OS47" s="169" t="e">
        <f t="shared" si="432"/>
        <v>#N/A</v>
      </c>
      <c r="OT47" s="169" t="e">
        <f t="shared" si="433"/>
        <v>#N/A</v>
      </c>
      <c r="OU47" s="169" t="e">
        <f t="shared" si="434"/>
        <v>#N/A</v>
      </c>
      <c r="OV47" s="169" t="e">
        <f t="shared" si="435"/>
        <v>#N/A</v>
      </c>
      <c r="OW47" s="169" t="e">
        <f t="shared" si="436"/>
        <v>#N/A</v>
      </c>
      <c r="OX47" s="169" t="e">
        <f t="shared" si="437"/>
        <v>#N/A</v>
      </c>
      <c r="OY47" s="169" t="e">
        <f t="shared" si="438"/>
        <v>#N/A</v>
      </c>
      <c r="OZ47" s="169" t="e">
        <f t="shared" si="439"/>
        <v>#N/A</v>
      </c>
      <c r="PA47" s="169" t="e">
        <f t="shared" si="440"/>
        <v>#N/A</v>
      </c>
      <c r="PB47" s="169" t="e">
        <f t="shared" si="441"/>
        <v>#N/A</v>
      </c>
      <c r="PC47" s="169" t="e">
        <f t="shared" si="442"/>
        <v>#N/A</v>
      </c>
      <c r="PD47" s="169" t="e">
        <f t="shared" si="443"/>
        <v>#N/A</v>
      </c>
      <c r="PE47" s="169" t="e">
        <f t="shared" si="444"/>
        <v>#N/A</v>
      </c>
      <c r="PF47" s="169" t="e">
        <f t="shared" si="445"/>
        <v>#N/A</v>
      </c>
      <c r="PG47" s="169" t="e">
        <f t="shared" si="446"/>
        <v>#N/A</v>
      </c>
      <c r="PH47" s="169" t="e">
        <f t="shared" si="447"/>
        <v>#N/A</v>
      </c>
    </row>
    <row r="48" spans="1:424" hidden="1" x14ac:dyDescent="0.75">
      <c r="A48" s="4">
        <v>45</v>
      </c>
      <c r="B48" s="96" t="str">
        <f t="shared" si="208"/>
        <v/>
      </c>
      <c r="C48" s="95"/>
      <c r="D48" s="96" t="str">
        <f t="shared" si="209"/>
        <v/>
      </c>
      <c r="E48" s="124" t="str">
        <f t="shared" si="0"/>
        <v/>
      </c>
      <c r="F48" s="124" t="str">
        <f t="shared" si="1"/>
        <v/>
      </c>
      <c r="G48" s="73" t="str">
        <f t="shared" si="210"/>
        <v/>
      </c>
      <c r="H48" s="23"/>
      <c r="I48" s="57"/>
      <c r="J48" s="280"/>
      <c r="K48" s="74" t="str">
        <f>IF(AND(B48&gt;0,C48&gt;0,D48&gt;0),IF(ISBLANK(J48),IF(ISBLANK(H48),"",(D48-B48)*VLOOKUP(H48,VLookups!$A$4:$B$13,2,FALSE)),J48),"")</f>
        <v/>
      </c>
      <c r="L48" s="75" t="str">
        <f t="shared" si="246"/>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211"/>
        <v/>
      </c>
      <c r="W48" s="49" t="str">
        <f t="shared" si="212"/>
        <v/>
      </c>
      <c r="X48" s="49" t="str">
        <f t="shared" si="458"/>
        <v/>
      </c>
      <c r="Y48" s="49" t="str">
        <f t="shared" si="458"/>
        <v/>
      </c>
      <c r="Z48" s="49" t="str">
        <f t="shared" si="458"/>
        <v/>
      </c>
      <c r="AA48" s="49" t="str">
        <f t="shared" si="458"/>
        <v/>
      </c>
      <c r="AB48" s="49" t="str">
        <f t="shared" si="458"/>
        <v/>
      </c>
      <c r="AC48" s="49" t="str">
        <f t="shared" si="458"/>
        <v/>
      </c>
      <c r="AD48" s="49" t="str">
        <f t="shared" si="458"/>
        <v/>
      </c>
      <c r="AE48" s="49" t="str">
        <f t="shared" si="458"/>
        <v/>
      </c>
      <c r="AF48" s="49" t="str">
        <f t="shared" si="458"/>
        <v/>
      </c>
      <c r="AG48" s="49" t="str">
        <f t="shared" si="458"/>
        <v/>
      </c>
      <c r="AH48" s="49" t="str">
        <f t="shared" si="458"/>
        <v/>
      </c>
      <c r="AI48" s="49" t="str">
        <f t="shared" si="458"/>
        <v/>
      </c>
      <c r="AJ48" s="49" t="str">
        <f t="shared" si="458"/>
        <v/>
      </c>
      <c r="AK48" s="49" t="str">
        <f t="shared" si="458"/>
        <v/>
      </c>
      <c r="AL48" s="49" t="str">
        <f t="shared" si="458"/>
        <v/>
      </c>
      <c r="AM48" s="49" t="str">
        <f t="shared" si="458"/>
        <v/>
      </c>
      <c r="AN48" s="49" t="str">
        <f t="shared" si="458"/>
        <v/>
      </c>
      <c r="AO48" s="49" t="str">
        <f t="shared" si="458"/>
        <v/>
      </c>
      <c r="AP48" s="49" t="str">
        <f t="shared" si="458"/>
        <v/>
      </c>
      <c r="AQ48" s="49" t="str">
        <f t="shared" si="458"/>
        <v/>
      </c>
      <c r="AR48" s="49" t="str">
        <f t="shared" si="458"/>
        <v/>
      </c>
      <c r="AS48" s="49" t="str">
        <f t="shared" si="458"/>
        <v/>
      </c>
      <c r="AT48" s="49" t="str">
        <f t="shared" si="458"/>
        <v/>
      </c>
      <c r="AU48" s="49" t="str">
        <f t="shared" si="458"/>
        <v/>
      </c>
      <c r="AV48" s="49" t="str">
        <f t="shared" si="458"/>
        <v/>
      </c>
      <c r="AW48" s="49" t="str">
        <f t="shared" si="458"/>
        <v/>
      </c>
      <c r="AX48" s="49" t="str">
        <f t="shared" si="458"/>
        <v/>
      </c>
      <c r="AY48" s="49" t="str">
        <f t="shared" si="458"/>
        <v/>
      </c>
      <c r="AZ48" s="49" t="str">
        <f t="shared" si="458"/>
        <v/>
      </c>
      <c r="BA48" s="49" t="str">
        <f t="shared" si="458"/>
        <v/>
      </c>
      <c r="BB48" s="49" t="str">
        <f t="shared" si="458"/>
        <v/>
      </c>
      <c r="BC48" s="49" t="str">
        <f t="shared" si="458"/>
        <v/>
      </c>
      <c r="BD48" s="49" t="str">
        <f t="shared" si="458"/>
        <v/>
      </c>
      <c r="BE48" s="49" t="str">
        <f t="shared" si="458"/>
        <v/>
      </c>
      <c r="BF48" s="49" t="str">
        <f t="shared" si="458"/>
        <v/>
      </c>
      <c r="BG48" s="49" t="str">
        <f t="shared" si="458"/>
        <v/>
      </c>
      <c r="BH48" s="49" t="str">
        <f t="shared" si="458"/>
        <v/>
      </c>
      <c r="BI48" s="49" t="str">
        <f t="shared" si="458"/>
        <v/>
      </c>
      <c r="BJ48" s="49" t="str">
        <f t="shared" si="458"/>
        <v/>
      </c>
      <c r="BK48" s="49" t="str">
        <f t="shared" si="458"/>
        <v/>
      </c>
      <c r="BL48" s="49" t="str">
        <f t="shared" si="458"/>
        <v/>
      </c>
      <c r="BM48" s="49" t="str">
        <f t="shared" si="458"/>
        <v/>
      </c>
      <c r="BN48" s="49" t="str">
        <f t="shared" si="458"/>
        <v/>
      </c>
      <c r="BO48" s="49" t="str">
        <f t="shared" si="458"/>
        <v/>
      </c>
      <c r="BP48" s="49" t="str">
        <f t="shared" si="458"/>
        <v/>
      </c>
      <c r="BQ48" s="49" t="str">
        <f t="shared" si="458"/>
        <v/>
      </c>
      <c r="BR48" s="49" t="str">
        <f t="shared" si="458"/>
        <v/>
      </c>
      <c r="BS48" s="49" t="str">
        <f t="shared" si="458"/>
        <v/>
      </c>
      <c r="BT48" s="49" t="str">
        <f t="shared" si="458"/>
        <v/>
      </c>
      <c r="BU48" s="49" t="str">
        <f t="shared" si="458"/>
        <v/>
      </c>
      <c r="BV48" s="49" t="str">
        <f t="shared" si="458"/>
        <v/>
      </c>
      <c r="BW48" s="49" t="str">
        <f t="shared" si="458"/>
        <v/>
      </c>
      <c r="BX48" s="49" t="str">
        <f t="shared" si="458"/>
        <v/>
      </c>
      <c r="BY48" s="49" t="str">
        <f t="shared" si="458"/>
        <v/>
      </c>
      <c r="BZ48" s="49" t="str">
        <f t="shared" si="458"/>
        <v/>
      </c>
      <c r="CA48" s="49" t="str">
        <f t="shared" si="458"/>
        <v/>
      </c>
      <c r="CB48" s="49" t="str">
        <f t="shared" si="458"/>
        <v/>
      </c>
      <c r="CC48" s="49" t="str">
        <f t="shared" si="458"/>
        <v/>
      </c>
      <c r="CD48" s="49" t="str">
        <f t="shared" si="458"/>
        <v/>
      </c>
      <c r="CE48" s="49" t="str">
        <f t="shared" si="458"/>
        <v/>
      </c>
      <c r="CF48" s="49" t="str">
        <f t="shared" si="458"/>
        <v/>
      </c>
      <c r="CG48" s="49" t="str">
        <f t="shared" si="458"/>
        <v/>
      </c>
      <c r="CH48" s="49" t="str">
        <f t="shared" si="458"/>
        <v/>
      </c>
      <c r="CI48" s="49" t="str">
        <f t="shared" si="458"/>
        <v/>
      </c>
      <c r="CJ48" s="49" t="str">
        <f t="shared" si="456"/>
        <v/>
      </c>
      <c r="CK48" s="49" t="str">
        <f t="shared" si="456"/>
        <v/>
      </c>
      <c r="CL48" s="49" t="str">
        <f t="shared" si="456"/>
        <v/>
      </c>
      <c r="CM48" s="49" t="str">
        <f t="shared" si="456"/>
        <v/>
      </c>
      <c r="CN48" s="49" t="str">
        <f t="shared" si="456"/>
        <v/>
      </c>
      <c r="CO48" s="49" t="str">
        <f t="shared" si="456"/>
        <v/>
      </c>
      <c r="CP48" s="49" t="str">
        <f t="shared" si="456"/>
        <v/>
      </c>
      <c r="CQ48" s="49" t="str">
        <f t="shared" si="456"/>
        <v/>
      </c>
      <c r="CR48" s="49" t="str">
        <f t="shared" si="456"/>
        <v/>
      </c>
      <c r="CS48" s="49" t="str">
        <f t="shared" si="456"/>
        <v/>
      </c>
      <c r="CT48" s="49" t="str">
        <f t="shared" si="456"/>
        <v/>
      </c>
      <c r="CU48" s="49" t="str">
        <f t="shared" si="456"/>
        <v/>
      </c>
      <c r="CV48" s="49" t="str">
        <f t="shared" si="456"/>
        <v/>
      </c>
      <c r="CW48" s="49" t="str">
        <f t="shared" si="456"/>
        <v/>
      </c>
      <c r="CX48" s="49" t="str">
        <f t="shared" si="456"/>
        <v/>
      </c>
      <c r="CY48" s="49" t="str">
        <f t="shared" si="456"/>
        <v/>
      </c>
      <c r="CZ48" s="49" t="str">
        <f t="shared" si="456"/>
        <v/>
      </c>
      <c r="DA48" s="49" t="str">
        <f t="shared" si="456"/>
        <v/>
      </c>
      <c r="DB48" s="49" t="str">
        <f t="shared" si="456"/>
        <v/>
      </c>
      <c r="DC48" s="49" t="str">
        <f t="shared" si="456"/>
        <v/>
      </c>
      <c r="DD48" s="49" t="str">
        <f t="shared" si="456"/>
        <v/>
      </c>
      <c r="DE48" s="49" t="str">
        <f t="shared" si="456"/>
        <v/>
      </c>
      <c r="DF48" s="49" t="str">
        <f t="shared" si="456"/>
        <v/>
      </c>
      <c r="DG48" s="49" t="str">
        <f t="shared" si="456"/>
        <v/>
      </c>
      <c r="DH48" s="49" t="str">
        <f t="shared" si="456"/>
        <v/>
      </c>
      <c r="DI48" s="49" t="str">
        <f t="shared" si="456"/>
        <v/>
      </c>
      <c r="DJ48" s="49" t="str">
        <f t="shared" si="456"/>
        <v/>
      </c>
      <c r="DK48" s="49" t="str">
        <f t="shared" si="456"/>
        <v/>
      </c>
      <c r="DL48" s="49" t="str">
        <f t="shared" si="456"/>
        <v/>
      </c>
      <c r="DM48" s="49" t="str">
        <f t="shared" si="456"/>
        <v/>
      </c>
      <c r="DN48" s="49" t="str">
        <f t="shared" si="456"/>
        <v/>
      </c>
      <c r="DO48" s="49" t="str">
        <f t="shared" si="456"/>
        <v/>
      </c>
      <c r="DP48" s="49" t="str">
        <f t="shared" si="456"/>
        <v/>
      </c>
      <c r="DQ48" s="49" t="str">
        <f t="shared" si="456"/>
        <v/>
      </c>
      <c r="DR48" s="49" t="str">
        <f t="shared" si="456"/>
        <v/>
      </c>
      <c r="DS48" s="183" t="str">
        <f t="shared" si="213"/>
        <v/>
      </c>
      <c r="DT48" s="49" t="str">
        <f t="shared" si="214"/>
        <v/>
      </c>
      <c r="DU48" s="49" t="str">
        <f t="shared" si="459"/>
        <v/>
      </c>
      <c r="DV48" s="49" t="str">
        <f t="shared" si="459"/>
        <v/>
      </c>
      <c r="DW48" s="49" t="str">
        <f t="shared" si="459"/>
        <v/>
      </c>
      <c r="DX48" s="49" t="str">
        <f t="shared" si="459"/>
        <v/>
      </c>
      <c r="DY48" s="49" t="str">
        <f t="shared" si="459"/>
        <v/>
      </c>
      <c r="DZ48" s="49" t="str">
        <f t="shared" si="459"/>
        <v/>
      </c>
      <c r="EA48" s="49" t="str">
        <f t="shared" si="459"/>
        <v/>
      </c>
      <c r="EB48" s="49" t="str">
        <f t="shared" si="459"/>
        <v/>
      </c>
      <c r="EC48" s="49" t="str">
        <f t="shared" si="459"/>
        <v/>
      </c>
      <c r="ED48" s="49" t="str">
        <f t="shared" si="459"/>
        <v/>
      </c>
      <c r="EE48" s="49" t="str">
        <f t="shared" si="459"/>
        <v/>
      </c>
      <c r="EF48" s="49" t="str">
        <f t="shared" si="459"/>
        <v/>
      </c>
      <c r="EG48" s="49" t="str">
        <f t="shared" si="459"/>
        <v/>
      </c>
      <c r="EH48" s="49" t="str">
        <f t="shared" si="459"/>
        <v/>
      </c>
      <c r="EI48" s="49" t="str">
        <f t="shared" si="459"/>
        <v/>
      </c>
      <c r="EJ48" s="49" t="str">
        <f t="shared" si="459"/>
        <v/>
      </c>
      <c r="EK48" s="49" t="str">
        <f t="shared" si="459"/>
        <v/>
      </c>
      <c r="EL48" s="49" t="str">
        <f t="shared" si="459"/>
        <v/>
      </c>
      <c r="EM48" s="49" t="str">
        <f t="shared" si="459"/>
        <v/>
      </c>
      <c r="EN48" s="49" t="str">
        <f t="shared" si="459"/>
        <v/>
      </c>
      <c r="EO48" s="49" t="str">
        <f t="shared" si="459"/>
        <v/>
      </c>
      <c r="EP48" s="49" t="str">
        <f t="shared" si="459"/>
        <v/>
      </c>
      <c r="EQ48" s="49" t="str">
        <f t="shared" si="459"/>
        <v/>
      </c>
      <c r="ER48" s="49" t="str">
        <f t="shared" si="459"/>
        <v/>
      </c>
      <c r="ES48" s="49" t="str">
        <f t="shared" si="459"/>
        <v/>
      </c>
      <c r="ET48" s="49" t="str">
        <f t="shared" si="459"/>
        <v/>
      </c>
      <c r="EU48" s="49" t="str">
        <f t="shared" si="459"/>
        <v/>
      </c>
      <c r="EV48" s="49" t="str">
        <f t="shared" si="459"/>
        <v/>
      </c>
      <c r="EW48" s="49" t="str">
        <f t="shared" si="459"/>
        <v/>
      </c>
      <c r="EX48" s="49" t="str">
        <f t="shared" si="459"/>
        <v/>
      </c>
      <c r="EY48" s="49" t="str">
        <f t="shared" si="459"/>
        <v/>
      </c>
      <c r="EZ48" s="49" t="str">
        <f t="shared" si="459"/>
        <v/>
      </c>
      <c r="FA48" s="49" t="str">
        <f t="shared" si="459"/>
        <v/>
      </c>
      <c r="FB48" s="49" t="str">
        <f t="shared" si="459"/>
        <v/>
      </c>
      <c r="FC48" s="49" t="str">
        <f t="shared" si="459"/>
        <v/>
      </c>
      <c r="FD48" s="49" t="str">
        <f t="shared" si="459"/>
        <v/>
      </c>
      <c r="FE48" s="49" t="str">
        <f t="shared" si="459"/>
        <v/>
      </c>
      <c r="FF48" s="49" t="str">
        <f t="shared" si="459"/>
        <v/>
      </c>
      <c r="FG48" s="49" t="str">
        <f t="shared" si="459"/>
        <v/>
      </c>
      <c r="FH48" s="49" t="str">
        <f t="shared" si="459"/>
        <v/>
      </c>
      <c r="FI48" s="49" t="str">
        <f t="shared" si="459"/>
        <v/>
      </c>
      <c r="FJ48" s="49" t="str">
        <f t="shared" si="459"/>
        <v/>
      </c>
      <c r="FK48" s="49" t="str">
        <f t="shared" si="459"/>
        <v/>
      </c>
      <c r="FL48" s="49" t="str">
        <f t="shared" si="459"/>
        <v/>
      </c>
      <c r="FM48" s="49" t="str">
        <f t="shared" si="459"/>
        <v/>
      </c>
      <c r="FN48" s="49" t="str">
        <f t="shared" si="459"/>
        <v/>
      </c>
      <c r="FO48" s="49" t="str">
        <f t="shared" si="459"/>
        <v/>
      </c>
      <c r="FP48" s="49" t="str">
        <f t="shared" si="459"/>
        <v/>
      </c>
      <c r="FQ48" s="49" t="str">
        <f t="shared" si="459"/>
        <v/>
      </c>
      <c r="FR48" s="49" t="str">
        <f t="shared" si="459"/>
        <v/>
      </c>
      <c r="FS48" s="49" t="str">
        <f t="shared" si="459"/>
        <v/>
      </c>
      <c r="FT48" s="49" t="str">
        <f t="shared" si="459"/>
        <v/>
      </c>
      <c r="FU48" s="49" t="str">
        <f t="shared" si="459"/>
        <v/>
      </c>
      <c r="FV48" s="49" t="str">
        <f t="shared" si="459"/>
        <v/>
      </c>
      <c r="FW48" s="49" t="str">
        <f t="shared" si="459"/>
        <v/>
      </c>
      <c r="FX48" s="49" t="str">
        <f t="shared" si="459"/>
        <v/>
      </c>
      <c r="FY48" s="49" t="str">
        <f t="shared" si="459"/>
        <v/>
      </c>
      <c r="FZ48" s="49" t="str">
        <f t="shared" si="459"/>
        <v/>
      </c>
      <c r="GA48" s="49" t="str">
        <f t="shared" si="459"/>
        <v/>
      </c>
      <c r="GB48" s="49" t="str">
        <f t="shared" si="459"/>
        <v/>
      </c>
      <c r="GC48" s="49" t="str">
        <f t="shared" si="459"/>
        <v/>
      </c>
      <c r="GD48" s="49" t="str">
        <f t="shared" si="459"/>
        <v/>
      </c>
      <c r="GE48" s="49" t="str">
        <f t="shared" si="459"/>
        <v/>
      </c>
      <c r="GF48" s="49" t="str">
        <f t="shared" si="459"/>
        <v/>
      </c>
      <c r="GG48" s="49" t="str">
        <f t="shared" si="457"/>
        <v/>
      </c>
      <c r="GH48" s="49" t="str">
        <f t="shared" si="457"/>
        <v/>
      </c>
      <c r="GI48" s="49" t="str">
        <f t="shared" si="457"/>
        <v/>
      </c>
      <c r="GJ48" s="49" t="str">
        <f t="shared" si="457"/>
        <v/>
      </c>
      <c r="GK48" s="49" t="str">
        <f t="shared" si="457"/>
        <v/>
      </c>
      <c r="GL48" s="49" t="str">
        <f t="shared" si="457"/>
        <v/>
      </c>
      <c r="GM48" s="49" t="str">
        <f t="shared" si="457"/>
        <v/>
      </c>
      <c r="GN48" s="49" t="str">
        <f t="shared" si="457"/>
        <v/>
      </c>
      <c r="GO48" s="49" t="str">
        <f t="shared" si="457"/>
        <v/>
      </c>
      <c r="GP48" s="49" t="str">
        <f t="shared" si="457"/>
        <v/>
      </c>
      <c r="GQ48" s="49" t="str">
        <f t="shared" si="457"/>
        <v/>
      </c>
      <c r="GR48" s="49" t="str">
        <f t="shared" si="457"/>
        <v/>
      </c>
      <c r="GS48" s="49" t="str">
        <f t="shared" si="457"/>
        <v/>
      </c>
      <c r="GT48" s="49" t="str">
        <f t="shared" si="457"/>
        <v/>
      </c>
      <c r="GU48" s="49" t="str">
        <f t="shared" si="457"/>
        <v/>
      </c>
      <c r="GV48" s="49" t="str">
        <f t="shared" si="457"/>
        <v/>
      </c>
      <c r="GW48" s="49" t="str">
        <f t="shared" si="457"/>
        <v/>
      </c>
      <c r="GX48" s="49" t="str">
        <f t="shared" si="457"/>
        <v/>
      </c>
      <c r="GY48" s="49" t="str">
        <f t="shared" si="457"/>
        <v/>
      </c>
      <c r="GZ48" s="49" t="str">
        <f t="shared" si="457"/>
        <v/>
      </c>
      <c r="HA48" s="49" t="str">
        <f t="shared" si="457"/>
        <v/>
      </c>
      <c r="HB48" s="49" t="str">
        <f t="shared" si="457"/>
        <v/>
      </c>
      <c r="HC48" s="49" t="str">
        <f t="shared" si="457"/>
        <v/>
      </c>
      <c r="HD48" s="49" t="str">
        <f t="shared" si="457"/>
        <v/>
      </c>
      <c r="HE48" s="49" t="str">
        <f t="shared" si="457"/>
        <v/>
      </c>
      <c r="HF48" s="49" t="str">
        <f t="shared" si="457"/>
        <v/>
      </c>
      <c r="HG48" s="49" t="str">
        <f t="shared" si="457"/>
        <v/>
      </c>
      <c r="HH48" s="49" t="str">
        <f t="shared" si="457"/>
        <v/>
      </c>
      <c r="HI48" s="49" t="str">
        <f t="shared" si="457"/>
        <v/>
      </c>
      <c r="HJ48" s="49" t="str">
        <f t="shared" si="457"/>
        <v/>
      </c>
      <c r="HK48" s="49" t="str">
        <f t="shared" si="457"/>
        <v/>
      </c>
      <c r="HL48" s="49" t="str">
        <f t="shared" si="457"/>
        <v/>
      </c>
      <c r="HM48" s="49" t="str">
        <f t="shared" si="457"/>
        <v/>
      </c>
      <c r="HN48" s="49" t="str">
        <f t="shared" si="457"/>
        <v/>
      </c>
      <c r="HO48" s="49" t="str">
        <f t="shared" si="457"/>
        <v/>
      </c>
      <c r="HP48" s="169" t="e">
        <f t="shared" si="247"/>
        <v>#N/A</v>
      </c>
      <c r="HQ48" s="169" t="e">
        <f t="shared" si="248"/>
        <v>#N/A</v>
      </c>
      <c r="HR48" s="169" t="e">
        <f t="shared" si="249"/>
        <v>#N/A</v>
      </c>
      <c r="HS48" s="169" t="e">
        <f t="shared" si="250"/>
        <v>#N/A</v>
      </c>
      <c r="HT48" s="169" t="e">
        <f t="shared" si="251"/>
        <v>#N/A</v>
      </c>
      <c r="HU48" s="169" t="e">
        <f t="shared" si="252"/>
        <v>#N/A</v>
      </c>
      <c r="HV48" s="169" t="e">
        <f t="shared" si="253"/>
        <v>#N/A</v>
      </c>
      <c r="HW48" s="169" t="e">
        <f t="shared" si="254"/>
        <v>#N/A</v>
      </c>
      <c r="HX48" s="169" t="e">
        <f t="shared" si="255"/>
        <v>#N/A</v>
      </c>
      <c r="HY48" s="169" t="e">
        <f t="shared" si="256"/>
        <v>#N/A</v>
      </c>
      <c r="HZ48" s="169" t="e">
        <f t="shared" si="257"/>
        <v>#N/A</v>
      </c>
      <c r="IA48" s="169" t="e">
        <f t="shared" si="258"/>
        <v>#N/A</v>
      </c>
      <c r="IB48" s="169" t="e">
        <f t="shared" si="259"/>
        <v>#N/A</v>
      </c>
      <c r="IC48" s="169" t="e">
        <f t="shared" si="260"/>
        <v>#N/A</v>
      </c>
      <c r="ID48" s="169" t="e">
        <f t="shared" si="261"/>
        <v>#N/A</v>
      </c>
      <c r="IE48" s="169" t="e">
        <f t="shared" si="262"/>
        <v>#N/A</v>
      </c>
      <c r="IF48" s="169" t="e">
        <f t="shared" si="263"/>
        <v>#N/A</v>
      </c>
      <c r="IG48" s="169" t="e">
        <f t="shared" si="264"/>
        <v>#N/A</v>
      </c>
      <c r="IH48" s="169" t="e">
        <f t="shared" si="265"/>
        <v>#N/A</v>
      </c>
      <c r="II48" s="169" t="e">
        <f t="shared" si="266"/>
        <v>#N/A</v>
      </c>
      <c r="IJ48" s="169" t="e">
        <f t="shared" si="267"/>
        <v>#N/A</v>
      </c>
      <c r="IK48" s="169" t="e">
        <f t="shared" si="268"/>
        <v>#N/A</v>
      </c>
      <c r="IL48" s="169" t="e">
        <f t="shared" si="269"/>
        <v>#N/A</v>
      </c>
      <c r="IM48" s="169" t="e">
        <f t="shared" si="270"/>
        <v>#N/A</v>
      </c>
      <c r="IN48" s="169" t="e">
        <f t="shared" si="271"/>
        <v>#N/A</v>
      </c>
      <c r="IO48" s="169" t="e">
        <f t="shared" si="272"/>
        <v>#N/A</v>
      </c>
      <c r="IP48" s="169" t="e">
        <f t="shared" si="273"/>
        <v>#N/A</v>
      </c>
      <c r="IQ48" s="169" t="e">
        <f t="shared" si="274"/>
        <v>#N/A</v>
      </c>
      <c r="IR48" s="169" t="e">
        <f t="shared" si="275"/>
        <v>#N/A</v>
      </c>
      <c r="IS48" s="169" t="e">
        <f t="shared" si="276"/>
        <v>#N/A</v>
      </c>
      <c r="IT48" s="169" t="e">
        <f t="shared" si="277"/>
        <v>#N/A</v>
      </c>
      <c r="IU48" s="169" t="e">
        <f t="shared" si="278"/>
        <v>#N/A</v>
      </c>
      <c r="IV48" s="169" t="e">
        <f t="shared" si="279"/>
        <v>#N/A</v>
      </c>
      <c r="IW48" s="169" t="e">
        <f t="shared" si="280"/>
        <v>#N/A</v>
      </c>
      <c r="IX48" s="169" t="e">
        <f t="shared" si="281"/>
        <v>#N/A</v>
      </c>
      <c r="IY48" s="169" t="e">
        <f t="shared" si="282"/>
        <v>#N/A</v>
      </c>
      <c r="IZ48" s="169" t="e">
        <f t="shared" si="283"/>
        <v>#N/A</v>
      </c>
      <c r="JA48" s="169" t="e">
        <f t="shared" si="284"/>
        <v>#N/A</v>
      </c>
      <c r="JB48" s="169" t="e">
        <f t="shared" si="285"/>
        <v>#N/A</v>
      </c>
      <c r="JC48" s="169" t="e">
        <f t="shared" si="286"/>
        <v>#N/A</v>
      </c>
      <c r="JD48" s="169" t="e">
        <f t="shared" si="287"/>
        <v>#N/A</v>
      </c>
      <c r="JE48" s="169" t="e">
        <f t="shared" si="288"/>
        <v>#N/A</v>
      </c>
      <c r="JF48" s="169" t="e">
        <f t="shared" si="289"/>
        <v>#N/A</v>
      </c>
      <c r="JG48" s="169" t="e">
        <f t="shared" si="290"/>
        <v>#N/A</v>
      </c>
      <c r="JH48" s="169" t="e">
        <f t="shared" si="291"/>
        <v>#N/A</v>
      </c>
      <c r="JI48" s="169" t="e">
        <f t="shared" si="292"/>
        <v>#N/A</v>
      </c>
      <c r="JJ48" s="169" t="e">
        <f t="shared" si="293"/>
        <v>#N/A</v>
      </c>
      <c r="JK48" s="169" t="e">
        <f t="shared" si="294"/>
        <v>#N/A</v>
      </c>
      <c r="JL48" s="169" t="e">
        <f t="shared" si="295"/>
        <v>#N/A</v>
      </c>
      <c r="JM48" s="169" t="e">
        <f t="shared" si="296"/>
        <v>#N/A</v>
      </c>
      <c r="JN48" s="169" t="e">
        <f t="shared" si="297"/>
        <v>#N/A</v>
      </c>
      <c r="JO48" s="169" t="e">
        <f t="shared" si="298"/>
        <v>#N/A</v>
      </c>
      <c r="JP48" s="169" t="e">
        <f t="shared" si="299"/>
        <v>#N/A</v>
      </c>
      <c r="JQ48" s="169" t="e">
        <f t="shared" si="300"/>
        <v>#N/A</v>
      </c>
      <c r="JR48" s="169" t="e">
        <f t="shared" si="301"/>
        <v>#N/A</v>
      </c>
      <c r="JS48" s="169" t="e">
        <f t="shared" si="302"/>
        <v>#N/A</v>
      </c>
      <c r="JT48" s="169" t="e">
        <f t="shared" si="303"/>
        <v>#N/A</v>
      </c>
      <c r="JU48" s="169" t="e">
        <f t="shared" si="304"/>
        <v>#N/A</v>
      </c>
      <c r="JV48" s="169" t="e">
        <f t="shared" si="305"/>
        <v>#N/A</v>
      </c>
      <c r="JW48" s="169" t="e">
        <f t="shared" si="306"/>
        <v>#N/A</v>
      </c>
      <c r="JX48" s="169" t="e">
        <f t="shared" si="307"/>
        <v>#N/A</v>
      </c>
      <c r="JY48" s="169" t="e">
        <f t="shared" si="308"/>
        <v>#N/A</v>
      </c>
      <c r="JZ48" s="169" t="e">
        <f t="shared" si="309"/>
        <v>#N/A</v>
      </c>
      <c r="KA48" s="169" t="e">
        <f t="shared" si="310"/>
        <v>#N/A</v>
      </c>
      <c r="KB48" s="169" t="e">
        <f t="shared" si="311"/>
        <v>#N/A</v>
      </c>
      <c r="KC48" s="169" t="e">
        <f t="shared" si="312"/>
        <v>#N/A</v>
      </c>
      <c r="KD48" s="169" t="e">
        <f t="shared" si="313"/>
        <v>#N/A</v>
      </c>
      <c r="KE48" s="169" t="e">
        <f t="shared" si="314"/>
        <v>#N/A</v>
      </c>
      <c r="KF48" s="169" t="e">
        <f t="shared" si="315"/>
        <v>#N/A</v>
      </c>
      <c r="KG48" s="169" t="e">
        <f t="shared" si="316"/>
        <v>#N/A</v>
      </c>
      <c r="KH48" s="169" t="e">
        <f t="shared" si="317"/>
        <v>#N/A</v>
      </c>
      <c r="KI48" s="169" t="e">
        <f t="shared" si="318"/>
        <v>#N/A</v>
      </c>
      <c r="KJ48" s="169" t="e">
        <f t="shared" si="319"/>
        <v>#N/A</v>
      </c>
      <c r="KK48" s="169" t="e">
        <f t="shared" si="320"/>
        <v>#N/A</v>
      </c>
      <c r="KL48" s="169" t="e">
        <f t="shared" si="321"/>
        <v>#N/A</v>
      </c>
      <c r="KM48" s="169" t="e">
        <f t="shared" si="322"/>
        <v>#N/A</v>
      </c>
      <c r="KN48" s="169" t="e">
        <f t="shared" si="323"/>
        <v>#N/A</v>
      </c>
      <c r="KO48" s="169" t="e">
        <f t="shared" si="324"/>
        <v>#N/A</v>
      </c>
      <c r="KP48" s="169" t="e">
        <f t="shared" si="325"/>
        <v>#N/A</v>
      </c>
      <c r="KQ48" s="169" t="e">
        <f t="shared" si="326"/>
        <v>#N/A</v>
      </c>
      <c r="KR48" s="169" t="e">
        <f t="shared" si="327"/>
        <v>#N/A</v>
      </c>
      <c r="KS48" s="169" t="e">
        <f t="shared" si="328"/>
        <v>#N/A</v>
      </c>
      <c r="KT48" s="169" t="e">
        <f t="shared" si="329"/>
        <v>#N/A</v>
      </c>
      <c r="KU48" s="169" t="e">
        <f t="shared" si="330"/>
        <v>#N/A</v>
      </c>
      <c r="KV48" s="169" t="e">
        <f t="shared" si="331"/>
        <v>#N/A</v>
      </c>
      <c r="KW48" s="169" t="e">
        <f t="shared" si="332"/>
        <v>#N/A</v>
      </c>
      <c r="KX48" s="169" t="e">
        <f t="shared" si="333"/>
        <v>#N/A</v>
      </c>
      <c r="KY48" s="169" t="e">
        <f t="shared" si="334"/>
        <v>#N/A</v>
      </c>
      <c r="KZ48" s="169" t="e">
        <f t="shared" si="335"/>
        <v>#N/A</v>
      </c>
      <c r="LA48" s="169" t="e">
        <f t="shared" si="336"/>
        <v>#N/A</v>
      </c>
      <c r="LB48" s="169" t="e">
        <f t="shared" si="337"/>
        <v>#N/A</v>
      </c>
      <c r="LC48" s="169" t="e">
        <f t="shared" si="338"/>
        <v>#N/A</v>
      </c>
      <c r="LD48" s="169" t="e">
        <f t="shared" si="339"/>
        <v>#N/A</v>
      </c>
      <c r="LE48" s="169" t="e">
        <f t="shared" si="340"/>
        <v>#N/A</v>
      </c>
      <c r="LF48" s="169" t="e">
        <f t="shared" si="341"/>
        <v>#N/A</v>
      </c>
      <c r="LG48" s="169" t="e">
        <f t="shared" si="342"/>
        <v>#N/A</v>
      </c>
      <c r="LH48" s="169" t="e">
        <f t="shared" si="343"/>
        <v>#N/A</v>
      </c>
      <c r="LI48" s="169" t="e">
        <f t="shared" si="344"/>
        <v>#N/A</v>
      </c>
      <c r="LJ48" s="169" t="e">
        <f t="shared" si="345"/>
        <v>#N/A</v>
      </c>
      <c r="LK48" s="169" t="e">
        <f t="shared" si="346"/>
        <v>#N/A</v>
      </c>
      <c r="LL48" s="169" t="e">
        <f t="shared" si="347"/>
        <v>#N/A</v>
      </c>
      <c r="LM48" s="169" t="e">
        <f t="shared" si="348"/>
        <v>#N/A</v>
      </c>
      <c r="LN48" s="169" t="e">
        <f t="shared" si="349"/>
        <v>#N/A</v>
      </c>
      <c r="LO48" s="169" t="e">
        <f t="shared" si="350"/>
        <v>#N/A</v>
      </c>
      <c r="LP48" s="169" t="e">
        <f t="shared" si="351"/>
        <v>#N/A</v>
      </c>
      <c r="LQ48" s="169" t="e">
        <f t="shared" si="352"/>
        <v>#N/A</v>
      </c>
      <c r="LR48" s="169" t="e">
        <f t="shared" si="353"/>
        <v>#N/A</v>
      </c>
      <c r="LS48" s="169" t="e">
        <f t="shared" si="354"/>
        <v>#N/A</v>
      </c>
      <c r="LT48" s="169" t="e">
        <f t="shared" si="355"/>
        <v>#N/A</v>
      </c>
      <c r="LU48" s="169" t="e">
        <f t="shared" si="356"/>
        <v>#N/A</v>
      </c>
      <c r="LV48" s="169" t="e">
        <f t="shared" si="357"/>
        <v>#N/A</v>
      </c>
      <c r="LW48" s="169" t="e">
        <f t="shared" si="358"/>
        <v>#N/A</v>
      </c>
      <c r="LX48" s="169" t="e">
        <f t="shared" si="359"/>
        <v>#N/A</v>
      </c>
      <c r="LY48" s="169" t="e">
        <f t="shared" si="360"/>
        <v>#N/A</v>
      </c>
      <c r="LZ48" s="169" t="e">
        <f t="shared" si="361"/>
        <v>#N/A</v>
      </c>
      <c r="MA48" s="169" t="e">
        <f t="shared" si="362"/>
        <v>#N/A</v>
      </c>
      <c r="MB48" s="169" t="e">
        <f t="shared" si="363"/>
        <v>#N/A</v>
      </c>
      <c r="MC48" s="169" t="e">
        <f t="shared" si="364"/>
        <v>#N/A</v>
      </c>
      <c r="MD48" s="169" t="e">
        <f t="shared" si="365"/>
        <v>#N/A</v>
      </c>
      <c r="ME48" s="169" t="e">
        <f t="shared" si="366"/>
        <v>#N/A</v>
      </c>
      <c r="MF48" s="169" t="e">
        <f t="shared" si="367"/>
        <v>#N/A</v>
      </c>
      <c r="MG48" s="169" t="e">
        <f t="shared" si="368"/>
        <v>#N/A</v>
      </c>
      <c r="MH48" s="169" t="e">
        <f t="shared" si="369"/>
        <v>#N/A</v>
      </c>
      <c r="MI48" s="169" t="e">
        <f t="shared" si="370"/>
        <v>#N/A</v>
      </c>
      <c r="MJ48" s="169" t="e">
        <f t="shared" si="371"/>
        <v>#N/A</v>
      </c>
      <c r="MK48" s="169" t="e">
        <f t="shared" si="372"/>
        <v>#N/A</v>
      </c>
      <c r="ML48" s="169" t="e">
        <f t="shared" si="373"/>
        <v>#N/A</v>
      </c>
      <c r="MM48" s="169" t="e">
        <f t="shared" si="374"/>
        <v>#N/A</v>
      </c>
      <c r="MN48" s="169" t="e">
        <f t="shared" si="375"/>
        <v>#N/A</v>
      </c>
      <c r="MO48" s="169" t="e">
        <f t="shared" si="376"/>
        <v>#N/A</v>
      </c>
      <c r="MP48" s="169" t="e">
        <f t="shared" si="377"/>
        <v>#N/A</v>
      </c>
      <c r="MQ48" s="169" t="e">
        <f t="shared" si="378"/>
        <v>#N/A</v>
      </c>
      <c r="MR48" s="169" t="e">
        <f t="shared" si="379"/>
        <v>#N/A</v>
      </c>
      <c r="MS48" s="169" t="e">
        <f t="shared" si="380"/>
        <v>#N/A</v>
      </c>
      <c r="MT48" s="169" t="e">
        <f t="shared" si="381"/>
        <v>#N/A</v>
      </c>
      <c r="MU48" s="169" t="e">
        <f t="shared" si="382"/>
        <v>#N/A</v>
      </c>
      <c r="MV48" s="169" t="e">
        <f t="shared" si="383"/>
        <v>#N/A</v>
      </c>
      <c r="MW48" s="169" t="e">
        <f t="shared" si="384"/>
        <v>#N/A</v>
      </c>
      <c r="MX48" s="169" t="e">
        <f t="shared" si="385"/>
        <v>#N/A</v>
      </c>
      <c r="MY48" s="169" t="e">
        <f t="shared" si="386"/>
        <v>#N/A</v>
      </c>
      <c r="MZ48" s="169" t="e">
        <f t="shared" si="387"/>
        <v>#N/A</v>
      </c>
      <c r="NA48" s="169" t="e">
        <f t="shared" si="388"/>
        <v>#N/A</v>
      </c>
      <c r="NB48" s="169" t="e">
        <f t="shared" si="389"/>
        <v>#N/A</v>
      </c>
      <c r="NC48" s="169" t="e">
        <f t="shared" si="390"/>
        <v>#N/A</v>
      </c>
      <c r="ND48" s="169" t="e">
        <f t="shared" si="391"/>
        <v>#N/A</v>
      </c>
      <c r="NE48" s="169" t="e">
        <f t="shared" si="392"/>
        <v>#N/A</v>
      </c>
      <c r="NF48" s="169" t="e">
        <f t="shared" si="393"/>
        <v>#N/A</v>
      </c>
      <c r="NG48" s="169" t="e">
        <f t="shared" si="394"/>
        <v>#N/A</v>
      </c>
      <c r="NH48" s="169" t="e">
        <f t="shared" si="395"/>
        <v>#N/A</v>
      </c>
      <c r="NI48" s="169" t="e">
        <f t="shared" si="396"/>
        <v>#N/A</v>
      </c>
      <c r="NJ48" s="169" t="e">
        <f t="shared" si="397"/>
        <v>#N/A</v>
      </c>
      <c r="NK48" s="169" t="e">
        <f t="shared" si="398"/>
        <v>#N/A</v>
      </c>
      <c r="NL48" s="169" t="e">
        <f t="shared" si="399"/>
        <v>#N/A</v>
      </c>
      <c r="NM48" s="169" t="e">
        <f t="shared" si="400"/>
        <v>#N/A</v>
      </c>
      <c r="NN48" s="169" t="e">
        <f t="shared" si="401"/>
        <v>#N/A</v>
      </c>
      <c r="NO48" s="169" t="e">
        <f t="shared" si="402"/>
        <v>#N/A</v>
      </c>
      <c r="NP48" s="169" t="e">
        <f t="shared" si="403"/>
        <v>#N/A</v>
      </c>
      <c r="NQ48" s="169" t="e">
        <f t="shared" si="404"/>
        <v>#N/A</v>
      </c>
      <c r="NR48" s="169" t="e">
        <f t="shared" si="405"/>
        <v>#N/A</v>
      </c>
      <c r="NS48" s="169" t="e">
        <f t="shared" si="406"/>
        <v>#N/A</v>
      </c>
      <c r="NT48" s="169" t="e">
        <f t="shared" si="407"/>
        <v>#N/A</v>
      </c>
      <c r="NU48" s="169" t="e">
        <f t="shared" si="408"/>
        <v>#N/A</v>
      </c>
      <c r="NV48" s="169" t="e">
        <f t="shared" si="409"/>
        <v>#N/A</v>
      </c>
      <c r="NW48" s="169" t="e">
        <f t="shared" si="410"/>
        <v>#N/A</v>
      </c>
      <c r="NX48" s="169" t="e">
        <f t="shared" si="411"/>
        <v>#N/A</v>
      </c>
      <c r="NY48" s="169" t="e">
        <f t="shared" si="412"/>
        <v>#N/A</v>
      </c>
      <c r="NZ48" s="169" t="e">
        <f t="shared" si="413"/>
        <v>#N/A</v>
      </c>
      <c r="OA48" s="169" t="e">
        <f t="shared" si="414"/>
        <v>#N/A</v>
      </c>
      <c r="OB48" s="169" t="e">
        <f t="shared" si="415"/>
        <v>#N/A</v>
      </c>
      <c r="OC48" s="169" t="e">
        <f t="shared" si="416"/>
        <v>#N/A</v>
      </c>
      <c r="OD48" s="169" t="e">
        <f t="shared" si="417"/>
        <v>#N/A</v>
      </c>
      <c r="OE48" s="169" t="e">
        <f t="shared" si="418"/>
        <v>#N/A</v>
      </c>
      <c r="OF48" s="169" t="e">
        <f t="shared" si="419"/>
        <v>#N/A</v>
      </c>
      <c r="OG48" s="169" t="e">
        <f t="shared" si="420"/>
        <v>#N/A</v>
      </c>
      <c r="OH48" s="169" t="e">
        <f t="shared" si="421"/>
        <v>#N/A</v>
      </c>
      <c r="OI48" s="169" t="e">
        <f t="shared" si="422"/>
        <v>#N/A</v>
      </c>
      <c r="OJ48" s="169" t="e">
        <f t="shared" si="423"/>
        <v>#N/A</v>
      </c>
      <c r="OK48" s="169" t="e">
        <f t="shared" si="424"/>
        <v>#N/A</v>
      </c>
      <c r="OL48" s="169" t="e">
        <f t="shared" si="425"/>
        <v>#N/A</v>
      </c>
      <c r="OM48" s="169" t="e">
        <f t="shared" si="426"/>
        <v>#N/A</v>
      </c>
      <c r="ON48" s="169" t="e">
        <f t="shared" si="427"/>
        <v>#N/A</v>
      </c>
      <c r="OO48" s="169" t="e">
        <f t="shared" si="428"/>
        <v>#N/A</v>
      </c>
      <c r="OP48" s="169" t="e">
        <f t="shared" si="429"/>
        <v>#N/A</v>
      </c>
      <c r="OQ48" s="169" t="e">
        <f t="shared" si="430"/>
        <v>#N/A</v>
      </c>
      <c r="OR48" s="169" t="e">
        <f t="shared" si="431"/>
        <v>#N/A</v>
      </c>
      <c r="OS48" s="169" t="e">
        <f t="shared" si="432"/>
        <v>#N/A</v>
      </c>
      <c r="OT48" s="169" t="e">
        <f t="shared" si="433"/>
        <v>#N/A</v>
      </c>
      <c r="OU48" s="169" t="e">
        <f t="shared" si="434"/>
        <v>#N/A</v>
      </c>
      <c r="OV48" s="169" t="e">
        <f t="shared" si="435"/>
        <v>#N/A</v>
      </c>
      <c r="OW48" s="169" t="e">
        <f t="shared" si="436"/>
        <v>#N/A</v>
      </c>
      <c r="OX48" s="169" t="e">
        <f t="shared" si="437"/>
        <v>#N/A</v>
      </c>
      <c r="OY48" s="169" t="e">
        <f t="shared" si="438"/>
        <v>#N/A</v>
      </c>
      <c r="OZ48" s="169" t="e">
        <f t="shared" si="439"/>
        <v>#N/A</v>
      </c>
      <c r="PA48" s="169" t="e">
        <f t="shared" si="440"/>
        <v>#N/A</v>
      </c>
      <c r="PB48" s="169" t="e">
        <f t="shared" si="441"/>
        <v>#N/A</v>
      </c>
      <c r="PC48" s="169" t="e">
        <f t="shared" si="442"/>
        <v>#N/A</v>
      </c>
      <c r="PD48" s="169" t="e">
        <f t="shared" si="443"/>
        <v>#N/A</v>
      </c>
      <c r="PE48" s="169" t="e">
        <f t="shared" si="444"/>
        <v>#N/A</v>
      </c>
      <c r="PF48" s="169" t="e">
        <f t="shared" si="445"/>
        <v>#N/A</v>
      </c>
      <c r="PG48" s="169" t="e">
        <f t="shared" si="446"/>
        <v>#N/A</v>
      </c>
      <c r="PH48" s="169" t="e">
        <f t="shared" si="447"/>
        <v>#N/A</v>
      </c>
    </row>
    <row r="49" spans="1:424" hidden="1" x14ac:dyDescent="0.75">
      <c r="A49" s="4">
        <v>46</v>
      </c>
      <c r="B49" s="96" t="str">
        <f t="shared" si="208"/>
        <v/>
      </c>
      <c r="C49" s="95"/>
      <c r="D49" s="96" t="str">
        <f t="shared" si="209"/>
        <v/>
      </c>
      <c r="E49" s="124" t="str">
        <f t="shared" si="0"/>
        <v/>
      </c>
      <c r="F49" s="124" t="str">
        <f t="shared" si="1"/>
        <v/>
      </c>
      <c r="G49" s="73" t="str">
        <f t="shared" si="210"/>
        <v/>
      </c>
      <c r="H49" s="23"/>
      <c r="I49" s="57"/>
      <c r="J49" s="280"/>
      <c r="K49" s="74" t="str">
        <f>IF(AND(B49&gt;0,C49&gt;0,D49&gt;0),IF(ISBLANK(J49),IF(ISBLANK(H49),"",(D49-B49)*VLOOKUP(H49,VLookups!$A$4:$B$13,2,FALSE)),J49),"")</f>
        <v/>
      </c>
      <c r="L49" s="75" t="str">
        <f t="shared" si="246"/>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211"/>
        <v/>
      </c>
      <c r="W49" s="49" t="str">
        <f t="shared" si="212"/>
        <v/>
      </c>
      <c r="X49" s="49" t="str">
        <f t="shared" si="458"/>
        <v/>
      </c>
      <c r="Y49" s="49" t="str">
        <f t="shared" si="458"/>
        <v/>
      </c>
      <c r="Z49" s="49" t="str">
        <f t="shared" si="458"/>
        <v/>
      </c>
      <c r="AA49" s="49" t="str">
        <f t="shared" si="458"/>
        <v/>
      </c>
      <c r="AB49" s="49" t="str">
        <f t="shared" si="458"/>
        <v/>
      </c>
      <c r="AC49" s="49" t="str">
        <f t="shared" si="458"/>
        <v/>
      </c>
      <c r="AD49" s="49" t="str">
        <f t="shared" si="458"/>
        <v/>
      </c>
      <c r="AE49" s="49" t="str">
        <f t="shared" si="458"/>
        <v/>
      </c>
      <c r="AF49" s="49" t="str">
        <f t="shared" si="458"/>
        <v/>
      </c>
      <c r="AG49" s="49" t="str">
        <f t="shared" si="458"/>
        <v/>
      </c>
      <c r="AH49" s="49" t="str">
        <f t="shared" si="458"/>
        <v/>
      </c>
      <c r="AI49" s="49" t="str">
        <f t="shared" si="458"/>
        <v/>
      </c>
      <c r="AJ49" s="49" t="str">
        <f t="shared" si="458"/>
        <v/>
      </c>
      <c r="AK49" s="49" t="str">
        <f t="shared" si="458"/>
        <v/>
      </c>
      <c r="AL49" s="49" t="str">
        <f t="shared" si="458"/>
        <v/>
      </c>
      <c r="AM49" s="49" t="str">
        <f t="shared" si="458"/>
        <v/>
      </c>
      <c r="AN49" s="49" t="str">
        <f t="shared" si="458"/>
        <v/>
      </c>
      <c r="AO49" s="49" t="str">
        <f t="shared" si="458"/>
        <v/>
      </c>
      <c r="AP49" s="49" t="str">
        <f t="shared" si="458"/>
        <v/>
      </c>
      <c r="AQ49" s="49" t="str">
        <f t="shared" si="458"/>
        <v/>
      </c>
      <c r="AR49" s="49" t="str">
        <f t="shared" si="458"/>
        <v/>
      </c>
      <c r="AS49" s="49" t="str">
        <f t="shared" si="458"/>
        <v/>
      </c>
      <c r="AT49" s="49" t="str">
        <f t="shared" si="458"/>
        <v/>
      </c>
      <c r="AU49" s="49" t="str">
        <f t="shared" si="458"/>
        <v/>
      </c>
      <c r="AV49" s="49" t="str">
        <f t="shared" si="458"/>
        <v/>
      </c>
      <c r="AW49" s="49" t="str">
        <f t="shared" si="458"/>
        <v/>
      </c>
      <c r="AX49" s="49" t="str">
        <f t="shared" si="458"/>
        <v/>
      </c>
      <c r="AY49" s="49" t="str">
        <f t="shared" si="458"/>
        <v/>
      </c>
      <c r="AZ49" s="49" t="str">
        <f t="shared" si="458"/>
        <v/>
      </c>
      <c r="BA49" s="49" t="str">
        <f t="shared" si="458"/>
        <v/>
      </c>
      <c r="BB49" s="49" t="str">
        <f t="shared" si="458"/>
        <v/>
      </c>
      <c r="BC49" s="49" t="str">
        <f t="shared" si="458"/>
        <v/>
      </c>
      <c r="BD49" s="49" t="str">
        <f t="shared" si="458"/>
        <v/>
      </c>
      <c r="BE49" s="49" t="str">
        <f t="shared" si="458"/>
        <v/>
      </c>
      <c r="BF49" s="49" t="str">
        <f t="shared" si="458"/>
        <v/>
      </c>
      <c r="BG49" s="49" t="str">
        <f t="shared" si="458"/>
        <v/>
      </c>
      <c r="BH49" s="49" t="str">
        <f t="shared" si="458"/>
        <v/>
      </c>
      <c r="BI49" s="49" t="str">
        <f t="shared" si="458"/>
        <v/>
      </c>
      <c r="BJ49" s="49" t="str">
        <f t="shared" si="458"/>
        <v/>
      </c>
      <c r="BK49" s="49" t="str">
        <f t="shared" si="458"/>
        <v/>
      </c>
      <c r="BL49" s="49" t="str">
        <f t="shared" si="458"/>
        <v/>
      </c>
      <c r="BM49" s="49" t="str">
        <f t="shared" si="458"/>
        <v/>
      </c>
      <c r="BN49" s="49" t="str">
        <f t="shared" si="458"/>
        <v/>
      </c>
      <c r="BO49" s="49" t="str">
        <f t="shared" si="458"/>
        <v/>
      </c>
      <c r="BP49" s="49" t="str">
        <f t="shared" si="458"/>
        <v/>
      </c>
      <c r="BQ49" s="49" t="str">
        <f t="shared" si="458"/>
        <v/>
      </c>
      <c r="BR49" s="49" t="str">
        <f t="shared" si="458"/>
        <v/>
      </c>
      <c r="BS49" s="49" t="str">
        <f t="shared" si="458"/>
        <v/>
      </c>
      <c r="BT49" s="49" t="str">
        <f t="shared" si="458"/>
        <v/>
      </c>
      <c r="BU49" s="49" t="str">
        <f t="shared" si="458"/>
        <v/>
      </c>
      <c r="BV49" s="49" t="str">
        <f t="shared" si="458"/>
        <v/>
      </c>
      <c r="BW49" s="49" t="str">
        <f t="shared" si="458"/>
        <v/>
      </c>
      <c r="BX49" s="49" t="str">
        <f t="shared" si="458"/>
        <v/>
      </c>
      <c r="BY49" s="49" t="str">
        <f t="shared" si="458"/>
        <v/>
      </c>
      <c r="BZ49" s="49" t="str">
        <f t="shared" si="458"/>
        <v/>
      </c>
      <c r="CA49" s="49" t="str">
        <f t="shared" si="458"/>
        <v/>
      </c>
      <c r="CB49" s="49" t="str">
        <f t="shared" si="458"/>
        <v/>
      </c>
      <c r="CC49" s="49" t="str">
        <f t="shared" si="458"/>
        <v/>
      </c>
      <c r="CD49" s="49" t="str">
        <f t="shared" si="458"/>
        <v/>
      </c>
      <c r="CE49" s="49" t="str">
        <f t="shared" si="458"/>
        <v/>
      </c>
      <c r="CF49" s="49" t="str">
        <f t="shared" si="458"/>
        <v/>
      </c>
      <c r="CG49" s="49" t="str">
        <f t="shared" si="458"/>
        <v/>
      </c>
      <c r="CH49" s="49" t="str">
        <f t="shared" si="458"/>
        <v/>
      </c>
      <c r="CI49" s="49" t="str">
        <f t="shared" ref="CI49:DR52" si="460">IF(ISNONTEXT($V49),CJ49-$V49,"")</f>
        <v/>
      </c>
      <c r="CJ49" s="49" t="str">
        <f t="shared" si="460"/>
        <v/>
      </c>
      <c r="CK49" s="49" t="str">
        <f t="shared" si="460"/>
        <v/>
      </c>
      <c r="CL49" s="49" t="str">
        <f t="shared" si="460"/>
        <v/>
      </c>
      <c r="CM49" s="49" t="str">
        <f t="shared" si="460"/>
        <v/>
      </c>
      <c r="CN49" s="49" t="str">
        <f t="shared" si="460"/>
        <v/>
      </c>
      <c r="CO49" s="49" t="str">
        <f t="shared" si="460"/>
        <v/>
      </c>
      <c r="CP49" s="49" t="str">
        <f t="shared" si="460"/>
        <v/>
      </c>
      <c r="CQ49" s="49" t="str">
        <f t="shared" si="460"/>
        <v/>
      </c>
      <c r="CR49" s="49" t="str">
        <f t="shared" si="460"/>
        <v/>
      </c>
      <c r="CS49" s="49" t="str">
        <f t="shared" si="460"/>
        <v/>
      </c>
      <c r="CT49" s="49" t="str">
        <f t="shared" si="460"/>
        <v/>
      </c>
      <c r="CU49" s="49" t="str">
        <f t="shared" si="460"/>
        <v/>
      </c>
      <c r="CV49" s="49" t="str">
        <f t="shared" si="460"/>
        <v/>
      </c>
      <c r="CW49" s="49" t="str">
        <f t="shared" si="460"/>
        <v/>
      </c>
      <c r="CX49" s="49" t="str">
        <f t="shared" si="460"/>
        <v/>
      </c>
      <c r="CY49" s="49" t="str">
        <f t="shared" si="460"/>
        <v/>
      </c>
      <c r="CZ49" s="49" t="str">
        <f t="shared" si="460"/>
        <v/>
      </c>
      <c r="DA49" s="49" t="str">
        <f t="shared" si="460"/>
        <v/>
      </c>
      <c r="DB49" s="49" t="str">
        <f t="shared" si="460"/>
        <v/>
      </c>
      <c r="DC49" s="49" t="str">
        <f t="shared" si="460"/>
        <v/>
      </c>
      <c r="DD49" s="49" t="str">
        <f t="shared" si="460"/>
        <v/>
      </c>
      <c r="DE49" s="49" t="str">
        <f t="shared" si="460"/>
        <v/>
      </c>
      <c r="DF49" s="49" t="str">
        <f t="shared" si="460"/>
        <v/>
      </c>
      <c r="DG49" s="49" t="str">
        <f t="shared" si="460"/>
        <v/>
      </c>
      <c r="DH49" s="49" t="str">
        <f t="shared" si="460"/>
        <v/>
      </c>
      <c r="DI49" s="49" t="str">
        <f t="shared" si="460"/>
        <v/>
      </c>
      <c r="DJ49" s="49" t="str">
        <f t="shared" si="460"/>
        <v/>
      </c>
      <c r="DK49" s="49" t="str">
        <f t="shared" si="460"/>
        <v/>
      </c>
      <c r="DL49" s="49" t="str">
        <f t="shared" si="460"/>
        <v/>
      </c>
      <c r="DM49" s="49" t="str">
        <f t="shared" si="460"/>
        <v/>
      </c>
      <c r="DN49" s="49" t="str">
        <f t="shared" si="460"/>
        <v/>
      </c>
      <c r="DO49" s="49" t="str">
        <f t="shared" si="460"/>
        <v/>
      </c>
      <c r="DP49" s="49" t="str">
        <f t="shared" si="460"/>
        <v/>
      </c>
      <c r="DQ49" s="49" t="str">
        <f t="shared" si="460"/>
        <v/>
      </c>
      <c r="DR49" s="49" t="str">
        <f t="shared" si="460"/>
        <v/>
      </c>
      <c r="DS49" s="183" t="str">
        <f t="shared" si="213"/>
        <v/>
      </c>
      <c r="DT49" s="49" t="str">
        <f t="shared" si="214"/>
        <v/>
      </c>
      <c r="DU49" s="49" t="str">
        <f t="shared" si="459"/>
        <v/>
      </c>
      <c r="DV49" s="49" t="str">
        <f t="shared" si="459"/>
        <v/>
      </c>
      <c r="DW49" s="49" t="str">
        <f t="shared" si="459"/>
        <v/>
      </c>
      <c r="DX49" s="49" t="str">
        <f t="shared" si="459"/>
        <v/>
      </c>
      <c r="DY49" s="49" t="str">
        <f t="shared" si="459"/>
        <v/>
      </c>
      <c r="DZ49" s="49" t="str">
        <f t="shared" si="459"/>
        <v/>
      </c>
      <c r="EA49" s="49" t="str">
        <f t="shared" si="459"/>
        <v/>
      </c>
      <c r="EB49" s="49" t="str">
        <f t="shared" si="459"/>
        <v/>
      </c>
      <c r="EC49" s="49" t="str">
        <f t="shared" si="459"/>
        <v/>
      </c>
      <c r="ED49" s="49" t="str">
        <f t="shared" si="459"/>
        <v/>
      </c>
      <c r="EE49" s="49" t="str">
        <f t="shared" si="459"/>
        <v/>
      </c>
      <c r="EF49" s="49" t="str">
        <f t="shared" si="459"/>
        <v/>
      </c>
      <c r="EG49" s="49" t="str">
        <f t="shared" si="459"/>
        <v/>
      </c>
      <c r="EH49" s="49" t="str">
        <f t="shared" si="459"/>
        <v/>
      </c>
      <c r="EI49" s="49" t="str">
        <f t="shared" si="459"/>
        <v/>
      </c>
      <c r="EJ49" s="49" t="str">
        <f t="shared" si="459"/>
        <v/>
      </c>
      <c r="EK49" s="49" t="str">
        <f t="shared" si="459"/>
        <v/>
      </c>
      <c r="EL49" s="49" t="str">
        <f t="shared" si="459"/>
        <v/>
      </c>
      <c r="EM49" s="49" t="str">
        <f t="shared" si="459"/>
        <v/>
      </c>
      <c r="EN49" s="49" t="str">
        <f t="shared" si="459"/>
        <v/>
      </c>
      <c r="EO49" s="49" t="str">
        <f t="shared" si="459"/>
        <v/>
      </c>
      <c r="EP49" s="49" t="str">
        <f t="shared" si="459"/>
        <v/>
      </c>
      <c r="EQ49" s="49" t="str">
        <f t="shared" si="459"/>
        <v/>
      </c>
      <c r="ER49" s="49" t="str">
        <f t="shared" si="459"/>
        <v/>
      </c>
      <c r="ES49" s="49" t="str">
        <f t="shared" si="459"/>
        <v/>
      </c>
      <c r="ET49" s="49" t="str">
        <f t="shared" si="459"/>
        <v/>
      </c>
      <c r="EU49" s="49" t="str">
        <f t="shared" si="459"/>
        <v/>
      </c>
      <c r="EV49" s="49" t="str">
        <f t="shared" si="459"/>
        <v/>
      </c>
      <c r="EW49" s="49" t="str">
        <f t="shared" si="459"/>
        <v/>
      </c>
      <c r="EX49" s="49" t="str">
        <f t="shared" si="459"/>
        <v/>
      </c>
      <c r="EY49" s="49" t="str">
        <f t="shared" si="459"/>
        <v/>
      </c>
      <c r="EZ49" s="49" t="str">
        <f t="shared" si="459"/>
        <v/>
      </c>
      <c r="FA49" s="49" t="str">
        <f t="shared" si="459"/>
        <v/>
      </c>
      <c r="FB49" s="49" t="str">
        <f t="shared" si="459"/>
        <v/>
      </c>
      <c r="FC49" s="49" t="str">
        <f t="shared" si="459"/>
        <v/>
      </c>
      <c r="FD49" s="49" t="str">
        <f t="shared" si="459"/>
        <v/>
      </c>
      <c r="FE49" s="49" t="str">
        <f t="shared" si="459"/>
        <v/>
      </c>
      <c r="FF49" s="49" t="str">
        <f t="shared" si="459"/>
        <v/>
      </c>
      <c r="FG49" s="49" t="str">
        <f t="shared" si="459"/>
        <v/>
      </c>
      <c r="FH49" s="49" t="str">
        <f t="shared" si="459"/>
        <v/>
      </c>
      <c r="FI49" s="49" t="str">
        <f t="shared" si="459"/>
        <v/>
      </c>
      <c r="FJ49" s="49" t="str">
        <f t="shared" si="459"/>
        <v/>
      </c>
      <c r="FK49" s="49" t="str">
        <f t="shared" si="459"/>
        <v/>
      </c>
      <c r="FL49" s="49" t="str">
        <f t="shared" si="459"/>
        <v/>
      </c>
      <c r="FM49" s="49" t="str">
        <f t="shared" si="459"/>
        <v/>
      </c>
      <c r="FN49" s="49" t="str">
        <f t="shared" si="459"/>
        <v/>
      </c>
      <c r="FO49" s="49" t="str">
        <f t="shared" si="459"/>
        <v/>
      </c>
      <c r="FP49" s="49" t="str">
        <f t="shared" si="459"/>
        <v/>
      </c>
      <c r="FQ49" s="49" t="str">
        <f t="shared" si="459"/>
        <v/>
      </c>
      <c r="FR49" s="49" t="str">
        <f t="shared" si="459"/>
        <v/>
      </c>
      <c r="FS49" s="49" t="str">
        <f t="shared" si="459"/>
        <v/>
      </c>
      <c r="FT49" s="49" t="str">
        <f t="shared" si="459"/>
        <v/>
      </c>
      <c r="FU49" s="49" t="str">
        <f t="shared" si="459"/>
        <v/>
      </c>
      <c r="FV49" s="49" t="str">
        <f t="shared" si="459"/>
        <v/>
      </c>
      <c r="FW49" s="49" t="str">
        <f t="shared" si="459"/>
        <v/>
      </c>
      <c r="FX49" s="49" t="str">
        <f t="shared" si="459"/>
        <v/>
      </c>
      <c r="FY49" s="49" t="str">
        <f t="shared" si="459"/>
        <v/>
      </c>
      <c r="FZ49" s="49" t="str">
        <f t="shared" si="459"/>
        <v/>
      </c>
      <c r="GA49" s="49" t="str">
        <f t="shared" si="459"/>
        <v/>
      </c>
      <c r="GB49" s="49" t="str">
        <f t="shared" si="459"/>
        <v/>
      </c>
      <c r="GC49" s="49" t="str">
        <f t="shared" si="459"/>
        <v/>
      </c>
      <c r="GD49" s="49" t="str">
        <f t="shared" si="459"/>
        <v/>
      </c>
      <c r="GE49" s="49" t="str">
        <f t="shared" si="459"/>
        <v/>
      </c>
      <c r="GF49" s="49" t="str">
        <f t="shared" ref="GF49:HO52" si="461">IF(ISNONTEXT($V49),GE49+$V49,"")</f>
        <v/>
      </c>
      <c r="GG49" s="49" t="str">
        <f t="shared" si="461"/>
        <v/>
      </c>
      <c r="GH49" s="49" t="str">
        <f t="shared" si="461"/>
        <v/>
      </c>
      <c r="GI49" s="49" t="str">
        <f t="shared" si="461"/>
        <v/>
      </c>
      <c r="GJ49" s="49" t="str">
        <f t="shared" si="461"/>
        <v/>
      </c>
      <c r="GK49" s="49" t="str">
        <f t="shared" si="461"/>
        <v/>
      </c>
      <c r="GL49" s="49" t="str">
        <f t="shared" si="461"/>
        <v/>
      </c>
      <c r="GM49" s="49" t="str">
        <f t="shared" si="461"/>
        <v/>
      </c>
      <c r="GN49" s="49" t="str">
        <f t="shared" si="461"/>
        <v/>
      </c>
      <c r="GO49" s="49" t="str">
        <f t="shared" si="461"/>
        <v/>
      </c>
      <c r="GP49" s="49" t="str">
        <f t="shared" si="461"/>
        <v/>
      </c>
      <c r="GQ49" s="49" t="str">
        <f t="shared" si="461"/>
        <v/>
      </c>
      <c r="GR49" s="49" t="str">
        <f t="shared" si="461"/>
        <v/>
      </c>
      <c r="GS49" s="49" t="str">
        <f t="shared" si="461"/>
        <v/>
      </c>
      <c r="GT49" s="49" t="str">
        <f t="shared" si="461"/>
        <v/>
      </c>
      <c r="GU49" s="49" t="str">
        <f t="shared" si="461"/>
        <v/>
      </c>
      <c r="GV49" s="49" t="str">
        <f t="shared" si="461"/>
        <v/>
      </c>
      <c r="GW49" s="49" t="str">
        <f t="shared" si="461"/>
        <v/>
      </c>
      <c r="GX49" s="49" t="str">
        <f t="shared" si="461"/>
        <v/>
      </c>
      <c r="GY49" s="49" t="str">
        <f t="shared" si="461"/>
        <v/>
      </c>
      <c r="GZ49" s="49" t="str">
        <f t="shared" si="461"/>
        <v/>
      </c>
      <c r="HA49" s="49" t="str">
        <f t="shared" si="461"/>
        <v/>
      </c>
      <c r="HB49" s="49" t="str">
        <f t="shared" si="461"/>
        <v/>
      </c>
      <c r="HC49" s="49" t="str">
        <f t="shared" si="461"/>
        <v/>
      </c>
      <c r="HD49" s="49" t="str">
        <f t="shared" si="461"/>
        <v/>
      </c>
      <c r="HE49" s="49" t="str">
        <f t="shared" si="461"/>
        <v/>
      </c>
      <c r="HF49" s="49" t="str">
        <f t="shared" si="461"/>
        <v/>
      </c>
      <c r="HG49" s="49" t="str">
        <f t="shared" si="461"/>
        <v/>
      </c>
      <c r="HH49" s="49" t="str">
        <f t="shared" si="461"/>
        <v/>
      </c>
      <c r="HI49" s="49" t="str">
        <f t="shared" si="461"/>
        <v/>
      </c>
      <c r="HJ49" s="49" t="str">
        <f t="shared" si="461"/>
        <v/>
      </c>
      <c r="HK49" s="49" t="str">
        <f t="shared" si="461"/>
        <v/>
      </c>
      <c r="HL49" s="49" t="str">
        <f t="shared" si="461"/>
        <v/>
      </c>
      <c r="HM49" s="49" t="str">
        <f t="shared" si="461"/>
        <v/>
      </c>
      <c r="HN49" s="49" t="str">
        <f t="shared" si="461"/>
        <v/>
      </c>
      <c r="HO49" s="49" t="str">
        <f t="shared" si="461"/>
        <v/>
      </c>
      <c r="HP49" s="169" t="e">
        <f t="shared" si="247"/>
        <v>#N/A</v>
      </c>
      <c r="HQ49" s="169" t="e">
        <f t="shared" si="248"/>
        <v>#N/A</v>
      </c>
      <c r="HR49" s="169" t="e">
        <f t="shared" si="249"/>
        <v>#N/A</v>
      </c>
      <c r="HS49" s="169" t="e">
        <f t="shared" si="250"/>
        <v>#N/A</v>
      </c>
      <c r="HT49" s="169" t="e">
        <f t="shared" si="251"/>
        <v>#N/A</v>
      </c>
      <c r="HU49" s="169" t="e">
        <f t="shared" si="252"/>
        <v>#N/A</v>
      </c>
      <c r="HV49" s="169" t="e">
        <f t="shared" si="253"/>
        <v>#N/A</v>
      </c>
      <c r="HW49" s="169" t="e">
        <f t="shared" si="254"/>
        <v>#N/A</v>
      </c>
      <c r="HX49" s="169" t="e">
        <f t="shared" si="255"/>
        <v>#N/A</v>
      </c>
      <c r="HY49" s="169" t="e">
        <f t="shared" si="256"/>
        <v>#N/A</v>
      </c>
      <c r="HZ49" s="169" t="e">
        <f t="shared" si="257"/>
        <v>#N/A</v>
      </c>
      <c r="IA49" s="169" t="e">
        <f t="shared" si="258"/>
        <v>#N/A</v>
      </c>
      <c r="IB49" s="169" t="e">
        <f t="shared" si="259"/>
        <v>#N/A</v>
      </c>
      <c r="IC49" s="169" t="e">
        <f t="shared" si="260"/>
        <v>#N/A</v>
      </c>
      <c r="ID49" s="169" t="e">
        <f t="shared" si="261"/>
        <v>#N/A</v>
      </c>
      <c r="IE49" s="169" t="e">
        <f t="shared" si="262"/>
        <v>#N/A</v>
      </c>
      <c r="IF49" s="169" t="e">
        <f t="shared" si="263"/>
        <v>#N/A</v>
      </c>
      <c r="IG49" s="169" t="e">
        <f t="shared" si="264"/>
        <v>#N/A</v>
      </c>
      <c r="IH49" s="169" t="e">
        <f t="shared" si="265"/>
        <v>#N/A</v>
      </c>
      <c r="II49" s="169" t="e">
        <f t="shared" si="266"/>
        <v>#N/A</v>
      </c>
      <c r="IJ49" s="169" t="e">
        <f t="shared" si="267"/>
        <v>#N/A</v>
      </c>
      <c r="IK49" s="169" t="e">
        <f t="shared" si="268"/>
        <v>#N/A</v>
      </c>
      <c r="IL49" s="169" t="e">
        <f t="shared" si="269"/>
        <v>#N/A</v>
      </c>
      <c r="IM49" s="169" t="e">
        <f t="shared" si="270"/>
        <v>#N/A</v>
      </c>
      <c r="IN49" s="169" t="e">
        <f t="shared" si="271"/>
        <v>#N/A</v>
      </c>
      <c r="IO49" s="169" t="e">
        <f t="shared" si="272"/>
        <v>#N/A</v>
      </c>
      <c r="IP49" s="169" t="e">
        <f t="shared" si="273"/>
        <v>#N/A</v>
      </c>
      <c r="IQ49" s="169" t="e">
        <f t="shared" si="274"/>
        <v>#N/A</v>
      </c>
      <c r="IR49" s="169" t="e">
        <f t="shared" si="275"/>
        <v>#N/A</v>
      </c>
      <c r="IS49" s="169" t="e">
        <f t="shared" si="276"/>
        <v>#N/A</v>
      </c>
      <c r="IT49" s="169" t="e">
        <f t="shared" si="277"/>
        <v>#N/A</v>
      </c>
      <c r="IU49" s="169" t="e">
        <f t="shared" si="278"/>
        <v>#N/A</v>
      </c>
      <c r="IV49" s="169" t="e">
        <f t="shared" si="279"/>
        <v>#N/A</v>
      </c>
      <c r="IW49" s="169" t="e">
        <f t="shared" si="280"/>
        <v>#N/A</v>
      </c>
      <c r="IX49" s="169" t="e">
        <f t="shared" si="281"/>
        <v>#N/A</v>
      </c>
      <c r="IY49" s="169" t="e">
        <f t="shared" si="282"/>
        <v>#N/A</v>
      </c>
      <c r="IZ49" s="169" t="e">
        <f t="shared" si="283"/>
        <v>#N/A</v>
      </c>
      <c r="JA49" s="169" t="e">
        <f t="shared" si="284"/>
        <v>#N/A</v>
      </c>
      <c r="JB49" s="169" t="e">
        <f t="shared" si="285"/>
        <v>#N/A</v>
      </c>
      <c r="JC49" s="169" t="e">
        <f t="shared" si="286"/>
        <v>#N/A</v>
      </c>
      <c r="JD49" s="169" t="e">
        <f t="shared" si="287"/>
        <v>#N/A</v>
      </c>
      <c r="JE49" s="169" t="e">
        <f t="shared" si="288"/>
        <v>#N/A</v>
      </c>
      <c r="JF49" s="169" t="e">
        <f t="shared" si="289"/>
        <v>#N/A</v>
      </c>
      <c r="JG49" s="169" t="e">
        <f t="shared" si="290"/>
        <v>#N/A</v>
      </c>
      <c r="JH49" s="169" t="e">
        <f t="shared" si="291"/>
        <v>#N/A</v>
      </c>
      <c r="JI49" s="169" t="e">
        <f t="shared" si="292"/>
        <v>#N/A</v>
      </c>
      <c r="JJ49" s="169" t="e">
        <f t="shared" si="293"/>
        <v>#N/A</v>
      </c>
      <c r="JK49" s="169" t="e">
        <f t="shared" si="294"/>
        <v>#N/A</v>
      </c>
      <c r="JL49" s="169" t="e">
        <f t="shared" si="295"/>
        <v>#N/A</v>
      </c>
      <c r="JM49" s="169" t="e">
        <f t="shared" si="296"/>
        <v>#N/A</v>
      </c>
      <c r="JN49" s="169" t="e">
        <f t="shared" si="297"/>
        <v>#N/A</v>
      </c>
      <c r="JO49" s="169" t="e">
        <f t="shared" si="298"/>
        <v>#N/A</v>
      </c>
      <c r="JP49" s="169" t="e">
        <f t="shared" si="299"/>
        <v>#N/A</v>
      </c>
      <c r="JQ49" s="169" t="e">
        <f t="shared" si="300"/>
        <v>#N/A</v>
      </c>
      <c r="JR49" s="169" t="e">
        <f t="shared" si="301"/>
        <v>#N/A</v>
      </c>
      <c r="JS49" s="169" t="e">
        <f t="shared" si="302"/>
        <v>#N/A</v>
      </c>
      <c r="JT49" s="169" t="e">
        <f t="shared" si="303"/>
        <v>#N/A</v>
      </c>
      <c r="JU49" s="169" t="e">
        <f t="shared" si="304"/>
        <v>#N/A</v>
      </c>
      <c r="JV49" s="169" t="e">
        <f t="shared" si="305"/>
        <v>#N/A</v>
      </c>
      <c r="JW49" s="169" t="e">
        <f t="shared" si="306"/>
        <v>#N/A</v>
      </c>
      <c r="JX49" s="169" t="e">
        <f t="shared" si="307"/>
        <v>#N/A</v>
      </c>
      <c r="JY49" s="169" t="e">
        <f t="shared" si="308"/>
        <v>#N/A</v>
      </c>
      <c r="JZ49" s="169" t="e">
        <f t="shared" si="309"/>
        <v>#N/A</v>
      </c>
      <c r="KA49" s="169" t="e">
        <f t="shared" si="310"/>
        <v>#N/A</v>
      </c>
      <c r="KB49" s="169" t="e">
        <f t="shared" si="311"/>
        <v>#N/A</v>
      </c>
      <c r="KC49" s="169" t="e">
        <f t="shared" si="312"/>
        <v>#N/A</v>
      </c>
      <c r="KD49" s="169" t="e">
        <f t="shared" si="313"/>
        <v>#N/A</v>
      </c>
      <c r="KE49" s="169" t="e">
        <f t="shared" si="314"/>
        <v>#N/A</v>
      </c>
      <c r="KF49" s="169" t="e">
        <f t="shared" si="315"/>
        <v>#N/A</v>
      </c>
      <c r="KG49" s="169" t="e">
        <f t="shared" si="316"/>
        <v>#N/A</v>
      </c>
      <c r="KH49" s="169" t="e">
        <f t="shared" si="317"/>
        <v>#N/A</v>
      </c>
      <c r="KI49" s="169" t="e">
        <f t="shared" si="318"/>
        <v>#N/A</v>
      </c>
      <c r="KJ49" s="169" t="e">
        <f t="shared" si="319"/>
        <v>#N/A</v>
      </c>
      <c r="KK49" s="169" t="e">
        <f t="shared" si="320"/>
        <v>#N/A</v>
      </c>
      <c r="KL49" s="169" t="e">
        <f t="shared" si="321"/>
        <v>#N/A</v>
      </c>
      <c r="KM49" s="169" t="e">
        <f t="shared" si="322"/>
        <v>#N/A</v>
      </c>
      <c r="KN49" s="169" t="e">
        <f t="shared" si="323"/>
        <v>#N/A</v>
      </c>
      <c r="KO49" s="169" t="e">
        <f t="shared" si="324"/>
        <v>#N/A</v>
      </c>
      <c r="KP49" s="169" t="e">
        <f t="shared" si="325"/>
        <v>#N/A</v>
      </c>
      <c r="KQ49" s="169" t="e">
        <f t="shared" si="326"/>
        <v>#N/A</v>
      </c>
      <c r="KR49" s="169" t="e">
        <f t="shared" si="327"/>
        <v>#N/A</v>
      </c>
      <c r="KS49" s="169" t="e">
        <f t="shared" si="328"/>
        <v>#N/A</v>
      </c>
      <c r="KT49" s="169" t="e">
        <f t="shared" si="329"/>
        <v>#N/A</v>
      </c>
      <c r="KU49" s="169" t="e">
        <f t="shared" si="330"/>
        <v>#N/A</v>
      </c>
      <c r="KV49" s="169" t="e">
        <f t="shared" si="331"/>
        <v>#N/A</v>
      </c>
      <c r="KW49" s="169" t="e">
        <f t="shared" si="332"/>
        <v>#N/A</v>
      </c>
      <c r="KX49" s="169" t="e">
        <f t="shared" si="333"/>
        <v>#N/A</v>
      </c>
      <c r="KY49" s="169" t="e">
        <f t="shared" si="334"/>
        <v>#N/A</v>
      </c>
      <c r="KZ49" s="169" t="e">
        <f t="shared" si="335"/>
        <v>#N/A</v>
      </c>
      <c r="LA49" s="169" t="e">
        <f t="shared" si="336"/>
        <v>#N/A</v>
      </c>
      <c r="LB49" s="169" t="e">
        <f t="shared" si="337"/>
        <v>#N/A</v>
      </c>
      <c r="LC49" s="169" t="e">
        <f t="shared" si="338"/>
        <v>#N/A</v>
      </c>
      <c r="LD49" s="169" t="e">
        <f t="shared" si="339"/>
        <v>#N/A</v>
      </c>
      <c r="LE49" s="169" t="e">
        <f t="shared" si="340"/>
        <v>#N/A</v>
      </c>
      <c r="LF49" s="169" t="e">
        <f t="shared" si="341"/>
        <v>#N/A</v>
      </c>
      <c r="LG49" s="169" t="e">
        <f t="shared" si="342"/>
        <v>#N/A</v>
      </c>
      <c r="LH49" s="169" t="e">
        <f t="shared" si="343"/>
        <v>#N/A</v>
      </c>
      <c r="LI49" s="169" t="e">
        <f t="shared" si="344"/>
        <v>#N/A</v>
      </c>
      <c r="LJ49" s="169" t="e">
        <f t="shared" si="345"/>
        <v>#N/A</v>
      </c>
      <c r="LK49" s="169" t="e">
        <f t="shared" si="346"/>
        <v>#N/A</v>
      </c>
      <c r="LL49" s="169" t="e">
        <f t="shared" si="347"/>
        <v>#N/A</v>
      </c>
      <c r="LM49" s="169" t="e">
        <f t="shared" si="348"/>
        <v>#N/A</v>
      </c>
      <c r="LN49" s="169" t="e">
        <f t="shared" si="349"/>
        <v>#N/A</v>
      </c>
      <c r="LO49" s="169" t="e">
        <f t="shared" si="350"/>
        <v>#N/A</v>
      </c>
      <c r="LP49" s="169" t="e">
        <f t="shared" si="351"/>
        <v>#N/A</v>
      </c>
      <c r="LQ49" s="169" t="e">
        <f t="shared" si="352"/>
        <v>#N/A</v>
      </c>
      <c r="LR49" s="169" t="e">
        <f t="shared" si="353"/>
        <v>#N/A</v>
      </c>
      <c r="LS49" s="169" t="e">
        <f t="shared" si="354"/>
        <v>#N/A</v>
      </c>
      <c r="LT49" s="169" t="e">
        <f t="shared" si="355"/>
        <v>#N/A</v>
      </c>
      <c r="LU49" s="169" t="e">
        <f t="shared" si="356"/>
        <v>#N/A</v>
      </c>
      <c r="LV49" s="169" t="e">
        <f t="shared" si="357"/>
        <v>#N/A</v>
      </c>
      <c r="LW49" s="169" t="e">
        <f t="shared" si="358"/>
        <v>#N/A</v>
      </c>
      <c r="LX49" s="169" t="e">
        <f t="shared" si="359"/>
        <v>#N/A</v>
      </c>
      <c r="LY49" s="169" t="e">
        <f t="shared" si="360"/>
        <v>#N/A</v>
      </c>
      <c r="LZ49" s="169" t="e">
        <f t="shared" si="361"/>
        <v>#N/A</v>
      </c>
      <c r="MA49" s="169" t="e">
        <f t="shared" si="362"/>
        <v>#N/A</v>
      </c>
      <c r="MB49" s="169" t="e">
        <f t="shared" si="363"/>
        <v>#N/A</v>
      </c>
      <c r="MC49" s="169" t="e">
        <f t="shared" si="364"/>
        <v>#N/A</v>
      </c>
      <c r="MD49" s="169" t="e">
        <f t="shared" si="365"/>
        <v>#N/A</v>
      </c>
      <c r="ME49" s="169" t="e">
        <f t="shared" si="366"/>
        <v>#N/A</v>
      </c>
      <c r="MF49" s="169" t="e">
        <f t="shared" si="367"/>
        <v>#N/A</v>
      </c>
      <c r="MG49" s="169" t="e">
        <f t="shared" si="368"/>
        <v>#N/A</v>
      </c>
      <c r="MH49" s="169" t="e">
        <f t="shared" si="369"/>
        <v>#N/A</v>
      </c>
      <c r="MI49" s="169" t="e">
        <f t="shared" si="370"/>
        <v>#N/A</v>
      </c>
      <c r="MJ49" s="169" t="e">
        <f t="shared" si="371"/>
        <v>#N/A</v>
      </c>
      <c r="MK49" s="169" t="e">
        <f t="shared" si="372"/>
        <v>#N/A</v>
      </c>
      <c r="ML49" s="169" t="e">
        <f t="shared" si="373"/>
        <v>#N/A</v>
      </c>
      <c r="MM49" s="169" t="e">
        <f t="shared" si="374"/>
        <v>#N/A</v>
      </c>
      <c r="MN49" s="169" t="e">
        <f t="shared" si="375"/>
        <v>#N/A</v>
      </c>
      <c r="MO49" s="169" t="e">
        <f t="shared" si="376"/>
        <v>#N/A</v>
      </c>
      <c r="MP49" s="169" t="e">
        <f t="shared" si="377"/>
        <v>#N/A</v>
      </c>
      <c r="MQ49" s="169" t="e">
        <f t="shared" si="378"/>
        <v>#N/A</v>
      </c>
      <c r="MR49" s="169" t="e">
        <f t="shared" si="379"/>
        <v>#N/A</v>
      </c>
      <c r="MS49" s="169" t="e">
        <f t="shared" si="380"/>
        <v>#N/A</v>
      </c>
      <c r="MT49" s="169" t="e">
        <f t="shared" si="381"/>
        <v>#N/A</v>
      </c>
      <c r="MU49" s="169" t="e">
        <f t="shared" si="382"/>
        <v>#N/A</v>
      </c>
      <c r="MV49" s="169" t="e">
        <f t="shared" si="383"/>
        <v>#N/A</v>
      </c>
      <c r="MW49" s="169" t="e">
        <f t="shared" si="384"/>
        <v>#N/A</v>
      </c>
      <c r="MX49" s="169" t="e">
        <f t="shared" si="385"/>
        <v>#N/A</v>
      </c>
      <c r="MY49" s="169" t="e">
        <f t="shared" si="386"/>
        <v>#N/A</v>
      </c>
      <c r="MZ49" s="169" t="e">
        <f t="shared" si="387"/>
        <v>#N/A</v>
      </c>
      <c r="NA49" s="169" t="e">
        <f t="shared" si="388"/>
        <v>#N/A</v>
      </c>
      <c r="NB49" s="169" t="e">
        <f t="shared" si="389"/>
        <v>#N/A</v>
      </c>
      <c r="NC49" s="169" t="e">
        <f t="shared" si="390"/>
        <v>#N/A</v>
      </c>
      <c r="ND49" s="169" t="e">
        <f t="shared" si="391"/>
        <v>#N/A</v>
      </c>
      <c r="NE49" s="169" t="e">
        <f t="shared" si="392"/>
        <v>#N/A</v>
      </c>
      <c r="NF49" s="169" t="e">
        <f t="shared" si="393"/>
        <v>#N/A</v>
      </c>
      <c r="NG49" s="169" t="e">
        <f t="shared" si="394"/>
        <v>#N/A</v>
      </c>
      <c r="NH49" s="169" t="e">
        <f t="shared" si="395"/>
        <v>#N/A</v>
      </c>
      <c r="NI49" s="169" t="e">
        <f t="shared" si="396"/>
        <v>#N/A</v>
      </c>
      <c r="NJ49" s="169" t="e">
        <f t="shared" si="397"/>
        <v>#N/A</v>
      </c>
      <c r="NK49" s="169" t="e">
        <f t="shared" si="398"/>
        <v>#N/A</v>
      </c>
      <c r="NL49" s="169" t="e">
        <f t="shared" si="399"/>
        <v>#N/A</v>
      </c>
      <c r="NM49" s="169" t="e">
        <f t="shared" si="400"/>
        <v>#N/A</v>
      </c>
      <c r="NN49" s="169" t="e">
        <f t="shared" si="401"/>
        <v>#N/A</v>
      </c>
      <c r="NO49" s="169" t="e">
        <f t="shared" si="402"/>
        <v>#N/A</v>
      </c>
      <c r="NP49" s="169" t="e">
        <f t="shared" si="403"/>
        <v>#N/A</v>
      </c>
      <c r="NQ49" s="169" t="e">
        <f t="shared" si="404"/>
        <v>#N/A</v>
      </c>
      <c r="NR49" s="169" t="e">
        <f t="shared" si="405"/>
        <v>#N/A</v>
      </c>
      <c r="NS49" s="169" t="e">
        <f t="shared" si="406"/>
        <v>#N/A</v>
      </c>
      <c r="NT49" s="169" t="e">
        <f t="shared" si="407"/>
        <v>#N/A</v>
      </c>
      <c r="NU49" s="169" t="e">
        <f t="shared" si="408"/>
        <v>#N/A</v>
      </c>
      <c r="NV49" s="169" t="e">
        <f t="shared" si="409"/>
        <v>#N/A</v>
      </c>
      <c r="NW49" s="169" t="e">
        <f t="shared" si="410"/>
        <v>#N/A</v>
      </c>
      <c r="NX49" s="169" t="e">
        <f t="shared" si="411"/>
        <v>#N/A</v>
      </c>
      <c r="NY49" s="169" t="e">
        <f t="shared" si="412"/>
        <v>#N/A</v>
      </c>
      <c r="NZ49" s="169" t="e">
        <f t="shared" si="413"/>
        <v>#N/A</v>
      </c>
      <c r="OA49" s="169" t="e">
        <f t="shared" si="414"/>
        <v>#N/A</v>
      </c>
      <c r="OB49" s="169" t="e">
        <f t="shared" si="415"/>
        <v>#N/A</v>
      </c>
      <c r="OC49" s="169" t="e">
        <f t="shared" si="416"/>
        <v>#N/A</v>
      </c>
      <c r="OD49" s="169" t="e">
        <f t="shared" si="417"/>
        <v>#N/A</v>
      </c>
      <c r="OE49" s="169" t="e">
        <f t="shared" si="418"/>
        <v>#N/A</v>
      </c>
      <c r="OF49" s="169" t="e">
        <f t="shared" si="419"/>
        <v>#N/A</v>
      </c>
      <c r="OG49" s="169" t="e">
        <f t="shared" si="420"/>
        <v>#N/A</v>
      </c>
      <c r="OH49" s="169" t="e">
        <f t="shared" si="421"/>
        <v>#N/A</v>
      </c>
      <c r="OI49" s="169" t="e">
        <f t="shared" si="422"/>
        <v>#N/A</v>
      </c>
      <c r="OJ49" s="169" t="e">
        <f t="shared" si="423"/>
        <v>#N/A</v>
      </c>
      <c r="OK49" s="169" t="e">
        <f t="shared" si="424"/>
        <v>#N/A</v>
      </c>
      <c r="OL49" s="169" t="e">
        <f t="shared" si="425"/>
        <v>#N/A</v>
      </c>
      <c r="OM49" s="169" t="e">
        <f t="shared" si="426"/>
        <v>#N/A</v>
      </c>
      <c r="ON49" s="169" t="e">
        <f t="shared" si="427"/>
        <v>#N/A</v>
      </c>
      <c r="OO49" s="169" t="e">
        <f t="shared" si="428"/>
        <v>#N/A</v>
      </c>
      <c r="OP49" s="169" t="e">
        <f t="shared" si="429"/>
        <v>#N/A</v>
      </c>
      <c r="OQ49" s="169" t="e">
        <f t="shared" si="430"/>
        <v>#N/A</v>
      </c>
      <c r="OR49" s="169" t="e">
        <f t="shared" si="431"/>
        <v>#N/A</v>
      </c>
      <c r="OS49" s="169" t="e">
        <f t="shared" si="432"/>
        <v>#N/A</v>
      </c>
      <c r="OT49" s="169" t="e">
        <f t="shared" si="433"/>
        <v>#N/A</v>
      </c>
      <c r="OU49" s="169" t="e">
        <f t="shared" si="434"/>
        <v>#N/A</v>
      </c>
      <c r="OV49" s="169" t="e">
        <f t="shared" si="435"/>
        <v>#N/A</v>
      </c>
      <c r="OW49" s="169" t="e">
        <f t="shared" si="436"/>
        <v>#N/A</v>
      </c>
      <c r="OX49" s="169" t="e">
        <f t="shared" si="437"/>
        <v>#N/A</v>
      </c>
      <c r="OY49" s="169" t="e">
        <f t="shared" si="438"/>
        <v>#N/A</v>
      </c>
      <c r="OZ49" s="169" t="e">
        <f t="shared" si="439"/>
        <v>#N/A</v>
      </c>
      <c r="PA49" s="169" t="e">
        <f t="shared" si="440"/>
        <v>#N/A</v>
      </c>
      <c r="PB49" s="169" t="e">
        <f t="shared" si="441"/>
        <v>#N/A</v>
      </c>
      <c r="PC49" s="169" t="e">
        <f t="shared" si="442"/>
        <v>#N/A</v>
      </c>
      <c r="PD49" s="169" t="e">
        <f t="shared" si="443"/>
        <v>#N/A</v>
      </c>
      <c r="PE49" s="169" t="e">
        <f t="shared" si="444"/>
        <v>#N/A</v>
      </c>
      <c r="PF49" s="169" t="e">
        <f t="shared" si="445"/>
        <v>#N/A</v>
      </c>
      <c r="PG49" s="169" t="e">
        <f t="shared" si="446"/>
        <v>#N/A</v>
      </c>
      <c r="PH49" s="169" t="e">
        <f t="shared" si="447"/>
        <v>#N/A</v>
      </c>
    </row>
    <row r="50" spans="1:424" hidden="1" x14ac:dyDescent="0.75">
      <c r="A50" s="4">
        <v>47</v>
      </c>
      <c r="B50" s="96" t="str">
        <f t="shared" si="208"/>
        <v/>
      </c>
      <c r="C50" s="95"/>
      <c r="D50" s="96" t="str">
        <f t="shared" si="209"/>
        <v/>
      </c>
      <c r="E50" s="124" t="str">
        <f t="shared" si="0"/>
        <v/>
      </c>
      <c r="F50" s="124" t="str">
        <f t="shared" si="1"/>
        <v/>
      </c>
      <c r="G50" s="73" t="str">
        <f t="shared" si="210"/>
        <v/>
      </c>
      <c r="H50" s="23"/>
      <c r="I50" s="57"/>
      <c r="J50" s="280"/>
      <c r="K50" s="74" t="str">
        <f>IF(AND(B50&gt;0,C50&gt;0,D50&gt;0),IF(ISBLANK(J50),IF(ISBLANK(H50),"",(D50-B50)*VLOOKUP(H50,VLookups!$A$4:$B$13,2,FALSE)),J50),"")</f>
        <v/>
      </c>
      <c r="L50" s="75" t="str">
        <f t="shared" si="246"/>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211"/>
        <v/>
      </c>
      <c r="W50" s="49" t="str">
        <f t="shared" si="212"/>
        <v/>
      </c>
      <c r="X50" s="49" t="str">
        <f t="shared" ref="X50:CI53" si="462">IF(ISNONTEXT($V50),Y50-$V50,"")</f>
        <v/>
      </c>
      <c r="Y50" s="49" t="str">
        <f t="shared" si="462"/>
        <v/>
      </c>
      <c r="Z50" s="49" t="str">
        <f t="shared" si="462"/>
        <v/>
      </c>
      <c r="AA50" s="49" t="str">
        <f t="shared" si="462"/>
        <v/>
      </c>
      <c r="AB50" s="49" t="str">
        <f t="shared" si="462"/>
        <v/>
      </c>
      <c r="AC50" s="49" t="str">
        <f t="shared" si="462"/>
        <v/>
      </c>
      <c r="AD50" s="49" t="str">
        <f t="shared" si="462"/>
        <v/>
      </c>
      <c r="AE50" s="49" t="str">
        <f t="shared" si="462"/>
        <v/>
      </c>
      <c r="AF50" s="49" t="str">
        <f t="shared" si="462"/>
        <v/>
      </c>
      <c r="AG50" s="49" t="str">
        <f t="shared" si="462"/>
        <v/>
      </c>
      <c r="AH50" s="49" t="str">
        <f t="shared" si="462"/>
        <v/>
      </c>
      <c r="AI50" s="49" t="str">
        <f t="shared" si="462"/>
        <v/>
      </c>
      <c r="AJ50" s="49" t="str">
        <f t="shared" si="462"/>
        <v/>
      </c>
      <c r="AK50" s="49" t="str">
        <f t="shared" si="462"/>
        <v/>
      </c>
      <c r="AL50" s="49" t="str">
        <f t="shared" si="462"/>
        <v/>
      </c>
      <c r="AM50" s="49" t="str">
        <f t="shared" si="462"/>
        <v/>
      </c>
      <c r="AN50" s="49" t="str">
        <f t="shared" si="462"/>
        <v/>
      </c>
      <c r="AO50" s="49" t="str">
        <f t="shared" si="462"/>
        <v/>
      </c>
      <c r="AP50" s="49" t="str">
        <f t="shared" si="462"/>
        <v/>
      </c>
      <c r="AQ50" s="49" t="str">
        <f t="shared" si="462"/>
        <v/>
      </c>
      <c r="AR50" s="49" t="str">
        <f t="shared" si="462"/>
        <v/>
      </c>
      <c r="AS50" s="49" t="str">
        <f t="shared" si="462"/>
        <v/>
      </c>
      <c r="AT50" s="49" t="str">
        <f t="shared" si="462"/>
        <v/>
      </c>
      <c r="AU50" s="49" t="str">
        <f t="shared" si="462"/>
        <v/>
      </c>
      <c r="AV50" s="49" t="str">
        <f t="shared" si="462"/>
        <v/>
      </c>
      <c r="AW50" s="49" t="str">
        <f t="shared" si="462"/>
        <v/>
      </c>
      <c r="AX50" s="49" t="str">
        <f t="shared" si="462"/>
        <v/>
      </c>
      <c r="AY50" s="49" t="str">
        <f t="shared" si="462"/>
        <v/>
      </c>
      <c r="AZ50" s="49" t="str">
        <f t="shared" si="462"/>
        <v/>
      </c>
      <c r="BA50" s="49" t="str">
        <f t="shared" si="462"/>
        <v/>
      </c>
      <c r="BB50" s="49" t="str">
        <f t="shared" si="462"/>
        <v/>
      </c>
      <c r="BC50" s="49" t="str">
        <f t="shared" si="462"/>
        <v/>
      </c>
      <c r="BD50" s="49" t="str">
        <f t="shared" si="462"/>
        <v/>
      </c>
      <c r="BE50" s="49" t="str">
        <f t="shared" si="462"/>
        <v/>
      </c>
      <c r="BF50" s="49" t="str">
        <f t="shared" si="462"/>
        <v/>
      </c>
      <c r="BG50" s="49" t="str">
        <f t="shared" si="462"/>
        <v/>
      </c>
      <c r="BH50" s="49" t="str">
        <f t="shared" si="462"/>
        <v/>
      </c>
      <c r="BI50" s="49" t="str">
        <f t="shared" si="462"/>
        <v/>
      </c>
      <c r="BJ50" s="49" t="str">
        <f t="shared" si="462"/>
        <v/>
      </c>
      <c r="BK50" s="49" t="str">
        <f t="shared" si="462"/>
        <v/>
      </c>
      <c r="BL50" s="49" t="str">
        <f t="shared" si="462"/>
        <v/>
      </c>
      <c r="BM50" s="49" t="str">
        <f t="shared" si="462"/>
        <v/>
      </c>
      <c r="BN50" s="49" t="str">
        <f t="shared" si="462"/>
        <v/>
      </c>
      <c r="BO50" s="49" t="str">
        <f t="shared" si="462"/>
        <v/>
      </c>
      <c r="BP50" s="49" t="str">
        <f t="shared" si="462"/>
        <v/>
      </c>
      <c r="BQ50" s="49" t="str">
        <f t="shared" si="462"/>
        <v/>
      </c>
      <c r="BR50" s="49" t="str">
        <f t="shared" si="462"/>
        <v/>
      </c>
      <c r="BS50" s="49" t="str">
        <f t="shared" si="462"/>
        <v/>
      </c>
      <c r="BT50" s="49" t="str">
        <f t="shared" si="462"/>
        <v/>
      </c>
      <c r="BU50" s="49" t="str">
        <f t="shared" si="462"/>
        <v/>
      </c>
      <c r="BV50" s="49" t="str">
        <f t="shared" si="462"/>
        <v/>
      </c>
      <c r="BW50" s="49" t="str">
        <f t="shared" si="462"/>
        <v/>
      </c>
      <c r="BX50" s="49" t="str">
        <f t="shared" si="462"/>
        <v/>
      </c>
      <c r="BY50" s="49" t="str">
        <f t="shared" si="462"/>
        <v/>
      </c>
      <c r="BZ50" s="49" t="str">
        <f t="shared" si="462"/>
        <v/>
      </c>
      <c r="CA50" s="49" t="str">
        <f t="shared" si="462"/>
        <v/>
      </c>
      <c r="CB50" s="49" t="str">
        <f t="shared" si="462"/>
        <v/>
      </c>
      <c r="CC50" s="49" t="str">
        <f t="shared" si="462"/>
        <v/>
      </c>
      <c r="CD50" s="49" t="str">
        <f t="shared" si="462"/>
        <v/>
      </c>
      <c r="CE50" s="49" t="str">
        <f t="shared" si="462"/>
        <v/>
      </c>
      <c r="CF50" s="49" t="str">
        <f t="shared" si="462"/>
        <v/>
      </c>
      <c r="CG50" s="49" t="str">
        <f t="shared" si="462"/>
        <v/>
      </c>
      <c r="CH50" s="49" t="str">
        <f t="shared" si="462"/>
        <v/>
      </c>
      <c r="CI50" s="49" t="str">
        <f t="shared" si="462"/>
        <v/>
      </c>
      <c r="CJ50" s="49" t="str">
        <f t="shared" si="460"/>
        <v/>
      </c>
      <c r="CK50" s="49" t="str">
        <f t="shared" si="460"/>
        <v/>
      </c>
      <c r="CL50" s="49" t="str">
        <f t="shared" si="460"/>
        <v/>
      </c>
      <c r="CM50" s="49" t="str">
        <f t="shared" si="460"/>
        <v/>
      </c>
      <c r="CN50" s="49" t="str">
        <f t="shared" si="460"/>
        <v/>
      </c>
      <c r="CO50" s="49" t="str">
        <f t="shared" si="460"/>
        <v/>
      </c>
      <c r="CP50" s="49" t="str">
        <f t="shared" si="460"/>
        <v/>
      </c>
      <c r="CQ50" s="49" t="str">
        <f t="shared" si="460"/>
        <v/>
      </c>
      <c r="CR50" s="49" t="str">
        <f t="shared" si="460"/>
        <v/>
      </c>
      <c r="CS50" s="49" t="str">
        <f t="shared" si="460"/>
        <v/>
      </c>
      <c r="CT50" s="49" t="str">
        <f t="shared" si="460"/>
        <v/>
      </c>
      <c r="CU50" s="49" t="str">
        <f t="shared" si="460"/>
        <v/>
      </c>
      <c r="CV50" s="49" t="str">
        <f t="shared" si="460"/>
        <v/>
      </c>
      <c r="CW50" s="49" t="str">
        <f t="shared" si="460"/>
        <v/>
      </c>
      <c r="CX50" s="49" t="str">
        <f t="shared" si="460"/>
        <v/>
      </c>
      <c r="CY50" s="49" t="str">
        <f t="shared" si="460"/>
        <v/>
      </c>
      <c r="CZ50" s="49" t="str">
        <f t="shared" si="460"/>
        <v/>
      </c>
      <c r="DA50" s="49" t="str">
        <f t="shared" si="460"/>
        <v/>
      </c>
      <c r="DB50" s="49" t="str">
        <f t="shared" si="460"/>
        <v/>
      </c>
      <c r="DC50" s="49" t="str">
        <f t="shared" si="460"/>
        <v/>
      </c>
      <c r="DD50" s="49" t="str">
        <f t="shared" si="460"/>
        <v/>
      </c>
      <c r="DE50" s="49" t="str">
        <f t="shared" si="460"/>
        <v/>
      </c>
      <c r="DF50" s="49" t="str">
        <f t="shared" si="460"/>
        <v/>
      </c>
      <c r="DG50" s="49" t="str">
        <f t="shared" si="460"/>
        <v/>
      </c>
      <c r="DH50" s="49" t="str">
        <f t="shared" si="460"/>
        <v/>
      </c>
      <c r="DI50" s="49" t="str">
        <f t="shared" si="460"/>
        <v/>
      </c>
      <c r="DJ50" s="49" t="str">
        <f t="shared" si="460"/>
        <v/>
      </c>
      <c r="DK50" s="49" t="str">
        <f t="shared" si="460"/>
        <v/>
      </c>
      <c r="DL50" s="49" t="str">
        <f t="shared" si="460"/>
        <v/>
      </c>
      <c r="DM50" s="49" t="str">
        <f t="shared" si="460"/>
        <v/>
      </c>
      <c r="DN50" s="49" t="str">
        <f t="shared" si="460"/>
        <v/>
      </c>
      <c r="DO50" s="49" t="str">
        <f t="shared" si="460"/>
        <v/>
      </c>
      <c r="DP50" s="49" t="str">
        <f t="shared" si="460"/>
        <v/>
      </c>
      <c r="DQ50" s="49" t="str">
        <f t="shared" si="460"/>
        <v/>
      </c>
      <c r="DR50" s="49" t="str">
        <f t="shared" si="460"/>
        <v/>
      </c>
      <c r="DS50" s="183" t="str">
        <f t="shared" si="213"/>
        <v/>
      </c>
      <c r="DT50" s="49" t="str">
        <f t="shared" si="214"/>
        <v/>
      </c>
      <c r="DU50" s="49" t="str">
        <f t="shared" ref="DU50:GF53" si="463">IF(ISNONTEXT($V50),DT50+$V50,"")</f>
        <v/>
      </c>
      <c r="DV50" s="49" t="str">
        <f t="shared" si="463"/>
        <v/>
      </c>
      <c r="DW50" s="49" t="str">
        <f t="shared" si="463"/>
        <v/>
      </c>
      <c r="DX50" s="49" t="str">
        <f t="shared" si="463"/>
        <v/>
      </c>
      <c r="DY50" s="49" t="str">
        <f t="shared" si="463"/>
        <v/>
      </c>
      <c r="DZ50" s="49" t="str">
        <f t="shared" si="463"/>
        <v/>
      </c>
      <c r="EA50" s="49" t="str">
        <f t="shared" si="463"/>
        <v/>
      </c>
      <c r="EB50" s="49" t="str">
        <f t="shared" si="463"/>
        <v/>
      </c>
      <c r="EC50" s="49" t="str">
        <f t="shared" si="463"/>
        <v/>
      </c>
      <c r="ED50" s="49" t="str">
        <f t="shared" si="463"/>
        <v/>
      </c>
      <c r="EE50" s="49" t="str">
        <f t="shared" si="463"/>
        <v/>
      </c>
      <c r="EF50" s="49" t="str">
        <f t="shared" si="463"/>
        <v/>
      </c>
      <c r="EG50" s="49" t="str">
        <f t="shared" si="463"/>
        <v/>
      </c>
      <c r="EH50" s="49" t="str">
        <f t="shared" si="463"/>
        <v/>
      </c>
      <c r="EI50" s="49" t="str">
        <f t="shared" si="463"/>
        <v/>
      </c>
      <c r="EJ50" s="49" t="str">
        <f t="shared" si="463"/>
        <v/>
      </c>
      <c r="EK50" s="49" t="str">
        <f t="shared" si="463"/>
        <v/>
      </c>
      <c r="EL50" s="49" t="str">
        <f t="shared" si="463"/>
        <v/>
      </c>
      <c r="EM50" s="49" t="str">
        <f t="shared" si="463"/>
        <v/>
      </c>
      <c r="EN50" s="49" t="str">
        <f t="shared" si="463"/>
        <v/>
      </c>
      <c r="EO50" s="49" t="str">
        <f t="shared" si="463"/>
        <v/>
      </c>
      <c r="EP50" s="49" t="str">
        <f t="shared" si="463"/>
        <v/>
      </c>
      <c r="EQ50" s="49" t="str">
        <f t="shared" si="463"/>
        <v/>
      </c>
      <c r="ER50" s="49" t="str">
        <f t="shared" si="463"/>
        <v/>
      </c>
      <c r="ES50" s="49" t="str">
        <f t="shared" si="463"/>
        <v/>
      </c>
      <c r="ET50" s="49" t="str">
        <f t="shared" si="463"/>
        <v/>
      </c>
      <c r="EU50" s="49" t="str">
        <f t="shared" si="463"/>
        <v/>
      </c>
      <c r="EV50" s="49" t="str">
        <f t="shared" si="463"/>
        <v/>
      </c>
      <c r="EW50" s="49" t="str">
        <f t="shared" si="463"/>
        <v/>
      </c>
      <c r="EX50" s="49" t="str">
        <f t="shared" si="463"/>
        <v/>
      </c>
      <c r="EY50" s="49" t="str">
        <f t="shared" si="463"/>
        <v/>
      </c>
      <c r="EZ50" s="49" t="str">
        <f t="shared" si="463"/>
        <v/>
      </c>
      <c r="FA50" s="49" t="str">
        <f t="shared" si="463"/>
        <v/>
      </c>
      <c r="FB50" s="49" t="str">
        <f t="shared" si="463"/>
        <v/>
      </c>
      <c r="FC50" s="49" t="str">
        <f t="shared" si="463"/>
        <v/>
      </c>
      <c r="FD50" s="49" t="str">
        <f t="shared" si="463"/>
        <v/>
      </c>
      <c r="FE50" s="49" t="str">
        <f t="shared" si="463"/>
        <v/>
      </c>
      <c r="FF50" s="49" t="str">
        <f t="shared" si="463"/>
        <v/>
      </c>
      <c r="FG50" s="49" t="str">
        <f t="shared" si="463"/>
        <v/>
      </c>
      <c r="FH50" s="49" t="str">
        <f t="shared" si="463"/>
        <v/>
      </c>
      <c r="FI50" s="49" t="str">
        <f t="shared" si="463"/>
        <v/>
      </c>
      <c r="FJ50" s="49" t="str">
        <f t="shared" si="463"/>
        <v/>
      </c>
      <c r="FK50" s="49" t="str">
        <f t="shared" si="463"/>
        <v/>
      </c>
      <c r="FL50" s="49" t="str">
        <f t="shared" si="463"/>
        <v/>
      </c>
      <c r="FM50" s="49" t="str">
        <f t="shared" si="463"/>
        <v/>
      </c>
      <c r="FN50" s="49" t="str">
        <f t="shared" si="463"/>
        <v/>
      </c>
      <c r="FO50" s="49" t="str">
        <f t="shared" si="463"/>
        <v/>
      </c>
      <c r="FP50" s="49" t="str">
        <f t="shared" si="463"/>
        <v/>
      </c>
      <c r="FQ50" s="49" t="str">
        <f t="shared" si="463"/>
        <v/>
      </c>
      <c r="FR50" s="49" t="str">
        <f t="shared" si="463"/>
        <v/>
      </c>
      <c r="FS50" s="49" t="str">
        <f t="shared" si="463"/>
        <v/>
      </c>
      <c r="FT50" s="49" t="str">
        <f t="shared" si="463"/>
        <v/>
      </c>
      <c r="FU50" s="49" t="str">
        <f t="shared" si="463"/>
        <v/>
      </c>
      <c r="FV50" s="49" t="str">
        <f t="shared" si="463"/>
        <v/>
      </c>
      <c r="FW50" s="49" t="str">
        <f t="shared" si="463"/>
        <v/>
      </c>
      <c r="FX50" s="49" t="str">
        <f t="shared" si="463"/>
        <v/>
      </c>
      <c r="FY50" s="49" t="str">
        <f t="shared" si="463"/>
        <v/>
      </c>
      <c r="FZ50" s="49" t="str">
        <f t="shared" si="463"/>
        <v/>
      </c>
      <c r="GA50" s="49" t="str">
        <f t="shared" si="463"/>
        <v/>
      </c>
      <c r="GB50" s="49" t="str">
        <f t="shared" si="463"/>
        <v/>
      </c>
      <c r="GC50" s="49" t="str">
        <f t="shared" si="463"/>
        <v/>
      </c>
      <c r="GD50" s="49" t="str">
        <f t="shared" si="463"/>
        <v/>
      </c>
      <c r="GE50" s="49" t="str">
        <f t="shared" si="463"/>
        <v/>
      </c>
      <c r="GF50" s="49" t="str">
        <f t="shared" si="463"/>
        <v/>
      </c>
      <c r="GG50" s="49" t="str">
        <f t="shared" si="461"/>
        <v/>
      </c>
      <c r="GH50" s="49" t="str">
        <f t="shared" si="461"/>
        <v/>
      </c>
      <c r="GI50" s="49" t="str">
        <f t="shared" si="461"/>
        <v/>
      </c>
      <c r="GJ50" s="49" t="str">
        <f t="shared" si="461"/>
        <v/>
      </c>
      <c r="GK50" s="49" t="str">
        <f t="shared" si="461"/>
        <v/>
      </c>
      <c r="GL50" s="49" t="str">
        <f t="shared" si="461"/>
        <v/>
      </c>
      <c r="GM50" s="49" t="str">
        <f t="shared" si="461"/>
        <v/>
      </c>
      <c r="GN50" s="49" t="str">
        <f t="shared" si="461"/>
        <v/>
      </c>
      <c r="GO50" s="49" t="str">
        <f t="shared" si="461"/>
        <v/>
      </c>
      <c r="GP50" s="49" t="str">
        <f t="shared" si="461"/>
        <v/>
      </c>
      <c r="GQ50" s="49" t="str">
        <f t="shared" si="461"/>
        <v/>
      </c>
      <c r="GR50" s="49" t="str">
        <f t="shared" si="461"/>
        <v/>
      </c>
      <c r="GS50" s="49" t="str">
        <f t="shared" si="461"/>
        <v/>
      </c>
      <c r="GT50" s="49" t="str">
        <f t="shared" si="461"/>
        <v/>
      </c>
      <c r="GU50" s="49" t="str">
        <f t="shared" si="461"/>
        <v/>
      </c>
      <c r="GV50" s="49" t="str">
        <f t="shared" si="461"/>
        <v/>
      </c>
      <c r="GW50" s="49" t="str">
        <f t="shared" si="461"/>
        <v/>
      </c>
      <c r="GX50" s="49" t="str">
        <f t="shared" si="461"/>
        <v/>
      </c>
      <c r="GY50" s="49" t="str">
        <f t="shared" si="461"/>
        <v/>
      </c>
      <c r="GZ50" s="49" t="str">
        <f t="shared" si="461"/>
        <v/>
      </c>
      <c r="HA50" s="49" t="str">
        <f t="shared" si="461"/>
        <v/>
      </c>
      <c r="HB50" s="49" t="str">
        <f t="shared" si="461"/>
        <v/>
      </c>
      <c r="HC50" s="49" t="str">
        <f t="shared" si="461"/>
        <v/>
      </c>
      <c r="HD50" s="49" t="str">
        <f t="shared" si="461"/>
        <v/>
      </c>
      <c r="HE50" s="49" t="str">
        <f t="shared" si="461"/>
        <v/>
      </c>
      <c r="HF50" s="49" t="str">
        <f t="shared" si="461"/>
        <v/>
      </c>
      <c r="HG50" s="49" t="str">
        <f t="shared" si="461"/>
        <v/>
      </c>
      <c r="HH50" s="49" t="str">
        <f t="shared" si="461"/>
        <v/>
      </c>
      <c r="HI50" s="49" t="str">
        <f t="shared" si="461"/>
        <v/>
      </c>
      <c r="HJ50" s="49" t="str">
        <f t="shared" si="461"/>
        <v/>
      </c>
      <c r="HK50" s="49" t="str">
        <f t="shared" si="461"/>
        <v/>
      </c>
      <c r="HL50" s="49" t="str">
        <f t="shared" si="461"/>
        <v/>
      </c>
      <c r="HM50" s="49" t="str">
        <f t="shared" si="461"/>
        <v/>
      </c>
      <c r="HN50" s="49" t="str">
        <f t="shared" si="461"/>
        <v/>
      </c>
      <c r="HO50" s="49" t="str">
        <f t="shared" si="461"/>
        <v/>
      </c>
      <c r="HP50" s="169" t="e">
        <f t="shared" si="247"/>
        <v>#N/A</v>
      </c>
      <c r="HQ50" s="169" t="e">
        <f t="shared" si="248"/>
        <v>#N/A</v>
      </c>
      <c r="HR50" s="169" t="e">
        <f t="shared" si="249"/>
        <v>#N/A</v>
      </c>
      <c r="HS50" s="169" t="e">
        <f t="shared" si="250"/>
        <v>#N/A</v>
      </c>
      <c r="HT50" s="169" t="e">
        <f t="shared" si="251"/>
        <v>#N/A</v>
      </c>
      <c r="HU50" s="169" t="e">
        <f t="shared" si="252"/>
        <v>#N/A</v>
      </c>
      <c r="HV50" s="169" t="e">
        <f t="shared" si="253"/>
        <v>#N/A</v>
      </c>
      <c r="HW50" s="169" t="e">
        <f t="shared" si="254"/>
        <v>#N/A</v>
      </c>
      <c r="HX50" s="169" t="e">
        <f t="shared" si="255"/>
        <v>#N/A</v>
      </c>
      <c r="HY50" s="169" t="e">
        <f t="shared" si="256"/>
        <v>#N/A</v>
      </c>
      <c r="HZ50" s="169" t="e">
        <f t="shared" si="257"/>
        <v>#N/A</v>
      </c>
      <c r="IA50" s="169" t="e">
        <f t="shared" si="258"/>
        <v>#N/A</v>
      </c>
      <c r="IB50" s="169" t="e">
        <f t="shared" si="259"/>
        <v>#N/A</v>
      </c>
      <c r="IC50" s="169" t="e">
        <f t="shared" si="260"/>
        <v>#N/A</v>
      </c>
      <c r="ID50" s="169" t="e">
        <f t="shared" si="261"/>
        <v>#N/A</v>
      </c>
      <c r="IE50" s="169" t="e">
        <f t="shared" si="262"/>
        <v>#N/A</v>
      </c>
      <c r="IF50" s="169" t="e">
        <f t="shared" si="263"/>
        <v>#N/A</v>
      </c>
      <c r="IG50" s="169" t="e">
        <f t="shared" si="264"/>
        <v>#N/A</v>
      </c>
      <c r="IH50" s="169" t="e">
        <f t="shared" si="265"/>
        <v>#N/A</v>
      </c>
      <c r="II50" s="169" t="e">
        <f t="shared" si="266"/>
        <v>#N/A</v>
      </c>
      <c r="IJ50" s="169" t="e">
        <f t="shared" si="267"/>
        <v>#N/A</v>
      </c>
      <c r="IK50" s="169" t="e">
        <f t="shared" si="268"/>
        <v>#N/A</v>
      </c>
      <c r="IL50" s="169" t="e">
        <f t="shared" si="269"/>
        <v>#N/A</v>
      </c>
      <c r="IM50" s="169" t="e">
        <f t="shared" si="270"/>
        <v>#N/A</v>
      </c>
      <c r="IN50" s="169" t="e">
        <f t="shared" si="271"/>
        <v>#N/A</v>
      </c>
      <c r="IO50" s="169" t="e">
        <f t="shared" si="272"/>
        <v>#N/A</v>
      </c>
      <c r="IP50" s="169" t="e">
        <f t="shared" si="273"/>
        <v>#N/A</v>
      </c>
      <c r="IQ50" s="169" t="e">
        <f t="shared" si="274"/>
        <v>#N/A</v>
      </c>
      <c r="IR50" s="169" t="e">
        <f t="shared" si="275"/>
        <v>#N/A</v>
      </c>
      <c r="IS50" s="169" t="e">
        <f t="shared" si="276"/>
        <v>#N/A</v>
      </c>
      <c r="IT50" s="169" t="e">
        <f t="shared" si="277"/>
        <v>#N/A</v>
      </c>
      <c r="IU50" s="169" t="e">
        <f t="shared" si="278"/>
        <v>#N/A</v>
      </c>
      <c r="IV50" s="169" t="e">
        <f t="shared" si="279"/>
        <v>#N/A</v>
      </c>
      <c r="IW50" s="169" t="e">
        <f t="shared" si="280"/>
        <v>#N/A</v>
      </c>
      <c r="IX50" s="169" t="e">
        <f t="shared" si="281"/>
        <v>#N/A</v>
      </c>
      <c r="IY50" s="169" t="e">
        <f t="shared" si="282"/>
        <v>#N/A</v>
      </c>
      <c r="IZ50" s="169" t="e">
        <f t="shared" si="283"/>
        <v>#N/A</v>
      </c>
      <c r="JA50" s="169" t="e">
        <f t="shared" si="284"/>
        <v>#N/A</v>
      </c>
      <c r="JB50" s="169" t="e">
        <f t="shared" si="285"/>
        <v>#N/A</v>
      </c>
      <c r="JC50" s="169" t="e">
        <f t="shared" si="286"/>
        <v>#N/A</v>
      </c>
      <c r="JD50" s="169" t="e">
        <f t="shared" si="287"/>
        <v>#N/A</v>
      </c>
      <c r="JE50" s="169" t="e">
        <f t="shared" si="288"/>
        <v>#N/A</v>
      </c>
      <c r="JF50" s="169" t="e">
        <f t="shared" si="289"/>
        <v>#N/A</v>
      </c>
      <c r="JG50" s="169" t="e">
        <f t="shared" si="290"/>
        <v>#N/A</v>
      </c>
      <c r="JH50" s="169" t="e">
        <f t="shared" si="291"/>
        <v>#N/A</v>
      </c>
      <c r="JI50" s="169" t="e">
        <f t="shared" si="292"/>
        <v>#N/A</v>
      </c>
      <c r="JJ50" s="169" t="e">
        <f t="shared" si="293"/>
        <v>#N/A</v>
      </c>
      <c r="JK50" s="169" t="e">
        <f t="shared" si="294"/>
        <v>#N/A</v>
      </c>
      <c r="JL50" s="169" t="e">
        <f t="shared" si="295"/>
        <v>#N/A</v>
      </c>
      <c r="JM50" s="169" t="e">
        <f t="shared" si="296"/>
        <v>#N/A</v>
      </c>
      <c r="JN50" s="169" t="e">
        <f t="shared" si="297"/>
        <v>#N/A</v>
      </c>
      <c r="JO50" s="169" t="e">
        <f t="shared" si="298"/>
        <v>#N/A</v>
      </c>
      <c r="JP50" s="169" t="e">
        <f t="shared" si="299"/>
        <v>#N/A</v>
      </c>
      <c r="JQ50" s="169" t="e">
        <f t="shared" si="300"/>
        <v>#N/A</v>
      </c>
      <c r="JR50" s="169" t="e">
        <f t="shared" si="301"/>
        <v>#N/A</v>
      </c>
      <c r="JS50" s="169" t="e">
        <f t="shared" si="302"/>
        <v>#N/A</v>
      </c>
      <c r="JT50" s="169" t="e">
        <f t="shared" si="303"/>
        <v>#N/A</v>
      </c>
      <c r="JU50" s="169" t="e">
        <f t="shared" si="304"/>
        <v>#N/A</v>
      </c>
      <c r="JV50" s="169" t="e">
        <f t="shared" si="305"/>
        <v>#N/A</v>
      </c>
      <c r="JW50" s="169" t="e">
        <f t="shared" si="306"/>
        <v>#N/A</v>
      </c>
      <c r="JX50" s="169" t="e">
        <f t="shared" si="307"/>
        <v>#N/A</v>
      </c>
      <c r="JY50" s="169" t="e">
        <f t="shared" si="308"/>
        <v>#N/A</v>
      </c>
      <c r="JZ50" s="169" t="e">
        <f t="shared" si="309"/>
        <v>#N/A</v>
      </c>
      <c r="KA50" s="169" t="e">
        <f t="shared" si="310"/>
        <v>#N/A</v>
      </c>
      <c r="KB50" s="169" t="e">
        <f t="shared" si="311"/>
        <v>#N/A</v>
      </c>
      <c r="KC50" s="169" t="e">
        <f t="shared" si="312"/>
        <v>#N/A</v>
      </c>
      <c r="KD50" s="169" t="e">
        <f t="shared" si="313"/>
        <v>#N/A</v>
      </c>
      <c r="KE50" s="169" t="e">
        <f t="shared" si="314"/>
        <v>#N/A</v>
      </c>
      <c r="KF50" s="169" t="e">
        <f t="shared" si="315"/>
        <v>#N/A</v>
      </c>
      <c r="KG50" s="169" t="e">
        <f t="shared" si="316"/>
        <v>#N/A</v>
      </c>
      <c r="KH50" s="169" t="e">
        <f t="shared" si="317"/>
        <v>#N/A</v>
      </c>
      <c r="KI50" s="169" t="e">
        <f t="shared" si="318"/>
        <v>#N/A</v>
      </c>
      <c r="KJ50" s="169" t="e">
        <f t="shared" si="319"/>
        <v>#N/A</v>
      </c>
      <c r="KK50" s="169" t="e">
        <f t="shared" si="320"/>
        <v>#N/A</v>
      </c>
      <c r="KL50" s="169" t="e">
        <f t="shared" si="321"/>
        <v>#N/A</v>
      </c>
      <c r="KM50" s="169" t="e">
        <f t="shared" si="322"/>
        <v>#N/A</v>
      </c>
      <c r="KN50" s="169" t="e">
        <f t="shared" si="323"/>
        <v>#N/A</v>
      </c>
      <c r="KO50" s="169" t="e">
        <f t="shared" si="324"/>
        <v>#N/A</v>
      </c>
      <c r="KP50" s="169" t="e">
        <f t="shared" si="325"/>
        <v>#N/A</v>
      </c>
      <c r="KQ50" s="169" t="e">
        <f t="shared" si="326"/>
        <v>#N/A</v>
      </c>
      <c r="KR50" s="169" t="e">
        <f t="shared" si="327"/>
        <v>#N/A</v>
      </c>
      <c r="KS50" s="169" t="e">
        <f t="shared" si="328"/>
        <v>#N/A</v>
      </c>
      <c r="KT50" s="169" t="e">
        <f t="shared" si="329"/>
        <v>#N/A</v>
      </c>
      <c r="KU50" s="169" t="e">
        <f t="shared" si="330"/>
        <v>#N/A</v>
      </c>
      <c r="KV50" s="169" t="e">
        <f t="shared" si="331"/>
        <v>#N/A</v>
      </c>
      <c r="KW50" s="169" t="e">
        <f t="shared" si="332"/>
        <v>#N/A</v>
      </c>
      <c r="KX50" s="169" t="e">
        <f t="shared" si="333"/>
        <v>#N/A</v>
      </c>
      <c r="KY50" s="169" t="e">
        <f t="shared" si="334"/>
        <v>#N/A</v>
      </c>
      <c r="KZ50" s="169" t="e">
        <f t="shared" si="335"/>
        <v>#N/A</v>
      </c>
      <c r="LA50" s="169" t="e">
        <f t="shared" si="336"/>
        <v>#N/A</v>
      </c>
      <c r="LB50" s="169" t="e">
        <f t="shared" si="337"/>
        <v>#N/A</v>
      </c>
      <c r="LC50" s="169" t="e">
        <f t="shared" si="338"/>
        <v>#N/A</v>
      </c>
      <c r="LD50" s="169" t="e">
        <f t="shared" si="339"/>
        <v>#N/A</v>
      </c>
      <c r="LE50" s="169" t="e">
        <f t="shared" si="340"/>
        <v>#N/A</v>
      </c>
      <c r="LF50" s="169" t="e">
        <f t="shared" si="341"/>
        <v>#N/A</v>
      </c>
      <c r="LG50" s="169" t="e">
        <f t="shared" si="342"/>
        <v>#N/A</v>
      </c>
      <c r="LH50" s="169" t="e">
        <f t="shared" si="343"/>
        <v>#N/A</v>
      </c>
      <c r="LI50" s="169" t="e">
        <f t="shared" si="344"/>
        <v>#N/A</v>
      </c>
      <c r="LJ50" s="169" t="e">
        <f t="shared" si="345"/>
        <v>#N/A</v>
      </c>
      <c r="LK50" s="169" t="e">
        <f t="shared" si="346"/>
        <v>#N/A</v>
      </c>
      <c r="LL50" s="169" t="e">
        <f t="shared" si="347"/>
        <v>#N/A</v>
      </c>
      <c r="LM50" s="169" t="e">
        <f t="shared" si="348"/>
        <v>#N/A</v>
      </c>
      <c r="LN50" s="169" t="e">
        <f t="shared" si="349"/>
        <v>#N/A</v>
      </c>
      <c r="LO50" s="169" t="e">
        <f t="shared" si="350"/>
        <v>#N/A</v>
      </c>
      <c r="LP50" s="169" t="e">
        <f t="shared" si="351"/>
        <v>#N/A</v>
      </c>
      <c r="LQ50" s="169" t="e">
        <f t="shared" si="352"/>
        <v>#N/A</v>
      </c>
      <c r="LR50" s="169" t="e">
        <f t="shared" si="353"/>
        <v>#N/A</v>
      </c>
      <c r="LS50" s="169" t="e">
        <f t="shared" si="354"/>
        <v>#N/A</v>
      </c>
      <c r="LT50" s="169" t="e">
        <f t="shared" si="355"/>
        <v>#N/A</v>
      </c>
      <c r="LU50" s="169" t="e">
        <f t="shared" si="356"/>
        <v>#N/A</v>
      </c>
      <c r="LV50" s="169" t="e">
        <f t="shared" si="357"/>
        <v>#N/A</v>
      </c>
      <c r="LW50" s="169" t="e">
        <f t="shared" si="358"/>
        <v>#N/A</v>
      </c>
      <c r="LX50" s="169" t="e">
        <f t="shared" si="359"/>
        <v>#N/A</v>
      </c>
      <c r="LY50" s="169" t="e">
        <f t="shared" si="360"/>
        <v>#N/A</v>
      </c>
      <c r="LZ50" s="169" t="e">
        <f t="shared" si="361"/>
        <v>#N/A</v>
      </c>
      <c r="MA50" s="169" t="e">
        <f t="shared" si="362"/>
        <v>#N/A</v>
      </c>
      <c r="MB50" s="169" t="e">
        <f t="shared" si="363"/>
        <v>#N/A</v>
      </c>
      <c r="MC50" s="169" t="e">
        <f t="shared" si="364"/>
        <v>#N/A</v>
      </c>
      <c r="MD50" s="169" t="e">
        <f t="shared" si="365"/>
        <v>#N/A</v>
      </c>
      <c r="ME50" s="169" t="e">
        <f t="shared" si="366"/>
        <v>#N/A</v>
      </c>
      <c r="MF50" s="169" t="e">
        <f t="shared" si="367"/>
        <v>#N/A</v>
      </c>
      <c r="MG50" s="169" t="e">
        <f t="shared" si="368"/>
        <v>#N/A</v>
      </c>
      <c r="MH50" s="169" t="e">
        <f t="shared" si="369"/>
        <v>#N/A</v>
      </c>
      <c r="MI50" s="169" t="e">
        <f t="shared" si="370"/>
        <v>#N/A</v>
      </c>
      <c r="MJ50" s="169" t="e">
        <f t="shared" si="371"/>
        <v>#N/A</v>
      </c>
      <c r="MK50" s="169" t="e">
        <f t="shared" si="372"/>
        <v>#N/A</v>
      </c>
      <c r="ML50" s="169" t="e">
        <f t="shared" si="373"/>
        <v>#N/A</v>
      </c>
      <c r="MM50" s="169" t="e">
        <f t="shared" si="374"/>
        <v>#N/A</v>
      </c>
      <c r="MN50" s="169" t="e">
        <f t="shared" si="375"/>
        <v>#N/A</v>
      </c>
      <c r="MO50" s="169" t="e">
        <f t="shared" si="376"/>
        <v>#N/A</v>
      </c>
      <c r="MP50" s="169" t="e">
        <f t="shared" si="377"/>
        <v>#N/A</v>
      </c>
      <c r="MQ50" s="169" t="e">
        <f t="shared" si="378"/>
        <v>#N/A</v>
      </c>
      <c r="MR50" s="169" t="e">
        <f t="shared" si="379"/>
        <v>#N/A</v>
      </c>
      <c r="MS50" s="169" t="e">
        <f t="shared" si="380"/>
        <v>#N/A</v>
      </c>
      <c r="MT50" s="169" t="e">
        <f t="shared" si="381"/>
        <v>#N/A</v>
      </c>
      <c r="MU50" s="169" t="e">
        <f t="shared" si="382"/>
        <v>#N/A</v>
      </c>
      <c r="MV50" s="169" t="e">
        <f t="shared" si="383"/>
        <v>#N/A</v>
      </c>
      <c r="MW50" s="169" t="e">
        <f t="shared" si="384"/>
        <v>#N/A</v>
      </c>
      <c r="MX50" s="169" t="e">
        <f t="shared" si="385"/>
        <v>#N/A</v>
      </c>
      <c r="MY50" s="169" t="e">
        <f t="shared" si="386"/>
        <v>#N/A</v>
      </c>
      <c r="MZ50" s="169" t="e">
        <f t="shared" si="387"/>
        <v>#N/A</v>
      </c>
      <c r="NA50" s="169" t="e">
        <f t="shared" si="388"/>
        <v>#N/A</v>
      </c>
      <c r="NB50" s="169" t="e">
        <f t="shared" si="389"/>
        <v>#N/A</v>
      </c>
      <c r="NC50" s="169" t="e">
        <f t="shared" si="390"/>
        <v>#N/A</v>
      </c>
      <c r="ND50" s="169" t="e">
        <f t="shared" si="391"/>
        <v>#N/A</v>
      </c>
      <c r="NE50" s="169" t="e">
        <f t="shared" si="392"/>
        <v>#N/A</v>
      </c>
      <c r="NF50" s="169" t="e">
        <f t="shared" si="393"/>
        <v>#N/A</v>
      </c>
      <c r="NG50" s="169" t="e">
        <f t="shared" si="394"/>
        <v>#N/A</v>
      </c>
      <c r="NH50" s="169" t="e">
        <f t="shared" si="395"/>
        <v>#N/A</v>
      </c>
      <c r="NI50" s="169" t="e">
        <f t="shared" si="396"/>
        <v>#N/A</v>
      </c>
      <c r="NJ50" s="169" t="e">
        <f t="shared" si="397"/>
        <v>#N/A</v>
      </c>
      <c r="NK50" s="169" t="e">
        <f t="shared" si="398"/>
        <v>#N/A</v>
      </c>
      <c r="NL50" s="169" t="e">
        <f t="shared" si="399"/>
        <v>#N/A</v>
      </c>
      <c r="NM50" s="169" t="e">
        <f t="shared" si="400"/>
        <v>#N/A</v>
      </c>
      <c r="NN50" s="169" t="e">
        <f t="shared" si="401"/>
        <v>#N/A</v>
      </c>
      <c r="NO50" s="169" t="e">
        <f t="shared" si="402"/>
        <v>#N/A</v>
      </c>
      <c r="NP50" s="169" t="e">
        <f t="shared" si="403"/>
        <v>#N/A</v>
      </c>
      <c r="NQ50" s="169" t="e">
        <f t="shared" si="404"/>
        <v>#N/A</v>
      </c>
      <c r="NR50" s="169" t="e">
        <f t="shared" si="405"/>
        <v>#N/A</v>
      </c>
      <c r="NS50" s="169" t="e">
        <f t="shared" si="406"/>
        <v>#N/A</v>
      </c>
      <c r="NT50" s="169" t="e">
        <f t="shared" si="407"/>
        <v>#N/A</v>
      </c>
      <c r="NU50" s="169" t="e">
        <f t="shared" si="408"/>
        <v>#N/A</v>
      </c>
      <c r="NV50" s="169" t="e">
        <f t="shared" si="409"/>
        <v>#N/A</v>
      </c>
      <c r="NW50" s="169" t="e">
        <f t="shared" si="410"/>
        <v>#N/A</v>
      </c>
      <c r="NX50" s="169" t="e">
        <f t="shared" si="411"/>
        <v>#N/A</v>
      </c>
      <c r="NY50" s="169" t="e">
        <f t="shared" si="412"/>
        <v>#N/A</v>
      </c>
      <c r="NZ50" s="169" t="e">
        <f t="shared" si="413"/>
        <v>#N/A</v>
      </c>
      <c r="OA50" s="169" t="e">
        <f t="shared" si="414"/>
        <v>#N/A</v>
      </c>
      <c r="OB50" s="169" t="e">
        <f t="shared" si="415"/>
        <v>#N/A</v>
      </c>
      <c r="OC50" s="169" t="e">
        <f t="shared" si="416"/>
        <v>#N/A</v>
      </c>
      <c r="OD50" s="169" t="e">
        <f t="shared" si="417"/>
        <v>#N/A</v>
      </c>
      <c r="OE50" s="169" t="e">
        <f t="shared" si="418"/>
        <v>#N/A</v>
      </c>
      <c r="OF50" s="169" t="e">
        <f t="shared" si="419"/>
        <v>#N/A</v>
      </c>
      <c r="OG50" s="169" t="e">
        <f t="shared" si="420"/>
        <v>#N/A</v>
      </c>
      <c r="OH50" s="169" t="e">
        <f t="shared" si="421"/>
        <v>#N/A</v>
      </c>
      <c r="OI50" s="169" t="e">
        <f t="shared" si="422"/>
        <v>#N/A</v>
      </c>
      <c r="OJ50" s="169" t="e">
        <f t="shared" si="423"/>
        <v>#N/A</v>
      </c>
      <c r="OK50" s="169" t="e">
        <f t="shared" si="424"/>
        <v>#N/A</v>
      </c>
      <c r="OL50" s="169" t="e">
        <f t="shared" si="425"/>
        <v>#N/A</v>
      </c>
      <c r="OM50" s="169" t="e">
        <f t="shared" si="426"/>
        <v>#N/A</v>
      </c>
      <c r="ON50" s="169" t="e">
        <f t="shared" si="427"/>
        <v>#N/A</v>
      </c>
      <c r="OO50" s="169" t="e">
        <f t="shared" si="428"/>
        <v>#N/A</v>
      </c>
      <c r="OP50" s="169" t="e">
        <f t="shared" si="429"/>
        <v>#N/A</v>
      </c>
      <c r="OQ50" s="169" t="e">
        <f t="shared" si="430"/>
        <v>#N/A</v>
      </c>
      <c r="OR50" s="169" t="e">
        <f t="shared" si="431"/>
        <v>#N/A</v>
      </c>
      <c r="OS50" s="169" t="e">
        <f t="shared" si="432"/>
        <v>#N/A</v>
      </c>
      <c r="OT50" s="169" t="e">
        <f t="shared" si="433"/>
        <v>#N/A</v>
      </c>
      <c r="OU50" s="169" t="e">
        <f t="shared" si="434"/>
        <v>#N/A</v>
      </c>
      <c r="OV50" s="169" t="e">
        <f t="shared" si="435"/>
        <v>#N/A</v>
      </c>
      <c r="OW50" s="169" t="e">
        <f t="shared" si="436"/>
        <v>#N/A</v>
      </c>
      <c r="OX50" s="169" t="e">
        <f t="shared" si="437"/>
        <v>#N/A</v>
      </c>
      <c r="OY50" s="169" t="e">
        <f t="shared" si="438"/>
        <v>#N/A</v>
      </c>
      <c r="OZ50" s="169" t="e">
        <f t="shared" si="439"/>
        <v>#N/A</v>
      </c>
      <c r="PA50" s="169" t="e">
        <f t="shared" si="440"/>
        <v>#N/A</v>
      </c>
      <c r="PB50" s="169" t="e">
        <f t="shared" si="441"/>
        <v>#N/A</v>
      </c>
      <c r="PC50" s="169" t="e">
        <f t="shared" si="442"/>
        <v>#N/A</v>
      </c>
      <c r="PD50" s="169" t="e">
        <f t="shared" si="443"/>
        <v>#N/A</v>
      </c>
      <c r="PE50" s="169" t="e">
        <f t="shared" si="444"/>
        <v>#N/A</v>
      </c>
      <c r="PF50" s="169" t="e">
        <f t="shared" si="445"/>
        <v>#N/A</v>
      </c>
      <c r="PG50" s="169" t="e">
        <f t="shared" si="446"/>
        <v>#N/A</v>
      </c>
      <c r="PH50" s="169" t="e">
        <f t="shared" si="447"/>
        <v>#N/A</v>
      </c>
    </row>
    <row r="51" spans="1:424" hidden="1" x14ac:dyDescent="0.75">
      <c r="A51" s="4">
        <v>48</v>
      </c>
      <c r="B51" s="96" t="str">
        <f t="shared" si="208"/>
        <v/>
      </c>
      <c r="C51" s="95"/>
      <c r="D51" s="96" t="str">
        <f t="shared" si="209"/>
        <v/>
      </c>
      <c r="E51" s="124" t="str">
        <f t="shared" si="0"/>
        <v/>
      </c>
      <c r="F51" s="124" t="str">
        <f t="shared" si="1"/>
        <v/>
      </c>
      <c r="G51" s="73" t="str">
        <f t="shared" si="210"/>
        <v/>
      </c>
      <c r="H51" s="23"/>
      <c r="I51" s="57"/>
      <c r="J51" s="280"/>
      <c r="K51" s="74" t="str">
        <f>IF(AND(B51&gt;0,C51&gt;0,D51&gt;0),IF(ISBLANK(J51),IF(ISBLANK(H51),"",(D51-B51)*VLOOKUP(H51,VLookups!$A$4:$B$13,2,FALSE)),J51),"")</f>
        <v/>
      </c>
      <c r="L51" s="75" t="str">
        <f t="shared" si="246"/>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211"/>
        <v/>
      </c>
      <c r="W51" s="49" t="str">
        <f t="shared" si="212"/>
        <v/>
      </c>
      <c r="X51" s="49" t="str">
        <f t="shared" si="462"/>
        <v/>
      </c>
      <c r="Y51" s="49" t="str">
        <f t="shared" si="462"/>
        <v/>
      </c>
      <c r="Z51" s="49" t="str">
        <f t="shared" si="462"/>
        <v/>
      </c>
      <c r="AA51" s="49" t="str">
        <f t="shared" si="462"/>
        <v/>
      </c>
      <c r="AB51" s="49" t="str">
        <f t="shared" si="462"/>
        <v/>
      </c>
      <c r="AC51" s="49" t="str">
        <f t="shared" si="462"/>
        <v/>
      </c>
      <c r="AD51" s="49" t="str">
        <f t="shared" si="462"/>
        <v/>
      </c>
      <c r="AE51" s="49" t="str">
        <f t="shared" si="462"/>
        <v/>
      </c>
      <c r="AF51" s="49" t="str">
        <f t="shared" si="462"/>
        <v/>
      </c>
      <c r="AG51" s="49" t="str">
        <f t="shared" si="462"/>
        <v/>
      </c>
      <c r="AH51" s="49" t="str">
        <f t="shared" si="462"/>
        <v/>
      </c>
      <c r="AI51" s="49" t="str">
        <f t="shared" si="462"/>
        <v/>
      </c>
      <c r="AJ51" s="49" t="str">
        <f t="shared" si="462"/>
        <v/>
      </c>
      <c r="AK51" s="49" t="str">
        <f t="shared" si="462"/>
        <v/>
      </c>
      <c r="AL51" s="49" t="str">
        <f t="shared" si="462"/>
        <v/>
      </c>
      <c r="AM51" s="49" t="str">
        <f t="shared" si="462"/>
        <v/>
      </c>
      <c r="AN51" s="49" t="str">
        <f t="shared" si="462"/>
        <v/>
      </c>
      <c r="AO51" s="49" t="str">
        <f t="shared" si="462"/>
        <v/>
      </c>
      <c r="AP51" s="49" t="str">
        <f t="shared" si="462"/>
        <v/>
      </c>
      <c r="AQ51" s="49" t="str">
        <f t="shared" si="462"/>
        <v/>
      </c>
      <c r="AR51" s="49" t="str">
        <f t="shared" si="462"/>
        <v/>
      </c>
      <c r="AS51" s="49" t="str">
        <f t="shared" si="462"/>
        <v/>
      </c>
      <c r="AT51" s="49" t="str">
        <f t="shared" si="462"/>
        <v/>
      </c>
      <c r="AU51" s="49" t="str">
        <f t="shared" si="462"/>
        <v/>
      </c>
      <c r="AV51" s="49" t="str">
        <f t="shared" si="462"/>
        <v/>
      </c>
      <c r="AW51" s="49" t="str">
        <f t="shared" si="462"/>
        <v/>
      </c>
      <c r="AX51" s="49" t="str">
        <f t="shared" si="462"/>
        <v/>
      </c>
      <c r="AY51" s="49" t="str">
        <f t="shared" si="462"/>
        <v/>
      </c>
      <c r="AZ51" s="49" t="str">
        <f t="shared" si="462"/>
        <v/>
      </c>
      <c r="BA51" s="49" t="str">
        <f t="shared" si="462"/>
        <v/>
      </c>
      <c r="BB51" s="49" t="str">
        <f t="shared" si="462"/>
        <v/>
      </c>
      <c r="BC51" s="49" t="str">
        <f t="shared" si="462"/>
        <v/>
      </c>
      <c r="BD51" s="49" t="str">
        <f t="shared" si="462"/>
        <v/>
      </c>
      <c r="BE51" s="49" t="str">
        <f t="shared" si="462"/>
        <v/>
      </c>
      <c r="BF51" s="49" t="str">
        <f t="shared" si="462"/>
        <v/>
      </c>
      <c r="BG51" s="49" t="str">
        <f t="shared" si="462"/>
        <v/>
      </c>
      <c r="BH51" s="49" t="str">
        <f t="shared" si="462"/>
        <v/>
      </c>
      <c r="BI51" s="49" t="str">
        <f t="shared" si="462"/>
        <v/>
      </c>
      <c r="BJ51" s="49" t="str">
        <f t="shared" si="462"/>
        <v/>
      </c>
      <c r="BK51" s="49" t="str">
        <f t="shared" si="462"/>
        <v/>
      </c>
      <c r="BL51" s="49" t="str">
        <f t="shared" si="462"/>
        <v/>
      </c>
      <c r="BM51" s="49" t="str">
        <f t="shared" si="462"/>
        <v/>
      </c>
      <c r="BN51" s="49" t="str">
        <f t="shared" si="462"/>
        <v/>
      </c>
      <c r="BO51" s="49" t="str">
        <f t="shared" si="462"/>
        <v/>
      </c>
      <c r="BP51" s="49" t="str">
        <f t="shared" si="462"/>
        <v/>
      </c>
      <c r="BQ51" s="49" t="str">
        <f t="shared" si="462"/>
        <v/>
      </c>
      <c r="BR51" s="49" t="str">
        <f t="shared" si="462"/>
        <v/>
      </c>
      <c r="BS51" s="49" t="str">
        <f t="shared" si="462"/>
        <v/>
      </c>
      <c r="BT51" s="49" t="str">
        <f t="shared" si="462"/>
        <v/>
      </c>
      <c r="BU51" s="49" t="str">
        <f t="shared" si="462"/>
        <v/>
      </c>
      <c r="BV51" s="49" t="str">
        <f t="shared" si="462"/>
        <v/>
      </c>
      <c r="BW51" s="49" t="str">
        <f t="shared" si="462"/>
        <v/>
      </c>
      <c r="BX51" s="49" t="str">
        <f t="shared" si="462"/>
        <v/>
      </c>
      <c r="BY51" s="49" t="str">
        <f t="shared" si="462"/>
        <v/>
      </c>
      <c r="BZ51" s="49" t="str">
        <f t="shared" si="462"/>
        <v/>
      </c>
      <c r="CA51" s="49" t="str">
        <f t="shared" si="462"/>
        <v/>
      </c>
      <c r="CB51" s="49" t="str">
        <f t="shared" si="462"/>
        <v/>
      </c>
      <c r="CC51" s="49" t="str">
        <f t="shared" si="462"/>
        <v/>
      </c>
      <c r="CD51" s="49" t="str">
        <f t="shared" si="462"/>
        <v/>
      </c>
      <c r="CE51" s="49" t="str">
        <f t="shared" si="462"/>
        <v/>
      </c>
      <c r="CF51" s="49" t="str">
        <f t="shared" si="462"/>
        <v/>
      </c>
      <c r="CG51" s="49" t="str">
        <f t="shared" si="462"/>
        <v/>
      </c>
      <c r="CH51" s="49" t="str">
        <f t="shared" si="462"/>
        <v/>
      </c>
      <c r="CI51" s="49" t="str">
        <f t="shared" si="462"/>
        <v/>
      </c>
      <c r="CJ51" s="49" t="str">
        <f t="shared" si="460"/>
        <v/>
      </c>
      <c r="CK51" s="49" t="str">
        <f t="shared" si="460"/>
        <v/>
      </c>
      <c r="CL51" s="49" t="str">
        <f t="shared" si="460"/>
        <v/>
      </c>
      <c r="CM51" s="49" t="str">
        <f t="shared" si="460"/>
        <v/>
      </c>
      <c r="CN51" s="49" t="str">
        <f t="shared" si="460"/>
        <v/>
      </c>
      <c r="CO51" s="49" t="str">
        <f t="shared" si="460"/>
        <v/>
      </c>
      <c r="CP51" s="49" t="str">
        <f t="shared" si="460"/>
        <v/>
      </c>
      <c r="CQ51" s="49" t="str">
        <f t="shared" si="460"/>
        <v/>
      </c>
      <c r="CR51" s="49" t="str">
        <f t="shared" si="460"/>
        <v/>
      </c>
      <c r="CS51" s="49" t="str">
        <f t="shared" si="460"/>
        <v/>
      </c>
      <c r="CT51" s="49" t="str">
        <f t="shared" si="460"/>
        <v/>
      </c>
      <c r="CU51" s="49" t="str">
        <f t="shared" si="460"/>
        <v/>
      </c>
      <c r="CV51" s="49" t="str">
        <f t="shared" si="460"/>
        <v/>
      </c>
      <c r="CW51" s="49" t="str">
        <f t="shared" si="460"/>
        <v/>
      </c>
      <c r="CX51" s="49" t="str">
        <f t="shared" si="460"/>
        <v/>
      </c>
      <c r="CY51" s="49" t="str">
        <f t="shared" si="460"/>
        <v/>
      </c>
      <c r="CZ51" s="49" t="str">
        <f t="shared" si="460"/>
        <v/>
      </c>
      <c r="DA51" s="49" t="str">
        <f t="shared" si="460"/>
        <v/>
      </c>
      <c r="DB51" s="49" t="str">
        <f t="shared" si="460"/>
        <v/>
      </c>
      <c r="DC51" s="49" t="str">
        <f t="shared" si="460"/>
        <v/>
      </c>
      <c r="DD51" s="49" t="str">
        <f t="shared" si="460"/>
        <v/>
      </c>
      <c r="DE51" s="49" t="str">
        <f t="shared" si="460"/>
        <v/>
      </c>
      <c r="DF51" s="49" t="str">
        <f t="shared" si="460"/>
        <v/>
      </c>
      <c r="DG51" s="49" t="str">
        <f t="shared" si="460"/>
        <v/>
      </c>
      <c r="DH51" s="49" t="str">
        <f t="shared" si="460"/>
        <v/>
      </c>
      <c r="DI51" s="49" t="str">
        <f t="shared" si="460"/>
        <v/>
      </c>
      <c r="DJ51" s="49" t="str">
        <f t="shared" si="460"/>
        <v/>
      </c>
      <c r="DK51" s="49" t="str">
        <f t="shared" si="460"/>
        <v/>
      </c>
      <c r="DL51" s="49" t="str">
        <f t="shared" si="460"/>
        <v/>
      </c>
      <c r="DM51" s="49" t="str">
        <f t="shared" si="460"/>
        <v/>
      </c>
      <c r="DN51" s="49" t="str">
        <f t="shared" si="460"/>
        <v/>
      </c>
      <c r="DO51" s="49" t="str">
        <f t="shared" si="460"/>
        <v/>
      </c>
      <c r="DP51" s="49" t="str">
        <f t="shared" si="460"/>
        <v/>
      </c>
      <c r="DQ51" s="49" t="str">
        <f t="shared" si="460"/>
        <v/>
      </c>
      <c r="DR51" s="49" t="str">
        <f t="shared" si="460"/>
        <v/>
      </c>
      <c r="DS51" s="183" t="str">
        <f t="shared" si="213"/>
        <v/>
      </c>
      <c r="DT51" s="49" t="str">
        <f t="shared" si="214"/>
        <v/>
      </c>
      <c r="DU51" s="49" t="str">
        <f t="shared" si="463"/>
        <v/>
      </c>
      <c r="DV51" s="49" t="str">
        <f t="shared" si="463"/>
        <v/>
      </c>
      <c r="DW51" s="49" t="str">
        <f t="shared" si="463"/>
        <v/>
      </c>
      <c r="DX51" s="49" t="str">
        <f t="shared" si="463"/>
        <v/>
      </c>
      <c r="DY51" s="49" t="str">
        <f t="shared" si="463"/>
        <v/>
      </c>
      <c r="DZ51" s="49" t="str">
        <f t="shared" si="463"/>
        <v/>
      </c>
      <c r="EA51" s="49" t="str">
        <f t="shared" si="463"/>
        <v/>
      </c>
      <c r="EB51" s="49" t="str">
        <f t="shared" si="463"/>
        <v/>
      </c>
      <c r="EC51" s="49" t="str">
        <f t="shared" si="463"/>
        <v/>
      </c>
      <c r="ED51" s="49" t="str">
        <f t="shared" si="463"/>
        <v/>
      </c>
      <c r="EE51" s="49" t="str">
        <f t="shared" si="463"/>
        <v/>
      </c>
      <c r="EF51" s="49" t="str">
        <f t="shared" si="463"/>
        <v/>
      </c>
      <c r="EG51" s="49" t="str">
        <f t="shared" si="463"/>
        <v/>
      </c>
      <c r="EH51" s="49" t="str">
        <f t="shared" si="463"/>
        <v/>
      </c>
      <c r="EI51" s="49" t="str">
        <f t="shared" si="463"/>
        <v/>
      </c>
      <c r="EJ51" s="49" t="str">
        <f t="shared" si="463"/>
        <v/>
      </c>
      <c r="EK51" s="49" t="str">
        <f t="shared" si="463"/>
        <v/>
      </c>
      <c r="EL51" s="49" t="str">
        <f t="shared" si="463"/>
        <v/>
      </c>
      <c r="EM51" s="49" t="str">
        <f t="shared" si="463"/>
        <v/>
      </c>
      <c r="EN51" s="49" t="str">
        <f t="shared" si="463"/>
        <v/>
      </c>
      <c r="EO51" s="49" t="str">
        <f t="shared" si="463"/>
        <v/>
      </c>
      <c r="EP51" s="49" t="str">
        <f t="shared" si="463"/>
        <v/>
      </c>
      <c r="EQ51" s="49" t="str">
        <f t="shared" si="463"/>
        <v/>
      </c>
      <c r="ER51" s="49" t="str">
        <f t="shared" si="463"/>
        <v/>
      </c>
      <c r="ES51" s="49" t="str">
        <f t="shared" si="463"/>
        <v/>
      </c>
      <c r="ET51" s="49" t="str">
        <f t="shared" si="463"/>
        <v/>
      </c>
      <c r="EU51" s="49" t="str">
        <f t="shared" si="463"/>
        <v/>
      </c>
      <c r="EV51" s="49" t="str">
        <f t="shared" si="463"/>
        <v/>
      </c>
      <c r="EW51" s="49" t="str">
        <f t="shared" si="463"/>
        <v/>
      </c>
      <c r="EX51" s="49" t="str">
        <f t="shared" si="463"/>
        <v/>
      </c>
      <c r="EY51" s="49" t="str">
        <f t="shared" si="463"/>
        <v/>
      </c>
      <c r="EZ51" s="49" t="str">
        <f t="shared" si="463"/>
        <v/>
      </c>
      <c r="FA51" s="49" t="str">
        <f t="shared" si="463"/>
        <v/>
      </c>
      <c r="FB51" s="49" t="str">
        <f t="shared" si="463"/>
        <v/>
      </c>
      <c r="FC51" s="49" t="str">
        <f t="shared" si="463"/>
        <v/>
      </c>
      <c r="FD51" s="49" t="str">
        <f t="shared" si="463"/>
        <v/>
      </c>
      <c r="FE51" s="49" t="str">
        <f t="shared" si="463"/>
        <v/>
      </c>
      <c r="FF51" s="49" t="str">
        <f t="shared" si="463"/>
        <v/>
      </c>
      <c r="FG51" s="49" t="str">
        <f t="shared" si="463"/>
        <v/>
      </c>
      <c r="FH51" s="49" t="str">
        <f t="shared" si="463"/>
        <v/>
      </c>
      <c r="FI51" s="49" t="str">
        <f t="shared" si="463"/>
        <v/>
      </c>
      <c r="FJ51" s="49" t="str">
        <f t="shared" si="463"/>
        <v/>
      </c>
      <c r="FK51" s="49" t="str">
        <f t="shared" si="463"/>
        <v/>
      </c>
      <c r="FL51" s="49" t="str">
        <f t="shared" si="463"/>
        <v/>
      </c>
      <c r="FM51" s="49" t="str">
        <f t="shared" si="463"/>
        <v/>
      </c>
      <c r="FN51" s="49" t="str">
        <f t="shared" si="463"/>
        <v/>
      </c>
      <c r="FO51" s="49" t="str">
        <f t="shared" si="463"/>
        <v/>
      </c>
      <c r="FP51" s="49" t="str">
        <f t="shared" si="463"/>
        <v/>
      </c>
      <c r="FQ51" s="49" t="str">
        <f t="shared" si="463"/>
        <v/>
      </c>
      <c r="FR51" s="49" t="str">
        <f t="shared" si="463"/>
        <v/>
      </c>
      <c r="FS51" s="49" t="str">
        <f t="shared" si="463"/>
        <v/>
      </c>
      <c r="FT51" s="49" t="str">
        <f t="shared" si="463"/>
        <v/>
      </c>
      <c r="FU51" s="49" t="str">
        <f t="shared" si="463"/>
        <v/>
      </c>
      <c r="FV51" s="49" t="str">
        <f t="shared" si="463"/>
        <v/>
      </c>
      <c r="FW51" s="49" t="str">
        <f t="shared" si="463"/>
        <v/>
      </c>
      <c r="FX51" s="49" t="str">
        <f t="shared" si="463"/>
        <v/>
      </c>
      <c r="FY51" s="49" t="str">
        <f t="shared" si="463"/>
        <v/>
      </c>
      <c r="FZ51" s="49" t="str">
        <f t="shared" si="463"/>
        <v/>
      </c>
      <c r="GA51" s="49" t="str">
        <f t="shared" si="463"/>
        <v/>
      </c>
      <c r="GB51" s="49" t="str">
        <f t="shared" si="463"/>
        <v/>
      </c>
      <c r="GC51" s="49" t="str">
        <f t="shared" si="463"/>
        <v/>
      </c>
      <c r="GD51" s="49" t="str">
        <f t="shared" si="463"/>
        <v/>
      </c>
      <c r="GE51" s="49" t="str">
        <f t="shared" si="463"/>
        <v/>
      </c>
      <c r="GF51" s="49" t="str">
        <f t="shared" si="463"/>
        <v/>
      </c>
      <c r="GG51" s="49" t="str">
        <f t="shared" si="461"/>
        <v/>
      </c>
      <c r="GH51" s="49" t="str">
        <f t="shared" si="461"/>
        <v/>
      </c>
      <c r="GI51" s="49" t="str">
        <f t="shared" si="461"/>
        <v/>
      </c>
      <c r="GJ51" s="49" t="str">
        <f t="shared" si="461"/>
        <v/>
      </c>
      <c r="GK51" s="49" t="str">
        <f t="shared" si="461"/>
        <v/>
      </c>
      <c r="GL51" s="49" t="str">
        <f t="shared" si="461"/>
        <v/>
      </c>
      <c r="GM51" s="49" t="str">
        <f t="shared" si="461"/>
        <v/>
      </c>
      <c r="GN51" s="49" t="str">
        <f t="shared" si="461"/>
        <v/>
      </c>
      <c r="GO51" s="49" t="str">
        <f t="shared" si="461"/>
        <v/>
      </c>
      <c r="GP51" s="49" t="str">
        <f t="shared" si="461"/>
        <v/>
      </c>
      <c r="GQ51" s="49" t="str">
        <f t="shared" si="461"/>
        <v/>
      </c>
      <c r="GR51" s="49" t="str">
        <f t="shared" si="461"/>
        <v/>
      </c>
      <c r="GS51" s="49" t="str">
        <f t="shared" si="461"/>
        <v/>
      </c>
      <c r="GT51" s="49" t="str">
        <f t="shared" si="461"/>
        <v/>
      </c>
      <c r="GU51" s="49" t="str">
        <f t="shared" si="461"/>
        <v/>
      </c>
      <c r="GV51" s="49" t="str">
        <f t="shared" si="461"/>
        <v/>
      </c>
      <c r="GW51" s="49" t="str">
        <f t="shared" si="461"/>
        <v/>
      </c>
      <c r="GX51" s="49" t="str">
        <f t="shared" si="461"/>
        <v/>
      </c>
      <c r="GY51" s="49" t="str">
        <f t="shared" si="461"/>
        <v/>
      </c>
      <c r="GZ51" s="49" t="str">
        <f t="shared" si="461"/>
        <v/>
      </c>
      <c r="HA51" s="49" t="str">
        <f t="shared" si="461"/>
        <v/>
      </c>
      <c r="HB51" s="49" t="str">
        <f t="shared" si="461"/>
        <v/>
      </c>
      <c r="HC51" s="49" t="str">
        <f t="shared" si="461"/>
        <v/>
      </c>
      <c r="HD51" s="49" t="str">
        <f t="shared" si="461"/>
        <v/>
      </c>
      <c r="HE51" s="49" t="str">
        <f t="shared" si="461"/>
        <v/>
      </c>
      <c r="HF51" s="49" t="str">
        <f t="shared" si="461"/>
        <v/>
      </c>
      <c r="HG51" s="49" t="str">
        <f t="shared" si="461"/>
        <v/>
      </c>
      <c r="HH51" s="49" t="str">
        <f t="shared" si="461"/>
        <v/>
      </c>
      <c r="HI51" s="49" t="str">
        <f t="shared" si="461"/>
        <v/>
      </c>
      <c r="HJ51" s="49" t="str">
        <f t="shared" si="461"/>
        <v/>
      </c>
      <c r="HK51" s="49" t="str">
        <f t="shared" si="461"/>
        <v/>
      </c>
      <c r="HL51" s="49" t="str">
        <f t="shared" si="461"/>
        <v/>
      </c>
      <c r="HM51" s="49" t="str">
        <f t="shared" si="461"/>
        <v/>
      </c>
      <c r="HN51" s="49" t="str">
        <f t="shared" si="461"/>
        <v/>
      </c>
      <c r="HO51" s="49" t="str">
        <f t="shared" si="461"/>
        <v/>
      </c>
      <c r="HP51" s="169" t="e">
        <f t="shared" si="247"/>
        <v>#N/A</v>
      </c>
      <c r="HQ51" s="169" t="e">
        <f t="shared" si="248"/>
        <v>#N/A</v>
      </c>
      <c r="HR51" s="169" t="e">
        <f t="shared" si="249"/>
        <v>#N/A</v>
      </c>
      <c r="HS51" s="169" t="e">
        <f t="shared" si="250"/>
        <v>#N/A</v>
      </c>
      <c r="HT51" s="169" t="e">
        <f t="shared" si="251"/>
        <v>#N/A</v>
      </c>
      <c r="HU51" s="169" t="e">
        <f t="shared" si="252"/>
        <v>#N/A</v>
      </c>
      <c r="HV51" s="169" t="e">
        <f t="shared" si="253"/>
        <v>#N/A</v>
      </c>
      <c r="HW51" s="169" t="e">
        <f t="shared" si="254"/>
        <v>#N/A</v>
      </c>
      <c r="HX51" s="169" t="e">
        <f t="shared" si="255"/>
        <v>#N/A</v>
      </c>
      <c r="HY51" s="169" t="e">
        <f t="shared" si="256"/>
        <v>#N/A</v>
      </c>
      <c r="HZ51" s="169" t="e">
        <f t="shared" si="257"/>
        <v>#N/A</v>
      </c>
      <c r="IA51" s="169" t="e">
        <f t="shared" si="258"/>
        <v>#N/A</v>
      </c>
      <c r="IB51" s="169" t="e">
        <f t="shared" si="259"/>
        <v>#N/A</v>
      </c>
      <c r="IC51" s="169" t="e">
        <f t="shared" si="260"/>
        <v>#N/A</v>
      </c>
      <c r="ID51" s="169" t="e">
        <f t="shared" si="261"/>
        <v>#N/A</v>
      </c>
      <c r="IE51" s="169" t="e">
        <f t="shared" si="262"/>
        <v>#N/A</v>
      </c>
      <c r="IF51" s="169" t="e">
        <f t="shared" si="263"/>
        <v>#N/A</v>
      </c>
      <c r="IG51" s="169" t="e">
        <f t="shared" si="264"/>
        <v>#N/A</v>
      </c>
      <c r="IH51" s="169" t="e">
        <f t="shared" si="265"/>
        <v>#N/A</v>
      </c>
      <c r="II51" s="169" t="e">
        <f t="shared" si="266"/>
        <v>#N/A</v>
      </c>
      <c r="IJ51" s="169" t="e">
        <f t="shared" si="267"/>
        <v>#N/A</v>
      </c>
      <c r="IK51" s="169" t="e">
        <f t="shared" si="268"/>
        <v>#N/A</v>
      </c>
      <c r="IL51" s="169" t="e">
        <f t="shared" si="269"/>
        <v>#N/A</v>
      </c>
      <c r="IM51" s="169" t="e">
        <f t="shared" si="270"/>
        <v>#N/A</v>
      </c>
      <c r="IN51" s="169" t="e">
        <f t="shared" si="271"/>
        <v>#N/A</v>
      </c>
      <c r="IO51" s="169" t="e">
        <f t="shared" si="272"/>
        <v>#N/A</v>
      </c>
      <c r="IP51" s="169" t="e">
        <f t="shared" si="273"/>
        <v>#N/A</v>
      </c>
      <c r="IQ51" s="169" t="e">
        <f t="shared" si="274"/>
        <v>#N/A</v>
      </c>
      <c r="IR51" s="169" t="e">
        <f t="shared" si="275"/>
        <v>#N/A</v>
      </c>
      <c r="IS51" s="169" t="e">
        <f t="shared" si="276"/>
        <v>#N/A</v>
      </c>
      <c r="IT51" s="169" t="e">
        <f t="shared" si="277"/>
        <v>#N/A</v>
      </c>
      <c r="IU51" s="169" t="e">
        <f t="shared" si="278"/>
        <v>#N/A</v>
      </c>
      <c r="IV51" s="169" t="e">
        <f t="shared" si="279"/>
        <v>#N/A</v>
      </c>
      <c r="IW51" s="169" t="e">
        <f t="shared" si="280"/>
        <v>#N/A</v>
      </c>
      <c r="IX51" s="169" t="e">
        <f t="shared" si="281"/>
        <v>#N/A</v>
      </c>
      <c r="IY51" s="169" t="e">
        <f t="shared" si="282"/>
        <v>#N/A</v>
      </c>
      <c r="IZ51" s="169" t="e">
        <f t="shared" si="283"/>
        <v>#N/A</v>
      </c>
      <c r="JA51" s="169" t="e">
        <f t="shared" si="284"/>
        <v>#N/A</v>
      </c>
      <c r="JB51" s="169" t="e">
        <f t="shared" si="285"/>
        <v>#N/A</v>
      </c>
      <c r="JC51" s="169" t="e">
        <f t="shared" si="286"/>
        <v>#N/A</v>
      </c>
      <c r="JD51" s="169" t="e">
        <f t="shared" si="287"/>
        <v>#N/A</v>
      </c>
      <c r="JE51" s="169" t="e">
        <f t="shared" si="288"/>
        <v>#N/A</v>
      </c>
      <c r="JF51" s="169" t="e">
        <f t="shared" si="289"/>
        <v>#N/A</v>
      </c>
      <c r="JG51" s="169" t="e">
        <f t="shared" si="290"/>
        <v>#N/A</v>
      </c>
      <c r="JH51" s="169" t="e">
        <f t="shared" si="291"/>
        <v>#N/A</v>
      </c>
      <c r="JI51" s="169" t="e">
        <f t="shared" si="292"/>
        <v>#N/A</v>
      </c>
      <c r="JJ51" s="169" t="e">
        <f t="shared" si="293"/>
        <v>#N/A</v>
      </c>
      <c r="JK51" s="169" t="e">
        <f t="shared" si="294"/>
        <v>#N/A</v>
      </c>
      <c r="JL51" s="169" t="e">
        <f t="shared" si="295"/>
        <v>#N/A</v>
      </c>
      <c r="JM51" s="169" t="e">
        <f t="shared" si="296"/>
        <v>#N/A</v>
      </c>
      <c r="JN51" s="169" t="e">
        <f t="shared" si="297"/>
        <v>#N/A</v>
      </c>
      <c r="JO51" s="169" t="e">
        <f t="shared" si="298"/>
        <v>#N/A</v>
      </c>
      <c r="JP51" s="169" t="e">
        <f t="shared" si="299"/>
        <v>#N/A</v>
      </c>
      <c r="JQ51" s="169" t="e">
        <f t="shared" si="300"/>
        <v>#N/A</v>
      </c>
      <c r="JR51" s="169" t="e">
        <f t="shared" si="301"/>
        <v>#N/A</v>
      </c>
      <c r="JS51" s="169" t="e">
        <f t="shared" si="302"/>
        <v>#N/A</v>
      </c>
      <c r="JT51" s="169" t="e">
        <f t="shared" si="303"/>
        <v>#N/A</v>
      </c>
      <c r="JU51" s="169" t="e">
        <f t="shared" si="304"/>
        <v>#N/A</v>
      </c>
      <c r="JV51" s="169" t="e">
        <f t="shared" si="305"/>
        <v>#N/A</v>
      </c>
      <c r="JW51" s="169" t="e">
        <f t="shared" si="306"/>
        <v>#N/A</v>
      </c>
      <c r="JX51" s="169" t="e">
        <f t="shared" si="307"/>
        <v>#N/A</v>
      </c>
      <c r="JY51" s="169" t="e">
        <f t="shared" si="308"/>
        <v>#N/A</v>
      </c>
      <c r="JZ51" s="169" t="e">
        <f t="shared" si="309"/>
        <v>#N/A</v>
      </c>
      <c r="KA51" s="169" t="e">
        <f t="shared" si="310"/>
        <v>#N/A</v>
      </c>
      <c r="KB51" s="169" t="e">
        <f t="shared" si="311"/>
        <v>#N/A</v>
      </c>
      <c r="KC51" s="169" t="e">
        <f t="shared" si="312"/>
        <v>#N/A</v>
      </c>
      <c r="KD51" s="169" t="e">
        <f t="shared" si="313"/>
        <v>#N/A</v>
      </c>
      <c r="KE51" s="169" t="e">
        <f t="shared" si="314"/>
        <v>#N/A</v>
      </c>
      <c r="KF51" s="169" t="e">
        <f t="shared" si="315"/>
        <v>#N/A</v>
      </c>
      <c r="KG51" s="169" t="e">
        <f t="shared" si="316"/>
        <v>#N/A</v>
      </c>
      <c r="KH51" s="169" t="e">
        <f t="shared" si="317"/>
        <v>#N/A</v>
      </c>
      <c r="KI51" s="169" t="e">
        <f t="shared" si="318"/>
        <v>#N/A</v>
      </c>
      <c r="KJ51" s="169" t="e">
        <f t="shared" si="319"/>
        <v>#N/A</v>
      </c>
      <c r="KK51" s="169" t="e">
        <f t="shared" si="320"/>
        <v>#N/A</v>
      </c>
      <c r="KL51" s="169" t="e">
        <f t="shared" si="321"/>
        <v>#N/A</v>
      </c>
      <c r="KM51" s="169" t="e">
        <f t="shared" si="322"/>
        <v>#N/A</v>
      </c>
      <c r="KN51" s="169" t="e">
        <f t="shared" si="323"/>
        <v>#N/A</v>
      </c>
      <c r="KO51" s="169" t="e">
        <f t="shared" si="324"/>
        <v>#N/A</v>
      </c>
      <c r="KP51" s="169" t="e">
        <f t="shared" si="325"/>
        <v>#N/A</v>
      </c>
      <c r="KQ51" s="169" t="e">
        <f t="shared" si="326"/>
        <v>#N/A</v>
      </c>
      <c r="KR51" s="169" t="e">
        <f t="shared" si="327"/>
        <v>#N/A</v>
      </c>
      <c r="KS51" s="169" t="e">
        <f t="shared" si="328"/>
        <v>#N/A</v>
      </c>
      <c r="KT51" s="169" t="e">
        <f t="shared" si="329"/>
        <v>#N/A</v>
      </c>
      <c r="KU51" s="169" t="e">
        <f t="shared" si="330"/>
        <v>#N/A</v>
      </c>
      <c r="KV51" s="169" t="e">
        <f t="shared" si="331"/>
        <v>#N/A</v>
      </c>
      <c r="KW51" s="169" t="e">
        <f t="shared" si="332"/>
        <v>#N/A</v>
      </c>
      <c r="KX51" s="169" t="e">
        <f t="shared" si="333"/>
        <v>#N/A</v>
      </c>
      <c r="KY51" s="169" t="e">
        <f t="shared" si="334"/>
        <v>#N/A</v>
      </c>
      <c r="KZ51" s="169" t="e">
        <f t="shared" si="335"/>
        <v>#N/A</v>
      </c>
      <c r="LA51" s="169" t="e">
        <f t="shared" si="336"/>
        <v>#N/A</v>
      </c>
      <c r="LB51" s="169" t="e">
        <f t="shared" si="337"/>
        <v>#N/A</v>
      </c>
      <c r="LC51" s="169" t="e">
        <f t="shared" si="338"/>
        <v>#N/A</v>
      </c>
      <c r="LD51" s="169" t="e">
        <f t="shared" si="339"/>
        <v>#N/A</v>
      </c>
      <c r="LE51" s="169" t="e">
        <f t="shared" si="340"/>
        <v>#N/A</v>
      </c>
      <c r="LF51" s="169" t="e">
        <f t="shared" si="341"/>
        <v>#N/A</v>
      </c>
      <c r="LG51" s="169" t="e">
        <f t="shared" si="342"/>
        <v>#N/A</v>
      </c>
      <c r="LH51" s="169" t="e">
        <f t="shared" si="343"/>
        <v>#N/A</v>
      </c>
      <c r="LI51" s="169" t="e">
        <f t="shared" si="344"/>
        <v>#N/A</v>
      </c>
      <c r="LJ51" s="169" t="e">
        <f t="shared" si="345"/>
        <v>#N/A</v>
      </c>
      <c r="LK51" s="169" t="e">
        <f t="shared" si="346"/>
        <v>#N/A</v>
      </c>
      <c r="LL51" s="169" t="e">
        <f t="shared" si="347"/>
        <v>#N/A</v>
      </c>
      <c r="LM51" s="169" t="e">
        <f t="shared" si="348"/>
        <v>#N/A</v>
      </c>
      <c r="LN51" s="169" t="e">
        <f t="shared" si="349"/>
        <v>#N/A</v>
      </c>
      <c r="LO51" s="169" t="e">
        <f t="shared" si="350"/>
        <v>#N/A</v>
      </c>
      <c r="LP51" s="169" t="e">
        <f t="shared" si="351"/>
        <v>#N/A</v>
      </c>
      <c r="LQ51" s="169" t="e">
        <f t="shared" si="352"/>
        <v>#N/A</v>
      </c>
      <c r="LR51" s="169" t="e">
        <f t="shared" si="353"/>
        <v>#N/A</v>
      </c>
      <c r="LS51" s="169" t="e">
        <f t="shared" si="354"/>
        <v>#N/A</v>
      </c>
      <c r="LT51" s="169" t="e">
        <f t="shared" si="355"/>
        <v>#N/A</v>
      </c>
      <c r="LU51" s="169" t="e">
        <f t="shared" si="356"/>
        <v>#N/A</v>
      </c>
      <c r="LV51" s="169" t="e">
        <f t="shared" si="357"/>
        <v>#N/A</v>
      </c>
      <c r="LW51" s="169" t="e">
        <f t="shared" si="358"/>
        <v>#N/A</v>
      </c>
      <c r="LX51" s="169" t="e">
        <f t="shared" si="359"/>
        <v>#N/A</v>
      </c>
      <c r="LY51" s="169" t="e">
        <f t="shared" si="360"/>
        <v>#N/A</v>
      </c>
      <c r="LZ51" s="169" t="e">
        <f t="shared" si="361"/>
        <v>#N/A</v>
      </c>
      <c r="MA51" s="169" t="e">
        <f t="shared" si="362"/>
        <v>#N/A</v>
      </c>
      <c r="MB51" s="169" t="e">
        <f t="shared" si="363"/>
        <v>#N/A</v>
      </c>
      <c r="MC51" s="169" t="e">
        <f t="shared" si="364"/>
        <v>#N/A</v>
      </c>
      <c r="MD51" s="169" t="e">
        <f t="shared" si="365"/>
        <v>#N/A</v>
      </c>
      <c r="ME51" s="169" t="e">
        <f t="shared" si="366"/>
        <v>#N/A</v>
      </c>
      <c r="MF51" s="169" t="e">
        <f t="shared" si="367"/>
        <v>#N/A</v>
      </c>
      <c r="MG51" s="169" t="e">
        <f t="shared" si="368"/>
        <v>#N/A</v>
      </c>
      <c r="MH51" s="169" t="e">
        <f t="shared" si="369"/>
        <v>#N/A</v>
      </c>
      <c r="MI51" s="169" t="e">
        <f t="shared" si="370"/>
        <v>#N/A</v>
      </c>
      <c r="MJ51" s="169" t="e">
        <f t="shared" si="371"/>
        <v>#N/A</v>
      </c>
      <c r="MK51" s="169" t="e">
        <f t="shared" si="372"/>
        <v>#N/A</v>
      </c>
      <c r="ML51" s="169" t="e">
        <f t="shared" si="373"/>
        <v>#N/A</v>
      </c>
      <c r="MM51" s="169" t="e">
        <f t="shared" si="374"/>
        <v>#N/A</v>
      </c>
      <c r="MN51" s="169" t="e">
        <f t="shared" si="375"/>
        <v>#N/A</v>
      </c>
      <c r="MO51" s="169" t="e">
        <f t="shared" si="376"/>
        <v>#N/A</v>
      </c>
      <c r="MP51" s="169" t="e">
        <f t="shared" si="377"/>
        <v>#N/A</v>
      </c>
      <c r="MQ51" s="169" t="e">
        <f t="shared" si="378"/>
        <v>#N/A</v>
      </c>
      <c r="MR51" s="169" t="e">
        <f t="shared" si="379"/>
        <v>#N/A</v>
      </c>
      <c r="MS51" s="169" t="e">
        <f t="shared" si="380"/>
        <v>#N/A</v>
      </c>
      <c r="MT51" s="169" t="e">
        <f t="shared" si="381"/>
        <v>#N/A</v>
      </c>
      <c r="MU51" s="169" t="e">
        <f t="shared" si="382"/>
        <v>#N/A</v>
      </c>
      <c r="MV51" s="169" t="e">
        <f t="shared" si="383"/>
        <v>#N/A</v>
      </c>
      <c r="MW51" s="169" t="e">
        <f t="shared" si="384"/>
        <v>#N/A</v>
      </c>
      <c r="MX51" s="169" t="e">
        <f t="shared" si="385"/>
        <v>#N/A</v>
      </c>
      <c r="MY51" s="169" t="e">
        <f t="shared" si="386"/>
        <v>#N/A</v>
      </c>
      <c r="MZ51" s="169" t="e">
        <f t="shared" si="387"/>
        <v>#N/A</v>
      </c>
      <c r="NA51" s="169" t="e">
        <f t="shared" si="388"/>
        <v>#N/A</v>
      </c>
      <c r="NB51" s="169" t="e">
        <f t="shared" si="389"/>
        <v>#N/A</v>
      </c>
      <c r="NC51" s="169" t="e">
        <f t="shared" si="390"/>
        <v>#N/A</v>
      </c>
      <c r="ND51" s="169" t="e">
        <f t="shared" si="391"/>
        <v>#N/A</v>
      </c>
      <c r="NE51" s="169" t="e">
        <f t="shared" si="392"/>
        <v>#N/A</v>
      </c>
      <c r="NF51" s="169" t="e">
        <f t="shared" si="393"/>
        <v>#N/A</v>
      </c>
      <c r="NG51" s="169" t="e">
        <f t="shared" si="394"/>
        <v>#N/A</v>
      </c>
      <c r="NH51" s="169" t="e">
        <f t="shared" si="395"/>
        <v>#N/A</v>
      </c>
      <c r="NI51" s="169" t="e">
        <f t="shared" si="396"/>
        <v>#N/A</v>
      </c>
      <c r="NJ51" s="169" t="e">
        <f t="shared" si="397"/>
        <v>#N/A</v>
      </c>
      <c r="NK51" s="169" t="e">
        <f t="shared" si="398"/>
        <v>#N/A</v>
      </c>
      <c r="NL51" s="169" t="e">
        <f t="shared" si="399"/>
        <v>#N/A</v>
      </c>
      <c r="NM51" s="169" t="e">
        <f t="shared" si="400"/>
        <v>#N/A</v>
      </c>
      <c r="NN51" s="169" t="e">
        <f t="shared" si="401"/>
        <v>#N/A</v>
      </c>
      <c r="NO51" s="169" t="e">
        <f t="shared" si="402"/>
        <v>#N/A</v>
      </c>
      <c r="NP51" s="169" t="e">
        <f t="shared" si="403"/>
        <v>#N/A</v>
      </c>
      <c r="NQ51" s="169" t="e">
        <f t="shared" si="404"/>
        <v>#N/A</v>
      </c>
      <c r="NR51" s="169" t="e">
        <f t="shared" si="405"/>
        <v>#N/A</v>
      </c>
      <c r="NS51" s="169" t="e">
        <f t="shared" si="406"/>
        <v>#N/A</v>
      </c>
      <c r="NT51" s="169" t="e">
        <f t="shared" si="407"/>
        <v>#N/A</v>
      </c>
      <c r="NU51" s="169" t="e">
        <f t="shared" si="408"/>
        <v>#N/A</v>
      </c>
      <c r="NV51" s="169" t="e">
        <f t="shared" si="409"/>
        <v>#N/A</v>
      </c>
      <c r="NW51" s="169" t="e">
        <f t="shared" si="410"/>
        <v>#N/A</v>
      </c>
      <c r="NX51" s="169" t="e">
        <f t="shared" si="411"/>
        <v>#N/A</v>
      </c>
      <c r="NY51" s="169" t="e">
        <f t="shared" si="412"/>
        <v>#N/A</v>
      </c>
      <c r="NZ51" s="169" t="e">
        <f t="shared" si="413"/>
        <v>#N/A</v>
      </c>
      <c r="OA51" s="169" t="e">
        <f t="shared" si="414"/>
        <v>#N/A</v>
      </c>
      <c r="OB51" s="169" t="e">
        <f t="shared" si="415"/>
        <v>#N/A</v>
      </c>
      <c r="OC51" s="169" t="e">
        <f t="shared" si="416"/>
        <v>#N/A</v>
      </c>
      <c r="OD51" s="169" t="e">
        <f t="shared" si="417"/>
        <v>#N/A</v>
      </c>
      <c r="OE51" s="169" t="e">
        <f t="shared" si="418"/>
        <v>#N/A</v>
      </c>
      <c r="OF51" s="169" t="e">
        <f t="shared" si="419"/>
        <v>#N/A</v>
      </c>
      <c r="OG51" s="169" t="e">
        <f t="shared" si="420"/>
        <v>#N/A</v>
      </c>
      <c r="OH51" s="169" t="e">
        <f t="shared" si="421"/>
        <v>#N/A</v>
      </c>
      <c r="OI51" s="169" t="e">
        <f t="shared" si="422"/>
        <v>#N/A</v>
      </c>
      <c r="OJ51" s="169" t="e">
        <f t="shared" si="423"/>
        <v>#N/A</v>
      </c>
      <c r="OK51" s="169" t="e">
        <f t="shared" si="424"/>
        <v>#N/A</v>
      </c>
      <c r="OL51" s="169" t="e">
        <f t="shared" si="425"/>
        <v>#N/A</v>
      </c>
      <c r="OM51" s="169" t="e">
        <f t="shared" si="426"/>
        <v>#N/A</v>
      </c>
      <c r="ON51" s="169" t="e">
        <f t="shared" si="427"/>
        <v>#N/A</v>
      </c>
      <c r="OO51" s="169" t="e">
        <f t="shared" si="428"/>
        <v>#N/A</v>
      </c>
      <c r="OP51" s="169" t="e">
        <f t="shared" si="429"/>
        <v>#N/A</v>
      </c>
      <c r="OQ51" s="169" t="e">
        <f t="shared" si="430"/>
        <v>#N/A</v>
      </c>
      <c r="OR51" s="169" t="e">
        <f t="shared" si="431"/>
        <v>#N/A</v>
      </c>
      <c r="OS51" s="169" t="e">
        <f t="shared" si="432"/>
        <v>#N/A</v>
      </c>
      <c r="OT51" s="169" t="e">
        <f t="shared" si="433"/>
        <v>#N/A</v>
      </c>
      <c r="OU51" s="169" t="e">
        <f t="shared" si="434"/>
        <v>#N/A</v>
      </c>
      <c r="OV51" s="169" t="e">
        <f t="shared" si="435"/>
        <v>#N/A</v>
      </c>
      <c r="OW51" s="169" t="e">
        <f t="shared" si="436"/>
        <v>#N/A</v>
      </c>
      <c r="OX51" s="169" t="e">
        <f t="shared" si="437"/>
        <v>#N/A</v>
      </c>
      <c r="OY51" s="169" t="e">
        <f t="shared" si="438"/>
        <v>#N/A</v>
      </c>
      <c r="OZ51" s="169" t="e">
        <f t="shared" si="439"/>
        <v>#N/A</v>
      </c>
      <c r="PA51" s="169" t="e">
        <f t="shared" si="440"/>
        <v>#N/A</v>
      </c>
      <c r="PB51" s="169" t="e">
        <f t="shared" si="441"/>
        <v>#N/A</v>
      </c>
      <c r="PC51" s="169" t="e">
        <f t="shared" si="442"/>
        <v>#N/A</v>
      </c>
      <c r="PD51" s="169" t="e">
        <f t="shared" si="443"/>
        <v>#N/A</v>
      </c>
      <c r="PE51" s="169" t="e">
        <f t="shared" si="444"/>
        <v>#N/A</v>
      </c>
      <c r="PF51" s="169" t="e">
        <f t="shared" si="445"/>
        <v>#N/A</v>
      </c>
      <c r="PG51" s="169" t="e">
        <f t="shared" si="446"/>
        <v>#N/A</v>
      </c>
      <c r="PH51" s="169" t="e">
        <f t="shared" si="447"/>
        <v>#N/A</v>
      </c>
    </row>
    <row r="52" spans="1:424" hidden="1" x14ac:dyDescent="0.75">
      <c r="A52" s="4">
        <v>49</v>
      </c>
      <c r="B52" s="96" t="str">
        <f t="shared" si="208"/>
        <v/>
      </c>
      <c r="C52" s="95"/>
      <c r="D52" s="96" t="str">
        <f t="shared" si="209"/>
        <v/>
      </c>
      <c r="E52" s="124" t="str">
        <f t="shared" si="0"/>
        <v/>
      </c>
      <c r="F52" s="124" t="str">
        <f t="shared" si="1"/>
        <v/>
      </c>
      <c r="G52" s="73" t="str">
        <f t="shared" si="210"/>
        <v/>
      </c>
      <c r="H52" s="23"/>
      <c r="I52" s="57"/>
      <c r="J52" s="280"/>
      <c r="K52" s="74" t="str">
        <f>IF(AND(B52&gt;0,C52&gt;0,D52&gt;0),IF(ISBLANK(J52),IF(ISBLANK(H52),"",(D52-B52)*VLOOKUP(H52,VLookups!$A$4:$B$13,2,FALSE)),J52),"")</f>
        <v/>
      </c>
      <c r="L52" s="75" t="str">
        <f t="shared" si="246"/>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211"/>
        <v/>
      </c>
      <c r="W52" s="49" t="str">
        <f t="shared" si="212"/>
        <v/>
      </c>
      <c r="X52" s="49" t="str">
        <f t="shared" si="462"/>
        <v/>
      </c>
      <c r="Y52" s="49" t="str">
        <f t="shared" si="462"/>
        <v/>
      </c>
      <c r="Z52" s="49" t="str">
        <f t="shared" si="462"/>
        <v/>
      </c>
      <c r="AA52" s="49" t="str">
        <f t="shared" si="462"/>
        <v/>
      </c>
      <c r="AB52" s="49" t="str">
        <f t="shared" si="462"/>
        <v/>
      </c>
      <c r="AC52" s="49" t="str">
        <f t="shared" si="462"/>
        <v/>
      </c>
      <c r="AD52" s="49" t="str">
        <f t="shared" si="462"/>
        <v/>
      </c>
      <c r="AE52" s="49" t="str">
        <f t="shared" si="462"/>
        <v/>
      </c>
      <c r="AF52" s="49" t="str">
        <f t="shared" si="462"/>
        <v/>
      </c>
      <c r="AG52" s="49" t="str">
        <f t="shared" si="462"/>
        <v/>
      </c>
      <c r="AH52" s="49" t="str">
        <f t="shared" si="462"/>
        <v/>
      </c>
      <c r="AI52" s="49" t="str">
        <f t="shared" si="462"/>
        <v/>
      </c>
      <c r="AJ52" s="49" t="str">
        <f t="shared" si="462"/>
        <v/>
      </c>
      <c r="AK52" s="49" t="str">
        <f t="shared" si="462"/>
        <v/>
      </c>
      <c r="AL52" s="49" t="str">
        <f t="shared" si="462"/>
        <v/>
      </c>
      <c r="AM52" s="49" t="str">
        <f t="shared" si="462"/>
        <v/>
      </c>
      <c r="AN52" s="49" t="str">
        <f t="shared" si="462"/>
        <v/>
      </c>
      <c r="AO52" s="49" t="str">
        <f t="shared" si="462"/>
        <v/>
      </c>
      <c r="AP52" s="49" t="str">
        <f t="shared" si="462"/>
        <v/>
      </c>
      <c r="AQ52" s="49" t="str">
        <f t="shared" si="462"/>
        <v/>
      </c>
      <c r="AR52" s="49" t="str">
        <f t="shared" si="462"/>
        <v/>
      </c>
      <c r="AS52" s="49" t="str">
        <f t="shared" si="462"/>
        <v/>
      </c>
      <c r="AT52" s="49" t="str">
        <f t="shared" si="462"/>
        <v/>
      </c>
      <c r="AU52" s="49" t="str">
        <f t="shared" si="462"/>
        <v/>
      </c>
      <c r="AV52" s="49" t="str">
        <f t="shared" si="462"/>
        <v/>
      </c>
      <c r="AW52" s="49" t="str">
        <f t="shared" si="462"/>
        <v/>
      </c>
      <c r="AX52" s="49" t="str">
        <f t="shared" si="462"/>
        <v/>
      </c>
      <c r="AY52" s="49" t="str">
        <f t="shared" si="462"/>
        <v/>
      </c>
      <c r="AZ52" s="49" t="str">
        <f t="shared" si="462"/>
        <v/>
      </c>
      <c r="BA52" s="49" t="str">
        <f t="shared" si="462"/>
        <v/>
      </c>
      <c r="BB52" s="49" t="str">
        <f t="shared" si="462"/>
        <v/>
      </c>
      <c r="BC52" s="49" t="str">
        <f t="shared" si="462"/>
        <v/>
      </c>
      <c r="BD52" s="49" t="str">
        <f t="shared" si="462"/>
        <v/>
      </c>
      <c r="BE52" s="49" t="str">
        <f t="shared" si="462"/>
        <v/>
      </c>
      <c r="BF52" s="49" t="str">
        <f t="shared" si="462"/>
        <v/>
      </c>
      <c r="BG52" s="49" t="str">
        <f t="shared" si="462"/>
        <v/>
      </c>
      <c r="BH52" s="49" t="str">
        <f t="shared" si="462"/>
        <v/>
      </c>
      <c r="BI52" s="49" t="str">
        <f t="shared" si="462"/>
        <v/>
      </c>
      <c r="BJ52" s="49" t="str">
        <f t="shared" si="462"/>
        <v/>
      </c>
      <c r="BK52" s="49" t="str">
        <f t="shared" si="462"/>
        <v/>
      </c>
      <c r="BL52" s="49" t="str">
        <f t="shared" si="462"/>
        <v/>
      </c>
      <c r="BM52" s="49" t="str">
        <f t="shared" si="462"/>
        <v/>
      </c>
      <c r="BN52" s="49" t="str">
        <f t="shared" si="462"/>
        <v/>
      </c>
      <c r="BO52" s="49" t="str">
        <f t="shared" si="462"/>
        <v/>
      </c>
      <c r="BP52" s="49" t="str">
        <f t="shared" si="462"/>
        <v/>
      </c>
      <c r="BQ52" s="49" t="str">
        <f t="shared" si="462"/>
        <v/>
      </c>
      <c r="BR52" s="49" t="str">
        <f t="shared" si="462"/>
        <v/>
      </c>
      <c r="BS52" s="49" t="str">
        <f t="shared" si="462"/>
        <v/>
      </c>
      <c r="BT52" s="49" t="str">
        <f t="shared" si="462"/>
        <v/>
      </c>
      <c r="BU52" s="49" t="str">
        <f t="shared" si="462"/>
        <v/>
      </c>
      <c r="BV52" s="49" t="str">
        <f t="shared" si="462"/>
        <v/>
      </c>
      <c r="BW52" s="49" t="str">
        <f t="shared" si="462"/>
        <v/>
      </c>
      <c r="BX52" s="49" t="str">
        <f t="shared" si="462"/>
        <v/>
      </c>
      <c r="BY52" s="49" t="str">
        <f t="shared" si="462"/>
        <v/>
      </c>
      <c r="BZ52" s="49" t="str">
        <f t="shared" si="462"/>
        <v/>
      </c>
      <c r="CA52" s="49" t="str">
        <f t="shared" si="462"/>
        <v/>
      </c>
      <c r="CB52" s="49" t="str">
        <f t="shared" si="462"/>
        <v/>
      </c>
      <c r="CC52" s="49" t="str">
        <f t="shared" si="462"/>
        <v/>
      </c>
      <c r="CD52" s="49" t="str">
        <f t="shared" si="462"/>
        <v/>
      </c>
      <c r="CE52" s="49" t="str">
        <f t="shared" si="462"/>
        <v/>
      </c>
      <c r="CF52" s="49" t="str">
        <f t="shared" si="462"/>
        <v/>
      </c>
      <c r="CG52" s="49" t="str">
        <f t="shared" si="462"/>
        <v/>
      </c>
      <c r="CH52" s="49" t="str">
        <f t="shared" si="462"/>
        <v/>
      </c>
      <c r="CI52" s="49" t="str">
        <f t="shared" si="462"/>
        <v/>
      </c>
      <c r="CJ52" s="49" t="str">
        <f t="shared" si="460"/>
        <v/>
      </c>
      <c r="CK52" s="49" t="str">
        <f t="shared" si="460"/>
        <v/>
      </c>
      <c r="CL52" s="49" t="str">
        <f t="shared" si="460"/>
        <v/>
      </c>
      <c r="CM52" s="49" t="str">
        <f t="shared" si="460"/>
        <v/>
      </c>
      <c r="CN52" s="49" t="str">
        <f t="shared" si="460"/>
        <v/>
      </c>
      <c r="CO52" s="49" t="str">
        <f t="shared" si="460"/>
        <v/>
      </c>
      <c r="CP52" s="49" t="str">
        <f t="shared" si="460"/>
        <v/>
      </c>
      <c r="CQ52" s="49" t="str">
        <f t="shared" si="460"/>
        <v/>
      </c>
      <c r="CR52" s="49" t="str">
        <f t="shared" si="460"/>
        <v/>
      </c>
      <c r="CS52" s="49" t="str">
        <f t="shared" si="460"/>
        <v/>
      </c>
      <c r="CT52" s="49" t="str">
        <f t="shared" si="460"/>
        <v/>
      </c>
      <c r="CU52" s="49" t="str">
        <f t="shared" si="460"/>
        <v/>
      </c>
      <c r="CV52" s="49" t="str">
        <f t="shared" si="460"/>
        <v/>
      </c>
      <c r="CW52" s="49" t="str">
        <f t="shared" si="460"/>
        <v/>
      </c>
      <c r="CX52" s="49" t="str">
        <f t="shared" si="460"/>
        <v/>
      </c>
      <c r="CY52" s="49" t="str">
        <f t="shared" si="460"/>
        <v/>
      </c>
      <c r="CZ52" s="49" t="str">
        <f t="shared" si="460"/>
        <v/>
      </c>
      <c r="DA52" s="49" t="str">
        <f t="shared" si="460"/>
        <v/>
      </c>
      <c r="DB52" s="49" t="str">
        <f t="shared" si="460"/>
        <v/>
      </c>
      <c r="DC52" s="49" t="str">
        <f t="shared" si="460"/>
        <v/>
      </c>
      <c r="DD52" s="49" t="str">
        <f t="shared" si="460"/>
        <v/>
      </c>
      <c r="DE52" s="49" t="str">
        <f t="shared" si="460"/>
        <v/>
      </c>
      <c r="DF52" s="49" t="str">
        <f t="shared" si="460"/>
        <v/>
      </c>
      <c r="DG52" s="49" t="str">
        <f t="shared" si="460"/>
        <v/>
      </c>
      <c r="DH52" s="49" t="str">
        <f t="shared" si="460"/>
        <v/>
      </c>
      <c r="DI52" s="49" t="str">
        <f t="shared" si="460"/>
        <v/>
      </c>
      <c r="DJ52" s="49" t="str">
        <f t="shared" si="460"/>
        <v/>
      </c>
      <c r="DK52" s="49" t="str">
        <f t="shared" si="460"/>
        <v/>
      </c>
      <c r="DL52" s="49" t="str">
        <f t="shared" si="460"/>
        <v/>
      </c>
      <c r="DM52" s="49" t="str">
        <f t="shared" si="460"/>
        <v/>
      </c>
      <c r="DN52" s="49" t="str">
        <f t="shared" si="460"/>
        <v/>
      </c>
      <c r="DO52" s="49" t="str">
        <f t="shared" si="460"/>
        <v/>
      </c>
      <c r="DP52" s="49" t="str">
        <f t="shared" si="460"/>
        <v/>
      </c>
      <c r="DQ52" s="49" t="str">
        <f t="shared" si="460"/>
        <v/>
      </c>
      <c r="DR52" s="49" t="str">
        <f t="shared" si="460"/>
        <v/>
      </c>
      <c r="DS52" s="183" t="str">
        <f t="shared" si="213"/>
        <v/>
      </c>
      <c r="DT52" s="49" t="str">
        <f t="shared" si="214"/>
        <v/>
      </c>
      <c r="DU52" s="49" t="str">
        <f t="shared" si="463"/>
        <v/>
      </c>
      <c r="DV52" s="49" t="str">
        <f t="shared" si="463"/>
        <v/>
      </c>
      <c r="DW52" s="49" t="str">
        <f t="shared" si="463"/>
        <v/>
      </c>
      <c r="DX52" s="49" t="str">
        <f t="shared" si="463"/>
        <v/>
      </c>
      <c r="DY52" s="49" t="str">
        <f t="shared" si="463"/>
        <v/>
      </c>
      <c r="DZ52" s="49" t="str">
        <f t="shared" si="463"/>
        <v/>
      </c>
      <c r="EA52" s="49" t="str">
        <f t="shared" si="463"/>
        <v/>
      </c>
      <c r="EB52" s="49" t="str">
        <f t="shared" si="463"/>
        <v/>
      </c>
      <c r="EC52" s="49" t="str">
        <f t="shared" si="463"/>
        <v/>
      </c>
      <c r="ED52" s="49" t="str">
        <f t="shared" si="463"/>
        <v/>
      </c>
      <c r="EE52" s="49" t="str">
        <f t="shared" si="463"/>
        <v/>
      </c>
      <c r="EF52" s="49" t="str">
        <f t="shared" si="463"/>
        <v/>
      </c>
      <c r="EG52" s="49" t="str">
        <f t="shared" si="463"/>
        <v/>
      </c>
      <c r="EH52" s="49" t="str">
        <f t="shared" si="463"/>
        <v/>
      </c>
      <c r="EI52" s="49" t="str">
        <f t="shared" si="463"/>
        <v/>
      </c>
      <c r="EJ52" s="49" t="str">
        <f t="shared" si="463"/>
        <v/>
      </c>
      <c r="EK52" s="49" t="str">
        <f t="shared" si="463"/>
        <v/>
      </c>
      <c r="EL52" s="49" t="str">
        <f t="shared" si="463"/>
        <v/>
      </c>
      <c r="EM52" s="49" t="str">
        <f t="shared" si="463"/>
        <v/>
      </c>
      <c r="EN52" s="49" t="str">
        <f t="shared" si="463"/>
        <v/>
      </c>
      <c r="EO52" s="49" t="str">
        <f t="shared" si="463"/>
        <v/>
      </c>
      <c r="EP52" s="49" t="str">
        <f t="shared" si="463"/>
        <v/>
      </c>
      <c r="EQ52" s="49" t="str">
        <f t="shared" si="463"/>
        <v/>
      </c>
      <c r="ER52" s="49" t="str">
        <f t="shared" si="463"/>
        <v/>
      </c>
      <c r="ES52" s="49" t="str">
        <f t="shared" si="463"/>
        <v/>
      </c>
      <c r="ET52" s="49" t="str">
        <f t="shared" si="463"/>
        <v/>
      </c>
      <c r="EU52" s="49" t="str">
        <f t="shared" si="463"/>
        <v/>
      </c>
      <c r="EV52" s="49" t="str">
        <f t="shared" si="463"/>
        <v/>
      </c>
      <c r="EW52" s="49" t="str">
        <f t="shared" si="463"/>
        <v/>
      </c>
      <c r="EX52" s="49" t="str">
        <f t="shared" si="463"/>
        <v/>
      </c>
      <c r="EY52" s="49" t="str">
        <f t="shared" si="463"/>
        <v/>
      </c>
      <c r="EZ52" s="49" t="str">
        <f t="shared" si="463"/>
        <v/>
      </c>
      <c r="FA52" s="49" t="str">
        <f t="shared" si="463"/>
        <v/>
      </c>
      <c r="FB52" s="49" t="str">
        <f t="shared" si="463"/>
        <v/>
      </c>
      <c r="FC52" s="49" t="str">
        <f t="shared" si="463"/>
        <v/>
      </c>
      <c r="FD52" s="49" t="str">
        <f t="shared" si="463"/>
        <v/>
      </c>
      <c r="FE52" s="49" t="str">
        <f t="shared" si="463"/>
        <v/>
      </c>
      <c r="FF52" s="49" t="str">
        <f t="shared" si="463"/>
        <v/>
      </c>
      <c r="FG52" s="49" t="str">
        <f t="shared" si="463"/>
        <v/>
      </c>
      <c r="FH52" s="49" t="str">
        <f t="shared" si="463"/>
        <v/>
      </c>
      <c r="FI52" s="49" t="str">
        <f t="shared" si="463"/>
        <v/>
      </c>
      <c r="FJ52" s="49" t="str">
        <f t="shared" si="463"/>
        <v/>
      </c>
      <c r="FK52" s="49" t="str">
        <f t="shared" si="463"/>
        <v/>
      </c>
      <c r="FL52" s="49" t="str">
        <f t="shared" si="463"/>
        <v/>
      </c>
      <c r="FM52" s="49" t="str">
        <f t="shared" si="463"/>
        <v/>
      </c>
      <c r="FN52" s="49" t="str">
        <f t="shared" si="463"/>
        <v/>
      </c>
      <c r="FO52" s="49" t="str">
        <f t="shared" si="463"/>
        <v/>
      </c>
      <c r="FP52" s="49" t="str">
        <f t="shared" si="463"/>
        <v/>
      </c>
      <c r="FQ52" s="49" t="str">
        <f t="shared" si="463"/>
        <v/>
      </c>
      <c r="FR52" s="49" t="str">
        <f t="shared" si="463"/>
        <v/>
      </c>
      <c r="FS52" s="49" t="str">
        <f t="shared" si="463"/>
        <v/>
      </c>
      <c r="FT52" s="49" t="str">
        <f t="shared" si="463"/>
        <v/>
      </c>
      <c r="FU52" s="49" t="str">
        <f t="shared" si="463"/>
        <v/>
      </c>
      <c r="FV52" s="49" t="str">
        <f t="shared" si="463"/>
        <v/>
      </c>
      <c r="FW52" s="49" t="str">
        <f t="shared" si="463"/>
        <v/>
      </c>
      <c r="FX52" s="49" t="str">
        <f t="shared" si="463"/>
        <v/>
      </c>
      <c r="FY52" s="49" t="str">
        <f t="shared" si="463"/>
        <v/>
      </c>
      <c r="FZ52" s="49" t="str">
        <f t="shared" si="463"/>
        <v/>
      </c>
      <c r="GA52" s="49" t="str">
        <f t="shared" si="463"/>
        <v/>
      </c>
      <c r="GB52" s="49" t="str">
        <f t="shared" si="463"/>
        <v/>
      </c>
      <c r="GC52" s="49" t="str">
        <f t="shared" si="463"/>
        <v/>
      </c>
      <c r="GD52" s="49" t="str">
        <f t="shared" si="463"/>
        <v/>
      </c>
      <c r="GE52" s="49" t="str">
        <f t="shared" si="463"/>
        <v/>
      </c>
      <c r="GF52" s="49" t="str">
        <f t="shared" si="463"/>
        <v/>
      </c>
      <c r="GG52" s="49" t="str">
        <f t="shared" si="461"/>
        <v/>
      </c>
      <c r="GH52" s="49" t="str">
        <f t="shared" si="461"/>
        <v/>
      </c>
      <c r="GI52" s="49" t="str">
        <f t="shared" si="461"/>
        <v/>
      </c>
      <c r="GJ52" s="49" t="str">
        <f t="shared" si="461"/>
        <v/>
      </c>
      <c r="GK52" s="49" t="str">
        <f t="shared" si="461"/>
        <v/>
      </c>
      <c r="GL52" s="49" t="str">
        <f t="shared" si="461"/>
        <v/>
      </c>
      <c r="GM52" s="49" t="str">
        <f t="shared" si="461"/>
        <v/>
      </c>
      <c r="GN52" s="49" t="str">
        <f t="shared" si="461"/>
        <v/>
      </c>
      <c r="GO52" s="49" t="str">
        <f t="shared" si="461"/>
        <v/>
      </c>
      <c r="GP52" s="49" t="str">
        <f t="shared" si="461"/>
        <v/>
      </c>
      <c r="GQ52" s="49" t="str">
        <f t="shared" si="461"/>
        <v/>
      </c>
      <c r="GR52" s="49" t="str">
        <f t="shared" si="461"/>
        <v/>
      </c>
      <c r="GS52" s="49" t="str">
        <f t="shared" si="461"/>
        <v/>
      </c>
      <c r="GT52" s="49" t="str">
        <f t="shared" si="461"/>
        <v/>
      </c>
      <c r="GU52" s="49" t="str">
        <f t="shared" si="461"/>
        <v/>
      </c>
      <c r="GV52" s="49" t="str">
        <f t="shared" si="461"/>
        <v/>
      </c>
      <c r="GW52" s="49" t="str">
        <f t="shared" si="461"/>
        <v/>
      </c>
      <c r="GX52" s="49" t="str">
        <f t="shared" si="461"/>
        <v/>
      </c>
      <c r="GY52" s="49" t="str">
        <f t="shared" si="461"/>
        <v/>
      </c>
      <c r="GZ52" s="49" t="str">
        <f t="shared" si="461"/>
        <v/>
      </c>
      <c r="HA52" s="49" t="str">
        <f t="shared" si="461"/>
        <v/>
      </c>
      <c r="HB52" s="49" t="str">
        <f t="shared" si="461"/>
        <v/>
      </c>
      <c r="HC52" s="49" t="str">
        <f t="shared" si="461"/>
        <v/>
      </c>
      <c r="HD52" s="49" t="str">
        <f t="shared" si="461"/>
        <v/>
      </c>
      <c r="HE52" s="49" t="str">
        <f t="shared" si="461"/>
        <v/>
      </c>
      <c r="HF52" s="49" t="str">
        <f t="shared" si="461"/>
        <v/>
      </c>
      <c r="HG52" s="49" t="str">
        <f t="shared" si="461"/>
        <v/>
      </c>
      <c r="HH52" s="49" t="str">
        <f t="shared" si="461"/>
        <v/>
      </c>
      <c r="HI52" s="49" t="str">
        <f t="shared" si="461"/>
        <v/>
      </c>
      <c r="HJ52" s="49" t="str">
        <f t="shared" si="461"/>
        <v/>
      </c>
      <c r="HK52" s="49" t="str">
        <f t="shared" si="461"/>
        <v/>
      </c>
      <c r="HL52" s="49" t="str">
        <f t="shared" si="461"/>
        <v/>
      </c>
      <c r="HM52" s="49" t="str">
        <f t="shared" si="461"/>
        <v/>
      </c>
      <c r="HN52" s="49" t="str">
        <f t="shared" si="461"/>
        <v/>
      </c>
      <c r="HO52" s="49" t="str">
        <f t="shared" si="461"/>
        <v/>
      </c>
      <c r="HP52" s="169" t="e">
        <f t="shared" si="247"/>
        <v>#N/A</v>
      </c>
      <c r="HQ52" s="169" t="e">
        <f t="shared" si="248"/>
        <v>#N/A</v>
      </c>
      <c r="HR52" s="169" t="e">
        <f t="shared" si="249"/>
        <v>#N/A</v>
      </c>
      <c r="HS52" s="169" t="e">
        <f t="shared" si="250"/>
        <v>#N/A</v>
      </c>
      <c r="HT52" s="169" t="e">
        <f t="shared" si="251"/>
        <v>#N/A</v>
      </c>
      <c r="HU52" s="169" t="e">
        <f t="shared" si="252"/>
        <v>#N/A</v>
      </c>
      <c r="HV52" s="169" t="e">
        <f t="shared" si="253"/>
        <v>#N/A</v>
      </c>
      <c r="HW52" s="169" t="e">
        <f t="shared" si="254"/>
        <v>#N/A</v>
      </c>
      <c r="HX52" s="169" t="e">
        <f t="shared" si="255"/>
        <v>#N/A</v>
      </c>
      <c r="HY52" s="169" t="e">
        <f t="shared" si="256"/>
        <v>#N/A</v>
      </c>
      <c r="HZ52" s="169" t="e">
        <f t="shared" si="257"/>
        <v>#N/A</v>
      </c>
      <c r="IA52" s="169" t="e">
        <f t="shared" si="258"/>
        <v>#N/A</v>
      </c>
      <c r="IB52" s="169" t="e">
        <f t="shared" si="259"/>
        <v>#N/A</v>
      </c>
      <c r="IC52" s="169" t="e">
        <f t="shared" si="260"/>
        <v>#N/A</v>
      </c>
      <c r="ID52" s="169" t="e">
        <f t="shared" si="261"/>
        <v>#N/A</v>
      </c>
      <c r="IE52" s="169" t="e">
        <f t="shared" si="262"/>
        <v>#N/A</v>
      </c>
      <c r="IF52" s="169" t="e">
        <f t="shared" si="263"/>
        <v>#N/A</v>
      </c>
      <c r="IG52" s="169" t="e">
        <f t="shared" si="264"/>
        <v>#N/A</v>
      </c>
      <c r="IH52" s="169" t="e">
        <f t="shared" si="265"/>
        <v>#N/A</v>
      </c>
      <c r="II52" s="169" t="e">
        <f t="shared" si="266"/>
        <v>#N/A</v>
      </c>
      <c r="IJ52" s="169" t="e">
        <f t="shared" si="267"/>
        <v>#N/A</v>
      </c>
      <c r="IK52" s="169" t="e">
        <f t="shared" si="268"/>
        <v>#N/A</v>
      </c>
      <c r="IL52" s="169" t="e">
        <f t="shared" si="269"/>
        <v>#N/A</v>
      </c>
      <c r="IM52" s="169" t="e">
        <f t="shared" si="270"/>
        <v>#N/A</v>
      </c>
      <c r="IN52" s="169" t="e">
        <f t="shared" si="271"/>
        <v>#N/A</v>
      </c>
      <c r="IO52" s="169" t="e">
        <f t="shared" si="272"/>
        <v>#N/A</v>
      </c>
      <c r="IP52" s="169" t="e">
        <f t="shared" si="273"/>
        <v>#N/A</v>
      </c>
      <c r="IQ52" s="169" t="e">
        <f t="shared" si="274"/>
        <v>#N/A</v>
      </c>
      <c r="IR52" s="169" t="e">
        <f t="shared" si="275"/>
        <v>#N/A</v>
      </c>
      <c r="IS52" s="169" t="e">
        <f t="shared" si="276"/>
        <v>#N/A</v>
      </c>
      <c r="IT52" s="169" t="e">
        <f t="shared" si="277"/>
        <v>#N/A</v>
      </c>
      <c r="IU52" s="169" t="e">
        <f t="shared" si="278"/>
        <v>#N/A</v>
      </c>
      <c r="IV52" s="169" t="e">
        <f t="shared" si="279"/>
        <v>#N/A</v>
      </c>
      <c r="IW52" s="169" t="e">
        <f t="shared" si="280"/>
        <v>#N/A</v>
      </c>
      <c r="IX52" s="169" t="e">
        <f t="shared" si="281"/>
        <v>#N/A</v>
      </c>
      <c r="IY52" s="169" t="e">
        <f t="shared" si="282"/>
        <v>#N/A</v>
      </c>
      <c r="IZ52" s="169" t="e">
        <f t="shared" si="283"/>
        <v>#N/A</v>
      </c>
      <c r="JA52" s="169" t="e">
        <f t="shared" si="284"/>
        <v>#N/A</v>
      </c>
      <c r="JB52" s="169" t="e">
        <f t="shared" si="285"/>
        <v>#N/A</v>
      </c>
      <c r="JC52" s="169" t="e">
        <f t="shared" si="286"/>
        <v>#N/A</v>
      </c>
      <c r="JD52" s="169" t="e">
        <f t="shared" si="287"/>
        <v>#N/A</v>
      </c>
      <c r="JE52" s="169" t="e">
        <f t="shared" si="288"/>
        <v>#N/A</v>
      </c>
      <c r="JF52" s="169" t="e">
        <f t="shared" si="289"/>
        <v>#N/A</v>
      </c>
      <c r="JG52" s="169" t="e">
        <f t="shared" si="290"/>
        <v>#N/A</v>
      </c>
      <c r="JH52" s="169" t="e">
        <f t="shared" si="291"/>
        <v>#N/A</v>
      </c>
      <c r="JI52" s="169" t="e">
        <f t="shared" si="292"/>
        <v>#N/A</v>
      </c>
      <c r="JJ52" s="169" t="e">
        <f t="shared" si="293"/>
        <v>#N/A</v>
      </c>
      <c r="JK52" s="169" t="e">
        <f t="shared" si="294"/>
        <v>#N/A</v>
      </c>
      <c r="JL52" s="169" t="e">
        <f t="shared" si="295"/>
        <v>#N/A</v>
      </c>
      <c r="JM52" s="169" t="e">
        <f t="shared" si="296"/>
        <v>#N/A</v>
      </c>
      <c r="JN52" s="169" t="e">
        <f t="shared" si="297"/>
        <v>#N/A</v>
      </c>
      <c r="JO52" s="169" t="e">
        <f t="shared" si="298"/>
        <v>#N/A</v>
      </c>
      <c r="JP52" s="169" t="e">
        <f t="shared" si="299"/>
        <v>#N/A</v>
      </c>
      <c r="JQ52" s="169" t="e">
        <f t="shared" si="300"/>
        <v>#N/A</v>
      </c>
      <c r="JR52" s="169" t="e">
        <f t="shared" si="301"/>
        <v>#N/A</v>
      </c>
      <c r="JS52" s="169" t="e">
        <f t="shared" si="302"/>
        <v>#N/A</v>
      </c>
      <c r="JT52" s="169" t="e">
        <f t="shared" si="303"/>
        <v>#N/A</v>
      </c>
      <c r="JU52" s="169" t="e">
        <f t="shared" si="304"/>
        <v>#N/A</v>
      </c>
      <c r="JV52" s="169" t="e">
        <f t="shared" si="305"/>
        <v>#N/A</v>
      </c>
      <c r="JW52" s="169" t="e">
        <f t="shared" si="306"/>
        <v>#N/A</v>
      </c>
      <c r="JX52" s="169" t="e">
        <f t="shared" si="307"/>
        <v>#N/A</v>
      </c>
      <c r="JY52" s="169" t="e">
        <f t="shared" si="308"/>
        <v>#N/A</v>
      </c>
      <c r="JZ52" s="169" t="e">
        <f t="shared" si="309"/>
        <v>#N/A</v>
      </c>
      <c r="KA52" s="169" t="e">
        <f t="shared" si="310"/>
        <v>#N/A</v>
      </c>
      <c r="KB52" s="169" t="e">
        <f t="shared" si="311"/>
        <v>#N/A</v>
      </c>
      <c r="KC52" s="169" t="e">
        <f t="shared" si="312"/>
        <v>#N/A</v>
      </c>
      <c r="KD52" s="169" t="e">
        <f t="shared" si="313"/>
        <v>#N/A</v>
      </c>
      <c r="KE52" s="169" t="e">
        <f t="shared" si="314"/>
        <v>#N/A</v>
      </c>
      <c r="KF52" s="169" t="e">
        <f t="shared" si="315"/>
        <v>#N/A</v>
      </c>
      <c r="KG52" s="169" t="e">
        <f t="shared" si="316"/>
        <v>#N/A</v>
      </c>
      <c r="KH52" s="169" t="e">
        <f t="shared" si="317"/>
        <v>#N/A</v>
      </c>
      <c r="KI52" s="169" t="e">
        <f t="shared" si="318"/>
        <v>#N/A</v>
      </c>
      <c r="KJ52" s="169" t="e">
        <f t="shared" si="319"/>
        <v>#N/A</v>
      </c>
      <c r="KK52" s="169" t="e">
        <f t="shared" si="320"/>
        <v>#N/A</v>
      </c>
      <c r="KL52" s="169" t="e">
        <f t="shared" si="321"/>
        <v>#N/A</v>
      </c>
      <c r="KM52" s="169" t="e">
        <f t="shared" si="322"/>
        <v>#N/A</v>
      </c>
      <c r="KN52" s="169" t="e">
        <f t="shared" si="323"/>
        <v>#N/A</v>
      </c>
      <c r="KO52" s="169" t="e">
        <f t="shared" si="324"/>
        <v>#N/A</v>
      </c>
      <c r="KP52" s="169" t="e">
        <f t="shared" si="325"/>
        <v>#N/A</v>
      </c>
      <c r="KQ52" s="169" t="e">
        <f t="shared" si="326"/>
        <v>#N/A</v>
      </c>
      <c r="KR52" s="169" t="e">
        <f t="shared" si="327"/>
        <v>#N/A</v>
      </c>
      <c r="KS52" s="169" t="e">
        <f t="shared" si="328"/>
        <v>#N/A</v>
      </c>
      <c r="KT52" s="169" t="e">
        <f t="shared" si="329"/>
        <v>#N/A</v>
      </c>
      <c r="KU52" s="169" t="e">
        <f t="shared" si="330"/>
        <v>#N/A</v>
      </c>
      <c r="KV52" s="169" t="e">
        <f t="shared" si="331"/>
        <v>#N/A</v>
      </c>
      <c r="KW52" s="169" t="e">
        <f t="shared" si="332"/>
        <v>#N/A</v>
      </c>
      <c r="KX52" s="169" t="e">
        <f t="shared" si="333"/>
        <v>#N/A</v>
      </c>
      <c r="KY52" s="169" t="e">
        <f t="shared" si="334"/>
        <v>#N/A</v>
      </c>
      <c r="KZ52" s="169" t="e">
        <f t="shared" si="335"/>
        <v>#N/A</v>
      </c>
      <c r="LA52" s="169" t="e">
        <f t="shared" si="336"/>
        <v>#N/A</v>
      </c>
      <c r="LB52" s="169" t="e">
        <f t="shared" si="337"/>
        <v>#N/A</v>
      </c>
      <c r="LC52" s="169" t="e">
        <f t="shared" si="338"/>
        <v>#N/A</v>
      </c>
      <c r="LD52" s="169" t="e">
        <f t="shared" si="339"/>
        <v>#N/A</v>
      </c>
      <c r="LE52" s="169" t="e">
        <f t="shared" si="340"/>
        <v>#N/A</v>
      </c>
      <c r="LF52" s="169" t="e">
        <f t="shared" si="341"/>
        <v>#N/A</v>
      </c>
      <c r="LG52" s="169" t="e">
        <f t="shared" si="342"/>
        <v>#N/A</v>
      </c>
      <c r="LH52" s="169" t="e">
        <f t="shared" si="343"/>
        <v>#N/A</v>
      </c>
      <c r="LI52" s="169" t="e">
        <f t="shared" si="344"/>
        <v>#N/A</v>
      </c>
      <c r="LJ52" s="169" t="e">
        <f t="shared" si="345"/>
        <v>#N/A</v>
      </c>
      <c r="LK52" s="169" t="e">
        <f t="shared" si="346"/>
        <v>#N/A</v>
      </c>
      <c r="LL52" s="169" t="e">
        <f t="shared" si="347"/>
        <v>#N/A</v>
      </c>
      <c r="LM52" s="169" t="e">
        <f t="shared" si="348"/>
        <v>#N/A</v>
      </c>
      <c r="LN52" s="169" t="e">
        <f t="shared" si="349"/>
        <v>#N/A</v>
      </c>
      <c r="LO52" s="169" t="e">
        <f t="shared" si="350"/>
        <v>#N/A</v>
      </c>
      <c r="LP52" s="169" t="e">
        <f t="shared" si="351"/>
        <v>#N/A</v>
      </c>
      <c r="LQ52" s="169" t="e">
        <f t="shared" si="352"/>
        <v>#N/A</v>
      </c>
      <c r="LR52" s="169" t="e">
        <f t="shared" si="353"/>
        <v>#N/A</v>
      </c>
      <c r="LS52" s="169" t="e">
        <f t="shared" si="354"/>
        <v>#N/A</v>
      </c>
      <c r="LT52" s="169" t="e">
        <f t="shared" si="355"/>
        <v>#N/A</v>
      </c>
      <c r="LU52" s="169" t="e">
        <f t="shared" si="356"/>
        <v>#N/A</v>
      </c>
      <c r="LV52" s="169" t="e">
        <f t="shared" si="357"/>
        <v>#N/A</v>
      </c>
      <c r="LW52" s="169" t="e">
        <f t="shared" si="358"/>
        <v>#N/A</v>
      </c>
      <c r="LX52" s="169" t="e">
        <f t="shared" si="359"/>
        <v>#N/A</v>
      </c>
      <c r="LY52" s="169" t="e">
        <f t="shared" si="360"/>
        <v>#N/A</v>
      </c>
      <c r="LZ52" s="169" t="e">
        <f t="shared" si="361"/>
        <v>#N/A</v>
      </c>
      <c r="MA52" s="169" t="e">
        <f t="shared" si="362"/>
        <v>#N/A</v>
      </c>
      <c r="MB52" s="169" t="e">
        <f t="shared" si="363"/>
        <v>#N/A</v>
      </c>
      <c r="MC52" s="169" t="e">
        <f t="shared" si="364"/>
        <v>#N/A</v>
      </c>
      <c r="MD52" s="169" t="e">
        <f t="shared" si="365"/>
        <v>#N/A</v>
      </c>
      <c r="ME52" s="169" t="e">
        <f t="shared" si="366"/>
        <v>#N/A</v>
      </c>
      <c r="MF52" s="169" t="e">
        <f t="shared" si="367"/>
        <v>#N/A</v>
      </c>
      <c r="MG52" s="169" t="e">
        <f t="shared" si="368"/>
        <v>#N/A</v>
      </c>
      <c r="MH52" s="169" t="e">
        <f t="shared" si="369"/>
        <v>#N/A</v>
      </c>
      <c r="MI52" s="169" t="e">
        <f t="shared" si="370"/>
        <v>#N/A</v>
      </c>
      <c r="MJ52" s="169" t="e">
        <f t="shared" si="371"/>
        <v>#N/A</v>
      </c>
      <c r="MK52" s="169" t="e">
        <f t="shared" si="372"/>
        <v>#N/A</v>
      </c>
      <c r="ML52" s="169" t="e">
        <f t="shared" si="373"/>
        <v>#N/A</v>
      </c>
      <c r="MM52" s="169" t="e">
        <f t="shared" si="374"/>
        <v>#N/A</v>
      </c>
      <c r="MN52" s="169" t="e">
        <f t="shared" si="375"/>
        <v>#N/A</v>
      </c>
      <c r="MO52" s="169" t="e">
        <f t="shared" si="376"/>
        <v>#N/A</v>
      </c>
      <c r="MP52" s="169" t="e">
        <f t="shared" si="377"/>
        <v>#N/A</v>
      </c>
      <c r="MQ52" s="169" t="e">
        <f t="shared" si="378"/>
        <v>#N/A</v>
      </c>
      <c r="MR52" s="169" t="e">
        <f t="shared" si="379"/>
        <v>#N/A</v>
      </c>
      <c r="MS52" s="169" t="e">
        <f t="shared" si="380"/>
        <v>#N/A</v>
      </c>
      <c r="MT52" s="169" t="e">
        <f t="shared" si="381"/>
        <v>#N/A</v>
      </c>
      <c r="MU52" s="169" t="e">
        <f t="shared" si="382"/>
        <v>#N/A</v>
      </c>
      <c r="MV52" s="169" t="e">
        <f t="shared" si="383"/>
        <v>#N/A</v>
      </c>
      <c r="MW52" s="169" t="e">
        <f t="shared" si="384"/>
        <v>#N/A</v>
      </c>
      <c r="MX52" s="169" t="e">
        <f t="shared" si="385"/>
        <v>#N/A</v>
      </c>
      <c r="MY52" s="169" t="e">
        <f t="shared" si="386"/>
        <v>#N/A</v>
      </c>
      <c r="MZ52" s="169" t="e">
        <f t="shared" si="387"/>
        <v>#N/A</v>
      </c>
      <c r="NA52" s="169" t="e">
        <f t="shared" si="388"/>
        <v>#N/A</v>
      </c>
      <c r="NB52" s="169" t="e">
        <f t="shared" si="389"/>
        <v>#N/A</v>
      </c>
      <c r="NC52" s="169" t="e">
        <f t="shared" si="390"/>
        <v>#N/A</v>
      </c>
      <c r="ND52" s="169" t="e">
        <f t="shared" si="391"/>
        <v>#N/A</v>
      </c>
      <c r="NE52" s="169" t="e">
        <f t="shared" si="392"/>
        <v>#N/A</v>
      </c>
      <c r="NF52" s="169" t="e">
        <f t="shared" si="393"/>
        <v>#N/A</v>
      </c>
      <c r="NG52" s="169" t="e">
        <f t="shared" si="394"/>
        <v>#N/A</v>
      </c>
      <c r="NH52" s="169" t="e">
        <f t="shared" si="395"/>
        <v>#N/A</v>
      </c>
      <c r="NI52" s="169" t="e">
        <f t="shared" si="396"/>
        <v>#N/A</v>
      </c>
      <c r="NJ52" s="169" t="e">
        <f t="shared" si="397"/>
        <v>#N/A</v>
      </c>
      <c r="NK52" s="169" t="e">
        <f t="shared" si="398"/>
        <v>#N/A</v>
      </c>
      <c r="NL52" s="169" t="e">
        <f t="shared" si="399"/>
        <v>#N/A</v>
      </c>
      <c r="NM52" s="169" t="e">
        <f t="shared" si="400"/>
        <v>#N/A</v>
      </c>
      <c r="NN52" s="169" t="e">
        <f t="shared" si="401"/>
        <v>#N/A</v>
      </c>
      <c r="NO52" s="169" t="e">
        <f t="shared" si="402"/>
        <v>#N/A</v>
      </c>
      <c r="NP52" s="169" t="e">
        <f t="shared" si="403"/>
        <v>#N/A</v>
      </c>
      <c r="NQ52" s="169" t="e">
        <f t="shared" si="404"/>
        <v>#N/A</v>
      </c>
      <c r="NR52" s="169" t="e">
        <f t="shared" si="405"/>
        <v>#N/A</v>
      </c>
      <c r="NS52" s="169" t="e">
        <f t="shared" si="406"/>
        <v>#N/A</v>
      </c>
      <c r="NT52" s="169" t="e">
        <f t="shared" si="407"/>
        <v>#N/A</v>
      </c>
      <c r="NU52" s="169" t="e">
        <f t="shared" si="408"/>
        <v>#N/A</v>
      </c>
      <c r="NV52" s="169" t="e">
        <f t="shared" si="409"/>
        <v>#N/A</v>
      </c>
      <c r="NW52" s="169" t="e">
        <f t="shared" si="410"/>
        <v>#N/A</v>
      </c>
      <c r="NX52" s="169" t="e">
        <f t="shared" si="411"/>
        <v>#N/A</v>
      </c>
      <c r="NY52" s="169" t="e">
        <f t="shared" si="412"/>
        <v>#N/A</v>
      </c>
      <c r="NZ52" s="169" t="e">
        <f t="shared" si="413"/>
        <v>#N/A</v>
      </c>
      <c r="OA52" s="169" t="e">
        <f t="shared" si="414"/>
        <v>#N/A</v>
      </c>
      <c r="OB52" s="169" t="e">
        <f t="shared" si="415"/>
        <v>#N/A</v>
      </c>
      <c r="OC52" s="169" t="e">
        <f t="shared" si="416"/>
        <v>#N/A</v>
      </c>
      <c r="OD52" s="169" t="e">
        <f t="shared" si="417"/>
        <v>#N/A</v>
      </c>
      <c r="OE52" s="169" t="e">
        <f t="shared" si="418"/>
        <v>#N/A</v>
      </c>
      <c r="OF52" s="169" t="e">
        <f t="shared" si="419"/>
        <v>#N/A</v>
      </c>
      <c r="OG52" s="169" t="e">
        <f t="shared" si="420"/>
        <v>#N/A</v>
      </c>
      <c r="OH52" s="169" t="e">
        <f t="shared" si="421"/>
        <v>#N/A</v>
      </c>
      <c r="OI52" s="169" t="e">
        <f t="shared" si="422"/>
        <v>#N/A</v>
      </c>
      <c r="OJ52" s="169" t="e">
        <f t="shared" si="423"/>
        <v>#N/A</v>
      </c>
      <c r="OK52" s="169" t="e">
        <f t="shared" si="424"/>
        <v>#N/A</v>
      </c>
      <c r="OL52" s="169" t="e">
        <f t="shared" si="425"/>
        <v>#N/A</v>
      </c>
      <c r="OM52" s="169" t="e">
        <f t="shared" si="426"/>
        <v>#N/A</v>
      </c>
      <c r="ON52" s="169" t="e">
        <f t="shared" si="427"/>
        <v>#N/A</v>
      </c>
      <c r="OO52" s="169" t="e">
        <f t="shared" si="428"/>
        <v>#N/A</v>
      </c>
      <c r="OP52" s="169" t="e">
        <f t="shared" si="429"/>
        <v>#N/A</v>
      </c>
      <c r="OQ52" s="169" t="e">
        <f t="shared" si="430"/>
        <v>#N/A</v>
      </c>
      <c r="OR52" s="169" t="e">
        <f t="shared" si="431"/>
        <v>#N/A</v>
      </c>
      <c r="OS52" s="169" t="e">
        <f t="shared" si="432"/>
        <v>#N/A</v>
      </c>
      <c r="OT52" s="169" t="e">
        <f t="shared" si="433"/>
        <v>#N/A</v>
      </c>
      <c r="OU52" s="169" t="e">
        <f t="shared" si="434"/>
        <v>#N/A</v>
      </c>
      <c r="OV52" s="169" t="e">
        <f t="shared" si="435"/>
        <v>#N/A</v>
      </c>
      <c r="OW52" s="169" t="e">
        <f t="shared" si="436"/>
        <v>#N/A</v>
      </c>
      <c r="OX52" s="169" t="e">
        <f t="shared" si="437"/>
        <v>#N/A</v>
      </c>
      <c r="OY52" s="169" t="e">
        <f t="shared" si="438"/>
        <v>#N/A</v>
      </c>
      <c r="OZ52" s="169" t="e">
        <f t="shared" si="439"/>
        <v>#N/A</v>
      </c>
      <c r="PA52" s="169" t="e">
        <f t="shared" si="440"/>
        <v>#N/A</v>
      </c>
      <c r="PB52" s="169" t="e">
        <f t="shared" si="441"/>
        <v>#N/A</v>
      </c>
      <c r="PC52" s="169" t="e">
        <f t="shared" si="442"/>
        <v>#N/A</v>
      </c>
      <c r="PD52" s="169" t="e">
        <f t="shared" si="443"/>
        <v>#N/A</v>
      </c>
      <c r="PE52" s="169" t="e">
        <f t="shared" si="444"/>
        <v>#N/A</v>
      </c>
      <c r="PF52" s="169" t="e">
        <f t="shared" si="445"/>
        <v>#N/A</v>
      </c>
      <c r="PG52" s="169" t="e">
        <f t="shared" si="446"/>
        <v>#N/A</v>
      </c>
      <c r="PH52" s="169" t="e">
        <f t="shared" si="447"/>
        <v>#N/A</v>
      </c>
    </row>
    <row r="53" spans="1:424" hidden="1" x14ac:dyDescent="0.75">
      <c r="A53" s="4">
        <v>50</v>
      </c>
      <c r="B53" s="96" t="str">
        <f t="shared" si="208"/>
        <v/>
      </c>
      <c r="C53" s="95"/>
      <c r="D53" s="96" t="str">
        <f t="shared" si="209"/>
        <v/>
      </c>
      <c r="E53" s="124" t="str">
        <f t="shared" si="0"/>
        <v/>
      </c>
      <c r="F53" s="124" t="str">
        <f t="shared" si="1"/>
        <v/>
      </c>
      <c r="G53" s="73" t="str">
        <f t="shared" si="210"/>
        <v/>
      </c>
      <c r="H53" s="23"/>
      <c r="I53" s="57"/>
      <c r="J53" s="280"/>
      <c r="K53" s="74" t="str">
        <f>IF(AND(B53&gt;0,C53&gt;0,D53&gt;0),IF(ISBLANK(J53),IF(ISBLANK(H53),"",(D53-B53)*VLOOKUP(H53,VLookups!$A$4:$B$13,2,FALSE)),J53),"")</f>
        <v/>
      </c>
      <c r="L53" s="75" t="str">
        <f t="shared" si="246"/>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211"/>
        <v/>
      </c>
      <c r="W53" s="49" t="str">
        <f t="shared" si="212"/>
        <v/>
      </c>
      <c r="X53" s="49" t="str">
        <f t="shared" si="462"/>
        <v/>
      </c>
      <c r="Y53" s="49" t="str">
        <f t="shared" si="462"/>
        <v/>
      </c>
      <c r="Z53" s="49" t="str">
        <f t="shared" si="462"/>
        <v/>
      </c>
      <c r="AA53" s="49" t="str">
        <f t="shared" si="462"/>
        <v/>
      </c>
      <c r="AB53" s="49" t="str">
        <f t="shared" si="462"/>
        <v/>
      </c>
      <c r="AC53" s="49" t="str">
        <f t="shared" si="462"/>
        <v/>
      </c>
      <c r="AD53" s="49" t="str">
        <f t="shared" si="462"/>
        <v/>
      </c>
      <c r="AE53" s="49" t="str">
        <f t="shared" si="462"/>
        <v/>
      </c>
      <c r="AF53" s="49" t="str">
        <f t="shared" si="462"/>
        <v/>
      </c>
      <c r="AG53" s="49" t="str">
        <f t="shared" si="462"/>
        <v/>
      </c>
      <c r="AH53" s="49" t="str">
        <f t="shared" si="462"/>
        <v/>
      </c>
      <c r="AI53" s="49" t="str">
        <f t="shared" si="462"/>
        <v/>
      </c>
      <c r="AJ53" s="49" t="str">
        <f t="shared" si="462"/>
        <v/>
      </c>
      <c r="AK53" s="49" t="str">
        <f t="shared" si="462"/>
        <v/>
      </c>
      <c r="AL53" s="49" t="str">
        <f t="shared" si="462"/>
        <v/>
      </c>
      <c r="AM53" s="49" t="str">
        <f t="shared" si="462"/>
        <v/>
      </c>
      <c r="AN53" s="49" t="str">
        <f t="shared" si="462"/>
        <v/>
      </c>
      <c r="AO53" s="49" t="str">
        <f t="shared" si="462"/>
        <v/>
      </c>
      <c r="AP53" s="49" t="str">
        <f t="shared" si="462"/>
        <v/>
      </c>
      <c r="AQ53" s="49" t="str">
        <f t="shared" si="462"/>
        <v/>
      </c>
      <c r="AR53" s="49" t="str">
        <f t="shared" si="462"/>
        <v/>
      </c>
      <c r="AS53" s="49" t="str">
        <f t="shared" si="462"/>
        <v/>
      </c>
      <c r="AT53" s="49" t="str">
        <f t="shared" si="462"/>
        <v/>
      </c>
      <c r="AU53" s="49" t="str">
        <f t="shared" si="462"/>
        <v/>
      </c>
      <c r="AV53" s="49" t="str">
        <f t="shared" si="462"/>
        <v/>
      </c>
      <c r="AW53" s="49" t="str">
        <f t="shared" si="462"/>
        <v/>
      </c>
      <c r="AX53" s="49" t="str">
        <f t="shared" si="462"/>
        <v/>
      </c>
      <c r="AY53" s="49" t="str">
        <f t="shared" si="462"/>
        <v/>
      </c>
      <c r="AZ53" s="49" t="str">
        <f t="shared" si="462"/>
        <v/>
      </c>
      <c r="BA53" s="49" t="str">
        <f t="shared" si="462"/>
        <v/>
      </c>
      <c r="BB53" s="49" t="str">
        <f t="shared" si="462"/>
        <v/>
      </c>
      <c r="BC53" s="49" t="str">
        <f t="shared" si="462"/>
        <v/>
      </c>
      <c r="BD53" s="49" t="str">
        <f t="shared" si="462"/>
        <v/>
      </c>
      <c r="BE53" s="49" t="str">
        <f t="shared" si="462"/>
        <v/>
      </c>
      <c r="BF53" s="49" t="str">
        <f t="shared" si="462"/>
        <v/>
      </c>
      <c r="BG53" s="49" t="str">
        <f t="shared" si="462"/>
        <v/>
      </c>
      <c r="BH53" s="49" t="str">
        <f t="shared" si="462"/>
        <v/>
      </c>
      <c r="BI53" s="49" t="str">
        <f t="shared" si="462"/>
        <v/>
      </c>
      <c r="BJ53" s="49" t="str">
        <f t="shared" si="462"/>
        <v/>
      </c>
      <c r="BK53" s="49" t="str">
        <f t="shared" si="462"/>
        <v/>
      </c>
      <c r="BL53" s="49" t="str">
        <f t="shared" si="462"/>
        <v/>
      </c>
      <c r="BM53" s="49" t="str">
        <f t="shared" si="462"/>
        <v/>
      </c>
      <c r="BN53" s="49" t="str">
        <f t="shared" si="462"/>
        <v/>
      </c>
      <c r="BO53" s="49" t="str">
        <f t="shared" si="462"/>
        <v/>
      </c>
      <c r="BP53" s="49" t="str">
        <f t="shared" si="462"/>
        <v/>
      </c>
      <c r="BQ53" s="49" t="str">
        <f t="shared" si="462"/>
        <v/>
      </c>
      <c r="BR53" s="49" t="str">
        <f t="shared" si="462"/>
        <v/>
      </c>
      <c r="BS53" s="49" t="str">
        <f t="shared" si="462"/>
        <v/>
      </c>
      <c r="BT53" s="49" t="str">
        <f t="shared" si="462"/>
        <v/>
      </c>
      <c r="BU53" s="49" t="str">
        <f t="shared" si="462"/>
        <v/>
      </c>
      <c r="BV53" s="49" t="str">
        <f t="shared" si="462"/>
        <v/>
      </c>
      <c r="BW53" s="49" t="str">
        <f t="shared" si="462"/>
        <v/>
      </c>
      <c r="BX53" s="49" t="str">
        <f t="shared" si="462"/>
        <v/>
      </c>
      <c r="BY53" s="49" t="str">
        <f t="shared" si="462"/>
        <v/>
      </c>
      <c r="BZ53" s="49" t="str">
        <f t="shared" si="462"/>
        <v/>
      </c>
      <c r="CA53" s="49" t="str">
        <f t="shared" si="462"/>
        <v/>
      </c>
      <c r="CB53" s="49" t="str">
        <f t="shared" si="462"/>
        <v/>
      </c>
      <c r="CC53" s="49" t="str">
        <f t="shared" si="462"/>
        <v/>
      </c>
      <c r="CD53" s="49" t="str">
        <f t="shared" si="462"/>
        <v/>
      </c>
      <c r="CE53" s="49" t="str">
        <f t="shared" si="462"/>
        <v/>
      </c>
      <c r="CF53" s="49" t="str">
        <f t="shared" si="462"/>
        <v/>
      </c>
      <c r="CG53" s="49" t="str">
        <f t="shared" si="462"/>
        <v/>
      </c>
      <c r="CH53" s="49" t="str">
        <f t="shared" si="462"/>
        <v/>
      </c>
      <c r="CI53" s="49" t="str">
        <f t="shared" ref="CI53:DR56" si="464">IF(ISNONTEXT($V53),CJ53-$V53,"")</f>
        <v/>
      </c>
      <c r="CJ53" s="49" t="str">
        <f t="shared" si="464"/>
        <v/>
      </c>
      <c r="CK53" s="49" t="str">
        <f t="shared" si="464"/>
        <v/>
      </c>
      <c r="CL53" s="49" t="str">
        <f t="shared" si="464"/>
        <v/>
      </c>
      <c r="CM53" s="49" t="str">
        <f t="shared" si="464"/>
        <v/>
      </c>
      <c r="CN53" s="49" t="str">
        <f t="shared" si="464"/>
        <v/>
      </c>
      <c r="CO53" s="49" t="str">
        <f t="shared" si="464"/>
        <v/>
      </c>
      <c r="CP53" s="49" t="str">
        <f t="shared" si="464"/>
        <v/>
      </c>
      <c r="CQ53" s="49" t="str">
        <f t="shared" si="464"/>
        <v/>
      </c>
      <c r="CR53" s="49" t="str">
        <f t="shared" si="464"/>
        <v/>
      </c>
      <c r="CS53" s="49" t="str">
        <f t="shared" si="464"/>
        <v/>
      </c>
      <c r="CT53" s="49" t="str">
        <f t="shared" si="464"/>
        <v/>
      </c>
      <c r="CU53" s="49" t="str">
        <f t="shared" si="464"/>
        <v/>
      </c>
      <c r="CV53" s="49" t="str">
        <f t="shared" si="464"/>
        <v/>
      </c>
      <c r="CW53" s="49" t="str">
        <f t="shared" si="464"/>
        <v/>
      </c>
      <c r="CX53" s="49" t="str">
        <f t="shared" si="464"/>
        <v/>
      </c>
      <c r="CY53" s="49" t="str">
        <f t="shared" si="464"/>
        <v/>
      </c>
      <c r="CZ53" s="49" t="str">
        <f t="shared" si="464"/>
        <v/>
      </c>
      <c r="DA53" s="49" t="str">
        <f t="shared" si="464"/>
        <v/>
      </c>
      <c r="DB53" s="49" t="str">
        <f t="shared" si="464"/>
        <v/>
      </c>
      <c r="DC53" s="49" t="str">
        <f t="shared" si="464"/>
        <v/>
      </c>
      <c r="DD53" s="49" t="str">
        <f t="shared" si="464"/>
        <v/>
      </c>
      <c r="DE53" s="49" t="str">
        <f t="shared" si="464"/>
        <v/>
      </c>
      <c r="DF53" s="49" t="str">
        <f t="shared" si="464"/>
        <v/>
      </c>
      <c r="DG53" s="49" t="str">
        <f t="shared" si="464"/>
        <v/>
      </c>
      <c r="DH53" s="49" t="str">
        <f t="shared" si="464"/>
        <v/>
      </c>
      <c r="DI53" s="49" t="str">
        <f t="shared" si="464"/>
        <v/>
      </c>
      <c r="DJ53" s="49" t="str">
        <f t="shared" si="464"/>
        <v/>
      </c>
      <c r="DK53" s="49" t="str">
        <f t="shared" si="464"/>
        <v/>
      </c>
      <c r="DL53" s="49" t="str">
        <f t="shared" si="464"/>
        <v/>
      </c>
      <c r="DM53" s="49" t="str">
        <f t="shared" si="464"/>
        <v/>
      </c>
      <c r="DN53" s="49" t="str">
        <f t="shared" si="464"/>
        <v/>
      </c>
      <c r="DO53" s="49" t="str">
        <f t="shared" si="464"/>
        <v/>
      </c>
      <c r="DP53" s="49" t="str">
        <f t="shared" si="464"/>
        <v/>
      </c>
      <c r="DQ53" s="49" t="str">
        <f t="shared" si="464"/>
        <v/>
      </c>
      <c r="DR53" s="49" t="str">
        <f t="shared" si="464"/>
        <v/>
      </c>
      <c r="DS53" s="183" t="str">
        <f t="shared" si="213"/>
        <v/>
      </c>
      <c r="DT53" s="49" t="str">
        <f t="shared" si="214"/>
        <v/>
      </c>
      <c r="DU53" s="49" t="str">
        <f t="shared" si="463"/>
        <v/>
      </c>
      <c r="DV53" s="49" t="str">
        <f t="shared" si="463"/>
        <v/>
      </c>
      <c r="DW53" s="49" t="str">
        <f t="shared" si="463"/>
        <v/>
      </c>
      <c r="DX53" s="49" t="str">
        <f t="shared" si="463"/>
        <v/>
      </c>
      <c r="DY53" s="49" t="str">
        <f t="shared" si="463"/>
        <v/>
      </c>
      <c r="DZ53" s="49" t="str">
        <f t="shared" si="463"/>
        <v/>
      </c>
      <c r="EA53" s="49" t="str">
        <f t="shared" si="463"/>
        <v/>
      </c>
      <c r="EB53" s="49" t="str">
        <f t="shared" si="463"/>
        <v/>
      </c>
      <c r="EC53" s="49" t="str">
        <f t="shared" si="463"/>
        <v/>
      </c>
      <c r="ED53" s="49" t="str">
        <f t="shared" si="463"/>
        <v/>
      </c>
      <c r="EE53" s="49" t="str">
        <f t="shared" si="463"/>
        <v/>
      </c>
      <c r="EF53" s="49" t="str">
        <f t="shared" si="463"/>
        <v/>
      </c>
      <c r="EG53" s="49" t="str">
        <f t="shared" si="463"/>
        <v/>
      </c>
      <c r="EH53" s="49" t="str">
        <f t="shared" si="463"/>
        <v/>
      </c>
      <c r="EI53" s="49" t="str">
        <f t="shared" si="463"/>
        <v/>
      </c>
      <c r="EJ53" s="49" t="str">
        <f t="shared" si="463"/>
        <v/>
      </c>
      <c r="EK53" s="49" t="str">
        <f t="shared" si="463"/>
        <v/>
      </c>
      <c r="EL53" s="49" t="str">
        <f t="shared" si="463"/>
        <v/>
      </c>
      <c r="EM53" s="49" t="str">
        <f t="shared" si="463"/>
        <v/>
      </c>
      <c r="EN53" s="49" t="str">
        <f t="shared" si="463"/>
        <v/>
      </c>
      <c r="EO53" s="49" t="str">
        <f t="shared" si="463"/>
        <v/>
      </c>
      <c r="EP53" s="49" t="str">
        <f t="shared" si="463"/>
        <v/>
      </c>
      <c r="EQ53" s="49" t="str">
        <f t="shared" si="463"/>
        <v/>
      </c>
      <c r="ER53" s="49" t="str">
        <f t="shared" si="463"/>
        <v/>
      </c>
      <c r="ES53" s="49" t="str">
        <f t="shared" si="463"/>
        <v/>
      </c>
      <c r="ET53" s="49" t="str">
        <f t="shared" si="463"/>
        <v/>
      </c>
      <c r="EU53" s="49" t="str">
        <f t="shared" si="463"/>
        <v/>
      </c>
      <c r="EV53" s="49" t="str">
        <f t="shared" si="463"/>
        <v/>
      </c>
      <c r="EW53" s="49" t="str">
        <f t="shared" si="463"/>
        <v/>
      </c>
      <c r="EX53" s="49" t="str">
        <f t="shared" si="463"/>
        <v/>
      </c>
      <c r="EY53" s="49" t="str">
        <f t="shared" si="463"/>
        <v/>
      </c>
      <c r="EZ53" s="49" t="str">
        <f t="shared" si="463"/>
        <v/>
      </c>
      <c r="FA53" s="49" t="str">
        <f t="shared" si="463"/>
        <v/>
      </c>
      <c r="FB53" s="49" t="str">
        <f t="shared" si="463"/>
        <v/>
      </c>
      <c r="FC53" s="49" t="str">
        <f t="shared" si="463"/>
        <v/>
      </c>
      <c r="FD53" s="49" t="str">
        <f t="shared" si="463"/>
        <v/>
      </c>
      <c r="FE53" s="49" t="str">
        <f t="shared" si="463"/>
        <v/>
      </c>
      <c r="FF53" s="49" t="str">
        <f t="shared" si="463"/>
        <v/>
      </c>
      <c r="FG53" s="49" t="str">
        <f t="shared" si="463"/>
        <v/>
      </c>
      <c r="FH53" s="49" t="str">
        <f t="shared" si="463"/>
        <v/>
      </c>
      <c r="FI53" s="49" t="str">
        <f t="shared" si="463"/>
        <v/>
      </c>
      <c r="FJ53" s="49" t="str">
        <f t="shared" si="463"/>
        <v/>
      </c>
      <c r="FK53" s="49" t="str">
        <f t="shared" si="463"/>
        <v/>
      </c>
      <c r="FL53" s="49" t="str">
        <f t="shared" si="463"/>
        <v/>
      </c>
      <c r="FM53" s="49" t="str">
        <f t="shared" si="463"/>
        <v/>
      </c>
      <c r="FN53" s="49" t="str">
        <f t="shared" si="463"/>
        <v/>
      </c>
      <c r="FO53" s="49" t="str">
        <f t="shared" si="463"/>
        <v/>
      </c>
      <c r="FP53" s="49" t="str">
        <f t="shared" si="463"/>
        <v/>
      </c>
      <c r="FQ53" s="49" t="str">
        <f t="shared" si="463"/>
        <v/>
      </c>
      <c r="FR53" s="49" t="str">
        <f t="shared" si="463"/>
        <v/>
      </c>
      <c r="FS53" s="49" t="str">
        <f t="shared" si="463"/>
        <v/>
      </c>
      <c r="FT53" s="49" t="str">
        <f t="shared" si="463"/>
        <v/>
      </c>
      <c r="FU53" s="49" t="str">
        <f t="shared" si="463"/>
        <v/>
      </c>
      <c r="FV53" s="49" t="str">
        <f t="shared" si="463"/>
        <v/>
      </c>
      <c r="FW53" s="49" t="str">
        <f t="shared" si="463"/>
        <v/>
      </c>
      <c r="FX53" s="49" t="str">
        <f t="shared" si="463"/>
        <v/>
      </c>
      <c r="FY53" s="49" t="str">
        <f t="shared" si="463"/>
        <v/>
      </c>
      <c r="FZ53" s="49" t="str">
        <f t="shared" si="463"/>
        <v/>
      </c>
      <c r="GA53" s="49" t="str">
        <f t="shared" si="463"/>
        <v/>
      </c>
      <c r="GB53" s="49" t="str">
        <f t="shared" si="463"/>
        <v/>
      </c>
      <c r="GC53" s="49" t="str">
        <f t="shared" si="463"/>
        <v/>
      </c>
      <c r="GD53" s="49" t="str">
        <f t="shared" si="463"/>
        <v/>
      </c>
      <c r="GE53" s="49" t="str">
        <f t="shared" si="463"/>
        <v/>
      </c>
      <c r="GF53" s="49" t="str">
        <f t="shared" ref="GF53:HO56" si="465">IF(ISNONTEXT($V53),GE53+$V53,"")</f>
        <v/>
      </c>
      <c r="GG53" s="49" t="str">
        <f t="shared" si="465"/>
        <v/>
      </c>
      <c r="GH53" s="49" t="str">
        <f t="shared" si="465"/>
        <v/>
      </c>
      <c r="GI53" s="49" t="str">
        <f t="shared" si="465"/>
        <v/>
      </c>
      <c r="GJ53" s="49" t="str">
        <f t="shared" si="465"/>
        <v/>
      </c>
      <c r="GK53" s="49" t="str">
        <f t="shared" si="465"/>
        <v/>
      </c>
      <c r="GL53" s="49" t="str">
        <f t="shared" si="465"/>
        <v/>
      </c>
      <c r="GM53" s="49" t="str">
        <f t="shared" si="465"/>
        <v/>
      </c>
      <c r="GN53" s="49" t="str">
        <f t="shared" si="465"/>
        <v/>
      </c>
      <c r="GO53" s="49" t="str">
        <f t="shared" si="465"/>
        <v/>
      </c>
      <c r="GP53" s="49" t="str">
        <f t="shared" si="465"/>
        <v/>
      </c>
      <c r="GQ53" s="49" t="str">
        <f t="shared" si="465"/>
        <v/>
      </c>
      <c r="GR53" s="49" t="str">
        <f t="shared" si="465"/>
        <v/>
      </c>
      <c r="GS53" s="49" t="str">
        <f t="shared" si="465"/>
        <v/>
      </c>
      <c r="GT53" s="49" t="str">
        <f t="shared" si="465"/>
        <v/>
      </c>
      <c r="GU53" s="49" t="str">
        <f t="shared" si="465"/>
        <v/>
      </c>
      <c r="GV53" s="49" t="str">
        <f t="shared" si="465"/>
        <v/>
      </c>
      <c r="GW53" s="49" t="str">
        <f t="shared" si="465"/>
        <v/>
      </c>
      <c r="GX53" s="49" t="str">
        <f t="shared" si="465"/>
        <v/>
      </c>
      <c r="GY53" s="49" t="str">
        <f t="shared" si="465"/>
        <v/>
      </c>
      <c r="GZ53" s="49" t="str">
        <f t="shared" si="465"/>
        <v/>
      </c>
      <c r="HA53" s="49" t="str">
        <f t="shared" si="465"/>
        <v/>
      </c>
      <c r="HB53" s="49" t="str">
        <f t="shared" si="465"/>
        <v/>
      </c>
      <c r="HC53" s="49" t="str">
        <f t="shared" si="465"/>
        <v/>
      </c>
      <c r="HD53" s="49" t="str">
        <f t="shared" si="465"/>
        <v/>
      </c>
      <c r="HE53" s="49" t="str">
        <f t="shared" si="465"/>
        <v/>
      </c>
      <c r="HF53" s="49" t="str">
        <f t="shared" si="465"/>
        <v/>
      </c>
      <c r="HG53" s="49" t="str">
        <f t="shared" si="465"/>
        <v/>
      </c>
      <c r="HH53" s="49" t="str">
        <f t="shared" si="465"/>
        <v/>
      </c>
      <c r="HI53" s="49" t="str">
        <f t="shared" si="465"/>
        <v/>
      </c>
      <c r="HJ53" s="49" t="str">
        <f t="shared" si="465"/>
        <v/>
      </c>
      <c r="HK53" s="49" t="str">
        <f t="shared" si="465"/>
        <v/>
      </c>
      <c r="HL53" s="49" t="str">
        <f t="shared" si="465"/>
        <v/>
      </c>
      <c r="HM53" s="49" t="str">
        <f t="shared" si="465"/>
        <v/>
      </c>
      <c r="HN53" s="49" t="str">
        <f t="shared" si="465"/>
        <v/>
      </c>
      <c r="HO53" s="49" t="str">
        <f t="shared" si="465"/>
        <v/>
      </c>
      <c r="HP53" s="169" t="e">
        <f t="shared" si="247"/>
        <v>#N/A</v>
      </c>
      <c r="HQ53" s="169" t="e">
        <f t="shared" si="248"/>
        <v>#N/A</v>
      </c>
      <c r="HR53" s="169" t="e">
        <f t="shared" si="249"/>
        <v>#N/A</v>
      </c>
      <c r="HS53" s="169" t="e">
        <f t="shared" si="250"/>
        <v>#N/A</v>
      </c>
      <c r="HT53" s="169" t="e">
        <f t="shared" si="251"/>
        <v>#N/A</v>
      </c>
      <c r="HU53" s="169" t="e">
        <f t="shared" si="252"/>
        <v>#N/A</v>
      </c>
      <c r="HV53" s="169" t="e">
        <f t="shared" si="253"/>
        <v>#N/A</v>
      </c>
      <c r="HW53" s="169" t="e">
        <f t="shared" si="254"/>
        <v>#N/A</v>
      </c>
      <c r="HX53" s="169" t="e">
        <f t="shared" si="255"/>
        <v>#N/A</v>
      </c>
      <c r="HY53" s="169" t="e">
        <f t="shared" si="256"/>
        <v>#N/A</v>
      </c>
      <c r="HZ53" s="169" t="e">
        <f t="shared" si="257"/>
        <v>#N/A</v>
      </c>
      <c r="IA53" s="169" t="e">
        <f t="shared" si="258"/>
        <v>#N/A</v>
      </c>
      <c r="IB53" s="169" t="e">
        <f t="shared" si="259"/>
        <v>#N/A</v>
      </c>
      <c r="IC53" s="169" t="e">
        <f t="shared" si="260"/>
        <v>#N/A</v>
      </c>
      <c r="ID53" s="169" t="e">
        <f t="shared" si="261"/>
        <v>#N/A</v>
      </c>
      <c r="IE53" s="169" t="e">
        <f t="shared" si="262"/>
        <v>#N/A</v>
      </c>
      <c r="IF53" s="169" t="e">
        <f t="shared" si="263"/>
        <v>#N/A</v>
      </c>
      <c r="IG53" s="169" t="e">
        <f t="shared" si="264"/>
        <v>#N/A</v>
      </c>
      <c r="IH53" s="169" t="e">
        <f t="shared" si="265"/>
        <v>#N/A</v>
      </c>
      <c r="II53" s="169" t="e">
        <f t="shared" si="266"/>
        <v>#N/A</v>
      </c>
      <c r="IJ53" s="169" t="e">
        <f t="shared" si="267"/>
        <v>#N/A</v>
      </c>
      <c r="IK53" s="169" t="e">
        <f t="shared" si="268"/>
        <v>#N/A</v>
      </c>
      <c r="IL53" s="169" t="e">
        <f t="shared" si="269"/>
        <v>#N/A</v>
      </c>
      <c r="IM53" s="169" t="e">
        <f t="shared" si="270"/>
        <v>#N/A</v>
      </c>
      <c r="IN53" s="169" t="e">
        <f t="shared" si="271"/>
        <v>#N/A</v>
      </c>
      <c r="IO53" s="169" t="e">
        <f t="shared" si="272"/>
        <v>#N/A</v>
      </c>
      <c r="IP53" s="169" t="e">
        <f t="shared" si="273"/>
        <v>#N/A</v>
      </c>
      <c r="IQ53" s="169" t="e">
        <f t="shared" si="274"/>
        <v>#N/A</v>
      </c>
      <c r="IR53" s="169" t="e">
        <f t="shared" si="275"/>
        <v>#N/A</v>
      </c>
      <c r="IS53" s="169" t="e">
        <f t="shared" si="276"/>
        <v>#N/A</v>
      </c>
      <c r="IT53" s="169" t="e">
        <f t="shared" si="277"/>
        <v>#N/A</v>
      </c>
      <c r="IU53" s="169" t="e">
        <f t="shared" si="278"/>
        <v>#N/A</v>
      </c>
      <c r="IV53" s="169" t="e">
        <f t="shared" si="279"/>
        <v>#N/A</v>
      </c>
      <c r="IW53" s="169" t="e">
        <f t="shared" si="280"/>
        <v>#N/A</v>
      </c>
      <c r="IX53" s="169" t="e">
        <f t="shared" si="281"/>
        <v>#N/A</v>
      </c>
      <c r="IY53" s="169" t="e">
        <f t="shared" si="282"/>
        <v>#N/A</v>
      </c>
      <c r="IZ53" s="169" t="e">
        <f t="shared" si="283"/>
        <v>#N/A</v>
      </c>
      <c r="JA53" s="169" t="e">
        <f t="shared" si="284"/>
        <v>#N/A</v>
      </c>
      <c r="JB53" s="169" t="e">
        <f t="shared" si="285"/>
        <v>#N/A</v>
      </c>
      <c r="JC53" s="169" t="e">
        <f t="shared" si="286"/>
        <v>#N/A</v>
      </c>
      <c r="JD53" s="169" t="e">
        <f t="shared" si="287"/>
        <v>#N/A</v>
      </c>
      <c r="JE53" s="169" t="e">
        <f t="shared" si="288"/>
        <v>#N/A</v>
      </c>
      <c r="JF53" s="169" t="e">
        <f t="shared" si="289"/>
        <v>#N/A</v>
      </c>
      <c r="JG53" s="169" t="e">
        <f t="shared" si="290"/>
        <v>#N/A</v>
      </c>
      <c r="JH53" s="169" t="e">
        <f t="shared" si="291"/>
        <v>#N/A</v>
      </c>
      <c r="JI53" s="169" t="e">
        <f t="shared" si="292"/>
        <v>#N/A</v>
      </c>
      <c r="JJ53" s="169" t="e">
        <f t="shared" si="293"/>
        <v>#N/A</v>
      </c>
      <c r="JK53" s="169" t="e">
        <f t="shared" si="294"/>
        <v>#N/A</v>
      </c>
      <c r="JL53" s="169" t="e">
        <f t="shared" si="295"/>
        <v>#N/A</v>
      </c>
      <c r="JM53" s="169" t="e">
        <f t="shared" si="296"/>
        <v>#N/A</v>
      </c>
      <c r="JN53" s="169" t="e">
        <f t="shared" si="297"/>
        <v>#N/A</v>
      </c>
      <c r="JO53" s="169" t="e">
        <f t="shared" si="298"/>
        <v>#N/A</v>
      </c>
      <c r="JP53" s="169" t="e">
        <f t="shared" si="299"/>
        <v>#N/A</v>
      </c>
      <c r="JQ53" s="169" t="e">
        <f t="shared" si="300"/>
        <v>#N/A</v>
      </c>
      <c r="JR53" s="169" t="e">
        <f t="shared" si="301"/>
        <v>#N/A</v>
      </c>
      <c r="JS53" s="169" t="e">
        <f t="shared" si="302"/>
        <v>#N/A</v>
      </c>
      <c r="JT53" s="169" t="e">
        <f t="shared" si="303"/>
        <v>#N/A</v>
      </c>
      <c r="JU53" s="169" t="e">
        <f t="shared" si="304"/>
        <v>#N/A</v>
      </c>
      <c r="JV53" s="169" t="e">
        <f t="shared" si="305"/>
        <v>#N/A</v>
      </c>
      <c r="JW53" s="169" t="e">
        <f t="shared" si="306"/>
        <v>#N/A</v>
      </c>
      <c r="JX53" s="169" t="e">
        <f t="shared" si="307"/>
        <v>#N/A</v>
      </c>
      <c r="JY53" s="169" t="e">
        <f t="shared" si="308"/>
        <v>#N/A</v>
      </c>
      <c r="JZ53" s="169" t="e">
        <f t="shared" si="309"/>
        <v>#N/A</v>
      </c>
      <c r="KA53" s="169" t="e">
        <f t="shared" si="310"/>
        <v>#N/A</v>
      </c>
      <c r="KB53" s="169" t="e">
        <f t="shared" si="311"/>
        <v>#N/A</v>
      </c>
      <c r="KC53" s="169" t="e">
        <f t="shared" si="312"/>
        <v>#N/A</v>
      </c>
      <c r="KD53" s="169" t="e">
        <f t="shared" si="313"/>
        <v>#N/A</v>
      </c>
      <c r="KE53" s="169" t="e">
        <f t="shared" si="314"/>
        <v>#N/A</v>
      </c>
      <c r="KF53" s="169" t="e">
        <f t="shared" si="315"/>
        <v>#N/A</v>
      </c>
      <c r="KG53" s="169" t="e">
        <f t="shared" si="316"/>
        <v>#N/A</v>
      </c>
      <c r="KH53" s="169" t="e">
        <f t="shared" si="317"/>
        <v>#N/A</v>
      </c>
      <c r="KI53" s="169" t="e">
        <f t="shared" si="318"/>
        <v>#N/A</v>
      </c>
      <c r="KJ53" s="169" t="e">
        <f t="shared" si="319"/>
        <v>#N/A</v>
      </c>
      <c r="KK53" s="169" t="e">
        <f t="shared" si="320"/>
        <v>#N/A</v>
      </c>
      <c r="KL53" s="169" t="e">
        <f t="shared" si="321"/>
        <v>#N/A</v>
      </c>
      <c r="KM53" s="169" t="e">
        <f t="shared" si="322"/>
        <v>#N/A</v>
      </c>
      <c r="KN53" s="169" t="e">
        <f t="shared" si="323"/>
        <v>#N/A</v>
      </c>
      <c r="KO53" s="169" t="e">
        <f t="shared" si="324"/>
        <v>#N/A</v>
      </c>
      <c r="KP53" s="169" t="e">
        <f t="shared" si="325"/>
        <v>#N/A</v>
      </c>
      <c r="KQ53" s="169" t="e">
        <f t="shared" si="326"/>
        <v>#N/A</v>
      </c>
      <c r="KR53" s="169" t="e">
        <f t="shared" si="327"/>
        <v>#N/A</v>
      </c>
      <c r="KS53" s="169" t="e">
        <f t="shared" si="328"/>
        <v>#N/A</v>
      </c>
      <c r="KT53" s="169" t="e">
        <f t="shared" si="329"/>
        <v>#N/A</v>
      </c>
      <c r="KU53" s="169" t="e">
        <f t="shared" si="330"/>
        <v>#N/A</v>
      </c>
      <c r="KV53" s="169" t="e">
        <f t="shared" si="331"/>
        <v>#N/A</v>
      </c>
      <c r="KW53" s="169" t="e">
        <f t="shared" si="332"/>
        <v>#N/A</v>
      </c>
      <c r="KX53" s="169" t="e">
        <f t="shared" si="333"/>
        <v>#N/A</v>
      </c>
      <c r="KY53" s="169" t="e">
        <f t="shared" si="334"/>
        <v>#N/A</v>
      </c>
      <c r="KZ53" s="169" t="e">
        <f t="shared" si="335"/>
        <v>#N/A</v>
      </c>
      <c r="LA53" s="169" t="e">
        <f t="shared" si="336"/>
        <v>#N/A</v>
      </c>
      <c r="LB53" s="169" t="e">
        <f t="shared" si="337"/>
        <v>#N/A</v>
      </c>
      <c r="LC53" s="169" t="e">
        <f t="shared" si="338"/>
        <v>#N/A</v>
      </c>
      <c r="LD53" s="169" t="e">
        <f t="shared" si="339"/>
        <v>#N/A</v>
      </c>
      <c r="LE53" s="169" t="e">
        <f t="shared" si="340"/>
        <v>#N/A</v>
      </c>
      <c r="LF53" s="169" t="e">
        <f t="shared" si="341"/>
        <v>#N/A</v>
      </c>
      <c r="LG53" s="169" t="e">
        <f t="shared" si="342"/>
        <v>#N/A</v>
      </c>
      <c r="LH53" s="169" t="e">
        <f t="shared" si="343"/>
        <v>#N/A</v>
      </c>
      <c r="LI53" s="169" t="e">
        <f t="shared" si="344"/>
        <v>#N/A</v>
      </c>
      <c r="LJ53" s="169" t="e">
        <f t="shared" si="345"/>
        <v>#N/A</v>
      </c>
      <c r="LK53" s="169" t="e">
        <f t="shared" si="346"/>
        <v>#N/A</v>
      </c>
      <c r="LL53" s="169" t="e">
        <f t="shared" si="347"/>
        <v>#N/A</v>
      </c>
      <c r="LM53" s="169" t="e">
        <f t="shared" si="348"/>
        <v>#N/A</v>
      </c>
      <c r="LN53" s="169" t="e">
        <f t="shared" si="349"/>
        <v>#N/A</v>
      </c>
      <c r="LO53" s="169" t="e">
        <f t="shared" si="350"/>
        <v>#N/A</v>
      </c>
      <c r="LP53" s="169" t="e">
        <f t="shared" si="351"/>
        <v>#N/A</v>
      </c>
      <c r="LQ53" s="169" t="e">
        <f t="shared" si="352"/>
        <v>#N/A</v>
      </c>
      <c r="LR53" s="169" t="e">
        <f t="shared" si="353"/>
        <v>#N/A</v>
      </c>
      <c r="LS53" s="169" t="e">
        <f t="shared" si="354"/>
        <v>#N/A</v>
      </c>
      <c r="LT53" s="169" t="e">
        <f t="shared" si="355"/>
        <v>#N/A</v>
      </c>
      <c r="LU53" s="169" t="e">
        <f t="shared" si="356"/>
        <v>#N/A</v>
      </c>
      <c r="LV53" s="169" t="e">
        <f t="shared" si="357"/>
        <v>#N/A</v>
      </c>
      <c r="LW53" s="169" t="e">
        <f t="shared" si="358"/>
        <v>#N/A</v>
      </c>
      <c r="LX53" s="169" t="e">
        <f t="shared" si="359"/>
        <v>#N/A</v>
      </c>
      <c r="LY53" s="169" t="e">
        <f t="shared" si="360"/>
        <v>#N/A</v>
      </c>
      <c r="LZ53" s="169" t="e">
        <f t="shared" si="361"/>
        <v>#N/A</v>
      </c>
      <c r="MA53" s="169" t="e">
        <f t="shared" si="362"/>
        <v>#N/A</v>
      </c>
      <c r="MB53" s="169" t="e">
        <f t="shared" si="363"/>
        <v>#N/A</v>
      </c>
      <c r="MC53" s="169" t="e">
        <f t="shared" si="364"/>
        <v>#N/A</v>
      </c>
      <c r="MD53" s="169" t="e">
        <f t="shared" si="365"/>
        <v>#N/A</v>
      </c>
      <c r="ME53" s="169" t="e">
        <f t="shared" si="366"/>
        <v>#N/A</v>
      </c>
      <c r="MF53" s="169" t="e">
        <f t="shared" si="367"/>
        <v>#N/A</v>
      </c>
      <c r="MG53" s="169" t="e">
        <f t="shared" si="368"/>
        <v>#N/A</v>
      </c>
      <c r="MH53" s="169" t="e">
        <f t="shared" si="369"/>
        <v>#N/A</v>
      </c>
      <c r="MI53" s="169" t="e">
        <f t="shared" si="370"/>
        <v>#N/A</v>
      </c>
      <c r="MJ53" s="169" t="e">
        <f t="shared" si="371"/>
        <v>#N/A</v>
      </c>
      <c r="MK53" s="169" t="e">
        <f t="shared" si="372"/>
        <v>#N/A</v>
      </c>
      <c r="ML53" s="169" t="e">
        <f t="shared" si="373"/>
        <v>#N/A</v>
      </c>
      <c r="MM53" s="169" t="e">
        <f t="shared" si="374"/>
        <v>#N/A</v>
      </c>
      <c r="MN53" s="169" t="e">
        <f t="shared" si="375"/>
        <v>#N/A</v>
      </c>
      <c r="MO53" s="169" t="e">
        <f t="shared" si="376"/>
        <v>#N/A</v>
      </c>
      <c r="MP53" s="169" t="e">
        <f t="shared" si="377"/>
        <v>#N/A</v>
      </c>
      <c r="MQ53" s="169" t="e">
        <f t="shared" si="378"/>
        <v>#N/A</v>
      </c>
      <c r="MR53" s="169" t="e">
        <f t="shared" si="379"/>
        <v>#N/A</v>
      </c>
      <c r="MS53" s="169" t="e">
        <f t="shared" si="380"/>
        <v>#N/A</v>
      </c>
      <c r="MT53" s="169" t="e">
        <f t="shared" si="381"/>
        <v>#N/A</v>
      </c>
      <c r="MU53" s="169" t="e">
        <f t="shared" si="382"/>
        <v>#N/A</v>
      </c>
      <c r="MV53" s="169" t="e">
        <f t="shared" si="383"/>
        <v>#N/A</v>
      </c>
      <c r="MW53" s="169" t="e">
        <f t="shared" si="384"/>
        <v>#N/A</v>
      </c>
      <c r="MX53" s="169" t="e">
        <f t="shared" si="385"/>
        <v>#N/A</v>
      </c>
      <c r="MY53" s="169" t="e">
        <f t="shared" si="386"/>
        <v>#N/A</v>
      </c>
      <c r="MZ53" s="169" t="e">
        <f t="shared" si="387"/>
        <v>#N/A</v>
      </c>
      <c r="NA53" s="169" t="e">
        <f t="shared" si="388"/>
        <v>#N/A</v>
      </c>
      <c r="NB53" s="169" t="e">
        <f t="shared" si="389"/>
        <v>#N/A</v>
      </c>
      <c r="NC53" s="169" t="e">
        <f t="shared" si="390"/>
        <v>#N/A</v>
      </c>
      <c r="ND53" s="169" t="e">
        <f t="shared" si="391"/>
        <v>#N/A</v>
      </c>
      <c r="NE53" s="169" t="e">
        <f t="shared" si="392"/>
        <v>#N/A</v>
      </c>
      <c r="NF53" s="169" t="e">
        <f t="shared" si="393"/>
        <v>#N/A</v>
      </c>
      <c r="NG53" s="169" t="e">
        <f t="shared" si="394"/>
        <v>#N/A</v>
      </c>
      <c r="NH53" s="169" t="e">
        <f t="shared" si="395"/>
        <v>#N/A</v>
      </c>
      <c r="NI53" s="169" t="e">
        <f t="shared" si="396"/>
        <v>#N/A</v>
      </c>
      <c r="NJ53" s="169" t="e">
        <f t="shared" si="397"/>
        <v>#N/A</v>
      </c>
      <c r="NK53" s="169" t="e">
        <f t="shared" si="398"/>
        <v>#N/A</v>
      </c>
      <c r="NL53" s="169" t="e">
        <f t="shared" si="399"/>
        <v>#N/A</v>
      </c>
      <c r="NM53" s="169" t="e">
        <f t="shared" si="400"/>
        <v>#N/A</v>
      </c>
      <c r="NN53" s="169" t="e">
        <f t="shared" si="401"/>
        <v>#N/A</v>
      </c>
      <c r="NO53" s="169" t="e">
        <f t="shared" si="402"/>
        <v>#N/A</v>
      </c>
      <c r="NP53" s="169" t="e">
        <f t="shared" si="403"/>
        <v>#N/A</v>
      </c>
      <c r="NQ53" s="169" t="e">
        <f t="shared" si="404"/>
        <v>#N/A</v>
      </c>
      <c r="NR53" s="169" t="e">
        <f t="shared" si="405"/>
        <v>#N/A</v>
      </c>
      <c r="NS53" s="169" t="e">
        <f t="shared" si="406"/>
        <v>#N/A</v>
      </c>
      <c r="NT53" s="169" t="e">
        <f t="shared" si="407"/>
        <v>#N/A</v>
      </c>
      <c r="NU53" s="169" t="e">
        <f t="shared" si="408"/>
        <v>#N/A</v>
      </c>
      <c r="NV53" s="169" t="e">
        <f t="shared" si="409"/>
        <v>#N/A</v>
      </c>
      <c r="NW53" s="169" t="e">
        <f t="shared" si="410"/>
        <v>#N/A</v>
      </c>
      <c r="NX53" s="169" t="e">
        <f t="shared" si="411"/>
        <v>#N/A</v>
      </c>
      <c r="NY53" s="169" t="e">
        <f t="shared" si="412"/>
        <v>#N/A</v>
      </c>
      <c r="NZ53" s="169" t="e">
        <f t="shared" si="413"/>
        <v>#N/A</v>
      </c>
      <c r="OA53" s="169" t="e">
        <f t="shared" si="414"/>
        <v>#N/A</v>
      </c>
      <c r="OB53" s="169" t="e">
        <f t="shared" si="415"/>
        <v>#N/A</v>
      </c>
      <c r="OC53" s="169" t="e">
        <f t="shared" si="416"/>
        <v>#N/A</v>
      </c>
      <c r="OD53" s="169" t="e">
        <f t="shared" si="417"/>
        <v>#N/A</v>
      </c>
      <c r="OE53" s="169" t="e">
        <f t="shared" si="418"/>
        <v>#N/A</v>
      </c>
      <c r="OF53" s="169" t="e">
        <f t="shared" si="419"/>
        <v>#N/A</v>
      </c>
      <c r="OG53" s="169" t="e">
        <f t="shared" si="420"/>
        <v>#N/A</v>
      </c>
      <c r="OH53" s="169" t="e">
        <f t="shared" si="421"/>
        <v>#N/A</v>
      </c>
      <c r="OI53" s="169" t="e">
        <f t="shared" si="422"/>
        <v>#N/A</v>
      </c>
      <c r="OJ53" s="169" t="e">
        <f t="shared" si="423"/>
        <v>#N/A</v>
      </c>
      <c r="OK53" s="169" t="e">
        <f t="shared" si="424"/>
        <v>#N/A</v>
      </c>
      <c r="OL53" s="169" t="e">
        <f t="shared" si="425"/>
        <v>#N/A</v>
      </c>
      <c r="OM53" s="169" t="e">
        <f t="shared" si="426"/>
        <v>#N/A</v>
      </c>
      <c r="ON53" s="169" t="e">
        <f t="shared" si="427"/>
        <v>#N/A</v>
      </c>
      <c r="OO53" s="169" t="e">
        <f t="shared" si="428"/>
        <v>#N/A</v>
      </c>
      <c r="OP53" s="169" t="e">
        <f t="shared" si="429"/>
        <v>#N/A</v>
      </c>
      <c r="OQ53" s="169" t="e">
        <f t="shared" si="430"/>
        <v>#N/A</v>
      </c>
      <c r="OR53" s="169" t="e">
        <f t="shared" si="431"/>
        <v>#N/A</v>
      </c>
      <c r="OS53" s="169" t="e">
        <f t="shared" si="432"/>
        <v>#N/A</v>
      </c>
      <c r="OT53" s="169" t="e">
        <f t="shared" si="433"/>
        <v>#N/A</v>
      </c>
      <c r="OU53" s="169" t="e">
        <f t="shared" si="434"/>
        <v>#N/A</v>
      </c>
      <c r="OV53" s="169" t="e">
        <f t="shared" si="435"/>
        <v>#N/A</v>
      </c>
      <c r="OW53" s="169" t="e">
        <f t="shared" si="436"/>
        <v>#N/A</v>
      </c>
      <c r="OX53" s="169" t="e">
        <f t="shared" si="437"/>
        <v>#N/A</v>
      </c>
      <c r="OY53" s="169" t="e">
        <f t="shared" si="438"/>
        <v>#N/A</v>
      </c>
      <c r="OZ53" s="169" t="e">
        <f t="shared" si="439"/>
        <v>#N/A</v>
      </c>
      <c r="PA53" s="169" t="e">
        <f t="shared" si="440"/>
        <v>#N/A</v>
      </c>
      <c r="PB53" s="169" t="e">
        <f t="shared" si="441"/>
        <v>#N/A</v>
      </c>
      <c r="PC53" s="169" t="e">
        <f t="shared" si="442"/>
        <v>#N/A</v>
      </c>
      <c r="PD53" s="169" t="e">
        <f t="shared" si="443"/>
        <v>#N/A</v>
      </c>
      <c r="PE53" s="169" t="e">
        <f t="shared" si="444"/>
        <v>#N/A</v>
      </c>
      <c r="PF53" s="169" t="e">
        <f t="shared" si="445"/>
        <v>#N/A</v>
      </c>
      <c r="PG53" s="169" t="e">
        <f t="shared" si="446"/>
        <v>#N/A</v>
      </c>
      <c r="PH53" s="169" t="e">
        <f t="shared" si="447"/>
        <v>#N/A</v>
      </c>
    </row>
    <row r="54" spans="1:424" hidden="1" x14ac:dyDescent="0.75">
      <c r="A54" s="4">
        <v>51</v>
      </c>
      <c r="B54" s="96" t="str">
        <f t="shared" si="208"/>
        <v/>
      </c>
      <c r="C54" s="95"/>
      <c r="D54" s="96" t="str">
        <f t="shared" si="209"/>
        <v/>
      </c>
      <c r="E54" s="124" t="str">
        <f t="shared" si="0"/>
        <v/>
      </c>
      <c r="F54" s="124" t="str">
        <f t="shared" si="1"/>
        <v/>
      </c>
      <c r="G54" s="73" t="str">
        <f t="shared" si="210"/>
        <v/>
      </c>
      <c r="H54" s="23"/>
      <c r="I54" s="57"/>
      <c r="J54" s="280"/>
      <c r="K54" s="74" t="str">
        <f>IF(AND(B54&gt;0,C54&gt;0,D54&gt;0),IF(ISBLANK(J54),IF(ISBLANK(H54),"",(D54-B54)*VLOOKUP(H54,VLookups!$A$4:$B$13,2,FALSE)),J54),"")</f>
        <v/>
      </c>
      <c r="L54" s="75" t="str">
        <f t="shared" si="246"/>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211"/>
        <v/>
      </c>
      <c r="W54" s="49" t="str">
        <f t="shared" si="212"/>
        <v/>
      </c>
      <c r="X54" s="49" t="str">
        <f t="shared" ref="X54:CI57" si="466">IF(ISNONTEXT($V54),Y54-$V54,"")</f>
        <v/>
      </c>
      <c r="Y54" s="49" t="str">
        <f t="shared" si="466"/>
        <v/>
      </c>
      <c r="Z54" s="49" t="str">
        <f t="shared" si="466"/>
        <v/>
      </c>
      <c r="AA54" s="49" t="str">
        <f t="shared" si="466"/>
        <v/>
      </c>
      <c r="AB54" s="49" t="str">
        <f t="shared" si="466"/>
        <v/>
      </c>
      <c r="AC54" s="49" t="str">
        <f t="shared" si="466"/>
        <v/>
      </c>
      <c r="AD54" s="49" t="str">
        <f t="shared" si="466"/>
        <v/>
      </c>
      <c r="AE54" s="49" t="str">
        <f t="shared" si="466"/>
        <v/>
      </c>
      <c r="AF54" s="49" t="str">
        <f t="shared" si="466"/>
        <v/>
      </c>
      <c r="AG54" s="49" t="str">
        <f t="shared" si="466"/>
        <v/>
      </c>
      <c r="AH54" s="49" t="str">
        <f t="shared" si="466"/>
        <v/>
      </c>
      <c r="AI54" s="49" t="str">
        <f t="shared" si="466"/>
        <v/>
      </c>
      <c r="AJ54" s="49" t="str">
        <f t="shared" si="466"/>
        <v/>
      </c>
      <c r="AK54" s="49" t="str">
        <f t="shared" si="466"/>
        <v/>
      </c>
      <c r="AL54" s="49" t="str">
        <f t="shared" si="466"/>
        <v/>
      </c>
      <c r="AM54" s="49" t="str">
        <f t="shared" si="466"/>
        <v/>
      </c>
      <c r="AN54" s="49" t="str">
        <f t="shared" si="466"/>
        <v/>
      </c>
      <c r="AO54" s="49" t="str">
        <f t="shared" si="466"/>
        <v/>
      </c>
      <c r="AP54" s="49" t="str">
        <f t="shared" si="466"/>
        <v/>
      </c>
      <c r="AQ54" s="49" t="str">
        <f t="shared" si="466"/>
        <v/>
      </c>
      <c r="AR54" s="49" t="str">
        <f t="shared" si="466"/>
        <v/>
      </c>
      <c r="AS54" s="49" t="str">
        <f t="shared" si="466"/>
        <v/>
      </c>
      <c r="AT54" s="49" t="str">
        <f t="shared" si="466"/>
        <v/>
      </c>
      <c r="AU54" s="49" t="str">
        <f t="shared" si="466"/>
        <v/>
      </c>
      <c r="AV54" s="49" t="str">
        <f t="shared" si="466"/>
        <v/>
      </c>
      <c r="AW54" s="49" t="str">
        <f t="shared" si="466"/>
        <v/>
      </c>
      <c r="AX54" s="49" t="str">
        <f t="shared" si="466"/>
        <v/>
      </c>
      <c r="AY54" s="49" t="str">
        <f t="shared" si="466"/>
        <v/>
      </c>
      <c r="AZ54" s="49" t="str">
        <f t="shared" si="466"/>
        <v/>
      </c>
      <c r="BA54" s="49" t="str">
        <f t="shared" si="466"/>
        <v/>
      </c>
      <c r="BB54" s="49" t="str">
        <f t="shared" si="466"/>
        <v/>
      </c>
      <c r="BC54" s="49" t="str">
        <f t="shared" si="466"/>
        <v/>
      </c>
      <c r="BD54" s="49" t="str">
        <f t="shared" si="466"/>
        <v/>
      </c>
      <c r="BE54" s="49" t="str">
        <f t="shared" si="466"/>
        <v/>
      </c>
      <c r="BF54" s="49" t="str">
        <f t="shared" si="466"/>
        <v/>
      </c>
      <c r="BG54" s="49" t="str">
        <f t="shared" si="466"/>
        <v/>
      </c>
      <c r="BH54" s="49" t="str">
        <f t="shared" si="466"/>
        <v/>
      </c>
      <c r="BI54" s="49" t="str">
        <f t="shared" si="466"/>
        <v/>
      </c>
      <c r="BJ54" s="49" t="str">
        <f t="shared" si="466"/>
        <v/>
      </c>
      <c r="BK54" s="49" t="str">
        <f t="shared" si="466"/>
        <v/>
      </c>
      <c r="BL54" s="49" t="str">
        <f t="shared" si="466"/>
        <v/>
      </c>
      <c r="BM54" s="49" t="str">
        <f t="shared" si="466"/>
        <v/>
      </c>
      <c r="BN54" s="49" t="str">
        <f t="shared" si="466"/>
        <v/>
      </c>
      <c r="BO54" s="49" t="str">
        <f t="shared" si="466"/>
        <v/>
      </c>
      <c r="BP54" s="49" t="str">
        <f t="shared" si="466"/>
        <v/>
      </c>
      <c r="BQ54" s="49" t="str">
        <f t="shared" si="466"/>
        <v/>
      </c>
      <c r="BR54" s="49" t="str">
        <f t="shared" si="466"/>
        <v/>
      </c>
      <c r="BS54" s="49" t="str">
        <f t="shared" si="466"/>
        <v/>
      </c>
      <c r="BT54" s="49" t="str">
        <f t="shared" si="466"/>
        <v/>
      </c>
      <c r="BU54" s="49" t="str">
        <f t="shared" si="466"/>
        <v/>
      </c>
      <c r="BV54" s="49" t="str">
        <f t="shared" si="466"/>
        <v/>
      </c>
      <c r="BW54" s="49" t="str">
        <f t="shared" si="466"/>
        <v/>
      </c>
      <c r="BX54" s="49" t="str">
        <f t="shared" si="466"/>
        <v/>
      </c>
      <c r="BY54" s="49" t="str">
        <f t="shared" si="466"/>
        <v/>
      </c>
      <c r="BZ54" s="49" t="str">
        <f t="shared" si="466"/>
        <v/>
      </c>
      <c r="CA54" s="49" t="str">
        <f t="shared" si="466"/>
        <v/>
      </c>
      <c r="CB54" s="49" t="str">
        <f t="shared" si="466"/>
        <v/>
      </c>
      <c r="CC54" s="49" t="str">
        <f t="shared" si="466"/>
        <v/>
      </c>
      <c r="CD54" s="49" t="str">
        <f t="shared" si="466"/>
        <v/>
      </c>
      <c r="CE54" s="49" t="str">
        <f t="shared" si="466"/>
        <v/>
      </c>
      <c r="CF54" s="49" t="str">
        <f t="shared" si="466"/>
        <v/>
      </c>
      <c r="CG54" s="49" t="str">
        <f t="shared" si="466"/>
        <v/>
      </c>
      <c r="CH54" s="49" t="str">
        <f t="shared" si="466"/>
        <v/>
      </c>
      <c r="CI54" s="49" t="str">
        <f t="shared" si="466"/>
        <v/>
      </c>
      <c r="CJ54" s="49" t="str">
        <f t="shared" si="464"/>
        <v/>
      </c>
      <c r="CK54" s="49" t="str">
        <f t="shared" si="464"/>
        <v/>
      </c>
      <c r="CL54" s="49" t="str">
        <f t="shared" si="464"/>
        <v/>
      </c>
      <c r="CM54" s="49" t="str">
        <f t="shared" si="464"/>
        <v/>
      </c>
      <c r="CN54" s="49" t="str">
        <f t="shared" si="464"/>
        <v/>
      </c>
      <c r="CO54" s="49" t="str">
        <f t="shared" si="464"/>
        <v/>
      </c>
      <c r="CP54" s="49" t="str">
        <f t="shared" si="464"/>
        <v/>
      </c>
      <c r="CQ54" s="49" t="str">
        <f t="shared" si="464"/>
        <v/>
      </c>
      <c r="CR54" s="49" t="str">
        <f t="shared" si="464"/>
        <v/>
      </c>
      <c r="CS54" s="49" t="str">
        <f t="shared" si="464"/>
        <v/>
      </c>
      <c r="CT54" s="49" t="str">
        <f t="shared" si="464"/>
        <v/>
      </c>
      <c r="CU54" s="49" t="str">
        <f t="shared" si="464"/>
        <v/>
      </c>
      <c r="CV54" s="49" t="str">
        <f t="shared" si="464"/>
        <v/>
      </c>
      <c r="CW54" s="49" t="str">
        <f t="shared" si="464"/>
        <v/>
      </c>
      <c r="CX54" s="49" t="str">
        <f t="shared" si="464"/>
        <v/>
      </c>
      <c r="CY54" s="49" t="str">
        <f t="shared" si="464"/>
        <v/>
      </c>
      <c r="CZ54" s="49" t="str">
        <f t="shared" si="464"/>
        <v/>
      </c>
      <c r="DA54" s="49" t="str">
        <f t="shared" si="464"/>
        <v/>
      </c>
      <c r="DB54" s="49" t="str">
        <f t="shared" si="464"/>
        <v/>
      </c>
      <c r="DC54" s="49" t="str">
        <f t="shared" si="464"/>
        <v/>
      </c>
      <c r="DD54" s="49" t="str">
        <f t="shared" si="464"/>
        <v/>
      </c>
      <c r="DE54" s="49" t="str">
        <f t="shared" si="464"/>
        <v/>
      </c>
      <c r="DF54" s="49" t="str">
        <f t="shared" si="464"/>
        <v/>
      </c>
      <c r="DG54" s="49" t="str">
        <f t="shared" si="464"/>
        <v/>
      </c>
      <c r="DH54" s="49" t="str">
        <f t="shared" si="464"/>
        <v/>
      </c>
      <c r="DI54" s="49" t="str">
        <f t="shared" si="464"/>
        <v/>
      </c>
      <c r="DJ54" s="49" t="str">
        <f t="shared" si="464"/>
        <v/>
      </c>
      <c r="DK54" s="49" t="str">
        <f t="shared" si="464"/>
        <v/>
      </c>
      <c r="DL54" s="49" t="str">
        <f t="shared" si="464"/>
        <v/>
      </c>
      <c r="DM54" s="49" t="str">
        <f t="shared" si="464"/>
        <v/>
      </c>
      <c r="DN54" s="49" t="str">
        <f t="shared" si="464"/>
        <v/>
      </c>
      <c r="DO54" s="49" t="str">
        <f t="shared" si="464"/>
        <v/>
      </c>
      <c r="DP54" s="49" t="str">
        <f t="shared" si="464"/>
        <v/>
      </c>
      <c r="DQ54" s="49" t="str">
        <f t="shared" si="464"/>
        <v/>
      </c>
      <c r="DR54" s="49" t="str">
        <f t="shared" si="464"/>
        <v/>
      </c>
      <c r="DS54" s="183" t="str">
        <f t="shared" si="213"/>
        <v/>
      </c>
      <c r="DT54" s="49" t="str">
        <f t="shared" si="214"/>
        <v/>
      </c>
      <c r="DU54" s="49" t="str">
        <f t="shared" ref="DU54:GF57" si="467">IF(ISNONTEXT($V54),DT54+$V54,"")</f>
        <v/>
      </c>
      <c r="DV54" s="49" t="str">
        <f t="shared" si="467"/>
        <v/>
      </c>
      <c r="DW54" s="49" t="str">
        <f t="shared" si="467"/>
        <v/>
      </c>
      <c r="DX54" s="49" t="str">
        <f t="shared" si="467"/>
        <v/>
      </c>
      <c r="DY54" s="49" t="str">
        <f t="shared" si="467"/>
        <v/>
      </c>
      <c r="DZ54" s="49" t="str">
        <f t="shared" si="467"/>
        <v/>
      </c>
      <c r="EA54" s="49" t="str">
        <f t="shared" si="467"/>
        <v/>
      </c>
      <c r="EB54" s="49" t="str">
        <f t="shared" si="467"/>
        <v/>
      </c>
      <c r="EC54" s="49" t="str">
        <f t="shared" si="467"/>
        <v/>
      </c>
      <c r="ED54" s="49" t="str">
        <f t="shared" si="467"/>
        <v/>
      </c>
      <c r="EE54" s="49" t="str">
        <f t="shared" si="467"/>
        <v/>
      </c>
      <c r="EF54" s="49" t="str">
        <f t="shared" si="467"/>
        <v/>
      </c>
      <c r="EG54" s="49" t="str">
        <f t="shared" si="467"/>
        <v/>
      </c>
      <c r="EH54" s="49" t="str">
        <f t="shared" si="467"/>
        <v/>
      </c>
      <c r="EI54" s="49" t="str">
        <f t="shared" si="467"/>
        <v/>
      </c>
      <c r="EJ54" s="49" t="str">
        <f t="shared" si="467"/>
        <v/>
      </c>
      <c r="EK54" s="49" t="str">
        <f t="shared" si="467"/>
        <v/>
      </c>
      <c r="EL54" s="49" t="str">
        <f t="shared" si="467"/>
        <v/>
      </c>
      <c r="EM54" s="49" t="str">
        <f t="shared" si="467"/>
        <v/>
      </c>
      <c r="EN54" s="49" t="str">
        <f t="shared" si="467"/>
        <v/>
      </c>
      <c r="EO54" s="49" t="str">
        <f t="shared" si="467"/>
        <v/>
      </c>
      <c r="EP54" s="49" t="str">
        <f t="shared" si="467"/>
        <v/>
      </c>
      <c r="EQ54" s="49" t="str">
        <f t="shared" si="467"/>
        <v/>
      </c>
      <c r="ER54" s="49" t="str">
        <f t="shared" si="467"/>
        <v/>
      </c>
      <c r="ES54" s="49" t="str">
        <f t="shared" si="467"/>
        <v/>
      </c>
      <c r="ET54" s="49" t="str">
        <f t="shared" si="467"/>
        <v/>
      </c>
      <c r="EU54" s="49" t="str">
        <f t="shared" si="467"/>
        <v/>
      </c>
      <c r="EV54" s="49" t="str">
        <f t="shared" si="467"/>
        <v/>
      </c>
      <c r="EW54" s="49" t="str">
        <f t="shared" si="467"/>
        <v/>
      </c>
      <c r="EX54" s="49" t="str">
        <f t="shared" si="467"/>
        <v/>
      </c>
      <c r="EY54" s="49" t="str">
        <f t="shared" si="467"/>
        <v/>
      </c>
      <c r="EZ54" s="49" t="str">
        <f t="shared" si="467"/>
        <v/>
      </c>
      <c r="FA54" s="49" t="str">
        <f t="shared" si="467"/>
        <v/>
      </c>
      <c r="FB54" s="49" t="str">
        <f t="shared" si="467"/>
        <v/>
      </c>
      <c r="FC54" s="49" t="str">
        <f t="shared" si="467"/>
        <v/>
      </c>
      <c r="FD54" s="49" t="str">
        <f t="shared" si="467"/>
        <v/>
      </c>
      <c r="FE54" s="49" t="str">
        <f t="shared" si="467"/>
        <v/>
      </c>
      <c r="FF54" s="49" t="str">
        <f t="shared" si="467"/>
        <v/>
      </c>
      <c r="FG54" s="49" t="str">
        <f t="shared" si="467"/>
        <v/>
      </c>
      <c r="FH54" s="49" t="str">
        <f t="shared" si="467"/>
        <v/>
      </c>
      <c r="FI54" s="49" t="str">
        <f t="shared" si="467"/>
        <v/>
      </c>
      <c r="FJ54" s="49" t="str">
        <f t="shared" si="467"/>
        <v/>
      </c>
      <c r="FK54" s="49" t="str">
        <f t="shared" si="467"/>
        <v/>
      </c>
      <c r="FL54" s="49" t="str">
        <f t="shared" si="467"/>
        <v/>
      </c>
      <c r="FM54" s="49" t="str">
        <f t="shared" si="467"/>
        <v/>
      </c>
      <c r="FN54" s="49" t="str">
        <f t="shared" si="467"/>
        <v/>
      </c>
      <c r="FO54" s="49" t="str">
        <f t="shared" si="467"/>
        <v/>
      </c>
      <c r="FP54" s="49" t="str">
        <f t="shared" si="467"/>
        <v/>
      </c>
      <c r="FQ54" s="49" t="str">
        <f t="shared" si="467"/>
        <v/>
      </c>
      <c r="FR54" s="49" t="str">
        <f t="shared" si="467"/>
        <v/>
      </c>
      <c r="FS54" s="49" t="str">
        <f t="shared" si="467"/>
        <v/>
      </c>
      <c r="FT54" s="49" t="str">
        <f t="shared" si="467"/>
        <v/>
      </c>
      <c r="FU54" s="49" t="str">
        <f t="shared" si="467"/>
        <v/>
      </c>
      <c r="FV54" s="49" t="str">
        <f t="shared" si="467"/>
        <v/>
      </c>
      <c r="FW54" s="49" t="str">
        <f t="shared" si="467"/>
        <v/>
      </c>
      <c r="FX54" s="49" t="str">
        <f t="shared" si="467"/>
        <v/>
      </c>
      <c r="FY54" s="49" t="str">
        <f t="shared" si="467"/>
        <v/>
      </c>
      <c r="FZ54" s="49" t="str">
        <f t="shared" si="467"/>
        <v/>
      </c>
      <c r="GA54" s="49" t="str">
        <f t="shared" si="467"/>
        <v/>
      </c>
      <c r="GB54" s="49" t="str">
        <f t="shared" si="467"/>
        <v/>
      </c>
      <c r="GC54" s="49" t="str">
        <f t="shared" si="467"/>
        <v/>
      </c>
      <c r="GD54" s="49" t="str">
        <f t="shared" si="467"/>
        <v/>
      </c>
      <c r="GE54" s="49" t="str">
        <f t="shared" si="467"/>
        <v/>
      </c>
      <c r="GF54" s="49" t="str">
        <f t="shared" si="467"/>
        <v/>
      </c>
      <c r="GG54" s="49" t="str">
        <f t="shared" si="465"/>
        <v/>
      </c>
      <c r="GH54" s="49" t="str">
        <f t="shared" si="465"/>
        <v/>
      </c>
      <c r="GI54" s="49" t="str">
        <f t="shared" si="465"/>
        <v/>
      </c>
      <c r="GJ54" s="49" t="str">
        <f t="shared" si="465"/>
        <v/>
      </c>
      <c r="GK54" s="49" t="str">
        <f t="shared" si="465"/>
        <v/>
      </c>
      <c r="GL54" s="49" t="str">
        <f t="shared" si="465"/>
        <v/>
      </c>
      <c r="GM54" s="49" t="str">
        <f t="shared" si="465"/>
        <v/>
      </c>
      <c r="GN54" s="49" t="str">
        <f t="shared" si="465"/>
        <v/>
      </c>
      <c r="GO54" s="49" t="str">
        <f t="shared" si="465"/>
        <v/>
      </c>
      <c r="GP54" s="49" t="str">
        <f t="shared" si="465"/>
        <v/>
      </c>
      <c r="GQ54" s="49" t="str">
        <f t="shared" si="465"/>
        <v/>
      </c>
      <c r="GR54" s="49" t="str">
        <f t="shared" si="465"/>
        <v/>
      </c>
      <c r="GS54" s="49" t="str">
        <f t="shared" si="465"/>
        <v/>
      </c>
      <c r="GT54" s="49" t="str">
        <f t="shared" si="465"/>
        <v/>
      </c>
      <c r="GU54" s="49" t="str">
        <f t="shared" si="465"/>
        <v/>
      </c>
      <c r="GV54" s="49" t="str">
        <f t="shared" si="465"/>
        <v/>
      </c>
      <c r="GW54" s="49" t="str">
        <f t="shared" si="465"/>
        <v/>
      </c>
      <c r="GX54" s="49" t="str">
        <f t="shared" si="465"/>
        <v/>
      </c>
      <c r="GY54" s="49" t="str">
        <f t="shared" si="465"/>
        <v/>
      </c>
      <c r="GZ54" s="49" t="str">
        <f t="shared" si="465"/>
        <v/>
      </c>
      <c r="HA54" s="49" t="str">
        <f t="shared" si="465"/>
        <v/>
      </c>
      <c r="HB54" s="49" t="str">
        <f t="shared" si="465"/>
        <v/>
      </c>
      <c r="HC54" s="49" t="str">
        <f t="shared" si="465"/>
        <v/>
      </c>
      <c r="HD54" s="49" t="str">
        <f t="shared" si="465"/>
        <v/>
      </c>
      <c r="HE54" s="49" t="str">
        <f t="shared" si="465"/>
        <v/>
      </c>
      <c r="HF54" s="49" t="str">
        <f t="shared" si="465"/>
        <v/>
      </c>
      <c r="HG54" s="49" t="str">
        <f t="shared" si="465"/>
        <v/>
      </c>
      <c r="HH54" s="49" t="str">
        <f t="shared" si="465"/>
        <v/>
      </c>
      <c r="HI54" s="49" t="str">
        <f t="shared" si="465"/>
        <v/>
      </c>
      <c r="HJ54" s="49" t="str">
        <f t="shared" si="465"/>
        <v/>
      </c>
      <c r="HK54" s="49" t="str">
        <f t="shared" si="465"/>
        <v/>
      </c>
      <c r="HL54" s="49" t="str">
        <f t="shared" si="465"/>
        <v/>
      </c>
      <c r="HM54" s="49" t="str">
        <f t="shared" si="465"/>
        <v/>
      </c>
      <c r="HN54" s="49" t="str">
        <f t="shared" si="465"/>
        <v/>
      </c>
      <c r="HO54" s="49" t="str">
        <f t="shared" si="465"/>
        <v/>
      </c>
      <c r="HP54" s="169" t="e">
        <f t="shared" si="247"/>
        <v>#N/A</v>
      </c>
      <c r="HQ54" s="169" t="e">
        <f t="shared" si="248"/>
        <v>#N/A</v>
      </c>
      <c r="HR54" s="169" t="e">
        <f t="shared" si="249"/>
        <v>#N/A</v>
      </c>
      <c r="HS54" s="169" t="e">
        <f t="shared" si="250"/>
        <v>#N/A</v>
      </c>
      <c r="HT54" s="169" t="e">
        <f t="shared" si="251"/>
        <v>#N/A</v>
      </c>
      <c r="HU54" s="169" t="e">
        <f t="shared" si="252"/>
        <v>#N/A</v>
      </c>
      <c r="HV54" s="169" t="e">
        <f t="shared" si="253"/>
        <v>#N/A</v>
      </c>
      <c r="HW54" s="169" t="e">
        <f t="shared" si="254"/>
        <v>#N/A</v>
      </c>
      <c r="HX54" s="169" t="e">
        <f t="shared" si="255"/>
        <v>#N/A</v>
      </c>
      <c r="HY54" s="169" t="e">
        <f t="shared" si="256"/>
        <v>#N/A</v>
      </c>
      <c r="HZ54" s="169" t="e">
        <f t="shared" si="257"/>
        <v>#N/A</v>
      </c>
      <c r="IA54" s="169" t="e">
        <f t="shared" si="258"/>
        <v>#N/A</v>
      </c>
      <c r="IB54" s="169" t="e">
        <f t="shared" si="259"/>
        <v>#N/A</v>
      </c>
      <c r="IC54" s="169" t="e">
        <f t="shared" si="260"/>
        <v>#N/A</v>
      </c>
      <c r="ID54" s="169" t="e">
        <f t="shared" si="261"/>
        <v>#N/A</v>
      </c>
      <c r="IE54" s="169" t="e">
        <f t="shared" si="262"/>
        <v>#N/A</v>
      </c>
      <c r="IF54" s="169" t="e">
        <f t="shared" si="263"/>
        <v>#N/A</v>
      </c>
      <c r="IG54" s="169" t="e">
        <f t="shared" si="264"/>
        <v>#N/A</v>
      </c>
      <c r="IH54" s="169" t="e">
        <f t="shared" si="265"/>
        <v>#N/A</v>
      </c>
      <c r="II54" s="169" t="e">
        <f t="shared" si="266"/>
        <v>#N/A</v>
      </c>
      <c r="IJ54" s="169" t="e">
        <f t="shared" si="267"/>
        <v>#N/A</v>
      </c>
      <c r="IK54" s="169" t="e">
        <f t="shared" si="268"/>
        <v>#N/A</v>
      </c>
      <c r="IL54" s="169" t="e">
        <f t="shared" si="269"/>
        <v>#N/A</v>
      </c>
      <c r="IM54" s="169" t="e">
        <f t="shared" si="270"/>
        <v>#N/A</v>
      </c>
      <c r="IN54" s="169" t="e">
        <f t="shared" si="271"/>
        <v>#N/A</v>
      </c>
      <c r="IO54" s="169" t="e">
        <f t="shared" si="272"/>
        <v>#N/A</v>
      </c>
      <c r="IP54" s="169" t="e">
        <f t="shared" si="273"/>
        <v>#N/A</v>
      </c>
      <c r="IQ54" s="169" t="e">
        <f t="shared" si="274"/>
        <v>#N/A</v>
      </c>
      <c r="IR54" s="169" t="e">
        <f t="shared" si="275"/>
        <v>#N/A</v>
      </c>
      <c r="IS54" s="169" t="e">
        <f t="shared" si="276"/>
        <v>#N/A</v>
      </c>
      <c r="IT54" s="169" t="e">
        <f t="shared" si="277"/>
        <v>#N/A</v>
      </c>
      <c r="IU54" s="169" t="e">
        <f t="shared" si="278"/>
        <v>#N/A</v>
      </c>
      <c r="IV54" s="169" t="e">
        <f t="shared" si="279"/>
        <v>#N/A</v>
      </c>
      <c r="IW54" s="169" t="e">
        <f t="shared" si="280"/>
        <v>#N/A</v>
      </c>
      <c r="IX54" s="169" t="e">
        <f t="shared" si="281"/>
        <v>#N/A</v>
      </c>
      <c r="IY54" s="169" t="e">
        <f t="shared" si="282"/>
        <v>#N/A</v>
      </c>
      <c r="IZ54" s="169" t="e">
        <f t="shared" si="283"/>
        <v>#N/A</v>
      </c>
      <c r="JA54" s="169" t="e">
        <f t="shared" si="284"/>
        <v>#N/A</v>
      </c>
      <c r="JB54" s="169" t="e">
        <f t="shared" si="285"/>
        <v>#N/A</v>
      </c>
      <c r="JC54" s="169" t="e">
        <f t="shared" si="286"/>
        <v>#N/A</v>
      </c>
      <c r="JD54" s="169" t="e">
        <f t="shared" si="287"/>
        <v>#N/A</v>
      </c>
      <c r="JE54" s="169" t="e">
        <f t="shared" si="288"/>
        <v>#N/A</v>
      </c>
      <c r="JF54" s="169" t="e">
        <f t="shared" si="289"/>
        <v>#N/A</v>
      </c>
      <c r="JG54" s="169" t="e">
        <f t="shared" si="290"/>
        <v>#N/A</v>
      </c>
      <c r="JH54" s="169" t="e">
        <f t="shared" si="291"/>
        <v>#N/A</v>
      </c>
      <c r="JI54" s="169" t="e">
        <f t="shared" si="292"/>
        <v>#N/A</v>
      </c>
      <c r="JJ54" s="169" t="e">
        <f t="shared" si="293"/>
        <v>#N/A</v>
      </c>
      <c r="JK54" s="169" t="e">
        <f t="shared" si="294"/>
        <v>#N/A</v>
      </c>
      <c r="JL54" s="169" t="e">
        <f t="shared" si="295"/>
        <v>#N/A</v>
      </c>
      <c r="JM54" s="169" t="e">
        <f t="shared" si="296"/>
        <v>#N/A</v>
      </c>
      <c r="JN54" s="169" t="e">
        <f t="shared" si="297"/>
        <v>#N/A</v>
      </c>
      <c r="JO54" s="169" t="e">
        <f t="shared" si="298"/>
        <v>#N/A</v>
      </c>
      <c r="JP54" s="169" t="e">
        <f t="shared" si="299"/>
        <v>#N/A</v>
      </c>
      <c r="JQ54" s="169" t="e">
        <f t="shared" si="300"/>
        <v>#N/A</v>
      </c>
      <c r="JR54" s="169" t="e">
        <f t="shared" si="301"/>
        <v>#N/A</v>
      </c>
      <c r="JS54" s="169" t="e">
        <f t="shared" si="302"/>
        <v>#N/A</v>
      </c>
      <c r="JT54" s="169" t="e">
        <f t="shared" si="303"/>
        <v>#N/A</v>
      </c>
      <c r="JU54" s="169" t="e">
        <f t="shared" si="304"/>
        <v>#N/A</v>
      </c>
      <c r="JV54" s="169" t="e">
        <f t="shared" si="305"/>
        <v>#N/A</v>
      </c>
      <c r="JW54" s="169" t="e">
        <f t="shared" si="306"/>
        <v>#N/A</v>
      </c>
      <c r="JX54" s="169" t="e">
        <f t="shared" si="307"/>
        <v>#N/A</v>
      </c>
      <c r="JY54" s="169" t="e">
        <f t="shared" si="308"/>
        <v>#N/A</v>
      </c>
      <c r="JZ54" s="169" t="e">
        <f t="shared" si="309"/>
        <v>#N/A</v>
      </c>
      <c r="KA54" s="169" t="e">
        <f t="shared" si="310"/>
        <v>#N/A</v>
      </c>
      <c r="KB54" s="169" t="e">
        <f t="shared" si="311"/>
        <v>#N/A</v>
      </c>
      <c r="KC54" s="169" t="e">
        <f t="shared" si="312"/>
        <v>#N/A</v>
      </c>
      <c r="KD54" s="169" t="e">
        <f t="shared" si="313"/>
        <v>#N/A</v>
      </c>
      <c r="KE54" s="169" t="e">
        <f t="shared" si="314"/>
        <v>#N/A</v>
      </c>
      <c r="KF54" s="169" t="e">
        <f t="shared" si="315"/>
        <v>#N/A</v>
      </c>
      <c r="KG54" s="169" t="e">
        <f t="shared" si="316"/>
        <v>#N/A</v>
      </c>
      <c r="KH54" s="169" t="e">
        <f t="shared" si="317"/>
        <v>#N/A</v>
      </c>
      <c r="KI54" s="169" t="e">
        <f t="shared" si="318"/>
        <v>#N/A</v>
      </c>
      <c r="KJ54" s="169" t="e">
        <f t="shared" si="319"/>
        <v>#N/A</v>
      </c>
      <c r="KK54" s="169" t="e">
        <f t="shared" si="320"/>
        <v>#N/A</v>
      </c>
      <c r="KL54" s="169" t="e">
        <f t="shared" si="321"/>
        <v>#N/A</v>
      </c>
      <c r="KM54" s="169" t="e">
        <f t="shared" si="322"/>
        <v>#N/A</v>
      </c>
      <c r="KN54" s="169" t="e">
        <f t="shared" si="323"/>
        <v>#N/A</v>
      </c>
      <c r="KO54" s="169" t="e">
        <f t="shared" si="324"/>
        <v>#N/A</v>
      </c>
      <c r="KP54" s="169" t="e">
        <f t="shared" si="325"/>
        <v>#N/A</v>
      </c>
      <c r="KQ54" s="169" t="e">
        <f t="shared" si="326"/>
        <v>#N/A</v>
      </c>
      <c r="KR54" s="169" t="e">
        <f t="shared" si="327"/>
        <v>#N/A</v>
      </c>
      <c r="KS54" s="169" t="e">
        <f t="shared" si="328"/>
        <v>#N/A</v>
      </c>
      <c r="KT54" s="169" t="e">
        <f t="shared" si="329"/>
        <v>#N/A</v>
      </c>
      <c r="KU54" s="169" t="e">
        <f t="shared" si="330"/>
        <v>#N/A</v>
      </c>
      <c r="KV54" s="169" t="e">
        <f t="shared" si="331"/>
        <v>#N/A</v>
      </c>
      <c r="KW54" s="169" t="e">
        <f t="shared" si="332"/>
        <v>#N/A</v>
      </c>
      <c r="KX54" s="169" t="e">
        <f t="shared" si="333"/>
        <v>#N/A</v>
      </c>
      <c r="KY54" s="169" t="e">
        <f t="shared" si="334"/>
        <v>#N/A</v>
      </c>
      <c r="KZ54" s="169" t="e">
        <f t="shared" si="335"/>
        <v>#N/A</v>
      </c>
      <c r="LA54" s="169" t="e">
        <f t="shared" si="336"/>
        <v>#N/A</v>
      </c>
      <c r="LB54" s="169" t="e">
        <f t="shared" si="337"/>
        <v>#N/A</v>
      </c>
      <c r="LC54" s="169" t="e">
        <f t="shared" si="338"/>
        <v>#N/A</v>
      </c>
      <c r="LD54" s="169" t="e">
        <f t="shared" si="339"/>
        <v>#N/A</v>
      </c>
      <c r="LE54" s="169" t="e">
        <f t="shared" si="340"/>
        <v>#N/A</v>
      </c>
      <c r="LF54" s="169" t="e">
        <f t="shared" si="341"/>
        <v>#N/A</v>
      </c>
      <c r="LG54" s="169" t="e">
        <f t="shared" si="342"/>
        <v>#N/A</v>
      </c>
      <c r="LH54" s="169" t="e">
        <f t="shared" si="343"/>
        <v>#N/A</v>
      </c>
      <c r="LI54" s="169" t="e">
        <f t="shared" si="344"/>
        <v>#N/A</v>
      </c>
      <c r="LJ54" s="169" t="e">
        <f t="shared" si="345"/>
        <v>#N/A</v>
      </c>
      <c r="LK54" s="169" t="e">
        <f t="shared" si="346"/>
        <v>#N/A</v>
      </c>
      <c r="LL54" s="169" t="e">
        <f t="shared" si="347"/>
        <v>#N/A</v>
      </c>
      <c r="LM54" s="169" t="e">
        <f t="shared" si="348"/>
        <v>#N/A</v>
      </c>
      <c r="LN54" s="169" t="e">
        <f t="shared" si="349"/>
        <v>#N/A</v>
      </c>
      <c r="LO54" s="169" t="e">
        <f t="shared" si="350"/>
        <v>#N/A</v>
      </c>
      <c r="LP54" s="169" t="e">
        <f t="shared" si="351"/>
        <v>#N/A</v>
      </c>
      <c r="LQ54" s="169" t="e">
        <f t="shared" si="352"/>
        <v>#N/A</v>
      </c>
      <c r="LR54" s="169" t="e">
        <f t="shared" si="353"/>
        <v>#N/A</v>
      </c>
      <c r="LS54" s="169" t="e">
        <f t="shared" si="354"/>
        <v>#N/A</v>
      </c>
      <c r="LT54" s="169" t="e">
        <f t="shared" si="355"/>
        <v>#N/A</v>
      </c>
      <c r="LU54" s="169" t="e">
        <f t="shared" si="356"/>
        <v>#N/A</v>
      </c>
      <c r="LV54" s="169" t="e">
        <f t="shared" si="357"/>
        <v>#N/A</v>
      </c>
      <c r="LW54" s="169" t="e">
        <f t="shared" si="358"/>
        <v>#N/A</v>
      </c>
      <c r="LX54" s="169" t="e">
        <f t="shared" si="359"/>
        <v>#N/A</v>
      </c>
      <c r="LY54" s="169" t="e">
        <f t="shared" si="360"/>
        <v>#N/A</v>
      </c>
      <c r="LZ54" s="169" t="e">
        <f t="shared" si="361"/>
        <v>#N/A</v>
      </c>
      <c r="MA54" s="169" t="e">
        <f t="shared" si="362"/>
        <v>#N/A</v>
      </c>
      <c r="MB54" s="169" t="e">
        <f t="shared" si="363"/>
        <v>#N/A</v>
      </c>
      <c r="MC54" s="169" t="e">
        <f t="shared" si="364"/>
        <v>#N/A</v>
      </c>
      <c r="MD54" s="169" t="e">
        <f t="shared" si="365"/>
        <v>#N/A</v>
      </c>
      <c r="ME54" s="169" t="e">
        <f t="shared" si="366"/>
        <v>#N/A</v>
      </c>
      <c r="MF54" s="169" t="e">
        <f t="shared" si="367"/>
        <v>#N/A</v>
      </c>
      <c r="MG54" s="169" t="e">
        <f t="shared" si="368"/>
        <v>#N/A</v>
      </c>
      <c r="MH54" s="169" t="e">
        <f t="shared" si="369"/>
        <v>#N/A</v>
      </c>
      <c r="MI54" s="169" t="e">
        <f t="shared" si="370"/>
        <v>#N/A</v>
      </c>
      <c r="MJ54" s="169" t="e">
        <f t="shared" si="371"/>
        <v>#N/A</v>
      </c>
      <c r="MK54" s="169" t="e">
        <f t="shared" si="372"/>
        <v>#N/A</v>
      </c>
      <c r="ML54" s="169" t="e">
        <f t="shared" si="373"/>
        <v>#N/A</v>
      </c>
      <c r="MM54" s="169" t="e">
        <f t="shared" si="374"/>
        <v>#N/A</v>
      </c>
      <c r="MN54" s="169" t="e">
        <f t="shared" si="375"/>
        <v>#N/A</v>
      </c>
      <c r="MO54" s="169" t="e">
        <f t="shared" si="376"/>
        <v>#N/A</v>
      </c>
      <c r="MP54" s="169" t="e">
        <f t="shared" si="377"/>
        <v>#N/A</v>
      </c>
      <c r="MQ54" s="169" t="e">
        <f t="shared" si="378"/>
        <v>#N/A</v>
      </c>
      <c r="MR54" s="169" t="e">
        <f t="shared" si="379"/>
        <v>#N/A</v>
      </c>
      <c r="MS54" s="169" t="e">
        <f t="shared" si="380"/>
        <v>#N/A</v>
      </c>
      <c r="MT54" s="169" t="e">
        <f t="shared" si="381"/>
        <v>#N/A</v>
      </c>
      <c r="MU54" s="169" t="e">
        <f t="shared" si="382"/>
        <v>#N/A</v>
      </c>
      <c r="MV54" s="169" t="e">
        <f t="shared" si="383"/>
        <v>#N/A</v>
      </c>
      <c r="MW54" s="169" t="e">
        <f t="shared" si="384"/>
        <v>#N/A</v>
      </c>
      <c r="MX54" s="169" t="e">
        <f t="shared" si="385"/>
        <v>#N/A</v>
      </c>
      <c r="MY54" s="169" t="e">
        <f t="shared" si="386"/>
        <v>#N/A</v>
      </c>
      <c r="MZ54" s="169" t="e">
        <f t="shared" si="387"/>
        <v>#N/A</v>
      </c>
      <c r="NA54" s="169" t="e">
        <f t="shared" si="388"/>
        <v>#N/A</v>
      </c>
      <c r="NB54" s="169" t="e">
        <f t="shared" si="389"/>
        <v>#N/A</v>
      </c>
      <c r="NC54" s="169" t="e">
        <f t="shared" si="390"/>
        <v>#N/A</v>
      </c>
      <c r="ND54" s="169" t="e">
        <f t="shared" si="391"/>
        <v>#N/A</v>
      </c>
      <c r="NE54" s="169" t="e">
        <f t="shared" si="392"/>
        <v>#N/A</v>
      </c>
      <c r="NF54" s="169" t="e">
        <f t="shared" si="393"/>
        <v>#N/A</v>
      </c>
      <c r="NG54" s="169" t="e">
        <f t="shared" si="394"/>
        <v>#N/A</v>
      </c>
      <c r="NH54" s="169" t="e">
        <f t="shared" si="395"/>
        <v>#N/A</v>
      </c>
      <c r="NI54" s="169" t="e">
        <f t="shared" si="396"/>
        <v>#N/A</v>
      </c>
      <c r="NJ54" s="169" t="e">
        <f t="shared" si="397"/>
        <v>#N/A</v>
      </c>
      <c r="NK54" s="169" t="e">
        <f t="shared" si="398"/>
        <v>#N/A</v>
      </c>
      <c r="NL54" s="169" t="e">
        <f t="shared" si="399"/>
        <v>#N/A</v>
      </c>
      <c r="NM54" s="169" t="e">
        <f t="shared" si="400"/>
        <v>#N/A</v>
      </c>
      <c r="NN54" s="169" t="e">
        <f t="shared" si="401"/>
        <v>#N/A</v>
      </c>
      <c r="NO54" s="169" t="e">
        <f t="shared" si="402"/>
        <v>#N/A</v>
      </c>
      <c r="NP54" s="169" t="e">
        <f t="shared" si="403"/>
        <v>#N/A</v>
      </c>
      <c r="NQ54" s="169" t="e">
        <f t="shared" si="404"/>
        <v>#N/A</v>
      </c>
      <c r="NR54" s="169" t="e">
        <f t="shared" si="405"/>
        <v>#N/A</v>
      </c>
      <c r="NS54" s="169" t="e">
        <f t="shared" si="406"/>
        <v>#N/A</v>
      </c>
      <c r="NT54" s="169" t="e">
        <f t="shared" si="407"/>
        <v>#N/A</v>
      </c>
      <c r="NU54" s="169" t="e">
        <f t="shared" si="408"/>
        <v>#N/A</v>
      </c>
      <c r="NV54" s="169" t="e">
        <f t="shared" si="409"/>
        <v>#N/A</v>
      </c>
      <c r="NW54" s="169" t="e">
        <f t="shared" si="410"/>
        <v>#N/A</v>
      </c>
      <c r="NX54" s="169" t="e">
        <f t="shared" si="411"/>
        <v>#N/A</v>
      </c>
      <c r="NY54" s="169" t="e">
        <f t="shared" si="412"/>
        <v>#N/A</v>
      </c>
      <c r="NZ54" s="169" t="e">
        <f t="shared" si="413"/>
        <v>#N/A</v>
      </c>
      <c r="OA54" s="169" t="e">
        <f t="shared" si="414"/>
        <v>#N/A</v>
      </c>
      <c r="OB54" s="169" t="e">
        <f t="shared" si="415"/>
        <v>#N/A</v>
      </c>
      <c r="OC54" s="169" t="e">
        <f t="shared" si="416"/>
        <v>#N/A</v>
      </c>
      <c r="OD54" s="169" t="e">
        <f t="shared" si="417"/>
        <v>#N/A</v>
      </c>
      <c r="OE54" s="169" t="e">
        <f t="shared" si="418"/>
        <v>#N/A</v>
      </c>
      <c r="OF54" s="169" t="e">
        <f t="shared" si="419"/>
        <v>#N/A</v>
      </c>
      <c r="OG54" s="169" t="e">
        <f t="shared" si="420"/>
        <v>#N/A</v>
      </c>
      <c r="OH54" s="169" t="e">
        <f t="shared" si="421"/>
        <v>#N/A</v>
      </c>
      <c r="OI54" s="169" t="e">
        <f t="shared" si="422"/>
        <v>#N/A</v>
      </c>
      <c r="OJ54" s="169" t="e">
        <f t="shared" si="423"/>
        <v>#N/A</v>
      </c>
      <c r="OK54" s="169" t="e">
        <f t="shared" si="424"/>
        <v>#N/A</v>
      </c>
      <c r="OL54" s="169" t="e">
        <f t="shared" si="425"/>
        <v>#N/A</v>
      </c>
      <c r="OM54" s="169" t="e">
        <f t="shared" si="426"/>
        <v>#N/A</v>
      </c>
      <c r="ON54" s="169" t="e">
        <f t="shared" si="427"/>
        <v>#N/A</v>
      </c>
      <c r="OO54" s="169" t="e">
        <f t="shared" si="428"/>
        <v>#N/A</v>
      </c>
      <c r="OP54" s="169" t="e">
        <f t="shared" si="429"/>
        <v>#N/A</v>
      </c>
      <c r="OQ54" s="169" t="e">
        <f t="shared" si="430"/>
        <v>#N/A</v>
      </c>
      <c r="OR54" s="169" t="e">
        <f t="shared" si="431"/>
        <v>#N/A</v>
      </c>
      <c r="OS54" s="169" t="e">
        <f t="shared" si="432"/>
        <v>#N/A</v>
      </c>
      <c r="OT54" s="169" t="e">
        <f t="shared" si="433"/>
        <v>#N/A</v>
      </c>
      <c r="OU54" s="169" t="e">
        <f t="shared" si="434"/>
        <v>#N/A</v>
      </c>
      <c r="OV54" s="169" t="e">
        <f t="shared" si="435"/>
        <v>#N/A</v>
      </c>
      <c r="OW54" s="169" t="e">
        <f t="shared" si="436"/>
        <v>#N/A</v>
      </c>
      <c r="OX54" s="169" t="e">
        <f t="shared" si="437"/>
        <v>#N/A</v>
      </c>
      <c r="OY54" s="169" t="e">
        <f t="shared" si="438"/>
        <v>#N/A</v>
      </c>
      <c r="OZ54" s="169" t="e">
        <f t="shared" si="439"/>
        <v>#N/A</v>
      </c>
      <c r="PA54" s="169" t="e">
        <f t="shared" si="440"/>
        <v>#N/A</v>
      </c>
      <c r="PB54" s="169" t="e">
        <f t="shared" si="441"/>
        <v>#N/A</v>
      </c>
      <c r="PC54" s="169" t="e">
        <f t="shared" si="442"/>
        <v>#N/A</v>
      </c>
      <c r="PD54" s="169" t="e">
        <f t="shared" si="443"/>
        <v>#N/A</v>
      </c>
      <c r="PE54" s="169" t="e">
        <f t="shared" si="444"/>
        <v>#N/A</v>
      </c>
      <c r="PF54" s="169" t="e">
        <f t="shared" si="445"/>
        <v>#N/A</v>
      </c>
      <c r="PG54" s="169" t="e">
        <f t="shared" si="446"/>
        <v>#N/A</v>
      </c>
      <c r="PH54" s="169" t="e">
        <f t="shared" si="447"/>
        <v>#N/A</v>
      </c>
    </row>
    <row r="55" spans="1:424" hidden="1" x14ac:dyDescent="0.75">
      <c r="A55" s="4">
        <v>52</v>
      </c>
      <c r="B55" s="96" t="str">
        <f t="shared" si="208"/>
        <v/>
      </c>
      <c r="C55" s="95"/>
      <c r="D55" s="96" t="str">
        <f t="shared" si="209"/>
        <v/>
      </c>
      <c r="E55" s="124" t="str">
        <f t="shared" si="0"/>
        <v/>
      </c>
      <c r="F55" s="124" t="str">
        <f t="shared" si="1"/>
        <v/>
      </c>
      <c r="G55" s="73" t="str">
        <f t="shared" si="210"/>
        <v/>
      </c>
      <c r="H55" s="23"/>
      <c r="I55" s="57"/>
      <c r="J55" s="280"/>
      <c r="K55" s="74" t="str">
        <f>IF(AND(B55&gt;0,C55&gt;0,D55&gt;0),IF(ISBLANK(J55),IF(ISBLANK(H55),"",(D55-B55)*VLOOKUP(H55,VLookups!$A$4:$B$13,2,FALSE)),J55),"")</f>
        <v/>
      </c>
      <c r="L55" s="75" t="str">
        <f t="shared" si="246"/>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211"/>
        <v/>
      </c>
      <c r="W55" s="49" t="str">
        <f t="shared" si="212"/>
        <v/>
      </c>
      <c r="X55" s="49" t="str">
        <f t="shared" si="466"/>
        <v/>
      </c>
      <c r="Y55" s="49" t="str">
        <f t="shared" si="466"/>
        <v/>
      </c>
      <c r="Z55" s="49" t="str">
        <f t="shared" si="466"/>
        <v/>
      </c>
      <c r="AA55" s="49" t="str">
        <f t="shared" si="466"/>
        <v/>
      </c>
      <c r="AB55" s="49" t="str">
        <f t="shared" si="466"/>
        <v/>
      </c>
      <c r="AC55" s="49" t="str">
        <f t="shared" si="466"/>
        <v/>
      </c>
      <c r="AD55" s="49" t="str">
        <f t="shared" si="466"/>
        <v/>
      </c>
      <c r="AE55" s="49" t="str">
        <f t="shared" si="466"/>
        <v/>
      </c>
      <c r="AF55" s="49" t="str">
        <f t="shared" si="466"/>
        <v/>
      </c>
      <c r="AG55" s="49" t="str">
        <f t="shared" si="466"/>
        <v/>
      </c>
      <c r="AH55" s="49" t="str">
        <f t="shared" si="466"/>
        <v/>
      </c>
      <c r="AI55" s="49" t="str">
        <f t="shared" si="466"/>
        <v/>
      </c>
      <c r="AJ55" s="49" t="str">
        <f t="shared" si="466"/>
        <v/>
      </c>
      <c r="AK55" s="49" t="str">
        <f t="shared" si="466"/>
        <v/>
      </c>
      <c r="AL55" s="49" t="str">
        <f t="shared" si="466"/>
        <v/>
      </c>
      <c r="AM55" s="49" t="str">
        <f t="shared" si="466"/>
        <v/>
      </c>
      <c r="AN55" s="49" t="str">
        <f t="shared" si="466"/>
        <v/>
      </c>
      <c r="AO55" s="49" t="str">
        <f t="shared" si="466"/>
        <v/>
      </c>
      <c r="AP55" s="49" t="str">
        <f t="shared" si="466"/>
        <v/>
      </c>
      <c r="AQ55" s="49" t="str">
        <f t="shared" si="466"/>
        <v/>
      </c>
      <c r="AR55" s="49" t="str">
        <f t="shared" si="466"/>
        <v/>
      </c>
      <c r="AS55" s="49" t="str">
        <f t="shared" si="466"/>
        <v/>
      </c>
      <c r="AT55" s="49" t="str">
        <f t="shared" si="466"/>
        <v/>
      </c>
      <c r="AU55" s="49" t="str">
        <f t="shared" si="466"/>
        <v/>
      </c>
      <c r="AV55" s="49" t="str">
        <f t="shared" si="466"/>
        <v/>
      </c>
      <c r="AW55" s="49" t="str">
        <f t="shared" si="466"/>
        <v/>
      </c>
      <c r="AX55" s="49" t="str">
        <f t="shared" si="466"/>
        <v/>
      </c>
      <c r="AY55" s="49" t="str">
        <f t="shared" si="466"/>
        <v/>
      </c>
      <c r="AZ55" s="49" t="str">
        <f t="shared" si="466"/>
        <v/>
      </c>
      <c r="BA55" s="49" t="str">
        <f t="shared" si="466"/>
        <v/>
      </c>
      <c r="BB55" s="49" t="str">
        <f t="shared" si="466"/>
        <v/>
      </c>
      <c r="BC55" s="49" t="str">
        <f t="shared" si="466"/>
        <v/>
      </c>
      <c r="BD55" s="49" t="str">
        <f t="shared" si="466"/>
        <v/>
      </c>
      <c r="BE55" s="49" t="str">
        <f t="shared" si="466"/>
        <v/>
      </c>
      <c r="BF55" s="49" t="str">
        <f t="shared" si="466"/>
        <v/>
      </c>
      <c r="BG55" s="49" t="str">
        <f t="shared" si="466"/>
        <v/>
      </c>
      <c r="BH55" s="49" t="str">
        <f t="shared" si="466"/>
        <v/>
      </c>
      <c r="BI55" s="49" t="str">
        <f t="shared" si="466"/>
        <v/>
      </c>
      <c r="BJ55" s="49" t="str">
        <f t="shared" si="466"/>
        <v/>
      </c>
      <c r="BK55" s="49" t="str">
        <f t="shared" si="466"/>
        <v/>
      </c>
      <c r="BL55" s="49" t="str">
        <f t="shared" si="466"/>
        <v/>
      </c>
      <c r="BM55" s="49" t="str">
        <f t="shared" si="466"/>
        <v/>
      </c>
      <c r="BN55" s="49" t="str">
        <f t="shared" si="466"/>
        <v/>
      </c>
      <c r="BO55" s="49" t="str">
        <f t="shared" si="466"/>
        <v/>
      </c>
      <c r="BP55" s="49" t="str">
        <f t="shared" si="466"/>
        <v/>
      </c>
      <c r="BQ55" s="49" t="str">
        <f t="shared" si="466"/>
        <v/>
      </c>
      <c r="BR55" s="49" t="str">
        <f t="shared" si="466"/>
        <v/>
      </c>
      <c r="BS55" s="49" t="str">
        <f t="shared" si="466"/>
        <v/>
      </c>
      <c r="BT55" s="49" t="str">
        <f t="shared" si="466"/>
        <v/>
      </c>
      <c r="BU55" s="49" t="str">
        <f t="shared" si="466"/>
        <v/>
      </c>
      <c r="BV55" s="49" t="str">
        <f t="shared" si="466"/>
        <v/>
      </c>
      <c r="BW55" s="49" t="str">
        <f t="shared" si="466"/>
        <v/>
      </c>
      <c r="BX55" s="49" t="str">
        <f t="shared" si="466"/>
        <v/>
      </c>
      <c r="BY55" s="49" t="str">
        <f t="shared" si="466"/>
        <v/>
      </c>
      <c r="BZ55" s="49" t="str">
        <f t="shared" si="466"/>
        <v/>
      </c>
      <c r="CA55" s="49" t="str">
        <f t="shared" si="466"/>
        <v/>
      </c>
      <c r="CB55" s="49" t="str">
        <f t="shared" si="466"/>
        <v/>
      </c>
      <c r="CC55" s="49" t="str">
        <f t="shared" si="466"/>
        <v/>
      </c>
      <c r="CD55" s="49" t="str">
        <f t="shared" si="466"/>
        <v/>
      </c>
      <c r="CE55" s="49" t="str">
        <f t="shared" si="466"/>
        <v/>
      </c>
      <c r="CF55" s="49" t="str">
        <f t="shared" si="466"/>
        <v/>
      </c>
      <c r="CG55" s="49" t="str">
        <f t="shared" si="466"/>
        <v/>
      </c>
      <c r="CH55" s="49" t="str">
        <f t="shared" si="466"/>
        <v/>
      </c>
      <c r="CI55" s="49" t="str">
        <f t="shared" si="466"/>
        <v/>
      </c>
      <c r="CJ55" s="49" t="str">
        <f t="shared" si="464"/>
        <v/>
      </c>
      <c r="CK55" s="49" t="str">
        <f t="shared" si="464"/>
        <v/>
      </c>
      <c r="CL55" s="49" t="str">
        <f t="shared" si="464"/>
        <v/>
      </c>
      <c r="CM55" s="49" t="str">
        <f t="shared" si="464"/>
        <v/>
      </c>
      <c r="CN55" s="49" t="str">
        <f t="shared" si="464"/>
        <v/>
      </c>
      <c r="CO55" s="49" t="str">
        <f t="shared" si="464"/>
        <v/>
      </c>
      <c r="CP55" s="49" t="str">
        <f t="shared" si="464"/>
        <v/>
      </c>
      <c r="CQ55" s="49" t="str">
        <f t="shared" si="464"/>
        <v/>
      </c>
      <c r="CR55" s="49" t="str">
        <f t="shared" si="464"/>
        <v/>
      </c>
      <c r="CS55" s="49" t="str">
        <f t="shared" si="464"/>
        <v/>
      </c>
      <c r="CT55" s="49" t="str">
        <f t="shared" si="464"/>
        <v/>
      </c>
      <c r="CU55" s="49" t="str">
        <f t="shared" si="464"/>
        <v/>
      </c>
      <c r="CV55" s="49" t="str">
        <f t="shared" si="464"/>
        <v/>
      </c>
      <c r="CW55" s="49" t="str">
        <f t="shared" si="464"/>
        <v/>
      </c>
      <c r="CX55" s="49" t="str">
        <f t="shared" si="464"/>
        <v/>
      </c>
      <c r="CY55" s="49" t="str">
        <f t="shared" si="464"/>
        <v/>
      </c>
      <c r="CZ55" s="49" t="str">
        <f t="shared" si="464"/>
        <v/>
      </c>
      <c r="DA55" s="49" t="str">
        <f t="shared" si="464"/>
        <v/>
      </c>
      <c r="DB55" s="49" t="str">
        <f t="shared" si="464"/>
        <v/>
      </c>
      <c r="DC55" s="49" t="str">
        <f t="shared" si="464"/>
        <v/>
      </c>
      <c r="DD55" s="49" t="str">
        <f t="shared" si="464"/>
        <v/>
      </c>
      <c r="DE55" s="49" t="str">
        <f t="shared" si="464"/>
        <v/>
      </c>
      <c r="DF55" s="49" t="str">
        <f t="shared" si="464"/>
        <v/>
      </c>
      <c r="DG55" s="49" t="str">
        <f t="shared" si="464"/>
        <v/>
      </c>
      <c r="DH55" s="49" t="str">
        <f t="shared" si="464"/>
        <v/>
      </c>
      <c r="DI55" s="49" t="str">
        <f t="shared" si="464"/>
        <v/>
      </c>
      <c r="DJ55" s="49" t="str">
        <f t="shared" si="464"/>
        <v/>
      </c>
      <c r="DK55" s="49" t="str">
        <f t="shared" si="464"/>
        <v/>
      </c>
      <c r="DL55" s="49" t="str">
        <f t="shared" si="464"/>
        <v/>
      </c>
      <c r="DM55" s="49" t="str">
        <f t="shared" si="464"/>
        <v/>
      </c>
      <c r="DN55" s="49" t="str">
        <f t="shared" si="464"/>
        <v/>
      </c>
      <c r="DO55" s="49" t="str">
        <f t="shared" si="464"/>
        <v/>
      </c>
      <c r="DP55" s="49" t="str">
        <f t="shared" si="464"/>
        <v/>
      </c>
      <c r="DQ55" s="49" t="str">
        <f t="shared" si="464"/>
        <v/>
      </c>
      <c r="DR55" s="49" t="str">
        <f t="shared" si="464"/>
        <v/>
      </c>
      <c r="DS55" s="183" t="str">
        <f t="shared" si="213"/>
        <v/>
      </c>
      <c r="DT55" s="49" t="str">
        <f t="shared" si="214"/>
        <v/>
      </c>
      <c r="DU55" s="49" t="str">
        <f t="shared" si="467"/>
        <v/>
      </c>
      <c r="DV55" s="49" t="str">
        <f t="shared" si="467"/>
        <v/>
      </c>
      <c r="DW55" s="49" t="str">
        <f t="shared" si="467"/>
        <v/>
      </c>
      <c r="DX55" s="49" t="str">
        <f t="shared" si="467"/>
        <v/>
      </c>
      <c r="DY55" s="49" t="str">
        <f t="shared" si="467"/>
        <v/>
      </c>
      <c r="DZ55" s="49" t="str">
        <f t="shared" si="467"/>
        <v/>
      </c>
      <c r="EA55" s="49" t="str">
        <f t="shared" si="467"/>
        <v/>
      </c>
      <c r="EB55" s="49" t="str">
        <f t="shared" si="467"/>
        <v/>
      </c>
      <c r="EC55" s="49" t="str">
        <f t="shared" si="467"/>
        <v/>
      </c>
      <c r="ED55" s="49" t="str">
        <f t="shared" si="467"/>
        <v/>
      </c>
      <c r="EE55" s="49" t="str">
        <f t="shared" si="467"/>
        <v/>
      </c>
      <c r="EF55" s="49" t="str">
        <f t="shared" si="467"/>
        <v/>
      </c>
      <c r="EG55" s="49" t="str">
        <f t="shared" si="467"/>
        <v/>
      </c>
      <c r="EH55" s="49" t="str">
        <f t="shared" si="467"/>
        <v/>
      </c>
      <c r="EI55" s="49" t="str">
        <f t="shared" si="467"/>
        <v/>
      </c>
      <c r="EJ55" s="49" t="str">
        <f t="shared" si="467"/>
        <v/>
      </c>
      <c r="EK55" s="49" t="str">
        <f t="shared" si="467"/>
        <v/>
      </c>
      <c r="EL55" s="49" t="str">
        <f t="shared" si="467"/>
        <v/>
      </c>
      <c r="EM55" s="49" t="str">
        <f t="shared" si="467"/>
        <v/>
      </c>
      <c r="EN55" s="49" t="str">
        <f t="shared" si="467"/>
        <v/>
      </c>
      <c r="EO55" s="49" t="str">
        <f t="shared" si="467"/>
        <v/>
      </c>
      <c r="EP55" s="49" t="str">
        <f t="shared" si="467"/>
        <v/>
      </c>
      <c r="EQ55" s="49" t="str">
        <f t="shared" si="467"/>
        <v/>
      </c>
      <c r="ER55" s="49" t="str">
        <f t="shared" si="467"/>
        <v/>
      </c>
      <c r="ES55" s="49" t="str">
        <f t="shared" si="467"/>
        <v/>
      </c>
      <c r="ET55" s="49" t="str">
        <f t="shared" si="467"/>
        <v/>
      </c>
      <c r="EU55" s="49" t="str">
        <f t="shared" si="467"/>
        <v/>
      </c>
      <c r="EV55" s="49" t="str">
        <f t="shared" si="467"/>
        <v/>
      </c>
      <c r="EW55" s="49" t="str">
        <f t="shared" si="467"/>
        <v/>
      </c>
      <c r="EX55" s="49" t="str">
        <f t="shared" si="467"/>
        <v/>
      </c>
      <c r="EY55" s="49" t="str">
        <f t="shared" si="467"/>
        <v/>
      </c>
      <c r="EZ55" s="49" t="str">
        <f t="shared" si="467"/>
        <v/>
      </c>
      <c r="FA55" s="49" t="str">
        <f t="shared" si="467"/>
        <v/>
      </c>
      <c r="FB55" s="49" t="str">
        <f t="shared" si="467"/>
        <v/>
      </c>
      <c r="FC55" s="49" t="str">
        <f t="shared" si="467"/>
        <v/>
      </c>
      <c r="FD55" s="49" t="str">
        <f t="shared" si="467"/>
        <v/>
      </c>
      <c r="FE55" s="49" t="str">
        <f t="shared" si="467"/>
        <v/>
      </c>
      <c r="FF55" s="49" t="str">
        <f t="shared" si="467"/>
        <v/>
      </c>
      <c r="FG55" s="49" t="str">
        <f t="shared" si="467"/>
        <v/>
      </c>
      <c r="FH55" s="49" t="str">
        <f t="shared" si="467"/>
        <v/>
      </c>
      <c r="FI55" s="49" t="str">
        <f t="shared" si="467"/>
        <v/>
      </c>
      <c r="FJ55" s="49" t="str">
        <f t="shared" si="467"/>
        <v/>
      </c>
      <c r="FK55" s="49" t="str">
        <f t="shared" si="467"/>
        <v/>
      </c>
      <c r="FL55" s="49" t="str">
        <f t="shared" si="467"/>
        <v/>
      </c>
      <c r="FM55" s="49" t="str">
        <f t="shared" si="467"/>
        <v/>
      </c>
      <c r="FN55" s="49" t="str">
        <f t="shared" si="467"/>
        <v/>
      </c>
      <c r="FO55" s="49" t="str">
        <f t="shared" si="467"/>
        <v/>
      </c>
      <c r="FP55" s="49" t="str">
        <f t="shared" si="467"/>
        <v/>
      </c>
      <c r="FQ55" s="49" t="str">
        <f t="shared" si="467"/>
        <v/>
      </c>
      <c r="FR55" s="49" t="str">
        <f t="shared" si="467"/>
        <v/>
      </c>
      <c r="FS55" s="49" t="str">
        <f t="shared" si="467"/>
        <v/>
      </c>
      <c r="FT55" s="49" t="str">
        <f t="shared" si="467"/>
        <v/>
      </c>
      <c r="FU55" s="49" t="str">
        <f t="shared" si="467"/>
        <v/>
      </c>
      <c r="FV55" s="49" t="str">
        <f t="shared" si="467"/>
        <v/>
      </c>
      <c r="FW55" s="49" t="str">
        <f t="shared" si="467"/>
        <v/>
      </c>
      <c r="FX55" s="49" t="str">
        <f t="shared" si="467"/>
        <v/>
      </c>
      <c r="FY55" s="49" t="str">
        <f t="shared" si="467"/>
        <v/>
      </c>
      <c r="FZ55" s="49" t="str">
        <f t="shared" si="467"/>
        <v/>
      </c>
      <c r="GA55" s="49" t="str">
        <f t="shared" si="467"/>
        <v/>
      </c>
      <c r="GB55" s="49" t="str">
        <f t="shared" si="467"/>
        <v/>
      </c>
      <c r="GC55" s="49" t="str">
        <f t="shared" si="467"/>
        <v/>
      </c>
      <c r="GD55" s="49" t="str">
        <f t="shared" si="467"/>
        <v/>
      </c>
      <c r="GE55" s="49" t="str">
        <f t="shared" si="467"/>
        <v/>
      </c>
      <c r="GF55" s="49" t="str">
        <f t="shared" si="467"/>
        <v/>
      </c>
      <c r="GG55" s="49" t="str">
        <f t="shared" si="465"/>
        <v/>
      </c>
      <c r="GH55" s="49" t="str">
        <f t="shared" si="465"/>
        <v/>
      </c>
      <c r="GI55" s="49" t="str">
        <f t="shared" si="465"/>
        <v/>
      </c>
      <c r="GJ55" s="49" t="str">
        <f t="shared" si="465"/>
        <v/>
      </c>
      <c r="GK55" s="49" t="str">
        <f t="shared" si="465"/>
        <v/>
      </c>
      <c r="GL55" s="49" t="str">
        <f t="shared" si="465"/>
        <v/>
      </c>
      <c r="GM55" s="49" t="str">
        <f t="shared" si="465"/>
        <v/>
      </c>
      <c r="GN55" s="49" t="str">
        <f t="shared" si="465"/>
        <v/>
      </c>
      <c r="GO55" s="49" t="str">
        <f t="shared" si="465"/>
        <v/>
      </c>
      <c r="GP55" s="49" t="str">
        <f t="shared" si="465"/>
        <v/>
      </c>
      <c r="GQ55" s="49" t="str">
        <f t="shared" si="465"/>
        <v/>
      </c>
      <c r="GR55" s="49" t="str">
        <f t="shared" si="465"/>
        <v/>
      </c>
      <c r="GS55" s="49" t="str">
        <f t="shared" si="465"/>
        <v/>
      </c>
      <c r="GT55" s="49" t="str">
        <f t="shared" si="465"/>
        <v/>
      </c>
      <c r="GU55" s="49" t="str">
        <f t="shared" si="465"/>
        <v/>
      </c>
      <c r="GV55" s="49" t="str">
        <f t="shared" si="465"/>
        <v/>
      </c>
      <c r="GW55" s="49" t="str">
        <f t="shared" si="465"/>
        <v/>
      </c>
      <c r="GX55" s="49" t="str">
        <f t="shared" si="465"/>
        <v/>
      </c>
      <c r="GY55" s="49" t="str">
        <f t="shared" si="465"/>
        <v/>
      </c>
      <c r="GZ55" s="49" t="str">
        <f t="shared" si="465"/>
        <v/>
      </c>
      <c r="HA55" s="49" t="str">
        <f t="shared" si="465"/>
        <v/>
      </c>
      <c r="HB55" s="49" t="str">
        <f t="shared" si="465"/>
        <v/>
      </c>
      <c r="HC55" s="49" t="str">
        <f t="shared" si="465"/>
        <v/>
      </c>
      <c r="HD55" s="49" t="str">
        <f t="shared" si="465"/>
        <v/>
      </c>
      <c r="HE55" s="49" t="str">
        <f t="shared" si="465"/>
        <v/>
      </c>
      <c r="HF55" s="49" t="str">
        <f t="shared" si="465"/>
        <v/>
      </c>
      <c r="HG55" s="49" t="str">
        <f t="shared" si="465"/>
        <v/>
      </c>
      <c r="HH55" s="49" t="str">
        <f t="shared" si="465"/>
        <v/>
      </c>
      <c r="HI55" s="49" t="str">
        <f t="shared" si="465"/>
        <v/>
      </c>
      <c r="HJ55" s="49" t="str">
        <f t="shared" si="465"/>
        <v/>
      </c>
      <c r="HK55" s="49" t="str">
        <f t="shared" si="465"/>
        <v/>
      </c>
      <c r="HL55" s="49" t="str">
        <f t="shared" si="465"/>
        <v/>
      </c>
      <c r="HM55" s="49" t="str">
        <f t="shared" si="465"/>
        <v/>
      </c>
      <c r="HN55" s="49" t="str">
        <f t="shared" si="465"/>
        <v/>
      </c>
      <c r="HO55" s="49" t="str">
        <f t="shared" si="465"/>
        <v/>
      </c>
      <c r="HP55" s="169" t="e">
        <f t="shared" si="247"/>
        <v>#N/A</v>
      </c>
      <c r="HQ55" s="169" t="e">
        <f t="shared" si="248"/>
        <v>#N/A</v>
      </c>
      <c r="HR55" s="169" t="e">
        <f t="shared" si="249"/>
        <v>#N/A</v>
      </c>
      <c r="HS55" s="169" t="e">
        <f t="shared" si="250"/>
        <v>#N/A</v>
      </c>
      <c r="HT55" s="169" t="e">
        <f t="shared" si="251"/>
        <v>#N/A</v>
      </c>
      <c r="HU55" s="169" t="e">
        <f t="shared" si="252"/>
        <v>#N/A</v>
      </c>
      <c r="HV55" s="169" t="e">
        <f t="shared" si="253"/>
        <v>#N/A</v>
      </c>
      <c r="HW55" s="169" t="e">
        <f t="shared" si="254"/>
        <v>#N/A</v>
      </c>
      <c r="HX55" s="169" t="e">
        <f t="shared" si="255"/>
        <v>#N/A</v>
      </c>
      <c r="HY55" s="169" t="e">
        <f t="shared" si="256"/>
        <v>#N/A</v>
      </c>
      <c r="HZ55" s="169" t="e">
        <f t="shared" si="257"/>
        <v>#N/A</v>
      </c>
      <c r="IA55" s="169" t="e">
        <f t="shared" si="258"/>
        <v>#N/A</v>
      </c>
      <c r="IB55" s="169" t="e">
        <f t="shared" si="259"/>
        <v>#N/A</v>
      </c>
      <c r="IC55" s="169" t="e">
        <f t="shared" si="260"/>
        <v>#N/A</v>
      </c>
      <c r="ID55" s="169" t="e">
        <f t="shared" si="261"/>
        <v>#N/A</v>
      </c>
      <c r="IE55" s="169" t="e">
        <f t="shared" si="262"/>
        <v>#N/A</v>
      </c>
      <c r="IF55" s="169" t="e">
        <f t="shared" si="263"/>
        <v>#N/A</v>
      </c>
      <c r="IG55" s="169" t="e">
        <f t="shared" si="264"/>
        <v>#N/A</v>
      </c>
      <c r="IH55" s="169" t="e">
        <f t="shared" si="265"/>
        <v>#N/A</v>
      </c>
      <c r="II55" s="169" t="e">
        <f t="shared" si="266"/>
        <v>#N/A</v>
      </c>
      <c r="IJ55" s="169" t="e">
        <f t="shared" si="267"/>
        <v>#N/A</v>
      </c>
      <c r="IK55" s="169" t="e">
        <f t="shared" si="268"/>
        <v>#N/A</v>
      </c>
      <c r="IL55" s="169" t="e">
        <f t="shared" si="269"/>
        <v>#N/A</v>
      </c>
      <c r="IM55" s="169" t="e">
        <f t="shared" si="270"/>
        <v>#N/A</v>
      </c>
      <c r="IN55" s="169" t="e">
        <f t="shared" si="271"/>
        <v>#N/A</v>
      </c>
      <c r="IO55" s="169" t="e">
        <f t="shared" si="272"/>
        <v>#N/A</v>
      </c>
      <c r="IP55" s="169" t="e">
        <f t="shared" si="273"/>
        <v>#N/A</v>
      </c>
      <c r="IQ55" s="169" t="e">
        <f t="shared" si="274"/>
        <v>#N/A</v>
      </c>
      <c r="IR55" s="169" t="e">
        <f t="shared" si="275"/>
        <v>#N/A</v>
      </c>
      <c r="IS55" s="169" t="e">
        <f t="shared" si="276"/>
        <v>#N/A</v>
      </c>
      <c r="IT55" s="169" t="e">
        <f t="shared" si="277"/>
        <v>#N/A</v>
      </c>
      <c r="IU55" s="169" t="e">
        <f t="shared" si="278"/>
        <v>#N/A</v>
      </c>
      <c r="IV55" s="169" t="e">
        <f t="shared" si="279"/>
        <v>#N/A</v>
      </c>
      <c r="IW55" s="169" t="e">
        <f t="shared" si="280"/>
        <v>#N/A</v>
      </c>
      <c r="IX55" s="169" t="e">
        <f t="shared" si="281"/>
        <v>#N/A</v>
      </c>
      <c r="IY55" s="169" t="e">
        <f t="shared" si="282"/>
        <v>#N/A</v>
      </c>
      <c r="IZ55" s="169" t="e">
        <f t="shared" si="283"/>
        <v>#N/A</v>
      </c>
      <c r="JA55" s="169" t="e">
        <f t="shared" si="284"/>
        <v>#N/A</v>
      </c>
      <c r="JB55" s="169" t="e">
        <f t="shared" si="285"/>
        <v>#N/A</v>
      </c>
      <c r="JC55" s="169" t="e">
        <f t="shared" si="286"/>
        <v>#N/A</v>
      </c>
      <c r="JD55" s="169" t="e">
        <f t="shared" si="287"/>
        <v>#N/A</v>
      </c>
      <c r="JE55" s="169" t="e">
        <f t="shared" si="288"/>
        <v>#N/A</v>
      </c>
      <c r="JF55" s="169" t="e">
        <f t="shared" si="289"/>
        <v>#N/A</v>
      </c>
      <c r="JG55" s="169" t="e">
        <f t="shared" si="290"/>
        <v>#N/A</v>
      </c>
      <c r="JH55" s="169" t="e">
        <f t="shared" si="291"/>
        <v>#N/A</v>
      </c>
      <c r="JI55" s="169" t="e">
        <f t="shared" si="292"/>
        <v>#N/A</v>
      </c>
      <c r="JJ55" s="169" t="e">
        <f t="shared" si="293"/>
        <v>#N/A</v>
      </c>
      <c r="JK55" s="169" t="e">
        <f t="shared" si="294"/>
        <v>#N/A</v>
      </c>
      <c r="JL55" s="169" t="e">
        <f t="shared" si="295"/>
        <v>#N/A</v>
      </c>
      <c r="JM55" s="169" t="e">
        <f t="shared" si="296"/>
        <v>#N/A</v>
      </c>
      <c r="JN55" s="169" t="e">
        <f t="shared" si="297"/>
        <v>#N/A</v>
      </c>
      <c r="JO55" s="169" t="e">
        <f t="shared" si="298"/>
        <v>#N/A</v>
      </c>
      <c r="JP55" s="169" t="e">
        <f t="shared" si="299"/>
        <v>#N/A</v>
      </c>
      <c r="JQ55" s="169" t="e">
        <f t="shared" si="300"/>
        <v>#N/A</v>
      </c>
      <c r="JR55" s="169" t="e">
        <f t="shared" si="301"/>
        <v>#N/A</v>
      </c>
      <c r="JS55" s="169" t="e">
        <f t="shared" si="302"/>
        <v>#N/A</v>
      </c>
      <c r="JT55" s="169" t="e">
        <f t="shared" si="303"/>
        <v>#N/A</v>
      </c>
      <c r="JU55" s="169" t="e">
        <f t="shared" si="304"/>
        <v>#N/A</v>
      </c>
      <c r="JV55" s="169" t="e">
        <f t="shared" si="305"/>
        <v>#N/A</v>
      </c>
      <c r="JW55" s="169" t="e">
        <f t="shared" si="306"/>
        <v>#N/A</v>
      </c>
      <c r="JX55" s="169" t="e">
        <f t="shared" si="307"/>
        <v>#N/A</v>
      </c>
      <c r="JY55" s="169" t="e">
        <f t="shared" si="308"/>
        <v>#N/A</v>
      </c>
      <c r="JZ55" s="169" t="e">
        <f t="shared" si="309"/>
        <v>#N/A</v>
      </c>
      <c r="KA55" s="169" t="e">
        <f t="shared" si="310"/>
        <v>#N/A</v>
      </c>
      <c r="KB55" s="169" t="e">
        <f t="shared" si="311"/>
        <v>#N/A</v>
      </c>
      <c r="KC55" s="169" t="e">
        <f t="shared" si="312"/>
        <v>#N/A</v>
      </c>
      <c r="KD55" s="169" t="e">
        <f t="shared" si="313"/>
        <v>#N/A</v>
      </c>
      <c r="KE55" s="169" t="e">
        <f t="shared" si="314"/>
        <v>#N/A</v>
      </c>
      <c r="KF55" s="169" t="e">
        <f t="shared" si="315"/>
        <v>#N/A</v>
      </c>
      <c r="KG55" s="169" t="e">
        <f t="shared" si="316"/>
        <v>#N/A</v>
      </c>
      <c r="KH55" s="169" t="e">
        <f t="shared" si="317"/>
        <v>#N/A</v>
      </c>
      <c r="KI55" s="169" t="e">
        <f t="shared" si="318"/>
        <v>#N/A</v>
      </c>
      <c r="KJ55" s="169" t="e">
        <f t="shared" si="319"/>
        <v>#N/A</v>
      </c>
      <c r="KK55" s="169" t="e">
        <f t="shared" si="320"/>
        <v>#N/A</v>
      </c>
      <c r="KL55" s="169" t="e">
        <f t="shared" si="321"/>
        <v>#N/A</v>
      </c>
      <c r="KM55" s="169" t="e">
        <f t="shared" si="322"/>
        <v>#N/A</v>
      </c>
      <c r="KN55" s="169" t="e">
        <f t="shared" si="323"/>
        <v>#N/A</v>
      </c>
      <c r="KO55" s="169" t="e">
        <f t="shared" si="324"/>
        <v>#N/A</v>
      </c>
      <c r="KP55" s="169" t="e">
        <f t="shared" si="325"/>
        <v>#N/A</v>
      </c>
      <c r="KQ55" s="169" t="e">
        <f t="shared" si="326"/>
        <v>#N/A</v>
      </c>
      <c r="KR55" s="169" t="e">
        <f t="shared" si="327"/>
        <v>#N/A</v>
      </c>
      <c r="KS55" s="169" t="e">
        <f t="shared" si="328"/>
        <v>#N/A</v>
      </c>
      <c r="KT55" s="169" t="e">
        <f t="shared" si="329"/>
        <v>#N/A</v>
      </c>
      <c r="KU55" s="169" t="e">
        <f t="shared" si="330"/>
        <v>#N/A</v>
      </c>
      <c r="KV55" s="169" t="e">
        <f t="shared" si="331"/>
        <v>#N/A</v>
      </c>
      <c r="KW55" s="169" t="e">
        <f t="shared" si="332"/>
        <v>#N/A</v>
      </c>
      <c r="KX55" s="169" t="e">
        <f t="shared" si="333"/>
        <v>#N/A</v>
      </c>
      <c r="KY55" s="169" t="e">
        <f t="shared" si="334"/>
        <v>#N/A</v>
      </c>
      <c r="KZ55" s="169" t="e">
        <f t="shared" si="335"/>
        <v>#N/A</v>
      </c>
      <c r="LA55" s="169" t="e">
        <f t="shared" si="336"/>
        <v>#N/A</v>
      </c>
      <c r="LB55" s="169" t="e">
        <f t="shared" si="337"/>
        <v>#N/A</v>
      </c>
      <c r="LC55" s="169" t="e">
        <f t="shared" si="338"/>
        <v>#N/A</v>
      </c>
      <c r="LD55" s="169" t="e">
        <f t="shared" si="339"/>
        <v>#N/A</v>
      </c>
      <c r="LE55" s="169" t="e">
        <f t="shared" si="340"/>
        <v>#N/A</v>
      </c>
      <c r="LF55" s="169" t="e">
        <f t="shared" si="341"/>
        <v>#N/A</v>
      </c>
      <c r="LG55" s="169" t="e">
        <f t="shared" si="342"/>
        <v>#N/A</v>
      </c>
      <c r="LH55" s="169" t="e">
        <f t="shared" si="343"/>
        <v>#N/A</v>
      </c>
      <c r="LI55" s="169" t="e">
        <f t="shared" si="344"/>
        <v>#N/A</v>
      </c>
      <c r="LJ55" s="169" t="e">
        <f t="shared" si="345"/>
        <v>#N/A</v>
      </c>
      <c r="LK55" s="169" t="e">
        <f t="shared" si="346"/>
        <v>#N/A</v>
      </c>
      <c r="LL55" s="169" t="e">
        <f t="shared" si="347"/>
        <v>#N/A</v>
      </c>
      <c r="LM55" s="169" t="e">
        <f t="shared" si="348"/>
        <v>#N/A</v>
      </c>
      <c r="LN55" s="169" t="e">
        <f t="shared" si="349"/>
        <v>#N/A</v>
      </c>
      <c r="LO55" s="169" t="e">
        <f t="shared" si="350"/>
        <v>#N/A</v>
      </c>
      <c r="LP55" s="169" t="e">
        <f t="shared" si="351"/>
        <v>#N/A</v>
      </c>
      <c r="LQ55" s="169" t="e">
        <f t="shared" si="352"/>
        <v>#N/A</v>
      </c>
      <c r="LR55" s="169" t="e">
        <f t="shared" si="353"/>
        <v>#N/A</v>
      </c>
      <c r="LS55" s="169" t="e">
        <f t="shared" si="354"/>
        <v>#N/A</v>
      </c>
      <c r="LT55" s="169" t="e">
        <f t="shared" si="355"/>
        <v>#N/A</v>
      </c>
      <c r="LU55" s="169" t="e">
        <f t="shared" si="356"/>
        <v>#N/A</v>
      </c>
      <c r="LV55" s="169" t="e">
        <f t="shared" si="357"/>
        <v>#N/A</v>
      </c>
      <c r="LW55" s="169" t="e">
        <f t="shared" si="358"/>
        <v>#N/A</v>
      </c>
      <c r="LX55" s="169" t="e">
        <f t="shared" si="359"/>
        <v>#N/A</v>
      </c>
      <c r="LY55" s="169" t="e">
        <f t="shared" si="360"/>
        <v>#N/A</v>
      </c>
      <c r="LZ55" s="169" t="e">
        <f t="shared" si="361"/>
        <v>#N/A</v>
      </c>
      <c r="MA55" s="169" t="e">
        <f t="shared" si="362"/>
        <v>#N/A</v>
      </c>
      <c r="MB55" s="169" t="e">
        <f t="shared" si="363"/>
        <v>#N/A</v>
      </c>
      <c r="MC55" s="169" t="e">
        <f t="shared" si="364"/>
        <v>#N/A</v>
      </c>
      <c r="MD55" s="169" t="e">
        <f t="shared" si="365"/>
        <v>#N/A</v>
      </c>
      <c r="ME55" s="169" t="e">
        <f t="shared" si="366"/>
        <v>#N/A</v>
      </c>
      <c r="MF55" s="169" t="e">
        <f t="shared" si="367"/>
        <v>#N/A</v>
      </c>
      <c r="MG55" s="169" t="e">
        <f t="shared" si="368"/>
        <v>#N/A</v>
      </c>
      <c r="MH55" s="169" t="e">
        <f t="shared" si="369"/>
        <v>#N/A</v>
      </c>
      <c r="MI55" s="169" t="e">
        <f t="shared" si="370"/>
        <v>#N/A</v>
      </c>
      <c r="MJ55" s="169" t="e">
        <f t="shared" si="371"/>
        <v>#N/A</v>
      </c>
      <c r="MK55" s="169" t="e">
        <f t="shared" si="372"/>
        <v>#N/A</v>
      </c>
      <c r="ML55" s="169" t="e">
        <f t="shared" si="373"/>
        <v>#N/A</v>
      </c>
      <c r="MM55" s="169" t="e">
        <f t="shared" si="374"/>
        <v>#N/A</v>
      </c>
      <c r="MN55" s="169" t="e">
        <f t="shared" si="375"/>
        <v>#N/A</v>
      </c>
      <c r="MO55" s="169" t="e">
        <f t="shared" si="376"/>
        <v>#N/A</v>
      </c>
      <c r="MP55" s="169" t="e">
        <f t="shared" si="377"/>
        <v>#N/A</v>
      </c>
      <c r="MQ55" s="169" t="e">
        <f t="shared" si="378"/>
        <v>#N/A</v>
      </c>
      <c r="MR55" s="169" t="e">
        <f t="shared" si="379"/>
        <v>#N/A</v>
      </c>
      <c r="MS55" s="169" t="e">
        <f t="shared" si="380"/>
        <v>#N/A</v>
      </c>
      <c r="MT55" s="169" t="e">
        <f t="shared" si="381"/>
        <v>#N/A</v>
      </c>
      <c r="MU55" s="169" t="e">
        <f t="shared" si="382"/>
        <v>#N/A</v>
      </c>
      <c r="MV55" s="169" t="e">
        <f t="shared" si="383"/>
        <v>#N/A</v>
      </c>
      <c r="MW55" s="169" t="e">
        <f t="shared" si="384"/>
        <v>#N/A</v>
      </c>
      <c r="MX55" s="169" t="e">
        <f t="shared" si="385"/>
        <v>#N/A</v>
      </c>
      <c r="MY55" s="169" t="e">
        <f t="shared" si="386"/>
        <v>#N/A</v>
      </c>
      <c r="MZ55" s="169" t="e">
        <f t="shared" si="387"/>
        <v>#N/A</v>
      </c>
      <c r="NA55" s="169" t="e">
        <f t="shared" si="388"/>
        <v>#N/A</v>
      </c>
      <c r="NB55" s="169" t="e">
        <f t="shared" si="389"/>
        <v>#N/A</v>
      </c>
      <c r="NC55" s="169" t="e">
        <f t="shared" si="390"/>
        <v>#N/A</v>
      </c>
      <c r="ND55" s="169" t="e">
        <f t="shared" si="391"/>
        <v>#N/A</v>
      </c>
      <c r="NE55" s="169" t="e">
        <f t="shared" si="392"/>
        <v>#N/A</v>
      </c>
      <c r="NF55" s="169" t="e">
        <f t="shared" si="393"/>
        <v>#N/A</v>
      </c>
      <c r="NG55" s="169" t="e">
        <f t="shared" si="394"/>
        <v>#N/A</v>
      </c>
      <c r="NH55" s="169" t="e">
        <f t="shared" si="395"/>
        <v>#N/A</v>
      </c>
      <c r="NI55" s="169" t="e">
        <f t="shared" si="396"/>
        <v>#N/A</v>
      </c>
      <c r="NJ55" s="169" t="e">
        <f t="shared" si="397"/>
        <v>#N/A</v>
      </c>
      <c r="NK55" s="169" t="e">
        <f t="shared" si="398"/>
        <v>#N/A</v>
      </c>
      <c r="NL55" s="169" t="e">
        <f t="shared" si="399"/>
        <v>#N/A</v>
      </c>
      <c r="NM55" s="169" t="e">
        <f t="shared" si="400"/>
        <v>#N/A</v>
      </c>
      <c r="NN55" s="169" t="e">
        <f t="shared" si="401"/>
        <v>#N/A</v>
      </c>
      <c r="NO55" s="169" t="e">
        <f t="shared" si="402"/>
        <v>#N/A</v>
      </c>
      <c r="NP55" s="169" t="e">
        <f t="shared" si="403"/>
        <v>#N/A</v>
      </c>
      <c r="NQ55" s="169" t="e">
        <f t="shared" si="404"/>
        <v>#N/A</v>
      </c>
      <c r="NR55" s="169" t="e">
        <f t="shared" si="405"/>
        <v>#N/A</v>
      </c>
      <c r="NS55" s="169" t="e">
        <f t="shared" si="406"/>
        <v>#N/A</v>
      </c>
      <c r="NT55" s="169" t="e">
        <f t="shared" si="407"/>
        <v>#N/A</v>
      </c>
      <c r="NU55" s="169" t="e">
        <f t="shared" si="408"/>
        <v>#N/A</v>
      </c>
      <c r="NV55" s="169" t="e">
        <f t="shared" si="409"/>
        <v>#N/A</v>
      </c>
      <c r="NW55" s="169" t="e">
        <f t="shared" si="410"/>
        <v>#N/A</v>
      </c>
      <c r="NX55" s="169" t="e">
        <f t="shared" si="411"/>
        <v>#N/A</v>
      </c>
      <c r="NY55" s="169" t="e">
        <f t="shared" si="412"/>
        <v>#N/A</v>
      </c>
      <c r="NZ55" s="169" t="e">
        <f t="shared" si="413"/>
        <v>#N/A</v>
      </c>
      <c r="OA55" s="169" t="e">
        <f t="shared" si="414"/>
        <v>#N/A</v>
      </c>
      <c r="OB55" s="169" t="e">
        <f t="shared" si="415"/>
        <v>#N/A</v>
      </c>
      <c r="OC55" s="169" t="e">
        <f t="shared" si="416"/>
        <v>#N/A</v>
      </c>
      <c r="OD55" s="169" t="e">
        <f t="shared" si="417"/>
        <v>#N/A</v>
      </c>
      <c r="OE55" s="169" t="e">
        <f t="shared" si="418"/>
        <v>#N/A</v>
      </c>
      <c r="OF55" s="169" t="e">
        <f t="shared" si="419"/>
        <v>#N/A</v>
      </c>
      <c r="OG55" s="169" t="e">
        <f t="shared" si="420"/>
        <v>#N/A</v>
      </c>
      <c r="OH55" s="169" t="e">
        <f t="shared" si="421"/>
        <v>#N/A</v>
      </c>
      <c r="OI55" s="169" t="e">
        <f t="shared" si="422"/>
        <v>#N/A</v>
      </c>
      <c r="OJ55" s="169" t="e">
        <f t="shared" si="423"/>
        <v>#N/A</v>
      </c>
      <c r="OK55" s="169" t="e">
        <f t="shared" si="424"/>
        <v>#N/A</v>
      </c>
      <c r="OL55" s="169" t="e">
        <f t="shared" si="425"/>
        <v>#N/A</v>
      </c>
      <c r="OM55" s="169" t="e">
        <f t="shared" si="426"/>
        <v>#N/A</v>
      </c>
      <c r="ON55" s="169" t="e">
        <f t="shared" si="427"/>
        <v>#N/A</v>
      </c>
      <c r="OO55" s="169" t="e">
        <f t="shared" si="428"/>
        <v>#N/A</v>
      </c>
      <c r="OP55" s="169" t="e">
        <f t="shared" si="429"/>
        <v>#N/A</v>
      </c>
      <c r="OQ55" s="169" t="e">
        <f t="shared" si="430"/>
        <v>#N/A</v>
      </c>
      <c r="OR55" s="169" t="e">
        <f t="shared" si="431"/>
        <v>#N/A</v>
      </c>
      <c r="OS55" s="169" t="e">
        <f t="shared" si="432"/>
        <v>#N/A</v>
      </c>
      <c r="OT55" s="169" t="e">
        <f t="shared" si="433"/>
        <v>#N/A</v>
      </c>
      <c r="OU55" s="169" t="e">
        <f t="shared" si="434"/>
        <v>#N/A</v>
      </c>
      <c r="OV55" s="169" t="e">
        <f t="shared" si="435"/>
        <v>#N/A</v>
      </c>
      <c r="OW55" s="169" t="e">
        <f t="shared" si="436"/>
        <v>#N/A</v>
      </c>
      <c r="OX55" s="169" t="e">
        <f t="shared" si="437"/>
        <v>#N/A</v>
      </c>
      <c r="OY55" s="169" t="e">
        <f t="shared" si="438"/>
        <v>#N/A</v>
      </c>
      <c r="OZ55" s="169" t="e">
        <f t="shared" si="439"/>
        <v>#N/A</v>
      </c>
      <c r="PA55" s="169" t="e">
        <f t="shared" si="440"/>
        <v>#N/A</v>
      </c>
      <c r="PB55" s="169" t="e">
        <f t="shared" si="441"/>
        <v>#N/A</v>
      </c>
      <c r="PC55" s="169" t="e">
        <f t="shared" si="442"/>
        <v>#N/A</v>
      </c>
      <c r="PD55" s="169" t="e">
        <f t="shared" si="443"/>
        <v>#N/A</v>
      </c>
      <c r="PE55" s="169" t="e">
        <f t="shared" si="444"/>
        <v>#N/A</v>
      </c>
      <c r="PF55" s="169" t="e">
        <f t="shared" si="445"/>
        <v>#N/A</v>
      </c>
      <c r="PG55" s="169" t="e">
        <f t="shared" si="446"/>
        <v>#N/A</v>
      </c>
      <c r="PH55" s="169" t="e">
        <f t="shared" si="447"/>
        <v>#N/A</v>
      </c>
    </row>
    <row r="56" spans="1:424" hidden="1" x14ac:dyDescent="0.75">
      <c r="A56" s="4">
        <v>53</v>
      </c>
      <c r="B56" s="96" t="str">
        <f t="shared" si="208"/>
        <v/>
      </c>
      <c r="C56" s="95"/>
      <c r="D56" s="96" t="str">
        <f t="shared" si="209"/>
        <v/>
      </c>
      <c r="E56" s="124" t="str">
        <f t="shared" si="0"/>
        <v/>
      </c>
      <c r="F56" s="124" t="str">
        <f t="shared" si="1"/>
        <v/>
      </c>
      <c r="G56" s="73" t="str">
        <f t="shared" si="210"/>
        <v/>
      </c>
      <c r="H56" s="23"/>
      <c r="I56" s="57"/>
      <c r="J56" s="280"/>
      <c r="K56" s="74" t="str">
        <f>IF(AND(B56&gt;0,C56&gt;0,D56&gt;0),IF(ISBLANK(J56),IF(ISBLANK(H56),"",(D56-B56)*VLOOKUP(H56,VLookups!$A$4:$B$13,2,FALSE)),J56),"")</f>
        <v/>
      </c>
      <c r="L56" s="75" t="str">
        <f t="shared" si="246"/>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211"/>
        <v/>
      </c>
      <c r="W56" s="49" t="str">
        <f t="shared" si="212"/>
        <v/>
      </c>
      <c r="X56" s="49" t="str">
        <f t="shared" si="466"/>
        <v/>
      </c>
      <c r="Y56" s="49" t="str">
        <f t="shared" si="466"/>
        <v/>
      </c>
      <c r="Z56" s="49" t="str">
        <f t="shared" si="466"/>
        <v/>
      </c>
      <c r="AA56" s="49" t="str">
        <f t="shared" si="466"/>
        <v/>
      </c>
      <c r="AB56" s="49" t="str">
        <f t="shared" si="466"/>
        <v/>
      </c>
      <c r="AC56" s="49" t="str">
        <f t="shared" si="466"/>
        <v/>
      </c>
      <c r="AD56" s="49" t="str">
        <f t="shared" si="466"/>
        <v/>
      </c>
      <c r="AE56" s="49" t="str">
        <f t="shared" si="466"/>
        <v/>
      </c>
      <c r="AF56" s="49" t="str">
        <f t="shared" si="466"/>
        <v/>
      </c>
      <c r="AG56" s="49" t="str">
        <f t="shared" si="466"/>
        <v/>
      </c>
      <c r="AH56" s="49" t="str">
        <f t="shared" si="466"/>
        <v/>
      </c>
      <c r="AI56" s="49" t="str">
        <f t="shared" si="466"/>
        <v/>
      </c>
      <c r="AJ56" s="49" t="str">
        <f t="shared" si="466"/>
        <v/>
      </c>
      <c r="AK56" s="49" t="str">
        <f t="shared" si="466"/>
        <v/>
      </c>
      <c r="AL56" s="49" t="str">
        <f t="shared" si="466"/>
        <v/>
      </c>
      <c r="AM56" s="49" t="str">
        <f t="shared" si="466"/>
        <v/>
      </c>
      <c r="AN56" s="49" t="str">
        <f t="shared" si="466"/>
        <v/>
      </c>
      <c r="AO56" s="49" t="str">
        <f t="shared" si="466"/>
        <v/>
      </c>
      <c r="AP56" s="49" t="str">
        <f t="shared" si="466"/>
        <v/>
      </c>
      <c r="AQ56" s="49" t="str">
        <f t="shared" si="466"/>
        <v/>
      </c>
      <c r="AR56" s="49" t="str">
        <f t="shared" si="466"/>
        <v/>
      </c>
      <c r="AS56" s="49" t="str">
        <f t="shared" si="466"/>
        <v/>
      </c>
      <c r="AT56" s="49" t="str">
        <f t="shared" si="466"/>
        <v/>
      </c>
      <c r="AU56" s="49" t="str">
        <f t="shared" si="466"/>
        <v/>
      </c>
      <c r="AV56" s="49" t="str">
        <f t="shared" si="466"/>
        <v/>
      </c>
      <c r="AW56" s="49" t="str">
        <f t="shared" si="466"/>
        <v/>
      </c>
      <c r="AX56" s="49" t="str">
        <f t="shared" si="466"/>
        <v/>
      </c>
      <c r="AY56" s="49" t="str">
        <f t="shared" si="466"/>
        <v/>
      </c>
      <c r="AZ56" s="49" t="str">
        <f t="shared" si="466"/>
        <v/>
      </c>
      <c r="BA56" s="49" t="str">
        <f t="shared" si="466"/>
        <v/>
      </c>
      <c r="BB56" s="49" t="str">
        <f t="shared" si="466"/>
        <v/>
      </c>
      <c r="BC56" s="49" t="str">
        <f t="shared" si="466"/>
        <v/>
      </c>
      <c r="BD56" s="49" t="str">
        <f t="shared" si="466"/>
        <v/>
      </c>
      <c r="BE56" s="49" t="str">
        <f t="shared" si="466"/>
        <v/>
      </c>
      <c r="BF56" s="49" t="str">
        <f t="shared" si="466"/>
        <v/>
      </c>
      <c r="BG56" s="49" t="str">
        <f t="shared" si="466"/>
        <v/>
      </c>
      <c r="BH56" s="49" t="str">
        <f t="shared" si="466"/>
        <v/>
      </c>
      <c r="BI56" s="49" t="str">
        <f t="shared" si="466"/>
        <v/>
      </c>
      <c r="BJ56" s="49" t="str">
        <f t="shared" si="466"/>
        <v/>
      </c>
      <c r="BK56" s="49" t="str">
        <f t="shared" si="466"/>
        <v/>
      </c>
      <c r="BL56" s="49" t="str">
        <f t="shared" si="466"/>
        <v/>
      </c>
      <c r="BM56" s="49" t="str">
        <f t="shared" si="466"/>
        <v/>
      </c>
      <c r="BN56" s="49" t="str">
        <f t="shared" si="466"/>
        <v/>
      </c>
      <c r="BO56" s="49" t="str">
        <f t="shared" si="466"/>
        <v/>
      </c>
      <c r="BP56" s="49" t="str">
        <f t="shared" si="466"/>
        <v/>
      </c>
      <c r="BQ56" s="49" t="str">
        <f t="shared" si="466"/>
        <v/>
      </c>
      <c r="BR56" s="49" t="str">
        <f t="shared" si="466"/>
        <v/>
      </c>
      <c r="BS56" s="49" t="str">
        <f t="shared" si="466"/>
        <v/>
      </c>
      <c r="BT56" s="49" t="str">
        <f t="shared" si="466"/>
        <v/>
      </c>
      <c r="BU56" s="49" t="str">
        <f t="shared" si="466"/>
        <v/>
      </c>
      <c r="BV56" s="49" t="str">
        <f t="shared" si="466"/>
        <v/>
      </c>
      <c r="BW56" s="49" t="str">
        <f t="shared" si="466"/>
        <v/>
      </c>
      <c r="BX56" s="49" t="str">
        <f t="shared" si="466"/>
        <v/>
      </c>
      <c r="BY56" s="49" t="str">
        <f t="shared" si="466"/>
        <v/>
      </c>
      <c r="BZ56" s="49" t="str">
        <f t="shared" si="466"/>
        <v/>
      </c>
      <c r="CA56" s="49" t="str">
        <f t="shared" si="466"/>
        <v/>
      </c>
      <c r="CB56" s="49" t="str">
        <f t="shared" si="466"/>
        <v/>
      </c>
      <c r="CC56" s="49" t="str">
        <f t="shared" si="466"/>
        <v/>
      </c>
      <c r="CD56" s="49" t="str">
        <f t="shared" si="466"/>
        <v/>
      </c>
      <c r="CE56" s="49" t="str">
        <f t="shared" si="466"/>
        <v/>
      </c>
      <c r="CF56" s="49" t="str">
        <f t="shared" si="466"/>
        <v/>
      </c>
      <c r="CG56" s="49" t="str">
        <f t="shared" si="466"/>
        <v/>
      </c>
      <c r="CH56" s="49" t="str">
        <f t="shared" si="466"/>
        <v/>
      </c>
      <c r="CI56" s="49" t="str">
        <f t="shared" si="466"/>
        <v/>
      </c>
      <c r="CJ56" s="49" t="str">
        <f t="shared" si="464"/>
        <v/>
      </c>
      <c r="CK56" s="49" t="str">
        <f t="shared" si="464"/>
        <v/>
      </c>
      <c r="CL56" s="49" t="str">
        <f t="shared" si="464"/>
        <v/>
      </c>
      <c r="CM56" s="49" t="str">
        <f t="shared" si="464"/>
        <v/>
      </c>
      <c r="CN56" s="49" t="str">
        <f t="shared" si="464"/>
        <v/>
      </c>
      <c r="CO56" s="49" t="str">
        <f t="shared" si="464"/>
        <v/>
      </c>
      <c r="CP56" s="49" t="str">
        <f t="shared" si="464"/>
        <v/>
      </c>
      <c r="CQ56" s="49" t="str">
        <f t="shared" si="464"/>
        <v/>
      </c>
      <c r="CR56" s="49" t="str">
        <f t="shared" si="464"/>
        <v/>
      </c>
      <c r="CS56" s="49" t="str">
        <f t="shared" si="464"/>
        <v/>
      </c>
      <c r="CT56" s="49" t="str">
        <f t="shared" si="464"/>
        <v/>
      </c>
      <c r="CU56" s="49" t="str">
        <f t="shared" si="464"/>
        <v/>
      </c>
      <c r="CV56" s="49" t="str">
        <f t="shared" si="464"/>
        <v/>
      </c>
      <c r="CW56" s="49" t="str">
        <f t="shared" si="464"/>
        <v/>
      </c>
      <c r="CX56" s="49" t="str">
        <f t="shared" si="464"/>
        <v/>
      </c>
      <c r="CY56" s="49" t="str">
        <f t="shared" si="464"/>
        <v/>
      </c>
      <c r="CZ56" s="49" t="str">
        <f t="shared" si="464"/>
        <v/>
      </c>
      <c r="DA56" s="49" t="str">
        <f t="shared" si="464"/>
        <v/>
      </c>
      <c r="DB56" s="49" t="str">
        <f t="shared" si="464"/>
        <v/>
      </c>
      <c r="DC56" s="49" t="str">
        <f t="shared" si="464"/>
        <v/>
      </c>
      <c r="DD56" s="49" t="str">
        <f t="shared" si="464"/>
        <v/>
      </c>
      <c r="DE56" s="49" t="str">
        <f t="shared" si="464"/>
        <v/>
      </c>
      <c r="DF56" s="49" t="str">
        <f t="shared" si="464"/>
        <v/>
      </c>
      <c r="DG56" s="49" t="str">
        <f t="shared" si="464"/>
        <v/>
      </c>
      <c r="DH56" s="49" t="str">
        <f t="shared" si="464"/>
        <v/>
      </c>
      <c r="DI56" s="49" t="str">
        <f t="shared" si="464"/>
        <v/>
      </c>
      <c r="DJ56" s="49" t="str">
        <f t="shared" si="464"/>
        <v/>
      </c>
      <c r="DK56" s="49" t="str">
        <f t="shared" si="464"/>
        <v/>
      </c>
      <c r="DL56" s="49" t="str">
        <f t="shared" si="464"/>
        <v/>
      </c>
      <c r="DM56" s="49" t="str">
        <f t="shared" si="464"/>
        <v/>
      </c>
      <c r="DN56" s="49" t="str">
        <f t="shared" si="464"/>
        <v/>
      </c>
      <c r="DO56" s="49" t="str">
        <f t="shared" si="464"/>
        <v/>
      </c>
      <c r="DP56" s="49" t="str">
        <f t="shared" si="464"/>
        <v/>
      </c>
      <c r="DQ56" s="49" t="str">
        <f t="shared" si="464"/>
        <v/>
      </c>
      <c r="DR56" s="49" t="str">
        <f t="shared" si="464"/>
        <v/>
      </c>
      <c r="DS56" s="183" t="str">
        <f t="shared" si="213"/>
        <v/>
      </c>
      <c r="DT56" s="49" t="str">
        <f t="shared" si="214"/>
        <v/>
      </c>
      <c r="DU56" s="49" t="str">
        <f t="shared" si="467"/>
        <v/>
      </c>
      <c r="DV56" s="49" t="str">
        <f t="shared" si="467"/>
        <v/>
      </c>
      <c r="DW56" s="49" t="str">
        <f t="shared" si="467"/>
        <v/>
      </c>
      <c r="DX56" s="49" t="str">
        <f t="shared" si="467"/>
        <v/>
      </c>
      <c r="DY56" s="49" t="str">
        <f t="shared" si="467"/>
        <v/>
      </c>
      <c r="DZ56" s="49" t="str">
        <f t="shared" si="467"/>
        <v/>
      </c>
      <c r="EA56" s="49" t="str">
        <f t="shared" si="467"/>
        <v/>
      </c>
      <c r="EB56" s="49" t="str">
        <f t="shared" si="467"/>
        <v/>
      </c>
      <c r="EC56" s="49" t="str">
        <f t="shared" si="467"/>
        <v/>
      </c>
      <c r="ED56" s="49" t="str">
        <f t="shared" si="467"/>
        <v/>
      </c>
      <c r="EE56" s="49" t="str">
        <f t="shared" si="467"/>
        <v/>
      </c>
      <c r="EF56" s="49" t="str">
        <f t="shared" si="467"/>
        <v/>
      </c>
      <c r="EG56" s="49" t="str">
        <f t="shared" si="467"/>
        <v/>
      </c>
      <c r="EH56" s="49" t="str">
        <f t="shared" si="467"/>
        <v/>
      </c>
      <c r="EI56" s="49" t="str">
        <f t="shared" si="467"/>
        <v/>
      </c>
      <c r="EJ56" s="49" t="str">
        <f t="shared" si="467"/>
        <v/>
      </c>
      <c r="EK56" s="49" t="str">
        <f t="shared" si="467"/>
        <v/>
      </c>
      <c r="EL56" s="49" t="str">
        <f t="shared" si="467"/>
        <v/>
      </c>
      <c r="EM56" s="49" t="str">
        <f t="shared" si="467"/>
        <v/>
      </c>
      <c r="EN56" s="49" t="str">
        <f t="shared" si="467"/>
        <v/>
      </c>
      <c r="EO56" s="49" t="str">
        <f t="shared" si="467"/>
        <v/>
      </c>
      <c r="EP56" s="49" t="str">
        <f t="shared" si="467"/>
        <v/>
      </c>
      <c r="EQ56" s="49" t="str">
        <f t="shared" si="467"/>
        <v/>
      </c>
      <c r="ER56" s="49" t="str">
        <f t="shared" si="467"/>
        <v/>
      </c>
      <c r="ES56" s="49" t="str">
        <f t="shared" si="467"/>
        <v/>
      </c>
      <c r="ET56" s="49" t="str">
        <f t="shared" si="467"/>
        <v/>
      </c>
      <c r="EU56" s="49" t="str">
        <f t="shared" si="467"/>
        <v/>
      </c>
      <c r="EV56" s="49" t="str">
        <f t="shared" si="467"/>
        <v/>
      </c>
      <c r="EW56" s="49" t="str">
        <f t="shared" si="467"/>
        <v/>
      </c>
      <c r="EX56" s="49" t="str">
        <f t="shared" si="467"/>
        <v/>
      </c>
      <c r="EY56" s="49" t="str">
        <f t="shared" si="467"/>
        <v/>
      </c>
      <c r="EZ56" s="49" t="str">
        <f t="shared" si="467"/>
        <v/>
      </c>
      <c r="FA56" s="49" t="str">
        <f t="shared" si="467"/>
        <v/>
      </c>
      <c r="FB56" s="49" t="str">
        <f t="shared" si="467"/>
        <v/>
      </c>
      <c r="FC56" s="49" t="str">
        <f t="shared" si="467"/>
        <v/>
      </c>
      <c r="FD56" s="49" t="str">
        <f t="shared" si="467"/>
        <v/>
      </c>
      <c r="FE56" s="49" t="str">
        <f t="shared" si="467"/>
        <v/>
      </c>
      <c r="FF56" s="49" t="str">
        <f t="shared" si="467"/>
        <v/>
      </c>
      <c r="FG56" s="49" t="str">
        <f t="shared" si="467"/>
        <v/>
      </c>
      <c r="FH56" s="49" t="str">
        <f t="shared" si="467"/>
        <v/>
      </c>
      <c r="FI56" s="49" t="str">
        <f t="shared" si="467"/>
        <v/>
      </c>
      <c r="FJ56" s="49" t="str">
        <f t="shared" si="467"/>
        <v/>
      </c>
      <c r="FK56" s="49" t="str">
        <f t="shared" si="467"/>
        <v/>
      </c>
      <c r="FL56" s="49" t="str">
        <f t="shared" si="467"/>
        <v/>
      </c>
      <c r="FM56" s="49" t="str">
        <f t="shared" si="467"/>
        <v/>
      </c>
      <c r="FN56" s="49" t="str">
        <f t="shared" si="467"/>
        <v/>
      </c>
      <c r="FO56" s="49" t="str">
        <f t="shared" si="467"/>
        <v/>
      </c>
      <c r="FP56" s="49" t="str">
        <f t="shared" si="467"/>
        <v/>
      </c>
      <c r="FQ56" s="49" t="str">
        <f t="shared" si="467"/>
        <v/>
      </c>
      <c r="FR56" s="49" t="str">
        <f t="shared" si="467"/>
        <v/>
      </c>
      <c r="FS56" s="49" t="str">
        <f t="shared" si="467"/>
        <v/>
      </c>
      <c r="FT56" s="49" t="str">
        <f t="shared" si="467"/>
        <v/>
      </c>
      <c r="FU56" s="49" t="str">
        <f t="shared" si="467"/>
        <v/>
      </c>
      <c r="FV56" s="49" t="str">
        <f t="shared" si="467"/>
        <v/>
      </c>
      <c r="FW56" s="49" t="str">
        <f t="shared" si="467"/>
        <v/>
      </c>
      <c r="FX56" s="49" t="str">
        <f t="shared" si="467"/>
        <v/>
      </c>
      <c r="FY56" s="49" t="str">
        <f t="shared" si="467"/>
        <v/>
      </c>
      <c r="FZ56" s="49" t="str">
        <f t="shared" si="467"/>
        <v/>
      </c>
      <c r="GA56" s="49" t="str">
        <f t="shared" si="467"/>
        <v/>
      </c>
      <c r="GB56" s="49" t="str">
        <f t="shared" si="467"/>
        <v/>
      </c>
      <c r="GC56" s="49" t="str">
        <f t="shared" si="467"/>
        <v/>
      </c>
      <c r="GD56" s="49" t="str">
        <f t="shared" si="467"/>
        <v/>
      </c>
      <c r="GE56" s="49" t="str">
        <f t="shared" si="467"/>
        <v/>
      </c>
      <c r="GF56" s="49" t="str">
        <f t="shared" si="467"/>
        <v/>
      </c>
      <c r="GG56" s="49" t="str">
        <f t="shared" si="465"/>
        <v/>
      </c>
      <c r="GH56" s="49" t="str">
        <f t="shared" si="465"/>
        <v/>
      </c>
      <c r="GI56" s="49" t="str">
        <f t="shared" si="465"/>
        <v/>
      </c>
      <c r="GJ56" s="49" t="str">
        <f t="shared" si="465"/>
        <v/>
      </c>
      <c r="GK56" s="49" t="str">
        <f t="shared" si="465"/>
        <v/>
      </c>
      <c r="GL56" s="49" t="str">
        <f t="shared" si="465"/>
        <v/>
      </c>
      <c r="GM56" s="49" t="str">
        <f t="shared" si="465"/>
        <v/>
      </c>
      <c r="GN56" s="49" t="str">
        <f t="shared" si="465"/>
        <v/>
      </c>
      <c r="GO56" s="49" t="str">
        <f t="shared" si="465"/>
        <v/>
      </c>
      <c r="GP56" s="49" t="str">
        <f t="shared" si="465"/>
        <v/>
      </c>
      <c r="GQ56" s="49" t="str">
        <f t="shared" si="465"/>
        <v/>
      </c>
      <c r="GR56" s="49" t="str">
        <f t="shared" si="465"/>
        <v/>
      </c>
      <c r="GS56" s="49" t="str">
        <f t="shared" si="465"/>
        <v/>
      </c>
      <c r="GT56" s="49" t="str">
        <f t="shared" si="465"/>
        <v/>
      </c>
      <c r="GU56" s="49" t="str">
        <f t="shared" si="465"/>
        <v/>
      </c>
      <c r="GV56" s="49" t="str">
        <f t="shared" si="465"/>
        <v/>
      </c>
      <c r="GW56" s="49" t="str">
        <f t="shared" si="465"/>
        <v/>
      </c>
      <c r="GX56" s="49" t="str">
        <f t="shared" si="465"/>
        <v/>
      </c>
      <c r="GY56" s="49" t="str">
        <f t="shared" si="465"/>
        <v/>
      </c>
      <c r="GZ56" s="49" t="str">
        <f t="shared" si="465"/>
        <v/>
      </c>
      <c r="HA56" s="49" t="str">
        <f t="shared" si="465"/>
        <v/>
      </c>
      <c r="HB56" s="49" t="str">
        <f t="shared" si="465"/>
        <v/>
      </c>
      <c r="HC56" s="49" t="str">
        <f t="shared" si="465"/>
        <v/>
      </c>
      <c r="HD56" s="49" t="str">
        <f t="shared" si="465"/>
        <v/>
      </c>
      <c r="HE56" s="49" t="str">
        <f t="shared" si="465"/>
        <v/>
      </c>
      <c r="HF56" s="49" t="str">
        <f t="shared" si="465"/>
        <v/>
      </c>
      <c r="HG56" s="49" t="str">
        <f t="shared" si="465"/>
        <v/>
      </c>
      <c r="HH56" s="49" t="str">
        <f t="shared" si="465"/>
        <v/>
      </c>
      <c r="HI56" s="49" t="str">
        <f t="shared" si="465"/>
        <v/>
      </c>
      <c r="HJ56" s="49" t="str">
        <f t="shared" si="465"/>
        <v/>
      </c>
      <c r="HK56" s="49" t="str">
        <f t="shared" si="465"/>
        <v/>
      </c>
      <c r="HL56" s="49" t="str">
        <f t="shared" si="465"/>
        <v/>
      </c>
      <c r="HM56" s="49" t="str">
        <f t="shared" si="465"/>
        <v/>
      </c>
      <c r="HN56" s="49" t="str">
        <f t="shared" si="465"/>
        <v/>
      </c>
      <c r="HO56" s="49" t="str">
        <f t="shared" si="465"/>
        <v/>
      </c>
      <c r="HP56" s="169" t="e">
        <f t="shared" si="247"/>
        <v>#N/A</v>
      </c>
      <c r="HQ56" s="169" t="e">
        <f t="shared" si="248"/>
        <v>#N/A</v>
      </c>
      <c r="HR56" s="169" t="e">
        <f t="shared" si="249"/>
        <v>#N/A</v>
      </c>
      <c r="HS56" s="169" t="e">
        <f t="shared" si="250"/>
        <v>#N/A</v>
      </c>
      <c r="HT56" s="169" t="e">
        <f t="shared" si="251"/>
        <v>#N/A</v>
      </c>
      <c r="HU56" s="169" t="e">
        <f t="shared" si="252"/>
        <v>#N/A</v>
      </c>
      <c r="HV56" s="169" t="e">
        <f t="shared" si="253"/>
        <v>#N/A</v>
      </c>
      <c r="HW56" s="169" t="e">
        <f t="shared" si="254"/>
        <v>#N/A</v>
      </c>
      <c r="HX56" s="169" t="e">
        <f t="shared" si="255"/>
        <v>#N/A</v>
      </c>
      <c r="HY56" s="169" t="e">
        <f t="shared" si="256"/>
        <v>#N/A</v>
      </c>
      <c r="HZ56" s="169" t="e">
        <f t="shared" si="257"/>
        <v>#N/A</v>
      </c>
      <c r="IA56" s="169" t="e">
        <f t="shared" si="258"/>
        <v>#N/A</v>
      </c>
      <c r="IB56" s="169" t="e">
        <f t="shared" si="259"/>
        <v>#N/A</v>
      </c>
      <c r="IC56" s="169" t="e">
        <f t="shared" si="260"/>
        <v>#N/A</v>
      </c>
      <c r="ID56" s="169" t="e">
        <f t="shared" si="261"/>
        <v>#N/A</v>
      </c>
      <c r="IE56" s="169" t="e">
        <f t="shared" si="262"/>
        <v>#N/A</v>
      </c>
      <c r="IF56" s="169" t="e">
        <f t="shared" si="263"/>
        <v>#N/A</v>
      </c>
      <c r="IG56" s="169" t="e">
        <f t="shared" si="264"/>
        <v>#N/A</v>
      </c>
      <c r="IH56" s="169" t="e">
        <f t="shared" si="265"/>
        <v>#N/A</v>
      </c>
      <c r="II56" s="169" t="e">
        <f t="shared" si="266"/>
        <v>#N/A</v>
      </c>
      <c r="IJ56" s="169" t="e">
        <f t="shared" si="267"/>
        <v>#N/A</v>
      </c>
      <c r="IK56" s="169" t="e">
        <f t="shared" si="268"/>
        <v>#N/A</v>
      </c>
      <c r="IL56" s="169" t="e">
        <f t="shared" si="269"/>
        <v>#N/A</v>
      </c>
      <c r="IM56" s="169" t="e">
        <f t="shared" si="270"/>
        <v>#N/A</v>
      </c>
      <c r="IN56" s="169" t="e">
        <f t="shared" si="271"/>
        <v>#N/A</v>
      </c>
      <c r="IO56" s="169" t="e">
        <f t="shared" si="272"/>
        <v>#N/A</v>
      </c>
      <c r="IP56" s="169" t="e">
        <f t="shared" si="273"/>
        <v>#N/A</v>
      </c>
      <c r="IQ56" s="169" t="e">
        <f t="shared" si="274"/>
        <v>#N/A</v>
      </c>
      <c r="IR56" s="169" t="e">
        <f t="shared" si="275"/>
        <v>#N/A</v>
      </c>
      <c r="IS56" s="169" t="e">
        <f t="shared" si="276"/>
        <v>#N/A</v>
      </c>
      <c r="IT56" s="169" t="e">
        <f t="shared" si="277"/>
        <v>#N/A</v>
      </c>
      <c r="IU56" s="169" t="e">
        <f t="shared" si="278"/>
        <v>#N/A</v>
      </c>
      <c r="IV56" s="169" t="e">
        <f t="shared" si="279"/>
        <v>#N/A</v>
      </c>
      <c r="IW56" s="169" t="e">
        <f t="shared" si="280"/>
        <v>#N/A</v>
      </c>
      <c r="IX56" s="169" t="e">
        <f t="shared" si="281"/>
        <v>#N/A</v>
      </c>
      <c r="IY56" s="169" t="e">
        <f t="shared" si="282"/>
        <v>#N/A</v>
      </c>
      <c r="IZ56" s="169" t="e">
        <f t="shared" si="283"/>
        <v>#N/A</v>
      </c>
      <c r="JA56" s="169" t="e">
        <f t="shared" si="284"/>
        <v>#N/A</v>
      </c>
      <c r="JB56" s="169" t="e">
        <f t="shared" si="285"/>
        <v>#N/A</v>
      </c>
      <c r="JC56" s="169" t="e">
        <f t="shared" si="286"/>
        <v>#N/A</v>
      </c>
      <c r="JD56" s="169" t="e">
        <f t="shared" si="287"/>
        <v>#N/A</v>
      </c>
      <c r="JE56" s="169" t="e">
        <f t="shared" si="288"/>
        <v>#N/A</v>
      </c>
      <c r="JF56" s="169" t="e">
        <f t="shared" si="289"/>
        <v>#N/A</v>
      </c>
      <c r="JG56" s="169" t="e">
        <f t="shared" si="290"/>
        <v>#N/A</v>
      </c>
      <c r="JH56" s="169" t="e">
        <f t="shared" si="291"/>
        <v>#N/A</v>
      </c>
      <c r="JI56" s="169" t="e">
        <f t="shared" si="292"/>
        <v>#N/A</v>
      </c>
      <c r="JJ56" s="169" t="e">
        <f t="shared" si="293"/>
        <v>#N/A</v>
      </c>
      <c r="JK56" s="169" t="e">
        <f t="shared" si="294"/>
        <v>#N/A</v>
      </c>
      <c r="JL56" s="169" t="e">
        <f t="shared" si="295"/>
        <v>#N/A</v>
      </c>
      <c r="JM56" s="169" t="e">
        <f t="shared" si="296"/>
        <v>#N/A</v>
      </c>
      <c r="JN56" s="169" t="e">
        <f t="shared" si="297"/>
        <v>#N/A</v>
      </c>
      <c r="JO56" s="169" t="e">
        <f t="shared" si="298"/>
        <v>#N/A</v>
      </c>
      <c r="JP56" s="169" t="e">
        <f t="shared" si="299"/>
        <v>#N/A</v>
      </c>
      <c r="JQ56" s="169" t="e">
        <f t="shared" si="300"/>
        <v>#N/A</v>
      </c>
      <c r="JR56" s="169" t="e">
        <f t="shared" si="301"/>
        <v>#N/A</v>
      </c>
      <c r="JS56" s="169" t="e">
        <f t="shared" si="302"/>
        <v>#N/A</v>
      </c>
      <c r="JT56" s="169" t="e">
        <f t="shared" si="303"/>
        <v>#N/A</v>
      </c>
      <c r="JU56" s="169" t="e">
        <f t="shared" si="304"/>
        <v>#N/A</v>
      </c>
      <c r="JV56" s="169" t="e">
        <f t="shared" si="305"/>
        <v>#N/A</v>
      </c>
      <c r="JW56" s="169" t="e">
        <f t="shared" si="306"/>
        <v>#N/A</v>
      </c>
      <c r="JX56" s="169" t="e">
        <f t="shared" si="307"/>
        <v>#N/A</v>
      </c>
      <c r="JY56" s="169" t="e">
        <f t="shared" si="308"/>
        <v>#N/A</v>
      </c>
      <c r="JZ56" s="169" t="e">
        <f t="shared" si="309"/>
        <v>#N/A</v>
      </c>
      <c r="KA56" s="169" t="e">
        <f t="shared" si="310"/>
        <v>#N/A</v>
      </c>
      <c r="KB56" s="169" t="e">
        <f t="shared" si="311"/>
        <v>#N/A</v>
      </c>
      <c r="KC56" s="169" t="e">
        <f t="shared" si="312"/>
        <v>#N/A</v>
      </c>
      <c r="KD56" s="169" t="e">
        <f t="shared" si="313"/>
        <v>#N/A</v>
      </c>
      <c r="KE56" s="169" t="e">
        <f t="shared" si="314"/>
        <v>#N/A</v>
      </c>
      <c r="KF56" s="169" t="e">
        <f t="shared" si="315"/>
        <v>#N/A</v>
      </c>
      <c r="KG56" s="169" t="e">
        <f t="shared" si="316"/>
        <v>#N/A</v>
      </c>
      <c r="KH56" s="169" t="e">
        <f t="shared" si="317"/>
        <v>#N/A</v>
      </c>
      <c r="KI56" s="169" t="e">
        <f t="shared" si="318"/>
        <v>#N/A</v>
      </c>
      <c r="KJ56" s="169" t="e">
        <f t="shared" si="319"/>
        <v>#N/A</v>
      </c>
      <c r="KK56" s="169" t="e">
        <f t="shared" si="320"/>
        <v>#N/A</v>
      </c>
      <c r="KL56" s="169" t="e">
        <f t="shared" si="321"/>
        <v>#N/A</v>
      </c>
      <c r="KM56" s="169" t="e">
        <f t="shared" si="322"/>
        <v>#N/A</v>
      </c>
      <c r="KN56" s="169" t="e">
        <f t="shared" si="323"/>
        <v>#N/A</v>
      </c>
      <c r="KO56" s="169" t="e">
        <f t="shared" si="324"/>
        <v>#N/A</v>
      </c>
      <c r="KP56" s="169" t="e">
        <f t="shared" si="325"/>
        <v>#N/A</v>
      </c>
      <c r="KQ56" s="169" t="e">
        <f t="shared" si="326"/>
        <v>#N/A</v>
      </c>
      <c r="KR56" s="169" t="e">
        <f t="shared" si="327"/>
        <v>#N/A</v>
      </c>
      <c r="KS56" s="169" t="e">
        <f t="shared" si="328"/>
        <v>#N/A</v>
      </c>
      <c r="KT56" s="169" t="e">
        <f t="shared" si="329"/>
        <v>#N/A</v>
      </c>
      <c r="KU56" s="169" t="e">
        <f t="shared" si="330"/>
        <v>#N/A</v>
      </c>
      <c r="KV56" s="169" t="e">
        <f t="shared" si="331"/>
        <v>#N/A</v>
      </c>
      <c r="KW56" s="169" t="e">
        <f t="shared" si="332"/>
        <v>#N/A</v>
      </c>
      <c r="KX56" s="169" t="e">
        <f t="shared" si="333"/>
        <v>#N/A</v>
      </c>
      <c r="KY56" s="169" t="e">
        <f t="shared" si="334"/>
        <v>#N/A</v>
      </c>
      <c r="KZ56" s="169" t="e">
        <f t="shared" si="335"/>
        <v>#N/A</v>
      </c>
      <c r="LA56" s="169" t="e">
        <f t="shared" si="336"/>
        <v>#N/A</v>
      </c>
      <c r="LB56" s="169" t="e">
        <f t="shared" si="337"/>
        <v>#N/A</v>
      </c>
      <c r="LC56" s="169" t="e">
        <f t="shared" si="338"/>
        <v>#N/A</v>
      </c>
      <c r="LD56" s="169" t="e">
        <f t="shared" si="339"/>
        <v>#N/A</v>
      </c>
      <c r="LE56" s="169" t="e">
        <f t="shared" si="340"/>
        <v>#N/A</v>
      </c>
      <c r="LF56" s="169" t="e">
        <f t="shared" si="341"/>
        <v>#N/A</v>
      </c>
      <c r="LG56" s="169" t="e">
        <f t="shared" si="342"/>
        <v>#N/A</v>
      </c>
      <c r="LH56" s="169" t="e">
        <f t="shared" si="343"/>
        <v>#N/A</v>
      </c>
      <c r="LI56" s="169" t="e">
        <f t="shared" si="344"/>
        <v>#N/A</v>
      </c>
      <c r="LJ56" s="169" t="e">
        <f t="shared" si="345"/>
        <v>#N/A</v>
      </c>
      <c r="LK56" s="169" t="e">
        <f t="shared" si="346"/>
        <v>#N/A</v>
      </c>
      <c r="LL56" s="169" t="e">
        <f t="shared" si="347"/>
        <v>#N/A</v>
      </c>
      <c r="LM56" s="169" t="e">
        <f t="shared" si="348"/>
        <v>#N/A</v>
      </c>
      <c r="LN56" s="169" t="e">
        <f t="shared" si="349"/>
        <v>#N/A</v>
      </c>
      <c r="LO56" s="169" t="e">
        <f t="shared" si="350"/>
        <v>#N/A</v>
      </c>
      <c r="LP56" s="169" t="e">
        <f t="shared" si="351"/>
        <v>#N/A</v>
      </c>
      <c r="LQ56" s="169" t="e">
        <f t="shared" si="352"/>
        <v>#N/A</v>
      </c>
      <c r="LR56" s="169" t="e">
        <f t="shared" si="353"/>
        <v>#N/A</v>
      </c>
      <c r="LS56" s="169" t="e">
        <f t="shared" si="354"/>
        <v>#N/A</v>
      </c>
      <c r="LT56" s="169" t="e">
        <f t="shared" si="355"/>
        <v>#N/A</v>
      </c>
      <c r="LU56" s="169" t="e">
        <f t="shared" si="356"/>
        <v>#N/A</v>
      </c>
      <c r="LV56" s="169" t="e">
        <f t="shared" si="357"/>
        <v>#N/A</v>
      </c>
      <c r="LW56" s="169" t="e">
        <f t="shared" si="358"/>
        <v>#N/A</v>
      </c>
      <c r="LX56" s="169" t="e">
        <f t="shared" si="359"/>
        <v>#N/A</v>
      </c>
      <c r="LY56" s="169" t="e">
        <f t="shared" si="360"/>
        <v>#N/A</v>
      </c>
      <c r="LZ56" s="169" t="e">
        <f t="shared" si="361"/>
        <v>#N/A</v>
      </c>
      <c r="MA56" s="169" t="e">
        <f t="shared" si="362"/>
        <v>#N/A</v>
      </c>
      <c r="MB56" s="169" t="e">
        <f t="shared" si="363"/>
        <v>#N/A</v>
      </c>
      <c r="MC56" s="169" t="e">
        <f t="shared" si="364"/>
        <v>#N/A</v>
      </c>
      <c r="MD56" s="169" t="e">
        <f t="shared" si="365"/>
        <v>#N/A</v>
      </c>
      <c r="ME56" s="169" t="e">
        <f t="shared" si="366"/>
        <v>#N/A</v>
      </c>
      <c r="MF56" s="169" t="e">
        <f t="shared" si="367"/>
        <v>#N/A</v>
      </c>
      <c r="MG56" s="169" t="e">
        <f t="shared" si="368"/>
        <v>#N/A</v>
      </c>
      <c r="MH56" s="169" t="e">
        <f t="shared" si="369"/>
        <v>#N/A</v>
      </c>
      <c r="MI56" s="169" t="e">
        <f t="shared" si="370"/>
        <v>#N/A</v>
      </c>
      <c r="MJ56" s="169" t="e">
        <f t="shared" si="371"/>
        <v>#N/A</v>
      </c>
      <c r="MK56" s="169" t="e">
        <f t="shared" si="372"/>
        <v>#N/A</v>
      </c>
      <c r="ML56" s="169" t="e">
        <f t="shared" si="373"/>
        <v>#N/A</v>
      </c>
      <c r="MM56" s="169" t="e">
        <f t="shared" si="374"/>
        <v>#N/A</v>
      </c>
      <c r="MN56" s="169" t="e">
        <f t="shared" si="375"/>
        <v>#N/A</v>
      </c>
      <c r="MO56" s="169" t="e">
        <f t="shared" si="376"/>
        <v>#N/A</v>
      </c>
      <c r="MP56" s="169" t="e">
        <f t="shared" si="377"/>
        <v>#N/A</v>
      </c>
      <c r="MQ56" s="169" t="e">
        <f t="shared" si="378"/>
        <v>#N/A</v>
      </c>
      <c r="MR56" s="169" t="e">
        <f t="shared" si="379"/>
        <v>#N/A</v>
      </c>
      <c r="MS56" s="169" t="e">
        <f t="shared" si="380"/>
        <v>#N/A</v>
      </c>
      <c r="MT56" s="169" t="e">
        <f t="shared" si="381"/>
        <v>#N/A</v>
      </c>
      <c r="MU56" s="169" t="e">
        <f t="shared" si="382"/>
        <v>#N/A</v>
      </c>
      <c r="MV56" s="169" t="e">
        <f t="shared" si="383"/>
        <v>#N/A</v>
      </c>
      <c r="MW56" s="169" t="e">
        <f t="shared" si="384"/>
        <v>#N/A</v>
      </c>
      <c r="MX56" s="169" t="e">
        <f t="shared" si="385"/>
        <v>#N/A</v>
      </c>
      <c r="MY56" s="169" t="e">
        <f t="shared" si="386"/>
        <v>#N/A</v>
      </c>
      <c r="MZ56" s="169" t="e">
        <f t="shared" si="387"/>
        <v>#N/A</v>
      </c>
      <c r="NA56" s="169" t="e">
        <f t="shared" si="388"/>
        <v>#N/A</v>
      </c>
      <c r="NB56" s="169" t="e">
        <f t="shared" si="389"/>
        <v>#N/A</v>
      </c>
      <c r="NC56" s="169" t="e">
        <f t="shared" si="390"/>
        <v>#N/A</v>
      </c>
      <c r="ND56" s="169" t="e">
        <f t="shared" si="391"/>
        <v>#N/A</v>
      </c>
      <c r="NE56" s="169" t="e">
        <f t="shared" si="392"/>
        <v>#N/A</v>
      </c>
      <c r="NF56" s="169" t="e">
        <f t="shared" si="393"/>
        <v>#N/A</v>
      </c>
      <c r="NG56" s="169" t="e">
        <f t="shared" si="394"/>
        <v>#N/A</v>
      </c>
      <c r="NH56" s="169" t="e">
        <f t="shared" si="395"/>
        <v>#N/A</v>
      </c>
      <c r="NI56" s="169" t="e">
        <f t="shared" si="396"/>
        <v>#N/A</v>
      </c>
      <c r="NJ56" s="169" t="e">
        <f t="shared" si="397"/>
        <v>#N/A</v>
      </c>
      <c r="NK56" s="169" t="e">
        <f t="shared" si="398"/>
        <v>#N/A</v>
      </c>
      <c r="NL56" s="169" t="e">
        <f t="shared" si="399"/>
        <v>#N/A</v>
      </c>
      <c r="NM56" s="169" t="e">
        <f t="shared" si="400"/>
        <v>#N/A</v>
      </c>
      <c r="NN56" s="169" t="e">
        <f t="shared" si="401"/>
        <v>#N/A</v>
      </c>
      <c r="NO56" s="169" t="e">
        <f t="shared" si="402"/>
        <v>#N/A</v>
      </c>
      <c r="NP56" s="169" t="e">
        <f t="shared" si="403"/>
        <v>#N/A</v>
      </c>
      <c r="NQ56" s="169" t="e">
        <f t="shared" si="404"/>
        <v>#N/A</v>
      </c>
      <c r="NR56" s="169" t="e">
        <f t="shared" si="405"/>
        <v>#N/A</v>
      </c>
      <c r="NS56" s="169" t="e">
        <f t="shared" si="406"/>
        <v>#N/A</v>
      </c>
      <c r="NT56" s="169" t="e">
        <f t="shared" si="407"/>
        <v>#N/A</v>
      </c>
      <c r="NU56" s="169" t="e">
        <f t="shared" si="408"/>
        <v>#N/A</v>
      </c>
      <c r="NV56" s="169" t="e">
        <f t="shared" si="409"/>
        <v>#N/A</v>
      </c>
      <c r="NW56" s="169" t="e">
        <f t="shared" si="410"/>
        <v>#N/A</v>
      </c>
      <c r="NX56" s="169" t="e">
        <f t="shared" si="411"/>
        <v>#N/A</v>
      </c>
      <c r="NY56" s="169" t="e">
        <f t="shared" si="412"/>
        <v>#N/A</v>
      </c>
      <c r="NZ56" s="169" t="e">
        <f t="shared" si="413"/>
        <v>#N/A</v>
      </c>
      <c r="OA56" s="169" t="e">
        <f t="shared" si="414"/>
        <v>#N/A</v>
      </c>
      <c r="OB56" s="169" t="e">
        <f t="shared" si="415"/>
        <v>#N/A</v>
      </c>
      <c r="OC56" s="169" t="e">
        <f t="shared" si="416"/>
        <v>#N/A</v>
      </c>
      <c r="OD56" s="169" t="e">
        <f t="shared" si="417"/>
        <v>#N/A</v>
      </c>
      <c r="OE56" s="169" t="e">
        <f t="shared" si="418"/>
        <v>#N/A</v>
      </c>
      <c r="OF56" s="169" t="e">
        <f t="shared" si="419"/>
        <v>#N/A</v>
      </c>
      <c r="OG56" s="169" t="e">
        <f t="shared" si="420"/>
        <v>#N/A</v>
      </c>
      <c r="OH56" s="169" t="e">
        <f t="shared" si="421"/>
        <v>#N/A</v>
      </c>
      <c r="OI56" s="169" t="e">
        <f t="shared" si="422"/>
        <v>#N/A</v>
      </c>
      <c r="OJ56" s="169" t="e">
        <f t="shared" si="423"/>
        <v>#N/A</v>
      </c>
      <c r="OK56" s="169" t="e">
        <f t="shared" si="424"/>
        <v>#N/A</v>
      </c>
      <c r="OL56" s="169" t="e">
        <f t="shared" si="425"/>
        <v>#N/A</v>
      </c>
      <c r="OM56" s="169" t="e">
        <f t="shared" si="426"/>
        <v>#N/A</v>
      </c>
      <c r="ON56" s="169" t="e">
        <f t="shared" si="427"/>
        <v>#N/A</v>
      </c>
      <c r="OO56" s="169" t="e">
        <f t="shared" si="428"/>
        <v>#N/A</v>
      </c>
      <c r="OP56" s="169" t="e">
        <f t="shared" si="429"/>
        <v>#N/A</v>
      </c>
      <c r="OQ56" s="169" t="e">
        <f t="shared" si="430"/>
        <v>#N/A</v>
      </c>
      <c r="OR56" s="169" t="e">
        <f t="shared" si="431"/>
        <v>#N/A</v>
      </c>
      <c r="OS56" s="169" t="e">
        <f t="shared" si="432"/>
        <v>#N/A</v>
      </c>
      <c r="OT56" s="169" t="e">
        <f t="shared" si="433"/>
        <v>#N/A</v>
      </c>
      <c r="OU56" s="169" t="e">
        <f t="shared" si="434"/>
        <v>#N/A</v>
      </c>
      <c r="OV56" s="169" t="e">
        <f t="shared" si="435"/>
        <v>#N/A</v>
      </c>
      <c r="OW56" s="169" t="e">
        <f t="shared" si="436"/>
        <v>#N/A</v>
      </c>
      <c r="OX56" s="169" t="e">
        <f t="shared" si="437"/>
        <v>#N/A</v>
      </c>
      <c r="OY56" s="169" t="e">
        <f t="shared" si="438"/>
        <v>#N/A</v>
      </c>
      <c r="OZ56" s="169" t="e">
        <f t="shared" si="439"/>
        <v>#N/A</v>
      </c>
      <c r="PA56" s="169" t="e">
        <f t="shared" si="440"/>
        <v>#N/A</v>
      </c>
      <c r="PB56" s="169" t="e">
        <f t="shared" si="441"/>
        <v>#N/A</v>
      </c>
      <c r="PC56" s="169" t="e">
        <f t="shared" si="442"/>
        <v>#N/A</v>
      </c>
      <c r="PD56" s="169" t="e">
        <f t="shared" si="443"/>
        <v>#N/A</v>
      </c>
      <c r="PE56" s="169" t="e">
        <f t="shared" si="444"/>
        <v>#N/A</v>
      </c>
      <c r="PF56" s="169" t="e">
        <f t="shared" si="445"/>
        <v>#N/A</v>
      </c>
      <c r="PG56" s="169" t="e">
        <f t="shared" si="446"/>
        <v>#N/A</v>
      </c>
      <c r="PH56" s="169" t="e">
        <f t="shared" si="447"/>
        <v>#N/A</v>
      </c>
    </row>
    <row r="57" spans="1:424" hidden="1" x14ac:dyDescent="0.75">
      <c r="A57" s="4">
        <v>54</v>
      </c>
      <c r="B57" s="96" t="str">
        <f t="shared" si="208"/>
        <v/>
      </c>
      <c r="C57" s="95"/>
      <c r="D57" s="96" t="str">
        <f t="shared" si="209"/>
        <v/>
      </c>
      <c r="E57" s="124" t="str">
        <f t="shared" si="0"/>
        <v/>
      </c>
      <c r="F57" s="124" t="str">
        <f t="shared" si="1"/>
        <v/>
      </c>
      <c r="G57" s="73" t="str">
        <f t="shared" si="210"/>
        <v/>
      </c>
      <c r="H57" s="23"/>
      <c r="I57" s="57"/>
      <c r="J57" s="280"/>
      <c r="K57" s="74" t="str">
        <f>IF(AND(B57&gt;0,C57&gt;0,D57&gt;0),IF(ISBLANK(J57),IF(ISBLANK(H57),"",(D57-B57)*VLOOKUP(H57,VLookups!$A$4:$B$13,2,FALSE)),J57),"")</f>
        <v/>
      </c>
      <c r="L57" s="75" t="str">
        <f t="shared" si="246"/>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211"/>
        <v/>
      </c>
      <c r="W57" s="49" t="str">
        <f t="shared" si="212"/>
        <v/>
      </c>
      <c r="X57" s="49" t="str">
        <f t="shared" si="466"/>
        <v/>
      </c>
      <c r="Y57" s="49" t="str">
        <f t="shared" si="466"/>
        <v/>
      </c>
      <c r="Z57" s="49" t="str">
        <f t="shared" si="466"/>
        <v/>
      </c>
      <c r="AA57" s="49" t="str">
        <f t="shared" si="466"/>
        <v/>
      </c>
      <c r="AB57" s="49" t="str">
        <f t="shared" si="466"/>
        <v/>
      </c>
      <c r="AC57" s="49" t="str">
        <f t="shared" si="466"/>
        <v/>
      </c>
      <c r="AD57" s="49" t="str">
        <f t="shared" si="466"/>
        <v/>
      </c>
      <c r="AE57" s="49" t="str">
        <f t="shared" si="466"/>
        <v/>
      </c>
      <c r="AF57" s="49" t="str">
        <f t="shared" si="466"/>
        <v/>
      </c>
      <c r="AG57" s="49" t="str">
        <f t="shared" si="466"/>
        <v/>
      </c>
      <c r="AH57" s="49" t="str">
        <f t="shared" si="466"/>
        <v/>
      </c>
      <c r="AI57" s="49" t="str">
        <f t="shared" si="466"/>
        <v/>
      </c>
      <c r="AJ57" s="49" t="str">
        <f t="shared" si="466"/>
        <v/>
      </c>
      <c r="AK57" s="49" t="str">
        <f t="shared" si="466"/>
        <v/>
      </c>
      <c r="AL57" s="49" t="str">
        <f t="shared" si="466"/>
        <v/>
      </c>
      <c r="AM57" s="49" t="str">
        <f t="shared" si="466"/>
        <v/>
      </c>
      <c r="AN57" s="49" t="str">
        <f t="shared" si="466"/>
        <v/>
      </c>
      <c r="AO57" s="49" t="str">
        <f t="shared" si="466"/>
        <v/>
      </c>
      <c r="AP57" s="49" t="str">
        <f t="shared" si="466"/>
        <v/>
      </c>
      <c r="AQ57" s="49" t="str">
        <f t="shared" si="466"/>
        <v/>
      </c>
      <c r="AR57" s="49" t="str">
        <f t="shared" si="466"/>
        <v/>
      </c>
      <c r="AS57" s="49" t="str">
        <f t="shared" si="466"/>
        <v/>
      </c>
      <c r="AT57" s="49" t="str">
        <f t="shared" si="466"/>
        <v/>
      </c>
      <c r="AU57" s="49" t="str">
        <f t="shared" si="466"/>
        <v/>
      </c>
      <c r="AV57" s="49" t="str">
        <f t="shared" si="466"/>
        <v/>
      </c>
      <c r="AW57" s="49" t="str">
        <f t="shared" si="466"/>
        <v/>
      </c>
      <c r="AX57" s="49" t="str">
        <f t="shared" si="466"/>
        <v/>
      </c>
      <c r="AY57" s="49" t="str">
        <f t="shared" si="466"/>
        <v/>
      </c>
      <c r="AZ57" s="49" t="str">
        <f t="shared" si="466"/>
        <v/>
      </c>
      <c r="BA57" s="49" t="str">
        <f t="shared" si="466"/>
        <v/>
      </c>
      <c r="BB57" s="49" t="str">
        <f t="shared" si="466"/>
        <v/>
      </c>
      <c r="BC57" s="49" t="str">
        <f t="shared" si="466"/>
        <v/>
      </c>
      <c r="BD57" s="49" t="str">
        <f t="shared" si="466"/>
        <v/>
      </c>
      <c r="BE57" s="49" t="str">
        <f t="shared" si="466"/>
        <v/>
      </c>
      <c r="BF57" s="49" t="str">
        <f t="shared" si="466"/>
        <v/>
      </c>
      <c r="BG57" s="49" t="str">
        <f t="shared" si="466"/>
        <v/>
      </c>
      <c r="BH57" s="49" t="str">
        <f t="shared" si="466"/>
        <v/>
      </c>
      <c r="BI57" s="49" t="str">
        <f t="shared" si="466"/>
        <v/>
      </c>
      <c r="BJ57" s="49" t="str">
        <f t="shared" si="466"/>
        <v/>
      </c>
      <c r="BK57" s="49" t="str">
        <f t="shared" si="466"/>
        <v/>
      </c>
      <c r="BL57" s="49" t="str">
        <f t="shared" si="466"/>
        <v/>
      </c>
      <c r="BM57" s="49" t="str">
        <f t="shared" si="466"/>
        <v/>
      </c>
      <c r="BN57" s="49" t="str">
        <f t="shared" si="466"/>
        <v/>
      </c>
      <c r="BO57" s="49" t="str">
        <f t="shared" si="466"/>
        <v/>
      </c>
      <c r="BP57" s="49" t="str">
        <f t="shared" si="466"/>
        <v/>
      </c>
      <c r="BQ57" s="49" t="str">
        <f t="shared" si="466"/>
        <v/>
      </c>
      <c r="BR57" s="49" t="str">
        <f t="shared" si="466"/>
        <v/>
      </c>
      <c r="BS57" s="49" t="str">
        <f t="shared" si="466"/>
        <v/>
      </c>
      <c r="BT57" s="49" t="str">
        <f t="shared" si="466"/>
        <v/>
      </c>
      <c r="BU57" s="49" t="str">
        <f t="shared" si="466"/>
        <v/>
      </c>
      <c r="BV57" s="49" t="str">
        <f t="shared" si="466"/>
        <v/>
      </c>
      <c r="BW57" s="49" t="str">
        <f t="shared" si="466"/>
        <v/>
      </c>
      <c r="BX57" s="49" t="str">
        <f t="shared" si="466"/>
        <v/>
      </c>
      <c r="BY57" s="49" t="str">
        <f t="shared" si="466"/>
        <v/>
      </c>
      <c r="BZ57" s="49" t="str">
        <f t="shared" si="466"/>
        <v/>
      </c>
      <c r="CA57" s="49" t="str">
        <f t="shared" si="466"/>
        <v/>
      </c>
      <c r="CB57" s="49" t="str">
        <f t="shared" si="466"/>
        <v/>
      </c>
      <c r="CC57" s="49" t="str">
        <f t="shared" si="466"/>
        <v/>
      </c>
      <c r="CD57" s="49" t="str">
        <f t="shared" si="466"/>
        <v/>
      </c>
      <c r="CE57" s="49" t="str">
        <f t="shared" si="466"/>
        <v/>
      </c>
      <c r="CF57" s="49" t="str">
        <f t="shared" si="466"/>
        <v/>
      </c>
      <c r="CG57" s="49" t="str">
        <f t="shared" si="466"/>
        <v/>
      </c>
      <c r="CH57" s="49" t="str">
        <f t="shared" si="466"/>
        <v/>
      </c>
      <c r="CI57" s="49" t="str">
        <f t="shared" ref="CI57:DR60" si="468">IF(ISNONTEXT($V57),CJ57-$V57,"")</f>
        <v/>
      </c>
      <c r="CJ57" s="49" t="str">
        <f t="shared" si="468"/>
        <v/>
      </c>
      <c r="CK57" s="49" t="str">
        <f t="shared" si="468"/>
        <v/>
      </c>
      <c r="CL57" s="49" t="str">
        <f t="shared" si="468"/>
        <v/>
      </c>
      <c r="CM57" s="49" t="str">
        <f t="shared" si="468"/>
        <v/>
      </c>
      <c r="CN57" s="49" t="str">
        <f t="shared" si="468"/>
        <v/>
      </c>
      <c r="CO57" s="49" t="str">
        <f t="shared" si="468"/>
        <v/>
      </c>
      <c r="CP57" s="49" t="str">
        <f t="shared" si="468"/>
        <v/>
      </c>
      <c r="CQ57" s="49" t="str">
        <f t="shared" si="468"/>
        <v/>
      </c>
      <c r="CR57" s="49" t="str">
        <f t="shared" si="468"/>
        <v/>
      </c>
      <c r="CS57" s="49" t="str">
        <f t="shared" si="468"/>
        <v/>
      </c>
      <c r="CT57" s="49" t="str">
        <f t="shared" si="468"/>
        <v/>
      </c>
      <c r="CU57" s="49" t="str">
        <f t="shared" si="468"/>
        <v/>
      </c>
      <c r="CV57" s="49" t="str">
        <f t="shared" si="468"/>
        <v/>
      </c>
      <c r="CW57" s="49" t="str">
        <f t="shared" si="468"/>
        <v/>
      </c>
      <c r="CX57" s="49" t="str">
        <f t="shared" si="468"/>
        <v/>
      </c>
      <c r="CY57" s="49" t="str">
        <f t="shared" si="468"/>
        <v/>
      </c>
      <c r="CZ57" s="49" t="str">
        <f t="shared" si="468"/>
        <v/>
      </c>
      <c r="DA57" s="49" t="str">
        <f t="shared" si="468"/>
        <v/>
      </c>
      <c r="DB57" s="49" t="str">
        <f t="shared" si="468"/>
        <v/>
      </c>
      <c r="DC57" s="49" t="str">
        <f t="shared" si="468"/>
        <v/>
      </c>
      <c r="DD57" s="49" t="str">
        <f t="shared" si="468"/>
        <v/>
      </c>
      <c r="DE57" s="49" t="str">
        <f t="shared" si="468"/>
        <v/>
      </c>
      <c r="DF57" s="49" t="str">
        <f t="shared" si="468"/>
        <v/>
      </c>
      <c r="DG57" s="49" t="str">
        <f t="shared" si="468"/>
        <v/>
      </c>
      <c r="DH57" s="49" t="str">
        <f t="shared" si="468"/>
        <v/>
      </c>
      <c r="DI57" s="49" t="str">
        <f t="shared" si="468"/>
        <v/>
      </c>
      <c r="DJ57" s="49" t="str">
        <f t="shared" si="468"/>
        <v/>
      </c>
      <c r="DK57" s="49" t="str">
        <f t="shared" si="468"/>
        <v/>
      </c>
      <c r="DL57" s="49" t="str">
        <f t="shared" si="468"/>
        <v/>
      </c>
      <c r="DM57" s="49" t="str">
        <f t="shared" si="468"/>
        <v/>
      </c>
      <c r="DN57" s="49" t="str">
        <f t="shared" si="468"/>
        <v/>
      </c>
      <c r="DO57" s="49" t="str">
        <f t="shared" si="468"/>
        <v/>
      </c>
      <c r="DP57" s="49" t="str">
        <f t="shared" si="468"/>
        <v/>
      </c>
      <c r="DQ57" s="49" t="str">
        <f t="shared" si="468"/>
        <v/>
      </c>
      <c r="DR57" s="49" t="str">
        <f t="shared" si="468"/>
        <v/>
      </c>
      <c r="DS57" s="183" t="str">
        <f t="shared" si="213"/>
        <v/>
      </c>
      <c r="DT57" s="49" t="str">
        <f t="shared" si="214"/>
        <v/>
      </c>
      <c r="DU57" s="49" t="str">
        <f t="shared" si="467"/>
        <v/>
      </c>
      <c r="DV57" s="49" t="str">
        <f t="shared" si="467"/>
        <v/>
      </c>
      <c r="DW57" s="49" t="str">
        <f t="shared" si="467"/>
        <v/>
      </c>
      <c r="DX57" s="49" t="str">
        <f t="shared" si="467"/>
        <v/>
      </c>
      <c r="DY57" s="49" t="str">
        <f t="shared" si="467"/>
        <v/>
      </c>
      <c r="DZ57" s="49" t="str">
        <f t="shared" si="467"/>
        <v/>
      </c>
      <c r="EA57" s="49" t="str">
        <f t="shared" si="467"/>
        <v/>
      </c>
      <c r="EB57" s="49" t="str">
        <f t="shared" si="467"/>
        <v/>
      </c>
      <c r="EC57" s="49" t="str">
        <f t="shared" si="467"/>
        <v/>
      </c>
      <c r="ED57" s="49" t="str">
        <f t="shared" si="467"/>
        <v/>
      </c>
      <c r="EE57" s="49" t="str">
        <f t="shared" si="467"/>
        <v/>
      </c>
      <c r="EF57" s="49" t="str">
        <f t="shared" si="467"/>
        <v/>
      </c>
      <c r="EG57" s="49" t="str">
        <f t="shared" si="467"/>
        <v/>
      </c>
      <c r="EH57" s="49" t="str">
        <f t="shared" si="467"/>
        <v/>
      </c>
      <c r="EI57" s="49" t="str">
        <f t="shared" si="467"/>
        <v/>
      </c>
      <c r="EJ57" s="49" t="str">
        <f t="shared" si="467"/>
        <v/>
      </c>
      <c r="EK57" s="49" t="str">
        <f t="shared" si="467"/>
        <v/>
      </c>
      <c r="EL57" s="49" t="str">
        <f t="shared" si="467"/>
        <v/>
      </c>
      <c r="EM57" s="49" t="str">
        <f t="shared" si="467"/>
        <v/>
      </c>
      <c r="EN57" s="49" t="str">
        <f t="shared" si="467"/>
        <v/>
      </c>
      <c r="EO57" s="49" t="str">
        <f t="shared" si="467"/>
        <v/>
      </c>
      <c r="EP57" s="49" t="str">
        <f t="shared" si="467"/>
        <v/>
      </c>
      <c r="EQ57" s="49" t="str">
        <f t="shared" si="467"/>
        <v/>
      </c>
      <c r="ER57" s="49" t="str">
        <f t="shared" si="467"/>
        <v/>
      </c>
      <c r="ES57" s="49" t="str">
        <f t="shared" si="467"/>
        <v/>
      </c>
      <c r="ET57" s="49" t="str">
        <f t="shared" si="467"/>
        <v/>
      </c>
      <c r="EU57" s="49" t="str">
        <f t="shared" si="467"/>
        <v/>
      </c>
      <c r="EV57" s="49" t="str">
        <f t="shared" si="467"/>
        <v/>
      </c>
      <c r="EW57" s="49" t="str">
        <f t="shared" si="467"/>
        <v/>
      </c>
      <c r="EX57" s="49" t="str">
        <f t="shared" si="467"/>
        <v/>
      </c>
      <c r="EY57" s="49" t="str">
        <f t="shared" si="467"/>
        <v/>
      </c>
      <c r="EZ57" s="49" t="str">
        <f t="shared" si="467"/>
        <v/>
      </c>
      <c r="FA57" s="49" t="str">
        <f t="shared" si="467"/>
        <v/>
      </c>
      <c r="FB57" s="49" t="str">
        <f t="shared" si="467"/>
        <v/>
      </c>
      <c r="FC57" s="49" t="str">
        <f t="shared" si="467"/>
        <v/>
      </c>
      <c r="FD57" s="49" t="str">
        <f t="shared" si="467"/>
        <v/>
      </c>
      <c r="FE57" s="49" t="str">
        <f t="shared" si="467"/>
        <v/>
      </c>
      <c r="FF57" s="49" t="str">
        <f t="shared" si="467"/>
        <v/>
      </c>
      <c r="FG57" s="49" t="str">
        <f t="shared" si="467"/>
        <v/>
      </c>
      <c r="FH57" s="49" t="str">
        <f t="shared" si="467"/>
        <v/>
      </c>
      <c r="FI57" s="49" t="str">
        <f t="shared" si="467"/>
        <v/>
      </c>
      <c r="FJ57" s="49" t="str">
        <f t="shared" si="467"/>
        <v/>
      </c>
      <c r="FK57" s="49" t="str">
        <f t="shared" si="467"/>
        <v/>
      </c>
      <c r="FL57" s="49" t="str">
        <f t="shared" si="467"/>
        <v/>
      </c>
      <c r="FM57" s="49" t="str">
        <f t="shared" si="467"/>
        <v/>
      </c>
      <c r="FN57" s="49" t="str">
        <f t="shared" si="467"/>
        <v/>
      </c>
      <c r="FO57" s="49" t="str">
        <f t="shared" si="467"/>
        <v/>
      </c>
      <c r="FP57" s="49" t="str">
        <f t="shared" si="467"/>
        <v/>
      </c>
      <c r="FQ57" s="49" t="str">
        <f t="shared" si="467"/>
        <v/>
      </c>
      <c r="FR57" s="49" t="str">
        <f t="shared" si="467"/>
        <v/>
      </c>
      <c r="FS57" s="49" t="str">
        <f t="shared" si="467"/>
        <v/>
      </c>
      <c r="FT57" s="49" t="str">
        <f t="shared" si="467"/>
        <v/>
      </c>
      <c r="FU57" s="49" t="str">
        <f t="shared" si="467"/>
        <v/>
      </c>
      <c r="FV57" s="49" t="str">
        <f t="shared" si="467"/>
        <v/>
      </c>
      <c r="FW57" s="49" t="str">
        <f t="shared" si="467"/>
        <v/>
      </c>
      <c r="FX57" s="49" t="str">
        <f t="shared" si="467"/>
        <v/>
      </c>
      <c r="FY57" s="49" t="str">
        <f t="shared" si="467"/>
        <v/>
      </c>
      <c r="FZ57" s="49" t="str">
        <f t="shared" si="467"/>
        <v/>
      </c>
      <c r="GA57" s="49" t="str">
        <f t="shared" si="467"/>
        <v/>
      </c>
      <c r="GB57" s="49" t="str">
        <f t="shared" si="467"/>
        <v/>
      </c>
      <c r="GC57" s="49" t="str">
        <f t="shared" si="467"/>
        <v/>
      </c>
      <c r="GD57" s="49" t="str">
        <f t="shared" si="467"/>
        <v/>
      </c>
      <c r="GE57" s="49" t="str">
        <f t="shared" si="467"/>
        <v/>
      </c>
      <c r="GF57" s="49" t="str">
        <f t="shared" ref="GF57:HO60" si="469">IF(ISNONTEXT($V57),GE57+$V57,"")</f>
        <v/>
      </c>
      <c r="GG57" s="49" t="str">
        <f t="shared" si="469"/>
        <v/>
      </c>
      <c r="GH57" s="49" t="str">
        <f t="shared" si="469"/>
        <v/>
      </c>
      <c r="GI57" s="49" t="str">
        <f t="shared" si="469"/>
        <v/>
      </c>
      <c r="GJ57" s="49" t="str">
        <f t="shared" si="469"/>
        <v/>
      </c>
      <c r="GK57" s="49" t="str">
        <f t="shared" si="469"/>
        <v/>
      </c>
      <c r="GL57" s="49" t="str">
        <f t="shared" si="469"/>
        <v/>
      </c>
      <c r="GM57" s="49" t="str">
        <f t="shared" si="469"/>
        <v/>
      </c>
      <c r="GN57" s="49" t="str">
        <f t="shared" si="469"/>
        <v/>
      </c>
      <c r="GO57" s="49" t="str">
        <f t="shared" si="469"/>
        <v/>
      </c>
      <c r="GP57" s="49" t="str">
        <f t="shared" si="469"/>
        <v/>
      </c>
      <c r="GQ57" s="49" t="str">
        <f t="shared" si="469"/>
        <v/>
      </c>
      <c r="GR57" s="49" t="str">
        <f t="shared" si="469"/>
        <v/>
      </c>
      <c r="GS57" s="49" t="str">
        <f t="shared" si="469"/>
        <v/>
      </c>
      <c r="GT57" s="49" t="str">
        <f t="shared" si="469"/>
        <v/>
      </c>
      <c r="GU57" s="49" t="str">
        <f t="shared" si="469"/>
        <v/>
      </c>
      <c r="GV57" s="49" t="str">
        <f t="shared" si="469"/>
        <v/>
      </c>
      <c r="GW57" s="49" t="str">
        <f t="shared" si="469"/>
        <v/>
      </c>
      <c r="GX57" s="49" t="str">
        <f t="shared" si="469"/>
        <v/>
      </c>
      <c r="GY57" s="49" t="str">
        <f t="shared" si="469"/>
        <v/>
      </c>
      <c r="GZ57" s="49" t="str">
        <f t="shared" si="469"/>
        <v/>
      </c>
      <c r="HA57" s="49" t="str">
        <f t="shared" si="469"/>
        <v/>
      </c>
      <c r="HB57" s="49" t="str">
        <f t="shared" si="469"/>
        <v/>
      </c>
      <c r="HC57" s="49" t="str">
        <f t="shared" si="469"/>
        <v/>
      </c>
      <c r="HD57" s="49" t="str">
        <f t="shared" si="469"/>
        <v/>
      </c>
      <c r="HE57" s="49" t="str">
        <f t="shared" si="469"/>
        <v/>
      </c>
      <c r="HF57" s="49" t="str">
        <f t="shared" si="469"/>
        <v/>
      </c>
      <c r="HG57" s="49" t="str">
        <f t="shared" si="469"/>
        <v/>
      </c>
      <c r="HH57" s="49" t="str">
        <f t="shared" si="469"/>
        <v/>
      </c>
      <c r="HI57" s="49" t="str">
        <f t="shared" si="469"/>
        <v/>
      </c>
      <c r="HJ57" s="49" t="str">
        <f t="shared" si="469"/>
        <v/>
      </c>
      <c r="HK57" s="49" t="str">
        <f t="shared" si="469"/>
        <v/>
      </c>
      <c r="HL57" s="49" t="str">
        <f t="shared" si="469"/>
        <v/>
      </c>
      <c r="HM57" s="49" t="str">
        <f t="shared" si="469"/>
        <v/>
      </c>
      <c r="HN57" s="49" t="str">
        <f t="shared" si="469"/>
        <v/>
      </c>
      <c r="HO57" s="49" t="str">
        <f t="shared" si="469"/>
        <v/>
      </c>
      <c r="HP57" s="169" t="e">
        <f t="shared" si="247"/>
        <v>#N/A</v>
      </c>
      <c r="HQ57" s="169" t="e">
        <f t="shared" si="248"/>
        <v>#N/A</v>
      </c>
      <c r="HR57" s="169" t="e">
        <f t="shared" si="249"/>
        <v>#N/A</v>
      </c>
      <c r="HS57" s="169" t="e">
        <f t="shared" si="250"/>
        <v>#N/A</v>
      </c>
      <c r="HT57" s="169" t="e">
        <f t="shared" si="251"/>
        <v>#N/A</v>
      </c>
      <c r="HU57" s="169" t="e">
        <f t="shared" si="252"/>
        <v>#N/A</v>
      </c>
      <c r="HV57" s="169" t="e">
        <f t="shared" si="253"/>
        <v>#N/A</v>
      </c>
      <c r="HW57" s="169" t="e">
        <f t="shared" si="254"/>
        <v>#N/A</v>
      </c>
      <c r="HX57" s="169" t="e">
        <f t="shared" si="255"/>
        <v>#N/A</v>
      </c>
      <c r="HY57" s="169" t="e">
        <f t="shared" si="256"/>
        <v>#N/A</v>
      </c>
      <c r="HZ57" s="169" t="e">
        <f t="shared" si="257"/>
        <v>#N/A</v>
      </c>
      <c r="IA57" s="169" t="e">
        <f t="shared" si="258"/>
        <v>#N/A</v>
      </c>
      <c r="IB57" s="169" t="e">
        <f t="shared" si="259"/>
        <v>#N/A</v>
      </c>
      <c r="IC57" s="169" t="e">
        <f t="shared" si="260"/>
        <v>#N/A</v>
      </c>
      <c r="ID57" s="169" t="e">
        <f t="shared" si="261"/>
        <v>#N/A</v>
      </c>
      <c r="IE57" s="169" t="e">
        <f t="shared" si="262"/>
        <v>#N/A</v>
      </c>
      <c r="IF57" s="169" t="e">
        <f t="shared" si="263"/>
        <v>#N/A</v>
      </c>
      <c r="IG57" s="169" t="e">
        <f t="shared" si="264"/>
        <v>#N/A</v>
      </c>
      <c r="IH57" s="169" t="e">
        <f t="shared" si="265"/>
        <v>#N/A</v>
      </c>
      <c r="II57" s="169" t="e">
        <f t="shared" si="266"/>
        <v>#N/A</v>
      </c>
      <c r="IJ57" s="169" t="e">
        <f t="shared" si="267"/>
        <v>#N/A</v>
      </c>
      <c r="IK57" s="169" t="e">
        <f t="shared" si="268"/>
        <v>#N/A</v>
      </c>
      <c r="IL57" s="169" t="e">
        <f t="shared" si="269"/>
        <v>#N/A</v>
      </c>
      <c r="IM57" s="169" t="e">
        <f t="shared" si="270"/>
        <v>#N/A</v>
      </c>
      <c r="IN57" s="169" t="e">
        <f t="shared" si="271"/>
        <v>#N/A</v>
      </c>
      <c r="IO57" s="169" t="e">
        <f t="shared" si="272"/>
        <v>#N/A</v>
      </c>
      <c r="IP57" s="169" t="e">
        <f t="shared" si="273"/>
        <v>#N/A</v>
      </c>
      <c r="IQ57" s="169" t="e">
        <f t="shared" si="274"/>
        <v>#N/A</v>
      </c>
      <c r="IR57" s="169" t="e">
        <f t="shared" si="275"/>
        <v>#N/A</v>
      </c>
      <c r="IS57" s="169" t="e">
        <f t="shared" si="276"/>
        <v>#N/A</v>
      </c>
      <c r="IT57" s="169" t="e">
        <f t="shared" si="277"/>
        <v>#N/A</v>
      </c>
      <c r="IU57" s="169" t="e">
        <f t="shared" si="278"/>
        <v>#N/A</v>
      </c>
      <c r="IV57" s="169" t="e">
        <f t="shared" si="279"/>
        <v>#N/A</v>
      </c>
      <c r="IW57" s="169" t="e">
        <f t="shared" si="280"/>
        <v>#N/A</v>
      </c>
      <c r="IX57" s="169" t="e">
        <f t="shared" si="281"/>
        <v>#N/A</v>
      </c>
      <c r="IY57" s="169" t="e">
        <f t="shared" si="282"/>
        <v>#N/A</v>
      </c>
      <c r="IZ57" s="169" t="e">
        <f t="shared" si="283"/>
        <v>#N/A</v>
      </c>
      <c r="JA57" s="169" t="e">
        <f t="shared" si="284"/>
        <v>#N/A</v>
      </c>
      <c r="JB57" s="169" t="e">
        <f t="shared" si="285"/>
        <v>#N/A</v>
      </c>
      <c r="JC57" s="169" t="e">
        <f t="shared" si="286"/>
        <v>#N/A</v>
      </c>
      <c r="JD57" s="169" t="e">
        <f t="shared" si="287"/>
        <v>#N/A</v>
      </c>
      <c r="JE57" s="169" t="e">
        <f t="shared" si="288"/>
        <v>#N/A</v>
      </c>
      <c r="JF57" s="169" t="e">
        <f t="shared" si="289"/>
        <v>#N/A</v>
      </c>
      <c r="JG57" s="169" t="e">
        <f t="shared" si="290"/>
        <v>#N/A</v>
      </c>
      <c r="JH57" s="169" t="e">
        <f t="shared" si="291"/>
        <v>#N/A</v>
      </c>
      <c r="JI57" s="169" t="e">
        <f t="shared" si="292"/>
        <v>#N/A</v>
      </c>
      <c r="JJ57" s="169" t="e">
        <f t="shared" si="293"/>
        <v>#N/A</v>
      </c>
      <c r="JK57" s="169" t="e">
        <f t="shared" si="294"/>
        <v>#N/A</v>
      </c>
      <c r="JL57" s="169" t="e">
        <f t="shared" si="295"/>
        <v>#N/A</v>
      </c>
      <c r="JM57" s="169" t="e">
        <f t="shared" si="296"/>
        <v>#N/A</v>
      </c>
      <c r="JN57" s="169" t="e">
        <f t="shared" si="297"/>
        <v>#N/A</v>
      </c>
      <c r="JO57" s="169" t="e">
        <f t="shared" si="298"/>
        <v>#N/A</v>
      </c>
      <c r="JP57" s="169" t="e">
        <f t="shared" si="299"/>
        <v>#N/A</v>
      </c>
      <c r="JQ57" s="169" t="e">
        <f t="shared" si="300"/>
        <v>#N/A</v>
      </c>
      <c r="JR57" s="169" t="e">
        <f t="shared" si="301"/>
        <v>#N/A</v>
      </c>
      <c r="JS57" s="169" t="e">
        <f t="shared" si="302"/>
        <v>#N/A</v>
      </c>
      <c r="JT57" s="169" t="e">
        <f t="shared" si="303"/>
        <v>#N/A</v>
      </c>
      <c r="JU57" s="169" t="e">
        <f t="shared" si="304"/>
        <v>#N/A</v>
      </c>
      <c r="JV57" s="169" t="e">
        <f t="shared" si="305"/>
        <v>#N/A</v>
      </c>
      <c r="JW57" s="169" t="e">
        <f t="shared" si="306"/>
        <v>#N/A</v>
      </c>
      <c r="JX57" s="169" t="e">
        <f t="shared" si="307"/>
        <v>#N/A</v>
      </c>
      <c r="JY57" s="169" t="e">
        <f t="shared" si="308"/>
        <v>#N/A</v>
      </c>
      <c r="JZ57" s="169" t="e">
        <f t="shared" si="309"/>
        <v>#N/A</v>
      </c>
      <c r="KA57" s="169" t="e">
        <f t="shared" si="310"/>
        <v>#N/A</v>
      </c>
      <c r="KB57" s="169" t="e">
        <f t="shared" si="311"/>
        <v>#N/A</v>
      </c>
      <c r="KC57" s="169" t="e">
        <f t="shared" si="312"/>
        <v>#N/A</v>
      </c>
      <c r="KD57" s="169" t="e">
        <f t="shared" si="313"/>
        <v>#N/A</v>
      </c>
      <c r="KE57" s="169" t="e">
        <f t="shared" si="314"/>
        <v>#N/A</v>
      </c>
      <c r="KF57" s="169" t="e">
        <f t="shared" si="315"/>
        <v>#N/A</v>
      </c>
      <c r="KG57" s="169" t="e">
        <f t="shared" si="316"/>
        <v>#N/A</v>
      </c>
      <c r="KH57" s="169" t="e">
        <f t="shared" si="317"/>
        <v>#N/A</v>
      </c>
      <c r="KI57" s="169" t="e">
        <f t="shared" si="318"/>
        <v>#N/A</v>
      </c>
      <c r="KJ57" s="169" t="e">
        <f t="shared" si="319"/>
        <v>#N/A</v>
      </c>
      <c r="KK57" s="169" t="e">
        <f t="shared" si="320"/>
        <v>#N/A</v>
      </c>
      <c r="KL57" s="169" t="e">
        <f t="shared" si="321"/>
        <v>#N/A</v>
      </c>
      <c r="KM57" s="169" t="e">
        <f t="shared" si="322"/>
        <v>#N/A</v>
      </c>
      <c r="KN57" s="169" t="e">
        <f t="shared" si="323"/>
        <v>#N/A</v>
      </c>
      <c r="KO57" s="169" t="e">
        <f t="shared" si="324"/>
        <v>#N/A</v>
      </c>
      <c r="KP57" s="169" t="e">
        <f t="shared" si="325"/>
        <v>#N/A</v>
      </c>
      <c r="KQ57" s="169" t="e">
        <f t="shared" si="326"/>
        <v>#N/A</v>
      </c>
      <c r="KR57" s="169" t="e">
        <f t="shared" si="327"/>
        <v>#N/A</v>
      </c>
      <c r="KS57" s="169" t="e">
        <f t="shared" si="328"/>
        <v>#N/A</v>
      </c>
      <c r="KT57" s="169" t="e">
        <f t="shared" si="329"/>
        <v>#N/A</v>
      </c>
      <c r="KU57" s="169" t="e">
        <f t="shared" si="330"/>
        <v>#N/A</v>
      </c>
      <c r="KV57" s="169" t="e">
        <f t="shared" si="331"/>
        <v>#N/A</v>
      </c>
      <c r="KW57" s="169" t="e">
        <f t="shared" si="332"/>
        <v>#N/A</v>
      </c>
      <c r="KX57" s="169" t="e">
        <f t="shared" si="333"/>
        <v>#N/A</v>
      </c>
      <c r="KY57" s="169" t="e">
        <f t="shared" si="334"/>
        <v>#N/A</v>
      </c>
      <c r="KZ57" s="169" t="e">
        <f t="shared" si="335"/>
        <v>#N/A</v>
      </c>
      <c r="LA57" s="169" t="e">
        <f t="shared" si="336"/>
        <v>#N/A</v>
      </c>
      <c r="LB57" s="169" t="e">
        <f t="shared" si="337"/>
        <v>#N/A</v>
      </c>
      <c r="LC57" s="169" t="e">
        <f t="shared" si="338"/>
        <v>#N/A</v>
      </c>
      <c r="LD57" s="169" t="e">
        <f t="shared" si="339"/>
        <v>#N/A</v>
      </c>
      <c r="LE57" s="169" t="e">
        <f t="shared" si="340"/>
        <v>#N/A</v>
      </c>
      <c r="LF57" s="169" t="e">
        <f t="shared" si="341"/>
        <v>#N/A</v>
      </c>
      <c r="LG57" s="169" t="e">
        <f t="shared" si="342"/>
        <v>#N/A</v>
      </c>
      <c r="LH57" s="169" t="e">
        <f t="shared" si="343"/>
        <v>#N/A</v>
      </c>
      <c r="LI57" s="169" t="e">
        <f t="shared" si="344"/>
        <v>#N/A</v>
      </c>
      <c r="LJ57" s="169" t="e">
        <f t="shared" si="345"/>
        <v>#N/A</v>
      </c>
      <c r="LK57" s="169" t="e">
        <f t="shared" si="346"/>
        <v>#N/A</v>
      </c>
      <c r="LL57" s="169" t="e">
        <f t="shared" si="347"/>
        <v>#N/A</v>
      </c>
      <c r="LM57" s="169" t="e">
        <f t="shared" si="348"/>
        <v>#N/A</v>
      </c>
      <c r="LN57" s="169" t="e">
        <f t="shared" si="349"/>
        <v>#N/A</v>
      </c>
      <c r="LO57" s="169" t="e">
        <f t="shared" si="350"/>
        <v>#N/A</v>
      </c>
      <c r="LP57" s="169" t="e">
        <f t="shared" si="351"/>
        <v>#N/A</v>
      </c>
      <c r="LQ57" s="169" t="e">
        <f t="shared" si="352"/>
        <v>#N/A</v>
      </c>
      <c r="LR57" s="169" t="e">
        <f t="shared" si="353"/>
        <v>#N/A</v>
      </c>
      <c r="LS57" s="169" t="e">
        <f t="shared" si="354"/>
        <v>#N/A</v>
      </c>
      <c r="LT57" s="169" t="e">
        <f t="shared" si="355"/>
        <v>#N/A</v>
      </c>
      <c r="LU57" s="169" t="e">
        <f t="shared" si="356"/>
        <v>#N/A</v>
      </c>
      <c r="LV57" s="169" t="e">
        <f t="shared" si="357"/>
        <v>#N/A</v>
      </c>
      <c r="LW57" s="169" t="e">
        <f t="shared" si="358"/>
        <v>#N/A</v>
      </c>
      <c r="LX57" s="169" t="e">
        <f t="shared" si="359"/>
        <v>#N/A</v>
      </c>
      <c r="LY57" s="169" t="e">
        <f t="shared" si="360"/>
        <v>#N/A</v>
      </c>
      <c r="LZ57" s="169" t="e">
        <f t="shared" si="361"/>
        <v>#N/A</v>
      </c>
      <c r="MA57" s="169" t="e">
        <f t="shared" si="362"/>
        <v>#N/A</v>
      </c>
      <c r="MB57" s="169" t="e">
        <f t="shared" si="363"/>
        <v>#N/A</v>
      </c>
      <c r="MC57" s="169" t="e">
        <f t="shared" si="364"/>
        <v>#N/A</v>
      </c>
      <c r="MD57" s="169" t="e">
        <f t="shared" si="365"/>
        <v>#N/A</v>
      </c>
      <c r="ME57" s="169" t="e">
        <f t="shared" si="366"/>
        <v>#N/A</v>
      </c>
      <c r="MF57" s="169" t="e">
        <f t="shared" si="367"/>
        <v>#N/A</v>
      </c>
      <c r="MG57" s="169" t="e">
        <f t="shared" si="368"/>
        <v>#N/A</v>
      </c>
      <c r="MH57" s="169" t="e">
        <f t="shared" si="369"/>
        <v>#N/A</v>
      </c>
      <c r="MI57" s="169" t="e">
        <f t="shared" si="370"/>
        <v>#N/A</v>
      </c>
      <c r="MJ57" s="169" t="e">
        <f t="shared" si="371"/>
        <v>#N/A</v>
      </c>
      <c r="MK57" s="169" t="e">
        <f t="shared" si="372"/>
        <v>#N/A</v>
      </c>
      <c r="ML57" s="169" t="e">
        <f t="shared" si="373"/>
        <v>#N/A</v>
      </c>
      <c r="MM57" s="169" t="e">
        <f t="shared" si="374"/>
        <v>#N/A</v>
      </c>
      <c r="MN57" s="169" t="e">
        <f t="shared" si="375"/>
        <v>#N/A</v>
      </c>
      <c r="MO57" s="169" t="e">
        <f t="shared" si="376"/>
        <v>#N/A</v>
      </c>
      <c r="MP57" s="169" t="e">
        <f t="shared" si="377"/>
        <v>#N/A</v>
      </c>
      <c r="MQ57" s="169" t="e">
        <f t="shared" si="378"/>
        <v>#N/A</v>
      </c>
      <c r="MR57" s="169" t="e">
        <f t="shared" si="379"/>
        <v>#N/A</v>
      </c>
      <c r="MS57" s="169" t="e">
        <f t="shared" si="380"/>
        <v>#N/A</v>
      </c>
      <c r="MT57" s="169" t="e">
        <f t="shared" si="381"/>
        <v>#N/A</v>
      </c>
      <c r="MU57" s="169" t="e">
        <f t="shared" si="382"/>
        <v>#N/A</v>
      </c>
      <c r="MV57" s="169" t="e">
        <f t="shared" si="383"/>
        <v>#N/A</v>
      </c>
      <c r="MW57" s="169" t="e">
        <f t="shared" si="384"/>
        <v>#N/A</v>
      </c>
      <c r="MX57" s="169" t="e">
        <f t="shared" si="385"/>
        <v>#N/A</v>
      </c>
      <c r="MY57" s="169" t="e">
        <f t="shared" si="386"/>
        <v>#N/A</v>
      </c>
      <c r="MZ57" s="169" t="e">
        <f t="shared" si="387"/>
        <v>#N/A</v>
      </c>
      <c r="NA57" s="169" t="e">
        <f t="shared" si="388"/>
        <v>#N/A</v>
      </c>
      <c r="NB57" s="169" t="e">
        <f t="shared" si="389"/>
        <v>#N/A</v>
      </c>
      <c r="NC57" s="169" t="e">
        <f t="shared" si="390"/>
        <v>#N/A</v>
      </c>
      <c r="ND57" s="169" t="e">
        <f t="shared" si="391"/>
        <v>#N/A</v>
      </c>
      <c r="NE57" s="169" t="e">
        <f t="shared" si="392"/>
        <v>#N/A</v>
      </c>
      <c r="NF57" s="169" t="e">
        <f t="shared" si="393"/>
        <v>#N/A</v>
      </c>
      <c r="NG57" s="169" t="e">
        <f t="shared" si="394"/>
        <v>#N/A</v>
      </c>
      <c r="NH57" s="169" t="e">
        <f t="shared" si="395"/>
        <v>#N/A</v>
      </c>
      <c r="NI57" s="169" t="e">
        <f t="shared" si="396"/>
        <v>#N/A</v>
      </c>
      <c r="NJ57" s="169" t="e">
        <f t="shared" si="397"/>
        <v>#N/A</v>
      </c>
      <c r="NK57" s="169" t="e">
        <f t="shared" si="398"/>
        <v>#N/A</v>
      </c>
      <c r="NL57" s="169" t="e">
        <f t="shared" si="399"/>
        <v>#N/A</v>
      </c>
      <c r="NM57" s="169" t="e">
        <f t="shared" si="400"/>
        <v>#N/A</v>
      </c>
      <c r="NN57" s="169" t="e">
        <f t="shared" si="401"/>
        <v>#N/A</v>
      </c>
      <c r="NO57" s="169" t="e">
        <f t="shared" si="402"/>
        <v>#N/A</v>
      </c>
      <c r="NP57" s="169" t="e">
        <f t="shared" si="403"/>
        <v>#N/A</v>
      </c>
      <c r="NQ57" s="169" t="e">
        <f t="shared" si="404"/>
        <v>#N/A</v>
      </c>
      <c r="NR57" s="169" t="e">
        <f t="shared" si="405"/>
        <v>#N/A</v>
      </c>
      <c r="NS57" s="169" t="e">
        <f t="shared" si="406"/>
        <v>#N/A</v>
      </c>
      <c r="NT57" s="169" t="e">
        <f t="shared" si="407"/>
        <v>#N/A</v>
      </c>
      <c r="NU57" s="169" t="e">
        <f t="shared" si="408"/>
        <v>#N/A</v>
      </c>
      <c r="NV57" s="169" t="e">
        <f t="shared" si="409"/>
        <v>#N/A</v>
      </c>
      <c r="NW57" s="169" t="e">
        <f t="shared" si="410"/>
        <v>#N/A</v>
      </c>
      <c r="NX57" s="169" t="e">
        <f t="shared" si="411"/>
        <v>#N/A</v>
      </c>
      <c r="NY57" s="169" t="e">
        <f t="shared" si="412"/>
        <v>#N/A</v>
      </c>
      <c r="NZ57" s="169" t="e">
        <f t="shared" si="413"/>
        <v>#N/A</v>
      </c>
      <c r="OA57" s="169" t="e">
        <f t="shared" si="414"/>
        <v>#N/A</v>
      </c>
      <c r="OB57" s="169" t="e">
        <f t="shared" si="415"/>
        <v>#N/A</v>
      </c>
      <c r="OC57" s="169" t="e">
        <f t="shared" si="416"/>
        <v>#N/A</v>
      </c>
      <c r="OD57" s="169" t="e">
        <f t="shared" si="417"/>
        <v>#N/A</v>
      </c>
      <c r="OE57" s="169" t="e">
        <f t="shared" si="418"/>
        <v>#N/A</v>
      </c>
      <c r="OF57" s="169" t="e">
        <f t="shared" si="419"/>
        <v>#N/A</v>
      </c>
      <c r="OG57" s="169" t="e">
        <f t="shared" si="420"/>
        <v>#N/A</v>
      </c>
      <c r="OH57" s="169" t="e">
        <f t="shared" si="421"/>
        <v>#N/A</v>
      </c>
      <c r="OI57" s="169" t="e">
        <f t="shared" si="422"/>
        <v>#N/A</v>
      </c>
      <c r="OJ57" s="169" t="e">
        <f t="shared" si="423"/>
        <v>#N/A</v>
      </c>
      <c r="OK57" s="169" t="e">
        <f t="shared" si="424"/>
        <v>#N/A</v>
      </c>
      <c r="OL57" s="169" t="e">
        <f t="shared" si="425"/>
        <v>#N/A</v>
      </c>
      <c r="OM57" s="169" t="e">
        <f t="shared" si="426"/>
        <v>#N/A</v>
      </c>
      <c r="ON57" s="169" t="e">
        <f t="shared" si="427"/>
        <v>#N/A</v>
      </c>
      <c r="OO57" s="169" t="e">
        <f t="shared" si="428"/>
        <v>#N/A</v>
      </c>
      <c r="OP57" s="169" t="e">
        <f t="shared" si="429"/>
        <v>#N/A</v>
      </c>
      <c r="OQ57" s="169" t="e">
        <f t="shared" si="430"/>
        <v>#N/A</v>
      </c>
      <c r="OR57" s="169" t="e">
        <f t="shared" si="431"/>
        <v>#N/A</v>
      </c>
      <c r="OS57" s="169" t="e">
        <f t="shared" si="432"/>
        <v>#N/A</v>
      </c>
      <c r="OT57" s="169" t="e">
        <f t="shared" si="433"/>
        <v>#N/A</v>
      </c>
      <c r="OU57" s="169" t="e">
        <f t="shared" si="434"/>
        <v>#N/A</v>
      </c>
      <c r="OV57" s="169" t="e">
        <f t="shared" si="435"/>
        <v>#N/A</v>
      </c>
      <c r="OW57" s="169" t="e">
        <f t="shared" si="436"/>
        <v>#N/A</v>
      </c>
      <c r="OX57" s="169" t="e">
        <f t="shared" si="437"/>
        <v>#N/A</v>
      </c>
      <c r="OY57" s="169" t="e">
        <f t="shared" si="438"/>
        <v>#N/A</v>
      </c>
      <c r="OZ57" s="169" t="e">
        <f t="shared" si="439"/>
        <v>#N/A</v>
      </c>
      <c r="PA57" s="169" t="e">
        <f t="shared" si="440"/>
        <v>#N/A</v>
      </c>
      <c r="PB57" s="169" t="e">
        <f t="shared" si="441"/>
        <v>#N/A</v>
      </c>
      <c r="PC57" s="169" t="e">
        <f t="shared" si="442"/>
        <v>#N/A</v>
      </c>
      <c r="PD57" s="169" t="e">
        <f t="shared" si="443"/>
        <v>#N/A</v>
      </c>
      <c r="PE57" s="169" t="e">
        <f t="shared" si="444"/>
        <v>#N/A</v>
      </c>
      <c r="PF57" s="169" t="e">
        <f t="shared" si="445"/>
        <v>#N/A</v>
      </c>
      <c r="PG57" s="169" t="e">
        <f t="shared" si="446"/>
        <v>#N/A</v>
      </c>
      <c r="PH57" s="169" t="e">
        <f t="shared" si="447"/>
        <v>#N/A</v>
      </c>
    </row>
    <row r="58" spans="1:424" hidden="1" x14ac:dyDescent="0.75">
      <c r="A58" s="4">
        <v>55</v>
      </c>
      <c r="B58" s="96" t="str">
        <f t="shared" si="208"/>
        <v/>
      </c>
      <c r="C58" s="95"/>
      <c r="D58" s="96" t="str">
        <f t="shared" si="209"/>
        <v/>
      </c>
      <c r="E58" s="124" t="str">
        <f t="shared" si="0"/>
        <v/>
      </c>
      <c r="F58" s="124" t="str">
        <f t="shared" si="1"/>
        <v/>
      </c>
      <c r="G58" s="73" t="str">
        <f t="shared" si="210"/>
        <v/>
      </c>
      <c r="H58" s="23"/>
      <c r="I58" s="57"/>
      <c r="J58" s="280"/>
      <c r="K58" s="74" t="str">
        <f>IF(AND(B58&gt;0,C58&gt;0,D58&gt;0),IF(ISBLANK(J58),IF(ISBLANK(H58),"",(D58-B58)*VLOOKUP(H58,VLookups!$A$4:$B$13,2,FALSE)),J58),"")</f>
        <v/>
      </c>
      <c r="L58" s="75" t="str">
        <f t="shared" si="246"/>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211"/>
        <v/>
      </c>
      <c r="W58" s="49" t="str">
        <f t="shared" si="212"/>
        <v/>
      </c>
      <c r="X58" s="49" t="str">
        <f t="shared" ref="X58:CI61" si="470">IF(ISNONTEXT($V58),Y58-$V58,"")</f>
        <v/>
      </c>
      <c r="Y58" s="49" t="str">
        <f t="shared" si="470"/>
        <v/>
      </c>
      <c r="Z58" s="49" t="str">
        <f t="shared" si="470"/>
        <v/>
      </c>
      <c r="AA58" s="49" t="str">
        <f t="shared" si="470"/>
        <v/>
      </c>
      <c r="AB58" s="49" t="str">
        <f t="shared" si="470"/>
        <v/>
      </c>
      <c r="AC58" s="49" t="str">
        <f t="shared" si="470"/>
        <v/>
      </c>
      <c r="AD58" s="49" t="str">
        <f t="shared" si="470"/>
        <v/>
      </c>
      <c r="AE58" s="49" t="str">
        <f t="shared" si="470"/>
        <v/>
      </c>
      <c r="AF58" s="49" t="str">
        <f t="shared" si="470"/>
        <v/>
      </c>
      <c r="AG58" s="49" t="str">
        <f t="shared" si="470"/>
        <v/>
      </c>
      <c r="AH58" s="49" t="str">
        <f t="shared" si="470"/>
        <v/>
      </c>
      <c r="AI58" s="49" t="str">
        <f t="shared" si="470"/>
        <v/>
      </c>
      <c r="AJ58" s="49" t="str">
        <f t="shared" si="470"/>
        <v/>
      </c>
      <c r="AK58" s="49" t="str">
        <f t="shared" si="470"/>
        <v/>
      </c>
      <c r="AL58" s="49" t="str">
        <f t="shared" si="470"/>
        <v/>
      </c>
      <c r="AM58" s="49" t="str">
        <f t="shared" si="470"/>
        <v/>
      </c>
      <c r="AN58" s="49" t="str">
        <f t="shared" si="470"/>
        <v/>
      </c>
      <c r="AO58" s="49" t="str">
        <f t="shared" si="470"/>
        <v/>
      </c>
      <c r="AP58" s="49" t="str">
        <f t="shared" si="470"/>
        <v/>
      </c>
      <c r="AQ58" s="49" t="str">
        <f t="shared" si="470"/>
        <v/>
      </c>
      <c r="AR58" s="49" t="str">
        <f t="shared" si="470"/>
        <v/>
      </c>
      <c r="AS58" s="49" t="str">
        <f t="shared" si="470"/>
        <v/>
      </c>
      <c r="AT58" s="49" t="str">
        <f t="shared" si="470"/>
        <v/>
      </c>
      <c r="AU58" s="49" t="str">
        <f t="shared" si="470"/>
        <v/>
      </c>
      <c r="AV58" s="49" t="str">
        <f t="shared" si="470"/>
        <v/>
      </c>
      <c r="AW58" s="49" t="str">
        <f t="shared" si="470"/>
        <v/>
      </c>
      <c r="AX58" s="49" t="str">
        <f t="shared" si="470"/>
        <v/>
      </c>
      <c r="AY58" s="49" t="str">
        <f t="shared" si="470"/>
        <v/>
      </c>
      <c r="AZ58" s="49" t="str">
        <f t="shared" si="470"/>
        <v/>
      </c>
      <c r="BA58" s="49" t="str">
        <f t="shared" si="470"/>
        <v/>
      </c>
      <c r="BB58" s="49" t="str">
        <f t="shared" si="470"/>
        <v/>
      </c>
      <c r="BC58" s="49" t="str">
        <f t="shared" si="470"/>
        <v/>
      </c>
      <c r="BD58" s="49" t="str">
        <f t="shared" si="470"/>
        <v/>
      </c>
      <c r="BE58" s="49" t="str">
        <f t="shared" si="470"/>
        <v/>
      </c>
      <c r="BF58" s="49" t="str">
        <f t="shared" si="470"/>
        <v/>
      </c>
      <c r="BG58" s="49" t="str">
        <f t="shared" si="470"/>
        <v/>
      </c>
      <c r="BH58" s="49" t="str">
        <f t="shared" si="470"/>
        <v/>
      </c>
      <c r="BI58" s="49" t="str">
        <f t="shared" si="470"/>
        <v/>
      </c>
      <c r="BJ58" s="49" t="str">
        <f t="shared" si="470"/>
        <v/>
      </c>
      <c r="BK58" s="49" t="str">
        <f t="shared" si="470"/>
        <v/>
      </c>
      <c r="BL58" s="49" t="str">
        <f t="shared" si="470"/>
        <v/>
      </c>
      <c r="BM58" s="49" t="str">
        <f t="shared" si="470"/>
        <v/>
      </c>
      <c r="BN58" s="49" t="str">
        <f t="shared" si="470"/>
        <v/>
      </c>
      <c r="BO58" s="49" t="str">
        <f t="shared" si="470"/>
        <v/>
      </c>
      <c r="BP58" s="49" t="str">
        <f t="shared" si="470"/>
        <v/>
      </c>
      <c r="BQ58" s="49" t="str">
        <f t="shared" si="470"/>
        <v/>
      </c>
      <c r="BR58" s="49" t="str">
        <f t="shared" si="470"/>
        <v/>
      </c>
      <c r="BS58" s="49" t="str">
        <f t="shared" si="470"/>
        <v/>
      </c>
      <c r="BT58" s="49" t="str">
        <f t="shared" si="470"/>
        <v/>
      </c>
      <c r="BU58" s="49" t="str">
        <f t="shared" si="470"/>
        <v/>
      </c>
      <c r="BV58" s="49" t="str">
        <f t="shared" si="470"/>
        <v/>
      </c>
      <c r="BW58" s="49" t="str">
        <f t="shared" si="470"/>
        <v/>
      </c>
      <c r="BX58" s="49" t="str">
        <f t="shared" si="470"/>
        <v/>
      </c>
      <c r="BY58" s="49" t="str">
        <f t="shared" si="470"/>
        <v/>
      </c>
      <c r="BZ58" s="49" t="str">
        <f t="shared" si="470"/>
        <v/>
      </c>
      <c r="CA58" s="49" t="str">
        <f t="shared" si="470"/>
        <v/>
      </c>
      <c r="CB58" s="49" t="str">
        <f t="shared" si="470"/>
        <v/>
      </c>
      <c r="CC58" s="49" t="str">
        <f t="shared" si="470"/>
        <v/>
      </c>
      <c r="CD58" s="49" t="str">
        <f t="shared" si="470"/>
        <v/>
      </c>
      <c r="CE58" s="49" t="str">
        <f t="shared" si="470"/>
        <v/>
      </c>
      <c r="CF58" s="49" t="str">
        <f t="shared" si="470"/>
        <v/>
      </c>
      <c r="CG58" s="49" t="str">
        <f t="shared" si="470"/>
        <v/>
      </c>
      <c r="CH58" s="49" t="str">
        <f t="shared" si="470"/>
        <v/>
      </c>
      <c r="CI58" s="49" t="str">
        <f t="shared" si="470"/>
        <v/>
      </c>
      <c r="CJ58" s="49" t="str">
        <f t="shared" si="468"/>
        <v/>
      </c>
      <c r="CK58" s="49" t="str">
        <f t="shared" si="468"/>
        <v/>
      </c>
      <c r="CL58" s="49" t="str">
        <f t="shared" si="468"/>
        <v/>
      </c>
      <c r="CM58" s="49" t="str">
        <f t="shared" si="468"/>
        <v/>
      </c>
      <c r="CN58" s="49" t="str">
        <f t="shared" si="468"/>
        <v/>
      </c>
      <c r="CO58" s="49" t="str">
        <f t="shared" si="468"/>
        <v/>
      </c>
      <c r="CP58" s="49" t="str">
        <f t="shared" si="468"/>
        <v/>
      </c>
      <c r="CQ58" s="49" t="str">
        <f t="shared" si="468"/>
        <v/>
      </c>
      <c r="CR58" s="49" t="str">
        <f t="shared" si="468"/>
        <v/>
      </c>
      <c r="CS58" s="49" t="str">
        <f t="shared" si="468"/>
        <v/>
      </c>
      <c r="CT58" s="49" t="str">
        <f t="shared" si="468"/>
        <v/>
      </c>
      <c r="CU58" s="49" t="str">
        <f t="shared" si="468"/>
        <v/>
      </c>
      <c r="CV58" s="49" t="str">
        <f t="shared" si="468"/>
        <v/>
      </c>
      <c r="CW58" s="49" t="str">
        <f t="shared" si="468"/>
        <v/>
      </c>
      <c r="CX58" s="49" t="str">
        <f t="shared" si="468"/>
        <v/>
      </c>
      <c r="CY58" s="49" t="str">
        <f t="shared" si="468"/>
        <v/>
      </c>
      <c r="CZ58" s="49" t="str">
        <f t="shared" si="468"/>
        <v/>
      </c>
      <c r="DA58" s="49" t="str">
        <f t="shared" si="468"/>
        <v/>
      </c>
      <c r="DB58" s="49" t="str">
        <f t="shared" si="468"/>
        <v/>
      </c>
      <c r="DC58" s="49" t="str">
        <f t="shared" si="468"/>
        <v/>
      </c>
      <c r="DD58" s="49" t="str">
        <f t="shared" si="468"/>
        <v/>
      </c>
      <c r="DE58" s="49" t="str">
        <f t="shared" si="468"/>
        <v/>
      </c>
      <c r="DF58" s="49" t="str">
        <f t="shared" si="468"/>
        <v/>
      </c>
      <c r="DG58" s="49" t="str">
        <f t="shared" si="468"/>
        <v/>
      </c>
      <c r="DH58" s="49" t="str">
        <f t="shared" si="468"/>
        <v/>
      </c>
      <c r="DI58" s="49" t="str">
        <f t="shared" si="468"/>
        <v/>
      </c>
      <c r="DJ58" s="49" t="str">
        <f t="shared" si="468"/>
        <v/>
      </c>
      <c r="DK58" s="49" t="str">
        <f t="shared" si="468"/>
        <v/>
      </c>
      <c r="DL58" s="49" t="str">
        <f t="shared" si="468"/>
        <v/>
      </c>
      <c r="DM58" s="49" t="str">
        <f t="shared" si="468"/>
        <v/>
      </c>
      <c r="DN58" s="49" t="str">
        <f t="shared" si="468"/>
        <v/>
      </c>
      <c r="DO58" s="49" t="str">
        <f t="shared" si="468"/>
        <v/>
      </c>
      <c r="DP58" s="49" t="str">
        <f t="shared" si="468"/>
        <v/>
      </c>
      <c r="DQ58" s="49" t="str">
        <f t="shared" si="468"/>
        <v/>
      </c>
      <c r="DR58" s="49" t="str">
        <f t="shared" si="468"/>
        <v/>
      </c>
      <c r="DS58" s="183" t="str">
        <f t="shared" si="213"/>
        <v/>
      </c>
      <c r="DT58" s="49" t="str">
        <f t="shared" si="214"/>
        <v/>
      </c>
      <c r="DU58" s="49" t="str">
        <f t="shared" ref="DU58:GF61" si="471">IF(ISNONTEXT($V58),DT58+$V58,"")</f>
        <v/>
      </c>
      <c r="DV58" s="49" t="str">
        <f t="shared" si="471"/>
        <v/>
      </c>
      <c r="DW58" s="49" t="str">
        <f t="shared" si="471"/>
        <v/>
      </c>
      <c r="DX58" s="49" t="str">
        <f t="shared" si="471"/>
        <v/>
      </c>
      <c r="DY58" s="49" t="str">
        <f t="shared" si="471"/>
        <v/>
      </c>
      <c r="DZ58" s="49" t="str">
        <f t="shared" si="471"/>
        <v/>
      </c>
      <c r="EA58" s="49" t="str">
        <f t="shared" si="471"/>
        <v/>
      </c>
      <c r="EB58" s="49" t="str">
        <f t="shared" si="471"/>
        <v/>
      </c>
      <c r="EC58" s="49" t="str">
        <f t="shared" si="471"/>
        <v/>
      </c>
      <c r="ED58" s="49" t="str">
        <f t="shared" si="471"/>
        <v/>
      </c>
      <c r="EE58" s="49" t="str">
        <f t="shared" si="471"/>
        <v/>
      </c>
      <c r="EF58" s="49" t="str">
        <f t="shared" si="471"/>
        <v/>
      </c>
      <c r="EG58" s="49" t="str">
        <f t="shared" si="471"/>
        <v/>
      </c>
      <c r="EH58" s="49" t="str">
        <f t="shared" si="471"/>
        <v/>
      </c>
      <c r="EI58" s="49" t="str">
        <f t="shared" si="471"/>
        <v/>
      </c>
      <c r="EJ58" s="49" t="str">
        <f t="shared" si="471"/>
        <v/>
      </c>
      <c r="EK58" s="49" t="str">
        <f t="shared" si="471"/>
        <v/>
      </c>
      <c r="EL58" s="49" t="str">
        <f t="shared" si="471"/>
        <v/>
      </c>
      <c r="EM58" s="49" t="str">
        <f t="shared" si="471"/>
        <v/>
      </c>
      <c r="EN58" s="49" t="str">
        <f t="shared" si="471"/>
        <v/>
      </c>
      <c r="EO58" s="49" t="str">
        <f t="shared" si="471"/>
        <v/>
      </c>
      <c r="EP58" s="49" t="str">
        <f t="shared" si="471"/>
        <v/>
      </c>
      <c r="EQ58" s="49" t="str">
        <f t="shared" si="471"/>
        <v/>
      </c>
      <c r="ER58" s="49" t="str">
        <f t="shared" si="471"/>
        <v/>
      </c>
      <c r="ES58" s="49" t="str">
        <f t="shared" si="471"/>
        <v/>
      </c>
      <c r="ET58" s="49" t="str">
        <f t="shared" si="471"/>
        <v/>
      </c>
      <c r="EU58" s="49" t="str">
        <f t="shared" si="471"/>
        <v/>
      </c>
      <c r="EV58" s="49" t="str">
        <f t="shared" si="471"/>
        <v/>
      </c>
      <c r="EW58" s="49" t="str">
        <f t="shared" si="471"/>
        <v/>
      </c>
      <c r="EX58" s="49" t="str">
        <f t="shared" si="471"/>
        <v/>
      </c>
      <c r="EY58" s="49" t="str">
        <f t="shared" si="471"/>
        <v/>
      </c>
      <c r="EZ58" s="49" t="str">
        <f t="shared" si="471"/>
        <v/>
      </c>
      <c r="FA58" s="49" t="str">
        <f t="shared" si="471"/>
        <v/>
      </c>
      <c r="FB58" s="49" t="str">
        <f t="shared" si="471"/>
        <v/>
      </c>
      <c r="FC58" s="49" t="str">
        <f t="shared" si="471"/>
        <v/>
      </c>
      <c r="FD58" s="49" t="str">
        <f t="shared" si="471"/>
        <v/>
      </c>
      <c r="FE58" s="49" t="str">
        <f t="shared" si="471"/>
        <v/>
      </c>
      <c r="FF58" s="49" t="str">
        <f t="shared" si="471"/>
        <v/>
      </c>
      <c r="FG58" s="49" t="str">
        <f t="shared" si="471"/>
        <v/>
      </c>
      <c r="FH58" s="49" t="str">
        <f t="shared" si="471"/>
        <v/>
      </c>
      <c r="FI58" s="49" t="str">
        <f t="shared" si="471"/>
        <v/>
      </c>
      <c r="FJ58" s="49" t="str">
        <f t="shared" si="471"/>
        <v/>
      </c>
      <c r="FK58" s="49" t="str">
        <f t="shared" si="471"/>
        <v/>
      </c>
      <c r="FL58" s="49" t="str">
        <f t="shared" si="471"/>
        <v/>
      </c>
      <c r="FM58" s="49" t="str">
        <f t="shared" si="471"/>
        <v/>
      </c>
      <c r="FN58" s="49" t="str">
        <f t="shared" si="471"/>
        <v/>
      </c>
      <c r="FO58" s="49" t="str">
        <f t="shared" si="471"/>
        <v/>
      </c>
      <c r="FP58" s="49" t="str">
        <f t="shared" si="471"/>
        <v/>
      </c>
      <c r="FQ58" s="49" t="str">
        <f t="shared" si="471"/>
        <v/>
      </c>
      <c r="FR58" s="49" t="str">
        <f t="shared" si="471"/>
        <v/>
      </c>
      <c r="FS58" s="49" t="str">
        <f t="shared" si="471"/>
        <v/>
      </c>
      <c r="FT58" s="49" t="str">
        <f t="shared" si="471"/>
        <v/>
      </c>
      <c r="FU58" s="49" t="str">
        <f t="shared" si="471"/>
        <v/>
      </c>
      <c r="FV58" s="49" t="str">
        <f t="shared" si="471"/>
        <v/>
      </c>
      <c r="FW58" s="49" t="str">
        <f t="shared" si="471"/>
        <v/>
      </c>
      <c r="FX58" s="49" t="str">
        <f t="shared" si="471"/>
        <v/>
      </c>
      <c r="FY58" s="49" t="str">
        <f t="shared" si="471"/>
        <v/>
      </c>
      <c r="FZ58" s="49" t="str">
        <f t="shared" si="471"/>
        <v/>
      </c>
      <c r="GA58" s="49" t="str">
        <f t="shared" si="471"/>
        <v/>
      </c>
      <c r="GB58" s="49" t="str">
        <f t="shared" si="471"/>
        <v/>
      </c>
      <c r="GC58" s="49" t="str">
        <f t="shared" si="471"/>
        <v/>
      </c>
      <c r="GD58" s="49" t="str">
        <f t="shared" si="471"/>
        <v/>
      </c>
      <c r="GE58" s="49" t="str">
        <f t="shared" si="471"/>
        <v/>
      </c>
      <c r="GF58" s="49" t="str">
        <f t="shared" si="471"/>
        <v/>
      </c>
      <c r="GG58" s="49" t="str">
        <f t="shared" si="469"/>
        <v/>
      </c>
      <c r="GH58" s="49" t="str">
        <f t="shared" si="469"/>
        <v/>
      </c>
      <c r="GI58" s="49" t="str">
        <f t="shared" si="469"/>
        <v/>
      </c>
      <c r="GJ58" s="49" t="str">
        <f t="shared" si="469"/>
        <v/>
      </c>
      <c r="GK58" s="49" t="str">
        <f t="shared" si="469"/>
        <v/>
      </c>
      <c r="GL58" s="49" t="str">
        <f t="shared" si="469"/>
        <v/>
      </c>
      <c r="GM58" s="49" t="str">
        <f t="shared" si="469"/>
        <v/>
      </c>
      <c r="GN58" s="49" t="str">
        <f t="shared" si="469"/>
        <v/>
      </c>
      <c r="GO58" s="49" t="str">
        <f t="shared" si="469"/>
        <v/>
      </c>
      <c r="GP58" s="49" t="str">
        <f t="shared" si="469"/>
        <v/>
      </c>
      <c r="GQ58" s="49" t="str">
        <f t="shared" si="469"/>
        <v/>
      </c>
      <c r="GR58" s="49" t="str">
        <f t="shared" si="469"/>
        <v/>
      </c>
      <c r="GS58" s="49" t="str">
        <f t="shared" si="469"/>
        <v/>
      </c>
      <c r="GT58" s="49" t="str">
        <f t="shared" si="469"/>
        <v/>
      </c>
      <c r="GU58" s="49" t="str">
        <f t="shared" si="469"/>
        <v/>
      </c>
      <c r="GV58" s="49" t="str">
        <f t="shared" si="469"/>
        <v/>
      </c>
      <c r="GW58" s="49" t="str">
        <f t="shared" si="469"/>
        <v/>
      </c>
      <c r="GX58" s="49" t="str">
        <f t="shared" si="469"/>
        <v/>
      </c>
      <c r="GY58" s="49" t="str">
        <f t="shared" si="469"/>
        <v/>
      </c>
      <c r="GZ58" s="49" t="str">
        <f t="shared" si="469"/>
        <v/>
      </c>
      <c r="HA58" s="49" t="str">
        <f t="shared" si="469"/>
        <v/>
      </c>
      <c r="HB58" s="49" t="str">
        <f t="shared" si="469"/>
        <v/>
      </c>
      <c r="HC58" s="49" t="str">
        <f t="shared" si="469"/>
        <v/>
      </c>
      <c r="HD58" s="49" t="str">
        <f t="shared" si="469"/>
        <v/>
      </c>
      <c r="HE58" s="49" t="str">
        <f t="shared" si="469"/>
        <v/>
      </c>
      <c r="HF58" s="49" t="str">
        <f t="shared" si="469"/>
        <v/>
      </c>
      <c r="HG58" s="49" t="str">
        <f t="shared" si="469"/>
        <v/>
      </c>
      <c r="HH58" s="49" t="str">
        <f t="shared" si="469"/>
        <v/>
      </c>
      <c r="HI58" s="49" t="str">
        <f t="shared" si="469"/>
        <v/>
      </c>
      <c r="HJ58" s="49" t="str">
        <f t="shared" si="469"/>
        <v/>
      </c>
      <c r="HK58" s="49" t="str">
        <f t="shared" si="469"/>
        <v/>
      </c>
      <c r="HL58" s="49" t="str">
        <f t="shared" si="469"/>
        <v/>
      </c>
      <c r="HM58" s="49" t="str">
        <f t="shared" si="469"/>
        <v/>
      </c>
      <c r="HN58" s="49" t="str">
        <f t="shared" si="469"/>
        <v/>
      </c>
      <c r="HO58" s="49" t="str">
        <f t="shared" si="469"/>
        <v/>
      </c>
      <c r="HP58" s="169" t="e">
        <f t="shared" si="247"/>
        <v>#N/A</v>
      </c>
      <c r="HQ58" s="169" t="e">
        <f t="shared" si="248"/>
        <v>#N/A</v>
      </c>
      <c r="HR58" s="169" t="e">
        <f t="shared" si="249"/>
        <v>#N/A</v>
      </c>
      <c r="HS58" s="169" t="e">
        <f t="shared" si="250"/>
        <v>#N/A</v>
      </c>
      <c r="HT58" s="169" t="e">
        <f t="shared" si="251"/>
        <v>#N/A</v>
      </c>
      <c r="HU58" s="169" t="e">
        <f t="shared" si="252"/>
        <v>#N/A</v>
      </c>
      <c r="HV58" s="169" t="e">
        <f t="shared" si="253"/>
        <v>#N/A</v>
      </c>
      <c r="HW58" s="169" t="e">
        <f t="shared" si="254"/>
        <v>#N/A</v>
      </c>
      <c r="HX58" s="169" t="e">
        <f t="shared" si="255"/>
        <v>#N/A</v>
      </c>
      <c r="HY58" s="169" t="e">
        <f t="shared" si="256"/>
        <v>#N/A</v>
      </c>
      <c r="HZ58" s="169" t="e">
        <f t="shared" si="257"/>
        <v>#N/A</v>
      </c>
      <c r="IA58" s="169" t="e">
        <f t="shared" si="258"/>
        <v>#N/A</v>
      </c>
      <c r="IB58" s="169" t="e">
        <f t="shared" si="259"/>
        <v>#N/A</v>
      </c>
      <c r="IC58" s="169" t="e">
        <f t="shared" si="260"/>
        <v>#N/A</v>
      </c>
      <c r="ID58" s="169" t="e">
        <f t="shared" si="261"/>
        <v>#N/A</v>
      </c>
      <c r="IE58" s="169" t="e">
        <f t="shared" si="262"/>
        <v>#N/A</v>
      </c>
      <c r="IF58" s="169" t="e">
        <f t="shared" si="263"/>
        <v>#N/A</v>
      </c>
      <c r="IG58" s="169" t="e">
        <f t="shared" si="264"/>
        <v>#N/A</v>
      </c>
      <c r="IH58" s="169" t="e">
        <f t="shared" si="265"/>
        <v>#N/A</v>
      </c>
      <c r="II58" s="169" t="e">
        <f t="shared" si="266"/>
        <v>#N/A</v>
      </c>
      <c r="IJ58" s="169" t="e">
        <f t="shared" si="267"/>
        <v>#N/A</v>
      </c>
      <c r="IK58" s="169" t="e">
        <f t="shared" si="268"/>
        <v>#N/A</v>
      </c>
      <c r="IL58" s="169" t="e">
        <f t="shared" si="269"/>
        <v>#N/A</v>
      </c>
      <c r="IM58" s="169" t="e">
        <f t="shared" si="270"/>
        <v>#N/A</v>
      </c>
      <c r="IN58" s="169" t="e">
        <f t="shared" si="271"/>
        <v>#N/A</v>
      </c>
      <c r="IO58" s="169" t="e">
        <f t="shared" si="272"/>
        <v>#N/A</v>
      </c>
      <c r="IP58" s="169" t="e">
        <f t="shared" si="273"/>
        <v>#N/A</v>
      </c>
      <c r="IQ58" s="169" t="e">
        <f t="shared" si="274"/>
        <v>#N/A</v>
      </c>
      <c r="IR58" s="169" t="e">
        <f t="shared" si="275"/>
        <v>#N/A</v>
      </c>
      <c r="IS58" s="169" t="e">
        <f t="shared" si="276"/>
        <v>#N/A</v>
      </c>
      <c r="IT58" s="169" t="e">
        <f t="shared" si="277"/>
        <v>#N/A</v>
      </c>
      <c r="IU58" s="169" t="e">
        <f t="shared" si="278"/>
        <v>#N/A</v>
      </c>
      <c r="IV58" s="169" t="e">
        <f t="shared" si="279"/>
        <v>#N/A</v>
      </c>
      <c r="IW58" s="169" t="e">
        <f t="shared" si="280"/>
        <v>#N/A</v>
      </c>
      <c r="IX58" s="169" t="e">
        <f t="shared" si="281"/>
        <v>#N/A</v>
      </c>
      <c r="IY58" s="169" t="e">
        <f t="shared" si="282"/>
        <v>#N/A</v>
      </c>
      <c r="IZ58" s="169" t="e">
        <f t="shared" si="283"/>
        <v>#N/A</v>
      </c>
      <c r="JA58" s="169" t="e">
        <f t="shared" si="284"/>
        <v>#N/A</v>
      </c>
      <c r="JB58" s="169" t="e">
        <f t="shared" si="285"/>
        <v>#N/A</v>
      </c>
      <c r="JC58" s="169" t="e">
        <f t="shared" si="286"/>
        <v>#N/A</v>
      </c>
      <c r="JD58" s="169" t="e">
        <f t="shared" si="287"/>
        <v>#N/A</v>
      </c>
      <c r="JE58" s="169" t="e">
        <f t="shared" si="288"/>
        <v>#N/A</v>
      </c>
      <c r="JF58" s="169" t="e">
        <f t="shared" si="289"/>
        <v>#N/A</v>
      </c>
      <c r="JG58" s="169" t="e">
        <f t="shared" si="290"/>
        <v>#N/A</v>
      </c>
      <c r="JH58" s="169" t="e">
        <f t="shared" si="291"/>
        <v>#N/A</v>
      </c>
      <c r="JI58" s="169" t="e">
        <f t="shared" si="292"/>
        <v>#N/A</v>
      </c>
      <c r="JJ58" s="169" t="e">
        <f t="shared" si="293"/>
        <v>#N/A</v>
      </c>
      <c r="JK58" s="169" t="e">
        <f t="shared" si="294"/>
        <v>#N/A</v>
      </c>
      <c r="JL58" s="169" t="e">
        <f t="shared" si="295"/>
        <v>#N/A</v>
      </c>
      <c r="JM58" s="169" t="e">
        <f t="shared" si="296"/>
        <v>#N/A</v>
      </c>
      <c r="JN58" s="169" t="e">
        <f t="shared" si="297"/>
        <v>#N/A</v>
      </c>
      <c r="JO58" s="169" t="e">
        <f t="shared" si="298"/>
        <v>#N/A</v>
      </c>
      <c r="JP58" s="169" t="e">
        <f t="shared" si="299"/>
        <v>#N/A</v>
      </c>
      <c r="JQ58" s="169" t="e">
        <f t="shared" si="300"/>
        <v>#N/A</v>
      </c>
      <c r="JR58" s="169" t="e">
        <f t="shared" si="301"/>
        <v>#N/A</v>
      </c>
      <c r="JS58" s="169" t="e">
        <f t="shared" si="302"/>
        <v>#N/A</v>
      </c>
      <c r="JT58" s="169" t="e">
        <f t="shared" si="303"/>
        <v>#N/A</v>
      </c>
      <c r="JU58" s="169" t="e">
        <f t="shared" si="304"/>
        <v>#N/A</v>
      </c>
      <c r="JV58" s="169" t="e">
        <f t="shared" si="305"/>
        <v>#N/A</v>
      </c>
      <c r="JW58" s="169" t="e">
        <f t="shared" si="306"/>
        <v>#N/A</v>
      </c>
      <c r="JX58" s="169" t="e">
        <f t="shared" si="307"/>
        <v>#N/A</v>
      </c>
      <c r="JY58" s="169" t="e">
        <f t="shared" si="308"/>
        <v>#N/A</v>
      </c>
      <c r="JZ58" s="169" t="e">
        <f t="shared" si="309"/>
        <v>#N/A</v>
      </c>
      <c r="KA58" s="169" t="e">
        <f t="shared" si="310"/>
        <v>#N/A</v>
      </c>
      <c r="KB58" s="169" t="e">
        <f t="shared" si="311"/>
        <v>#N/A</v>
      </c>
      <c r="KC58" s="169" t="e">
        <f t="shared" si="312"/>
        <v>#N/A</v>
      </c>
      <c r="KD58" s="169" t="e">
        <f t="shared" si="313"/>
        <v>#N/A</v>
      </c>
      <c r="KE58" s="169" t="e">
        <f t="shared" si="314"/>
        <v>#N/A</v>
      </c>
      <c r="KF58" s="169" t="e">
        <f t="shared" si="315"/>
        <v>#N/A</v>
      </c>
      <c r="KG58" s="169" t="e">
        <f t="shared" si="316"/>
        <v>#N/A</v>
      </c>
      <c r="KH58" s="169" t="e">
        <f t="shared" si="317"/>
        <v>#N/A</v>
      </c>
      <c r="KI58" s="169" t="e">
        <f t="shared" si="318"/>
        <v>#N/A</v>
      </c>
      <c r="KJ58" s="169" t="e">
        <f t="shared" si="319"/>
        <v>#N/A</v>
      </c>
      <c r="KK58" s="169" t="e">
        <f t="shared" si="320"/>
        <v>#N/A</v>
      </c>
      <c r="KL58" s="169" t="e">
        <f t="shared" si="321"/>
        <v>#N/A</v>
      </c>
      <c r="KM58" s="169" t="e">
        <f t="shared" si="322"/>
        <v>#N/A</v>
      </c>
      <c r="KN58" s="169" t="e">
        <f t="shared" si="323"/>
        <v>#N/A</v>
      </c>
      <c r="KO58" s="169" t="e">
        <f t="shared" si="324"/>
        <v>#N/A</v>
      </c>
      <c r="KP58" s="169" t="e">
        <f t="shared" si="325"/>
        <v>#N/A</v>
      </c>
      <c r="KQ58" s="169" t="e">
        <f t="shared" si="326"/>
        <v>#N/A</v>
      </c>
      <c r="KR58" s="169" t="e">
        <f t="shared" si="327"/>
        <v>#N/A</v>
      </c>
      <c r="KS58" s="169" t="e">
        <f t="shared" si="328"/>
        <v>#N/A</v>
      </c>
      <c r="KT58" s="169" t="e">
        <f t="shared" si="329"/>
        <v>#N/A</v>
      </c>
      <c r="KU58" s="169" t="e">
        <f t="shared" si="330"/>
        <v>#N/A</v>
      </c>
      <c r="KV58" s="169" t="e">
        <f t="shared" si="331"/>
        <v>#N/A</v>
      </c>
      <c r="KW58" s="169" t="e">
        <f t="shared" si="332"/>
        <v>#N/A</v>
      </c>
      <c r="KX58" s="169" t="e">
        <f t="shared" si="333"/>
        <v>#N/A</v>
      </c>
      <c r="KY58" s="169" t="e">
        <f t="shared" si="334"/>
        <v>#N/A</v>
      </c>
      <c r="KZ58" s="169" t="e">
        <f t="shared" si="335"/>
        <v>#N/A</v>
      </c>
      <c r="LA58" s="169" t="e">
        <f t="shared" si="336"/>
        <v>#N/A</v>
      </c>
      <c r="LB58" s="169" t="e">
        <f t="shared" si="337"/>
        <v>#N/A</v>
      </c>
      <c r="LC58" s="169" t="e">
        <f t="shared" si="338"/>
        <v>#N/A</v>
      </c>
      <c r="LD58" s="169" t="e">
        <f t="shared" si="339"/>
        <v>#N/A</v>
      </c>
      <c r="LE58" s="169" t="e">
        <f t="shared" si="340"/>
        <v>#N/A</v>
      </c>
      <c r="LF58" s="169" t="e">
        <f t="shared" si="341"/>
        <v>#N/A</v>
      </c>
      <c r="LG58" s="169" t="e">
        <f t="shared" si="342"/>
        <v>#N/A</v>
      </c>
      <c r="LH58" s="169" t="e">
        <f t="shared" si="343"/>
        <v>#N/A</v>
      </c>
      <c r="LI58" s="169" t="e">
        <f t="shared" si="344"/>
        <v>#N/A</v>
      </c>
      <c r="LJ58" s="169" t="e">
        <f t="shared" si="345"/>
        <v>#N/A</v>
      </c>
      <c r="LK58" s="169" t="e">
        <f t="shared" si="346"/>
        <v>#N/A</v>
      </c>
      <c r="LL58" s="169" t="e">
        <f t="shared" si="347"/>
        <v>#N/A</v>
      </c>
      <c r="LM58" s="169" t="e">
        <f t="shared" si="348"/>
        <v>#N/A</v>
      </c>
      <c r="LN58" s="169" t="e">
        <f t="shared" si="349"/>
        <v>#N/A</v>
      </c>
      <c r="LO58" s="169" t="e">
        <f t="shared" si="350"/>
        <v>#N/A</v>
      </c>
      <c r="LP58" s="169" t="e">
        <f t="shared" si="351"/>
        <v>#N/A</v>
      </c>
      <c r="LQ58" s="169" t="e">
        <f t="shared" si="352"/>
        <v>#N/A</v>
      </c>
      <c r="LR58" s="169" t="e">
        <f t="shared" si="353"/>
        <v>#N/A</v>
      </c>
      <c r="LS58" s="169" t="e">
        <f t="shared" si="354"/>
        <v>#N/A</v>
      </c>
      <c r="LT58" s="169" t="e">
        <f t="shared" si="355"/>
        <v>#N/A</v>
      </c>
      <c r="LU58" s="169" t="e">
        <f t="shared" si="356"/>
        <v>#N/A</v>
      </c>
      <c r="LV58" s="169" t="e">
        <f t="shared" si="357"/>
        <v>#N/A</v>
      </c>
      <c r="LW58" s="169" t="e">
        <f t="shared" si="358"/>
        <v>#N/A</v>
      </c>
      <c r="LX58" s="169" t="e">
        <f t="shared" si="359"/>
        <v>#N/A</v>
      </c>
      <c r="LY58" s="169" t="e">
        <f t="shared" si="360"/>
        <v>#N/A</v>
      </c>
      <c r="LZ58" s="169" t="e">
        <f t="shared" si="361"/>
        <v>#N/A</v>
      </c>
      <c r="MA58" s="169" t="e">
        <f t="shared" si="362"/>
        <v>#N/A</v>
      </c>
      <c r="MB58" s="169" t="e">
        <f t="shared" si="363"/>
        <v>#N/A</v>
      </c>
      <c r="MC58" s="169" t="e">
        <f t="shared" si="364"/>
        <v>#N/A</v>
      </c>
      <c r="MD58" s="169" t="e">
        <f t="shared" si="365"/>
        <v>#N/A</v>
      </c>
      <c r="ME58" s="169" t="e">
        <f t="shared" si="366"/>
        <v>#N/A</v>
      </c>
      <c r="MF58" s="169" t="e">
        <f t="shared" si="367"/>
        <v>#N/A</v>
      </c>
      <c r="MG58" s="169" t="e">
        <f t="shared" si="368"/>
        <v>#N/A</v>
      </c>
      <c r="MH58" s="169" t="e">
        <f t="shared" si="369"/>
        <v>#N/A</v>
      </c>
      <c r="MI58" s="169" t="e">
        <f t="shared" si="370"/>
        <v>#N/A</v>
      </c>
      <c r="MJ58" s="169" t="e">
        <f t="shared" si="371"/>
        <v>#N/A</v>
      </c>
      <c r="MK58" s="169" t="e">
        <f t="shared" si="372"/>
        <v>#N/A</v>
      </c>
      <c r="ML58" s="169" t="e">
        <f t="shared" si="373"/>
        <v>#N/A</v>
      </c>
      <c r="MM58" s="169" t="e">
        <f t="shared" si="374"/>
        <v>#N/A</v>
      </c>
      <c r="MN58" s="169" t="e">
        <f t="shared" si="375"/>
        <v>#N/A</v>
      </c>
      <c r="MO58" s="169" t="e">
        <f t="shared" si="376"/>
        <v>#N/A</v>
      </c>
      <c r="MP58" s="169" t="e">
        <f t="shared" si="377"/>
        <v>#N/A</v>
      </c>
      <c r="MQ58" s="169" t="e">
        <f t="shared" si="378"/>
        <v>#N/A</v>
      </c>
      <c r="MR58" s="169" t="e">
        <f t="shared" si="379"/>
        <v>#N/A</v>
      </c>
      <c r="MS58" s="169" t="e">
        <f t="shared" si="380"/>
        <v>#N/A</v>
      </c>
      <c r="MT58" s="169" t="e">
        <f t="shared" si="381"/>
        <v>#N/A</v>
      </c>
      <c r="MU58" s="169" t="e">
        <f t="shared" si="382"/>
        <v>#N/A</v>
      </c>
      <c r="MV58" s="169" t="e">
        <f t="shared" si="383"/>
        <v>#N/A</v>
      </c>
      <c r="MW58" s="169" t="e">
        <f t="shared" si="384"/>
        <v>#N/A</v>
      </c>
      <c r="MX58" s="169" t="e">
        <f t="shared" si="385"/>
        <v>#N/A</v>
      </c>
      <c r="MY58" s="169" t="e">
        <f t="shared" si="386"/>
        <v>#N/A</v>
      </c>
      <c r="MZ58" s="169" t="e">
        <f t="shared" si="387"/>
        <v>#N/A</v>
      </c>
      <c r="NA58" s="169" t="e">
        <f t="shared" si="388"/>
        <v>#N/A</v>
      </c>
      <c r="NB58" s="169" t="e">
        <f t="shared" si="389"/>
        <v>#N/A</v>
      </c>
      <c r="NC58" s="169" t="e">
        <f t="shared" si="390"/>
        <v>#N/A</v>
      </c>
      <c r="ND58" s="169" t="e">
        <f t="shared" si="391"/>
        <v>#N/A</v>
      </c>
      <c r="NE58" s="169" t="e">
        <f t="shared" si="392"/>
        <v>#N/A</v>
      </c>
      <c r="NF58" s="169" t="e">
        <f t="shared" si="393"/>
        <v>#N/A</v>
      </c>
      <c r="NG58" s="169" t="e">
        <f t="shared" si="394"/>
        <v>#N/A</v>
      </c>
      <c r="NH58" s="169" t="e">
        <f t="shared" si="395"/>
        <v>#N/A</v>
      </c>
      <c r="NI58" s="169" t="e">
        <f t="shared" si="396"/>
        <v>#N/A</v>
      </c>
      <c r="NJ58" s="169" t="e">
        <f t="shared" si="397"/>
        <v>#N/A</v>
      </c>
      <c r="NK58" s="169" t="e">
        <f t="shared" si="398"/>
        <v>#N/A</v>
      </c>
      <c r="NL58" s="169" t="e">
        <f t="shared" si="399"/>
        <v>#N/A</v>
      </c>
      <c r="NM58" s="169" t="e">
        <f t="shared" si="400"/>
        <v>#N/A</v>
      </c>
      <c r="NN58" s="169" t="e">
        <f t="shared" si="401"/>
        <v>#N/A</v>
      </c>
      <c r="NO58" s="169" t="e">
        <f t="shared" si="402"/>
        <v>#N/A</v>
      </c>
      <c r="NP58" s="169" t="e">
        <f t="shared" si="403"/>
        <v>#N/A</v>
      </c>
      <c r="NQ58" s="169" t="e">
        <f t="shared" si="404"/>
        <v>#N/A</v>
      </c>
      <c r="NR58" s="169" t="e">
        <f t="shared" si="405"/>
        <v>#N/A</v>
      </c>
      <c r="NS58" s="169" t="e">
        <f t="shared" si="406"/>
        <v>#N/A</v>
      </c>
      <c r="NT58" s="169" t="e">
        <f t="shared" si="407"/>
        <v>#N/A</v>
      </c>
      <c r="NU58" s="169" t="e">
        <f t="shared" si="408"/>
        <v>#N/A</v>
      </c>
      <c r="NV58" s="169" t="e">
        <f t="shared" si="409"/>
        <v>#N/A</v>
      </c>
      <c r="NW58" s="169" t="e">
        <f t="shared" si="410"/>
        <v>#N/A</v>
      </c>
      <c r="NX58" s="169" t="e">
        <f t="shared" si="411"/>
        <v>#N/A</v>
      </c>
      <c r="NY58" s="169" t="e">
        <f t="shared" si="412"/>
        <v>#N/A</v>
      </c>
      <c r="NZ58" s="169" t="e">
        <f t="shared" si="413"/>
        <v>#N/A</v>
      </c>
      <c r="OA58" s="169" t="e">
        <f t="shared" si="414"/>
        <v>#N/A</v>
      </c>
      <c r="OB58" s="169" t="e">
        <f t="shared" si="415"/>
        <v>#N/A</v>
      </c>
      <c r="OC58" s="169" t="e">
        <f t="shared" si="416"/>
        <v>#N/A</v>
      </c>
      <c r="OD58" s="169" t="e">
        <f t="shared" si="417"/>
        <v>#N/A</v>
      </c>
      <c r="OE58" s="169" t="e">
        <f t="shared" si="418"/>
        <v>#N/A</v>
      </c>
      <c r="OF58" s="169" t="e">
        <f t="shared" si="419"/>
        <v>#N/A</v>
      </c>
      <c r="OG58" s="169" t="e">
        <f t="shared" si="420"/>
        <v>#N/A</v>
      </c>
      <c r="OH58" s="169" t="e">
        <f t="shared" si="421"/>
        <v>#N/A</v>
      </c>
      <c r="OI58" s="169" t="e">
        <f t="shared" si="422"/>
        <v>#N/A</v>
      </c>
      <c r="OJ58" s="169" t="e">
        <f t="shared" si="423"/>
        <v>#N/A</v>
      </c>
      <c r="OK58" s="169" t="e">
        <f t="shared" si="424"/>
        <v>#N/A</v>
      </c>
      <c r="OL58" s="169" t="e">
        <f t="shared" si="425"/>
        <v>#N/A</v>
      </c>
      <c r="OM58" s="169" t="e">
        <f t="shared" si="426"/>
        <v>#N/A</v>
      </c>
      <c r="ON58" s="169" t="e">
        <f t="shared" si="427"/>
        <v>#N/A</v>
      </c>
      <c r="OO58" s="169" t="e">
        <f t="shared" si="428"/>
        <v>#N/A</v>
      </c>
      <c r="OP58" s="169" t="e">
        <f t="shared" si="429"/>
        <v>#N/A</v>
      </c>
      <c r="OQ58" s="169" t="e">
        <f t="shared" si="430"/>
        <v>#N/A</v>
      </c>
      <c r="OR58" s="169" t="e">
        <f t="shared" si="431"/>
        <v>#N/A</v>
      </c>
      <c r="OS58" s="169" t="e">
        <f t="shared" si="432"/>
        <v>#N/A</v>
      </c>
      <c r="OT58" s="169" t="e">
        <f t="shared" si="433"/>
        <v>#N/A</v>
      </c>
      <c r="OU58" s="169" t="e">
        <f t="shared" si="434"/>
        <v>#N/A</v>
      </c>
      <c r="OV58" s="169" t="e">
        <f t="shared" si="435"/>
        <v>#N/A</v>
      </c>
      <c r="OW58" s="169" t="e">
        <f t="shared" si="436"/>
        <v>#N/A</v>
      </c>
      <c r="OX58" s="169" t="e">
        <f t="shared" si="437"/>
        <v>#N/A</v>
      </c>
      <c r="OY58" s="169" t="e">
        <f t="shared" si="438"/>
        <v>#N/A</v>
      </c>
      <c r="OZ58" s="169" t="e">
        <f t="shared" si="439"/>
        <v>#N/A</v>
      </c>
      <c r="PA58" s="169" t="e">
        <f t="shared" si="440"/>
        <v>#N/A</v>
      </c>
      <c r="PB58" s="169" t="e">
        <f t="shared" si="441"/>
        <v>#N/A</v>
      </c>
      <c r="PC58" s="169" t="e">
        <f t="shared" si="442"/>
        <v>#N/A</v>
      </c>
      <c r="PD58" s="169" t="e">
        <f t="shared" si="443"/>
        <v>#N/A</v>
      </c>
      <c r="PE58" s="169" t="e">
        <f t="shared" si="444"/>
        <v>#N/A</v>
      </c>
      <c r="PF58" s="169" t="e">
        <f t="shared" si="445"/>
        <v>#N/A</v>
      </c>
      <c r="PG58" s="169" t="e">
        <f t="shared" si="446"/>
        <v>#N/A</v>
      </c>
      <c r="PH58" s="169" t="e">
        <f t="shared" si="447"/>
        <v>#N/A</v>
      </c>
    </row>
    <row r="59" spans="1:424" hidden="1" x14ac:dyDescent="0.75">
      <c r="A59" s="4">
        <v>56</v>
      </c>
      <c r="B59" s="96" t="str">
        <f t="shared" si="208"/>
        <v/>
      </c>
      <c r="C59" s="95"/>
      <c r="D59" s="96" t="str">
        <f t="shared" si="209"/>
        <v/>
      </c>
      <c r="E59" s="124" t="str">
        <f t="shared" si="0"/>
        <v/>
      </c>
      <c r="F59" s="124" t="str">
        <f t="shared" si="1"/>
        <v/>
      </c>
      <c r="G59" s="73" t="str">
        <f t="shared" si="210"/>
        <v/>
      </c>
      <c r="H59" s="23"/>
      <c r="I59" s="57"/>
      <c r="J59" s="280"/>
      <c r="K59" s="74" t="str">
        <f>IF(AND(B59&gt;0,C59&gt;0,D59&gt;0),IF(ISBLANK(J59),IF(ISBLANK(H59),"",(D59-B59)*VLOOKUP(H59,VLookups!$A$4:$B$13,2,FALSE)),J59),"")</f>
        <v/>
      </c>
      <c r="L59" s="75" t="str">
        <f t="shared" si="246"/>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211"/>
        <v/>
      </c>
      <c r="W59" s="49" t="str">
        <f t="shared" si="212"/>
        <v/>
      </c>
      <c r="X59" s="49" t="str">
        <f t="shared" si="470"/>
        <v/>
      </c>
      <c r="Y59" s="49" t="str">
        <f t="shared" si="470"/>
        <v/>
      </c>
      <c r="Z59" s="49" t="str">
        <f t="shared" si="470"/>
        <v/>
      </c>
      <c r="AA59" s="49" t="str">
        <f t="shared" si="470"/>
        <v/>
      </c>
      <c r="AB59" s="49" t="str">
        <f t="shared" si="470"/>
        <v/>
      </c>
      <c r="AC59" s="49" t="str">
        <f t="shared" si="470"/>
        <v/>
      </c>
      <c r="AD59" s="49" t="str">
        <f t="shared" si="470"/>
        <v/>
      </c>
      <c r="AE59" s="49" t="str">
        <f t="shared" si="470"/>
        <v/>
      </c>
      <c r="AF59" s="49" t="str">
        <f t="shared" si="470"/>
        <v/>
      </c>
      <c r="AG59" s="49" t="str">
        <f t="shared" si="470"/>
        <v/>
      </c>
      <c r="AH59" s="49" t="str">
        <f t="shared" si="470"/>
        <v/>
      </c>
      <c r="AI59" s="49" t="str">
        <f t="shared" si="470"/>
        <v/>
      </c>
      <c r="AJ59" s="49" t="str">
        <f t="shared" si="470"/>
        <v/>
      </c>
      <c r="AK59" s="49" t="str">
        <f t="shared" si="470"/>
        <v/>
      </c>
      <c r="AL59" s="49" t="str">
        <f t="shared" si="470"/>
        <v/>
      </c>
      <c r="AM59" s="49" t="str">
        <f t="shared" si="470"/>
        <v/>
      </c>
      <c r="AN59" s="49" t="str">
        <f t="shared" si="470"/>
        <v/>
      </c>
      <c r="AO59" s="49" t="str">
        <f t="shared" si="470"/>
        <v/>
      </c>
      <c r="AP59" s="49" t="str">
        <f t="shared" si="470"/>
        <v/>
      </c>
      <c r="AQ59" s="49" t="str">
        <f t="shared" si="470"/>
        <v/>
      </c>
      <c r="AR59" s="49" t="str">
        <f t="shared" si="470"/>
        <v/>
      </c>
      <c r="AS59" s="49" t="str">
        <f t="shared" si="470"/>
        <v/>
      </c>
      <c r="AT59" s="49" t="str">
        <f t="shared" si="470"/>
        <v/>
      </c>
      <c r="AU59" s="49" t="str">
        <f t="shared" si="470"/>
        <v/>
      </c>
      <c r="AV59" s="49" t="str">
        <f t="shared" si="470"/>
        <v/>
      </c>
      <c r="AW59" s="49" t="str">
        <f t="shared" si="470"/>
        <v/>
      </c>
      <c r="AX59" s="49" t="str">
        <f t="shared" si="470"/>
        <v/>
      </c>
      <c r="AY59" s="49" t="str">
        <f t="shared" si="470"/>
        <v/>
      </c>
      <c r="AZ59" s="49" t="str">
        <f t="shared" si="470"/>
        <v/>
      </c>
      <c r="BA59" s="49" t="str">
        <f t="shared" si="470"/>
        <v/>
      </c>
      <c r="BB59" s="49" t="str">
        <f t="shared" si="470"/>
        <v/>
      </c>
      <c r="BC59" s="49" t="str">
        <f t="shared" si="470"/>
        <v/>
      </c>
      <c r="BD59" s="49" t="str">
        <f t="shared" si="470"/>
        <v/>
      </c>
      <c r="BE59" s="49" t="str">
        <f t="shared" si="470"/>
        <v/>
      </c>
      <c r="BF59" s="49" t="str">
        <f t="shared" si="470"/>
        <v/>
      </c>
      <c r="BG59" s="49" t="str">
        <f t="shared" si="470"/>
        <v/>
      </c>
      <c r="BH59" s="49" t="str">
        <f t="shared" si="470"/>
        <v/>
      </c>
      <c r="BI59" s="49" t="str">
        <f t="shared" si="470"/>
        <v/>
      </c>
      <c r="BJ59" s="49" t="str">
        <f t="shared" si="470"/>
        <v/>
      </c>
      <c r="BK59" s="49" t="str">
        <f t="shared" si="470"/>
        <v/>
      </c>
      <c r="BL59" s="49" t="str">
        <f t="shared" si="470"/>
        <v/>
      </c>
      <c r="BM59" s="49" t="str">
        <f t="shared" si="470"/>
        <v/>
      </c>
      <c r="BN59" s="49" t="str">
        <f t="shared" si="470"/>
        <v/>
      </c>
      <c r="BO59" s="49" t="str">
        <f t="shared" si="470"/>
        <v/>
      </c>
      <c r="BP59" s="49" t="str">
        <f t="shared" si="470"/>
        <v/>
      </c>
      <c r="BQ59" s="49" t="str">
        <f t="shared" si="470"/>
        <v/>
      </c>
      <c r="BR59" s="49" t="str">
        <f t="shared" si="470"/>
        <v/>
      </c>
      <c r="BS59" s="49" t="str">
        <f t="shared" si="470"/>
        <v/>
      </c>
      <c r="BT59" s="49" t="str">
        <f t="shared" si="470"/>
        <v/>
      </c>
      <c r="BU59" s="49" t="str">
        <f t="shared" si="470"/>
        <v/>
      </c>
      <c r="BV59" s="49" t="str">
        <f t="shared" si="470"/>
        <v/>
      </c>
      <c r="BW59" s="49" t="str">
        <f t="shared" si="470"/>
        <v/>
      </c>
      <c r="BX59" s="49" t="str">
        <f t="shared" si="470"/>
        <v/>
      </c>
      <c r="BY59" s="49" t="str">
        <f t="shared" si="470"/>
        <v/>
      </c>
      <c r="BZ59" s="49" t="str">
        <f t="shared" si="470"/>
        <v/>
      </c>
      <c r="CA59" s="49" t="str">
        <f t="shared" si="470"/>
        <v/>
      </c>
      <c r="CB59" s="49" t="str">
        <f t="shared" si="470"/>
        <v/>
      </c>
      <c r="CC59" s="49" t="str">
        <f t="shared" si="470"/>
        <v/>
      </c>
      <c r="CD59" s="49" t="str">
        <f t="shared" si="470"/>
        <v/>
      </c>
      <c r="CE59" s="49" t="str">
        <f t="shared" si="470"/>
        <v/>
      </c>
      <c r="CF59" s="49" t="str">
        <f t="shared" si="470"/>
        <v/>
      </c>
      <c r="CG59" s="49" t="str">
        <f t="shared" si="470"/>
        <v/>
      </c>
      <c r="CH59" s="49" t="str">
        <f t="shared" si="470"/>
        <v/>
      </c>
      <c r="CI59" s="49" t="str">
        <f t="shared" si="470"/>
        <v/>
      </c>
      <c r="CJ59" s="49" t="str">
        <f t="shared" si="468"/>
        <v/>
      </c>
      <c r="CK59" s="49" t="str">
        <f t="shared" si="468"/>
        <v/>
      </c>
      <c r="CL59" s="49" t="str">
        <f t="shared" si="468"/>
        <v/>
      </c>
      <c r="CM59" s="49" t="str">
        <f t="shared" si="468"/>
        <v/>
      </c>
      <c r="CN59" s="49" t="str">
        <f t="shared" si="468"/>
        <v/>
      </c>
      <c r="CO59" s="49" t="str">
        <f t="shared" si="468"/>
        <v/>
      </c>
      <c r="CP59" s="49" t="str">
        <f t="shared" si="468"/>
        <v/>
      </c>
      <c r="CQ59" s="49" t="str">
        <f t="shared" si="468"/>
        <v/>
      </c>
      <c r="CR59" s="49" t="str">
        <f t="shared" si="468"/>
        <v/>
      </c>
      <c r="CS59" s="49" t="str">
        <f t="shared" si="468"/>
        <v/>
      </c>
      <c r="CT59" s="49" t="str">
        <f t="shared" si="468"/>
        <v/>
      </c>
      <c r="CU59" s="49" t="str">
        <f t="shared" si="468"/>
        <v/>
      </c>
      <c r="CV59" s="49" t="str">
        <f t="shared" si="468"/>
        <v/>
      </c>
      <c r="CW59" s="49" t="str">
        <f t="shared" si="468"/>
        <v/>
      </c>
      <c r="CX59" s="49" t="str">
        <f t="shared" si="468"/>
        <v/>
      </c>
      <c r="CY59" s="49" t="str">
        <f t="shared" si="468"/>
        <v/>
      </c>
      <c r="CZ59" s="49" t="str">
        <f t="shared" si="468"/>
        <v/>
      </c>
      <c r="DA59" s="49" t="str">
        <f t="shared" si="468"/>
        <v/>
      </c>
      <c r="DB59" s="49" t="str">
        <f t="shared" si="468"/>
        <v/>
      </c>
      <c r="DC59" s="49" t="str">
        <f t="shared" si="468"/>
        <v/>
      </c>
      <c r="DD59" s="49" t="str">
        <f t="shared" si="468"/>
        <v/>
      </c>
      <c r="DE59" s="49" t="str">
        <f t="shared" si="468"/>
        <v/>
      </c>
      <c r="DF59" s="49" t="str">
        <f t="shared" si="468"/>
        <v/>
      </c>
      <c r="DG59" s="49" t="str">
        <f t="shared" si="468"/>
        <v/>
      </c>
      <c r="DH59" s="49" t="str">
        <f t="shared" si="468"/>
        <v/>
      </c>
      <c r="DI59" s="49" t="str">
        <f t="shared" si="468"/>
        <v/>
      </c>
      <c r="DJ59" s="49" t="str">
        <f t="shared" si="468"/>
        <v/>
      </c>
      <c r="DK59" s="49" t="str">
        <f t="shared" si="468"/>
        <v/>
      </c>
      <c r="DL59" s="49" t="str">
        <f t="shared" si="468"/>
        <v/>
      </c>
      <c r="DM59" s="49" t="str">
        <f t="shared" si="468"/>
        <v/>
      </c>
      <c r="DN59" s="49" t="str">
        <f t="shared" si="468"/>
        <v/>
      </c>
      <c r="DO59" s="49" t="str">
        <f t="shared" si="468"/>
        <v/>
      </c>
      <c r="DP59" s="49" t="str">
        <f t="shared" si="468"/>
        <v/>
      </c>
      <c r="DQ59" s="49" t="str">
        <f t="shared" si="468"/>
        <v/>
      </c>
      <c r="DR59" s="49" t="str">
        <f t="shared" si="468"/>
        <v/>
      </c>
      <c r="DS59" s="183" t="str">
        <f t="shared" si="213"/>
        <v/>
      </c>
      <c r="DT59" s="49" t="str">
        <f t="shared" si="214"/>
        <v/>
      </c>
      <c r="DU59" s="49" t="str">
        <f t="shared" si="471"/>
        <v/>
      </c>
      <c r="DV59" s="49" t="str">
        <f t="shared" si="471"/>
        <v/>
      </c>
      <c r="DW59" s="49" t="str">
        <f t="shared" si="471"/>
        <v/>
      </c>
      <c r="DX59" s="49" t="str">
        <f t="shared" si="471"/>
        <v/>
      </c>
      <c r="DY59" s="49" t="str">
        <f t="shared" si="471"/>
        <v/>
      </c>
      <c r="DZ59" s="49" t="str">
        <f t="shared" si="471"/>
        <v/>
      </c>
      <c r="EA59" s="49" t="str">
        <f t="shared" si="471"/>
        <v/>
      </c>
      <c r="EB59" s="49" t="str">
        <f t="shared" si="471"/>
        <v/>
      </c>
      <c r="EC59" s="49" t="str">
        <f t="shared" si="471"/>
        <v/>
      </c>
      <c r="ED59" s="49" t="str">
        <f t="shared" si="471"/>
        <v/>
      </c>
      <c r="EE59" s="49" t="str">
        <f t="shared" si="471"/>
        <v/>
      </c>
      <c r="EF59" s="49" t="str">
        <f t="shared" si="471"/>
        <v/>
      </c>
      <c r="EG59" s="49" t="str">
        <f t="shared" si="471"/>
        <v/>
      </c>
      <c r="EH59" s="49" t="str">
        <f t="shared" si="471"/>
        <v/>
      </c>
      <c r="EI59" s="49" t="str">
        <f t="shared" si="471"/>
        <v/>
      </c>
      <c r="EJ59" s="49" t="str">
        <f t="shared" si="471"/>
        <v/>
      </c>
      <c r="EK59" s="49" t="str">
        <f t="shared" si="471"/>
        <v/>
      </c>
      <c r="EL59" s="49" t="str">
        <f t="shared" si="471"/>
        <v/>
      </c>
      <c r="EM59" s="49" t="str">
        <f t="shared" si="471"/>
        <v/>
      </c>
      <c r="EN59" s="49" t="str">
        <f t="shared" si="471"/>
        <v/>
      </c>
      <c r="EO59" s="49" t="str">
        <f t="shared" si="471"/>
        <v/>
      </c>
      <c r="EP59" s="49" t="str">
        <f t="shared" si="471"/>
        <v/>
      </c>
      <c r="EQ59" s="49" t="str">
        <f t="shared" si="471"/>
        <v/>
      </c>
      <c r="ER59" s="49" t="str">
        <f t="shared" si="471"/>
        <v/>
      </c>
      <c r="ES59" s="49" t="str">
        <f t="shared" si="471"/>
        <v/>
      </c>
      <c r="ET59" s="49" t="str">
        <f t="shared" si="471"/>
        <v/>
      </c>
      <c r="EU59" s="49" t="str">
        <f t="shared" si="471"/>
        <v/>
      </c>
      <c r="EV59" s="49" t="str">
        <f t="shared" si="471"/>
        <v/>
      </c>
      <c r="EW59" s="49" t="str">
        <f t="shared" si="471"/>
        <v/>
      </c>
      <c r="EX59" s="49" t="str">
        <f t="shared" si="471"/>
        <v/>
      </c>
      <c r="EY59" s="49" t="str">
        <f t="shared" si="471"/>
        <v/>
      </c>
      <c r="EZ59" s="49" t="str">
        <f t="shared" si="471"/>
        <v/>
      </c>
      <c r="FA59" s="49" t="str">
        <f t="shared" si="471"/>
        <v/>
      </c>
      <c r="FB59" s="49" t="str">
        <f t="shared" si="471"/>
        <v/>
      </c>
      <c r="FC59" s="49" t="str">
        <f t="shared" si="471"/>
        <v/>
      </c>
      <c r="FD59" s="49" t="str">
        <f t="shared" si="471"/>
        <v/>
      </c>
      <c r="FE59" s="49" t="str">
        <f t="shared" si="471"/>
        <v/>
      </c>
      <c r="FF59" s="49" t="str">
        <f t="shared" si="471"/>
        <v/>
      </c>
      <c r="FG59" s="49" t="str">
        <f t="shared" si="471"/>
        <v/>
      </c>
      <c r="FH59" s="49" t="str">
        <f t="shared" si="471"/>
        <v/>
      </c>
      <c r="FI59" s="49" t="str">
        <f t="shared" si="471"/>
        <v/>
      </c>
      <c r="FJ59" s="49" t="str">
        <f t="shared" si="471"/>
        <v/>
      </c>
      <c r="FK59" s="49" t="str">
        <f t="shared" si="471"/>
        <v/>
      </c>
      <c r="FL59" s="49" t="str">
        <f t="shared" si="471"/>
        <v/>
      </c>
      <c r="FM59" s="49" t="str">
        <f t="shared" si="471"/>
        <v/>
      </c>
      <c r="FN59" s="49" t="str">
        <f t="shared" si="471"/>
        <v/>
      </c>
      <c r="FO59" s="49" t="str">
        <f t="shared" si="471"/>
        <v/>
      </c>
      <c r="FP59" s="49" t="str">
        <f t="shared" si="471"/>
        <v/>
      </c>
      <c r="FQ59" s="49" t="str">
        <f t="shared" si="471"/>
        <v/>
      </c>
      <c r="FR59" s="49" t="str">
        <f t="shared" si="471"/>
        <v/>
      </c>
      <c r="FS59" s="49" t="str">
        <f t="shared" si="471"/>
        <v/>
      </c>
      <c r="FT59" s="49" t="str">
        <f t="shared" si="471"/>
        <v/>
      </c>
      <c r="FU59" s="49" t="str">
        <f t="shared" si="471"/>
        <v/>
      </c>
      <c r="FV59" s="49" t="str">
        <f t="shared" si="471"/>
        <v/>
      </c>
      <c r="FW59" s="49" t="str">
        <f t="shared" si="471"/>
        <v/>
      </c>
      <c r="FX59" s="49" t="str">
        <f t="shared" si="471"/>
        <v/>
      </c>
      <c r="FY59" s="49" t="str">
        <f t="shared" si="471"/>
        <v/>
      </c>
      <c r="FZ59" s="49" t="str">
        <f t="shared" si="471"/>
        <v/>
      </c>
      <c r="GA59" s="49" t="str">
        <f t="shared" si="471"/>
        <v/>
      </c>
      <c r="GB59" s="49" t="str">
        <f t="shared" si="471"/>
        <v/>
      </c>
      <c r="GC59" s="49" t="str">
        <f t="shared" si="471"/>
        <v/>
      </c>
      <c r="GD59" s="49" t="str">
        <f t="shared" si="471"/>
        <v/>
      </c>
      <c r="GE59" s="49" t="str">
        <f t="shared" si="471"/>
        <v/>
      </c>
      <c r="GF59" s="49" t="str">
        <f t="shared" si="471"/>
        <v/>
      </c>
      <c r="GG59" s="49" t="str">
        <f t="shared" si="469"/>
        <v/>
      </c>
      <c r="GH59" s="49" t="str">
        <f t="shared" si="469"/>
        <v/>
      </c>
      <c r="GI59" s="49" t="str">
        <f t="shared" si="469"/>
        <v/>
      </c>
      <c r="GJ59" s="49" t="str">
        <f t="shared" si="469"/>
        <v/>
      </c>
      <c r="GK59" s="49" t="str">
        <f t="shared" si="469"/>
        <v/>
      </c>
      <c r="GL59" s="49" t="str">
        <f t="shared" si="469"/>
        <v/>
      </c>
      <c r="GM59" s="49" t="str">
        <f t="shared" si="469"/>
        <v/>
      </c>
      <c r="GN59" s="49" t="str">
        <f t="shared" si="469"/>
        <v/>
      </c>
      <c r="GO59" s="49" t="str">
        <f t="shared" si="469"/>
        <v/>
      </c>
      <c r="GP59" s="49" t="str">
        <f t="shared" si="469"/>
        <v/>
      </c>
      <c r="GQ59" s="49" t="str">
        <f t="shared" si="469"/>
        <v/>
      </c>
      <c r="GR59" s="49" t="str">
        <f t="shared" si="469"/>
        <v/>
      </c>
      <c r="GS59" s="49" t="str">
        <f t="shared" si="469"/>
        <v/>
      </c>
      <c r="GT59" s="49" t="str">
        <f t="shared" si="469"/>
        <v/>
      </c>
      <c r="GU59" s="49" t="str">
        <f t="shared" si="469"/>
        <v/>
      </c>
      <c r="GV59" s="49" t="str">
        <f t="shared" si="469"/>
        <v/>
      </c>
      <c r="GW59" s="49" t="str">
        <f t="shared" si="469"/>
        <v/>
      </c>
      <c r="GX59" s="49" t="str">
        <f t="shared" si="469"/>
        <v/>
      </c>
      <c r="GY59" s="49" t="str">
        <f t="shared" si="469"/>
        <v/>
      </c>
      <c r="GZ59" s="49" t="str">
        <f t="shared" si="469"/>
        <v/>
      </c>
      <c r="HA59" s="49" t="str">
        <f t="shared" si="469"/>
        <v/>
      </c>
      <c r="HB59" s="49" t="str">
        <f t="shared" si="469"/>
        <v/>
      </c>
      <c r="HC59" s="49" t="str">
        <f t="shared" si="469"/>
        <v/>
      </c>
      <c r="HD59" s="49" t="str">
        <f t="shared" si="469"/>
        <v/>
      </c>
      <c r="HE59" s="49" t="str">
        <f t="shared" si="469"/>
        <v/>
      </c>
      <c r="HF59" s="49" t="str">
        <f t="shared" si="469"/>
        <v/>
      </c>
      <c r="HG59" s="49" t="str">
        <f t="shared" si="469"/>
        <v/>
      </c>
      <c r="HH59" s="49" t="str">
        <f t="shared" si="469"/>
        <v/>
      </c>
      <c r="HI59" s="49" t="str">
        <f t="shared" si="469"/>
        <v/>
      </c>
      <c r="HJ59" s="49" t="str">
        <f t="shared" si="469"/>
        <v/>
      </c>
      <c r="HK59" s="49" t="str">
        <f t="shared" si="469"/>
        <v/>
      </c>
      <c r="HL59" s="49" t="str">
        <f t="shared" si="469"/>
        <v/>
      </c>
      <c r="HM59" s="49" t="str">
        <f t="shared" si="469"/>
        <v/>
      </c>
      <c r="HN59" s="49" t="str">
        <f t="shared" si="469"/>
        <v/>
      </c>
      <c r="HO59" s="49" t="str">
        <f t="shared" si="469"/>
        <v/>
      </c>
      <c r="HP59" s="169" t="e">
        <f t="shared" si="247"/>
        <v>#N/A</v>
      </c>
      <c r="HQ59" s="169" t="e">
        <f t="shared" si="248"/>
        <v>#N/A</v>
      </c>
      <c r="HR59" s="169" t="e">
        <f t="shared" si="249"/>
        <v>#N/A</v>
      </c>
      <c r="HS59" s="169" t="e">
        <f t="shared" si="250"/>
        <v>#N/A</v>
      </c>
      <c r="HT59" s="169" t="e">
        <f t="shared" si="251"/>
        <v>#N/A</v>
      </c>
      <c r="HU59" s="169" t="e">
        <f t="shared" si="252"/>
        <v>#N/A</v>
      </c>
      <c r="HV59" s="169" t="e">
        <f t="shared" si="253"/>
        <v>#N/A</v>
      </c>
      <c r="HW59" s="169" t="e">
        <f t="shared" si="254"/>
        <v>#N/A</v>
      </c>
      <c r="HX59" s="169" t="e">
        <f t="shared" si="255"/>
        <v>#N/A</v>
      </c>
      <c r="HY59" s="169" t="e">
        <f t="shared" si="256"/>
        <v>#N/A</v>
      </c>
      <c r="HZ59" s="169" t="e">
        <f t="shared" si="257"/>
        <v>#N/A</v>
      </c>
      <c r="IA59" s="169" t="e">
        <f t="shared" si="258"/>
        <v>#N/A</v>
      </c>
      <c r="IB59" s="169" t="e">
        <f t="shared" si="259"/>
        <v>#N/A</v>
      </c>
      <c r="IC59" s="169" t="e">
        <f t="shared" si="260"/>
        <v>#N/A</v>
      </c>
      <c r="ID59" s="169" t="e">
        <f t="shared" si="261"/>
        <v>#N/A</v>
      </c>
      <c r="IE59" s="169" t="e">
        <f t="shared" si="262"/>
        <v>#N/A</v>
      </c>
      <c r="IF59" s="169" t="e">
        <f t="shared" si="263"/>
        <v>#N/A</v>
      </c>
      <c r="IG59" s="169" t="e">
        <f t="shared" si="264"/>
        <v>#N/A</v>
      </c>
      <c r="IH59" s="169" t="e">
        <f t="shared" si="265"/>
        <v>#N/A</v>
      </c>
      <c r="II59" s="169" t="e">
        <f t="shared" si="266"/>
        <v>#N/A</v>
      </c>
      <c r="IJ59" s="169" t="e">
        <f t="shared" si="267"/>
        <v>#N/A</v>
      </c>
      <c r="IK59" s="169" t="e">
        <f t="shared" si="268"/>
        <v>#N/A</v>
      </c>
      <c r="IL59" s="169" t="e">
        <f t="shared" si="269"/>
        <v>#N/A</v>
      </c>
      <c r="IM59" s="169" t="e">
        <f t="shared" si="270"/>
        <v>#N/A</v>
      </c>
      <c r="IN59" s="169" t="e">
        <f t="shared" si="271"/>
        <v>#N/A</v>
      </c>
      <c r="IO59" s="169" t="e">
        <f t="shared" si="272"/>
        <v>#N/A</v>
      </c>
      <c r="IP59" s="169" t="e">
        <f t="shared" si="273"/>
        <v>#N/A</v>
      </c>
      <c r="IQ59" s="169" t="e">
        <f t="shared" si="274"/>
        <v>#N/A</v>
      </c>
      <c r="IR59" s="169" t="e">
        <f t="shared" si="275"/>
        <v>#N/A</v>
      </c>
      <c r="IS59" s="169" t="e">
        <f t="shared" si="276"/>
        <v>#N/A</v>
      </c>
      <c r="IT59" s="169" t="e">
        <f t="shared" si="277"/>
        <v>#N/A</v>
      </c>
      <c r="IU59" s="169" t="e">
        <f t="shared" si="278"/>
        <v>#N/A</v>
      </c>
      <c r="IV59" s="169" t="e">
        <f t="shared" si="279"/>
        <v>#N/A</v>
      </c>
      <c r="IW59" s="169" t="e">
        <f t="shared" si="280"/>
        <v>#N/A</v>
      </c>
      <c r="IX59" s="169" t="e">
        <f t="shared" si="281"/>
        <v>#N/A</v>
      </c>
      <c r="IY59" s="169" t="e">
        <f t="shared" si="282"/>
        <v>#N/A</v>
      </c>
      <c r="IZ59" s="169" t="e">
        <f t="shared" si="283"/>
        <v>#N/A</v>
      </c>
      <c r="JA59" s="169" t="e">
        <f t="shared" si="284"/>
        <v>#N/A</v>
      </c>
      <c r="JB59" s="169" t="e">
        <f t="shared" si="285"/>
        <v>#N/A</v>
      </c>
      <c r="JC59" s="169" t="e">
        <f t="shared" si="286"/>
        <v>#N/A</v>
      </c>
      <c r="JD59" s="169" t="e">
        <f t="shared" si="287"/>
        <v>#N/A</v>
      </c>
      <c r="JE59" s="169" t="e">
        <f t="shared" si="288"/>
        <v>#N/A</v>
      </c>
      <c r="JF59" s="169" t="e">
        <f t="shared" si="289"/>
        <v>#N/A</v>
      </c>
      <c r="JG59" s="169" t="e">
        <f t="shared" si="290"/>
        <v>#N/A</v>
      </c>
      <c r="JH59" s="169" t="e">
        <f t="shared" si="291"/>
        <v>#N/A</v>
      </c>
      <c r="JI59" s="169" t="e">
        <f t="shared" si="292"/>
        <v>#N/A</v>
      </c>
      <c r="JJ59" s="169" t="e">
        <f t="shared" si="293"/>
        <v>#N/A</v>
      </c>
      <c r="JK59" s="169" t="e">
        <f t="shared" si="294"/>
        <v>#N/A</v>
      </c>
      <c r="JL59" s="169" t="e">
        <f t="shared" si="295"/>
        <v>#N/A</v>
      </c>
      <c r="JM59" s="169" t="e">
        <f t="shared" si="296"/>
        <v>#N/A</v>
      </c>
      <c r="JN59" s="169" t="e">
        <f t="shared" si="297"/>
        <v>#N/A</v>
      </c>
      <c r="JO59" s="169" t="e">
        <f t="shared" si="298"/>
        <v>#N/A</v>
      </c>
      <c r="JP59" s="169" t="e">
        <f t="shared" si="299"/>
        <v>#N/A</v>
      </c>
      <c r="JQ59" s="169" t="e">
        <f t="shared" si="300"/>
        <v>#N/A</v>
      </c>
      <c r="JR59" s="169" t="e">
        <f t="shared" si="301"/>
        <v>#N/A</v>
      </c>
      <c r="JS59" s="169" t="e">
        <f t="shared" si="302"/>
        <v>#N/A</v>
      </c>
      <c r="JT59" s="169" t="e">
        <f t="shared" si="303"/>
        <v>#N/A</v>
      </c>
      <c r="JU59" s="169" t="e">
        <f t="shared" si="304"/>
        <v>#N/A</v>
      </c>
      <c r="JV59" s="169" t="e">
        <f t="shared" si="305"/>
        <v>#N/A</v>
      </c>
      <c r="JW59" s="169" t="e">
        <f t="shared" si="306"/>
        <v>#N/A</v>
      </c>
      <c r="JX59" s="169" t="e">
        <f t="shared" si="307"/>
        <v>#N/A</v>
      </c>
      <c r="JY59" s="169" t="e">
        <f t="shared" si="308"/>
        <v>#N/A</v>
      </c>
      <c r="JZ59" s="169" t="e">
        <f t="shared" si="309"/>
        <v>#N/A</v>
      </c>
      <c r="KA59" s="169" t="e">
        <f t="shared" si="310"/>
        <v>#N/A</v>
      </c>
      <c r="KB59" s="169" t="e">
        <f t="shared" si="311"/>
        <v>#N/A</v>
      </c>
      <c r="KC59" s="169" t="e">
        <f t="shared" si="312"/>
        <v>#N/A</v>
      </c>
      <c r="KD59" s="169" t="e">
        <f t="shared" si="313"/>
        <v>#N/A</v>
      </c>
      <c r="KE59" s="169" t="e">
        <f t="shared" si="314"/>
        <v>#N/A</v>
      </c>
      <c r="KF59" s="169" t="e">
        <f t="shared" si="315"/>
        <v>#N/A</v>
      </c>
      <c r="KG59" s="169" t="e">
        <f t="shared" si="316"/>
        <v>#N/A</v>
      </c>
      <c r="KH59" s="169" t="e">
        <f t="shared" si="317"/>
        <v>#N/A</v>
      </c>
      <c r="KI59" s="169" t="e">
        <f t="shared" si="318"/>
        <v>#N/A</v>
      </c>
      <c r="KJ59" s="169" t="e">
        <f t="shared" si="319"/>
        <v>#N/A</v>
      </c>
      <c r="KK59" s="169" t="e">
        <f t="shared" si="320"/>
        <v>#N/A</v>
      </c>
      <c r="KL59" s="169" t="e">
        <f t="shared" si="321"/>
        <v>#N/A</v>
      </c>
      <c r="KM59" s="169" t="e">
        <f t="shared" si="322"/>
        <v>#N/A</v>
      </c>
      <c r="KN59" s="169" t="e">
        <f t="shared" si="323"/>
        <v>#N/A</v>
      </c>
      <c r="KO59" s="169" t="e">
        <f t="shared" si="324"/>
        <v>#N/A</v>
      </c>
      <c r="KP59" s="169" t="e">
        <f t="shared" si="325"/>
        <v>#N/A</v>
      </c>
      <c r="KQ59" s="169" t="e">
        <f t="shared" si="326"/>
        <v>#N/A</v>
      </c>
      <c r="KR59" s="169" t="e">
        <f t="shared" si="327"/>
        <v>#N/A</v>
      </c>
      <c r="KS59" s="169" t="e">
        <f t="shared" si="328"/>
        <v>#N/A</v>
      </c>
      <c r="KT59" s="169" t="e">
        <f t="shared" si="329"/>
        <v>#N/A</v>
      </c>
      <c r="KU59" s="169" t="e">
        <f t="shared" si="330"/>
        <v>#N/A</v>
      </c>
      <c r="KV59" s="169" t="e">
        <f t="shared" si="331"/>
        <v>#N/A</v>
      </c>
      <c r="KW59" s="169" t="e">
        <f t="shared" si="332"/>
        <v>#N/A</v>
      </c>
      <c r="KX59" s="169" t="e">
        <f t="shared" si="333"/>
        <v>#N/A</v>
      </c>
      <c r="KY59" s="169" t="e">
        <f t="shared" si="334"/>
        <v>#N/A</v>
      </c>
      <c r="KZ59" s="169" t="e">
        <f t="shared" si="335"/>
        <v>#N/A</v>
      </c>
      <c r="LA59" s="169" t="e">
        <f t="shared" si="336"/>
        <v>#N/A</v>
      </c>
      <c r="LB59" s="169" t="e">
        <f t="shared" si="337"/>
        <v>#N/A</v>
      </c>
      <c r="LC59" s="169" t="e">
        <f t="shared" si="338"/>
        <v>#N/A</v>
      </c>
      <c r="LD59" s="169" t="e">
        <f t="shared" si="339"/>
        <v>#N/A</v>
      </c>
      <c r="LE59" s="169" t="e">
        <f t="shared" si="340"/>
        <v>#N/A</v>
      </c>
      <c r="LF59" s="169" t="e">
        <f t="shared" si="341"/>
        <v>#N/A</v>
      </c>
      <c r="LG59" s="169" t="e">
        <f t="shared" si="342"/>
        <v>#N/A</v>
      </c>
      <c r="LH59" s="169" t="e">
        <f t="shared" si="343"/>
        <v>#N/A</v>
      </c>
      <c r="LI59" s="169" t="e">
        <f t="shared" si="344"/>
        <v>#N/A</v>
      </c>
      <c r="LJ59" s="169" t="e">
        <f t="shared" si="345"/>
        <v>#N/A</v>
      </c>
      <c r="LK59" s="169" t="e">
        <f t="shared" si="346"/>
        <v>#N/A</v>
      </c>
      <c r="LL59" s="169" t="e">
        <f t="shared" si="347"/>
        <v>#N/A</v>
      </c>
      <c r="LM59" s="169" t="e">
        <f t="shared" si="348"/>
        <v>#N/A</v>
      </c>
      <c r="LN59" s="169" t="e">
        <f t="shared" si="349"/>
        <v>#N/A</v>
      </c>
      <c r="LO59" s="169" t="e">
        <f t="shared" si="350"/>
        <v>#N/A</v>
      </c>
      <c r="LP59" s="169" t="e">
        <f t="shared" si="351"/>
        <v>#N/A</v>
      </c>
      <c r="LQ59" s="169" t="e">
        <f t="shared" si="352"/>
        <v>#N/A</v>
      </c>
      <c r="LR59" s="169" t="e">
        <f t="shared" si="353"/>
        <v>#N/A</v>
      </c>
      <c r="LS59" s="169" t="e">
        <f t="shared" si="354"/>
        <v>#N/A</v>
      </c>
      <c r="LT59" s="169" t="e">
        <f t="shared" si="355"/>
        <v>#N/A</v>
      </c>
      <c r="LU59" s="169" t="e">
        <f t="shared" si="356"/>
        <v>#N/A</v>
      </c>
      <c r="LV59" s="169" t="e">
        <f t="shared" si="357"/>
        <v>#N/A</v>
      </c>
      <c r="LW59" s="169" t="e">
        <f t="shared" si="358"/>
        <v>#N/A</v>
      </c>
      <c r="LX59" s="169" t="e">
        <f t="shared" si="359"/>
        <v>#N/A</v>
      </c>
      <c r="LY59" s="169" t="e">
        <f t="shared" si="360"/>
        <v>#N/A</v>
      </c>
      <c r="LZ59" s="169" t="e">
        <f t="shared" si="361"/>
        <v>#N/A</v>
      </c>
      <c r="MA59" s="169" t="e">
        <f t="shared" si="362"/>
        <v>#N/A</v>
      </c>
      <c r="MB59" s="169" t="e">
        <f t="shared" si="363"/>
        <v>#N/A</v>
      </c>
      <c r="MC59" s="169" t="e">
        <f t="shared" si="364"/>
        <v>#N/A</v>
      </c>
      <c r="MD59" s="169" t="e">
        <f t="shared" si="365"/>
        <v>#N/A</v>
      </c>
      <c r="ME59" s="169" t="e">
        <f t="shared" si="366"/>
        <v>#N/A</v>
      </c>
      <c r="MF59" s="169" t="e">
        <f t="shared" si="367"/>
        <v>#N/A</v>
      </c>
      <c r="MG59" s="169" t="e">
        <f t="shared" si="368"/>
        <v>#N/A</v>
      </c>
      <c r="MH59" s="169" t="e">
        <f t="shared" si="369"/>
        <v>#N/A</v>
      </c>
      <c r="MI59" s="169" t="e">
        <f t="shared" si="370"/>
        <v>#N/A</v>
      </c>
      <c r="MJ59" s="169" t="e">
        <f t="shared" si="371"/>
        <v>#N/A</v>
      </c>
      <c r="MK59" s="169" t="e">
        <f t="shared" si="372"/>
        <v>#N/A</v>
      </c>
      <c r="ML59" s="169" t="e">
        <f t="shared" si="373"/>
        <v>#N/A</v>
      </c>
      <c r="MM59" s="169" t="e">
        <f t="shared" si="374"/>
        <v>#N/A</v>
      </c>
      <c r="MN59" s="169" t="e">
        <f t="shared" si="375"/>
        <v>#N/A</v>
      </c>
      <c r="MO59" s="169" t="e">
        <f t="shared" si="376"/>
        <v>#N/A</v>
      </c>
      <c r="MP59" s="169" t="e">
        <f t="shared" si="377"/>
        <v>#N/A</v>
      </c>
      <c r="MQ59" s="169" t="e">
        <f t="shared" si="378"/>
        <v>#N/A</v>
      </c>
      <c r="MR59" s="169" t="e">
        <f t="shared" si="379"/>
        <v>#N/A</v>
      </c>
      <c r="MS59" s="169" t="e">
        <f t="shared" si="380"/>
        <v>#N/A</v>
      </c>
      <c r="MT59" s="169" t="e">
        <f t="shared" si="381"/>
        <v>#N/A</v>
      </c>
      <c r="MU59" s="169" t="e">
        <f t="shared" si="382"/>
        <v>#N/A</v>
      </c>
      <c r="MV59" s="169" t="e">
        <f t="shared" si="383"/>
        <v>#N/A</v>
      </c>
      <c r="MW59" s="169" t="e">
        <f t="shared" si="384"/>
        <v>#N/A</v>
      </c>
      <c r="MX59" s="169" t="e">
        <f t="shared" si="385"/>
        <v>#N/A</v>
      </c>
      <c r="MY59" s="169" t="e">
        <f t="shared" si="386"/>
        <v>#N/A</v>
      </c>
      <c r="MZ59" s="169" t="e">
        <f t="shared" si="387"/>
        <v>#N/A</v>
      </c>
      <c r="NA59" s="169" t="e">
        <f t="shared" si="388"/>
        <v>#N/A</v>
      </c>
      <c r="NB59" s="169" t="e">
        <f t="shared" si="389"/>
        <v>#N/A</v>
      </c>
      <c r="NC59" s="169" t="e">
        <f t="shared" si="390"/>
        <v>#N/A</v>
      </c>
      <c r="ND59" s="169" t="e">
        <f t="shared" si="391"/>
        <v>#N/A</v>
      </c>
      <c r="NE59" s="169" t="e">
        <f t="shared" si="392"/>
        <v>#N/A</v>
      </c>
      <c r="NF59" s="169" t="e">
        <f t="shared" si="393"/>
        <v>#N/A</v>
      </c>
      <c r="NG59" s="169" t="e">
        <f t="shared" si="394"/>
        <v>#N/A</v>
      </c>
      <c r="NH59" s="169" t="e">
        <f t="shared" si="395"/>
        <v>#N/A</v>
      </c>
      <c r="NI59" s="169" t="e">
        <f t="shared" si="396"/>
        <v>#N/A</v>
      </c>
      <c r="NJ59" s="169" t="e">
        <f t="shared" si="397"/>
        <v>#N/A</v>
      </c>
      <c r="NK59" s="169" t="e">
        <f t="shared" si="398"/>
        <v>#N/A</v>
      </c>
      <c r="NL59" s="169" t="e">
        <f t="shared" si="399"/>
        <v>#N/A</v>
      </c>
      <c r="NM59" s="169" t="e">
        <f t="shared" si="400"/>
        <v>#N/A</v>
      </c>
      <c r="NN59" s="169" t="e">
        <f t="shared" si="401"/>
        <v>#N/A</v>
      </c>
      <c r="NO59" s="169" t="e">
        <f t="shared" si="402"/>
        <v>#N/A</v>
      </c>
      <c r="NP59" s="169" t="e">
        <f t="shared" si="403"/>
        <v>#N/A</v>
      </c>
      <c r="NQ59" s="169" t="e">
        <f t="shared" si="404"/>
        <v>#N/A</v>
      </c>
      <c r="NR59" s="169" t="e">
        <f t="shared" si="405"/>
        <v>#N/A</v>
      </c>
      <c r="NS59" s="169" t="e">
        <f t="shared" si="406"/>
        <v>#N/A</v>
      </c>
      <c r="NT59" s="169" t="e">
        <f t="shared" si="407"/>
        <v>#N/A</v>
      </c>
      <c r="NU59" s="169" t="e">
        <f t="shared" si="408"/>
        <v>#N/A</v>
      </c>
      <c r="NV59" s="169" t="e">
        <f t="shared" si="409"/>
        <v>#N/A</v>
      </c>
      <c r="NW59" s="169" t="e">
        <f t="shared" si="410"/>
        <v>#N/A</v>
      </c>
      <c r="NX59" s="169" t="e">
        <f t="shared" si="411"/>
        <v>#N/A</v>
      </c>
      <c r="NY59" s="169" t="e">
        <f t="shared" si="412"/>
        <v>#N/A</v>
      </c>
      <c r="NZ59" s="169" t="e">
        <f t="shared" si="413"/>
        <v>#N/A</v>
      </c>
      <c r="OA59" s="169" t="e">
        <f t="shared" si="414"/>
        <v>#N/A</v>
      </c>
      <c r="OB59" s="169" t="e">
        <f t="shared" si="415"/>
        <v>#N/A</v>
      </c>
      <c r="OC59" s="169" t="e">
        <f t="shared" si="416"/>
        <v>#N/A</v>
      </c>
      <c r="OD59" s="169" t="e">
        <f t="shared" si="417"/>
        <v>#N/A</v>
      </c>
      <c r="OE59" s="169" t="e">
        <f t="shared" si="418"/>
        <v>#N/A</v>
      </c>
      <c r="OF59" s="169" t="e">
        <f t="shared" si="419"/>
        <v>#N/A</v>
      </c>
      <c r="OG59" s="169" t="e">
        <f t="shared" si="420"/>
        <v>#N/A</v>
      </c>
      <c r="OH59" s="169" t="e">
        <f t="shared" si="421"/>
        <v>#N/A</v>
      </c>
      <c r="OI59" s="169" t="e">
        <f t="shared" si="422"/>
        <v>#N/A</v>
      </c>
      <c r="OJ59" s="169" t="e">
        <f t="shared" si="423"/>
        <v>#N/A</v>
      </c>
      <c r="OK59" s="169" t="e">
        <f t="shared" si="424"/>
        <v>#N/A</v>
      </c>
      <c r="OL59" s="169" t="e">
        <f t="shared" si="425"/>
        <v>#N/A</v>
      </c>
      <c r="OM59" s="169" t="e">
        <f t="shared" si="426"/>
        <v>#N/A</v>
      </c>
      <c r="ON59" s="169" t="e">
        <f t="shared" si="427"/>
        <v>#N/A</v>
      </c>
      <c r="OO59" s="169" t="e">
        <f t="shared" si="428"/>
        <v>#N/A</v>
      </c>
      <c r="OP59" s="169" t="e">
        <f t="shared" si="429"/>
        <v>#N/A</v>
      </c>
      <c r="OQ59" s="169" t="e">
        <f t="shared" si="430"/>
        <v>#N/A</v>
      </c>
      <c r="OR59" s="169" t="e">
        <f t="shared" si="431"/>
        <v>#N/A</v>
      </c>
      <c r="OS59" s="169" t="e">
        <f t="shared" si="432"/>
        <v>#N/A</v>
      </c>
      <c r="OT59" s="169" t="e">
        <f t="shared" si="433"/>
        <v>#N/A</v>
      </c>
      <c r="OU59" s="169" t="e">
        <f t="shared" si="434"/>
        <v>#N/A</v>
      </c>
      <c r="OV59" s="169" t="e">
        <f t="shared" si="435"/>
        <v>#N/A</v>
      </c>
      <c r="OW59" s="169" t="e">
        <f t="shared" si="436"/>
        <v>#N/A</v>
      </c>
      <c r="OX59" s="169" t="e">
        <f t="shared" si="437"/>
        <v>#N/A</v>
      </c>
      <c r="OY59" s="169" t="e">
        <f t="shared" si="438"/>
        <v>#N/A</v>
      </c>
      <c r="OZ59" s="169" t="e">
        <f t="shared" si="439"/>
        <v>#N/A</v>
      </c>
      <c r="PA59" s="169" t="e">
        <f t="shared" si="440"/>
        <v>#N/A</v>
      </c>
      <c r="PB59" s="169" t="e">
        <f t="shared" si="441"/>
        <v>#N/A</v>
      </c>
      <c r="PC59" s="169" t="e">
        <f t="shared" si="442"/>
        <v>#N/A</v>
      </c>
      <c r="PD59" s="169" t="e">
        <f t="shared" si="443"/>
        <v>#N/A</v>
      </c>
      <c r="PE59" s="169" t="e">
        <f t="shared" si="444"/>
        <v>#N/A</v>
      </c>
      <c r="PF59" s="169" t="e">
        <f t="shared" si="445"/>
        <v>#N/A</v>
      </c>
      <c r="PG59" s="169" t="e">
        <f t="shared" si="446"/>
        <v>#N/A</v>
      </c>
      <c r="PH59" s="169" t="e">
        <f t="shared" si="447"/>
        <v>#N/A</v>
      </c>
    </row>
    <row r="60" spans="1:424" hidden="1" x14ac:dyDescent="0.75">
      <c r="A60" s="4">
        <v>57</v>
      </c>
      <c r="B60" s="96" t="str">
        <f t="shared" si="208"/>
        <v/>
      </c>
      <c r="C60" s="95"/>
      <c r="D60" s="96" t="str">
        <f t="shared" si="209"/>
        <v/>
      </c>
      <c r="E60" s="124" t="str">
        <f t="shared" si="0"/>
        <v/>
      </c>
      <c r="F60" s="124" t="str">
        <f t="shared" si="1"/>
        <v/>
      </c>
      <c r="G60" s="73" t="str">
        <f t="shared" si="210"/>
        <v/>
      </c>
      <c r="H60" s="23"/>
      <c r="I60" s="57"/>
      <c r="J60" s="280"/>
      <c r="K60" s="74" t="str">
        <f>IF(AND(B60&gt;0,C60&gt;0,D60&gt;0),IF(ISBLANK(J60),IF(ISBLANK(H60),"",(D60-B60)*VLOOKUP(H60,VLookups!$A$4:$B$13,2,FALSE)),J60),"")</f>
        <v/>
      </c>
      <c r="L60" s="75" t="str">
        <f t="shared" si="246"/>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211"/>
        <v/>
      </c>
      <c r="W60" s="49" t="str">
        <f t="shared" si="212"/>
        <v/>
      </c>
      <c r="X60" s="49" t="str">
        <f t="shared" si="470"/>
        <v/>
      </c>
      <c r="Y60" s="49" t="str">
        <f t="shared" si="470"/>
        <v/>
      </c>
      <c r="Z60" s="49" t="str">
        <f t="shared" si="470"/>
        <v/>
      </c>
      <c r="AA60" s="49" t="str">
        <f t="shared" si="470"/>
        <v/>
      </c>
      <c r="AB60" s="49" t="str">
        <f t="shared" si="470"/>
        <v/>
      </c>
      <c r="AC60" s="49" t="str">
        <f t="shared" si="470"/>
        <v/>
      </c>
      <c r="AD60" s="49" t="str">
        <f t="shared" si="470"/>
        <v/>
      </c>
      <c r="AE60" s="49" t="str">
        <f t="shared" si="470"/>
        <v/>
      </c>
      <c r="AF60" s="49" t="str">
        <f t="shared" si="470"/>
        <v/>
      </c>
      <c r="AG60" s="49" t="str">
        <f t="shared" si="470"/>
        <v/>
      </c>
      <c r="AH60" s="49" t="str">
        <f t="shared" si="470"/>
        <v/>
      </c>
      <c r="AI60" s="49" t="str">
        <f t="shared" si="470"/>
        <v/>
      </c>
      <c r="AJ60" s="49" t="str">
        <f t="shared" si="470"/>
        <v/>
      </c>
      <c r="AK60" s="49" t="str">
        <f t="shared" si="470"/>
        <v/>
      </c>
      <c r="AL60" s="49" t="str">
        <f t="shared" si="470"/>
        <v/>
      </c>
      <c r="AM60" s="49" t="str">
        <f t="shared" si="470"/>
        <v/>
      </c>
      <c r="AN60" s="49" t="str">
        <f t="shared" si="470"/>
        <v/>
      </c>
      <c r="AO60" s="49" t="str">
        <f t="shared" si="470"/>
        <v/>
      </c>
      <c r="AP60" s="49" t="str">
        <f t="shared" si="470"/>
        <v/>
      </c>
      <c r="AQ60" s="49" t="str">
        <f t="shared" si="470"/>
        <v/>
      </c>
      <c r="AR60" s="49" t="str">
        <f t="shared" si="470"/>
        <v/>
      </c>
      <c r="AS60" s="49" t="str">
        <f t="shared" si="470"/>
        <v/>
      </c>
      <c r="AT60" s="49" t="str">
        <f t="shared" si="470"/>
        <v/>
      </c>
      <c r="AU60" s="49" t="str">
        <f t="shared" si="470"/>
        <v/>
      </c>
      <c r="AV60" s="49" t="str">
        <f t="shared" si="470"/>
        <v/>
      </c>
      <c r="AW60" s="49" t="str">
        <f t="shared" si="470"/>
        <v/>
      </c>
      <c r="AX60" s="49" t="str">
        <f t="shared" si="470"/>
        <v/>
      </c>
      <c r="AY60" s="49" t="str">
        <f t="shared" si="470"/>
        <v/>
      </c>
      <c r="AZ60" s="49" t="str">
        <f t="shared" si="470"/>
        <v/>
      </c>
      <c r="BA60" s="49" t="str">
        <f t="shared" si="470"/>
        <v/>
      </c>
      <c r="BB60" s="49" t="str">
        <f t="shared" si="470"/>
        <v/>
      </c>
      <c r="BC60" s="49" t="str">
        <f t="shared" si="470"/>
        <v/>
      </c>
      <c r="BD60" s="49" t="str">
        <f t="shared" si="470"/>
        <v/>
      </c>
      <c r="BE60" s="49" t="str">
        <f t="shared" si="470"/>
        <v/>
      </c>
      <c r="BF60" s="49" t="str">
        <f t="shared" si="470"/>
        <v/>
      </c>
      <c r="BG60" s="49" t="str">
        <f t="shared" si="470"/>
        <v/>
      </c>
      <c r="BH60" s="49" t="str">
        <f t="shared" si="470"/>
        <v/>
      </c>
      <c r="BI60" s="49" t="str">
        <f t="shared" si="470"/>
        <v/>
      </c>
      <c r="BJ60" s="49" t="str">
        <f t="shared" si="470"/>
        <v/>
      </c>
      <c r="BK60" s="49" t="str">
        <f t="shared" si="470"/>
        <v/>
      </c>
      <c r="BL60" s="49" t="str">
        <f t="shared" si="470"/>
        <v/>
      </c>
      <c r="BM60" s="49" t="str">
        <f t="shared" si="470"/>
        <v/>
      </c>
      <c r="BN60" s="49" t="str">
        <f t="shared" si="470"/>
        <v/>
      </c>
      <c r="BO60" s="49" t="str">
        <f t="shared" si="470"/>
        <v/>
      </c>
      <c r="BP60" s="49" t="str">
        <f t="shared" si="470"/>
        <v/>
      </c>
      <c r="BQ60" s="49" t="str">
        <f t="shared" si="470"/>
        <v/>
      </c>
      <c r="BR60" s="49" t="str">
        <f t="shared" si="470"/>
        <v/>
      </c>
      <c r="BS60" s="49" t="str">
        <f t="shared" si="470"/>
        <v/>
      </c>
      <c r="BT60" s="49" t="str">
        <f t="shared" si="470"/>
        <v/>
      </c>
      <c r="BU60" s="49" t="str">
        <f t="shared" si="470"/>
        <v/>
      </c>
      <c r="BV60" s="49" t="str">
        <f t="shared" si="470"/>
        <v/>
      </c>
      <c r="BW60" s="49" t="str">
        <f t="shared" si="470"/>
        <v/>
      </c>
      <c r="BX60" s="49" t="str">
        <f t="shared" si="470"/>
        <v/>
      </c>
      <c r="BY60" s="49" t="str">
        <f t="shared" si="470"/>
        <v/>
      </c>
      <c r="BZ60" s="49" t="str">
        <f t="shared" si="470"/>
        <v/>
      </c>
      <c r="CA60" s="49" t="str">
        <f t="shared" si="470"/>
        <v/>
      </c>
      <c r="CB60" s="49" t="str">
        <f t="shared" si="470"/>
        <v/>
      </c>
      <c r="CC60" s="49" t="str">
        <f t="shared" si="470"/>
        <v/>
      </c>
      <c r="CD60" s="49" t="str">
        <f t="shared" si="470"/>
        <v/>
      </c>
      <c r="CE60" s="49" t="str">
        <f t="shared" si="470"/>
        <v/>
      </c>
      <c r="CF60" s="49" t="str">
        <f t="shared" si="470"/>
        <v/>
      </c>
      <c r="CG60" s="49" t="str">
        <f t="shared" si="470"/>
        <v/>
      </c>
      <c r="CH60" s="49" t="str">
        <f t="shared" si="470"/>
        <v/>
      </c>
      <c r="CI60" s="49" t="str">
        <f t="shared" si="470"/>
        <v/>
      </c>
      <c r="CJ60" s="49" t="str">
        <f t="shared" si="468"/>
        <v/>
      </c>
      <c r="CK60" s="49" t="str">
        <f t="shared" si="468"/>
        <v/>
      </c>
      <c r="CL60" s="49" t="str">
        <f t="shared" si="468"/>
        <v/>
      </c>
      <c r="CM60" s="49" t="str">
        <f t="shared" si="468"/>
        <v/>
      </c>
      <c r="CN60" s="49" t="str">
        <f t="shared" si="468"/>
        <v/>
      </c>
      <c r="CO60" s="49" t="str">
        <f t="shared" si="468"/>
        <v/>
      </c>
      <c r="CP60" s="49" t="str">
        <f t="shared" si="468"/>
        <v/>
      </c>
      <c r="CQ60" s="49" t="str">
        <f t="shared" si="468"/>
        <v/>
      </c>
      <c r="CR60" s="49" t="str">
        <f t="shared" si="468"/>
        <v/>
      </c>
      <c r="CS60" s="49" t="str">
        <f t="shared" si="468"/>
        <v/>
      </c>
      <c r="CT60" s="49" t="str">
        <f t="shared" si="468"/>
        <v/>
      </c>
      <c r="CU60" s="49" t="str">
        <f t="shared" si="468"/>
        <v/>
      </c>
      <c r="CV60" s="49" t="str">
        <f t="shared" si="468"/>
        <v/>
      </c>
      <c r="CW60" s="49" t="str">
        <f t="shared" si="468"/>
        <v/>
      </c>
      <c r="CX60" s="49" t="str">
        <f t="shared" si="468"/>
        <v/>
      </c>
      <c r="CY60" s="49" t="str">
        <f t="shared" si="468"/>
        <v/>
      </c>
      <c r="CZ60" s="49" t="str">
        <f t="shared" si="468"/>
        <v/>
      </c>
      <c r="DA60" s="49" t="str">
        <f t="shared" si="468"/>
        <v/>
      </c>
      <c r="DB60" s="49" t="str">
        <f t="shared" si="468"/>
        <v/>
      </c>
      <c r="DC60" s="49" t="str">
        <f t="shared" si="468"/>
        <v/>
      </c>
      <c r="DD60" s="49" t="str">
        <f t="shared" si="468"/>
        <v/>
      </c>
      <c r="DE60" s="49" t="str">
        <f t="shared" si="468"/>
        <v/>
      </c>
      <c r="DF60" s="49" t="str">
        <f t="shared" si="468"/>
        <v/>
      </c>
      <c r="DG60" s="49" t="str">
        <f t="shared" si="468"/>
        <v/>
      </c>
      <c r="DH60" s="49" t="str">
        <f t="shared" si="468"/>
        <v/>
      </c>
      <c r="DI60" s="49" t="str">
        <f t="shared" si="468"/>
        <v/>
      </c>
      <c r="DJ60" s="49" t="str">
        <f t="shared" si="468"/>
        <v/>
      </c>
      <c r="DK60" s="49" t="str">
        <f t="shared" si="468"/>
        <v/>
      </c>
      <c r="DL60" s="49" t="str">
        <f t="shared" si="468"/>
        <v/>
      </c>
      <c r="DM60" s="49" t="str">
        <f t="shared" si="468"/>
        <v/>
      </c>
      <c r="DN60" s="49" t="str">
        <f t="shared" si="468"/>
        <v/>
      </c>
      <c r="DO60" s="49" t="str">
        <f t="shared" si="468"/>
        <v/>
      </c>
      <c r="DP60" s="49" t="str">
        <f t="shared" si="468"/>
        <v/>
      </c>
      <c r="DQ60" s="49" t="str">
        <f t="shared" si="468"/>
        <v/>
      </c>
      <c r="DR60" s="49" t="str">
        <f t="shared" si="468"/>
        <v/>
      </c>
      <c r="DS60" s="183" t="str">
        <f t="shared" si="213"/>
        <v/>
      </c>
      <c r="DT60" s="49" t="str">
        <f t="shared" si="214"/>
        <v/>
      </c>
      <c r="DU60" s="49" t="str">
        <f t="shared" si="471"/>
        <v/>
      </c>
      <c r="DV60" s="49" t="str">
        <f t="shared" si="471"/>
        <v/>
      </c>
      <c r="DW60" s="49" t="str">
        <f t="shared" si="471"/>
        <v/>
      </c>
      <c r="DX60" s="49" t="str">
        <f t="shared" si="471"/>
        <v/>
      </c>
      <c r="DY60" s="49" t="str">
        <f t="shared" si="471"/>
        <v/>
      </c>
      <c r="DZ60" s="49" t="str">
        <f t="shared" si="471"/>
        <v/>
      </c>
      <c r="EA60" s="49" t="str">
        <f t="shared" si="471"/>
        <v/>
      </c>
      <c r="EB60" s="49" t="str">
        <f t="shared" si="471"/>
        <v/>
      </c>
      <c r="EC60" s="49" t="str">
        <f t="shared" si="471"/>
        <v/>
      </c>
      <c r="ED60" s="49" t="str">
        <f t="shared" si="471"/>
        <v/>
      </c>
      <c r="EE60" s="49" t="str">
        <f t="shared" si="471"/>
        <v/>
      </c>
      <c r="EF60" s="49" t="str">
        <f t="shared" si="471"/>
        <v/>
      </c>
      <c r="EG60" s="49" t="str">
        <f t="shared" si="471"/>
        <v/>
      </c>
      <c r="EH60" s="49" t="str">
        <f t="shared" si="471"/>
        <v/>
      </c>
      <c r="EI60" s="49" t="str">
        <f t="shared" si="471"/>
        <v/>
      </c>
      <c r="EJ60" s="49" t="str">
        <f t="shared" si="471"/>
        <v/>
      </c>
      <c r="EK60" s="49" t="str">
        <f t="shared" si="471"/>
        <v/>
      </c>
      <c r="EL60" s="49" t="str">
        <f t="shared" si="471"/>
        <v/>
      </c>
      <c r="EM60" s="49" t="str">
        <f t="shared" si="471"/>
        <v/>
      </c>
      <c r="EN60" s="49" t="str">
        <f t="shared" si="471"/>
        <v/>
      </c>
      <c r="EO60" s="49" t="str">
        <f t="shared" si="471"/>
        <v/>
      </c>
      <c r="EP60" s="49" t="str">
        <f t="shared" si="471"/>
        <v/>
      </c>
      <c r="EQ60" s="49" t="str">
        <f t="shared" si="471"/>
        <v/>
      </c>
      <c r="ER60" s="49" t="str">
        <f t="shared" si="471"/>
        <v/>
      </c>
      <c r="ES60" s="49" t="str">
        <f t="shared" si="471"/>
        <v/>
      </c>
      <c r="ET60" s="49" t="str">
        <f t="shared" si="471"/>
        <v/>
      </c>
      <c r="EU60" s="49" t="str">
        <f t="shared" si="471"/>
        <v/>
      </c>
      <c r="EV60" s="49" t="str">
        <f t="shared" si="471"/>
        <v/>
      </c>
      <c r="EW60" s="49" t="str">
        <f t="shared" si="471"/>
        <v/>
      </c>
      <c r="EX60" s="49" t="str">
        <f t="shared" si="471"/>
        <v/>
      </c>
      <c r="EY60" s="49" t="str">
        <f t="shared" si="471"/>
        <v/>
      </c>
      <c r="EZ60" s="49" t="str">
        <f t="shared" si="471"/>
        <v/>
      </c>
      <c r="FA60" s="49" t="str">
        <f t="shared" si="471"/>
        <v/>
      </c>
      <c r="FB60" s="49" t="str">
        <f t="shared" si="471"/>
        <v/>
      </c>
      <c r="FC60" s="49" t="str">
        <f t="shared" si="471"/>
        <v/>
      </c>
      <c r="FD60" s="49" t="str">
        <f t="shared" si="471"/>
        <v/>
      </c>
      <c r="FE60" s="49" t="str">
        <f t="shared" si="471"/>
        <v/>
      </c>
      <c r="FF60" s="49" t="str">
        <f t="shared" si="471"/>
        <v/>
      </c>
      <c r="FG60" s="49" t="str">
        <f t="shared" si="471"/>
        <v/>
      </c>
      <c r="FH60" s="49" t="str">
        <f t="shared" si="471"/>
        <v/>
      </c>
      <c r="FI60" s="49" t="str">
        <f t="shared" si="471"/>
        <v/>
      </c>
      <c r="FJ60" s="49" t="str">
        <f t="shared" si="471"/>
        <v/>
      </c>
      <c r="FK60" s="49" t="str">
        <f t="shared" si="471"/>
        <v/>
      </c>
      <c r="FL60" s="49" t="str">
        <f t="shared" si="471"/>
        <v/>
      </c>
      <c r="FM60" s="49" t="str">
        <f t="shared" si="471"/>
        <v/>
      </c>
      <c r="FN60" s="49" t="str">
        <f t="shared" si="471"/>
        <v/>
      </c>
      <c r="FO60" s="49" t="str">
        <f t="shared" si="471"/>
        <v/>
      </c>
      <c r="FP60" s="49" t="str">
        <f t="shared" si="471"/>
        <v/>
      </c>
      <c r="FQ60" s="49" t="str">
        <f t="shared" si="471"/>
        <v/>
      </c>
      <c r="FR60" s="49" t="str">
        <f t="shared" si="471"/>
        <v/>
      </c>
      <c r="FS60" s="49" t="str">
        <f t="shared" si="471"/>
        <v/>
      </c>
      <c r="FT60" s="49" t="str">
        <f t="shared" si="471"/>
        <v/>
      </c>
      <c r="FU60" s="49" t="str">
        <f t="shared" si="471"/>
        <v/>
      </c>
      <c r="FV60" s="49" t="str">
        <f t="shared" si="471"/>
        <v/>
      </c>
      <c r="FW60" s="49" t="str">
        <f t="shared" si="471"/>
        <v/>
      </c>
      <c r="FX60" s="49" t="str">
        <f t="shared" si="471"/>
        <v/>
      </c>
      <c r="FY60" s="49" t="str">
        <f t="shared" si="471"/>
        <v/>
      </c>
      <c r="FZ60" s="49" t="str">
        <f t="shared" si="471"/>
        <v/>
      </c>
      <c r="GA60" s="49" t="str">
        <f t="shared" si="471"/>
        <v/>
      </c>
      <c r="GB60" s="49" t="str">
        <f t="shared" si="471"/>
        <v/>
      </c>
      <c r="GC60" s="49" t="str">
        <f t="shared" si="471"/>
        <v/>
      </c>
      <c r="GD60" s="49" t="str">
        <f t="shared" si="471"/>
        <v/>
      </c>
      <c r="GE60" s="49" t="str">
        <f t="shared" si="471"/>
        <v/>
      </c>
      <c r="GF60" s="49" t="str">
        <f t="shared" si="471"/>
        <v/>
      </c>
      <c r="GG60" s="49" t="str">
        <f t="shared" si="469"/>
        <v/>
      </c>
      <c r="GH60" s="49" t="str">
        <f t="shared" si="469"/>
        <v/>
      </c>
      <c r="GI60" s="49" t="str">
        <f t="shared" si="469"/>
        <v/>
      </c>
      <c r="GJ60" s="49" t="str">
        <f t="shared" si="469"/>
        <v/>
      </c>
      <c r="GK60" s="49" t="str">
        <f t="shared" si="469"/>
        <v/>
      </c>
      <c r="GL60" s="49" t="str">
        <f t="shared" si="469"/>
        <v/>
      </c>
      <c r="GM60" s="49" t="str">
        <f t="shared" si="469"/>
        <v/>
      </c>
      <c r="GN60" s="49" t="str">
        <f t="shared" si="469"/>
        <v/>
      </c>
      <c r="GO60" s="49" t="str">
        <f t="shared" si="469"/>
        <v/>
      </c>
      <c r="GP60" s="49" t="str">
        <f t="shared" si="469"/>
        <v/>
      </c>
      <c r="GQ60" s="49" t="str">
        <f t="shared" si="469"/>
        <v/>
      </c>
      <c r="GR60" s="49" t="str">
        <f t="shared" si="469"/>
        <v/>
      </c>
      <c r="GS60" s="49" t="str">
        <f t="shared" si="469"/>
        <v/>
      </c>
      <c r="GT60" s="49" t="str">
        <f t="shared" si="469"/>
        <v/>
      </c>
      <c r="GU60" s="49" t="str">
        <f t="shared" si="469"/>
        <v/>
      </c>
      <c r="GV60" s="49" t="str">
        <f t="shared" si="469"/>
        <v/>
      </c>
      <c r="GW60" s="49" t="str">
        <f t="shared" si="469"/>
        <v/>
      </c>
      <c r="GX60" s="49" t="str">
        <f t="shared" si="469"/>
        <v/>
      </c>
      <c r="GY60" s="49" t="str">
        <f t="shared" si="469"/>
        <v/>
      </c>
      <c r="GZ60" s="49" t="str">
        <f t="shared" si="469"/>
        <v/>
      </c>
      <c r="HA60" s="49" t="str">
        <f t="shared" si="469"/>
        <v/>
      </c>
      <c r="HB60" s="49" t="str">
        <f t="shared" si="469"/>
        <v/>
      </c>
      <c r="HC60" s="49" t="str">
        <f t="shared" si="469"/>
        <v/>
      </c>
      <c r="HD60" s="49" t="str">
        <f t="shared" si="469"/>
        <v/>
      </c>
      <c r="HE60" s="49" t="str">
        <f t="shared" si="469"/>
        <v/>
      </c>
      <c r="HF60" s="49" t="str">
        <f t="shared" si="469"/>
        <v/>
      </c>
      <c r="HG60" s="49" t="str">
        <f t="shared" si="469"/>
        <v/>
      </c>
      <c r="HH60" s="49" t="str">
        <f t="shared" si="469"/>
        <v/>
      </c>
      <c r="HI60" s="49" t="str">
        <f t="shared" si="469"/>
        <v/>
      </c>
      <c r="HJ60" s="49" t="str">
        <f t="shared" si="469"/>
        <v/>
      </c>
      <c r="HK60" s="49" t="str">
        <f t="shared" si="469"/>
        <v/>
      </c>
      <c r="HL60" s="49" t="str">
        <f t="shared" si="469"/>
        <v/>
      </c>
      <c r="HM60" s="49" t="str">
        <f t="shared" si="469"/>
        <v/>
      </c>
      <c r="HN60" s="49" t="str">
        <f t="shared" si="469"/>
        <v/>
      </c>
      <c r="HO60" s="49" t="str">
        <f t="shared" si="469"/>
        <v/>
      </c>
      <c r="HP60" s="169" t="e">
        <f t="shared" si="247"/>
        <v>#N/A</v>
      </c>
      <c r="HQ60" s="169" t="e">
        <f t="shared" si="248"/>
        <v>#N/A</v>
      </c>
      <c r="HR60" s="169" t="e">
        <f t="shared" si="249"/>
        <v>#N/A</v>
      </c>
      <c r="HS60" s="169" t="e">
        <f t="shared" si="250"/>
        <v>#N/A</v>
      </c>
      <c r="HT60" s="169" t="e">
        <f t="shared" si="251"/>
        <v>#N/A</v>
      </c>
      <c r="HU60" s="169" t="e">
        <f t="shared" si="252"/>
        <v>#N/A</v>
      </c>
      <c r="HV60" s="169" t="e">
        <f t="shared" si="253"/>
        <v>#N/A</v>
      </c>
      <c r="HW60" s="169" t="e">
        <f t="shared" si="254"/>
        <v>#N/A</v>
      </c>
      <c r="HX60" s="169" t="e">
        <f t="shared" si="255"/>
        <v>#N/A</v>
      </c>
      <c r="HY60" s="169" t="e">
        <f t="shared" si="256"/>
        <v>#N/A</v>
      </c>
      <c r="HZ60" s="169" t="e">
        <f t="shared" si="257"/>
        <v>#N/A</v>
      </c>
      <c r="IA60" s="169" t="e">
        <f t="shared" si="258"/>
        <v>#N/A</v>
      </c>
      <c r="IB60" s="169" t="e">
        <f t="shared" si="259"/>
        <v>#N/A</v>
      </c>
      <c r="IC60" s="169" t="e">
        <f t="shared" si="260"/>
        <v>#N/A</v>
      </c>
      <c r="ID60" s="169" t="e">
        <f t="shared" si="261"/>
        <v>#N/A</v>
      </c>
      <c r="IE60" s="169" t="e">
        <f t="shared" si="262"/>
        <v>#N/A</v>
      </c>
      <c r="IF60" s="169" t="e">
        <f t="shared" si="263"/>
        <v>#N/A</v>
      </c>
      <c r="IG60" s="169" t="e">
        <f t="shared" si="264"/>
        <v>#N/A</v>
      </c>
      <c r="IH60" s="169" t="e">
        <f t="shared" si="265"/>
        <v>#N/A</v>
      </c>
      <c r="II60" s="169" t="e">
        <f t="shared" si="266"/>
        <v>#N/A</v>
      </c>
      <c r="IJ60" s="169" t="e">
        <f t="shared" si="267"/>
        <v>#N/A</v>
      </c>
      <c r="IK60" s="169" t="e">
        <f t="shared" si="268"/>
        <v>#N/A</v>
      </c>
      <c r="IL60" s="169" t="e">
        <f t="shared" si="269"/>
        <v>#N/A</v>
      </c>
      <c r="IM60" s="169" t="e">
        <f t="shared" si="270"/>
        <v>#N/A</v>
      </c>
      <c r="IN60" s="169" t="e">
        <f t="shared" si="271"/>
        <v>#N/A</v>
      </c>
      <c r="IO60" s="169" t="e">
        <f t="shared" si="272"/>
        <v>#N/A</v>
      </c>
      <c r="IP60" s="169" t="e">
        <f t="shared" si="273"/>
        <v>#N/A</v>
      </c>
      <c r="IQ60" s="169" t="e">
        <f t="shared" si="274"/>
        <v>#N/A</v>
      </c>
      <c r="IR60" s="169" t="e">
        <f t="shared" si="275"/>
        <v>#N/A</v>
      </c>
      <c r="IS60" s="169" t="e">
        <f t="shared" si="276"/>
        <v>#N/A</v>
      </c>
      <c r="IT60" s="169" t="e">
        <f t="shared" si="277"/>
        <v>#N/A</v>
      </c>
      <c r="IU60" s="169" t="e">
        <f t="shared" si="278"/>
        <v>#N/A</v>
      </c>
      <c r="IV60" s="169" t="e">
        <f t="shared" si="279"/>
        <v>#N/A</v>
      </c>
      <c r="IW60" s="169" t="e">
        <f t="shared" si="280"/>
        <v>#N/A</v>
      </c>
      <c r="IX60" s="169" t="e">
        <f t="shared" si="281"/>
        <v>#N/A</v>
      </c>
      <c r="IY60" s="169" t="e">
        <f t="shared" si="282"/>
        <v>#N/A</v>
      </c>
      <c r="IZ60" s="169" t="e">
        <f t="shared" si="283"/>
        <v>#N/A</v>
      </c>
      <c r="JA60" s="169" t="e">
        <f t="shared" si="284"/>
        <v>#N/A</v>
      </c>
      <c r="JB60" s="169" t="e">
        <f t="shared" si="285"/>
        <v>#N/A</v>
      </c>
      <c r="JC60" s="169" t="e">
        <f t="shared" si="286"/>
        <v>#N/A</v>
      </c>
      <c r="JD60" s="169" t="e">
        <f t="shared" si="287"/>
        <v>#N/A</v>
      </c>
      <c r="JE60" s="169" t="e">
        <f t="shared" si="288"/>
        <v>#N/A</v>
      </c>
      <c r="JF60" s="169" t="e">
        <f t="shared" si="289"/>
        <v>#N/A</v>
      </c>
      <c r="JG60" s="169" t="e">
        <f t="shared" si="290"/>
        <v>#N/A</v>
      </c>
      <c r="JH60" s="169" t="e">
        <f t="shared" si="291"/>
        <v>#N/A</v>
      </c>
      <c r="JI60" s="169" t="e">
        <f t="shared" si="292"/>
        <v>#N/A</v>
      </c>
      <c r="JJ60" s="169" t="e">
        <f t="shared" si="293"/>
        <v>#N/A</v>
      </c>
      <c r="JK60" s="169" t="e">
        <f t="shared" si="294"/>
        <v>#N/A</v>
      </c>
      <c r="JL60" s="169" t="e">
        <f t="shared" si="295"/>
        <v>#N/A</v>
      </c>
      <c r="JM60" s="169" t="e">
        <f t="shared" si="296"/>
        <v>#N/A</v>
      </c>
      <c r="JN60" s="169" t="e">
        <f t="shared" si="297"/>
        <v>#N/A</v>
      </c>
      <c r="JO60" s="169" t="e">
        <f t="shared" si="298"/>
        <v>#N/A</v>
      </c>
      <c r="JP60" s="169" t="e">
        <f t="shared" si="299"/>
        <v>#N/A</v>
      </c>
      <c r="JQ60" s="169" t="e">
        <f t="shared" si="300"/>
        <v>#N/A</v>
      </c>
      <c r="JR60" s="169" t="e">
        <f t="shared" si="301"/>
        <v>#N/A</v>
      </c>
      <c r="JS60" s="169" t="e">
        <f t="shared" si="302"/>
        <v>#N/A</v>
      </c>
      <c r="JT60" s="169" t="e">
        <f t="shared" si="303"/>
        <v>#N/A</v>
      </c>
      <c r="JU60" s="169" t="e">
        <f t="shared" si="304"/>
        <v>#N/A</v>
      </c>
      <c r="JV60" s="169" t="e">
        <f t="shared" si="305"/>
        <v>#N/A</v>
      </c>
      <c r="JW60" s="169" t="e">
        <f t="shared" si="306"/>
        <v>#N/A</v>
      </c>
      <c r="JX60" s="169" t="e">
        <f t="shared" si="307"/>
        <v>#N/A</v>
      </c>
      <c r="JY60" s="169" t="e">
        <f t="shared" si="308"/>
        <v>#N/A</v>
      </c>
      <c r="JZ60" s="169" t="e">
        <f t="shared" si="309"/>
        <v>#N/A</v>
      </c>
      <c r="KA60" s="169" t="e">
        <f t="shared" si="310"/>
        <v>#N/A</v>
      </c>
      <c r="KB60" s="169" t="e">
        <f t="shared" si="311"/>
        <v>#N/A</v>
      </c>
      <c r="KC60" s="169" t="e">
        <f t="shared" si="312"/>
        <v>#N/A</v>
      </c>
      <c r="KD60" s="169" t="e">
        <f t="shared" si="313"/>
        <v>#N/A</v>
      </c>
      <c r="KE60" s="169" t="e">
        <f t="shared" si="314"/>
        <v>#N/A</v>
      </c>
      <c r="KF60" s="169" t="e">
        <f t="shared" si="315"/>
        <v>#N/A</v>
      </c>
      <c r="KG60" s="169" t="e">
        <f t="shared" si="316"/>
        <v>#N/A</v>
      </c>
      <c r="KH60" s="169" t="e">
        <f t="shared" si="317"/>
        <v>#N/A</v>
      </c>
      <c r="KI60" s="169" t="e">
        <f t="shared" si="318"/>
        <v>#N/A</v>
      </c>
      <c r="KJ60" s="169" t="e">
        <f t="shared" si="319"/>
        <v>#N/A</v>
      </c>
      <c r="KK60" s="169" t="e">
        <f t="shared" si="320"/>
        <v>#N/A</v>
      </c>
      <c r="KL60" s="169" t="e">
        <f t="shared" si="321"/>
        <v>#N/A</v>
      </c>
      <c r="KM60" s="169" t="e">
        <f t="shared" si="322"/>
        <v>#N/A</v>
      </c>
      <c r="KN60" s="169" t="e">
        <f t="shared" si="323"/>
        <v>#N/A</v>
      </c>
      <c r="KO60" s="169" t="e">
        <f t="shared" si="324"/>
        <v>#N/A</v>
      </c>
      <c r="KP60" s="169" t="e">
        <f t="shared" si="325"/>
        <v>#N/A</v>
      </c>
      <c r="KQ60" s="169" t="e">
        <f t="shared" si="326"/>
        <v>#N/A</v>
      </c>
      <c r="KR60" s="169" t="e">
        <f t="shared" si="327"/>
        <v>#N/A</v>
      </c>
      <c r="KS60" s="169" t="e">
        <f t="shared" si="328"/>
        <v>#N/A</v>
      </c>
      <c r="KT60" s="169" t="e">
        <f t="shared" si="329"/>
        <v>#N/A</v>
      </c>
      <c r="KU60" s="169" t="e">
        <f t="shared" si="330"/>
        <v>#N/A</v>
      </c>
      <c r="KV60" s="169" t="e">
        <f t="shared" si="331"/>
        <v>#N/A</v>
      </c>
      <c r="KW60" s="169" t="e">
        <f t="shared" si="332"/>
        <v>#N/A</v>
      </c>
      <c r="KX60" s="169" t="e">
        <f t="shared" si="333"/>
        <v>#N/A</v>
      </c>
      <c r="KY60" s="169" t="e">
        <f t="shared" si="334"/>
        <v>#N/A</v>
      </c>
      <c r="KZ60" s="169" t="e">
        <f t="shared" si="335"/>
        <v>#N/A</v>
      </c>
      <c r="LA60" s="169" t="e">
        <f t="shared" si="336"/>
        <v>#N/A</v>
      </c>
      <c r="LB60" s="169" t="e">
        <f t="shared" si="337"/>
        <v>#N/A</v>
      </c>
      <c r="LC60" s="169" t="e">
        <f t="shared" si="338"/>
        <v>#N/A</v>
      </c>
      <c r="LD60" s="169" t="e">
        <f t="shared" si="339"/>
        <v>#N/A</v>
      </c>
      <c r="LE60" s="169" t="e">
        <f t="shared" si="340"/>
        <v>#N/A</v>
      </c>
      <c r="LF60" s="169" t="e">
        <f t="shared" si="341"/>
        <v>#N/A</v>
      </c>
      <c r="LG60" s="169" t="e">
        <f t="shared" si="342"/>
        <v>#N/A</v>
      </c>
      <c r="LH60" s="169" t="e">
        <f t="shared" si="343"/>
        <v>#N/A</v>
      </c>
      <c r="LI60" s="169" t="e">
        <f t="shared" si="344"/>
        <v>#N/A</v>
      </c>
      <c r="LJ60" s="169" t="e">
        <f t="shared" si="345"/>
        <v>#N/A</v>
      </c>
      <c r="LK60" s="169" t="e">
        <f t="shared" si="346"/>
        <v>#N/A</v>
      </c>
      <c r="LL60" s="169" t="e">
        <f t="shared" si="347"/>
        <v>#N/A</v>
      </c>
      <c r="LM60" s="169" t="e">
        <f t="shared" si="348"/>
        <v>#N/A</v>
      </c>
      <c r="LN60" s="169" t="e">
        <f t="shared" si="349"/>
        <v>#N/A</v>
      </c>
      <c r="LO60" s="169" t="e">
        <f t="shared" si="350"/>
        <v>#N/A</v>
      </c>
      <c r="LP60" s="169" t="e">
        <f t="shared" si="351"/>
        <v>#N/A</v>
      </c>
      <c r="LQ60" s="169" t="e">
        <f t="shared" si="352"/>
        <v>#N/A</v>
      </c>
      <c r="LR60" s="169" t="e">
        <f t="shared" si="353"/>
        <v>#N/A</v>
      </c>
      <c r="LS60" s="169" t="e">
        <f t="shared" si="354"/>
        <v>#N/A</v>
      </c>
      <c r="LT60" s="169" t="e">
        <f t="shared" si="355"/>
        <v>#N/A</v>
      </c>
      <c r="LU60" s="169" t="e">
        <f t="shared" si="356"/>
        <v>#N/A</v>
      </c>
      <c r="LV60" s="169" t="e">
        <f t="shared" si="357"/>
        <v>#N/A</v>
      </c>
      <c r="LW60" s="169" t="e">
        <f t="shared" si="358"/>
        <v>#N/A</v>
      </c>
      <c r="LX60" s="169" t="e">
        <f t="shared" si="359"/>
        <v>#N/A</v>
      </c>
      <c r="LY60" s="169" t="e">
        <f t="shared" si="360"/>
        <v>#N/A</v>
      </c>
      <c r="LZ60" s="169" t="e">
        <f t="shared" si="361"/>
        <v>#N/A</v>
      </c>
      <c r="MA60" s="169" t="e">
        <f t="shared" si="362"/>
        <v>#N/A</v>
      </c>
      <c r="MB60" s="169" t="e">
        <f t="shared" si="363"/>
        <v>#N/A</v>
      </c>
      <c r="MC60" s="169" t="e">
        <f t="shared" si="364"/>
        <v>#N/A</v>
      </c>
      <c r="MD60" s="169" t="e">
        <f t="shared" si="365"/>
        <v>#N/A</v>
      </c>
      <c r="ME60" s="169" t="e">
        <f t="shared" si="366"/>
        <v>#N/A</v>
      </c>
      <c r="MF60" s="169" t="e">
        <f t="shared" si="367"/>
        <v>#N/A</v>
      </c>
      <c r="MG60" s="169" t="e">
        <f t="shared" si="368"/>
        <v>#N/A</v>
      </c>
      <c r="MH60" s="169" t="e">
        <f t="shared" si="369"/>
        <v>#N/A</v>
      </c>
      <c r="MI60" s="169" t="e">
        <f t="shared" si="370"/>
        <v>#N/A</v>
      </c>
      <c r="MJ60" s="169" t="e">
        <f t="shared" si="371"/>
        <v>#N/A</v>
      </c>
      <c r="MK60" s="169" t="e">
        <f t="shared" si="372"/>
        <v>#N/A</v>
      </c>
      <c r="ML60" s="169" t="e">
        <f t="shared" si="373"/>
        <v>#N/A</v>
      </c>
      <c r="MM60" s="169" t="e">
        <f t="shared" si="374"/>
        <v>#N/A</v>
      </c>
      <c r="MN60" s="169" t="e">
        <f t="shared" si="375"/>
        <v>#N/A</v>
      </c>
      <c r="MO60" s="169" t="e">
        <f t="shared" si="376"/>
        <v>#N/A</v>
      </c>
      <c r="MP60" s="169" t="e">
        <f t="shared" si="377"/>
        <v>#N/A</v>
      </c>
      <c r="MQ60" s="169" t="e">
        <f t="shared" si="378"/>
        <v>#N/A</v>
      </c>
      <c r="MR60" s="169" t="e">
        <f t="shared" si="379"/>
        <v>#N/A</v>
      </c>
      <c r="MS60" s="169" t="e">
        <f t="shared" si="380"/>
        <v>#N/A</v>
      </c>
      <c r="MT60" s="169" t="e">
        <f t="shared" si="381"/>
        <v>#N/A</v>
      </c>
      <c r="MU60" s="169" t="e">
        <f t="shared" si="382"/>
        <v>#N/A</v>
      </c>
      <c r="MV60" s="169" t="e">
        <f t="shared" si="383"/>
        <v>#N/A</v>
      </c>
      <c r="MW60" s="169" t="e">
        <f t="shared" si="384"/>
        <v>#N/A</v>
      </c>
      <c r="MX60" s="169" t="e">
        <f t="shared" si="385"/>
        <v>#N/A</v>
      </c>
      <c r="MY60" s="169" t="e">
        <f t="shared" si="386"/>
        <v>#N/A</v>
      </c>
      <c r="MZ60" s="169" t="e">
        <f t="shared" si="387"/>
        <v>#N/A</v>
      </c>
      <c r="NA60" s="169" t="e">
        <f t="shared" si="388"/>
        <v>#N/A</v>
      </c>
      <c r="NB60" s="169" t="e">
        <f t="shared" si="389"/>
        <v>#N/A</v>
      </c>
      <c r="NC60" s="169" t="e">
        <f t="shared" si="390"/>
        <v>#N/A</v>
      </c>
      <c r="ND60" s="169" t="e">
        <f t="shared" si="391"/>
        <v>#N/A</v>
      </c>
      <c r="NE60" s="169" t="e">
        <f t="shared" si="392"/>
        <v>#N/A</v>
      </c>
      <c r="NF60" s="169" t="e">
        <f t="shared" si="393"/>
        <v>#N/A</v>
      </c>
      <c r="NG60" s="169" t="e">
        <f t="shared" si="394"/>
        <v>#N/A</v>
      </c>
      <c r="NH60" s="169" t="e">
        <f t="shared" si="395"/>
        <v>#N/A</v>
      </c>
      <c r="NI60" s="169" t="e">
        <f t="shared" si="396"/>
        <v>#N/A</v>
      </c>
      <c r="NJ60" s="169" t="e">
        <f t="shared" si="397"/>
        <v>#N/A</v>
      </c>
      <c r="NK60" s="169" t="e">
        <f t="shared" si="398"/>
        <v>#N/A</v>
      </c>
      <c r="NL60" s="169" t="e">
        <f t="shared" si="399"/>
        <v>#N/A</v>
      </c>
      <c r="NM60" s="169" t="e">
        <f t="shared" si="400"/>
        <v>#N/A</v>
      </c>
      <c r="NN60" s="169" t="e">
        <f t="shared" si="401"/>
        <v>#N/A</v>
      </c>
      <c r="NO60" s="169" t="e">
        <f t="shared" si="402"/>
        <v>#N/A</v>
      </c>
      <c r="NP60" s="169" t="e">
        <f t="shared" si="403"/>
        <v>#N/A</v>
      </c>
      <c r="NQ60" s="169" t="e">
        <f t="shared" si="404"/>
        <v>#N/A</v>
      </c>
      <c r="NR60" s="169" t="e">
        <f t="shared" si="405"/>
        <v>#N/A</v>
      </c>
      <c r="NS60" s="169" t="e">
        <f t="shared" si="406"/>
        <v>#N/A</v>
      </c>
      <c r="NT60" s="169" t="e">
        <f t="shared" si="407"/>
        <v>#N/A</v>
      </c>
      <c r="NU60" s="169" t="e">
        <f t="shared" si="408"/>
        <v>#N/A</v>
      </c>
      <c r="NV60" s="169" t="e">
        <f t="shared" si="409"/>
        <v>#N/A</v>
      </c>
      <c r="NW60" s="169" t="e">
        <f t="shared" si="410"/>
        <v>#N/A</v>
      </c>
      <c r="NX60" s="169" t="e">
        <f t="shared" si="411"/>
        <v>#N/A</v>
      </c>
      <c r="NY60" s="169" t="e">
        <f t="shared" si="412"/>
        <v>#N/A</v>
      </c>
      <c r="NZ60" s="169" t="e">
        <f t="shared" si="413"/>
        <v>#N/A</v>
      </c>
      <c r="OA60" s="169" t="e">
        <f t="shared" si="414"/>
        <v>#N/A</v>
      </c>
      <c r="OB60" s="169" t="e">
        <f t="shared" si="415"/>
        <v>#N/A</v>
      </c>
      <c r="OC60" s="169" t="e">
        <f t="shared" si="416"/>
        <v>#N/A</v>
      </c>
      <c r="OD60" s="169" t="e">
        <f t="shared" si="417"/>
        <v>#N/A</v>
      </c>
      <c r="OE60" s="169" t="e">
        <f t="shared" si="418"/>
        <v>#N/A</v>
      </c>
      <c r="OF60" s="169" t="e">
        <f t="shared" si="419"/>
        <v>#N/A</v>
      </c>
      <c r="OG60" s="169" t="e">
        <f t="shared" si="420"/>
        <v>#N/A</v>
      </c>
      <c r="OH60" s="169" t="e">
        <f t="shared" si="421"/>
        <v>#N/A</v>
      </c>
      <c r="OI60" s="169" t="e">
        <f t="shared" si="422"/>
        <v>#N/A</v>
      </c>
      <c r="OJ60" s="169" t="e">
        <f t="shared" si="423"/>
        <v>#N/A</v>
      </c>
      <c r="OK60" s="169" t="e">
        <f t="shared" si="424"/>
        <v>#N/A</v>
      </c>
      <c r="OL60" s="169" t="e">
        <f t="shared" si="425"/>
        <v>#N/A</v>
      </c>
      <c r="OM60" s="169" t="e">
        <f t="shared" si="426"/>
        <v>#N/A</v>
      </c>
      <c r="ON60" s="169" t="e">
        <f t="shared" si="427"/>
        <v>#N/A</v>
      </c>
      <c r="OO60" s="169" t="e">
        <f t="shared" si="428"/>
        <v>#N/A</v>
      </c>
      <c r="OP60" s="169" t="e">
        <f t="shared" si="429"/>
        <v>#N/A</v>
      </c>
      <c r="OQ60" s="169" t="e">
        <f t="shared" si="430"/>
        <v>#N/A</v>
      </c>
      <c r="OR60" s="169" t="e">
        <f t="shared" si="431"/>
        <v>#N/A</v>
      </c>
      <c r="OS60" s="169" t="e">
        <f t="shared" si="432"/>
        <v>#N/A</v>
      </c>
      <c r="OT60" s="169" t="e">
        <f t="shared" si="433"/>
        <v>#N/A</v>
      </c>
      <c r="OU60" s="169" t="e">
        <f t="shared" si="434"/>
        <v>#N/A</v>
      </c>
      <c r="OV60" s="169" t="e">
        <f t="shared" si="435"/>
        <v>#N/A</v>
      </c>
      <c r="OW60" s="169" t="e">
        <f t="shared" si="436"/>
        <v>#N/A</v>
      </c>
      <c r="OX60" s="169" t="e">
        <f t="shared" si="437"/>
        <v>#N/A</v>
      </c>
      <c r="OY60" s="169" t="e">
        <f t="shared" si="438"/>
        <v>#N/A</v>
      </c>
      <c r="OZ60" s="169" t="e">
        <f t="shared" si="439"/>
        <v>#N/A</v>
      </c>
      <c r="PA60" s="169" t="e">
        <f t="shared" si="440"/>
        <v>#N/A</v>
      </c>
      <c r="PB60" s="169" t="e">
        <f t="shared" si="441"/>
        <v>#N/A</v>
      </c>
      <c r="PC60" s="169" t="e">
        <f t="shared" si="442"/>
        <v>#N/A</v>
      </c>
      <c r="PD60" s="169" t="e">
        <f t="shared" si="443"/>
        <v>#N/A</v>
      </c>
      <c r="PE60" s="169" t="e">
        <f t="shared" si="444"/>
        <v>#N/A</v>
      </c>
      <c r="PF60" s="169" t="e">
        <f t="shared" si="445"/>
        <v>#N/A</v>
      </c>
      <c r="PG60" s="169" t="e">
        <f t="shared" si="446"/>
        <v>#N/A</v>
      </c>
      <c r="PH60" s="169" t="e">
        <f t="shared" si="447"/>
        <v>#N/A</v>
      </c>
    </row>
    <row r="61" spans="1:424" hidden="1" x14ac:dyDescent="0.75">
      <c r="A61" s="4">
        <v>58</v>
      </c>
      <c r="B61" s="96" t="str">
        <f t="shared" si="208"/>
        <v/>
      </c>
      <c r="C61" s="95"/>
      <c r="D61" s="96" t="str">
        <f t="shared" si="209"/>
        <v/>
      </c>
      <c r="E61" s="124" t="str">
        <f t="shared" si="0"/>
        <v/>
      </c>
      <c r="F61" s="124" t="str">
        <f t="shared" si="1"/>
        <v/>
      </c>
      <c r="G61" s="73" t="str">
        <f t="shared" si="210"/>
        <v/>
      </c>
      <c r="H61" s="23"/>
      <c r="I61" s="57"/>
      <c r="J61" s="280"/>
      <c r="K61" s="74" t="str">
        <f>IF(AND(B61&gt;0,C61&gt;0,D61&gt;0),IF(ISBLANK(J61),IF(ISBLANK(H61),"",(D61-B61)*VLOOKUP(H61,VLookups!$A$4:$B$13,2,FALSE)),J61),"")</f>
        <v/>
      </c>
      <c r="L61" s="75" t="str">
        <f t="shared" si="246"/>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211"/>
        <v/>
      </c>
      <c r="W61" s="49" t="str">
        <f t="shared" si="212"/>
        <v/>
      </c>
      <c r="X61" s="49" t="str">
        <f t="shared" si="470"/>
        <v/>
      </c>
      <c r="Y61" s="49" t="str">
        <f t="shared" si="470"/>
        <v/>
      </c>
      <c r="Z61" s="49" t="str">
        <f t="shared" si="470"/>
        <v/>
      </c>
      <c r="AA61" s="49" t="str">
        <f t="shared" si="470"/>
        <v/>
      </c>
      <c r="AB61" s="49" t="str">
        <f t="shared" si="470"/>
        <v/>
      </c>
      <c r="AC61" s="49" t="str">
        <f t="shared" si="470"/>
        <v/>
      </c>
      <c r="AD61" s="49" t="str">
        <f t="shared" si="470"/>
        <v/>
      </c>
      <c r="AE61" s="49" t="str">
        <f t="shared" si="470"/>
        <v/>
      </c>
      <c r="AF61" s="49" t="str">
        <f t="shared" si="470"/>
        <v/>
      </c>
      <c r="AG61" s="49" t="str">
        <f t="shared" si="470"/>
        <v/>
      </c>
      <c r="AH61" s="49" t="str">
        <f t="shared" si="470"/>
        <v/>
      </c>
      <c r="AI61" s="49" t="str">
        <f t="shared" si="470"/>
        <v/>
      </c>
      <c r="AJ61" s="49" t="str">
        <f t="shared" si="470"/>
        <v/>
      </c>
      <c r="AK61" s="49" t="str">
        <f t="shared" si="470"/>
        <v/>
      </c>
      <c r="AL61" s="49" t="str">
        <f t="shared" si="470"/>
        <v/>
      </c>
      <c r="AM61" s="49" t="str">
        <f t="shared" si="470"/>
        <v/>
      </c>
      <c r="AN61" s="49" t="str">
        <f t="shared" si="470"/>
        <v/>
      </c>
      <c r="AO61" s="49" t="str">
        <f t="shared" si="470"/>
        <v/>
      </c>
      <c r="AP61" s="49" t="str">
        <f t="shared" si="470"/>
        <v/>
      </c>
      <c r="AQ61" s="49" t="str">
        <f t="shared" si="470"/>
        <v/>
      </c>
      <c r="AR61" s="49" t="str">
        <f t="shared" si="470"/>
        <v/>
      </c>
      <c r="AS61" s="49" t="str">
        <f t="shared" si="470"/>
        <v/>
      </c>
      <c r="AT61" s="49" t="str">
        <f t="shared" si="470"/>
        <v/>
      </c>
      <c r="AU61" s="49" t="str">
        <f t="shared" si="470"/>
        <v/>
      </c>
      <c r="AV61" s="49" t="str">
        <f t="shared" si="470"/>
        <v/>
      </c>
      <c r="AW61" s="49" t="str">
        <f t="shared" si="470"/>
        <v/>
      </c>
      <c r="AX61" s="49" t="str">
        <f t="shared" si="470"/>
        <v/>
      </c>
      <c r="AY61" s="49" t="str">
        <f t="shared" si="470"/>
        <v/>
      </c>
      <c r="AZ61" s="49" t="str">
        <f t="shared" si="470"/>
        <v/>
      </c>
      <c r="BA61" s="49" t="str">
        <f t="shared" si="470"/>
        <v/>
      </c>
      <c r="BB61" s="49" t="str">
        <f t="shared" si="470"/>
        <v/>
      </c>
      <c r="BC61" s="49" t="str">
        <f t="shared" si="470"/>
        <v/>
      </c>
      <c r="BD61" s="49" t="str">
        <f t="shared" si="470"/>
        <v/>
      </c>
      <c r="BE61" s="49" t="str">
        <f t="shared" si="470"/>
        <v/>
      </c>
      <c r="BF61" s="49" t="str">
        <f t="shared" si="470"/>
        <v/>
      </c>
      <c r="BG61" s="49" t="str">
        <f t="shared" si="470"/>
        <v/>
      </c>
      <c r="BH61" s="49" t="str">
        <f t="shared" si="470"/>
        <v/>
      </c>
      <c r="BI61" s="49" t="str">
        <f t="shared" si="470"/>
        <v/>
      </c>
      <c r="BJ61" s="49" t="str">
        <f t="shared" si="470"/>
        <v/>
      </c>
      <c r="BK61" s="49" t="str">
        <f t="shared" si="470"/>
        <v/>
      </c>
      <c r="BL61" s="49" t="str">
        <f t="shared" si="470"/>
        <v/>
      </c>
      <c r="BM61" s="49" t="str">
        <f t="shared" si="470"/>
        <v/>
      </c>
      <c r="BN61" s="49" t="str">
        <f t="shared" si="470"/>
        <v/>
      </c>
      <c r="BO61" s="49" t="str">
        <f t="shared" si="470"/>
        <v/>
      </c>
      <c r="BP61" s="49" t="str">
        <f t="shared" si="470"/>
        <v/>
      </c>
      <c r="BQ61" s="49" t="str">
        <f t="shared" si="470"/>
        <v/>
      </c>
      <c r="BR61" s="49" t="str">
        <f t="shared" si="470"/>
        <v/>
      </c>
      <c r="BS61" s="49" t="str">
        <f t="shared" si="470"/>
        <v/>
      </c>
      <c r="BT61" s="49" t="str">
        <f t="shared" si="470"/>
        <v/>
      </c>
      <c r="BU61" s="49" t="str">
        <f t="shared" si="470"/>
        <v/>
      </c>
      <c r="BV61" s="49" t="str">
        <f t="shared" si="470"/>
        <v/>
      </c>
      <c r="BW61" s="49" t="str">
        <f t="shared" si="470"/>
        <v/>
      </c>
      <c r="BX61" s="49" t="str">
        <f t="shared" si="470"/>
        <v/>
      </c>
      <c r="BY61" s="49" t="str">
        <f t="shared" si="470"/>
        <v/>
      </c>
      <c r="BZ61" s="49" t="str">
        <f t="shared" si="470"/>
        <v/>
      </c>
      <c r="CA61" s="49" t="str">
        <f t="shared" si="470"/>
        <v/>
      </c>
      <c r="CB61" s="49" t="str">
        <f t="shared" si="470"/>
        <v/>
      </c>
      <c r="CC61" s="49" t="str">
        <f t="shared" si="470"/>
        <v/>
      </c>
      <c r="CD61" s="49" t="str">
        <f t="shared" si="470"/>
        <v/>
      </c>
      <c r="CE61" s="49" t="str">
        <f t="shared" si="470"/>
        <v/>
      </c>
      <c r="CF61" s="49" t="str">
        <f t="shared" si="470"/>
        <v/>
      </c>
      <c r="CG61" s="49" t="str">
        <f t="shared" si="470"/>
        <v/>
      </c>
      <c r="CH61" s="49" t="str">
        <f t="shared" si="470"/>
        <v/>
      </c>
      <c r="CI61" s="49" t="str">
        <f t="shared" ref="CI61:DR64" si="472">IF(ISNONTEXT($V61),CJ61-$V61,"")</f>
        <v/>
      </c>
      <c r="CJ61" s="49" t="str">
        <f t="shared" si="472"/>
        <v/>
      </c>
      <c r="CK61" s="49" t="str">
        <f t="shared" si="472"/>
        <v/>
      </c>
      <c r="CL61" s="49" t="str">
        <f t="shared" si="472"/>
        <v/>
      </c>
      <c r="CM61" s="49" t="str">
        <f t="shared" si="472"/>
        <v/>
      </c>
      <c r="CN61" s="49" t="str">
        <f t="shared" si="472"/>
        <v/>
      </c>
      <c r="CO61" s="49" t="str">
        <f t="shared" si="472"/>
        <v/>
      </c>
      <c r="CP61" s="49" t="str">
        <f t="shared" si="472"/>
        <v/>
      </c>
      <c r="CQ61" s="49" t="str">
        <f t="shared" si="472"/>
        <v/>
      </c>
      <c r="CR61" s="49" t="str">
        <f t="shared" si="472"/>
        <v/>
      </c>
      <c r="CS61" s="49" t="str">
        <f t="shared" si="472"/>
        <v/>
      </c>
      <c r="CT61" s="49" t="str">
        <f t="shared" si="472"/>
        <v/>
      </c>
      <c r="CU61" s="49" t="str">
        <f t="shared" si="472"/>
        <v/>
      </c>
      <c r="CV61" s="49" t="str">
        <f t="shared" si="472"/>
        <v/>
      </c>
      <c r="CW61" s="49" t="str">
        <f t="shared" si="472"/>
        <v/>
      </c>
      <c r="CX61" s="49" t="str">
        <f t="shared" si="472"/>
        <v/>
      </c>
      <c r="CY61" s="49" t="str">
        <f t="shared" si="472"/>
        <v/>
      </c>
      <c r="CZ61" s="49" t="str">
        <f t="shared" si="472"/>
        <v/>
      </c>
      <c r="DA61" s="49" t="str">
        <f t="shared" si="472"/>
        <v/>
      </c>
      <c r="DB61" s="49" t="str">
        <f t="shared" si="472"/>
        <v/>
      </c>
      <c r="DC61" s="49" t="str">
        <f t="shared" si="472"/>
        <v/>
      </c>
      <c r="DD61" s="49" t="str">
        <f t="shared" si="472"/>
        <v/>
      </c>
      <c r="DE61" s="49" t="str">
        <f t="shared" si="472"/>
        <v/>
      </c>
      <c r="DF61" s="49" t="str">
        <f t="shared" si="472"/>
        <v/>
      </c>
      <c r="DG61" s="49" t="str">
        <f t="shared" si="472"/>
        <v/>
      </c>
      <c r="DH61" s="49" t="str">
        <f t="shared" si="472"/>
        <v/>
      </c>
      <c r="DI61" s="49" t="str">
        <f t="shared" si="472"/>
        <v/>
      </c>
      <c r="DJ61" s="49" t="str">
        <f t="shared" si="472"/>
        <v/>
      </c>
      <c r="DK61" s="49" t="str">
        <f t="shared" si="472"/>
        <v/>
      </c>
      <c r="DL61" s="49" t="str">
        <f t="shared" si="472"/>
        <v/>
      </c>
      <c r="DM61" s="49" t="str">
        <f t="shared" si="472"/>
        <v/>
      </c>
      <c r="DN61" s="49" t="str">
        <f t="shared" si="472"/>
        <v/>
      </c>
      <c r="DO61" s="49" t="str">
        <f t="shared" si="472"/>
        <v/>
      </c>
      <c r="DP61" s="49" t="str">
        <f t="shared" si="472"/>
        <v/>
      </c>
      <c r="DQ61" s="49" t="str">
        <f t="shared" si="472"/>
        <v/>
      </c>
      <c r="DR61" s="49" t="str">
        <f t="shared" si="472"/>
        <v/>
      </c>
      <c r="DS61" s="183" t="str">
        <f t="shared" si="213"/>
        <v/>
      </c>
      <c r="DT61" s="49" t="str">
        <f t="shared" si="214"/>
        <v/>
      </c>
      <c r="DU61" s="49" t="str">
        <f t="shared" si="471"/>
        <v/>
      </c>
      <c r="DV61" s="49" t="str">
        <f t="shared" si="471"/>
        <v/>
      </c>
      <c r="DW61" s="49" t="str">
        <f t="shared" si="471"/>
        <v/>
      </c>
      <c r="DX61" s="49" t="str">
        <f t="shared" si="471"/>
        <v/>
      </c>
      <c r="DY61" s="49" t="str">
        <f t="shared" si="471"/>
        <v/>
      </c>
      <c r="DZ61" s="49" t="str">
        <f t="shared" si="471"/>
        <v/>
      </c>
      <c r="EA61" s="49" t="str">
        <f t="shared" si="471"/>
        <v/>
      </c>
      <c r="EB61" s="49" t="str">
        <f t="shared" si="471"/>
        <v/>
      </c>
      <c r="EC61" s="49" t="str">
        <f t="shared" si="471"/>
        <v/>
      </c>
      <c r="ED61" s="49" t="str">
        <f t="shared" si="471"/>
        <v/>
      </c>
      <c r="EE61" s="49" t="str">
        <f t="shared" si="471"/>
        <v/>
      </c>
      <c r="EF61" s="49" t="str">
        <f t="shared" si="471"/>
        <v/>
      </c>
      <c r="EG61" s="49" t="str">
        <f t="shared" si="471"/>
        <v/>
      </c>
      <c r="EH61" s="49" t="str">
        <f t="shared" si="471"/>
        <v/>
      </c>
      <c r="EI61" s="49" t="str">
        <f t="shared" si="471"/>
        <v/>
      </c>
      <c r="EJ61" s="49" t="str">
        <f t="shared" si="471"/>
        <v/>
      </c>
      <c r="EK61" s="49" t="str">
        <f t="shared" si="471"/>
        <v/>
      </c>
      <c r="EL61" s="49" t="str">
        <f t="shared" si="471"/>
        <v/>
      </c>
      <c r="EM61" s="49" t="str">
        <f t="shared" si="471"/>
        <v/>
      </c>
      <c r="EN61" s="49" t="str">
        <f t="shared" si="471"/>
        <v/>
      </c>
      <c r="EO61" s="49" t="str">
        <f t="shared" si="471"/>
        <v/>
      </c>
      <c r="EP61" s="49" t="str">
        <f t="shared" si="471"/>
        <v/>
      </c>
      <c r="EQ61" s="49" t="str">
        <f t="shared" si="471"/>
        <v/>
      </c>
      <c r="ER61" s="49" t="str">
        <f t="shared" si="471"/>
        <v/>
      </c>
      <c r="ES61" s="49" t="str">
        <f t="shared" si="471"/>
        <v/>
      </c>
      <c r="ET61" s="49" t="str">
        <f t="shared" si="471"/>
        <v/>
      </c>
      <c r="EU61" s="49" t="str">
        <f t="shared" si="471"/>
        <v/>
      </c>
      <c r="EV61" s="49" t="str">
        <f t="shared" si="471"/>
        <v/>
      </c>
      <c r="EW61" s="49" t="str">
        <f t="shared" si="471"/>
        <v/>
      </c>
      <c r="EX61" s="49" t="str">
        <f t="shared" si="471"/>
        <v/>
      </c>
      <c r="EY61" s="49" t="str">
        <f t="shared" si="471"/>
        <v/>
      </c>
      <c r="EZ61" s="49" t="str">
        <f t="shared" si="471"/>
        <v/>
      </c>
      <c r="FA61" s="49" t="str">
        <f t="shared" si="471"/>
        <v/>
      </c>
      <c r="FB61" s="49" t="str">
        <f t="shared" si="471"/>
        <v/>
      </c>
      <c r="FC61" s="49" t="str">
        <f t="shared" si="471"/>
        <v/>
      </c>
      <c r="FD61" s="49" t="str">
        <f t="shared" si="471"/>
        <v/>
      </c>
      <c r="FE61" s="49" t="str">
        <f t="shared" si="471"/>
        <v/>
      </c>
      <c r="FF61" s="49" t="str">
        <f t="shared" si="471"/>
        <v/>
      </c>
      <c r="FG61" s="49" t="str">
        <f t="shared" si="471"/>
        <v/>
      </c>
      <c r="FH61" s="49" t="str">
        <f t="shared" si="471"/>
        <v/>
      </c>
      <c r="FI61" s="49" t="str">
        <f t="shared" si="471"/>
        <v/>
      </c>
      <c r="FJ61" s="49" t="str">
        <f t="shared" si="471"/>
        <v/>
      </c>
      <c r="FK61" s="49" t="str">
        <f t="shared" si="471"/>
        <v/>
      </c>
      <c r="FL61" s="49" t="str">
        <f t="shared" si="471"/>
        <v/>
      </c>
      <c r="FM61" s="49" t="str">
        <f t="shared" si="471"/>
        <v/>
      </c>
      <c r="FN61" s="49" t="str">
        <f t="shared" si="471"/>
        <v/>
      </c>
      <c r="FO61" s="49" t="str">
        <f t="shared" si="471"/>
        <v/>
      </c>
      <c r="FP61" s="49" t="str">
        <f t="shared" si="471"/>
        <v/>
      </c>
      <c r="FQ61" s="49" t="str">
        <f t="shared" si="471"/>
        <v/>
      </c>
      <c r="FR61" s="49" t="str">
        <f t="shared" si="471"/>
        <v/>
      </c>
      <c r="FS61" s="49" t="str">
        <f t="shared" si="471"/>
        <v/>
      </c>
      <c r="FT61" s="49" t="str">
        <f t="shared" si="471"/>
        <v/>
      </c>
      <c r="FU61" s="49" t="str">
        <f t="shared" si="471"/>
        <v/>
      </c>
      <c r="FV61" s="49" t="str">
        <f t="shared" si="471"/>
        <v/>
      </c>
      <c r="FW61" s="49" t="str">
        <f t="shared" si="471"/>
        <v/>
      </c>
      <c r="FX61" s="49" t="str">
        <f t="shared" si="471"/>
        <v/>
      </c>
      <c r="FY61" s="49" t="str">
        <f t="shared" si="471"/>
        <v/>
      </c>
      <c r="FZ61" s="49" t="str">
        <f t="shared" si="471"/>
        <v/>
      </c>
      <c r="GA61" s="49" t="str">
        <f t="shared" si="471"/>
        <v/>
      </c>
      <c r="GB61" s="49" t="str">
        <f t="shared" si="471"/>
        <v/>
      </c>
      <c r="GC61" s="49" t="str">
        <f t="shared" si="471"/>
        <v/>
      </c>
      <c r="GD61" s="49" t="str">
        <f t="shared" si="471"/>
        <v/>
      </c>
      <c r="GE61" s="49" t="str">
        <f t="shared" si="471"/>
        <v/>
      </c>
      <c r="GF61" s="49" t="str">
        <f t="shared" ref="GF61:HO64" si="473">IF(ISNONTEXT($V61),GE61+$V61,"")</f>
        <v/>
      </c>
      <c r="GG61" s="49" t="str">
        <f t="shared" si="473"/>
        <v/>
      </c>
      <c r="GH61" s="49" t="str">
        <f t="shared" si="473"/>
        <v/>
      </c>
      <c r="GI61" s="49" t="str">
        <f t="shared" si="473"/>
        <v/>
      </c>
      <c r="GJ61" s="49" t="str">
        <f t="shared" si="473"/>
        <v/>
      </c>
      <c r="GK61" s="49" t="str">
        <f t="shared" si="473"/>
        <v/>
      </c>
      <c r="GL61" s="49" t="str">
        <f t="shared" si="473"/>
        <v/>
      </c>
      <c r="GM61" s="49" t="str">
        <f t="shared" si="473"/>
        <v/>
      </c>
      <c r="GN61" s="49" t="str">
        <f t="shared" si="473"/>
        <v/>
      </c>
      <c r="GO61" s="49" t="str">
        <f t="shared" si="473"/>
        <v/>
      </c>
      <c r="GP61" s="49" t="str">
        <f t="shared" si="473"/>
        <v/>
      </c>
      <c r="GQ61" s="49" t="str">
        <f t="shared" si="473"/>
        <v/>
      </c>
      <c r="GR61" s="49" t="str">
        <f t="shared" si="473"/>
        <v/>
      </c>
      <c r="GS61" s="49" t="str">
        <f t="shared" si="473"/>
        <v/>
      </c>
      <c r="GT61" s="49" t="str">
        <f t="shared" si="473"/>
        <v/>
      </c>
      <c r="GU61" s="49" t="str">
        <f t="shared" si="473"/>
        <v/>
      </c>
      <c r="GV61" s="49" t="str">
        <f t="shared" si="473"/>
        <v/>
      </c>
      <c r="GW61" s="49" t="str">
        <f t="shared" si="473"/>
        <v/>
      </c>
      <c r="GX61" s="49" t="str">
        <f t="shared" si="473"/>
        <v/>
      </c>
      <c r="GY61" s="49" t="str">
        <f t="shared" si="473"/>
        <v/>
      </c>
      <c r="GZ61" s="49" t="str">
        <f t="shared" si="473"/>
        <v/>
      </c>
      <c r="HA61" s="49" t="str">
        <f t="shared" si="473"/>
        <v/>
      </c>
      <c r="HB61" s="49" t="str">
        <f t="shared" si="473"/>
        <v/>
      </c>
      <c r="HC61" s="49" t="str">
        <f t="shared" si="473"/>
        <v/>
      </c>
      <c r="HD61" s="49" t="str">
        <f t="shared" si="473"/>
        <v/>
      </c>
      <c r="HE61" s="49" t="str">
        <f t="shared" si="473"/>
        <v/>
      </c>
      <c r="HF61" s="49" t="str">
        <f t="shared" si="473"/>
        <v/>
      </c>
      <c r="HG61" s="49" t="str">
        <f t="shared" si="473"/>
        <v/>
      </c>
      <c r="HH61" s="49" t="str">
        <f t="shared" si="473"/>
        <v/>
      </c>
      <c r="HI61" s="49" t="str">
        <f t="shared" si="473"/>
        <v/>
      </c>
      <c r="HJ61" s="49" t="str">
        <f t="shared" si="473"/>
        <v/>
      </c>
      <c r="HK61" s="49" t="str">
        <f t="shared" si="473"/>
        <v/>
      </c>
      <c r="HL61" s="49" t="str">
        <f t="shared" si="473"/>
        <v/>
      </c>
      <c r="HM61" s="49" t="str">
        <f t="shared" si="473"/>
        <v/>
      </c>
      <c r="HN61" s="49" t="str">
        <f t="shared" si="473"/>
        <v/>
      </c>
      <c r="HO61" s="49" t="str">
        <f t="shared" si="473"/>
        <v/>
      </c>
      <c r="HP61" s="169" t="e">
        <f t="shared" si="247"/>
        <v>#N/A</v>
      </c>
      <c r="HQ61" s="169" t="e">
        <f t="shared" si="248"/>
        <v>#N/A</v>
      </c>
      <c r="HR61" s="169" t="e">
        <f t="shared" si="249"/>
        <v>#N/A</v>
      </c>
      <c r="HS61" s="169" t="e">
        <f t="shared" si="250"/>
        <v>#N/A</v>
      </c>
      <c r="HT61" s="169" t="e">
        <f t="shared" si="251"/>
        <v>#N/A</v>
      </c>
      <c r="HU61" s="169" t="e">
        <f t="shared" si="252"/>
        <v>#N/A</v>
      </c>
      <c r="HV61" s="169" t="e">
        <f t="shared" si="253"/>
        <v>#N/A</v>
      </c>
      <c r="HW61" s="169" t="e">
        <f t="shared" si="254"/>
        <v>#N/A</v>
      </c>
      <c r="HX61" s="169" t="e">
        <f t="shared" si="255"/>
        <v>#N/A</v>
      </c>
      <c r="HY61" s="169" t="e">
        <f t="shared" si="256"/>
        <v>#N/A</v>
      </c>
      <c r="HZ61" s="169" t="e">
        <f t="shared" si="257"/>
        <v>#N/A</v>
      </c>
      <c r="IA61" s="169" t="e">
        <f t="shared" si="258"/>
        <v>#N/A</v>
      </c>
      <c r="IB61" s="169" t="e">
        <f t="shared" si="259"/>
        <v>#N/A</v>
      </c>
      <c r="IC61" s="169" t="e">
        <f t="shared" si="260"/>
        <v>#N/A</v>
      </c>
      <c r="ID61" s="169" t="e">
        <f t="shared" si="261"/>
        <v>#N/A</v>
      </c>
      <c r="IE61" s="169" t="e">
        <f t="shared" si="262"/>
        <v>#N/A</v>
      </c>
      <c r="IF61" s="169" t="e">
        <f t="shared" si="263"/>
        <v>#N/A</v>
      </c>
      <c r="IG61" s="169" t="e">
        <f t="shared" si="264"/>
        <v>#N/A</v>
      </c>
      <c r="IH61" s="169" t="e">
        <f t="shared" si="265"/>
        <v>#N/A</v>
      </c>
      <c r="II61" s="169" t="e">
        <f t="shared" si="266"/>
        <v>#N/A</v>
      </c>
      <c r="IJ61" s="169" t="e">
        <f t="shared" si="267"/>
        <v>#N/A</v>
      </c>
      <c r="IK61" s="169" t="e">
        <f t="shared" si="268"/>
        <v>#N/A</v>
      </c>
      <c r="IL61" s="169" t="e">
        <f t="shared" si="269"/>
        <v>#N/A</v>
      </c>
      <c r="IM61" s="169" t="e">
        <f t="shared" si="270"/>
        <v>#N/A</v>
      </c>
      <c r="IN61" s="169" t="e">
        <f t="shared" si="271"/>
        <v>#N/A</v>
      </c>
      <c r="IO61" s="169" t="e">
        <f t="shared" si="272"/>
        <v>#N/A</v>
      </c>
      <c r="IP61" s="169" t="e">
        <f t="shared" si="273"/>
        <v>#N/A</v>
      </c>
      <c r="IQ61" s="169" t="e">
        <f t="shared" si="274"/>
        <v>#N/A</v>
      </c>
      <c r="IR61" s="169" t="e">
        <f t="shared" si="275"/>
        <v>#N/A</v>
      </c>
      <c r="IS61" s="169" t="e">
        <f t="shared" si="276"/>
        <v>#N/A</v>
      </c>
      <c r="IT61" s="169" t="e">
        <f t="shared" si="277"/>
        <v>#N/A</v>
      </c>
      <c r="IU61" s="169" t="e">
        <f t="shared" si="278"/>
        <v>#N/A</v>
      </c>
      <c r="IV61" s="169" t="e">
        <f t="shared" si="279"/>
        <v>#N/A</v>
      </c>
      <c r="IW61" s="169" t="e">
        <f t="shared" si="280"/>
        <v>#N/A</v>
      </c>
      <c r="IX61" s="169" t="e">
        <f t="shared" si="281"/>
        <v>#N/A</v>
      </c>
      <c r="IY61" s="169" t="e">
        <f t="shared" si="282"/>
        <v>#N/A</v>
      </c>
      <c r="IZ61" s="169" t="e">
        <f t="shared" si="283"/>
        <v>#N/A</v>
      </c>
      <c r="JA61" s="169" t="e">
        <f t="shared" si="284"/>
        <v>#N/A</v>
      </c>
      <c r="JB61" s="169" t="e">
        <f t="shared" si="285"/>
        <v>#N/A</v>
      </c>
      <c r="JC61" s="169" t="e">
        <f t="shared" si="286"/>
        <v>#N/A</v>
      </c>
      <c r="JD61" s="169" t="e">
        <f t="shared" si="287"/>
        <v>#N/A</v>
      </c>
      <c r="JE61" s="169" t="e">
        <f t="shared" si="288"/>
        <v>#N/A</v>
      </c>
      <c r="JF61" s="169" t="e">
        <f t="shared" si="289"/>
        <v>#N/A</v>
      </c>
      <c r="JG61" s="169" t="e">
        <f t="shared" si="290"/>
        <v>#N/A</v>
      </c>
      <c r="JH61" s="169" t="e">
        <f t="shared" si="291"/>
        <v>#N/A</v>
      </c>
      <c r="JI61" s="169" t="e">
        <f t="shared" si="292"/>
        <v>#N/A</v>
      </c>
      <c r="JJ61" s="169" t="e">
        <f t="shared" si="293"/>
        <v>#N/A</v>
      </c>
      <c r="JK61" s="169" t="e">
        <f t="shared" si="294"/>
        <v>#N/A</v>
      </c>
      <c r="JL61" s="169" t="e">
        <f t="shared" si="295"/>
        <v>#N/A</v>
      </c>
      <c r="JM61" s="169" t="e">
        <f t="shared" si="296"/>
        <v>#N/A</v>
      </c>
      <c r="JN61" s="169" t="e">
        <f t="shared" si="297"/>
        <v>#N/A</v>
      </c>
      <c r="JO61" s="169" t="e">
        <f t="shared" si="298"/>
        <v>#N/A</v>
      </c>
      <c r="JP61" s="169" t="e">
        <f t="shared" si="299"/>
        <v>#N/A</v>
      </c>
      <c r="JQ61" s="169" t="e">
        <f t="shared" si="300"/>
        <v>#N/A</v>
      </c>
      <c r="JR61" s="169" t="e">
        <f t="shared" si="301"/>
        <v>#N/A</v>
      </c>
      <c r="JS61" s="169" t="e">
        <f t="shared" si="302"/>
        <v>#N/A</v>
      </c>
      <c r="JT61" s="169" t="e">
        <f t="shared" si="303"/>
        <v>#N/A</v>
      </c>
      <c r="JU61" s="169" t="e">
        <f t="shared" si="304"/>
        <v>#N/A</v>
      </c>
      <c r="JV61" s="169" t="e">
        <f t="shared" si="305"/>
        <v>#N/A</v>
      </c>
      <c r="JW61" s="169" t="e">
        <f t="shared" si="306"/>
        <v>#N/A</v>
      </c>
      <c r="JX61" s="169" t="e">
        <f t="shared" si="307"/>
        <v>#N/A</v>
      </c>
      <c r="JY61" s="169" t="e">
        <f t="shared" si="308"/>
        <v>#N/A</v>
      </c>
      <c r="JZ61" s="169" t="e">
        <f t="shared" si="309"/>
        <v>#N/A</v>
      </c>
      <c r="KA61" s="169" t="e">
        <f t="shared" si="310"/>
        <v>#N/A</v>
      </c>
      <c r="KB61" s="169" t="e">
        <f t="shared" si="311"/>
        <v>#N/A</v>
      </c>
      <c r="KC61" s="169" t="e">
        <f t="shared" si="312"/>
        <v>#N/A</v>
      </c>
      <c r="KD61" s="169" t="e">
        <f t="shared" si="313"/>
        <v>#N/A</v>
      </c>
      <c r="KE61" s="169" t="e">
        <f t="shared" si="314"/>
        <v>#N/A</v>
      </c>
      <c r="KF61" s="169" t="e">
        <f t="shared" si="315"/>
        <v>#N/A</v>
      </c>
      <c r="KG61" s="169" t="e">
        <f t="shared" si="316"/>
        <v>#N/A</v>
      </c>
      <c r="KH61" s="169" t="e">
        <f t="shared" si="317"/>
        <v>#N/A</v>
      </c>
      <c r="KI61" s="169" t="e">
        <f t="shared" si="318"/>
        <v>#N/A</v>
      </c>
      <c r="KJ61" s="169" t="e">
        <f t="shared" si="319"/>
        <v>#N/A</v>
      </c>
      <c r="KK61" s="169" t="e">
        <f t="shared" si="320"/>
        <v>#N/A</v>
      </c>
      <c r="KL61" s="169" t="e">
        <f t="shared" si="321"/>
        <v>#N/A</v>
      </c>
      <c r="KM61" s="169" t="e">
        <f t="shared" si="322"/>
        <v>#N/A</v>
      </c>
      <c r="KN61" s="169" t="e">
        <f t="shared" si="323"/>
        <v>#N/A</v>
      </c>
      <c r="KO61" s="169" t="e">
        <f t="shared" si="324"/>
        <v>#N/A</v>
      </c>
      <c r="KP61" s="169" t="e">
        <f t="shared" si="325"/>
        <v>#N/A</v>
      </c>
      <c r="KQ61" s="169" t="e">
        <f t="shared" si="326"/>
        <v>#N/A</v>
      </c>
      <c r="KR61" s="169" t="e">
        <f t="shared" si="327"/>
        <v>#N/A</v>
      </c>
      <c r="KS61" s="169" t="e">
        <f t="shared" si="328"/>
        <v>#N/A</v>
      </c>
      <c r="KT61" s="169" t="e">
        <f t="shared" si="329"/>
        <v>#N/A</v>
      </c>
      <c r="KU61" s="169" t="e">
        <f t="shared" si="330"/>
        <v>#N/A</v>
      </c>
      <c r="KV61" s="169" t="e">
        <f t="shared" si="331"/>
        <v>#N/A</v>
      </c>
      <c r="KW61" s="169" t="e">
        <f t="shared" si="332"/>
        <v>#N/A</v>
      </c>
      <c r="KX61" s="169" t="e">
        <f t="shared" si="333"/>
        <v>#N/A</v>
      </c>
      <c r="KY61" s="169" t="e">
        <f t="shared" si="334"/>
        <v>#N/A</v>
      </c>
      <c r="KZ61" s="169" t="e">
        <f t="shared" si="335"/>
        <v>#N/A</v>
      </c>
      <c r="LA61" s="169" t="e">
        <f t="shared" si="336"/>
        <v>#N/A</v>
      </c>
      <c r="LB61" s="169" t="e">
        <f t="shared" si="337"/>
        <v>#N/A</v>
      </c>
      <c r="LC61" s="169" t="e">
        <f t="shared" si="338"/>
        <v>#N/A</v>
      </c>
      <c r="LD61" s="169" t="e">
        <f t="shared" si="339"/>
        <v>#N/A</v>
      </c>
      <c r="LE61" s="169" t="e">
        <f t="shared" si="340"/>
        <v>#N/A</v>
      </c>
      <c r="LF61" s="169" t="e">
        <f t="shared" si="341"/>
        <v>#N/A</v>
      </c>
      <c r="LG61" s="169" t="e">
        <f t="shared" si="342"/>
        <v>#N/A</v>
      </c>
      <c r="LH61" s="169" t="e">
        <f t="shared" si="343"/>
        <v>#N/A</v>
      </c>
      <c r="LI61" s="169" t="e">
        <f t="shared" si="344"/>
        <v>#N/A</v>
      </c>
      <c r="LJ61" s="169" t="e">
        <f t="shared" si="345"/>
        <v>#N/A</v>
      </c>
      <c r="LK61" s="169" t="e">
        <f t="shared" si="346"/>
        <v>#N/A</v>
      </c>
      <c r="LL61" s="169" t="e">
        <f t="shared" si="347"/>
        <v>#N/A</v>
      </c>
      <c r="LM61" s="169" t="e">
        <f t="shared" si="348"/>
        <v>#N/A</v>
      </c>
      <c r="LN61" s="169" t="e">
        <f t="shared" si="349"/>
        <v>#N/A</v>
      </c>
      <c r="LO61" s="169" t="e">
        <f t="shared" si="350"/>
        <v>#N/A</v>
      </c>
      <c r="LP61" s="169" t="e">
        <f t="shared" si="351"/>
        <v>#N/A</v>
      </c>
      <c r="LQ61" s="169" t="e">
        <f t="shared" si="352"/>
        <v>#N/A</v>
      </c>
      <c r="LR61" s="169" t="e">
        <f t="shared" si="353"/>
        <v>#N/A</v>
      </c>
      <c r="LS61" s="169" t="e">
        <f t="shared" si="354"/>
        <v>#N/A</v>
      </c>
      <c r="LT61" s="169" t="e">
        <f t="shared" si="355"/>
        <v>#N/A</v>
      </c>
      <c r="LU61" s="169" t="e">
        <f t="shared" si="356"/>
        <v>#N/A</v>
      </c>
      <c r="LV61" s="169" t="e">
        <f t="shared" si="357"/>
        <v>#N/A</v>
      </c>
      <c r="LW61" s="169" t="e">
        <f t="shared" si="358"/>
        <v>#N/A</v>
      </c>
      <c r="LX61" s="169" t="e">
        <f t="shared" si="359"/>
        <v>#N/A</v>
      </c>
      <c r="LY61" s="169" t="e">
        <f t="shared" si="360"/>
        <v>#N/A</v>
      </c>
      <c r="LZ61" s="169" t="e">
        <f t="shared" si="361"/>
        <v>#N/A</v>
      </c>
      <c r="MA61" s="169" t="e">
        <f t="shared" si="362"/>
        <v>#N/A</v>
      </c>
      <c r="MB61" s="169" t="e">
        <f t="shared" si="363"/>
        <v>#N/A</v>
      </c>
      <c r="MC61" s="169" t="e">
        <f t="shared" si="364"/>
        <v>#N/A</v>
      </c>
      <c r="MD61" s="169" t="e">
        <f t="shared" si="365"/>
        <v>#N/A</v>
      </c>
      <c r="ME61" s="169" t="e">
        <f t="shared" si="366"/>
        <v>#N/A</v>
      </c>
      <c r="MF61" s="169" t="e">
        <f t="shared" si="367"/>
        <v>#N/A</v>
      </c>
      <c r="MG61" s="169" t="e">
        <f t="shared" si="368"/>
        <v>#N/A</v>
      </c>
      <c r="MH61" s="169" t="e">
        <f t="shared" si="369"/>
        <v>#N/A</v>
      </c>
      <c r="MI61" s="169" t="e">
        <f t="shared" si="370"/>
        <v>#N/A</v>
      </c>
      <c r="MJ61" s="169" t="e">
        <f t="shared" si="371"/>
        <v>#N/A</v>
      </c>
      <c r="MK61" s="169" t="e">
        <f t="shared" si="372"/>
        <v>#N/A</v>
      </c>
      <c r="ML61" s="169" t="e">
        <f t="shared" si="373"/>
        <v>#N/A</v>
      </c>
      <c r="MM61" s="169" t="e">
        <f t="shared" si="374"/>
        <v>#N/A</v>
      </c>
      <c r="MN61" s="169" t="e">
        <f t="shared" si="375"/>
        <v>#N/A</v>
      </c>
      <c r="MO61" s="169" t="e">
        <f t="shared" si="376"/>
        <v>#N/A</v>
      </c>
      <c r="MP61" s="169" t="e">
        <f t="shared" si="377"/>
        <v>#N/A</v>
      </c>
      <c r="MQ61" s="169" t="e">
        <f t="shared" si="378"/>
        <v>#N/A</v>
      </c>
      <c r="MR61" s="169" t="e">
        <f t="shared" si="379"/>
        <v>#N/A</v>
      </c>
      <c r="MS61" s="169" t="e">
        <f t="shared" si="380"/>
        <v>#N/A</v>
      </c>
      <c r="MT61" s="169" t="e">
        <f t="shared" si="381"/>
        <v>#N/A</v>
      </c>
      <c r="MU61" s="169" t="e">
        <f t="shared" si="382"/>
        <v>#N/A</v>
      </c>
      <c r="MV61" s="169" t="e">
        <f t="shared" si="383"/>
        <v>#N/A</v>
      </c>
      <c r="MW61" s="169" t="e">
        <f t="shared" si="384"/>
        <v>#N/A</v>
      </c>
      <c r="MX61" s="169" t="e">
        <f t="shared" si="385"/>
        <v>#N/A</v>
      </c>
      <c r="MY61" s="169" t="e">
        <f t="shared" si="386"/>
        <v>#N/A</v>
      </c>
      <c r="MZ61" s="169" t="e">
        <f t="shared" si="387"/>
        <v>#N/A</v>
      </c>
      <c r="NA61" s="169" t="e">
        <f t="shared" si="388"/>
        <v>#N/A</v>
      </c>
      <c r="NB61" s="169" t="e">
        <f t="shared" si="389"/>
        <v>#N/A</v>
      </c>
      <c r="NC61" s="169" t="e">
        <f t="shared" si="390"/>
        <v>#N/A</v>
      </c>
      <c r="ND61" s="169" t="e">
        <f t="shared" si="391"/>
        <v>#N/A</v>
      </c>
      <c r="NE61" s="169" t="e">
        <f t="shared" si="392"/>
        <v>#N/A</v>
      </c>
      <c r="NF61" s="169" t="e">
        <f t="shared" si="393"/>
        <v>#N/A</v>
      </c>
      <c r="NG61" s="169" t="e">
        <f t="shared" si="394"/>
        <v>#N/A</v>
      </c>
      <c r="NH61" s="169" t="e">
        <f t="shared" si="395"/>
        <v>#N/A</v>
      </c>
      <c r="NI61" s="169" t="e">
        <f t="shared" si="396"/>
        <v>#N/A</v>
      </c>
      <c r="NJ61" s="169" t="e">
        <f t="shared" si="397"/>
        <v>#N/A</v>
      </c>
      <c r="NK61" s="169" t="e">
        <f t="shared" si="398"/>
        <v>#N/A</v>
      </c>
      <c r="NL61" s="169" t="e">
        <f t="shared" si="399"/>
        <v>#N/A</v>
      </c>
      <c r="NM61" s="169" t="e">
        <f t="shared" si="400"/>
        <v>#N/A</v>
      </c>
      <c r="NN61" s="169" t="e">
        <f t="shared" si="401"/>
        <v>#N/A</v>
      </c>
      <c r="NO61" s="169" t="e">
        <f t="shared" si="402"/>
        <v>#N/A</v>
      </c>
      <c r="NP61" s="169" t="e">
        <f t="shared" si="403"/>
        <v>#N/A</v>
      </c>
      <c r="NQ61" s="169" t="e">
        <f t="shared" si="404"/>
        <v>#N/A</v>
      </c>
      <c r="NR61" s="169" t="e">
        <f t="shared" si="405"/>
        <v>#N/A</v>
      </c>
      <c r="NS61" s="169" t="e">
        <f t="shared" si="406"/>
        <v>#N/A</v>
      </c>
      <c r="NT61" s="169" t="e">
        <f t="shared" si="407"/>
        <v>#N/A</v>
      </c>
      <c r="NU61" s="169" t="e">
        <f t="shared" si="408"/>
        <v>#N/A</v>
      </c>
      <c r="NV61" s="169" t="e">
        <f t="shared" si="409"/>
        <v>#N/A</v>
      </c>
      <c r="NW61" s="169" t="e">
        <f t="shared" si="410"/>
        <v>#N/A</v>
      </c>
      <c r="NX61" s="169" t="e">
        <f t="shared" si="411"/>
        <v>#N/A</v>
      </c>
      <c r="NY61" s="169" t="e">
        <f t="shared" si="412"/>
        <v>#N/A</v>
      </c>
      <c r="NZ61" s="169" t="e">
        <f t="shared" si="413"/>
        <v>#N/A</v>
      </c>
      <c r="OA61" s="169" t="e">
        <f t="shared" si="414"/>
        <v>#N/A</v>
      </c>
      <c r="OB61" s="169" t="e">
        <f t="shared" si="415"/>
        <v>#N/A</v>
      </c>
      <c r="OC61" s="169" t="e">
        <f t="shared" si="416"/>
        <v>#N/A</v>
      </c>
      <c r="OD61" s="169" t="e">
        <f t="shared" si="417"/>
        <v>#N/A</v>
      </c>
      <c r="OE61" s="169" t="e">
        <f t="shared" si="418"/>
        <v>#N/A</v>
      </c>
      <c r="OF61" s="169" t="e">
        <f t="shared" si="419"/>
        <v>#N/A</v>
      </c>
      <c r="OG61" s="169" t="e">
        <f t="shared" si="420"/>
        <v>#N/A</v>
      </c>
      <c r="OH61" s="169" t="e">
        <f t="shared" si="421"/>
        <v>#N/A</v>
      </c>
      <c r="OI61" s="169" t="e">
        <f t="shared" si="422"/>
        <v>#N/A</v>
      </c>
      <c r="OJ61" s="169" t="e">
        <f t="shared" si="423"/>
        <v>#N/A</v>
      </c>
      <c r="OK61" s="169" t="e">
        <f t="shared" si="424"/>
        <v>#N/A</v>
      </c>
      <c r="OL61" s="169" t="e">
        <f t="shared" si="425"/>
        <v>#N/A</v>
      </c>
      <c r="OM61" s="169" t="e">
        <f t="shared" si="426"/>
        <v>#N/A</v>
      </c>
      <c r="ON61" s="169" t="e">
        <f t="shared" si="427"/>
        <v>#N/A</v>
      </c>
      <c r="OO61" s="169" t="e">
        <f t="shared" si="428"/>
        <v>#N/A</v>
      </c>
      <c r="OP61" s="169" t="e">
        <f t="shared" si="429"/>
        <v>#N/A</v>
      </c>
      <c r="OQ61" s="169" t="e">
        <f t="shared" si="430"/>
        <v>#N/A</v>
      </c>
      <c r="OR61" s="169" t="e">
        <f t="shared" si="431"/>
        <v>#N/A</v>
      </c>
      <c r="OS61" s="169" t="e">
        <f t="shared" si="432"/>
        <v>#N/A</v>
      </c>
      <c r="OT61" s="169" t="e">
        <f t="shared" si="433"/>
        <v>#N/A</v>
      </c>
      <c r="OU61" s="169" t="e">
        <f t="shared" si="434"/>
        <v>#N/A</v>
      </c>
      <c r="OV61" s="169" t="e">
        <f t="shared" si="435"/>
        <v>#N/A</v>
      </c>
      <c r="OW61" s="169" t="e">
        <f t="shared" si="436"/>
        <v>#N/A</v>
      </c>
      <c r="OX61" s="169" t="e">
        <f t="shared" si="437"/>
        <v>#N/A</v>
      </c>
      <c r="OY61" s="169" t="e">
        <f t="shared" si="438"/>
        <v>#N/A</v>
      </c>
      <c r="OZ61" s="169" t="e">
        <f t="shared" si="439"/>
        <v>#N/A</v>
      </c>
      <c r="PA61" s="169" t="e">
        <f t="shared" si="440"/>
        <v>#N/A</v>
      </c>
      <c r="PB61" s="169" t="e">
        <f t="shared" si="441"/>
        <v>#N/A</v>
      </c>
      <c r="PC61" s="169" t="e">
        <f t="shared" si="442"/>
        <v>#N/A</v>
      </c>
      <c r="PD61" s="169" t="e">
        <f t="shared" si="443"/>
        <v>#N/A</v>
      </c>
      <c r="PE61" s="169" t="e">
        <f t="shared" si="444"/>
        <v>#N/A</v>
      </c>
      <c r="PF61" s="169" t="e">
        <f t="shared" si="445"/>
        <v>#N/A</v>
      </c>
      <c r="PG61" s="169" t="e">
        <f t="shared" si="446"/>
        <v>#N/A</v>
      </c>
      <c r="PH61" s="169" t="e">
        <f t="shared" si="447"/>
        <v>#N/A</v>
      </c>
    </row>
    <row r="62" spans="1:424" hidden="1" x14ac:dyDescent="0.75">
      <c r="A62" s="4">
        <v>59</v>
      </c>
      <c r="B62" s="96" t="str">
        <f t="shared" si="208"/>
        <v/>
      </c>
      <c r="C62" s="95"/>
      <c r="D62" s="96" t="str">
        <f t="shared" si="209"/>
        <v/>
      </c>
      <c r="E62" s="124" t="str">
        <f t="shared" si="0"/>
        <v/>
      </c>
      <c r="F62" s="124" t="str">
        <f t="shared" si="1"/>
        <v/>
      </c>
      <c r="G62" s="73" t="str">
        <f t="shared" si="210"/>
        <v/>
      </c>
      <c r="H62" s="23"/>
      <c r="I62" s="57"/>
      <c r="J62" s="280"/>
      <c r="K62" s="74" t="str">
        <f>IF(AND(B62&gt;0,C62&gt;0,D62&gt;0),IF(ISBLANK(J62),IF(ISBLANK(H62),"",(D62-B62)*VLOOKUP(H62,VLookups!$A$4:$B$13,2,FALSE)),J62),"")</f>
        <v/>
      </c>
      <c r="L62" s="75" t="str">
        <f t="shared" si="246"/>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211"/>
        <v/>
      </c>
      <c r="W62" s="49" t="str">
        <f t="shared" si="212"/>
        <v/>
      </c>
      <c r="X62" s="49" t="str">
        <f t="shared" ref="X62:CI65" si="474">IF(ISNONTEXT($V62),Y62-$V62,"")</f>
        <v/>
      </c>
      <c r="Y62" s="49" t="str">
        <f t="shared" si="474"/>
        <v/>
      </c>
      <c r="Z62" s="49" t="str">
        <f t="shared" si="474"/>
        <v/>
      </c>
      <c r="AA62" s="49" t="str">
        <f t="shared" si="474"/>
        <v/>
      </c>
      <c r="AB62" s="49" t="str">
        <f t="shared" si="474"/>
        <v/>
      </c>
      <c r="AC62" s="49" t="str">
        <f t="shared" si="474"/>
        <v/>
      </c>
      <c r="AD62" s="49" t="str">
        <f t="shared" si="474"/>
        <v/>
      </c>
      <c r="AE62" s="49" t="str">
        <f t="shared" si="474"/>
        <v/>
      </c>
      <c r="AF62" s="49" t="str">
        <f t="shared" si="474"/>
        <v/>
      </c>
      <c r="AG62" s="49" t="str">
        <f t="shared" si="474"/>
        <v/>
      </c>
      <c r="AH62" s="49" t="str">
        <f t="shared" si="474"/>
        <v/>
      </c>
      <c r="AI62" s="49" t="str">
        <f t="shared" si="474"/>
        <v/>
      </c>
      <c r="AJ62" s="49" t="str">
        <f t="shared" si="474"/>
        <v/>
      </c>
      <c r="AK62" s="49" t="str">
        <f t="shared" si="474"/>
        <v/>
      </c>
      <c r="AL62" s="49" t="str">
        <f t="shared" si="474"/>
        <v/>
      </c>
      <c r="AM62" s="49" t="str">
        <f t="shared" si="474"/>
        <v/>
      </c>
      <c r="AN62" s="49" t="str">
        <f t="shared" si="474"/>
        <v/>
      </c>
      <c r="AO62" s="49" t="str">
        <f t="shared" si="474"/>
        <v/>
      </c>
      <c r="AP62" s="49" t="str">
        <f t="shared" si="474"/>
        <v/>
      </c>
      <c r="AQ62" s="49" t="str">
        <f t="shared" si="474"/>
        <v/>
      </c>
      <c r="AR62" s="49" t="str">
        <f t="shared" si="474"/>
        <v/>
      </c>
      <c r="AS62" s="49" t="str">
        <f t="shared" si="474"/>
        <v/>
      </c>
      <c r="AT62" s="49" t="str">
        <f t="shared" si="474"/>
        <v/>
      </c>
      <c r="AU62" s="49" t="str">
        <f t="shared" si="474"/>
        <v/>
      </c>
      <c r="AV62" s="49" t="str">
        <f t="shared" si="474"/>
        <v/>
      </c>
      <c r="AW62" s="49" t="str">
        <f t="shared" si="474"/>
        <v/>
      </c>
      <c r="AX62" s="49" t="str">
        <f t="shared" si="474"/>
        <v/>
      </c>
      <c r="AY62" s="49" t="str">
        <f t="shared" si="474"/>
        <v/>
      </c>
      <c r="AZ62" s="49" t="str">
        <f t="shared" si="474"/>
        <v/>
      </c>
      <c r="BA62" s="49" t="str">
        <f t="shared" si="474"/>
        <v/>
      </c>
      <c r="BB62" s="49" t="str">
        <f t="shared" si="474"/>
        <v/>
      </c>
      <c r="BC62" s="49" t="str">
        <f t="shared" si="474"/>
        <v/>
      </c>
      <c r="BD62" s="49" t="str">
        <f t="shared" si="474"/>
        <v/>
      </c>
      <c r="BE62" s="49" t="str">
        <f t="shared" si="474"/>
        <v/>
      </c>
      <c r="BF62" s="49" t="str">
        <f t="shared" si="474"/>
        <v/>
      </c>
      <c r="BG62" s="49" t="str">
        <f t="shared" si="474"/>
        <v/>
      </c>
      <c r="BH62" s="49" t="str">
        <f t="shared" si="474"/>
        <v/>
      </c>
      <c r="BI62" s="49" t="str">
        <f t="shared" si="474"/>
        <v/>
      </c>
      <c r="BJ62" s="49" t="str">
        <f t="shared" si="474"/>
        <v/>
      </c>
      <c r="BK62" s="49" t="str">
        <f t="shared" si="474"/>
        <v/>
      </c>
      <c r="BL62" s="49" t="str">
        <f t="shared" si="474"/>
        <v/>
      </c>
      <c r="BM62" s="49" t="str">
        <f t="shared" si="474"/>
        <v/>
      </c>
      <c r="BN62" s="49" t="str">
        <f t="shared" si="474"/>
        <v/>
      </c>
      <c r="BO62" s="49" t="str">
        <f t="shared" si="474"/>
        <v/>
      </c>
      <c r="BP62" s="49" t="str">
        <f t="shared" si="474"/>
        <v/>
      </c>
      <c r="BQ62" s="49" t="str">
        <f t="shared" si="474"/>
        <v/>
      </c>
      <c r="BR62" s="49" t="str">
        <f t="shared" si="474"/>
        <v/>
      </c>
      <c r="BS62" s="49" t="str">
        <f t="shared" si="474"/>
        <v/>
      </c>
      <c r="BT62" s="49" t="str">
        <f t="shared" si="474"/>
        <v/>
      </c>
      <c r="BU62" s="49" t="str">
        <f t="shared" si="474"/>
        <v/>
      </c>
      <c r="BV62" s="49" t="str">
        <f t="shared" si="474"/>
        <v/>
      </c>
      <c r="BW62" s="49" t="str">
        <f t="shared" si="474"/>
        <v/>
      </c>
      <c r="BX62" s="49" t="str">
        <f t="shared" si="474"/>
        <v/>
      </c>
      <c r="BY62" s="49" t="str">
        <f t="shared" si="474"/>
        <v/>
      </c>
      <c r="BZ62" s="49" t="str">
        <f t="shared" si="474"/>
        <v/>
      </c>
      <c r="CA62" s="49" t="str">
        <f t="shared" si="474"/>
        <v/>
      </c>
      <c r="CB62" s="49" t="str">
        <f t="shared" si="474"/>
        <v/>
      </c>
      <c r="CC62" s="49" t="str">
        <f t="shared" si="474"/>
        <v/>
      </c>
      <c r="CD62" s="49" t="str">
        <f t="shared" si="474"/>
        <v/>
      </c>
      <c r="CE62" s="49" t="str">
        <f t="shared" si="474"/>
        <v/>
      </c>
      <c r="CF62" s="49" t="str">
        <f t="shared" si="474"/>
        <v/>
      </c>
      <c r="CG62" s="49" t="str">
        <f t="shared" si="474"/>
        <v/>
      </c>
      <c r="CH62" s="49" t="str">
        <f t="shared" si="474"/>
        <v/>
      </c>
      <c r="CI62" s="49" t="str">
        <f t="shared" si="474"/>
        <v/>
      </c>
      <c r="CJ62" s="49" t="str">
        <f t="shared" si="472"/>
        <v/>
      </c>
      <c r="CK62" s="49" t="str">
        <f t="shared" si="472"/>
        <v/>
      </c>
      <c r="CL62" s="49" t="str">
        <f t="shared" si="472"/>
        <v/>
      </c>
      <c r="CM62" s="49" t="str">
        <f t="shared" si="472"/>
        <v/>
      </c>
      <c r="CN62" s="49" t="str">
        <f t="shared" si="472"/>
        <v/>
      </c>
      <c r="CO62" s="49" t="str">
        <f t="shared" si="472"/>
        <v/>
      </c>
      <c r="CP62" s="49" t="str">
        <f t="shared" si="472"/>
        <v/>
      </c>
      <c r="CQ62" s="49" t="str">
        <f t="shared" si="472"/>
        <v/>
      </c>
      <c r="CR62" s="49" t="str">
        <f t="shared" si="472"/>
        <v/>
      </c>
      <c r="CS62" s="49" t="str">
        <f t="shared" si="472"/>
        <v/>
      </c>
      <c r="CT62" s="49" t="str">
        <f t="shared" si="472"/>
        <v/>
      </c>
      <c r="CU62" s="49" t="str">
        <f t="shared" si="472"/>
        <v/>
      </c>
      <c r="CV62" s="49" t="str">
        <f t="shared" si="472"/>
        <v/>
      </c>
      <c r="CW62" s="49" t="str">
        <f t="shared" si="472"/>
        <v/>
      </c>
      <c r="CX62" s="49" t="str">
        <f t="shared" si="472"/>
        <v/>
      </c>
      <c r="CY62" s="49" t="str">
        <f t="shared" si="472"/>
        <v/>
      </c>
      <c r="CZ62" s="49" t="str">
        <f t="shared" si="472"/>
        <v/>
      </c>
      <c r="DA62" s="49" t="str">
        <f t="shared" si="472"/>
        <v/>
      </c>
      <c r="DB62" s="49" t="str">
        <f t="shared" si="472"/>
        <v/>
      </c>
      <c r="DC62" s="49" t="str">
        <f t="shared" si="472"/>
        <v/>
      </c>
      <c r="DD62" s="49" t="str">
        <f t="shared" si="472"/>
        <v/>
      </c>
      <c r="DE62" s="49" t="str">
        <f t="shared" si="472"/>
        <v/>
      </c>
      <c r="DF62" s="49" t="str">
        <f t="shared" si="472"/>
        <v/>
      </c>
      <c r="DG62" s="49" t="str">
        <f t="shared" si="472"/>
        <v/>
      </c>
      <c r="DH62" s="49" t="str">
        <f t="shared" si="472"/>
        <v/>
      </c>
      <c r="DI62" s="49" t="str">
        <f t="shared" si="472"/>
        <v/>
      </c>
      <c r="DJ62" s="49" t="str">
        <f t="shared" si="472"/>
        <v/>
      </c>
      <c r="DK62" s="49" t="str">
        <f t="shared" si="472"/>
        <v/>
      </c>
      <c r="DL62" s="49" t="str">
        <f t="shared" si="472"/>
        <v/>
      </c>
      <c r="DM62" s="49" t="str">
        <f t="shared" si="472"/>
        <v/>
      </c>
      <c r="DN62" s="49" t="str">
        <f t="shared" si="472"/>
        <v/>
      </c>
      <c r="DO62" s="49" t="str">
        <f t="shared" si="472"/>
        <v/>
      </c>
      <c r="DP62" s="49" t="str">
        <f t="shared" si="472"/>
        <v/>
      </c>
      <c r="DQ62" s="49" t="str">
        <f t="shared" si="472"/>
        <v/>
      </c>
      <c r="DR62" s="49" t="str">
        <f t="shared" si="472"/>
        <v/>
      </c>
      <c r="DS62" s="183" t="str">
        <f t="shared" si="213"/>
        <v/>
      </c>
      <c r="DT62" s="49" t="str">
        <f t="shared" si="214"/>
        <v/>
      </c>
      <c r="DU62" s="49" t="str">
        <f t="shared" ref="DU62:GF65" si="475">IF(ISNONTEXT($V62),DT62+$V62,"")</f>
        <v/>
      </c>
      <c r="DV62" s="49" t="str">
        <f t="shared" si="475"/>
        <v/>
      </c>
      <c r="DW62" s="49" t="str">
        <f t="shared" si="475"/>
        <v/>
      </c>
      <c r="DX62" s="49" t="str">
        <f t="shared" si="475"/>
        <v/>
      </c>
      <c r="DY62" s="49" t="str">
        <f t="shared" si="475"/>
        <v/>
      </c>
      <c r="DZ62" s="49" t="str">
        <f t="shared" si="475"/>
        <v/>
      </c>
      <c r="EA62" s="49" t="str">
        <f t="shared" si="475"/>
        <v/>
      </c>
      <c r="EB62" s="49" t="str">
        <f t="shared" si="475"/>
        <v/>
      </c>
      <c r="EC62" s="49" t="str">
        <f t="shared" si="475"/>
        <v/>
      </c>
      <c r="ED62" s="49" t="str">
        <f t="shared" si="475"/>
        <v/>
      </c>
      <c r="EE62" s="49" t="str">
        <f t="shared" si="475"/>
        <v/>
      </c>
      <c r="EF62" s="49" t="str">
        <f t="shared" si="475"/>
        <v/>
      </c>
      <c r="EG62" s="49" t="str">
        <f t="shared" si="475"/>
        <v/>
      </c>
      <c r="EH62" s="49" t="str">
        <f t="shared" si="475"/>
        <v/>
      </c>
      <c r="EI62" s="49" t="str">
        <f t="shared" si="475"/>
        <v/>
      </c>
      <c r="EJ62" s="49" t="str">
        <f t="shared" si="475"/>
        <v/>
      </c>
      <c r="EK62" s="49" t="str">
        <f t="shared" si="475"/>
        <v/>
      </c>
      <c r="EL62" s="49" t="str">
        <f t="shared" si="475"/>
        <v/>
      </c>
      <c r="EM62" s="49" t="str">
        <f t="shared" si="475"/>
        <v/>
      </c>
      <c r="EN62" s="49" t="str">
        <f t="shared" si="475"/>
        <v/>
      </c>
      <c r="EO62" s="49" t="str">
        <f t="shared" si="475"/>
        <v/>
      </c>
      <c r="EP62" s="49" t="str">
        <f t="shared" si="475"/>
        <v/>
      </c>
      <c r="EQ62" s="49" t="str">
        <f t="shared" si="475"/>
        <v/>
      </c>
      <c r="ER62" s="49" t="str">
        <f t="shared" si="475"/>
        <v/>
      </c>
      <c r="ES62" s="49" t="str">
        <f t="shared" si="475"/>
        <v/>
      </c>
      <c r="ET62" s="49" t="str">
        <f t="shared" si="475"/>
        <v/>
      </c>
      <c r="EU62" s="49" t="str">
        <f t="shared" si="475"/>
        <v/>
      </c>
      <c r="EV62" s="49" t="str">
        <f t="shared" si="475"/>
        <v/>
      </c>
      <c r="EW62" s="49" t="str">
        <f t="shared" si="475"/>
        <v/>
      </c>
      <c r="EX62" s="49" t="str">
        <f t="shared" si="475"/>
        <v/>
      </c>
      <c r="EY62" s="49" t="str">
        <f t="shared" si="475"/>
        <v/>
      </c>
      <c r="EZ62" s="49" t="str">
        <f t="shared" si="475"/>
        <v/>
      </c>
      <c r="FA62" s="49" t="str">
        <f t="shared" si="475"/>
        <v/>
      </c>
      <c r="FB62" s="49" t="str">
        <f t="shared" si="475"/>
        <v/>
      </c>
      <c r="FC62" s="49" t="str">
        <f t="shared" si="475"/>
        <v/>
      </c>
      <c r="FD62" s="49" t="str">
        <f t="shared" si="475"/>
        <v/>
      </c>
      <c r="FE62" s="49" t="str">
        <f t="shared" si="475"/>
        <v/>
      </c>
      <c r="FF62" s="49" t="str">
        <f t="shared" si="475"/>
        <v/>
      </c>
      <c r="FG62" s="49" t="str">
        <f t="shared" si="475"/>
        <v/>
      </c>
      <c r="FH62" s="49" t="str">
        <f t="shared" si="475"/>
        <v/>
      </c>
      <c r="FI62" s="49" t="str">
        <f t="shared" si="475"/>
        <v/>
      </c>
      <c r="FJ62" s="49" t="str">
        <f t="shared" si="475"/>
        <v/>
      </c>
      <c r="FK62" s="49" t="str">
        <f t="shared" si="475"/>
        <v/>
      </c>
      <c r="FL62" s="49" t="str">
        <f t="shared" si="475"/>
        <v/>
      </c>
      <c r="FM62" s="49" t="str">
        <f t="shared" si="475"/>
        <v/>
      </c>
      <c r="FN62" s="49" t="str">
        <f t="shared" si="475"/>
        <v/>
      </c>
      <c r="FO62" s="49" t="str">
        <f t="shared" si="475"/>
        <v/>
      </c>
      <c r="FP62" s="49" t="str">
        <f t="shared" si="475"/>
        <v/>
      </c>
      <c r="FQ62" s="49" t="str">
        <f t="shared" si="475"/>
        <v/>
      </c>
      <c r="FR62" s="49" t="str">
        <f t="shared" si="475"/>
        <v/>
      </c>
      <c r="FS62" s="49" t="str">
        <f t="shared" si="475"/>
        <v/>
      </c>
      <c r="FT62" s="49" t="str">
        <f t="shared" si="475"/>
        <v/>
      </c>
      <c r="FU62" s="49" t="str">
        <f t="shared" si="475"/>
        <v/>
      </c>
      <c r="FV62" s="49" t="str">
        <f t="shared" si="475"/>
        <v/>
      </c>
      <c r="FW62" s="49" t="str">
        <f t="shared" si="475"/>
        <v/>
      </c>
      <c r="FX62" s="49" t="str">
        <f t="shared" si="475"/>
        <v/>
      </c>
      <c r="FY62" s="49" t="str">
        <f t="shared" si="475"/>
        <v/>
      </c>
      <c r="FZ62" s="49" t="str">
        <f t="shared" si="475"/>
        <v/>
      </c>
      <c r="GA62" s="49" t="str">
        <f t="shared" si="475"/>
        <v/>
      </c>
      <c r="GB62" s="49" t="str">
        <f t="shared" si="475"/>
        <v/>
      </c>
      <c r="GC62" s="49" t="str">
        <f t="shared" si="475"/>
        <v/>
      </c>
      <c r="GD62" s="49" t="str">
        <f t="shared" si="475"/>
        <v/>
      </c>
      <c r="GE62" s="49" t="str">
        <f t="shared" si="475"/>
        <v/>
      </c>
      <c r="GF62" s="49" t="str">
        <f t="shared" si="475"/>
        <v/>
      </c>
      <c r="GG62" s="49" t="str">
        <f t="shared" si="473"/>
        <v/>
      </c>
      <c r="GH62" s="49" t="str">
        <f t="shared" si="473"/>
        <v/>
      </c>
      <c r="GI62" s="49" t="str">
        <f t="shared" si="473"/>
        <v/>
      </c>
      <c r="GJ62" s="49" t="str">
        <f t="shared" si="473"/>
        <v/>
      </c>
      <c r="GK62" s="49" t="str">
        <f t="shared" si="473"/>
        <v/>
      </c>
      <c r="GL62" s="49" t="str">
        <f t="shared" si="473"/>
        <v/>
      </c>
      <c r="GM62" s="49" t="str">
        <f t="shared" si="473"/>
        <v/>
      </c>
      <c r="GN62" s="49" t="str">
        <f t="shared" si="473"/>
        <v/>
      </c>
      <c r="GO62" s="49" t="str">
        <f t="shared" si="473"/>
        <v/>
      </c>
      <c r="GP62" s="49" t="str">
        <f t="shared" si="473"/>
        <v/>
      </c>
      <c r="GQ62" s="49" t="str">
        <f t="shared" si="473"/>
        <v/>
      </c>
      <c r="GR62" s="49" t="str">
        <f t="shared" si="473"/>
        <v/>
      </c>
      <c r="GS62" s="49" t="str">
        <f t="shared" si="473"/>
        <v/>
      </c>
      <c r="GT62" s="49" t="str">
        <f t="shared" si="473"/>
        <v/>
      </c>
      <c r="GU62" s="49" t="str">
        <f t="shared" si="473"/>
        <v/>
      </c>
      <c r="GV62" s="49" t="str">
        <f t="shared" si="473"/>
        <v/>
      </c>
      <c r="GW62" s="49" t="str">
        <f t="shared" si="473"/>
        <v/>
      </c>
      <c r="GX62" s="49" t="str">
        <f t="shared" si="473"/>
        <v/>
      </c>
      <c r="GY62" s="49" t="str">
        <f t="shared" si="473"/>
        <v/>
      </c>
      <c r="GZ62" s="49" t="str">
        <f t="shared" si="473"/>
        <v/>
      </c>
      <c r="HA62" s="49" t="str">
        <f t="shared" si="473"/>
        <v/>
      </c>
      <c r="HB62" s="49" t="str">
        <f t="shared" si="473"/>
        <v/>
      </c>
      <c r="HC62" s="49" t="str">
        <f t="shared" si="473"/>
        <v/>
      </c>
      <c r="HD62" s="49" t="str">
        <f t="shared" si="473"/>
        <v/>
      </c>
      <c r="HE62" s="49" t="str">
        <f t="shared" si="473"/>
        <v/>
      </c>
      <c r="HF62" s="49" t="str">
        <f t="shared" si="473"/>
        <v/>
      </c>
      <c r="HG62" s="49" t="str">
        <f t="shared" si="473"/>
        <v/>
      </c>
      <c r="HH62" s="49" t="str">
        <f t="shared" si="473"/>
        <v/>
      </c>
      <c r="HI62" s="49" t="str">
        <f t="shared" si="473"/>
        <v/>
      </c>
      <c r="HJ62" s="49" t="str">
        <f t="shared" si="473"/>
        <v/>
      </c>
      <c r="HK62" s="49" t="str">
        <f t="shared" si="473"/>
        <v/>
      </c>
      <c r="HL62" s="49" t="str">
        <f t="shared" si="473"/>
        <v/>
      </c>
      <c r="HM62" s="49" t="str">
        <f t="shared" si="473"/>
        <v/>
      </c>
      <c r="HN62" s="49" t="str">
        <f t="shared" si="473"/>
        <v/>
      </c>
      <c r="HO62" s="49" t="str">
        <f t="shared" si="473"/>
        <v/>
      </c>
      <c r="HP62" s="169" t="e">
        <f t="shared" si="247"/>
        <v>#N/A</v>
      </c>
      <c r="HQ62" s="169" t="e">
        <f t="shared" si="248"/>
        <v>#N/A</v>
      </c>
      <c r="HR62" s="169" t="e">
        <f t="shared" si="249"/>
        <v>#N/A</v>
      </c>
      <c r="HS62" s="169" t="e">
        <f t="shared" si="250"/>
        <v>#N/A</v>
      </c>
      <c r="HT62" s="169" t="e">
        <f t="shared" si="251"/>
        <v>#N/A</v>
      </c>
      <c r="HU62" s="169" t="e">
        <f t="shared" si="252"/>
        <v>#N/A</v>
      </c>
      <c r="HV62" s="169" t="e">
        <f t="shared" si="253"/>
        <v>#N/A</v>
      </c>
      <c r="HW62" s="169" t="e">
        <f t="shared" si="254"/>
        <v>#N/A</v>
      </c>
      <c r="HX62" s="169" t="e">
        <f t="shared" si="255"/>
        <v>#N/A</v>
      </c>
      <c r="HY62" s="169" t="e">
        <f t="shared" si="256"/>
        <v>#N/A</v>
      </c>
      <c r="HZ62" s="169" t="e">
        <f t="shared" si="257"/>
        <v>#N/A</v>
      </c>
      <c r="IA62" s="169" t="e">
        <f t="shared" si="258"/>
        <v>#N/A</v>
      </c>
      <c r="IB62" s="169" t="e">
        <f t="shared" si="259"/>
        <v>#N/A</v>
      </c>
      <c r="IC62" s="169" t="e">
        <f t="shared" si="260"/>
        <v>#N/A</v>
      </c>
      <c r="ID62" s="169" t="e">
        <f t="shared" si="261"/>
        <v>#N/A</v>
      </c>
      <c r="IE62" s="169" t="e">
        <f t="shared" si="262"/>
        <v>#N/A</v>
      </c>
      <c r="IF62" s="169" t="e">
        <f t="shared" si="263"/>
        <v>#N/A</v>
      </c>
      <c r="IG62" s="169" t="e">
        <f t="shared" si="264"/>
        <v>#N/A</v>
      </c>
      <c r="IH62" s="169" t="e">
        <f t="shared" si="265"/>
        <v>#N/A</v>
      </c>
      <c r="II62" s="169" t="e">
        <f t="shared" si="266"/>
        <v>#N/A</v>
      </c>
      <c r="IJ62" s="169" t="e">
        <f t="shared" si="267"/>
        <v>#N/A</v>
      </c>
      <c r="IK62" s="169" t="e">
        <f t="shared" si="268"/>
        <v>#N/A</v>
      </c>
      <c r="IL62" s="169" t="e">
        <f t="shared" si="269"/>
        <v>#N/A</v>
      </c>
      <c r="IM62" s="169" t="e">
        <f t="shared" si="270"/>
        <v>#N/A</v>
      </c>
      <c r="IN62" s="169" t="e">
        <f t="shared" si="271"/>
        <v>#N/A</v>
      </c>
      <c r="IO62" s="169" t="e">
        <f t="shared" si="272"/>
        <v>#N/A</v>
      </c>
      <c r="IP62" s="169" t="e">
        <f t="shared" si="273"/>
        <v>#N/A</v>
      </c>
      <c r="IQ62" s="169" t="e">
        <f t="shared" si="274"/>
        <v>#N/A</v>
      </c>
      <c r="IR62" s="169" t="e">
        <f t="shared" si="275"/>
        <v>#N/A</v>
      </c>
      <c r="IS62" s="169" t="e">
        <f t="shared" si="276"/>
        <v>#N/A</v>
      </c>
      <c r="IT62" s="169" t="e">
        <f t="shared" si="277"/>
        <v>#N/A</v>
      </c>
      <c r="IU62" s="169" t="e">
        <f t="shared" si="278"/>
        <v>#N/A</v>
      </c>
      <c r="IV62" s="169" t="e">
        <f t="shared" si="279"/>
        <v>#N/A</v>
      </c>
      <c r="IW62" s="169" t="e">
        <f t="shared" si="280"/>
        <v>#N/A</v>
      </c>
      <c r="IX62" s="169" t="e">
        <f t="shared" si="281"/>
        <v>#N/A</v>
      </c>
      <c r="IY62" s="169" t="e">
        <f t="shared" si="282"/>
        <v>#N/A</v>
      </c>
      <c r="IZ62" s="169" t="e">
        <f t="shared" si="283"/>
        <v>#N/A</v>
      </c>
      <c r="JA62" s="169" t="e">
        <f t="shared" si="284"/>
        <v>#N/A</v>
      </c>
      <c r="JB62" s="169" t="e">
        <f t="shared" si="285"/>
        <v>#N/A</v>
      </c>
      <c r="JC62" s="169" t="e">
        <f t="shared" si="286"/>
        <v>#N/A</v>
      </c>
      <c r="JD62" s="169" t="e">
        <f t="shared" si="287"/>
        <v>#N/A</v>
      </c>
      <c r="JE62" s="169" t="e">
        <f t="shared" si="288"/>
        <v>#N/A</v>
      </c>
      <c r="JF62" s="169" t="e">
        <f t="shared" si="289"/>
        <v>#N/A</v>
      </c>
      <c r="JG62" s="169" t="e">
        <f t="shared" si="290"/>
        <v>#N/A</v>
      </c>
      <c r="JH62" s="169" t="e">
        <f t="shared" si="291"/>
        <v>#N/A</v>
      </c>
      <c r="JI62" s="169" t="e">
        <f t="shared" si="292"/>
        <v>#N/A</v>
      </c>
      <c r="JJ62" s="169" t="e">
        <f t="shared" si="293"/>
        <v>#N/A</v>
      </c>
      <c r="JK62" s="169" t="e">
        <f t="shared" si="294"/>
        <v>#N/A</v>
      </c>
      <c r="JL62" s="169" t="e">
        <f t="shared" si="295"/>
        <v>#N/A</v>
      </c>
      <c r="JM62" s="169" t="e">
        <f t="shared" si="296"/>
        <v>#N/A</v>
      </c>
      <c r="JN62" s="169" t="e">
        <f t="shared" si="297"/>
        <v>#N/A</v>
      </c>
      <c r="JO62" s="169" t="e">
        <f t="shared" si="298"/>
        <v>#N/A</v>
      </c>
      <c r="JP62" s="169" t="e">
        <f t="shared" si="299"/>
        <v>#N/A</v>
      </c>
      <c r="JQ62" s="169" t="e">
        <f t="shared" si="300"/>
        <v>#N/A</v>
      </c>
      <c r="JR62" s="169" t="e">
        <f t="shared" si="301"/>
        <v>#N/A</v>
      </c>
      <c r="JS62" s="169" t="e">
        <f t="shared" si="302"/>
        <v>#N/A</v>
      </c>
      <c r="JT62" s="169" t="e">
        <f t="shared" si="303"/>
        <v>#N/A</v>
      </c>
      <c r="JU62" s="169" t="e">
        <f t="shared" si="304"/>
        <v>#N/A</v>
      </c>
      <c r="JV62" s="169" t="e">
        <f t="shared" si="305"/>
        <v>#N/A</v>
      </c>
      <c r="JW62" s="169" t="e">
        <f t="shared" si="306"/>
        <v>#N/A</v>
      </c>
      <c r="JX62" s="169" t="e">
        <f t="shared" si="307"/>
        <v>#N/A</v>
      </c>
      <c r="JY62" s="169" t="e">
        <f t="shared" si="308"/>
        <v>#N/A</v>
      </c>
      <c r="JZ62" s="169" t="e">
        <f t="shared" si="309"/>
        <v>#N/A</v>
      </c>
      <c r="KA62" s="169" t="e">
        <f t="shared" si="310"/>
        <v>#N/A</v>
      </c>
      <c r="KB62" s="169" t="e">
        <f t="shared" si="311"/>
        <v>#N/A</v>
      </c>
      <c r="KC62" s="169" t="e">
        <f t="shared" si="312"/>
        <v>#N/A</v>
      </c>
      <c r="KD62" s="169" t="e">
        <f t="shared" si="313"/>
        <v>#N/A</v>
      </c>
      <c r="KE62" s="169" t="e">
        <f t="shared" si="314"/>
        <v>#N/A</v>
      </c>
      <c r="KF62" s="169" t="e">
        <f t="shared" si="315"/>
        <v>#N/A</v>
      </c>
      <c r="KG62" s="169" t="e">
        <f t="shared" si="316"/>
        <v>#N/A</v>
      </c>
      <c r="KH62" s="169" t="e">
        <f t="shared" si="317"/>
        <v>#N/A</v>
      </c>
      <c r="KI62" s="169" t="e">
        <f t="shared" si="318"/>
        <v>#N/A</v>
      </c>
      <c r="KJ62" s="169" t="e">
        <f t="shared" si="319"/>
        <v>#N/A</v>
      </c>
      <c r="KK62" s="169" t="e">
        <f t="shared" si="320"/>
        <v>#N/A</v>
      </c>
      <c r="KL62" s="169" t="e">
        <f t="shared" si="321"/>
        <v>#N/A</v>
      </c>
      <c r="KM62" s="169" t="e">
        <f t="shared" si="322"/>
        <v>#N/A</v>
      </c>
      <c r="KN62" s="169" t="e">
        <f t="shared" si="323"/>
        <v>#N/A</v>
      </c>
      <c r="KO62" s="169" t="e">
        <f t="shared" si="324"/>
        <v>#N/A</v>
      </c>
      <c r="KP62" s="169" t="e">
        <f t="shared" si="325"/>
        <v>#N/A</v>
      </c>
      <c r="KQ62" s="169" t="e">
        <f t="shared" si="326"/>
        <v>#N/A</v>
      </c>
      <c r="KR62" s="169" t="e">
        <f t="shared" si="327"/>
        <v>#N/A</v>
      </c>
      <c r="KS62" s="169" t="e">
        <f t="shared" si="328"/>
        <v>#N/A</v>
      </c>
      <c r="KT62" s="169" t="e">
        <f t="shared" si="329"/>
        <v>#N/A</v>
      </c>
      <c r="KU62" s="169" t="e">
        <f t="shared" si="330"/>
        <v>#N/A</v>
      </c>
      <c r="KV62" s="169" t="e">
        <f t="shared" si="331"/>
        <v>#N/A</v>
      </c>
      <c r="KW62" s="169" t="e">
        <f t="shared" si="332"/>
        <v>#N/A</v>
      </c>
      <c r="KX62" s="169" t="e">
        <f t="shared" si="333"/>
        <v>#N/A</v>
      </c>
      <c r="KY62" s="169" t="e">
        <f t="shared" si="334"/>
        <v>#N/A</v>
      </c>
      <c r="KZ62" s="169" t="e">
        <f t="shared" si="335"/>
        <v>#N/A</v>
      </c>
      <c r="LA62" s="169" t="e">
        <f t="shared" si="336"/>
        <v>#N/A</v>
      </c>
      <c r="LB62" s="169" t="e">
        <f t="shared" si="337"/>
        <v>#N/A</v>
      </c>
      <c r="LC62" s="169" t="e">
        <f t="shared" si="338"/>
        <v>#N/A</v>
      </c>
      <c r="LD62" s="169" t="e">
        <f t="shared" si="339"/>
        <v>#N/A</v>
      </c>
      <c r="LE62" s="169" t="e">
        <f t="shared" si="340"/>
        <v>#N/A</v>
      </c>
      <c r="LF62" s="169" t="e">
        <f t="shared" si="341"/>
        <v>#N/A</v>
      </c>
      <c r="LG62" s="169" t="e">
        <f t="shared" si="342"/>
        <v>#N/A</v>
      </c>
      <c r="LH62" s="169" t="e">
        <f t="shared" si="343"/>
        <v>#N/A</v>
      </c>
      <c r="LI62" s="169" t="e">
        <f t="shared" si="344"/>
        <v>#N/A</v>
      </c>
      <c r="LJ62" s="169" t="e">
        <f t="shared" si="345"/>
        <v>#N/A</v>
      </c>
      <c r="LK62" s="169" t="e">
        <f t="shared" si="346"/>
        <v>#N/A</v>
      </c>
      <c r="LL62" s="169" t="e">
        <f t="shared" si="347"/>
        <v>#N/A</v>
      </c>
      <c r="LM62" s="169" t="e">
        <f t="shared" si="348"/>
        <v>#N/A</v>
      </c>
      <c r="LN62" s="169" t="e">
        <f t="shared" si="349"/>
        <v>#N/A</v>
      </c>
      <c r="LO62" s="169" t="e">
        <f t="shared" si="350"/>
        <v>#N/A</v>
      </c>
      <c r="LP62" s="169" t="e">
        <f t="shared" si="351"/>
        <v>#N/A</v>
      </c>
      <c r="LQ62" s="169" t="e">
        <f t="shared" si="352"/>
        <v>#N/A</v>
      </c>
      <c r="LR62" s="169" t="e">
        <f t="shared" si="353"/>
        <v>#N/A</v>
      </c>
      <c r="LS62" s="169" t="e">
        <f t="shared" si="354"/>
        <v>#N/A</v>
      </c>
      <c r="LT62" s="169" t="e">
        <f t="shared" si="355"/>
        <v>#N/A</v>
      </c>
      <c r="LU62" s="169" t="e">
        <f t="shared" si="356"/>
        <v>#N/A</v>
      </c>
      <c r="LV62" s="169" t="e">
        <f t="shared" si="357"/>
        <v>#N/A</v>
      </c>
      <c r="LW62" s="169" t="e">
        <f t="shared" si="358"/>
        <v>#N/A</v>
      </c>
      <c r="LX62" s="169" t="e">
        <f t="shared" si="359"/>
        <v>#N/A</v>
      </c>
      <c r="LY62" s="169" t="e">
        <f t="shared" si="360"/>
        <v>#N/A</v>
      </c>
      <c r="LZ62" s="169" t="e">
        <f t="shared" si="361"/>
        <v>#N/A</v>
      </c>
      <c r="MA62" s="169" t="e">
        <f t="shared" si="362"/>
        <v>#N/A</v>
      </c>
      <c r="MB62" s="169" t="e">
        <f t="shared" si="363"/>
        <v>#N/A</v>
      </c>
      <c r="MC62" s="169" t="e">
        <f t="shared" si="364"/>
        <v>#N/A</v>
      </c>
      <c r="MD62" s="169" t="e">
        <f t="shared" si="365"/>
        <v>#N/A</v>
      </c>
      <c r="ME62" s="169" t="e">
        <f t="shared" si="366"/>
        <v>#N/A</v>
      </c>
      <c r="MF62" s="169" t="e">
        <f t="shared" si="367"/>
        <v>#N/A</v>
      </c>
      <c r="MG62" s="169" t="e">
        <f t="shared" si="368"/>
        <v>#N/A</v>
      </c>
      <c r="MH62" s="169" t="e">
        <f t="shared" si="369"/>
        <v>#N/A</v>
      </c>
      <c r="MI62" s="169" t="e">
        <f t="shared" si="370"/>
        <v>#N/A</v>
      </c>
      <c r="MJ62" s="169" t="e">
        <f t="shared" si="371"/>
        <v>#N/A</v>
      </c>
      <c r="MK62" s="169" t="e">
        <f t="shared" si="372"/>
        <v>#N/A</v>
      </c>
      <c r="ML62" s="169" t="e">
        <f t="shared" si="373"/>
        <v>#N/A</v>
      </c>
      <c r="MM62" s="169" t="e">
        <f t="shared" si="374"/>
        <v>#N/A</v>
      </c>
      <c r="MN62" s="169" t="e">
        <f t="shared" si="375"/>
        <v>#N/A</v>
      </c>
      <c r="MO62" s="169" t="e">
        <f t="shared" si="376"/>
        <v>#N/A</v>
      </c>
      <c r="MP62" s="169" t="e">
        <f t="shared" si="377"/>
        <v>#N/A</v>
      </c>
      <c r="MQ62" s="169" t="e">
        <f t="shared" si="378"/>
        <v>#N/A</v>
      </c>
      <c r="MR62" s="169" t="e">
        <f t="shared" si="379"/>
        <v>#N/A</v>
      </c>
      <c r="MS62" s="169" t="e">
        <f t="shared" si="380"/>
        <v>#N/A</v>
      </c>
      <c r="MT62" s="169" t="e">
        <f t="shared" si="381"/>
        <v>#N/A</v>
      </c>
      <c r="MU62" s="169" t="e">
        <f t="shared" si="382"/>
        <v>#N/A</v>
      </c>
      <c r="MV62" s="169" t="e">
        <f t="shared" si="383"/>
        <v>#N/A</v>
      </c>
      <c r="MW62" s="169" t="e">
        <f t="shared" si="384"/>
        <v>#N/A</v>
      </c>
      <c r="MX62" s="169" t="e">
        <f t="shared" si="385"/>
        <v>#N/A</v>
      </c>
      <c r="MY62" s="169" t="e">
        <f t="shared" si="386"/>
        <v>#N/A</v>
      </c>
      <c r="MZ62" s="169" t="e">
        <f t="shared" si="387"/>
        <v>#N/A</v>
      </c>
      <c r="NA62" s="169" t="e">
        <f t="shared" si="388"/>
        <v>#N/A</v>
      </c>
      <c r="NB62" s="169" t="e">
        <f t="shared" si="389"/>
        <v>#N/A</v>
      </c>
      <c r="NC62" s="169" t="e">
        <f t="shared" si="390"/>
        <v>#N/A</v>
      </c>
      <c r="ND62" s="169" t="e">
        <f t="shared" si="391"/>
        <v>#N/A</v>
      </c>
      <c r="NE62" s="169" t="e">
        <f t="shared" si="392"/>
        <v>#N/A</v>
      </c>
      <c r="NF62" s="169" t="e">
        <f t="shared" si="393"/>
        <v>#N/A</v>
      </c>
      <c r="NG62" s="169" t="e">
        <f t="shared" si="394"/>
        <v>#N/A</v>
      </c>
      <c r="NH62" s="169" t="e">
        <f t="shared" si="395"/>
        <v>#N/A</v>
      </c>
      <c r="NI62" s="169" t="e">
        <f t="shared" si="396"/>
        <v>#N/A</v>
      </c>
      <c r="NJ62" s="169" t="e">
        <f t="shared" si="397"/>
        <v>#N/A</v>
      </c>
      <c r="NK62" s="169" t="e">
        <f t="shared" si="398"/>
        <v>#N/A</v>
      </c>
      <c r="NL62" s="169" t="e">
        <f t="shared" si="399"/>
        <v>#N/A</v>
      </c>
      <c r="NM62" s="169" t="e">
        <f t="shared" si="400"/>
        <v>#N/A</v>
      </c>
      <c r="NN62" s="169" t="e">
        <f t="shared" si="401"/>
        <v>#N/A</v>
      </c>
      <c r="NO62" s="169" t="e">
        <f t="shared" si="402"/>
        <v>#N/A</v>
      </c>
      <c r="NP62" s="169" t="e">
        <f t="shared" si="403"/>
        <v>#N/A</v>
      </c>
      <c r="NQ62" s="169" t="e">
        <f t="shared" si="404"/>
        <v>#N/A</v>
      </c>
      <c r="NR62" s="169" t="e">
        <f t="shared" si="405"/>
        <v>#N/A</v>
      </c>
      <c r="NS62" s="169" t="e">
        <f t="shared" si="406"/>
        <v>#N/A</v>
      </c>
      <c r="NT62" s="169" t="e">
        <f t="shared" si="407"/>
        <v>#N/A</v>
      </c>
      <c r="NU62" s="169" t="e">
        <f t="shared" si="408"/>
        <v>#N/A</v>
      </c>
      <c r="NV62" s="169" t="e">
        <f t="shared" si="409"/>
        <v>#N/A</v>
      </c>
      <c r="NW62" s="169" t="e">
        <f t="shared" si="410"/>
        <v>#N/A</v>
      </c>
      <c r="NX62" s="169" t="e">
        <f t="shared" si="411"/>
        <v>#N/A</v>
      </c>
      <c r="NY62" s="169" t="e">
        <f t="shared" si="412"/>
        <v>#N/A</v>
      </c>
      <c r="NZ62" s="169" t="e">
        <f t="shared" si="413"/>
        <v>#N/A</v>
      </c>
      <c r="OA62" s="169" t="e">
        <f t="shared" si="414"/>
        <v>#N/A</v>
      </c>
      <c r="OB62" s="169" t="e">
        <f t="shared" si="415"/>
        <v>#N/A</v>
      </c>
      <c r="OC62" s="169" t="e">
        <f t="shared" si="416"/>
        <v>#N/A</v>
      </c>
      <c r="OD62" s="169" t="e">
        <f t="shared" si="417"/>
        <v>#N/A</v>
      </c>
      <c r="OE62" s="169" t="e">
        <f t="shared" si="418"/>
        <v>#N/A</v>
      </c>
      <c r="OF62" s="169" t="e">
        <f t="shared" si="419"/>
        <v>#N/A</v>
      </c>
      <c r="OG62" s="169" t="e">
        <f t="shared" si="420"/>
        <v>#N/A</v>
      </c>
      <c r="OH62" s="169" t="e">
        <f t="shared" si="421"/>
        <v>#N/A</v>
      </c>
      <c r="OI62" s="169" t="e">
        <f t="shared" si="422"/>
        <v>#N/A</v>
      </c>
      <c r="OJ62" s="169" t="e">
        <f t="shared" si="423"/>
        <v>#N/A</v>
      </c>
      <c r="OK62" s="169" t="e">
        <f t="shared" si="424"/>
        <v>#N/A</v>
      </c>
      <c r="OL62" s="169" t="e">
        <f t="shared" si="425"/>
        <v>#N/A</v>
      </c>
      <c r="OM62" s="169" t="e">
        <f t="shared" si="426"/>
        <v>#N/A</v>
      </c>
      <c r="ON62" s="169" t="e">
        <f t="shared" si="427"/>
        <v>#N/A</v>
      </c>
      <c r="OO62" s="169" t="e">
        <f t="shared" si="428"/>
        <v>#N/A</v>
      </c>
      <c r="OP62" s="169" t="e">
        <f t="shared" si="429"/>
        <v>#N/A</v>
      </c>
      <c r="OQ62" s="169" t="e">
        <f t="shared" si="430"/>
        <v>#N/A</v>
      </c>
      <c r="OR62" s="169" t="e">
        <f t="shared" si="431"/>
        <v>#N/A</v>
      </c>
      <c r="OS62" s="169" t="e">
        <f t="shared" si="432"/>
        <v>#N/A</v>
      </c>
      <c r="OT62" s="169" t="e">
        <f t="shared" si="433"/>
        <v>#N/A</v>
      </c>
      <c r="OU62" s="169" t="e">
        <f t="shared" si="434"/>
        <v>#N/A</v>
      </c>
      <c r="OV62" s="169" t="e">
        <f t="shared" si="435"/>
        <v>#N/A</v>
      </c>
      <c r="OW62" s="169" t="e">
        <f t="shared" si="436"/>
        <v>#N/A</v>
      </c>
      <c r="OX62" s="169" t="e">
        <f t="shared" si="437"/>
        <v>#N/A</v>
      </c>
      <c r="OY62" s="169" t="e">
        <f t="shared" si="438"/>
        <v>#N/A</v>
      </c>
      <c r="OZ62" s="169" t="e">
        <f t="shared" si="439"/>
        <v>#N/A</v>
      </c>
      <c r="PA62" s="169" t="e">
        <f t="shared" si="440"/>
        <v>#N/A</v>
      </c>
      <c r="PB62" s="169" t="e">
        <f t="shared" si="441"/>
        <v>#N/A</v>
      </c>
      <c r="PC62" s="169" t="e">
        <f t="shared" si="442"/>
        <v>#N/A</v>
      </c>
      <c r="PD62" s="169" t="e">
        <f t="shared" si="443"/>
        <v>#N/A</v>
      </c>
      <c r="PE62" s="169" t="e">
        <f t="shared" si="444"/>
        <v>#N/A</v>
      </c>
      <c r="PF62" s="169" t="e">
        <f t="shared" si="445"/>
        <v>#N/A</v>
      </c>
      <c r="PG62" s="169" t="e">
        <f t="shared" si="446"/>
        <v>#N/A</v>
      </c>
      <c r="PH62" s="169" t="e">
        <f t="shared" si="447"/>
        <v>#N/A</v>
      </c>
    </row>
    <row r="63" spans="1:424" hidden="1" x14ac:dyDescent="0.75">
      <c r="A63" s="4">
        <v>60</v>
      </c>
      <c r="B63" s="96" t="str">
        <f t="shared" si="208"/>
        <v/>
      </c>
      <c r="C63" s="95"/>
      <c r="D63" s="96" t="str">
        <f t="shared" si="209"/>
        <v/>
      </c>
      <c r="E63" s="124" t="str">
        <f t="shared" si="0"/>
        <v/>
      </c>
      <c r="F63" s="124" t="str">
        <f t="shared" si="1"/>
        <v/>
      </c>
      <c r="G63" s="73" t="str">
        <f t="shared" si="210"/>
        <v/>
      </c>
      <c r="H63" s="23"/>
      <c r="I63" s="57"/>
      <c r="J63" s="280"/>
      <c r="K63" s="74" t="str">
        <f>IF(AND(B63&gt;0,C63&gt;0,D63&gt;0),IF(ISBLANK(J63),IF(ISBLANK(H63),"",(D63-B63)*VLOOKUP(H63,VLookups!$A$4:$B$13,2,FALSE)),J63),"")</f>
        <v/>
      </c>
      <c r="L63" s="75" t="str">
        <f t="shared" si="246"/>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211"/>
        <v/>
      </c>
      <c r="W63" s="49" t="str">
        <f t="shared" si="212"/>
        <v/>
      </c>
      <c r="X63" s="49" t="str">
        <f t="shared" si="474"/>
        <v/>
      </c>
      <c r="Y63" s="49" t="str">
        <f t="shared" si="474"/>
        <v/>
      </c>
      <c r="Z63" s="49" t="str">
        <f t="shared" si="474"/>
        <v/>
      </c>
      <c r="AA63" s="49" t="str">
        <f t="shared" si="474"/>
        <v/>
      </c>
      <c r="AB63" s="49" t="str">
        <f t="shared" si="474"/>
        <v/>
      </c>
      <c r="AC63" s="49" t="str">
        <f t="shared" si="474"/>
        <v/>
      </c>
      <c r="AD63" s="49" t="str">
        <f t="shared" si="474"/>
        <v/>
      </c>
      <c r="AE63" s="49" t="str">
        <f t="shared" si="474"/>
        <v/>
      </c>
      <c r="AF63" s="49" t="str">
        <f t="shared" si="474"/>
        <v/>
      </c>
      <c r="AG63" s="49" t="str">
        <f t="shared" si="474"/>
        <v/>
      </c>
      <c r="AH63" s="49" t="str">
        <f t="shared" si="474"/>
        <v/>
      </c>
      <c r="AI63" s="49" t="str">
        <f t="shared" si="474"/>
        <v/>
      </c>
      <c r="AJ63" s="49" t="str">
        <f t="shared" si="474"/>
        <v/>
      </c>
      <c r="AK63" s="49" t="str">
        <f t="shared" si="474"/>
        <v/>
      </c>
      <c r="AL63" s="49" t="str">
        <f t="shared" si="474"/>
        <v/>
      </c>
      <c r="AM63" s="49" t="str">
        <f t="shared" si="474"/>
        <v/>
      </c>
      <c r="AN63" s="49" t="str">
        <f t="shared" si="474"/>
        <v/>
      </c>
      <c r="AO63" s="49" t="str">
        <f t="shared" si="474"/>
        <v/>
      </c>
      <c r="AP63" s="49" t="str">
        <f t="shared" si="474"/>
        <v/>
      </c>
      <c r="AQ63" s="49" t="str">
        <f t="shared" si="474"/>
        <v/>
      </c>
      <c r="AR63" s="49" t="str">
        <f t="shared" si="474"/>
        <v/>
      </c>
      <c r="AS63" s="49" t="str">
        <f t="shared" si="474"/>
        <v/>
      </c>
      <c r="AT63" s="49" t="str">
        <f t="shared" si="474"/>
        <v/>
      </c>
      <c r="AU63" s="49" t="str">
        <f t="shared" si="474"/>
        <v/>
      </c>
      <c r="AV63" s="49" t="str">
        <f t="shared" si="474"/>
        <v/>
      </c>
      <c r="AW63" s="49" t="str">
        <f t="shared" si="474"/>
        <v/>
      </c>
      <c r="AX63" s="49" t="str">
        <f t="shared" si="474"/>
        <v/>
      </c>
      <c r="AY63" s="49" t="str">
        <f t="shared" si="474"/>
        <v/>
      </c>
      <c r="AZ63" s="49" t="str">
        <f t="shared" si="474"/>
        <v/>
      </c>
      <c r="BA63" s="49" t="str">
        <f t="shared" si="474"/>
        <v/>
      </c>
      <c r="BB63" s="49" t="str">
        <f t="shared" si="474"/>
        <v/>
      </c>
      <c r="BC63" s="49" t="str">
        <f t="shared" si="474"/>
        <v/>
      </c>
      <c r="BD63" s="49" t="str">
        <f t="shared" si="474"/>
        <v/>
      </c>
      <c r="BE63" s="49" t="str">
        <f t="shared" si="474"/>
        <v/>
      </c>
      <c r="BF63" s="49" t="str">
        <f t="shared" si="474"/>
        <v/>
      </c>
      <c r="BG63" s="49" t="str">
        <f t="shared" si="474"/>
        <v/>
      </c>
      <c r="BH63" s="49" t="str">
        <f t="shared" si="474"/>
        <v/>
      </c>
      <c r="BI63" s="49" t="str">
        <f t="shared" si="474"/>
        <v/>
      </c>
      <c r="BJ63" s="49" t="str">
        <f t="shared" si="474"/>
        <v/>
      </c>
      <c r="BK63" s="49" t="str">
        <f t="shared" si="474"/>
        <v/>
      </c>
      <c r="BL63" s="49" t="str">
        <f t="shared" si="474"/>
        <v/>
      </c>
      <c r="BM63" s="49" t="str">
        <f t="shared" si="474"/>
        <v/>
      </c>
      <c r="BN63" s="49" t="str">
        <f t="shared" si="474"/>
        <v/>
      </c>
      <c r="BO63" s="49" t="str">
        <f t="shared" si="474"/>
        <v/>
      </c>
      <c r="BP63" s="49" t="str">
        <f t="shared" si="474"/>
        <v/>
      </c>
      <c r="BQ63" s="49" t="str">
        <f t="shared" si="474"/>
        <v/>
      </c>
      <c r="BR63" s="49" t="str">
        <f t="shared" si="474"/>
        <v/>
      </c>
      <c r="BS63" s="49" t="str">
        <f t="shared" si="474"/>
        <v/>
      </c>
      <c r="BT63" s="49" t="str">
        <f t="shared" si="474"/>
        <v/>
      </c>
      <c r="BU63" s="49" t="str">
        <f t="shared" si="474"/>
        <v/>
      </c>
      <c r="BV63" s="49" t="str">
        <f t="shared" si="474"/>
        <v/>
      </c>
      <c r="BW63" s="49" t="str">
        <f t="shared" si="474"/>
        <v/>
      </c>
      <c r="BX63" s="49" t="str">
        <f t="shared" si="474"/>
        <v/>
      </c>
      <c r="BY63" s="49" t="str">
        <f t="shared" si="474"/>
        <v/>
      </c>
      <c r="BZ63" s="49" t="str">
        <f t="shared" si="474"/>
        <v/>
      </c>
      <c r="CA63" s="49" t="str">
        <f t="shared" si="474"/>
        <v/>
      </c>
      <c r="CB63" s="49" t="str">
        <f t="shared" si="474"/>
        <v/>
      </c>
      <c r="CC63" s="49" t="str">
        <f t="shared" si="474"/>
        <v/>
      </c>
      <c r="CD63" s="49" t="str">
        <f t="shared" si="474"/>
        <v/>
      </c>
      <c r="CE63" s="49" t="str">
        <f t="shared" si="474"/>
        <v/>
      </c>
      <c r="CF63" s="49" t="str">
        <f t="shared" si="474"/>
        <v/>
      </c>
      <c r="CG63" s="49" t="str">
        <f t="shared" si="474"/>
        <v/>
      </c>
      <c r="CH63" s="49" t="str">
        <f t="shared" si="474"/>
        <v/>
      </c>
      <c r="CI63" s="49" t="str">
        <f t="shared" si="474"/>
        <v/>
      </c>
      <c r="CJ63" s="49" t="str">
        <f t="shared" si="472"/>
        <v/>
      </c>
      <c r="CK63" s="49" t="str">
        <f t="shared" si="472"/>
        <v/>
      </c>
      <c r="CL63" s="49" t="str">
        <f t="shared" si="472"/>
        <v/>
      </c>
      <c r="CM63" s="49" t="str">
        <f t="shared" si="472"/>
        <v/>
      </c>
      <c r="CN63" s="49" t="str">
        <f t="shared" si="472"/>
        <v/>
      </c>
      <c r="CO63" s="49" t="str">
        <f t="shared" si="472"/>
        <v/>
      </c>
      <c r="CP63" s="49" t="str">
        <f t="shared" si="472"/>
        <v/>
      </c>
      <c r="CQ63" s="49" t="str">
        <f t="shared" si="472"/>
        <v/>
      </c>
      <c r="CR63" s="49" t="str">
        <f t="shared" si="472"/>
        <v/>
      </c>
      <c r="CS63" s="49" t="str">
        <f t="shared" si="472"/>
        <v/>
      </c>
      <c r="CT63" s="49" t="str">
        <f t="shared" si="472"/>
        <v/>
      </c>
      <c r="CU63" s="49" t="str">
        <f t="shared" si="472"/>
        <v/>
      </c>
      <c r="CV63" s="49" t="str">
        <f t="shared" si="472"/>
        <v/>
      </c>
      <c r="CW63" s="49" t="str">
        <f t="shared" si="472"/>
        <v/>
      </c>
      <c r="CX63" s="49" t="str">
        <f t="shared" si="472"/>
        <v/>
      </c>
      <c r="CY63" s="49" t="str">
        <f t="shared" si="472"/>
        <v/>
      </c>
      <c r="CZ63" s="49" t="str">
        <f t="shared" si="472"/>
        <v/>
      </c>
      <c r="DA63" s="49" t="str">
        <f t="shared" si="472"/>
        <v/>
      </c>
      <c r="DB63" s="49" t="str">
        <f t="shared" si="472"/>
        <v/>
      </c>
      <c r="DC63" s="49" t="str">
        <f t="shared" si="472"/>
        <v/>
      </c>
      <c r="DD63" s="49" t="str">
        <f t="shared" si="472"/>
        <v/>
      </c>
      <c r="DE63" s="49" t="str">
        <f t="shared" si="472"/>
        <v/>
      </c>
      <c r="DF63" s="49" t="str">
        <f t="shared" si="472"/>
        <v/>
      </c>
      <c r="DG63" s="49" t="str">
        <f t="shared" si="472"/>
        <v/>
      </c>
      <c r="DH63" s="49" t="str">
        <f t="shared" si="472"/>
        <v/>
      </c>
      <c r="DI63" s="49" t="str">
        <f t="shared" si="472"/>
        <v/>
      </c>
      <c r="DJ63" s="49" t="str">
        <f t="shared" si="472"/>
        <v/>
      </c>
      <c r="DK63" s="49" t="str">
        <f t="shared" si="472"/>
        <v/>
      </c>
      <c r="DL63" s="49" t="str">
        <f t="shared" si="472"/>
        <v/>
      </c>
      <c r="DM63" s="49" t="str">
        <f t="shared" si="472"/>
        <v/>
      </c>
      <c r="DN63" s="49" t="str">
        <f t="shared" si="472"/>
        <v/>
      </c>
      <c r="DO63" s="49" t="str">
        <f t="shared" si="472"/>
        <v/>
      </c>
      <c r="DP63" s="49" t="str">
        <f t="shared" si="472"/>
        <v/>
      </c>
      <c r="DQ63" s="49" t="str">
        <f t="shared" si="472"/>
        <v/>
      </c>
      <c r="DR63" s="49" t="str">
        <f t="shared" si="472"/>
        <v/>
      </c>
      <c r="DS63" s="183" t="str">
        <f t="shared" si="213"/>
        <v/>
      </c>
      <c r="DT63" s="49" t="str">
        <f t="shared" si="214"/>
        <v/>
      </c>
      <c r="DU63" s="49" t="str">
        <f t="shared" si="475"/>
        <v/>
      </c>
      <c r="DV63" s="49" t="str">
        <f t="shared" si="475"/>
        <v/>
      </c>
      <c r="DW63" s="49" t="str">
        <f t="shared" si="475"/>
        <v/>
      </c>
      <c r="DX63" s="49" t="str">
        <f t="shared" si="475"/>
        <v/>
      </c>
      <c r="DY63" s="49" t="str">
        <f t="shared" si="475"/>
        <v/>
      </c>
      <c r="DZ63" s="49" t="str">
        <f t="shared" si="475"/>
        <v/>
      </c>
      <c r="EA63" s="49" t="str">
        <f t="shared" si="475"/>
        <v/>
      </c>
      <c r="EB63" s="49" t="str">
        <f t="shared" si="475"/>
        <v/>
      </c>
      <c r="EC63" s="49" t="str">
        <f t="shared" si="475"/>
        <v/>
      </c>
      <c r="ED63" s="49" t="str">
        <f t="shared" si="475"/>
        <v/>
      </c>
      <c r="EE63" s="49" t="str">
        <f t="shared" si="475"/>
        <v/>
      </c>
      <c r="EF63" s="49" t="str">
        <f t="shared" si="475"/>
        <v/>
      </c>
      <c r="EG63" s="49" t="str">
        <f t="shared" si="475"/>
        <v/>
      </c>
      <c r="EH63" s="49" t="str">
        <f t="shared" si="475"/>
        <v/>
      </c>
      <c r="EI63" s="49" t="str">
        <f t="shared" si="475"/>
        <v/>
      </c>
      <c r="EJ63" s="49" t="str">
        <f t="shared" si="475"/>
        <v/>
      </c>
      <c r="EK63" s="49" t="str">
        <f t="shared" si="475"/>
        <v/>
      </c>
      <c r="EL63" s="49" t="str">
        <f t="shared" si="475"/>
        <v/>
      </c>
      <c r="EM63" s="49" t="str">
        <f t="shared" si="475"/>
        <v/>
      </c>
      <c r="EN63" s="49" t="str">
        <f t="shared" si="475"/>
        <v/>
      </c>
      <c r="EO63" s="49" t="str">
        <f t="shared" si="475"/>
        <v/>
      </c>
      <c r="EP63" s="49" t="str">
        <f t="shared" si="475"/>
        <v/>
      </c>
      <c r="EQ63" s="49" t="str">
        <f t="shared" si="475"/>
        <v/>
      </c>
      <c r="ER63" s="49" t="str">
        <f t="shared" si="475"/>
        <v/>
      </c>
      <c r="ES63" s="49" t="str">
        <f t="shared" si="475"/>
        <v/>
      </c>
      <c r="ET63" s="49" t="str">
        <f t="shared" si="475"/>
        <v/>
      </c>
      <c r="EU63" s="49" t="str">
        <f t="shared" si="475"/>
        <v/>
      </c>
      <c r="EV63" s="49" t="str">
        <f t="shared" si="475"/>
        <v/>
      </c>
      <c r="EW63" s="49" t="str">
        <f t="shared" si="475"/>
        <v/>
      </c>
      <c r="EX63" s="49" t="str">
        <f t="shared" si="475"/>
        <v/>
      </c>
      <c r="EY63" s="49" t="str">
        <f t="shared" si="475"/>
        <v/>
      </c>
      <c r="EZ63" s="49" t="str">
        <f t="shared" si="475"/>
        <v/>
      </c>
      <c r="FA63" s="49" t="str">
        <f t="shared" si="475"/>
        <v/>
      </c>
      <c r="FB63" s="49" t="str">
        <f t="shared" si="475"/>
        <v/>
      </c>
      <c r="FC63" s="49" t="str">
        <f t="shared" si="475"/>
        <v/>
      </c>
      <c r="FD63" s="49" t="str">
        <f t="shared" si="475"/>
        <v/>
      </c>
      <c r="FE63" s="49" t="str">
        <f t="shared" si="475"/>
        <v/>
      </c>
      <c r="FF63" s="49" t="str">
        <f t="shared" si="475"/>
        <v/>
      </c>
      <c r="FG63" s="49" t="str">
        <f t="shared" si="475"/>
        <v/>
      </c>
      <c r="FH63" s="49" t="str">
        <f t="shared" si="475"/>
        <v/>
      </c>
      <c r="FI63" s="49" t="str">
        <f t="shared" si="475"/>
        <v/>
      </c>
      <c r="FJ63" s="49" t="str">
        <f t="shared" si="475"/>
        <v/>
      </c>
      <c r="FK63" s="49" t="str">
        <f t="shared" si="475"/>
        <v/>
      </c>
      <c r="FL63" s="49" t="str">
        <f t="shared" si="475"/>
        <v/>
      </c>
      <c r="FM63" s="49" t="str">
        <f t="shared" si="475"/>
        <v/>
      </c>
      <c r="FN63" s="49" t="str">
        <f t="shared" si="475"/>
        <v/>
      </c>
      <c r="FO63" s="49" t="str">
        <f t="shared" si="475"/>
        <v/>
      </c>
      <c r="FP63" s="49" t="str">
        <f t="shared" si="475"/>
        <v/>
      </c>
      <c r="FQ63" s="49" t="str">
        <f t="shared" si="475"/>
        <v/>
      </c>
      <c r="FR63" s="49" t="str">
        <f t="shared" si="475"/>
        <v/>
      </c>
      <c r="FS63" s="49" t="str">
        <f t="shared" si="475"/>
        <v/>
      </c>
      <c r="FT63" s="49" t="str">
        <f t="shared" si="475"/>
        <v/>
      </c>
      <c r="FU63" s="49" t="str">
        <f t="shared" si="475"/>
        <v/>
      </c>
      <c r="FV63" s="49" t="str">
        <f t="shared" si="475"/>
        <v/>
      </c>
      <c r="FW63" s="49" t="str">
        <f t="shared" si="475"/>
        <v/>
      </c>
      <c r="FX63" s="49" t="str">
        <f t="shared" si="475"/>
        <v/>
      </c>
      <c r="FY63" s="49" t="str">
        <f t="shared" si="475"/>
        <v/>
      </c>
      <c r="FZ63" s="49" t="str">
        <f t="shared" si="475"/>
        <v/>
      </c>
      <c r="GA63" s="49" t="str">
        <f t="shared" si="475"/>
        <v/>
      </c>
      <c r="GB63" s="49" t="str">
        <f t="shared" si="475"/>
        <v/>
      </c>
      <c r="GC63" s="49" t="str">
        <f t="shared" si="475"/>
        <v/>
      </c>
      <c r="GD63" s="49" t="str">
        <f t="shared" si="475"/>
        <v/>
      </c>
      <c r="GE63" s="49" t="str">
        <f t="shared" si="475"/>
        <v/>
      </c>
      <c r="GF63" s="49" t="str">
        <f t="shared" si="475"/>
        <v/>
      </c>
      <c r="GG63" s="49" t="str">
        <f t="shared" si="473"/>
        <v/>
      </c>
      <c r="GH63" s="49" t="str">
        <f t="shared" si="473"/>
        <v/>
      </c>
      <c r="GI63" s="49" t="str">
        <f t="shared" si="473"/>
        <v/>
      </c>
      <c r="GJ63" s="49" t="str">
        <f t="shared" si="473"/>
        <v/>
      </c>
      <c r="GK63" s="49" t="str">
        <f t="shared" si="473"/>
        <v/>
      </c>
      <c r="GL63" s="49" t="str">
        <f t="shared" si="473"/>
        <v/>
      </c>
      <c r="GM63" s="49" t="str">
        <f t="shared" si="473"/>
        <v/>
      </c>
      <c r="GN63" s="49" t="str">
        <f t="shared" si="473"/>
        <v/>
      </c>
      <c r="GO63" s="49" t="str">
        <f t="shared" si="473"/>
        <v/>
      </c>
      <c r="GP63" s="49" t="str">
        <f t="shared" si="473"/>
        <v/>
      </c>
      <c r="GQ63" s="49" t="str">
        <f t="shared" si="473"/>
        <v/>
      </c>
      <c r="GR63" s="49" t="str">
        <f t="shared" si="473"/>
        <v/>
      </c>
      <c r="GS63" s="49" t="str">
        <f t="shared" si="473"/>
        <v/>
      </c>
      <c r="GT63" s="49" t="str">
        <f t="shared" si="473"/>
        <v/>
      </c>
      <c r="GU63" s="49" t="str">
        <f t="shared" si="473"/>
        <v/>
      </c>
      <c r="GV63" s="49" t="str">
        <f t="shared" si="473"/>
        <v/>
      </c>
      <c r="GW63" s="49" t="str">
        <f t="shared" si="473"/>
        <v/>
      </c>
      <c r="GX63" s="49" t="str">
        <f t="shared" si="473"/>
        <v/>
      </c>
      <c r="GY63" s="49" t="str">
        <f t="shared" si="473"/>
        <v/>
      </c>
      <c r="GZ63" s="49" t="str">
        <f t="shared" si="473"/>
        <v/>
      </c>
      <c r="HA63" s="49" t="str">
        <f t="shared" si="473"/>
        <v/>
      </c>
      <c r="HB63" s="49" t="str">
        <f t="shared" si="473"/>
        <v/>
      </c>
      <c r="HC63" s="49" t="str">
        <f t="shared" si="473"/>
        <v/>
      </c>
      <c r="HD63" s="49" t="str">
        <f t="shared" si="473"/>
        <v/>
      </c>
      <c r="HE63" s="49" t="str">
        <f t="shared" si="473"/>
        <v/>
      </c>
      <c r="HF63" s="49" t="str">
        <f t="shared" si="473"/>
        <v/>
      </c>
      <c r="HG63" s="49" t="str">
        <f t="shared" si="473"/>
        <v/>
      </c>
      <c r="HH63" s="49" t="str">
        <f t="shared" si="473"/>
        <v/>
      </c>
      <c r="HI63" s="49" t="str">
        <f t="shared" si="473"/>
        <v/>
      </c>
      <c r="HJ63" s="49" t="str">
        <f t="shared" si="473"/>
        <v/>
      </c>
      <c r="HK63" s="49" t="str">
        <f t="shared" si="473"/>
        <v/>
      </c>
      <c r="HL63" s="49" t="str">
        <f t="shared" si="473"/>
        <v/>
      </c>
      <c r="HM63" s="49" t="str">
        <f t="shared" si="473"/>
        <v/>
      </c>
      <c r="HN63" s="49" t="str">
        <f t="shared" si="473"/>
        <v/>
      </c>
      <c r="HO63" s="49" t="str">
        <f t="shared" si="473"/>
        <v/>
      </c>
      <c r="HP63" s="169" t="e">
        <f t="shared" si="247"/>
        <v>#N/A</v>
      </c>
      <c r="HQ63" s="169" t="e">
        <f t="shared" si="248"/>
        <v>#N/A</v>
      </c>
      <c r="HR63" s="169" t="e">
        <f t="shared" si="249"/>
        <v>#N/A</v>
      </c>
      <c r="HS63" s="169" t="e">
        <f t="shared" si="250"/>
        <v>#N/A</v>
      </c>
      <c r="HT63" s="169" t="e">
        <f t="shared" si="251"/>
        <v>#N/A</v>
      </c>
      <c r="HU63" s="169" t="e">
        <f t="shared" si="252"/>
        <v>#N/A</v>
      </c>
      <c r="HV63" s="169" t="e">
        <f t="shared" si="253"/>
        <v>#N/A</v>
      </c>
      <c r="HW63" s="169" t="e">
        <f t="shared" si="254"/>
        <v>#N/A</v>
      </c>
      <c r="HX63" s="169" t="e">
        <f t="shared" si="255"/>
        <v>#N/A</v>
      </c>
      <c r="HY63" s="169" t="e">
        <f t="shared" si="256"/>
        <v>#N/A</v>
      </c>
      <c r="HZ63" s="169" t="e">
        <f t="shared" si="257"/>
        <v>#N/A</v>
      </c>
      <c r="IA63" s="169" t="e">
        <f t="shared" si="258"/>
        <v>#N/A</v>
      </c>
      <c r="IB63" s="169" t="e">
        <f t="shared" si="259"/>
        <v>#N/A</v>
      </c>
      <c r="IC63" s="169" t="e">
        <f t="shared" si="260"/>
        <v>#N/A</v>
      </c>
      <c r="ID63" s="169" t="e">
        <f t="shared" si="261"/>
        <v>#N/A</v>
      </c>
      <c r="IE63" s="169" t="e">
        <f t="shared" si="262"/>
        <v>#N/A</v>
      </c>
      <c r="IF63" s="169" t="e">
        <f t="shared" si="263"/>
        <v>#N/A</v>
      </c>
      <c r="IG63" s="169" t="e">
        <f t="shared" si="264"/>
        <v>#N/A</v>
      </c>
      <c r="IH63" s="169" t="e">
        <f t="shared" si="265"/>
        <v>#N/A</v>
      </c>
      <c r="II63" s="169" t="e">
        <f t="shared" si="266"/>
        <v>#N/A</v>
      </c>
      <c r="IJ63" s="169" t="e">
        <f t="shared" si="267"/>
        <v>#N/A</v>
      </c>
      <c r="IK63" s="169" t="e">
        <f t="shared" si="268"/>
        <v>#N/A</v>
      </c>
      <c r="IL63" s="169" t="e">
        <f t="shared" si="269"/>
        <v>#N/A</v>
      </c>
      <c r="IM63" s="169" t="e">
        <f t="shared" si="270"/>
        <v>#N/A</v>
      </c>
      <c r="IN63" s="169" t="e">
        <f t="shared" si="271"/>
        <v>#N/A</v>
      </c>
      <c r="IO63" s="169" t="e">
        <f t="shared" si="272"/>
        <v>#N/A</v>
      </c>
      <c r="IP63" s="169" t="e">
        <f t="shared" si="273"/>
        <v>#N/A</v>
      </c>
      <c r="IQ63" s="169" t="e">
        <f t="shared" si="274"/>
        <v>#N/A</v>
      </c>
      <c r="IR63" s="169" t="e">
        <f t="shared" si="275"/>
        <v>#N/A</v>
      </c>
      <c r="IS63" s="169" t="e">
        <f t="shared" si="276"/>
        <v>#N/A</v>
      </c>
      <c r="IT63" s="169" t="e">
        <f t="shared" si="277"/>
        <v>#N/A</v>
      </c>
      <c r="IU63" s="169" t="e">
        <f t="shared" si="278"/>
        <v>#N/A</v>
      </c>
      <c r="IV63" s="169" t="e">
        <f t="shared" si="279"/>
        <v>#N/A</v>
      </c>
      <c r="IW63" s="169" t="e">
        <f t="shared" si="280"/>
        <v>#N/A</v>
      </c>
      <c r="IX63" s="169" t="e">
        <f t="shared" si="281"/>
        <v>#N/A</v>
      </c>
      <c r="IY63" s="169" t="e">
        <f t="shared" si="282"/>
        <v>#N/A</v>
      </c>
      <c r="IZ63" s="169" t="e">
        <f t="shared" si="283"/>
        <v>#N/A</v>
      </c>
      <c r="JA63" s="169" t="e">
        <f t="shared" si="284"/>
        <v>#N/A</v>
      </c>
      <c r="JB63" s="169" t="e">
        <f t="shared" si="285"/>
        <v>#N/A</v>
      </c>
      <c r="JC63" s="169" t="e">
        <f t="shared" si="286"/>
        <v>#N/A</v>
      </c>
      <c r="JD63" s="169" t="e">
        <f t="shared" si="287"/>
        <v>#N/A</v>
      </c>
      <c r="JE63" s="169" t="e">
        <f t="shared" si="288"/>
        <v>#N/A</v>
      </c>
      <c r="JF63" s="169" t="e">
        <f t="shared" si="289"/>
        <v>#N/A</v>
      </c>
      <c r="JG63" s="169" t="e">
        <f t="shared" si="290"/>
        <v>#N/A</v>
      </c>
      <c r="JH63" s="169" t="e">
        <f t="shared" si="291"/>
        <v>#N/A</v>
      </c>
      <c r="JI63" s="169" t="e">
        <f t="shared" si="292"/>
        <v>#N/A</v>
      </c>
      <c r="JJ63" s="169" t="e">
        <f t="shared" si="293"/>
        <v>#N/A</v>
      </c>
      <c r="JK63" s="169" t="e">
        <f t="shared" si="294"/>
        <v>#N/A</v>
      </c>
      <c r="JL63" s="169" t="e">
        <f t="shared" si="295"/>
        <v>#N/A</v>
      </c>
      <c r="JM63" s="169" t="e">
        <f t="shared" si="296"/>
        <v>#N/A</v>
      </c>
      <c r="JN63" s="169" t="e">
        <f t="shared" si="297"/>
        <v>#N/A</v>
      </c>
      <c r="JO63" s="169" t="e">
        <f t="shared" si="298"/>
        <v>#N/A</v>
      </c>
      <c r="JP63" s="169" t="e">
        <f t="shared" si="299"/>
        <v>#N/A</v>
      </c>
      <c r="JQ63" s="169" t="e">
        <f t="shared" si="300"/>
        <v>#N/A</v>
      </c>
      <c r="JR63" s="169" t="e">
        <f t="shared" si="301"/>
        <v>#N/A</v>
      </c>
      <c r="JS63" s="169" t="e">
        <f t="shared" si="302"/>
        <v>#N/A</v>
      </c>
      <c r="JT63" s="169" t="e">
        <f t="shared" si="303"/>
        <v>#N/A</v>
      </c>
      <c r="JU63" s="169" t="e">
        <f t="shared" si="304"/>
        <v>#N/A</v>
      </c>
      <c r="JV63" s="169" t="e">
        <f t="shared" si="305"/>
        <v>#N/A</v>
      </c>
      <c r="JW63" s="169" t="e">
        <f t="shared" si="306"/>
        <v>#N/A</v>
      </c>
      <c r="JX63" s="169" t="e">
        <f t="shared" si="307"/>
        <v>#N/A</v>
      </c>
      <c r="JY63" s="169" t="e">
        <f t="shared" si="308"/>
        <v>#N/A</v>
      </c>
      <c r="JZ63" s="169" t="e">
        <f t="shared" si="309"/>
        <v>#N/A</v>
      </c>
      <c r="KA63" s="169" t="e">
        <f t="shared" si="310"/>
        <v>#N/A</v>
      </c>
      <c r="KB63" s="169" t="e">
        <f t="shared" si="311"/>
        <v>#N/A</v>
      </c>
      <c r="KC63" s="169" t="e">
        <f t="shared" si="312"/>
        <v>#N/A</v>
      </c>
      <c r="KD63" s="169" t="e">
        <f t="shared" si="313"/>
        <v>#N/A</v>
      </c>
      <c r="KE63" s="169" t="e">
        <f t="shared" si="314"/>
        <v>#N/A</v>
      </c>
      <c r="KF63" s="169" t="e">
        <f t="shared" si="315"/>
        <v>#N/A</v>
      </c>
      <c r="KG63" s="169" t="e">
        <f t="shared" si="316"/>
        <v>#N/A</v>
      </c>
      <c r="KH63" s="169" t="e">
        <f t="shared" si="317"/>
        <v>#N/A</v>
      </c>
      <c r="KI63" s="169" t="e">
        <f t="shared" si="318"/>
        <v>#N/A</v>
      </c>
      <c r="KJ63" s="169" t="e">
        <f t="shared" si="319"/>
        <v>#N/A</v>
      </c>
      <c r="KK63" s="169" t="e">
        <f t="shared" si="320"/>
        <v>#N/A</v>
      </c>
      <c r="KL63" s="169" t="e">
        <f t="shared" si="321"/>
        <v>#N/A</v>
      </c>
      <c r="KM63" s="169" t="e">
        <f t="shared" si="322"/>
        <v>#N/A</v>
      </c>
      <c r="KN63" s="169" t="e">
        <f t="shared" si="323"/>
        <v>#N/A</v>
      </c>
      <c r="KO63" s="169" t="e">
        <f t="shared" si="324"/>
        <v>#N/A</v>
      </c>
      <c r="KP63" s="169" t="e">
        <f t="shared" si="325"/>
        <v>#N/A</v>
      </c>
      <c r="KQ63" s="169" t="e">
        <f t="shared" si="326"/>
        <v>#N/A</v>
      </c>
      <c r="KR63" s="169" t="e">
        <f t="shared" si="327"/>
        <v>#N/A</v>
      </c>
      <c r="KS63" s="169" t="e">
        <f t="shared" si="328"/>
        <v>#N/A</v>
      </c>
      <c r="KT63" s="169" t="e">
        <f t="shared" si="329"/>
        <v>#N/A</v>
      </c>
      <c r="KU63" s="169" t="e">
        <f t="shared" si="330"/>
        <v>#N/A</v>
      </c>
      <c r="KV63" s="169" t="e">
        <f t="shared" si="331"/>
        <v>#N/A</v>
      </c>
      <c r="KW63" s="169" t="e">
        <f t="shared" si="332"/>
        <v>#N/A</v>
      </c>
      <c r="KX63" s="169" t="e">
        <f t="shared" si="333"/>
        <v>#N/A</v>
      </c>
      <c r="KY63" s="169" t="e">
        <f t="shared" si="334"/>
        <v>#N/A</v>
      </c>
      <c r="KZ63" s="169" t="e">
        <f t="shared" si="335"/>
        <v>#N/A</v>
      </c>
      <c r="LA63" s="169" t="e">
        <f t="shared" si="336"/>
        <v>#N/A</v>
      </c>
      <c r="LB63" s="169" t="e">
        <f t="shared" si="337"/>
        <v>#N/A</v>
      </c>
      <c r="LC63" s="169" t="e">
        <f t="shared" si="338"/>
        <v>#N/A</v>
      </c>
      <c r="LD63" s="169" t="e">
        <f t="shared" si="339"/>
        <v>#N/A</v>
      </c>
      <c r="LE63" s="169" t="e">
        <f t="shared" si="340"/>
        <v>#N/A</v>
      </c>
      <c r="LF63" s="169" t="e">
        <f t="shared" si="341"/>
        <v>#N/A</v>
      </c>
      <c r="LG63" s="169" t="e">
        <f t="shared" si="342"/>
        <v>#N/A</v>
      </c>
      <c r="LH63" s="169" t="e">
        <f t="shared" si="343"/>
        <v>#N/A</v>
      </c>
      <c r="LI63" s="169" t="e">
        <f t="shared" si="344"/>
        <v>#N/A</v>
      </c>
      <c r="LJ63" s="169" t="e">
        <f t="shared" si="345"/>
        <v>#N/A</v>
      </c>
      <c r="LK63" s="169" t="e">
        <f t="shared" si="346"/>
        <v>#N/A</v>
      </c>
      <c r="LL63" s="169" t="e">
        <f t="shared" si="347"/>
        <v>#N/A</v>
      </c>
      <c r="LM63" s="169" t="e">
        <f t="shared" si="348"/>
        <v>#N/A</v>
      </c>
      <c r="LN63" s="169" t="e">
        <f t="shared" si="349"/>
        <v>#N/A</v>
      </c>
      <c r="LO63" s="169" t="e">
        <f t="shared" si="350"/>
        <v>#N/A</v>
      </c>
      <c r="LP63" s="169" t="e">
        <f t="shared" si="351"/>
        <v>#N/A</v>
      </c>
      <c r="LQ63" s="169" t="e">
        <f t="shared" si="352"/>
        <v>#N/A</v>
      </c>
      <c r="LR63" s="169" t="e">
        <f t="shared" si="353"/>
        <v>#N/A</v>
      </c>
      <c r="LS63" s="169" t="e">
        <f t="shared" si="354"/>
        <v>#N/A</v>
      </c>
      <c r="LT63" s="169" t="e">
        <f t="shared" si="355"/>
        <v>#N/A</v>
      </c>
      <c r="LU63" s="169" t="e">
        <f t="shared" si="356"/>
        <v>#N/A</v>
      </c>
      <c r="LV63" s="169" t="e">
        <f t="shared" si="357"/>
        <v>#N/A</v>
      </c>
      <c r="LW63" s="169" t="e">
        <f t="shared" si="358"/>
        <v>#N/A</v>
      </c>
      <c r="LX63" s="169" t="e">
        <f t="shared" si="359"/>
        <v>#N/A</v>
      </c>
      <c r="LY63" s="169" t="e">
        <f t="shared" si="360"/>
        <v>#N/A</v>
      </c>
      <c r="LZ63" s="169" t="e">
        <f t="shared" si="361"/>
        <v>#N/A</v>
      </c>
      <c r="MA63" s="169" t="e">
        <f t="shared" si="362"/>
        <v>#N/A</v>
      </c>
      <c r="MB63" s="169" t="e">
        <f t="shared" si="363"/>
        <v>#N/A</v>
      </c>
      <c r="MC63" s="169" t="e">
        <f t="shared" si="364"/>
        <v>#N/A</v>
      </c>
      <c r="MD63" s="169" t="e">
        <f t="shared" si="365"/>
        <v>#N/A</v>
      </c>
      <c r="ME63" s="169" t="e">
        <f t="shared" si="366"/>
        <v>#N/A</v>
      </c>
      <c r="MF63" s="169" t="e">
        <f t="shared" si="367"/>
        <v>#N/A</v>
      </c>
      <c r="MG63" s="169" t="e">
        <f t="shared" si="368"/>
        <v>#N/A</v>
      </c>
      <c r="MH63" s="169" t="e">
        <f t="shared" si="369"/>
        <v>#N/A</v>
      </c>
      <c r="MI63" s="169" t="e">
        <f t="shared" si="370"/>
        <v>#N/A</v>
      </c>
      <c r="MJ63" s="169" t="e">
        <f t="shared" si="371"/>
        <v>#N/A</v>
      </c>
      <c r="MK63" s="169" t="e">
        <f t="shared" si="372"/>
        <v>#N/A</v>
      </c>
      <c r="ML63" s="169" t="e">
        <f t="shared" si="373"/>
        <v>#N/A</v>
      </c>
      <c r="MM63" s="169" t="e">
        <f t="shared" si="374"/>
        <v>#N/A</v>
      </c>
      <c r="MN63" s="169" t="e">
        <f t="shared" si="375"/>
        <v>#N/A</v>
      </c>
      <c r="MO63" s="169" t="e">
        <f t="shared" si="376"/>
        <v>#N/A</v>
      </c>
      <c r="MP63" s="169" t="e">
        <f t="shared" si="377"/>
        <v>#N/A</v>
      </c>
      <c r="MQ63" s="169" t="e">
        <f t="shared" si="378"/>
        <v>#N/A</v>
      </c>
      <c r="MR63" s="169" t="e">
        <f t="shared" si="379"/>
        <v>#N/A</v>
      </c>
      <c r="MS63" s="169" t="e">
        <f t="shared" si="380"/>
        <v>#N/A</v>
      </c>
      <c r="MT63" s="169" t="e">
        <f t="shared" si="381"/>
        <v>#N/A</v>
      </c>
      <c r="MU63" s="169" t="e">
        <f t="shared" si="382"/>
        <v>#N/A</v>
      </c>
      <c r="MV63" s="169" t="e">
        <f t="shared" si="383"/>
        <v>#N/A</v>
      </c>
      <c r="MW63" s="169" t="e">
        <f t="shared" si="384"/>
        <v>#N/A</v>
      </c>
      <c r="MX63" s="169" t="e">
        <f t="shared" si="385"/>
        <v>#N/A</v>
      </c>
      <c r="MY63" s="169" t="e">
        <f t="shared" si="386"/>
        <v>#N/A</v>
      </c>
      <c r="MZ63" s="169" t="e">
        <f t="shared" si="387"/>
        <v>#N/A</v>
      </c>
      <c r="NA63" s="169" t="e">
        <f t="shared" si="388"/>
        <v>#N/A</v>
      </c>
      <c r="NB63" s="169" t="e">
        <f t="shared" si="389"/>
        <v>#N/A</v>
      </c>
      <c r="NC63" s="169" t="e">
        <f t="shared" si="390"/>
        <v>#N/A</v>
      </c>
      <c r="ND63" s="169" t="e">
        <f t="shared" si="391"/>
        <v>#N/A</v>
      </c>
      <c r="NE63" s="169" t="e">
        <f t="shared" si="392"/>
        <v>#N/A</v>
      </c>
      <c r="NF63" s="169" t="e">
        <f t="shared" si="393"/>
        <v>#N/A</v>
      </c>
      <c r="NG63" s="169" t="e">
        <f t="shared" si="394"/>
        <v>#N/A</v>
      </c>
      <c r="NH63" s="169" t="e">
        <f t="shared" si="395"/>
        <v>#N/A</v>
      </c>
      <c r="NI63" s="169" t="e">
        <f t="shared" si="396"/>
        <v>#N/A</v>
      </c>
      <c r="NJ63" s="169" t="e">
        <f t="shared" si="397"/>
        <v>#N/A</v>
      </c>
      <c r="NK63" s="169" t="e">
        <f t="shared" si="398"/>
        <v>#N/A</v>
      </c>
      <c r="NL63" s="169" t="e">
        <f t="shared" si="399"/>
        <v>#N/A</v>
      </c>
      <c r="NM63" s="169" t="e">
        <f t="shared" si="400"/>
        <v>#N/A</v>
      </c>
      <c r="NN63" s="169" t="e">
        <f t="shared" si="401"/>
        <v>#N/A</v>
      </c>
      <c r="NO63" s="169" t="e">
        <f t="shared" si="402"/>
        <v>#N/A</v>
      </c>
      <c r="NP63" s="169" t="e">
        <f t="shared" si="403"/>
        <v>#N/A</v>
      </c>
      <c r="NQ63" s="169" t="e">
        <f t="shared" si="404"/>
        <v>#N/A</v>
      </c>
      <c r="NR63" s="169" t="e">
        <f t="shared" si="405"/>
        <v>#N/A</v>
      </c>
      <c r="NS63" s="169" t="e">
        <f t="shared" si="406"/>
        <v>#N/A</v>
      </c>
      <c r="NT63" s="169" t="e">
        <f t="shared" si="407"/>
        <v>#N/A</v>
      </c>
      <c r="NU63" s="169" t="e">
        <f t="shared" si="408"/>
        <v>#N/A</v>
      </c>
      <c r="NV63" s="169" t="e">
        <f t="shared" si="409"/>
        <v>#N/A</v>
      </c>
      <c r="NW63" s="169" t="e">
        <f t="shared" si="410"/>
        <v>#N/A</v>
      </c>
      <c r="NX63" s="169" t="e">
        <f t="shared" si="411"/>
        <v>#N/A</v>
      </c>
      <c r="NY63" s="169" t="e">
        <f t="shared" si="412"/>
        <v>#N/A</v>
      </c>
      <c r="NZ63" s="169" t="e">
        <f t="shared" si="413"/>
        <v>#N/A</v>
      </c>
      <c r="OA63" s="169" t="e">
        <f t="shared" si="414"/>
        <v>#N/A</v>
      </c>
      <c r="OB63" s="169" t="e">
        <f t="shared" si="415"/>
        <v>#N/A</v>
      </c>
      <c r="OC63" s="169" t="e">
        <f t="shared" si="416"/>
        <v>#N/A</v>
      </c>
      <c r="OD63" s="169" t="e">
        <f t="shared" si="417"/>
        <v>#N/A</v>
      </c>
      <c r="OE63" s="169" t="e">
        <f t="shared" si="418"/>
        <v>#N/A</v>
      </c>
      <c r="OF63" s="169" t="e">
        <f t="shared" si="419"/>
        <v>#N/A</v>
      </c>
      <c r="OG63" s="169" t="e">
        <f t="shared" si="420"/>
        <v>#N/A</v>
      </c>
      <c r="OH63" s="169" t="e">
        <f t="shared" si="421"/>
        <v>#N/A</v>
      </c>
      <c r="OI63" s="169" t="e">
        <f t="shared" si="422"/>
        <v>#N/A</v>
      </c>
      <c r="OJ63" s="169" t="e">
        <f t="shared" si="423"/>
        <v>#N/A</v>
      </c>
      <c r="OK63" s="169" t="e">
        <f t="shared" si="424"/>
        <v>#N/A</v>
      </c>
      <c r="OL63" s="169" t="e">
        <f t="shared" si="425"/>
        <v>#N/A</v>
      </c>
      <c r="OM63" s="169" t="e">
        <f t="shared" si="426"/>
        <v>#N/A</v>
      </c>
      <c r="ON63" s="169" t="e">
        <f t="shared" si="427"/>
        <v>#N/A</v>
      </c>
      <c r="OO63" s="169" t="e">
        <f t="shared" si="428"/>
        <v>#N/A</v>
      </c>
      <c r="OP63" s="169" t="e">
        <f t="shared" si="429"/>
        <v>#N/A</v>
      </c>
      <c r="OQ63" s="169" t="e">
        <f t="shared" si="430"/>
        <v>#N/A</v>
      </c>
      <c r="OR63" s="169" t="e">
        <f t="shared" si="431"/>
        <v>#N/A</v>
      </c>
      <c r="OS63" s="169" t="e">
        <f t="shared" si="432"/>
        <v>#N/A</v>
      </c>
      <c r="OT63" s="169" t="e">
        <f t="shared" si="433"/>
        <v>#N/A</v>
      </c>
      <c r="OU63" s="169" t="e">
        <f t="shared" si="434"/>
        <v>#N/A</v>
      </c>
      <c r="OV63" s="169" t="e">
        <f t="shared" si="435"/>
        <v>#N/A</v>
      </c>
      <c r="OW63" s="169" t="e">
        <f t="shared" si="436"/>
        <v>#N/A</v>
      </c>
      <c r="OX63" s="169" t="e">
        <f t="shared" si="437"/>
        <v>#N/A</v>
      </c>
      <c r="OY63" s="169" t="e">
        <f t="shared" si="438"/>
        <v>#N/A</v>
      </c>
      <c r="OZ63" s="169" t="e">
        <f t="shared" si="439"/>
        <v>#N/A</v>
      </c>
      <c r="PA63" s="169" t="e">
        <f t="shared" si="440"/>
        <v>#N/A</v>
      </c>
      <c r="PB63" s="169" t="e">
        <f t="shared" si="441"/>
        <v>#N/A</v>
      </c>
      <c r="PC63" s="169" t="e">
        <f t="shared" si="442"/>
        <v>#N/A</v>
      </c>
      <c r="PD63" s="169" t="e">
        <f t="shared" si="443"/>
        <v>#N/A</v>
      </c>
      <c r="PE63" s="169" t="e">
        <f t="shared" si="444"/>
        <v>#N/A</v>
      </c>
      <c r="PF63" s="169" t="e">
        <f t="shared" si="445"/>
        <v>#N/A</v>
      </c>
      <c r="PG63" s="169" t="e">
        <f t="shared" si="446"/>
        <v>#N/A</v>
      </c>
      <c r="PH63" s="169" t="e">
        <f t="shared" si="447"/>
        <v>#N/A</v>
      </c>
    </row>
    <row r="64" spans="1:424" hidden="1" x14ac:dyDescent="0.75">
      <c r="A64" s="4">
        <v>61</v>
      </c>
      <c r="B64" s="96" t="str">
        <f t="shared" si="208"/>
        <v/>
      </c>
      <c r="C64" s="95"/>
      <c r="D64" s="96" t="str">
        <f t="shared" si="209"/>
        <v/>
      </c>
      <c r="E64" s="124" t="str">
        <f t="shared" si="0"/>
        <v/>
      </c>
      <c r="F64" s="124" t="str">
        <f t="shared" si="1"/>
        <v/>
      </c>
      <c r="G64" s="73" t="str">
        <f t="shared" si="210"/>
        <v/>
      </c>
      <c r="H64" s="23"/>
      <c r="I64" s="57"/>
      <c r="J64" s="280"/>
      <c r="K64" s="74" t="str">
        <f>IF(AND(B64&gt;0,C64&gt;0,D64&gt;0),IF(ISBLANK(J64),IF(ISBLANK(H64),"",(D64-B64)*VLOOKUP(H64,VLookups!$A$4:$B$13,2,FALSE)),J64),"")</f>
        <v/>
      </c>
      <c r="L64" s="75" t="str">
        <f t="shared" si="246"/>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211"/>
        <v/>
      </c>
      <c r="W64" s="49" t="str">
        <f t="shared" si="212"/>
        <v/>
      </c>
      <c r="X64" s="49" t="str">
        <f t="shared" si="474"/>
        <v/>
      </c>
      <c r="Y64" s="49" t="str">
        <f t="shared" si="474"/>
        <v/>
      </c>
      <c r="Z64" s="49" t="str">
        <f t="shared" si="474"/>
        <v/>
      </c>
      <c r="AA64" s="49" t="str">
        <f t="shared" si="474"/>
        <v/>
      </c>
      <c r="AB64" s="49" t="str">
        <f t="shared" si="474"/>
        <v/>
      </c>
      <c r="AC64" s="49" t="str">
        <f t="shared" si="474"/>
        <v/>
      </c>
      <c r="AD64" s="49" t="str">
        <f t="shared" si="474"/>
        <v/>
      </c>
      <c r="AE64" s="49" t="str">
        <f t="shared" si="474"/>
        <v/>
      </c>
      <c r="AF64" s="49" t="str">
        <f t="shared" si="474"/>
        <v/>
      </c>
      <c r="AG64" s="49" t="str">
        <f t="shared" si="474"/>
        <v/>
      </c>
      <c r="AH64" s="49" t="str">
        <f t="shared" si="474"/>
        <v/>
      </c>
      <c r="AI64" s="49" t="str">
        <f t="shared" si="474"/>
        <v/>
      </c>
      <c r="AJ64" s="49" t="str">
        <f t="shared" si="474"/>
        <v/>
      </c>
      <c r="AK64" s="49" t="str">
        <f t="shared" si="474"/>
        <v/>
      </c>
      <c r="AL64" s="49" t="str">
        <f t="shared" si="474"/>
        <v/>
      </c>
      <c r="AM64" s="49" t="str">
        <f t="shared" si="474"/>
        <v/>
      </c>
      <c r="AN64" s="49" t="str">
        <f t="shared" si="474"/>
        <v/>
      </c>
      <c r="AO64" s="49" t="str">
        <f t="shared" si="474"/>
        <v/>
      </c>
      <c r="AP64" s="49" t="str">
        <f t="shared" si="474"/>
        <v/>
      </c>
      <c r="AQ64" s="49" t="str">
        <f t="shared" si="474"/>
        <v/>
      </c>
      <c r="AR64" s="49" t="str">
        <f t="shared" si="474"/>
        <v/>
      </c>
      <c r="AS64" s="49" t="str">
        <f t="shared" si="474"/>
        <v/>
      </c>
      <c r="AT64" s="49" t="str">
        <f t="shared" si="474"/>
        <v/>
      </c>
      <c r="AU64" s="49" t="str">
        <f t="shared" si="474"/>
        <v/>
      </c>
      <c r="AV64" s="49" t="str">
        <f t="shared" si="474"/>
        <v/>
      </c>
      <c r="AW64" s="49" t="str">
        <f t="shared" si="474"/>
        <v/>
      </c>
      <c r="AX64" s="49" t="str">
        <f t="shared" si="474"/>
        <v/>
      </c>
      <c r="AY64" s="49" t="str">
        <f t="shared" si="474"/>
        <v/>
      </c>
      <c r="AZ64" s="49" t="str">
        <f t="shared" si="474"/>
        <v/>
      </c>
      <c r="BA64" s="49" t="str">
        <f t="shared" si="474"/>
        <v/>
      </c>
      <c r="BB64" s="49" t="str">
        <f t="shared" si="474"/>
        <v/>
      </c>
      <c r="BC64" s="49" t="str">
        <f t="shared" si="474"/>
        <v/>
      </c>
      <c r="BD64" s="49" t="str">
        <f t="shared" si="474"/>
        <v/>
      </c>
      <c r="BE64" s="49" t="str">
        <f t="shared" si="474"/>
        <v/>
      </c>
      <c r="BF64" s="49" t="str">
        <f t="shared" si="474"/>
        <v/>
      </c>
      <c r="BG64" s="49" t="str">
        <f t="shared" si="474"/>
        <v/>
      </c>
      <c r="BH64" s="49" t="str">
        <f t="shared" si="474"/>
        <v/>
      </c>
      <c r="BI64" s="49" t="str">
        <f t="shared" si="474"/>
        <v/>
      </c>
      <c r="BJ64" s="49" t="str">
        <f t="shared" si="474"/>
        <v/>
      </c>
      <c r="BK64" s="49" t="str">
        <f t="shared" si="474"/>
        <v/>
      </c>
      <c r="BL64" s="49" t="str">
        <f t="shared" si="474"/>
        <v/>
      </c>
      <c r="BM64" s="49" t="str">
        <f t="shared" si="474"/>
        <v/>
      </c>
      <c r="BN64" s="49" t="str">
        <f t="shared" si="474"/>
        <v/>
      </c>
      <c r="BO64" s="49" t="str">
        <f t="shared" si="474"/>
        <v/>
      </c>
      <c r="BP64" s="49" t="str">
        <f t="shared" si="474"/>
        <v/>
      </c>
      <c r="BQ64" s="49" t="str">
        <f t="shared" si="474"/>
        <v/>
      </c>
      <c r="BR64" s="49" t="str">
        <f t="shared" si="474"/>
        <v/>
      </c>
      <c r="BS64" s="49" t="str">
        <f t="shared" si="474"/>
        <v/>
      </c>
      <c r="BT64" s="49" t="str">
        <f t="shared" si="474"/>
        <v/>
      </c>
      <c r="BU64" s="49" t="str">
        <f t="shared" si="474"/>
        <v/>
      </c>
      <c r="BV64" s="49" t="str">
        <f t="shared" si="474"/>
        <v/>
      </c>
      <c r="BW64" s="49" t="str">
        <f t="shared" si="474"/>
        <v/>
      </c>
      <c r="BX64" s="49" t="str">
        <f t="shared" si="474"/>
        <v/>
      </c>
      <c r="BY64" s="49" t="str">
        <f t="shared" si="474"/>
        <v/>
      </c>
      <c r="BZ64" s="49" t="str">
        <f t="shared" si="474"/>
        <v/>
      </c>
      <c r="CA64" s="49" t="str">
        <f t="shared" si="474"/>
        <v/>
      </c>
      <c r="CB64" s="49" t="str">
        <f t="shared" si="474"/>
        <v/>
      </c>
      <c r="CC64" s="49" t="str">
        <f t="shared" si="474"/>
        <v/>
      </c>
      <c r="CD64" s="49" t="str">
        <f t="shared" si="474"/>
        <v/>
      </c>
      <c r="CE64" s="49" t="str">
        <f t="shared" si="474"/>
        <v/>
      </c>
      <c r="CF64" s="49" t="str">
        <f t="shared" si="474"/>
        <v/>
      </c>
      <c r="CG64" s="49" t="str">
        <f t="shared" si="474"/>
        <v/>
      </c>
      <c r="CH64" s="49" t="str">
        <f t="shared" si="474"/>
        <v/>
      </c>
      <c r="CI64" s="49" t="str">
        <f t="shared" si="474"/>
        <v/>
      </c>
      <c r="CJ64" s="49" t="str">
        <f t="shared" si="472"/>
        <v/>
      </c>
      <c r="CK64" s="49" t="str">
        <f t="shared" si="472"/>
        <v/>
      </c>
      <c r="CL64" s="49" t="str">
        <f t="shared" si="472"/>
        <v/>
      </c>
      <c r="CM64" s="49" t="str">
        <f t="shared" si="472"/>
        <v/>
      </c>
      <c r="CN64" s="49" t="str">
        <f t="shared" si="472"/>
        <v/>
      </c>
      <c r="CO64" s="49" t="str">
        <f t="shared" si="472"/>
        <v/>
      </c>
      <c r="CP64" s="49" t="str">
        <f t="shared" si="472"/>
        <v/>
      </c>
      <c r="CQ64" s="49" t="str">
        <f t="shared" si="472"/>
        <v/>
      </c>
      <c r="CR64" s="49" t="str">
        <f t="shared" si="472"/>
        <v/>
      </c>
      <c r="CS64" s="49" t="str">
        <f t="shared" si="472"/>
        <v/>
      </c>
      <c r="CT64" s="49" t="str">
        <f t="shared" si="472"/>
        <v/>
      </c>
      <c r="CU64" s="49" t="str">
        <f t="shared" si="472"/>
        <v/>
      </c>
      <c r="CV64" s="49" t="str">
        <f t="shared" si="472"/>
        <v/>
      </c>
      <c r="CW64" s="49" t="str">
        <f t="shared" si="472"/>
        <v/>
      </c>
      <c r="CX64" s="49" t="str">
        <f t="shared" si="472"/>
        <v/>
      </c>
      <c r="CY64" s="49" t="str">
        <f t="shared" si="472"/>
        <v/>
      </c>
      <c r="CZ64" s="49" t="str">
        <f t="shared" si="472"/>
        <v/>
      </c>
      <c r="DA64" s="49" t="str">
        <f t="shared" si="472"/>
        <v/>
      </c>
      <c r="DB64" s="49" t="str">
        <f t="shared" si="472"/>
        <v/>
      </c>
      <c r="DC64" s="49" t="str">
        <f t="shared" si="472"/>
        <v/>
      </c>
      <c r="DD64" s="49" t="str">
        <f t="shared" si="472"/>
        <v/>
      </c>
      <c r="DE64" s="49" t="str">
        <f t="shared" si="472"/>
        <v/>
      </c>
      <c r="DF64" s="49" t="str">
        <f t="shared" si="472"/>
        <v/>
      </c>
      <c r="DG64" s="49" t="str">
        <f t="shared" si="472"/>
        <v/>
      </c>
      <c r="DH64" s="49" t="str">
        <f t="shared" si="472"/>
        <v/>
      </c>
      <c r="DI64" s="49" t="str">
        <f t="shared" si="472"/>
        <v/>
      </c>
      <c r="DJ64" s="49" t="str">
        <f t="shared" si="472"/>
        <v/>
      </c>
      <c r="DK64" s="49" t="str">
        <f t="shared" si="472"/>
        <v/>
      </c>
      <c r="DL64" s="49" t="str">
        <f t="shared" si="472"/>
        <v/>
      </c>
      <c r="DM64" s="49" t="str">
        <f t="shared" si="472"/>
        <v/>
      </c>
      <c r="DN64" s="49" t="str">
        <f t="shared" si="472"/>
        <v/>
      </c>
      <c r="DO64" s="49" t="str">
        <f t="shared" si="472"/>
        <v/>
      </c>
      <c r="DP64" s="49" t="str">
        <f t="shared" si="472"/>
        <v/>
      </c>
      <c r="DQ64" s="49" t="str">
        <f t="shared" si="472"/>
        <v/>
      </c>
      <c r="DR64" s="49" t="str">
        <f t="shared" si="472"/>
        <v/>
      </c>
      <c r="DS64" s="183" t="str">
        <f t="shared" si="213"/>
        <v/>
      </c>
      <c r="DT64" s="49" t="str">
        <f t="shared" si="214"/>
        <v/>
      </c>
      <c r="DU64" s="49" t="str">
        <f t="shared" si="475"/>
        <v/>
      </c>
      <c r="DV64" s="49" t="str">
        <f t="shared" si="475"/>
        <v/>
      </c>
      <c r="DW64" s="49" t="str">
        <f t="shared" si="475"/>
        <v/>
      </c>
      <c r="DX64" s="49" t="str">
        <f t="shared" si="475"/>
        <v/>
      </c>
      <c r="DY64" s="49" t="str">
        <f t="shared" si="475"/>
        <v/>
      </c>
      <c r="DZ64" s="49" t="str">
        <f t="shared" si="475"/>
        <v/>
      </c>
      <c r="EA64" s="49" t="str">
        <f t="shared" si="475"/>
        <v/>
      </c>
      <c r="EB64" s="49" t="str">
        <f t="shared" si="475"/>
        <v/>
      </c>
      <c r="EC64" s="49" t="str">
        <f t="shared" si="475"/>
        <v/>
      </c>
      <c r="ED64" s="49" t="str">
        <f t="shared" si="475"/>
        <v/>
      </c>
      <c r="EE64" s="49" t="str">
        <f t="shared" si="475"/>
        <v/>
      </c>
      <c r="EF64" s="49" t="str">
        <f t="shared" si="475"/>
        <v/>
      </c>
      <c r="EG64" s="49" t="str">
        <f t="shared" si="475"/>
        <v/>
      </c>
      <c r="EH64" s="49" t="str">
        <f t="shared" si="475"/>
        <v/>
      </c>
      <c r="EI64" s="49" t="str">
        <f t="shared" si="475"/>
        <v/>
      </c>
      <c r="EJ64" s="49" t="str">
        <f t="shared" si="475"/>
        <v/>
      </c>
      <c r="EK64" s="49" t="str">
        <f t="shared" si="475"/>
        <v/>
      </c>
      <c r="EL64" s="49" t="str">
        <f t="shared" si="475"/>
        <v/>
      </c>
      <c r="EM64" s="49" t="str">
        <f t="shared" si="475"/>
        <v/>
      </c>
      <c r="EN64" s="49" t="str">
        <f t="shared" si="475"/>
        <v/>
      </c>
      <c r="EO64" s="49" t="str">
        <f t="shared" si="475"/>
        <v/>
      </c>
      <c r="EP64" s="49" t="str">
        <f t="shared" si="475"/>
        <v/>
      </c>
      <c r="EQ64" s="49" t="str">
        <f t="shared" si="475"/>
        <v/>
      </c>
      <c r="ER64" s="49" t="str">
        <f t="shared" si="475"/>
        <v/>
      </c>
      <c r="ES64" s="49" t="str">
        <f t="shared" si="475"/>
        <v/>
      </c>
      <c r="ET64" s="49" t="str">
        <f t="shared" si="475"/>
        <v/>
      </c>
      <c r="EU64" s="49" t="str">
        <f t="shared" si="475"/>
        <v/>
      </c>
      <c r="EV64" s="49" t="str">
        <f t="shared" si="475"/>
        <v/>
      </c>
      <c r="EW64" s="49" t="str">
        <f t="shared" si="475"/>
        <v/>
      </c>
      <c r="EX64" s="49" t="str">
        <f t="shared" si="475"/>
        <v/>
      </c>
      <c r="EY64" s="49" t="str">
        <f t="shared" si="475"/>
        <v/>
      </c>
      <c r="EZ64" s="49" t="str">
        <f t="shared" si="475"/>
        <v/>
      </c>
      <c r="FA64" s="49" t="str">
        <f t="shared" si="475"/>
        <v/>
      </c>
      <c r="FB64" s="49" t="str">
        <f t="shared" si="475"/>
        <v/>
      </c>
      <c r="FC64" s="49" t="str">
        <f t="shared" si="475"/>
        <v/>
      </c>
      <c r="FD64" s="49" t="str">
        <f t="shared" si="475"/>
        <v/>
      </c>
      <c r="FE64" s="49" t="str">
        <f t="shared" si="475"/>
        <v/>
      </c>
      <c r="FF64" s="49" t="str">
        <f t="shared" si="475"/>
        <v/>
      </c>
      <c r="FG64" s="49" t="str">
        <f t="shared" si="475"/>
        <v/>
      </c>
      <c r="FH64" s="49" t="str">
        <f t="shared" si="475"/>
        <v/>
      </c>
      <c r="FI64" s="49" t="str">
        <f t="shared" si="475"/>
        <v/>
      </c>
      <c r="FJ64" s="49" t="str">
        <f t="shared" si="475"/>
        <v/>
      </c>
      <c r="FK64" s="49" t="str">
        <f t="shared" si="475"/>
        <v/>
      </c>
      <c r="FL64" s="49" t="str">
        <f t="shared" si="475"/>
        <v/>
      </c>
      <c r="FM64" s="49" t="str">
        <f t="shared" si="475"/>
        <v/>
      </c>
      <c r="FN64" s="49" t="str">
        <f t="shared" si="475"/>
        <v/>
      </c>
      <c r="FO64" s="49" t="str">
        <f t="shared" si="475"/>
        <v/>
      </c>
      <c r="FP64" s="49" t="str">
        <f t="shared" si="475"/>
        <v/>
      </c>
      <c r="FQ64" s="49" t="str">
        <f t="shared" si="475"/>
        <v/>
      </c>
      <c r="FR64" s="49" t="str">
        <f t="shared" si="475"/>
        <v/>
      </c>
      <c r="FS64" s="49" t="str">
        <f t="shared" si="475"/>
        <v/>
      </c>
      <c r="FT64" s="49" t="str">
        <f t="shared" si="475"/>
        <v/>
      </c>
      <c r="FU64" s="49" t="str">
        <f t="shared" si="475"/>
        <v/>
      </c>
      <c r="FV64" s="49" t="str">
        <f t="shared" si="475"/>
        <v/>
      </c>
      <c r="FW64" s="49" t="str">
        <f t="shared" si="475"/>
        <v/>
      </c>
      <c r="FX64" s="49" t="str">
        <f t="shared" si="475"/>
        <v/>
      </c>
      <c r="FY64" s="49" t="str">
        <f t="shared" si="475"/>
        <v/>
      </c>
      <c r="FZ64" s="49" t="str">
        <f t="shared" si="475"/>
        <v/>
      </c>
      <c r="GA64" s="49" t="str">
        <f t="shared" si="475"/>
        <v/>
      </c>
      <c r="GB64" s="49" t="str">
        <f t="shared" si="475"/>
        <v/>
      </c>
      <c r="GC64" s="49" t="str">
        <f t="shared" si="475"/>
        <v/>
      </c>
      <c r="GD64" s="49" t="str">
        <f t="shared" si="475"/>
        <v/>
      </c>
      <c r="GE64" s="49" t="str">
        <f t="shared" si="475"/>
        <v/>
      </c>
      <c r="GF64" s="49" t="str">
        <f t="shared" si="475"/>
        <v/>
      </c>
      <c r="GG64" s="49" t="str">
        <f t="shared" si="473"/>
        <v/>
      </c>
      <c r="GH64" s="49" t="str">
        <f t="shared" si="473"/>
        <v/>
      </c>
      <c r="GI64" s="49" t="str">
        <f t="shared" si="473"/>
        <v/>
      </c>
      <c r="GJ64" s="49" t="str">
        <f t="shared" si="473"/>
        <v/>
      </c>
      <c r="GK64" s="49" t="str">
        <f t="shared" si="473"/>
        <v/>
      </c>
      <c r="GL64" s="49" t="str">
        <f t="shared" si="473"/>
        <v/>
      </c>
      <c r="GM64" s="49" t="str">
        <f t="shared" si="473"/>
        <v/>
      </c>
      <c r="GN64" s="49" t="str">
        <f t="shared" si="473"/>
        <v/>
      </c>
      <c r="GO64" s="49" t="str">
        <f t="shared" si="473"/>
        <v/>
      </c>
      <c r="GP64" s="49" t="str">
        <f t="shared" si="473"/>
        <v/>
      </c>
      <c r="GQ64" s="49" t="str">
        <f t="shared" si="473"/>
        <v/>
      </c>
      <c r="GR64" s="49" t="str">
        <f t="shared" si="473"/>
        <v/>
      </c>
      <c r="GS64" s="49" t="str">
        <f t="shared" si="473"/>
        <v/>
      </c>
      <c r="GT64" s="49" t="str">
        <f t="shared" si="473"/>
        <v/>
      </c>
      <c r="GU64" s="49" t="str">
        <f t="shared" si="473"/>
        <v/>
      </c>
      <c r="GV64" s="49" t="str">
        <f t="shared" si="473"/>
        <v/>
      </c>
      <c r="GW64" s="49" t="str">
        <f t="shared" si="473"/>
        <v/>
      </c>
      <c r="GX64" s="49" t="str">
        <f t="shared" si="473"/>
        <v/>
      </c>
      <c r="GY64" s="49" t="str">
        <f t="shared" si="473"/>
        <v/>
      </c>
      <c r="GZ64" s="49" t="str">
        <f t="shared" si="473"/>
        <v/>
      </c>
      <c r="HA64" s="49" t="str">
        <f t="shared" si="473"/>
        <v/>
      </c>
      <c r="HB64" s="49" t="str">
        <f t="shared" si="473"/>
        <v/>
      </c>
      <c r="HC64" s="49" t="str">
        <f t="shared" si="473"/>
        <v/>
      </c>
      <c r="HD64" s="49" t="str">
        <f t="shared" si="473"/>
        <v/>
      </c>
      <c r="HE64" s="49" t="str">
        <f t="shared" si="473"/>
        <v/>
      </c>
      <c r="HF64" s="49" t="str">
        <f t="shared" si="473"/>
        <v/>
      </c>
      <c r="HG64" s="49" t="str">
        <f t="shared" si="473"/>
        <v/>
      </c>
      <c r="HH64" s="49" t="str">
        <f t="shared" si="473"/>
        <v/>
      </c>
      <c r="HI64" s="49" t="str">
        <f t="shared" si="473"/>
        <v/>
      </c>
      <c r="HJ64" s="49" t="str">
        <f t="shared" si="473"/>
        <v/>
      </c>
      <c r="HK64" s="49" t="str">
        <f t="shared" si="473"/>
        <v/>
      </c>
      <c r="HL64" s="49" t="str">
        <f t="shared" si="473"/>
        <v/>
      </c>
      <c r="HM64" s="49" t="str">
        <f t="shared" si="473"/>
        <v/>
      </c>
      <c r="HN64" s="49" t="str">
        <f t="shared" si="473"/>
        <v/>
      </c>
      <c r="HO64" s="49" t="str">
        <f t="shared" si="473"/>
        <v/>
      </c>
      <c r="HP64" s="169" t="e">
        <f t="shared" si="247"/>
        <v>#N/A</v>
      </c>
      <c r="HQ64" s="169" t="e">
        <f t="shared" si="248"/>
        <v>#N/A</v>
      </c>
      <c r="HR64" s="169" t="e">
        <f t="shared" si="249"/>
        <v>#N/A</v>
      </c>
      <c r="HS64" s="169" t="e">
        <f t="shared" si="250"/>
        <v>#N/A</v>
      </c>
      <c r="HT64" s="169" t="e">
        <f t="shared" si="251"/>
        <v>#N/A</v>
      </c>
      <c r="HU64" s="169" t="e">
        <f t="shared" si="252"/>
        <v>#N/A</v>
      </c>
      <c r="HV64" s="169" t="e">
        <f t="shared" si="253"/>
        <v>#N/A</v>
      </c>
      <c r="HW64" s="169" t="e">
        <f t="shared" si="254"/>
        <v>#N/A</v>
      </c>
      <c r="HX64" s="169" t="e">
        <f t="shared" si="255"/>
        <v>#N/A</v>
      </c>
      <c r="HY64" s="169" t="e">
        <f t="shared" si="256"/>
        <v>#N/A</v>
      </c>
      <c r="HZ64" s="169" t="e">
        <f t="shared" si="257"/>
        <v>#N/A</v>
      </c>
      <c r="IA64" s="169" t="e">
        <f t="shared" si="258"/>
        <v>#N/A</v>
      </c>
      <c r="IB64" s="169" t="e">
        <f t="shared" si="259"/>
        <v>#N/A</v>
      </c>
      <c r="IC64" s="169" t="e">
        <f t="shared" si="260"/>
        <v>#N/A</v>
      </c>
      <c r="ID64" s="169" t="e">
        <f t="shared" si="261"/>
        <v>#N/A</v>
      </c>
      <c r="IE64" s="169" t="e">
        <f t="shared" si="262"/>
        <v>#N/A</v>
      </c>
      <c r="IF64" s="169" t="e">
        <f t="shared" si="263"/>
        <v>#N/A</v>
      </c>
      <c r="IG64" s="169" t="e">
        <f t="shared" si="264"/>
        <v>#N/A</v>
      </c>
      <c r="IH64" s="169" t="e">
        <f t="shared" si="265"/>
        <v>#N/A</v>
      </c>
      <c r="II64" s="169" t="e">
        <f t="shared" si="266"/>
        <v>#N/A</v>
      </c>
      <c r="IJ64" s="169" t="e">
        <f t="shared" si="267"/>
        <v>#N/A</v>
      </c>
      <c r="IK64" s="169" t="e">
        <f t="shared" si="268"/>
        <v>#N/A</v>
      </c>
      <c r="IL64" s="169" t="e">
        <f t="shared" si="269"/>
        <v>#N/A</v>
      </c>
      <c r="IM64" s="169" t="e">
        <f t="shared" si="270"/>
        <v>#N/A</v>
      </c>
      <c r="IN64" s="169" t="e">
        <f t="shared" si="271"/>
        <v>#N/A</v>
      </c>
      <c r="IO64" s="169" t="e">
        <f t="shared" si="272"/>
        <v>#N/A</v>
      </c>
      <c r="IP64" s="169" t="e">
        <f t="shared" si="273"/>
        <v>#N/A</v>
      </c>
      <c r="IQ64" s="169" t="e">
        <f t="shared" si="274"/>
        <v>#N/A</v>
      </c>
      <c r="IR64" s="169" t="e">
        <f t="shared" si="275"/>
        <v>#N/A</v>
      </c>
      <c r="IS64" s="169" t="e">
        <f t="shared" si="276"/>
        <v>#N/A</v>
      </c>
      <c r="IT64" s="169" t="e">
        <f t="shared" si="277"/>
        <v>#N/A</v>
      </c>
      <c r="IU64" s="169" t="e">
        <f t="shared" si="278"/>
        <v>#N/A</v>
      </c>
      <c r="IV64" s="169" t="e">
        <f t="shared" si="279"/>
        <v>#N/A</v>
      </c>
      <c r="IW64" s="169" t="e">
        <f t="shared" si="280"/>
        <v>#N/A</v>
      </c>
      <c r="IX64" s="169" t="e">
        <f t="shared" si="281"/>
        <v>#N/A</v>
      </c>
      <c r="IY64" s="169" t="e">
        <f t="shared" si="282"/>
        <v>#N/A</v>
      </c>
      <c r="IZ64" s="169" t="e">
        <f t="shared" si="283"/>
        <v>#N/A</v>
      </c>
      <c r="JA64" s="169" t="e">
        <f t="shared" si="284"/>
        <v>#N/A</v>
      </c>
      <c r="JB64" s="169" t="e">
        <f t="shared" si="285"/>
        <v>#N/A</v>
      </c>
      <c r="JC64" s="169" t="e">
        <f t="shared" si="286"/>
        <v>#N/A</v>
      </c>
      <c r="JD64" s="169" t="e">
        <f t="shared" si="287"/>
        <v>#N/A</v>
      </c>
      <c r="JE64" s="169" t="e">
        <f t="shared" si="288"/>
        <v>#N/A</v>
      </c>
      <c r="JF64" s="169" t="e">
        <f t="shared" si="289"/>
        <v>#N/A</v>
      </c>
      <c r="JG64" s="169" t="e">
        <f t="shared" si="290"/>
        <v>#N/A</v>
      </c>
      <c r="JH64" s="169" t="e">
        <f t="shared" si="291"/>
        <v>#N/A</v>
      </c>
      <c r="JI64" s="169" t="e">
        <f t="shared" si="292"/>
        <v>#N/A</v>
      </c>
      <c r="JJ64" s="169" t="e">
        <f t="shared" si="293"/>
        <v>#N/A</v>
      </c>
      <c r="JK64" s="169" t="e">
        <f t="shared" si="294"/>
        <v>#N/A</v>
      </c>
      <c r="JL64" s="169" t="e">
        <f t="shared" si="295"/>
        <v>#N/A</v>
      </c>
      <c r="JM64" s="169" t="e">
        <f t="shared" si="296"/>
        <v>#N/A</v>
      </c>
      <c r="JN64" s="169" t="e">
        <f t="shared" si="297"/>
        <v>#N/A</v>
      </c>
      <c r="JO64" s="169" t="e">
        <f t="shared" si="298"/>
        <v>#N/A</v>
      </c>
      <c r="JP64" s="169" t="e">
        <f t="shared" si="299"/>
        <v>#N/A</v>
      </c>
      <c r="JQ64" s="169" t="e">
        <f t="shared" si="300"/>
        <v>#N/A</v>
      </c>
      <c r="JR64" s="169" t="e">
        <f t="shared" si="301"/>
        <v>#N/A</v>
      </c>
      <c r="JS64" s="169" t="e">
        <f t="shared" si="302"/>
        <v>#N/A</v>
      </c>
      <c r="JT64" s="169" t="e">
        <f t="shared" si="303"/>
        <v>#N/A</v>
      </c>
      <c r="JU64" s="169" t="e">
        <f t="shared" si="304"/>
        <v>#N/A</v>
      </c>
      <c r="JV64" s="169" t="e">
        <f t="shared" si="305"/>
        <v>#N/A</v>
      </c>
      <c r="JW64" s="169" t="e">
        <f t="shared" si="306"/>
        <v>#N/A</v>
      </c>
      <c r="JX64" s="169" t="e">
        <f t="shared" si="307"/>
        <v>#N/A</v>
      </c>
      <c r="JY64" s="169" t="e">
        <f t="shared" si="308"/>
        <v>#N/A</v>
      </c>
      <c r="JZ64" s="169" t="e">
        <f t="shared" si="309"/>
        <v>#N/A</v>
      </c>
      <c r="KA64" s="169" t="e">
        <f t="shared" si="310"/>
        <v>#N/A</v>
      </c>
      <c r="KB64" s="169" t="e">
        <f t="shared" si="311"/>
        <v>#N/A</v>
      </c>
      <c r="KC64" s="169" t="e">
        <f t="shared" si="312"/>
        <v>#N/A</v>
      </c>
      <c r="KD64" s="169" t="e">
        <f t="shared" si="313"/>
        <v>#N/A</v>
      </c>
      <c r="KE64" s="169" t="e">
        <f t="shared" si="314"/>
        <v>#N/A</v>
      </c>
      <c r="KF64" s="169" t="e">
        <f t="shared" si="315"/>
        <v>#N/A</v>
      </c>
      <c r="KG64" s="169" t="e">
        <f t="shared" si="316"/>
        <v>#N/A</v>
      </c>
      <c r="KH64" s="169" t="e">
        <f t="shared" si="317"/>
        <v>#N/A</v>
      </c>
      <c r="KI64" s="169" t="e">
        <f t="shared" si="318"/>
        <v>#N/A</v>
      </c>
      <c r="KJ64" s="169" t="e">
        <f t="shared" si="319"/>
        <v>#N/A</v>
      </c>
      <c r="KK64" s="169" t="e">
        <f t="shared" si="320"/>
        <v>#N/A</v>
      </c>
      <c r="KL64" s="169" t="e">
        <f t="shared" si="321"/>
        <v>#N/A</v>
      </c>
      <c r="KM64" s="169" t="e">
        <f t="shared" si="322"/>
        <v>#N/A</v>
      </c>
      <c r="KN64" s="169" t="e">
        <f t="shared" si="323"/>
        <v>#N/A</v>
      </c>
      <c r="KO64" s="169" t="e">
        <f t="shared" si="324"/>
        <v>#N/A</v>
      </c>
      <c r="KP64" s="169" t="e">
        <f t="shared" si="325"/>
        <v>#N/A</v>
      </c>
      <c r="KQ64" s="169" t="e">
        <f t="shared" si="326"/>
        <v>#N/A</v>
      </c>
      <c r="KR64" s="169" t="e">
        <f t="shared" si="327"/>
        <v>#N/A</v>
      </c>
      <c r="KS64" s="169" t="e">
        <f t="shared" si="328"/>
        <v>#N/A</v>
      </c>
      <c r="KT64" s="169" t="e">
        <f t="shared" si="329"/>
        <v>#N/A</v>
      </c>
      <c r="KU64" s="169" t="e">
        <f t="shared" si="330"/>
        <v>#N/A</v>
      </c>
      <c r="KV64" s="169" t="e">
        <f t="shared" si="331"/>
        <v>#N/A</v>
      </c>
      <c r="KW64" s="169" t="e">
        <f t="shared" si="332"/>
        <v>#N/A</v>
      </c>
      <c r="KX64" s="169" t="e">
        <f t="shared" si="333"/>
        <v>#N/A</v>
      </c>
      <c r="KY64" s="169" t="e">
        <f t="shared" si="334"/>
        <v>#N/A</v>
      </c>
      <c r="KZ64" s="169" t="e">
        <f t="shared" si="335"/>
        <v>#N/A</v>
      </c>
      <c r="LA64" s="169" t="e">
        <f t="shared" si="336"/>
        <v>#N/A</v>
      </c>
      <c r="LB64" s="169" t="e">
        <f t="shared" si="337"/>
        <v>#N/A</v>
      </c>
      <c r="LC64" s="169" t="e">
        <f t="shared" si="338"/>
        <v>#N/A</v>
      </c>
      <c r="LD64" s="169" t="e">
        <f t="shared" si="339"/>
        <v>#N/A</v>
      </c>
      <c r="LE64" s="169" t="e">
        <f t="shared" si="340"/>
        <v>#N/A</v>
      </c>
      <c r="LF64" s="169" t="e">
        <f t="shared" si="341"/>
        <v>#N/A</v>
      </c>
      <c r="LG64" s="169" t="e">
        <f t="shared" si="342"/>
        <v>#N/A</v>
      </c>
      <c r="LH64" s="169" t="e">
        <f t="shared" si="343"/>
        <v>#N/A</v>
      </c>
      <c r="LI64" s="169" t="e">
        <f t="shared" si="344"/>
        <v>#N/A</v>
      </c>
      <c r="LJ64" s="169" t="e">
        <f t="shared" si="345"/>
        <v>#N/A</v>
      </c>
      <c r="LK64" s="169" t="e">
        <f t="shared" si="346"/>
        <v>#N/A</v>
      </c>
      <c r="LL64" s="169" t="e">
        <f t="shared" si="347"/>
        <v>#N/A</v>
      </c>
      <c r="LM64" s="169" t="e">
        <f t="shared" si="348"/>
        <v>#N/A</v>
      </c>
      <c r="LN64" s="169" t="e">
        <f t="shared" si="349"/>
        <v>#N/A</v>
      </c>
      <c r="LO64" s="169" t="e">
        <f t="shared" si="350"/>
        <v>#N/A</v>
      </c>
      <c r="LP64" s="169" t="e">
        <f t="shared" si="351"/>
        <v>#N/A</v>
      </c>
      <c r="LQ64" s="169" t="e">
        <f t="shared" si="352"/>
        <v>#N/A</v>
      </c>
      <c r="LR64" s="169" t="e">
        <f t="shared" si="353"/>
        <v>#N/A</v>
      </c>
      <c r="LS64" s="169" t="e">
        <f t="shared" si="354"/>
        <v>#N/A</v>
      </c>
      <c r="LT64" s="169" t="e">
        <f t="shared" si="355"/>
        <v>#N/A</v>
      </c>
      <c r="LU64" s="169" t="e">
        <f t="shared" si="356"/>
        <v>#N/A</v>
      </c>
      <c r="LV64" s="169" t="e">
        <f t="shared" si="357"/>
        <v>#N/A</v>
      </c>
      <c r="LW64" s="169" t="e">
        <f t="shared" si="358"/>
        <v>#N/A</v>
      </c>
      <c r="LX64" s="169" t="e">
        <f t="shared" si="359"/>
        <v>#N/A</v>
      </c>
      <c r="LY64" s="169" t="e">
        <f t="shared" si="360"/>
        <v>#N/A</v>
      </c>
      <c r="LZ64" s="169" t="e">
        <f t="shared" si="361"/>
        <v>#N/A</v>
      </c>
      <c r="MA64" s="169" t="e">
        <f t="shared" si="362"/>
        <v>#N/A</v>
      </c>
      <c r="MB64" s="169" t="e">
        <f t="shared" si="363"/>
        <v>#N/A</v>
      </c>
      <c r="MC64" s="169" t="e">
        <f t="shared" si="364"/>
        <v>#N/A</v>
      </c>
      <c r="MD64" s="169" t="e">
        <f t="shared" si="365"/>
        <v>#N/A</v>
      </c>
      <c r="ME64" s="169" t="e">
        <f t="shared" si="366"/>
        <v>#N/A</v>
      </c>
      <c r="MF64" s="169" t="e">
        <f t="shared" si="367"/>
        <v>#N/A</v>
      </c>
      <c r="MG64" s="169" t="e">
        <f t="shared" si="368"/>
        <v>#N/A</v>
      </c>
      <c r="MH64" s="169" t="e">
        <f t="shared" si="369"/>
        <v>#N/A</v>
      </c>
      <c r="MI64" s="169" t="e">
        <f t="shared" si="370"/>
        <v>#N/A</v>
      </c>
      <c r="MJ64" s="169" t="e">
        <f t="shared" si="371"/>
        <v>#N/A</v>
      </c>
      <c r="MK64" s="169" t="e">
        <f t="shared" si="372"/>
        <v>#N/A</v>
      </c>
      <c r="ML64" s="169" t="e">
        <f t="shared" si="373"/>
        <v>#N/A</v>
      </c>
      <c r="MM64" s="169" t="e">
        <f t="shared" si="374"/>
        <v>#N/A</v>
      </c>
      <c r="MN64" s="169" t="e">
        <f t="shared" si="375"/>
        <v>#N/A</v>
      </c>
      <c r="MO64" s="169" t="e">
        <f t="shared" si="376"/>
        <v>#N/A</v>
      </c>
      <c r="MP64" s="169" t="e">
        <f t="shared" si="377"/>
        <v>#N/A</v>
      </c>
      <c r="MQ64" s="169" t="e">
        <f t="shared" si="378"/>
        <v>#N/A</v>
      </c>
      <c r="MR64" s="169" t="e">
        <f t="shared" si="379"/>
        <v>#N/A</v>
      </c>
      <c r="MS64" s="169" t="e">
        <f t="shared" si="380"/>
        <v>#N/A</v>
      </c>
      <c r="MT64" s="169" t="e">
        <f t="shared" si="381"/>
        <v>#N/A</v>
      </c>
      <c r="MU64" s="169" t="e">
        <f t="shared" si="382"/>
        <v>#N/A</v>
      </c>
      <c r="MV64" s="169" t="e">
        <f t="shared" si="383"/>
        <v>#N/A</v>
      </c>
      <c r="MW64" s="169" t="e">
        <f t="shared" si="384"/>
        <v>#N/A</v>
      </c>
      <c r="MX64" s="169" t="e">
        <f t="shared" si="385"/>
        <v>#N/A</v>
      </c>
      <c r="MY64" s="169" t="e">
        <f t="shared" si="386"/>
        <v>#N/A</v>
      </c>
      <c r="MZ64" s="169" t="e">
        <f t="shared" si="387"/>
        <v>#N/A</v>
      </c>
      <c r="NA64" s="169" t="e">
        <f t="shared" si="388"/>
        <v>#N/A</v>
      </c>
      <c r="NB64" s="169" t="e">
        <f t="shared" si="389"/>
        <v>#N/A</v>
      </c>
      <c r="NC64" s="169" t="e">
        <f t="shared" si="390"/>
        <v>#N/A</v>
      </c>
      <c r="ND64" s="169" t="e">
        <f t="shared" si="391"/>
        <v>#N/A</v>
      </c>
      <c r="NE64" s="169" t="e">
        <f t="shared" si="392"/>
        <v>#N/A</v>
      </c>
      <c r="NF64" s="169" t="e">
        <f t="shared" si="393"/>
        <v>#N/A</v>
      </c>
      <c r="NG64" s="169" t="e">
        <f t="shared" si="394"/>
        <v>#N/A</v>
      </c>
      <c r="NH64" s="169" t="e">
        <f t="shared" si="395"/>
        <v>#N/A</v>
      </c>
      <c r="NI64" s="169" t="e">
        <f t="shared" si="396"/>
        <v>#N/A</v>
      </c>
      <c r="NJ64" s="169" t="e">
        <f t="shared" si="397"/>
        <v>#N/A</v>
      </c>
      <c r="NK64" s="169" t="e">
        <f t="shared" si="398"/>
        <v>#N/A</v>
      </c>
      <c r="NL64" s="169" t="e">
        <f t="shared" si="399"/>
        <v>#N/A</v>
      </c>
      <c r="NM64" s="169" t="e">
        <f t="shared" si="400"/>
        <v>#N/A</v>
      </c>
      <c r="NN64" s="169" t="e">
        <f t="shared" si="401"/>
        <v>#N/A</v>
      </c>
      <c r="NO64" s="169" t="e">
        <f t="shared" si="402"/>
        <v>#N/A</v>
      </c>
      <c r="NP64" s="169" t="e">
        <f t="shared" si="403"/>
        <v>#N/A</v>
      </c>
      <c r="NQ64" s="169" t="e">
        <f t="shared" si="404"/>
        <v>#N/A</v>
      </c>
      <c r="NR64" s="169" t="e">
        <f t="shared" si="405"/>
        <v>#N/A</v>
      </c>
      <c r="NS64" s="169" t="e">
        <f t="shared" si="406"/>
        <v>#N/A</v>
      </c>
      <c r="NT64" s="169" t="e">
        <f t="shared" si="407"/>
        <v>#N/A</v>
      </c>
      <c r="NU64" s="169" t="e">
        <f t="shared" si="408"/>
        <v>#N/A</v>
      </c>
      <c r="NV64" s="169" t="e">
        <f t="shared" si="409"/>
        <v>#N/A</v>
      </c>
      <c r="NW64" s="169" t="e">
        <f t="shared" si="410"/>
        <v>#N/A</v>
      </c>
      <c r="NX64" s="169" t="e">
        <f t="shared" si="411"/>
        <v>#N/A</v>
      </c>
      <c r="NY64" s="169" t="e">
        <f t="shared" si="412"/>
        <v>#N/A</v>
      </c>
      <c r="NZ64" s="169" t="e">
        <f t="shared" si="413"/>
        <v>#N/A</v>
      </c>
      <c r="OA64" s="169" t="e">
        <f t="shared" si="414"/>
        <v>#N/A</v>
      </c>
      <c r="OB64" s="169" t="e">
        <f t="shared" si="415"/>
        <v>#N/A</v>
      </c>
      <c r="OC64" s="169" t="e">
        <f t="shared" si="416"/>
        <v>#N/A</v>
      </c>
      <c r="OD64" s="169" t="e">
        <f t="shared" si="417"/>
        <v>#N/A</v>
      </c>
      <c r="OE64" s="169" t="e">
        <f t="shared" si="418"/>
        <v>#N/A</v>
      </c>
      <c r="OF64" s="169" t="e">
        <f t="shared" si="419"/>
        <v>#N/A</v>
      </c>
      <c r="OG64" s="169" t="e">
        <f t="shared" si="420"/>
        <v>#N/A</v>
      </c>
      <c r="OH64" s="169" t="e">
        <f t="shared" si="421"/>
        <v>#N/A</v>
      </c>
      <c r="OI64" s="169" t="e">
        <f t="shared" si="422"/>
        <v>#N/A</v>
      </c>
      <c r="OJ64" s="169" t="e">
        <f t="shared" si="423"/>
        <v>#N/A</v>
      </c>
      <c r="OK64" s="169" t="e">
        <f t="shared" si="424"/>
        <v>#N/A</v>
      </c>
      <c r="OL64" s="169" t="e">
        <f t="shared" si="425"/>
        <v>#N/A</v>
      </c>
      <c r="OM64" s="169" t="e">
        <f t="shared" si="426"/>
        <v>#N/A</v>
      </c>
      <c r="ON64" s="169" t="e">
        <f t="shared" si="427"/>
        <v>#N/A</v>
      </c>
      <c r="OO64" s="169" t="e">
        <f t="shared" si="428"/>
        <v>#N/A</v>
      </c>
      <c r="OP64" s="169" t="e">
        <f t="shared" si="429"/>
        <v>#N/A</v>
      </c>
      <c r="OQ64" s="169" t="e">
        <f t="shared" si="430"/>
        <v>#N/A</v>
      </c>
      <c r="OR64" s="169" t="e">
        <f t="shared" si="431"/>
        <v>#N/A</v>
      </c>
      <c r="OS64" s="169" t="e">
        <f t="shared" si="432"/>
        <v>#N/A</v>
      </c>
      <c r="OT64" s="169" t="e">
        <f t="shared" si="433"/>
        <v>#N/A</v>
      </c>
      <c r="OU64" s="169" t="e">
        <f t="shared" si="434"/>
        <v>#N/A</v>
      </c>
      <c r="OV64" s="169" t="e">
        <f t="shared" si="435"/>
        <v>#N/A</v>
      </c>
      <c r="OW64" s="169" t="e">
        <f t="shared" si="436"/>
        <v>#N/A</v>
      </c>
      <c r="OX64" s="169" t="e">
        <f t="shared" si="437"/>
        <v>#N/A</v>
      </c>
      <c r="OY64" s="169" t="e">
        <f t="shared" si="438"/>
        <v>#N/A</v>
      </c>
      <c r="OZ64" s="169" t="e">
        <f t="shared" si="439"/>
        <v>#N/A</v>
      </c>
      <c r="PA64" s="169" t="e">
        <f t="shared" si="440"/>
        <v>#N/A</v>
      </c>
      <c r="PB64" s="169" t="e">
        <f t="shared" si="441"/>
        <v>#N/A</v>
      </c>
      <c r="PC64" s="169" t="e">
        <f t="shared" si="442"/>
        <v>#N/A</v>
      </c>
      <c r="PD64" s="169" t="e">
        <f t="shared" si="443"/>
        <v>#N/A</v>
      </c>
      <c r="PE64" s="169" t="e">
        <f t="shared" si="444"/>
        <v>#N/A</v>
      </c>
      <c r="PF64" s="169" t="e">
        <f t="shared" si="445"/>
        <v>#N/A</v>
      </c>
      <c r="PG64" s="169" t="e">
        <f t="shared" si="446"/>
        <v>#N/A</v>
      </c>
      <c r="PH64" s="169" t="e">
        <f t="shared" si="447"/>
        <v>#N/A</v>
      </c>
    </row>
    <row r="65" spans="1:424" hidden="1" x14ac:dyDescent="0.75">
      <c r="A65" s="4">
        <v>62</v>
      </c>
      <c r="B65" s="96" t="str">
        <f t="shared" si="208"/>
        <v/>
      </c>
      <c r="C65" s="95"/>
      <c r="D65" s="96" t="str">
        <f t="shared" si="209"/>
        <v/>
      </c>
      <c r="E65" s="124" t="str">
        <f t="shared" si="0"/>
        <v/>
      </c>
      <c r="F65" s="124" t="str">
        <f t="shared" si="1"/>
        <v/>
      </c>
      <c r="G65" s="73" t="str">
        <f t="shared" si="210"/>
        <v/>
      </c>
      <c r="H65" s="23"/>
      <c r="I65" s="57"/>
      <c r="J65" s="280"/>
      <c r="K65" s="74" t="str">
        <f>IF(AND(B65&gt;0,C65&gt;0,D65&gt;0),IF(ISBLANK(J65),IF(ISBLANK(H65),"",(D65-B65)*VLOOKUP(H65,VLookups!$A$4:$B$13,2,FALSE)),J65),"")</f>
        <v/>
      </c>
      <c r="L65" s="75" t="str">
        <f t="shared" si="246"/>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211"/>
        <v/>
      </c>
      <c r="W65" s="49" t="str">
        <f t="shared" si="212"/>
        <v/>
      </c>
      <c r="X65" s="49" t="str">
        <f t="shared" si="474"/>
        <v/>
      </c>
      <c r="Y65" s="49" t="str">
        <f t="shared" si="474"/>
        <v/>
      </c>
      <c r="Z65" s="49" t="str">
        <f t="shared" si="474"/>
        <v/>
      </c>
      <c r="AA65" s="49" t="str">
        <f t="shared" si="474"/>
        <v/>
      </c>
      <c r="AB65" s="49" t="str">
        <f t="shared" si="474"/>
        <v/>
      </c>
      <c r="AC65" s="49" t="str">
        <f t="shared" si="474"/>
        <v/>
      </c>
      <c r="AD65" s="49" t="str">
        <f t="shared" si="474"/>
        <v/>
      </c>
      <c r="AE65" s="49" t="str">
        <f t="shared" si="474"/>
        <v/>
      </c>
      <c r="AF65" s="49" t="str">
        <f t="shared" si="474"/>
        <v/>
      </c>
      <c r="AG65" s="49" t="str">
        <f t="shared" si="474"/>
        <v/>
      </c>
      <c r="AH65" s="49" t="str">
        <f t="shared" si="474"/>
        <v/>
      </c>
      <c r="AI65" s="49" t="str">
        <f t="shared" si="474"/>
        <v/>
      </c>
      <c r="AJ65" s="49" t="str">
        <f t="shared" si="474"/>
        <v/>
      </c>
      <c r="AK65" s="49" t="str">
        <f t="shared" si="474"/>
        <v/>
      </c>
      <c r="AL65" s="49" t="str">
        <f t="shared" si="474"/>
        <v/>
      </c>
      <c r="AM65" s="49" t="str">
        <f t="shared" si="474"/>
        <v/>
      </c>
      <c r="AN65" s="49" t="str">
        <f t="shared" si="474"/>
        <v/>
      </c>
      <c r="AO65" s="49" t="str">
        <f t="shared" si="474"/>
        <v/>
      </c>
      <c r="AP65" s="49" t="str">
        <f t="shared" si="474"/>
        <v/>
      </c>
      <c r="AQ65" s="49" t="str">
        <f t="shared" si="474"/>
        <v/>
      </c>
      <c r="AR65" s="49" t="str">
        <f t="shared" si="474"/>
        <v/>
      </c>
      <c r="AS65" s="49" t="str">
        <f t="shared" si="474"/>
        <v/>
      </c>
      <c r="AT65" s="49" t="str">
        <f t="shared" si="474"/>
        <v/>
      </c>
      <c r="AU65" s="49" t="str">
        <f t="shared" si="474"/>
        <v/>
      </c>
      <c r="AV65" s="49" t="str">
        <f t="shared" si="474"/>
        <v/>
      </c>
      <c r="AW65" s="49" t="str">
        <f t="shared" si="474"/>
        <v/>
      </c>
      <c r="AX65" s="49" t="str">
        <f t="shared" si="474"/>
        <v/>
      </c>
      <c r="AY65" s="49" t="str">
        <f t="shared" si="474"/>
        <v/>
      </c>
      <c r="AZ65" s="49" t="str">
        <f t="shared" si="474"/>
        <v/>
      </c>
      <c r="BA65" s="49" t="str">
        <f t="shared" si="474"/>
        <v/>
      </c>
      <c r="BB65" s="49" t="str">
        <f t="shared" si="474"/>
        <v/>
      </c>
      <c r="BC65" s="49" t="str">
        <f t="shared" si="474"/>
        <v/>
      </c>
      <c r="BD65" s="49" t="str">
        <f t="shared" si="474"/>
        <v/>
      </c>
      <c r="BE65" s="49" t="str">
        <f t="shared" si="474"/>
        <v/>
      </c>
      <c r="BF65" s="49" t="str">
        <f t="shared" si="474"/>
        <v/>
      </c>
      <c r="BG65" s="49" t="str">
        <f t="shared" si="474"/>
        <v/>
      </c>
      <c r="BH65" s="49" t="str">
        <f t="shared" si="474"/>
        <v/>
      </c>
      <c r="BI65" s="49" t="str">
        <f t="shared" si="474"/>
        <v/>
      </c>
      <c r="BJ65" s="49" t="str">
        <f t="shared" si="474"/>
        <v/>
      </c>
      <c r="BK65" s="49" t="str">
        <f t="shared" si="474"/>
        <v/>
      </c>
      <c r="BL65" s="49" t="str">
        <f t="shared" si="474"/>
        <v/>
      </c>
      <c r="BM65" s="49" t="str">
        <f t="shared" si="474"/>
        <v/>
      </c>
      <c r="BN65" s="49" t="str">
        <f t="shared" si="474"/>
        <v/>
      </c>
      <c r="BO65" s="49" t="str">
        <f t="shared" si="474"/>
        <v/>
      </c>
      <c r="BP65" s="49" t="str">
        <f t="shared" si="474"/>
        <v/>
      </c>
      <c r="BQ65" s="49" t="str">
        <f t="shared" si="474"/>
        <v/>
      </c>
      <c r="BR65" s="49" t="str">
        <f t="shared" si="474"/>
        <v/>
      </c>
      <c r="BS65" s="49" t="str">
        <f t="shared" si="474"/>
        <v/>
      </c>
      <c r="BT65" s="49" t="str">
        <f t="shared" si="474"/>
        <v/>
      </c>
      <c r="BU65" s="49" t="str">
        <f t="shared" si="474"/>
        <v/>
      </c>
      <c r="BV65" s="49" t="str">
        <f t="shared" si="474"/>
        <v/>
      </c>
      <c r="BW65" s="49" t="str">
        <f t="shared" si="474"/>
        <v/>
      </c>
      <c r="BX65" s="49" t="str">
        <f t="shared" si="474"/>
        <v/>
      </c>
      <c r="BY65" s="49" t="str">
        <f t="shared" si="474"/>
        <v/>
      </c>
      <c r="BZ65" s="49" t="str">
        <f t="shared" si="474"/>
        <v/>
      </c>
      <c r="CA65" s="49" t="str">
        <f t="shared" si="474"/>
        <v/>
      </c>
      <c r="CB65" s="49" t="str">
        <f t="shared" si="474"/>
        <v/>
      </c>
      <c r="CC65" s="49" t="str">
        <f t="shared" si="474"/>
        <v/>
      </c>
      <c r="CD65" s="49" t="str">
        <f t="shared" si="474"/>
        <v/>
      </c>
      <c r="CE65" s="49" t="str">
        <f t="shared" si="474"/>
        <v/>
      </c>
      <c r="CF65" s="49" t="str">
        <f t="shared" si="474"/>
        <v/>
      </c>
      <c r="CG65" s="49" t="str">
        <f t="shared" si="474"/>
        <v/>
      </c>
      <c r="CH65" s="49" t="str">
        <f t="shared" si="474"/>
        <v/>
      </c>
      <c r="CI65" s="49" t="str">
        <f t="shared" ref="CI65:DR69" si="476">IF(ISNONTEXT($V65),CJ65-$V65,"")</f>
        <v/>
      </c>
      <c r="CJ65" s="49" t="str">
        <f t="shared" si="476"/>
        <v/>
      </c>
      <c r="CK65" s="49" t="str">
        <f t="shared" si="476"/>
        <v/>
      </c>
      <c r="CL65" s="49" t="str">
        <f t="shared" si="476"/>
        <v/>
      </c>
      <c r="CM65" s="49" t="str">
        <f t="shared" si="476"/>
        <v/>
      </c>
      <c r="CN65" s="49" t="str">
        <f t="shared" si="476"/>
        <v/>
      </c>
      <c r="CO65" s="49" t="str">
        <f t="shared" si="476"/>
        <v/>
      </c>
      <c r="CP65" s="49" t="str">
        <f t="shared" si="476"/>
        <v/>
      </c>
      <c r="CQ65" s="49" t="str">
        <f t="shared" si="476"/>
        <v/>
      </c>
      <c r="CR65" s="49" t="str">
        <f t="shared" si="476"/>
        <v/>
      </c>
      <c r="CS65" s="49" t="str">
        <f t="shared" si="476"/>
        <v/>
      </c>
      <c r="CT65" s="49" t="str">
        <f t="shared" si="476"/>
        <v/>
      </c>
      <c r="CU65" s="49" t="str">
        <f t="shared" si="476"/>
        <v/>
      </c>
      <c r="CV65" s="49" t="str">
        <f t="shared" si="476"/>
        <v/>
      </c>
      <c r="CW65" s="49" t="str">
        <f t="shared" si="476"/>
        <v/>
      </c>
      <c r="CX65" s="49" t="str">
        <f t="shared" si="476"/>
        <v/>
      </c>
      <c r="CY65" s="49" t="str">
        <f t="shared" si="476"/>
        <v/>
      </c>
      <c r="CZ65" s="49" t="str">
        <f t="shared" si="476"/>
        <v/>
      </c>
      <c r="DA65" s="49" t="str">
        <f t="shared" si="476"/>
        <v/>
      </c>
      <c r="DB65" s="49" t="str">
        <f t="shared" si="476"/>
        <v/>
      </c>
      <c r="DC65" s="49" t="str">
        <f t="shared" si="476"/>
        <v/>
      </c>
      <c r="DD65" s="49" t="str">
        <f t="shared" si="476"/>
        <v/>
      </c>
      <c r="DE65" s="49" t="str">
        <f t="shared" si="476"/>
        <v/>
      </c>
      <c r="DF65" s="49" t="str">
        <f t="shared" si="476"/>
        <v/>
      </c>
      <c r="DG65" s="49" t="str">
        <f t="shared" si="476"/>
        <v/>
      </c>
      <c r="DH65" s="49" t="str">
        <f t="shared" si="476"/>
        <v/>
      </c>
      <c r="DI65" s="49" t="str">
        <f t="shared" si="476"/>
        <v/>
      </c>
      <c r="DJ65" s="49" t="str">
        <f t="shared" si="476"/>
        <v/>
      </c>
      <c r="DK65" s="49" t="str">
        <f t="shared" si="476"/>
        <v/>
      </c>
      <c r="DL65" s="49" t="str">
        <f t="shared" si="476"/>
        <v/>
      </c>
      <c r="DM65" s="49" t="str">
        <f t="shared" si="476"/>
        <v/>
      </c>
      <c r="DN65" s="49" t="str">
        <f t="shared" si="476"/>
        <v/>
      </c>
      <c r="DO65" s="49" t="str">
        <f t="shared" si="476"/>
        <v/>
      </c>
      <c r="DP65" s="49" t="str">
        <f t="shared" si="476"/>
        <v/>
      </c>
      <c r="DQ65" s="49" t="str">
        <f t="shared" si="476"/>
        <v/>
      </c>
      <c r="DR65" s="49" t="str">
        <f t="shared" si="476"/>
        <v/>
      </c>
      <c r="DS65" s="183" t="str">
        <f t="shared" si="213"/>
        <v/>
      </c>
      <c r="DT65" s="49" t="str">
        <f t="shared" si="214"/>
        <v/>
      </c>
      <c r="DU65" s="49" t="str">
        <f t="shared" si="475"/>
        <v/>
      </c>
      <c r="DV65" s="49" t="str">
        <f t="shared" si="475"/>
        <v/>
      </c>
      <c r="DW65" s="49" t="str">
        <f t="shared" si="475"/>
        <v/>
      </c>
      <c r="DX65" s="49" t="str">
        <f t="shared" si="475"/>
        <v/>
      </c>
      <c r="DY65" s="49" t="str">
        <f t="shared" si="475"/>
        <v/>
      </c>
      <c r="DZ65" s="49" t="str">
        <f t="shared" si="475"/>
        <v/>
      </c>
      <c r="EA65" s="49" t="str">
        <f t="shared" si="475"/>
        <v/>
      </c>
      <c r="EB65" s="49" t="str">
        <f t="shared" si="475"/>
        <v/>
      </c>
      <c r="EC65" s="49" t="str">
        <f t="shared" si="475"/>
        <v/>
      </c>
      <c r="ED65" s="49" t="str">
        <f t="shared" si="475"/>
        <v/>
      </c>
      <c r="EE65" s="49" t="str">
        <f t="shared" si="475"/>
        <v/>
      </c>
      <c r="EF65" s="49" t="str">
        <f t="shared" si="475"/>
        <v/>
      </c>
      <c r="EG65" s="49" t="str">
        <f t="shared" si="475"/>
        <v/>
      </c>
      <c r="EH65" s="49" t="str">
        <f t="shared" si="475"/>
        <v/>
      </c>
      <c r="EI65" s="49" t="str">
        <f t="shared" si="475"/>
        <v/>
      </c>
      <c r="EJ65" s="49" t="str">
        <f t="shared" si="475"/>
        <v/>
      </c>
      <c r="EK65" s="49" t="str">
        <f t="shared" si="475"/>
        <v/>
      </c>
      <c r="EL65" s="49" t="str">
        <f t="shared" si="475"/>
        <v/>
      </c>
      <c r="EM65" s="49" t="str">
        <f t="shared" si="475"/>
        <v/>
      </c>
      <c r="EN65" s="49" t="str">
        <f t="shared" si="475"/>
        <v/>
      </c>
      <c r="EO65" s="49" t="str">
        <f t="shared" si="475"/>
        <v/>
      </c>
      <c r="EP65" s="49" t="str">
        <f t="shared" si="475"/>
        <v/>
      </c>
      <c r="EQ65" s="49" t="str">
        <f t="shared" si="475"/>
        <v/>
      </c>
      <c r="ER65" s="49" t="str">
        <f t="shared" si="475"/>
        <v/>
      </c>
      <c r="ES65" s="49" t="str">
        <f t="shared" si="475"/>
        <v/>
      </c>
      <c r="ET65" s="49" t="str">
        <f t="shared" si="475"/>
        <v/>
      </c>
      <c r="EU65" s="49" t="str">
        <f t="shared" si="475"/>
        <v/>
      </c>
      <c r="EV65" s="49" t="str">
        <f t="shared" si="475"/>
        <v/>
      </c>
      <c r="EW65" s="49" t="str">
        <f t="shared" si="475"/>
        <v/>
      </c>
      <c r="EX65" s="49" t="str">
        <f t="shared" si="475"/>
        <v/>
      </c>
      <c r="EY65" s="49" t="str">
        <f t="shared" si="475"/>
        <v/>
      </c>
      <c r="EZ65" s="49" t="str">
        <f t="shared" si="475"/>
        <v/>
      </c>
      <c r="FA65" s="49" t="str">
        <f t="shared" si="475"/>
        <v/>
      </c>
      <c r="FB65" s="49" t="str">
        <f t="shared" si="475"/>
        <v/>
      </c>
      <c r="FC65" s="49" t="str">
        <f t="shared" si="475"/>
        <v/>
      </c>
      <c r="FD65" s="49" t="str">
        <f t="shared" si="475"/>
        <v/>
      </c>
      <c r="FE65" s="49" t="str">
        <f t="shared" si="475"/>
        <v/>
      </c>
      <c r="FF65" s="49" t="str">
        <f t="shared" si="475"/>
        <v/>
      </c>
      <c r="FG65" s="49" t="str">
        <f t="shared" si="475"/>
        <v/>
      </c>
      <c r="FH65" s="49" t="str">
        <f t="shared" si="475"/>
        <v/>
      </c>
      <c r="FI65" s="49" t="str">
        <f t="shared" si="475"/>
        <v/>
      </c>
      <c r="FJ65" s="49" t="str">
        <f t="shared" si="475"/>
        <v/>
      </c>
      <c r="FK65" s="49" t="str">
        <f t="shared" si="475"/>
        <v/>
      </c>
      <c r="FL65" s="49" t="str">
        <f t="shared" si="475"/>
        <v/>
      </c>
      <c r="FM65" s="49" t="str">
        <f t="shared" si="475"/>
        <v/>
      </c>
      <c r="FN65" s="49" t="str">
        <f t="shared" si="475"/>
        <v/>
      </c>
      <c r="FO65" s="49" t="str">
        <f t="shared" si="475"/>
        <v/>
      </c>
      <c r="FP65" s="49" t="str">
        <f t="shared" si="475"/>
        <v/>
      </c>
      <c r="FQ65" s="49" t="str">
        <f t="shared" si="475"/>
        <v/>
      </c>
      <c r="FR65" s="49" t="str">
        <f t="shared" si="475"/>
        <v/>
      </c>
      <c r="FS65" s="49" t="str">
        <f t="shared" si="475"/>
        <v/>
      </c>
      <c r="FT65" s="49" t="str">
        <f t="shared" si="475"/>
        <v/>
      </c>
      <c r="FU65" s="49" t="str">
        <f t="shared" si="475"/>
        <v/>
      </c>
      <c r="FV65" s="49" t="str">
        <f t="shared" si="475"/>
        <v/>
      </c>
      <c r="FW65" s="49" t="str">
        <f t="shared" si="475"/>
        <v/>
      </c>
      <c r="FX65" s="49" t="str">
        <f t="shared" si="475"/>
        <v/>
      </c>
      <c r="FY65" s="49" t="str">
        <f t="shared" si="475"/>
        <v/>
      </c>
      <c r="FZ65" s="49" t="str">
        <f t="shared" si="475"/>
        <v/>
      </c>
      <c r="GA65" s="49" t="str">
        <f t="shared" si="475"/>
        <v/>
      </c>
      <c r="GB65" s="49" t="str">
        <f t="shared" si="475"/>
        <v/>
      </c>
      <c r="GC65" s="49" t="str">
        <f t="shared" si="475"/>
        <v/>
      </c>
      <c r="GD65" s="49" t="str">
        <f t="shared" si="475"/>
        <v/>
      </c>
      <c r="GE65" s="49" t="str">
        <f t="shared" si="475"/>
        <v/>
      </c>
      <c r="GF65" s="49" t="str">
        <f t="shared" ref="GF65:HO72" si="477">IF(ISNONTEXT($V65),GE65+$V65,"")</f>
        <v/>
      </c>
      <c r="GG65" s="49" t="str">
        <f t="shared" si="477"/>
        <v/>
      </c>
      <c r="GH65" s="49" t="str">
        <f t="shared" si="477"/>
        <v/>
      </c>
      <c r="GI65" s="49" t="str">
        <f t="shared" si="477"/>
        <v/>
      </c>
      <c r="GJ65" s="49" t="str">
        <f t="shared" si="477"/>
        <v/>
      </c>
      <c r="GK65" s="49" t="str">
        <f t="shared" si="477"/>
        <v/>
      </c>
      <c r="GL65" s="49" t="str">
        <f t="shared" si="477"/>
        <v/>
      </c>
      <c r="GM65" s="49" t="str">
        <f t="shared" si="477"/>
        <v/>
      </c>
      <c r="GN65" s="49" t="str">
        <f t="shared" si="477"/>
        <v/>
      </c>
      <c r="GO65" s="49" t="str">
        <f t="shared" si="477"/>
        <v/>
      </c>
      <c r="GP65" s="49" t="str">
        <f t="shared" si="477"/>
        <v/>
      </c>
      <c r="GQ65" s="49" t="str">
        <f t="shared" si="477"/>
        <v/>
      </c>
      <c r="GR65" s="49" t="str">
        <f t="shared" si="477"/>
        <v/>
      </c>
      <c r="GS65" s="49" t="str">
        <f t="shared" si="477"/>
        <v/>
      </c>
      <c r="GT65" s="49" t="str">
        <f t="shared" si="477"/>
        <v/>
      </c>
      <c r="GU65" s="49" t="str">
        <f t="shared" si="477"/>
        <v/>
      </c>
      <c r="GV65" s="49" t="str">
        <f t="shared" si="477"/>
        <v/>
      </c>
      <c r="GW65" s="49" t="str">
        <f t="shared" si="477"/>
        <v/>
      </c>
      <c r="GX65" s="49" t="str">
        <f t="shared" si="477"/>
        <v/>
      </c>
      <c r="GY65" s="49" t="str">
        <f t="shared" si="477"/>
        <v/>
      </c>
      <c r="GZ65" s="49" t="str">
        <f t="shared" si="477"/>
        <v/>
      </c>
      <c r="HA65" s="49" t="str">
        <f t="shared" si="477"/>
        <v/>
      </c>
      <c r="HB65" s="49" t="str">
        <f t="shared" si="477"/>
        <v/>
      </c>
      <c r="HC65" s="49" t="str">
        <f t="shared" si="477"/>
        <v/>
      </c>
      <c r="HD65" s="49" t="str">
        <f t="shared" si="477"/>
        <v/>
      </c>
      <c r="HE65" s="49" t="str">
        <f t="shared" si="477"/>
        <v/>
      </c>
      <c r="HF65" s="49" t="str">
        <f t="shared" si="477"/>
        <v/>
      </c>
      <c r="HG65" s="49" t="str">
        <f t="shared" si="477"/>
        <v/>
      </c>
      <c r="HH65" s="49" t="str">
        <f t="shared" si="477"/>
        <v/>
      </c>
      <c r="HI65" s="49" t="str">
        <f t="shared" si="477"/>
        <v/>
      </c>
      <c r="HJ65" s="49" t="str">
        <f t="shared" si="477"/>
        <v/>
      </c>
      <c r="HK65" s="49" t="str">
        <f t="shared" si="477"/>
        <v/>
      </c>
      <c r="HL65" s="49" t="str">
        <f t="shared" si="477"/>
        <v/>
      </c>
      <c r="HM65" s="49" t="str">
        <f t="shared" si="477"/>
        <v/>
      </c>
      <c r="HN65" s="49" t="str">
        <f t="shared" si="477"/>
        <v/>
      </c>
      <c r="HO65" s="49" t="str">
        <f t="shared" si="477"/>
        <v/>
      </c>
      <c r="HP65" s="169" t="e">
        <f t="shared" si="247"/>
        <v>#N/A</v>
      </c>
      <c r="HQ65" s="169" t="e">
        <f t="shared" si="248"/>
        <v>#N/A</v>
      </c>
      <c r="HR65" s="169" t="e">
        <f t="shared" si="249"/>
        <v>#N/A</v>
      </c>
      <c r="HS65" s="169" t="e">
        <f t="shared" si="250"/>
        <v>#N/A</v>
      </c>
      <c r="HT65" s="169" t="e">
        <f t="shared" si="251"/>
        <v>#N/A</v>
      </c>
      <c r="HU65" s="169" t="e">
        <f t="shared" si="252"/>
        <v>#N/A</v>
      </c>
      <c r="HV65" s="169" t="e">
        <f t="shared" si="253"/>
        <v>#N/A</v>
      </c>
      <c r="HW65" s="169" t="e">
        <f t="shared" si="254"/>
        <v>#N/A</v>
      </c>
      <c r="HX65" s="169" t="e">
        <f t="shared" si="255"/>
        <v>#N/A</v>
      </c>
      <c r="HY65" s="169" t="e">
        <f t="shared" si="256"/>
        <v>#N/A</v>
      </c>
      <c r="HZ65" s="169" t="e">
        <f t="shared" si="257"/>
        <v>#N/A</v>
      </c>
      <c r="IA65" s="169" t="e">
        <f t="shared" si="258"/>
        <v>#N/A</v>
      </c>
      <c r="IB65" s="169" t="e">
        <f t="shared" si="259"/>
        <v>#N/A</v>
      </c>
      <c r="IC65" s="169" t="e">
        <f t="shared" si="260"/>
        <v>#N/A</v>
      </c>
      <c r="ID65" s="169" t="e">
        <f t="shared" si="261"/>
        <v>#N/A</v>
      </c>
      <c r="IE65" s="169" t="e">
        <f t="shared" si="262"/>
        <v>#N/A</v>
      </c>
      <c r="IF65" s="169" t="e">
        <f t="shared" si="263"/>
        <v>#N/A</v>
      </c>
      <c r="IG65" s="169" t="e">
        <f t="shared" si="264"/>
        <v>#N/A</v>
      </c>
      <c r="IH65" s="169" t="e">
        <f t="shared" si="265"/>
        <v>#N/A</v>
      </c>
      <c r="II65" s="169" t="e">
        <f t="shared" si="266"/>
        <v>#N/A</v>
      </c>
      <c r="IJ65" s="169" t="e">
        <f t="shared" si="267"/>
        <v>#N/A</v>
      </c>
      <c r="IK65" s="169" t="e">
        <f t="shared" si="268"/>
        <v>#N/A</v>
      </c>
      <c r="IL65" s="169" t="e">
        <f t="shared" si="269"/>
        <v>#N/A</v>
      </c>
      <c r="IM65" s="169" t="e">
        <f t="shared" si="270"/>
        <v>#N/A</v>
      </c>
      <c r="IN65" s="169" t="e">
        <f t="shared" si="271"/>
        <v>#N/A</v>
      </c>
      <c r="IO65" s="169" t="e">
        <f t="shared" si="272"/>
        <v>#N/A</v>
      </c>
      <c r="IP65" s="169" t="e">
        <f t="shared" si="273"/>
        <v>#N/A</v>
      </c>
      <c r="IQ65" s="169" t="e">
        <f t="shared" si="274"/>
        <v>#N/A</v>
      </c>
      <c r="IR65" s="169" t="e">
        <f t="shared" si="275"/>
        <v>#N/A</v>
      </c>
      <c r="IS65" s="169" t="e">
        <f t="shared" si="276"/>
        <v>#N/A</v>
      </c>
      <c r="IT65" s="169" t="e">
        <f t="shared" si="277"/>
        <v>#N/A</v>
      </c>
      <c r="IU65" s="169" t="e">
        <f t="shared" si="278"/>
        <v>#N/A</v>
      </c>
      <c r="IV65" s="169" t="e">
        <f t="shared" si="279"/>
        <v>#N/A</v>
      </c>
      <c r="IW65" s="169" t="e">
        <f t="shared" si="280"/>
        <v>#N/A</v>
      </c>
      <c r="IX65" s="169" t="e">
        <f t="shared" si="281"/>
        <v>#N/A</v>
      </c>
      <c r="IY65" s="169" t="e">
        <f t="shared" si="282"/>
        <v>#N/A</v>
      </c>
      <c r="IZ65" s="169" t="e">
        <f t="shared" si="283"/>
        <v>#N/A</v>
      </c>
      <c r="JA65" s="169" t="e">
        <f t="shared" si="284"/>
        <v>#N/A</v>
      </c>
      <c r="JB65" s="169" t="e">
        <f t="shared" si="285"/>
        <v>#N/A</v>
      </c>
      <c r="JC65" s="169" t="e">
        <f t="shared" si="286"/>
        <v>#N/A</v>
      </c>
      <c r="JD65" s="169" t="e">
        <f t="shared" si="287"/>
        <v>#N/A</v>
      </c>
      <c r="JE65" s="169" t="e">
        <f t="shared" si="288"/>
        <v>#N/A</v>
      </c>
      <c r="JF65" s="169" t="e">
        <f t="shared" si="289"/>
        <v>#N/A</v>
      </c>
      <c r="JG65" s="169" t="e">
        <f t="shared" si="290"/>
        <v>#N/A</v>
      </c>
      <c r="JH65" s="169" t="e">
        <f t="shared" si="291"/>
        <v>#N/A</v>
      </c>
      <c r="JI65" s="169" t="e">
        <f t="shared" si="292"/>
        <v>#N/A</v>
      </c>
      <c r="JJ65" s="169" t="e">
        <f t="shared" si="293"/>
        <v>#N/A</v>
      </c>
      <c r="JK65" s="169" t="e">
        <f t="shared" si="294"/>
        <v>#N/A</v>
      </c>
      <c r="JL65" s="169" t="e">
        <f t="shared" si="295"/>
        <v>#N/A</v>
      </c>
      <c r="JM65" s="169" t="e">
        <f t="shared" si="296"/>
        <v>#N/A</v>
      </c>
      <c r="JN65" s="169" t="e">
        <f t="shared" si="297"/>
        <v>#N/A</v>
      </c>
      <c r="JO65" s="169" t="e">
        <f t="shared" si="298"/>
        <v>#N/A</v>
      </c>
      <c r="JP65" s="169" t="e">
        <f t="shared" si="299"/>
        <v>#N/A</v>
      </c>
      <c r="JQ65" s="169" t="e">
        <f t="shared" si="300"/>
        <v>#N/A</v>
      </c>
      <c r="JR65" s="169" t="e">
        <f t="shared" si="301"/>
        <v>#N/A</v>
      </c>
      <c r="JS65" s="169" t="e">
        <f t="shared" si="302"/>
        <v>#N/A</v>
      </c>
      <c r="JT65" s="169" t="e">
        <f t="shared" si="303"/>
        <v>#N/A</v>
      </c>
      <c r="JU65" s="169" t="e">
        <f t="shared" si="304"/>
        <v>#N/A</v>
      </c>
      <c r="JV65" s="169" t="e">
        <f t="shared" si="305"/>
        <v>#N/A</v>
      </c>
      <c r="JW65" s="169" t="e">
        <f t="shared" si="306"/>
        <v>#N/A</v>
      </c>
      <c r="JX65" s="169" t="e">
        <f t="shared" si="307"/>
        <v>#N/A</v>
      </c>
      <c r="JY65" s="169" t="e">
        <f t="shared" si="308"/>
        <v>#N/A</v>
      </c>
      <c r="JZ65" s="169" t="e">
        <f t="shared" si="309"/>
        <v>#N/A</v>
      </c>
      <c r="KA65" s="169" t="e">
        <f t="shared" si="310"/>
        <v>#N/A</v>
      </c>
      <c r="KB65" s="169" t="e">
        <f t="shared" si="311"/>
        <v>#N/A</v>
      </c>
      <c r="KC65" s="169" t="e">
        <f t="shared" si="312"/>
        <v>#N/A</v>
      </c>
      <c r="KD65" s="169" t="e">
        <f t="shared" si="313"/>
        <v>#N/A</v>
      </c>
      <c r="KE65" s="169" t="e">
        <f t="shared" si="314"/>
        <v>#N/A</v>
      </c>
      <c r="KF65" s="169" t="e">
        <f t="shared" si="315"/>
        <v>#N/A</v>
      </c>
      <c r="KG65" s="169" t="e">
        <f t="shared" si="316"/>
        <v>#N/A</v>
      </c>
      <c r="KH65" s="169" t="e">
        <f t="shared" si="317"/>
        <v>#N/A</v>
      </c>
      <c r="KI65" s="169" t="e">
        <f t="shared" si="318"/>
        <v>#N/A</v>
      </c>
      <c r="KJ65" s="169" t="e">
        <f t="shared" si="319"/>
        <v>#N/A</v>
      </c>
      <c r="KK65" s="169" t="e">
        <f t="shared" si="320"/>
        <v>#N/A</v>
      </c>
      <c r="KL65" s="169" t="e">
        <f t="shared" si="321"/>
        <v>#N/A</v>
      </c>
      <c r="KM65" s="169" t="e">
        <f t="shared" si="322"/>
        <v>#N/A</v>
      </c>
      <c r="KN65" s="169" t="e">
        <f t="shared" si="323"/>
        <v>#N/A</v>
      </c>
      <c r="KO65" s="169" t="e">
        <f t="shared" si="324"/>
        <v>#N/A</v>
      </c>
      <c r="KP65" s="169" t="e">
        <f t="shared" si="325"/>
        <v>#N/A</v>
      </c>
      <c r="KQ65" s="169" t="e">
        <f t="shared" si="326"/>
        <v>#N/A</v>
      </c>
      <c r="KR65" s="169" t="e">
        <f t="shared" si="327"/>
        <v>#N/A</v>
      </c>
      <c r="KS65" s="169" t="e">
        <f t="shared" si="328"/>
        <v>#N/A</v>
      </c>
      <c r="KT65" s="169" t="e">
        <f t="shared" si="329"/>
        <v>#N/A</v>
      </c>
      <c r="KU65" s="169" t="e">
        <f t="shared" si="330"/>
        <v>#N/A</v>
      </c>
      <c r="KV65" s="169" t="e">
        <f t="shared" si="331"/>
        <v>#N/A</v>
      </c>
      <c r="KW65" s="169" t="e">
        <f t="shared" si="332"/>
        <v>#N/A</v>
      </c>
      <c r="KX65" s="169" t="e">
        <f t="shared" si="333"/>
        <v>#N/A</v>
      </c>
      <c r="KY65" s="169" t="e">
        <f t="shared" si="334"/>
        <v>#N/A</v>
      </c>
      <c r="KZ65" s="169" t="e">
        <f t="shared" si="335"/>
        <v>#N/A</v>
      </c>
      <c r="LA65" s="169" t="e">
        <f t="shared" si="336"/>
        <v>#N/A</v>
      </c>
      <c r="LB65" s="169" t="e">
        <f t="shared" si="337"/>
        <v>#N/A</v>
      </c>
      <c r="LC65" s="169" t="e">
        <f t="shared" si="338"/>
        <v>#N/A</v>
      </c>
      <c r="LD65" s="169" t="e">
        <f t="shared" si="339"/>
        <v>#N/A</v>
      </c>
      <c r="LE65" s="169" t="e">
        <f t="shared" si="340"/>
        <v>#N/A</v>
      </c>
      <c r="LF65" s="169" t="e">
        <f t="shared" si="341"/>
        <v>#N/A</v>
      </c>
      <c r="LG65" s="169" t="e">
        <f t="shared" si="342"/>
        <v>#N/A</v>
      </c>
      <c r="LH65" s="169" t="e">
        <f t="shared" si="343"/>
        <v>#N/A</v>
      </c>
      <c r="LI65" s="169" t="e">
        <f t="shared" si="344"/>
        <v>#N/A</v>
      </c>
      <c r="LJ65" s="169" t="e">
        <f t="shared" si="345"/>
        <v>#N/A</v>
      </c>
      <c r="LK65" s="169" t="e">
        <f t="shared" si="346"/>
        <v>#N/A</v>
      </c>
      <c r="LL65" s="169" t="e">
        <f t="shared" si="347"/>
        <v>#N/A</v>
      </c>
      <c r="LM65" s="169" t="e">
        <f t="shared" si="348"/>
        <v>#N/A</v>
      </c>
      <c r="LN65" s="169" t="e">
        <f t="shared" si="349"/>
        <v>#N/A</v>
      </c>
      <c r="LO65" s="169" t="e">
        <f t="shared" si="350"/>
        <v>#N/A</v>
      </c>
      <c r="LP65" s="169" t="e">
        <f t="shared" si="351"/>
        <v>#N/A</v>
      </c>
      <c r="LQ65" s="169" t="e">
        <f t="shared" si="352"/>
        <v>#N/A</v>
      </c>
      <c r="LR65" s="169" t="e">
        <f t="shared" si="353"/>
        <v>#N/A</v>
      </c>
      <c r="LS65" s="169" t="e">
        <f t="shared" si="354"/>
        <v>#N/A</v>
      </c>
      <c r="LT65" s="169" t="e">
        <f t="shared" si="355"/>
        <v>#N/A</v>
      </c>
      <c r="LU65" s="169" t="e">
        <f t="shared" si="356"/>
        <v>#N/A</v>
      </c>
      <c r="LV65" s="169" t="e">
        <f t="shared" si="357"/>
        <v>#N/A</v>
      </c>
      <c r="LW65" s="169" t="e">
        <f t="shared" si="358"/>
        <v>#N/A</v>
      </c>
      <c r="LX65" s="169" t="e">
        <f t="shared" si="359"/>
        <v>#N/A</v>
      </c>
      <c r="LY65" s="169" t="e">
        <f t="shared" si="360"/>
        <v>#N/A</v>
      </c>
      <c r="LZ65" s="169" t="e">
        <f t="shared" si="361"/>
        <v>#N/A</v>
      </c>
      <c r="MA65" s="169" t="e">
        <f t="shared" si="362"/>
        <v>#N/A</v>
      </c>
      <c r="MB65" s="169" t="e">
        <f t="shared" si="363"/>
        <v>#N/A</v>
      </c>
      <c r="MC65" s="169" t="e">
        <f t="shared" si="364"/>
        <v>#N/A</v>
      </c>
      <c r="MD65" s="169" t="e">
        <f t="shared" si="365"/>
        <v>#N/A</v>
      </c>
      <c r="ME65" s="169" t="e">
        <f t="shared" si="366"/>
        <v>#N/A</v>
      </c>
      <c r="MF65" s="169" t="e">
        <f t="shared" si="367"/>
        <v>#N/A</v>
      </c>
      <c r="MG65" s="169" t="e">
        <f t="shared" si="368"/>
        <v>#N/A</v>
      </c>
      <c r="MH65" s="169" t="e">
        <f t="shared" si="369"/>
        <v>#N/A</v>
      </c>
      <c r="MI65" s="169" t="e">
        <f t="shared" si="370"/>
        <v>#N/A</v>
      </c>
      <c r="MJ65" s="169" t="e">
        <f t="shared" si="371"/>
        <v>#N/A</v>
      </c>
      <c r="MK65" s="169" t="e">
        <f t="shared" si="372"/>
        <v>#N/A</v>
      </c>
      <c r="ML65" s="169" t="e">
        <f t="shared" si="373"/>
        <v>#N/A</v>
      </c>
      <c r="MM65" s="169" t="e">
        <f t="shared" si="374"/>
        <v>#N/A</v>
      </c>
      <c r="MN65" s="169" t="e">
        <f t="shared" si="375"/>
        <v>#N/A</v>
      </c>
      <c r="MO65" s="169" t="e">
        <f t="shared" si="376"/>
        <v>#N/A</v>
      </c>
      <c r="MP65" s="169" t="e">
        <f t="shared" si="377"/>
        <v>#N/A</v>
      </c>
      <c r="MQ65" s="169" t="e">
        <f t="shared" si="378"/>
        <v>#N/A</v>
      </c>
      <c r="MR65" s="169" t="e">
        <f t="shared" si="379"/>
        <v>#N/A</v>
      </c>
      <c r="MS65" s="169" t="e">
        <f t="shared" si="380"/>
        <v>#N/A</v>
      </c>
      <c r="MT65" s="169" t="e">
        <f t="shared" si="381"/>
        <v>#N/A</v>
      </c>
      <c r="MU65" s="169" t="e">
        <f t="shared" si="382"/>
        <v>#N/A</v>
      </c>
      <c r="MV65" s="169" t="e">
        <f t="shared" si="383"/>
        <v>#N/A</v>
      </c>
      <c r="MW65" s="169" t="e">
        <f t="shared" si="384"/>
        <v>#N/A</v>
      </c>
      <c r="MX65" s="169" t="e">
        <f t="shared" si="385"/>
        <v>#N/A</v>
      </c>
      <c r="MY65" s="169" t="e">
        <f t="shared" si="386"/>
        <v>#N/A</v>
      </c>
      <c r="MZ65" s="169" t="e">
        <f t="shared" si="387"/>
        <v>#N/A</v>
      </c>
      <c r="NA65" s="169" t="e">
        <f t="shared" si="388"/>
        <v>#N/A</v>
      </c>
      <c r="NB65" s="169" t="e">
        <f t="shared" si="389"/>
        <v>#N/A</v>
      </c>
      <c r="NC65" s="169" t="e">
        <f t="shared" si="390"/>
        <v>#N/A</v>
      </c>
      <c r="ND65" s="169" t="e">
        <f t="shared" si="391"/>
        <v>#N/A</v>
      </c>
      <c r="NE65" s="169" t="e">
        <f t="shared" si="392"/>
        <v>#N/A</v>
      </c>
      <c r="NF65" s="169" t="e">
        <f t="shared" si="393"/>
        <v>#N/A</v>
      </c>
      <c r="NG65" s="169" t="e">
        <f t="shared" si="394"/>
        <v>#N/A</v>
      </c>
      <c r="NH65" s="169" t="e">
        <f t="shared" si="395"/>
        <v>#N/A</v>
      </c>
      <c r="NI65" s="169" t="e">
        <f t="shared" si="396"/>
        <v>#N/A</v>
      </c>
      <c r="NJ65" s="169" t="e">
        <f t="shared" si="397"/>
        <v>#N/A</v>
      </c>
      <c r="NK65" s="169" t="e">
        <f t="shared" si="398"/>
        <v>#N/A</v>
      </c>
      <c r="NL65" s="169" t="e">
        <f t="shared" si="399"/>
        <v>#N/A</v>
      </c>
      <c r="NM65" s="169" t="e">
        <f t="shared" si="400"/>
        <v>#N/A</v>
      </c>
      <c r="NN65" s="169" t="e">
        <f t="shared" si="401"/>
        <v>#N/A</v>
      </c>
      <c r="NO65" s="169" t="e">
        <f t="shared" si="402"/>
        <v>#N/A</v>
      </c>
      <c r="NP65" s="169" t="e">
        <f t="shared" si="403"/>
        <v>#N/A</v>
      </c>
      <c r="NQ65" s="169" t="e">
        <f t="shared" si="404"/>
        <v>#N/A</v>
      </c>
      <c r="NR65" s="169" t="e">
        <f t="shared" si="405"/>
        <v>#N/A</v>
      </c>
      <c r="NS65" s="169" t="e">
        <f t="shared" si="406"/>
        <v>#N/A</v>
      </c>
      <c r="NT65" s="169" t="e">
        <f t="shared" si="407"/>
        <v>#N/A</v>
      </c>
      <c r="NU65" s="169" t="e">
        <f t="shared" si="408"/>
        <v>#N/A</v>
      </c>
      <c r="NV65" s="169" t="e">
        <f t="shared" si="409"/>
        <v>#N/A</v>
      </c>
      <c r="NW65" s="169" t="e">
        <f t="shared" si="410"/>
        <v>#N/A</v>
      </c>
      <c r="NX65" s="169" t="e">
        <f t="shared" si="411"/>
        <v>#N/A</v>
      </c>
      <c r="NY65" s="169" t="e">
        <f t="shared" si="412"/>
        <v>#N/A</v>
      </c>
      <c r="NZ65" s="169" t="e">
        <f t="shared" si="413"/>
        <v>#N/A</v>
      </c>
      <c r="OA65" s="169" t="e">
        <f t="shared" si="414"/>
        <v>#N/A</v>
      </c>
      <c r="OB65" s="169" t="e">
        <f t="shared" si="415"/>
        <v>#N/A</v>
      </c>
      <c r="OC65" s="169" t="e">
        <f t="shared" si="416"/>
        <v>#N/A</v>
      </c>
      <c r="OD65" s="169" t="e">
        <f t="shared" si="417"/>
        <v>#N/A</v>
      </c>
      <c r="OE65" s="169" t="e">
        <f t="shared" si="418"/>
        <v>#N/A</v>
      </c>
      <c r="OF65" s="169" t="e">
        <f t="shared" si="419"/>
        <v>#N/A</v>
      </c>
      <c r="OG65" s="169" t="e">
        <f t="shared" si="420"/>
        <v>#N/A</v>
      </c>
      <c r="OH65" s="169" t="e">
        <f t="shared" si="421"/>
        <v>#N/A</v>
      </c>
      <c r="OI65" s="169" t="e">
        <f t="shared" si="422"/>
        <v>#N/A</v>
      </c>
      <c r="OJ65" s="169" t="e">
        <f t="shared" si="423"/>
        <v>#N/A</v>
      </c>
      <c r="OK65" s="169" t="e">
        <f t="shared" si="424"/>
        <v>#N/A</v>
      </c>
      <c r="OL65" s="169" t="e">
        <f t="shared" si="425"/>
        <v>#N/A</v>
      </c>
      <c r="OM65" s="169" t="e">
        <f t="shared" si="426"/>
        <v>#N/A</v>
      </c>
      <c r="ON65" s="169" t="e">
        <f t="shared" si="427"/>
        <v>#N/A</v>
      </c>
      <c r="OO65" s="169" t="e">
        <f t="shared" si="428"/>
        <v>#N/A</v>
      </c>
      <c r="OP65" s="169" t="e">
        <f t="shared" si="429"/>
        <v>#N/A</v>
      </c>
      <c r="OQ65" s="169" t="e">
        <f t="shared" si="430"/>
        <v>#N/A</v>
      </c>
      <c r="OR65" s="169" t="e">
        <f t="shared" si="431"/>
        <v>#N/A</v>
      </c>
      <c r="OS65" s="169" t="e">
        <f t="shared" si="432"/>
        <v>#N/A</v>
      </c>
      <c r="OT65" s="169" t="e">
        <f t="shared" si="433"/>
        <v>#N/A</v>
      </c>
      <c r="OU65" s="169" t="e">
        <f t="shared" si="434"/>
        <v>#N/A</v>
      </c>
      <c r="OV65" s="169" t="e">
        <f t="shared" si="435"/>
        <v>#N/A</v>
      </c>
      <c r="OW65" s="169" t="e">
        <f t="shared" si="436"/>
        <v>#N/A</v>
      </c>
      <c r="OX65" s="169" t="e">
        <f t="shared" si="437"/>
        <v>#N/A</v>
      </c>
      <c r="OY65" s="169" t="e">
        <f t="shared" si="438"/>
        <v>#N/A</v>
      </c>
      <c r="OZ65" s="169" t="e">
        <f t="shared" si="439"/>
        <v>#N/A</v>
      </c>
      <c r="PA65" s="169" t="e">
        <f t="shared" si="440"/>
        <v>#N/A</v>
      </c>
      <c r="PB65" s="169" t="e">
        <f t="shared" si="441"/>
        <v>#N/A</v>
      </c>
      <c r="PC65" s="169" t="e">
        <f t="shared" si="442"/>
        <v>#N/A</v>
      </c>
      <c r="PD65" s="169" t="e">
        <f t="shared" si="443"/>
        <v>#N/A</v>
      </c>
      <c r="PE65" s="169" t="e">
        <f t="shared" si="444"/>
        <v>#N/A</v>
      </c>
      <c r="PF65" s="169" t="e">
        <f t="shared" si="445"/>
        <v>#N/A</v>
      </c>
      <c r="PG65" s="169" t="e">
        <f t="shared" si="446"/>
        <v>#N/A</v>
      </c>
      <c r="PH65" s="169" t="e">
        <f t="shared" si="447"/>
        <v>#N/A</v>
      </c>
    </row>
    <row r="66" spans="1:424" hidden="1" x14ac:dyDescent="0.75">
      <c r="A66" s="4">
        <v>63</v>
      </c>
      <c r="B66" s="96" t="str">
        <f t="shared" si="208"/>
        <v/>
      </c>
      <c r="C66" s="95"/>
      <c r="D66" s="96" t="str">
        <f t="shared" si="209"/>
        <v/>
      </c>
      <c r="E66" s="124" t="str">
        <f t="shared" si="0"/>
        <v/>
      </c>
      <c r="F66" s="124" t="str">
        <f t="shared" si="1"/>
        <v/>
      </c>
      <c r="G66" s="73" t="str">
        <f t="shared" si="210"/>
        <v/>
      </c>
      <c r="H66" s="23"/>
      <c r="I66" s="57"/>
      <c r="J66" s="280"/>
      <c r="K66" s="74" t="str">
        <f>IF(AND(B66&gt;0,C66&gt;0,D66&gt;0),IF(ISBLANK(J66),IF(ISBLANK(H66),"",(D66-B66)*VLOOKUP(H66,VLookups!$A$4:$B$13,2,FALSE)),J66),"")</f>
        <v/>
      </c>
      <c r="L66" s="75" t="str">
        <f t="shared" si="246"/>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211"/>
        <v/>
      </c>
      <c r="W66" s="49" t="str">
        <f t="shared" si="212"/>
        <v/>
      </c>
      <c r="X66" s="49" t="str">
        <f t="shared" ref="X66:CI69" si="478">IF(ISNONTEXT($V66),Y66-$V66,"")</f>
        <v/>
      </c>
      <c r="Y66" s="49" t="str">
        <f t="shared" si="478"/>
        <v/>
      </c>
      <c r="Z66" s="49" t="str">
        <f t="shared" si="478"/>
        <v/>
      </c>
      <c r="AA66" s="49" t="str">
        <f t="shared" si="478"/>
        <v/>
      </c>
      <c r="AB66" s="49" t="str">
        <f t="shared" si="478"/>
        <v/>
      </c>
      <c r="AC66" s="49" t="str">
        <f t="shared" si="478"/>
        <v/>
      </c>
      <c r="AD66" s="49" t="str">
        <f t="shared" si="478"/>
        <v/>
      </c>
      <c r="AE66" s="49" t="str">
        <f t="shared" si="478"/>
        <v/>
      </c>
      <c r="AF66" s="49" t="str">
        <f t="shared" si="478"/>
        <v/>
      </c>
      <c r="AG66" s="49" t="str">
        <f t="shared" si="478"/>
        <v/>
      </c>
      <c r="AH66" s="49" t="str">
        <f t="shared" si="478"/>
        <v/>
      </c>
      <c r="AI66" s="49" t="str">
        <f t="shared" si="478"/>
        <v/>
      </c>
      <c r="AJ66" s="49" t="str">
        <f t="shared" si="478"/>
        <v/>
      </c>
      <c r="AK66" s="49" t="str">
        <f t="shared" si="478"/>
        <v/>
      </c>
      <c r="AL66" s="49" t="str">
        <f t="shared" si="478"/>
        <v/>
      </c>
      <c r="AM66" s="49" t="str">
        <f t="shared" si="478"/>
        <v/>
      </c>
      <c r="AN66" s="49" t="str">
        <f t="shared" si="478"/>
        <v/>
      </c>
      <c r="AO66" s="49" t="str">
        <f t="shared" si="478"/>
        <v/>
      </c>
      <c r="AP66" s="49" t="str">
        <f t="shared" si="478"/>
        <v/>
      </c>
      <c r="AQ66" s="49" t="str">
        <f t="shared" si="478"/>
        <v/>
      </c>
      <c r="AR66" s="49" t="str">
        <f t="shared" si="478"/>
        <v/>
      </c>
      <c r="AS66" s="49" t="str">
        <f t="shared" si="478"/>
        <v/>
      </c>
      <c r="AT66" s="49" t="str">
        <f t="shared" si="478"/>
        <v/>
      </c>
      <c r="AU66" s="49" t="str">
        <f t="shared" si="478"/>
        <v/>
      </c>
      <c r="AV66" s="49" t="str">
        <f t="shared" si="478"/>
        <v/>
      </c>
      <c r="AW66" s="49" t="str">
        <f t="shared" si="478"/>
        <v/>
      </c>
      <c r="AX66" s="49" t="str">
        <f t="shared" si="478"/>
        <v/>
      </c>
      <c r="AY66" s="49" t="str">
        <f t="shared" si="478"/>
        <v/>
      </c>
      <c r="AZ66" s="49" t="str">
        <f t="shared" si="478"/>
        <v/>
      </c>
      <c r="BA66" s="49" t="str">
        <f t="shared" si="478"/>
        <v/>
      </c>
      <c r="BB66" s="49" t="str">
        <f t="shared" si="478"/>
        <v/>
      </c>
      <c r="BC66" s="49" t="str">
        <f t="shared" si="478"/>
        <v/>
      </c>
      <c r="BD66" s="49" t="str">
        <f t="shared" si="478"/>
        <v/>
      </c>
      <c r="BE66" s="49" t="str">
        <f t="shared" si="478"/>
        <v/>
      </c>
      <c r="BF66" s="49" t="str">
        <f t="shared" si="478"/>
        <v/>
      </c>
      <c r="BG66" s="49" t="str">
        <f t="shared" si="478"/>
        <v/>
      </c>
      <c r="BH66" s="49" t="str">
        <f t="shared" si="478"/>
        <v/>
      </c>
      <c r="BI66" s="49" t="str">
        <f t="shared" si="478"/>
        <v/>
      </c>
      <c r="BJ66" s="49" t="str">
        <f t="shared" si="478"/>
        <v/>
      </c>
      <c r="BK66" s="49" t="str">
        <f t="shared" si="478"/>
        <v/>
      </c>
      <c r="BL66" s="49" t="str">
        <f t="shared" si="478"/>
        <v/>
      </c>
      <c r="BM66" s="49" t="str">
        <f t="shared" si="478"/>
        <v/>
      </c>
      <c r="BN66" s="49" t="str">
        <f t="shared" si="478"/>
        <v/>
      </c>
      <c r="BO66" s="49" t="str">
        <f t="shared" si="478"/>
        <v/>
      </c>
      <c r="BP66" s="49" t="str">
        <f t="shared" si="478"/>
        <v/>
      </c>
      <c r="BQ66" s="49" t="str">
        <f t="shared" si="478"/>
        <v/>
      </c>
      <c r="BR66" s="49" t="str">
        <f t="shared" si="478"/>
        <v/>
      </c>
      <c r="BS66" s="49" t="str">
        <f t="shared" si="478"/>
        <v/>
      </c>
      <c r="BT66" s="49" t="str">
        <f t="shared" si="478"/>
        <v/>
      </c>
      <c r="BU66" s="49" t="str">
        <f t="shared" si="478"/>
        <v/>
      </c>
      <c r="BV66" s="49" t="str">
        <f t="shared" si="478"/>
        <v/>
      </c>
      <c r="BW66" s="49" t="str">
        <f t="shared" si="478"/>
        <v/>
      </c>
      <c r="BX66" s="49" t="str">
        <f t="shared" si="478"/>
        <v/>
      </c>
      <c r="BY66" s="49" t="str">
        <f t="shared" si="478"/>
        <v/>
      </c>
      <c r="BZ66" s="49" t="str">
        <f t="shared" si="478"/>
        <v/>
      </c>
      <c r="CA66" s="49" t="str">
        <f t="shared" si="478"/>
        <v/>
      </c>
      <c r="CB66" s="49" t="str">
        <f t="shared" si="478"/>
        <v/>
      </c>
      <c r="CC66" s="49" t="str">
        <f t="shared" si="478"/>
        <v/>
      </c>
      <c r="CD66" s="49" t="str">
        <f t="shared" si="478"/>
        <v/>
      </c>
      <c r="CE66" s="49" t="str">
        <f t="shared" si="478"/>
        <v/>
      </c>
      <c r="CF66" s="49" t="str">
        <f t="shared" si="478"/>
        <v/>
      </c>
      <c r="CG66" s="49" t="str">
        <f t="shared" si="478"/>
        <v/>
      </c>
      <c r="CH66" s="49" t="str">
        <f t="shared" si="478"/>
        <v/>
      </c>
      <c r="CI66" s="49" t="str">
        <f t="shared" si="478"/>
        <v/>
      </c>
      <c r="CJ66" s="49" t="str">
        <f t="shared" si="476"/>
        <v/>
      </c>
      <c r="CK66" s="49" t="str">
        <f t="shared" si="476"/>
        <v/>
      </c>
      <c r="CL66" s="49" t="str">
        <f t="shared" si="476"/>
        <v/>
      </c>
      <c r="CM66" s="49" t="str">
        <f t="shared" si="476"/>
        <v/>
      </c>
      <c r="CN66" s="49" t="str">
        <f t="shared" si="476"/>
        <v/>
      </c>
      <c r="CO66" s="49" t="str">
        <f t="shared" si="476"/>
        <v/>
      </c>
      <c r="CP66" s="49" t="str">
        <f t="shared" si="476"/>
        <v/>
      </c>
      <c r="CQ66" s="49" t="str">
        <f t="shared" si="476"/>
        <v/>
      </c>
      <c r="CR66" s="49" t="str">
        <f t="shared" si="476"/>
        <v/>
      </c>
      <c r="CS66" s="49" t="str">
        <f t="shared" si="476"/>
        <v/>
      </c>
      <c r="CT66" s="49" t="str">
        <f t="shared" si="476"/>
        <v/>
      </c>
      <c r="CU66" s="49" t="str">
        <f t="shared" si="476"/>
        <v/>
      </c>
      <c r="CV66" s="49" t="str">
        <f t="shared" si="476"/>
        <v/>
      </c>
      <c r="CW66" s="49" t="str">
        <f t="shared" si="476"/>
        <v/>
      </c>
      <c r="CX66" s="49" t="str">
        <f t="shared" si="476"/>
        <v/>
      </c>
      <c r="CY66" s="49" t="str">
        <f t="shared" si="476"/>
        <v/>
      </c>
      <c r="CZ66" s="49" t="str">
        <f t="shared" si="476"/>
        <v/>
      </c>
      <c r="DA66" s="49" t="str">
        <f t="shared" si="476"/>
        <v/>
      </c>
      <c r="DB66" s="49" t="str">
        <f t="shared" si="476"/>
        <v/>
      </c>
      <c r="DC66" s="49" t="str">
        <f t="shared" si="476"/>
        <v/>
      </c>
      <c r="DD66" s="49" t="str">
        <f t="shared" si="476"/>
        <v/>
      </c>
      <c r="DE66" s="49" t="str">
        <f t="shared" si="476"/>
        <v/>
      </c>
      <c r="DF66" s="49" t="str">
        <f t="shared" si="476"/>
        <v/>
      </c>
      <c r="DG66" s="49" t="str">
        <f t="shared" si="476"/>
        <v/>
      </c>
      <c r="DH66" s="49" t="str">
        <f t="shared" si="476"/>
        <v/>
      </c>
      <c r="DI66" s="49" t="str">
        <f t="shared" si="476"/>
        <v/>
      </c>
      <c r="DJ66" s="49" t="str">
        <f t="shared" si="476"/>
        <v/>
      </c>
      <c r="DK66" s="49" t="str">
        <f t="shared" si="476"/>
        <v/>
      </c>
      <c r="DL66" s="49" t="str">
        <f t="shared" si="476"/>
        <v/>
      </c>
      <c r="DM66" s="49" t="str">
        <f t="shared" si="476"/>
        <v/>
      </c>
      <c r="DN66" s="49" t="str">
        <f t="shared" si="476"/>
        <v/>
      </c>
      <c r="DO66" s="49" t="str">
        <f t="shared" si="476"/>
        <v/>
      </c>
      <c r="DP66" s="49" t="str">
        <f t="shared" si="476"/>
        <v/>
      </c>
      <c r="DQ66" s="49" t="str">
        <f t="shared" si="476"/>
        <v/>
      </c>
      <c r="DR66" s="49" t="str">
        <f t="shared" si="476"/>
        <v/>
      </c>
      <c r="DS66" s="183" t="str">
        <f t="shared" si="213"/>
        <v/>
      </c>
      <c r="DT66" s="49" t="str">
        <f t="shared" si="214"/>
        <v/>
      </c>
      <c r="DU66" s="49" t="str">
        <f t="shared" ref="DU66:GF69" si="479">IF(ISNONTEXT($V66),DT66+$V66,"")</f>
        <v/>
      </c>
      <c r="DV66" s="49" t="str">
        <f t="shared" si="479"/>
        <v/>
      </c>
      <c r="DW66" s="49" t="str">
        <f t="shared" si="479"/>
        <v/>
      </c>
      <c r="DX66" s="49" t="str">
        <f t="shared" si="479"/>
        <v/>
      </c>
      <c r="DY66" s="49" t="str">
        <f t="shared" si="479"/>
        <v/>
      </c>
      <c r="DZ66" s="49" t="str">
        <f t="shared" si="479"/>
        <v/>
      </c>
      <c r="EA66" s="49" t="str">
        <f t="shared" si="479"/>
        <v/>
      </c>
      <c r="EB66" s="49" t="str">
        <f t="shared" si="479"/>
        <v/>
      </c>
      <c r="EC66" s="49" t="str">
        <f t="shared" si="479"/>
        <v/>
      </c>
      <c r="ED66" s="49" t="str">
        <f t="shared" si="479"/>
        <v/>
      </c>
      <c r="EE66" s="49" t="str">
        <f t="shared" si="479"/>
        <v/>
      </c>
      <c r="EF66" s="49" t="str">
        <f t="shared" si="479"/>
        <v/>
      </c>
      <c r="EG66" s="49" t="str">
        <f t="shared" si="479"/>
        <v/>
      </c>
      <c r="EH66" s="49" t="str">
        <f t="shared" si="479"/>
        <v/>
      </c>
      <c r="EI66" s="49" t="str">
        <f t="shared" si="479"/>
        <v/>
      </c>
      <c r="EJ66" s="49" t="str">
        <f t="shared" si="479"/>
        <v/>
      </c>
      <c r="EK66" s="49" t="str">
        <f t="shared" si="479"/>
        <v/>
      </c>
      <c r="EL66" s="49" t="str">
        <f t="shared" si="479"/>
        <v/>
      </c>
      <c r="EM66" s="49" t="str">
        <f t="shared" si="479"/>
        <v/>
      </c>
      <c r="EN66" s="49" t="str">
        <f t="shared" si="479"/>
        <v/>
      </c>
      <c r="EO66" s="49" t="str">
        <f t="shared" si="479"/>
        <v/>
      </c>
      <c r="EP66" s="49" t="str">
        <f t="shared" si="479"/>
        <v/>
      </c>
      <c r="EQ66" s="49" t="str">
        <f t="shared" si="479"/>
        <v/>
      </c>
      <c r="ER66" s="49" t="str">
        <f t="shared" si="479"/>
        <v/>
      </c>
      <c r="ES66" s="49" t="str">
        <f t="shared" si="479"/>
        <v/>
      </c>
      <c r="ET66" s="49" t="str">
        <f t="shared" si="479"/>
        <v/>
      </c>
      <c r="EU66" s="49" t="str">
        <f t="shared" si="479"/>
        <v/>
      </c>
      <c r="EV66" s="49" t="str">
        <f t="shared" si="479"/>
        <v/>
      </c>
      <c r="EW66" s="49" t="str">
        <f t="shared" si="479"/>
        <v/>
      </c>
      <c r="EX66" s="49" t="str">
        <f t="shared" si="479"/>
        <v/>
      </c>
      <c r="EY66" s="49" t="str">
        <f t="shared" si="479"/>
        <v/>
      </c>
      <c r="EZ66" s="49" t="str">
        <f t="shared" si="479"/>
        <v/>
      </c>
      <c r="FA66" s="49" t="str">
        <f t="shared" si="479"/>
        <v/>
      </c>
      <c r="FB66" s="49" t="str">
        <f t="shared" si="479"/>
        <v/>
      </c>
      <c r="FC66" s="49" t="str">
        <f t="shared" si="479"/>
        <v/>
      </c>
      <c r="FD66" s="49" t="str">
        <f t="shared" si="479"/>
        <v/>
      </c>
      <c r="FE66" s="49" t="str">
        <f t="shared" si="479"/>
        <v/>
      </c>
      <c r="FF66" s="49" t="str">
        <f t="shared" si="479"/>
        <v/>
      </c>
      <c r="FG66" s="49" t="str">
        <f t="shared" si="479"/>
        <v/>
      </c>
      <c r="FH66" s="49" t="str">
        <f t="shared" si="479"/>
        <v/>
      </c>
      <c r="FI66" s="49" t="str">
        <f t="shared" si="479"/>
        <v/>
      </c>
      <c r="FJ66" s="49" t="str">
        <f t="shared" si="479"/>
        <v/>
      </c>
      <c r="FK66" s="49" t="str">
        <f t="shared" si="479"/>
        <v/>
      </c>
      <c r="FL66" s="49" t="str">
        <f t="shared" si="479"/>
        <v/>
      </c>
      <c r="FM66" s="49" t="str">
        <f t="shared" si="479"/>
        <v/>
      </c>
      <c r="FN66" s="49" t="str">
        <f t="shared" si="479"/>
        <v/>
      </c>
      <c r="FO66" s="49" t="str">
        <f t="shared" si="479"/>
        <v/>
      </c>
      <c r="FP66" s="49" t="str">
        <f t="shared" si="479"/>
        <v/>
      </c>
      <c r="FQ66" s="49" t="str">
        <f t="shared" si="479"/>
        <v/>
      </c>
      <c r="FR66" s="49" t="str">
        <f t="shared" si="479"/>
        <v/>
      </c>
      <c r="FS66" s="49" t="str">
        <f t="shared" si="479"/>
        <v/>
      </c>
      <c r="FT66" s="49" t="str">
        <f t="shared" si="479"/>
        <v/>
      </c>
      <c r="FU66" s="49" t="str">
        <f t="shared" si="479"/>
        <v/>
      </c>
      <c r="FV66" s="49" t="str">
        <f t="shared" si="479"/>
        <v/>
      </c>
      <c r="FW66" s="49" t="str">
        <f t="shared" si="479"/>
        <v/>
      </c>
      <c r="FX66" s="49" t="str">
        <f t="shared" si="479"/>
        <v/>
      </c>
      <c r="FY66" s="49" t="str">
        <f t="shared" si="479"/>
        <v/>
      </c>
      <c r="FZ66" s="49" t="str">
        <f t="shared" si="479"/>
        <v/>
      </c>
      <c r="GA66" s="49" t="str">
        <f t="shared" si="479"/>
        <v/>
      </c>
      <c r="GB66" s="49" t="str">
        <f t="shared" si="479"/>
        <v/>
      </c>
      <c r="GC66" s="49" t="str">
        <f t="shared" si="479"/>
        <v/>
      </c>
      <c r="GD66" s="49" t="str">
        <f t="shared" si="479"/>
        <v/>
      </c>
      <c r="GE66" s="49" t="str">
        <f t="shared" si="479"/>
        <v/>
      </c>
      <c r="GF66" s="49" t="str">
        <f t="shared" si="479"/>
        <v/>
      </c>
      <c r="GG66" s="49" t="str">
        <f t="shared" si="477"/>
        <v/>
      </c>
      <c r="GH66" s="49" t="str">
        <f t="shared" si="477"/>
        <v/>
      </c>
      <c r="GI66" s="49" t="str">
        <f t="shared" si="477"/>
        <v/>
      </c>
      <c r="GJ66" s="49" t="str">
        <f t="shared" si="477"/>
        <v/>
      </c>
      <c r="GK66" s="49" t="str">
        <f t="shared" si="477"/>
        <v/>
      </c>
      <c r="GL66" s="49" t="str">
        <f t="shared" si="477"/>
        <v/>
      </c>
      <c r="GM66" s="49" t="str">
        <f t="shared" si="477"/>
        <v/>
      </c>
      <c r="GN66" s="49" t="str">
        <f t="shared" si="477"/>
        <v/>
      </c>
      <c r="GO66" s="49" t="str">
        <f t="shared" si="477"/>
        <v/>
      </c>
      <c r="GP66" s="49" t="str">
        <f t="shared" si="477"/>
        <v/>
      </c>
      <c r="GQ66" s="49" t="str">
        <f t="shared" si="477"/>
        <v/>
      </c>
      <c r="GR66" s="49" t="str">
        <f t="shared" si="477"/>
        <v/>
      </c>
      <c r="GS66" s="49" t="str">
        <f t="shared" si="477"/>
        <v/>
      </c>
      <c r="GT66" s="49" t="str">
        <f t="shared" si="477"/>
        <v/>
      </c>
      <c r="GU66" s="49" t="str">
        <f t="shared" si="477"/>
        <v/>
      </c>
      <c r="GV66" s="49" t="str">
        <f t="shared" si="477"/>
        <v/>
      </c>
      <c r="GW66" s="49" t="str">
        <f t="shared" si="477"/>
        <v/>
      </c>
      <c r="GX66" s="49" t="str">
        <f t="shared" si="477"/>
        <v/>
      </c>
      <c r="GY66" s="49" t="str">
        <f t="shared" si="477"/>
        <v/>
      </c>
      <c r="GZ66" s="49" t="str">
        <f t="shared" si="477"/>
        <v/>
      </c>
      <c r="HA66" s="49" t="str">
        <f t="shared" si="477"/>
        <v/>
      </c>
      <c r="HB66" s="49" t="str">
        <f t="shared" si="477"/>
        <v/>
      </c>
      <c r="HC66" s="49" t="str">
        <f t="shared" si="477"/>
        <v/>
      </c>
      <c r="HD66" s="49" t="str">
        <f t="shared" si="477"/>
        <v/>
      </c>
      <c r="HE66" s="49" t="str">
        <f t="shared" si="477"/>
        <v/>
      </c>
      <c r="HF66" s="49" t="str">
        <f t="shared" si="477"/>
        <v/>
      </c>
      <c r="HG66" s="49" t="str">
        <f t="shared" si="477"/>
        <v/>
      </c>
      <c r="HH66" s="49" t="str">
        <f t="shared" si="477"/>
        <v/>
      </c>
      <c r="HI66" s="49" t="str">
        <f t="shared" si="477"/>
        <v/>
      </c>
      <c r="HJ66" s="49" t="str">
        <f t="shared" si="477"/>
        <v/>
      </c>
      <c r="HK66" s="49" t="str">
        <f t="shared" si="477"/>
        <v/>
      </c>
      <c r="HL66" s="49" t="str">
        <f t="shared" si="477"/>
        <v/>
      </c>
      <c r="HM66" s="49" t="str">
        <f t="shared" si="477"/>
        <v/>
      </c>
      <c r="HN66" s="49" t="str">
        <f t="shared" si="477"/>
        <v/>
      </c>
      <c r="HO66" s="49" t="str">
        <f t="shared" si="477"/>
        <v/>
      </c>
      <c r="HP66" s="169" t="e">
        <f t="shared" si="247"/>
        <v>#N/A</v>
      </c>
      <c r="HQ66" s="169" t="e">
        <f t="shared" si="248"/>
        <v>#N/A</v>
      </c>
      <c r="HR66" s="169" t="e">
        <f t="shared" si="249"/>
        <v>#N/A</v>
      </c>
      <c r="HS66" s="169" t="e">
        <f t="shared" si="250"/>
        <v>#N/A</v>
      </c>
      <c r="HT66" s="169" t="e">
        <f t="shared" si="251"/>
        <v>#N/A</v>
      </c>
      <c r="HU66" s="169" t="e">
        <f t="shared" si="252"/>
        <v>#N/A</v>
      </c>
      <c r="HV66" s="169" t="e">
        <f t="shared" si="253"/>
        <v>#N/A</v>
      </c>
      <c r="HW66" s="169" t="e">
        <f t="shared" si="254"/>
        <v>#N/A</v>
      </c>
      <c r="HX66" s="169" t="e">
        <f t="shared" si="255"/>
        <v>#N/A</v>
      </c>
      <c r="HY66" s="169" t="e">
        <f t="shared" si="256"/>
        <v>#N/A</v>
      </c>
      <c r="HZ66" s="169" t="e">
        <f t="shared" si="257"/>
        <v>#N/A</v>
      </c>
      <c r="IA66" s="169" t="e">
        <f t="shared" si="258"/>
        <v>#N/A</v>
      </c>
      <c r="IB66" s="169" t="e">
        <f t="shared" si="259"/>
        <v>#N/A</v>
      </c>
      <c r="IC66" s="169" t="e">
        <f t="shared" si="260"/>
        <v>#N/A</v>
      </c>
      <c r="ID66" s="169" t="e">
        <f t="shared" si="261"/>
        <v>#N/A</v>
      </c>
      <c r="IE66" s="169" t="e">
        <f t="shared" si="262"/>
        <v>#N/A</v>
      </c>
      <c r="IF66" s="169" t="e">
        <f t="shared" si="263"/>
        <v>#N/A</v>
      </c>
      <c r="IG66" s="169" t="e">
        <f t="shared" si="264"/>
        <v>#N/A</v>
      </c>
      <c r="IH66" s="169" t="e">
        <f t="shared" si="265"/>
        <v>#N/A</v>
      </c>
      <c r="II66" s="169" t="e">
        <f t="shared" si="266"/>
        <v>#N/A</v>
      </c>
      <c r="IJ66" s="169" t="e">
        <f t="shared" si="267"/>
        <v>#N/A</v>
      </c>
      <c r="IK66" s="169" t="e">
        <f t="shared" si="268"/>
        <v>#N/A</v>
      </c>
      <c r="IL66" s="169" t="e">
        <f t="shared" si="269"/>
        <v>#N/A</v>
      </c>
      <c r="IM66" s="169" t="e">
        <f t="shared" si="270"/>
        <v>#N/A</v>
      </c>
      <c r="IN66" s="169" t="e">
        <f t="shared" si="271"/>
        <v>#N/A</v>
      </c>
      <c r="IO66" s="169" t="e">
        <f t="shared" si="272"/>
        <v>#N/A</v>
      </c>
      <c r="IP66" s="169" t="e">
        <f t="shared" si="273"/>
        <v>#N/A</v>
      </c>
      <c r="IQ66" s="169" t="e">
        <f t="shared" si="274"/>
        <v>#N/A</v>
      </c>
      <c r="IR66" s="169" t="e">
        <f t="shared" si="275"/>
        <v>#N/A</v>
      </c>
      <c r="IS66" s="169" t="e">
        <f t="shared" si="276"/>
        <v>#N/A</v>
      </c>
      <c r="IT66" s="169" t="e">
        <f t="shared" si="277"/>
        <v>#N/A</v>
      </c>
      <c r="IU66" s="169" t="e">
        <f t="shared" si="278"/>
        <v>#N/A</v>
      </c>
      <c r="IV66" s="169" t="e">
        <f t="shared" si="279"/>
        <v>#N/A</v>
      </c>
      <c r="IW66" s="169" t="e">
        <f t="shared" si="280"/>
        <v>#N/A</v>
      </c>
      <c r="IX66" s="169" t="e">
        <f t="shared" si="281"/>
        <v>#N/A</v>
      </c>
      <c r="IY66" s="169" t="e">
        <f t="shared" si="282"/>
        <v>#N/A</v>
      </c>
      <c r="IZ66" s="169" t="e">
        <f t="shared" si="283"/>
        <v>#N/A</v>
      </c>
      <c r="JA66" s="169" t="e">
        <f t="shared" si="284"/>
        <v>#N/A</v>
      </c>
      <c r="JB66" s="169" t="e">
        <f t="shared" si="285"/>
        <v>#N/A</v>
      </c>
      <c r="JC66" s="169" t="e">
        <f t="shared" si="286"/>
        <v>#N/A</v>
      </c>
      <c r="JD66" s="169" t="e">
        <f t="shared" si="287"/>
        <v>#N/A</v>
      </c>
      <c r="JE66" s="169" t="e">
        <f t="shared" si="288"/>
        <v>#N/A</v>
      </c>
      <c r="JF66" s="169" t="e">
        <f t="shared" si="289"/>
        <v>#N/A</v>
      </c>
      <c r="JG66" s="169" t="e">
        <f t="shared" si="290"/>
        <v>#N/A</v>
      </c>
      <c r="JH66" s="169" t="e">
        <f t="shared" si="291"/>
        <v>#N/A</v>
      </c>
      <c r="JI66" s="169" t="e">
        <f t="shared" si="292"/>
        <v>#N/A</v>
      </c>
      <c r="JJ66" s="169" t="e">
        <f t="shared" si="293"/>
        <v>#N/A</v>
      </c>
      <c r="JK66" s="169" t="e">
        <f t="shared" si="294"/>
        <v>#N/A</v>
      </c>
      <c r="JL66" s="169" t="e">
        <f t="shared" si="295"/>
        <v>#N/A</v>
      </c>
      <c r="JM66" s="169" t="e">
        <f t="shared" si="296"/>
        <v>#N/A</v>
      </c>
      <c r="JN66" s="169" t="e">
        <f t="shared" si="297"/>
        <v>#N/A</v>
      </c>
      <c r="JO66" s="169" t="e">
        <f t="shared" si="298"/>
        <v>#N/A</v>
      </c>
      <c r="JP66" s="169" t="e">
        <f t="shared" si="299"/>
        <v>#N/A</v>
      </c>
      <c r="JQ66" s="169" t="e">
        <f t="shared" si="300"/>
        <v>#N/A</v>
      </c>
      <c r="JR66" s="169" t="e">
        <f t="shared" si="301"/>
        <v>#N/A</v>
      </c>
      <c r="JS66" s="169" t="e">
        <f t="shared" si="302"/>
        <v>#N/A</v>
      </c>
      <c r="JT66" s="169" t="e">
        <f t="shared" si="303"/>
        <v>#N/A</v>
      </c>
      <c r="JU66" s="169" t="e">
        <f t="shared" si="304"/>
        <v>#N/A</v>
      </c>
      <c r="JV66" s="169" t="e">
        <f t="shared" si="305"/>
        <v>#N/A</v>
      </c>
      <c r="JW66" s="169" t="e">
        <f t="shared" si="306"/>
        <v>#N/A</v>
      </c>
      <c r="JX66" s="169" t="e">
        <f t="shared" si="307"/>
        <v>#N/A</v>
      </c>
      <c r="JY66" s="169" t="e">
        <f t="shared" si="308"/>
        <v>#N/A</v>
      </c>
      <c r="JZ66" s="169" t="e">
        <f t="shared" si="309"/>
        <v>#N/A</v>
      </c>
      <c r="KA66" s="169" t="e">
        <f t="shared" si="310"/>
        <v>#N/A</v>
      </c>
      <c r="KB66" s="169" t="e">
        <f t="shared" si="311"/>
        <v>#N/A</v>
      </c>
      <c r="KC66" s="169" t="e">
        <f t="shared" si="312"/>
        <v>#N/A</v>
      </c>
      <c r="KD66" s="169" t="e">
        <f t="shared" si="313"/>
        <v>#N/A</v>
      </c>
      <c r="KE66" s="169" t="e">
        <f t="shared" si="314"/>
        <v>#N/A</v>
      </c>
      <c r="KF66" s="169" t="e">
        <f t="shared" si="315"/>
        <v>#N/A</v>
      </c>
      <c r="KG66" s="169" t="e">
        <f t="shared" si="316"/>
        <v>#N/A</v>
      </c>
      <c r="KH66" s="169" t="e">
        <f t="shared" si="317"/>
        <v>#N/A</v>
      </c>
      <c r="KI66" s="169" t="e">
        <f t="shared" si="318"/>
        <v>#N/A</v>
      </c>
      <c r="KJ66" s="169" t="e">
        <f t="shared" si="319"/>
        <v>#N/A</v>
      </c>
      <c r="KK66" s="169" t="e">
        <f t="shared" si="320"/>
        <v>#N/A</v>
      </c>
      <c r="KL66" s="169" t="e">
        <f t="shared" si="321"/>
        <v>#N/A</v>
      </c>
      <c r="KM66" s="169" t="e">
        <f t="shared" si="322"/>
        <v>#N/A</v>
      </c>
      <c r="KN66" s="169" t="e">
        <f t="shared" si="323"/>
        <v>#N/A</v>
      </c>
      <c r="KO66" s="169" t="e">
        <f t="shared" si="324"/>
        <v>#N/A</v>
      </c>
      <c r="KP66" s="169" t="e">
        <f t="shared" si="325"/>
        <v>#N/A</v>
      </c>
      <c r="KQ66" s="169" t="e">
        <f t="shared" si="326"/>
        <v>#N/A</v>
      </c>
      <c r="KR66" s="169" t="e">
        <f t="shared" si="327"/>
        <v>#N/A</v>
      </c>
      <c r="KS66" s="169" t="e">
        <f t="shared" si="328"/>
        <v>#N/A</v>
      </c>
      <c r="KT66" s="169" t="e">
        <f t="shared" si="329"/>
        <v>#N/A</v>
      </c>
      <c r="KU66" s="169" t="e">
        <f t="shared" si="330"/>
        <v>#N/A</v>
      </c>
      <c r="KV66" s="169" t="e">
        <f t="shared" si="331"/>
        <v>#N/A</v>
      </c>
      <c r="KW66" s="169" t="e">
        <f t="shared" si="332"/>
        <v>#N/A</v>
      </c>
      <c r="KX66" s="169" t="e">
        <f t="shared" si="333"/>
        <v>#N/A</v>
      </c>
      <c r="KY66" s="169" t="e">
        <f t="shared" si="334"/>
        <v>#N/A</v>
      </c>
      <c r="KZ66" s="169" t="e">
        <f t="shared" si="335"/>
        <v>#N/A</v>
      </c>
      <c r="LA66" s="169" t="e">
        <f t="shared" si="336"/>
        <v>#N/A</v>
      </c>
      <c r="LB66" s="169" t="e">
        <f t="shared" si="337"/>
        <v>#N/A</v>
      </c>
      <c r="LC66" s="169" t="e">
        <f t="shared" si="338"/>
        <v>#N/A</v>
      </c>
      <c r="LD66" s="169" t="e">
        <f t="shared" si="339"/>
        <v>#N/A</v>
      </c>
      <c r="LE66" s="169" t="e">
        <f t="shared" si="340"/>
        <v>#N/A</v>
      </c>
      <c r="LF66" s="169" t="e">
        <f t="shared" si="341"/>
        <v>#N/A</v>
      </c>
      <c r="LG66" s="169" t="e">
        <f t="shared" si="342"/>
        <v>#N/A</v>
      </c>
      <c r="LH66" s="169" t="e">
        <f t="shared" si="343"/>
        <v>#N/A</v>
      </c>
      <c r="LI66" s="169" t="e">
        <f t="shared" si="344"/>
        <v>#N/A</v>
      </c>
      <c r="LJ66" s="169" t="e">
        <f t="shared" si="345"/>
        <v>#N/A</v>
      </c>
      <c r="LK66" s="169" t="e">
        <f t="shared" si="346"/>
        <v>#N/A</v>
      </c>
      <c r="LL66" s="169" t="e">
        <f t="shared" si="347"/>
        <v>#N/A</v>
      </c>
      <c r="LM66" s="169" t="e">
        <f t="shared" si="348"/>
        <v>#N/A</v>
      </c>
      <c r="LN66" s="169" t="e">
        <f t="shared" si="349"/>
        <v>#N/A</v>
      </c>
      <c r="LO66" s="169" t="e">
        <f t="shared" si="350"/>
        <v>#N/A</v>
      </c>
      <c r="LP66" s="169" t="e">
        <f t="shared" si="351"/>
        <v>#N/A</v>
      </c>
      <c r="LQ66" s="169" t="e">
        <f t="shared" si="352"/>
        <v>#N/A</v>
      </c>
      <c r="LR66" s="169" t="e">
        <f t="shared" si="353"/>
        <v>#N/A</v>
      </c>
      <c r="LS66" s="169" t="e">
        <f t="shared" si="354"/>
        <v>#N/A</v>
      </c>
      <c r="LT66" s="169" t="e">
        <f t="shared" si="355"/>
        <v>#N/A</v>
      </c>
      <c r="LU66" s="169" t="e">
        <f t="shared" si="356"/>
        <v>#N/A</v>
      </c>
      <c r="LV66" s="169" t="e">
        <f t="shared" si="357"/>
        <v>#N/A</v>
      </c>
      <c r="LW66" s="169" t="e">
        <f t="shared" si="358"/>
        <v>#N/A</v>
      </c>
      <c r="LX66" s="169" t="e">
        <f t="shared" si="359"/>
        <v>#N/A</v>
      </c>
      <c r="LY66" s="169" t="e">
        <f t="shared" si="360"/>
        <v>#N/A</v>
      </c>
      <c r="LZ66" s="169" t="e">
        <f t="shared" si="361"/>
        <v>#N/A</v>
      </c>
      <c r="MA66" s="169" t="e">
        <f t="shared" si="362"/>
        <v>#N/A</v>
      </c>
      <c r="MB66" s="169" t="e">
        <f t="shared" si="363"/>
        <v>#N/A</v>
      </c>
      <c r="MC66" s="169" t="e">
        <f t="shared" si="364"/>
        <v>#N/A</v>
      </c>
      <c r="MD66" s="169" t="e">
        <f t="shared" si="365"/>
        <v>#N/A</v>
      </c>
      <c r="ME66" s="169" t="e">
        <f t="shared" si="366"/>
        <v>#N/A</v>
      </c>
      <c r="MF66" s="169" t="e">
        <f t="shared" si="367"/>
        <v>#N/A</v>
      </c>
      <c r="MG66" s="169" t="e">
        <f t="shared" si="368"/>
        <v>#N/A</v>
      </c>
      <c r="MH66" s="169" t="e">
        <f t="shared" si="369"/>
        <v>#N/A</v>
      </c>
      <c r="MI66" s="169" t="e">
        <f t="shared" si="370"/>
        <v>#N/A</v>
      </c>
      <c r="MJ66" s="169" t="e">
        <f t="shared" si="371"/>
        <v>#N/A</v>
      </c>
      <c r="MK66" s="169" t="e">
        <f t="shared" si="372"/>
        <v>#N/A</v>
      </c>
      <c r="ML66" s="169" t="e">
        <f t="shared" si="373"/>
        <v>#N/A</v>
      </c>
      <c r="MM66" s="169" t="e">
        <f t="shared" si="374"/>
        <v>#N/A</v>
      </c>
      <c r="MN66" s="169" t="e">
        <f t="shared" si="375"/>
        <v>#N/A</v>
      </c>
      <c r="MO66" s="169" t="e">
        <f t="shared" si="376"/>
        <v>#N/A</v>
      </c>
      <c r="MP66" s="169" t="e">
        <f t="shared" si="377"/>
        <v>#N/A</v>
      </c>
      <c r="MQ66" s="169" t="e">
        <f t="shared" si="378"/>
        <v>#N/A</v>
      </c>
      <c r="MR66" s="169" t="e">
        <f t="shared" si="379"/>
        <v>#N/A</v>
      </c>
      <c r="MS66" s="169" t="e">
        <f t="shared" si="380"/>
        <v>#N/A</v>
      </c>
      <c r="MT66" s="169" t="e">
        <f t="shared" si="381"/>
        <v>#N/A</v>
      </c>
      <c r="MU66" s="169" t="e">
        <f t="shared" si="382"/>
        <v>#N/A</v>
      </c>
      <c r="MV66" s="169" t="e">
        <f t="shared" si="383"/>
        <v>#N/A</v>
      </c>
      <c r="MW66" s="169" t="e">
        <f t="shared" si="384"/>
        <v>#N/A</v>
      </c>
      <c r="MX66" s="169" t="e">
        <f t="shared" si="385"/>
        <v>#N/A</v>
      </c>
      <c r="MY66" s="169" t="e">
        <f t="shared" si="386"/>
        <v>#N/A</v>
      </c>
      <c r="MZ66" s="169" t="e">
        <f t="shared" si="387"/>
        <v>#N/A</v>
      </c>
      <c r="NA66" s="169" t="e">
        <f t="shared" si="388"/>
        <v>#N/A</v>
      </c>
      <c r="NB66" s="169" t="e">
        <f t="shared" si="389"/>
        <v>#N/A</v>
      </c>
      <c r="NC66" s="169" t="e">
        <f t="shared" si="390"/>
        <v>#N/A</v>
      </c>
      <c r="ND66" s="169" t="e">
        <f t="shared" si="391"/>
        <v>#N/A</v>
      </c>
      <c r="NE66" s="169" t="e">
        <f t="shared" si="392"/>
        <v>#N/A</v>
      </c>
      <c r="NF66" s="169" t="e">
        <f t="shared" si="393"/>
        <v>#N/A</v>
      </c>
      <c r="NG66" s="169" t="e">
        <f t="shared" si="394"/>
        <v>#N/A</v>
      </c>
      <c r="NH66" s="169" t="e">
        <f t="shared" si="395"/>
        <v>#N/A</v>
      </c>
      <c r="NI66" s="169" t="e">
        <f t="shared" si="396"/>
        <v>#N/A</v>
      </c>
      <c r="NJ66" s="169" t="e">
        <f t="shared" si="397"/>
        <v>#N/A</v>
      </c>
      <c r="NK66" s="169" t="e">
        <f t="shared" si="398"/>
        <v>#N/A</v>
      </c>
      <c r="NL66" s="169" t="e">
        <f t="shared" si="399"/>
        <v>#N/A</v>
      </c>
      <c r="NM66" s="169" t="e">
        <f t="shared" si="400"/>
        <v>#N/A</v>
      </c>
      <c r="NN66" s="169" t="e">
        <f t="shared" si="401"/>
        <v>#N/A</v>
      </c>
      <c r="NO66" s="169" t="e">
        <f t="shared" si="402"/>
        <v>#N/A</v>
      </c>
      <c r="NP66" s="169" t="e">
        <f t="shared" si="403"/>
        <v>#N/A</v>
      </c>
      <c r="NQ66" s="169" t="e">
        <f t="shared" si="404"/>
        <v>#N/A</v>
      </c>
      <c r="NR66" s="169" t="e">
        <f t="shared" si="405"/>
        <v>#N/A</v>
      </c>
      <c r="NS66" s="169" t="e">
        <f t="shared" si="406"/>
        <v>#N/A</v>
      </c>
      <c r="NT66" s="169" t="e">
        <f t="shared" si="407"/>
        <v>#N/A</v>
      </c>
      <c r="NU66" s="169" t="e">
        <f t="shared" si="408"/>
        <v>#N/A</v>
      </c>
      <c r="NV66" s="169" t="e">
        <f t="shared" si="409"/>
        <v>#N/A</v>
      </c>
      <c r="NW66" s="169" t="e">
        <f t="shared" si="410"/>
        <v>#N/A</v>
      </c>
      <c r="NX66" s="169" t="e">
        <f t="shared" si="411"/>
        <v>#N/A</v>
      </c>
      <c r="NY66" s="169" t="e">
        <f t="shared" si="412"/>
        <v>#N/A</v>
      </c>
      <c r="NZ66" s="169" t="e">
        <f t="shared" si="413"/>
        <v>#N/A</v>
      </c>
      <c r="OA66" s="169" t="e">
        <f t="shared" si="414"/>
        <v>#N/A</v>
      </c>
      <c r="OB66" s="169" t="e">
        <f t="shared" si="415"/>
        <v>#N/A</v>
      </c>
      <c r="OC66" s="169" t="e">
        <f t="shared" si="416"/>
        <v>#N/A</v>
      </c>
      <c r="OD66" s="169" t="e">
        <f t="shared" si="417"/>
        <v>#N/A</v>
      </c>
      <c r="OE66" s="169" t="e">
        <f t="shared" si="418"/>
        <v>#N/A</v>
      </c>
      <c r="OF66" s="169" t="e">
        <f t="shared" si="419"/>
        <v>#N/A</v>
      </c>
      <c r="OG66" s="169" t="e">
        <f t="shared" si="420"/>
        <v>#N/A</v>
      </c>
      <c r="OH66" s="169" t="e">
        <f t="shared" si="421"/>
        <v>#N/A</v>
      </c>
      <c r="OI66" s="169" t="e">
        <f t="shared" si="422"/>
        <v>#N/A</v>
      </c>
      <c r="OJ66" s="169" t="e">
        <f t="shared" si="423"/>
        <v>#N/A</v>
      </c>
      <c r="OK66" s="169" t="e">
        <f t="shared" si="424"/>
        <v>#N/A</v>
      </c>
      <c r="OL66" s="169" t="e">
        <f t="shared" si="425"/>
        <v>#N/A</v>
      </c>
      <c r="OM66" s="169" t="e">
        <f t="shared" si="426"/>
        <v>#N/A</v>
      </c>
      <c r="ON66" s="169" t="e">
        <f t="shared" si="427"/>
        <v>#N/A</v>
      </c>
      <c r="OO66" s="169" t="e">
        <f t="shared" si="428"/>
        <v>#N/A</v>
      </c>
      <c r="OP66" s="169" t="e">
        <f t="shared" si="429"/>
        <v>#N/A</v>
      </c>
      <c r="OQ66" s="169" t="e">
        <f t="shared" si="430"/>
        <v>#N/A</v>
      </c>
      <c r="OR66" s="169" t="e">
        <f t="shared" si="431"/>
        <v>#N/A</v>
      </c>
      <c r="OS66" s="169" t="e">
        <f t="shared" si="432"/>
        <v>#N/A</v>
      </c>
      <c r="OT66" s="169" t="e">
        <f t="shared" si="433"/>
        <v>#N/A</v>
      </c>
      <c r="OU66" s="169" t="e">
        <f t="shared" si="434"/>
        <v>#N/A</v>
      </c>
      <c r="OV66" s="169" t="e">
        <f t="shared" si="435"/>
        <v>#N/A</v>
      </c>
      <c r="OW66" s="169" t="e">
        <f t="shared" si="436"/>
        <v>#N/A</v>
      </c>
      <c r="OX66" s="169" t="e">
        <f t="shared" si="437"/>
        <v>#N/A</v>
      </c>
      <c r="OY66" s="169" t="e">
        <f t="shared" si="438"/>
        <v>#N/A</v>
      </c>
      <c r="OZ66" s="169" t="e">
        <f t="shared" si="439"/>
        <v>#N/A</v>
      </c>
      <c r="PA66" s="169" t="e">
        <f t="shared" si="440"/>
        <v>#N/A</v>
      </c>
      <c r="PB66" s="169" t="e">
        <f t="shared" si="441"/>
        <v>#N/A</v>
      </c>
      <c r="PC66" s="169" t="e">
        <f t="shared" si="442"/>
        <v>#N/A</v>
      </c>
      <c r="PD66" s="169" t="e">
        <f t="shared" si="443"/>
        <v>#N/A</v>
      </c>
      <c r="PE66" s="169" t="e">
        <f t="shared" si="444"/>
        <v>#N/A</v>
      </c>
      <c r="PF66" s="169" t="e">
        <f t="shared" si="445"/>
        <v>#N/A</v>
      </c>
      <c r="PG66" s="169" t="e">
        <f t="shared" si="446"/>
        <v>#N/A</v>
      </c>
      <c r="PH66" s="169" t="e">
        <f t="shared" si="447"/>
        <v>#N/A</v>
      </c>
    </row>
    <row r="67" spans="1:424" hidden="1" x14ac:dyDescent="0.75">
      <c r="A67" s="4">
        <v>64</v>
      </c>
      <c r="B67" s="96" t="str">
        <f t="shared" si="208"/>
        <v/>
      </c>
      <c r="C67" s="95"/>
      <c r="D67" s="96" t="str">
        <f t="shared" si="209"/>
        <v/>
      </c>
      <c r="E67" s="124" t="str">
        <f t="shared" si="0"/>
        <v/>
      </c>
      <c r="F67" s="124" t="str">
        <f t="shared" si="1"/>
        <v/>
      </c>
      <c r="G67" s="73" t="str">
        <f t="shared" si="210"/>
        <v/>
      </c>
      <c r="H67" s="23"/>
      <c r="I67" s="57"/>
      <c r="J67" s="280"/>
      <c r="K67" s="74" t="str">
        <f>IF(AND(B67&gt;0,C67&gt;0,D67&gt;0),IF(ISBLANK(J67),IF(ISBLANK(H67),"",(D67-B67)*VLOOKUP(H67,VLookups!$A$4:$B$13,2,FALSE)),J67),"")</f>
        <v/>
      </c>
      <c r="L67" s="75" t="str">
        <f t="shared" si="246"/>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211"/>
        <v/>
      </c>
      <c r="W67" s="49" t="str">
        <f t="shared" si="212"/>
        <v/>
      </c>
      <c r="X67" s="49" t="str">
        <f t="shared" si="478"/>
        <v/>
      </c>
      <c r="Y67" s="49" t="str">
        <f t="shared" si="478"/>
        <v/>
      </c>
      <c r="Z67" s="49" t="str">
        <f t="shared" si="478"/>
        <v/>
      </c>
      <c r="AA67" s="49" t="str">
        <f t="shared" si="478"/>
        <v/>
      </c>
      <c r="AB67" s="49" t="str">
        <f t="shared" si="478"/>
        <v/>
      </c>
      <c r="AC67" s="49" t="str">
        <f t="shared" si="478"/>
        <v/>
      </c>
      <c r="AD67" s="49" t="str">
        <f t="shared" si="478"/>
        <v/>
      </c>
      <c r="AE67" s="49" t="str">
        <f t="shared" si="478"/>
        <v/>
      </c>
      <c r="AF67" s="49" t="str">
        <f t="shared" si="478"/>
        <v/>
      </c>
      <c r="AG67" s="49" t="str">
        <f t="shared" si="478"/>
        <v/>
      </c>
      <c r="AH67" s="49" t="str">
        <f t="shared" si="478"/>
        <v/>
      </c>
      <c r="AI67" s="49" t="str">
        <f t="shared" si="478"/>
        <v/>
      </c>
      <c r="AJ67" s="49" t="str">
        <f t="shared" si="478"/>
        <v/>
      </c>
      <c r="AK67" s="49" t="str">
        <f t="shared" si="478"/>
        <v/>
      </c>
      <c r="AL67" s="49" t="str">
        <f t="shared" si="478"/>
        <v/>
      </c>
      <c r="AM67" s="49" t="str">
        <f t="shared" si="478"/>
        <v/>
      </c>
      <c r="AN67" s="49" t="str">
        <f t="shared" si="478"/>
        <v/>
      </c>
      <c r="AO67" s="49" t="str">
        <f t="shared" si="478"/>
        <v/>
      </c>
      <c r="AP67" s="49" t="str">
        <f t="shared" si="478"/>
        <v/>
      </c>
      <c r="AQ67" s="49" t="str">
        <f t="shared" si="478"/>
        <v/>
      </c>
      <c r="AR67" s="49" t="str">
        <f t="shared" si="478"/>
        <v/>
      </c>
      <c r="AS67" s="49" t="str">
        <f t="shared" si="478"/>
        <v/>
      </c>
      <c r="AT67" s="49" t="str">
        <f t="shared" si="478"/>
        <v/>
      </c>
      <c r="AU67" s="49" t="str">
        <f t="shared" si="478"/>
        <v/>
      </c>
      <c r="AV67" s="49" t="str">
        <f t="shared" si="478"/>
        <v/>
      </c>
      <c r="AW67" s="49" t="str">
        <f t="shared" si="478"/>
        <v/>
      </c>
      <c r="AX67" s="49" t="str">
        <f t="shared" si="478"/>
        <v/>
      </c>
      <c r="AY67" s="49" t="str">
        <f t="shared" si="478"/>
        <v/>
      </c>
      <c r="AZ67" s="49" t="str">
        <f t="shared" si="478"/>
        <v/>
      </c>
      <c r="BA67" s="49" t="str">
        <f t="shared" si="478"/>
        <v/>
      </c>
      <c r="BB67" s="49" t="str">
        <f t="shared" si="478"/>
        <v/>
      </c>
      <c r="BC67" s="49" t="str">
        <f t="shared" si="478"/>
        <v/>
      </c>
      <c r="BD67" s="49" t="str">
        <f t="shared" si="478"/>
        <v/>
      </c>
      <c r="BE67" s="49" t="str">
        <f t="shared" si="478"/>
        <v/>
      </c>
      <c r="BF67" s="49" t="str">
        <f t="shared" si="478"/>
        <v/>
      </c>
      <c r="BG67" s="49" t="str">
        <f t="shared" si="478"/>
        <v/>
      </c>
      <c r="BH67" s="49" t="str">
        <f t="shared" si="478"/>
        <v/>
      </c>
      <c r="BI67" s="49" t="str">
        <f t="shared" si="478"/>
        <v/>
      </c>
      <c r="BJ67" s="49" t="str">
        <f t="shared" si="478"/>
        <v/>
      </c>
      <c r="BK67" s="49" t="str">
        <f t="shared" si="478"/>
        <v/>
      </c>
      <c r="BL67" s="49" t="str">
        <f t="shared" si="478"/>
        <v/>
      </c>
      <c r="BM67" s="49" t="str">
        <f t="shared" si="478"/>
        <v/>
      </c>
      <c r="BN67" s="49" t="str">
        <f t="shared" si="478"/>
        <v/>
      </c>
      <c r="BO67" s="49" t="str">
        <f t="shared" si="478"/>
        <v/>
      </c>
      <c r="BP67" s="49" t="str">
        <f t="shared" si="478"/>
        <v/>
      </c>
      <c r="BQ67" s="49" t="str">
        <f t="shared" si="478"/>
        <v/>
      </c>
      <c r="BR67" s="49" t="str">
        <f t="shared" si="478"/>
        <v/>
      </c>
      <c r="BS67" s="49" t="str">
        <f t="shared" si="478"/>
        <v/>
      </c>
      <c r="BT67" s="49" t="str">
        <f t="shared" si="478"/>
        <v/>
      </c>
      <c r="BU67" s="49" t="str">
        <f t="shared" si="478"/>
        <v/>
      </c>
      <c r="BV67" s="49" t="str">
        <f t="shared" si="478"/>
        <v/>
      </c>
      <c r="BW67" s="49" t="str">
        <f t="shared" si="478"/>
        <v/>
      </c>
      <c r="BX67" s="49" t="str">
        <f t="shared" si="478"/>
        <v/>
      </c>
      <c r="BY67" s="49" t="str">
        <f t="shared" si="478"/>
        <v/>
      </c>
      <c r="BZ67" s="49" t="str">
        <f t="shared" si="478"/>
        <v/>
      </c>
      <c r="CA67" s="49" t="str">
        <f t="shared" si="478"/>
        <v/>
      </c>
      <c r="CB67" s="49" t="str">
        <f t="shared" si="478"/>
        <v/>
      </c>
      <c r="CC67" s="49" t="str">
        <f t="shared" si="478"/>
        <v/>
      </c>
      <c r="CD67" s="49" t="str">
        <f t="shared" si="478"/>
        <v/>
      </c>
      <c r="CE67" s="49" t="str">
        <f t="shared" si="478"/>
        <v/>
      </c>
      <c r="CF67" s="49" t="str">
        <f t="shared" si="478"/>
        <v/>
      </c>
      <c r="CG67" s="49" t="str">
        <f t="shared" si="478"/>
        <v/>
      </c>
      <c r="CH67" s="49" t="str">
        <f t="shared" si="478"/>
        <v/>
      </c>
      <c r="CI67" s="49" t="str">
        <f t="shared" si="478"/>
        <v/>
      </c>
      <c r="CJ67" s="49" t="str">
        <f t="shared" si="476"/>
        <v/>
      </c>
      <c r="CK67" s="49" t="str">
        <f t="shared" si="476"/>
        <v/>
      </c>
      <c r="CL67" s="49" t="str">
        <f t="shared" si="476"/>
        <v/>
      </c>
      <c r="CM67" s="49" t="str">
        <f t="shared" si="476"/>
        <v/>
      </c>
      <c r="CN67" s="49" t="str">
        <f t="shared" si="476"/>
        <v/>
      </c>
      <c r="CO67" s="49" t="str">
        <f t="shared" si="476"/>
        <v/>
      </c>
      <c r="CP67" s="49" t="str">
        <f t="shared" si="476"/>
        <v/>
      </c>
      <c r="CQ67" s="49" t="str">
        <f t="shared" si="476"/>
        <v/>
      </c>
      <c r="CR67" s="49" t="str">
        <f t="shared" si="476"/>
        <v/>
      </c>
      <c r="CS67" s="49" t="str">
        <f t="shared" si="476"/>
        <v/>
      </c>
      <c r="CT67" s="49" t="str">
        <f t="shared" si="476"/>
        <v/>
      </c>
      <c r="CU67" s="49" t="str">
        <f t="shared" si="476"/>
        <v/>
      </c>
      <c r="CV67" s="49" t="str">
        <f t="shared" si="476"/>
        <v/>
      </c>
      <c r="CW67" s="49" t="str">
        <f t="shared" si="476"/>
        <v/>
      </c>
      <c r="CX67" s="49" t="str">
        <f t="shared" si="476"/>
        <v/>
      </c>
      <c r="CY67" s="49" t="str">
        <f t="shared" si="476"/>
        <v/>
      </c>
      <c r="CZ67" s="49" t="str">
        <f t="shared" si="476"/>
        <v/>
      </c>
      <c r="DA67" s="49" t="str">
        <f t="shared" si="476"/>
        <v/>
      </c>
      <c r="DB67" s="49" t="str">
        <f t="shared" si="476"/>
        <v/>
      </c>
      <c r="DC67" s="49" t="str">
        <f t="shared" si="476"/>
        <v/>
      </c>
      <c r="DD67" s="49" t="str">
        <f t="shared" si="476"/>
        <v/>
      </c>
      <c r="DE67" s="49" t="str">
        <f t="shared" si="476"/>
        <v/>
      </c>
      <c r="DF67" s="49" t="str">
        <f t="shared" si="476"/>
        <v/>
      </c>
      <c r="DG67" s="49" t="str">
        <f t="shared" si="476"/>
        <v/>
      </c>
      <c r="DH67" s="49" t="str">
        <f t="shared" si="476"/>
        <v/>
      </c>
      <c r="DI67" s="49" t="str">
        <f t="shared" si="476"/>
        <v/>
      </c>
      <c r="DJ67" s="49" t="str">
        <f t="shared" si="476"/>
        <v/>
      </c>
      <c r="DK67" s="49" t="str">
        <f t="shared" si="476"/>
        <v/>
      </c>
      <c r="DL67" s="49" t="str">
        <f t="shared" si="476"/>
        <v/>
      </c>
      <c r="DM67" s="49" t="str">
        <f t="shared" si="476"/>
        <v/>
      </c>
      <c r="DN67" s="49" t="str">
        <f t="shared" si="476"/>
        <v/>
      </c>
      <c r="DO67" s="49" t="str">
        <f t="shared" si="476"/>
        <v/>
      </c>
      <c r="DP67" s="49" t="str">
        <f t="shared" si="476"/>
        <v/>
      </c>
      <c r="DQ67" s="49" t="str">
        <f t="shared" si="476"/>
        <v/>
      </c>
      <c r="DR67" s="49" t="str">
        <f t="shared" si="476"/>
        <v/>
      </c>
      <c r="DS67" s="183" t="str">
        <f t="shared" si="213"/>
        <v/>
      </c>
      <c r="DT67" s="49" t="str">
        <f t="shared" si="214"/>
        <v/>
      </c>
      <c r="DU67" s="49" t="str">
        <f t="shared" si="479"/>
        <v/>
      </c>
      <c r="DV67" s="49" t="str">
        <f t="shared" si="479"/>
        <v/>
      </c>
      <c r="DW67" s="49" t="str">
        <f t="shared" si="479"/>
        <v/>
      </c>
      <c r="DX67" s="49" t="str">
        <f t="shared" si="479"/>
        <v/>
      </c>
      <c r="DY67" s="49" t="str">
        <f t="shared" si="479"/>
        <v/>
      </c>
      <c r="DZ67" s="49" t="str">
        <f t="shared" si="479"/>
        <v/>
      </c>
      <c r="EA67" s="49" t="str">
        <f t="shared" si="479"/>
        <v/>
      </c>
      <c r="EB67" s="49" t="str">
        <f t="shared" si="479"/>
        <v/>
      </c>
      <c r="EC67" s="49" t="str">
        <f t="shared" si="479"/>
        <v/>
      </c>
      <c r="ED67" s="49" t="str">
        <f t="shared" si="479"/>
        <v/>
      </c>
      <c r="EE67" s="49" t="str">
        <f t="shared" si="479"/>
        <v/>
      </c>
      <c r="EF67" s="49" t="str">
        <f t="shared" si="479"/>
        <v/>
      </c>
      <c r="EG67" s="49" t="str">
        <f t="shared" si="479"/>
        <v/>
      </c>
      <c r="EH67" s="49" t="str">
        <f t="shared" si="479"/>
        <v/>
      </c>
      <c r="EI67" s="49" t="str">
        <f t="shared" si="479"/>
        <v/>
      </c>
      <c r="EJ67" s="49" t="str">
        <f t="shared" si="479"/>
        <v/>
      </c>
      <c r="EK67" s="49" t="str">
        <f t="shared" si="479"/>
        <v/>
      </c>
      <c r="EL67" s="49" t="str">
        <f t="shared" si="479"/>
        <v/>
      </c>
      <c r="EM67" s="49" t="str">
        <f t="shared" si="479"/>
        <v/>
      </c>
      <c r="EN67" s="49" t="str">
        <f t="shared" si="479"/>
        <v/>
      </c>
      <c r="EO67" s="49" t="str">
        <f t="shared" si="479"/>
        <v/>
      </c>
      <c r="EP67" s="49" t="str">
        <f t="shared" si="479"/>
        <v/>
      </c>
      <c r="EQ67" s="49" t="str">
        <f t="shared" si="479"/>
        <v/>
      </c>
      <c r="ER67" s="49" t="str">
        <f t="shared" si="479"/>
        <v/>
      </c>
      <c r="ES67" s="49" t="str">
        <f t="shared" si="479"/>
        <v/>
      </c>
      <c r="ET67" s="49" t="str">
        <f t="shared" si="479"/>
        <v/>
      </c>
      <c r="EU67" s="49" t="str">
        <f t="shared" si="479"/>
        <v/>
      </c>
      <c r="EV67" s="49" t="str">
        <f t="shared" si="479"/>
        <v/>
      </c>
      <c r="EW67" s="49" t="str">
        <f t="shared" si="479"/>
        <v/>
      </c>
      <c r="EX67" s="49" t="str">
        <f t="shared" si="479"/>
        <v/>
      </c>
      <c r="EY67" s="49" t="str">
        <f t="shared" si="479"/>
        <v/>
      </c>
      <c r="EZ67" s="49" t="str">
        <f t="shared" si="479"/>
        <v/>
      </c>
      <c r="FA67" s="49" t="str">
        <f t="shared" si="479"/>
        <v/>
      </c>
      <c r="FB67" s="49" t="str">
        <f t="shared" si="479"/>
        <v/>
      </c>
      <c r="FC67" s="49" t="str">
        <f t="shared" si="479"/>
        <v/>
      </c>
      <c r="FD67" s="49" t="str">
        <f t="shared" si="479"/>
        <v/>
      </c>
      <c r="FE67" s="49" t="str">
        <f t="shared" si="479"/>
        <v/>
      </c>
      <c r="FF67" s="49" t="str">
        <f t="shared" si="479"/>
        <v/>
      </c>
      <c r="FG67" s="49" t="str">
        <f t="shared" si="479"/>
        <v/>
      </c>
      <c r="FH67" s="49" t="str">
        <f t="shared" si="479"/>
        <v/>
      </c>
      <c r="FI67" s="49" t="str">
        <f t="shared" si="479"/>
        <v/>
      </c>
      <c r="FJ67" s="49" t="str">
        <f t="shared" si="479"/>
        <v/>
      </c>
      <c r="FK67" s="49" t="str">
        <f t="shared" si="479"/>
        <v/>
      </c>
      <c r="FL67" s="49" t="str">
        <f t="shared" si="479"/>
        <v/>
      </c>
      <c r="FM67" s="49" t="str">
        <f t="shared" si="479"/>
        <v/>
      </c>
      <c r="FN67" s="49" t="str">
        <f t="shared" si="479"/>
        <v/>
      </c>
      <c r="FO67" s="49" t="str">
        <f t="shared" si="479"/>
        <v/>
      </c>
      <c r="FP67" s="49" t="str">
        <f t="shared" si="479"/>
        <v/>
      </c>
      <c r="FQ67" s="49" t="str">
        <f t="shared" si="479"/>
        <v/>
      </c>
      <c r="FR67" s="49" t="str">
        <f t="shared" si="479"/>
        <v/>
      </c>
      <c r="FS67" s="49" t="str">
        <f t="shared" si="479"/>
        <v/>
      </c>
      <c r="FT67" s="49" t="str">
        <f t="shared" si="479"/>
        <v/>
      </c>
      <c r="FU67" s="49" t="str">
        <f t="shared" si="479"/>
        <v/>
      </c>
      <c r="FV67" s="49" t="str">
        <f t="shared" si="479"/>
        <v/>
      </c>
      <c r="FW67" s="49" t="str">
        <f t="shared" si="479"/>
        <v/>
      </c>
      <c r="FX67" s="49" t="str">
        <f t="shared" si="479"/>
        <v/>
      </c>
      <c r="FY67" s="49" t="str">
        <f t="shared" si="479"/>
        <v/>
      </c>
      <c r="FZ67" s="49" t="str">
        <f t="shared" si="479"/>
        <v/>
      </c>
      <c r="GA67" s="49" t="str">
        <f t="shared" si="479"/>
        <v/>
      </c>
      <c r="GB67" s="49" t="str">
        <f t="shared" si="479"/>
        <v/>
      </c>
      <c r="GC67" s="49" t="str">
        <f t="shared" si="479"/>
        <v/>
      </c>
      <c r="GD67" s="49" t="str">
        <f t="shared" si="479"/>
        <v/>
      </c>
      <c r="GE67" s="49" t="str">
        <f t="shared" si="479"/>
        <v/>
      </c>
      <c r="GF67" s="49" t="str">
        <f t="shared" si="479"/>
        <v/>
      </c>
      <c r="GG67" s="49" t="str">
        <f t="shared" si="477"/>
        <v/>
      </c>
      <c r="GH67" s="49" t="str">
        <f t="shared" si="477"/>
        <v/>
      </c>
      <c r="GI67" s="49" t="str">
        <f t="shared" si="477"/>
        <v/>
      </c>
      <c r="GJ67" s="49" t="str">
        <f t="shared" si="477"/>
        <v/>
      </c>
      <c r="GK67" s="49" t="str">
        <f t="shared" si="477"/>
        <v/>
      </c>
      <c r="GL67" s="49" t="str">
        <f t="shared" si="477"/>
        <v/>
      </c>
      <c r="GM67" s="49" t="str">
        <f t="shared" si="477"/>
        <v/>
      </c>
      <c r="GN67" s="49" t="str">
        <f t="shared" si="477"/>
        <v/>
      </c>
      <c r="GO67" s="49" t="str">
        <f t="shared" si="477"/>
        <v/>
      </c>
      <c r="GP67" s="49" t="str">
        <f t="shared" si="477"/>
        <v/>
      </c>
      <c r="GQ67" s="49" t="str">
        <f t="shared" si="477"/>
        <v/>
      </c>
      <c r="GR67" s="49" t="str">
        <f t="shared" si="477"/>
        <v/>
      </c>
      <c r="GS67" s="49" t="str">
        <f t="shared" si="477"/>
        <v/>
      </c>
      <c r="GT67" s="49" t="str">
        <f t="shared" si="477"/>
        <v/>
      </c>
      <c r="GU67" s="49" t="str">
        <f t="shared" si="477"/>
        <v/>
      </c>
      <c r="GV67" s="49" t="str">
        <f t="shared" si="477"/>
        <v/>
      </c>
      <c r="GW67" s="49" t="str">
        <f t="shared" si="477"/>
        <v/>
      </c>
      <c r="GX67" s="49" t="str">
        <f t="shared" si="477"/>
        <v/>
      </c>
      <c r="GY67" s="49" t="str">
        <f t="shared" si="477"/>
        <v/>
      </c>
      <c r="GZ67" s="49" t="str">
        <f t="shared" si="477"/>
        <v/>
      </c>
      <c r="HA67" s="49" t="str">
        <f t="shared" si="477"/>
        <v/>
      </c>
      <c r="HB67" s="49" t="str">
        <f t="shared" si="477"/>
        <v/>
      </c>
      <c r="HC67" s="49" t="str">
        <f t="shared" si="477"/>
        <v/>
      </c>
      <c r="HD67" s="49" t="str">
        <f t="shared" si="477"/>
        <v/>
      </c>
      <c r="HE67" s="49" t="str">
        <f t="shared" si="477"/>
        <v/>
      </c>
      <c r="HF67" s="49" t="str">
        <f t="shared" si="477"/>
        <v/>
      </c>
      <c r="HG67" s="49" t="str">
        <f t="shared" si="477"/>
        <v/>
      </c>
      <c r="HH67" s="49" t="str">
        <f t="shared" si="477"/>
        <v/>
      </c>
      <c r="HI67" s="49" t="str">
        <f t="shared" si="477"/>
        <v/>
      </c>
      <c r="HJ67" s="49" t="str">
        <f t="shared" si="477"/>
        <v/>
      </c>
      <c r="HK67" s="49" t="str">
        <f t="shared" si="477"/>
        <v/>
      </c>
      <c r="HL67" s="49" t="str">
        <f t="shared" si="477"/>
        <v/>
      </c>
      <c r="HM67" s="49" t="str">
        <f t="shared" si="477"/>
        <v/>
      </c>
      <c r="HN67" s="49" t="str">
        <f t="shared" si="477"/>
        <v/>
      </c>
      <c r="HO67" s="49" t="str">
        <f t="shared" si="477"/>
        <v/>
      </c>
      <c r="HP67" s="169" t="e">
        <f t="shared" si="247"/>
        <v>#N/A</v>
      </c>
      <c r="HQ67" s="169" t="e">
        <f t="shared" si="248"/>
        <v>#N/A</v>
      </c>
      <c r="HR67" s="169" t="e">
        <f t="shared" si="249"/>
        <v>#N/A</v>
      </c>
      <c r="HS67" s="169" t="e">
        <f t="shared" si="250"/>
        <v>#N/A</v>
      </c>
      <c r="HT67" s="169" t="e">
        <f t="shared" si="251"/>
        <v>#N/A</v>
      </c>
      <c r="HU67" s="169" t="e">
        <f t="shared" si="252"/>
        <v>#N/A</v>
      </c>
      <c r="HV67" s="169" t="e">
        <f t="shared" si="253"/>
        <v>#N/A</v>
      </c>
      <c r="HW67" s="169" t="e">
        <f t="shared" si="254"/>
        <v>#N/A</v>
      </c>
      <c r="HX67" s="169" t="e">
        <f t="shared" si="255"/>
        <v>#N/A</v>
      </c>
      <c r="HY67" s="169" t="e">
        <f t="shared" si="256"/>
        <v>#N/A</v>
      </c>
      <c r="HZ67" s="169" t="e">
        <f t="shared" si="257"/>
        <v>#N/A</v>
      </c>
      <c r="IA67" s="169" t="e">
        <f t="shared" si="258"/>
        <v>#N/A</v>
      </c>
      <c r="IB67" s="169" t="e">
        <f t="shared" si="259"/>
        <v>#N/A</v>
      </c>
      <c r="IC67" s="169" t="e">
        <f t="shared" si="260"/>
        <v>#N/A</v>
      </c>
      <c r="ID67" s="169" t="e">
        <f t="shared" si="261"/>
        <v>#N/A</v>
      </c>
      <c r="IE67" s="169" t="e">
        <f t="shared" si="262"/>
        <v>#N/A</v>
      </c>
      <c r="IF67" s="169" t="e">
        <f t="shared" si="263"/>
        <v>#N/A</v>
      </c>
      <c r="IG67" s="169" t="e">
        <f t="shared" si="264"/>
        <v>#N/A</v>
      </c>
      <c r="IH67" s="169" t="e">
        <f t="shared" si="265"/>
        <v>#N/A</v>
      </c>
      <c r="II67" s="169" t="e">
        <f t="shared" si="266"/>
        <v>#N/A</v>
      </c>
      <c r="IJ67" s="169" t="e">
        <f t="shared" si="267"/>
        <v>#N/A</v>
      </c>
      <c r="IK67" s="169" t="e">
        <f t="shared" si="268"/>
        <v>#N/A</v>
      </c>
      <c r="IL67" s="169" t="e">
        <f t="shared" si="269"/>
        <v>#N/A</v>
      </c>
      <c r="IM67" s="169" t="e">
        <f t="shared" si="270"/>
        <v>#N/A</v>
      </c>
      <c r="IN67" s="169" t="e">
        <f t="shared" si="271"/>
        <v>#N/A</v>
      </c>
      <c r="IO67" s="169" t="e">
        <f t="shared" si="272"/>
        <v>#N/A</v>
      </c>
      <c r="IP67" s="169" t="e">
        <f t="shared" si="273"/>
        <v>#N/A</v>
      </c>
      <c r="IQ67" s="169" t="e">
        <f t="shared" si="274"/>
        <v>#N/A</v>
      </c>
      <c r="IR67" s="169" t="e">
        <f t="shared" si="275"/>
        <v>#N/A</v>
      </c>
      <c r="IS67" s="169" t="e">
        <f t="shared" si="276"/>
        <v>#N/A</v>
      </c>
      <c r="IT67" s="169" t="e">
        <f t="shared" si="277"/>
        <v>#N/A</v>
      </c>
      <c r="IU67" s="169" t="e">
        <f t="shared" si="278"/>
        <v>#N/A</v>
      </c>
      <c r="IV67" s="169" t="e">
        <f t="shared" si="279"/>
        <v>#N/A</v>
      </c>
      <c r="IW67" s="169" t="e">
        <f t="shared" si="280"/>
        <v>#N/A</v>
      </c>
      <c r="IX67" s="169" t="e">
        <f t="shared" si="281"/>
        <v>#N/A</v>
      </c>
      <c r="IY67" s="169" t="e">
        <f t="shared" si="282"/>
        <v>#N/A</v>
      </c>
      <c r="IZ67" s="169" t="e">
        <f t="shared" si="283"/>
        <v>#N/A</v>
      </c>
      <c r="JA67" s="169" t="e">
        <f t="shared" si="284"/>
        <v>#N/A</v>
      </c>
      <c r="JB67" s="169" t="e">
        <f t="shared" si="285"/>
        <v>#N/A</v>
      </c>
      <c r="JC67" s="169" t="e">
        <f t="shared" si="286"/>
        <v>#N/A</v>
      </c>
      <c r="JD67" s="169" t="e">
        <f t="shared" si="287"/>
        <v>#N/A</v>
      </c>
      <c r="JE67" s="169" t="e">
        <f t="shared" si="288"/>
        <v>#N/A</v>
      </c>
      <c r="JF67" s="169" t="e">
        <f t="shared" si="289"/>
        <v>#N/A</v>
      </c>
      <c r="JG67" s="169" t="e">
        <f t="shared" si="290"/>
        <v>#N/A</v>
      </c>
      <c r="JH67" s="169" t="e">
        <f t="shared" si="291"/>
        <v>#N/A</v>
      </c>
      <c r="JI67" s="169" t="e">
        <f t="shared" si="292"/>
        <v>#N/A</v>
      </c>
      <c r="JJ67" s="169" t="e">
        <f t="shared" si="293"/>
        <v>#N/A</v>
      </c>
      <c r="JK67" s="169" t="e">
        <f t="shared" si="294"/>
        <v>#N/A</v>
      </c>
      <c r="JL67" s="169" t="e">
        <f t="shared" si="295"/>
        <v>#N/A</v>
      </c>
      <c r="JM67" s="169" t="e">
        <f t="shared" si="296"/>
        <v>#N/A</v>
      </c>
      <c r="JN67" s="169" t="e">
        <f t="shared" si="297"/>
        <v>#N/A</v>
      </c>
      <c r="JO67" s="169" t="e">
        <f t="shared" si="298"/>
        <v>#N/A</v>
      </c>
      <c r="JP67" s="169" t="e">
        <f t="shared" si="299"/>
        <v>#N/A</v>
      </c>
      <c r="JQ67" s="169" t="e">
        <f t="shared" si="300"/>
        <v>#N/A</v>
      </c>
      <c r="JR67" s="169" t="e">
        <f t="shared" si="301"/>
        <v>#N/A</v>
      </c>
      <c r="JS67" s="169" t="e">
        <f t="shared" si="302"/>
        <v>#N/A</v>
      </c>
      <c r="JT67" s="169" t="e">
        <f t="shared" si="303"/>
        <v>#N/A</v>
      </c>
      <c r="JU67" s="169" t="e">
        <f t="shared" si="304"/>
        <v>#N/A</v>
      </c>
      <c r="JV67" s="169" t="e">
        <f t="shared" si="305"/>
        <v>#N/A</v>
      </c>
      <c r="JW67" s="169" t="e">
        <f t="shared" si="306"/>
        <v>#N/A</v>
      </c>
      <c r="JX67" s="169" t="e">
        <f t="shared" si="307"/>
        <v>#N/A</v>
      </c>
      <c r="JY67" s="169" t="e">
        <f t="shared" si="308"/>
        <v>#N/A</v>
      </c>
      <c r="JZ67" s="169" t="e">
        <f t="shared" si="309"/>
        <v>#N/A</v>
      </c>
      <c r="KA67" s="169" t="e">
        <f t="shared" si="310"/>
        <v>#N/A</v>
      </c>
      <c r="KB67" s="169" t="e">
        <f t="shared" si="311"/>
        <v>#N/A</v>
      </c>
      <c r="KC67" s="169" t="e">
        <f t="shared" si="312"/>
        <v>#N/A</v>
      </c>
      <c r="KD67" s="169" t="e">
        <f t="shared" si="313"/>
        <v>#N/A</v>
      </c>
      <c r="KE67" s="169" t="e">
        <f t="shared" si="314"/>
        <v>#N/A</v>
      </c>
      <c r="KF67" s="169" t="e">
        <f t="shared" si="315"/>
        <v>#N/A</v>
      </c>
      <c r="KG67" s="169" t="e">
        <f t="shared" si="316"/>
        <v>#N/A</v>
      </c>
      <c r="KH67" s="169" t="e">
        <f t="shared" si="317"/>
        <v>#N/A</v>
      </c>
      <c r="KI67" s="169" t="e">
        <f t="shared" si="318"/>
        <v>#N/A</v>
      </c>
      <c r="KJ67" s="169" t="e">
        <f t="shared" si="319"/>
        <v>#N/A</v>
      </c>
      <c r="KK67" s="169" t="e">
        <f t="shared" si="320"/>
        <v>#N/A</v>
      </c>
      <c r="KL67" s="169" t="e">
        <f t="shared" si="321"/>
        <v>#N/A</v>
      </c>
      <c r="KM67" s="169" t="e">
        <f t="shared" si="322"/>
        <v>#N/A</v>
      </c>
      <c r="KN67" s="169" t="e">
        <f t="shared" si="323"/>
        <v>#N/A</v>
      </c>
      <c r="KO67" s="169" t="e">
        <f t="shared" si="324"/>
        <v>#N/A</v>
      </c>
      <c r="KP67" s="169" t="e">
        <f t="shared" si="325"/>
        <v>#N/A</v>
      </c>
      <c r="KQ67" s="169" t="e">
        <f t="shared" si="326"/>
        <v>#N/A</v>
      </c>
      <c r="KR67" s="169" t="e">
        <f t="shared" si="327"/>
        <v>#N/A</v>
      </c>
      <c r="KS67" s="169" t="e">
        <f t="shared" si="328"/>
        <v>#N/A</v>
      </c>
      <c r="KT67" s="169" t="e">
        <f t="shared" si="329"/>
        <v>#N/A</v>
      </c>
      <c r="KU67" s="169" t="e">
        <f t="shared" si="330"/>
        <v>#N/A</v>
      </c>
      <c r="KV67" s="169" t="e">
        <f t="shared" si="331"/>
        <v>#N/A</v>
      </c>
      <c r="KW67" s="169" t="e">
        <f t="shared" si="332"/>
        <v>#N/A</v>
      </c>
      <c r="KX67" s="169" t="e">
        <f t="shared" si="333"/>
        <v>#N/A</v>
      </c>
      <c r="KY67" s="169" t="e">
        <f t="shared" si="334"/>
        <v>#N/A</v>
      </c>
      <c r="KZ67" s="169" t="e">
        <f t="shared" si="335"/>
        <v>#N/A</v>
      </c>
      <c r="LA67" s="169" t="e">
        <f t="shared" si="336"/>
        <v>#N/A</v>
      </c>
      <c r="LB67" s="169" t="e">
        <f t="shared" si="337"/>
        <v>#N/A</v>
      </c>
      <c r="LC67" s="169" t="e">
        <f t="shared" si="338"/>
        <v>#N/A</v>
      </c>
      <c r="LD67" s="169" t="e">
        <f t="shared" si="339"/>
        <v>#N/A</v>
      </c>
      <c r="LE67" s="169" t="e">
        <f t="shared" si="340"/>
        <v>#N/A</v>
      </c>
      <c r="LF67" s="169" t="e">
        <f t="shared" si="341"/>
        <v>#N/A</v>
      </c>
      <c r="LG67" s="169" t="e">
        <f t="shared" si="342"/>
        <v>#N/A</v>
      </c>
      <c r="LH67" s="169" t="e">
        <f t="shared" si="343"/>
        <v>#N/A</v>
      </c>
      <c r="LI67" s="169" t="e">
        <f t="shared" si="344"/>
        <v>#N/A</v>
      </c>
      <c r="LJ67" s="169" t="e">
        <f t="shared" si="345"/>
        <v>#N/A</v>
      </c>
      <c r="LK67" s="169" t="e">
        <f t="shared" si="346"/>
        <v>#N/A</v>
      </c>
      <c r="LL67" s="169" t="e">
        <f t="shared" si="347"/>
        <v>#N/A</v>
      </c>
      <c r="LM67" s="169" t="e">
        <f t="shared" si="348"/>
        <v>#N/A</v>
      </c>
      <c r="LN67" s="169" t="e">
        <f t="shared" si="349"/>
        <v>#N/A</v>
      </c>
      <c r="LO67" s="169" t="e">
        <f t="shared" si="350"/>
        <v>#N/A</v>
      </c>
      <c r="LP67" s="169" t="e">
        <f t="shared" si="351"/>
        <v>#N/A</v>
      </c>
      <c r="LQ67" s="169" t="e">
        <f t="shared" si="352"/>
        <v>#N/A</v>
      </c>
      <c r="LR67" s="169" t="e">
        <f t="shared" si="353"/>
        <v>#N/A</v>
      </c>
      <c r="LS67" s="169" t="e">
        <f t="shared" si="354"/>
        <v>#N/A</v>
      </c>
      <c r="LT67" s="169" t="e">
        <f t="shared" si="355"/>
        <v>#N/A</v>
      </c>
      <c r="LU67" s="169" t="e">
        <f t="shared" si="356"/>
        <v>#N/A</v>
      </c>
      <c r="LV67" s="169" t="e">
        <f t="shared" si="357"/>
        <v>#N/A</v>
      </c>
      <c r="LW67" s="169" t="e">
        <f t="shared" si="358"/>
        <v>#N/A</v>
      </c>
      <c r="LX67" s="169" t="e">
        <f t="shared" si="359"/>
        <v>#N/A</v>
      </c>
      <c r="LY67" s="169" t="e">
        <f t="shared" si="360"/>
        <v>#N/A</v>
      </c>
      <c r="LZ67" s="169" t="e">
        <f t="shared" si="361"/>
        <v>#N/A</v>
      </c>
      <c r="MA67" s="169" t="e">
        <f t="shared" si="362"/>
        <v>#N/A</v>
      </c>
      <c r="MB67" s="169" t="e">
        <f t="shared" si="363"/>
        <v>#N/A</v>
      </c>
      <c r="MC67" s="169" t="e">
        <f t="shared" si="364"/>
        <v>#N/A</v>
      </c>
      <c r="MD67" s="169" t="e">
        <f t="shared" si="365"/>
        <v>#N/A</v>
      </c>
      <c r="ME67" s="169" t="e">
        <f t="shared" si="366"/>
        <v>#N/A</v>
      </c>
      <c r="MF67" s="169" t="e">
        <f t="shared" si="367"/>
        <v>#N/A</v>
      </c>
      <c r="MG67" s="169" t="e">
        <f t="shared" si="368"/>
        <v>#N/A</v>
      </c>
      <c r="MH67" s="169" t="e">
        <f t="shared" si="369"/>
        <v>#N/A</v>
      </c>
      <c r="MI67" s="169" t="e">
        <f t="shared" si="370"/>
        <v>#N/A</v>
      </c>
      <c r="MJ67" s="169" t="e">
        <f t="shared" si="371"/>
        <v>#N/A</v>
      </c>
      <c r="MK67" s="169" t="e">
        <f t="shared" si="372"/>
        <v>#N/A</v>
      </c>
      <c r="ML67" s="169" t="e">
        <f t="shared" si="373"/>
        <v>#N/A</v>
      </c>
      <c r="MM67" s="169" t="e">
        <f t="shared" si="374"/>
        <v>#N/A</v>
      </c>
      <c r="MN67" s="169" t="e">
        <f t="shared" si="375"/>
        <v>#N/A</v>
      </c>
      <c r="MO67" s="169" t="e">
        <f t="shared" si="376"/>
        <v>#N/A</v>
      </c>
      <c r="MP67" s="169" t="e">
        <f t="shared" si="377"/>
        <v>#N/A</v>
      </c>
      <c r="MQ67" s="169" t="e">
        <f t="shared" si="378"/>
        <v>#N/A</v>
      </c>
      <c r="MR67" s="169" t="e">
        <f t="shared" si="379"/>
        <v>#N/A</v>
      </c>
      <c r="MS67" s="169" t="e">
        <f t="shared" si="380"/>
        <v>#N/A</v>
      </c>
      <c r="MT67" s="169" t="e">
        <f t="shared" si="381"/>
        <v>#N/A</v>
      </c>
      <c r="MU67" s="169" t="e">
        <f t="shared" si="382"/>
        <v>#N/A</v>
      </c>
      <c r="MV67" s="169" t="e">
        <f t="shared" si="383"/>
        <v>#N/A</v>
      </c>
      <c r="MW67" s="169" t="e">
        <f t="shared" si="384"/>
        <v>#N/A</v>
      </c>
      <c r="MX67" s="169" t="e">
        <f t="shared" si="385"/>
        <v>#N/A</v>
      </c>
      <c r="MY67" s="169" t="e">
        <f t="shared" si="386"/>
        <v>#N/A</v>
      </c>
      <c r="MZ67" s="169" t="e">
        <f t="shared" si="387"/>
        <v>#N/A</v>
      </c>
      <c r="NA67" s="169" t="e">
        <f t="shared" si="388"/>
        <v>#N/A</v>
      </c>
      <c r="NB67" s="169" t="e">
        <f t="shared" si="389"/>
        <v>#N/A</v>
      </c>
      <c r="NC67" s="169" t="e">
        <f t="shared" si="390"/>
        <v>#N/A</v>
      </c>
      <c r="ND67" s="169" t="e">
        <f t="shared" si="391"/>
        <v>#N/A</v>
      </c>
      <c r="NE67" s="169" t="e">
        <f t="shared" si="392"/>
        <v>#N/A</v>
      </c>
      <c r="NF67" s="169" t="e">
        <f t="shared" si="393"/>
        <v>#N/A</v>
      </c>
      <c r="NG67" s="169" t="e">
        <f t="shared" si="394"/>
        <v>#N/A</v>
      </c>
      <c r="NH67" s="169" t="e">
        <f t="shared" si="395"/>
        <v>#N/A</v>
      </c>
      <c r="NI67" s="169" t="e">
        <f t="shared" si="396"/>
        <v>#N/A</v>
      </c>
      <c r="NJ67" s="169" t="e">
        <f t="shared" si="397"/>
        <v>#N/A</v>
      </c>
      <c r="NK67" s="169" t="e">
        <f t="shared" si="398"/>
        <v>#N/A</v>
      </c>
      <c r="NL67" s="169" t="e">
        <f t="shared" si="399"/>
        <v>#N/A</v>
      </c>
      <c r="NM67" s="169" t="e">
        <f t="shared" si="400"/>
        <v>#N/A</v>
      </c>
      <c r="NN67" s="169" t="e">
        <f t="shared" si="401"/>
        <v>#N/A</v>
      </c>
      <c r="NO67" s="169" t="e">
        <f t="shared" si="402"/>
        <v>#N/A</v>
      </c>
      <c r="NP67" s="169" t="e">
        <f t="shared" si="403"/>
        <v>#N/A</v>
      </c>
      <c r="NQ67" s="169" t="e">
        <f t="shared" si="404"/>
        <v>#N/A</v>
      </c>
      <c r="NR67" s="169" t="e">
        <f t="shared" si="405"/>
        <v>#N/A</v>
      </c>
      <c r="NS67" s="169" t="e">
        <f t="shared" si="406"/>
        <v>#N/A</v>
      </c>
      <c r="NT67" s="169" t="e">
        <f t="shared" si="407"/>
        <v>#N/A</v>
      </c>
      <c r="NU67" s="169" t="e">
        <f t="shared" si="408"/>
        <v>#N/A</v>
      </c>
      <c r="NV67" s="169" t="e">
        <f t="shared" si="409"/>
        <v>#N/A</v>
      </c>
      <c r="NW67" s="169" t="e">
        <f t="shared" si="410"/>
        <v>#N/A</v>
      </c>
      <c r="NX67" s="169" t="e">
        <f t="shared" si="411"/>
        <v>#N/A</v>
      </c>
      <c r="NY67" s="169" t="e">
        <f t="shared" si="412"/>
        <v>#N/A</v>
      </c>
      <c r="NZ67" s="169" t="e">
        <f t="shared" si="413"/>
        <v>#N/A</v>
      </c>
      <c r="OA67" s="169" t="e">
        <f t="shared" si="414"/>
        <v>#N/A</v>
      </c>
      <c r="OB67" s="169" t="e">
        <f t="shared" si="415"/>
        <v>#N/A</v>
      </c>
      <c r="OC67" s="169" t="e">
        <f t="shared" si="416"/>
        <v>#N/A</v>
      </c>
      <c r="OD67" s="169" t="e">
        <f t="shared" si="417"/>
        <v>#N/A</v>
      </c>
      <c r="OE67" s="169" t="e">
        <f t="shared" si="418"/>
        <v>#N/A</v>
      </c>
      <c r="OF67" s="169" t="e">
        <f t="shared" si="419"/>
        <v>#N/A</v>
      </c>
      <c r="OG67" s="169" t="e">
        <f t="shared" si="420"/>
        <v>#N/A</v>
      </c>
      <c r="OH67" s="169" t="e">
        <f t="shared" si="421"/>
        <v>#N/A</v>
      </c>
      <c r="OI67" s="169" t="e">
        <f t="shared" si="422"/>
        <v>#N/A</v>
      </c>
      <c r="OJ67" s="169" t="e">
        <f t="shared" si="423"/>
        <v>#N/A</v>
      </c>
      <c r="OK67" s="169" t="e">
        <f t="shared" si="424"/>
        <v>#N/A</v>
      </c>
      <c r="OL67" s="169" t="e">
        <f t="shared" si="425"/>
        <v>#N/A</v>
      </c>
      <c r="OM67" s="169" t="e">
        <f t="shared" si="426"/>
        <v>#N/A</v>
      </c>
      <c r="ON67" s="169" t="e">
        <f t="shared" si="427"/>
        <v>#N/A</v>
      </c>
      <c r="OO67" s="169" t="e">
        <f t="shared" si="428"/>
        <v>#N/A</v>
      </c>
      <c r="OP67" s="169" t="e">
        <f t="shared" si="429"/>
        <v>#N/A</v>
      </c>
      <c r="OQ67" s="169" t="e">
        <f t="shared" si="430"/>
        <v>#N/A</v>
      </c>
      <c r="OR67" s="169" t="e">
        <f t="shared" si="431"/>
        <v>#N/A</v>
      </c>
      <c r="OS67" s="169" t="e">
        <f t="shared" si="432"/>
        <v>#N/A</v>
      </c>
      <c r="OT67" s="169" t="e">
        <f t="shared" si="433"/>
        <v>#N/A</v>
      </c>
      <c r="OU67" s="169" t="e">
        <f t="shared" si="434"/>
        <v>#N/A</v>
      </c>
      <c r="OV67" s="169" t="e">
        <f t="shared" si="435"/>
        <v>#N/A</v>
      </c>
      <c r="OW67" s="169" t="e">
        <f t="shared" si="436"/>
        <v>#N/A</v>
      </c>
      <c r="OX67" s="169" t="e">
        <f t="shared" si="437"/>
        <v>#N/A</v>
      </c>
      <c r="OY67" s="169" t="e">
        <f t="shared" si="438"/>
        <v>#N/A</v>
      </c>
      <c r="OZ67" s="169" t="e">
        <f t="shared" si="439"/>
        <v>#N/A</v>
      </c>
      <c r="PA67" s="169" t="e">
        <f t="shared" si="440"/>
        <v>#N/A</v>
      </c>
      <c r="PB67" s="169" t="e">
        <f t="shared" si="441"/>
        <v>#N/A</v>
      </c>
      <c r="PC67" s="169" t="e">
        <f t="shared" si="442"/>
        <v>#N/A</v>
      </c>
      <c r="PD67" s="169" t="e">
        <f t="shared" si="443"/>
        <v>#N/A</v>
      </c>
      <c r="PE67" s="169" t="e">
        <f t="shared" si="444"/>
        <v>#N/A</v>
      </c>
      <c r="PF67" s="169" t="e">
        <f t="shared" si="445"/>
        <v>#N/A</v>
      </c>
      <c r="PG67" s="169" t="e">
        <f t="shared" si="446"/>
        <v>#N/A</v>
      </c>
      <c r="PH67" s="169" t="e">
        <f t="shared" si="447"/>
        <v>#N/A</v>
      </c>
    </row>
    <row r="68" spans="1:424" hidden="1" x14ac:dyDescent="0.75">
      <c r="A68" s="4">
        <v>65</v>
      </c>
      <c r="B68" s="96" t="str">
        <f t="shared" si="208"/>
        <v/>
      </c>
      <c r="C68" s="95"/>
      <c r="D68" s="96" t="str">
        <f t="shared" si="209"/>
        <v/>
      </c>
      <c r="E68" s="124" t="str">
        <f t="shared" ref="E68:E103" si="480">IF(OR(ISBLANK(C68),ISBLANK(D68),ISBLANK(B68)),"",IF(AND(B68&gt;0,C68&gt;0,D68&gt;0),IF(C68&gt;B68,IF(D68&gt;C68,1,-1),-1)))</f>
        <v/>
      </c>
      <c r="F68" s="124" t="str">
        <f t="shared" ref="F68:F103" si="481">IF(OR(ISBLANK(B68),ISBLANK(C68),ISBLANK(D68)),"",IFERROR(MIN(C68-B68,D68-C68)/MAX(C68-B68,D68-C68),""))</f>
        <v/>
      </c>
      <c r="G68" s="73" t="str">
        <f t="shared" si="210"/>
        <v/>
      </c>
      <c r="H68" s="23"/>
      <c r="I68" s="57"/>
      <c r="J68" s="280"/>
      <c r="K68" s="74" t="str">
        <f>IF(AND(B68&gt;0,C68&gt;0,D68&gt;0),IF(ISBLANK(J68),IF(ISBLANK(H68),"",(D68-B68)*VLOOKUP(H68,VLookups!$A$4:$B$13,2,FALSE)),J68),"")</f>
        <v/>
      </c>
      <c r="L68" s="75" t="str">
        <f t="shared" ref="L68:L99" si="482">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211"/>
        <v/>
      </c>
      <c r="W68" s="49" t="str">
        <f t="shared" si="212"/>
        <v/>
      </c>
      <c r="X68" s="49" t="str">
        <f t="shared" si="478"/>
        <v/>
      </c>
      <c r="Y68" s="49" t="str">
        <f t="shared" si="478"/>
        <v/>
      </c>
      <c r="Z68" s="49" t="str">
        <f t="shared" si="478"/>
        <v/>
      </c>
      <c r="AA68" s="49" t="str">
        <f t="shared" si="478"/>
        <v/>
      </c>
      <c r="AB68" s="49" t="str">
        <f t="shared" si="478"/>
        <v/>
      </c>
      <c r="AC68" s="49" t="str">
        <f t="shared" si="478"/>
        <v/>
      </c>
      <c r="AD68" s="49" t="str">
        <f t="shared" si="478"/>
        <v/>
      </c>
      <c r="AE68" s="49" t="str">
        <f t="shared" si="478"/>
        <v/>
      </c>
      <c r="AF68" s="49" t="str">
        <f t="shared" si="478"/>
        <v/>
      </c>
      <c r="AG68" s="49" t="str">
        <f t="shared" si="478"/>
        <v/>
      </c>
      <c r="AH68" s="49" t="str">
        <f t="shared" si="478"/>
        <v/>
      </c>
      <c r="AI68" s="49" t="str">
        <f t="shared" si="478"/>
        <v/>
      </c>
      <c r="AJ68" s="49" t="str">
        <f t="shared" si="478"/>
        <v/>
      </c>
      <c r="AK68" s="49" t="str">
        <f t="shared" si="478"/>
        <v/>
      </c>
      <c r="AL68" s="49" t="str">
        <f t="shared" si="478"/>
        <v/>
      </c>
      <c r="AM68" s="49" t="str">
        <f t="shared" si="478"/>
        <v/>
      </c>
      <c r="AN68" s="49" t="str">
        <f t="shared" si="478"/>
        <v/>
      </c>
      <c r="AO68" s="49" t="str">
        <f t="shared" si="478"/>
        <v/>
      </c>
      <c r="AP68" s="49" t="str">
        <f t="shared" si="478"/>
        <v/>
      </c>
      <c r="AQ68" s="49" t="str">
        <f t="shared" si="478"/>
        <v/>
      </c>
      <c r="AR68" s="49" t="str">
        <f t="shared" si="478"/>
        <v/>
      </c>
      <c r="AS68" s="49" t="str">
        <f t="shared" si="478"/>
        <v/>
      </c>
      <c r="AT68" s="49" t="str">
        <f t="shared" si="478"/>
        <v/>
      </c>
      <c r="AU68" s="49" t="str">
        <f t="shared" si="478"/>
        <v/>
      </c>
      <c r="AV68" s="49" t="str">
        <f t="shared" si="478"/>
        <v/>
      </c>
      <c r="AW68" s="49" t="str">
        <f t="shared" si="478"/>
        <v/>
      </c>
      <c r="AX68" s="49" t="str">
        <f t="shared" si="478"/>
        <v/>
      </c>
      <c r="AY68" s="49" t="str">
        <f t="shared" si="478"/>
        <v/>
      </c>
      <c r="AZ68" s="49" t="str">
        <f t="shared" si="478"/>
        <v/>
      </c>
      <c r="BA68" s="49" t="str">
        <f t="shared" si="478"/>
        <v/>
      </c>
      <c r="BB68" s="49" t="str">
        <f t="shared" si="478"/>
        <v/>
      </c>
      <c r="BC68" s="49" t="str">
        <f t="shared" si="478"/>
        <v/>
      </c>
      <c r="BD68" s="49" t="str">
        <f t="shared" si="478"/>
        <v/>
      </c>
      <c r="BE68" s="49" t="str">
        <f t="shared" si="478"/>
        <v/>
      </c>
      <c r="BF68" s="49" t="str">
        <f t="shared" si="478"/>
        <v/>
      </c>
      <c r="BG68" s="49" t="str">
        <f t="shared" si="478"/>
        <v/>
      </c>
      <c r="BH68" s="49" t="str">
        <f t="shared" si="478"/>
        <v/>
      </c>
      <c r="BI68" s="49" t="str">
        <f t="shared" si="478"/>
        <v/>
      </c>
      <c r="BJ68" s="49" t="str">
        <f t="shared" si="478"/>
        <v/>
      </c>
      <c r="BK68" s="49" t="str">
        <f t="shared" si="478"/>
        <v/>
      </c>
      <c r="BL68" s="49" t="str">
        <f t="shared" si="478"/>
        <v/>
      </c>
      <c r="BM68" s="49" t="str">
        <f t="shared" si="478"/>
        <v/>
      </c>
      <c r="BN68" s="49" t="str">
        <f t="shared" si="478"/>
        <v/>
      </c>
      <c r="BO68" s="49" t="str">
        <f t="shared" si="478"/>
        <v/>
      </c>
      <c r="BP68" s="49" t="str">
        <f t="shared" si="478"/>
        <v/>
      </c>
      <c r="BQ68" s="49" t="str">
        <f t="shared" si="478"/>
        <v/>
      </c>
      <c r="BR68" s="49" t="str">
        <f t="shared" si="478"/>
        <v/>
      </c>
      <c r="BS68" s="49" t="str">
        <f t="shared" si="478"/>
        <v/>
      </c>
      <c r="BT68" s="49" t="str">
        <f t="shared" si="478"/>
        <v/>
      </c>
      <c r="BU68" s="49" t="str">
        <f t="shared" si="478"/>
        <v/>
      </c>
      <c r="BV68" s="49" t="str">
        <f t="shared" si="478"/>
        <v/>
      </c>
      <c r="BW68" s="49" t="str">
        <f t="shared" si="478"/>
        <v/>
      </c>
      <c r="BX68" s="49" t="str">
        <f t="shared" si="478"/>
        <v/>
      </c>
      <c r="BY68" s="49" t="str">
        <f t="shared" si="478"/>
        <v/>
      </c>
      <c r="BZ68" s="49" t="str">
        <f t="shared" si="478"/>
        <v/>
      </c>
      <c r="CA68" s="49" t="str">
        <f t="shared" si="478"/>
        <v/>
      </c>
      <c r="CB68" s="49" t="str">
        <f t="shared" si="478"/>
        <v/>
      </c>
      <c r="CC68" s="49" t="str">
        <f t="shared" si="478"/>
        <v/>
      </c>
      <c r="CD68" s="49" t="str">
        <f t="shared" si="478"/>
        <v/>
      </c>
      <c r="CE68" s="49" t="str">
        <f t="shared" si="478"/>
        <v/>
      </c>
      <c r="CF68" s="49" t="str">
        <f t="shared" si="478"/>
        <v/>
      </c>
      <c r="CG68" s="49" t="str">
        <f t="shared" si="478"/>
        <v/>
      </c>
      <c r="CH68" s="49" t="str">
        <f t="shared" si="478"/>
        <v/>
      </c>
      <c r="CI68" s="49" t="str">
        <f t="shared" si="478"/>
        <v/>
      </c>
      <c r="CJ68" s="49" t="str">
        <f t="shared" si="476"/>
        <v/>
      </c>
      <c r="CK68" s="49" t="str">
        <f t="shared" si="476"/>
        <v/>
      </c>
      <c r="CL68" s="49" t="str">
        <f t="shared" si="476"/>
        <v/>
      </c>
      <c r="CM68" s="49" t="str">
        <f t="shared" si="476"/>
        <v/>
      </c>
      <c r="CN68" s="49" t="str">
        <f t="shared" si="476"/>
        <v/>
      </c>
      <c r="CO68" s="49" t="str">
        <f t="shared" si="476"/>
        <v/>
      </c>
      <c r="CP68" s="49" t="str">
        <f t="shared" si="476"/>
        <v/>
      </c>
      <c r="CQ68" s="49" t="str">
        <f t="shared" si="476"/>
        <v/>
      </c>
      <c r="CR68" s="49" t="str">
        <f t="shared" si="476"/>
        <v/>
      </c>
      <c r="CS68" s="49" t="str">
        <f t="shared" si="476"/>
        <v/>
      </c>
      <c r="CT68" s="49" t="str">
        <f t="shared" si="476"/>
        <v/>
      </c>
      <c r="CU68" s="49" t="str">
        <f t="shared" si="476"/>
        <v/>
      </c>
      <c r="CV68" s="49" t="str">
        <f t="shared" si="476"/>
        <v/>
      </c>
      <c r="CW68" s="49" t="str">
        <f t="shared" si="476"/>
        <v/>
      </c>
      <c r="CX68" s="49" t="str">
        <f t="shared" si="476"/>
        <v/>
      </c>
      <c r="CY68" s="49" t="str">
        <f t="shared" si="476"/>
        <v/>
      </c>
      <c r="CZ68" s="49" t="str">
        <f t="shared" si="476"/>
        <v/>
      </c>
      <c r="DA68" s="49" t="str">
        <f t="shared" si="476"/>
        <v/>
      </c>
      <c r="DB68" s="49" t="str">
        <f t="shared" si="476"/>
        <v/>
      </c>
      <c r="DC68" s="49" t="str">
        <f t="shared" si="476"/>
        <v/>
      </c>
      <c r="DD68" s="49" t="str">
        <f t="shared" si="476"/>
        <v/>
      </c>
      <c r="DE68" s="49" t="str">
        <f t="shared" si="476"/>
        <v/>
      </c>
      <c r="DF68" s="49" t="str">
        <f t="shared" si="476"/>
        <v/>
      </c>
      <c r="DG68" s="49" t="str">
        <f t="shared" si="476"/>
        <v/>
      </c>
      <c r="DH68" s="49" t="str">
        <f t="shared" si="476"/>
        <v/>
      </c>
      <c r="DI68" s="49" t="str">
        <f t="shared" si="476"/>
        <v/>
      </c>
      <c r="DJ68" s="49" t="str">
        <f t="shared" si="476"/>
        <v/>
      </c>
      <c r="DK68" s="49" t="str">
        <f t="shared" si="476"/>
        <v/>
      </c>
      <c r="DL68" s="49" t="str">
        <f t="shared" si="476"/>
        <v/>
      </c>
      <c r="DM68" s="49" t="str">
        <f t="shared" si="476"/>
        <v/>
      </c>
      <c r="DN68" s="49" t="str">
        <f t="shared" si="476"/>
        <v/>
      </c>
      <c r="DO68" s="49" t="str">
        <f t="shared" si="476"/>
        <v/>
      </c>
      <c r="DP68" s="49" t="str">
        <f t="shared" si="476"/>
        <v/>
      </c>
      <c r="DQ68" s="49" t="str">
        <f t="shared" si="476"/>
        <v/>
      </c>
      <c r="DR68" s="49" t="str">
        <f t="shared" si="476"/>
        <v/>
      </c>
      <c r="DS68" s="183" t="str">
        <f t="shared" si="213"/>
        <v/>
      </c>
      <c r="DT68" s="49" t="str">
        <f t="shared" si="214"/>
        <v/>
      </c>
      <c r="DU68" s="49" t="str">
        <f t="shared" si="479"/>
        <v/>
      </c>
      <c r="DV68" s="49" t="str">
        <f t="shared" si="479"/>
        <v/>
      </c>
      <c r="DW68" s="49" t="str">
        <f t="shared" si="479"/>
        <v/>
      </c>
      <c r="DX68" s="49" t="str">
        <f t="shared" si="479"/>
        <v/>
      </c>
      <c r="DY68" s="49" t="str">
        <f t="shared" si="479"/>
        <v/>
      </c>
      <c r="DZ68" s="49" t="str">
        <f t="shared" si="479"/>
        <v/>
      </c>
      <c r="EA68" s="49" t="str">
        <f t="shared" si="479"/>
        <v/>
      </c>
      <c r="EB68" s="49" t="str">
        <f t="shared" si="479"/>
        <v/>
      </c>
      <c r="EC68" s="49" t="str">
        <f t="shared" si="479"/>
        <v/>
      </c>
      <c r="ED68" s="49" t="str">
        <f t="shared" si="479"/>
        <v/>
      </c>
      <c r="EE68" s="49" t="str">
        <f t="shared" si="479"/>
        <v/>
      </c>
      <c r="EF68" s="49" t="str">
        <f t="shared" si="479"/>
        <v/>
      </c>
      <c r="EG68" s="49" t="str">
        <f t="shared" si="479"/>
        <v/>
      </c>
      <c r="EH68" s="49" t="str">
        <f t="shared" si="479"/>
        <v/>
      </c>
      <c r="EI68" s="49" t="str">
        <f t="shared" si="479"/>
        <v/>
      </c>
      <c r="EJ68" s="49" t="str">
        <f t="shared" si="479"/>
        <v/>
      </c>
      <c r="EK68" s="49" t="str">
        <f t="shared" si="479"/>
        <v/>
      </c>
      <c r="EL68" s="49" t="str">
        <f t="shared" si="479"/>
        <v/>
      </c>
      <c r="EM68" s="49" t="str">
        <f t="shared" si="479"/>
        <v/>
      </c>
      <c r="EN68" s="49" t="str">
        <f t="shared" si="479"/>
        <v/>
      </c>
      <c r="EO68" s="49" t="str">
        <f t="shared" si="479"/>
        <v/>
      </c>
      <c r="EP68" s="49" t="str">
        <f t="shared" si="479"/>
        <v/>
      </c>
      <c r="EQ68" s="49" t="str">
        <f t="shared" si="479"/>
        <v/>
      </c>
      <c r="ER68" s="49" t="str">
        <f t="shared" si="479"/>
        <v/>
      </c>
      <c r="ES68" s="49" t="str">
        <f t="shared" si="479"/>
        <v/>
      </c>
      <c r="ET68" s="49" t="str">
        <f t="shared" si="479"/>
        <v/>
      </c>
      <c r="EU68" s="49" t="str">
        <f t="shared" si="479"/>
        <v/>
      </c>
      <c r="EV68" s="49" t="str">
        <f t="shared" si="479"/>
        <v/>
      </c>
      <c r="EW68" s="49" t="str">
        <f t="shared" si="479"/>
        <v/>
      </c>
      <c r="EX68" s="49" t="str">
        <f t="shared" si="479"/>
        <v/>
      </c>
      <c r="EY68" s="49" t="str">
        <f t="shared" si="479"/>
        <v/>
      </c>
      <c r="EZ68" s="49" t="str">
        <f t="shared" si="479"/>
        <v/>
      </c>
      <c r="FA68" s="49" t="str">
        <f t="shared" si="479"/>
        <v/>
      </c>
      <c r="FB68" s="49" t="str">
        <f t="shared" si="479"/>
        <v/>
      </c>
      <c r="FC68" s="49" t="str">
        <f t="shared" si="479"/>
        <v/>
      </c>
      <c r="FD68" s="49" t="str">
        <f t="shared" si="479"/>
        <v/>
      </c>
      <c r="FE68" s="49" t="str">
        <f t="shared" si="479"/>
        <v/>
      </c>
      <c r="FF68" s="49" t="str">
        <f t="shared" si="479"/>
        <v/>
      </c>
      <c r="FG68" s="49" t="str">
        <f t="shared" si="479"/>
        <v/>
      </c>
      <c r="FH68" s="49" t="str">
        <f t="shared" si="479"/>
        <v/>
      </c>
      <c r="FI68" s="49" t="str">
        <f t="shared" si="479"/>
        <v/>
      </c>
      <c r="FJ68" s="49" t="str">
        <f t="shared" si="479"/>
        <v/>
      </c>
      <c r="FK68" s="49" t="str">
        <f t="shared" si="479"/>
        <v/>
      </c>
      <c r="FL68" s="49" t="str">
        <f t="shared" si="479"/>
        <v/>
      </c>
      <c r="FM68" s="49" t="str">
        <f t="shared" si="479"/>
        <v/>
      </c>
      <c r="FN68" s="49" t="str">
        <f t="shared" si="479"/>
        <v/>
      </c>
      <c r="FO68" s="49" t="str">
        <f t="shared" si="479"/>
        <v/>
      </c>
      <c r="FP68" s="49" t="str">
        <f t="shared" si="479"/>
        <v/>
      </c>
      <c r="FQ68" s="49" t="str">
        <f t="shared" si="479"/>
        <v/>
      </c>
      <c r="FR68" s="49" t="str">
        <f t="shared" si="479"/>
        <v/>
      </c>
      <c r="FS68" s="49" t="str">
        <f t="shared" si="479"/>
        <v/>
      </c>
      <c r="FT68" s="49" t="str">
        <f t="shared" si="479"/>
        <v/>
      </c>
      <c r="FU68" s="49" t="str">
        <f t="shared" si="479"/>
        <v/>
      </c>
      <c r="FV68" s="49" t="str">
        <f t="shared" si="479"/>
        <v/>
      </c>
      <c r="FW68" s="49" t="str">
        <f t="shared" si="479"/>
        <v/>
      </c>
      <c r="FX68" s="49" t="str">
        <f t="shared" si="479"/>
        <v/>
      </c>
      <c r="FY68" s="49" t="str">
        <f t="shared" si="479"/>
        <v/>
      </c>
      <c r="FZ68" s="49" t="str">
        <f t="shared" si="479"/>
        <v/>
      </c>
      <c r="GA68" s="49" t="str">
        <f t="shared" si="479"/>
        <v/>
      </c>
      <c r="GB68" s="49" t="str">
        <f t="shared" si="479"/>
        <v/>
      </c>
      <c r="GC68" s="49" t="str">
        <f t="shared" si="479"/>
        <v/>
      </c>
      <c r="GD68" s="49" t="str">
        <f t="shared" si="479"/>
        <v/>
      </c>
      <c r="GE68" s="49" t="str">
        <f t="shared" si="479"/>
        <v/>
      </c>
      <c r="GF68" s="49" t="str">
        <f t="shared" si="479"/>
        <v/>
      </c>
      <c r="GG68" s="49" t="str">
        <f t="shared" si="477"/>
        <v/>
      </c>
      <c r="GH68" s="49" t="str">
        <f t="shared" si="477"/>
        <v/>
      </c>
      <c r="GI68" s="49" t="str">
        <f t="shared" si="477"/>
        <v/>
      </c>
      <c r="GJ68" s="49" t="str">
        <f t="shared" si="477"/>
        <v/>
      </c>
      <c r="GK68" s="49" t="str">
        <f t="shared" si="477"/>
        <v/>
      </c>
      <c r="GL68" s="49" t="str">
        <f t="shared" si="477"/>
        <v/>
      </c>
      <c r="GM68" s="49" t="str">
        <f t="shared" si="477"/>
        <v/>
      </c>
      <c r="GN68" s="49" t="str">
        <f t="shared" si="477"/>
        <v/>
      </c>
      <c r="GO68" s="49" t="str">
        <f t="shared" si="477"/>
        <v/>
      </c>
      <c r="GP68" s="49" t="str">
        <f t="shared" si="477"/>
        <v/>
      </c>
      <c r="GQ68" s="49" t="str">
        <f t="shared" si="477"/>
        <v/>
      </c>
      <c r="GR68" s="49" t="str">
        <f t="shared" si="477"/>
        <v/>
      </c>
      <c r="GS68" s="49" t="str">
        <f t="shared" si="477"/>
        <v/>
      </c>
      <c r="GT68" s="49" t="str">
        <f t="shared" si="477"/>
        <v/>
      </c>
      <c r="GU68" s="49" t="str">
        <f t="shared" si="477"/>
        <v/>
      </c>
      <c r="GV68" s="49" t="str">
        <f t="shared" si="477"/>
        <v/>
      </c>
      <c r="GW68" s="49" t="str">
        <f t="shared" si="477"/>
        <v/>
      </c>
      <c r="GX68" s="49" t="str">
        <f t="shared" si="477"/>
        <v/>
      </c>
      <c r="GY68" s="49" t="str">
        <f t="shared" si="477"/>
        <v/>
      </c>
      <c r="GZ68" s="49" t="str">
        <f t="shared" si="477"/>
        <v/>
      </c>
      <c r="HA68" s="49" t="str">
        <f t="shared" si="477"/>
        <v/>
      </c>
      <c r="HB68" s="49" t="str">
        <f t="shared" si="477"/>
        <v/>
      </c>
      <c r="HC68" s="49" t="str">
        <f t="shared" si="477"/>
        <v/>
      </c>
      <c r="HD68" s="49" t="str">
        <f t="shared" si="477"/>
        <v/>
      </c>
      <c r="HE68" s="49" t="str">
        <f t="shared" si="477"/>
        <v/>
      </c>
      <c r="HF68" s="49" t="str">
        <f t="shared" si="477"/>
        <v/>
      </c>
      <c r="HG68" s="49" t="str">
        <f t="shared" si="477"/>
        <v/>
      </c>
      <c r="HH68" s="49" t="str">
        <f t="shared" si="477"/>
        <v/>
      </c>
      <c r="HI68" s="49" t="str">
        <f t="shared" si="477"/>
        <v/>
      </c>
      <c r="HJ68" s="49" t="str">
        <f t="shared" si="477"/>
        <v/>
      </c>
      <c r="HK68" s="49" t="str">
        <f t="shared" si="477"/>
        <v/>
      </c>
      <c r="HL68" s="49" t="str">
        <f t="shared" si="477"/>
        <v/>
      </c>
      <c r="HM68" s="49" t="str">
        <f t="shared" si="477"/>
        <v/>
      </c>
      <c r="HN68" s="49" t="str">
        <f t="shared" si="477"/>
        <v/>
      </c>
      <c r="HO68" s="49" t="str">
        <f t="shared" si="477"/>
        <v/>
      </c>
      <c r="HP68" s="169" t="e">
        <f t="shared" ref="HP68:HP103" si="483">IF(ISNONTEXT($K68),_xlfn.NORM.DIST(W68,$G68,$K68,FALSE),NA())</f>
        <v>#N/A</v>
      </c>
      <c r="HQ68" s="169" t="e">
        <f t="shared" ref="HQ68:HQ104" si="484">IF(ISNONTEXT($K68),_xlfn.NORM.DIST(X68,$G68,$K68,FALSE),NA())</f>
        <v>#N/A</v>
      </c>
      <c r="HR68" s="169" t="e">
        <f t="shared" ref="HR68:HR104" si="485">IF(ISNONTEXT($K68),_xlfn.NORM.DIST(Y68,$G68,$K68,FALSE),NA())</f>
        <v>#N/A</v>
      </c>
      <c r="HS68" s="169" t="e">
        <f t="shared" ref="HS68:HS104" si="486">IF(ISNONTEXT($K68),_xlfn.NORM.DIST(Z68,$G68,$K68,FALSE),NA())</f>
        <v>#N/A</v>
      </c>
      <c r="HT68" s="169" t="e">
        <f t="shared" ref="HT68:HT104" si="487">IF(ISNONTEXT($K68),_xlfn.NORM.DIST(AA68,$G68,$K68,FALSE),NA())</f>
        <v>#N/A</v>
      </c>
      <c r="HU68" s="169" t="e">
        <f t="shared" ref="HU68:HU104" si="488">IF(ISNONTEXT($K68),_xlfn.NORM.DIST(AB68,$G68,$K68,FALSE),NA())</f>
        <v>#N/A</v>
      </c>
      <c r="HV68" s="169" t="e">
        <f t="shared" ref="HV68:HV104" si="489">IF(ISNONTEXT($K68),_xlfn.NORM.DIST(AC68,$G68,$K68,FALSE),NA())</f>
        <v>#N/A</v>
      </c>
      <c r="HW68" s="169" t="e">
        <f t="shared" ref="HW68:HW104" si="490">IF(ISNONTEXT($K68),_xlfn.NORM.DIST(AD68,$G68,$K68,FALSE),NA())</f>
        <v>#N/A</v>
      </c>
      <c r="HX68" s="169" t="e">
        <f t="shared" ref="HX68:HX104" si="491">IF(ISNONTEXT($K68),_xlfn.NORM.DIST(AE68,$G68,$K68,FALSE),NA())</f>
        <v>#N/A</v>
      </c>
      <c r="HY68" s="169" t="e">
        <f t="shared" ref="HY68:HY104" si="492">IF(ISNONTEXT($K68),_xlfn.NORM.DIST(AF68,$G68,$K68,FALSE),NA())</f>
        <v>#N/A</v>
      </c>
      <c r="HZ68" s="169" t="e">
        <f t="shared" ref="HZ68:HZ104" si="493">IF(ISNONTEXT($K68),_xlfn.NORM.DIST(AG68,$G68,$K68,FALSE),NA())</f>
        <v>#N/A</v>
      </c>
      <c r="IA68" s="169" t="e">
        <f t="shared" ref="IA68:IA104" si="494">IF(ISNONTEXT($K68),_xlfn.NORM.DIST(AH68,$G68,$K68,FALSE),NA())</f>
        <v>#N/A</v>
      </c>
      <c r="IB68" s="169" t="e">
        <f t="shared" ref="IB68:IB104" si="495">IF(ISNONTEXT($K68),_xlfn.NORM.DIST(AI68,$G68,$K68,FALSE),NA())</f>
        <v>#N/A</v>
      </c>
      <c r="IC68" s="169" t="e">
        <f t="shared" ref="IC68:IC104" si="496">IF(ISNONTEXT($K68),_xlfn.NORM.DIST(AJ68,$G68,$K68,FALSE),NA())</f>
        <v>#N/A</v>
      </c>
      <c r="ID68" s="169" t="e">
        <f t="shared" ref="ID68:ID104" si="497">IF(ISNONTEXT($K68),_xlfn.NORM.DIST(AK68,$G68,$K68,FALSE),NA())</f>
        <v>#N/A</v>
      </c>
      <c r="IE68" s="169" t="e">
        <f t="shared" ref="IE68:IE104" si="498">IF(ISNONTEXT($K68),_xlfn.NORM.DIST(AL68,$G68,$K68,FALSE),NA())</f>
        <v>#N/A</v>
      </c>
      <c r="IF68" s="169" t="e">
        <f t="shared" ref="IF68:IF104" si="499">IF(ISNONTEXT($K68),_xlfn.NORM.DIST(AM68,$G68,$K68,FALSE),NA())</f>
        <v>#N/A</v>
      </c>
      <c r="IG68" s="169" t="e">
        <f t="shared" ref="IG68:IG104" si="500">IF(ISNONTEXT($K68),_xlfn.NORM.DIST(AN68,$G68,$K68,FALSE),NA())</f>
        <v>#N/A</v>
      </c>
      <c r="IH68" s="169" t="e">
        <f t="shared" ref="IH68:IH104" si="501">IF(ISNONTEXT($K68),_xlfn.NORM.DIST(AO68,$G68,$K68,FALSE),NA())</f>
        <v>#N/A</v>
      </c>
      <c r="II68" s="169" t="e">
        <f t="shared" ref="II68:II104" si="502">IF(ISNONTEXT($K68),_xlfn.NORM.DIST(AP68,$G68,$K68,FALSE),NA())</f>
        <v>#N/A</v>
      </c>
      <c r="IJ68" s="169" t="e">
        <f t="shared" ref="IJ68:IJ104" si="503">IF(ISNONTEXT($K68),_xlfn.NORM.DIST(AQ68,$G68,$K68,FALSE),NA())</f>
        <v>#N/A</v>
      </c>
      <c r="IK68" s="169" t="e">
        <f t="shared" ref="IK68:IK104" si="504">IF(ISNONTEXT($K68),_xlfn.NORM.DIST(AR68,$G68,$K68,FALSE),NA())</f>
        <v>#N/A</v>
      </c>
      <c r="IL68" s="169" t="e">
        <f t="shared" ref="IL68:IL104" si="505">IF(ISNONTEXT($K68),_xlfn.NORM.DIST(AS68,$G68,$K68,FALSE),NA())</f>
        <v>#N/A</v>
      </c>
      <c r="IM68" s="169" t="e">
        <f t="shared" ref="IM68:IM104" si="506">IF(ISNONTEXT($K68),_xlfn.NORM.DIST(AT68,$G68,$K68,FALSE),NA())</f>
        <v>#N/A</v>
      </c>
      <c r="IN68" s="169" t="e">
        <f t="shared" ref="IN68:IN104" si="507">IF(ISNONTEXT($K68),_xlfn.NORM.DIST(AU68,$G68,$K68,FALSE),NA())</f>
        <v>#N/A</v>
      </c>
      <c r="IO68" s="169" t="e">
        <f t="shared" ref="IO68:IO104" si="508">IF(ISNONTEXT($K68),_xlfn.NORM.DIST(AV68,$G68,$K68,FALSE),NA())</f>
        <v>#N/A</v>
      </c>
      <c r="IP68" s="169" t="e">
        <f t="shared" ref="IP68:IP104" si="509">IF(ISNONTEXT($K68),_xlfn.NORM.DIST(AW68,$G68,$K68,FALSE),NA())</f>
        <v>#N/A</v>
      </c>
      <c r="IQ68" s="169" t="e">
        <f t="shared" ref="IQ68:IQ104" si="510">IF(ISNONTEXT($K68),_xlfn.NORM.DIST(AX68,$G68,$K68,FALSE),NA())</f>
        <v>#N/A</v>
      </c>
      <c r="IR68" s="169" t="e">
        <f t="shared" ref="IR68:IR104" si="511">IF(ISNONTEXT($K68),_xlfn.NORM.DIST(AY68,$G68,$K68,FALSE),NA())</f>
        <v>#N/A</v>
      </c>
      <c r="IS68" s="169" t="e">
        <f t="shared" ref="IS68:IS104" si="512">IF(ISNONTEXT($K68),_xlfn.NORM.DIST(AZ68,$G68,$K68,FALSE),NA())</f>
        <v>#N/A</v>
      </c>
      <c r="IT68" s="169" t="e">
        <f t="shared" ref="IT68:IT104" si="513">IF(ISNONTEXT($K68),_xlfn.NORM.DIST(BA68,$G68,$K68,FALSE),NA())</f>
        <v>#N/A</v>
      </c>
      <c r="IU68" s="169" t="e">
        <f t="shared" ref="IU68:IU104" si="514">IF(ISNONTEXT($K68),_xlfn.NORM.DIST(BB68,$G68,$K68,FALSE),NA())</f>
        <v>#N/A</v>
      </c>
      <c r="IV68" s="169" t="e">
        <f t="shared" ref="IV68:IV104" si="515">IF(ISNONTEXT($K68),_xlfn.NORM.DIST(BC68,$G68,$K68,FALSE),NA())</f>
        <v>#N/A</v>
      </c>
      <c r="IW68" s="169" t="e">
        <f t="shared" ref="IW68:IW104" si="516">IF(ISNONTEXT($K68),_xlfn.NORM.DIST(BD68,$G68,$K68,FALSE),NA())</f>
        <v>#N/A</v>
      </c>
      <c r="IX68" s="169" t="e">
        <f t="shared" ref="IX68:IX104" si="517">IF(ISNONTEXT($K68),_xlfn.NORM.DIST(BE68,$G68,$K68,FALSE),NA())</f>
        <v>#N/A</v>
      </c>
      <c r="IY68" s="169" t="e">
        <f t="shared" ref="IY68:IY104" si="518">IF(ISNONTEXT($K68),_xlfn.NORM.DIST(BF68,$G68,$K68,FALSE),NA())</f>
        <v>#N/A</v>
      </c>
      <c r="IZ68" s="169" t="e">
        <f t="shared" ref="IZ68:IZ104" si="519">IF(ISNONTEXT($K68),_xlfn.NORM.DIST(BG68,$G68,$K68,FALSE),NA())</f>
        <v>#N/A</v>
      </c>
      <c r="JA68" s="169" t="e">
        <f t="shared" ref="JA68:JA104" si="520">IF(ISNONTEXT($K68),_xlfn.NORM.DIST(BH68,$G68,$K68,FALSE),NA())</f>
        <v>#N/A</v>
      </c>
      <c r="JB68" s="169" t="e">
        <f t="shared" ref="JB68:JB104" si="521">IF(ISNONTEXT($K68),_xlfn.NORM.DIST(BI68,$G68,$K68,FALSE),NA())</f>
        <v>#N/A</v>
      </c>
      <c r="JC68" s="169" t="e">
        <f t="shared" ref="JC68:JC104" si="522">IF(ISNONTEXT($K68),_xlfn.NORM.DIST(BJ68,$G68,$K68,FALSE),NA())</f>
        <v>#N/A</v>
      </c>
      <c r="JD68" s="169" t="e">
        <f t="shared" ref="JD68:JD104" si="523">IF(ISNONTEXT($K68),_xlfn.NORM.DIST(BK68,$G68,$K68,FALSE),NA())</f>
        <v>#N/A</v>
      </c>
      <c r="JE68" s="169" t="e">
        <f t="shared" ref="JE68:JE104" si="524">IF(ISNONTEXT($K68),_xlfn.NORM.DIST(BL68,$G68,$K68,FALSE),NA())</f>
        <v>#N/A</v>
      </c>
      <c r="JF68" s="169" t="e">
        <f t="shared" ref="JF68:JF104" si="525">IF(ISNONTEXT($K68),_xlfn.NORM.DIST(BM68,$G68,$K68,FALSE),NA())</f>
        <v>#N/A</v>
      </c>
      <c r="JG68" s="169" t="e">
        <f t="shared" ref="JG68:JG104" si="526">IF(ISNONTEXT($K68),_xlfn.NORM.DIST(BN68,$G68,$K68,FALSE),NA())</f>
        <v>#N/A</v>
      </c>
      <c r="JH68" s="169" t="e">
        <f t="shared" ref="JH68:JH104" si="527">IF(ISNONTEXT($K68),_xlfn.NORM.DIST(BO68,$G68,$K68,FALSE),NA())</f>
        <v>#N/A</v>
      </c>
      <c r="JI68" s="169" t="e">
        <f t="shared" ref="JI68:JI104" si="528">IF(ISNONTEXT($K68),_xlfn.NORM.DIST(BP68,$G68,$K68,FALSE),NA())</f>
        <v>#N/A</v>
      </c>
      <c r="JJ68" s="169" t="e">
        <f t="shared" ref="JJ68:JJ104" si="529">IF(ISNONTEXT($K68),_xlfn.NORM.DIST(BQ68,$G68,$K68,FALSE),NA())</f>
        <v>#N/A</v>
      </c>
      <c r="JK68" s="169" t="e">
        <f t="shared" ref="JK68:JK104" si="530">IF(ISNONTEXT($K68),_xlfn.NORM.DIST(BR68,$G68,$K68,FALSE),NA())</f>
        <v>#N/A</v>
      </c>
      <c r="JL68" s="169" t="e">
        <f t="shared" ref="JL68:JL104" si="531">IF(ISNONTEXT($K68),_xlfn.NORM.DIST(BS68,$G68,$K68,FALSE),NA())</f>
        <v>#N/A</v>
      </c>
      <c r="JM68" s="169" t="e">
        <f t="shared" ref="JM68:JM104" si="532">IF(ISNONTEXT($K68),_xlfn.NORM.DIST(BT68,$G68,$K68,FALSE),NA())</f>
        <v>#N/A</v>
      </c>
      <c r="JN68" s="169" t="e">
        <f t="shared" ref="JN68:JN104" si="533">IF(ISNONTEXT($K68),_xlfn.NORM.DIST(BU68,$G68,$K68,FALSE),NA())</f>
        <v>#N/A</v>
      </c>
      <c r="JO68" s="169" t="e">
        <f t="shared" ref="JO68:JO104" si="534">IF(ISNONTEXT($K68),_xlfn.NORM.DIST(BV68,$G68,$K68,FALSE),NA())</f>
        <v>#N/A</v>
      </c>
      <c r="JP68" s="169" t="e">
        <f t="shared" ref="JP68:JP104" si="535">IF(ISNONTEXT($K68),_xlfn.NORM.DIST(BW68,$G68,$K68,FALSE),NA())</f>
        <v>#N/A</v>
      </c>
      <c r="JQ68" s="169" t="e">
        <f t="shared" ref="JQ68:JQ104" si="536">IF(ISNONTEXT($K68),_xlfn.NORM.DIST(BX68,$G68,$K68,FALSE),NA())</f>
        <v>#N/A</v>
      </c>
      <c r="JR68" s="169" t="e">
        <f t="shared" ref="JR68:JR104" si="537">IF(ISNONTEXT($K68),_xlfn.NORM.DIST(BY68,$G68,$K68,FALSE),NA())</f>
        <v>#N/A</v>
      </c>
      <c r="JS68" s="169" t="e">
        <f t="shared" ref="JS68:JS104" si="538">IF(ISNONTEXT($K68),_xlfn.NORM.DIST(BZ68,$G68,$K68,FALSE),NA())</f>
        <v>#N/A</v>
      </c>
      <c r="JT68" s="169" t="e">
        <f t="shared" ref="JT68:JT104" si="539">IF(ISNONTEXT($K68),_xlfn.NORM.DIST(CA68,$G68,$K68,FALSE),NA())</f>
        <v>#N/A</v>
      </c>
      <c r="JU68" s="169" t="e">
        <f t="shared" ref="JU68:JU104" si="540">IF(ISNONTEXT($K68),_xlfn.NORM.DIST(CB68,$G68,$K68,FALSE),NA())</f>
        <v>#N/A</v>
      </c>
      <c r="JV68" s="169" t="e">
        <f t="shared" ref="JV68:JV104" si="541">IF(ISNONTEXT($K68),_xlfn.NORM.DIST(CC68,$G68,$K68,FALSE),NA())</f>
        <v>#N/A</v>
      </c>
      <c r="JW68" s="169" t="e">
        <f t="shared" ref="JW68:JW104" si="542">IF(ISNONTEXT($K68),_xlfn.NORM.DIST(CD68,$G68,$K68,FALSE),NA())</f>
        <v>#N/A</v>
      </c>
      <c r="JX68" s="169" t="e">
        <f t="shared" ref="JX68:JX104" si="543">IF(ISNONTEXT($K68),_xlfn.NORM.DIST(CE68,$G68,$K68,FALSE),NA())</f>
        <v>#N/A</v>
      </c>
      <c r="JY68" s="169" t="e">
        <f t="shared" ref="JY68:JY104" si="544">IF(ISNONTEXT($K68),_xlfn.NORM.DIST(CF68,$G68,$K68,FALSE),NA())</f>
        <v>#N/A</v>
      </c>
      <c r="JZ68" s="169" t="e">
        <f t="shared" ref="JZ68:JZ104" si="545">IF(ISNONTEXT($K68),_xlfn.NORM.DIST(CG68,$G68,$K68,FALSE),NA())</f>
        <v>#N/A</v>
      </c>
      <c r="KA68" s="169" t="e">
        <f t="shared" ref="KA68:KA104" si="546">IF(ISNONTEXT($K68),_xlfn.NORM.DIST(CH68,$G68,$K68,FALSE),NA())</f>
        <v>#N/A</v>
      </c>
      <c r="KB68" s="169" t="e">
        <f t="shared" ref="KB68:KB104" si="547">IF(ISNONTEXT($K68),_xlfn.NORM.DIST(CI68,$G68,$K68,FALSE),NA())</f>
        <v>#N/A</v>
      </c>
      <c r="KC68" s="169" t="e">
        <f t="shared" ref="KC68:KC104" si="548">IF(ISNONTEXT($K68),_xlfn.NORM.DIST(CJ68,$G68,$K68,FALSE),NA())</f>
        <v>#N/A</v>
      </c>
      <c r="KD68" s="169" t="e">
        <f t="shared" ref="KD68:KD104" si="549">IF(ISNONTEXT($K68),_xlfn.NORM.DIST(CK68,$G68,$K68,FALSE),NA())</f>
        <v>#N/A</v>
      </c>
      <c r="KE68" s="169" t="e">
        <f t="shared" ref="KE68:KE104" si="550">IF(ISNONTEXT($K68),_xlfn.NORM.DIST(CL68,$G68,$K68,FALSE),NA())</f>
        <v>#N/A</v>
      </c>
      <c r="KF68" s="169" t="e">
        <f t="shared" ref="KF68:KF104" si="551">IF(ISNONTEXT($K68),_xlfn.NORM.DIST(CM68,$G68,$K68,FALSE),NA())</f>
        <v>#N/A</v>
      </c>
      <c r="KG68" s="169" t="e">
        <f t="shared" ref="KG68:KG104" si="552">IF(ISNONTEXT($K68),_xlfn.NORM.DIST(CN68,$G68,$K68,FALSE),NA())</f>
        <v>#N/A</v>
      </c>
      <c r="KH68" s="169" t="e">
        <f t="shared" ref="KH68:KH104" si="553">IF(ISNONTEXT($K68),_xlfn.NORM.DIST(CO68,$G68,$K68,FALSE),NA())</f>
        <v>#N/A</v>
      </c>
      <c r="KI68" s="169" t="e">
        <f t="shared" ref="KI68:KI104" si="554">IF(ISNONTEXT($K68),_xlfn.NORM.DIST(CP68,$G68,$K68,FALSE),NA())</f>
        <v>#N/A</v>
      </c>
      <c r="KJ68" s="169" t="e">
        <f t="shared" ref="KJ68:KJ104" si="555">IF(ISNONTEXT($K68),_xlfn.NORM.DIST(CQ68,$G68,$K68,FALSE),NA())</f>
        <v>#N/A</v>
      </c>
      <c r="KK68" s="169" t="e">
        <f t="shared" ref="KK68:KK104" si="556">IF(ISNONTEXT($K68),_xlfn.NORM.DIST(CR68,$G68,$K68,FALSE),NA())</f>
        <v>#N/A</v>
      </c>
      <c r="KL68" s="169" t="e">
        <f t="shared" ref="KL68:KL104" si="557">IF(ISNONTEXT($K68),_xlfn.NORM.DIST(CS68,$G68,$K68,FALSE),NA())</f>
        <v>#N/A</v>
      </c>
      <c r="KM68" s="169" t="e">
        <f t="shared" ref="KM68:KM104" si="558">IF(ISNONTEXT($K68),_xlfn.NORM.DIST(CT68,$G68,$K68,FALSE),NA())</f>
        <v>#N/A</v>
      </c>
      <c r="KN68" s="169" t="e">
        <f t="shared" ref="KN68:KN104" si="559">IF(ISNONTEXT($K68),_xlfn.NORM.DIST(CU68,$G68,$K68,FALSE),NA())</f>
        <v>#N/A</v>
      </c>
      <c r="KO68" s="169" t="e">
        <f t="shared" ref="KO68:KO104" si="560">IF(ISNONTEXT($K68),_xlfn.NORM.DIST(CV68,$G68,$K68,FALSE),NA())</f>
        <v>#N/A</v>
      </c>
      <c r="KP68" s="169" t="e">
        <f t="shared" ref="KP68:KP104" si="561">IF(ISNONTEXT($K68),_xlfn.NORM.DIST(CW68,$G68,$K68,FALSE),NA())</f>
        <v>#N/A</v>
      </c>
      <c r="KQ68" s="169" t="e">
        <f t="shared" ref="KQ68:KQ104" si="562">IF(ISNONTEXT($K68),_xlfn.NORM.DIST(CX68,$G68,$K68,FALSE),NA())</f>
        <v>#N/A</v>
      </c>
      <c r="KR68" s="169" t="e">
        <f t="shared" ref="KR68:KR104" si="563">IF(ISNONTEXT($K68),_xlfn.NORM.DIST(CY68,$G68,$K68,FALSE),NA())</f>
        <v>#N/A</v>
      </c>
      <c r="KS68" s="169" t="e">
        <f t="shared" ref="KS68:KS104" si="564">IF(ISNONTEXT($K68),_xlfn.NORM.DIST(CZ68,$G68,$K68,FALSE),NA())</f>
        <v>#N/A</v>
      </c>
      <c r="KT68" s="169" t="e">
        <f t="shared" ref="KT68:KT104" si="565">IF(ISNONTEXT($K68),_xlfn.NORM.DIST(DA68,$G68,$K68,FALSE),NA())</f>
        <v>#N/A</v>
      </c>
      <c r="KU68" s="169" t="e">
        <f t="shared" ref="KU68:KU104" si="566">IF(ISNONTEXT($K68),_xlfn.NORM.DIST(DB68,$G68,$K68,FALSE),NA())</f>
        <v>#N/A</v>
      </c>
      <c r="KV68" s="169" t="e">
        <f t="shared" ref="KV68:KV104" si="567">IF(ISNONTEXT($K68),_xlfn.NORM.DIST(DC68,$G68,$K68,FALSE),NA())</f>
        <v>#N/A</v>
      </c>
      <c r="KW68" s="169" t="e">
        <f t="shared" ref="KW68:KW104" si="568">IF(ISNONTEXT($K68),_xlfn.NORM.DIST(DD68,$G68,$K68,FALSE),NA())</f>
        <v>#N/A</v>
      </c>
      <c r="KX68" s="169" t="e">
        <f t="shared" ref="KX68:KX104" si="569">IF(ISNONTEXT($K68),_xlfn.NORM.DIST(DE68,$G68,$K68,FALSE),NA())</f>
        <v>#N/A</v>
      </c>
      <c r="KY68" s="169" t="e">
        <f t="shared" ref="KY68:KY104" si="570">IF(ISNONTEXT($K68),_xlfn.NORM.DIST(DF68,$G68,$K68,FALSE),NA())</f>
        <v>#N/A</v>
      </c>
      <c r="KZ68" s="169" t="e">
        <f t="shared" ref="KZ68:KZ104" si="571">IF(ISNONTEXT($K68),_xlfn.NORM.DIST(DG68,$G68,$K68,FALSE),NA())</f>
        <v>#N/A</v>
      </c>
      <c r="LA68" s="169" t="e">
        <f t="shared" ref="LA68:LA104" si="572">IF(ISNONTEXT($K68),_xlfn.NORM.DIST(DH68,$G68,$K68,FALSE),NA())</f>
        <v>#N/A</v>
      </c>
      <c r="LB68" s="169" t="e">
        <f t="shared" ref="LB68:LB104" si="573">IF(ISNONTEXT($K68),_xlfn.NORM.DIST(DI68,$G68,$K68,FALSE),NA())</f>
        <v>#N/A</v>
      </c>
      <c r="LC68" s="169" t="e">
        <f t="shared" ref="LC68:LC104" si="574">IF(ISNONTEXT($K68),_xlfn.NORM.DIST(DJ68,$G68,$K68,FALSE),NA())</f>
        <v>#N/A</v>
      </c>
      <c r="LD68" s="169" t="e">
        <f t="shared" ref="LD68:LD104" si="575">IF(ISNONTEXT($K68),_xlfn.NORM.DIST(DK68,$G68,$K68,FALSE),NA())</f>
        <v>#N/A</v>
      </c>
      <c r="LE68" s="169" t="e">
        <f t="shared" ref="LE68:LE104" si="576">IF(ISNONTEXT($K68),_xlfn.NORM.DIST(DL68,$G68,$K68,FALSE),NA())</f>
        <v>#N/A</v>
      </c>
      <c r="LF68" s="169" t="e">
        <f t="shared" ref="LF68:LF104" si="577">IF(ISNONTEXT($K68),_xlfn.NORM.DIST(DM68,$G68,$K68,FALSE),NA())</f>
        <v>#N/A</v>
      </c>
      <c r="LG68" s="169" t="e">
        <f t="shared" ref="LG68:LG104" si="578">IF(ISNONTEXT($K68),_xlfn.NORM.DIST(DN68,$G68,$K68,FALSE),NA())</f>
        <v>#N/A</v>
      </c>
      <c r="LH68" s="169" t="e">
        <f t="shared" ref="LH68:LH104" si="579">IF(ISNONTEXT($K68),_xlfn.NORM.DIST(DO68,$G68,$K68,FALSE),NA())</f>
        <v>#N/A</v>
      </c>
      <c r="LI68" s="169" t="e">
        <f t="shared" ref="LI68:LI104" si="580">IF(ISNONTEXT($K68),_xlfn.NORM.DIST(DP68,$G68,$K68,FALSE),NA())</f>
        <v>#N/A</v>
      </c>
      <c r="LJ68" s="169" t="e">
        <f t="shared" ref="LJ68:LJ104" si="581">IF(ISNONTEXT($K68),_xlfn.NORM.DIST(DQ68,$G68,$K68,FALSE),NA())</f>
        <v>#N/A</v>
      </c>
      <c r="LK68" s="169" t="e">
        <f t="shared" ref="LK68:LK104" si="582">IF(ISNONTEXT($K68),_xlfn.NORM.DIST(DR68,$G68,$K68,FALSE),NA())</f>
        <v>#N/A</v>
      </c>
      <c r="LL68" s="169" t="e">
        <f t="shared" ref="LL68:LL104" si="583">IF(ISNONTEXT($K68),_xlfn.NORM.DIST(DS68,$G68,$K68,FALSE),NA())</f>
        <v>#N/A</v>
      </c>
      <c r="LM68" s="169" t="e">
        <f t="shared" ref="LM68:LM104" si="584">IF(ISNONTEXT($K68),_xlfn.NORM.DIST(DT68,$G68,$K68,FALSE),NA())</f>
        <v>#N/A</v>
      </c>
      <c r="LN68" s="169" t="e">
        <f t="shared" ref="LN68:LN104" si="585">IF(ISNONTEXT($K68),_xlfn.NORM.DIST(DU68,$G68,$K68,FALSE),NA())</f>
        <v>#N/A</v>
      </c>
      <c r="LO68" s="169" t="e">
        <f t="shared" ref="LO68:LO104" si="586">IF(ISNONTEXT($K68),_xlfn.NORM.DIST(DV68,$G68,$K68,FALSE),NA())</f>
        <v>#N/A</v>
      </c>
      <c r="LP68" s="169" t="e">
        <f t="shared" ref="LP68:LP104" si="587">IF(ISNONTEXT($K68),_xlfn.NORM.DIST(DW68,$G68,$K68,FALSE),NA())</f>
        <v>#N/A</v>
      </c>
      <c r="LQ68" s="169" t="e">
        <f t="shared" ref="LQ68:LQ104" si="588">IF(ISNONTEXT($K68),_xlfn.NORM.DIST(DX68,$G68,$K68,FALSE),NA())</f>
        <v>#N/A</v>
      </c>
      <c r="LR68" s="169" t="e">
        <f t="shared" ref="LR68:LR104" si="589">IF(ISNONTEXT($K68),_xlfn.NORM.DIST(DY68,$G68,$K68,FALSE),NA())</f>
        <v>#N/A</v>
      </c>
      <c r="LS68" s="169" t="e">
        <f t="shared" ref="LS68:LS104" si="590">IF(ISNONTEXT($K68),_xlfn.NORM.DIST(DZ68,$G68,$K68,FALSE),NA())</f>
        <v>#N/A</v>
      </c>
      <c r="LT68" s="169" t="e">
        <f t="shared" ref="LT68:LT104" si="591">IF(ISNONTEXT($K68),_xlfn.NORM.DIST(EA68,$G68,$K68,FALSE),NA())</f>
        <v>#N/A</v>
      </c>
      <c r="LU68" s="169" t="e">
        <f t="shared" ref="LU68:LU104" si="592">IF(ISNONTEXT($K68),_xlfn.NORM.DIST(EB68,$G68,$K68,FALSE),NA())</f>
        <v>#N/A</v>
      </c>
      <c r="LV68" s="169" t="e">
        <f t="shared" ref="LV68:LV104" si="593">IF(ISNONTEXT($K68),_xlfn.NORM.DIST(EC68,$G68,$K68,FALSE),NA())</f>
        <v>#N/A</v>
      </c>
      <c r="LW68" s="169" t="e">
        <f t="shared" ref="LW68:LW104" si="594">IF(ISNONTEXT($K68),_xlfn.NORM.DIST(ED68,$G68,$K68,FALSE),NA())</f>
        <v>#N/A</v>
      </c>
      <c r="LX68" s="169" t="e">
        <f t="shared" ref="LX68:LX104" si="595">IF(ISNONTEXT($K68),_xlfn.NORM.DIST(EE68,$G68,$K68,FALSE),NA())</f>
        <v>#N/A</v>
      </c>
      <c r="LY68" s="169" t="e">
        <f t="shared" ref="LY68:LY104" si="596">IF(ISNONTEXT($K68),_xlfn.NORM.DIST(EF68,$G68,$K68,FALSE),NA())</f>
        <v>#N/A</v>
      </c>
      <c r="LZ68" s="169" t="e">
        <f t="shared" ref="LZ68:LZ104" si="597">IF(ISNONTEXT($K68),_xlfn.NORM.DIST(EG68,$G68,$K68,FALSE),NA())</f>
        <v>#N/A</v>
      </c>
      <c r="MA68" s="169" t="e">
        <f t="shared" ref="MA68:MA104" si="598">IF(ISNONTEXT($K68),_xlfn.NORM.DIST(EH68,$G68,$K68,FALSE),NA())</f>
        <v>#N/A</v>
      </c>
      <c r="MB68" s="169" t="e">
        <f t="shared" ref="MB68:MB104" si="599">IF(ISNONTEXT($K68),_xlfn.NORM.DIST(EI68,$G68,$K68,FALSE),NA())</f>
        <v>#N/A</v>
      </c>
      <c r="MC68" s="169" t="e">
        <f t="shared" ref="MC68:MC104" si="600">IF(ISNONTEXT($K68),_xlfn.NORM.DIST(EJ68,$G68,$K68,FALSE),NA())</f>
        <v>#N/A</v>
      </c>
      <c r="MD68" s="169" t="e">
        <f t="shared" ref="MD68:MD104" si="601">IF(ISNONTEXT($K68),_xlfn.NORM.DIST(EK68,$G68,$K68,FALSE),NA())</f>
        <v>#N/A</v>
      </c>
      <c r="ME68" s="169" t="e">
        <f t="shared" ref="ME68:ME104" si="602">IF(ISNONTEXT($K68),_xlfn.NORM.DIST(EL68,$G68,$K68,FALSE),NA())</f>
        <v>#N/A</v>
      </c>
      <c r="MF68" s="169" t="e">
        <f t="shared" ref="MF68:MF104" si="603">IF(ISNONTEXT($K68),_xlfn.NORM.DIST(EM68,$G68,$K68,FALSE),NA())</f>
        <v>#N/A</v>
      </c>
      <c r="MG68" s="169" t="e">
        <f t="shared" ref="MG68:MG104" si="604">IF(ISNONTEXT($K68),_xlfn.NORM.DIST(EN68,$G68,$K68,FALSE),NA())</f>
        <v>#N/A</v>
      </c>
      <c r="MH68" s="169" t="e">
        <f t="shared" ref="MH68:MH104" si="605">IF(ISNONTEXT($K68),_xlfn.NORM.DIST(EO68,$G68,$K68,FALSE),NA())</f>
        <v>#N/A</v>
      </c>
      <c r="MI68" s="169" t="e">
        <f t="shared" ref="MI68:MI104" si="606">IF(ISNONTEXT($K68),_xlfn.NORM.DIST(EP68,$G68,$K68,FALSE),NA())</f>
        <v>#N/A</v>
      </c>
      <c r="MJ68" s="169" t="e">
        <f t="shared" ref="MJ68:MJ104" si="607">IF(ISNONTEXT($K68),_xlfn.NORM.DIST(EQ68,$G68,$K68,FALSE),NA())</f>
        <v>#N/A</v>
      </c>
      <c r="MK68" s="169" t="e">
        <f t="shared" ref="MK68:MK104" si="608">IF(ISNONTEXT($K68),_xlfn.NORM.DIST(ER68,$G68,$K68,FALSE),NA())</f>
        <v>#N/A</v>
      </c>
      <c r="ML68" s="169" t="e">
        <f t="shared" ref="ML68:ML104" si="609">IF(ISNONTEXT($K68),_xlfn.NORM.DIST(ES68,$G68,$K68,FALSE),NA())</f>
        <v>#N/A</v>
      </c>
      <c r="MM68" s="169" t="e">
        <f t="shared" ref="MM68:MM104" si="610">IF(ISNONTEXT($K68),_xlfn.NORM.DIST(ET68,$G68,$K68,FALSE),NA())</f>
        <v>#N/A</v>
      </c>
      <c r="MN68" s="169" t="e">
        <f t="shared" ref="MN68:MN104" si="611">IF(ISNONTEXT($K68),_xlfn.NORM.DIST(EU68,$G68,$K68,FALSE),NA())</f>
        <v>#N/A</v>
      </c>
      <c r="MO68" s="169" t="e">
        <f t="shared" ref="MO68:MO104" si="612">IF(ISNONTEXT($K68),_xlfn.NORM.DIST(EV68,$G68,$K68,FALSE),NA())</f>
        <v>#N/A</v>
      </c>
      <c r="MP68" s="169" t="e">
        <f t="shared" ref="MP68:MP104" si="613">IF(ISNONTEXT($K68),_xlfn.NORM.DIST(EW68,$G68,$K68,FALSE),NA())</f>
        <v>#N/A</v>
      </c>
      <c r="MQ68" s="169" t="e">
        <f t="shared" ref="MQ68:MQ104" si="614">IF(ISNONTEXT($K68),_xlfn.NORM.DIST(EX68,$G68,$K68,FALSE),NA())</f>
        <v>#N/A</v>
      </c>
      <c r="MR68" s="169" t="e">
        <f t="shared" ref="MR68:MR104" si="615">IF(ISNONTEXT($K68),_xlfn.NORM.DIST(EY68,$G68,$K68,FALSE),NA())</f>
        <v>#N/A</v>
      </c>
      <c r="MS68" s="169" t="e">
        <f t="shared" ref="MS68:MS104" si="616">IF(ISNONTEXT($K68),_xlfn.NORM.DIST(EZ68,$G68,$K68,FALSE),NA())</f>
        <v>#N/A</v>
      </c>
      <c r="MT68" s="169" t="e">
        <f t="shared" ref="MT68:MT104" si="617">IF(ISNONTEXT($K68),_xlfn.NORM.DIST(FA68,$G68,$K68,FALSE),NA())</f>
        <v>#N/A</v>
      </c>
      <c r="MU68" s="169" t="e">
        <f t="shared" ref="MU68:MU104" si="618">IF(ISNONTEXT($K68),_xlfn.NORM.DIST(FB68,$G68,$K68,FALSE),NA())</f>
        <v>#N/A</v>
      </c>
      <c r="MV68" s="169" t="e">
        <f t="shared" ref="MV68:MV104" si="619">IF(ISNONTEXT($K68),_xlfn.NORM.DIST(FC68,$G68,$K68,FALSE),NA())</f>
        <v>#N/A</v>
      </c>
      <c r="MW68" s="169" t="e">
        <f t="shared" ref="MW68:MW104" si="620">IF(ISNONTEXT($K68),_xlfn.NORM.DIST(FD68,$G68,$K68,FALSE),NA())</f>
        <v>#N/A</v>
      </c>
      <c r="MX68" s="169" t="e">
        <f t="shared" ref="MX68:MX104" si="621">IF(ISNONTEXT($K68),_xlfn.NORM.DIST(FE68,$G68,$K68,FALSE),NA())</f>
        <v>#N/A</v>
      </c>
      <c r="MY68" s="169" t="e">
        <f t="shared" ref="MY68:MY104" si="622">IF(ISNONTEXT($K68),_xlfn.NORM.DIST(FF68,$G68,$K68,FALSE),NA())</f>
        <v>#N/A</v>
      </c>
      <c r="MZ68" s="169" t="e">
        <f t="shared" ref="MZ68:MZ104" si="623">IF(ISNONTEXT($K68),_xlfn.NORM.DIST(FG68,$G68,$K68,FALSE),NA())</f>
        <v>#N/A</v>
      </c>
      <c r="NA68" s="169" t="e">
        <f t="shared" ref="NA68:NA104" si="624">IF(ISNONTEXT($K68),_xlfn.NORM.DIST(FH68,$G68,$K68,FALSE),NA())</f>
        <v>#N/A</v>
      </c>
      <c r="NB68" s="169" t="e">
        <f t="shared" ref="NB68:NB104" si="625">IF(ISNONTEXT($K68),_xlfn.NORM.DIST(FI68,$G68,$K68,FALSE),NA())</f>
        <v>#N/A</v>
      </c>
      <c r="NC68" s="169" t="e">
        <f t="shared" ref="NC68:NC104" si="626">IF(ISNONTEXT($K68),_xlfn.NORM.DIST(FJ68,$G68,$K68,FALSE),NA())</f>
        <v>#N/A</v>
      </c>
      <c r="ND68" s="169" t="e">
        <f t="shared" ref="ND68:ND104" si="627">IF(ISNONTEXT($K68),_xlfn.NORM.DIST(FK68,$G68,$K68,FALSE),NA())</f>
        <v>#N/A</v>
      </c>
      <c r="NE68" s="169" t="e">
        <f t="shared" ref="NE68:NE104" si="628">IF(ISNONTEXT($K68),_xlfn.NORM.DIST(FL68,$G68,$K68,FALSE),NA())</f>
        <v>#N/A</v>
      </c>
      <c r="NF68" s="169" t="e">
        <f t="shared" ref="NF68:NF104" si="629">IF(ISNONTEXT($K68),_xlfn.NORM.DIST(FM68,$G68,$K68,FALSE),NA())</f>
        <v>#N/A</v>
      </c>
      <c r="NG68" s="169" t="e">
        <f t="shared" ref="NG68:NG104" si="630">IF(ISNONTEXT($K68),_xlfn.NORM.DIST(FN68,$G68,$K68,FALSE),NA())</f>
        <v>#N/A</v>
      </c>
      <c r="NH68" s="169" t="e">
        <f t="shared" ref="NH68:NH104" si="631">IF(ISNONTEXT($K68),_xlfn.NORM.DIST(FO68,$G68,$K68,FALSE),NA())</f>
        <v>#N/A</v>
      </c>
      <c r="NI68" s="169" t="e">
        <f t="shared" ref="NI68:NI104" si="632">IF(ISNONTEXT($K68),_xlfn.NORM.DIST(FP68,$G68,$K68,FALSE),NA())</f>
        <v>#N/A</v>
      </c>
      <c r="NJ68" s="169" t="e">
        <f t="shared" ref="NJ68:NJ104" si="633">IF(ISNONTEXT($K68),_xlfn.NORM.DIST(FQ68,$G68,$K68,FALSE),NA())</f>
        <v>#N/A</v>
      </c>
      <c r="NK68" s="169" t="e">
        <f t="shared" ref="NK68:NK104" si="634">IF(ISNONTEXT($K68),_xlfn.NORM.DIST(FR68,$G68,$K68,FALSE),NA())</f>
        <v>#N/A</v>
      </c>
      <c r="NL68" s="169" t="e">
        <f t="shared" ref="NL68:NL104" si="635">IF(ISNONTEXT($K68),_xlfn.NORM.DIST(FS68,$G68,$K68,FALSE),NA())</f>
        <v>#N/A</v>
      </c>
      <c r="NM68" s="169" t="e">
        <f t="shared" ref="NM68:NM104" si="636">IF(ISNONTEXT($K68),_xlfn.NORM.DIST(FT68,$G68,$K68,FALSE),NA())</f>
        <v>#N/A</v>
      </c>
      <c r="NN68" s="169" t="e">
        <f t="shared" ref="NN68:NN104" si="637">IF(ISNONTEXT($K68),_xlfn.NORM.DIST(FU68,$G68,$K68,FALSE),NA())</f>
        <v>#N/A</v>
      </c>
      <c r="NO68" s="169" t="e">
        <f t="shared" ref="NO68:NO104" si="638">IF(ISNONTEXT($K68),_xlfn.NORM.DIST(FV68,$G68,$K68,FALSE),NA())</f>
        <v>#N/A</v>
      </c>
      <c r="NP68" s="169" t="e">
        <f t="shared" ref="NP68:NP104" si="639">IF(ISNONTEXT($K68),_xlfn.NORM.DIST(FW68,$G68,$K68,FALSE),NA())</f>
        <v>#N/A</v>
      </c>
      <c r="NQ68" s="169" t="e">
        <f t="shared" ref="NQ68:NQ104" si="640">IF(ISNONTEXT($K68),_xlfn.NORM.DIST(FX68,$G68,$K68,FALSE),NA())</f>
        <v>#N/A</v>
      </c>
      <c r="NR68" s="169" t="e">
        <f t="shared" ref="NR68:NR104" si="641">IF(ISNONTEXT($K68),_xlfn.NORM.DIST(FY68,$G68,$K68,FALSE),NA())</f>
        <v>#N/A</v>
      </c>
      <c r="NS68" s="169" t="e">
        <f t="shared" ref="NS68:NS104" si="642">IF(ISNONTEXT($K68),_xlfn.NORM.DIST(FZ68,$G68,$K68,FALSE),NA())</f>
        <v>#N/A</v>
      </c>
      <c r="NT68" s="169" t="e">
        <f t="shared" ref="NT68:NT104" si="643">IF(ISNONTEXT($K68),_xlfn.NORM.DIST(GA68,$G68,$K68,FALSE),NA())</f>
        <v>#N/A</v>
      </c>
      <c r="NU68" s="169" t="e">
        <f t="shared" ref="NU68:NU104" si="644">IF(ISNONTEXT($K68),_xlfn.NORM.DIST(GB68,$G68,$K68,FALSE),NA())</f>
        <v>#N/A</v>
      </c>
      <c r="NV68" s="169" t="e">
        <f t="shared" ref="NV68:NV104" si="645">IF(ISNONTEXT($K68),_xlfn.NORM.DIST(GC68,$G68,$K68,FALSE),NA())</f>
        <v>#N/A</v>
      </c>
      <c r="NW68" s="169" t="e">
        <f t="shared" ref="NW68:NW104" si="646">IF(ISNONTEXT($K68),_xlfn.NORM.DIST(GD68,$G68,$K68,FALSE),NA())</f>
        <v>#N/A</v>
      </c>
      <c r="NX68" s="169" t="e">
        <f t="shared" ref="NX68:NX104" si="647">IF(ISNONTEXT($K68),_xlfn.NORM.DIST(GE68,$G68,$K68,FALSE),NA())</f>
        <v>#N/A</v>
      </c>
      <c r="NY68" s="169" t="e">
        <f t="shared" ref="NY68:NY104" si="648">IF(ISNONTEXT($K68),_xlfn.NORM.DIST(GF68,$G68,$K68,FALSE),NA())</f>
        <v>#N/A</v>
      </c>
      <c r="NZ68" s="169" t="e">
        <f t="shared" ref="NZ68:NZ104" si="649">IF(ISNONTEXT($K68),_xlfn.NORM.DIST(GG68,$G68,$K68,FALSE),NA())</f>
        <v>#N/A</v>
      </c>
      <c r="OA68" s="169" t="e">
        <f t="shared" ref="OA68:OA104" si="650">IF(ISNONTEXT($K68),_xlfn.NORM.DIST(GH68,$G68,$K68,FALSE),NA())</f>
        <v>#N/A</v>
      </c>
      <c r="OB68" s="169" t="e">
        <f t="shared" ref="OB68:OB104" si="651">IF(ISNONTEXT($K68),_xlfn.NORM.DIST(GI68,$G68,$K68,FALSE),NA())</f>
        <v>#N/A</v>
      </c>
      <c r="OC68" s="169" t="e">
        <f t="shared" ref="OC68:OC104" si="652">IF(ISNONTEXT($K68),_xlfn.NORM.DIST(GJ68,$G68,$K68,FALSE),NA())</f>
        <v>#N/A</v>
      </c>
      <c r="OD68" s="169" t="e">
        <f t="shared" ref="OD68:OD104" si="653">IF(ISNONTEXT($K68),_xlfn.NORM.DIST(GK68,$G68,$K68,FALSE),NA())</f>
        <v>#N/A</v>
      </c>
      <c r="OE68" s="169" t="e">
        <f t="shared" ref="OE68:OE104" si="654">IF(ISNONTEXT($K68),_xlfn.NORM.DIST(GL68,$G68,$K68,FALSE),NA())</f>
        <v>#N/A</v>
      </c>
      <c r="OF68" s="169" t="e">
        <f t="shared" ref="OF68:OF104" si="655">IF(ISNONTEXT($K68),_xlfn.NORM.DIST(GM68,$G68,$K68,FALSE),NA())</f>
        <v>#N/A</v>
      </c>
      <c r="OG68" s="169" t="e">
        <f t="shared" ref="OG68:OG104" si="656">IF(ISNONTEXT($K68),_xlfn.NORM.DIST(GN68,$G68,$K68,FALSE),NA())</f>
        <v>#N/A</v>
      </c>
      <c r="OH68" s="169" t="e">
        <f t="shared" ref="OH68:OH104" si="657">IF(ISNONTEXT($K68),_xlfn.NORM.DIST(GO68,$G68,$K68,FALSE),NA())</f>
        <v>#N/A</v>
      </c>
      <c r="OI68" s="169" t="e">
        <f t="shared" ref="OI68:OI104" si="658">IF(ISNONTEXT($K68),_xlfn.NORM.DIST(GP68,$G68,$K68,FALSE),NA())</f>
        <v>#N/A</v>
      </c>
      <c r="OJ68" s="169" t="e">
        <f t="shared" ref="OJ68:OJ104" si="659">IF(ISNONTEXT($K68),_xlfn.NORM.DIST(GQ68,$G68,$K68,FALSE),NA())</f>
        <v>#N/A</v>
      </c>
      <c r="OK68" s="169" t="e">
        <f t="shared" ref="OK68:OK104" si="660">IF(ISNONTEXT($K68),_xlfn.NORM.DIST(GR68,$G68,$K68,FALSE),NA())</f>
        <v>#N/A</v>
      </c>
      <c r="OL68" s="169" t="e">
        <f t="shared" ref="OL68:OL104" si="661">IF(ISNONTEXT($K68),_xlfn.NORM.DIST(GS68,$G68,$K68,FALSE),NA())</f>
        <v>#N/A</v>
      </c>
      <c r="OM68" s="169" t="e">
        <f t="shared" ref="OM68:OM104" si="662">IF(ISNONTEXT($K68),_xlfn.NORM.DIST(GT68,$G68,$K68,FALSE),NA())</f>
        <v>#N/A</v>
      </c>
      <c r="ON68" s="169" t="e">
        <f t="shared" ref="ON68:ON104" si="663">IF(ISNONTEXT($K68),_xlfn.NORM.DIST(GU68,$G68,$K68,FALSE),NA())</f>
        <v>#N/A</v>
      </c>
      <c r="OO68" s="169" t="e">
        <f t="shared" ref="OO68:OO104" si="664">IF(ISNONTEXT($K68),_xlfn.NORM.DIST(GV68,$G68,$K68,FALSE),NA())</f>
        <v>#N/A</v>
      </c>
      <c r="OP68" s="169" t="e">
        <f t="shared" ref="OP68:OP104" si="665">IF(ISNONTEXT($K68),_xlfn.NORM.DIST(GW68,$G68,$K68,FALSE),NA())</f>
        <v>#N/A</v>
      </c>
      <c r="OQ68" s="169" t="e">
        <f t="shared" ref="OQ68:OQ104" si="666">IF(ISNONTEXT($K68),_xlfn.NORM.DIST(GX68,$G68,$K68,FALSE),NA())</f>
        <v>#N/A</v>
      </c>
      <c r="OR68" s="169" t="e">
        <f t="shared" ref="OR68:OR104" si="667">IF(ISNONTEXT($K68),_xlfn.NORM.DIST(GY68,$G68,$K68,FALSE),NA())</f>
        <v>#N/A</v>
      </c>
      <c r="OS68" s="169" t="e">
        <f t="shared" ref="OS68:OS104" si="668">IF(ISNONTEXT($K68),_xlfn.NORM.DIST(GZ68,$G68,$K68,FALSE),NA())</f>
        <v>#N/A</v>
      </c>
      <c r="OT68" s="169" t="e">
        <f t="shared" ref="OT68:OT104" si="669">IF(ISNONTEXT($K68),_xlfn.NORM.DIST(HA68,$G68,$K68,FALSE),NA())</f>
        <v>#N/A</v>
      </c>
      <c r="OU68" s="169" t="e">
        <f t="shared" ref="OU68:OU104" si="670">IF(ISNONTEXT($K68),_xlfn.NORM.DIST(HB68,$G68,$K68,FALSE),NA())</f>
        <v>#N/A</v>
      </c>
      <c r="OV68" s="169" t="e">
        <f t="shared" ref="OV68:OV104" si="671">IF(ISNONTEXT($K68),_xlfn.NORM.DIST(HC68,$G68,$K68,FALSE),NA())</f>
        <v>#N/A</v>
      </c>
      <c r="OW68" s="169" t="e">
        <f t="shared" ref="OW68:OW104" si="672">IF(ISNONTEXT($K68),_xlfn.NORM.DIST(HD68,$G68,$K68,FALSE),NA())</f>
        <v>#N/A</v>
      </c>
      <c r="OX68" s="169" t="e">
        <f t="shared" ref="OX68:OX104" si="673">IF(ISNONTEXT($K68),_xlfn.NORM.DIST(HE68,$G68,$K68,FALSE),NA())</f>
        <v>#N/A</v>
      </c>
      <c r="OY68" s="169" t="e">
        <f t="shared" ref="OY68:OY104" si="674">IF(ISNONTEXT($K68),_xlfn.NORM.DIST(HF68,$G68,$K68,FALSE),NA())</f>
        <v>#N/A</v>
      </c>
      <c r="OZ68" s="169" t="e">
        <f t="shared" ref="OZ68:OZ104" si="675">IF(ISNONTEXT($K68),_xlfn.NORM.DIST(HG68,$G68,$K68,FALSE),NA())</f>
        <v>#N/A</v>
      </c>
      <c r="PA68" s="169" t="e">
        <f t="shared" ref="PA68:PA104" si="676">IF(ISNONTEXT($K68),_xlfn.NORM.DIST(HH68,$G68,$K68,FALSE),NA())</f>
        <v>#N/A</v>
      </c>
      <c r="PB68" s="169" t="e">
        <f t="shared" ref="PB68:PB104" si="677">IF(ISNONTEXT($K68),_xlfn.NORM.DIST(HI68,$G68,$K68,FALSE),NA())</f>
        <v>#N/A</v>
      </c>
      <c r="PC68" s="169" t="e">
        <f t="shared" ref="PC68:PC104" si="678">IF(ISNONTEXT($K68),_xlfn.NORM.DIST(HJ68,$G68,$K68,FALSE),NA())</f>
        <v>#N/A</v>
      </c>
      <c r="PD68" s="169" t="e">
        <f t="shared" ref="PD68:PD104" si="679">IF(ISNONTEXT($K68),_xlfn.NORM.DIST(HK68,$G68,$K68,FALSE),NA())</f>
        <v>#N/A</v>
      </c>
      <c r="PE68" s="169" t="e">
        <f t="shared" ref="PE68:PE104" si="680">IF(ISNONTEXT($K68),_xlfn.NORM.DIST(HL68,$G68,$K68,FALSE),NA())</f>
        <v>#N/A</v>
      </c>
      <c r="PF68" s="169" t="e">
        <f t="shared" ref="PF68:PF104" si="681">IF(ISNONTEXT($K68),_xlfn.NORM.DIST(HM68,$G68,$K68,FALSE),NA())</f>
        <v>#N/A</v>
      </c>
      <c r="PG68" s="169" t="e">
        <f t="shared" ref="PG68:PG104" si="682">IF(ISNONTEXT($K68),_xlfn.NORM.DIST(HN68,$G68,$K68,FALSE),NA())</f>
        <v>#N/A</v>
      </c>
      <c r="PH68" s="169" t="e">
        <f t="shared" ref="PH68:PH104" si="683">IF(ISNONTEXT($K68),_xlfn.NORM.DIST(HO68,$G68,$K68,FALSE),NA())</f>
        <v>#N/A</v>
      </c>
    </row>
    <row r="69" spans="1:424" hidden="1" x14ac:dyDescent="0.75">
      <c r="A69" s="4">
        <v>66</v>
      </c>
      <c r="B69" s="96" t="str">
        <f t="shared" ref="B69:B103" si="684">IF(C69&gt;0,C69*(1+$B$2),"")</f>
        <v/>
      </c>
      <c r="C69" s="95"/>
      <c r="D69" s="96" t="str">
        <f t="shared" ref="D69:D103" si="685">IF(C69&gt;0,C69*(1+$D$2),"")</f>
        <v/>
      </c>
      <c r="E69" s="124" t="str">
        <f t="shared" si="480"/>
        <v/>
      </c>
      <c r="F69" s="124" t="str">
        <f t="shared" si="481"/>
        <v/>
      </c>
      <c r="G69" s="73" t="str">
        <f t="shared" ref="G69:G103" si="686">IF(AND(B69&gt;0,C69&gt;0,D69&gt;0),(B69+(4*C69)+D69)/6,"")</f>
        <v/>
      </c>
      <c r="H69" s="23"/>
      <c r="I69" s="57"/>
      <c r="J69" s="280"/>
      <c r="K69" s="74" t="str">
        <f>IF(AND(B69&gt;0,C69&gt;0,D69&gt;0),IF(ISBLANK(J69),IF(ISBLANK(H69),"",(D69-B69)*VLOOKUP(H69,VLookups!$A$4:$B$13,2,FALSE)),J69),"")</f>
        <v/>
      </c>
      <c r="L69" s="75" t="str">
        <f t="shared" si="482"/>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687">IF(AND(B69&gt;0,C69&gt;0,D69&gt;0),ABS((B69-D69)/200),"")</f>
        <v/>
      </c>
      <c r="W69" s="49" t="str">
        <f t="shared" ref="W69:AL103" si="688">IF(ISNONTEXT($V69),X69-$V69,"")</f>
        <v/>
      </c>
      <c r="X69" s="49" t="str">
        <f t="shared" si="688"/>
        <v/>
      </c>
      <c r="Y69" s="49" t="str">
        <f t="shared" si="688"/>
        <v/>
      </c>
      <c r="Z69" s="49" t="str">
        <f t="shared" si="688"/>
        <v/>
      </c>
      <c r="AA69" s="49" t="str">
        <f t="shared" si="688"/>
        <v/>
      </c>
      <c r="AB69" s="49" t="str">
        <f t="shared" si="688"/>
        <v/>
      </c>
      <c r="AC69" s="49" t="str">
        <f t="shared" si="688"/>
        <v/>
      </c>
      <c r="AD69" s="49" t="str">
        <f t="shared" si="688"/>
        <v/>
      </c>
      <c r="AE69" s="49" t="str">
        <f t="shared" si="688"/>
        <v/>
      </c>
      <c r="AF69" s="49" t="str">
        <f t="shared" si="688"/>
        <v/>
      </c>
      <c r="AG69" s="49" t="str">
        <f t="shared" si="688"/>
        <v/>
      </c>
      <c r="AH69" s="49" t="str">
        <f t="shared" si="688"/>
        <v/>
      </c>
      <c r="AI69" s="49" t="str">
        <f t="shared" si="688"/>
        <v/>
      </c>
      <c r="AJ69" s="49" t="str">
        <f t="shared" si="688"/>
        <v/>
      </c>
      <c r="AK69" s="49" t="str">
        <f t="shared" si="688"/>
        <v/>
      </c>
      <c r="AL69" s="49" t="str">
        <f t="shared" si="688"/>
        <v/>
      </c>
      <c r="AM69" s="49" t="str">
        <f t="shared" si="478"/>
        <v/>
      </c>
      <c r="AN69" s="49" t="str">
        <f t="shared" si="478"/>
        <v/>
      </c>
      <c r="AO69" s="49" t="str">
        <f t="shared" si="478"/>
        <v/>
      </c>
      <c r="AP69" s="49" t="str">
        <f t="shared" si="478"/>
        <v/>
      </c>
      <c r="AQ69" s="49" t="str">
        <f t="shared" si="478"/>
        <v/>
      </c>
      <c r="AR69" s="49" t="str">
        <f t="shared" si="478"/>
        <v/>
      </c>
      <c r="AS69" s="49" t="str">
        <f t="shared" si="478"/>
        <v/>
      </c>
      <c r="AT69" s="49" t="str">
        <f t="shared" si="478"/>
        <v/>
      </c>
      <c r="AU69" s="49" t="str">
        <f t="shared" si="478"/>
        <v/>
      </c>
      <c r="AV69" s="49" t="str">
        <f t="shared" si="478"/>
        <v/>
      </c>
      <c r="AW69" s="49" t="str">
        <f t="shared" si="478"/>
        <v/>
      </c>
      <c r="AX69" s="49" t="str">
        <f t="shared" si="478"/>
        <v/>
      </c>
      <c r="AY69" s="49" t="str">
        <f t="shared" si="478"/>
        <v/>
      </c>
      <c r="AZ69" s="49" t="str">
        <f t="shared" si="478"/>
        <v/>
      </c>
      <c r="BA69" s="49" t="str">
        <f t="shared" si="478"/>
        <v/>
      </c>
      <c r="BB69" s="49" t="str">
        <f t="shared" si="478"/>
        <v/>
      </c>
      <c r="BC69" s="49" t="str">
        <f t="shared" si="478"/>
        <v/>
      </c>
      <c r="BD69" s="49" t="str">
        <f t="shared" si="478"/>
        <v/>
      </c>
      <c r="BE69" s="49" t="str">
        <f t="shared" si="478"/>
        <v/>
      </c>
      <c r="BF69" s="49" t="str">
        <f t="shared" si="478"/>
        <v/>
      </c>
      <c r="BG69" s="49" t="str">
        <f t="shared" si="478"/>
        <v/>
      </c>
      <c r="BH69" s="49" t="str">
        <f t="shared" si="478"/>
        <v/>
      </c>
      <c r="BI69" s="49" t="str">
        <f t="shared" si="478"/>
        <v/>
      </c>
      <c r="BJ69" s="49" t="str">
        <f t="shared" si="478"/>
        <v/>
      </c>
      <c r="BK69" s="49" t="str">
        <f t="shared" si="478"/>
        <v/>
      </c>
      <c r="BL69" s="49" t="str">
        <f t="shared" si="478"/>
        <v/>
      </c>
      <c r="BM69" s="49" t="str">
        <f t="shared" si="478"/>
        <v/>
      </c>
      <c r="BN69" s="49" t="str">
        <f t="shared" si="478"/>
        <v/>
      </c>
      <c r="BO69" s="49" t="str">
        <f t="shared" si="478"/>
        <v/>
      </c>
      <c r="BP69" s="49" t="str">
        <f t="shared" si="478"/>
        <v/>
      </c>
      <c r="BQ69" s="49" t="str">
        <f t="shared" si="478"/>
        <v/>
      </c>
      <c r="BR69" s="49" t="str">
        <f t="shared" si="478"/>
        <v/>
      </c>
      <c r="BS69" s="49" t="str">
        <f t="shared" si="478"/>
        <v/>
      </c>
      <c r="BT69" s="49" t="str">
        <f t="shared" si="478"/>
        <v/>
      </c>
      <c r="BU69" s="49" t="str">
        <f t="shared" si="478"/>
        <v/>
      </c>
      <c r="BV69" s="49" t="str">
        <f t="shared" si="478"/>
        <v/>
      </c>
      <c r="BW69" s="49" t="str">
        <f t="shared" si="478"/>
        <v/>
      </c>
      <c r="BX69" s="49" t="str">
        <f t="shared" si="478"/>
        <v/>
      </c>
      <c r="BY69" s="49" t="str">
        <f t="shared" si="478"/>
        <v/>
      </c>
      <c r="BZ69" s="49" t="str">
        <f t="shared" si="478"/>
        <v/>
      </c>
      <c r="CA69" s="49" t="str">
        <f t="shared" si="478"/>
        <v/>
      </c>
      <c r="CB69" s="49" t="str">
        <f t="shared" si="478"/>
        <v/>
      </c>
      <c r="CC69" s="49" t="str">
        <f t="shared" si="478"/>
        <v/>
      </c>
      <c r="CD69" s="49" t="str">
        <f t="shared" si="478"/>
        <v/>
      </c>
      <c r="CE69" s="49" t="str">
        <f t="shared" si="478"/>
        <v/>
      </c>
      <c r="CF69" s="49" t="str">
        <f t="shared" si="478"/>
        <v/>
      </c>
      <c r="CG69" s="49" t="str">
        <f t="shared" si="478"/>
        <v/>
      </c>
      <c r="CH69" s="49" t="str">
        <f t="shared" si="478"/>
        <v/>
      </c>
      <c r="CI69" s="49" t="str">
        <f t="shared" si="478"/>
        <v/>
      </c>
      <c r="CJ69" s="49" t="str">
        <f t="shared" si="476"/>
        <v/>
      </c>
      <c r="CK69" s="49" t="str">
        <f t="shared" si="476"/>
        <v/>
      </c>
      <c r="CL69" s="49" t="str">
        <f t="shared" ref="CL69:DR69" si="689">IF(ISNONTEXT($V69),CM69-$V69,"")</f>
        <v/>
      </c>
      <c r="CM69" s="49" t="str">
        <f t="shared" si="689"/>
        <v/>
      </c>
      <c r="CN69" s="49" t="str">
        <f t="shared" si="689"/>
        <v/>
      </c>
      <c r="CO69" s="49" t="str">
        <f t="shared" si="689"/>
        <v/>
      </c>
      <c r="CP69" s="49" t="str">
        <f t="shared" si="689"/>
        <v/>
      </c>
      <c r="CQ69" s="49" t="str">
        <f t="shared" si="689"/>
        <v/>
      </c>
      <c r="CR69" s="49" t="str">
        <f t="shared" si="689"/>
        <v/>
      </c>
      <c r="CS69" s="49" t="str">
        <f t="shared" si="689"/>
        <v/>
      </c>
      <c r="CT69" s="49" t="str">
        <f t="shared" si="689"/>
        <v/>
      </c>
      <c r="CU69" s="49" t="str">
        <f t="shared" si="689"/>
        <v/>
      </c>
      <c r="CV69" s="49" t="str">
        <f t="shared" si="689"/>
        <v/>
      </c>
      <c r="CW69" s="49" t="str">
        <f t="shared" si="689"/>
        <v/>
      </c>
      <c r="CX69" s="49" t="str">
        <f t="shared" si="689"/>
        <v/>
      </c>
      <c r="CY69" s="49" t="str">
        <f t="shared" si="689"/>
        <v/>
      </c>
      <c r="CZ69" s="49" t="str">
        <f t="shared" si="689"/>
        <v/>
      </c>
      <c r="DA69" s="49" t="str">
        <f t="shared" si="689"/>
        <v/>
      </c>
      <c r="DB69" s="49" t="str">
        <f t="shared" si="689"/>
        <v/>
      </c>
      <c r="DC69" s="49" t="str">
        <f t="shared" si="689"/>
        <v/>
      </c>
      <c r="DD69" s="49" t="str">
        <f t="shared" si="689"/>
        <v/>
      </c>
      <c r="DE69" s="49" t="str">
        <f t="shared" si="689"/>
        <v/>
      </c>
      <c r="DF69" s="49" t="str">
        <f t="shared" si="689"/>
        <v/>
      </c>
      <c r="DG69" s="49" t="str">
        <f t="shared" si="689"/>
        <v/>
      </c>
      <c r="DH69" s="49" t="str">
        <f t="shared" si="689"/>
        <v/>
      </c>
      <c r="DI69" s="49" t="str">
        <f t="shared" si="689"/>
        <v/>
      </c>
      <c r="DJ69" s="49" t="str">
        <f t="shared" si="689"/>
        <v/>
      </c>
      <c r="DK69" s="49" t="str">
        <f t="shared" si="689"/>
        <v/>
      </c>
      <c r="DL69" s="49" t="str">
        <f t="shared" si="689"/>
        <v/>
      </c>
      <c r="DM69" s="49" t="str">
        <f t="shared" si="689"/>
        <v/>
      </c>
      <c r="DN69" s="49" t="str">
        <f t="shared" si="689"/>
        <v/>
      </c>
      <c r="DO69" s="49" t="str">
        <f t="shared" si="689"/>
        <v/>
      </c>
      <c r="DP69" s="49" t="str">
        <f t="shared" si="689"/>
        <v/>
      </c>
      <c r="DQ69" s="49" t="str">
        <f t="shared" si="689"/>
        <v/>
      </c>
      <c r="DR69" s="49" t="str">
        <f t="shared" si="689"/>
        <v/>
      </c>
      <c r="DS69" s="183" t="str">
        <f t="shared" ref="DS69:DS103" si="690">IF(ISNONTEXT($V69),C69,"")</f>
        <v/>
      </c>
      <c r="DT69" s="49" t="str">
        <f t="shared" ref="DT69:EI103" si="691">IF(ISNONTEXT($V69),DS69+$V69,"")</f>
        <v/>
      </c>
      <c r="DU69" s="49" t="str">
        <f t="shared" si="691"/>
        <v/>
      </c>
      <c r="DV69" s="49" t="str">
        <f t="shared" si="691"/>
        <v/>
      </c>
      <c r="DW69" s="49" t="str">
        <f t="shared" si="691"/>
        <v/>
      </c>
      <c r="DX69" s="49" t="str">
        <f t="shared" si="691"/>
        <v/>
      </c>
      <c r="DY69" s="49" t="str">
        <f t="shared" si="691"/>
        <v/>
      </c>
      <c r="DZ69" s="49" t="str">
        <f t="shared" si="691"/>
        <v/>
      </c>
      <c r="EA69" s="49" t="str">
        <f t="shared" si="691"/>
        <v/>
      </c>
      <c r="EB69" s="49" t="str">
        <f t="shared" si="691"/>
        <v/>
      </c>
      <c r="EC69" s="49" t="str">
        <f t="shared" si="691"/>
        <v/>
      </c>
      <c r="ED69" s="49" t="str">
        <f t="shared" si="691"/>
        <v/>
      </c>
      <c r="EE69" s="49" t="str">
        <f t="shared" si="691"/>
        <v/>
      </c>
      <c r="EF69" s="49" t="str">
        <f t="shared" si="691"/>
        <v/>
      </c>
      <c r="EG69" s="49" t="str">
        <f t="shared" si="691"/>
        <v/>
      </c>
      <c r="EH69" s="49" t="str">
        <f t="shared" si="691"/>
        <v/>
      </c>
      <c r="EI69" s="49" t="str">
        <f t="shared" si="691"/>
        <v/>
      </c>
      <c r="EJ69" s="49" t="str">
        <f t="shared" si="479"/>
        <v/>
      </c>
      <c r="EK69" s="49" t="str">
        <f t="shared" si="479"/>
        <v/>
      </c>
      <c r="EL69" s="49" t="str">
        <f t="shared" si="479"/>
        <v/>
      </c>
      <c r="EM69" s="49" t="str">
        <f t="shared" si="479"/>
        <v/>
      </c>
      <c r="EN69" s="49" t="str">
        <f t="shared" si="479"/>
        <v/>
      </c>
      <c r="EO69" s="49" t="str">
        <f t="shared" si="479"/>
        <v/>
      </c>
      <c r="EP69" s="49" t="str">
        <f t="shared" si="479"/>
        <v/>
      </c>
      <c r="EQ69" s="49" t="str">
        <f t="shared" si="479"/>
        <v/>
      </c>
      <c r="ER69" s="49" t="str">
        <f t="shared" si="479"/>
        <v/>
      </c>
      <c r="ES69" s="49" t="str">
        <f t="shared" si="479"/>
        <v/>
      </c>
      <c r="ET69" s="49" t="str">
        <f t="shared" si="479"/>
        <v/>
      </c>
      <c r="EU69" s="49" t="str">
        <f t="shared" si="479"/>
        <v/>
      </c>
      <c r="EV69" s="49" t="str">
        <f t="shared" si="479"/>
        <v/>
      </c>
      <c r="EW69" s="49" t="str">
        <f t="shared" si="479"/>
        <v/>
      </c>
      <c r="EX69" s="49" t="str">
        <f t="shared" si="479"/>
        <v/>
      </c>
      <c r="EY69" s="49" t="str">
        <f t="shared" si="479"/>
        <v/>
      </c>
      <c r="EZ69" s="49" t="str">
        <f t="shared" si="479"/>
        <v/>
      </c>
      <c r="FA69" s="49" t="str">
        <f t="shared" si="479"/>
        <v/>
      </c>
      <c r="FB69" s="49" t="str">
        <f t="shared" si="479"/>
        <v/>
      </c>
      <c r="FC69" s="49" t="str">
        <f t="shared" si="479"/>
        <v/>
      </c>
      <c r="FD69" s="49" t="str">
        <f t="shared" si="479"/>
        <v/>
      </c>
      <c r="FE69" s="49" t="str">
        <f t="shared" si="479"/>
        <v/>
      </c>
      <c r="FF69" s="49" t="str">
        <f t="shared" si="479"/>
        <v/>
      </c>
      <c r="FG69" s="49" t="str">
        <f t="shared" si="479"/>
        <v/>
      </c>
      <c r="FH69" s="49" t="str">
        <f t="shared" si="479"/>
        <v/>
      </c>
      <c r="FI69" s="49" t="str">
        <f t="shared" si="479"/>
        <v/>
      </c>
      <c r="FJ69" s="49" t="str">
        <f t="shared" si="479"/>
        <v/>
      </c>
      <c r="FK69" s="49" t="str">
        <f t="shared" si="479"/>
        <v/>
      </c>
      <c r="FL69" s="49" t="str">
        <f t="shared" si="479"/>
        <v/>
      </c>
      <c r="FM69" s="49" t="str">
        <f t="shared" si="479"/>
        <v/>
      </c>
      <c r="FN69" s="49" t="str">
        <f t="shared" si="479"/>
        <v/>
      </c>
      <c r="FO69" s="49" t="str">
        <f t="shared" si="479"/>
        <v/>
      </c>
      <c r="FP69" s="49" t="str">
        <f t="shared" si="479"/>
        <v/>
      </c>
      <c r="FQ69" s="49" t="str">
        <f t="shared" si="479"/>
        <v/>
      </c>
      <c r="FR69" s="49" t="str">
        <f t="shared" si="479"/>
        <v/>
      </c>
      <c r="FS69" s="49" t="str">
        <f t="shared" si="479"/>
        <v/>
      </c>
      <c r="FT69" s="49" t="str">
        <f t="shared" si="479"/>
        <v/>
      </c>
      <c r="FU69" s="49" t="str">
        <f t="shared" si="479"/>
        <v/>
      </c>
      <c r="FV69" s="49" t="str">
        <f t="shared" si="479"/>
        <v/>
      </c>
      <c r="FW69" s="49" t="str">
        <f t="shared" si="479"/>
        <v/>
      </c>
      <c r="FX69" s="49" t="str">
        <f t="shared" si="479"/>
        <v/>
      </c>
      <c r="FY69" s="49" t="str">
        <f t="shared" si="479"/>
        <v/>
      </c>
      <c r="FZ69" s="49" t="str">
        <f t="shared" si="479"/>
        <v/>
      </c>
      <c r="GA69" s="49" t="str">
        <f t="shared" si="479"/>
        <v/>
      </c>
      <c r="GB69" s="49" t="str">
        <f t="shared" si="479"/>
        <v/>
      </c>
      <c r="GC69" s="49" t="str">
        <f t="shared" si="479"/>
        <v/>
      </c>
      <c r="GD69" s="49" t="str">
        <f t="shared" si="479"/>
        <v/>
      </c>
      <c r="GE69" s="49" t="str">
        <f t="shared" si="479"/>
        <v/>
      </c>
      <c r="GF69" s="49" t="str">
        <f t="shared" si="479"/>
        <v/>
      </c>
      <c r="GG69" s="49" t="str">
        <f t="shared" si="477"/>
        <v/>
      </c>
      <c r="GH69" s="49" t="str">
        <f t="shared" si="477"/>
        <v/>
      </c>
      <c r="GI69" s="49" t="str">
        <f t="shared" si="477"/>
        <v/>
      </c>
      <c r="GJ69" s="49" t="str">
        <f t="shared" si="477"/>
        <v/>
      </c>
      <c r="GK69" s="49" t="str">
        <f t="shared" si="477"/>
        <v/>
      </c>
      <c r="GL69" s="49" t="str">
        <f t="shared" si="477"/>
        <v/>
      </c>
      <c r="GM69" s="49" t="str">
        <f t="shared" si="477"/>
        <v/>
      </c>
      <c r="GN69" s="49" t="str">
        <f t="shared" si="477"/>
        <v/>
      </c>
      <c r="GO69" s="49" t="str">
        <f t="shared" si="477"/>
        <v/>
      </c>
      <c r="GP69" s="49" t="str">
        <f t="shared" si="477"/>
        <v/>
      </c>
      <c r="GQ69" s="49" t="str">
        <f t="shared" si="477"/>
        <v/>
      </c>
      <c r="GR69" s="49" t="str">
        <f t="shared" si="477"/>
        <v/>
      </c>
      <c r="GS69" s="49" t="str">
        <f t="shared" si="477"/>
        <v/>
      </c>
      <c r="GT69" s="49" t="str">
        <f t="shared" si="477"/>
        <v/>
      </c>
      <c r="GU69" s="49" t="str">
        <f t="shared" si="477"/>
        <v/>
      </c>
      <c r="GV69" s="49" t="str">
        <f t="shared" si="477"/>
        <v/>
      </c>
      <c r="GW69" s="49" t="str">
        <f t="shared" si="477"/>
        <v/>
      </c>
      <c r="GX69" s="49" t="str">
        <f t="shared" si="477"/>
        <v/>
      </c>
      <c r="GY69" s="49" t="str">
        <f t="shared" si="477"/>
        <v/>
      </c>
      <c r="GZ69" s="49" t="str">
        <f t="shared" si="477"/>
        <v/>
      </c>
      <c r="HA69" s="49" t="str">
        <f t="shared" si="477"/>
        <v/>
      </c>
      <c r="HB69" s="49" t="str">
        <f t="shared" si="477"/>
        <v/>
      </c>
      <c r="HC69" s="49" t="str">
        <f t="shared" si="477"/>
        <v/>
      </c>
      <c r="HD69" s="49" t="str">
        <f t="shared" si="477"/>
        <v/>
      </c>
      <c r="HE69" s="49" t="str">
        <f t="shared" si="477"/>
        <v/>
      </c>
      <c r="HF69" s="49" t="str">
        <f t="shared" si="477"/>
        <v/>
      </c>
      <c r="HG69" s="49" t="str">
        <f t="shared" si="477"/>
        <v/>
      </c>
      <c r="HH69" s="49" t="str">
        <f t="shared" si="477"/>
        <v/>
      </c>
      <c r="HI69" s="49" t="str">
        <f t="shared" si="477"/>
        <v/>
      </c>
      <c r="HJ69" s="49" t="str">
        <f t="shared" si="477"/>
        <v/>
      </c>
      <c r="HK69" s="49" t="str">
        <f t="shared" si="477"/>
        <v/>
      </c>
      <c r="HL69" s="49" t="str">
        <f t="shared" si="477"/>
        <v/>
      </c>
      <c r="HM69" s="49" t="str">
        <f t="shared" si="477"/>
        <v/>
      </c>
      <c r="HN69" s="49" t="str">
        <f t="shared" si="477"/>
        <v/>
      </c>
      <c r="HO69" s="49" t="str">
        <f t="shared" si="477"/>
        <v/>
      </c>
      <c r="HP69" s="169" t="e">
        <f t="shared" si="483"/>
        <v>#N/A</v>
      </c>
      <c r="HQ69" s="169" t="e">
        <f t="shared" si="484"/>
        <v>#N/A</v>
      </c>
      <c r="HR69" s="169" t="e">
        <f t="shared" si="485"/>
        <v>#N/A</v>
      </c>
      <c r="HS69" s="169" t="e">
        <f t="shared" si="486"/>
        <v>#N/A</v>
      </c>
      <c r="HT69" s="169" t="e">
        <f t="shared" si="487"/>
        <v>#N/A</v>
      </c>
      <c r="HU69" s="169" t="e">
        <f t="shared" si="488"/>
        <v>#N/A</v>
      </c>
      <c r="HV69" s="169" t="e">
        <f t="shared" si="489"/>
        <v>#N/A</v>
      </c>
      <c r="HW69" s="169" t="e">
        <f t="shared" si="490"/>
        <v>#N/A</v>
      </c>
      <c r="HX69" s="169" t="e">
        <f t="shared" si="491"/>
        <v>#N/A</v>
      </c>
      <c r="HY69" s="169" t="e">
        <f t="shared" si="492"/>
        <v>#N/A</v>
      </c>
      <c r="HZ69" s="169" t="e">
        <f t="shared" si="493"/>
        <v>#N/A</v>
      </c>
      <c r="IA69" s="169" t="e">
        <f t="shared" si="494"/>
        <v>#N/A</v>
      </c>
      <c r="IB69" s="169" t="e">
        <f t="shared" si="495"/>
        <v>#N/A</v>
      </c>
      <c r="IC69" s="169" t="e">
        <f t="shared" si="496"/>
        <v>#N/A</v>
      </c>
      <c r="ID69" s="169" t="e">
        <f t="shared" si="497"/>
        <v>#N/A</v>
      </c>
      <c r="IE69" s="169" t="e">
        <f t="shared" si="498"/>
        <v>#N/A</v>
      </c>
      <c r="IF69" s="169" t="e">
        <f t="shared" si="499"/>
        <v>#N/A</v>
      </c>
      <c r="IG69" s="169" t="e">
        <f t="shared" si="500"/>
        <v>#N/A</v>
      </c>
      <c r="IH69" s="169" t="e">
        <f t="shared" si="501"/>
        <v>#N/A</v>
      </c>
      <c r="II69" s="169" t="e">
        <f t="shared" si="502"/>
        <v>#N/A</v>
      </c>
      <c r="IJ69" s="169" t="e">
        <f t="shared" si="503"/>
        <v>#N/A</v>
      </c>
      <c r="IK69" s="169" t="e">
        <f t="shared" si="504"/>
        <v>#N/A</v>
      </c>
      <c r="IL69" s="169" t="e">
        <f t="shared" si="505"/>
        <v>#N/A</v>
      </c>
      <c r="IM69" s="169" t="e">
        <f t="shared" si="506"/>
        <v>#N/A</v>
      </c>
      <c r="IN69" s="169" t="e">
        <f t="shared" si="507"/>
        <v>#N/A</v>
      </c>
      <c r="IO69" s="169" t="e">
        <f t="shared" si="508"/>
        <v>#N/A</v>
      </c>
      <c r="IP69" s="169" t="e">
        <f t="shared" si="509"/>
        <v>#N/A</v>
      </c>
      <c r="IQ69" s="169" t="e">
        <f t="shared" si="510"/>
        <v>#N/A</v>
      </c>
      <c r="IR69" s="169" t="e">
        <f t="shared" si="511"/>
        <v>#N/A</v>
      </c>
      <c r="IS69" s="169" t="e">
        <f t="shared" si="512"/>
        <v>#N/A</v>
      </c>
      <c r="IT69" s="169" t="e">
        <f t="shared" si="513"/>
        <v>#N/A</v>
      </c>
      <c r="IU69" s="169" t="e">
        <f t="shared" si="514"/>
        <v>#N/A</v>
      </c>
      <c r="IV69" s="169" t="e">
        <f t="shared" si="515"/>
        <v>#N/A</v>
      </c>
      <c r="IW69" s="169" t="e">
        <f t="shared" si="516"/>
        <v>#N/A</v>
      </c>
      <c r="IX69" s="169" t="e">
        <f t="shared" si="517"/>
        <v>#N/A</v>
      </c>
      <c r="IY69" s="169" t="e">
        <f t="shared" si="518"/>
        <v>#N/A</v>
      </c>
      <c r="IZ69" s="169" t="e">
        <f t="shared" si="519"/>
        <v>#N/A</v>
      </c>
      <c r="JA69" s="169" t="e">
        <f t="shared" si="520"/>
        <v>#N/A</v>
      </c>
      <c r="JB69" s="169" t="e">
        <f t="shared" si="521"/>
        <v>#N/A</v>
      </c>
      <c r="JC69" s="169" t="e">
        <f t="shared" si="522"/>
        <v>#N/A</v>
      </c>
      <c r="JD69" s="169" t="e">
        <f t="shared" si="523"/>
        <v>#N/A</v>
      </c>
      <c r="JE69" s="169" t="e">
        <f t="shared" si="524"/>
        <v>#N/A</v>
      </c>
      <c r="JF69" s="169" t="e">
        <f t="shared" si="525"/>
        <v>#N/A</v>
      </c>
      <c r="JG69" s="169" t="e">
        <f t="shared" si="526"/>
        <v>#N/A</v>
      </c>
      <c r="JH69" s="169" t="e">
        <f t="shared" si="527"/>
        <v>#N/A</v>
      </c>
      <c r="JI69" s="169" t="e">
        <f t="shared" si="528"/>
        <v>#N/A</v>
      </c>
      <c r="JJ69" s="169" t="e">
        <f t="shared" si="529"/>
        <v>#N/A</v>
      </c>
      <c r="JK69" s="169" t="e">
        <f t="shared" si="530"/>
        <v>#N/A</v>
      </c>
      <c r="JL69" s="169" t="e">
        <f t="shared" si="531"/>
        <v>#N/A</v>
      </c>
      <c r="JM69" s="169" t="e">
        <f t="shared" si="532"/>
        <v>#N/A</v>
      </c>
      <c r="JN69" s="169" t="e">
        <f t="shared" si="533"/>
        <v>#N/A</v>
      </c>
      <c r="JO69" s="169" t="e">
        <f t="shared" si="534"/>
        <v>#N/A</v>
      </c>
      <c r="JP69" s="169" t="e">
        <f t="shared" si="535"/>
        <v>#N/A</v>
      </c>
      <c r="JQ69" s="169" t="e">
        <f t="shared" si="536"/>
        <v>#N/A</v>
      </c>
      <c r="JR69" s="169" t="e">
        <f t="shared" si="537"/>
        <v>#N/A</v>
      </c>
      <c r="JS69" s="169" t="e">
        <f t="shared" si="538"/>
        <v>#N/A</v>
      </c>
      <c r="JT69" s="169" t="e">
        <f t="shared" si="539"/>
        <v>#N/A</v>
      </c>
      <c r="JU69" s="169" t="e">
        <f t="shared" si="540"/>
        <v>#N/A</v>
      </c>
      <c r="JV69" s="169" t="e">
        <f t="shared" si="541"/>
        <v>#N/A</v>
      </c>
      <c r="JW69" s="169" t="e">
        <f t="shared" si="542"/>
        <v>#N/A</v>
      </c>
      <c r="JX69" s="169" t="e">
        <f t="shared" si="543"/>
        <v>#N/A</v>
      </c>
      <c r="JY69" s="169" t="e">
        <f t="shared" si="544"/>
        <v>#N/A</v>
      </c>
      <c r="JZ69" s="169" t="e">
        <f t="shared" si="545"/>
        <v>#N/A</v>
      </c>
      <c r="KA69" s="169" t="e">
        <f t="shared" si="546"/>
        <v>#N/A</v>
      </c>
      <c r="KB69" s="169" t="e">
        <f t="shared" si="547"/>
        <v>#N/A</v>
      </c>
      <c r="KC69" s="169" t="e">
        <f t="shared" si="548"/>
        <v>#N/A</v>
      </c>
      <c r="KD69" s="169" t="e">
        <f t="shared" si="549"/>
        <v>#N/A</v>
      </c>
      <c r="KE69" s="169" t="e">
        <f t="shared" si="550"/>
        <v>#N/A</v>
      </c>
      <c r="KF69" s="169" t="e">
        <f t="shared" si="551"/>
        <v>#N/A</v>
      </c>
      <c r="KG69" s="169" t="e">
        <f t="shared" si="552"/>
        <v>#N/A</v>
      </c>
      <c r="KH69" s="169" t="e">
        <f t="shared" si="553"/>
        <v>#N/A</v>
      </c>
      <c r="KI69" s="169" t="e">
        <f t="shared" si="554"/>
        <v>#N/A</v>
      </c>
      <c r="KJ69" s="169" t="e">
        <f t="shared" si="555"/>
        <v>#N/A</v>
      </c>
      <c r="KK69" s="169" t="e">
        <f t="shared" si="556"/>
        <v>#N/A</v>
      </c>
      <c r="KL69" s="169" t="e">
        <f t="shared" si="557"/>
        <v>#N/A</v>
      </c>
      <c r="KM69" s="169" t="e">
        <f t="shared" si="558"/>
        <v>#N/A</v>
      </c>
      <c r="KN69" s="169" t="e">
        <f t="shared" si="559"/>
        <v>#N/A</v>
      </c>
      <c r="KO69" s="169" t="e">
        <f t="shared" si="560"/>
        <v>#N/A</v>
      </c>
      <c r="KP69" s="169" t="e">
        <f t="shared" si="561"/>
        <v>#N/A</v>
      </c>
      <c r="KQ69" s="169" t="e">
        <f t="shared" si="562"/>
        <v>#N/A</v>
      </c>
      <c r="KR69" s="169" t="e">
        <f t="shared" si="563"/>
        <v>#N/A</v>
      </c>
      <c r="KS69" s="169" t="e">
        <f t="shared" si="564"/>
        <v>#N/A</v>
      </c>
      <c r="KT69" s="169" t="e">
        <f t="shared" si="565"/>
        <v>#N/A</v>
      </c>
      <c r="KU69" s="169" t="e">
        <f t="shared" si="566"/>
        <v>#N/A</v>
      </c>
      <c r="KV69" s="169" t="e">
        <f t="shared" si="567"/>
        <v>#N/A</v>
      </c>
      <c r="KW69" s="169" t="e">
        <f t="shared" si="568"/>
        <v>#N/A</v>
      </c>
      <c r="KX69" s="169" t="e">
        <f t="shared" si="569"/>
        <v>#N/A</v>
      </c>
      <c r="KY69" s="169" t="e">
        <f t="shared" si="570"/>
        <v>#N/A</v>
      </c>
      <c r="KZ69" s="169" t="e">
        <f t="shared" si="571"/>
        <v>#N/A</v>
      </c>
      <c r="LA69" s="169" t="e">
        <f t="shared" si="572"/>
        <v>#N/A</v>
      </c>
      <c r="LB69" s="169" t="e">
        <f t="shared" si="573"/>
        <v>#N/A</v>
      </c>
      <c r="LC69" s="169" t="e">
        <f t="shared" si="574"/>
        <v>#N/A</v>
      </c>
      <c r="LD69" s="169" t="e">
        <f t="shared" si="575"/>
        <v>#N/A</v>
      </c>
      <c r="LE69" s="169" t="e">
        <f t="shared" si="576"/>
        <v>#N/A</v>
      </c>
      <c r="LF69" s="169" t="e">
        <f t="shared" si="577"/>
        <v>#N/A</v>
      </c>
      <c r="LG69" s="169" t="e">
        <f t="shared" si="578"/>
        <v>#N/A</v>
      </c>
      <c r="LH69" s="169" t="e">
        <f t="shared" si="579"/>
        <v>#N/A</v>
      </c>
      <c r="LI69" s="169" t="e">
        <f t="shared" si="580"/>
        <v>#N/A</v>
      </c>
      <c r="LJ69" s="169" t="e">
        <f t="shared" si="581"/>
        <v>#N/A</v>
      </c>
      <c r="LK69" s="169" t="e">
        <f t="shared" si="582"/>
        <v>#N/A</v>
      </c>
      <c r="LL69" s="169" t="e">
        <f t="shared" si="583"/>
        <v>#N/A</v>
      </c>
      <c r="LM69" s="169" t="e">
        <f t="shared" si="584"/>
        <v>#N/A</v>
      </c>
      <c r="LN69" s="169" t="e">
        <f t="shared" si="585"/>
        <v>#N/A</v>
      </c>
      <c r="LO69" s="169" t="e">
        <f t="shared" si="586"/>
        <v>#N/A</v>
      </c>
      <c r="LP69" s="169" t="e">
        <f t="shared" si="587"/>
        <v>#N/A</v>
      </c>
      <c r="LQ69" s="169" t="e">
        <f t="shared" si="588"/>
        <v>#N/A</v>
      </c>
      <c r="LR69" s="169" t="e">
        <f t="shared" si="589"/>
        <v>#N/A</v>
      </c>
      <c r="LS69" s="169" t="e">
        <f t="shared" si="590"/>
        <v>#N/A</v>
      </c>
      <c r="LT69" s="169" t="e">
        <f t="shared" si="591"/>
        <v>#N/A</v>
      </c>
      <c r="LU69" s="169" t="e">
        <f t="shared" si="592"/>
        <v>#N/A</v>
      </c>
      <c r="LV69" s="169" t="e">
        <f t="shared" si="593"/>
        <v>#N/A</v>
      </c>
      <c r="LW69" s="169" t="e">
        <f t="shared" si="594"/>
        <v>#N/A</v>
      </c>
      <c r="LX69" s="169" t="e">
        <f t="shared" si="595"/>
        <v>#N/A</v>
      </c>
      <c r="LY69" s="169" t="e">
        <f t="shared" si="596"/>
        <v>#N/A</v>
      </c>
      <c r="LZ69" s="169" t="e">
        <f t="shared" si="597"/>
        <v>#N/A</v>
      </c>
      <c r="MA69" s="169" t="e">
        <f t="shared" si="598"/>
        <v>#N/A</v>
      </c>
      <c r="MB69" s="169" t="e">
        <f t="shared" si="599"/>
        <v>#N/A</v>
      </c>
      <c r="MC69" s="169" t="e">
        <f t="shared" si="600"/>
        <v>#N/A</v>
      </c>
      <c r="MD69" s="169" t="e">
        <f t="shared" si="601"/>
        <v>#N/A</v>
      </c>
      <c r="ME69" s="169" t="e">
        <f t="shared" si="602"/>
        <v>#N/A</v>
      </c>
      <c r="MF69" s="169" t="e">
        <f t="shared" si="603"/>
        <v>#N/A</v>
      </c>
      <c r="MG69" s="169" t="e">
        <f t="shared" si="604"/>
        <v>#N/A</v>
      </c>
      <c r="MH69" s="169" t="e">
        <f t="shared" si="605"/>
        <v>#N/A</v>
      </c>
      <c r="MI69" s="169" t="e">
        <f t="shared" si="606"/>
        <v>#N/A</v>
      </c>
      <c r="MJ69" s="169" t="e">
        <f t="shared" si="607"/>
        <v>#N/A</v>
      </c>
      <c r="MK69" s="169" t="e">
        <f t="shared" si="608"/>
        <v>#N/A</v>
      </c>
      <c r="ML69" s="169" t="e">
        <f t="shared" si="609"/>
        <v>#N/A</v>
      </c>
      <c r="MM69" s="169" t="e">
        <f t="shared" si="610"/>
        <v>#N/A</v>
      </c>
      <c r="MN69" s="169" t="e">
        <f t="shared" si="611"/>
        <v>#N/A</v>
      </c>
      <c r="MO69" s="169" t="e">
        <f t="shared" si="612"/>
        <v>#N/A</v>
      </c>
      <c r="MP69" s="169" t="e">
        <f t="shared" si="613"/>
        <v>#N/A</v>
      </c>
      <c r="MQ69" s="169" t="e">
        <f t="shared" si="614"/>
        <v>#N/A</v>
      </c>
      <c r="MR69" s="169" t="e">
        <f t="shared" si="615"/>
        <v>#N/A</v>
      </c>
      <c r="MS69" s="169" t="e">
        <f t="shared" si="616"/>
        <v>#N/A</v>
      </c>
      <c r="MT69" s="169" t="e">
        <f t="shared" si="617"/>
        <v>#N/A</v>
      </c>
      <c r="MU69" s="169" t="e">
        <f t="shared" si="618"/>
        <v>#N/A</v>
      </c>
      <c r="MV69" s="169" t="e">
        <f t="shared" si="619"/>
        <v>#N/A</v>
      </c>
      <c r="MW69" s="169" t="e">
        <f t="shared" si="620"/>
        <v>#N/A</v>
      </c>
      <c r="MX69" s="169" t="e">
        <f t="shared" si="621"/>
        <v>#N/A</v>
      </c>
      <c r="MY69" s="169" t="e">
        <f t="shared" si="622"/>
        <v>#N/A</v>
      </c>
      <c r="MZ69" s="169" t="e">
        <f t="shared" si="623"/>
        <v>#N/A</v>
      </c>
      <c r="NA69" s="169" t="e">
        <f t="shared" si="624"/>
        <v>#N/A</v>
      </c>
      <c r="NB69" s="169" t="e">
        <f t="shared" si="625"/>
        <v>#N/A</v>
      </c>
      <c r="NC69" s="169" t="e">
        <f t="shared" si="626"/>
        <v>#N/A</v>
      </c>
      <c r="ND69" s="169" t="e">
        <f t="shared" si="627"/>
        <v>#N/A</v>
      </c>
      <c r="NE69" s="169" t="e">
        <f t="shared" si="628"/>
        <v>#N/A</v>
      </c>
      <c r="NF69" s="169" t="e">
        <f t="shared" si="629"/>
        <v>#N/A</v>
      </c>
      <c r="NG69" s="169" t="e">
        <f t="shared" si="630"/>
        <v>#N/A</v>
      </c>
      <c r="NH69" s="169" t="e">
        <f t="shared" si="631"/>
        <v>#N/A</v>
      </c>
      <c r="NI69" s="169" t="e">
        <f t="shared" si="632"/>
        <v>#N/A</v>
      </c>
      <c r="NJ69" s="169" t="e">
        <f t="shared" si="633"/>
        <v>#N/A</v>
      </c>
      <c r="NK69" s="169" t="e">
        <f t="shared" si="634"/>
        <v>#N/A</v>
      </c>
      <c r="NL69" s="169" t="e">
        <f t="shared" si="635"/>
        <v>#N/A</v>
      </c>
      <c r="NM69" s="169" t="e">
        <f t="shared" si="636"/>
        <v>#N/A</v>
      </c>
      <c r="NN69" s="169" t="e">
        <f t="shared" si="637"/>
        <v>#N/A</v>
      </c>
      <c r="NO69" s="169" t="e">
        <f t="shared" si="638"/>
        <v>#N/A</v>
      </c>
      <c r="NP69" s="169" t="e">
        <f t="shared" si="639"/>
        <v>#N/A</v>
      </c>
      <c r="NQ69" s="169" t="e">
        <f t="shared" si="640"/>
        <v>#N/A</v>
      </c>
      <c r="NR69" s="169" t="e">
        <f t="shared" si="641"/>
        <v>#N/A</v>
      </c>
      <c r="NS69" s="169" t="e">
        <f t="shared" si="642"/>
        <v>#N/A</v>
      </c>
      <c r="NT69" s="169" t="e">
        <f t="shared" si="643"/>
        <v>#N/A</v>
      </c>
      <c r="NU69" s="169" t="e">
        <f t="shared" si="644"/>
        <v>#N/A</v>
      </c>
      <c r="NV69" s="169" t="e">
        <f t="shared" si="645"/>
        <v>#N/A</v>
      </c>
      <c r="NW69" s="169" t="e">
        <f t="shared" si="646"/>
        <v>#N/A</v>
      </c>
      <c r="NX69" s="169" t="e">
        <f t="shared" si="647"/>
        <v>#N/A</v>
      </c>
      <c r="NY69" s="169" t="e">
        <f t="shared" si="648"/>
        <v>#N/A</v>
      </c>
      <c r="NZ69" s="169" t="e">
        <f t="shared" si="649"/>
        <v>#N/A</v>
      </c>
      <c r="OA69" s="169" t="e">
        <f t="shared" si="650"/>
        <v>#N/A</v>
      </c>
      <c r="OB69" s="169" t="e">
        <f t="shared" si="651"/>
        <v>#N/A</v>
      </c>
      <c r="OC69" s="169" t="e">
        <f t="shared" si="652"/>
        <v>#N/A</v>
      </c>
      <c r="OD69" s="169" t="e">
        <f t="shared" si="653"/>
        <v>#N/A</v>
      </c>
      <c r="OE69" s="169" t="e">
        <f t="shared" si="654"/>
        <v>#N/A</v>
      </c>
      <c r="OF69" s="169" t="e">
        <f t="shared" si="655"/>
        <v>#N/A</v>
      </c>
      <c r="OG69" s="169" t="e">
        <f t="shared" si="656"/>
        <v>#N/A</v>
      </c>
      <c r="OH69" s="169" t="e">
        <f t="shared" si="657"/>
        <v>#N/A</v>
      </c>
      <c r="OI69" s="169" t="e">
        <f t="shared" si="658"/>
        <v>#N/A</v>
      </c>
      <c r="OJ69" s="169" t="e">
        <f t="shared" si="659"/>
        <v>#N/A</v>
      </c>
      <c r="OK69" s="169" t="e">
        <f t="shared" si="660"/>
        <v>#N/A</v>
      </c>
      <c r="OL69" s="169" t="e">
        <f t="shared" si="661"/>
        <v>#N/A</v>
      </c>
      <c r="OM69" s="169" t="e">
        <f t="shared" si="662"/>
        <v>#N/A</v>
      </c>
      <c r="ON69" s="169" t="e">
        <f t="shared" si="663"/>
        <v>#N/A</v>
      </c>
      <c r="OO69" s="169" t="e">
        <f t="shared" si="664"/>
        <v>#N/A</v>
      </c>
      <c r="OP69" s="169" t="e">
        <f t="shared" si="665"/>
        <v>#N/A</v>
      </c>
      <c r="OQ69" s="169" t="e">
        <f t="shared" si="666"/>
        <v>#N/A</v>
      </c>
      <c r="OR69" s="169" t="e">
        <f t="shared" si="667"/>
        <v>#N/A</v>
      </c>
      <c r="OS69" s="169" t="e">
        <f t="shared" si="668"/>
        <v>#N/A</v>
      </c>
      <c r="OT69" s="169" t="e">
        <f t="shared" si="669"/>
        <v>#N/A</v>
      </c>
      <c r="OU69" s="169" t="e">
        <f t="shared" si="670"/>
        <v>#N/A</v>
      </c>
      <c r="OV69" s="169" t="e">
        <f t="shared" si="671"/>
        <v>#N/A</v>
      </c>
      <c r="OW69" s="169" t="e">
        <f t="shared" si="672"/>
        <v>#N/A</v>
      </c>
      <c r="OX69" s="169" t="e">
        <f t="shared" si="673"/>
        <v>#N/A</v>
      </c>
      <c r="OY69" s="169" t="e">
        <f t="shared" si="674"/>
        <v>#N/A</v>
      </c>
      <c r="OZ69" s="169" t="e">
        <f t="shared" si="675"/>
        <v>#N/A</v>
      </c>
      <c r="PA69" s="169" t="e">
        <f t="shared" si="676"/>
        <v>#N/A</v>
      </c>
      <c r="PB69" s="169" t="e">
        <f t="shared" si="677"/>
        <v>#N/A</v>
      </c>
      <c r="PC69" s="169" t="e">
        <f t="shared" si="678"/>
        <v>#N/A</v>
      </c>
      <c r="PD69" s="169" t="e">
        <f t="shared" si="679"/>
        <v>#N/A</v>
      </c>
      <c r="PE69" s="169" t="e">
        <f t="shared" si="680"/>
        <v>#N/A</v>
      </c>
      <c r="PF69" s="169" t="e">
        <f t="shared" si="681"/>
        <v>#N/A</v>
      </c>
      <c r="PG69" s="169" t="e">
        <f t="shared" si="682"/>
        <v>#N/A</v>
      </c>
      <c r="PH69" s="169" t="e">
        <f t="shared" si="683"/>
        <v>#N/A</v>
      </c>
    </row>
    <row r="70" spans="1:424" hidden="1" x14ac:dyDescent="0.75">
      <c r="A70" s="4">
        <v>67</v>
      </c>
      <c r="B70" s="96" t="str">
        <f t="shared" si="684"/>
        <v/>
      </c>
      <c r="C70" s="95"/>
      <c r="D70" s="96" t="str">
        <f t="shared" si="685"/>
        <v/>
      </c>
      <c r="E70" s="124" t="str">
        <f t="shared" si="480"/>
        <v/>
      </c>
      <c r="F70" s="124" t="str">
        <f t="shared" si="481"/>
        <v/>
      </c>
      <c r="G70" s="73" t="str">
        <f t="shared" si="686"/>
        <v/>
      </c>
      <c r="H70" s="23"/>
      <c r="I70" s="57"/>
      <c r="J70" s="280"/>
      <c r="K70" s="74" t="str">
        <f>IF(AND(B70&gt;0,C70&gt;0,D70&gt;0),IF(ISBLANK(J70),IF(ISBLANK(H70),"",(D70-B70)*VLOOKUP(H70,VLookups!$A$4:$B$13,2,FALSE)),J70),"")</f>
        <v/>
      </c>
      <c r="L70" s="75" t="str">
        <f t="shared" si="482"/>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687"/>
        <v/>
      </c>
      <c r="W70" s="49" t="str">
        <f t="shared" si="688"/>
        <v/>
      </c>
      <c r="X70" s="49" t="str">
        <f t="shared" ref="X70:CI73" si="692">IF(ISNONTEXT($V70),Y70-$V70,"")</f>
        <v/>
      </c>
      <c r="Y70" s="49" t="str">
        <f t="shared" si="692"/>
        <v/>
      </c>
      <c r="Z70" s="49" t="str">
        <f t="shared" si="692"/>
        <v/>
      </c>
      <c r="AA70" s="49" t="str">
        <f t="shared" si="692"/>
        <v/>
      </c>
      <c r="AB70" s="49" t="str">
        <f t="shared" si="692"/>
        <v/>
      </c>
      <c r="AC70" s="49" t="str">
        <f t="shared" si="692"/>
        <v/>
      </c>
      <c r="AD70" s="49" t="str">
        <f t="shared" si="692"/>
        <v/>
      </c>
      <c r="AE70" s="49" t="str">
        <f t="shared" si="692"/>
        <v/>
      </c>
      <c r="AF70" s="49" t="str">
        <f t="shared" si="692"/>
        <v/>
      </c>
      <c r="AG70" s="49" t="str">
        <f t="shared" si="692"/>
        <v/>
      </c>
      <c r="AH70" s="49" t="str">
        <f t="shared" si="692"/>
        <v/>
      </c>
      <c r="AI70" s="49" t="str">
        <f t="shared" si="692"/>
        <v/>
      </c>
      <c r="AJ70" s="49" t="str">
        <f t="shared" si="692"/>
        <v/>
      </c>
      <c r="AK70" s="49" t="str">
        <f t="shared" si="692"/>
        <v/>
      </c>
      <c r="AL70" s="49" t="str">
        <f t="shared" si="692"/>
        <v/>
      </c>
      <c r="AM70" s="49" t="str">
        <f t="shared" si="692"/>
        <v/>
      </c>
      <c r="AN70" s="49" t="str">
        <f t="shared" si="692"/>
        <v/>
      </c>
      <c r="AO70" s="49" t="str">
        <f t="shared" si="692"/>
        <v/>
      </c>
      <c r="AP70" s="49" t="str">
        <f t="shared" si="692"/>
        <v/>
      </c>
      <c r="AQ70" s="49" t="str">
        <f t="shared" si="692"/>
        <v/>
      </c>
      <c r="AR70" s="49" t="str">
        <f t="shared" si="692"/>
        <v/>
      </c>
      <c r="AS70" s="49" t="str">
        <f t="shared" si="692"/>
        <v/>
      </c>
      <c r="AT70" s="49" t="str">
        <f t="shared" si="692"/>
        <v/>
      </c>
      <c r="AU70" s="49" t="str">
        <f t="shared" si="692"/>
        <v/>
      </c>
      <c r="AV70" s="49" t="str">
        <f t="shared" si="692"/>
        <v/>
      </c>
      <c r="AW70" s="49" t="str">
        <f t="shared" si="692"/>
        <v/>
      </c>
      <c r="AX70" s="49" t="str">
        <f t="shared" si="692"/>
        <v/>
      </c>
      <c r="AY70" s="49" t="str">
        <f t="shared" si="692"/>
        <v/>
      </c>
      <c r="AZ70" s="49" t="str">
        <f t="shared" si="692"/>
        <v/>
      </c>
      <c r="BA70" s="49" t="str">
        <f t="shared" si="692"/>
        <v/>
      </c>
      <c r="BB70" s="49" t="str">
        <f t="shared" si="692"/>
        <v/>
      </c>
      <c r="BC70" s="49" t="str">
        <f t="shared" si="692"/>
        <v/>
      </c>
      <c r="BD70" s="49" t="str">
        <f t="shared" si="692"/>
        <v/>
      </c>
      <c r="BE70" s="49" t="str">
        <f t="shared" si="692"/>
        <v/>
      </c>
      <c r="BF70" s="49" t="str">
        <f t="shared" si="692"/>
        <v/>
      </c>
      <c r="BG70" s="49" t="str">
        <f t="shared" si="692"/>
        <v/>
      </c>
      <c r="BH70" s="49" t="str">
        <f t="shared" si="692"/>
        <v/>
      </c>
      <c r="BI70" s="49" t="str">
        <f t="shared" si="692"/>
        <v/>
      </c>
      <c r="BJ70" s="49" t="str">
        <f t="shared" si="692"/>
        <v/>
      </c>
      <c r="BK70" s="49" t="str">
        <f t="shared" si="692"/>
        <v/>
      </c>
      <c r="BL70" s="49" t="str">
        <f t="shared" si="692"/>
        <v/>
      </c>
      <c r="BM70" s="49" t="str">
        <f t="shared" si="692"/>
        <v/>
      </c>
      <c r="BN70" s="49" t="str">
        <f t="shared" si="692"/>
        <v/>
      </c>
      <c r="BO70" s="49" t="str">
        <f t="shared" si="692"/>
        <v/>
      </c>
      <c r="BP70" s="49" t="str">
        <f t="shared" si="692"/>
        <v/>
      </c>
      <c r="BQ70" s="49" t="str">
        <f t="shared" si="692"/>
        <v/>
      </c>
      <c r="BR70" s="49" t="str">
        <f t="shared" si="692"/>
        <v/>
      </c>
      <c r="BS70" s="49" t="str">
        <f t="shared" si="692"/>
        <v/>
      </c>
      <c r="BT70" s="49" t="str">
        <f t="shared" si="692"/>
        <v/>
      </c>
      <c r="BU70" s="49" t="str">
        <f t="shared" si="692"/>
        <v/>
      </c>
      <c r="BV70" s="49" t="str">
        <f t="shared" si="692"/>
        <v/>
      </c>
      <c r="BW70" s="49" t="str">
        <f t="shared" si="692"/>
        <v/>
      </c>
      <c r="BX70" s="49" t="str">
        <f t="shared" si="692"/>
        <v/>
      </c>
      <c r="BY70" s="49" t="str">
        <f t="shared" si="692"/>
        <v/>
      </c>
      <c r="BZ70" s="49" t="str">
        <f t="shared" si="692"/>
        <v/>
      </c>
      <c r="CA70" s="49" t="str">
        <f t="shared" si="692"/>
        <v/>
      </c>
      <c r="CB70" s="49" t="str">
        <f t="shared" si="692"/>
        <v/>
      </c>
      <c r="CC70" s="49" t="str">
        <f t="shared" si="692"/>
        <v/>
      </c>
      <c r="CD70" s="49" t="str">
        <f t="shared" si="692"/>
        <v/>
      </c>
      <c r="CE70" s="49" t="str">
        <f t="shared" si="692"/>
        <v/>
      </c>
      <c r="CF70" s="49" t="str">
        <f t="shared" si="692"/>
        <v/>
      </c>
      <c r="CG70" s="49" t="str">
        <f t="shared" si="692"/>
        <v/>
      </c>
      <c r="CH70" s="49" t="str">
        <f t="shared" si="692"/>
        <v/>
      </c>
      <c r="CI70" s="49" t="str">
        <f t="shared" si="692"/>
        <v/>
      </c>
      <c r="CJ70" s="49" t="str">
        <f t="shared" ref="CJ70:DR72" si="693">IF(ISNONTEXT($V70),CK70-$V70,"")</f>
        <v/>
      </c>
      <c r="CK70" s="49" t="str">
        <f t="shared" si="693"/>
        <v/>
      </c>
      <c r="CL70" s="49" t="str">
        <f t="shared" si="693"/>
        <v/>
      </c>
      <c r="CM70" s="49" t="str">
        <f t="shared" si="693"/>
        <v/>
      </c>
      <c r="CN70" s="49" t="str">
        <f t="shared" si="693"/>
        <v/>
      </c>
      <c r="CO70" s="49" t="str">
        <f t="shared" si="693"/>
        <v/>
      </c>
      <c r="CP70" s="49" t="str">
        <f t="shared" si="693"/>
        <v/>
      </c>
      <c r="CQ70" s="49" t="str">
        <f t="shared" si="693"/>
        <v/>
      </c>
      <c r="CR70" s="49" t="str">
        <f t="shared" si="693"/>
        <v/>
      </c>
      <c r="CS70" s="49" t="str">
        <f t="shared" si="693"/>
        <v/>
      </c>
      <c r="CT70" s="49" t="str">
        <f t="shared" si="693"/>
        <v/>
      </c>
      <c r="CU70" s="49" t="str">
        <f t="shared" si="693"/>
        <v/>
      </c>
      <c r="CV70" s="49" t="str">
        <f t="shared" si="693"/>
        <v/>
      </c>
      <c r="CW70" s="49" t="str">
        <f t="shared" si="693"/>
        <v/>
      </c>
      <c r="CX70" s="49" t="str">
        <f t="shared" si="693"/>
        <v/>
      </c>
      <c r="CY70" s="49" t="str">
        <f t="shared" si="693"/>
        <v/>
      </c>
      <c r="CZ70" s="49" t="str">
        <f t="shared" si="693"/>
        <v/>
      </c>
      <c r="DA70" s="49" t="str">
        <f t="shared" si="693"/>
        <v/>
      </c>
      <c r="DB70" s="49" t="str">
        <f t="shared" si="693"/>
        <v/>
      </c>
      <c r="DC70" s="49" t="str">
        <f t="shared" si="693"/>
        <v/>
      </c>
      <c r="DD70" s="49" t="str">
        <f t="shared" si="693"/>
        <v/>
      </c>
      <c r="DE70" s="49" t="str">
        <f t="shared" si="693"/>
        <v/>
      </c>
      <c r="DF70" s="49" t="str">
        <f t="shared" si="693"/>
        <v/>
      </c>
      <c r="DG70" s="49" t="str">
        <f t="shared" si="693"/>
        <v/>
      </c>
      <c r="DH70" s="49" t="str">
        <f t="shared" si="693"/>
        <v/>
      </c>
      <c r="DI70" s="49" t="str">
        <f t="shared" si="693"/>
        <v/>
      </c>
      <c r="DJ70" s="49" t="str">
        <f t="shared" si="693"/>
        <v/>
      </c>
      <c r="DK70" s="49" t="str">
        <f t="shared" si="693"/>
        <v/>
      </c>
      <c r="DL70" s="49" t="str">
        <f t="shared" si="693"/>
        <v/>
      </c>
      <c r="DM70" s="49" t="str">
        <f t="shared" si="693"/>
        <v/>
      </c>
      <c r="DN70" s="49" t="str">
        <f t="shared" si="693"/>
        <v/>
      </c>
      <c r="DO70" s="49" t="str">
        <f t="shared" si="693"/>
        <v/>
      </c>
      <c r="DP70" s="49" t="str">
        <f t="shared" si="693"/>
        <v/>
      </c>
      <c r="DQ70" s="49" t="str">
        <f t="shared" si="693"/>
        <v/>
      </c>
      <c r="DR70" s="49" t="str">
        <f t="shared" si="693"/>
        <v/>
      </c>
      <c r="DS70" s="183" t="str">
        <f t="shared" si="690"/>
        <v/>
      </c>
      <c r="DT70" s="49" t="str">
        <f t="shared" si="691"/>
        <v/>
      </c>
      <c r="DU70" s="49" t="str">
        <f t="shared" ref="DU70:GF73" si="694">IF(ISNONTEXT($V70),DT70+$V70,"")</f>
        <v/>
      </c>
      <c r="DV70" s="49" t="str">
        <f t="shared" si="694"/>
        <v/>
      </c>
      <c r="DW70" s="49" t="str">
        <f t="shared" si="694"/>
        <v/>
      </c>
      <c r="DX70" s="49" t="str">
        <f t="shared" si="694"/>
        <v/>
      </c>
      <c r="DY70" s="49" t="str">
        <f t="shared" si="694"/>
        <v/>
      </c>
      <c r="DZ70" s="49" t="str">
        <f t="shared" si="694"/>
        <v/>
      </c>
      <c r="EA70" s="49" t="str">
        <f t="shared" si="694"/>
        <v/>
      </c>
      <c r="EB70" s="49" t="str">
        <f t="shared" si="694"/>
        <v/>
      </c>
      <c r="EC70" s="49" t="str">
        <f t="shared" si="694"/>
        <v/>
      </c>
      <c r="ED70" s="49" t="str">
        <f t="shared" si="694"/>
        <v/>
      </c>
      <c r="EE70" s="49" t="str">
        <f t="shared" si="694"/>
        <v/>
      </c>
      <c r="EF70" s="49" t="str">
        <f t="shared" si="694"/>
        <v/>
      </c>
      <c r="EG70" s="49" t="str">
        <f t="shared" si="694"/>
        <v/>
      </c>
      <c r="EH70" s="49" t="str">
        <f t="shared" si="694"/>
        <v/>
      </c>
      <c r="EI70" s="49" t="str">
        <f t="shared" si="694"/>
        <v/>
      </c>
      <c r="EJ70" s="49" t="str">
        <f t="shared" si="694"/>
        <v/>
      </c>
      <c r="EK70" s="49" t="str">
        <f t="shared" si="694"/>
        <v/>
      </c>
      <c r="EL70" s="49" t="str">
        <f t="shared" si="694"/>
        <v/>
      </c>
      <c r="EM70" s="49" t="str">
        <f t="shared" si="694"/>
        <v/>
      </c>
      <c r="EN70" s="49" t="str">
        <f t="shared" si="694"/>
        <v/>
      </c>
      <c r="EO70" s="49" t="str">
        <f t="shared" si="694"/>
        <v/>
      </c>
      <c r="EP70" s="49" t="str">
        <f t="shared" si="694"/>
        <v/>
      </c>
      <c r="EQ70" s="49" t="str">
        <f t="shared" si="694"/>
        <v/>
      </c>
      <c r="ER70" s="49" t="str">
        <f t="shared" si="694"/>
        <v/>
      </c>
      <c r="ES70" s="49" t="str">
        <f t="shared" si="694"/>
        <v/>
      </c>
      <c r="ET70" s="49" t="str">
        <f t="shared" si="694"/>
        <v/>
      </c>
      <c r="EU70" s="49" t="str">
        <f t="shared" si="694"/>
        <v/>
      </c>
      <c r="EV70" s="49" t="str">
        <f t="shared" si="694"/>
        <v/>
      </c>
      <c r="EW70" s="49" t="str">
        <f t="shared" si="694"/>
        <v/>
      </c>
      <c r="EX70" s="49" t="str">
        <f t="shared" si="694"/>
        <v/>
      </c>
      <c r="EY70" s="49" t="str">
        <f t="shared" si="694"/>
        <v/>
      </c>
      <c r="EZ70" s="49" t="str">
        <f t="shared" si="694"/>
        <v/>
      </c>
      <c r="FA70" s="49" t="str">
        <f t="shared" si="694"/>
        <v/>
      </c>
      <c r="FB70" s="49" t="str">
        <f t="shared" si="694"/>
        <v/>
      </c>
      <c r="FC70" s="49" t="str">
        <f t="shared" si="694"/>
        <v/>
      </c>
      <c r="FD70" s="49" t="str">
        <f t="shared" si="694"/>
        <v/>
      </c>
      <c r="FE70" s="49" t="str">
        <f t="shared" si="694"/>
        <v/>
      </c>
      <c r="FF70" s="49" t="str">
        <f t="shared" si="694"/>
        <v/>
      </c>
      <c r="FG70" s="49" t="str">
        <f t="shared" si="694"/>
        <v/>
      </c>
      <c r="FH70" s="49" t="str">
        <f t="shared" si="694"/>
        <v/>
      </c>
      <c r="FI70" s="49" t="str">
        <f t="shared" si="694"/>
        <v/>
      </c>
      <c r="FJ70" s="49" t="str">
        <f t="shared" si="694"/>
        <v/>
      </c>
      <c r="FK70" s="49" t="str">
        <f t="shared" si="694"/>
        <v/>
      </c>
      <c r="FL70" s="49" t="str">
        <f t="shared" si="694"/>
        <v/>
      </c>
      <c r="FM70" s="49" t="str">
        <f t="shared" si="694"/>
        <v/>
      </c>
      <c r="FN70" s="49" t="str">
        <f t="shared" si="694"/>
        <v/>
      </c>
      <c r="FO70" s="49" t="str">
        <f t="shared" si="694"/>
        <v/>
      </c>
      <c r="FP70" s="49" t="str">
        <f t="shared" si="694"/>
        <v/>
      </c>
      <c r="FQ70" s="49" t="str">
        <f t="shared" si="694"/>
        <v/>
      </c>
      <c r="FR70" s="49" t="str">
        <f t="shared" si="694"/>
        <v/>
      </c>
      <c r="FS70" s="49" t="str">
        <f t="shared" si="694"/>
        <v/>
      </c>
      <c r="FT70" s="49" t="str">
        <f t="shared" si="694"/>
        <v/>
      </c>
      <c r="FU70" s="49" t="str">
        <f t="shared" si="694"/>
        <v/>
      </c>
      <c r="FV70" s="49" t="str">
        <f t="shared" si="694"/>
        <v/>
      </c>
      <c r="FW70" s="49" t="str">
        <f t="shared" si="694"/>
        <v/>
      </c>
      <c r="FX70" s="49" t="str">
        <f t="shared" si="694"/>
        <v/>
      </c>
      <c r="FY70" s="49" t="str">
        <f t="shared" si="694"/>
        <v/>
      </c>
      <c r="FZ70" s="49" t="str">
        <f t="shared" si="694"/>
        <v/>
      </c>
      <c r="GA70" s="49" t="str">
        <f t="shared" si="694"/>
        <v/>
      </c>
      <c r="GB70" s="49" t="str">
        <f t="shared" si="694"/>
        <v/>
      </c>
      <c r="GC70" s="49" t="str">
        <f t="shared" si="694"/>
        <v/>
      </c>
      <c r="GD70" s="49" t="str">
        <f t="shared" si="694"/>
        <v/>
      </c>
      <c r="GE70" s="49" t="str">
        <f t="shared" si="694"/>
        <v/>
      </c>
      <c r="GF70" s="49" t="str">
        <f t="shared" si="694"/>
        <v/>
      </c>
      <c r="GG70" s="49" t="str">
        <f t="shared" si="477"/>
        <v/>
      </c>
      <c r="GH70" s="49" t="str">
        <f t="shared" si="477"/>
        <v/>
      </c>
      <c r="GI70" s="49" t="str">
        <f t="shared" si="477"/>
        <v/>
      </c>
      <c r="GJ70" s="49" t="str">
        <f t="shared" si="477"/>
        <v/>
      </c>
      <c r="GK70" s="49" t="str">
        <f t="shared" si="477"/>
        <v/>
      </c>
      <c r="GL70" s="49" t="str">
        <f t="shared" si="477"/>
        <v/>
      </c>
      <c r="GM70" s="49" t="str">
        <f t="shared" si="477"/>
        <v/>
      </c>
      <c r="GN70" s="49" t="str">
        <f t="shared" si="477"/>
        <v/>
      </c>
      <c r="GO70" s="49" t="str">
        <f t="shared" si="477"/>
        <v/>
      </c>
      <c r="GP70" s="49" t="str">
        <f t="shared" si="477"/>
        <v/>
      </c>
      <c r="GQ70" s="49" t="str">
        <f t="shared" si="477"/>
        <v/>
      </c>
      <c r="GR70" s="49" t="str">
        <f t="shared" si="477"/>
        <v/>
      </c>
      <c r="GS70" s="49" t="str">
        <f t="shared" si="477"/>
        <v/>
      </c>
      <c r="GT70" s="49" t="str">
        <f t="shared" si="477"/>
        <v/>
      </c>
      <c r="GU70" s="49" t="str">
        <f t="shared" si="477"/>
        <v/>
      </c>
      <c r="GV70" s="49" t="str">
        <f t="shared" si="477"/>
        <v/>
      </c>
      <c r="GW70" s="49" t="str">
        <f t="shared" si="477"/>
        <v/>
      </c>
      <c r="GX70" s="49" t="str">
        <f t="shared" si="477"/>
        <v/>
      </c>
      <c r="GY70" s="49" t="str">
        <f t="shared" si="477"/>
        <v/>
      </c>
      <c r="GZ70" s="49" t="str">
        <f t="shared" si="477"/>
        <v/>
      </c>
      <c r="HA70" s="49" t="str">
        <f t="shared" si="477"/>
        <v/>
      </c>
      <c r="HB70" s="49" t="str">
        <f t="shared" si="477"/>
        <v/>
      </c>
      <c r="HC70" s="49" t="str">
        <f t="shared" si="477"/>
        <v/>
      </c>
      <c r="HD70" s="49" t="str">
        <f t="shared" si="477"/>
        <v/>
      </c>
      <c r="HE70" s="49" t="str">
        <f t="shared" si="477"/>
        <v/>
      </c>
      <c r="HF70" s="49" t="str">
        <f t="shared" si="477"/>
        <v/>
      </c>
      <c r="HG70" s="49" t="str">
        <f t="shared" si="477"/>
        <v/>
      </c>
      <c r="HH70" s="49" t="str">
        <f t="shared" si="477"/>
        <v/>
      </c>
      <c r="HI70" s="49" t="str">
        <f t="shared" si="477"/>
        <v/>
      </c>
      <c r="HJ70" s="49" t="str">
        <f t="shared" si="477"/>
        <v/>
      </c>
      <c r="HK70" s="49" t="str">
        <f t="shared" si="477"/>
        <v/>
      </c>
      <c r="HL70" s="49" t="str">
        <f t="shared" si="477"/>
        <v/>
      </c>
      <c r="HM70" s="49" t="str">
        <f t="shared" si="477"/>
        <v/>
      </c>
      <c r="HN70" s="49" t="str">
        <f t="shared" si="477"/>
        <v/>
      </c>
      <c r="HO70" s="49" t="str">
        <f t="shared" si="477"/>
        <v/>
      </c>
      <c r="HP70" s="169" t="e">
        <f t="shared" si="483"/>
        <v>#N/A</v>
      </c>
      <c r="HQ70" s="169" t="e">
        <f t="shared" si="484"/>
        <v>#N/A</v>
      </c>
      <c r="HR70" s="169" t="e">
        <f t="shared" si="485"/>
        <v>#N/A</v>
      </c>
      <c r="HS70" s="169" t="e">
        <f t="shared" si="486"/>
        <v>#N/A</v>
      </c>
      <c r="HT70" s="169" t="e">
        <f t="shared" si="487"/>
        <v>#N/A</v>
      </c>
      <c r="HU70" s="169" t="e">
        <f t="shared" si="488"/>
        <v>#N/A</v>
      </c>
      <c r="HV70" s="169" t="e">
        <f t="shared" si="489"/>
        <v>#N/A</v>
      </c>
      <c r="HW70" s="169" t="e">
        <f t="shared" si="490"/>
        <v>#N/A</v>
      </c>
      <c r="HX70" s="169" t="e">
        <f t="shared" si="491"/>
        <v>#N/A</v>
      </c>
      <c r="HY70" s="169" t="e">
        <f t="shared" si="492"/>
        <v>#N/A</v>
      </c>
      <c r="HZ70" s="169" t="e">
        <f t="shared" si="493"/>
        <v>#N/A</v>
      </c>
      <c r="IA70" s="169" t="e">
        <f t="shared" si="494"/>
        <v>#N/A</v>
      </c>
      <c r="IB70" s="169" t="e">
        <f t="shared" si="495"/>
        <v>#N/A</v>
      </c>
      <c r="IC70" s="169" t="e">
        <f t="shared" si="496"/>
        <v>#N/A</v>
      </c>
      <c r="ID70" s="169" t="e">
        <f t="shared" si="497"/>
        <v>#N/A</v>
      </c>
      <c r="IE70" s="169" t="e">
        <f t="shared" si="498"/>
        <v>#N/A</v>
      </c>
      <c r="IF70" s="169" t="e">
        <f t="shared" si="499"/>
        <v>#N/A</v>
      </c>
      <c r="IG70" s="169" t="e">
        <f t="shared" si="500"/>
        <v>#N/A</v>
      </c>
      <c r="IH70" s="169" t="e">
        <f t="shared" si="501"/>
        <v>#N/A</v>
      </c>
      <c r="II70" s="169" t="e">
        <f t="shared" si="502"/>
        <v>#N/A</v>
      </c>
      <c r="IJ70" s="169" t="e">
        <f t="shared" si="503"/>
        <v>#N/A</v>
      </c>
      <c r="IK70" s="169" t="e">
        <f t="shared" si="504"/>
        <v>#N/A</v>
      </c>
      <c r="IL70" s="169" t="e">
        <f t="shared" si="505"/>
        <v>#N/A</v>
      </c>
      <c r="IM70" s="169" t="e">
        <f t="shared" si="506"/>
        <v>#N/A</v>
      </c>
      <c r="IN70" s="169" t="e">
        <f t="shared" si="507"/>
        <v>#N/A</v>
      </c>
      <c r="IO70" s="169" t="e">
        <f t="shared" si="508"/>
        <v>#N/A</v>
      </c>
      <c r="IP70" s="169" t="e">
        <f t="shared" si="509"/>
        <v>#N/A</v>
      </c>
      <c r="IQ70" s="169" t="e">
        <f t="shared" si="510"/>
        <v>#N/A</v>
      </c>
      <c r="IR70" s="169" t="e">
        <f t="shared" si="511"/>
        <v>#N/A</v>
      </c>
      <c r="IS70" s="169" t="e">
        <f t="shared" si="512"/>
        <v>#N/A</v>
      </c>
      <c r="IT70" s="169" t="e">
        <f t="shared" si="513"/>
        <v>#N/A</v>
      </c>
      <c r="IU70" s="169" t="e">
        <f t="shared" si="514"/>
        <v>#N/A</v>
      </c>
      <c r="IV70" s="169" t="e">
        <f t="shared" si="515"/>
        <v>#N/A</v>
      </c>
      <c r="IW70" s="169" t="e">
        <f t="shared" si="516"/>
        <v>#N/A</v>
      </c>
      <c r="IX70" s="169" t="e">
        <f t="shared" si="517"/>
        <v>#N/A</v>
      </c>
      <c r="IY70" s="169" t="e">
        <f t="shared" si="518"/>
        <v>#N/A</v>
      </c>
      <c r="IZ70" s="169" t="e">
        <f t="shared" si="519"/>
        <v>#N/A</v>
      </c>
      <c r="JA70" s="169" t="e">
        <f t="shared" si="520"/>
        <v>#N/A</v>
      </c>
      <c r="JB70" s="169" t="e">
        <f t="shared" si="521"/>
        <v>#N/A</v>
      </c>
      <c r="JC70" s="169" t="e">
        <f t="shared" si="522"/>
        <v>#N/A</v>
      </c>
      <c r="JD70" s="169" t="e">
        <f t="shared" si="523"/>
        <v>#N/A</v>
      </c>
      <c r="JE70" s="169" t="e">
        <f t="shared" si="524"/>
        <v>#N/A</v>
      </c>
      <c r="JF70" s="169" t="e">
        <f t="shared" si="525"/>
        <v>#N/A</v>
      </c>
      <c r="JG70" s="169" t="e">
        <f t="shared" si="526"/>
        <v>#N/A</v>
      </c>
      <c r="JH70" s="169" t="e">
        <f t="shared" si="527"/>
        <v>#N/A</v>
      </c>
      <c r="JI70" s="169" t="e">
        <f t="shared" si="528"/>
        <v>#N/A</v>
      </c>
      <c r="JJ70" s="169" t="e">
        <f t="shared" si="529"/>
        <v>#N/A</v>
      </c>
      <c r="JK70" s="169" t="e">
        <f t="shared" si="530"/>
        <v>#N/A</v>
      </c>
      <c r="JL70" s="169" t="e">
        <f t="shared" si="531"/>
        <v>#N/A</v>
      </c>
      <c r="JM70" s="169" t="e">
        <f t="shared" si="532"/>
        <v>#N/A</v>
      </c>
      <c r="JN70" s="169" t="e">
        <f t="shared" si="533"/>
        <v>#N/A</v>
      </c>
      <c r="JO70" s="169" t="e">
        <f t="shared" si="534"/>
        <v>#N/A</v>
      </c>
      <c r="JP70" s="169" t="e">
        <f t="shared" si="535"/>
        <v>#N/A</v>
      </c>
      <c r="JQ70" s="169" t="e">
        <f t="shared" si="536"/>
        <v>#N/A</v>
      </c>
      <c r="JR70" s="169" t="e">
        <f t="shared" si="537"/>
        <v>#N/A</v>
      </c>
      <c r="JS70" s="169" t="e">
        <f t="shared" si="538"/>
        <v>#N/A</v>
      </c>
      <c r="JT70" s="169" t="e">
        <f t="shared" si="539"/>
        <v>#N/A</v>
      </c>
      <c r="JU70" s="169" t="e">
        <f t="shared" si="540"/>
        <v>#N/A</v>
      </c>
      <c r="JV70" s="169" t="e">
        <f t="shared" si="541"/>
        <v>#N/A</v>
      </c>
      <c r="JW70" s="169" t="e">
        <f t="shared" si="542"/>
        <v>#N/A</v>
      </c>
      <c r="JX70" s="169" t="e">
        <f t="shared" si="543"/>
        <v>#N/A</v>
      </c>
      <c r="JY70" s="169" t="e">
        <f t="shared" si="544"/>
        <v>#N/A</v>
      </c>
      <c r="JZ70" s="169" t="e">
        <f t="shared" si="545"/>
        <v>#N/A</v>
      </c>
      <c r="KA70" s="169" t="e">
        <f t="shared" si="546"/>
        <v>#N/A</v>
      </c>
      <c r="KB70" s="169" t="e">
        <f t="shared" si="547"/>
        <v>#N/A</v>
      </c>
      <c r="KC70" s="169" t="e">
        <f t="shared" si="548"/>
        <v>#N/A</v>
      </c>
      <c r="KD70" s="169" t="e">
        <f t="shared" si="549"/>
        <v>#N/A</v>
      </c>
      <c r="KE70" s="169" t="e">
        <f t="shared" si="550"/>
        <v>#N/A</v>
      </c>
      <c r="KF70" s="169" t="e">
        <f t="shared" si="551"/>
        <v>#N/A</v>
      </c>
      <c r="KG70" s="169" t="e">
        <f t="shared" si="552"/>
        <v>#N/A</v>
      </c>
      <c r="KH70" s="169" t="e">
        <f t="shared" si="553"/>
        <v>#N/A</v>
      </c>
      <c r="KI70" s="169" t="e">
        <f t="shared" si="554"/>
        <v>#N/A</v>
      </c>
      <c r="KJ70" s="169" t="e">
        <f t="shared" si="555"/>
        <v>#N/A</v>
      </c>
      <c r="KK70" s="169" t="e">
        <f t="shared" si="556"/>
        <v>#N/A</v>
      </c>
      <c r="KL70" s="169" t="e">
        <f t="shared" si="557"/>
        <v>#N/A</v>
      </c>
      <c r="KM70" s="169" t="e">
        <f t="shared" si="558"/>
        <v>#N/A</v>
      </c>
      <c r="KN70" s="169" t="e">
        <f t="shared" si="559"/>
        <v>#N/A</v>
      </c>
      <c r="KO70" s="169" t="e">
        <f t="shared" si="560"/>
        <v>#N/A</v>
      </c>
      <c r="KP70" s="169" t="e">
        <f t="shared" si="561"/>
        <v>#N/A</v>
      </c>
      <c r="KQ70" s="169" t="e">
        <f t="shared" si="562"/>
        <v>#N/A</v>
      </c>
      <c r="KR70" s="169" t="e">
        <f t="shared" si="563"/>
        <v>#N/A</v>
      </c>
      <c r="KS70" s="169" t="e">
        <f t="shared" si="564"/>
        <v>#N/A</v>
      </c>
      <c r="KT70" s="169" t="e">
        <f t="shared" si="565"/>
        <v>#N/A</v>
      </c>
      <c r="KU70" s="169" t="e">
        <f t="shared" si="566"/>
        <v>#N/A</v>
      </c>
      <c r="KV70" s="169" t="e">
        <f t="shared" si="567"/>
        <v>#N/A</v>
      </c>
      <c r="KW70" s="169" t="e">
        <f t="shared" si="568"/>
        <v>#N/A</v>
      </c>
      <c r="KX70" s="169" t="e">
        <f t="shared" si="569"/>
        <v>#N/A</v>
      </c>
      <c r="KY70" s="169" t="e">
        <f t="shared" si="570"/>
        <v>#N/A</v>
      </c>
      <c r="KZ70" s="169" t="e">
        <f t="shared" si="571"/>
        <v>#N/A</v>
      </c>
      <c r="LA70" s="169" t="e">
        <f t="shared" si="572"/>
        <v>#N/A</v>
      </c>
      <c r="LB70" s="169" t="e">
        <f t="shared" si="573"/>
        <v>#N/A</v>
      </c>
      <c r="LC70" s="169" t="e">
        <f t="shared" si="574"/>
        <v>#N/A</v>
      </c>
      <c r="LD70" s="169" t="e">
        <f t="shared" si="575"/>
        <v>#N/A</v>
      </c>
      <c r="LE70" s="169" t="e">
        <f t="shared" si="576"/>
        <v>#N/A</v>
      </c>
      <c r="LF70" s="169" t="e">
        <f t="shared" si="577"/>
        <v>#N/A</v>
      </c>
      <c r="LG70" s="169" t="e">
        <f t="shared" si="578"/>
        <v>#N/A</v>
      </c>
      <c r="LH70" s="169" t="e">
        <f t="shared" si="579"/>
        <v>#N/A</v>
      </c>
      <c r="LI70" s="169" t="e">
        <f t="shared" si="580"/>
        <v>#N/A</v>
      </c>
      <c r="LJ70" s="169" t="e">
        <f t="shared" si="581"/>
        <v>#N/A</v>
      </c>
      <c r="LK70" s="169" t="e">
        <f t="shared" si="582"/>
        <v>#N/A</v>
      </c>
      <c r="LL70" s="169" t="e">
        <f t="shared" si="583"/>
        <v>#N/A</v>
      </c>
      <c r="LM70" s="169" t="e">
        <f t="shared" si="584"/>
        <v>#N/A</v>
      </c>
      <c r="LN70" s="169" t="e">
        <f t="shared" si="585"/>
        <v>#N/A</v>
      </c>
      <c r="LO70" s="169" t="e">
        <f t="shared" si="586"/>
        <v>#N/A</v>
      </c>
      <c r="LP70" s="169" t="e">
        <f t="shared" si="587"/>
        <v>#N/A</v>
      </c>
      <c r="LQ70" s="169" t="e">
        <f t="shared" si="588"/>
        <v>#N/A</v>
      </c>
      <c r="LR70" s="169" t="e">
        <f t="shared" si="589"/>
        <v>#N/A</v>
      </c>
      <c r="LS70" s="169" t="e">
        <f t="shared" si="590"/>
        <v>#N/A</v>
      </c>
      <c r="LT70" s="169" t="e">
        <f t="shared" si="591"/>
        <v>#N/A</v>
      </c>
      <c r="LU70" s="169" t="e">
        <f t="shared" si="592"/>
        <v>#N/A</v>
      </c>
      <c r="LV70" s="169" t="e">
        <f t="shared" si="593"/>
        <v>#N/A</v>
      </c>
      <c r="LW70" s="169" t="e">
        <f t="shared" si="594"/>
        <v>#N/A</v>
      </c>
      <c r="LX70" s="169" t="e">
        <f t="shared" si="595"/>
        <v>#N/A</v>
      </c>
      <c r="LY70" s="169" t="e">
        <f t="shared" si="596"/>
        <v>#N/A</v>
      </c>
      <c r="LZ70" s="169" t="e">
        <f t="shared" si="597"/>
        <v>#N/A</v>
      </c>
      <c r="MA70" s="169" t="e">
        <f t="shared" si="598"/>
        <v>#N/A</v>
      </c>
      <c r="MB70" s="169" t="e">
        <f t="shared" si="599"/>
        <v>#N/A</v>
      </c>
      <c r="MC70" s="169" t="e">
        <f t="shared" si="600"/>
        <v>#N/A</v>
      </c>
      <c r="MD70" s="169" t="e">
        <f t="shared" si="601"/>
        <v>#N/A</v>
      </c>
      <c r="ME70" s="169" t="e">
        <f t="shared" si="602"/>
        <v>#N/A</v>
      </c>
      <c r="MF70" s="169" t="e">
        <f t="shared" si="603"/>
        <v>#N/A</v>
      </c>
      <c r="MG70" s="169" t="e">
        <f t="shared" si="604"/>
        <v>#N/A</v>
      </c>
      <c r="MH70" s="169" t="e">
        <f t="shared" si="605"/>
        <v>#N/A</v>
      </c>
      <c r="MI70" s="169" t="e">
        <f t="shared" si="606"/>
        <v>#N/A</v>
      </c>
      <c r="MJ70" s="169" t="e">
        <f t="shared" si="607"/>
        <v>#N/A</v>
      </c>
      <c r="MK70" s="169" t="e">
        <f t="shared" si="608"/>
        <v>#N/A</v>
      </c>
      <c r="ML70" s="169" t="e">
        <f t="shared" si="609"/>
        <v>#N/A</v>
      </c>
      <c r="MM70" s="169" t="e">
        <f t="shared" si="610"/>
        <v>#N/A</v>
      </c>
      <c r="MN70" s="169" t="e">
        <f t="shared" si="611"/>
        <v>#N/A</v>
      </c>
      <c r="MO70" s="169" t="e">
        <f t="shared" si="612"/>
        <v>#N/A</v>
      </c>
      <c r="MP70" s="169" t="e">
        <f t="shared" si="613"/>
        <v>#N/A</v>
      </c>
      <c r="MQ70" s="169" t="e">
        <f t="shared" si="614"/>
        <v>#N/A</v>
      </c>
      <c r="MR70" s="169" t="e">
        <f t="shared" si="615"/>
        <v>#N/A</v>
      </c>
      <c r="MS70" s="169" t="e">
        <f t="shared" si="616"/>
        <v>#N/A</v>
      </c>
      <c r="MT70" s="169" t="e">
        <f t="shared" si="617"/>
        <v>#N/A</v>
      </c>
      <c r="MU70" s="169" t="e">
        <f t="shared" si="618"/>
        <v>#N/A</v>
      </c>
      <c r="MV70" s="169" t="e">
        <f t="shared" si="619"/>
        <v>#N/A</v>
      </c>
      <c r="MW70" s="169" t="e">
        <f t="shared" si="620"/>
        <v>#N/A</v>
      </c>
      <c r="MX70" s="169" t="e">
        <f t="shared" si="621"/>
        <v>#N/A</v>
      </c>
      <c r="MY70" s="169" t="e">
        <f t="shared" si="622"/>
        <v>#N/A</v>
      </c>
      <c r="MZ70" s="169" t="e">
        <f t="shared" si="623"/>
        <v>#N/A</v>
      </c>
      <c r="NA70" s="169" t="e">
        <f t="shared" si="624"/>
        <v>#N/A</v>
      </c>
      <c r="NB70" s="169" t="e">
        <f t="shared" si="625"/>
        <v>#N/A</v>
      </c>
      <c r="NC70" s="169" t="e">
        <f t="shared" si="626"/>
        <v>#N/A</v>
      </c>
      <c r="ND70" s="169" t="e">
        <f t="shared" si="627"/>
        <v>#N/A</v>
      </c>
      <c r="NE70" s="169" t="e">
        <f t="shared" si="628"/>
        <v>#N/A</v>
      </c>
      <c r="NF70" s="169" t="e">
        <f t="shared" si="629"/>
        <v>#N/A</v>
      </c>
      <c r="NG70" s="169" t="e">
        <f t="shared" si="630"/>
        <v>#N/A</v>
      </c>
      <c r="NH70" s="169" t="e">
        <f t="shared" si="631"/>
        <v>#N/A</v>
      </c>
      <c r="NI70" s="169" t="e">
        <f t="shared" si="632"/>
        <v>#N/A</v>
      </c>
      <c r="NJ70" s="169" t="e">
        <f t="shared" si="633"/>
        <v>#N/A</v>
      </c>
      <c r="NK70" s="169" t="e">
        <f t="shared" si="634"/>
        <v>#N/A</v>
      </c>
      <c r="NL70" s="169" t="e">
        <f t="shared" si="635"/>
        <v>#N/A</v>
      </c>
      <c r="NM70" s="169" t="e">
        <f t="shared" si="636"/>
        <v>#N/A</v>
      </c>
      <c r="NN70" s="169" t="e">
        <f t="shared" si="637"/>
        <v>#N/A</v>
      </c>
      <c r="NO70" s="169" t="e">
        <f t="shared" si="638"/>
        <v>#N/A</v>
      </c>
      <c r="NP70" s="169" t="e">
        <f t="shared" si="639"/>
        <v>#N/A</v>
      </c>
      <c r="NQ70" s="169" t="e">
        <f t="shared" si="640"/>
        <v>#N/A</v>
      </c>
      <c r="NR70" s="169" t="e">
        <f t="shared" si="641"/>
        <v>#N/A</v>
      </c>
      <c r="NS70" s="169" t="e">
        <f t="shared" si="642"/>
        <v>#N/A</v>
      </c>
      <c r="NT70" s="169" t="e">
        <f t="shared" si="643"/>
        <v>#N/A</v>
      </c>
      <c r="NU70" s="169" t="e">
        <f t="shared" si="644"/>
        <v>#N/A</v>
      </c>
      <c r="NV70" s="169" t="e">
        <f t="shared" si="645"/>
        <v>#N/A</v>
      </c>
      <c r="NW70" s="169" t="e">
        <f t="shared" si="646"/>
        <v>#N/A</v>
      </c>
      <c r="NX70" s="169" t="e">
        <f t="shared" si="647"/>
        <v>#N/A</v>
      </c>
      <c r="NY70" s="169" t="e">
        <f t="shared" si="648"/>
        <v>#N/A</v>
      </c>
      <c r="NZ70" s="169" t="e">
        <f t="shared" si="649"/>
        <v>#N/A</v>
      </c>
      <c r="OA70" s="169" t="e">
        <f t="shared" si="650"/>
        <v>#N/A</v>
      </c>
      <c r="OB70" s="169" t="e">
        <f t="shared" si="651"/>
        <v>#N/A</v>
      </c>
      <c r="OC70" s="169" t="e">
        <f t="shared" si="652"/>
        <v>#N/A</v>
      </c>
      <c r="OD70" s="169" t="e">
        <f t="shared" si="653"/>
        <v>#N/A</v>
      </c>
      <c r="OE70" s="169" t="e">
        <f t="shared" si="654"/>
        <v>#N/A</v>
      </c>
      <c r="OF70" s="169" t="e">
        <f t="shared" si="655"/>
        <v>#N/A</v>
      </c>
      <c r="OG70" s="169" t="e">
        <f t="shared" si="656"/>
        <v>#N/A</v>
      </c>
      <c r="OH70" s="169" t="e">
        <f t="shared" si="657"/>
        <v>#N/A</v>
      </c>
      <c r="OI70" s="169" t="e">
        <f t="shared" si="658"/>
        <v>#N/A</v>
      </c>
      <c r="OJ70" s="169" t="e">
        <f t="shared" si="659"/>
        <v>#N/A</v>
      </c>
      <c r="OK70" s="169" t="e">
        <f t="shared" si="660"/>
        <v>#N/A</v>
      </c>
      <c r="OL70" s="169" t="e">
        <f t="shared" si="661"/>
        <v>#N/A</v>
      </c>
      <c r="OM70" s="169" t="e">
        <f t="shared" si="662"/>
        <v>#N/A</v>
      </c>
      <c r="ON70" s="169" t="e">
        <f t="shared" si="663"/>
        <v>#N/A</v>
      </c>
      <c r="OO70" s="169" t="e">
        <f t="shared" si="664"/>
        <v>#N/A</v>
      </c>
      <c r="OP70" s="169" t="e">
        <f t="shared" si="665"/>
        <v>#N/A</v>
      </c>
      <c r="OQ70" s="169" t="e">
        <f t="shared" si="666"/>
        <v>#N/A</v>
      </c>
      <c r="OR70" s="169" t="e">
        <f t="shared" si="667"/>
        <v>#N/A</v>
      </c>
      <c r="OS70" s="169" t="e">
        <f t="shared" si="668"/>
        <v>#N/A</v>
      </c>
      <c r="OT70" s="169" t="e">
        <f t="shared" si="669"/>
        <v>#N/A</v>
      </c>
      <c r="OU70" s="169" t="e">
        <f t="shared" si="670"/>
        <v>#N/A</v>
      </c>
      <c r="OV70" s="169" t="e">
        <f t="shared" si="671"/>
        <v>#N/A</v>
      </c>
      <c r="OW70" s="169" t="e">
        <f t="shared" si="672"/>
        <v>#N/A</v>
      </c>
      <c r="OX70" s="169" t="e">
        <f t="shared" si="673"/>
        <v>#N/A</v>
      </c>
      <c r="OY70" s="169" t="e">
        <f t="shared" si="674"/>
        <v>#N/A</v>
      </c>
      <c r="OZ70" s="169" t="e">
        <f t="shared" si="675"/>
        <v>#N/A</v>
      </c>
      <c r="PA70" s="169" t="e">
        <f t="shared" si="676"/>
        <v>#N/A</v>
      </c>
      <c r="PB70" s="169" t="e">
        <f t="shared" si="677"/>
        <v>#N/A</v>
      </c>
      <c r="PC70" s="169" t="e">
        <f t="shared" si="678"/>
        <v>#N/A</v>
      </c>
      <c r="PD70" s="169" t="e">
        <f t="shared" si="679"/>
        <v>#N/A</v>
      </c>
      <c r="PE70" s="169" t="e">
        <f t="shared" si="680"/>
        <v>#N/A</v>
      </c>
      <c r="PF70" s="169" t="e">
        <f t="shared" si="681"/>
        <v>#N/A</v>
      </c>
      <c r="PG70" s="169" t="e">
        <f t="shared" si="682"/>
        <v>#N/A</v>
      </c>
      <c r="PH70" s="169" t="e">
        <f t="shared" si="683"/>
        <v>#N/A</v>
      </c>
    </row>
    <row r="71" spans="1:424" hidden="1" x14ac:dyDescent="0.75">
      <c r="A71" s="4">
        <v>68</v>
      </c>
      <c r="B71" s="96" t="str">
        <f t="shared" si="684"/>
        <v/>
      </c>
      <c r="C71" s="95"/>
      <c r="D71" s="96" t="str">
        <f t="shared" si="685"/>
        <v/>
      </c>
      <c r="E71" s="124" t="str">
        <f t="shared" si="480"/>
        <v/>
      </c>
      <c r="F71" s="124" t="str">
        <f t="shared" si="481"/>
        <v/>
      </c>
      <c r="G71" s="73" t="str">
        <f t="shared" si="686"/>
        <v/>
      </c>
      <c r="H71" s="23"/>
      <c r="I71" s="57"/>
      <c r="J71" s="280"/>
      <c r="K71" s="74" t="str">
        <f>IF(AND(B71&gt;0,C71&gt;0,D71&gt;0),IF(ISBLANK(J71),IF(ISBLANK(H71),"",(D71-B71)*VLOOKUP(H71,VLookups!$A$4:$B$13,2,FALSE)),J71),"")</f>
        <v/>
      </c>
      <c r="L71" s="75" t="str">
        <f t="shared" si="482"/>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687"/>
        <v/>
      </c>
      <c r="W71" s="49" t="str">
        <f t="shared" si="688"/>
        <v/>
      </c>
      <c r="X71" s="49" t="str">
        <f t="shared" si="692"/>
        <v/>
      </c>
      <c r="Y71" s="49" t="str">
        <f t="shared" si="692"/>
        <v/>
      </c>
      <c r="Z71" s="49" t="str">
        <f t="shared" si="692"/>
        <v/>
      </c>
      <c r="AA71" s="49" t="str">
        <f t="shared" si="692"/>
        <v/>
      </c>
      <c r="AB71" s="49" t="str">
        <f t="shared" si="692"/>
        <v/>
      </c>
      <c r="AC71" s="49" t="str">
        <f t="shared" si="692"/>
        <v/>
      </c>
      <c r="AD71" s="49" t="str">
        <f t="shared" si="692"/>
        <v/>
      </c>
      <c r="AE71" s="49" t="str">
        <f t="shared" si="692"/>
        <v/>
      </c>
      <c r="AF71" s="49" t="str">
        <f t="shared" si="692"/>
        <v/>
      </c>
      <c r="AG71" s="49" t="str">
        <f t="shared" si="692"/>
        <v/>
      </c>
      <c r="AH71" s="49" t="str">
        <f t="shared" si="692"/>
        <v/>
      </c>
      <c r="AI71" s="49" t="str">
        <f t="shared" si="692"/>
        <v/>
      </c>
      <c r="AJ71" s="49" t="str">
        <f t="shared" si="692"/>
        <v/>
      </c>
      <c r="AK71" s="49" t="str">
        <f t="shared" si="692"/>
        <v/>
      </c>
      <c r="AL71" s="49" t="str">
        <f t="shared" si="692"/>
        <v/>
      </c>
      <c r="AM71" s="49" t="str">
        <f t="shared" si="692"/>
        <v/>
      </c>
      <c r="AN71" s="49" t="str">
        <f t="shared" si="692"/>
        <v/>
      </c>
      <c r="AO71" s="49" t="str">
        <f t="shared" si="692"/>
        <v/>
      </c>
      <c r="AP71" s="49" t="str">
        <f t="shared" si="692"/>
        <v/>
      </c>
      <c r="AQ71" s="49" t="str">
        <f t="shared" si="692"/>
        <v/>
      </c>
      <c r="AR71" s="49" t="str">
        <f t="shared" si="692"/>
        <v/>
      </c>
      <c r="AS71" s="49" t="str">
        <f t="shared" si="692"/>
        <v/>
      </c>
      <c r="AT71" s="49" t="str">
        <f t="shared" si="692"/>
        <v/>
      </c>
      <c r="AU71" s="49" t="str">
        <f t="shared" si="692"/>
        <v/>
      </c>
      <c r="AV71" s="49" t="str">
        <f t="shared" si="692"/>
        <v/>
      </c>
      <c r="AW71" s="49" t="str">
        <f t="shared" si="692"/>
        <v/>
      </c>
      <c r="AX71" s="49" t="str">
        <f t="shared" si="692"/>
        <v/>
      </c>
      <c r="AY71" s="49" t="str">
        <f t="shared" si="692"/>
        <v/>
      </c>
      <c r="AZ71" s="49" t="str">
        <f t="shared" si="692"/>
        <v/>
      </c>
      <c r="BA71" s="49" t="str">
        <f t="shared" si="692"/>
        <v/>
      </c>
      <c r="BB71" s="49" t="str">
        <f t="shared" si="692"/>
        <v/>
      </c>
      <c r="BC71" s="49" t="str">
        <f t="shared" si="692"/>
        <v/>
      </c>
      <c r="BD71" s="49" t="str">
        <f t="shared" si="692"/>
        <v/>
      </c>
      <c r="BE71" s="49" t="str">
        <f t="shared" si="692"/>
        <v/>
      </c>
      <c r="BF71" s="49" t="str">
        <f t="shared" si="692"/>
        <v/>
      </c>
      <c r="BG71" s="49" t="str">
        <f t="shared" si="692"/>
        <v/>
      </c>
      <c r="BH71" s="49" t="str">
        <f t="shared" si="692"/>
        <v/>
      </c>
      <c r="BI71" s="49" t="str">
        <f t="shared" si="692"/>
        <v/>
      </c>
      <c r="BJ71" s="49" t="str">
        <f t="shared" si="692"/>
        <v/>
      </c>
      <c r="BK71" s="49" t="str">
        <f t="shared" si="692"/>
        <v/>
      </c>
      <c r="BL71" s="49" t="str">
        <f t="shared" si="692"/>
        <v/>
      </c>
      <c r="BM71" s="49" t="str">
        <f t="shared" si="692"/>
        <v/>
      </c>
      <c r="BN71" s="49" t="str">
        <f t="shared" si="692"/>
        <v/>
      </c>
      <c r="BO71" s="49" t="str">
        <f t="shared" si="692"/>
        <v/>
      </c>
      <c r="BP71" s="49" t="str">
        <f t="shared" si="692"/>
        <v/>
      </c>
      <c r="BQ71" s="49" t="str">
        <f t="shared" si="692"/>
        <v/>
      </c>
      <c r="BR71" s="49" t="str">
        <f t="shared" si="692"/>
        <v/>
      </c>
      <c r="BS71" s="49" t="str">
        <f t="shared" si="692"/>
        <v/>
      </c>
      <c r="BT71" s="49" t="str">
        <f t="shared" si="692"/>
        <v/>
      </c>
      <c r="BU71" s="49" t="str">
        <f t="shared" si="692"/>
        <v/>
      </c>
      <c r="BV71" s="49" t="str">
        <f t="shared" si="692"/>
        <v/>
      </c>
      <c r="BW71" s="49" t="str">
        <f t="shared" si="692"/>
        <v/>
      </c>
      <c r="BX71" s="49" t="str">
        <f t="shared" si="692"/>
        <v/>
      </c>
      <c r="BY71" s="49" t="str">
        <f t="shared" si="692"/>
        <v/>
      </c>
      <c r="BZ71" s="49" t="str">
        <f t="shared" si="692"/>
        <v/>
      </c>
      <c r="CA71" s="49" t="str">
        <f t="shared" si="692"/>
        <v/>
      </c>
      <c r="CB71" s="49" t="str">
        <f t="shared" si="692"/>
        <v/>
      </c>
      <c r="CC71" s="49" t="str">
        <f t="shared" si="692"/>
        <v/>
      </c>
      <c r="CD71" s="49" t="str">
        <f t="shared" si="692"/>
        <v/>
      </c>
      <c r="CE71" s="49" t="str">
        <f t="shared" si="692"/>
        <v/>
      </c>
      <c r="CF71" s="49" t="str">
        <f t="shared" si="692"/>
        <v/>
      </c>
      <c r="CG71" s="49" t="str">
        <f t="shared" si="692"/>
        <v/>
      </c>
      <c r="CH71" s="49" t="str">
        <f t="shared" si="692"/>
        <v/>
      </c>
      <c r="CI71" s="49" t="str">
        <f t="shared" si="692"/>
        <v/>
      </c>
      <c r="CJ71" s="49" t="str">
        <f t="shared" si="693"/>
        <v/>
      </c>
      <c r="CK71" s="49" t="str">
        <f t="shared" si="693"/>
        <v/>
      </c>
      <c r="CL71" s="49" t="str">
        <f t="shared" si="693"/>
        <v/>
      </c>
      <c r="CM71" s="49" t="str">
        <f t="shared" si="693"/>
        <v/>
      </c>
      <c r="CN71" s="49" t="str">
        <f t="shared" si="693"/>
        <v/>
      </c>
      <c r="CO71" s="49" t="str">
        <f t="shared" si="693"/>
        <v/>
      </c>
      <c r="CP71" s="49" t="str">
        <f t="shared" si="693"/>
        <v/>
      </c>
      <c r="CQ71" s="49" t="str">
        <f t="shared" si="693"/>
        <v/>
      </c>
      <c r="CR71" s="49" t="str">
        <f t="shared" si="693"/>
        <v/>
      </c>
      <c r="CS71" s="49" t="str">
        <f t="shared" si="693"/>
        <v/>
      </c>
      <c r="CT71" s="49" t="str">
        <f t="shared" si="693"/>
        <v/>
      </c>
      <c r="CU71" s="49" t="str">
        <f t="shared" si="693"/>
        <v/>
      </c>
      <c r="CV71" s="49" t="str">
        <f t="shared" si="693"/>
        <v/>
      </c>
      <c r="CW71" s="49" t="str">
        <f t="shared" si="693"/>
        <v/>
      </c>
      <c r="CX71" s="49" t="str">
        <f t="shared" si="693"/>
        <v/>
      </c>
      <c r="CY71" s="49" t="str">
        <f t="shared" si="693"/>
        <v/>
      </c>
      <c r="CZ71" s="49" t="str">
        <f t="shared" si="693"/>
        <v/>
      </c>
      <c r="DA71" s="49" t="str">
        <f t="shared" si="693"/>
        <v/>
      </c>
      <c r="DB71" s="49" t="str">
        <f t="shared" si="693"/>
        <v/>
      </c>
      <c r="DC71" s="49" t="str">
        <f t="shared" si="693"/>
        <v/>
      </c>
      <c r="DD71" s="49" t="str">
        <f t="shared" si="693"/>
        <v/>
      </c>
      <c r="DE71" s="49" t="str">
        <f t="shared" si="693"/>
        <v/>
      </c>
      <c r="DF71" s="49" t="str">
        <f t="shared" si="693"/>
        <v/>
      </c>
      <c r="DG71" s="49" t="str">
        <f t="shared" si="693"/>
        <v/>
      </c>
      <c r="DH71" s="49" t="str">
        <f t="shared" si="693"/>
        <v/>
      </c>
      <c r="DI71" s="49" t="str">
        <f t="shared" si="693"/>
        <v/>
      </c>
      <c r="DJ71" s="49" t="str">
        <f t="shared" si="693"/>
        <v/>
      </c>
      <c r="DK71" s="49" t="str">
        <f t="shared" si="693"/>
        <v/>
      </c>
      <c r="DL71" s="49" t="str">
        <f t="shared" si="693"/>
        <v/>
      </c>
      <c r="DM71" s="49" t="str">
        <f t="shared" si="693"/>
        <v/>
      </c>
      <c r="DN71" s="49" t="str">
        <f t="shared" si="693"/>
        <v/>
      </c>
      <c r="DO71" s="49" t="str">
        <f t="shared" si="693"/>
        <v/>
      </c>
      <c r="DP71" s="49" t="str">
        <f t="shared" si="693"/>
        <v/>
      </c>
      <c r="DQ71" s="49" t="str">
        <f t="shared" si="693"/>
        <v/>
      </c>
      <c r="DR71" s="49" t="str">
        <f t="shared" si="693"/>
        <v/>
      </c>
      <c r="DS71" s="183" t="str">
        <f t="shared" si="690"/>
        <v/>
      </c>
      <c r="DT71" s="49" t="str">
        <f t="shared" si="691"/>
        <v/>
      </c>
      <c r="DU71" s="49" t="str">
        <f t="shared" si="694"/>
        <v/>
      </c>
      <c r="DV71" s="49" t="str">
        <f t="shared" si="694"/>
        <v/>
      </c>
      <c r="DW71" s="49" t="str">
        <f t="shared" si="694"/>
        <v/>
      </c>
      <c r="DX71" s="49" t="str">
        <f t="shared" si="694"/>
        <v/>
      </c>
      <c r="DY71" s="49" t="str">
        <f t="shared" si="694"/>
        <v/>
      </c>
      <c r="DZ71" s="49" t="str">
        <f t="shared" si="694"/>
        <v/>
      </c>
      <c r="EA71" s="49" t="str">
        <f t="shared" si="694"/>
        <v/>
      </c>
      <c r="EB71" s="49" t="str">
        <f t="shared" si="694"/>
        <v/>
      </c>
      <c r="EC71" s="49" t="str">
        <f t="shared" si="694"/>
        <v/>
      </c>
      <c r="ED71" s="49" t="str">
        <f t="shared" si="694"/>
        <v/>
      </c>
      <c r="EE71" s="49" t="str">
        <f t="shared" si="694"/>
        <v/>
      </c>
      <c r="EF71" s="49" t="str">
        <f t="shared" si="694"/>
        <v/>
      </c>
      <c r="EG71" s="49" t="str">
        <f t="shared" si="694"/>
        <v/>
      </c>
      <c r="EH71" s="49" t="str">
        <f t="shared" si="694"/>
        <v/>
      </c>
      <c r="EI71" s="49" t="str">
        <f t="shared" si="694"/>
        <v/>
      </c>
      <c r="EJ71" s="49" t="str">
        <f t="shared" si="694"/>
        <v/>
      </c>
      <c r="EK71" s="49" t="str">
        <f t="shared" si="694"/>
        <v/>
      </c>
      <c r="EL71" s="49" t="str">
        <f t="shared" si="694"/>
        <v/>
      </c>
      <c r="EM71" s="49" t="str">
        <f t="shared" si="694"/>
        <v/>
      </c>
      <c r="EN71" s="49" t="str">
        <f t="shared" si="694"/>
        <v/>
      </c>
      <c r="EO71" s="49" t="str">
        <f t="shared" si="694"/>
        <v/>
      </c>
      <c r="EP71" s="49" t="str">
        <f t="shared" si="694"/>
        <v/>
      </c>
      <c r="EQ71" s="49" t="str">
        <f t="shared" si="694"/>
        <v/>
      </c>
      <c r="ER71" s="49" t="str">
        <f t="shared" si="694"/>
        <v/>
      </c>
      <c r="ES71" s="49" t="str">
        <f t="shared" si="694"/>
        <v/>
      </c>
      <c r="ET71" s="49" t="str">
        <f t="shared" si="694"/>
        <v/>
      </c>
      <c r="EU71" s="49" t="str">
        <f t="shared" si="694"/>
        <v/>
      </c>
      <c r="EV71" s="49" t="str">
        <f t="shared" si="694"/>
        <v/>
      </c>
      <c r="EW71" s="49" t="str">
        <f t="shared" si="694"/>
        <v/>
      </c>
      <c r="EX71" s="49" t="str">
        <f t="shared" si="694"/>
        <v/>
      </c>
      <c r="EY71" s="49" t="str">
        <f t="shared" si="694"/>
        <v/>
      </c>
      <c r="EZ71" s="49" t="str">
        <f t="shared" si="694"/>
        <v/>
      </c>
      <c r="FA71" s="49" t="str">
        <f t="shared" si="694"/>
        <v/>
      </c>
      <c r="FB71" s="49" t="str">
        <f t="shared" si="694"/>
        <v/>
      </c>
      <c r="FC71" s="49" t="str">
        <f t="shared" si="694"/>
        <v/>
      </c>
      <c r="FD71" s="49" t="str">
        <f t="shared" si="694"/>
        <v/>
      </c>
      <c r="FE71" s="49" t="str">
        <f t="shared" si="694"/>
        <v/>
      </c>
      <c r="FF71" s="49" t="str">
        <f t="shared" si="694"/>
        <v/>
      </c>
      <c r="FG71" s="49" t="str">
        <f t="shared" si="694"/>
        <v/>
      </c>
      <c r="FH71" s="49" t="str">
        <f t="shared" si="694"/>
        <v/>
      </c>
      <c r="FI71" s="49" t="str">
        <f t="shared" si="694"/>
        <v/>
      </c>
      <c r="FJ71" s="49" t="str">
        <f t="shared" si="694"/>
        <v/>
      </c>
      <c r="FK71" s="49" t="str">
        <f t="shared" si="694"/>
        <v/>
      </c>
      <c r="FL71" s="49" t="str">
        <f t="shared" si="694"/>
        <v/>
      </c>
      <c r="FM71" s="49" t="str">
        <f t="shared" si="694"/>
        <v/>
      </c>
      <c r="FN71" s="49" t="str">
        <f t="shared" si="694"/>
        <v/>
      </c>
      <c r="FO71" s="49" t="str">
        <f t="shared" si="694"/>
        <v/>
      </c>
      <c r="FP71" s="49" t="str">
        <f t="shared" si="694"/>
        <v/>
      </c>
      <c r="FQ71" s="49" t="str">
        <f t="shared" si="694"/>
        <v/>
      </c>
      <c r="FR71" s="49" t="str">
        <f t="shared" si="694"/>
        <v/>
      </c>
      <c r="FS71" s="49" t="str">
        <f t="shared" si="694"/>
        <v/>
      </c>
      <c r="FT71" s="49" t="str">
        <f t="shared" si="694"/>
        <v/>
      </c>
      <c r="FU71" s="49" t="str">
        <f t="shared" si="694"/>
        <v/>
      </c>
      <c r="FV71" s="49" t="str">
        <f t="shared" si="694"/>
        <v/>
      </c>
      <c r="FW71" s="49" t="str">
        <f t="shared" si="694"/>
        <v/>
      </c>
      <c r="FX71" s="49" t="str">
        <f t="shared" si="694"/>
        <v/>
      </c>
      <c r="FY71" s="49" t="str">
        <f t="shared" si="694"/>
        <v/>
      </c>
      <c r="FZ71" s="49" t="str">
        <f t="shared" si="694"/>
        <v/>
      </c>
      <c r="GA71" s="49" t="str">
        <f t="shared" si="694"/>
        <v/>
      </c>
      <c r="GB71" s="49" t="str">
        <f t="shared" si="694"/>
        <v/>
      </c>
      <c r="GC71" s="49" t="str">
        <f t="shared" si="694"/>
        <v/>
      </c>
      <c r="GD71" s="49" t="str">
        <f t="shared" si="694"/>
        <v/>
      </c>
      <c r="GE71" s="49" t="str">
        <f t="shared" si="694"/>
        <v/>
      </c>
      <c r="GF71" s="49" t="str">
        <f t="shared" si="694"/>
        <v/>
      </c>
      <c r="GG71" s="49" t="str">
        <f t="shared" si="477"/>
        <v/>
      </c>
      <c r="GH71" s="49" t="str">
        <f t="shared" si="477"/>
        <v/>
      </c>
      <c r="GI71" s="49" t="str">
        <f t="shared" si="477"/>
        <v/>
      </c>
      <c r="GJ71" s="49" t="str">
        <f t="shared" si="477"/>
        <v/>
      </c>
      <c r="GK71" s="49" t="str">
        <f t="shared" si="477"/>
        <v/>
      </c>
      <c r="GL71" s="49" t="str">
        <f t="shared" si="477"/>
        <v/>
      </c>
      <c r="GM71" s="49" t="str">
        <f t="shared" si="477"/>
        <v/>
      </c>
      <c r="GN71" s="49" t="str">
        <f t="shared" si="477"/>
        <v/>
      </c>
      <c r="GO71" s="49" t="str">
        <f t="shared" si="477"/>
        <v/>
      </c>
      <c r="GP71" s="49" t="str">
        <f t="shared" si="477"/>
        <v/>
      </c>
      <c r="GQ71" s="49" t="str">
        <f t="shared" si="477"/>
        <v/>
      </c>
      <c r="GR71" s="49" t="str">
        <f t="shared" si="477"/>
        <v/>
      </c>
      <c r="GS71" s="49" t="str">
        <f t="shared" si="477"/>
        <v/>
      </c>
      <c r="GT71" s="49" t="str">
        <f t="shared" si="477"/>
        <v/>
      </c>
      <c r="GU71" s="49" t="str">
        <f t="shared" si="477"/>
        <v/>
      </c>
      <c r="GV71" s="49" t="str">
        <f t="shared" si="477"/>
        <v/>
      </c>
      <c r="GW71" s="49" t="str">
        <f t="shared" si="477"/>
        <v/>
      </c>
      <c r="GX71" s="49" t="str">
        <f t="shared" si="477"/>
        <v/>
      </c>
      <c r="GY71" s="49" t="str">
        <f t="shared" si="477"/>
        <v/>
      </c>
      <c r="GZ71" s="49" t="str">
        <f t="shared" si="477"/>
        <v/>
      </c>
      <c r="HA71" s="49" t="str">
        <f t="shared" si="477"/>
        <v/>
      </c>
      <c r="HB71" s="49" t="str">
        <f t="shared" si="477"/>
        <v/>
      </c>
      <c r="HC71" s="49" t="str">
        <f t="shared" si="477"/>
        <v/>
      </c>
      <c r="HD71" s="49" t="str">
        <f t="shared" si="477"/>
        <v/>
      </c>
      <c r="HE71" s="49" t="str">
        <f t="shared" si="477"/>
        <v/>
      </c>
      <c r="HF71" s="49" t="str">
        <f t="shared" si="477"/>
        <v/>
      </c>
      <c r="HG71" s="49" t="str">
        <f t="shared" si="477"/>
        <v/>
      </c>
      <c r="HH71" s="49" t="str">
        <f t="shared" si="477"/>
        <v/>
      </c>
      <c r="HI71" s="49" t="str">
        <f t="shared" si="477"/>
        <v/>
      </c>
      <c r="HJ71" s="49" t="str">
        <f t="shared" si="477"/>
        <v/>
      </c>
      <c r="HK71" s="49" t="str">
        <f t="shared" si="477"/>
        <v/>
      </c>
      <c r="HL71" s="49" t="str">
        <f t="shared" si="477"/>
        <v/>
      </c>
      <c r="HM71" s="49" t="str">
        <f t="shared" si="477"/>
        <v/>
      </c>
      <c r="HN71" s="49" t="str">
        <f t="shared" si="477"/>
        <v/>
      </c>
      <c r="HO71" s="49" t="str">
        <f t="shared" si="477"/>
        <v/>
      </c>
      <c r="HP71" s="169" t="e">
        <f t="shared" si="483"/>
        <v>#N/A</v>
      </c>
      <c r="HQ71" s="169" t="e">
        <f t="shared" si="484"/>
        <v>#N/A</v>
      </c>
      <c r="HR71" s="169" t="e">
        <f t="shared" si="485"/>
        <v>#N/A</v>
      </c>
      <c r="HS71" s="169" t="e">
        <f t="shared" si="486"/>
        <v>#N/A</v>
      </c>
      <c r="HT71" s="169" t="e">
        <f t="shared" si="487"/>
        <v>#N/A</v>
      </c>
      <c r="HU71" s="169" t="e">
        <f t="shared" si="488"/>
        <v>#N/A</v>
      </c>
      <c r="HV71" s="169" t="e">
        <f t="shared" si="489"/>
        <v>#N/A</v>
      </c>
      <c r="HW71" s="169" t="e">
        <f t="shared" si="490"/>
        <v>#N/A</v>
      </c>
      <c r="HX71" s="169" t="e">
        <f t="shared" si="491"/>
        <v>#N/A</v>
      </c>
      <c r="HY71" s="169" t="e">
        <f t="shared" si="492"/>
        <v>#N/A</v>
      </c>
      <c r="HZ71" s="169" t="e">
        <f t="shared" si="493"/>
        <v>#N/A</v>
      </c>
      <c r="IA71" s="169" t="e">
        <f t="shared" si="494"/>
        <v>#N/A</v>
      </c>
      <c r="IB71" s="169" t="e">
        <f t="shared" si="495"/>
        <v>#N/A</v>
      </c>
      <c r="IC71" s="169" t="e">
        <f t="shared" si="496"/>
        <v>#N/A</v>
      </c>
      <c r="ID71" s="169" t="e">
        <f t="shared" si="497"/>
        <v>#N/A</v>
      </c>
      <c r="IE71" s="169" t="e">
        <f t="shared" si="498"/>
        <v>#N/A</v>
      </c>
      <c r="IF71" s="169" t="e">
        <f t="shared" si="499"/>
        <v>#N/A</v>
      </c>
      <c r="IG71" s="169" t="e">
        <f t="shared" si="500"/>
        <v>#N/A</v>
      </c>
      <c r="IH71" s="169" t="e">
        <f t="shared" si="501"/>
        <v>#N/A</v>
      </c>
      <c r="II71" s="169" t="e">
        <f t="shared" si="502"/>
        <v>#N/A</v>
      </c>
      <c r="IJ71" s="169" t="e">
        <f t="shared" si="503"/>
        <v>#N/A</v>
      </c>
      <c r="IK71" s="169" t="e">
        <f t="shared" si="504"/>
        <v>#N/A</v>
      </c>
      <c r="IL71" s="169" t="e">
        <f t="shared" si="505"/>
        <v>#N/A</v>
      </c>
      <c r="IM71" s="169" t="e">
        <f t="shared" si="506"/>
        <v>#N/A</v>
      </c>
      <c r="IN71" s="169" t="e">
        <f t="shared" si="507"/>
        <v>#N/A</v>
      </c>
      <c r="IO71" s="169" t="e">
        <f t="shared" si="508"/>
        <v>#N/A</v>
      </c>
      <c r="IP71" s="169" t="e">
        <f t="shared" si="509"/>
        <v>#N/A</v>
      </c>
      <c r="IQ71" s="169" t="e">
        <f t="shared" si="510"/>
        <v>#N/A</v>
      </c>
      <c r="IR71" s="169" t="e">
        <f t="shared" si="511"/>
        <v>#N/A</v>
      </c>
      <c r="IS71" s="169" t="e">
        <f t="shared" si="512"/>
        <v>#N/A</v>
      </c>
      <c r="IT71" s="169" t="e">
        <f t="shared" si="513"/>
        <v>#N/A</v>
      </c>
      <c r="IU71" s="169" t="e">
        <f t="shared" si="514"/>
        <v>#N/A</v>
      </c>
      <c r="IV71" s="169" t="e">
        <f t="shared" si="515"/>
        <v>#N/A</v>
      </c>
      <c r="IW71" s="169" t="e">
        <f t="shared" si="516"/>
        <v>#N/A</v>
      </c>
      <c r="IX71" s="169" t="e">
        <f t="shared" si="517"/>
        <v>#N/A</v>
      </c>
      <c r="IY71" s="169" t="e">
        <f t="shared" si="518"/>
        <v>#N/A</v>
      </c>
      <c r="IZ71" s="169" t="e">
        <f t="shared" si="519"/>
        <v>#N/A</v>
      </c>
      <c r="JA71" s="169" t="e">
        <f t="shared" si="520"/>
        <v>#N/A</v>
      </c>
      <c r="JB71" s="169" t="e">
        <f t="shared" si="521"/>
        <v>#N/A</v>
      </c>
      <c r="JC71" s="169" t="e">
        <f t="shared" si="522"/>
        <v>#N/A</v>
      </c>
      <c r="JD71" s="169" t="e">
        <f t="shared" si="523"/>
        <v>#N/A</v>
      </c>
      <c r="JE71" s="169" t="e">
        <f t="shared" si="524"/>
        <v>#N/A</v>
      </c>
      <c r="JF71" s="169" t="e">
        <f t="shared" si="525"/>
        <v>#N/A</v>
      </c>
      <c r="JG71" s="169" t="e">
        <f t="shared" si="526"/>
        <v>#N/A</v>
      </c>
      <c r="JH71" s="169" t="e">
        <f t="shared" si="527"/>
        <v>#N/A</v>
      </c>
      <c r="JI71" s="169" t="e">
        <f t="shared" si="528"/>
        <v>#N/A</v>
      </c>
      <c r="JJ71" s="169" t="e">
        <f t="shared" si="529"/>
        <v>#N/A</v>
      </c>
      <c r="JK71" s="169" t="e">
        <f t="shared" si="530"/>
        <v>#N/A</v>
      </c>
      <c r="JL71" s="169" t="e">
        <f t="shared" si="531"/>
        <v>#N/A</v>
      </c>
      <c r="JM71" s="169" t="e">
        <f t="shared" si="532"/>
        <v>#N/A</v>
      </c>
      <c r="JN71" s="169" t="e">
        <f t="shared" si="533"/>
        <v>#N/A</v>
      </c>
      <c r="JO71" s="169" t="e">
        <f t="shared" si="534"/>
        <v>#N/A</v>
      </c>
      <c r="JP71" s="169" t="e">
        <f t="shared" si="535"/>
        <v>#N/A</v>
      </c>
      <c r="JQ71" s="169" t="e">
        <f t="shared" si="536"/>
        <v>#N/A</v>
      </c>
      <c r="JR71" s="169" t="e">
        <f t="shared" si="537"/>
        <v>#N/A</v>
      </c>
      <c r="JS71" s="169" t="e">
        <f t="shared" si="538"/>
        <v>#N/A</v>
      </c>
      <c r="JT71" s="169" t="e">
        <f t="shared" si="539"/>
        <v>#N/A</v>
      </c>
      <c r="JU71" s="169" t="e">
        <f t="shared" si="540"/>
        <v>#N/A</v>
      </c>
      <c r="JV71" s="169" t="e">
        <f t="shared" si="541"/>
        <v>#N/A</v>
      </c>
      <c r="JW71" s="169" t="e">
        <f t="shared" si="542"/>
        <v>#N/A</v>
      </c>
      <c r="JX71" s="169" t="e">
        <f t="shared" si="543"/>
        <v>#N/A</v>
      </c>
      <c r="JY71" s="169" t="e">
        <f t="shared" si="544"/>
        <v>#N/A</v>
      </c>
      <c r="JZ71" s="169" t="e">
        <f t="shared" si="545"/>
        <v>#N/A</v>
      </c>
      <c r="KA71" s="169" t="e">
        <f t="shared" si="546"/>
        <v>#N/A</v>
      </c>
      <c r="KB71" s="169" t="e">
        <f t="shared" si="547"/>
        <v>#N/A</v>
      </c>
      <c r="KC71" s="169" t="e">
        <f t="shared" si="548"/>
        <v>#N/A</v>
      </c>
      <c r="KD71" s="169" t="e">
        <f t="shared" si="549"/>
        <v>#N/A</v>
      </c>
      <c r="KE71" s="169" t="e">
        <f t="shared" si="550"/>
        <v>#N/A</v>
      </c>
      <c r="KF71" s="169" t="e">
        <f t="shared" si="551"/>
        <v>#N/A</v>
      </c>
      <c r="KG71" s="169" t="e">
        <f t="shared" si="552"/>
        <v>#N/A</v>
      </c>
      <c r="KH71" s="169" t="e">
        <f t="shared" si="553"/>
        <v>#N/A</v>
      </c>
      <c r="KI71" s="169" t="e">
        <f t="shared" si="554"/>
        <v>#N/A</v>
      </c>
      <c r="KJ71" s="169" t="e">
        <f t="shared" si="555"/>
        <v>#N/A</v>
      </c>
      <c r="KK71" s="169" t="e">
        <f t="shared" si="556"/>
        <v>#N/A</v>
      </c>
      <c r="KL71" s="169" t="e">
        <f t="shared" si="557"/>
        <v>#N/A</v>
      </c>
      <c r="KM71" s="169" t="e">
        <f t="shared" si="558"/>
        <v>#N/A</v>
      </c>
      <c r="KN71" s="169" t="e">
        <f t="shared" si="559"/>
        <v>#N/A</v>
      </c>
      <c r="KO71" s="169" t="e">
        <f t="shared" si="560"/>
        <v>#N/A</v>
      </c>
      <c r="KP71" s="169" t="e">
        <f t="shared" si="561"/>
        <v>#N/A</v>
      </c>
      <c r="KQ71" s="169" t="e">
        <f t="shared" si="562"/>
        <v>#N/A</v>
      </c>
      <c r="KR71" s="169" t="e">
        <f t="shared" si="563"/>
        <v>#N/A</v>
      </c>
      <c r="KS71" s="169" t="e">
        <f t="shared" si="564"/>
        <v>#N/A</v>
      </c>
      <c r="KT71" s="169" t="e">
        <f t="shared" si="565"/>
        <v>#N/A</v>
      </c>
      <c r="KU71" s="169" t="e">
        <f t="shared" si="566"/>
        <v>#N/A</v>
      </c>
      <c r="KV71" s="169" t="e">
        <f t="shared" si="567"/>
        <v>#N/A</v>
      </c>
      <c r="KW71" s="169" t="e">
        <f t="shared" si="568"/>
        <v>#N/A</v>
      </c>
      <c r="KX71" s="169" t="e">
        <f t="shared" si="569"/>
        <v>#N/A</v>
      </c>
      <c r="KY71" s="169" t="e">
        <f t="shared" si="570"/>
        <v>#N/A</v>
      </c>
      <c r="KZ71" s="169" t="e">
        <f t="shared" si="571"/>
        <v>#N/A</v>
      </c>
      <c r="LA71" s="169" t="e">
        <f t="shared" si="572"/>
        <v>#N/A</v>
      </c>
      <c r="LB71" s="169" t="e">
        <f t="shared" si="573"/>
        <v>#N/A</v>
      </c>
      <c r="LC71" s="169" t="e">
        <f t="shared" si="574"/>
        <v>#N/A</v>
      </c>
      <c r="LD71" s="169" t="e">
        <f t="shared" si="575"/>
        <v>#N/A</v>
      </c>
      <c r="LE71" s="169" t="e">
        <f t="shared" si="576"/>
        <v>#N/A</v>
      </c>
      <c r="LF71" s="169" t="e">
        <f t="shared" si="577"/>
        <v>#N/A</v>
      </c>
      <c r="LG71" s="169" t="e">
        <f t="shared" si="578"/>
        <v>#N/A</v>
      </c>
      <c r="LH71" s="169" t="e">
        <f t="shared" si="579"/>
        <v>#N/A</v>
      </c>
      <c r="LI71" s="169" t="e">
        <f t="shared" si="580"/>
        <v>#N/A</v>
      </c>
      <c r="LJ71" s="169" t="e">
        <f t="shared" si="581"/>
        <v>#N/A</v>
      </c>
      <c r="LK71" s="169" t="e">
        <f t="shared" si="582"/>
        <v>#N/A</v>
      </c>
      <c r="LL71" s="169" t="e">
        <f t="shared" si="583"/>
        <v>#N/A</v>
      </c>
      <c r="LM71" s="169" t="e">
        <f t="shared" si="584"/>
        <v>#N/A</v>
      </c>
      <c r="LN71" s="169" t="e">
        <f t="shared" si="585"/>
        <v>#N/A</v>
      </c>
      <c r="LO71" s="169" t="e">
        <f t="shared" si="586"/>
        <v>#N/A</v>
      </c>
      <c r="LP71" s="169" t="e">
        <f t="shared" si="587"/>
        <v>#N/A</v>
      </c>
      <c r="LQ71" s="169" t="e">
        <f t="shared" si="588"/>
        <v>#N/A</v>
      </c>
      <c r="LR71" s="169" t="e">
        <f t="shared" si="589"/>
        <v>#N/A</v>
      </c>
      <c r="LS71" s="169" t="e">
        <f t="shared" si="590"/>
        <v>#N/A</v>
      </c>
      <c r="LT71" s="169" t="e">
        <f t="shared" si="591"/>
        <v>#N/A</v>
      </c>
      <c r="LU71" s="169" t="e">
        <f t="shared" si="592"/>
        <v>#N/A</v>
      </c>
      <c r="LV71" s="169" t="e">
        <f t="shared" si="593"/>
        <v>#N/A</v>
      </c>
      <c r="LW71" s="169" t="e">
        <f t="shared" si="594"/>
        <v>#N/A</v>
      </c>
      <c r="LX71" s="169" t="e">
        <f t="shared" si="595"/>
        <v>#N/A</v>
      </c>
      <c r="LY71" s="169" t="e">
        <f t="shared" si="596"/>
        <v>#N/A</v>
      </c>
      <c r="LZ71" s="169" t="e">
        <f t="shared" si="597"/>
        <v>#N/A</v>
      </c>
      <c r="MA71" s="169" t="e">
        <f t="shared" si="598"/>
        <v>#N/A</v>
      </c>
      <c r="MB71" s="169" t="e">
        <f t="shared" si="599"/>
        <v>#N/A</v>
      </c>
      <c r="MC71" s="169" t="e">
        <f t="shared" si="600"/>
        <v>#N/A</v>
      </c>
      <c r="MD71" s="169" t="e">
        <f t="shared" si="601"/>
        <v>#N/A</v>
      </c>
      <c r="ME71" s="169" t="e">
        <f t="shared" si="602"/>
        <v>#N/A</v>
      </c>
      <c r="MF71" s="169" t="e">
        <f t="shared" si="603"/>
        <v>#N/A</v>
      </c>
      <c r="MG71" s="169" t="e">
        <f t="shared" si="604"/>
        <v>#N/A</v>
      </c>
      <c r="MH71" s="169" t="e">
        <f t="shared" si="605"/>
        <v>#N/A</v>
      </c>
      <c r="MI71" s="169" t="e">
        <f t="shared" si="606"/>
        <v>#N/A</v>
      </c>
      <c r="MJ71" s="169" t="e">
        <f t="shared" si="607"/>
        <v>#N/A</v>
      </c>
      <c r="MK71" s="169" t="e">
        <f t="shared" si="608"/>
        <v>#N/A</v>
      </c>
      <c r="ML71" s="169" t="e">
        <f t="shared" si="609"/>
        <v>#N/A</v>
      </c>
      <c r="MM71" s="169" t="e">
        <f t="shared" si="610"/>
        <v>#N/A</v>
      </c>
      <c r="MN71" s="169" t="e">
        <f t="shared" si="611"/>
        <v>#N/A</v>
      </c>
      <c r="MO71" s="169" t="e">
        <f t="shared" si="612"/>
        <v>#N/A</v>
      </c>
      <c r="MP71" s="169" t="e">
        <f t="shared" si="613"/>
        <v>#N/A</v>
      </c>
      <c r="MQ71" s="169" t="e">
        <f t="shared" si="614"/>
        <v>#N/A</v>
      </c>
      <c r="MR71" s="169" t="e">
        <f t="shared" si="615"/>
        <v>#N/A</v>
      </c>
      <c r="MS71" s="169" t="e">
        <f t="shared" si="616"/>
        <v>#N/A</v>
      </c>
      <c r="MT71" s="169" t="e">
        <f t="shared" si="617"/>
        <v>#N/A</v>
      </c>
      <c r="MU71" s="169" t="e">
        <f t="shared" si="618"/>
        <v>#N/A</v>
      </c>
      <c r="MV71" s="169" t="e">
        <f t="shared" si="619"/>
        <v>#N/A</v>
      </c>
      <c r="MW71" s="169" t="e">
        <f t="shared" si="620"/>
        <v>#N/A</v>
      </c>
      <c r="MX71" s="169" t="e">
        <f t="shared" si="621"/>
        <v>#N/A</v>
      </c>
      <c r="MY71" s="169" t="e">
        <f t="shared" si="622"/>
        <v>#N/A</v>
      </c>
      <c r="MZ71" s="169" t="e">
        <f t="shared" si="623"/>
        <v>#N/A</v>
      </c>
      <c r="NA71" s="169" t="e">
        <f t="shared" si="624"/>
        <v>#N/A</v>
      </c>
      <c r="NB71" s="169" t="e">
        <f t="shared" si="625"/>
        <v>#N/A</v>
      </c>
      <c r="NC71" s="169" t="e">
        <f t="shared" si="626"/>
        <v>#N/A</v>
      </c>
      <c r="ND71" s="169" t="e">
        <f t="shared" si="627"/>
        <v>#N/A</v>
      </c>
      <c r="NE71" s="169" t="e">
        <f t="shared" si="628"/>
        <v>#N/A</v>
      </c>
      <c r="NF71" s="169" t="e">
        <f t="shared" si="629"/>
        <v>#N/A</v>
      </c>
      <c r="NG71" s="169" t="e">
        <f t="shared" si="630"/>
        <v>#N/A</v>
      </c>
      <c r="NH71" s="169" t="e">
        <f t="shared" si="631"/>
        <v>#N/A</v>
      </c>
      <c r="NI71" s="169" t="e">
        <f t="shared" si="632"/>
        <v>#N/A</v>
      </c>
      <c r="NJ71" s="169" t="e">
        <f t="shared" si="633"/>
        <v>#N/A</v>
      </c>
      <c r="NK71" s="169" t="e">
        <f t="shared" si="634"/>
        <v>#N/A</v>
      </c>
      <c r="NL71" s="169" t="e">
        <f t="shared" si="635"/>
        <v>#N/A</v>
      </c>
      <c r="NM71" s="169" t="e">
        <f t="shared" si="636"/>
        <v>#N/A</v>
      </c>
      <c r="NN71" s="169" t="e">
        <f t="shared" si="637"/>
        <v>#N/A</v>
      </c>
      <c r="NO71" s="169" t="e">
        <f t="shared" si="638"/>
        <v>#N/A</v>
      </c>
      <c r="NP71" s="169" t="e">
        <f t="shared" si="639"/>
        <v>#N/A</v>
      </c>
      <c r="NQ71" s="169" t="e">
        <f t="shared" si="640"/>
        <v>#N/A</v>
      </c>
      <c r="NR71" s="169" t="e">
        <f t="shared" si="641"/>
        <v>#N/A</v>
      </c>
      <c r="NS71" s="169" t="e">
        <f t="shared" si="642"/>
        <v>#N/A</v>
      </c>
      <c r="NT71" s="169" t="e">
        <f t="shared" si="643"/>
        <v>#N/A</v>
      </c>
      <c r="NU71" s="169" t="e">
        <f t="shared" si="644"/>
        <v>#N/A</v>
      </c>
      <c r="NV71" s="169" t="e">
        <f t="shared" si="645"/>
        <v>#N/A</v>
      </c>
      <c r="NW71" s="169" t="e">
        <f t="shared" si="646"/>
        <v>#N/A</v>
      </c>
      <c r="NX71" s="169" t="e">
        <f t="shared" si="647"/>
        <v>#N/A</v>
      </c>
      <c r="NY71" s="169" t="e">
        <f t="shared" si="648"/>
        <v>#N/A</v>
      </c>
      <c r="NZ71" s="169" t="e">
        <f t="shared" si="649"/>
        <v>#N/A</v>
      </c>
      <c r="OA71" s="169" t="e">
        <f t="shared" si="650"/>
        <v>#N/A</v>
      </c>
      <c r="OB71" s="169" t="e">
        <f t="shared" si="651"/>
        <v>#N/A</v>
      </c>
      <c r="OC71" s="169" t="e">
        <f t="shared" si="652"/>
        <v>#N/A</v>
      </c>
      <c r="OD71" s="169" t="e">
        <f t="shared" si="653"/>
        <v>#N/A</v>
      </c>
      <c r="OE71" s="169" t="e">
        <f t="shared" si="654"/>
        <v>#N/A</v>
      </c>
      <c r="OF71" s="169" t="e">
        <f t="shared" si="655"/>
        <v>#N/A</v>
      </c>
      <c r="OG71" s="169" t="e">
        <f t="shared" si="656"/>
        <v>#N/A</v>
      </c>
      <c r="OH71" s="169" t="e">
        <f t="shared" si="657"/>
        <v>#N/A</v>
      </c>
      <c r="OI71" s="169" t="e">
        <f t="shared" si="658"/>
        <v>#N/A</v>
      </c>
      <c r="OJ71" s="169" t="e">
        <f t="shared" si="659"/>
        <v>#N/A</v>
      </c>
      <c r="OK71" s="169" t="e">
        <f t="shared" si="660"/>
        <v>#N/A</v>
      </c>
      <c r="OL71" s="169" t="e">
        <f t="shared" si="661"/>
        <v>#N/A</v>
      </c>
      <c r="OM71" s="169" t="e">
        <f t="shared" si="662"/>
        <v>#N/A</v>
      </c>
      <c r="ON71" s="169" t="e">
        <f t="shared" si="663"/>
        <v>#N/A</v>
      </c>
      <c r="OO71" s="169" t="e">
        <f t="shared" si="664"/>
        <v>#N/A</v>
      </c>
      <c r="OP71" s="169" t="e">
        <f t="shared" si="665"/>
        <v>#N/A</v>
      </c>
      <c r="OQ71" s="169" t="e">
        <f t="shared" si="666"/>
        <v>#N/A</v>
      </c>
      <c r="OR71" s="169" t="e">
        <f t="shared" si="667"/>
        <v>#N/A</v>
      </c>
      <c r="OS71" s="169" t="e">
        <f t="shared" si="668"/>
        <v>#N/A</v>
      </c>
      <c r="OT71" s="169" t="e">
        <f t="shared" si="669"/>
        <v>#N/A</v>
      </c>
      <c r="OU71" s="169" t="e">
        <f t="shared" si="670"/>
        <v>#N/A</v>
      </c>
      <c r="OV71" s="169" t="e">
        <f t="shared" si="671"/>
        <v>#N/A</v>
      </c>
      <c r="OW71" s="169" t="e">
        <f t="shared" si="672"/>
        <v>#N/A</v>
      </c>
      <c r="OX71" s="169" t="e">
        <f t="shared" si="673"/>
        <v>#N/A</v>
      </c>
      <c r="OY71" s="169" t="e">
        <f t="shared" si="674"/>
        <v>#N/A</v>
      </c>
      <c r="OZ71" s="169" t="e">
        <f t="shared" si="675"/>
        <v>#N/A</v>
      </c>
      <c r="PA71" s="169" t="e">
        <f t="shared" si="676"/>
        <v>#N/A</v>
      </c>
      <c r="PB71" s="169" t="e">
        <f t="shared" si="677"/>
        <v>#N/A</v>
      </c>
      <c r="PC71" s="169" t="e">
        <f t="shared" si="678"/>
        <v>#N/A</v>
      </c>
      <c r="PD71" s="169" t="e">
        <f t="shared" si="679"/>
        <v>#N/A</v>
      </c>
      <c r="PE71" s="169" t="e">
        <f t="shared" si="680"/>
        <v>#N/A</v>
      </c>
      <c r="PF71" s="169" t="e">
        <f t="shared" si="681"/>
        <v>#N/A</v>
      </c>
      <c r="PG71" s="169" t="e">
        <f t="shared" si="682"/>
        <v>#N/A</v>
      </c>
      <c r="PH71" s="169" t="e">
        <f t="shared" si="683"/>
        <v>#N/A</v>
      </c>
    </row>
    <row r="72" spans="1:424" hidden="1" x14ac:dyDescent="0.75">
      <c r="A72" s="4">
        <v>69</v>
      </c>
      <c r="B72" s="96" t="str">
        <f t="shared" si="684"/>
        <v/>
      </c>
      <c r="C72" s="95"/>
      <c r="D72" s="96" t="str">
        <f t="shared" si="685"/>
        <v/>
      </c>
      <c r="E72" s="124" t="str">
        <f t="shared" si="480"/>
        <v/>
      </c>
      <c r="F72" s="124" t="str">
        <f t="shared" si="481"/>
        <v/>
      </c>
      <c r="G72" s="73" t="str">
        <f t="shared" si="686"/>
        <v/>
      </c>
      <c r="H72" s="23"/>
      <c r="I72" s="57"/>
      <c r="J72" s="280"/>
      <c r="K72" s="74" t="str">
        <f>IF(AND(B72&gt;0,C72&gt;0,D72&gt;0),IF(ISBLANK(J72),IF(ISBLANK(H72),"",(D72-B72)*VLOOKUP(H72,VLookups!$A$4:$B$13,2,FALSE)),J72),"")</f>
        <v/>
      </c>
      <c r="L72" s="75" t="str">
        <f t="shared" si="482"/>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687"/>
        <v/>
      </c>
      <c r="W72" s="49" t="str">
        <f t="shared" si="688"/>
        <v/>
      </c>
      <c r="X72" s="49" t="str">
        <f t="shared" si="692"/>
        <v/>
      </c>
      <c r="Y72" s="49" t="str">
        <f t="shared" si="692"/>
        <v/>
      </c>
      <c r="Z72" s="49" t="str">
        <f t="shared" si="692"/>
        <v/>
      </c>
      <c r="AA72" s="49" t="str">
        <f t="shared" si="692"/>
        <v/>
      </c>
      <c r="AB72" s="49" t="str">
        <f t="shared" si="692"/>
        <v/>
      </c>
      <c r="AC72" s="49" t="str">
        <f t="shared" si="692"/>
        <v/>
      </c>
      <c r="AD72" s="49" t="str">
        <f t="shared" si="692"/>
        <v/>
      </c>
      <c r="AE72" s="49" t="str">
        <f t="shared" si="692"/>
        <v/>
      </c>
      <c r="AF72" s="49" t="str">
        <f t="shared" si="692"/>
        <v/>
      </c>
      <c r="AG72" s="49" t="str">
        <f t="shared" si="692"/>
        <v/>
      </c>
      <c r="AH72" s="49" t="str">
        <f t="shared" si="692"/>
        <v/>
      </c>
      <c r="AI72" s="49" t="str">
        <f t="shared" si="692"/>
        <v/>
      </c>
      <c r="AJ72" s="49" t="str">
        <f t="shared" si="692"/>
        <v/>
      </c>
      <c r="AK72" s="49" t="str">
        <f t="shared" si="692"/>
        <v/>
      </c>
      <c r="AL72" s="49" t="str">
        <f t="shared" si="692"/>
        <v/>
      </c>
      <c r="AM72" s="49" t="str">
        <f t="shared" si="692"/>
        <v/>
      </c>
      <c r="AN72" s="49" t="str">
        <f t="shared" si="692"/>
        <v/>
      </c>
      <c r="AO72" s="49" t="str">
        <f t="shared" si="692"/>
        <v/>
      </c>
      <c r="AP72" s="49" t="str">
        <f t="shared" si="692"/>
        <v/>
      </c>
      <c r="AQ72" s="49" t="str">
        <f t="shared" si="692"/>
        <v/>
      </c>
      <c r="AR72" s="49" t="str">
        <f t="shared" si="692"/>
        <v/>
      </c>
      <c r="AS72" s="49" t="str">
        <f t="shared" si="692"/>
        <v/>
      </c>
      <c r="AT72" s="49" t="str">
        <f t="shared" si="692"/>
        <v/>
      </c>
      <c r="AU72" s="49" t="str">
        <f t="shared" si="692"/>
        <v/>
      </c>
      <c r="AV72" s="49" t="str">
        <f t="shared" si="692"/>
        <v/>
      </c>
      <c r="AW72" s="49" t="str">
        <f t="shared" si="692"/>
        <v/>
      </c>
      <c r="AX72" s="49" t="str">
        <f t="shared" si="692"/>
        <v/>
      </c>
      <c r="AY72" s="49" t="str">
        <f t="shared" si="692"/>
        <v/>
      </c>
      <c r="AZ72" s="49" t="str">
        <f t="shared" si="692"/>
        <v/>
      </c>
      <c r="BA72" s="49" t="str">
        <f t="shared" si="692"/>
        <v/>
      </c>
      <c r="BB72" s="49" t="str">
        <f t="shared" si="692"/>
        <v/>
      </c>
      <c r="BC72" s="49" t="str">
        <f t="shared" si="692"/>
        <v/>
      </c>
      <c r="BD72" s="49" t="str">
        <f t="shared" si="692"/>
        <v/>
      </c>
      <c r="BE72" s="49" t="str">
        <f t="shared" si="692"/>
        <v/>
      </c>
      <c r="BF72" s="49" t="str">
        <f t="shared" si="692"/>
        <v/>
      </c>
      <c r="BG72" s="49" t="str">
        <f t="shared" si="692"/>
        <v/>
      </c>
      <c r="BH72" s="49" t="str">
        <f t="shared" si="692"/>
        <v/>
      </c>
      <c r="BI72" s="49" t="str">
        <f t="shared" si="692"/>
        <v/>
      </c>
      <c r="BJ72" s="49" t="str">
        <f t="shared" si="692"/>
        <v/>
      </c>
      <c r="BK72" s="49" t="str">
        <f t="shared" si="692"/>
        <v/>
      </c>
      <c r="BL72" s="49" t="str">
        <f t="shared" si="692"/>
        <v/>
      </c>
      <c r="BM72" s="49" t="str">
        <f t="shared" si="692"/>
        <v/>
      </c>
      <c r="BN72" s="49" t="str">
        <f t="shared" si="692"/>
        <v/>
      </c>
      <c r="BO72" s="49" t="str">
        <f t="shared" si="692"/>
        <v/>
      </c>
      <c r="BP72" s="49" t="str">
        <f t="shared" si="692"/>
        <v/>
      </c>
      <c r="BQ72" s="49" t="str">
        <f t="shared" si="692"/>
        <v/>
      </c>
      <c r="BR72" s="49" t="str">
        <f t="shared" si="692"/>
        <v/>
      </c>
      <c r="BS72" s="49" t="str">
        <f t="shared" si="692"/>
        <v/>
      </c>
      <c r="BT72" s="49" t="str">
        <f t="shared" si="692"/>
        <v/>
      </c>
      <c r="BU72" s="49" t="str">
        <f t="shared" si="692"/>
        <v/>
      </c>
      <c r="BV72" s="49" t="str">
        <f t="shared" si="692"/>
        <v/>
      </c>
      <c r="BW72" s="49" t="str">
        <f t="shared" si="692"/>
        <v/>
      </c>
      <c r="BX72" s="49" t="str">
        <f t="shared" si="692"/>
        <v/>
      </c>
      <c r="BY72" s="49" t="str">
        <f t="shared" si="692"/>
        <v/>
      </c>
      <c r="BZ72" s="49" t="str">
        <f t="shared" si="692"/>
        <v/>
      </c>
      <c r="CA72" s="49" t="str">
        <f t="shared" si="692"/>
        <v/>
      </c>
      <c r="CB72" s="49" t="str">
        <f t="shared" si="692"/>
        <v/>
      </c>
      <c r="CC72" s="49" t="str">
        <f t="shared" si="692"/>
        <v/>
      </c>
      <c r="CD72" s="49" t="str">
        <f t="shared" si="692"/>
        <v/>
      </c>
      <c r="CE72" s="49" t="str">
        <f t="shared" si="692"/>
        <v/>
      </c>
      <c r="CF72" s="49" t="str">
        <f t="shared" si="692"/>
        <v/>
      </c>
      <c r="CG72" s="49" t="str">
        <f t="shared" si="692"/>
        <v/>
      </c>
      <c r="CH72" s="49" t="str">
        <f t="shared" si="692"/>
        <v/>
      </c>
      <c r="CI72" s="49" t="str">
        <f t="shared" si="692"/>
        <v/>
      </c>
      <c r="CJ72" s="49" t="str">
        <f t="shared" si="693"/>
        <v/>
      </c>
      <c r="CK72" s="49" t="str">
        <f t="shared" si="693"/>
        <v/>
      </c>
      <c r="CL72" s="49" t="str">
        <f t="shared" si="693"/>
        <v/>
      </c>
      <c r="CM72" s="49" t="str">
        <f t="shared" si="693"/>
        <v/>
      </c>
      <c r="CN72" s="49" t="str">
        <f t="shared" si="693"/>
        <v/>
      </c>
      <c r="CO72" s="49" t="str">
        <f t="shared" si="693"/>
        <v/>
      </c>
      <c r="CP72" s="49" t="str">
        <f t="shared" si="693"/>
        <v/>
      </c>
      <c r="CQ72" s="49" t="str">
        <f t="shared" si="693"/>
        <v/>
      </c>
      <c r="CR72" s="49" t="str">
        <f t="shared" si="693"/>
        <v/>
      </c>
      <c r="CS72" s="49" t="str">
        <f t="shared" si="693"/>
        <v/>
      </c>
      <c r="CT72" s="49" t="str">
        <f t="shared" si="693"/>
        <v/>
      </c>
      <c r="CU72" s="49" t="str">
        <f t="shared" si="693"/>
        <v/>
      </c>
      <c r="CV72" s="49" t="str">
        <f t="shared" si="693"/>
        <v/>
      </c>
      <c r="CW72" s="49" t="str">
        <f t="shared" si="693"/>
        <v/>
      </c>
      <c r="CX72" s="49" t="str">
        <f t="shared" si="693"/>
        <v/>
      </c>
      <c r="CY72" s="49" t="str">
        <f t="shared" si="693"/>
        <v/>
      </c>
      <c r="CZ72" s="49" t="str">
        <f t="shared" si="693"/>
        <v/>
      </c>
      <c r="DA72" s="49" t="str">
        <f t="shared" si="693"/>
        <v/>
      </c>
      <c r="DB72" s="49" t="str">
        <f t="shared" si="693"/>
        <v/>
      </c>
      <c r="DC72" s="49" t="str">
        <f t="shared" si="693"/>
        <v/>
      </c>
      <c r="DD72" s="49" t="str">
        <f t="shared" si="693"/>
        <v/>
      </c>
      <c r="DE72" s="49" t="str">
        <f t="shared" si="693"/>
        <v/>
      </c>
      <c r="DF72" s="49" t="str">
        <f t="shared" si="693"/>
        <v/>
      </c>
      <c r="DG72" s="49" t="str">
        <f t="shared" si="693"/>
        <v/>
      </c>
      <c r="DH72" s="49" t="str">
        <f t="shared" si="693"/>
        <v/>
      </c>
      <c r="DI72" s="49" t="str">
        <f t="shared" si="693"/>
        <v/>
      </c>
      <c r="DJ72" s="49" t="str">
        <f t="shared" si="693"/>
        <v/>
      </c>
      <c r="DK72" s="49" t="str">
        <f t="shared" si="693"/>
        <v/>
      </c>
      <c r="DL72" s="49" t="str">
        <f t="shared" si="693"/>
        <v/>
      </c>
      <c r="DM72" s="49" t="str">
        <f t="shared" si="693"/>
        <v/>
      </c>
      <c r="DN72" s="49" t="str">
        <f t="shared" si="693"/>
        <v/>
      </c>
      <c r="DO72" s="49" t="str">
        <f t="shared" si="693"/>
        <v/>
      </c>
      <c r="DP72" s="49" t="str">
        <f t="shared" si="693"/>
        <v/>
      </c>
      <c r="DQ72" s="49" t="str">
        <f t="shared" si="693"/>
        <v/>
      </c>
      <c r="DR72" s="49" t="str">
        <f t="shared" si="693"/>
        <v/>
      </c>
      <c r="DS72" s="183" t="str">
        <f t="shared" si="690"/>
        <v/>
      </c>
      <c r="DT72" s="49" t="str">
        <f t="shared" si="691"/>
        <v/>
      </c>
      <c r="DU72" s="49" t="str">
        <f t="shared" si="694"/>
        <v/>
      </c>
      <c r="DV72" s="49" t="str">
        <f t="shared" si="694"/>
        <v/>
      </c>
      <c r="DW72" s="49" t="str">
        <f t="shared" si="694"/>
        <v/>
      </c>
      <c r="DX72" s="49" t="str">
        <f t="shared" si="694"/>
        <v/>
      </c>
      <c r="DY72" s="49" t="str">
        <f t="shared" si="694"/>
        <v/>
      </c>
      <c r="DZ72" s="49" t="str">
        <f t="shared" si="694"/>
        <v/>
      </c>
      <c r="EA72" s="49" t="str">
        <f t="shared" si="694"/>
        <v/>
      </c>
      <c r="EB72" s="49" t="str">
        <f t="shared" si="694"/>
        <v/>
      </c>
      <c r="EC72" s="49" t="str">
        <f t="shared" si="694"/>
        <v/>
      </c>
      <c r="ED72" s="49" t="str">
        <f t="shared" si="694"/>
        <v/>
      </c>
      <c r="EE72" s="49" t="str">
        <f t="shared" si="694"/>
        <v/>
      </c>
      <c r="EF72" s="49" t="str">
        <f t="shared" si="694"/>
        <v/>
      </c>
      <c r="EG72" s="49" t="str">
        <f t="shared" si="694"/>
        <v/>
      </c>
      <c r="EH72" s="49" t="str">
        <f t="shared" si="694"/>
        <v/>
      </c>
      <c r="EI72" s="49" t="str">
        <f t="shared" si="694"/>
        <v/>
      </c>
      <c r="EJ72" s="49" t="str">
        <f t="shared" si="694"/>
        <v/>
      </c>
      <c r="EK72" s="49" t="str">
        <f t="shared" si="694"/>
        <v/>
      </c>
      <c r="EL72" s="49" t="str">
        <f t="shared" si="694"/>
        <v/>
      </c>
      <c r="EM72" s="49" t="str">
        <f t="shared" si="694"/>
        <v/>
      </c>
      <c r="EN72" s="49" t="str">
        <f t="shared" si="694"/>
        <v/>
      </c>
      <c r="EO72" s="49" t="str">
        <f t="shared" si="694"/>
        <v/>
      </c>
      <c r="EP72" s="49" t="str">
        <f t="shared" si="694"/>
        <v/>
      </c>
      <c r="EQ72" s="49" t="str">
        <f t="shared" si="694"/>
        <v/>
      </c>
      <c r="ER72" s="49" t="str">
        <f t="shared" si="694"/>
        <v/>
      </c>
      <c r="ES72" s="49" t="str">
        <f t="shared" si="694"/>
        <v/>
      </c>
      <c r="ET72" s="49" t="str">
        <f t="shared" si="694"/>
        <v/>
      </c>
      <c r="EU72" s="49" t="str">
        <f t="shared" si="694"/>
        <v/>
      </c>
      <c r="EV72" s="49" t="str">
        <f t="shared" si="694"/>
        <v/>
      </c>
      <c r="EW72" s="49" t="str">
        <f t="shared" si="694"/>
        <v/>
      </c>
      <c r="EX72" s="49" t="str">
        <f t="shared" si="694"/>
        <v/>
      </c>
      <c r="EY72" s="49" t="str">
        <f t="shared" si="694"/>
        <v/>
      </c>
      <c r="EZ72" s="49" t="str">
        <f t="shared" si="694"/>
        <v/>
      </c>
      <c r="FA72" s="49" t="str">
        <f t="shared" si="694"/>
        <v/>
      </c>
      <c r="FB72" s="49" t="str">
        <f t="shared" si="694"/>
        <v/>
      </c>
      <c r="FC72" s="49" t="str">
        <f t="shared" si="694"/>
        <v/>
      </c>
      <c r="FD72" s="49" t="str">
        <f t="shared" si="694"/>
        <v/>
      </c>
      <c r="FE72" s="49" t="str">
        <f t="shared" si="694"/>
        <v/>
      </c>
      <c r="FF72" s="49" t="str">
        <f t="shared" si="694"/>
        <v/>
      </c>
      <c r="FG72" s="49" t="str">
        <f t="shared" si="694"/>
        <v/>
      </c>
      <c r="FH72" s="49" t="str">
        <f t="shared" si="694"/>
        <v/>
      </c>
      <c r="FI72" s="49" t="str">
        <f t="shared" si="694"/>
        <v/>
      </c>
      <c r="FJ72" s="49" t="str">
        <f t="shared" si="694"/>
        <v/>
      </c>
      <c r="FK72" s="49" t="str">
        <f t="shared" si="694"/>
        <v/>
      </c>
      <c r="FL72" s="49" t="str">
        <f t="shared" si="694"/>
        <v/>
      </c>
      <c r="FM72" s="49" t="str">
        <f t="shared" si="694"/>
        <v/>
      </c>
      <c r="FN72" s="49" t="str">
        <f t="shared" si="694"/>
        <v/>
      </c>
      <c r="FO72" s="49" t="str">
        <f t="shared" si="694"/>
        <v/>
      </c>
      <c r="FP72" s="49" t="str">
        <f t="shared" si="694"/>
        <v/>
      </c>
      <c r="FQ72" s="49" t="str">
        <f t="shared" si="694"/>
        <v/>
      </c>
      <c r="FR72" s="49" t="str">
        <f t="shared" si="694"/>
        <v/>
      </c>
      <c r="FS72" s="49" t="str">
        <f t="shared" si="694"/>
        <v/>
      </c>
      <c r="FT72" s="49" t="str">
        <f t="shared" si="694"/>
        <v/>
      </c>
      <c r="FU72" s="49" t="str">
        <f t="shared" si="694"/>
        <v/>
      </c>
      <c r="FV72" s="49" t="str">
        <f t="shared" si="694"/>
        <v/>
      </c>
      <c r="FW72" s="49" t="str">
        <f t="shared" si="694"/>
        <v/>
      </c>
      <c r="FX72" s="49" t="str">
        <f t="shared" si="694"/>
        <v/>
      </c>
      <c r="FY72" s="49" t="str">
        <f t="shared" si="694"/>
        <v/>
      </c>
      <c r="FZ72" s="49" t="str">
        <f t="shared" si="694"/>
        <v/>
      </c>
      <c r="GA72" s="49" t="str">
        <f t="shared" si="694"/>
        <v/>
      </c>
      <c r="GB72" s="49" t="str">
        <f t="shared" si="694"/>
        <v/>
      </c>
      <c r="GC72" s="49" t="str">
        <f t="shared" si="694"/>
        <v/>
      </c>
      <c r="GD72" s="49" t="str">
        <f t="shared" si="694"/>
        <v/>
      </c>
      <c r="GE72" s="49" t="str">
        <f t="shared" si="694"/>
        <v/>
      </c>
      <c r="GF72" s="49" t="str">
        <f t="shared" si="694"/>
        <v/>
      </c>
      <c r="GG72" s="49" t="str">
        <f t="shared" si="477"/>
        <v/>
      </c>
      <c r="GH72" s="49" t="str">
        <f t="shared" si="477"/>
        <v/>
      </c>
      <c r="GI72" s="49" t="str">
        <f t="shared" si="477"/>
        <v/>
      </c>
      <c r="GJ72" s="49" t="str">
        <f t="shared" si="477"/>
        <v/>
      </c>
      <c r="GK72" s="49" t="str">
        <f t="shared" si="477"/>
        <v/>
      </c>
      <c r="GL72" s="49" t="str">
        <f t="shared" si="477"/>
        <v/>
      </c>
      <c r="GM72" s="49" t="str">
        <f t="shared" si="477"/>
        <v/>
      </c>
      <c r="GN72" s="49" t="str">
        <f t="shared" si="477"/>
        <v/>
      </c>
      <c r="GO72" s="49" t="str">
        <f t="shared" si="477"/>
        <v/>
      </c>
      <c r="GP72" s="49" t="str">
        <f t="shared" ref="GP72:HO72" si="695">IF(ISNONTEXT($V72),GO72+$V72,"")</f>
        <v/>
      </c>
      <c r="GQ72" s="49" t="str">
        <f t="shared" si="695"/>
        <v/>
      </c>
      <c r="GR72" s="49" t="str">
        <f t="shared" si="695"/>
        <v/>
      </c>
      <c r="GS72" s="49" t="str">
        <f t="shared" si="695"/>
        <v/>
      </c>
      <c r="GT72" s="49" t="str">
        <f t="shared" si="695"/>
        <v/>
      </c>
      <c r="GU72" s="49" t="str">
        <f t="shared" si="695"/>
        <v/>
      </c>
      <c r="GV72" s="49" t="str">
        <f t="shared" si="695"/>
        <v/>
      </c>
      <c r="GW72" s="49" t="str">
        <f t="shared" si="695"/>
        <v/>
      </c>
      <c r="GX72" s="49" t="str">
        <f t="shared" si="695"/>
        <v/>
      </c>
      <c r="GY72" s="49" t="str">
        <f t="shared" si="695"/>
        <v/>
      </c>
      <c r="GZ72" s="49" t="str">
        <f t="shared" si="695"/>
        <v/>
      </c>
      <c r="HA72" s="49" t="str">
        <f t="shared" si="695"/>
        <v/>
      </c>
      <c r="HB72" s="49" t="str">
        <f t="shared" si="695"/>
        <v/>
      </c>
      <c r="HC72" s="49" t="str">
        <f t="shared" si="695"/>
        <v/>
      </c>
      <c r="HD72" s="49" t="str">
        <f t="shared" si="695"/>
        <v/>
      </c>
      <c r="HE72" s="49" t="str">
        <f t="shared" si="695"/>
        <v/>
      </c>
      <c r="HF72" s="49" t="str">
        <f t="shared" si="695"/>
        <v/>
      </c>
      <c r="HG72" s="49" t="str">
        <f t="shared" si="695"/>
        <v/>
      </c>
      <c r="HH72" s="49" t="str">
        <f t="shared" si="695"/>
        <v/>
      </c>
      <c r="HI72" s="49" t="str">
        <f t="shared" si="695"/>
        <v/>
      </c>
      <c r="HJ72" s="49" t="str">
        <f t="shared" si="695"/>
        <v/>
      </c>
      <c r="HK72" s="49" t="str">
        <f t="shared" si="695"/>
        <v/>
      </c>
      <c r="HL72" s="49" t="str">
        <f t="shared" si="695"/>
        <v/>
      </c>
      <c r="HM72" s="49" t="str">
        <f t="shared" si="695"/>
        <v/>
      </c>
      <c r="HN72" s="49" t="str">
        <f t="shared" si="695"/>
        <v/>
      </c>
      <c r="HO72" s="49" t="str">
        <f t="shared" si="695"/>
        <v/>
      </c>
      <c r="HP72" s="169" t="e">
        <f t="shared" si="483"/>
        <v>#N/A</v>
      </c>
      <c r="HQ72" s="169" t="e">
        <f t="shared" si="484"/>
        <v>#N/A</v>
      </c>
      <c r="HR72" s="169" t="e">
        <f t="shared" si="485"/>
        <v>#N/A</v>
      </c>
      <c r="HS72" s="169" t="e">
        <f t="shared" si="486"/>
        <v>#N/A</v>
      </c>
      <c r="HT72" s="169" t="e">
        <f t="shared" si="487"/>
        <v>#N/A</v>
      </c>
      <c r="HU72" s="169" t="e">
        <f t="shared" si="488"/>
        <v>#N/A</v>
      </c>
      <c r="HV72" s="169" t="e">
        <f t="shared" si="489"/>
        <v>#N/A</v>
      </c>
      <c r="HW72" s="169" t="e">
        <f t="shared" si="490"/>
        <v>#N/A</v>
      </c>
      <c r="HX72" s="169" t="e">
        <f t="shared" si="491"/>
        <v>#N/A</v>
      </c>
      <c r="HY72" s="169" t="e">
        <f t="shared" si="492"/>
        <v>#N/A</v>
      </c>
      <c r="HZ72" s="169" t="e">
        <f t="shared" si="493"/>
        <v>#N/A</v>
      </c>
      <c r="IA72" s="169" t="e">
        <f t="shared" si="494"/>
        <v>#N/A</v>
      </c>
      <c r="IB72" s="169" t="e">
        <f t="shared" si="495"/>
        <v>#N/A</v>
      </c>
      <c r="IC72" s="169" t="e">
        <f t="shared" si="496"/>
        <v>#N/A</v>
      </c>
      <c r="ID72" s="169" t="e">
        <f t="shared" si="497"/>
        <v>#N/A</v>
      </c>
      <c r="IE72" s="169" t="e">
        <f t="shared" si="498"/>
        <v>#N/A</v>
      </c>
      <c r="IF72" s="169" t="e">
        <f t="shared" si="499"/>
        <v>#N/A</v>
      </c>
      <c r="IG72" s="169" t="e">
        <f t="shared" si="500"/>
        <v>#N/A</v>
      </c>
      <c r="IH72" s="169" t="e">
        <f t="shared" si="501"/>
        <v>#N/A</v>
      </c>
      <c r="II72" s="169" t="e">
        <f t="shared" si="502"/>
        <v>#N/A</v>
      </c>
      <c r="IJ72" s="169" t="e">
        <f t="shared" si="503"/>
        <v>#N/A</v>
      </c>
      <c r="IK72" s="169" t="e">
        <f t="shared" si="504"/>
        <v>#N/A</v>
      </c>
      <c r="IL72" s="169" t="e">
        <f t="shared" si="505"/>
        <v>#N/A</v>
      </c>
      <c r="IM72" s="169" t="e">
        <f t="shared" si="506"/>
        <v>#N/A</v>
      </c>
      <c r="IN72" s="169" t="e">
        <f t="shared" si="507"/>
        <v>#N/A</v>
      </c>
      <c r="IO72" s="169" t="e">
        <f t="shared" si="508"/>
        <v>#N/A</v>
      </c>
      <c r="IP72" s="169" t="e">
        <f t="shared" si="509"/>
        <v>#N/A</v>
      </c>
      <c r="IQ72" s="169" t="e">
        <f t="shared" si="510"/>
        <v>#N/A</v>
      </c>
      <c r="IR72" s="169" t="e">
        <f t="shared" si="511"/>
        <v>#N/A</v>
      </c>
      <c r="IS72" s="169" t="e">
        <f t="shared" si="512"/>
        <v>#N/A</v>
      </c>
      <c r="IT72" s="169" t="e">
        <f t="shared" si="513"/>
        <v>#N/A</v>
      </c>
      <c r="IU72" s="169" t="e">
        <f t="shared" si="514"/>
        <v>#N/A</v>
      </c>
      <c r="IV72" s="169" t="e">
        <f t="shared" si="515"/>
        <v>#N/A</v>
      </c>
      <c r="IW72" s="169" t="e">
        <f t="shared" si="516"/>
        <v>#N/A</v>
      </c>
      <c r="IX72" s="169" t="e">
        <f t="shared" si="517"/>
        <v>#N/A</v>
      </c>
      <c r="IY72" s="169" t="e">
        <f t="shared" si="518"/>
        <v>#N/A</v>
      </c>
      <c r="IZ72" s="169" t="e">
        <f t="shared" si="519"/>
        <v>#N/A</v>
      </c>
      <c r="JA72" s="169" t="e">
        <f t="shared" si="520"/>
        <v>#N/A</v>
      </c>
      <c r="JB72" s="169" t="e">
        <f t="shared" si="521"/>
        <v>#N/A</v>
      </c>
      <c r="JC72" s="169" t="e">
        <f t="shared" si="522"/>
        <v>#N/A</v>
      </c>
      <c r="JD72" s="169" t="e">
        <f t="shared" si="523"/>
        <v>#N/A</v>
      </c>
      <c r="JE72" s="169" t="e">
        <f t="shared" si="524"/>
        <v>#N/A</v>
      </c>
      <c r="JF72" s="169" t="e">
        <f t="shared" si="525"/>
        <v>#N/A</v>
      </c>
      <c r="JG72" s="169" t="e">
        <f t="shared" si="526"/>
        <v>#N/A</v>
      </c>
      <c r="JH72" s="169" t="e">
        <f t="shared" si="527"/>
        <v>#N/A</v>
      </c>
      <c r="JI72" s="169" t="e">
        <f t="shared" si="528"/>
        <v>#N/A</v>
      </c>
      <c r="JJ72" s="169" t="e">
        <f t="shared" si="529"/>
        <v>#N/A</v>
      </c>
      <c r="JK72" s="169" t="e">
        <f t="shared" si="530"/>
        <v>#N/A</v>
      </c>
      <c r="JL72" s="169" t="e">
        <f t="shared" si="531"/>
        <v>#N/A</v>
      </c>
      <c r="JM72" s="169" t="e">
        <f t="shared" si="532"/>
        <v>#N/A</v>
      </c>
      <c r="JN72" s="169" t="e">
        <f t="shared" si="533"/>
        <v>#N/A</v>
      </c>
      <c r="JO72" s="169" t="e">
        <f t="shared" si="534"/>
        <v>#N/A</v>
      </c>
      <c r="JP72" s="169" t="e">
        <f t="shared" si="535"/>
        <v>#N/A</v>
      </c>
      <c r="JQ72" s="169" t="e">
        <f t="shared" si="536"/>
        <v>#N/A</v>
      </c>
      <c r="JR72" s="169" t="e">
        <f t="shared" si="537"/>
        <v>#N/A</v>
      </c>
      <c r="JS72" s="169" t="e">
        <f t="shared" si="538"/>
        <v>#N/A</v>
      </c>
      <c r="JT72" s="169" t="e">
        <f t="shared" si="539"/>
        <v>#N/A</v>
      </c>
      <c r="JU72" s="169" t="e">
        <f t="shared" si="540"/>
        <v>#N/A</v>
      </c>
      <c r="JV72" s="169" t="e">
        <f t="shared" si="541"/>
        <v>#N/A</v>
      </c>
      <c r="JW72" s="169" t="e">
        <f t="shared" si="542"/>
        <v>#N/A</v>
      </c>
      <c r="JX72" s="169" t="e">
        <f t="shared" si="543"/>
        <v>#N/A</v>
      </c>
      <c r="JY72" s="169" t="e">
        <f t="shared" si="544"/>
        <v>#N/A</v>
      </c>
      <c r="JZ72" s="169" t="e">
        <f t="shared" si="545"/>
        <v>#N/A</v>
      </c>
      <c r="KA72" s="169" t="e">
        <f t="shared" si="546"/>
        <v>#N/A</v>
      </c>
      <c r="KB72" s="169" t="e">
        <f t="shared" si="547"/>
        <v>#N/A</v>
      </c>
      <c r="KC72" s="169" t="e">
        <f t="shared" si="548"/>
        <v>#N/A</v>
      </c>
      <c r="KD72" s="169" t="e">
        <f t="shared" si="549"/>
        <v>#N/A</v>
      </c>
      <c r="KE72" s="169" t="e">
        <f t="shared" si="550"/>
        <v>#N/A</v>
      </c>
      <c r="KF72" s="169" t="e">
        <f t="shared" si="551"/>
        <v>#N/A</v>
      </c>
      <c r="KG72" s="169" t="e">
        <f t="shared" si="552"/>
        <v>#N/A</v>
      </c>
      <c r="KH72" s="169" t="e">
        <f t="shared" si="553"/>
        <v>#N/A</v>
      </c>
      <c r="KI72" s="169" t="e">
        <f t="shared" si="554"/>
        <v>#N/A</v>
      </c>
      <c r="KJ72" s="169" t="e">
        <f t="shared" si="555"/>
        <v>#N/A</v>
      </c>
      <c r="KK72" s="169" t="e">
        <f t="shared" si="556"/>
        <v>#N/A</v>
      </c>
      <c r="KL72" s="169" t="e">
        <f t="shared" si="557"/>
        <v>#N/A</v>
      </c>
      <c r="KM72" s="169" t="e">
        <f t="shared" si="558"/>
        <v>#N/A</v>
      </c>
      <c r="KN72" s="169" t="e">
        <f t="shared" si="559"/>
        <v>#N/A</v>
      </c>
      <c r="KO72" s="169" t="e">
        <f t="shared" si="560"/>
        <v>#N/A</v>
      </c>
      <c r="KP72" s="169" t="e">
        <f t="shared" si="561"/>
        <v>#N/A</v>
      </c>
      <c r="KQ72" s="169" t="e">
        <f t="shared" si="562"/>
        <v>#N/A</v>
      </c>
      <c r="KR72" s="169" t="e">
        <f t="shared" si="563"/>
        <v>#N/A</v>
      </c>
      <c r="KS72" s="169" t="e">
        <f t="shared" si="564"/>
        <v>#N/A</v>
      </c>
      <c r="KT72" s="169" t="e">
        <f t="shared" si="565"/>
        <v>#N/A</v>
      </c>
      <c r="KU72" s="169" t="e">
        <f t="shared" si="566"/>
        <v>#N/A</v>
      </c>
      <c r="KV72" s="169" t="e">
        <f t="shared" si="567"/>
        <v>#N/A</v>
      </c>
      <c r="KW72" s="169" t="e">
        <f t="shared" si="568"/>
        <v>#N/A</v>
      </c>
      <c r="KX72" s="169" t="e">
        <f t="shared" si="569"/>
        <v>#N/A</v>
      </c>
      <c r="KY72" s="169" t="e">
        <f t="shared" si="570"/>
        <v>#N/A</v>
      </c>
      <c r="KZ72" s="169" t="e">
        <f t="shared" si="571"/>
        <v>#N/A</v>
      </c>
      <c r="LA72" s="169" t="e">
        <f t="shared" si="572"/>
        <v>#N/A</v>
      </c>
      <c r="LB72" s="169" t="e">
        <f t="shared" si="573"/>
        <v>#N/A</v>
      </c>
      <c r="LC72" s="169" t="e">
        <f t="shared" si="574"/>
        <v>#N/A</v>
      </c>
      <c r="LD72" s="169" t="e">
        <f t="shared" si="575"/>
        <v>#N/A</v>
      </c>
      <c r="LE72" s="169" t="e">
        <f t="shared" si="576"/>
        <v>#N/A</v>
      </c>
      <c r="LF72" s="169" t="e">
        <f t="shared" si="577"/>
        <v>#N/A</v>
      </c>
      <c r="LG72" s="169" t="e">
        <f t="shared" si="578"/>
        <v>#N/A</v>
      </c>
      <c r="LH72" s="169" t="e">
        <f t="shared" si="579"/>
        <v>#N/A</v>
      </c>
      <c r="LI72" s="169" t="e">
        <f t="shared" si="580"/>
        <v>#N/A</v>
      </c>
      <c r="LJ72" s="169" t="e">
        <f t="shared" si="581"/>
        <v>#N/A</v>
      </c>
      <c r="LK72" s="169" t="e">
        <f t="shared" si="582"/>
        <v>#N/A</v>
      </c>
      <c r="LL72" s="169" t="e">
        <f t="shared" si="583"/>
        <v>#N/A</v>
      </c>
      <c r="LM72" s="169" t="e">
        <f t="shared" si="584"/>
        <v>#N/A</v>
      </c>
      <c r="LN72" s="169" t="e">
        <f t="shared" si="585"/>
        <v>#N/A</v>
      </c>
      <c r="LO72" s="169" t="e">
        <f t="shared" si="586"/>
        <v>#N/A</v>
      </c>
      <c r="LP72" s="169" t="e">
        <f t="shared" si="587"/>
        <v>#N/A</v>
      </c>
      <c r="LQ72" s="169" t="e">
        <f t="shared" si="588"/>
        <v>#N/A</v>
      </c>
      <c r="LR72" s="169" t="e">
        <f t="shared" si="589"/>
        <v>#N/A</v>
      </c>
      <c r="LS72" s="169" t="e">
        <f t="shared" si="590"/>
        <v>#N/A</v>
      </c>
      <c r="LT72" s="169" t="e">
        <f t="shared" si="591"/>
        <v>#N/A</v>
      </c>
      <c r="LU72" s="169" t="e">
        <f t="shared" si="592"/>
        <v>#N/A</v>
      </c>
      <c r="LV72" s="169" t="e">
        <f t="shared" si="593"/>
        <v>#N/A</v>
      </c>
      <c r="LW72" s="169" t="e">
        <f t="shared" si="594"/>
        <v>#N/A</v>
      </c>
      <c r="LX72" s="169" t="e">
        <f t="shared" si="595"/>
        <v>#N/A</v>
      </c>
      <c r="LY72" s="169" t="e">
        <f t="shared" si="596"/>
        <v>#N/A</v>
      </c>
      <c r="LZ72" s="169" t="e">
        <f t="shared" si="597"/>
        <v>#N/A</v>
      </c>
      <c r="MA72" s="169" t="e">
        <f t="shared" si="598"/>
        <v>#N/A</v>
      </c>
      <c r="MB72" s="169" t="e">
        <f t="shared" si="599"/>
        <v>#N/A</v>
      </c>
      <c r="MC72" s="169" t="e">
        <f t="shared" si="600"/>
        <v>#N/A</v>
      </c>
      <c r="MD72" s="169" t="e">
        <f t="shared" si="601"/>
        <v>#N/A</v>
      </c>
      <c r="ME72" s="169" t="e">
        <f t="shared" si="602"/>
        <v>#N/A</v>
      </c>
      <c r="MF72" s="169" t="e">
        <f t="shared" si="603"/>
        <v>#N/A</v>
      </c>
      <c r="MG72" s="169" t="e">
        <f t="shared" si="604"/>
        <v>#N/A</v>
      </c>
      <c r="MH72" s="169" t="e">
        <f t="shared" si="605"/>
        <v>#N/A</v>
      </c>
      <c r="MI72" s="169" t="e">
        <f t="shared" si="606"/>
        <v>#N/A</v>
      </c>
      <c r="MJ72" s="169" t="e">
        <f t="shared" si="607"/>
        <v>#N/A</v>
      </c>
      <c r="MK72" s="169" t="e">
        <f t="shared" si="608"/>
        <v>#N/A</v>
      </c>
      <c r="ML72" s="169" t="e">
        <f t="shared" si="609"/>
        <v>#N/A</v>
      </c>
      <c r="MM72" s="169" t="e">
        <f t="shared" si="610"/>
        <v>#N/A</v>
      </c>
      <c r="MN72" s="169" t="e">
        <f t="shared" si="611"/>
        <v>#N/A</v>
      </c>
      <c r="MO72" s="169" t="e">
        <f t="shared" si="612"/>
        <v>#N/A</v>
      </c>
      <c r="MP72" s="169" t="e">
        <f t="shared" si="613"/>
        <v>#N/A</v>
      </c>
      <c r="MQ72" s="169" t="e">
        <f t="shared" si="614"/>
        <v>#N/A</v>
      </c>
      <c r="MR72" s="169" t="e">
        <f t="shared" si="615"/>
        <v>#N/A</v>
      </c>
      <c r="MS72" s="169" t="e">
        <f t="shared" si="616"/>
        <v>#N/A</v>
      </c>
      <c r="MT72" s="169" t="e">
        <f t="shared" si="617"/>
        <v>#N/A</v>
      </c>
      <c r="MU72" s="169" t="e">
        <f t="shared" si="618"/>
        <v>#N/A</v>
      </c>
      <c r="MV72" s="169" t="e">
        <f t="shared" si="619"/>
        <v>#N/A</v>
      </c>
      <c r="MW72" s="169" t="e">
        <f t="shared" si="620"/>
        <v>#N/A</v>
      </c>
      <c r="MX72" s="169" t="e">
        <f t="shared" si="621"/>
        <v>#N/A</v>
      </c>
      <c r="MY72" s="169" t="e">
        <f t="shared" si="622"/>
        <v>#N/A</v>
      </c>
      <c r="MZ72" s="169" t="e">
        <f t="shared" si="623"/>
        <v>#N/A</v>
      </c>
      <c r="NA72" s="169" t="e">
        <f t="shared" si="624"/>
        <v>#N/A</v>
      </c>
      <c r="NB72" s="169" t="e">
        <f t="shared" si="625"/>
        <v>#N/A</v>
      </c>
      <c r="NC72" s="169" t="e">
        <f t="shared" si="626"/>
        <v>#N/A</v>
      </c>
      <c r="ND72" s="169" t="e">
        <f t="shared" si="627"/>
        <v>#N/A</v>
      </c>
      <c r="NE72" s="169" t="e">
        <f t="shared" si="628"/>
        <v>#N/A</v>
      </c>
      <c r="NF72" s="169" t="e">
        <f t="shared" si="629"/>
        <v>#N/A</v>
      </c>
      <c r="NG72" s="169" t="e">
        <f t="shared" si="630"/>
        <v>#N/A</v>
      </c>
      <c r="NH72" s="169" t="e">
        <f t="shared" si="631"/>
        <v>#N/A</v>
      </c>
      <c r="NI72" s="169" t="e">
        <f t="shared" si="632"/>
        <v>#N/A</v>
      </c>
      <c r="NJ72" s="169" t="e">
        <f t="shared" si="633"/>
        <v>#N/A</v>
      </c>
      <c r="NK72" s="169" t="e">
        <f t="shared" si="634"/>
        <v>#N/A</v>
      </c>
      <c r="NL72" s="169" t="e">
        <f t="shared" si="635"/>
        <v>#N/A</v>
      </c>
      <c r="NM72" s="169" t="e">
        <f t="shared" si="636"/>
        <v>#N/A</v>
      </c>
      <c r="NN72" s="169" t="e">
        <f t="shared" si="637"/>
        <v>#N/A</v>
      </c>
      <c r="NO72" s="169" t="e">
        <f t="shared" si="638"/>
        <v>#N/A</v>
      </c>
      <c r="NP72" s="169" t="e">
        <f t="shared" si="639"/>
        <v>#N/A</v>
      </c>
      <c r="NQ72" s="169" t="e">
        <f t="shared" si="640"/>
        <v>#N/A</v>
      </c>
      <c r="NR72" s="169" t="e">
        <f t="shared" si="641"/>
        <v>#N/A</v>
      </c>
      <c r="NS72" s="169" t="e">
        <f t="shared" si="642"/>
        <v>#N/A</v>
      </c>
      <c r="NT72" s="169" t="e">
        <f t="shared" si="643"/>
        <v>#N/A</v>
      </c>
      <c r="NU72" s="169" t="e">
        <f t="shared" si="644"/>
        <v>#N/A</v>
      </c>
      <c r="NV72" s="169" t="e">
        <f t="shared" si="645"/>
        <v>#N/A</v>
      </c>
      <c r="NW72" s="169" t="e">
        <f t="shared" si="646"/>
        <v>#N/A</v>
      </c>
      <c r="NX72" s="169" t="e">
        <f t="shared" si="647"/>
        <v>#N/A</v>
      </c>
      <c r="NY72" s="169" t="e">
        <f t="shared" si="648"/>
        <v>#N/A</v>
      </c>
      <c r="NZ72" s="169" t="e">
        <f t="shared" si="649"/>
        <v>#N/A</v>
      </c>
      <c r="OA72" s="169" t="e">
        <f t="shared" si="650"/>
        <v>#N/A</v>
      </c>
      <c r="OB72" s="169" t="e">
        <f t="shared" si="651"/>
        <v>#N/A</v>
      </c>
      <c r="OC72" s="169" t="e">
        <f t="shared" si="652"/>
        <v>#N/A</v>
      </c>
      <c r="OD72" s="169" t="e">
        <f t="shared" si="653"/>
        <v>#N/A</v>
      </c>
      <c r="OE72" s="169" t="e">
        <f t="shared" si="654"/>
        <v>#N/A</v>
      </c>
      <c r="OF72" s="169" t="e">
        <f t="shared" si="655"/>
        <v>#N/A</v>
      </c>
      <c r="OG72" s="169" t="e">
        <f t="shared" si="656"/>
        <v>#N/A</v>
      </c>
      <c r="OH72" s="169" t="e">
        <f t="shared" si="657"/>
        <v>#N/A</v>
      </c>
      <c r="OI72" s="169" t="e">
        <f t="shared" si="658"/>
        <v>#N/A</v>
      </c>
      <c r="OJ72" s="169" t="e">
        <f t="shared" si="659"/>
        <v>#N/A</v>
      </c>
      <c r="OK72" s="169" t="e">
        <f t="shared" si="660"/>
        <v>#N/A</v>
      </c>
      <c r="OL72" s="169" t="e">
        <f t="shared" si="661"/>
        <v>#N/A</v>
      </c>
      <c r="OM72" s="169" t="e">
        <f t="shared" si="662"/>
        <v>#N/A</v>
      </c>
      <c r="ON72" s="169" t="e">
        <f t="shared" si="663"/>
        <v>#N/A</v>
      </c>
      <c r="OO72" s="169" t="e">
        <f t="shared" si="664"/>
        <v>#N/A</v>
      </c>
      <c r="OP72" s="169" t="e">
        <f t="shared" si="665"/>
        <v>#N/A</v>
      </c>
      <c r="OQ72" s="169" t="e">
        <f t="shared" si="666"/>
        <v>#N/A</v>
      </c>
      <c r="OR72" s="169" t="e">
        <f t="shared" si="667"/>
        <v>#N/A</v>
      </c>
      <c r="OS72" s="169" t="e">
        <f t="shared" si="668"/>
        <v>#N/A</v>
      </c>
      <c r="OT72" s="169" t="e">
        <f t="shared" si="669"/>
        <v>#N/A</v>
      </c>
      <c r="OU72" s="169" t="e">
        <f t="shared" si="670"/>
        <v>#N/A</v>
      </c>
      <c r="OV72" s="169" t="e">
        <f t="shared" si="671"/>
        <v>#N/A</v>
      </c>
      <c r="OW72" s="169" t="e">
        <f t="shared" si="672"/>
        <v>#N/A</v>
      </c>
      <c r="OX72" s="169" t="e">
        <f t="shared" si="673"/>
        <v>#N/A</v>
      </c>
      <c r="OY72" s="169" t="e">
        <f t="shared" si="674"/>
        <v>#N/A</v>
      </c>
      <c r="OZ72" s="169" t="e">
        <f t="shared" si="675"/>
        <v>#N/A</v>
      </c>
      <c r="PA72" s="169" t="e">
        <f t="shared" si="676"/>
        <v>#N/A</v>
      </c>
      <c r="PB72" s="169" t="e">
        <f t="shared" si="677"/>
        <v>#N/A</v>
      </c>
      <c r="PC72" s="169" t="e">
        <f t="shared" si="678"/>
        <v>#N/A</v>
      </c>
      <c r="PD72" s="169" t="e">
        <f t="shared" si="679"/>
        <v>#N/A</v>
      </c>
      <c r="PE72" s="169" t="e">
        <f t="shared" si="680"/>
        <v>#N/A</v>
      </c>
      <c r="PF72" s="169" t="e">
        <f t="shared" si="681"/>
        <v>#N/A</v>
      </c>
      <c r="PG72" s="169" t="e">
        <f t="shared" si="682"/>
        <v>#N/A</v>
      </c>
      <c r="PH72" s="169" t="e">
        <f t="shared" si="683"/>
        <v>#N/A</v>
      </c>
    </row>
    <row r="73" spans="1:424" hidden="1" x14ac:dyDescent="0.75">
      <c r="A73" s="4">
        <v>70</v>
      </c>
      <c r="B73" s="96" t="str">
        <f t="shared" si="684"/>
        <v/>
      </c>
      <c r="C73" s="95"/>
      <c r="D73" s="96" t="str">
        <f t="shared" si="685"/>
        <v/>
      </c>
      <c r="E73" s="124" t="str">
        <f t="shared" si="480"/>
        <v/>
      </c>
      <c r="F73" s="124" t="str">
        <f t="shared" si="481"/>
        <v/>
      </c>
      <c r="G73" s="73" t="str">
        <f t="shared" si="686"/>
        <v/>
      </c>
      <c r="H73" s="23"/>
      <c r="I73" s="57"/>
      <c r="J73" s="280"/>
      <c r="K73" s="74" t="str">
        <f>IF(AND(B73&gt;0,C73&gt;0,D73&gt;0),IF(ISBLANK(J73),IF(ISBLANK(H73),"",(D73-B73)*VLOOKUP(H73,VLookups!$A$4:$B$13,2,FALSE)),J73),"")</f>
        <v/>
      </c>
      <c r="L73" s="75" t="str">
        <f t="shared" si="482"/>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687"/>
        <v/>
      </c>
      <c r="W73" s="49" t="str">
        <f t="shared" si="688"/>
        <v/>
      </c>
      <c r="X73" s="49" t="str">
        <f t="shared" si="692"/>
        <v/>
      </c>
      <c r="Y73" s="49" t="str">
        <f t="shared" si="692"/>
        <v/>
      </c>
      <c r="Z73" s="49" t="str">
        <f t="shared" si="692"/>
        <v/>
      </c>
      <c r="AA73" s="49" t="str">
        <f t="shared" si="692"/>
        <v/>
      </c>
      <c r="AB73" s="49" t="str">
        <f t="shared" si="692"/>
        <v/>
      </c>
      <c r="AC73" s="49" t="str">
        <f t="shared" si="692"/>
        <v/>
      </c>
      <c r="AD73" s="49" t="str">
        <f t="shared" si="692"/>
        <v/>
      </c>
      <c r="AE73" s="49" t="str">
        <f t="shared" si="692"/>
        <v/>
      </c>
      <c r="AF73" s="49" t="str">
        <f t="shared" si="692"/>
        <v/>
      </c>
      <c r="AG73" s="49" t="str">
        <f t="shared" si="692"/>
        <v/>
      </c>
      <c r="AH73" s="49" t="str">
        <f t="shared" si="692"/>
        <v/>
      </c>
      <c r="AI73" s="49" t="str">
        <f t="shared" si="692"/>
        <v/>
      </c>
      <c r="AJ73" s="49" t="str">
        <f t="shared" si="692"/>
        <v/>
      </c>
      <c r="AK73" s="49" t="str">
        <f t="shared" si="692"/>
        <v/>
      </c>
      <c r="AL73" s="49" t="str">
        <f t="shared" si="692"/>
        <v/>
      </c>
      <c r="AM73" s="49" t="str">
        <f t="shared" si="692"/>
        <v/>
      </c>
      <c r="AN73" s="49" t="str">
        <f t="shared" si="692"/>
        <v/>
      </c>
      <c r="AO73" s="49" t="str">
        <f t="shared" si="692"/>
        <v/>
      </c>
      <c r="AP73" s="49" t="str">
        <f t="shared" si="692"/>
        <v/>
      </c>
      <c r="AQ73" s="49" t="str">
        <f t="shared" si="692"/>
        <v/>
      </c>
      <c r="AR73" s="49" t="str">
        <f t="shared" si="692"/>
        <v/>
      </c>
      <c r="AS73" s="49" t="str">
        <f t="shared" si="692"/>
        <v/>
      </c>
      <c r="AT73" s="49" t="str">
        <f t="shared" si="692"/>
        <v/>
      </c>
      <c r="AU73" s="49" t="str">
        <f t="shared" si="692"/>
        <v/>
      </c>
      <c r="AV73" s="49" t="str">
        <f t="shared" si="692"/>
        <v/>
      </c>
      <c r="AW73" s="49" t="str">
        <f t="shared" si="692"/>
        <v/>
      </c>
      <c r="AX73" s="49" t="str">
        <f t="shared" si="692"/>
        <v/>
      </c>
      <c r="AY73" s="49" t="str">
        <f t="shared" si="692"/>
        <v/>
      </c>
      <c r="AZ73" s="49" t="str">
        <f t="shared" si="692"/>
        <v/>
      </c>
      <c r="BA73" s="49" t="str">
        <f t="shared" si="692"/>
        <v/>
      </c>
      <c r="BB73" s="49" t="str">
        <f t="shared" si="692"/>
        <v/>
      </c>
      <c r="BC73" s="49" t="str">
        <f t="shared" si="692"/>
        <v/>
      </c>
      <c r="BD73" s="49" t="str">
        <f t="shared" si="692"/>
        <v/>
      </c>
      <c r="BE73" s="49" t="str">
        <f t="shared" si="692"/>
        <v/>
      </c>
      <c r="BF73" s="49" t="str">
        <f t="shared" si="692"/>
        <v/>
      </c>
      <c r="BG73" s="49" t="str">
        <f t="shared" si="692"/>
        <v/>
      </c>
      <c r="BH73" s="49" t="str">
        <f t="shared" si="692"/>
        <v/>
      </c>
      <c r="BI73" s="49" t="str">
        <f t="shared" si="692"/>
        <v/>
      </c>
      <c r="BJ73" s="49" t="str">
        <f t="shared" si="692"/>
        <v/>
      </c>
      <c r="BK73" s="49" t="str">
        <f t="shared" si="692"/>
        <v/>
      </c>
      <c r="BL73" s="49" t="str">
        <f t="shared" si="692"/>
        <v/>
      </c>
      <c r="BM73" s="49" t="str">
        <f t="shared" si="692"/>
        <v/>
      </c>
      <c r="BN73" s="49" t="str">
        <f t="shared" si="692"/>
        <v/>
      </c>
      <c r="BO73" s="49" t="str">
        <f t="shared" si="692"/>
        <v/>
      </c>
      <c r="BP73" s="49" t="str">
        <f t="shared" si="692"/>
        <v/>
      </c>
      <c r="BQ73" s="49" t="str">
        <f t="shared" si="692"/>
        <v/>
      </c>
      <c r="BR73" s="49" t="str">
        <f t="shared" si="692"/>
        <v/>
      </c>
      <c r="BS73" s="49" t="str">
        <f t="shared" si="692"/>
        <v/>
      </c>
      <c r="BT73" s="49" t="str">
        <f t="shared" si="692"/>
        <v/>
      </c>
      <c r="BU73" s="49" t="str">
        <f t="shared" si="692"/>
        <v/>
      </c>
      <c r="BV73" s="49" t="str">
        <f t="shared" si="692"/>
        <v/>
      </c>
      <c r="BW73" s="49" t="str">
        <f t="shared" si="692"/>
        <v/>
      </c>
      <c r="BX73" s="49" t="str">
        <f t="shared" si="692"/>
        <v/>
      </c>
      <c r="BY73" s="49" t="str">
        <f t="shared" si="692"/>
        <v/>
      </c>
      <c r="BZ73" s="49" t="str">
        <f t="shared" si="692"/>
        <v/>
      </c>
      <c r="CA73" s="49" t="str">
        <f t="shared" si="692"/>
        <v/>
      </c>
      <c r="CB73" s="49" t="str">
        <f t="shared" si="692"/>
        <v/>
      </c>
      <c r="CC73" s="49" t="str">
        <f t="shared" si="692"/>
        <v/>
      </c>
      <c r="CD73" s="49" t="str">
        <f t="shared" si="692"/>
        <v/>
      </c>
      <c r="CE73" s="49" t="str">
        <f t="shared" si="692"/>
        <v/>
      </c>
      <c r="CF73" s="49" t="str">
        <f t="shared" si="692"/>
        <v/>
      </c>
      <c r="CG73" s="49" t="str">
        <f t="shared" si="692"/>
        <v/>
      </c>
      <c r="CH73" s="49" t="str">
        <f t="shared" si="692"/>
        <v/>
      </c>
      <c r="CI73" s="49" t="str">
        <f t="shared" ref="CI73:DR76" si="696">IF(ISNONTEXT($V73),CJ73-$V73,"")</f>
        <v/>
      </c>
      <c r="CJ73" s="49" t="str">
        <f t="shared" si="696"/>
        <v/>
      </c>
      <c r="CK73" s="49" t="str">
        <f t="shared" si="696"/>
        <v/>
      </c>
      <c r="CL73" s="49" t="str">
        <f t="shared" si="696"/>
        <v/>
      </c>
      <c r="CM73" s="49" t="str">
        <f t="shared" si="696"/>
        <v/>
      </c>
      <c r="CN73" s="49" t="str">
        <f t="shared" si="696"/>
        <v/>
      </c>
      <c r="CO73" s="49" t="str">
        <f t="shared" si="696"/>
        <v/>
      </c>
      <c r="CP73" s="49" t="str">
        <f t="shared" si="696"/>
        <v/>
      </c>
      <c r="CQ73" s="49" t="str">
        <f t="shared" si="696"/>
        <v/>
      </c>
      <c r="CR73" s="49" t="str">
        <f t="shared" si="696"/>
        <v/>
      </c>
      <c r="CS73" s="49" t="str">
        <f t="shared" si="696"/>
        <v/>
      </c>
      <c r="CT73" s="49" t="str">
        <f t="shared" si="696"/>
        <v/>
      </c>
      <c r="CU73" s="49" t="str">
        <f t="shared" si="696"/>
        <v/>
      </c>
      <c r="CV73" s="49" t="str">
        <f t="shared" si="696"/>
        <v/>
      </c>
      <c r="CW73" s="49" t="str">
        <f t="shared" si="696"/>
        <v/>
      </c>
      <c r="CX73" s="49" t="str">
        <f t="shared" si="696"/>
        <v/>
      </c>
      <c r="CY73" s="49" t="str">
        <f t="shared" si="696"/>
        <v/>
      </c>
      <c r="CZ73" s="49" t="str">
        <f t="shared" si="696"/>
        <v/>
      </c>
      <c r="DA73" s="49" t="str">
        <f t="shared" si="696"/>
        <v/>
      </c>
      <c r="DB73" s="49" t="str">
        <f t="shared" si="696"/>
        <v/>
      </c>
      <c r="DC73" s="49" t="str">
        <f t="shared" si="696"/>
        <v/>
      </c>
      <c r="DD73" s="49" t="str">
        <f t="shared" si="696"/>
        <v/>
      </c>
      <c r="DE73" s="49" t="str">
        <f t="shared" si="696"/>
        <v/>
      </c>
      <c r="DF73" s="49" t="str">
        <f t="shared" si="696"/>
        <v/>
      </c>
      <c r="DG73" s="49" t="str">
        <f t="shared" si="696"/>
        <v/>
      </c>
      <c r="DH73" s="49" t="str">
        <f t="shared" si="696"/>
        <v/>
      </c>
      <c r="DI73" s="49" t="str">
        <f t="shared" si="696"/>
        <v/>
      </c>
      <c r="DJ73" s="49" t="str">
        <f t="shared" si="696"/>
        <v/>
      </c>
      <c r="DK73" s="49" t="str">
        <f t="shared" si="696"/>
        <v/>
      </c>
      <c r="DL73" s="49" t="str">
        <f t="shared" si="696"/>
        <v/>
      </c>
      <c r="DM73" s="49" t="str">
        <f t="shared" si="696"/>
        <v/>
      </c>
      <c r="DN73" s="49" t="str">
        <f t="shared" si="696"/>
        <v/>
      </c>
      <c r="DO73" s="49" t="str">
        <f t="shared" si="696"/>
        <v/>
      </c>
      <c r="DP73" s="49" t="str">
        <f t="shared" si="696"/>
        <v/>
      </c>
      <c r="DQ73" s="49" t="str">
        <f t="shared" si="696"/>
        <v/>
      </c>
      <c r="DR73" s="49" t="str">
        <f t="shared" si="696"/>
        <v/>
      </c>
      <c r="DS73" s="183" t="str">
        <f t="shared" si="690"/>
        <v/>
      </c>
      <c r="DT73" s="49" t="str">
        <f t="shared" si="691"/>
        <v/>
      </c>
      <c r="DU73" s="49" t="str">
        <f t="shared" si="694"/>
        <v/>
      </c>
      <c r="DV73" s="49" t="str">
        <f t="shared" si="694"/>
        <v/>
      </c>
      <c r="DW73" s="49" t="str">
        <f t="shared" si="694"/>
        <v/>
      </c>
      <c r="DX73" s="49" t="str">
        <f t="shared" si="694"/>
        <v/>
      </c>
      <c r="DY73" s="49" t="str">
        <f t="shared" si="694"/>
        <v/>
      </c>
      <c r="DZ73" s="49" t="str">
        <f t="shared" si="694"/>
        <v/>
      </c>
      <c r="EA73" s="49" t="str">
        <f t="shared" si="694"/>
        <v/>
      </c>
      <c r="EB73" s="49" t="str">
        <f t="shared" si="694"/>
        <v/>
      </c>
      <c r="EC73" s="49" t="str">
        <f t="shared" si="694"/>
        <v/>
      </c>
      <c r="ED73" s="49" t="str">
        <f t="shared" si="694"/>
        <v/>
      </c>
      <c r="EE73" s="49" t="str">
        <f t="shared" si="694"/>
        <v/>
      </c>
      <c r="EF73" s="49" t="str">
        <f t="shared" si="694"/>
        <v/>
      </c>
      <c r="EG73" s="49" t="str">
        <f t="shared" si="694"/>
        <v/>
      </c>
      <c r="EH73" s="49" t="str">
        <f t="shared" si="694"/>
        <v/>
      </c>
      <c r="EI73" s="49" t="str">
        <f t="shared" si="694"/>
        <v/>
      </c>
      <c r="EJ73" s="49" t="str">
        <f t="shared" si="694"/>
        <v/>
      </c>
      <c r="EK73" s="49" t="str">
        <f t="shared" si="694"/>
        <v/>
      </c>
      <c r="EL73" s="49" t="str">
        <f t="shared" si="694"/>
        <v/>
      </c>
      <c r="EM73" s="49" t="str">
        <f t="shared" si="694"/>
        <v/>
      </c>
      <c r="EN73" s="49" t="str">
        <f t="shared" si="694"/>
        <v/>
      </c>
      <c r="EO73" s="49" t="str">
        <f t="shared" si="694"/>
        <v/>
      </c>
      <c r="EP73" s="49" t="str">
        <f t="shared" si="694"/>
        <v/>
      </c>
      <c r="EQ73" s="49" t="str">
        <f t="shared" si="694"/>
        <v/>
      </c>
      <c r="ER73" s="49" t="str">
        <f t="shared" si="694"/>
        <v/>
      </c>
      <c r="ES73" s="49" t="str">
        <f t="shared" si="694"/>
        <v/>
      </c>
      <c r="ET73" s="49" t="str">
        <f t="shared" si="694"/>
        <v/>
      </c>
      <c r="EU73" s="49" t="str">
        <f t="shared" si="694"/>
        <v/>
      </c>
      <c r="EV73" s="49" t="str">
        <f t="shared" si="694"/>
        <v/>
      </c>
      <c r="EW73" s="49" t="str">
        <f t="shared" si="694"/>
        <v/>
      </c>
      <c r="EX73" s="49" t="str">
        <f t="shared" si="694"/>
        <v/>
      </c>
      <c r="EY73" s="49" t="str">
        <f t="shared" si="694"/>
        <v/>
      </c>
      <c r="EZ73" s="49" t="str">
        <f t="shared" si="694"/>
        <v/>
      </c>
      <c r="FA73" s="49" t="str">
        <f t="shared" si="694"/>
        <v/>
      </c>
      <c r="FB73" s="49" t="str">
        <f t="shared" si="694"/>
        <v/>
      </c>
      <c r="FC73" s="49" t="str">
        <f t="shared" si="694"/>
        <v/>
      </c>
      <c r="FD73" s="49" t="str">
        <f t="shared" si="694"/>
        <v/>
      </c>
      <c r="FE73" s="49" t="str">
        <f t="shared" si="694"/>
        <v/>
      </c>
      <c r="FF73" s="49" t="str">
        <f t="shared" si="694"/>
        <v/>
      </c>
      <c r="FG73" s="49" t="str">
        <f t="shared" si="694"/>
        <v/>
      </c>
      <c r="FH73" s="49" t="str">
        <f t="shared" si="694"/>
        <v/>
      </c>
      <c r="FI73" s="49" t="str">
        <f t="shared" si="694"/>
        <v/>
      </c>
      <c r="FJ73" s="49" t="str">
        <f t="shared" si="694"/>
        <v/>
      </c>
      <c r="FK73" s="49" t="str">
        <f t="shared" si="694"/>
        <v/>
      </c>
      <c r="FL73" s="49" t="str">
        <f t="shared" si="694"/>
        <v/>
      </c>
      <c r="FM73" s="49" t="str">
        <f t="shared" si="694"/>
        <v/>
      </c>
      <c r="FN73" s="49" t="str">
        <f t="shared" si="694"/>
        <v/>
      </c>
      <c r="FO73" s="49" t="str">
        <f t="shared" si="694"/>
        <v/>
      </c>
      <c r="FP73" s="49" t="str">
        <f t="shared" si="694"/>
        <v/>
      </c>
      <c r="FQ73" s="49" t="str">
        <f t="shared" si="694"/>
        <v/>
      </c>
      <c r="FR73" s="49" t="str">
        <f t="shared" si="694"/>
        <v/>
      </c>
      <c r="FS73" s="49" t="str">
        <f t="shared" si="694"/>
        <v/>
      </c>
      <c r="FT73" s="49" t="str">
        <f t="shared" si="694"/>
        <v/>
      </c>
      <c r="FU73" s="49" t="str">
        <f t="shared" si="694"/>
        <v/>
      </c>
      <c r="FV73" s="49" t="str">
        <f t="shared" si="694"/>
        <v/>
      </c>
      <c r="FW73" s="49" t="str">
        <f t="shared" si="694"/>
        <v/>
      </c>
      <c r="FX73" s="49" t="str">
        <f t="shared" si="694"/>
        <v/>
      </c>
      <c r="FY73" s="49" t="str">
        <f t="shared" si="694"/>
        <v/>
      </c>
      <c r="FZ73" s="49" t="str">
        <f t="shared" si="694"/>
        <v/>
      </c>
      <c r="GA73" s="49" t="str">
        <f t="shared" si="694"/>
        <v/>
      </c>
      <c r="GB73" s="49" t="str">
        <f t="shared" si="694"/>
        <v/>
      </c>
      <c r="GC73" s="49" t="str">
        <f t="shared" si="694"/>
        <v/>
      </c>
      <c r="GD73" s="49" t="str">
        <f t="shared" si="694"/>
        <v/>
      </c>
      <c r="GE73" s="49" t="str">
        <f t="shared" si="694"/>
        <v/>
      </c>
      <c r="GF73" s="49" t="str">
        <f t="shared" ref="GF73:HO76" si="697">IF(ISNONTEXT($V73),GE73+$V73,"")</f>
        <v/>
      </c>
      <c r="GG73" s="49" t="str">
        <f t="shared" si="697"/>
        <v/>
      </c>
      <c r="GH73" s="49" t="str">
        <f t="shared" si="697"/>
        <v/>
      </c>
      <c r="GI73" s="49" t="str">
        <f t="shared" si="697"/>
        <v/>
      </c>
      <c r="GJ73" s="49" t="str">
        <f t="shared" si="697"/>
        <v/>
      </c>
      <c r="GK73" s="49" t="str">
        <f t="shared" si="697"/>
        <v/>
      </c>
      <c r="GL73" s="49" t="str">
        <f t="shared" si="697"/>
        <v/>
      </c>
      <c r="GM73" s="49" t="str">
        <f t="shared" si="697"/>
        <v/>
      </c>
      <c r="GN73" s="49" t="str">
        <f t="shared" si="697"/>
        <v/>
      </c>
      <c r="GO73" s="49" t="str">
        <f t="shared" si="697"/>
        <v/>
      </c>
      <c r="GP73" s="49" t="str">
        <f t="shared" si="697"/>
        <v/>
      </c>
      <c r="GQ73" s="49" t="str">
        <f t="shared" si="697"/>
        <v/>
      </c>
      <c r="GR73" s="49" t="str">
        <f t="shared" si="697"/>
        <v/>
      </c>
      <c r="GS73" s="49" t="str">
        <f t="shared" si="697"/>
        <v/>
      </c>
      <c r="GT73" s="49" t="str">
        <f t="shared" si="697"/>
        <v/>
      </c>
      <c r="GU73" s="49" t="str">
        <f t="shared" si="697"/>
        <v/>
      </c>
      <c r="GV73" s="49" t="str">
        <f t="shared" si="697"/>
        <v/>
      </c>
      <c r="GW73" s="49" t="str">
        <f t="shared" si="697"/>
        <v/>
      </c>
      <c r="GX73" s="49" t="str">
        <f t="shared" si="697"/>
        <v/>
      </c>
      <c r="GY73" s="49" t="str">
        <f t="shared" si="697"/>
        <v/>
      </c>
      <c r="GZ73" s="49" t="str">
        <f t="shared" si="697"/>
        <v/>
      </c>
      <c r="HA73" s="49" t="str">
        <f t="shared" si="697"/>
        <v/>
      </c>
      <c r="HB73" s="49" t="str">
        <f t="shared" si="697"/>
        <v/>
      </c>
      <c r="HC73" s="49" t="str">
        <f t="shared" si="697"/>
        <v/>
      </c>
      <c r="HD73" s="49" t="str">
        <f t="shared" si="697"/>
        <v/>
      </c>
      <c r="HE73" s="49" t="str">
        <f t="shared" si="697"/>
        <v/>
      </c>
      <c r="HF73" s="49" t="str">
        <f t="shared" si="697"/>
        <v/>
      </c>
      <c r="HG73" s="49" t="str">
        <f t="shared" si="697"/>
        <v/>
      </c>
      <c r="HH73" s="49" t="str">
        <f t="shared" si="697"/>
        <v/>
      </c>
      <c r="HI73" s="49" t="str">
        <f t="shared" si="697"/>
        <v/>
      </c>
      <c r="HJ73" s="49" t="str">
        <f t="shared" si="697"/>
        <v/>
      </c>
      <c r="HK73" s="49" t="str">
        <f t="shared" si="697"/>
        <v/>
      </c>
      <c r="HL73" s="49" t="str">
        <f t="shared" si="697"/>
        <v/>
      </c>
      <c r="HM73" s="49" t="str">
        <f t="shared" si="697"/>
        <v/>
      </c>
      <c r="HN73" s="49" t="str">
        <f t="shared" si="697"/>
        <v/>
      </c>
      <c r="HO73" s="49" t="str">
        <f t="shared" si="697"/>
        <v/>
      </c>
      <c r="HP73" s="169" t="e">
        <f t="shared" si="483"/>
        <v>#N/A</v>
      </c>
      <c r="HQ73" s="169" t="e">
        <f t="shared" si="484"/>
        <v>#N/A</v>
      </c>
      <c r="HR73" s="169" t="e">
        <f t="shared" si="485"/>
        <v>#N/A</v>
      </c>
      <c r="HS73" s="169" t="e">
        <f t="shared" si="486"/>
        <v>#N/A</v>
      </c>
      <c r="HT73" s="169" t="e">
        <f t="shared" si="487"/>
        <v>#N/A</v>
      </c>
      <c r="HU73" s="169" t="e">
        <f t="shared" si="488"/>
        <v>#N/A</v>
      </c>
      <c r="HV73" s="169" t="e">
        <f t="shared" si="489"/>
        <v>#N/A</v>
      </c>
      <c r="HW73" s="169" t="e">
        <f t="shared" si="490"/>
        <v>#N/A</v>
      </c>
      <c r="HX73" s="169" t="e">
        <f t="shared" si="491"/>
        <v>#N/A</v>
      </c>
      <c r="HY73" s="169" t="e">
        <f t="shared" si="492"/>
        <v>#N/A</v>
      </c>
      <c r="HZ73" s="169" t="e">
        <f t="shared" si="493"/>
        <v>#N/A</v>
      </c>
      <c r="IA73" s="169" t="e">
        <f t="shared" si="494"/>
        <v>#N/A</v>
      </c>
      <c r="IB73" s="169" t="e">
        <f t="shared" si="495"/>
        <v>#N/A</v>
      </c>
      <c r="IC73" s="169" t="e">
        <f t="shared" si="496"/>
        <v>#N/A</v>
      </c>
      <c r="ID73" s="169" t="e">
        <f t="shared" si="497"/>
        <v>#N/A</v>
      </c>
      <c r="IE73" s="169" t="e">
        <f t="shared" si="498"/>
        <v>#N/A</v>
      </c>
      <c r="IF73" s="169" t="e">
        <f t="shared" si="499"/>
        <v>#N/A</v>
      </c>
      <c r="IG73" s="169" t="e">
        <f t="shared" si="500"/>
        <v>#N/A</v>
      </c>
      <c r="IH73" s="169" t="e">
        <f t="shared" si="501"/>
        <v>#N/A</v>
      </c>
      <c r="II73" s="169" t="e">
        <f t="shared" si="502"/>
        <v>#N/A</v>
      </c>
      <c r="IJ73" s="169" t="e">
        <f t="shared" si="503"/>
        <v>#N/A</v>
      </c>
      <c r="IK73" s="169" t="e">
        <f t="shared" si="504"/>
        <v>#N/A</v>
      </c>
      <c r="IL73" s="169" t="e">
        <f t="shared" si="505"/>
        <v>#N/A</v>
      </c>
      <c r="IM73" s="169" t="e">
        <f t="shared" si="506"/>
        <v>#N/A</v>
      </c>
      <c r="IN73" s="169" t="e">
        <f t="shared" si="507"/>
        <v>#N/A</v>
      </c>
      <c r="IO73" s="169" t="e">
        <f t="shared" si="508"/>
        <v>#N/A</v>
      </c>
      <c r="IP73" s="169" t="e">
        <f t="shared" si="509"/>
        <v>#N/A</v>
      </c>
      <c r="IQ73" s="169" t="e">
        <f t="shared" si="510"/>
        <v>#N/A</v>
      </c>
      <c r="IR73" s="169" t="e">
        <f t="shared" si="511"/>
        <v>#N/A</v>
      </c>
      <c r="IS73" s="169" t="e">
        <f t="shared" si="512"/>
        <v>#N/A</v>
      </c>
      <c r="IT73" s="169" t="e">
        <f t="shared" si="513"/>
        <v>#N/A</v>
      </c>
      <c r="IU73" s="169" t="e">
        <f t="shared" si="514"/>
        <v>#N/A</v>
      </c>
      <c r="IV73" s="169" t="e">
        <f t="shared" si="515"/>
        <v>#N/A</v>
      </c>
      <c r="IW73" s="169" t="e">
        <f t="shared" si="516"/>
        <v>#N/A</v>
      </c>
      <c r="IX73" s="169" t="e">
        <f t="shared" si="517"/>
        <v>#N/A</v>
      </c>
      <c r="IY73" s="169" t="e">
        <f t="shared" si="518"/>
        <v>#N/A</v>
      </c>
      <c r="IZ73" s="169" t="e">
        <f t="shared" si="519"/>
        <v>#N/A</v>
      </c>
      <c r="JA73" s="169" t="e">
        <f t="shared" si="520"/>
        <v>#N/A</v>
      </c>
      <c r="JB73" s="169" t="e">
        <f t="shared" si="521"/>
        <v>#N/A</v>
      </c>
      <c r="JC73" s="169" t="e">
        <f t="shared" si="522"/>
        <v>#N/A</v>
      </c>
      <c r="JD73" s="169" t="e">
        <f t="shared" si="523"/>
        <v>#N/A</v>
      </c>
      <c r="JE73" s="169" t="e">
        <f t="shared" si="524"/>
        <v>#N/A</v>
      </c>
      <c r="JF73" s="169" t="e">
        <f t="shared" si="525"/>
        <v>#N/A</v>
      </c>
      <c r="JG73" s="169" t="e">
        <f t="shared" si="526"/>
        <v>#N/A</v>
      </c>
      <c r="JH73" s="169" t="e">
        <f t="shared" si="527"/>
        <v>#N/A</v>
      </c>
      <c r="JI73" s="169" t="e">
        <f t="shared" si="528"/>
        <v>#N/A</v>
      </c>
      <c r="JJ73" s="169" t="e">
        <f t="shared" si="529"/>
        <v>#N/A</v>
      </c>
      <c r="JK73" s="169" t="e">
        <f t="shared" si="530"/>
        <v>#N/A</v>
      </c>
      <c r="JL73" s="169" t="e">
        <f t="shared" si="531"/>
        <v>#N/A</v>
      </c>
      <c r="JM73" s="169" t="e">
        <f t="shared" si="532"/>
        <v>#N/A</v>
      </c>
      <c r="JN73" s="169" t="e">
        <f t="shared" si="533"/>
        <v>#N/A</v>
      </c>
      <c r="JO73" s="169" t="e">
        <f t="shared" si="534"/>
        <v>#N/A</v>
      </c>
      <c r="JP73" s="169" t="e">
        <f t="shared" si="535"/>
        <v>#N/A</v>
      </c>
      <c r="JQ73" s="169" t="e">
        <f t="shared" si="536"/>
        <v>#N/A</v>
      </c>
      <c r="JR73" s="169" t="e">
        <f t="shared" si="537"/>
        <v>#N/A</v>
      </c>
      <c r="JS73" s="169" t="e">
        <f t="shared" si="538"/>
        <v>#N/A</v>
      </c>
      <c r="JT73" s="169" t="e">
        <f t="shared" si="539"/>
        <v>#N/A</v>
      </c>
      <c r="JU73" s="169" t="e">
        <f t="shared" si="540"/>
        <v>#N/A</v>
      </c>
      <c r="JV73" s="169" t="e">
        <f t="shared" si="541"/>
        <v>#N/A</v>
      </c>
      <c r="JW73" s="169" t="e">
        <f t="shared" si="542"/>
        <v>#N/A</v>
      </c>
      <c r="JX73" s="169" t="e">
        <f t="shared" si="543"/>
        <v>#N/A</v>
      </c>
      <c r="JY73" s="169" t="e">
        <f t="shared" si="544"/>
        <v>#N/A</v>
      </c>
      <c r="JZ73" s="169" t="e">
        <f t="shared" si="545"/>
        <v>#N/A</v>
      </c>
      <c r="KA73" s="169" t="e">
        <f t="shared" si="546"/>
        <v>#N/A</v>
      </c>
      <c r="KB73" s="169" t="e">
        <f t="shared" si="547"/>
        <v>#N/A</v>
      </c>
      <c r="KC73" s="169" t="e">
        <f t="shared" si="548"/>
        <v>#N/A</v>
      </c>
      <c r="KD73" s="169" t="e">
        <f t="shared" si="549"/>
        <v>#N/A</v>
      </c>
      <c r="KE73" s="169" t="e">
        <f t="shared" si="550"/>
        <v>#N/A</v>
      </c>
      <c r="KF73" s="169" t="e">
        <f t="shared" si="551"/>
        <v>#N/A</v>
      </c>
      <c r="KG73" s="169" t="e">
        <f t="shared" si="552"/>
        <v>#N/A</v>
      </c>
      <c r="KH73" s="169" t="e">
        <f t="shared" si="553"/>
        <v>#N/A</v>
      </c>
      <c r="KI73" s="169" t="e">
        <f t="shared" si="554"/>
        <v>#N/A</v>
      </c>
      <c r="KJ73" s="169" t="e">
        <f t="shared" si="555"/>
        <v>#N/A</v>
      </c>
      <c r="KK73" s="169" t="e">
        <f t="shared" si="556"/>
        <v>#N/A</v>
      </c>
      <c r="KL73" s="169" t="e">
        <f t="shared" si="557"/>
        <v>#N/A</v>
      </c>
      <c r="KM73" s="169" t="e">
        <f t="shared" si="558"/>
        <v>#N/A</v>
      </c>
      <c r="KN73" s="169" t="e">
        <f t="shared" si="559"/>
        <v>#N/A</v>
      </c>
      <c r="KO73" s="169" t="e">
        <f t="shared" si="560"/>
        <v>#N/A</v>
      </c>
      <c r="KP73" s="169" t="e">
        <f t="shared" si="561"/>
        <v>#N/A</v>
      </c>
      <c r="KQ73" s="169" t="e">
        <f t="shared" si="562"/>
        <v>#N/A</v>
      </c>
      <c r="KR73" s="169" t="e">
        <f t="shared" si="563"/>
        <v>#N/A</v>
      </c>
      <c r="KS73" s="169" t="e">
        <f t="shared" si="564"/>
        <v>#N/A</v>
      </c>
      <c r="KT73" s="169" t="e">
        <f t="shared" si="565"/>
        <v>#N/A</v>
      </c>
      <c r="KU73" s="169" t="e">
        <f t="shared" si="566"/>
        <v>#N/A</v>
      </c>
      <c r="KV73" s="169" t="e">
        <f t="shared" si="567"/>
        <v>#N/A</v>
      </c>
      <c r="KW73" s="169" t="e">
        <f t="shared" si="568"/>
        <v>#N/A</v>
      </c>
      <c r="KX73" s="169" t="e">
        <f t="shared" si="569"/>
        <v>#N/A</v>
      </c>
      <c r="KY73" s="169" t="e">
        <f t="shared" si="570"/>
        <v>#N/A</v>
      </c>
      <c r="KZ73" s="169" t="e">
        <f t="shared" si="571"/>
        <v>#N/A</v>
      </c>
      <c r="LA73" s="169" t="e">
        <f t="shared" si="572"/>
        <v>#N/A</v>
      </c>
      <c r="LB73" s="169" t="e">
        <f t="shared" si="573"/>
        <v>#N/A</v>
      </c>
      <c r="LC73" s="169" t="e">
        <f t="shared" si="574"/>
        <v>#N/A</v>
      </c>
      <c r="LD73" s="169" t="e">
        <f t="shared" si="575"/>
        <v>#N/A</v>
      </c>
      <c r="LE73" s="169" t="e">
        <f t="shared" si="576"/>
        <v>#N/A</v>
      </c>
      <c r="LF73" s="169" t="e">
        <f t="shared" si="577"/>
        <v>#N/A</v>
      </c>
      <c r="LG73" s="169" t="e">
        <f t="shared" si="578"/>
        <v>#N/A</v>
      </c>
      <c r="LH73" s="169" t="e">
        <f t="shared" si="579"/>
        <v>#N/A</v>
      </c>
      <c r="LI73" s="169" t="e">
        <f t="shared" si="580"/>
        <v>#N/A</v>
      </c>
      <c r="LJ73" s="169" t="e">
        <f t="shared" si="581"/>
        <v>#N/A</v>
      </c>
      <c r="LK73" s="169" t="e">
        <f t="shared" si="582"/>
        <v>#N/A</v>
      </c>
      <c r="LL73" s="169" t="e">
        <f t="shared" si="583"/>
        <v>#N/A</v>
      </c>
      <c r="LM73" s="169" t="e">
        <f t="shared" si="584"/>
        <v>#N/A</v>
      </c>
      <c r="LN73" s="169" t="e">
        <f t="shared" si="585"/>
        <v>#N/A</v>
      </c>
      <c r="LO73" s="169" t="e">
        <f t="shared" si="586"/>
        <v>#N/A</v>
      </c>
      <c r="LP73" s="169" t="e">
        <f t="shared" si="587"/>
        <v>#N/A</v>
      </c>
      <c r="LQ73" s="169" t="e">
        <f t="shared" si="588"/>
        <v>#N/A</v>
      </c>
      <c r="LR73" s="169" t="e">
        <f t="shared" si="589"/>
        <v>#N/A</v>
      </c>
      <c r="LS73" s="169" t="e">
        <f t="shared" si="590"/>
        <v>#N/A</v>
      </c>
      <c r="LT73" s="169" t="e">
        <f t="shared" si="591"/>
        <v>#N/A</v>
      </c>
      <c r="LU73" s="169" t="e">
        <f t="shared" si="592"/>
        <v>#N/A</v>
      </c>
      <c r="LV73" s="169" t="e">
        <f t="shared" si="593"/>
        <v>#N/A</v>
      </c>
      <c r="LW73" s="169" t="e">
        <f t="shared" si="594"/>
        <v>#N/A</v>
      </c>
      <c r="LX73" s="169" t="e">
        <f t="shared" si="595"/>
        <v>#N/A</v>
      </c>
      <c r="LY73" s="169" t="e">
        <f t="shared" si="596"/>
        <v>#N/A</v>
      </c>
      <c r="LZ73" s="169" t="e">
        <f t="shared" si="597"/>
        <v>#N/A</v>
      </c>
      <c r="MA73" s="169" t="e">
        <f t="shared" si="598"/>
        <v>#N/A</v>
      </c>
      <c r="MB73" s="169" t="e">
        <f t="shared" si="599"/>
        <v>#N/A</v>
      </c>
      <c r="MC73" s="169" t="e">
        <f t="shared" si="600"/>
        <v>#N/A</v>
      </c>
      <c r="MD73" s="169" t="e">
        <f t="shared" si="601"/>
        <v>#N/A</v>
      </c>
      <c r="ME73" s="169" t="e">
        <f t="shared" si="602"/>
        <v>#N/A</v>
      </c>
      <c r="MF73" s="169" t="e">
        <f t="shared" si="603"/>
        <v>#N/A</v>
      </c>
      <c r="MG73" s="169" t="e">
        <f t="shared" si="604"/>
        <v>#N/A</v>
      </c>
      <c r="MH73" s="169" t="e">
        <f t="shared" si="605"/>
        <v>#N/A</v>
      </c>
      <c r="MI73" s="169" t="e">
        <f t="shared" si="606"/>
        <v>#N/A</v>
      </c>
      <c r="MJ73" s="169" t="e">
        <f t="shared" si="607"/>
        <v>#N/A</v>
      </c>
      <c r="MK73" s="169" t="e">
        <f t="shared" si="608"/>
        <v>#N/A</v>
      </c>
      <c r="ML73" s="169" t="e">
        <f t="shared" si="609"/>
        <v>#N/A</v>
      </c>
      <c r="MM73" s="169" t="e">
        <f t="shared" si="610"/>
        <v>#N/A</v>
      </c>
      <c r="MN73" s="169" t="e">
        <f t="shared" si="611"/>
        <v>#N/A</v>
      </c>
      <c r="MO73" s="169" t="e">
        <f t="shared" si="612"/>
        <v>#N/A</v>
      </c>
      <c r="MP73" s="169" t="e">
        <f t="shared" si="613"/>
        <v>#N/A</v>
      </c>
      <c r="MQ73" s="169" t="e">
        <f t="shared" si="614"/>
        <v>#N/A</v>
      </c>
      <c r="MR73" s="169" t="e">
        <f t="shared" si="615"/>
        <v>#N/A</v>
      </c>
      <c r="MS73" s="169" t="e">
        <f t="shared" si="616"/>
        <v>#N/A</v>
      </c>
      <c r="MT73" s="169" t="e">
        <f t="shared" si="617"/>
        <v>#N/A</v>
      </c>
      <c r="MU73" s="169" t="e">
        <f t="shared" si="618"/>
        <v>#N/A</v>
      </c>
      <c r="MV73" s="169" t="e">
        <f t="shared" si="619"/>
        <v>#N/A</v>
      </c>
      <c r="MW73" s="169" t="e">
        <f t="shared" si="620"/>
        <v>#N/A</v>
      </c>
      <c r="MX73" s="169" t="e">
        <f t="shared" si="621"/>
        <v>#N/A</v>
      </c>
      <c r="MY73" s="169" t="e">
        <f t="shared" si="622"/>
        <v>#N/A</v>
      </c>
      <c r="MZ73" s="169" t="e">
        <f t="shared" si="623"/>
        <v>#N/A</v>
      </c>
      <c r="NA73" s="169" t="e">
        <f t="shared" si="624"/>
        <v>#N/A</v>
      </c>
      <c r="NB73" s="169" t="e">
        <f t="shared" si="625"/>
        <v>#N/A</v>
      </c>
      <c r="NC73" s="169" t="e">
        <f t="shared" si="626"/>
        <v>#N/A</v>
      </c>
      <c r="ND73" s="169" t="e">
        <f t="shared" si="627"/>
        <v>#N/A</v>
      </c>
      <c r="NE73" s="169" t="e">
        <f t="shared" si="628"/>
        <v>#N/A</v>
      </c>
      <c r="NF73" s="169" t="e">
        <f t="shared" si="629"/>
        <v>#N/A</v>
      </c>
      <c r="NG73" s="169" t="e">
        <f t="shared" si="630"/>
        <v>#N/A</v>
      </c>
      <c r="NH73" s="169" t="e">
        <f t="shared" si="631"/>
        <v>#N/A</v>
      </c>
      <c r="NI73" s="169" t="e">
        <f t="shared" si="632"/>
        <v>#N/A</v>
      </c>
      <c r="NJ73" s="169" t="e">
        <f t="shared" si="633"/>
        <v>#N/A</v>
      </c>
      <c r="NK73" s="169" t="e">
        <f t="shared" si="634"/>
        <v>#N/A</v>
      </c>
      <c r="NL73" s="169" t="e">
        <f t="shared" si="635"/>
        <v>#N/A</v>
      </c>
      <c r="NM73" s="169" t="e">
        <f t="shared" si="636"/>
        <v>#N/A</v>
      </c>
      <c r="NN73" s="169" t="e">
        <f t="shared" si="637"/>
        <v>#N/A</v>
      </c>
      <c r="NO73" s="169" t="e">
        <f t="shared" si="638"/>
        <v>#N/A</v>
      </c>
      <c r="NP73" s="169" t="e">
        <f t="shared" si="639"/>
        <v>#N/A</v>
      </c>
      <c r="NQ73" s="169" t="e">
        <f t="shared" si="640"/>
        <v>#N/A</v>
      </c>
      <c r="NR73" s="169" t="e">
        <f t="shared" si="641"/>
        <v>#N/A</v>
      </c>
      <c r="NS73" s="169" t="e">
        <f t="shared" si="642"/>
        <v>#N/A</v>
      </c>
      <c r="NT73" s="169" t="e">
        <f t="shared" si="643"/>
        <v>#N/A</v>
      </c>
      <c r="NU73" s="169" t="e">
        <f t="shared" si="644"/>
        <v>#N/A</v>
      </c>
      <c r="NV73" s="169" t="e">
        <f t="shared" si="645"/>
        <v>#N/A</v>
      </c>
      <c r="NW73" s="169" t="e">
        <f t="shared" si="646"/>
        <v>#N/A</v>
      </c>
      <c r="NX73" s="169" t="e">
        <f t="shared" si="647"/>
        <v>#N/A</v>
      </c>
      <c r="NY73" s="169" t="e">
        <f t="shared" si="648"/>
        <v>#N/A</v>
      </c>
      <c r="NZ73" s="169" t="e">
        <f t="shared" si="649"/>
        <v>#N/A</v>
      </c>
      <c r="OA73" s="169" t="e">
        <f t="shared" si="650"/>
        <v>#N/A</v>
      </c>
      <c r="OB73" s="169" t="e">
        <f t="shared" si="651"/>
        <v>#N/A</v>
      </c>
      <c r="OC73" s="169" t="e">
        <f t="shared" si="652"/>
        <v>#N/A</v>
      </c>
      <c r="OD73" s="169" t="e">
        <f t="shared" si="653"/>
        <v>#N/A</v>
      </c>
      <c r="OE73" s="169" t="e">
        <f t="shared" si="654"/>
        <v>#N/A</v>
      </c>
      <c r="OF73" s="169" t="e">
        <f t="shared" si="655"/>
        <v>#N/A</v>
      </c>
      <c r="OG73" s="169" t="e">
        <f t="shared" si="656"/>
        <v>#N/A</v>
      </c>
      <c r="OH73" s="169" t="e">
        <f t="shared" si="657"/>
        <v>#N/A</v>
      </c>
      <c r="OI73" s="169" t="e">
        <f t="shared" si="658"/>
        <v>#N/A</v>
      </c>
      <c r="OJ73" s="169" t="e">
        <f t="shared" si="659"/>
        <v>#N/A</v>
      </c>
      <c r="OK73" s="169" t="e">
        <f t="shared" si="660"/>
        <v>#N/A</v>
      </c>
      <c r="OL73" s="169" t="e">
        <f t="shared" si="661"/>
        <v>#N/A</v>
      </c>
      <c r="OM73" s="169" t="e">
        <f t="shared" si="662"/>
        <v>#N/A</v>
      </c>
      <c r="ON73" s="169" t="e">
        <f t="shared" si="663"/>
        <v>#N/A</v>
      </c>
      <c r="OO73" s="169" t="e">
        <f t="shared" si="664"/>
        <v>#N/A</v>
      </c>
      <c r="OP73" s="169" t="e">
        <f t="shared" si="665"/>
        <v>#N/A</v>
      </c>
      <c r="OQ73" s="169" t="e">
        <f t="shared" si="666"/>
        <v>#N/A</v>
      </c>
      <c r="OR73" s="169" t="e">
        <f t="shared" si="667"/>
        <v>#N/A</v>
      </c>
      <c r="OS73" s="169" t="e">
        <f t="shared" si="668"/>
        <v>#N/A</v>
      </c>
      <c r="OT73" s="169" t="e">
        <f t="shared" si="669"/>
        <v>#N/A</v>
      </c>
      <c r="OU73" s="169" t="e">
        <f t="shared" si="670"/>
        <v>#N/A</v>
      </c>
      <c r="OV73" s="169" t="e">
        <f t="shared" si="671"/>
        <v>#N/A</v>
      </c>
      <c r="OW73" s="169" t="e">
        <f t="shared" si="672"/>
        <v>#N/A</v>
      </c>
      <c r="OX73" s="169" t="e">
        <f t="shared" si="673"/>
        <v>#N/A</v>
      </c>
      <c r="OY73" s="169" t="e">
        <f t="shared" si="674"/>
        <v>#N/A</v>
      </c>
      <c r="OZ73" s="169" t="e">
        <f t="shared" si="675"/>
        <v>#N/A</v>
      </c>
      <c r="PA73" s="169" t="e">
        <f t="shared" si="676"/>
        <v>#N/A</v>
      </c>
      <c r="PB73" s="169" t="e">
        <f t="shared" si="677"/>
        <v>#N/A</v>
      </c>
      <c r="PC73" s="169" t="e">
        <f t="shared" si="678"/>
        <v>#N/A</v>
      </c>
      <c r="PD73" s="169" t="e">
        <f t="shared" si="679"/>
        <v>#N/A</v>
      </c>
      <c r="PE73" s="169" t="e">
        <f t="shared" si="680"/>
        <v>#N/A</v>
      </c>
      <c r="PF73" s="169" t="e">
        <f t="shared" si="681"/>
        <v>#N/A</v>
      </c>
      <c r="PG73" s="169" t="e">
        <f t="shared" si="682"/>
        <v>#N/A</v>
      </c>
      <c r="PH73" s="169" t="e">
        <f t="shared" si="683"/>
        <v>#N/A</v>
      </c>
    </row>
    <row r="74" spans="1:424" hidden="1" x14ac:dyDescent="0.75">
      <c r="A74" s="4">
        <v>71</v>
      </c>
      <c r="B74" s="96" t="str">
        <f t="shared" si="684"/>
        <v/>
      </c>
      <c r="C74" s="95"/>
      <c r="D74" s="96" t="str">
        <f t="shared" si="685"/>
        <v/>
      </c>
      <c r="E74" s="124" t="str">
        <f t="shared" si="480"/>
        <v/>
      </c>
      <c r="F74" s="124" t="str">
        <f t="shared" si="481"/>
        <v/>
      </c>
      <c r="G74" s="73" t="str">
        <f t="shared" si="686"/>
        <v/>
      </c>
      <c r="H74" s="23"/>
      <c r="I74" s="57"/>
      <c r="J74" s="280"/>
      <c r="K74" s="74" t="str">
        <f>IF(AND(B74&gt;0,C74&gt;0,D74&gt;0),IF(ISBLANK(J74),IF(ISBLANK(H74),"",(D74-B74)*VLOOKUP(H74,VLookups!$A$4:$B$13,2,FALSE)),J74),"")</f>
        <v/>
      </c>
      <c r="L74" s="75" t="str">
        <f t="shared" si="482"/>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687"/>
        <v/>
      </c>
      <c r="W74" s="49" t="str">
        <f t="shared" si="688"/>
        <v/>
      </c>
      <c r="X74" s="49" t="str">
        <f t="shared" ref="X74:CI77" si="698">IF(ISNONTEXT($V74),Y74-$V74,"")</f>
        <v/>
      </c>
      <c r="Y74" s="49" t="str">
        <f t="shared" si="698"/>
        <v/>
      </c>
      <c r="Z74" s="49" t="str">
        <f t="shared" si="698"/>
        <v/>
      </c>
      <c r="AA74" s="49" t="str">
        <f t="shared" si="698"/>
        <v/>
      </c>
      <c r="AB74" s="49" t="str">
        <f t="shared" si="698"/>
        <v/>
      </c>
      <c r="AC74" s="49" t="str">
        <f t="shared" si="698"/>
        <v/>
      </c>
      <c r="AD74" s="49" t="str">
        <f t="shared" si="698"/>
        <v/>
      </c>
      <c r="AE74" s="49" t="str">
        <f t="shared" si="698"/>
        <v/>
      </c>
      <c r="AF74" s="49" t="str">
        <f t="shared" si="698"/>
        <v/>
      </c>
      <c r="AG74" s="49" t="str">
        <f t="shared" si="698"/>
        <v/>
      </c>
      <c r="AH74" s="49" t="str">
        <f t="shared" si="698"/>
        <v/>
      </c>
      <c r="AI74" s="49" t="str">
        <f t="shared" si="698"/>
        <v/>
      </c>
      <c r="AJ74" s="49" t="str">
        <f t="shared" si="698"/>
        <v/>
      </c>
      <c r="AK74" s="49" t="str">
        <f t="shared" si="698"/>
        <v/>
      </c>
      <c r="AL74" s="49" t="str">
        <f t="shared" si="698"/>
        <v/>
      </c>
      <c r="AM74" s="49" t="str">
        <f t="shared" si="698"/>
        <v/>
      </c>
      <c r="AN74" s="49" t="str">
        <f t="shared" si="698"/>
        <v/>
      </c>
      <c r="AO74" s="49" t="str">
        <f t="shared" si="698"/>
        <v/>
      </c>
      <c r="AP74" s="49" t="str">
        <f t="shared" si="698"/>
        <v/>
      </c>
      <c r="AQ74" s="49" t="str">
        <f t="shared" si="698"/>
        <v/>
      </c>
      <c r="AR74" s="49" t="str">
        <f t="shared" si="698"/>
        <v/>
      </c>
      <c r="AS74" s="49" t="str">
        <f t="shared" si="698"/>
        <v/>
      </c>
      <c r="AT74" s="49" t="str">
        <f t="shared" si="698"/>
        <v/>
      </c>
      <c r="AU74" s="49" t="str">
        <f t="shared" si="698"/>
        <v/>
      </c>
      <c r="AV74" s="49" t="str">
        <f t="shared" si="698"/>
        <v/>
      </c>
      <c r="AW74" s="49" t="str">
        <f t="shared" si="698"/>
        <v/>
      </c>
      <c r="AX74" s="49" t="str">
        <f t="shared" si="698"/>
        <v/>
      </c>
      <c r="AY74" s="49" t="str">
        <f t="shared" si="698"/>
        <v/>
      </c>
      <c r="AZ74" s="49" t="str">
        <f t="shared" si="698"/>
        <v/>
      </c>
      <c r="BA74" s="49" t="str">
        <f t="shared" si="698"/>
        <v/>
      </c>
      <c r="BB74" s="49" t="str">
        <f t="shared" si="698"/>
        <v/>
      </c>
      <c r="BC74" s="49" t="str">
        <f t="shared" si="698"/>
        <v/>
      </c>
      <c r="BD74" s="49" t="str">
        <f t="shared" si="698"/>
        <v/>
      </c>
      <c r="BE74" s="49" t="str">
        <f t="shared" si="698"/>
        <v/>
      </c>
      <c r="BF74" s="49" t="str">
        <f t="shared" si="698"/>
        <v/>
      </c>
      <c r="BG74" s="49" t="str">
        <f t="shared" si="698"/>
        <v/>
      </c>
      <c r="BH74" s="49" t="str">
        <f t="shared" si="698"/>
        <v/>
      </c>
      <c r="BI74" s="49" t="str">
        <f t="shared" si="698"/>
        <v/>
      </c>
      <c r="BJ74" s="49" t="str">
        <f t="shared" si="698"/>
        <v/>
      </c>
      <c r="BK74" s="49" t="str">
        <f t="shared" si="698"/>
        <v/>
      </c>
      <c r="BL74" s="49" t="str">
        <f t="shared" si="698"/>
        <v/>
      </c>
      <c r="BM74" s="49" t="str">
        <f t="shared" si="698"/>
        <v/>
      </c>
      <c r="BN74" s="49" t="str">
        <f t="shared" si="698"/>
        <v/>
      </c>
      <c r="BO74" s="49" t="str">
        <f t="shared" si="698"/>
        <v/>
      </c>
      <c r="BP74" s="49" t="str">
        <f t="shared" si="698"/>
        <v/>
      </c>
      <c r="BQ74" s="49" t="str">
        <f t="shared" si="698"/>
        <v/>
      </c>
      <c r="BR74" s="49" t="str">
        <f t="shared" si="698"/>
        <v/>
      </c>
      <c r="BS74" s="49" t="str">
        <f t="shared" si="698"/>
        <v/>
      </c>
      <c r="BT74" s="49" t="str">
        <f t="shared" si="698"/>
        <v/>
      </c>
      <c r="BU74" s="49" t="str">
        <f t="shared" si="698"/>
        <v/>
      </c>
      <c r="BV74" s="49" t="str">
        <f t="shared" si="698"/>
        <v/>
      </c>
      <c r="BW74" s="49" t="str">
        <f t="shared" si="698"/>
        <v/>
      </c>
      <c r="BX74" s="49" t="str">
        <f t="shared" si="698"/>
        <v/>
      </c>
      <c r="BY74" s="49" t="str">
        <f t="shared" si="698"/>
        <v/>
      </c>
      <c r="BZ74" s="49" t="str">
        <f t="shared" si="698"/>
        <v/>
      </c>
      <c r="CA74" s="49" t="str">
        <f t="shared" si="698"/>
        <v/>
      </c>
      <c r="CB74" s="49" t="str">
        <f t="shared" si="698"/>
        <v/>
      </c>
      <c r="CC74" s="49" t="str">
        <f t="shared" si="698"/>
        <v/>
      </c>
      <c r="CD74" s="49" t="str">
        <f t="shared" si="698"/>
        <v/>
      </c>
      <c r="CE74" s="49" t="str">
        <f t="shared" si="698"/>
        <v/>
      </c>
      <c r="CF74" s="49" t="str">
        <f t="shared" si="698"/>
        <v/>
      </c>
      <c r="CG74" s="49" t="str">
        <f t="shared" si="698"/>
        <v/>
      </c>
      <c r="CH74" s="49" t="str">
        <f t="shared" si="698"/>
        <v/>
      </c>
      <c r="CI74" s="49" t="str">
        <f t="shared" si="698"/>
        <v/>
      </c>
      <c r="CJ74" s="49" t="str">
        <f t="shared" si="696"/>
        <v/>
      </c>
      <c r="CK74" s="49" t="str">
        <f t="shared" si="696"/>
        <v/>
      </c>
      <c r="CL74" s="49" t="str">
        <f t="shared" si="696"/>
        <v/>
      </c>
      <c r="CM74" s="49" t="str">
        <f t="shared" si="696"/>
        <v/>
      </c>
      <c r="CN74" s="49" t="str">
        <f t="shared" si="696"/>
        <v/>
      </c>
      <c r="CO74" s="49" t="str">
        <f t="shared" si="696"/>
        <v/>
      </c>
      <c r="CP74" s="49" t="str">
        <f t="shared" si="696"/>
        <v/>
      </c>
      <c r="CQ74" s="49" t="str">
        <f t="shared" si="696"/>
        <v/>
      </c>
      <c r="CR74" s="49" t="str">
        <f t="shared" si="696"/>
        <v/>
      </c>
      <c r="CS74" s="49" t="str">
        <f t="shared" si="696"/>
        <v/>
      </c>
      <c r="CT74" s="49" t="str">
        <f t="shared" si="696"/>
        <v/>
      </c>
      <c r="CU74" s="49" t="str">
        <f t="shared" si="696"/>
        <v/>
      </c>
      <c r="CV74" s="49" t="str">
        <f t="shared" si="696"/>
        <v/>
      </c>
      <c r="CW74" s="49" t="str">
        <f t="shared" si="696"/>
        <v/>
      </c>
      <c r="CX74" s="49" t="str">
        <f t="shared" si="696"/>
        <v/>
      </c>
      <c r="CY74" s="49" t="str">
        <f t="shared" si="696"/>
        <v/>
      </c>
      <c r="CZ74" s="49" t="str">
        <f t="shared" si="696"/>
        <v/>
      </c>
      <c r="DA74" s="49" t="str">
        <f t="shared" si="696"/>
        <v/>
      </c>
      <c r="DB74" s="49" t="str">
        <f t="shared" si="696"/>
        <v/>
      </c>
      <c r="DC74" s="49" t="str">
        <f t="shared" si="696"/>
        <v/>
      </c>
      <c r="DD74" s="49" t="str">
        <f t="shared" si="696"/>
        <v/>
      </c>
      <c r="DE74" s="49" t="str">
        <f t="shared" si="696"/>
        <v/>
      </c>
      <c r="DF74" s="49" t="str">
        <f t="shared" si="696"/>
        <v/>
      </c>
      <c r="DG74" s="49" t="str">
        <f t="shared" si="696"/>
        <v/>
      </c>
      <c r="DH74" s="49" t="str">
        <f t="shared" si="696"/>
        <v/>
      </c>
      <c r="DI74" s="49" t="str">
        <f t="shared" si="696"/>
        <v/>
      </c>
      <c r="DJ74" s="49" t="str">
        <f t="shared" si="696"/>
        <v/>
      </c>
      <c r="DK74" s="49" t="str">
        <f t="shared" si="696"/>
        <v/>
      </c>
      <c r="DL74" s="49" t="str">
        <f t="shared" si="696"/>
        <v/>
      </c>
      <c r="DM74" s="49" t="str">
        <f t="shared" si="696"/>
        <v/>
      </c>
      <c r="DN74" s="49" t="str">
        <f t="shared" si="696"/>
        <v/>
      </c>
      <c r="DO74" s="49" t="str">
        <f t="shared" si="696"/>
        <v/>
      </c>
      <c r="DP74" s="49" t="str">
        <f t="shared" si="696"/>
        <v/>
      </c>
      <c r="DQ74" s="49" t="str">
        <f t="shared" si="696"/>
        <v/>
      </c>
      <c r="DR74" s="49" t="str">
        <f t="shared" si="696"/>
        <v/>
      </c>
      <c r="DS74" s="183" t="str">
        <f t="shared" si="690"/>
        <v/>
      </c>
      <c r="DT74" s="49" t="str">
        <f t="shared" si="691"/>
        <v/>
      </c>
      <c r="DU74" s="49" t="str">
        <f t="shared" ref="DU74:GF77" si="699">IF(ISNONTEXT($V74),DT74+$V74,"")</f>
        <v/>
      </c>
      <c r="DV74" s="49" t="str">
        <f t="shared" si="699"/>
        <v/>
      </c>
      <c r="DW74" s="49" t="str">
        <f t="shared" si="699"/>
        <v/>
      </c>
      <c r="DX74" s="49" t="str">
        <f t="shared" si="699"/>
        <v/>
      </c>
      <c r="DY74" s="49" t="str">
        <f t="shared" si="699"/>
        <v/>
      </c>
      <c r="DZ74" s="49" t="str">
        <f t="shared" si="699"/>
        <v/>
      </c>
      <c r="EA74" s="49" t="str">
        <f t="shared" si="699"/>
        <v/>
      </c>
      <c r="EB74" s="49" t="str">
        <f t="shared" si="699"/>
        <v/>
      </c>
      <c r="EC74" s="49" t="str">
        <f t="shared" si="699"/>
        <v/>
      </c>
      <c r="ED74" s="49" t="str">
        <f t="shared" si="699"/>
        <v/>
      </c>
      <c r="EE74" s="49" t="str">
        <f t="shared" si="699"/>
        <v/>
      </c>
      <c r="EF74" s="49" t="str">
        <f t="shared" si="699"/>
        <v/>
      </c>
      <c r="EG74" s="49" t="str">
        <f t="shared" si="699"/>
        <v/>
      </c>
      <c r="EH74" s="49" t="str">
        <f t="shared" si="699"/>
        <v/>
      </c>
      <c r="EI74" s="49" t="str">
        <f t="shared" si="699"/>
        <v/>
      </c>
      <c r="EJ74" s="49" t="str">
        <f t="shared" si="699"/>
        <v/>
      </c>
      <c r="EK74" s="49" t="str">
        <f t="shared" si="699"/>
        <v/>
      </c>
      <c r="EL74" s="49" t="str">
        <f t="shared" si="699"/>
        <v/>
      </c>
      <c r="EM74" s="49" t="str">
        <f t="shared" si="699"/>
        <v/>
      </c>
      <c r="EN74" s="49" t="str">
        <f t="shared" si="699"/>
        <v/>
      </c>
      <c r="EO74" s="49" t="str">
        <f t="shared" si="699"/>
        <v/>
      </c>
      <c r="EP74" s="49" t="str">
        <f t="shared" si="699"/>
        <v/>
      </c>
      <c r="EQ74" s="49" t="str">
        <f t="shared" si="699"/>
        <v/>
      </c>
      <c r="ER74" s="49" t="str">
        <f t="shared" si="699"/>
        <v/>
      </c>
      <c r="ES74" s="49" t="str">
        <f t="shared" si="699"/>
        <v/>
      </c>
      <c r="ET74" s="49" t="str">
        <f t="shared" si="699"/>
        <v/>
      </c>
      <c r="EU74" s="49" t="str">
        <f t="shared" si="699"/>
        <v/>
      </c>
      <c r="EV74" s="49" t="str">
        <f t="shared" si="699"/>
        <v/>
      </c>
      <c r="EW74" s="49" t="str">
        <f t="shared" si="699"/>
        <v/>
      </c>
      <c r="EX74" s="49" t="str">
        <f t="shared" si="699"/>
        <v/>
      </c>
      <c r="EY74" s="49" t="str">
        <f t="shared" si="699"/>
        <v/>
      </c>
      <c r="EZ74" s="49" t="str">
        <f t="shared" si="699"/>
        <v/>
      </c>
      <c r="FA74" s="49" t="str">
        <f t="shared" si="699"/>
        <v/>
      </c>
      <c r="FB74" s="49" t="str">
        <f t="shared" si="699"/>
        <v/>
      </c>
      <c r="FC74" s="49" t="str">
        <f t="shared" si="699"/>
        <v/>
      </c>
      <c r="FD74" s="49" t="str">
        <f t="shared" si="699"/>
        <v/>
      </c>
      <c r="FE74" s="49" t="str">
        <f t="shared" si="699"/>
        <v/>
      </c>
      <c r="FF74" s="49" t="str">
        <f t="shared" si="699"/>
        <v/>
      </c>
      <c r="FG74" s="49" t="str">
        <f t="shared" si="699"/>
        <v/>
      </c>
      <c r="FH74" s="49" t="str">
        <f t="shared" si="699"/>
        <v/>
      </c>
      <c r="FI74" s="49" t="str">
        <f t="shared" si="699"/>
        <v/>
      </c>
      <c r="FJ74" s="49" t="str">
        <f t="shared" si="699"/>
        <v/>
      </c>
      <c r="FK74" s="49" t="str">
        <f t="shared" si="699"/>
        <v/>
      </c>
      <c r="FL74" s="49" t="str">
        <f t="shared" si="699"/>
        <v/>
      </c>
      <c r="FM74" s="49" t="str">
        <f t="shared" si="699"/>
        <v/>
      </c>
      <c r="FN74" s="49" t="str">
        <f t="shared" si="699"/>
        <v/>
      </c>
      <c r="FO74" s="49" t="str">
        <f t="shared" si="699"/>
        <v/>
      </c>
      <c r="FP74" s="49" t="str">
        <f t="shared" si="699"/>
        <v/>
      </c>
      <c r="FQ74" s="49" t="str">
        <f t="shared" si="699"/>
        <v/>
      </c>
      <c r="FR74" s="49" t="str">
        <f t="shared" si="699"/>
        <v/>
      </c>
      <c r="FS74" s="49" t="str">
        <f t="shared" si="699"/>
        <v/>
      </c>
      <c r="FT74" s="49" t="str">
        <f t="shared" si="699"/>
        <v/>
      </c>
      <c r="FU74" s="49" t="str">
        <f t="shared" si="699"/>
        <v/>
      </c>
      <c r="FV74" s="49" t="str">
        <f t="shared" si="699"/>
        <v/>
      </c>
      <c r="FW74" s="49" t="str">
        <f t="shared" si="699"/>
        <v/>
      </c>
      <c r="FX74" s="49" t="str">
        <f t="shared" si="699"/>
        <v/>
      </c>
      <c r="FY74" s="49" t="str">
        <f t="shared" si="699"/>
        <v/>
      </c>
      <c r="FZ74" s="49" t="str">
        <f t="shared" si="699"/>
        <v/>
      </c>
      <c r="GA74" s="49" t="str">
        <f t="shared" si="699"/>
        <v/>
      </c>
      <c r="GB74" s="49" t="str">
        <f t="shared" si="699"/>
        <v/>
      </c>
      <c r="GC74" s="49" t="str">
        <f t="shared" si="699"/>
        <v/>
      </c>
      <c r="GD74" s="49" t="str">
        <f t="shared" si="699"/>
        <v/>
      </c>
      <c r="GE74" s="49" t="str">
        <f t="shared" si="699"/>
        <v/>
      </c>
      <c r="GF74" s="49" t="str">
        <f t="shared" si="699"/>
        <v/>
      </c>
      <c r="GG74" s="49" t="str">
        <f t="shared" si="697"/>
        <v/>
      </c>
      <c r="GH74" s="49" t="str">
        <f t="shared" si="697"/>
        <v/>
      </c>
      <c r="GI74" s="49" t="str">
        <f t="shared" si="697"/>
        <v/>
      </c>
      <c r="GJ74" s="49" t="str">
        <f t="shared" si="697"/>
        <v/>
      </c>
      <c r="GK74" s="49" t="str">
        <f t="shared" si="697"/>
        <v/>
      </c>
      <c r="GL74" s="49" t="str">
        <f t="shared" si="697"/>
        <v/>
      </c>
      <c r="GM74" s="49" t="str">
        <f t="shared" si="697"/>
        <v/>
      </c>
      <c r="GN74" s="49" t="str">
        <f t="shared" si="697"/>
        <v/>
      </c>
      <c r="GO74" s="49" t="str">
        <f t="shared" si="697"/>
        <v/>
      </c>
      <c r="GP74" s="49" t="str">
        <f t="shared" si="697"/>
        <v/>
      </c>
      <c r="GQ74" s="49" t="str">
        <f t="shared" si="697"/>
        <v/>
      </c>
      <c r="GR74" s="49" t="str">
        <f t="shared" si="697"/>
        <v/>
      </c>
      <c r="GS74" s="49" t="str">
        <f t="shared" si="697"/>
        <v/>
      </c>
      <c r="GT74" s="49" t="str">
        <f t="shared" si="697"/>
        <v/>
      </c>
      <c r="GU74" s="49" t="str">
        <f t="shared" si="697"/>
        <v/>
      </c>
      <c r="GV74" s="49" t="str">
        <f t="shared" si="697"/>
        <v/>
      </c>
      <c r="GW74" s="49" t="str">
        <f t="shared" si="697"/>
        <v/>
      </c>
      <c r="GX74" s="49" t="str">
        <f t="shared" si="697"/>
        <v/>
      </c>
      <c r="GY74" s="49" t="str">
        <f t="shared" si="697"/>
        <v/>
      </c>
      <c r="GZ74" s="49" t="str">
        <f t="shared" si="697"/>
        <v/>
      </c>
      <c r="HA74" s="49" t="str">
        <f t="shared" si="697"/>
        <v/>
      </c>
      <c r="HB74" s="49" t="str">
        <f t="shared" si="697"/>
        <v/>
      </c>
      <c r="HC74" s="49" t="str">
        <f t="shared" si="697"/>
        <v/>
      </c>
      <c r="HD74" s="49" t="str">
        <f t="shared" si="697"/>
        <v/>
      </c>
      <c r="HE74" s="49" t="str">
        <f t="shared" si="697"/>
        <v/>
      </c>
      <c r="HF74" s="49" t="str">
        <f t="shared" si="697"/>
        <v/>
      </c>
      <c r="HG74" s="49" t="str">
        <f t="shared" si="697"/>
        <v/>
      </c>
      <c r="HH74" s="49" t="str">
        <f t="shared" si="697"/>
        <v/>
      </c>
      <c r="HI74" s="49" t="str">
        <f t="shared" si="697"/>
        <v/>
      </c>
      <c r="HJ74" s="49" t="str">
        <f t="shared" si="697"/>
        <v/>
      </c>
      <c r="HK74" s="49" t="str">
        <f t="shared" si="697"/>
        <v/>
      </c>
      <c r="HL74" s="49" t="str">
        <f t="shared" si="697"/>
        <v/>
      </c>
      <c r="HM74" s="49" t="str">
        <f t="shared" si="697"/>
        <v/>
      </c>
      <c r="HN74" s="49" t="str">
        <f t="shared" si="697"/>
        <v/>
      </c>
      <c r="HO74" s="49" t="str">
        <f t="shared" si="697"/>
        <v/>
      </c>
      <c r="HP74" s="169" t="e">
        <f t="shared" si="483"/>
        <v>#N/A</v>
      </c>
      <c r="HQ74" s="169" t="e">
        <f t="shared" si="484"/>
        <v>#N/A</v>
      </c>
      <c r="HR74" s="169" t="e">
        <f t="shared" si="485"/>
        <v>#N/A</v>
      </c>
      <c r="HS74" s="169" t="e">
        <f t="shared" si="486"/>
        <v>#N/A</v>
      </c>
      <c r="HT74" s="169" t="e">
        <f t="shared" si="487"/>
        <v>#N/A</v>
      </c>
      <c r="HU74" s="169" t="e">
        <f t="shared" si="488"/>
        <v>#N/A</v>
      </c>
      <c r="HV74" s="169" t="e">
        <f t="shared" si="489"/>
        <v>#N/A</v>
      </c>
      <c r="HW74" s="169" t="e">
        <f t="shared" si="490"/>
        <v>#N/A</v>
      </c>
      <c r="HX74" s="169" t="e">
        <f t="shared" si="491"/>
        <v>#N/A</v>
      </c>
      <c r="HY74" s="169" t="e">
        <f t="shared" si="492"/>
        <v>#N/A</v>
      </c>
      <c r="HZ74" s="169" t="e">
        <f t="shared" si="493"/>
        <v>#N/A</v>
      </c>
      <c r="IA74" s="169" t="e">
        <f t="shared" si="494"/>
        <v>#N/A</v>
      </c>
      <c r="IB74" s="169" t="e">
        <f t="shared" si="495"/>
        <v>#N/A</v>
      </c>
      <c r="IC74" s="169" t="e">
        <f t="shared" si="496"/>
        <v>#N/A</v>
      </c>
      <c r="ID74" s="169" t="e">
        <f t="shared" si="497"/>
        <v>#N/A</v>
      </c>
      <c r="IE74" s="169" t="e">
        <f t="shared" si="498"/>
        <v>#N/A</v>
      </c>
      <c r="IF74" s="169" t="e">
        <f t="shared" si="499"/>
        <v>#N/A</v>
      </c>
      <c r="IG74" s="169" t="e">
        <f t="shared" si="500"/>
        <v>#N/A</v>
      </c>
      <c r="IH74" s="169" t="e">
        <f t="shared" si="501"/>
        <v>#N/A</v>
      </c>
      <c r="II74" s="169" t="e">
        <f t="shared" si="502"/>
        <v>#N/A</v>
      </c>
      <c r="IJ74" s="169" t="e">
        <f t="shared" si="503"/>
        <v>#N/A</v>
      </c>
      <c r="IK74" s="169" t="e">
        <f t="shared" si="504"/>
        <v>#N/A</v>
      </c>
      <c r="IL74" s="169" t="e">
        <f t="shared" si="505"/>
        <v>#N/A</v>
      </c>
      <c r="IM74" s="169" t="e">
        <f t="shared" si="506"/>
        <v>#N/A</v>
      </c>
      <c r="IN74" s="169" t="e">
        <f t="shared" si="507"/>
        <v>#N/A</v>
      </c>
      <c r="IO74" s="169" t="e">
        <f t="shared" si="508"/>
        <v>#N/A</v>
      </c>
      <c r="IP74" s="169" t="e">
        <f t="shared" si="509"/>
        <v>#N/A</v>
      </c>
      <c r="IQ74" s="169" t="e">
        <f t="shared" si="510"/>
        <v>#N/A</v>
      </c>
      <c r="IR74" s="169" t="e">
        <f t="shared" si="511"/>
        <v>#N/A</v>
      </c>
      <c r="IS74" s="169" t="e">
        <f t="shared" si="512"/>
        <v>#N/A</v>
      </c>
      <c r="IT74" s="169" t="e">
        <f t="shared" si="513"/>
        <v>#N/A</v>
      </c>
      <c r="IU74" s="169" t="e">
        <f t="shared" si="514"/>
        <v>#N/A</v>
      </c>
      <c r="IV74" s="169" t="e">
        <f t="shared" si="515"/>
        <v>#N/A</v>
      </c>
      <c r="IW74" s="169" t="e">
        <f t="shared" si="516"/>
        <v>#N/A</v>
      </c>
      <c r="IX74" s="169" t="e">
        <f t="shared" si="517"/>
        <v>#N/A</v>
      </c>
      <c r="IY74" s="169" t="e">
        <f t="shared" si="518"/>
        <v>#N/A</v>
      </c>
      <c r="IZ74" s="169" t="e">
        <f t="shared" si="519"/>
        <v>#N/A</v>
      </c>
      <c r="JA74" s="169" t="e">
        <f t="shared" si="520"/>
        <v>#N/A</v>
      </c>
      <c r="JB74" s="169" t="e">
        <f t="shared" si="521"/>
        <v>#N/A</v>
      </c>
      <c r="JC74" s="169" t="e">
        <f t="shared" si="522"/>
        <v>#N/A</v>
      </c>
      <c r="JD74" s="169" t="e">
        <f t="shared" si="523"/>
        <v>#N/A</v>
      </c>
      <c r="JE74" s="169" t="e">
        <f t="shared" si="524"/>
        <v>#N/A</v>
      </c>
      <c r="JF74" s="169" t="e">
        <f t="shared" si="525"/>
        <v>#N/A</v>
      </c>
      <c r="JG74" s="169" t="e">
        <f t="shared" si="526"/>
        <v>#N/A</v>
      </c>
      <c r="JH74" s="169" t="e">
        <f t="shared" si="527"/>
        <v>#N/A</v>
      </c>
      <c r="JI74" s="169" t="e">
        <f t="shared" si="528"/>
        <v>#N/A</v>
      </c>
      <c r="JJ74" s="169" t="e">
        <f t="shared" si="529"/>
        <v>#N/A</v>
      </c>
      <c r="JK74" s="169" t="e">
        <f t="shared" si="530"/>
        <v>#N/A</v>
      </c>
      <c r="JL74" s="169" t="e">
        <f t="shared" si="531"/>
        <v>#N/A</v>
      </c>
      <c r="JM74" s="169" t="e">
        <f t="shared" si="532"/>
        <v>#N/A</v>
      </c>
      <c r="JN74" s="169" t="e">
        <f t="shared" si="533"/>
        <v>#N/A</v>
      </c>
      <c r="JO74" s="169" t="e">
        <f t="shared" si="534"/>
        <v>#N/A</v>
      </c>
      <c r="JP74" s="169" t="e">
        <f t="shared" si="535"/>
        <v>#N/A</v>
      </c>
      <c r="JQ74" s="169" t="e">
        <f t="shared" si="536"/>
        <v>#N/A</v>
      </c>
      <c r="JR74" s="169" t="e">
        <f t="shared" si="537"/>
        <v>#N/A</v>
      </c>
      <c r="JS74" s="169" t="e">
        <f t="shared" si="538"/>
        <v>#N/A</v>
      </c>
      <c r="JT74" s="169" t="e">
        <f t="shared" si="539"/>
        <v>#N/A</v>
      </c>
      <c r="JU74" s="169" t="e">
        <f t="shared" si="540"/>
        <v>#N/A</v>
      </c>
      <c r="JV74" s="169" t="e">
        <f t="shared" si="541"/>
        <v>#N/A</v>
      </c>
      <c r="JW74" s="169" t="e">
        <f t="shared" si="542"/>
        <v>#N/A</v>
      </c>
      <c r="JX74" s="169" t="e">
        <f t="shared" si="543"/>
        <v>#N/A</v>
      </c>
      <c r="JY74" s="169" t="e">
        <f t="shared" si="544"/>
        <v>#N/A</v>
      </c>
      <c r="JZ74" s="169" t="e">
        <f t="shared" si="545"/>
        <v>#N/A</v>
      </c>
      <c r="KA74" s="169" t="e">
        <f t="shared" si="546"/>
        <v>#N/A</v>
      </c>
      <c r="KB74" s="169" t="e">
        <f t="shared" si="547"/>
        <v>#N/A</v>
      </c>
      <c r="KC74" s="169" t="e">
        <f t="shared" si="548"/>
        <v>#N/A</v>
      </c>
      <c r="KD74" s="169" t="e">
        <f t="shared" si="549"/>
        <v>#N/A</v>
      </c>
      <c r="KE74" s="169" t="e">
        <f t="shared" si="550"/>
        <v>#N/A</v>
      </c>
      <c r="KF74" s="169" t="e">
        <f t="shared" si="551"/>
        <v>#N/A</v>
      </c>
      <c r="KG74" s="169" t="e">
        <f t="shared" si="552"/>
        <v>#N/A</v>
      </c>
      <c r="KH74" s="169" t="e">
        <f t="shared" si="553"/>
        <v>#N/A</v>
      </c>
      <c r="KI74" s="169" t="e">
        <f t="shared" si="554"/>
        <v>#N/A</v>
      </c>
      <c r="KJ74" s="169" t="e">
        <f t="shared" si="555"/>
        <v>#N/A</v>
      </c>
      <c r="KK74" s="169" t="e">
        <f t="shared" si="556"/>
        <v>#N/A</v>
      </c>
      <c r="KL74" s="169" t="e">
        <f t="shared" si="557"/>
        <v>#N/A</v>
      </c>
      <c r="KM74" s="169" t="e">
        <f t="shared" si="558"/>
        <v>#N/A</v>
      </c>
      <c r="KN74" s="169" t="e">
        <f t="shared" si="559"/>
        <v>#N/A</v>
      </c>
      <c r="KO74" s="169" t="e">
        <f t="shared" si="560"/>
        <v>#N/A</v>
      </c>
      <c r="KP74" s="169" t="e">
        <f t="shared" si="561"/>
        <v>#N/A</v>
      </c>
      <c r="KQ74" s="169" t="e">
        <f t="shared" si="562"/>
        <v>#N/A</v>
      </c>
      <c r="KR74" s="169" t="e">
        <f t="shared" si="563"/>
        <v>#N/A</v>
      </c>
      <c r="KS74" s="169" t="e">
        <f t="shared" si="564"/>
        <v>#N/A</v>
      </c>
      <c r="KT74" s="169" t="e">
        <f t="shared" si="565"/>
        <v>#N/A</v>
      </c>
      <c r="KU74" s="169" t="e">
        <f t="shared" si="566"/>
        <v>#N/A</v>
      </c>
      <c r="KV74" s="169" t="e">
        <f t="shared" si="567"/>
        <v>#N/A</v>
      </c>
      <c r="KW74" s="169" t="e">
        <f t="shared" si="568"/>
        <v>#N/A</v>
      </c>
      <c r="KX74" s="169" t="e">
        <f t="shared" si="569"/>
        <v>#N/A</v>
      </c>
      <c r="KY74" s="169" t="e">
        <f t="shared" si="570"/>
        <v>#N/A</v>
      </c>
      <c r="KZ74" s="169" t="e">
        <f t="shared" si="571"/>
        <v>#N/A</v>
      </c>
      <c r="LA74" s="169" t="e">
        <f t="shared" si="572"/>
        <v>#N/A</v>
      </c>
      <c r="LB74" s="169" t="e">
        <f t="shared" si="573"/>
        <v>#N/A</v>
      </c>
      <c r="LC74" s="169" t="e">
        <f t="shared" si="574"/>
        <v>#N/A</v>
      </c>
      <c r="LD74" s="169" t="e">
        <f t="shared" si="575"/>
        <v>#N/A</v>
      </c>
      <c r="LE74" s="169" t="e">
        <f t="shared" si="576"/>
        <v>#N/A</v>
      </c>
      <c r="LF74" s="169" t="e">
        <f t="shared" si="577"/>
        <v>#N/A</v>
      </c>
      <c r="LG74" s="169" t="e">
        <f t="shared" si="578"/>
        <v>#N/A</v>
      </c>
      <c r="LH74" s="169" t="e">
        <f t="shared" si="579"/>
        <v>#N/A</v>
      </c>
      <c r="LI74" s="169" t="e">
        <f t="shared" si="580"/>
        <v>#N/A</v>
      </c>
      <c r="LJ74" s="169" t="e">
        <f t="shared" si="581"/>
        <v>#N/A</v>
      </c>
      <c r="LK74" s="169" t="e">
        <f t="shared" si="582"/>
        <v>#N/A</v>
      </c>
      <c r="LL74" s="169" t="e">
        <f t="shared" si="583"/>
        <v>#N/A</v>
      </c>
      <c r="LM74" s="169" t="e">
        <f t="shared" si="584"/>
        <v>#N/A</v>
      </c>
      <c r="LN74" s="169" t="e">
        <f t="shared" si="585"/>
        <v>#N/A</v>
      </c>
      <c r="LO74" s="169" t="e">
        <f t="shared" si="586"/>
        <v>#N/A</v>
      </c>
      <c r="LP74" s="169" t="e">
        <f t="shared" si="587"/>
        <v>#N/A</v>
      </c>
      <c r="LQ74" s="169" t="e">
        <f t="shared" si="588"/>
        <v>#N/A</v>
      </c>
      <c r="LR74" s="169" t="e">
        <f t="shared" si="589"/>
        <v>#N/A</v>
      </c>
      <c r="LS74" s="169" t="e">
        <f t="shared" si="590"/>
        <v>#N/A</v>
      </c>
      <c r="LT74" s="169" t="e">
        <f t="shared" si="591"/>
        <v>#N/A</v>
      </c>
      <c r="LU74" s="169" t="e">
        <f t="shared" si="592"/>
        <v>#N/A</v>
      </c>
      <c r="LV74" s="169" t="e">
        <f t="shared" si="593"/>
        <v>#N/A</v>
      </c>
      <c r="LW74" s="169" t="e">
        <f t="shared" si="594"/>
        <v>#N/A</v>
      </c>
      <c r="LX74" s="169" t="e">
        <f t="shared" si="595"/>
        <v>#N/A</v>
      </c>
      <c r="LY74" s="169" t="e">
        <f t="shared" si="596"/>
        <v>#N/A</v>
      </c>
      <c r="LZ74" s="169" t="e">
        <f t="shared" si="597"/>
        <v>#N/A</v>
      </c>
      <c r="MA74" s="169" t="e">
        <f t="shared" si="598"/>
        <v>#N/A</v>
      </c>
      <c r="MB74" s="169" t="e">
        <f t="shared" si="599"/>
        <v>#N/A</v>
      </c>
      <c r="MC74" s="169" t="e">
        <f t="shared" si="600"/>
        <v>#N/A</v>
      </c>
      <c r="MD74" s="169" t="e">
        <f t="shared" si="601"/>
        <v>#N/A</v>
      </c>
      <c r="ME74" s="169" t="e">
        <f t="shared" si="602"/>
        <v>#N/A</v>
      </c>
      <c r="MF74" s="169" t="e">
        <f t="shared" si="603"/>
        <v>#N/A</v>
      </c>
      <c r="MG74" s="169" t="e">
        <f t="shared" si="604"/>
        <v>#N/A</v>
      </c>
      <c r="MH74" s="169" t="e">
        <f t="shared" si="605"/>
        <v>#N/A</v>
      </c>
      <c r="MI74" s="169" t="e">
        <f t="shared" si="606"/>
        <v>#N/A</v>
      </c>
      <c r="MJ74" s="169" t="e">
        <f t="shared" si="607"/>
        <v>#N/A</v>
      </c>
      <c r="MK74" s="169" t="e">
        <f t="shared" si="608"/>
        <v>#N/A</v>
      </c>
      <c r="ML74" s="169" t="e">
        <f t="shared" si="609"/>
        <v>#N/A</v>
      </c>
      <c r="MM74" s="169" t="e">
        <f t="shared" si="610"/>
        <v>#N/A</v>
      </c>
      <c r="MN74" s="169" t="e">
        <f t="shared" si="611"/>
        <v>#N/A</v>
      </c>
      <c r="MO74" s="169" t="e">
        <f t="shared" si="612"/>
        <v>#N/A</v>
      </c>
      <c r="MP74" s="169" t="e">
        <f t="shared" si="613"/>
        <v>#N/A</v>
      </c>
      <c r="MQ74" s="169" t="e">
        <f t="shared" si="614"/>
        <v>#N/A</v>
      </c>
      <c r="MR74" s="169" t="e">
        <f t="shared" si="615"/>
        <v>#N/A</v>
      </c>
      <c r="MS74" s="169" t="e">
        <f t="shared" si="616"/>
        <v>#N/A</v>
      </c>
      <c r="MT74" s="169" t="e">
        <f t="shared" si="617"/>
        <v>#N/A</v>
      </c>
      <c r="MU74" s="169" t="e">
        <f t="shared" si="618"/>
        <v>#N/A</v>
      </c>
      <c r="MV74" s="169" t="e">
        <f t="shared" si="619"/>
        <v>#N/A</v>
      </c>
      <c r="MW74" s="169" t="e">
        <f t="shared" si="620"/>
        <v>#N/A</v>
      </c>
      <c r="MX74" s="169" t="e">
        <f t="shared" si="621"/>
        <v>#N/A</v>
      </c>
      <c r="MY74" s="169" t="e">
        <f t="shared" si="622"/>
        <v>#N/A</v>
      </c>
      <c r="MZ74" s="169" t="e">
        <f t="shared" si="623"/>
        <v>#N/A</v>
      </c>
      <c r="NA74" s="169" t="e">
        <f t="shared" si="624"/>
        <v>#N/A</v>
      </c>
      <c r="NB74" s="169" t="e">
        <f t="shared" si="625"/>
        <v>#N/A</v>
      </c>
      <c r="NC74" s="169" t="e">
        <f t="shared" si="626"/>
        <v>#N/A</v>
      </c>
      <c r="ND74" s="169" t="e">
        <f t="shared" si="627"/>
        <v>#N/A</v>
      </c>
      <c r="NE74" s="169" t="e">
        <f t="shared" si="628"/>
        <v>#N/A</v>
      </c>
      <c r="NF74" s="169" t="e">
        <f t="shared" si="629"/>
        <v>#N/A</v>
      </c>
      <c r="NG74" s="169" t="e">
        <f t="shared" si="630"/>
        <v>#N/A</v>
      </c>
      <c r="NH74" s="169" t="e">
        <f t="shared" si="631"/>
        <v>#N/A</v>
      </c>
      <c r="NI74" s="169" t="e">
        <f t="shared" si="632"/>
        <v>#N/A</v>
      </c>
      <c r="NJ74" s="169" t="e">
        <f t="shared" si="633"/>
        <v>#N/A</v>
      </c>
      <c r="NK74" s="169" t="e">
        <f t="shared" si="634"/>
        <v>#N/A</v>
      </c>
      <c r="NL74" s="169" t="e">
        <f t="shared" si="635"/>
        <v>#N/A</v>
      </c>
      <c r="NM74" s="169" t="e">
        <f t="shared" si="636"/>
        <v>#N/A</v>
      </c>
      <c r="NN74" s="169" t="e">
        <f t="shared" si="637"/>
        <v>#N/A</v>
      </c>
      <c r="NO74" s="169" t="e">
        <f t="shared" si="638"/>
        <v>#N/A</v>
      </c>
      <c r="NP74" s="169" t="e">
        <f t="shared" si="639"/>
        <v>#N/A</v>
      </c>
      <c r="NQ74" s="169" t="e">
        <f t="shared" si="640"/>
        <v>#N/A</v>
      </c>
      <c r="NR74" s="169" t="e">
        <f t="shared" si="641"/>
        <v>#N/A</v>
      </c>
      <c r="NS74" s="169" t="e">
        <f t="shared" si="642"/>
        <v>#N/A</v>
      </c>
      <c r="NT74" s="169" t="e">
        <f t="shared" si="643"/>
        <v>#N/A</v>
      </c>
      <c r="NU74" s="169" t="e">
        <f t="shared" si="644"/>
        <v>#N/A</v>
      </c>
      <c r="NV74" s="169" t="e">
        <f t="shared" si="645"/>
        <v>#N/A</v>
      </c>
      <c r="NW74" s="169" t="e">
        <f t="shared" si="646"/>
        <v>#N/A</v>
      </c>
      <c r="NX74" s="169" t="e">
        <f t="shared" si="647"/>
        <v>#N/A</v>
      </c>
      <c r="NY74" s="169" t="e">
        <f t="shared" si="648"/>
        <v>#N/A</v>
      </c>
      <c r="NZ74" s="169" t="e">
        <f t="shared" si="649"/>
        <v>#N/A</v>
      </c>
      <c r="OA74" s="169" t="e">
        <f t="shared" si="650"/>
        <v>#N/A</v>
      </c>
      <c r="OB74" s="169" t="e">
        <f t="shared" si="651"/>
        <v>#N/A</v>
      </c>
      <c r="OC74" s="169" t="e">
        <f t="shared" si="652"/>
        <v>#N/A</v>
      </c>
      <c r="OD74" s="169" t="e">
        <f t="shared" si="653"/>
        <v>#N/A</v>
      </c>
      <c r="OE74" s="169" t="e">
        <f t="shared" si="654"/>
        <v>#N/A</v>
      </c>
      <c r="OF74" s="169" t="e">
        <f t="shared" si="655"/>
        <v>#N/A</v>
      </c>
      <c r="OG74" s="169" t="e">
        <f t="shared" si="656"/>
        <v>#N/A</v>
      </c>
      <c r="OH74" s="169" t="e">
        <f t="shared" si="657"/>
        <v>#N/A</v>
      </c>
      <c r="OI74" s="169" t="e">
        <f t="shared" si="658"/>
        <v>#N/A</v>
      </c>
      <c r="OJ74" s="169" t="e">
        <f t="shared" si="659"/>
        <v>#N/A</v>
      </c>
      <c r="OK74" s="169" t="e">
        <f t="shared" si="660"/>
        <v>#N/A</v>
      </c>
      <c r="OL74" s="169" t="e">
        <f t="shared" si="661"/>
        <v>#N/A</v>
      </c>
      <c r="OM74" s="169" t="e">
        <f t="shared" si="662"/>
        <v>#N/A</v>
      </c>
      <c r="ON74" s="169" t="e">
        <f t="shared" si="663"/>
        <v>#N/A</v>
      </c>
      <c r="OO74" s="169" t="e">
        <f t="shared" si="664"/>
        <v>#N/A</v>
      </c>
      <c r="OP74" s="169" t="e">
        <f t="shared" si="665"/>
        <v>#N/A</v>
      </c>
      <c r="OQ74" s="169" t="e">
        <f t="shared" si="666"/>
        <v>#N/A</v>
      </c>
      <c r="OR74" s="169" t="e">
        <f t="shared" si="667"/>
        <v>#N/A</v>
      </c>
      <c r="OS74" s="169" t="e">
        <f t="shared" si="668"/>
        <v>#N/A</v>
      </c>
      <c r="OT74" s="169" t="e">
        <f t="shared" si="669"/>
        <v>#N/A</v>
      </c>
      <c r="OU74" s="169" t="e">
        <f t="shared" si="670"/>
        <v>#N/A</v>
      </c>
      <c r="OV74" s="169" t="e">
        <f t="shared" si="671"/>
        <v>#N/A</v>
      </c>
      <c r="OW74" s="169" t="e">
        <f t="shared" si="672"/>
        <v>#N/A</v>
      </c>
      <c r="OX74" s="169" t="e">
        <f t="shared" si="673"/>
        <v>#N/A</v>
      </c>
      <c r="OY74" s="169" t="e">
        <f t="shared" si="674"/>
        <v>#N/A</v>
      </c>
      <c r="OZ74" s="169" t="e">
        <f t="shared" si="675"/>
        <v>#N/A</v>
      </c>
      <c r="PA74" s="169" t="e">
        <f t="shared" si="676"/>
        <v>#N/A</v>
      </c>
      <c r="PB74" s="169" t="e">
        <f t="shared" si="677"/>
        <v>#N/A</v>
      </c>
      <c r="PC74" s="169" t="e">
        <f t="shared" si="678"/>
        <v>#N/A</v>
      </c>
      <c r="PD74" s="169" t="e">
        <f t="shared" si="679"/>
        <v>#N/A</v>
      </c>
      <c r="PE74" s="169" t="e">
        <f t="shared" si="680"/>
        <v>#N/A</v>
      </c>
      <c r="PF74" s="169" t="e">
        <f t="shared" si="681"/>
        <v>#N/A</v>
      </c>
      <c r="PG74" s="169" t="e">
        <f t="shared" si="682"/>
        <v>#N/A</v>
      </c>
      <c r="PH74" s="169" t="e">
        <f t="shared" si="683"/>
        <v>#N/A</v>
      </c>
    </row>
    <row r="75" spans="1:424" hidden="1" x14ac:dyDescent="0.75">
      <c r="A75" s="4">
        <v>72</v>
      </c>
      <c r="B75" s="96" t="str">
        <f t="shared" si="684"/>
        <v/>
      </c>
      <c r="C75" s="95"/>
      <c r="D75" s="96" t="str">
        <f t="shared" si="685"/>
        <v/>
      </c>
      <c r="E75" s="124" t="str">
        <f t="shared" si="480"/>
        <v/>
      </c>
      <c r="F75" s="124" t="str">
        <f t="shared" si="481"/>
        <v/>
      </c>
      <c r="G75" s="73" t="str">
        <f t="shared" si="686"/>
        <v/>
      </c>
      <c r="H75" s="23"/>
      <c r="I75" s="57"/>
      <c r="J75" s="280"/>
      <c r="K75" s="74" t="str">
        <f>IF(AND(B75&gt;0,C75&gt;0,D75&gt;0),IF(ISBLANK(J75),IF(ISBLANK(H75),"",(D75-B75)*VLOOKUP(H75,VLookups!$A$4:$B$13,2,FALSE)),J75),"")</f>
        <v/>
      </c>
      <c r="L75" s="75" t="str">
        <f t="shared" si="482"/>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687"/>
        <v/>
      </c>
      <c r="W75" s="49" t="str">
        <f t="shared" si="688"/>
        <v/>
      </c>
      <c r="X75" s="49" t="str">
        <f t="shared" si="698"/>
        <v/>
      </c>
      <c r="Y75" s="49" t="str">
        <f t="shared" si="698"/>
        <v/>
      </c>
      <c r="Z75" s="49" t="str">
        <f t="shared" si="698"/>
        <v/>
      </c>
      <c r="AA75" s="49" t="str">
        <f t="shared" si="698"/>
        <v/>
      </c>
      <c r="AB75" s="49" t="str">
        <f t="shared" si="698"/>
        <v/>
      </c>
      <c r="AC75" s="49" t="str">
        <f t="shared" si="698"/>
        <v/>
      </c>
      <c r="AD75" s="49" t="str">
        <f t="shared" si="698"/>
        <v/>
      </c>
      <c r="AE75" s="49" t="str">
        <f t="shared" si="698"/>
        <v/>
      </c>
      <c r="AF75" s="49" t="str">
        <f t="shared" si="698"/>
        <v/>
      </c>
      <c r="AG75" s="49" t="str">
        <f t="shared" si="698"/>
        <v/>
      </c>
      <c r="AH75" s="49" t="str">
        <f t="shared" si="698"/>
        <v/>
      </c>
      <c r="AI75" s="49" t="str">
        <f t="shared" si="698"/>
        <v/>
      </c>
      <c r="AJ75" s="49" t="str">
        <f t="shared" si="698"/>
        <v/>
      </c>
      <c r="AK75" s="49" t="str">
        <f t="shared" si="698"/>
        <v/>
      </c>
      <c r="AL75" s="49" t="str">
        <f t="shared" si="698"/>
        <v/>
      </c>
      <c r="AM75" s="49" t="str">
        <f t="shared" si="698"/>
        <v/>
      </c>
      <c r="AN75" s="49" t="str">
        <f t="shared" si="698"/>
        <v/>
      </c>
      <c r="AO75" s="49" t="str">
        <f t="shared" si="698"/>
        <v/>
      </c>
      <c r="AP75" s="49" t="str">
        <f t="shared" si="698"/>
        <v/>
      </c>
      <c r="AQ75" s="49" t="str">
        <f t="shared" si="698"/>
        <v/>
      </c>
      <c r="AR75" s="49" t="str">
        <f t="shared" si="698"/>
        <v/>
      </c>
      <c r="AS75" s="49" t="str">
        <f t="shared" si="698"/>
        <v/>
      </c>
      <c r="AT75" s="49" t="str">
        <f t="shared" si="698"/>
        <v/>
      </c>
      <c r="AU75" s="49" t="str">
        <f t="shared" si="698"/>
        <v/>
      </c>
      <c r="AV75" s="49" t="str">
        <f t="shared" si="698"/>
        <v/>
      </c>
      <c r="AW75" s="49" t="str">
        <f t="shared" si="698"/>
        <v/>
      </c>
      <c r="AX75" s="49" t="str">
        <f t="shared" si="698"/>
        <v/>
      </c>
      <c r="AY75" s="49" t="str">
        <f t="shared" si="698"/>
        <v/>
      </c>
      <c r="AZ75" s="49" t="str">
        <f t="shared" si="698"/>
        <v/>
      </c>
      <c r="BA75" s="49" t="str">
        <f t="shared" si="698"/>
        <v/>
      </c>
      <c r="BB75" s="49" t="str">
        <f t="shared" si="698"/>
        <v/>
      </c>
      <c r="BC75" s="49" t="str">
        <f t="shared" si="698"/>
        <v/>
      </c>
      <c r="BD75" s="49" t="str">
        <f t="shared" si="698"/>
        <v/>
      </c>
      <c r="BE75" s="49" t="str">
        <f t="shared" si="698"/>
        <v/>
      </c>
      <c r="BF75" s="49" t="str">
        <f t="shared" si="698"/>
        <v/>
      </c>
      <c r="BG75" s="49" t="str">
        <f t="shared" si="698"/>
        <v/>
      </c>
      <c r="BH75" s="49" t="str">
        <f t="shared" si="698"/>
        <v/>
      </c>
      <c r="BI75" s="49" t="str">
        <f t="shared" si="698"/>
        <v/>
      </c>
      <c r="BJ75" s="49" t="str">
        <f t="shared" si="698"/>
        <v/>
      </c>
      <c r="BK75" s="49" t="str">
        <f t="shared" si="698"/>
        <v/>
      </c>
      <c r="BL75" s="49" t="str">
        <f t="shared" si="698"/>
        <v/>
      </c>
      <c r="BM75" s="49" t="str">
        <f t="shared" si="698"/>
        <v/>
      </c>
      <c r="BN75" s="49" t="str">
        <f t="shared" si="698"/>
        <v/>
      </c>
      <c r="BO75" s="49" t="str">
        <f t="shared" si="698"/>
        <v/>
      </c>
      <c r="BP75" s="49" t="str">
        <f t="shared" si="698"/>
        <v/>
      </c>
      <c r="BQ75" s="49" t="str">
        <f t="shared" si="698"/>
        <v/>
      </c>
      <c r="BR75" s="49" t="str">
        <f t="shared" si="698"/>
        <v/>
      </c>
      <c r="BS75" s="49" t="str">
        <f t="shared" si="698"/>
        <v/>
      </c>
      <c r="BT75" s="49" t="str">
        <f t="shared" si="698"/>
        <v/>
      </c>
      <c r="BU75" s="49" t="str">
        <f t="shared" si="698"/>
        <v/>
      </c>
      <c r="BV75" s="49" t="str">
        <f t="shared" si="698"/>
        <v/>
      </c>
      <c r="BW75" s="49" t="str">
        <f t="shared" si="698"/>
        <v/>
      </c>
      <c r="BX75" s="49" t="str">
        <f t="shared" si="698"/>
        <v/>
      </c>
      <c r="BY75" s="49" t="str">
        <f t="shared" si="698"/>
        <v/>
      </c>
      <c r="BZ75" s="49" t="str">
        <f t="shared" si="698"/>
        <v/>
      </c>
      <c r="CA75" s="49" t="str">
        <f t="shared" si="698"/>
        <v/>
      </c>
      <c r="CB75" s="49" t="str">
        <f t="shared" si="698"/>
        <v/>
      </c>
      <c r="CC75" s="49" t="str">
        <f t="shared" si="698"/>
        <v/>
      </c>
      <c r="CD75" s="49" t="str">
        <f t="shared" si="698"/>
        <v/>
      </c>
      <c r="CE75" s="49" t="str">
        <f t="shared" si="698"/>
        <v/>
      </c>
      <c r="CF75" s="49" t="str">
        <f t="shared" si="698"/>
        <v/>
      </c>
      <c r="CG75" s="49" t="str">
        <f t="shared" si="698"/>
        <v/>
      </c>
      <c r="CH75" s="49" t="str">
        <f t="shared" si="698"/>
        <v/>
      </c>
      <c r="CI75" s="49" t="str">
        <f t="shared" si="698"/>
        <v/>
      </c>
      <c r="CJ75" s="49" t="str">
        <f t="shared" si="696"/>
        <v/>
      </c>
      <c r="CK75" s="49" t="str">
        <f t="shared" si="696"/>
        <v/>
      </c>
      <c r="CL75" s="49" t="str">
        <f t="shared" si="696"/>
        <v/>
      </c>
      <c r="CM75" s="49" t="str">
        <f t="shared" si="696"/>
        <v/>
      </c>
      <c r="CN75" s="49" t="str">
        <f t="shared" si="696"/>
        <v/>
      </c>
      <c r="CO75" s="49" t="str">
        <f t="shared" si="696"/>
        <v/>
      </c>
      <c r="CP75" s="49" t="str">
        <f t="shared" si="696"/>
        <v/>
      </c>
      <c r="CQ75" s="49" t="str">
        <f t="shared" si="696"/>
        <v/>
      </c>
      <c r="CR75" s="49" t="str">
        <f t="shared" si="696"/>
        <v/>
      </c>
      <c r="CS75" s="49" t="str">
        <f t="shared" si="696"/>
        <v/>
      </c>
      <c r="CT75" s="49" t="str">
        <f t="shared" si="696"/>
        <v/>
      </c>
      <c r="CU75" s="49" t="str">
        <f t="shared" si="696"/>
        <v/>
      </c>
      <c r="CV75" s="49" t="str">
        <f t="shared" si="696"/>
        <v/>
      </c>
      <c r="CW75" s="49" t="str">
        <f t="shared" si="696"/>
        <v/>
      </c>
      <c r="CX75" s="49" t="str">
        <f t="shared" si="696"/>
        <v/>
      </c>
      <c r="CY75" s="49" t="str">
        <f t="shared" si="696"/>
        <v/>
      </c>
      <c r="CZ75" s="49" t="str">
        <f t="shared" si="696"/>
        <v/>
      </c>
      <c r="DA75" s="49" t="str">
        <f t="shared" si="696"/>
        <v/>
      </c>
      <c r="DB75" s="49" t="str">
        <f t="shared" si="696"/>
        <v/>
      </c>
      <c r="DC75" s="49" t="str">
        <f t="shared" si="696"/>
        <v/>
      </c>
      <c r="DD75" s="49" t="str">
        <f t="shared" si="696"/>
        <v/>
      </c>
      <c r="DE75" s="49" t="str">
        <f t="shared" si="696"/>
        <v/>
      </c>
      <c r="DF75" s="49" t="str">
        <f t="shared" si="696"/>
        <v/>
      </c>
      <c r="DG75" s="49" t="str">
        <f t="shared" si="696"/>
        <v/>
      </c>
      <c r="DH75" s="49" t="str">
        <f t="shared" si="696"/>
        <v/>
      </c>
      <c r="DI75" s="49" t="str">
        <f t="shared" si="696"/>
        <v/>
      </c>
      <c r="DJ75" s="49" t="str">
        <f t="shared" si="696"/>
        <v/>
      </c>
      <c r="DK75" s="49" t="str">
        <f t="shared" si="696"/>
        <v/>
      </c>
      <c r="DL75" s="49" t="str">
        <f t="shared" si="696"/>
        <v/>
      </c>
      <c r="DM75" s="49" t="str">
        <f t="shared" si="696"/>
        <v/>
      </c>
      <c r="DN75" s="49" t="str">
        <f t="shared" si="696"/>
        <v/>
      </c>
      <c r="DO75" s="49" t="str">
        <f t="shared" si="696"/>
        <v/>
      </c>
      <c r="DP75" s="49" t="str">
        <f t="shared" si="696"/>
        <v/>
      </c>
      <c r="DQ75" s="49" t="str">
        <f t="shared" si="696"/>
        <v/>
      </c>
      <c r="DR75" s="49" t="str">
        <f t="shared" si="696"/>
        <v/>
      </c>
      <c r="DS75" s="183" t="str">
        <f t="shared" si="690"/>
        <v/>
      </c>
      <c r="DT75" s="49" t="str">
        <f t="shared" si="691"/>
        <v/>
      </c>
      <c r="DU75" s="49" t="str">
        <f t="shared" si="699"/>
        <v/>
      </c>
      <c r="DV75" s="49" t="str">
        <f t="shared" si="699"/>
        <v/>
      </c>
      <c r="DW75" s="49" t="str">
        <f t="shared" si="699"/>
        <v/>
      </c>
      <c r="DX75" s="49" t="str">
        <f t="shared" si="699"/>
        <v/>
      </c>
      <c r="DY75" s="49" t="str">
        <f t="shared" si="699"/>
        <v/>
      </c>
      <c r="DZ75" s="49" t="str">
        <f t="shared" si="699"/>
        <v/>
      </c>
      <c r="EA75" s="49" t="str">
        <f t="shared" si="699"/>
        <v/>
      </c>
      <c r="EB75" s="49" t="str">
        <f t="shared" si="699"/>
        <v/>
      </c>
      <c r="EC75" s="49" t="str">
        <f t="shared" si="699"/>
        <v/>
      </c>
      <c r="ED75" s="49" t="str">
        <f t="shared" si="699"/>
        <v/>
      </c>
      <c r="EE75" s="49" t="str">
        <f t="shared" si="699"/>
        <v/>
      </c>
      <c r="EF75" s="49" t="str">
        <f t="shared" si="699"/>
        <v/>
      </c>
      <c r="EG75" s="49" t="str">
        <f t="shared" si="699"/>
        <v/>
      </c>
      <c r="EH75" s="49" t="str">
        <f t="shared" si="699"/>
        <v/>
      </c>
      <c r="EI75" s="49" t="str">
        <f t="shared" si="699"/>
        <v/>
      </c>
      <c r="EJ75" s="49" t="str">
        <f t="shared" si="699"/>
        <v/>
      </c>
      <c r="EK75" s="49" t="str">
        <f t="shared" si="699"/>
        <v/>
      </c>
      <c r="EL75" s="49" t="str">
        <f t="shared" si="699"/>
        <v/>
      </c>
      <c r="EM75" s="49" t="str">
        <f t="shared" si="699"/>
        <v/>
      </c>
      <c r="EN75" s="49" t="str">
        <f t="shared" si="699"/>
        <v/>
      </c>
      <c r="EO75" s="49" t="str">
        <f t="shared" si="699"/>
        <v/>
      </c>
      <c r="EP75" s="49" t="str">
        <f t="shared" si="699"/>
        <v/>
      </c>
      <c r="EQ75" s="49" t="str">
        <f t="shared" si="699"/>
        <v/>
      </c>
      <c r="ER75" s="49" t="str">
        <f t="shared" si="699"/>
        <v/>
      </c>
      <c r="ES75" s="49" t="str">
        <f t="shared" si="699"/>
        <v/>
      </c>
      <c r="ET75" s="49" t="str">
        <f t="shared" si="699"/>
        <v/>
      </c>
      <c r="EU75" s="49" t="str">
        <f t="shared" si="699"/>
        <v/>
      </c>
      <c r="EV75" s="49" t="str">
        <f t="shared" si="699"/>
        <v/>
      </c>
      <c r="EW75" s="49" t="str">
        <f t="shared" si="699"/>
        <v/>
      </c>
      <c r="EX75" s="49" t="str">
        <f t="shared" si="699"/>
        <v/>
      </c>
      <c r="EY75" s="49" t="str">
        <f t="shared" si="699"/>
        <v/>
      </c>
      <c r="EZ75" s="49" t="str">
        <f t="shared" si="699"/>
        <v/>
      </c>
      <c r="FA75" s="49" t="str">
        <f t="shared" si="699"/>
        <v/>
      </c>
      <c r="FB75" s="49" t="str">
        <f t="shared" si="699"/>
        <v/>
      </c>
      <c r="FC75" s="49" t="str">
        <f t="shared" si="699"/>
        <v/>
      </c>
      <c r="FD75" s="49" t="str">
        <f t="shared" si="699"/>
        <v/>
      </c>
      <c r="FE75" s="49" t="str">
        <f t="shared" si="699"/>
        <v/>
      </c>
      <c r="FF75" s="49" t="str">
        <f t="shared" si="699"/>
        <v/>
      </c>
      <c r="FG75" s="49" t="str">
        <f t="shared" si="699"/>
        <v/>
      </c>
      <c r="FH75" s="49" t="str">
        <f t="shared" si="699"/>
        <v/>
      </c>
      <c r="FI75" s="49" t="str">
        <f t="shared" si="699"/>
        <v/>
      </c>
      <c r="FJ75" s="49" t="str">
        <f t="shared" si="699"/>
        <v/>
      </c>
      <c r="FK75" s="49" t="str">
        <f t="shared" si="699"/>
        <v/>
      </c>
      <c r="FL75" s="49" t="str">
        <f t="shared" si="699"/>
        <v/>
      </c>
      <c r="FM75" s="49" t="str">
        <f t="shared" si="699"/>
        <v/>
      </c>
      <c r="FN75" s="49" t="str">
        <f t="shared" si="699"/>
        <v/>
      </c>
      <c r="FO75" s="49" t="str">
        <f t="shared" si="699"/>
        <v/>
      </c>
      <c r="FP75" s="49" t="str">
        <f t="shared" si="699"/>
        <v/>
      </c>
      <c r="FQ75" s="49" t="str">
        <f t="shared" si="699"/>
        <v/>
      </c>
      <c r="FR75" s="49" t="str">
        <f t="shared" si="699"/>
        <v/>
      </c>
      <c r="FS75" s="49" t="str">
        <f t="shared" si="699"/>
        <v/>
      </c>
      <c r="FT75" s="49" t="str">
        <f t="shared" si="699"/>
        <v/>
      </c>
      <c r="FU75" s="49" t="str">
        <f t="shared" si="699"/>
        <v/>
      </c>
      <c r="FV75" s="49" t="str">
        <f t="shared" si="699"/>
        <v/>
      </c>
      <c r="FW75" s="49" t="str">
        <f t="shared" si="699"/>
        <v/>
      </c>
      <c r="FX75" s="49" t="str">
        <f t="shared" si="699"/>
        <v/>
      </c>
      <c r="FY75" s="49" t="str">
        <f t="shared" si="699"/>
        <v/>
      </c>
      <c r="FZ75" s="49" t="str">
        <f t="shared" si="699"/>
        <v/>
      </c>
      <c r="GA75" s="49" t="str">
        <f t="shared" si="699"/>
        <v/>
      </c>
      <c r="GB75" s="49" t="str">
        <f t="shared" si="699"/>
        <v/>
      </c>
      <c r="GC75" s="49" t="str">
        <f t="shared" si="699"/>
        <v/>
      </c>
      <c r="GD75" s="49" t="str">
        <f t="shared" si="699"/>
        <v/>
      </c>
      <c r="GE75" s="49" t="str">
        <f t="shared" si="699"/>
        <v/>
      </c>
      <c r="GF75" s="49" t="str">
        <f t="shared" si="699"/>
        <v/>
      </c>
      <c r="GG75" s="49" t="str">
        <f t="shared" si="697"/>
        <v/>
      </c>
      <c r="GH75" s="49" t="str">
        <f t="shared" si="697"/>
        <v/>
      </c>
      <c r="GI75" s="49" t="str">
        <f t="shared" si="697"/>
        <v/>
      </c>
      <c r="GJ75" s="49" t="str">
        <f t="shared" si="697"/>
        <v/>
      </c>
      <c r="GK75" s="49" t="str">
        <f t="shared" si="697"/>
        <v/>
      </c>
      <c r="GL75" s="49" t="str">
        <f t="shared" si="697"/>
        <v/>
      </c>
      <c r="GM75" s="49" t="str">
        <f t="shared" si="697"/>
        <v/>
      </c>
      <c r="GN75" s="49" t="str">
        <f t="shared" si="697"/>
        <v/>
      </c>
      <c r="GO75" s="49" t="str">
        <f t="shared" si="697"/>
        <v/>
      </c>
      <c r="GP75" s="49" t="str">
        <f t="shared" si="697"/>
        <v/>
      </c>
      <c r="GQ75" s="49" t="str">
        <f t="shared" si="697"/>
        <v/>
      </c>
      <c r="GR75" s="49" t="str">
        <f t="shared" si="697"/>
        <v/>
      </c>
      <c r="GS75" s="49" t="str">
        <f t="shared" si="697"/>
        <v/>
      </c>
      <c r="GT75" s="49" t="str">
        <f t="shared" si="697"/>
        <v/>
      </c>
      <c r="GU75" s="49" t="str">
        <f t="shared" si="697"/>
        <v/>
      </c>
      <c r="GV75" s="49" t="str">
        <f t="shared" si="697"/>
        <v/>
      </c>
      <c r="GW75" s="49" t="str">
        <f t="shared" si="697"/>
        <v/>
      </c>
      <c r="GX75" s="49" t="str">
        <f t="shared" si="697"/>
        <v/>
      </c>
      <c r="GY75" s="49" t="str">
        <f t="shared" si="697"/>
        <v/>
      </c>
      <c r="GZ75" s="49" t="str">
        <f t="shared" si="697"/>
        <v/>
      </c>
      <c r="HA75" s="49" t="str">
        <f t="shared" si="697"/>
        <v/>
      </c>
      <c r="HB75" s="49" t="str">
        <f t="shared" si="697"/>
        <v/>
      </c>
      <c r="HC75" s="49" t="str">
        <f t="shared" si="697"/>
        <v/>
      </c>
      <c r="HD75" s="49" t="str">
        <f t="shared" si="697"/>
        <v/>
      </c>
      <c r="HE75" s="49" t="str">
        <f t="shared" si="697"/>
        <v/>
      </c>
      <c r="HF75" s="49" t="str">
        <f t="shared" si="697"/>
        <v/>
      </c>
      <c r="HG75" s="49" t="str">
        <f t="shared" si="697"/>
        <v/>
      </c>
      <c r="HH75" s="49" t="str">
        <f t="shared" si="697"/>
        <v/>
      </c>
      <c r="HI75" s="49" t="str">
        <f t="shared" si="697"/>
        <v/>
      </c>
      <c r="HJ75" s="49" t="str">
        <f t="shared" si="697"/>
        <v/>
      </c>
      <c r="HK75" s="49" t="str">
        <f t="shared" si="697"/>
        <v/>
      </c>
      <c r="HL75" s="49" t="str">
        <f t="shared" si="697"/>
        <v/>
      </c>
      <c r="HM75" s="49" t="str">
        <f t="shared" si="697"/>
        <v/>
      </c>
      <c r="HN75" s="49" t="str">
        <f t="shared" si="697"/>
        <v/>
      </c>
      <c r="HO75" s="49" t="str">
        <f t="shared" si="697"/>
        <v/>
      </c>
      <c r="HP75" s="169" t="e">
        <f t="shared" si="483"/>
        <v>#N/A</v>
      </c>
      <c r="HQ75" s="169" t="e">
        <f t="shared" si="484"/>
        <v>#N/A</v>
      </c>
      <c r="HR75" s="169" t="e">
        <f t="shared" si="485"/>
        <v>#N/A</v>
      </c>
      <c r="HS75" s="169" t="e">
        <f t="shared" si="486"/>
        <v>#N/A</v>
      </c>
      <c r="HT75" s="169" t="e">
        <f t="shared" si="487"/>
        <v>#N/A</v>
      </c>
      <c r="HU75" s="169" t="e">
        <f t="shared" si="488"/>
        <v>#N/A</v>
      </c>
      <c r="HV75" s="169" t="e">
        <f t="shared" si="489"/>
        <v>#N/A</v>
      </c>
      <c r="HW75" s="169" t="e">
        <f t="shared" si="490"/>
        <v>#N/A</v>
      </c>
      <c r="HX75" s="169" t="e">
        <f t="shared" si="491"/>
        <v>#N/A</v>
      </c>
      <c r="HY75" s="169" t="e">
        <f t="shared" si="492"/>
        <v>#N/A</v>
      </c>
      <c r="HZ75" s="169" t="e">
        <f t="shared" si="493"/>
        <v>#N/A</v>
      </c>
      <c r="IA75" s="169" t="e">
        <f t="shared" si="494"/>
        <v>#N/A</v>
      </c>
      <c r="IB75" s="169" t="e">
        <f t="shared" si="495"/>
        <v>#N/A</v>
      </c>
      <c r="IC75" s="169" t="e">
        <f t="shared" si="496"/>
        <v>#N/A</v>
      </c>
      <c r="ID75" s="169" t="e">
        <f t="shared" si="497"/>
        <v>#N/A</v>
      </c>
      <c r="IE75" s="169" t="e">
        <f t="shared" si="498"/>
        <v>#N/A</v>
      </c>
      <c r="IF75" s="169" t="e">
        <f t="shared" si="499"/>
        <v>#N/A</v>
      </c>
      <c r="IG75" s="169" t="e">
        <f t="shared" si="500"/>
        <v>#N/A</v>
      </c>
      <c r="IH75" s="169" t="e">
        <f t="shared" si="501"/>
        <v>#N/A</v>
      </c>
      <c r="II75" s="169" t="e">
        <f t="shared" si="502"/>
        <v>#N/A</v>
      </c>
      <c r="IJ75" s="169" t="e">
        <f t="shared" si="503"/>
        <v>#N/A</v>
      </c>
      <c r="IK75" s="169" t="e">
        <f t="shared" si="504"/>
        <v>#N/A</v>
      </c>
      <c r="IL75" s="169" t="e">
        <f t="shared" si="505"/>
        <v>#N/A</v>
      </c>
      <c r="IM75" s="169" t="e">
        <f t="shared" si="506"/>
        <v>#N/A</v>
      </c>
      <c r="IN75" s="169" t="e">
        <f t="shared" si="507"/>
        <v>#N/A</v>
      </c>
      <c r="IO75" s="169" t="e">
        <f t="shared" si="508"/>
        <v>#N/A</v>
      </c>
      <c r="IP75" s="169" t="e">
        <f t="shared" si="509"/>
        <v>#N/A</v>
      </c>
      <c r="IQ75" s="169" t="e">
        <f t="shared" si="510"/>
        <v>#N/A</v>
      </c>
      <c r="IR75" s="169" t="e">
        <f t="shared" si="511"/>
        <v>#N/A</v>
      </c>
      <c r="IS75" s="169" t="e">
        <f t="shared" si="512"/>
        <v>#N/A</v>
      </c>
      <c r="IT75" s="169" t="e">
        <f t="shared" si="513"/>
        <v>#N/A</v>
      </c>
      <c r="IU75" s="169" t="e">
        <f t="shared" si="514"/>
        <v>#N/A</v>
      </c>
      <c r="IV75" s="169" t="e">
        <f t="shared" si="515"/>
        <v>#N/A</v>
      </c>
      <c r="IW75" s="169" t="e">
        <f t="shared" si="516"/>
        <v>#N/A</v>
      </c>
      <c r="IX75" s="169" t="e">
        <f t="shared" si="517"/>
        <v>#N/A</v>
      </c>
      <c r="IY75" s="169" t="e">
        <f t="shared" si="518"/>
        <v>#N/A</v>
      </c>
      <c r="IZ75" s="169" t="e">
        <f t="shared" si="519"/>
        <v>#N/A</v>
      </c>
      <c r="JA75" s="169" t="e">
        <f t="shared" si="520"/>
        <v>#N/A</v>
      </c>
      <c r="JB75" s="169" t="e">
        <f t="shared" si="521"/>
        <v>#N/A</v>
      </c>
      <c r="JC75" s="169" t="e">
        <f t="shared" si="522"/>
        <v>#N/A</v>
      </c>
      <c r="JD75" s="169" t="e">
        <f t="shared" si="523"/>
        <v>#N/A</v>
      </c>
      <c r="JE75" s="169" t="e">
        <f t="shared" si="524"/>
        <v>#N/A</v>
      </c>
      <c r="JF75" s="169" t="e">
        <f t="shared" si="525"/>
        <v>#N/A</v>
      </c>
      <c r="JG75" s="169" t="e">
        <f t="shared" si="526"/>
        <v>#N/A</v>
      </c>
      <c r="JH75" s="169" t="e">
        <f t="shared" si="527"/>
        <v>#N/A</v>
      </c>
      <c r="JI75" s="169" t="e">
        <f t="shared" si="528"/>
        <v>#N/A</v>
      </c>
      <c r="JJ75" s="169" t="e">
        <f t="shared" si="529"/>
        <v>#N/A</v>
      </c>
      <c r="JK75" s="169" t="e">
        <f t="shared" si="530"/>
        <v>#N/A</v>
      </c>
      <c r="JL75" s="169" t="e">
        <f t="shared" si="531"/>
        <v>#N/A</v>
      </c>
      <c r="JM75" s="169" t="e">
        <f t="shared" si="532"/>
        <v>#N/A</v>
      </c>
      <c r="JN75" s="169" t="e">
        <f t="shared" si="533"/>
        <v>#N/A</v>
      </c>
      <c r="JO75" s="169" t="e">
        <f t="shared" si="534"/>
        <v>#N/A</v>
      </c>
      <c r="JP75" s="169" t="e">
        <f t="shared" si="535"/>
        <v>#N/A</v>
      </c>
      <c r="JQ75" s="169" t="e">
        <f t="shared" si="536"/>
        <v>#N/A</v>
      </c>
      <c r="JR75" s="169" t="e">
        <f t="shared" si="537"/>
        <v>#N/A</v>
      </c>
      <c r="JS75" s="169" t="e">
        <f t="shared" si="538"/>
        <v>#N/A</v>
      </c>
      <c r="JT75" s="169" t="e">
        <f t="shared" si="539"/>
        <v>#N/A</v>
      </c>
      <c r="JU75" s="169" t="e">
        <f t="shared" si="540"/>
        <v>#N/A</v>
      </c>
      <c r="JV75" s="169" t="e">
        <f t="shared" si="541"/>
        <v>#N/A</v>
      </c>
      <c r="JW75" s="169" t="e">
        <f t="shared" si="542"/>
        <v>#N/A</v>
      </c>
      <c r="JX75" s="169" t="e">
        <f t="shared" si="543"/>
        <v>#N/A</v>
      </c>
      <c r="JY75" s="169" t="e">
        <f t="shared" si="544"/>
        <v>#N/A</v>
      </c>
      <c r="JZ75" s="169" t="e">
        <f t="shared" si="545"/>
        <v>#N/A</v>
      </c>
      <c r="KA75" s="169" t="e">
        <f t="shared" si="546"/>
        <v>#N/A</v>
      </c>
      <c r="KB75" s="169" t="e">
        <f t="shared" si="547"/>
        <v>#N/A</v>
      </c>
      <c r="KC75" s="169" t="e">
        <f t="shared" si="548"/>
        <v>#N/A</v>
      </c>
      <c r="KD75" s="169" t="e">
        <f t="shared" si="549"/>
        <v>#N/A</v>
      </c>
      <c r="KE75" s="169" t="e">
        <f t="shared" si="550"/>
        <v>#N/A</v>
      </c>
      <c r="KF75" s="169" t="e">
        <f t="shared" si="551"/>
        <v>#N/A</v>
      </c>
      <c r="KG75" s="169" t="e">
        <f t="shared" si="552"/>
        <v>#N/A</v>
      </c>
      <c r="KH75" s="169" t="e">
        <f t="shared" si="553"/>
        <v>#N/A</v>
      </c>
      <c r="KI75" s="169" t="e">
        <f t="shared" si="554"/>
        <v>#N/A</v>
      </c>
      <c r="KJ75" s="169" t="e">
        <f t="shared" si="555"/>
        <v>#N/A</v>
      </c>
      <c r="KK75" s="169" t="e">
        <f t="shared" si="556"/>
        <v>#N/A</v>
      </c>
      <c r="KL75" s="169" t="e">
        <f t="shared" si="557"/>
        <v>#N/A</v>
      </c>
      <c r="KM75" s="169" t="e">
        <f t="shared" si="558"/>
        <v>#N/A</v>
      </c>
      <c r="KN75" s="169" t="e">
        <f t="shared" si="559"/>
        <v>#N/A</v>
      </c>
      <c r="KO75" s="169" t="e">
        <f t="shared" si="560"/>
        <v>#N/A</v>
      </c>
      <c r="KP75" s="169" t="e">
        <f t="shared" si="561"/>
        <v>#N/A</v>
      </c>
      <c r="KQ75" s="169" t="e">
        <f t="shared" si="562"/>
        <v>#N/A</v>
      </c>
      <c r="KR75" s="169" t="e">
        <f t="shared" si="563"/>
        <v>#N/A</v>
      </c>
      <c r="KS75" s="169" t="e">
        <f t="shared" si="564"/>
        <v>#N/A</v>
      </c>
      <c r="KT75" s="169" t="e">
        <f t="shared" si="565"/>
        <v>#N/A</v>
      </c>
      <c r="KU75" s="169" t="e">
        <f t="shared" si="566"/>
        <v>#N/A</v>
      </c>
      <c r="KV75" s="169" t="e">
        <f t="shared" si="567"/>
        <v>#N/A</v>
      </c>
      <c r="KW75" s="169" t="e">
        <f t="shared" si="568"/>
        <v>#N/A</v>
      </c>
      <c r="KX75" s="169" t="e">
        <f t="shared" si="569"/>
        <v>#N/A</v>
      </c>
      <c r="KY75" s="169" t="e">
        <f t="shared" si="570"/>
        <v>#N/A</v>
      </c>
      <c r="KZ75" s="169" t="e">
        <f t="shared" si="571"/>
        <v>#N/A</v>
      </c>
      <c r="LA75" s="169" t="e">
        <f t="shared" si="572"/>
        <v>#N/A</v>
      </c>
      <c r="LB75" s="169" t="e">
        <f t="shared" si="573"/>
        <v>#N/A</v>
      </c>
      <c r="LC75" s="169" t="e">
        <f t="shared" si="574"/>
        <v>#N/A</v>
      </c>
      <c r="LD75" s="169" t="e">
        <f t="shared" si="575"/>
        <v>#N/A</v>
      </c>
      <c r="LE75" s="169" t="e">
        <f t="shared" si="576"/>
        <v>#N/A</v>
      </c>
      <c r="LF75" s="169" t="e">
        <f t="shared" si="577"/>
        <v>#N/A</v>
      </c>
      <c r="LG75" s="169" t="e">
        <f t="shared" si="578"/>
        <v>#N/A</v>
      </c>
      <c r="LH75" s="169" t="e">
        <f t="shared" si="579"/>
        <v>#N/A</v>
      </c>
      <c r="LI75" s="169" t="e">
        <f t="shared" si="580"/>
        <v>#N/A</v>
      </c>
      <c r="LJ75" s="169" t="e">
        <f t="shared" si="581"/>
        <v>#N/A</v>
      </c>
      <c r="LK75" s="169" t="e">
        <f t="shared" si="582"/>
        <v>#N/A</v>
      </c>
      <c r="LL75" s="169" t="e">
        <f t="shared" si="583"/>
        <v>#N/A</v>
      </c>
      <c r="LM75" s="169" t="e">
        <f t="shared" si="584"/>
        <v>#N/A</v>
      </c>
      <c r="LN75" s="169" t="e">
        <f t="shared" si="585"/>
        <v>#N/A</v>
      </c>
      <c r="LO75" s="169" t="e">
        <f t="shared" si="586"/>
        <v>#N/A</v>
      </c>
      <c r="LP75" s="169" t="e">
        <f t="shared" si="587"/>
        <v>#N/A</v>
      </c>
      <c r="LQ75" s="169" t="e">
        <f t="shared" si="588"/>
        <v>#N/A</v>
      </c>
      <c r="LR75" s="169" t="e">
        <f t="shared" si="589"/>
        <v>#N/A</v>
      </c>
      <c r="LS75" s="169" t="e">
        <f t="shared" si="590"/>
        <v>#N/A</v>
      </c>
      <c r="LT75" s="169" t="e">
        <f t="shared" si="591"/>
        <v>#N/A</v>
      </c>
      <c r="LU75" s="169" t="e">
        <f t="shared" si="592"/>
        <v>#N/A</v>
      </c>
      <c r="LV75" s="169" t="e">
        <f t="shared" si="593"/>
        <v>#N/A</v>
      </c>
      <c r="LW75" s="169" t="e">
        <f t="shared" si="594"/>
        <v>#N/A</v>
      </c>
      <c r="LX75" s="169" t="e">
        <f t="shared" si="595"/>
        <v>#N/A</v>
      </c>
      <c r="LY75" s="169" t="e">
        <f t="shared" si="596"/>
        <v>#N/A</v>
      </c>
      <c r="LZ75" s="169" t="e">
        <f t="shared" si="597"/>
        <v>#N/A</v>
      </c>
      <c r="MA75" s="169" t="e">
        <f t="shared" si="598"/>
        <v>#N/A</v>
      </c>
      <c r="MB75" s="169" t="e">
        <f t="shared" si="599"/>
        <v>#N/A</v>
      </c>
      <c r="MC75" s="169" t="e">
        <f t="shared" si="600"/>
        <v>#N/A</v>
      </c>
      <c r="MD75" s="169" t="e">
        <f t="shared" si="601"/>
        <v>#N/A</v>
      </c>
      <c r="ME75" s="169" t="e">
        <f t="shared" si="602"/>
        <v>#N/A</v>
      </c>
      <c r="MF75" s="169" t="e">
        <f t="shared" si="603"/>
        <v>#N/A</v>
      </c>
      <c r="MG75" s="169" t="e">
        <f t="shared" si="604"/>
        <v>#N/A</v>
      </c>
      <c r="MH75" s="169" t="e">
        <f t="shared" si="605"/>
        <v>#N/A</v>
      </c>
      <c r="MI75" s="169" t="e">
        <f t="shared" si="606"/>
        <v>#N/A</v>
      </c>
      <c r="MJ75" s="169" t="e">
        <f t="shared" si="607"/>
        <v>#N/A</v>
      </c>
      <c r="MK75" s="169" t="e">
        <f t="shared" si="608"/>
        <v>#N/A</v>
      </c>
      <c r="ML75" s="169" t="e">
        <f t="shared" si="609"/>
        <v>#N/A</v>
      </c>
      <c r="MM75" s="169" t="e">
        <f t="shared" si="610"/>
        <v>#N/A</v>
      </c>
      <c r="MN75" s="169" t="e">
        <f t="shared" si="611"/>
        <v>#N/A</v>
      </c>
      <c r="MO75" s="169" t="e">
        <f t="shared" si="612"/>
        <v>#N/A</v>
      </c>
      <c r="MP75" s="169" t="e">
        <f t="shared" si="613"/>
        <v>#N/A</v>
      </c>
      <c r="MQ75" s="169" t="e">
        <f t="shared" si="614"/>
        <v>#N/A</v>
      </c>
      <c r="MR75" s="169" t="e">
        <f t="shared" si="615"/>
        <v>#N/A</v>
      </c>
      <c r="MS75" s="169" t="e">
        <f t="shared" si="616"/>
        <v>#N/A</v>
      </c>
      <c r="MT75" s="169" t="e">
        <f t="shared" si="617"/>
        <v>#N/A</v>
      </c>
      <c r="MU75" s="169" t="e">
        <f t="shared" si="618"/>
        <v>#N/A</v>
      </c>
      <c r="MV75" s="169" t="e">
        <f t="shared" si="619"/>
        <v>#N/A</v>
      </c>
      <c r="MW75" s="169" t="e">
        <f t="shared" si="620"/>
        <v>#N/A</v>
      </c>
      <c r="MX75" s="169" t="e">
        <f t="shared" si="621"/>
        <v>#N/A</v>
      </c>
      <c r="MY75" s="169" t="e">
        <f t="shared" si="622"/>
        <v>#N/A</v>
      </c>
      <c r="MZ75" s="169" t="e">
        <f t="shared" si="623"/>
        <v>#N/A</v>
      </c>
      <c r="NA75" s="169" t="e">
        <f t="shared" si="624"/>
        <v>#N/A</v>
      </c>
      <c r="NB75" s="169" t="e">
        <f t="shared" si="625"/>
        <v>#N/A</v>
      </c>
      <c r="NC75" s="169" t="e">
        <f t="shared" si="626"/>
        <v>#N/A</v>
      </c>
      <c r="ND75" s="169" t="e">
        <f t="shared" si="627"/>
        <v>#N/A</v>
      </c>
      <c r="NE75" s="169" t="e">
        <f t="shared" si="628"/>
        <v>#N/A</v>
      </c>
      <c r="NF75" s="169" t="e">
        <f t="shared" si="629"/>
        <v>#N/A</v>
      </c>
      <c r="NG75" s="169" t="e">
        <f t="shared" si="630"/>
        <v>#N/A</v>
      </c>
      <c r="NH75" s="169" t="e">
        <f t="shared" si="631"/>
        <v>#N/A</v>
      </c>
      <c r="NI75" s="169" t="e">
        <f t="shared" si="632"/>
        <v>#N/A</v>
      </c>
      <c r="NJ75" s="169" t="e">
        <f t="shared" si="633"/>
        <v>#N/A</v>
      </c>
      <c r="NK75" s="169" t="e">
        <f t="shared" si="634"/>
        <v>#N/A</v>
      </c>
      <c r="NL75" s="169" t="e">
        <f t="shared" si="635"/>
        <v>#N/A</v>
      </c>
      <c r="NM75" s="169" t="e">
        <f t="shared" si="636"/>
        <v>#N/A</v>
      </c>
      <c r="NN75" s="169" t="e">
        <f t="shared" si="637"/>
        <v>#N/A</v>
      </c>
      <c r="NO75" s="169" t="e">
        <f t="shared" si="638"/>
        <v>#N/A</v>
      </c>
      <c r="NP75" s="169" t="e">
        <f t="shared" si="639"/>
        <v>#N/A</v>
      </c>
      <c r="NQ75" s="169" t="e">
        <f t="shared" si="640"/>
        <v>#N/A</v>
      </c>
      <c r="NR75" s="169" t="e">
        <f t="shared" si="641"/>
        <v>#N/A</v>
      </c>
      <c r="NS75" s="169" t="e">
        <f t="shared" si="642"/>
        <v>#N/A</v>
      </c>
      <c r="NT75" s="169" t="e">
        <f t="shared" si="643"/>
        <v>#N/A</v>
      </c>
      <c r="NU75" s="169" t="e">
        <f t="shared" si="644"/>
        <v>#N/A</v>
      </c>
      <c r="NV75" s="169" t="e">
        <f t="shared" si="645"/>
        <v>#N/A</v>
      </c>
      <c r="NW75" s="169" t="e">
        <f t="shared" si="646"/>
        <v>#N/A</v>
      </c>
      <c r="NX75" s="169" t="e">
        <f t="shared" si="647"/>
        <v>#N/A</v>
      </c>
      <c r="NY75" s="169" t="e">
        <f t="shared" si="648"/>
        <v>#N/A</v>
      </c>
      <c r="NZ75" s="169" t="e">
        <f t="shared" si="649"/>
        <v>#N/A</v>
      </c>
      <c r="OA75" s="169" t="e">
        <f t="shared" si="650"/>
        <v>#N/A</v>
      </c>
      <c r="OB75" s="169" t="e">
        <f t="shared" si="651"/>
        <v>#N/A</v>
      </c>
      <c r="OC75" s="169" t="e">
        <f t="shared" si="652"/>
        <v>#N/A</v>
      </c>
      <c r="OD75" s="169" t="e">
        <f t="shared" si="653"/>
        <v>#N/A</v>
      </c>
      <c r="OE75" s="169" t="e">
        <f t="shared" si="654"/>
        <v>#N/A</v>
      </c>
      <c r="OF75" s="169" t="e">
        <f t="shared" si="655"/>
        <v>#N/A</v>
      </c>
      <c r="OG75" s="169" t="e">
        <f t="shared" si="656"/>
        <v>#N/A</v>
      </c>
      <c r="OH75" s="169" t="e">
        <f t="shared" si="657"/>
        <v>#N/A</v>
      </c>
      <c r="OI75" s="169" t="e">
        <f t="shared" si="658"/>
        <v>#N/A</v>
      </c>
      <c r="OJ75" s="169" t="e">
        <f t="shared" si="659"/>
        <v>#N/A</v>
      </c>
      <c r="OK75" s="169" t="e">
        <f t="shared" si="660"/>
        <v>#N/A</v>
      </c>
      <c r="OL75" s="169" t="e">
        <f t="shared" si="661"/>
        <v>#N/A</v>
      </c>
      <c r="OM75" s="169" t="e">
        <f t="shared" si="662"/>
        <v>#N/A</v>
      </c>
      <c r="ON75" s="169" t="e">
        <f t="shared" si="663"/>
        <v>#N/A</v>
      </c>
      <c r="OO75" s="169" t="e">
        <f t="shared" si="664"/>
        <v>#N/A</v>
      </c>
      <c r="OP75" s="169" t="e">
        <f t="shared" si="665"/>
        <v>#N/A</v>
      </c>
      <c r="OQ75" s="169" t="e">
        <f t="shared" si="666"/>
        <v>#N/A</v>
      </c>
      <c r="OR75" s="169" t="e">
        <f t="shared" si="667"/>
        <v>#N/A</v>
      </c>
      <c r="OS75" s="169" t="e">
        <f t="shared" si="668"/>
        <v>#N/A</v>
      </c>
      <c r="OT75" s="169" t="e">
        <f t="shared" si="669"/>
        <v>#N/A</v>
      </c>
      <c r="OU75" s="169" t="e">
        <f t="shared" si="670"/>
        <v>#N/A</v>
      </c>
      <c r="OV75" s="169" t="e">
        <f t="shared" si="671"/>
        <v>#N/A</v>
      </c>
      <c r="OW75" s="169" t="e">
        <f t="shared" si="672"/>
        <v>#N/A</v>
      </c>
      <c r="OX75" s="169" t="e">
        <f t="shared" si="673"/>
        <v>#N/A</v>
      </c>
      <c r="OY75" s="169" t="e">
        <f t="shared" si="674"/>
        <v>#N/A</v>
      </c>
      <c r="OZ75" s="169" t="e">
        <f t="shared" si="675"/>
        <v>#N/A</v>
      </c>
      <c r="PA75" s="169" t="e">
        <f t="shared" si="676"/>
        <v>#N/A</v>
      </c>
      <c r="PB75" s="169" t="e">
        <f t="shared" si="677"/>
        <v>#N/A</v>
      </c>
      <c r="PC75" s="169" t="e">
        <f t="shared" si="678"/>
        <v>#N/A</v>
      </c>
      <c r="PD75" s="169" t="e">
        <f t="shared" si="679"/>
        <v>#N/A</v>
      </c>
      <c r="PE75" s="169" t="e">
        <f t="shared" si="680"/>
        <v>#N/A</v>
      </c>
      <c r="PF75" s="169" t="e">
        <f t="shared" si="681"/>
        <v>#N/A</v>
      </c>
      <c r="PG75" s="169" t="e">
        <f t="shared" si="682"/>
        <v>#N/A</v>
      </c>
      <c r="PH75" s="169" t="e">
        <f t="shared" si="683"/>
        <v>#N/A</v>
      </c>
    </row>
    <row r="76" spans="1:424" hidden="1" x14ac:dyDescent="0.75">
      <c r="A76" s="4">
        <v>73</v>
      </c>
      <c r="B76" s="96" t="str">
        <f t="shared" si="684"/>
        <v/>
      </c>
      <c r="C76" s="95"/>
      <c r="D76" s="96" t="str">
        <f t="shared" si="685"/>
        <v/>
      </c>
      <c r="E76" s="124" t="str">
        <f t="shared" si="480"/>
        <v/>
      </c>
      <c r="F76" s="124" t="str">
        <f t="shared" si="481"/>
        <v/>
      </c>
      <c r="G76" s="73" t="str">
        <f t="shared" si="686"/>
        <v/>
      </c>
      <c r="H76" s="23"/>
      <c r="I76" s="57"/>
      <c r="J76" s="280"/>
      <c r="K76" s="74" t="str">
        <f>IF(AND(B76&gt;0,C76&gt;0,D76&gt;0),IF(ISBLANK(J76),IF(ISBLANK(H76),"",(D76-B76)*VLOOKUP(H76,VLookups!$A$4:$B$13,2,FALSE)),J76),"")</f>
        <v/>
      </c>
      <c r="L76" s="75" t="str">
        <f t="shared" si="482"/>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687"/>
        <v/>
      </c>
      <c r="W76" s="49" t="str">
        <f t="shared" si="688"/>
        <v/>
      </c>
      <c r="X76" s="49" t="str">
        <f t="shared" si="698"/>
        <v/>
      </c>
      <c r="Y76" s="49" t="str">
        <f t="shared" si="698"/>
        <v/>
      </c>
      <c r="Z76" s="49" t="str">
        <f t="shared" si="698"/>
        <v/>
      </c>
      <c r="AA76" s="49" t="str">
        <f t="shared" si="698"/>
        <v/>
      </c>
      <c r="AB76" s="49" t="str">
        <f t="shared" si="698"/>
        <v/>
      </c>
      <c r="AC76" s="49" t="str">
        <f t="shared" si="698"/>
        <v/>
      </c>
      <c r="AD76" s="49" t="str">
        <f t="shared" si="698"/>
        <v/>
      </c>
      <c r="AE76" s="49" t="str">
        <f t="shared" si="698"/>
        <v/>
      </c>
      <c r="AF76" s="49" t="str">
        <f t="shared" si="698"/>
        <v/>
      </c>
      <c r="AG76" s="49" t="str">
        <f t="shared" si="698"/>
        <v/>
      </c>
      <c r="AH76" s="49" t="str">
        <f t="shared" si="698"/>
        <v/>
      </c>
      <c r="AI76" s="49" t="str">
        <f t="shared" si="698"/>
        <v/>
      </c>
      <c r="AJ76" s="49" t="str">
        <f t="shared" si="698"/>
        <v/>
      </c>
      <c r="AK76" s="49" t="str">
        <f t="shared" si="698"/>
        <v/>
      </c>
      <c r="AL76" s="49" t="str">
        <f t="shared" si="698"/>
        <v/>
      </c>
      <c r="AM76" s="49" t="str">
        <f t="shared" si="698"/>
        <v/>
      </c>
      <c r="AN76" s="49" t="str">
        <f t="shared" si="698"/>
        <v/>
      </c>
      <c r="AO76" s="49" t="str">
        <f t="shared" si="698"/>
        <v/>
      </c>
      <c r="AP76" s="49" t="str">
        <f t="shared" si="698"/>
        <v/>
      </c>
      <c r="AQ76" s="49" t="str">
        <f t="shared" si="698"/>
        <v/>
      </c>
      <c r="AR76" s="49" t="str">
        <f t="shared" si="698"/>
        <v/>
      </c>
      <c r="AS76" s="49" t="str">
        <f t="shared" si="698"/>
        <v/>
      </c>
      <c r="AT76" s="49" t="str">
        <f t="shared" si="698"/>
        <v/>
      </c>
      <c r="AU76" s="49" t="str">
        <f t="shared" si="698"/>
        <v/>
      </c>
      <c r="AV76" s="49" t="str">
        <f t="shared" si="698"/>
        <v/>
      </c>
      <c r="AW76" s="49" t="str">
        <f t="shared" si="698"/>
        <v/>
      </c>
      <c r="AX76" s="49" t="str">
        <f t="shared" si="698"/>
        <v/>
      </c>
      <c r="AY76" s="49" t="str">
        <f t="shared" si="698"/>
        <v/>
      </c>
      <c r="AZ76" s="49" t="str">
        <f t="shared" si="698"/>
        <v/>
      </c>
      <c r="BA76" s="49" t="str">
        <f t="shared" si="698"/>
        <v/>
      </c>
      <c r="BB76" s="49" t="str">
        <f t="shared" si="698"/>
        <v/>
      </c>
      <c r="BC76" s="49" t="str">
        <f t="shared" si="698"/>
        <v/>
      </c>
      <c r="BD76" s="49" t="str">
        <f t="shared" si="698"/>
        <v/>
      </c>
      <c r="BE76" s="49" t="str">
        <f t="shared" si="698"/>
        <v/>
      </c>
      <c r="BF76" s="49" t="str">
        <f t="shared" si="698"/>
        <v/>
      </c>
      <c r="BG76" s="49" t="str">
        <f t="shared" si="698"/>
        <v/>
      </c>
      <c r="BH76" s="49" t="str">
        <f t="shared" si="698"/>
        <v/>
      </c>
      <c r="BI76" s="49" t="str">
        <f t="shared" si="698"/>
        <v/>
      </c>
      <c r="BJ76" s="49" t="str">
        <f t="shared" si="698"/>
        <v/>
      </c>
      <c r="BK76" s="49" t="str">
        <f t="shared" si="698"/>
        <v/>
      </c>
      <c r="BL76" s="49" t="str">
        <f t="shared" si="698"/>
        <v/>
      </c>
      <c r="BM76" s="49" t="str">
        <f t="shared" si="698"/>
        <v/>
      </c>
      <c r="BN76" s="49" t="str">
        <f t="shared" si="698"/>
        <v/>
      </c>
      <c r="BO76" s="49" t="str">
        <f t="shared" si="698"/>
        <v/>
      </c>
      <c r="BP76" s="49" t="str">
        <f t="shared" si="698"/>
        <v/>
      </c>
      <c r="BQ76" s="49" t="str">
        <f t="shared" si="698"/>
        <v/>
      </c>
      <c r="BR76" s="49" t="str">
        <f t="shared" si="698"/>
        <v/>
      </c>
      <c r="BS76" s="49" t="str">
        <f t="shared" si="698"/>
        <v/>
      </c>
      <c r="BT76" s="49" t="str">
        <f t="shared" si="698"/>
        <v/>
      </c>
      <c r="BU76" s="49" t="str">
        <f t="shared" si="698"/>
        <v/>
      </c>
      <c r="BV76" s="49" t="str">
        <f t="shared" si="698"/>
        <v/>
      </c>
      <c r="BW76" s="49" t="str">
        <f t="shared" si="698"/>
        <v/>
      </c>
      <c r="BX76" s="49" t="str">
        <f t="shared" si="698"/>
        <v/>
      </c>
      <c r="BY76" s="49" t="str">
        <f t="shared" si="698"/>
        <v/>
      </c>
      <c r="BZ76" s="49" t="str">
        <f t="shared" si="698"/>
        <v/>
      </c>
      <c r="CA76" s="49" t="str">
        <f t="shared" si="698"/>
        <v/>
      </c>
      <c r="CB76" s="49" t="str">
        <f t="shared" si="698"/>
        <v/>
      </c>
      <c r="CC76" s="49" t="str">
        <f t="shared" si="698"/>
        <v/>
      </c>
      <c r="CD76" s="49" t="str">
        <f t="shared" si="698"/>
        <v/>
      </c>
      <c r="CE76" s="49" t="str">
        <f t="shared" si="698"/>
        <v/>
      </c>
      <c r="CF76" s="49" t="str">
        <f t="shared" si="698"/>
        <v/>
      </c>
      <c r="CG76" s="49" t="str">
        <f t="shared" si="698"/>
        <v/>
      </c>
      <c r="CH76" s="49" t="str">
        <f t="shared" si="698"/>
        <v/>
      </c>
      <c r="CI76" s="49" t="str">
        <f t="shared" si="698"/>
        <v/>
      </c>
      <c r="CJ76" s="49" t="str">
        <f t="shared" si="696"/>
        <v/>
      </c>
      <c r="CK76" s="49" t="str">
        <f t="shared" si="696"/>
        <v/>
      </c>
      <c r="CL76" s="49" t="str">
        <f t="shared" si="696"/>
        <v/>
      </c>
      <c r="CM76" s="49" t="str">
        <f t="shared" si="696"/>
        <v/>
      </c>
      <c r="CN76" s="49" t="str">
        <f t="shared" si="696"/>
        <v/>
      </c>
      <c r="CO76" s="49" t="str">
        <f t="shared" si="696"/>
        <v/>
      </c>
      <c r="CP76" s="49" t="str">
        <f t="shared" si="696"/>
        <v/>
      </c>
      <c r="CQ76" s="49" t="str">
        <f t="shared" si="696"/>
        <v/>
      </c>
      <c r="CR76" s="49" t="str">
        <f t="shared" si="696"/>
        <v/>
      </c>
      <c r="CS76" s="49" t="str">
        <f t="shared" si="696"/>
        <v/>
      </c>
      <c r="CT76" s="49" t="str">
        <f t="shared" si="696"/>
        <v/>
      </c>
      <c r="CU76" s="49" t="str">
        <f t="shared" si="696"/>
        <v/>
      </c>
      <c r="CV76" s="49" t="str">
        <f t="shared" si="696"/>
        <v/>
      </c>
      <c r="CW76" s="49" t="str">
        <f t="shared" si="696"/>
        <v/>
      </c>
      <c r="CX76" s="49" t="str">
        <f t="shared" si="696"/>
        <v/>
      </c>
      <c r="CY76" s="49" t="str">
        <f t="shared" si="696"/>
        <v/>
      </c>
      <c r="CZ76" s="49" t="str">
        <f t="shared" si="696"/>
        <v/>
      </c>
      <c r="DA76" s="49" t="str">
        <f t="shared" si="696"/>
        <v/>
      </c>
      <c r="DB76" s="49" t="str">
        <f t="shared" si="696"/>
        <v/>
      </c>
      <c r="DC76" s="49" t="str">
        <f t="shared" si="696"/>
        <v/>
      </c>
      <c r="DD76" s="49" t="str">
        <f t="shared" si="696"/>
        <v/>
      </c>
      <c r="DE76" s="49" t="str">
        <f t="shared" si="696"/>
        <v/>
      </c>
      <c r="DF76" s="49" t="str">
        <f t="shared" si="696"/>
        <v/>
      </c>
      <c r="DG76" s="49" t="str">
        <f t="shared" si="696"/>
        <v/>
      </c>
      <c r="DH76" s="49" t="str">
        <f t="shared" si="696"/>
        <v/>
      </c>
      <c r="DI76" s="49" t="str">
        <f t="shared" si="696"/>
        <v/>
      </c>
      <c r="DJ76" s="49" t="str">
        <f t="shared" si="696"/>
        <v/>
      </c>
      <c r="DK76" s="49" t="str">
        <f t="shared" si="696"/>
        <v/>
      </c>
      <c r="DL76" s="49" t="str">
        <f t="shared" si="696"/>
        <v/>
      </c>
      <c r="DM76" s="49" t="str">
        <f t="shared" si="696"/>
        <v/>
      </c>
      <c r="DN76" s="49" t="str">
        <f t="shared" si="696"/>
        <v/>
      </c>
      <c r="DO76" s="49" t="str">
        <f t="shared" si="696"/>
        <v/>
      </c>
      <c r="DP76" s="49" t="str">
        <f t="shared" si="696"/>
        <v/>
      </c>
      <c r="DQ76" s="49" t="str">
        <f t="shared" si="696"/>
        <v/>
      </c>
      <c r="DR76" s="49" t="str">
        <f t="shared" si="696"/>
        <v/>
      </c>
      <c r="DS76" s="183" t="str">
        <f t="shared" si="690"/>
        <v/>
      </c>
      <c r="DT76" s="49" t="str">
        <f t="shared" si="691"/>
        <v/>
      </c>
      <c r="DU76" s="49" t="str">
        <f t="shared" si="699"/>
        <v/>
      </c>
      <c r="DV76" s="49" t="str">
        <f t="shared" si="699"/>
        <v/>
      </c>
      <c r="DW76" s="49" t="str">
        <f t="shared" si="699"/>
        <v/>
      </c>
      <c r="DX76" s="49" t="str">
        <f t="shared" si="699"/>
        <v/>
      </c>
      <c r="DY76" s="49" t="str">
        <f t="shared" si="699"/>
        <v/>
      </c>
      <c r="DZ76" s="49" t="str">
        <f t="shared" si="699"/>
        <v/>
      </c>
      <c r="EA76" s="49" t="str">
        <f t="shared" si="699"/>
        <v/>
      </c>
      <c r="EB76" s="49" t="str">
        <f t="shared" si="699"/>
        <v/>
      </c>
      <c r="EC76" s="49" t="str">
        <f t="shared" si="699"/>
        <v/>
      </c>
      <c r="ED76" s="49" t="str">
        <f t="shared" si="699"/>
        <v/>
      </c>
      <c r="EE76" s="49" t="str">
        <f t="shared" si="699"/>
        <v/>
      </c>
      <c r="EF76" s="49" t="str">
        <f t="shared" si="699"/>
        <v/>
      </c>
      <c r="EG76" s="49" t="str">
        <f t="shared" si="699"/>
        <v/>
      </c>
      <c r="EH76" s="49" t="str">
        <f t="shared" si="699"/>
        <v/>
      </c>
      <c r="EI76" s="49" t="str">
        <f t="shared" si="699"/>
        <v/>
      </c>
      <c r="EJ76" s="49" t="str">
        <f t="shared" si="699"/>
        <v/>
      </c>
      <c r="EK76" s="49" t="str">
        <f t="shared" si="699"/>
        <v/>
      </c>
      <c r="EL76" s="49" t="str">
        <f t="shared" si="699"/>
        <v/>
      </c>
      <c r="EM76" s="49" t="str">
        <f t="shared" si="699"/>
        <v/>
      </c>
      <c r="EN76" s="49" t="str">
        <f t="shared" si="699"/>
        <v/>
      </c>
      <c r="EO76" s="49" t="str">
        <f t="shared" si="699"/>
        <v/>
      </c>
      <c r="EP76" s="49" t="str">
        <f t="shared" si="699"/>
        <v/>
      </c>
      <c r="EQ76" s="49" t="str">
        <f t="shared" si="699"/>
        <v/>
      </c>
      <c r="ER76" s="49" t="str">
        <f t="shared" si="699"/>
        <v/>
      </c>
      <c r="ES76" s="49" t="str">
        <f t="shared" si="699"/>
        <v/>
      </c>
      <c r="ET76" s="49" t="str">
        <f t="shared" si="699"/>
        <v/>
      </c>
      <c r="EU76" s="49" t="str">
        <f t="shared" si="699"/>
        <v/>
      </c>
      <c r="EV76" s="49" t="str">
        <f t="shared" si="699"/>
        <v/>
      </c>
      <c r="EW76" s="49" t="str">
        <f t="shared" si="699"/>
        <v/>
      </c>
      <c r="EX76" s="49" t="str">
        <f t="shared" si="699"/>
        <v/>
      </c>
      <c r="EY76" s="49" t="str">
        <f t="shared" si="699"/>
        <v/>
      </c>
      <c r="EZ76" s="49" t="str">
        <f t="shared" si="699"/>
        <v/>
      </c>
      <c r="FA76" s="49" t="str">
        <f t="shared" si="699"/>
        <v/>
      </c>
      <c r="FB76" s="49" t="str">
        <f t="shared" si="699"/>
        <v/>
      </c>
      <c r="FC76" s="49" t="str">
        <f t="shared" si="699"/>
        <v/>
      </c>
      <c r="FD76" s="49" t="str">
        <f t="shared" si="699"/>
        <v/>
      </c>
      <c r="FE76" s="49" t="str">
        <f t="shared" si="699"/>
        <v/>
      </c>
      <c r="FF76" s="49" t="str">
        <f t="shared" si="699"/>
        <v/>
      </c>
      <c r="FG76" s="49" t="str">
        <f t="shared" si="699"/>
        <v/>
      </c>
      <c r="FH76" s="49" t="str">
        <f t="shared" si="699"/>
        <v/>
      </c>
      <c r="FI76" s="49" t="str">
        <f t="shared" si="699"/>
        <v/>
      </c>
      <c r="FJ76" s="49" t="str">
        <f t="shared" si="699"/>
        <v/>
      </c>
      <c r="FK76" s="49" t="str">
        <f t="shared" si="699"/>
        <v/>
      </c>
      <c r="FL76" s="49" t="str">
        <f t="shared" si="699"/>
        <v/>
      </c>
      <c r="FM76" s="49" t="str">
        <f t="shared" si="699"/>
        <v/>
      </c>
      <c r="FN76" s="49" t="str">
        <f t="shared" si="699"/>
        <v/>
      </c>
      <c r="FO76" s="49" t="str">
        <f t="shared" si="699"/>
        <v/>
      </c>
      <c r="FP76" s="49" t="str">
        <f t="shared" si="699"/>
        <v/>
      </c>
      <c r="FQ76" s="49" t="str">
        <f t="shared" si="699"/>
        <v/>
      </c>
      <c r="FR76" s="49" t="str">
        <f t="shared" si="699"/>
        <v/>
      </c>
      <c r="FS76" s="49" t="str">
        <f t="shared" si="699"/>
        <v/>
      </c>
      <c r="FT76" s="49" t="str">
        <f t="shared" si="699"/>
        <v/>
      </c>
      <c r="FU76" s="49" t="str">
        <f t="shared" si="699"/>
        <v/>
      </c>
      <c r="FV76" s="49" t="str">
        <f t="shared" si="699"/>
        <v/>
      </c>
      <c r="FW76" s="49" t="str">
        <f t="shared" si="699"/>
        <v/>
      </c>
      <c r="FX76" s="49" t="str">
        <f t="shared" si="699"/>
        <v/>
      </c>
      <c r="FY76" s="49" t="str">
        <f t="shared" si="699"/>
        <v/>
      </c>
      <c r="FZ76" s="49" t="str">
        <f t="shared" si="699"/>
        <v/>
      </c>
      <c r="GA76" s="49" t="str">
        <f t="shared" si="699"/>
        <v/>
      </c>
      <c r="GB76" s="49" t="str">
        <f t="shared" si="699"/>
        <v/>
      </c>
      <c r="GC76" s="49" t="str">
        <f t="shared" si="699"/>
        <v/>
      </c>
      <c r="GD76" s="49" t="str">
        <f t="shared" si="699"/>
        <v/>
      </c>
      <c r="GE76" s="49" t="str">
        <f t="shared" si="699"/>
        <v/>
      </c>
      <c r="GF76" s="49" t="str">
        <f t="shared" si="699"/>
        <v/>
      </c>
      <c r="GG76" s="49" t="str">
        <f t="shared" si="697"/>
        <v/>
      </c>
      <c r="GH76" s="49" t="str">
        <f t="shared" si="697"/>
        <v/>
      </c>
      <c r="GI76" s="49" t="str">
        <f t="shared" si="697"/>
        <v/>
      </c>
      <c r="GJ76" s="49" t="str">
        <f t="shared" si="697"/>
        <v/>
      </c>
      <c r="GK76" s="49" t="str">
        <f t="shared" si="697"/>
        <v/>
      </c>
      <c r="GL76" s="49" t="str">
        <f t="shared" si="697"/>
        <v/>
      </c>
      <c r="GM76" s="49" t="str">
        <f t="shared" si="697"/>
        <v/>
      </c>
      <c r="GN76" s="49" t="str">
        <f t="shared" si="697"/>
        <v/>
      </c>
      <c r="GO76" s="49" t="str">
        <f t="shared" si="697"/>
        <v/>
      </c>
      <c r="GP76" s="49" t="str">
        <f t="shared" si="697"/>
        <v/>
      </c>
      <c r="GQ76" s="49" t="str">
        <f t="shared" si="697"/>
        <v/>
      </c>
      <c r="GR76" s="49" t="str">
        <f t="shared" si="697"/>
        <v/>
      </c>
      <c r="GS76" s="49" t="str">
        <f t="shared" si="697"/>
        <v/>
      </c>
      <c r="GT76" s="49" t="str">
        <f t="shared" si="697"/>
        <v/>
      </c>
      <c r="GU76" s="49" t="str">
        <f t="shared" si="697"/>
        <v/>
      </c>
      <c r="GV76" s="49" t="str">
        <f t="shared" si="697"/>
        <v/>
      </c>
      <c r="GW76" s="49" t="str">
        <f t="shared" si="697"/>
        <v/>
      </c>
      <c r="GX76" s="49" t="str">
        <f t="shared" si="697"/>
        <v/>
      </c>
      <c r="GY76" s="49" t="str">
        <f t="shared" si="697"/>
        <v/>
      </c>
      <c r="GZ76" s="49" t="str">
        <f t="shared" si="697"/>
        <v/>
      </c>
      <c r="HA76" s="49" t="str">
        <f t="shared" si="697"/>
        <v/>
      </c>
      <c r="HB76" s="49" t="str">
        <f t="shared" si="697"/>
        <v/>
      </c>
      <c r="HC76" s="49" t="str">
        <f t="shared" si="697"/>
        <v/>
      </c>
      <c r="HD76" s="49" t="str">
        <f t="shared" si="697"/>
        <v/>
      </c>
      <c r="HE76" s="49" t="str">
        <f t="shared" si="697"/>
        <v/>
      </c>
      <c r="HF76" s="49" t="str">
        <f t="shared" si="697"/>
        <v/>
      </c>
      <c r="HG76" s="49" t="str">
        <f t="shared" si="697"/>
        <v/>
      </c>
      <c r="HH76" s="49" t="str">
        <f t="shared" si="697"/>
        <v/>
      </c>
      <c r="HI76" s="49" t="str">
        <f t="shared" si="697"/>
        <v/>
      </c>
      <c r="HJ76" s="49" t="str">
        <f t="shared" si="697"/>
        <v/>
      </c>
      <c r="HK76" s="49" t="str">
        <f t="shared" si="697"/>
        <v/>
      </c>
      <c r="HL76" s="49" t="str">
        <f t="shared" si="697"/>
        <v/>
      </c>
      <c r="HM76" s="49" t="str">
        <f t="shared" si="697"/>
        <v/>
      </c>
      <c r="HN76" s="49" t="str">
        <f t="shared" si="697"/>
        <v/>
      </c>
      <c r="HO76" s="49" t="str">
        <f t="shared" si="697"/>
        <v/>
      </c>
      <c r="HP76" s="169" t="e">
        <f t="shared" si="483"/>
        <v>#N/A</v>
      </c>
      <c r="HQ76" s="169" t="e">
        <f t="shared" si="484"/>
        <v>#N/A</v>
      </c>
      <c r="HR76" s="169" t="e">
        <f t="shared" si="485"/>
        <v>#N/A</v>
      </c>
      <c r="HS76" s="169" t="e">
        <f t="shared" si="486"/>
        <v>#N/A</v>
      </c>
      <c r="HT76" s="169" t="e">
        <f t="shared" si="487"/>
        <v>#N/A</v>
      </c>
      <c r="HU76" s="169" t="e">
        <f t="shared" si="488"/>
        <v>#N/A</v>
      </c>
      <c r="HV76" s="169" t="e">
        <f t="shared" si="489"/>
        <v>#N/A</v>
      </c>
      <c r="HW76" s="169" t="e">
        <f t="shared" si="490"/>
        <v>#N/A</v>
      </c>
      <c r="HX76" s="169" t="e">
        <f t="shared" si="491"/>
        <v>#N/A</v>
      </c>
      <c r="HY76" s="169" t="e">
        <f t="shared" si="492"/>
        <v>#N/A</v>
      </c>
      <c r="HZ76" s="169" t="e">
        <f t="shared" si="493"/>
        <v>#N/A</v>
      </c>
      <c r="IA76" s="169" t="e">
        <f t="shared" si="494"/>
        <v>#N/A</v>
      </c>
      <c r="IB76" s="169" t="e">
        <f t="shared" si="495"/>
        <v>#N/A</v>
      </c>
      <c r="IC76" s="169" t="e">
        <f t="shared" si="496"/>
        <v>#N/A</v>
      </c>
      <c r="ID76" s="169" t="e">
        <f t="shared" si="497"/>
        <v>#N/A</v>
      </c>
      <c r="IE76" s="169" t="e">
        <f t="shared" si="498"/>
        <v>#N/A</v>
      </c>
      <c r="IF76" s="169" t="e">
        <f t="shared" si="499"/>
        <v>#N/A</v>
      </c>
      <c r="IG76" s="169" t="e">
        <f t="shared" si="500"/>
        <v>#N/A</v>
      </c>
      <c r="IH76" s="169" t="e">
        <f t="shared" si="501"/>
        <v>#N/A</v>
      </c>
      <c r="II76" s="169" t="e">
        <f t="shared" si="502"/>
        <v>#N/A</v>
      </c>
      <c r="IJ76" s="169" t="e">
        <f t="shared" si="503"/>
        <v>#N/A</v>
      </c>
      <c r="IK76" s="169" t="e">
        <f t="shared" si="504"/>
        <v>#N/A</v>
      </c>
      <c r="IL76" s="169" t="e">
        <f t="shared" si="505"/>
        <v>#N/A</v>
      </c>
      <c r="IM76" s="169" t="e">
        <f t="shared" si="506"/>
        <v>#N/A</v>
      </c>
      <c r="IN76" s="169" t="e">
        <f t="shared" si="507"/>
        <v>#N/A</v>
      </c>
      <c r="IO76" s="169" t="e">
        <f t="shared" si="508"/>
        <v>#N/A</v>
      </c>
      <c r="IP76" s="169" t="e">
        <f t="shared" si="509"/>
        <v>#N/A</v>
      </c>
      <c r="IQ76" s="169" t="e">
        <f t="shared" si="510"/>
        <v>#N/A</v>
      </c>
      <c r="IR76" s="169" t="e">
        <f t="shared" si="511"/>
        <v>#N/A</v>
      </c>
      <c r="IS76" s="169" t="e">
        <f t="shared" si="512"/>
        <v>#N/A</v>
      </c>
      <c r="IT76" s="169" t="e">
        <f t="shared" si="513"/>
        <v>#N/A</v>
      </c>
      <c r="IU76" s="169" t="e">
        <f t="shared" si="514"/>
        <v>#N/A</v>
      </c>
      <c r="IV76" s="169" t="e">
        <f t="shared" si="515"/>
        <v>#N/A</v>
      </c>
      <c r="IW76" s="169" t="e">
        <f t="shared" si="516"/>
        <v>#N/A</v>
      </c>
      <c r="IX76" s="169" t="e">
        <f t="shared" si="517"/>
        <v>#N/A</v>
      </c>
      <c r="IY76" s="169" t="e">
        <f t="shared" si="518"/>
        <v>#N/A</v>
      </c>
      <c r="IZ76" s="169" t="e">
        <f t="shared" si="519"/>
        <v>#N/A</v>
      </c>
      <c r="JA76" s="169" t="e">
        <f t="shared" si="520"/>
        <v>#N/A</v>
      </c>
      <c r="JB76" s="169" t="e">
        <f t="shared" si="521"/>
        <v>#N/A</v>
      </c>
      <c r="JC76" s="169" t="e">
        <f t="shared" si="522"/>
        <v>#N/A</v>
      </c>
      <c r="JD76" s="169" t="e">
        <f t="shared" si="523"/>
        <v>#N/A</v>
      </c>
      <c r="JE76" s="169" t="e">
        <f t="shared" si="524"/>
        <v>#N/A</v>
      </c>
      <c r="JF76" s="169" t="e">
        <f t="shared" si="525"/>
        <v>#N/A</v>
      </c>
      <c r="JG76" s="169" t="e">
        <f t="shared" si="526"/>
        <v>#N/A</v>
      </c>
      <c r="JH76" s="169" t="e">
        <f t="shared" si="527"/>
        <v>#N/A</v>
      </c>
      <c r="JI76" s="169" t="e">
        <f t="shared" si="528"/>
        <v>#N/A</v>
      </c>
      <c r="JJ76" s="169" t="e">
        <f t="shared" si="529"/>
        <v>#N/A</v>
      </c>
      <c r="JK76" s="169" t="e">
        <f t="shared" si="530"/>
        <v>#N/A</v>
      </c>
      <c r="JL76" s="169" t="e">
        <f t="shared" si="531"/>
        <v>#N/A</v>
      </c>
      <c r="JM76" s="169" t="e">
        <f t="shared" si="532"/>
        <v>#N/A</v>
      </c>
      <c r="JN76" s="169" t="e">
        <f t="shared" si="533"/>
        <v>#N/A</v>
      </c>
      <c r="JO76" s="169" t="e">
        <f t="shared" si="534"/>
        <v>#N/A</v>
      </c>
      <c r="JP76" s="169" t="e">
        <f t="shared" si="535"/>
        <v>#N/A</v>
      </c>
      <c r="JQ76" s="169" t="e">
        <f t="shared" si="536"/>
        <v>#N/A</v>
      </c>
      <c r="JR76" s="169" t="e">
        <f t="shared" si="537"/>
        <v>#N/A</v>
      </c>
      <c r="JS76" s="169" t="e">
        <f t="shared" si="538"/>
        <v>#N/A</v>
      </c>
      <c r="JT76" s="169" t="e">
        <f t="shared" si="539"/>
        <v>#N/A</v>
      </c>
      <c r="JU76" s="169" t="e">
        <f t="shared" si="540"/>
        <v>#N/A</v>
      </c>
      <c r="JV76" s="169" t="e">
        <f t="shared" si="541"/>
        <v>#N/A</v>
      </c>
      <c r="JW76" s="169" t="e">
        <f t="shared" si="542"/>
        <v>#N/A</v>
      </c>
      <c r="JX76" s="169" t="e">
        <f t="shared" si="543"/>
        <v>#N/A</v>
      </c>
      <c r="JY76" s="169" t="e">
        <f t="shared" si="544"/>
        <v>#N/A</v>
      </c>
      <c r="JZ76" s="169" t="e">
        <f t="shared" si="545"/>
        <v>#N/A</v>
      </c>
      <c r="KA76" s="169" t="e">
        <f t="shared" si="546"/>
        <v>#N/A</v>
      </c>
      <c r="KB76" s="169" t="e">
        <f t="shared" si="547"/>
        <v>#N/A</v>
      </c>
      <c r="KC76" s="169" t="e">
        <f t="shared" si="548"/>
        <v>#N/A</v>
      </c>
      <c r="KD76" s="169" t="e">
        <f t="shared" si="549"/>
        <v>#N/A</v>
      </c>
      <c r="KE76" s="169" t="e">
        <f t="shared" si="550"/>
        <v>#N/A</v>
      </c>
      <c r="KF76" s="169" t="e">
        <f t="shared" si="551"/>
        <v>#N/A</v>
      </c>
      <c r="KG76" s="169" t="e">
        <f t="shared" si="552"/>
        <v>#N/A</v>
      </c>
      <c r="KH76" s="169" t="e">
        <f t="shared" si="553"/>
        <v>#N/A</v>
      </c>
      <c r="KI76" s="169" t="e">
        <f t="shared" si="554"/>
        <v>#N/A</v>
      </c>
      <c r="KJ76" s="169" t="e">
        <f t="shared" si="555"/>
        <v>#N/A</v>
      </c>
      <c r="KK76" s="169" t="e">
        <f t="shared" si="556"/>
        <v>#N/A</v>
      </c>
      <c r="KL76" s="169" t="e">
        <f t="shared" si="557"/>
        <v>#N/A</v>
      </c>
      <c r="KM76" s="169" t="e">
        <f t="shared" si="558"/>
        <v>#N/A</v>
      </c>
      <c r="KN76" s="169" t="e">
        <f t="shared" si="559"/>
        <v>#N/A</v>
      </c>
      <c r="KO76" s="169" t="e">
        <f t="shared" si="560"/>
        <v>#N/A</v>
      </c>
      <c r="KP76" s="169" t="e">
        <f t="shared" si="561"/>
        <v>#N/A</v>
      </c>
      <c r="KQ76" s="169" t="e">
        <f t="shared" si="562"/>
        <v>#N/A</v>
      </c>
      <c r="KR76" s="169" t="e">
        <f t="shared" si="563"/>
        <v>#N/A</v>
      </c>
      <c r="KS76" s="169" t="e">
        <f t="shared" si="564"/>
        <v>#N/A</v>
      </c>
      <c r="KT76" s="169" t="e">
        <f t="shared" si="565"/>
        <v>#N/A</v>
      </c>
      <c r="KU76" s="169" t="e">
        <f t="shared" si="566"/>
        <v>#N/A</v>
      </c>
      <c r="KV76" s="169" t="e">
        <f t="shared" si="567"/>
        <v>#N/A</v>
      </c>
      <c r="KW76" s="169" t="e">
        <f t="shared" si="568"/>
        <v>#N/A</v>
      </c>
      <c r="KX76" s="169" t="e">
        <f t="shared" si="569"/>
        <v>#N/A</v>
      </c>
      <c r="KY76" s="169" t="e">
        <f t="shared" si="570"/>
        <v>#N/A</v>
      </c>
      <c r="KZ76" s="169" t="e">
        <f t="shared" si="571"/>
        <v>#N/A</v>
      </c>
      <c r="LA76" s="169" t="e">
        <f t="shared" si="572"/>
        <v>#N/A</v>
      </c>
      <c r="LB76" s="169" t="e">
        <f t="shared" si="573"/>
        <v>#N/A</v>
      </c>
      <c r="LC76" s="169" t="e">
        <f t="shared" si="574"/>
        <v>#N/A</v>
      </c>
      <c r="LD76" s="169" t="e">
        <f t="shared" si="575"/>
        <v>#N/A</v>
      </c>
      <c r="LE76" s="169" t="e">
        <f t="shared" si="576"/>
        <v>#N/A</v>
      </c>
      <c r="LF76" s="169" t="e">
        <f t="shared" si="577"/>
        <v>#N/A</v>
      </c>
      <c r="LG76" s="169" t="e">
        <f t="shared" si="578"/>
        <v>#N/A</v>
      </c>
      <c r="LH76" s="169" t="e">
        <f t="shared" si="579"/>
        <v>#N/A</v>
      </c>
      <c r="LI76" s="169" t="e">
        <f t="shared" si="580"/>
        <v>#N/A</v>
      </c>
      <c r="LJ76" s="169" t="e">
        <f t="shared" si="581"/>
        <v>#N/A</v>
      </c>
      <c r="LK76" s="169" t="e">
        <f t="shared" si="582"/>
        <v>#N/A</v>
      </c>
      <c r="LL76" s="169" t="e">
        <f t="shared" si="583"/>
        <v>#N/A</v>
      </c>
      <c r="LM76" s="169" t="e">
        <f t="shared" si="584"/>
        <v>#N/A</v>
      </c>
      <c r="LN76" s="169" t="e">
        <f t="shared" si="585"/>
        <v>#N/A</v>
      </c>
      <c r="LO76" s="169" t="e">
        <f t="shared" si="586"/>
        <v>#N/A</v>
      </c>
      <c r="LP76" s="169" t="e">
        <f t="shared" si="587"/>
        <v>#N/A</v>
      </c>
      <c r="LQ76" s="169" t="e">
        <f t="shared" si="588"/>
        <v>#N/A</v>
      </c>
      <c r="LR76" s="169" t="e">
        <f t="shared" si="589"/>
        <v>#N/A</v>
      </c>
      <c r="LS76" s="169" t="e">
        <f t="shared" si="590"/>
        <v>#N/A</v>
      </c>
      <c r="LT76" s="169" t="e">
        <f t="shared" si="591"/>
        <v>#N/A</v>
      </c>
      <c r="LU76" s="169" t="e">
        <f t="shared" si="592"/>
        <v>#N/A</v>
      </c>
      <c r="LV76" s="169" t="e">
        <f t="shared" si="593"/>
        <v>#N/A</v>
      </c>
      <c r="LW76" s="169" t="e">
        <f t="shared" si="594"/>
        <v>#N/A</v>
      </c>
      <c r="LX76" s="169" t="e">
        <f t="shared" si="595"/>
        <v>#N/A</v>
      </c>
      <c r="LY76" s="169" t="e">
        <f t="shared" si="596"/>
        <v>#N/A</v>
      </c>
      <c r="LZ76" s="169" t="e">
        <f t="shared" si="597"/>
        <v>#N/A</v>
      </c>
      <c r="MA76" s="169" t="e">
        <f t="shared" si="598"/>
        <v>#N/A</v>
      </c>
      <c r="MB76" s="169" t="e">
        <f t="shared" si="599"/>
        <v>#N/A</v>
      </c>
      <c r="MC76" s="169" t="e">
        <f t="shared" si="600"/>
        <v>#N/A</v>
      </c>
      <c r="MD76" s="169" t="e">
        <f t="shared" si="601"/>
        <v>#N/A</v>
      </c>
      <c r="ME76" s="169" t="e">
        <f t="shared" si="602"/>
        <v>#N/A</v>
      </c>
      <c r="MF76" s="169" t="e">
        <f t="shared" si="603"/>
        <v>#N/A</v>
      </c>
      <c r="MG76" s="169" t="e">
        <f t="shared" si="604"/>
        <v>#N/A</v>
      </c>
      <c r="MH76" s="169" t="e">
        <f t="shared" si="605"/>
        <v>#N/A</v>
      </c>
      <c r="MI76" s="169" t="e">
        <f t="shared" si="606"/>
        <v>#N/A</v>
      </c>
      <c r="MJ76" s="169" t="e">
        <f t="shared" si="607"/>
        <v>#N/A</v>
      </c>
      <c r="MK76" s="169" t="e">
        <f t="shared" si="608"/>
        <v>#N/A</v>
      </c>
      <c r="ML76" s="169" t="e">
        <f t="shared" si="609"/>
        <v>#N/A</v>
      </c>
      <c r="MM76" s="169" t="e">
        <f t="shared" si="610"/>
        <v>#N/A</v>
      </c>
      <c r="MN76" s="169" t="e">
        <f t="shared" si="611"/>
        <v>#N/A</v>
      </c>
      <c r="MO76" s="169" t="e">
        <f t="shared" si="612"/>
        <v>#N/A</v>
      </c>
      <c r="MP76" s="169" t="e">
        <f t="shared" si="613"/>
        <v>#N/A</v>
      </c>
      <c r="MQ76" s="169" t="e">
        <f t="shared" si="614"/>
        <v>#N/A</v>
      </c>
      <c r="MR76" s="169" t="e">
        <f t="shared" si="615"/>
        <v>#N/A</v>
      </c>
      <c r="MS76" s="169" t="e">
        <f t="shared" si="616"/>
        <v>#N/A</v>
      </c>
      <c r="MT76" s="169" t="e">
        <f t="shared" si="617"/>
        <v>#N/A</v>
      </c>
      <c r="MU76" s="169" t="e">
        <f t="shared" si="618"/>
        <v>#N/A</v>
      </c>
      <c r="MV76" s="169" t="e">
        <f t="shared" si="619"/>
        <v>#N/A</v>
      </c>
      <c r="MW76" s="169" t="e">
        <f t="shared" si="620"/>
        <v>#N/A</v>
      </c>
      <c r="MX76" s="169" t="e">
        <f t="shared" si="621"/>
        <v>#N/A</v>
      </c>
      <c r="MY76" s="169" t="e">
        <f t="shared" si="622"/>
        <v>#N/A</v>
      </c>
      <c r="MZ76" s="169" t="e">
        <f t="shared" si="623"/>
        <v>#N/A</v>
      </c>
      <c r="NA76" s="169" t="e">
        <f t="shared" si="624"/>
        <v>#N/A</v>
      </c>
      <c r="NB76" s="169" t="e">
        <f t="shared" si="625"/>
        <v>#N/A</v>
      </c>
      <c r="NC76" s="169" t="e">
        <f t="shared" si="626"/>
        <v>#N/A</v>
      </c>
      <c r="ND76" s="169" t="e">
        <f t="shared" si="627"/>
        <v>#N/A</v>
      </c>
      <c r="NE76" s="169" t="e">
        <f t="shared" si="628"/>
        <v>#N/A</v>
      </c>
      <c r="NF76" s="169" t="e">
        <f t="shared" si="629"/>
        <v>#N/A</v>
      </c>
      <c r="NG76" s="169" t="e">
        <f t="shared" si="630"/>
        <v>#N/A</v>
      </c>
      <c r="NH76" s="169" t="e">
        <f t="shared" si="631"/>
        <v>#N/A</v>
      </c>
      <c r="NI76" s="169" t="e">
        <f t="shared" si="632"/>
        <v>#N/A</v>
      </c>
      <c r="NJ76" s="169" t="e">
        <f t="shared" si="633"/>
        <v>#N/A</v>
      </c>
      <c r="NK76" s="169" t="e">
        <f t="shared" si="634"/>
        <v>#N/A</v>
      </c>
      <c r="NL76" s="169" t="e">
        <f t="shared" si="635"/>
        <v>#N/A</v>
      </c>
      <c r="NM76" s="169" t="e">
        <f t="shared" si="636"/>
        <v>#N/A</v>
      </c>
      <c r="NN76" s="169" t="e">
        <f t="shared" si="637"/>
        <v>#N/A</v>
      </c>
      <c r="NO76" s="169" t="e">
        <f t="shared" si="638"/>
        <v>#N/A</v>
      </c>
      <c r="NP76" s="169" t="e">
        <f t="shared" si="639"/>
        <v>#N/A</v>
      </c>
      <c r="NQ76" s="169" t="e">
        <f t="shared" si="640"/>
        <v>#N/A</v>
      </c>
      <c r="NR76" s="169" t="e">
        <f t="shared" si="641"/>
        <v>#N/A</v>
      </c>
      <c r="NS76" s="169" t="e">
        <f t="shared" si="642"/>
        <v>#N/A</v>
      </c>
      <c r="NT76" s="169" t="e">
        <f t="shared" si="643"/>
        <v>#N/A</v>
      </c>
      <c r="NU76" s="169" t="e">
        <f t="shared" si="644"/>
        <v>#N/A</v>
      </c>
      <c r="NV76" s="169" t="e">
        <f t="shared" si="645"/>
        <v>#N/A</v>
      </c>
      <c r="NW76" s="169" t="e">
        <f t="shared" si="646"/>
        <v>#N/A</v>
      </c>
      <c r="NX76" s="169" t="e">
        <f t="shared" si="647"/>
        <v>#N/A</v>
      </c>
      <c r="NY76" s="169" t="e">
        <f t="shared" si="648"/>
        <v>#N/A</v>
      </c>
      <c r="NZ76" s="169" t="e">
        <f t="shared" si="649"/>
        <v>#N/A</v>
      </c>
      <c r="OA76" s="169" t="e">
        <f t="shared" si="650"/>
        <v>#N/A</v>
      </c>
      <c r="OB76" s="169" t="e">
        <f t="shared" si="651"/>
        <v>#N/A</v>
      </c>
      <c r="OC76" s="169" t="e">
        <f t="shared" si="652"/>
        <v>#N/A</v>
      </c>
      <c r="OD76" s="169" t="e">
        <f t="shared" si="653"/>
        <v>#N/A</v>
      </c>
      <c r="OE76" s="169" t="e">
        <f t="shared" si="654"/>
        <v>#N/A</v>
      </c>
      <c r="OF76" s="169" t="e">
        <f t="shared" si="655"/>
        <v>#N/A</v>
      </c>
      <c r="OG76" s="169" t="e">
        <f t="shared" si="656"/>
        <v>#N/A</v>
      </c>
      <c r="OH76" s="169" t="e">
        <f t="shared" si="657"/>
        <v>#N/A</v>
      </c>
      <c r="OI76" s="169" t="e">
        <f t="shared" si="658"/>
        <v>#N/A</v>
      </c>
      <c r="OJ76" s="169" t="e">
        <f t="shared" si="659"/>
        <v>#N/A</v>
      </c>
      <c r="OK76" s="169" t="e">
        <f t="shared" si="660"/>
        <v>#N/A</v>
      </c>
      <c r="OL76" s="169" t="e">
        <f t="shared" si="661"/>
        <v>#N/A</v>
      </c>
      <c r="OM76" s="169" t="e">
        <f t="shared" si="662"/>
        <v>#N/A</v>
      </c>
      <c r="ON76" s="169" t="e">
        <f t="shared" si="663"/>
        <v>#N/A</v>
      </c>
      <c r="OO76" s="169" t="e">
        <f t="shared" si="664"/>
        <v>#N/A</v>
      </c>
      <c r="OP76" s="169" t="e">
        <f t="shared" si="665"/>
        <v>#N/A</v>
      </c>
      <c r="OQ76" s="169" t="e">
        <f t="shared" si="666"/>
        <v>#N/A</v>
      </c>
      <c r="OR76" s="169" t="e">
        <f t="shared" si="667"/>
        <v>#N/A</v>
      </c>
      <c r="OS76" s="169" t="e">
        <f t="shared" si="668"/>
        <v>#N/A</v>
      </c>
      <c r="OT76" s="169" t="e">
        <f t="shared" si="669"/>
        <v>#N/A</v>
      </c>
      <c r="OU76" s="169" t="e">
        <f t="shared" si="670"/>
        <v>#N/A</v>
      </c>
      <c r="OV76" s="169" t="e">
        <f t="shared" si="671"/>
        <v>#N/A</v>
      </c>
      <c r="OW76" s="169" t="e">
        <f t="shared" si="672"/>
        <v>#N/A</v>
      </c>
      <c r="OX76" s="169" t="e">
        <f t="shared" si="673"/>
        <v>#N/A</v>
      </c>
      <c r="OY76" s="169" t="e">
        <f t="shared" si="674"/>
        <v>#N/A</v>
      </c>
      <c r="OZ76" s="169" t="e">
        <f t="shared" si="675"/>
        <v>#N/A</v>
      </c>
      <c r="PA76" s="169" t="e">
        <f t="shared" si="676"/>
        <v>#N/A</v>
      </c>
      <c r="PB76" s="169" t="e">
        <f t="shared" si="677"/>
        <v>#N/A</v>
      </c>
      <c r="PC76" s="169" t="e">
        <f t="shared" si="678"/>
        <v>#N/A</v>
      </c>
      <c r="PD76" s="169" t="e">
        <f t="shared" si="679"/>
        <v>#N/A</v>
      </c>
      <c r="PE76" s="169" t="e">
        <f t="shared" si="680"/>
        <v>#N/A</v>
      </c>
      <c r="PF76" s="169" t="e">
        <f t="shared" si="681"/>
        <v>#N/A</v>
      </c>
      <c r="PG76" s="169" t="e">
        <f t="shared" si="682"/>
        <v>#N/A</v>
      </c>
      <c r="PH76" s="169" t="e">
        <f t="shared" si="683"/>
        <v>#N/A</v>
      </c>
    </row>
    <row r="77" spans="1:424" hidden="1" x14ac:dyDescent="0.75">
      <c r="A77" s="4">
        <v>74</v>
      </c>
      <c r="B77" s="96" t="str">
        <f t="shared" si="684"/>
        <v/>
      </c>
      <c r="C77" s="95"/>
      <c r="D77" s="96" t="str">
        <f t="shared" si="685"/>
        <v/>
      </c>
      <c r="E77" s="124" t="str">
        <f t="shared" si="480"/>
        <v/>
      </c>
      <c r="F77" s="124" t="str">
        <f t="shared" si="481"/>
        <v/>
      </c>
      <c r="G77" s="73" t="str">
        <f t="shared" si="686"/>
        <v/>
      </c>
      <c r="H77" s="23"/>
      <c r="I77" s="57"/>
      <c r="J77" s="280"/>
      <c r="K77" s="74" t="str">
        <f>IF(AND(B77&gt;0,C77&gt;0,D77&gt;0),IF(ISBLANK(J77),IF(ISBLANK(H77),"",(D77-B77)*VLOOKUP(H77,VLookups!$A$4:$B$13,2,FALSE)),J77),"")</f>
        <v/>
      </c>
      <c r="L77" s="75" t="str">
        <f t="shared" si="482"/>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687"/>
        <v/>
      </c>
      <c r="W77" s="49" t="str">
        <f t="shared" si="688"/>
        <v/>
      </c>
      <c r="X77" s="49" t="str">
        <f t="shared" si="698"/>
        <v/>
      </c>
      <c r="Y77" s="49" t="str">
        <f t="shared" si="698"/>
        <v/>
      </c>
      <c r="Z77" s="49" t="str">
        <f t="shared" si="698"/>
        <v/>
      </c>
      <c r="AA77" s="49" t="str">
        <f t="shared" si="698"/>
        <v/>
      </c>
      <c r="AB77" s="49" t="str">
        <f t="shared" si="698"/>
        <v/>
      </c>
      <c r="AC77" s="49" t="str">
        <f t="shared" si="698"/>
        <v/>
      </c>
      <c r="AD77" s="49" t="str">
        <f t="shared" si="698"/>
        <v/>
      </c>
      <c r="AE77" s="49" t="str">
        <f t="shared" si="698"/>
        <v/>
      </c>
      <c r="AF77" s="49" t="str">
        <f t="shared" si="698"/>
        <v/>
      </c>
      <c r="AG77" s="49" t="str">
        <f t="shared" si="698"/>
        <v/>
      </c>
      <c r="AH77" s="49" t="str">
        <f t="shared" si="698"/>
        <v/>
      </c>
      <c r="AI77" s="49" t="str">
        <f t="shared" si="698"/>
        <v/>
      </c>
      <c r="AJ77" s="49" t="str">
        <f t="shared" si="698"/>
        <v/>
      </c>
      <c r="AK77" s="49" t="str">
        <f t="shared" si="698"/>
        <v/>
      </c>
      <c r="AL77" s="49" t="str">
        <f t="shared" si="698"/>
        <v/>
      </c>
      <c r="AM77" s="49" t="str">
        <f t="shared" si="698"/>
        <v/>
      </c>
      <c r="AN77" s="49" t="str">
        <f t="shared" si="698"/>
        <v/>
      </c>
      <c r="AO77" s="49" t="str">
        <f t="shared" si="698"/>
        <v/>
      </c>
      <c r="AP77" s="49" t="str">
        <f t="shared" si="698"/>
        <v/>
      </c>
      <c r="AQ77" s="49" t="str">
        <f t="shared" si="698"/>
        <v/>
      </c>
      <c r="AR77" s="49" t="str">
        <f t="shared" si="698"/>
        <v/>
      </c>
      <c r="AS77" s="49" t="str">
        <f t="shared" si="698"/>
        <v/>
      </c>
      <c r="AT77" s="49" t="str">
        <f t="shared" si="698"/>
        <v/>
      </c>
      <c r="AU77" s="49" t="str">
        <f t="shared" si="698"/>
        <v/>
      </c>
      <c r="AV77" s="49" t="str">
        <f t="shared" si="698"/>
        <v/>
      </c>
      <c r="AW77" s="49" t="str">
        <f t="shared" si="698"/>
        <v/>
      </c>
      <c r="AX77" s="49" t="str">
        <f t="shared" si="698"/>
        <v/>
      </c>
      <c r="AY77" s="49" t="str">
        <f t="shared" si="698"/>
        <v/>
      </c>
      <c r="AZ77" s="49" t="str">
        <f t="shared" si="698"/>
        <v/>
      </c>
      <c r="BA77" s="49" t="str">
        <f t="shared" si="698"/>
        <v/>
      </c>
      <c r="BB77" s="49" t="str">
        <f t="shared" si="698"/>
        <v/>
      </c>
      <c r="BC77" s="49" t="str">
        <f t="shared" si="698"/>
        <v/>
      </c>
      <c r="BD77" s="49" t="str">
        <f t="shared" si="698"/>
        <v/>
      </c>
      <c r="BE77" s="49" t="str">
        <f t="shared" si="698"/>
        <v/>
      </c>
      <c r="BF77" s="49" t="str">
        <f t="shared" si="698"/>
        <v/>
      </c>
      <c r="BG77" s="49" t="str">
        <f t="shared" si="698"/>
        <v/>
      </c>
      <c r="BH77" s="49" t="str">
        <f t="shared" si="698"/>
        <v/>
      </c>
      <c r="BI77" s="49" t="str">
        <f t="shared" si="698"/>
        <v/>
      </c>
      <c r="BJ77" s="49" t="str">
        <f t="shared" si="698"/>
        <v/>
      </c>
      <c r="BK77" s="49" t="str">
        <f t="shared" si="698"/>
        <v/>
      </c>
      <c r="BL77" s="49" t="str">
        <f t="shared" si="698"/>
        <v/>
      </c>
      <c r="BM77" s="49" t="str">
        <f t="shared" si="698"/>
        <v/>
      </c>
      <c r="BN77" s="49" t="str">
        <f t="shared" si="698"/>
        <v/>
      </c>
      <c r="BO77" s="49" t="str">
        <f t="shared" si="698"/>
        <v/>
      </c>
      <c r="BP77" s="49" t="str">
        <f t="shared" si="698"/>
        <v/>
      </c>
      <c r="BQ77" s="49" t="str">
        <f t="shared" si="698"/>
        <v/>
      </c>
      <c r="BR77" s="49" t="str">
        <f t="shared" si="698"/>
        <v/>
      </c>
      <c r="BS77" s="49" t="str">
        <f t="shared" si="698"/>
        <v/>
      </c>
      <c r="BT77" s="49" t="str">
        <f t="shared" si="698"/>
        <v/>
      </c>
      <c r="BU77" s="49" t="str">
        <f t="shared" si="698"/>
        <v/>
      </c>
      <c r="BV77" s="49" t="str">
        <f t="shared" si="698"/>
        <v/>
      </c>
      <c r="BW77" s="49" t="str">
        <f t="shared" si="698"/>
        <v/>
      </c>
      <c r="BX77" s="49" t="str">
        <f t="shared" si="698"/>
        <v/>
      </c>
      <c r="BY77" s="49" t="str">
        <f t="shared" si="698"/>
        <v/>
      </c>
      <c r="BZ77" s="49" t="str">
        <f t="shared" si="698"/>
        <v/>
      </c>
      <c r="CA77" s="49" t="str">
        <f t="shared" si="698"/>
        <v/>
      </c>
      <c r="CB77" s="49" t="str">
        <f t="shared" si="698"/>
        <v/>
      </c>
      <c r="CC77" s="49" t="str">
        <f t="shared" si="698"/>
        <v/>
      </c>
      <c r="CD77" s="49" t="str">
        <f t="shared" si="698"/>
        <v/>
      </c>
      <c r="CE77" s="49" t="str">
        <f t="shared" si="698"/>
        <v/>
      </c>
      <c r="CF77" s="49" t="str">
        <f t="shared" si="698"/>
        <v/>
      </c>
      <c r="CG77" s="49" t="str">
        <f t="shared" si="698"/>
        <v/>
      </c>
      <c r="CH77" s="49" t="str">
        <f t="shared" si="698"/>
        <v/>
      </c>
      <c r="CI77" s="49" t="str">
        <f t="shared" ref="CI77:DR80" si="700">IF(ISNONTEXT($V77),CJ77-$V77,"")</f>
        <v/>
      </c>
      <c r="CJ77" s="49" t="str">
        <f t="shared" si="700"/>
        <v/>
      </c>
      <c r="CK77" s="49" t="str">
        <f t="shared" si="700"/>
        <v/>
      </c>
      <c r="CL77" s="49" t="str">
        <f t="shared" si="700"/>
        <v/>
      </c>
      <c r="CM77" s="49" t="str">
        <f t="shared" si="700"/>
        <v/>
      </c>
      <c r="CN77" s="49" t="str">
        <f t="shared" si="700"/>
        <v/>
      </c>
      <c r="CO77" s="49" t="str">
        <f t="shared" si="700"/>
        <v/>
      </c>
      <c r="CP77" s="49" t="str">
        <f t="shared" si="700"/>
        <v/>
      </c>
      <c r="CQ77" s="49" t="str">
        <f t="shared" si="700"/>
        <v/>
      </c>
      <c r="CR77" s="49" t="str">
        <f t="shared" si="700"/>
        <v/>
      </c>
      <c r="CS77" s="49" t="str">
        <f t="shared" si="700"/>
        <v/>
      </c>
      <c r="CT77" s="49" t="str">
        <f t="shared" si="700"/>
        <v/>
      </c>
      <c r="CU77" s="49" t="str">
        <f t="shared" si="700"/>
        <v/>
      </c>
      <c r="CV77" s="49" t="str">
        <f t="shared" si="700"/>
        <v/>
      </c>
      <c r="CW77" s="49" t="str">
        <f t="shared" si="700"/>
        <v/>
      </c>
      <c r="CX77" s="49" t="str">
        <f t="shared" si="700"/>
        <v/>
      </c>
      <c r="CY77" s="49" t="str">
        <f t="shared" si="700"/>
        <v/>
      </c>
      <c r="CZ77" s="49" t="str">
        <f t="shared" si="700"/>
        <v/>
      </c>
      <c r="DA77" s="49" t="str">
        <f t="shared" si="700"/>
        <v/>
      </c>
      <c r="DB77" s="49" t="str">
        <f t="shared" si="700"/>
        <v/>
      </c>
      <c r="DC77" s="49" t="str">
        <f t="shared" si="700"/>
        <v/>
      </c>
      <c r="DD77" s="49" t="str">
        <f t="shared" si="700"/>
        <v/>
      </c>
      <c r="DE77" s="49" t="str">
        <f t="shared" si="700"/>
        <v/>
      </c>
      <c r="DF77" s="49" t="str">
        <f t="shared" si="700"/>
        <v/>
      </c>
      <c r="DG77" s="49" t="str">
        <f t="shared" si="700"/>
        <v/>
      </c>
      <c r="DH77" s="49" t="str">
        <f t="shared" si="700"/>
        <v/>
      </c>
      <c r="DI77" s="49" t="str">
        <f t="shared" si="700"/>
        <v/>
      </c>
      <c r="DJ77" s="49" t="str">
        <f t="shared" si="700"/>
        <v/>
      </c>
      <c r="DK77" s="49" t="str">
        <f t="shared" si="700"/>
        <v/>
      </c>
      <c r="DL77" s="49" t="str">
        <f t="shared" si="700"/>
        <v/>
      </c>
      <c r="DM77" s="49" t="str">
        <f t="shared" si="700"/>
        <v/>
      </c>
      <c r="DN77" s="49" t="str">
        <f t="shared" si="700"/>
        <v/>
      </c>
      <c r="DO77" s="49" t="str">
        <f t="shared" si="700"/>
        <v/>
      </c>
      <c r="DP77" s="49" t="str">
        <f t="shared" si="700"/>
        <v/>
      </c>
      <c r="DQ77" s="49" t="str">
        <f t="shared" si="700"/>
        <v/>
      </c>
      <c r="DR77" s="49" t="str">
        <f t="shared" si="700"/>
        <v/>
      </c>
      <c r="DS77" s="183" t="str">
        <f t="shared" si="690"/>
        <v/>
      </c>
      <c r="DT77" s="49" t="str">
        <f t="shared" si="691"/>
        <v/>
      </c>
      <c r="DU77" s="49" t="str">
        <f t="shared" si="699"/>
        <v/>
      </c>
      <c r="DV77" s="49" t="str">
        <f t="shared" si="699"/>
        <v/>
      </c>
      <c r="DW77" s="49" t="str">
        <f t="shared" si="699"/>
        <v/>
      </c>
      <c r="DX77" s="49" t="str">
        <f t="shared" si="699"/>
        <v/>
      </c>
      <c r="DY77" s="49" t="str">
        <f t="shared" si="699"/>
        <v/>
      </c>
      <c r="DZ77" s="49" t="str">
        <f t="shared" si="699"/>
        <v/>
      </c>
      <c r="EA77" s="49" t="str">
        <f t="shared" si="699"/>
        <v/>
      </c>
      <c r="EB77" s="49" t="str">
        <f t="shared" si="699"/>
        <v/>
      </c>
      <c r="EC77" s="49" t="str">
        <f t="shared" si="699"/>
        <v/>
      </c>
      <c r="ED77" s="49" t="str">
        <f t="shared" si="699"/>
        <v/>
      </c>
      <c r="EE77" s="49" t="str">
        <f t="shared" si="699"/>
        <v/>
      </c>
      <c r="EF77" s="49" t="str">
        <f t="shared" si="699"/>
        <v/>
      </c>
      <c r="EG77" s="49" t="str">
        <f t="shared" si="699"/>
        <v/>
      </c>
      <c r="EH77" s="49" t="str">
        <f t="shared" si="699"/>
        <v/>
      </c>
      <c r="EI77" s="49" t="str">
        <f t="shared" si="699"/>
        <v/>
      </c>
      <c r="EJ77" s="49" t="str">
        <f t="shared" si="699"/>
        <v/>
      </c>
      <c r="EK77" s="49" t="str">
        <f t="shared" si="699"/>
        <v/>
      </c>
      <c r="EL77" s="49" t="str">
        <f t="shared" si="699"/>
        <v/>
      </c>
      <c r="EM77" s="49" t="str">
        <f t="shared" si="699"/>
        <v/>
      </c>
      <c r="EN77" s="49" t="str">
        <f t="shared" si="699"/>
        <v/>
      </c>
      <c r="EO77" s="49" t="str">
        <f t="shared" si="699"/>
        <v/>
      </c>
      <c r="EP77" s="49" t="str">
        <f t="shared" si="699"/>
        <v/>
      </c>
      <c r="EQ77" s="49" t="str">
        <f t="shared" si="699"/>
        <v/>
      </c>
      <c r="ER77" s="49" t="str">
        <f t="shared" si="699"/>
        <v/>
      </c>
      <c r="ES77" s="49" t="str">
        <f t="shared" si="699"/>
        <v/>
      </c>
      <c r="ET77" s="49" t="str">
        <f t="shared" si="699"/>
        <v/>
      </c>
      <c r="EU77" s="49" t="str">
        <f t="shared" si="699"/>
        <v/>
      </c>
      <c r="EV77" s="49" t="str">
        <f t="shared" si="699"/>
        <v/>
      </c>
      <c r="EW77" s="49" t="str">
        <f t="shared" si="699"/>
        <v/>
      </c>
      <c r="EX77" s="49" t="str">
        <f t="shared" si="699"/>
        <v/>
      </c>
      <c r="EY77" s="49" t="str">
        <f t="shared" si="699"/>
        <v/>
      </c>
      <c r="EZ77" s="49" t="str">
        <f t="shared" si="699"/>
        <v/>
      </c>
      <c r="FA77" s="49" t="str">
        <f t="shared" si="699"/>
        <v/>
      </c>
      <c r="FB77" s="49" t="str">
        <f t="shared" si="699"/>
        <v/>
      </c>
      <c r="FC77" s="49" t="str">
        <f t="shared" si="699"/>
        <v/>
      </c>
      <c r="FD77" s="49" t="str">
        <f t="shared" si="699"/>
        <v/>
      </c>
      <c r="FE77" s="49" t="str">
        <f t="shared" si="699"/>
        <v/>
      </c>
      <c r="FF77" s="49" t="str">
        <f t="shared" si="699"/>
        <v/>
      </c>
      <c r="FG77" s="49" t="str">
        <f t="shared" si="699"/>
        <v/>
      </c>
      <c r="FH77" s="49" t="str">
        <f t="shared" si="699"/>
        <v/>
      </c>
      <c r="FI77" s="49" t="str">
        <f t="shared" si="699"/>
        <v/>
      </c>
      <c r="FJ77" s="49" t="str">
        <f t="shared" si="699"/>
        <v/>
      </c>
      <c r="FK77" s="49" t="str">
        <f t="shared" si="699"/>
        <v/>
      </c>
      <c r="FL77" s="49" t="str">
        <f t="shared" si="699"/>
        <v/>
      </c>
      <c r="FM77" s="49" t="str">
        <f t="shared" si="699"/>
        <v/>
      </c>
      <c r="FN77" s="49" t="str">
        <f t="shared" si="699"/>
        <v/>
      </c>
      <c r="FO77" s="49" t="str">
        <f t="shared" si="699"/>
        <v/>
      </c>
      <c r="FP77" s="49" t="str">
        <f t="shared" si="699"/>
        <v/>
      </c>
      <c r="FQ77" s="49" t="str">
        <f t="shared" si="699"/>
        <v/>
      </c>
      <c r="FR77" s="49" t="str">
        <f t="shared" si="699"/>
        <v/>
      </c>
      <c r="FS77" s="49" t="str">
        <f t="shared" si="699"/>
        <v/>
      </c>
      <c r="FT77" s="49" t="str">
        <f t="shared" si="699"/>
        <v/>
      </c>
      <c r="FU77" s="49" t="str">
        <f t="shared" si="699"/>
        <v/>
      </c>
      <c r="FV77" s="49" t="str">
        <f t="shared" si="699"/>
        <v/>
      </c>
      <c r="FW77" s="49" t="str">
        <f t="shared" si="699"/>
        <v/>
      </c>
      <c r="FX77" s="49" t="str">
        <f t="shared" si="699"/>
        <v/>
      </c>
      <c r="FY77" s="49" t="str">
        <f t="shared" si="699"/>
        <v/>
      </c>
      <c r="FZ77" s="49" t="str">
        <f t="shared" si="699"/>
        <v/>
      </c>
      <c r="GA77" s="49" t="str">
        <f t="shared" si="699"/>
        <v/>
      </c>
      <c r="GB77" s="49" t="str">
        <f t="shared" si="699"/>
        <v/>
      </c>
      <c r="GC77" s="49" t="str">
        <f t="shared" si="699"/>
        <v/>
      </c>
      <c r="GD77" s="49" t="str">
        <f t="shared" si="699"/>
        <v/>
      </c>
      <c r="GE77" s="49" t="str">
        <f t="shared" si="699"/>
        <v/>
      </c>
      <c r="GF77" s="49" t="str">
        <f t="shared" ref="GF77:HO80" si="701">IF(ISNONTEXT($V77),GE77+$V77,"")</f>
        <v/>
      </c>
      <c r="GG77" s="49" t="str">
        <f t="shared" si="701"/>
        <v/>
      </c>
      <c r="GH77" s="49" t="str">
        <f t="shared" si="701"/>
        <v/>
      </c>
      <c r="GI77" s="49" t="str">
        <f t="shared" si="701"/>
        <v/>
      </c>
      <c r="GJ77" s="49" t="str">
        <f t="shared" si="701"/>
        <v/>
      </c>
      <c r="GK77" s="49" t="str">
        <f t="shared" si="701"/>
        <v/>
      </c>
      <c r="GL77" s="49" t="str">
        <f t="shared" si="701"/>
        <v/>
      </c>
      <c r="GM77" s="49" t="str">
        <f t="shared" si="701"/>
        <v/>
      </c>
      <c r="GN77" s="49" t="str">
        <f t="shared" si="701"/>
        <v/>
      </c>
      <c r="GO77" s="49" t="str">
        <f t="shared" si="701"/>
        <v/>
      </c>
      <c r="GP77" s="49" t="str">
        <f t="shared" si="701"/>
        <v/>
      </c>
      <c r="GQ77" s="49" t="str">
        <f t="shared" si="701"/>
        <v/>
      </c>
      <c r="GR77" s="49" t="str">
        <f t="shared" si="701"/>
        <v/>
      </c>
      <c r="GS77" s="49" t="str">
        <f t="shared" si="701"/>
        <v/>
      </c>
      <c r="GT77" s="49" t="str">
        <f t="shared" si="701"/>
        <v/>
      </c>
      <c r="GU77" s="49" t="str">
        <f t="shared" si="701"/>
        <v/>
      </c>
      <c r="GV77" s="49" t="str">
        <f t="shared" si="701"/>
        <v/>
      </c>
      <c r="GW77" s="49" t="str">
        <f t="shared" si="701"/>
        <v/>
      </c>
      <c r="GX77" s="49" t="str">
        <f t="shared" si="701"/>
        <v/>
      </c>
      <c r="GY77" s="49" t="str">
        <f t="shared" si="701"/>
        <v/>
      </c>
      <c r="GZ77" s="49" t="str">
        <f t="shared" si="701"/>
        <v/>
      </c>
      <c r="HA77" s="49" t="str">
        <f t="shared" si="701"/>
        <v/>
      </c>
      <c r="HB77" s="49" t="str">
        <f t="shared" si="701"/>
        <v/>
      </c>
      <c r="HC77" s="49" t="str">
        <f t="shared" si="701"/>
        <v/>
      </c>
      <c r="HD77" s="49" t="str">
        <f t="shared" si="701"/>
        <v/>
      </c>
      <c r="HE77" s="49" t="str">
        <f t="shared" si="701"/>
        <v/>
      </c>
      <c r="HF77" s="49" t="str">
        <f t="shared" si="701"/>
        <v/>
      </c>
      <c r="HG77" s="49" t="str">
        <f t="shared" si="701"/>
        <v/>
      </c>
      <c r="HH77" s="49" t="str">
        <f t="shared" si="701"/>
        <v/>
      </c>
      <c r="HI77" s="49" t="str">
        <f t="shared" si="701"/>
        <v/>
      </c>
      <c r="HJ77" s="49" t="str">
        <f t="shared" si="701"/>
        <v/>
      </c>
      <c r="HK77" s="49" t="str">
        <f t="shared" si="701"/>
        <v/>
      </c>
      <c r="HL77" s="49" t="str">
        <f t="shared" si="701"/>
        <v/>
      </c>
      <c r="HM77" s="49" t="str">
        <f t="shared" si="701"/>
        <v/>
      </c>
      <c r="HN77" s="49" t="str">
        <f t="shared" si="701"/>
        <v/>
      </c>
      <c r="HO77" s="49" t="str">
        <f t="shared" si="701"/>
        <v/>
      </c>
      <c r="HP77" s="169" t="e">
        <f t="shared" si="483"/>
        <v>#N/A</v>
      </c>
      <c r="HQ77" s="169" t="e">
        <f t="shared" si="484"/>
        <v>#N/A</v>
      </c>
      <c r="HR77" s="169" t="e">
        <f t="shared" si="485"/>
        <v>#N/A</v>
      </c>
      <c r="HS77" s="169" t="e">
        <f t="shared" si="486"/>
        <v>#N/A</v>
      </c>
      <c r="HT77" s="169" t="e">
        <f t="shared" si="487"/>
        <v>#N/A</v>
      </c>
      <c r="HU77" s="169" t="e">
        <f t="shared" si="488"/>
        <v>#N/A</v>
      </c>
      <c r="HV77" s="169" t="e">
        <f t="shared" si="489"/>
        <v>#N/A</v>
      </c>
      <c r="HW77" s="169" t="e">
        <f t="shared" si="490"/>
        <v>#N/A</v>
      </c>
      <c r="HX77" s="169" t="e">
        <f t="shared" si="491"/>
        <v>#N/A</v>
      </c>
      <c r="HY77" s="169" t="e">
        <f t="shared" si="492"/>
        <v>#N/A</v>
      </c>
      <c r="HZ77" s="169" t="e">
        <f t="shared" si="493"/>
        <v>#N/A</v>
      </c>
      <c r="IA77" s="169" t="e">
        <f t="shared" si="494"/>
        <v>#N/A</v>
      </c>
      <c r="IB77" s="169" t="e">
        <f t="shared" si="495"/>
        <v>#N/A</v>
      </c>
      <c r="IC77" s="169" t="e">
        <f t="shared" si="496"/>
        <v>#N/A</v>
      </c>
      <c r="ID77" s="169" t="e">
        <f t="shared" si="497"/>
        <v>#N/A</v>
      </c>
      <c r="IE77" s="169" t="e">
        <f t="shared" si="498"/>
        <v>#N/A</v>
      </c>
      <c r="IF77" s="169" t="e">
        <f t="shared" si="499"/>
        <v>#N/A</v>
      </c>
      <c r="IG77" s="169" t="e">
        <f t="shared" si="500"/>
        <v>#N/A</v>
      </c>
      <c r="IH77" s="169" t="e">
        <f t="shared" si="501"/>
        <v>#N/A</v>
      </c>
      <c r="II77" s="169" t="e">
        <f t="shared" si="502"/>
        <v>#N/A</v>
      </c>
      <c r="IJ77" s="169" t="e">
        <f t="shared" si="503"/>
        <v>#N/A</v>
      </c>
      <c r="IK77" s="169" t="e">
        <f t="shared" si="504"/>
        <v>#N/A</v>
      </c>
      <c r="IL77" s="169" t="e">
        <f t="shared" si="505"/>
        <v>#N/A</v>
      </c>
      <c r="IM77" s="169" t="e">
        <f t="shared" si="506"/>
        <v>#N/A</v>
      </c>
      <c r="IN77" s="169" t="e">
        <f t="shared" si="507"/>
        <v>#N/A</v>
      </c>
      <c r="IO77" s="169" t="e">
        <f t="shared" si="508"/>
        <v>#N/A</v>
      </c>
      <c r="IP77" s="169" t="e">
        <f t="shared" si="509"/>
        <v>#N/A</v>
      </c>
      <c r="IQ77" s="169" t="e">
        <f t="shared" si="510"/>
        <v>#N/A</v>
      </c>
      <c r="IR77" s="169" t="e">
        <f t="shared" si="511"/>
        <v>#N/A</v>
      </c>
      <c r="IS77" s="169" t="e">
        <f t="shared" si="512"/>
        <v>#N/A</v>
      </c>
      <c r="IT77" s="169" t="e">
        <f t="shared" si="513"/>
        <v>#N/A</v>
      </c>
      <c r="IU77" s="169" t="e">
        <f t="shared" si="514"/>
        <v>#N/A</v>
      </c>
      <c r="IV77" s="169" t="e">
        <f t="shared" si="515"/>
        <v>#N/A</v>
      </c>
      <c r="IW77" s="169" t="e">
        <f t="shared" si="516"/>
        <v>#N/A</v>
      </c>
      <c r="IX77" s="169" t="e">
        <f t="shared" si="517"/>
        <v>#N/A</v>
      </c>
      <c r="IY77" s="169" t="e">
        <f t="shared" si="518"/>
        <v>#N/A</v>
      </c>
      <c r="IZ77" s="169" t="e">
        <f t="shared" si="519"/>
        <v>#N/A</v>
      </c>
      <c r="JA77" s="169" t="e">
        <f t="shared" si="520"/>
        <v>#N/A</v>
      </c>
      <c r="JB77" s="169" t="e">
        <f t="shared" si="521"/>
        <v>#N/A</v>
      </c>
      <c r="JC77" s="169" t="e">
        <f t="shared" si="522"/>
        <v>#N/A</v>
      </c>
      <c r="JD77" s="169" t="e">
        <f t="shared" si="523"/>
        <v>#N/A</v>
      </c>
      <c r="JE77" s="169" t="e">
        <f t="shared" si="524"/>
        <v>#N/A</v>
      </c>
      <c r="JF77" s="169" t="e">
        <f t="shared" si="525"/>
        <v>#N/A</v>
      </c>
      <c r="JG77" s="169" t="e">
        <f t="shared" si="526"/>
        <v>#N/A</v>
      </c>
      <c r="JH77" s="169" t="e">
        <f t="shared" si="527"/>
        <v>#N/A</v>
      </c>
      <c r="JI77" s="169" t="e">
        <f t="shared" si="528"/>
        <v>#N/A</v>
      </c>
      <c r="JJ77" s="169" t="e">
        <f t="shared" si="529"/>
        <v>#N/A</v>
      </c>
      <c r="JK77" s="169" t="e">
        <f t="shared" si="530"/>
        <v>#N/A</v>
      </c>
      <c r="JL77" s="169" t="e">
        <f t="shared" si="531"/>
        <v>#N/A</v>
      </c>
      <c r="JM77" s="169" t="e">
        <f t="shared" si="532"/>
        <v>#N/A</v>
      </c>
      <c r="JN77" s="169" t="e">
        <f t="shared" si="533"/>
        <v>#N/A</v>
      </c>
      <c r="JO77" s="169" t="e">
        <f t="shared" si="534"/>
        <v>#N/A</v>
      </c>
      <c r="JP77" s="169" t="e">
        <f t="shared" si="535"/>
        <v>#N/A</v>
      </c>
      <c r="JQ77" s="169" t="e">
        <f t="shared" si="536"/>
        <v>#N/A</v>
      </c>
      <c r="JR77" s="169" t="e">
        <f t="shared" si="537"/>
        <v>#N/A</v>
      </c>
      <c r="JS77" s="169" t="e">
        <f t="shared" si="538"/>
        <v>#N/A</v>
      </c>
      <c r="JT77" s="169" t="e">
        <f t="shared" si="539"/>
        <v>#N/A</v>
      </c>
      <c r="JU77" s="169" t="e">
        <f t="shared" si="540"/>
        <v>#N/A</v>
      </c>
      <c r="JV77" s="169" t="e">
        <f t="shared" si="541"/>
        <v>#N/A</v>
      </c>
      <c r="JW77" s="169" t="e">
        <f t="shared" si="542"/>
        <v>#N/A</v>
      </c>
      <c r="JX77" s="169" t="e">
        <f t="shared" si="543"/>
        <v>#N/A</v>
      </c>
      <c r="JY77" s="169" t="e">
        <f t="shared" si="544"/>
        <v>#N/A</v>
      </c>
      <c r="JZ77" s="169" t="e">
        <f t="shared" si="545"/>
        <v>#N/A</v>
      </c>
      <c r="KA77" s="169" t="e">
        <f t="shared" si="546"/>
        <v>#N/A</v>
      </c>
      <c r="KB77" s="169" t="e">
        <f t="shared" si="547"/>
        <v>#N/A</v>
      </c>
      <c r="KC77" s="169" t="e">
        <f t="shared" si="548"/>
        <v>#N/A</v>
      </c>
      <c r="KD77" s="169" t="e">
        <f t="shared" si="549"/>
        <v>#N/A</v>
      </c>
      <c r="KE77" s="169" t="e">
        <f t="shared" si="550"/>
        <v>#N/A</v>
      </c>
      <c r="KF77" s="169" t="e">
        <f t="shared" si="551"/>
        <v>#N/A</v>
      </c>
      <c r="KG77" s="169" t="e">
        <f t="shared" si="552"/>
        <v>#N/A</v>
      </c>
      <c r="KH77" s="169" t="e">
        <f t="shared" si="553"/>
        <v>#N/A</v>
      </c>
      <c r="KI77" s="169" t="e">
        <f t="shared" si="554"/>
        <v>#N/A</v>
      </c>
      <c r="KJ77" s="169" t="e">
        <f t="shared" si="555"/>
        <v>#N/A</v>
      </c>
      <c r="KK77" s="169" t="e">
        <f t="shared" si="556"/>
        <v>#N/A</v>
      </c>
      <c r="KL77" s="169" t="e">
        <f t="shared" si="557"/>
        <v>#N/A</v>
      </c>
      <c r="KM77" s="169" t="e">
        <f t="shared" si="558"/>
        <v>#N/A</v>
      </c>
      <c r="KN77" s="169" t="e">
        <f t="shared" si="559"/>
        <v>#N/A</v>
      </c>
      <c r="KO77" s="169" t="e">
        <f t="shared" si="560"/>
        <v>#N/A</v>
      </c>
      <c r="KP77" s="169" t="e">
        <f t="shared" si="561"/>
        <v>#N/A</v>
      </c>
      <c r="KQ77" s="169" t="e">
        <f t="shared" si="562"/>
        <v>#N/A</v>
      </c>
      <c r="KR77" s="169" t="e">
        <f t="shared" si="563"/>
        <v>#N/A</v>
      </c>
      <c r="KS77" s="169" t="e">
        <f t="shared" si="564"/>
        <v>#N/A</v>
      </c>
      <c r="KT77" s="169" t="e">
        <f t="shared" si="565"/>
        <v>#N/A</v>
      </c>
      <c r="KU77" s="169" t="e">
        <f t="shared" si="566"/>
        <v>#N/A</v>
      </c>
      <c r="KV77" s="169" t="e">
        <f t="shared" si="567"/>
        <v>#N/A</v>
      </c>
      <c r="KW77" s="169" t="e">
        <f t="shared" si="568"/>
        <v>#N/A</v>
      </c>
      <c r="KX77" s="169" t="e">
        <f t="shared" si="569"/>
        <v>#N/A</v>
      </c>
      <c r="KY77" s="169" t="e">
        <f t="shared" si="570"/>
        <v>#N/A</v>
      </c>
      <c r="KZ77" s="169" t="e">
        <f t="shared" si="571"/>
        <v>#N/A</v>
      </c>
      <c r="LA77" s="169" t="e">
        <f t="shared" si="572"/>
        <v>#N/A</v>
      </c>
      <c r="LB77" s="169" t="e">
        <f t="shared" si="573"/>
        <v>#N/A</v>
      </c>
      <c r="LC77" s="169" t="e">
        <f t="shared" si="574"/>
        <v>#N/A</v>
      </c>
      <c r="LD77" s="169" t="e">
        <f t="shared" si="575"/>
        <v>#N/A</v>
      </c>
      <c r="LE77" s="169" t="e">
        <f t="shared" si="576"/>
        <v>#N/A</v>
      </c>
      <c r="LF77" s="169" t="e">
        <f t="shared" si="577"/>
        <v>#N/A</v>
      </c>
      <c r="LG77" s="169" t="e">
        <f t="shared" si="578"/>
        <v>#N/A</v>
      </c>
      <c r="LH77" s="169" t="e">
        <f t="shared" si="579"/>
        <v>#N/A</v>
      </c>
      <c r="LI77" s="169" t="e">
        <f t="shared" si="580"/>
        <v>#N/A</v>
      </c>
      <c r="LJ77" s="169" t="e">
        <f t="shared" si="581"/>
        <v>#N/A</v>
      </c>
      <c r="LK77" s="169" t="e">
        <f t="shared" si="582"/>
        <v>#N/A</v>
      </c>
      <c r="LL77" s="169" t="e">
        <f t="shared" si="583"/>
        <v>#N/A</v>
      </c>
      <c r="LM77" s="169" t="e">
        <f t="shared" si="584"/>
        <v>#N/A</v>
      </c>
      <c r="LN77" s="169" t="e">
        <f t="shared" si="585"/>
        <v>#N/A</v>
      </c>
      <c r="LO77" s="169" t="e">
        <f t="shared" si="586"/>
        <v>#N/A</v>
      </c>
      <c r="LP77" s="169" t="e">
        <f t="shared" si="587"/>
        <v>#N/A</v>
      </c>
      <c r="LQ77" s="169" t="e">
        <f t="shared" si="588"/>
        <v>#N/A</v>
      </c>
      <c r="LR77" s="169" t="e">
        <f t="shared" si="589"/>
        <v>#N/A</v>
      </c>
      <c r="LS77" s="169" t="e">
        <f t="shared" si="590"/>
        <v>#N/A</v>
      </c>
      <c r="LT77" s="169" t="e">
        <f t="shared" si="591"/>
        <v>#N/A</v>
      </c>
      <c r="LU77" s="169" t="e">
        <f t="shared" si="592"/>
        <v>#N/A</v>
      </c>
      <c r="LV77" s="169" t="e">
        <f t="shared" si="593"/>
        <v>#N/A</v>
      </c>
      <c r="LW77" s="169" t="e">
        <f t="shared" si="594"/>
        <v>#N/A</v>
      </c>
      <c r="LX77" s="169" t="e">
        <f t="shared" si="595"/>
        <v>#N/A</v>
      </c>
      <c r="LY77" s="169" t="e">
        <f t="shared" si="596"/>
        <v>#N/A</v>
      </c>
      <c r="LZ77" s="169" t="e">
        <f t="shared" si="597"/>
        <v>#N/A</v>
      </c>
      <c r="MA77" s="169" t="e">
        <f t="shared" si="598"/>
        <v>#N/A</v>
      </c>
      <c r="MB77" s="169" t="e">
        <f t="shared" si="599"/>
        <v>#N/A</v>
      </c>
      <c r="MC77" s="169" t="e">
        <f t="shared" si="600"/>
        <v>#N/A</v>
      </c>
      <c r="MD77" s="169" t="e">
        <f t="shared" si="601"/>
        <v>#N/A</v>
      </c>
      <c r="ME77" s="169" t="e">
        <f t="shared" si="602"/>
        <v>#N/A</v>
      </c>
      <c r="MF77" s="169" t="e">
        <f t="shared" si="603"/>
        <v>#N/A</v>
      </c>
      <c r="MG77" s="169" t="e">
        <f t="shared" si="604"/>
        <v>#N/A</v>
      </c>
      <c r="MH77" s="169" t="e">
        <f t="shared" si="605"/>
        <v>#N/A</v>
      </c>
      <c r="MI77" s="169" t="e">
        <f t="shared" si="606"/>
        <v>#N/A</v>
      </c>
      <c r="MJ77" s="169" t="e">
        <f t="shared" si="607"/>
        <v>#N/A</v>
      </c>
      <c r="MK77" s="169" t="e">
        <f t="shared" si="608"/>
        <v>#N/A</v>
      </c>
      <c r="ML77" s="169" t="e">
        <f t="shared" si="609"/>
        <v>#N/A</v>
      </c>
      <c r="MM77" s="169" t="e">
        <f t="shared" si="610"/>
        <v>#N/A</v>
      </c>
      <c r="MN77" s="169" t="e">
        <f t="shared" si="611"/>
        <v>#N/A</v>
      </c>
      <c r="MO77" s="169" t="e">
        <f t="shared" si="612"/>
        <v>#N/A</v>
      </c>
      <c r="MP77" s="169" t="e">
        <f t="shared" si="613"/>
        <v>#N/A</v>
      </c>
      <c r="MQ77" s="169" t="e">
        <f t="shared" si="614"/>
        <v>#N/A</v>
      </c>
      <c r="MR77" s="169" t="e">
        <f t="shared" si="615"/>
        <v>#N/A</v>
      </c>
      <c r="MS77" s="169" t="e">
        <f t="shared" si="616"/>
        <v>#N/A</v>
      </c>
      <c r="MT77" s="169" t="e">
        <f t="shared" si="617"/>
        <v>#N/A</v>
      </c>
      <c r="MU77" s="169" t="e">
        <f t="shared" si="618"/>
        <v>#N/A</v>
      </c>
      <c r="MV77" s="169" t="e">
        <f t="shared" si="619"/>
        <v>#N/A</v>
      </c>
      <c r="MW77" s="169" t="e">
        <f t="shared" si="620"/>
        <v>#N/A</v>
      </c>
      <c r="MX77" s="169" t="e">
        <f t="shared" si="621"/>
        <v>#N/A</v>
      </c>
      <c r="MY77" s="169" t="e">
        <f t="shared" si="622"/>
        <v>#N/A</v>
      </c>
      <c r="MZ77" s="169" t="e">
        <f t="shared" si="623"/>
        <v>#N/A</v>
      </c>
      <c r="NA77" s="169" t="e">
        <f t="shared" si="624"/>
        <v>#N/A</v>
      </c>
      <c r="NB77" s="169" t="e">
        <f t="shared" si="625"/>
        <v>#N/A</v>
      </c>
      <c r="NC77" s="169" t="e">
        <f t="shared" si="626"/>
        <v>#N/A</v>
      </c>
      <c r="ND77" s="169" t="e">
        <f t="shared" si="627"/>
        <v>#N/A</v>
      </c>
      <c r="NE77" s="169" t="e">
        <f t="shared" si="628"/>
        <v>#N/A</v>
      </c>
      <c r="NF77" s="169" t="e">
        <f t="shared" si="629"/>
        <v>#N/A</v>
      </c>
      <c r="NG77" s="169" t="e">
        <f t="shared" si="630"/>
        <v>#N/A</v>
      </c>
      <c r="NH77" s="169" t="e">
        <f t="shared" si="631"/>
        <v>#N/A</v>
      </c>
      <c r="NI77" s="169" t="e">
        <f t="shared" si="632"/>
        <v>#N/A</v>
      </c>
      <c r="NJ77" s="169" t="e">
        <f t="shared" si="633"/>
        <v>#N/A</v>
      </c>
      <c r="NK77" s="169" t="e">
        <f t="shared" si="634"/>
        <v>#N/A</v>
      </c>
      <c r="NL77" s="169" t="e">
        <f t="shared" si="635"/>
        <v>#N/A</v>
      </c>
      <c r="NM77" s="169" t="e">
        <f t="shared" si="636"/>
        <v>#N/A</v>
      </c>
      <c r="NN77" s="169" t="e">
        <f t="shared" si="637"/>
        <v>#N/A</v>
      </c>
      <c r="NO77" s="169" t="e">
        <f t="shared" si="638"/>
        <v>#N/A</v>
      </c>
      <c r="NP77" s="169" t="e">
        <f t="shared" si="639"/>
        <v>#N/A</v>
      </c>
      <c r="NQ77" s="169" t="e">
        <f t="shared" si="640"/>
        <v>#N/A</v>
      </c>
      <c r="NR77" s="169" t="e">
        <f t="shared" si="641"/>
        <v>#N/A</v>
      </c>
      <c r="NS77" s="169" t="e">
        <f t="shared" si="642"/>
        <v>#N/A</v>
      </c>
      <c r="NT77" s="169" t="e">
        <f t="shared" si="643"/>
        <v>#N/A</v>
      </c>
      <c r="NU77" s="169" t="e">
        <f t="shared" si="644"/>
        <v>#N/A</v>
      </c>
      <c r="NV77" s="169" t="e">
        <f t="shared" si="645"/>
        <v>#N/A</v>
      </c>
      <c r="NW77" s="169" t="e">
        <f t="shared" si="646"/>
        <v>#N/A</v>
      </c>
      <c r="NX77" s="169" t="e">
        <f t="shared" si="647"/>
        <v>#N/A</v>
      </c>
      <c r="NY77" s="169" t="e">
        <f t="shared" si="648"/>
        <v>#N/A</v>
      </c>
      <c r="NZ77" s="169" t="e">
        <f t="shared" si="649"/>
        <v>#N/A</v>
      </c>
      <c r="OA77" s="169" t="e">
        <f t="shared" si="650"/>
        <v>#N/A</v>
      </c>
      <c r="OB77" s="169" t="e">
        <f t="shared" si="651"/>
        <v>#N/A</v>
      </c>
      <c r="OC77" s="169" t="e">
        <f t="shared" si="652"/>
        <v>#N/A</v>
      </c>
      <c r="OD77" s="169" t="e">
        <f t="shared" si="653"/>
        <v>#N/A</v>
      </c>
      <c r="OE77" s="169" t="e">
        <f t="shared" si="654"/>
        <v>#N/A</v>
      </c>
      <c r="OF77" s="169" t="e">
        <f t="shared" si="655"/>
        <v>#N/A</v>
      </c>
      <c r="OG77" s="169" t="e">
        <f t="shared" si="656"/>
        <v>#N/A</v>
      </c>
      <c r="OH77" s="169" t="e">
        <f t="shared" si="657"/>
        <v>#N/A</v>
      </c>
      <c r="OI77" s="169" t="e">
        <f t="shared" si="658"/>
        <v>#N/A</v>
      </c>
      <c r="OJ77" s="169" t="e">
        <f t="shared" si="659"/>
        <v>#N/A</v>
      </c>
      <c r="OK77" s="169" t="e">
        <f t="shared" si="660"/>
        <v>#N/A</v>
      </c>
      <c r="OL77" s="169" t="e">
        <f t="shared" si="661"/>
        <v>#N/A</v>
      </c>
      <c r="OM77" s="169" t="e">
        <f t="shared" si="662"/>
        <v>#N/A</v>
      </c>
      <c r="ON77" s="169" t="e">
        <f t="shared" si="663"/>
        <v>#N/A</v>
      </c>
      <c r="OO77" s="169" t="e">
        <f t="shared" si="664"/>
        <v>#N/A</v>
      </c>
      <c r="OP77" s="169" t="e">
        <f t="shared" si="665"/>
        <v>#N/A</v>
      </c>
      <c r="OQ77" s="169" t="e">
        <f t="shared" si="666"/>
        <v>#N/A</v>
      </c>
      <c r="OR77" s="169" t="e">
        <f t="shared" si="667"/>
        <v>#N/A</v>
      </c>
      <c r="OS77" s="169" t="e">
        <f t="shared" si="668"/>
        <v>#N/A</v>
      </c>
      <c r="OT77" s="169" t="e">
        <f t="shared" si="669"/>
        <v>#N/A</v>
      </c>
      <c r="OU77" s="169" t="e">
        <f t="shared" si="670"/>
        <v>#N/A</v>
      </c>
      <c r="OV77" s="169" t="e">
        <f t="shared" si="671"/>
        <v>#N/A</v>
      </c>
      <c r="OW77" s="169" t="e">
        <f t="shared" si="672"/>
        <v>#N/A</v>
      </c>
      <c r="OX77" s="169" t="e">
        <f t="shared" si="673"/>
        <v>#N/A</v>
      </c>
      <c r="OY77" s="169" t="e">
        <f t="shared" si="674"/>
        <v>#N/A</v>
      </c>
      <c r="OZ77" s="169" t="e">
        <f t="shared" si="675"/>
        <v>#N/A</v>
      </c>
      <c r="PA77" s="169" t="e">
        <f t="shared" si="676"/>
        <v>#N/A</v>
      </c>
      <c r="PB77" s="169" t="e">
        <f t="shared" si="677"/>
        <v>#N/A</v>
      </c>
      <c r="PC77" s="169" t="e">
        <f t="shared" si="678"/>
        <v>#N/A</v>
      </c>
      <c r="PD77" s="169" t="e">
        <f t="shared" si="679"/>
        <v>#N/A</v>
      </c>
      <c r="PE77" s="169" t="e">
        <f t="shared" si="680"/>
        <v>#N/A</v>
      </c>
      <c r="PF77" s="169" t="e">
        <f t="shared" si="681"/>
        <v>#N/A</v>
      </c>
      <c r="PG77" s="169" t="e">
        <f t="shared" si="682"/>
        <v>#N/A</v>
      </c>
      <c r="PH77" s="169" t="e">
        <f t="shared" si="683"/>
        <v>#N/A</v>
      </c>
    </row>
    <row r="78" spans="1:424" hidden="1" x14ac:dyDescent="0.75">
      <c r="A78" s="4">
        <v>75</v>
      </c>
      <c r="B78" s="96" t="str">
        <f t="shared" si="684"/>
        <v/>
      </c>
      <c r="C78" s="95"/>
      <c r="D78" s="96" t="str">
        <f t="shared" si="685"/>
        <v/>
      </c>
      <c r="E78" s="124" t="str">
        <f t="shared" si="480"/>
        <v/>
      </c>
      <c r="F78" s="124" t="str">
        <f t="shared" si="481"/>
        <v/>
      </c>
      <c r="G78" s="73" t="str">
        <f t="shared" si="686"/>
        <v/>
      </c>
      <c r="H78" s="23"/>
      <c r="I78" s="57"/>
      <c r="J78" s="280"/>
      <c r="K78" s="74" t="str">
        <f>IF(AND(B78&gt;0,C78&gt;0,D78&gt;0),IF(ISBLANK(J78),IF(ISBLANK(H78),"",(D78-B78)*VLOOKUP(H78,VLookups!$A$4:$B$13,2,FALSE)),J78),"")</f>
        <v/>
      </c>
      <c r="L78" s="75" t="str">
        <f t="shared" si="482"/>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687"/>
        <v/>
      </c>
      <c r="W78" s="49" t="str">
        <f t="shared" si="688"/>
        <v/>
      </c>
      <c r="X78" s="49" t="str">
        <f t="shared" ref="X78:CI81" si="702">IF(ISNONTEXT($V78),Y78-$V78,"")</f>
        <v/>
      </c>
      <c r="Y78" s="49" t="str">
        <f t="shared" si="702"/>
        <v/>
      </c>
      <c r="Z78" s="49" t="str">
        <f t="shared" si="702"/>
        <v/>
      </c>
      <c r="AA78" s="49" t="str">
        <f t="shared" si="702"/>
        <v/>
      </c>
      <c r="AB78" s="49" t="str">
        <f t="shared" si="702"/>
        <v/>
      </c>
      <c r="AC78" s="49" t="str">
        <f t="shared" si="702"/>
        <v/>
      </c>
      <c r="AD78" s="49" t="str">
        <f t="shared" si="702"/>
        <v/>
      </c>
      <c r="AE78" s="49" t="str">
        <f t="shared" si="702"/>
        <v/>
      </c>
      <c r="AF78" s="49" t="str">
        <f t="shared" si="702"/>
        <v/>
      </c>
      <c r="AG78" s="49" t="str">
        <f t="shared" si="702"/>
        <v/>
      </c>
      <c r="AH78" s="49" t="str">
        <f t="shared" si="702"/>
        <v/>
      </c>
      <c r="AI78" s="49" t="str">
        <f t="shared" si="702"/>
        <v/>
      </c>
      <c r="AJ78" s="49" t="str">
        <f t="shared" si="702"/>
        <v/>
      </c>
      <c r="AK78" s="49" t="str">
        <f t="shared" si="702"/>
        <v/>
      </c>
      <c r="AL78" s="49" t="str">
        <f t="shared" si="702"/>
        <v/>
      </c>
      <c r="AM78" s="49" t="str">
        <f t="shared" si="702"/>
        <v/>
      </c>
      <c r="AN78" s="49" t="str">
        <f t="shared" si="702"/>
        <v/>
      </c>
      <c r="AO78" s="49" t="str">
        <f t="shared" si="702"/>
        <v/>
      </c>
      <c r="AP78" s="49" t="str">
        <f t="shared" si="702"/>
        <v/>
      </c>
      <c r="AQ78" s="49" t="str">
        <f t="shared" si="702"/>
        <v/>
      </c>
      <c r="AR78" s="49" t="str">
        <f t="shared" si="702"/>
        <v/>
      </c>
      <c r="AS78" s="49" t="str">
        <f t="shared" si="702"/>
        <v/>
      </c>
      <c r="AT78" s="49" t="str">
        <f t="shared" si="702"/>
        <v/>
      </c>
      <c r="AU78" s="49" t="str">
        <f t="shared" si="702"/>
        <v/>
      </c>
      <c r="AV78" s="49" t="str">
        <f t="shared" si="702"/>
        <v/>
      </c>
      <c r="AW78" s="49" t="str">
        <f t="shared" si="702"/>
        <v/>
      </c>
      <c r="AX78" s="49" t="str">
        <f t="shared" si="702"/>
        <v/>
      </c>
      <c r="AY78" s="49" t="str">
        <f t="shared" si="702"/>
        <v/>
      </c>
      <c r="AZ78" s="49" t="str">
        <f t="shared" si="702"/>
        <v/>
      </c>
      <c r="BA78" s="49" t="str">
        <f t="shared" si="702"/>
        <v/>
      </c>
      <c r="BB78" s="49" t="str">
        <f t="shared" si="702"/>
        <v/>
      </c>
      <c r="BC78" s="49" t="str">
        <f t="shared" si="702"/>
        <v/>
      </c>
      <c r="BD78" s="49" t="str">
        <f t="shared" si="702"/>
        <v/>
      </c>
      <c r="BE78" s="49" t="str">
        <f t="shared" si="702"/>
        <v/>
      </c>
      <c r="BF78" s="49" t="str">
        <f t="shared" si="702"/>
        <v/>
      </c>
      <c r="BG78" s="49" t="str">
        <f t="shared" si="702"/>
        <v/>
      </c>
      <c r="BH78" s="49" t="str">
        <f t="shared" si="702"/>
        <v/>
      </c>
      <c r="BI78" s="49" t="str">
        <f t="shared" si="702"/>
        <v/>
      </c>
      <c r="BJ78" s="49" t="str">
        <f t="shared" si="702"/>
        <v/>
      </c>
      <c r="BK78" s="49" t="str">
        <f t="shared" si="702"/>
        <v/>
      </c>
      <c r="BL78" s="49" t="str">
        <f t="shared" si="702"/>
        <v/>
      </c>
      <c r="BM78" s="49" t="str">
        <f t="shared" si="702"/>
        <v/>
      </c>
      <c r="BN78" s="49" t="str">
        <f t="shared" si="702"/>
        <v/>
      </c>
      <c r="BO78" s="49" t="str">
        <f t="shared" si="702"/>
        <v/>
      </c>
      <c r="BP78" s="49" t="str">
        <f t="shared" si="702"/>
        <v/>
      </c>
      <c r="BQ78" s="49" t="str">
        <f t="shared" si="702"/>
        <v/>
      </c>
      <c r="BR78" s="49" t="str">
        <f t="shared" si="702"/>
        <v/>
      </c>
      <c r="BS78" s="49" t="str">
        <f t="shared" si="702"/>
        <v/>
      </c>
      <c r="BT78" s="49" t="str">
        <f t="shared" si="702"/>
        <v/>
      </c>
      <c r="BU78" s="49" t="str">
        <f t="shared" si="702"/>
        <v/>
      </c>
      <c r="BV78" s="49" t="str">
        <f t="shared" si="702"/>
        <v/>
      </c>
      <c r="BW78" s="49" t="str">
        <f t="shared" si="702"/>
        <v/>
      </c>
      <c r="BX78" s="49" t="str">
        <f t="shared" si="702"/>
        <v/>
      </c>
      <c r="BY78" s="49" t="str">
        <f t="shared" si="702"/>
        <v/>
      </c>
      <c r="BZ78" s="49" t="str">
        <f t="shared" si="702"/>
        <v/>
      </c>
      <c r="CA78" s="49" t="str">
        <f t="shared" si="702"/>
        <v/>
      </c>
      <c r="CB78" s="49" t="str">
        <f t="shared" si="702"/>
        <v/>
      </c>
      <c r="CC78" s="49" t="str">
        <f t="shared" si="702"/>
        <v/>
      </c>
      <c r="CD78" s="49" t="str">
        <f t="shared" si="702"/>
        <v/>
      </c>
      <c r="CE78" s="49" t="str">
        <f t="shared" si="702"/>
        <v/>
      </c>
      <c r="CF78" s="49" t="str">
        <f t="shared" si="702"/>
        <v/>
      </c>
      <c r="CG78" s="49" t="str">
        <f t="shared" si="702"/>
        <v/>
      </c>
      <c r="CH78" s="49" t="str">
        <f t="shared" si="702"/>
        <v/>
      </c>
      <c r="CI78" s="49" t="str">
        <f t="shared" si="702"/>
        <v/>
      </c>
      <c r="CJ78" s="49" t="str">
        <f t="shared" si="700"/>
        <v/>
      </c>
      <c r="CK78" s="49" t="str">
        <f t="shared" si="700"/>
        <v/>
      </c>
      <c r="CL78" s="49" t="str">
        <f t="shared" si="700"/>
        <v/>
      </c>
      <c r="CM78" s="49" t="str">
        <f t="shared" si="700"/>
        <v/>
      </c>
      <c r="CN78" s="49" t="str">
        <f t="shared" si="700"/>
        <v/>
      </c>
      <c r="CO78" s="49" t="str">
        <f t="shared" si="700"/>
        <v/>
      </c>
      <c r="CP78" s="49" t="str">
        <f t="shared" si="700"/>
        <v/>
      </c>
      <c r="CQ78" s="49" t="str">
        <f t="shared" si="700"/>
        <v/>
      </c>
      <c r="CR78" s="49" t="str">
        <f t="shared" si="700"/>
        <v/>
      </c>
      <c r="CS78" s="49" t="str">
        <f t="shared" si="700"/>
        <v/>
      </c>
      <c r="CT78" s="49" t="str">
        <f t="shared" si="700"/>
        <v/>
      </c>
      <c r="CU78" s="49" t="str">
        <f t="shared" si="700"/>
        <v/>
      </c>
      <c r="CV78" s="49" t="str">
        <f t="shared" si="700"/>
        <v/>
      </c>
      <c r="CW78" s="49" t="str">
        <f t="shared" si="700"/>
        <v/>
      </c>
      <c r="CX78" s="49" t="str">
        <f t="shared" si="700"/>
        <v/>
      </c>
      <c r="CY78" s="49" t="str">
        <f t="shared" si="700"/>
        <v/>
      </c>
      <c r="CZ78" s="49" t="str">
        <f t="shared" si="700"/>
        <v/>
      </c>
      <c r="DA78" s="49" t="str">
        <f t="shared" si="700"/>
        <v/>
      </c>
      <c r="DB78" s="49" t="str">
        <f t="shared" si="700"/>
        <v/>
      </c>
      <c r="DC78" s="49" t="str">
        <f t="shared" si="700"/>
        <v/>
      </c>
      <c r="DD78" s="49" t="str">
        <f t="shared" si="700"/>
        <v/>
      </c>
      <c r="DE78" s="49" t="str">
        <f t="shared" si="700"/>
        <v/>
      </c>
      <c r="DF78" s="49" t="str">
        <f t="shared" si="700"/>
        <v/>
      </c>
      <c r="DG78" s="49" t="str">
        <f t="shared" si="700"/>
        <v/>
      </c>
      <c r="DH78" s="49" t="str">
        <f t="shared" si="700"/>
        <v/>
      </c>
      <c r="DI78" s="49" t="str">
        <f t="shared" si="700"/>
        <v/>
      </c>
      <c r="DJ78" s="49" t="str">
        <f t="shared" si="700"/>
        <v/>
      </c>
      <c r="DK78" s="49" t="str">
        <f t="shared" si="700"/>
        <v/>
      </c>
      <c r="DL78" s="49" t="str">
        <f t="shared" si="700"/>
        <v/>
      </c>
      <c r="DM78" s="49" t="str">
        <f t="shared" si="700"/>
        <v/>
      </c>
      <c r="DN78" s="49" t="str">
        <f t="shared" si="700"/>
        <v/>
      </c>
      <c r="DO78" s="49" t="str">
        <f t="shared" si="700"/>
        <v/>
      </c>
      <c r="DP78" s="49" t="str">
        <f t="shared" si="700"/>
        <v/>
      </c>
      <c r="DQ78" s="49" t="str">
        <f t="shared" si="700"/>
        <v/>
      </c>
      <c r="DR78" s="49" t="str">
        <f t="shared" si="700"/>
        <v/>
      </c>
      <c r="DS78" s="183" t="str">
        <f t="shared" si="690"/>
        <v/>
      </c>
      <c r="DT78" s="49" t="str">
        <f t="shared" si="691"/>
        <v/>
      </c>
      <c r="DU78" s="49" t="str">
        <f t="shared" ref="DU78:GF81" si="703">IF(ISNONTEXT($V78),DT78+$V78,"")</f>
        <v/>
      </c>
      <c r="DV78" s="49" t="str">
        <f t="shared" si="703"/>
        <v/>
      </c>
      <c r="DW78" s="49" t="str">
        <f t="shared" si="703"/>
        <v/>
      </c>
      <c r="DX78" s="49" t="str">
        <f t="shared" si="703"/>
        <v/>
      </c>
      <c r="DY78" s="49" t="str">
        <f t="shared" si="703"/>
        <v/>
      </c>
      <c r="DZ78" s="49" t="str">
        <f t="shared" si="703"/>
        <v/>
      </c>
      <c r="EA78" s="49" t="str">
        <f t="shared" si="703"/>
        <v/>
      </c>
      <c r="EB78" s="49" t="str">
        <f t="shared" si="703"/>
        <v/>
      </c>
      <c r="EC78" s="49" t="str">
        <f t="shared" si="703"/>
        <v/>
      </c>
      <c r="ED78" s="49" t="str">
        <f t="shared" si="703"/>
        <v/>
      </c>
      <c r="EE78" s="49" t="str">
        <f t="shared" si="703"/>
        <v/>
      </c>
      <c r="EF78" s="49" t="str">
        <f t="shared" si="703"/>
        <v/>
      </c>
      <c r="EG78" s="49" t="str">
        <f t="shared" si="703"/>
        <v/>
      </c>
      <c r="EH78" s="49" t="str">
        <f t="shared" si="703"/>
        <v/>
      </c>
      <c r="EI78" s="49" t="str">
        <f t="shared" si="703"/>
        <v/>
      </c>
      <c r="EJ78" s="49" t="str">
        <f t="shared" si="703"/>
        <v/>
      </c>
      <c r="EK78" s="49" t="str">
        <f t="shared" si="703"/>
        <v/>
      </c>
      <c r="EL78" s="49" t="str">
        <f t="shared" si="703"/>
        <v/>
      </c>
      <c r="EM78" s="49" t="str">
        <f t="shared" si="703"/>
        <v/>
      </c>
      <c r="EN78" s="49" t="str">
        <f t="shared" si="703"/>
        <v/>
      </c>
      <c r="EO78" s="49" t="str">
        <f t="shared" si="703"/>
        <v/>
      </c>
      <c r="EP78" s="49" t="str">
        <f t="shared" si="703"/>
        <v/>
      </c>
      <c r="EQ78" s="49" t="str">
        <f t="shared" si="703"/>
        <v/>
      </c>
      <c r="ER78" s="49" t="str">
        <f t="shared" si="703"/>
        <v/>
      </c>
      <c r="ES78" s="49" t="str">
        <f t="shared" si="703"/>
        <v/>
      </c>
      <c r="ET78" s="49" t="str">
        <f t="shared" si="703"/>
        <v/>
      </c>
      <c r="EU78" s="49" t="str">
        <f t="shared" si="703"/>
        <v/>
      </c>
      <c r="EV78" s="49" t="str">
        <f t="shared" si="703"/>
        <v/>
      </c>
      <c r="EW78" s="49" t="str">
        <f t="shared" si="703"/>
        <v/>
      </c>
      <c r="EX78" s="49" t="str">
        <f t="shared" si="703"/>
        <v/>
      </c>
      <c r="EY78" s="49" t="str">
        <f t="shared" si="703"/>
        <v/>
      </c>
      <c r="EZ78" s="49" t="str">
        <f t="shared" si="703"/>
        <v/>
      </c>
      <c r="FA78" s="49" t="str">
        <f t="shared" si="703"/>
        <v/>
      </c>
      <c r="FB78" s="49" t="str">
        <f t="shared" si="703"/>
        <v/>
      </c>
      <c r="FC78" s="49" t="str">
        <f t="shared" si="703"/>
        <v/>
      </c>
      <c r="FD78" s="49" t="str">
        <f t="shared" si="703"/>
        <v/>
      </c>
      <c r="FE78" s="49" t="str">
        <f t="shared" si="703"/>
        <v/>
      </c>
      <c r="FF78" s="49" t="str">
        <f t="shared" si="703"/>
        <v/>
      </c>
      <c r="FG78" s="49" t="str">
        <f t="shared" si="703"/>
        <v/>
      </c>
      <c r="FH78" s="49" t="str">
        <f t="shared" si="703"/>
        <v/>
      </c>
      <c r="FI78" s="49" t="str">
        <f t="shared" si="703"/>
        <v/>
      </c>
      <c r="FJ78" s="49" t="str">
        <f t="shared" si="703"/>
        <v/>
      </c>
      <c r="FK78" s="49" t="str">
        <f t="shared" si="703"/>
        <v/>
      </c>
      <c r="FL78" s="49" t="str">
        <f t="shared" si="703"/>
        <v/>
      </c>
      <c r="FM78" s="49" t="str">
        <f t="shared" si="703"/>
        <v/>
      </c>
      <c r="FN78" s="49" t="str">
        <f t="shared" si="703"/>
        <v/>
      </c>
      <c r="FO78" s="49" t="str">
        <f t="shared" si="703"/>
        <v/>
      </c>
      <c r="FP78" s="49" t="str">
        <f t="shared" si="703"/>
        <v/>
      </c>
      <c r="FQ78" s="49" t="str">
        <f t="shared" si="703"/>
        <v/>
      </c>
      <c r="FR78" s="49" t="str">
        <f t="shared" si="703"/>
        <v/>
      </c>
      <c r="FS78" s="49" t="str">
        <f t="shared" si="703"/>
        <v/>
      </c>
      <c r="FT78" s="49" t="str">
        <f t="shared" si="703"/>
        <v/>
      </c>
      <c r="FU78" s="49" t="str">
        <f t="shared" si="703"/>
        <v/>
      </c>
      <c r="FV78" s="49" t="str">
        <f t="shared" si="703"/>
        <v/>
      </c>
      <c r="FW78" s="49" t="str">
        <f t="shared" si="703"/>
        <v/>
      </c>
      <c r="FX78" s="49" t="str">
        <f t="shared" si="703"/>
        <v/>
      </c>
      <c r="FY78" s="49" t="str">
        <f t="shared" si="703"/>
        <v/>
      </c>
      <c r="FZ78" s="49" t="str">
        <f t="shared" si="703"/>
        <v/>
      </c>
      <c r="GA78" s="49" t="str">
        <f t="shared" si="703"/>
        <v/>
      </c>
      <c r="GB78" s="49" t="str">
        <f t="shared" si="703"/>
        <v/>
      </c>
      <c r="GC78" s="49" t="str">
        <f t="shared" si="703"/>
        <v/>
      </c>
      <c r="GD78" s="49" t="str">
        <f t="shared" si="703"/>
        <v/>
      </c>
      <c r="GE78" s="49" t="str">
        <f t="shared" si="703"/>
        <v/>
      </c>
      <c r="GF78" s="49" t="str">
        <f t="shared" si="703"/>
        <v/>
      </c>
      <c r="GG78" s="49" t="str">
        <f t="shared" si="701"/>
        <v/>
      </c>
      <c r="GH78" s="49" t="str">
        <f t="shared" si="701"/>
        <v/>
      </c>
      <c r="GI78" s="49" t="str">
        <f t="shared" si="701"/>
        <v/>
      </c>
      <c r="GJ78" s="49" t="str">
        <f t="shared" si="701"/>
        <v/>
      </c>
      <c r="GK78" s="49" t="str">
        <f t="shared" si="701"/>
        <v/>
      </c>
      <c r="GL78" s="49" t="str">
        <f t="shared" si="701"/>
        <v/>
      </c>
      <c r="GM78" s="49" t="str">
        <f t="shared" si="701"/>
        <v/>
      </c>
      <c r="GN78" s="49" t="str">
        <f t="shared" si="701"/>
        <v/>
      </c>
      <c r="GO78" s="49" t="str">
        <f t="shared" si="701"/>
        <v/>
      </c>
      <c r="GP78" s="49" t="str">
        <f t="shared" si="701"/>
        <v/>
      </c>
      <c r="GQ78" s="49" t="str">
        <f t="shared" si="701"/>
        <v/>
      </c>
      <c r="GR78" s="49" t="str">
        <f t="shared" si="701"/>
        <v/>
      </c>
      <c r="GS78" s="49" t="str">
        <f t="shared" si="701"/>
        <v/>
      </c>
      <c r="GT78" s="49" t="str">
        <f t="shared" si="701"/>
        <v/>
      </c>
      <c r="GU78" s="49" t="str">
        <f t="shared" si="701"/>
        <v/>
      </c>
      <c r="GV78" s="49" t="str">
        <f t="shared" si="701"/>
        <v/>
      </c>
      <c r="GW78" s="49" t="str">
        <f t="shared" si="701"/>
        <v/>
      </c>
      <c r="GX78" s="49" t="str">
        <f t="shared" si="701"/>
        <v/>
      </c>
      <c r="GY78" s="49" t="str">
        <f t="shared" si="701"/>
        <v/>
      </c>
      <c r="GZ78" s="49" t="str">
        <f t="shared" si="701"/>
        <v/>
      </c>
      <c r="HA78" s="49" t="str">
        <f t="shared" si="701"/>
        <v/>
      </c>
      <c r="HB78" s="49" t="str">
        <f t="shared" si="701"/>
        <v/>
      </c>
      <c r="HC78" s="49" t="str">
        <f t="shared" si="701"/>
        <v/>
      </c>
      <c r="HD78" s="49" t="str">
        <f t="shared" si="701"/>
        <v/>
      </c>
      <c r="HE78" s="49" t="str">
        <f t="shared" si="701"/>
        <v/>
      </c>
      <c r="HF78" s="49" t="str">
        <f t="shared" si="701"/>
        <v/>
      </c>
      <c r="HG78" s="49" t="str">
        <f t="shared" si="701"/>
        <v/>
      </c>
      <c r="HH78" s="49" t="str">
        <f t="shared" si="701"/>
        <v/>
      </c>
      <c r="HI78" s="49" t="str">
        <f t="shared" si="701"/>
        <v/>
      </c>
      <c r="HJ78" s="49" t="str">
        <f t="shared" si="701"/>
        <v/>
      </c>
      <c r="HK78" s="49" t="str">
        <f t="shared" si="701"/>
        <v/>
      </c>
      <c r="HL78" s="49" t="str">
        <f t="shared" si="701"/>
        <v/>
      </c>
      <c r="HM78" s="49" t="str">
        <f t="shared" si="701"/>
        <v/>
      </c>
      <c r="HN78" s="49" t="str">
        <f t="shared" si="701"/>
        <v/>
      </c>
      <c r="HO78" s="49" t="str">
        <f t="shared" si="701"/>
        <v/>
      </c>
      <c r="HP78" s="169" t="e">
        <f t="shared" si="483"/>
        <v>#N/A</v>
      </c>
      <c r="HQ78" s="169" t="e">
        <f t="shared" si="484"/>
        <v>#N/A</v>
      </c>
      <c r="HR78" s="169" t="e">
        <f t="shared" si="485"/>
        <v>#N/A</v>
      </c>
      <c r="HS78" s="169" t="e">
        <f t="shared" si="486"/>
        <v>#N/A</v>
      </c>
      <c r="HT78" s="169" t="e">
        <f t="shared" si="487"/>
        <v>#N/A</v>
      </c>
      <c r="HU78" s="169" t="e">
        <f t="shared" si="488"/>
        <v>#N/A</v>
      </c>
      <c r="HV78" s="169" t="e">
        <f t="shared" si="489"/>
        <v>#N/A</v>
      </c>
      <c r="HW78" s="169" t="e">
        <f t="shared" si="490"/>
        <v>#N/A</v>
      </c>
      <c r="HX78" s="169" t="e">
        <f t="shared" si="491"/>
        <v>#N/A</v>
      </c>
      <c r="HY78" s="169" t="e">
        <f t="shared" si="492"/>
        <v>#N/A</v>
      </c>
      <c r="HZ78" s="169" t="e">
        <f t="shared" si="493"/>
        <v>#N/A</v>
      </c>
      <c r="IA78" s="169" t="e">
        <f t="shared" si="494"/>
        <v>#N/A</v>
      </c>
      <c r="IB78" s="169" t="e">
        <f t="shared" si="495"/>
        <v>#N/A</v>
      </c>
      <c r="IC78" s="169" t="e">
        <f t="shared" si="496"/>
        <v>#N/A</v>
      </c>
      <c r="ID78" s="169" t="e">
        <f t="shared" si="497"/>
        <v>#N/A</v>
      </c>
      <c r="IE78" s="169" t="e">
        <f t="shared" si="498"/>
        <v>#N/A</v>
      </c>
      <c r="IF78" s="169" t="e">
        <f t="shared" si="499"/>
        <v>#N/A</v>
      </c>
      <c r="IG78" s="169" t="e">
        <f t="shared" si="500"/>
        <v>#N/A</v>
      </c>
      <c r="IH78" s="169" t="e">
        <f t="shared" si="501"/>
        <v>#N/A</v>
      </c>
      <c r="II78" s="169" t="e">
        <f t="shared" si="502"/>
        <v>#N/A</v>
      </c>
      <c r="IJ78" s="169" t="e">
        <f t="shared" si="503"/>
        <v>#N/A</v>
      </c>
      <c r="IK78" s="169" t="e">
        <f t="shared" si="504"/>
        <v>#N/A</v>
      </c>
      <c r="IL78" s="169" t="e">
        <f t="shared" si="505"/>
        <v>#N/A</v>
      </c>
      <c r="IM78" s="169" t="e">
        <f t="shared" si="506"/>
        <v>#N/A</v>
      </c>
      <c r="IN78" s="169" t="e">
        <f t="shared" si="507"/>
        <v>#N/A</v>
      </c>
      <c r="IO78" s="169" t="e">
        <f t="shared" si="508"/>
        <v>#N/A</v>
      </c>
      <c r="IP78" s="169" t="e">
        <f t="shared" si="509"/>
        <v>#N/A</v>
      </c>
      <c r="IQ78" s="169" t="e">
        <f t="shared" si="510"/>
        <v>#N/A</v>
      </c>
      <c r="IR78" s="169" t="e">
        <f t="shared" si="511"/>
        <v>#N/A</v>
      </c>
      <c r="IS78" s="169" t="e">
        <f t="shared" si="512"/>
        <v>#N/A</v>
      </c>
      <c r="IT78" s="169" t="e">
        <f t="shared" si="513"/>
        <v>#N/A</v>
      </c>
      <c r="IU78" s="169" t="e">
        <f t="shared" si="514"/>
        <v>#N/A</v>
      </c>
      <c r="IV78" s="169" t="e">
        <f t="shared" si="515"/>
        <v>#N/A</v>
      </c>
      <c r="IW78" s="169" t="e">
        <f t="shared" si="516"/>
        <v>#N/A</v>
      </c>
      <c r="IX78" s="169" t="e">
        <f t="shared" si="517"/>
        <v>#N/A</v>
      </c>
      <c r="IY78" s="169" t="e">
        <f t="shared" si="518"/>
        <v>#N/A</v>
      </c>
      <c r="IZ78" s="169" t="e">
        <f t="shared" si="519"/>
        <v>#N/A</v>
      </c>
      <c r="JA78" s="169" t="e">
        <f t="shared" si="520"/>
        <v>#N/A</v>
      </c>
      <c r="JB78" s="169" t="e">
        <f t="shared" si="521"/>
        <v>#N/A</v>
      </c>
      <c r="JC78" s="169" t="e">
        <f t="shared" si="522"/>
        <v>#N/A</v>
      </c>
      <c r="JD78" s="169" t="e">
        <f t="shared" si="523"/>
        <v>#N/A</v>
      </c>
      <c r="JE78" s="169" t="e">
        <f t="shared" si="524"/>
        <v>#N/A</v>
      </c>
      <c r="JF78" s="169" t="e">
        <f t="shared" si="525"/>
        <v>#N/A</v>
      </c>
      <c r="JG78" s="169" t="e">
        <f t="shared" si="526"/>
        <v>#N/A</v>
      </c>
      <c r="JH78" s="169" t="e">
        <f t="shared" si="527"/>
        <v>#N/A</v>
      </c>
      <c r="JI78" s="169" t="e">
        <f t="shared" si="528"/>
        <v>#N/A</v>
      </c>
      <c r="JJ78" s="169" t="e">
        <f t="shared" si="529"/>
        <v>#N/A</v>
      </c>
      <c r="JK78" s="169" t="e">
        <f t="shared" si="530"/>
        <v>#N/A</v>
      </c>
      <c r="JL78" s="169" t="e">
        <f t="shared" si="531"/>
        <v>#N/A</v>
      </c>
      <c r="JM78" s="169" t="e">
        <f t="shared" si="532"/>
        <v>#N/A</v>
      </c>
      <c r="JN78" s="169" t="e">
        <f t="shared" si="533"/>
        <v>#N/A</v>
      </c>
      <c r="JO78" s="169" t="e">
        <f t="shared" si="534"/>
        <v>#N/A</v>
      </c>
      <c r="JP78" s="169" t="e">
        <f t="shared" si="535"/>
        <v>#N/A</v>
      </c>
      <c r="JQ78" s="169" t="e">
        <f t="shared" si="536"/>
        <v>#N/A</v>
      </c>
      <c r="JR78" s="169" t="e">
        <f t="shared" si="537"/>
        <v>#N/A</v>
      </c>
      <c r="JS78" s="169" t="e">
        <f t="shared" si="538"/>
        <v>#N/A</v>
      </c>
      <c r="JT78" s="169" t="e">
        <f t="shared" si="539"/>
        <v>#N/A</v>
      </c>
      <c r="JU78" s="169" t="e">
        <f t="shared" si="540"/>
        <v>#N/A</v>
      </c>
      <c r="JV78" s="169" t="e">
        <f t="shared" si="541"/>
        <v>#N/A</v>
      </c>
      <c r="JW78" s="169" t="e">
        <f t="shared" si="542"/>
        <v>#N/A</v>
      </c>
      <c r="JX78" s="169" t="e">
        <f t="shared" si="543"/>
        <v>#N/A</v>
      </c>
      <c r="JY78" s="169" t="e">
        <f t="shared" si="544"/>
        <v>#N/A</v>
      </c>
      <c r="JZ78" s="169" t="e">
        <f t="shared" si="545"/>
        <v>#N/A</v>
      </c>
      <c r="KA78" s="169" t="e">
        <f t="shared" si="546"/>
        <v>#N/A</v>
      </c>
      <c r="KB78" s="169" t="e">
        <f t="shared" si="547"/>
        <v>#N/A</v>
      </c>
      <c r="KC78" s="169" t="e">
        <f t="shared" si="548"/>
        <v>#N/A</v>
      </c>
      <c r="KD78" s="169" t="e">
        <f t="shared" si="549"/>
        <v>#N/A</v>
      </c>
      <c r="KE78" s="169" t="e">
        <f t="shared" si="550"/>
        <v>#N/A</v>
      </c>
      <c r="KF78" s="169" t="e">
        <f t="shared" si="551"/>
        <v>#N/A</v>
      </c>
      <c r="KG78" s="169" t="e">
        <f t="shared" si="552"/>
        <v>#N/A</v>
      </c>
      <c r="KH78" s="169" t="e">
        <f t="shared" si="553"/>
        <v>#N/A</v>
      </c>
      <c r="KI78" s="169" t="e">
        <f t="shared" si="554"/>
        <v>#N/A</v>
      </c>
      <c r="KJ78" s="169" t="e">
        <f t="shared" si="555"/>
        <v>#N/A</v>
      </c>
      <c r="KK78" s="169" t="e">
        <f t="shared" si="556"/>
        <v>#N/A</v>
      </c>
      <c r="KL78" s="169" t="e">
        <f t="shared" si="557"/>
        <v>#N/A</v>
      </c>
      <c r="KM78" s="169" t="e">
        <f t="shared" si="558"/>
        <v>#N/A</v>
      </c>
      <c r="KN78" s="169" t="e">
        <f t="shared" si="559"/>
        <v>#N/A</v>
      </c>
      <c r="KO78" s="169" t="e">
        <f t="shared" si="560"/>
        <v>#N/A</v>
      </c>
      <c r="KP78" s="169" t="e">
        <f t="shared" si="561"/>
        <v>#N/A</v>
      </c>
      <c r="KQ78" s="169" t="e">
        <f t="shared" si="562"/>
        <v>#N/A</v>
      </c>
      <c r="KR78" s="169" t="e">
        <f t="shared" si="563"/>
        <v>#N/A</v>
      </c>
      <c r="KS78" s="169" t="e">
        <f t="shared" si="564"/>
        <v>#N/A</v>
      </c>
      <c r="KT78" s="169" t="e">
        <f t="shared" si="565"/>
        <v>#N/A</v>
      </c>
      <c r="KU78" s="169" t="e">
        <f t="shared" si="566"/>
        <v>#N/A</v>
      </c>
      <c r="KV78" s="169" t="e">
        <f t="shared" si="567"/>
        <v>#N/A</v>
      </c>
      <c r="KW78" s="169" t="e">
        <f t="shared" si="568"/>
        <v>#N/A</v>
      </c>
      <c r="KX78" s="169" t="e">
        <f t="shared" si="569"/>
        <v>#N/A</v>
      </c>
      <c r="KY78" s="169" t="e">
        <f t="shared" si="570"/>
        <v>#N/A</v>
      </c>
      <c r="KZ78" s="169" t="e">
        <f t="shared" si="571"/>
        <v>#N/A</v>
      </c>
      <c r="LA78" s="169" t="e">
        <f t="shared" si="572"/>
        <v>#N/A</v>
      </c>
      <c r="LB78" s="169" t="e">
        <f t="shared" si="573"/>
        <v>#N/A</v>
      </c>
      <c r="LC78" s="169" t="e">
        <f t="shared" si="574"/>
        <v>#N/A</v>
      </c>
      <c r="LD78" s="169" t="e">
        <f t="shared" si="575"/>
        <v>#N/A</v>
      </c>
      <c r="LE78" s="169" t="e">
        <f t="shared" si="576"/>
        <v>#N/A</v>
      </c>
      <c r="LF78" s="169" t="e">
        <f t="shared" si="577"/>
        <v>#N/A</v>
      </c>
      <c r="LG78" s="169" t="e">
        <f t="shared" si="578"/>
        <v>#N/A</v>
      </c>
      <c r="LH78" s="169" t="e">
        <f t="shared" si="579"/>
        <v>#N/A</v>
      </c>
      <c r="LI78" s="169" t="e">
        <f t="shared" si="580"/>
        <v>#N/A</v>
      </c>
      <c r="LJ78" s="169" t="e">
        <f t="shared" si="581"/>
        <v>#N/A</v>
      </c>
      <c r="LK78" s="169" t="e">
        <f t="shared" si="582"/>
        <v>#N/A</v>
      </c>
      <c r="LL78" s="169" t="e">
        <f t="shared" si="583"/>
        <v>#N/A</v>
      </c>
      <c r="LM78" s="169" t="e">
        <f t="shared" si="584"/>
        <v>#N/A</v>
      </c>
      <c r="LN78" s="169" t="e">
        <f t="shared" si="585"/>
        <v>#N/A</v>
      </c>
      <c r="LO78" s="169" t="e">
        <f t="shared" si="586"/>
        <v>#N/A</v>
      </c>
      <c r="LP78" s="169" t="e">
        <f t="shared" si="587"/>
        <v>#N/A</v>
      </c>
      <c r="LQ78" s="169" t="e">
        <f t="shared" si="588"/>
        <v>#N/A</v>
      </c>
      <c r="LR78" s="169" t="e">
        <f t="shared" si="589"/>
        <v>#N/A</v>
      </c>
      <c r="LS78" s="169" t="e">
        <f t="shared" si="590"/>
        <v>#N/A</v>
      </c>
      <c r="LT78" s="169" t="e">
        <f t="shared" si="591"/>
        <v>#N/A</v>
      </c>
      <c r="LU78" s="169" t="e">
        <f t="shared" si="592"/>
        <v>#N/A</v>
      </c>
      <c r="LV78" s="169" t="e">
        <f t="shared" si="593"/>
        <v>#N/A</v>
      </c>
      <c r="LW78" s="169" t="e">
        <f t="shared" si="594"/>
        <v>#N/A</v>
      </c>
      <c r="LX78" s="169" t="e">
        <f t="shared" si="595"/>
        <v>#N/A</v>
      </c>
      <c r="LY78" s="169" t="e">
        <f t="shared" si="596"/>
        <v>#N/A</v>
      </c>
      <c r="LZ78" s="169" t="e">
        <f t="shared" si="597"/>
        <v>#N/A</v>
      </c>
      <c r="MA78" s="169" t="e">
        <f t="shared" si="598"/>
        <v>#N/A</v>
      </c>
      <c r="MB78" s="169" t="e">
        <f t="shared" si="599"/>
        <v>#N/A</v>
      </c>
      <c r="MC78" s="169" t="e">
        <f t="shared" si="600"/>
        <v>#N/A</v>
      </c>
      <c r="MD78" s="169" t="e">
        <f t="shared" si="601"/>
        <v>#N/A</v>
      </c>
      <c r="ME78" s="169" t="e">
        <f t="shared" si="602"/>
        <v>#N/A</v>
      </c>
      <c r="MF78" s="169" t="e">
        <f t="shared" si="603"/>
        <v>#N/A</v>
      </c>
      <c r="MG78" s="169" t="e">
        <f t="shared" si="604"/>
        <v>#N/A</v>
      </c>
      <c r="MH78" s="169" t="e">
        <f t="shared" si="605"/>
        <v>#N/A</v>
      </c>
      <c r="MI78" s="169" t="e">
        <f t="shared" si="606"/>
        <v>#N/A</v>
      </c>
      <c r="MJ78" s="169" t="e">
        <f t="shared" si="607"/>
        <v>#N/A</v>
      </c>
      <c r="MK78" s="169" t="e">
        <f t="shared" si="608"/>
        <v>#N/A</v>
      </c>
      <c r="ML78" s="169" t="e">
        <f t="shared" si="609"/>
        <v>#N/A</v>
      </c>
      <c r="MM78" s="169" t="e">
        <f t="shared" si="610"/>
        <v>#N/A</v>
      </c>
      <c r="MN78" s="169" t="e">
        <f t="shared" si="611"/>
        <v>#N/A</v>
      </c>
      <c r="MO78" s="169" t="e">
        <f t="shared" si="612"/>
        <v>#N/A</v>
      </c>
      <c r="MP78" s="169" t="e">
        <f t="shared" si="613"/>
        <v>#N/A</v>
      </c>
      <c r="MQ78" s="169" t="e">
        <f t="shared" si="614"/>
        <v>#N/A</v>
      </c>
      <c r="MR78" s="169" t="e">
        <f t="shared" si="615"/>
        <v>#N/A</v>
      </c>
      <c r="MS78" s="169" t="e">
        <f t="shared" si="616"/>
        <v>#N/A</v>
      </c>
      <c r="MT78" s="169" t="e">
        <f t="shared" si="617"/>
        <v>#N/A</v>
      </c>
      <c r="MU78" s="169" t="e">
        <f t="shared" si="618"/>
        <v>#N/A</v>
      </c>
      <c r="MV78" s="169" t="e">
        <f t="shared" si="619"/>
        <v>#N/A</v>
      </c>
      <c r="MW78" s="169" t="e">
        <f t="shared" si="620"/>
        <v>#N/A</v>
      </c>
      <c r="MX78" s="169" t="e">
        <f t="shared" si="621"/>
        <v>#N/A</v>
      </c>
      <c r="MY78" s="169" t="e">
        <f t="shared" si="622"/>
        <v>#N/A</v>
      </c>
      <c r="MZ78" s="169" t="e">
        <f t="shared" si="623"/>
        <v>#N/A</v>
      </c>
      <c r="NA78" s="169" t="e">
        <f t="shared" si="624"/>
        <v>#N/A</v>
      </c>
      <c r="NB78" s="169" t="e">
        <f t="shared" si="625"/>
        <v>#N/A</v>
      </c>
      <c r="NC78" s="169" t="e">
        <f t="shared" si="626"/>
        <v>#N/A</v>
      </c>
      <c r="ND78" s="169" t="e">
        <f t="shared" si="627"/>
        <v>#N/A</v>
      </c>
      <c r="NE78" s="169" t="e">
        <f t="shared" si="628"/>
        <v>#N/A</v>
      </c>
      <c r="NF78" s="169" t="e">
        <f t="shared" si="629"/>
        <v>#N/A</v>
      </c>
      <c r="NG78" s="169" t="e">
        <f t="shared" si="630"/>
        <v>#N/A</v>
      </c>
      <c r="NH78" s="169" t="e">
        <f t="shared" si="631"/>
        <v>#N/A</v>
      </c>
      <c r="NI78" s="169" t="e">
        <f t="shared" si="632"/>
        <v>#N/A</v>
      </c>
      <c r="NJ78" s="169" t="e">
        <f t="shared" si="633"/>
        <v>#N/A</v>
      </c>
      <c r="NK78" s="169" t="e">
        <f t="shared" si="634"/>
        <v>#N/A</v>
      </c>
      <c r="NL78" s="169" t="e">
        <f t="shared" si="635"/>
        <v>#N/A</v>
      </c>
      <c r="NM78" s="169" t="e">
        <f t="shared" si="636"/>
        <v>#N/A</v>
      </c>
      <c r="NN78" s="169" t="e">
        <f t="shared" si="637"/>
        <v>#N/A</v>
      </c>
      <c r="NO78" s="169" t="e">
        <f t="shared" si="638"/>
        <v>#N/A</v>
      </c>
      <c r="NP78" s="169" t="e">
        <f t="shared" si="639"/>
        <v>#N/A</v>
      </c>
      <c r="NQ78" s="169" t="e">
        <f t="shared" si="640"/>
        <v>#N/A</v>
      </c>
      <c r="NR78" s="169" t="e">
        <f t="shared" si="641"/>
        <v>#N/A</v>
      </c>
      <c r="NS78" s="169" t="e">
        <f t="shared" si="642"/>
        <v>#N/A</v>
      </c>
      <c r="NT78" s="169" t="e">
        <f t="shared" si="643"/>
        <v>#N/A</v>
      </c>
      <c r="NU78" s="169" t="e">
        <f t="shared" si="644"/>
        <v>#N/A</v>
      </c>
      <c r="NV78" s="169" t="e">
        <f t="shared" si="645"/>
        <v>#N/A</v>
      </c>
      <c r="NW78" s="169" t="e">
        <f t="shared" si="646"/>
        <v>#N/A</v>
      </c>
      <c r="NX78" s="169" t="e">
        <f t="shared" si="647"/>
        <v>#N/A</v>
      </c>
      <c r="NY78" s="169" t="e">
        <f t="shared" si="648"/>
        <v>#N/A</v>
      </c>
      <c r="NZ78" s="169" t="e">
        <f t="shared" si="649"/>
        <v>#N/A</v>
      </c>
      <c r="OA78" s="169" t="e">
        <f t="shared" si="650"/>
        <v>#N/A</v>
      </c>
      <c r="OB78" s="169" t="e">
        <f t="shared" si="651"/>
        <v>#N/A</v>
      </c>
      <c r="OC78" s="169" t="e">
        <f t="shared" si="652"/>
        <v>#N/A</v>
      </c>
      <c r="OD78" s="169" t="e">
        <f t="shared" si="653"/>
        <v>#N/A</v>
      </c>
      <c r="OE78" s="169" t="e">
        <f t="shared" si="654"/>
        <v>#N/A</v>
      </c>
      <c r="OF78" s="169" t="e">
        <f t="shared" si="655"/>
        <v>#N/A</v>
      </c>
      <c r="OG78" s="169" t="e">
        <f t="shared" si="656"/>
        <v>#N/A</v>
      </c>
      <c r="OH78" s="169" t="e">
        <f t="shared" si="657"/>
        <v>#N/A</v>
      </c>
      <c r="OI78" s="169" t="e">
        <f t="shared" si="658"/>
        <v>#N/A</v>
      </c>
      <c r="OJ78" s="169" t="e">
        <f t="shared" si="659"/>
        <v>#N/A</v>
      </c>
      <c r="OK78" s="169" t="e">
        <f t="shared" si="660"/>
        <v>#N/A</v>
      </c>
      <c r="OL78" s="169" t="e">
        <f t="shared" si="661"/>
        <v>#N/A</v>
      </c>
      <c r="OM78" s="169" t="e">
        <f t="shared" si="662"/>
        <v>#N/A</v>
      </c>
      <c r="ON78" s="169" t="e">
        <f t="shared" si="663"/>
        <v>#N/A</v>
      </c>
      <c r="OO78" s="169" t="e">
        <f t="shared" si="664"/>
        <v>#N/A</v>
      </c>
      <c r="OP78" s="169" t="e">
        <f t="shared" si="665"/>
        <v>#N/A</v>
      </c>
      <c r="OQ78" s="169" t="e">
        <f t="shared" si="666"/>
        <v>#N/A</v>
      </c>
      <c r="OR78" s="169" t="e">
        <f t="shared" si="667"/>
        <v>#N/A</v>
      </c>
      <c r="OS78" s="169" t="e">
        <f t="shared" si="668"/>
        <v>#N/A</v>
      </c>
      <c r="OT78" s="169" t="e">
        <f t="shared" si="669"/>
        <v>#N/A</v>
      </c>
      <c r="OU78" s="169" t="e">
        <f t="shared" si="670"/>
        <v>#N/A</v>
      </c>
      <c r="OV78" s="169" t="e">
        <f t="shared" si="671"/>
        <v>#N/A</v>
      </c>
      <c r="OW78" s="169" t="e">
        <f t="shared" si="672"/>
        <v>#N/A</v>
      </c>
      <c r="OX78" s="169" t="e">
        <f t="shared" si="673"/>
        <v>#N/A</v>
      </c>
      <c r="OY78" s="169" t="e">
        <f t="shared" si="674"/>
        <v>#N/A</v>
      </c>
      <c r="OZ78" s="169" t="e">
        <f t="shared" si="675"/>
        <v>#N/A</v>
      </c>
      <c r="PA78" s="169" t="e">
        <f t="shared" si="676"/>
        <v>#N/A</v>
      </c>
      <c r="PB78" s="169" t="e">
        <f t="shared" si="677"/>
        <v>#N/A</v>
      </c>
      <c r="PC78" s="169" t="e">
        <f t="shared" si="678"/>
        <v>#N/A</v>
      </c>
      <c r="PD78" s="169" t="e">
        <f t="shared" si="679"/>
        <v>#N/A</v>
      </c>
      <c r="PE78" s="169" t="e">
        <f t="shared" si="680"/>
        <v>#N/A</v>
      </c>
      <c r="PF78" s="169" t="e">
        <f t="shared" si="681"/>
        <v>#N/A</v>
      </c>
      <c r="PG78" s="169" t="e">
        <f t="shared" si="682"/>
        <v>#N/A</v>
      </c>
      <c r="PH78" s="169" t="e">
        <f t="shared" si="683"/>
        <v>#N/A</v>
      </c>
    </row>
    <row r="79" spans="1:424" hidden="1" x14ac:dyDescent="0.75">
      <c r="A79" s="4">
        <v>76</v>
      </c>
      <c r="B79" s="96" t="str">
        <f t="shared" si="684"/>
        <v/>
      </c>
      <c r="C79" s="95"/>
      <c r="D79" s="96" t="str">
        <f t="shared" si="685"/>
        <v/>
      </c>
      <c r="E79" s="124" t="str">
        <f t="shared" si="480"/>
        <v/>
      </c>
      <c r="F79" s="124" t="str">
        <f t="shared" si="481"/>
        <v/>
      </c>
      <c r="G79" s="73" t="str">
        <f t="shared" si="686"/>
        <v/>
      </c>
      <c r="H79" s="23"/>
      <c r="I79" s="57"/>
      <c r="J79" s="280"/>
      <c r="K79" s="74" t="str">
        <f>IF(AND(B79&gt;0,C79&gt;0,D79&gt;0),IF(ISBLANK(J79),IF(ISBLANK(H79),"",(D79-B79)*VLOOKUP(H79,VLookups!$A$4:$B$13,2,FALSE)),J79),"")</f>
        <v/>
      </c>
      <c r="L79" s="75" t="str">
        <f t="shared" si="482"/>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687"/>
        <v/>
      </c>
      <c r="W79" s="49" t="str">
        <f t="shared" si="688"/>
        <v/>
      </c>
      <c r="X79" s="49" t="str">
        <f t="shared" si="702"/>
        <v/>
      </c>
      <c r="Y79" s="49" t="str">
        <f t="shared" si="702"/>
        <v/>
      </c>
      <c r="Z79" s="49" t="str">
        <f t="shared" si="702"/>
        <v/>
      </c>
      <c r="AA79" s="49" t="str">
        <f t="shared" si="702"/>
        <v/>
      </c>
      <c r="AB79" s="49" t="str">
        <f t="shared" si="702"/>
        <v/>
      </c>
      <c r="AC79" s="49" t="str">
        <f t="shared" si="702"/>
        <v/>
      </c>
      <c r="AD79" s="49" t="str">
        <f t="shared" si="702"/>
        <v/>
      </c>
      <c r="AE79" s="49" t="str">
        <f t="shared" si="702"/>
        <v/>
      </c>
      <c r="AF79" s="49" t="str">
        <f t="shared" si="702"/>
        <v/>
      </c>
      <c r="AG79" s="49" t="str">
        <f t="shared" si="702"/>
        <v/>
      </c>
      <c r="AH79" s="49" t="str">
        <f t="shared" si="702"/>
        <v/>
      </c>
      <c r="AI79" s="49" t="str">
        <f t="shared" si="702"/>
        <v/>
      </c>
      <c r="AJ79" s="49" t="str">
        <f t="shared" si="702"/>
        <v/>
      </c>
      <c r="AK79" s="49" t="str">
        <f t="shared" si="702"/>
        <v/>
      </c>
      <c r="AL79" s="49" t="str">
        <f t="shared" si="702"/>
        <v/>
      </c>
      <c r="AM79" s="49" t="str">
        <f t="shared" si="702"/>
        <v/>
      </c>
      <c r="AN79" s="49" t="str">
        <f t="shared" si="702"/>
        <v/>
      </c>
      <c r="AO79" s="49" t="str">
        <f t="shared" si="702"/>
        <v/>
      </c>
      <c r="AP79" s="49" t="str">
        <f t="shared" si="702"/>
        <v/>
      </c>
      <c r="AQ79" s="49" t="str">
        <f t="shared" si="702"/>
        <v/>
      </c>
      <c r="AR79" s="49" t="str">
        <f t="shared" si="702"/>
        <v/>
      </c>
      <c r="AS79" s="49" t="str">
        <f t="shared" si="702"/>
        <v/>
      </c>
      <c r="AT79" s="49" t="str">
        <f t="shared" si="702"/>
        <v/>
      </c>
      <c r="AU79" s="49" t="str">
        <f t="shared" si="702"/>
        <v/>
      </c>
      <c r="AV79" s="49" t="str">
        <f t="shared" si="702"/>
        <v/>
      </c>
      <c r="AW79" s="49" t="str">
        <f t="shared" si="702"/>
        <v/>
      </c>
      <c r="AX79" s="49" t="str">
        <f t="shared" si="702"/>
        <v/>
      </c>
      <c r="AY79" s="49" t="str">
        <f t="shared" si="702"/>
        <v/>
      </c>
      <c r="AZ79" s="49" t="str">
        <f t="shared" si="702"/>
        <v/>
      </c>
      <c r="BA79" s="49" t="str">
        <f t="shared" si="702"/>
        <v/>
      </c>
      <c r="BB79" s="49" t="str">
        <f t="shared" si="702"/>
        <v/>
      </c>
      <c r="BC79" s="49" t="str">
        <f t="shared" si="702"/>
        <v/>
      </c>
      <c r="BD79" s="49" t="str">
        <f t="shared" si="702"/>
        <v/>
      </c>
      <c r="BE79" s="49" t="str">
        <f t="shared" si="702"/>
        <v/>
      </c>
      <c r="BF79" s="49" t="str">
        <f t="shared" si="702"/>
        <v/>
      </c>
      <c r="BG79" s="49" t="str">
        <f t="shared" si="702"/>
        <v/>
      </c>
      <c r="BH79" s="49" t="str">
        <f t="shared" si="702"/>
        <v/>
      </c>
      <c r="BI79" s="49" t="str">
        <f t="shared" si="702"/>
        <v/>
      </c>
      <c r="BJ79" s="49" t="str">
        <f t="shared" si="702"/>
        <v/>
      </c>
      <c r="BK79" s="49" t="str">
        <f t="shared" si="702"/>
        <v/>
      </c>
      <c r="BL79" s="49" t="str">
        <f t="shared" si="702"/>
        <v/>
      </c>
      <c r="BM79" s="49" t="str">
        <f t="shared" si="702"/>
        <v/>
      </c>
      <c r="BN79" s="49" t="str">
        <f t="shared" si="702"/>
        <v/>
      </c>
      <c r="BO79" s="49" t="str">
        <f t="shared" si="702"/>
        <v/>
      </c>
      <c r="BP79" s="49" t="str">
        <f t="shared" si="702"/>
        <v/>
      </c>
      <c r="BQ79" s="49" t="str">
        <f t="shared" si="702"/>
        <v/>
      </c>
      <c r="BR79" s="49" t="str">
        <f t="shared" si="702"/>
        <v/>
      </c>
      <c r="BS79" s="49" t="str">
        <f t="shared" si="702"/>
        <v/>
      </c>
      <c r="BT79" s="49" t="str">
        <f t="shared" si="702"/>
        <v/>
      </c>
      <c r="BU79" s="49" t="str">
        <f t="shared" si="702"/>
        <v/>
      </c>
      <c r="BV79" s="49" t="str">
        <f t="shared" si="702"/>
        <v/>
      </c>
      <c r="BW79" s="49" t="str">
        <f t="shared" si="702"/>
        <v/>
      </c>
      <c r="BX79" s="49" t="str">
        <f t="shared" si="702"/>
        <v/>
      </c>
      <c r="BY79" s="49" t="str">
        <f t="shared" si="702"/>
        <v/>
      </c>
      <c r="BZ79" s="49" t="str">
        <f t="shared" si="702"/>
        <v/>
      </c>
      <c r="CA79" s="49" t="str">
        <f t="shared" si="702"/>
        <v/>
      </c>
      <c r="CB79" s="49" t="str">
        <f t="shared" si="702"/>
        <v/>
      </c>
      <c r="CC79" s="49" t="str">
        <f t="shared" si="702"/>
        <v/>
      </c>
      <c r="CD79" s="49" t="str">
        <f t="shared" si="702"/>
        <v/>
      </c>
      <c r="CE79" s="49" t="str">
        <f t="shared" si="702"/>
        <v/>
      </c>
      <c r="CF79" s="49" t="str">
        <f t="shared" si="702"/>
        <v/>
      </c>
      <c r="CG79" s="49" t="str">
        <f t="shared" si="702"/>
        <v/>
      </c>
      <c r="CH79" s="49" t="str">
        <f t="shared" si="702"/>
        <v/>
      </c>
      <c r="CI79" s="49" t="str">
        <f t="shared" si="702"/>
        <v/>
      </c>
      <c r="CJ79" s="49" t="str">
        <f t="shared" si="700"/>
        <v/>
      </c>
      <c r="CK79" s="49" t="str">
        <f t="shared" si="700"/>
        <v/>
      </c>
      <c r="CL79" s="49" t="str">
        <f t="shared" si="700"/>
        <v/>
      </c>
      <c r="CM79" s="49" t="str">
        <f t="shared" si="700"/>
        <v/>
      </c>
      <c r="CN79" s="49" t="str">
        <f t="shared" si="700"/>
        <v/>
      </c>
      <c r="CO79" s="49" t="str">
        <f t="shared" si="700"/>
        <v/>
      </c>
      <c r="CP79" s="49" t="str">
        <f t="shared" si="700"/>
        <v/>
      </c>
      <c r="CQ79" s="49" t="str">
        <f t="shared" si="700"/>
        <v/>
      </c>
      <c r="CR79" s="49" t="str">
        <f t="shared" si="700"/>
        <v/>
      </c>
      <c r="CS79" s="49" t="str">
        <f t="shared" si="700"/>
        <v/>
      </c>
      <c r="CT79" s="49" t="str">
        <f t="shared" si="700"/>
        <v/>
      </c>
      <c r="CU79" s="49" t="str">
        <f t="shared" si="700"/>
        <v/>
      </c>
      <c r="CV79" s="49" t="str">
        <f t="shared" si="700"/>
        <v/>
      </c>
      <c r="CW79" s="49" t="str">
        <f t="shared" si="700"/>
        <v/>
      </c>
      <c r="CX79" s="49" t="str">
        <f t="shared" si="700"/>
        <v/>
      </c>
      <c r="CY79" s="49" t="str">
        <f t="shared" si="700"/>
        <v/>
      </c>
      <c r="CZ79" s="49" t="str">
        <f t="shared" si="700"/>
        <v/>
      </c>
      <c r="DA79" s="49" t="str">
        <f t="shared" si="700"/>
        <v/>
      </c>
      <c r="DB79" s="49" t="str">
        <f t="shared" si="700"/>
        <v/>
      </c>
      <c r="DC79" s="49" t="str">
        <f t="shared" si="700"/>
        <v/>
      </c>
      <c r="DD79" s="49" t="str">
        <f t="shared" si="700"/>
        <v/>
      </c>
      <c r="DE79" s="49" t="str">
        <f t="shared" si="700"/>
        <v/>
      </c>
      <c r="DF79" s="49" t="str">
        <f t="shared" si="700"/>
        <v/>
      </c>
      <c r="DG79" s="49" t="str">
        <f t="shared" si="700"/>
        <v/>
      </c>
      <c r="DH79" s="49" t="str">
        <f t="shared" si="700"/>
        <v/>
      </c>
      <c r="DI79" s="49" t="str">
        <f t="shared" si="700"/>
        <v/>
      </c>
      <c r="DJ79" s="49" t="str">
        <f t="shared" si="700"/>
        <v/>
      </c>
      <c r="DK79" s="49" t="str">
        <f t="shared" si="700"/>
        <v/>
      </c>
      <c r="DL79" s="49" t="str">
        <f t="shared" si="700"/>
        <v/>
      </c>
      <c r="DM79" s="49" t="str">
        <f t="shared" si="700"/>
        <v/>
      </c>
      <c r="DN79" s="49" t="str">
        <f t="shared" si="700"/>
        <v/>
      </c>
      <c r="DO79" s="49" t="str">
        <f t="shared" si="700"/>
        <v/>
      </c>
      <c r="DP79" s="49" t="str">
        <f t="shared" si="700"/>
        <v/>
      </c>
      <c r="DQ79" s="49" t="str">
        <f t="shared" si="700"/>
        <v/>
      </c>
      <c r="DR79" s="49" t="str">
        <f t="shared" si="700"/>
        <v/>
      </c>
      <c r="DS79" s="183" t="str">
        <f t="shared" si="690"/>
        <v/>
      </c>
      <c r="DT79" s="49" t="str">
        <f t="shared" si="691"/>
        <v/>
      </c>
      <c r="DU79" s="49" t="str">
        <f t="shared" si="703"/>
        <v/>
      </c>
      <c r="DV79" s="49" t="str">
        <f t="shared" si="703"/>
        <v/>
      </c>
      <c r="DW79" s="49" t="str">
        <f t="shared" si="703"/>
        <v/>
      </c>
      <c r="DX79" s="49" t="str">
        <f t="shared" si="703"/>
        <v/>
      </c>
      <c r="DY79" s="49" t="str">
        <f t="shared" si="703"/>
        <v/>
      </c>
      <c r="DZ79" s="49" t="str">
        <f t="shared" si="703"/>
        <v/>
      </c>
      <c r="EA79" s="49" t="str">
        <f t="shared" si="703"/>
        <v/>
      </c>
      <c r="EB79" s="49" t="str">
        <f t="shared" si="703"/>
        <v/>
      </c>
      <c r="EC79" s="49" t="str">
        <f t="shared" si="703"/>
        <v/>
      </c>
      <c r="ED79" s="49" t="str">
        <f t="shared" si="703"/>
        <v/>
      </c>
      <c r="EE79" s="49" t="str">
        <f t="shared" si="703"/>
        <v/>
      </c>
      <c r="EF79" s="49" t="str">
        <f t="shared" si="703"/>
        <v/>
      </c>
      <c r="EG79" s="49" t="str">
        <f t="shared" si="703"/>
        <v/>
      </c>
      <c r="EH79" s="49" t="str">
        <f t="shared" si="703"/>
        <v/>
      </c>
      <c r="EI79" s="49" t="str">
        <f t="shared" si="703"/>
        <v/>
      </c>
      <c r="EJ79" s="49" t="str">
        <f t="shared" si="703"/>
        <v/>
      </c>
      <c r="EK79" s="49" t="str">
        <f t="shared" si="703"/>
        <v/>
      </c>
      <c r="EL79" s="49" t="str">
        <f t="shared" si="703"/>
        <v/>
      </c>
      <c r="EM79" s="49" t="str">
        <f t="shared" si="703"/>
        <v/>
      </c>
      <c r="EN79" s="49" t="str">
        <f t="shared" si="703"/>
        <v/>
      </c>
      <c r="EO79" s="49" t="str">
        <f t="shared" si="703"/>
        <v/>
      </c>
      <c r="EP79" s="49" t="str">
        <f t="shared" si="703"/>
        <v/>
      </c>
      <c r="EQ79" s="49" t="str">
        <f t="shared" si="703"/>
        <v/>
      </c>
      <c r="ER79" s="49" t="str">
        <f t="shared" si="703"/>
        <v/>
      </c>
      <c r="ES79" s="49" t="str">
        <f t="shared" si="703"/>
        <v/>
      </c>
      <c r="ET79" s="49" t="str">
        <f t="shared" si="703"/>
        <v/>
      </c>
      <c r="EU79" s="49" t="str">
        <f t="shared" si="703"/>
        <v/>
      </c>
      <c r="EV79" s="49" t="str">
        <f t="shared" si="703"/>
        <v/>
      </c>
      <c r="EW79" s="49" t="str">
        <f t="shared" si="703"/>
        <v/>
      </c>
      <c r="EX79" s="49" t="str">
        <f t="shared" si="703"/>
        <v/>
      </c>
      <c r="EY79" s="49" t="str">
        <f t="shared" si="703"/>
        <v/>
      </c>
      <c r="EZ79" s="49" t="str">
        <f t="shared" si="703"/>
        <v/>
      </c>
      <c r="FA79" s="49" t="str">
        <f t="shared" si="703"/>
        <v/>
      </c>
      <c r="FB79" s="49" t="str">
        <f t="shared" si="703"/>
        <v/>
      </c>
      <c r="FC79" s="49" t="str">
        <f t="shared" si="703"/>
        <v/>
      </c>
      <c r="FD79" s="49" t="str">
        <f t="shared" si="703"/>
        <v/>
      </c>
      <c r="FE79" s="49" t="str">
        <f t="shared" si="703"/>
        <v/>
      </c>
      <c r="FF79" s="49" t="str">
        <f t="shared" si="703"/>
        <v/>
      </c>
      <c r="FG79" s="49" t="str">
        <f t="shared" si="703"/>
        <v/>
      </c>
      <c r="FH79" s="49" t="str">
        <f t="shared" si="703"/>
        <v/>
      </c>
      <c r="FI79" s="49" t="str">
        <f t="shared" si="703"/>
        <v/>
      </c>
      <c r="FJ79" s="49" t="str">
        <f t="shared" si="703"/>
        <v/>
      </c>
      <c r="FK79" s="49" t="str">
        <f t="shared" si="703"/>
        <v/>
      </c>
      <c r="FL79" s="49" t="str">
        <f t="shared" si="703"/>
        <v/>
      </c>
      <c r="FM79" s="49" t="str">
        <f t="shared" si="703"/>
        <v/>
      </c>
      <c r="FN79" s="49" t="str">
        <f t="shared" si="703"/>
        <v/>
      </c>
      <c r="FO79" s="49" t="str">
        <f t="shared" si="703"/>
        <v/>
      </c>
      <c r="FP79" s="49" t="str">
        <f t="shared" si="703"/>
        <v/>
      </c>
      <c r="FQ79" s="49" t="str">
        <f t="shared" si="703"/>
        <v/>
      </c>
      <c r="FR79" s="49" t="str">
        <f t="shared" si="703"/>
        <v/>
      </c>
      <c r="FS79" s="49" t="str">
        <f t="shared" si="703"/>
        <v/>
      </c>
      <c r="FT79" s="49" t="str">
        <f t="shared" si="703"/>
        <v/>
      </c>
      <c r="FU79" s="49" t="str">
        <f t="shared" si="703"/>
        <v/>
      </c>
      <c r="FV79" s="49" t="str">
        <f t="shared" si="703"/>
        <v/>
      </c>
      <c r="FW79" s="49" t="str">
        <f t="shared" si="703"/>
        <v/>
      </c>
      <c r="FX79" s="49" t="str">
        <f t="shared" si="703"/>
        <v/>
      </c>
      <c r="FY79" s="49" t="str">
        <f t="shared" si="703"/>
        <v/>
      </c>
      <c r="FZ79" s="49" t="str">
        <f t="shared" si="703"/>
        <v/>
      </c>
      <c r="GA79" s="49" t="str">
        <f t="shared" si="703"/>
        <v/>
      </c>
      <c r="GB79" s="49" t="str">
        <f t="shared" si="703"/>
        <v/>
      </c>
      <c r="GC79" s="49" t="str">
        <f t="shared" si="703"/>
        <v/>
      </c>
      <c r="GD79" s="49" t="str">
        <f t="shared" si="703"/>
        <v/>
      </c>
      <c r="GE79" s="49" t="str">
        <f t="shared" si="703"/>
        <v/>
      </c>
      <c r="GF79" s="49" t="str">
        <f t="shared" si="703"/>
        <v/>
      </c>
      <c r="GG79" s="49" t="str">
        <f t="shared" si="701"/>
        <v/>
      </c>
      <c r="GH79" s="49" t="str">
        <f t="shared" si="701"/>
        <v/>
      </c>
      <c r="GI79" s="49" t="str">
        <f t="shared" si="701"/>
        <v/>
      </c>
      <c r="GJ79" s="49" t="str">
        <f t="shared" si="701"/>
        <v/>
      </c>
      <c r="GK79" s="49" t="str">
        <f t="shared" si="701"/>
        <v/>
      </c>
      <c r="GL79" s="49" t="str">
        <f t="shared" si="701"/>
        <v/>
      </c>
      <c r="GM79" s="49" t="str">
        <f t="shared" si="701"/>
        <v/>
      </c>
      <c r="GN79" s="49" t="str">
        <f t="shared" si="701"/>
        <v/>
      </c>
      <c r="GO79" s="49" t="str">
        <f t="shared" si="701"/>
        <v/>
      </c>
      <c r="GP79" s="49" t="str">
        <f t="shared" si="701"/>
        <v/>
      </c>
      <c r="GQ79" s="49" t="str">
        <f t="shared" si="701"/>
        <v/>
      </c>
      <c r="GR79" s="49" t="str">
        <f t="shared" si="701"/>
        <v/>
      </c>
      <c r="GS79" s="49" t="str">
        <f t="shared" si="701"/>
        <v/>
      </c>
      <c r="GT79" s="49" t="str">
        <f t="shared" si="701"/>
        <v/>
      </c>
      <c r="GU79" s="49" t="str">
        <f t="shared" si="701"/>
        <v/>
      </c>
      <c r="GV79" s="49" t="str">
        <f t="shared" si="701"/>
        <v/>
      </c>
      <c r="GW79" s="49" t="str">
        <f t="shared" si="701"/>
        <v/>
      </c>
      <c r="GX79" s="49" t="str">
        <f t="shared" si="701"/>
        <v/>
      </c>
      <c r="GY79" s="49" t="str">
        <f t="shared" si="701"/>
        <v/>
      </c>
      <c r="GZ79" s="49" t="str">
        <f t="shared" si="701"/>
        <v/>
      </c>
      <c r="HA79" s="49" t="str">
        <f t="shared" si="701"/>
        <v/>
      </c>
      <c r="HB79" s="49" t="str">
        <f t="shared" si="701"/>
        <v/>
      </c>
      <c r="HC79" s="49" t="str">
        <f t="shared" si="701"/>
        <v/>
      </c>
      <c r="HD79" s="49" t="str">
        <f t="shared" si="701"/>
        <v/>
      </c>
      <c r="HE79" s="49" t="str">
        <f t="shared" si="701"/>
        <v/>
      </c>
      <c r="HF79" s="49" t="str">
        <f t="shared" si="701"/>
        <v/>
      </c>
      <c r="HG79" s="49" t="str">
        <f t="shared" si="701"/>
        <v/>
      </c>
      <c r="HH79" s="49" t="str">
        <f t="shared" si="701"/>
        <v/>
      </c>
      <c r="HI79" s="49" t="str">
        <f t="shared" si="701"/>
        <v/>
      </c>
      <c r="HJ79" s="49" t="str">
        <f t="shared" si="701"/>
        <v/>
      </c>
      <c r="HK79" s="49" t="str">
        <f t="shared" si="701"/>
        <v/>
      </c>
      <c r="HL79" s="49" t="str">
        <f t="shared" si="701"/>
        <v/>
      </c>
      <c r="HM79" s="49" t="str">
        <f t="shared" si="701"/>
        <v/>
      </c>
      <c r="HN79" s="49" t="str">
        <f t="shared" si="701"/>
        <v/>
      </c>
      <c r="HO79" s="49" t="str">
        <f t="shared" si="701"/>
        <v/>
      </c>
      <c r="HP79" s="169" t="e">
        <f t="shared" si="483"/>
        <v>#N/A</v>
      </c>
      <c r="HQ79" s="169" t="e">
        <f t="shared" si="484"/>
        <v>#N/A</v>
      </c>
      <c r="HR79" s="169" t="e">
        <f t="shared" si="485"/>
        <v>#N/A</v>
      </c>
      <c r="HS79" s="169" t="e">
        <f t="shared" si="486"/>
        <v>#N/A</v>
      </c>
      <c r="HT79" s="169" t="e">
        <f t="shared" si="487"/>
        <v>#N/A</v>
      </c>
      <c r="HU79" s="169" t="e">
        <f t="shared" si="488"/>
        <v>#N/A</v>
      </c>
      <c r="HV79" s="169" t="e">
        <f t="shared" si="489"/>
        <v>#N/A</v>
      </c>
      <c r="HW79" s="169" t="e">
        <f t="shared" si="490"/>
        <v>#N/A</v>
      </c>
      <c r="HX79" s="169" t="e">
        <f t="shared" si="491"/>
        <v>#N/A</v>
      </c>
      <c r="HY79" s="169" t="e">
        <f t="shared" si="492"/>
        <v>#N/A</v>
      </c>
      <c r="HZ79" s="169" t="e">
        <f t="shared" si="493"/>
        <v>#N/A</v>
      </c>
      <c r="IA79" s="169" t="e">
        <f t="shared" si="494"/>
        <v>#N/A</v>
      </c>
      <c r="IB79" s="169" t="e">
        <f t="shared" si="495"/>
        <v>#N/A</v>
      </c>
      <c r="IC79" s="169" t="e">
        <f t="shared" si="496"/>
        <v>#N/A</v>
      </c>
      <c r="ID79" s="169" t="e">
        <f t="shared" si="497"/>
        <v>#N/A</v>
      </c>
      <c r="IE79" s="169" t="e">
        <f t="shared" si="498"/>
        <v>#N/A</v>
      </c>
      <c r="IF79" s="169" t="e">
        <f t="shared" si="499"/>
        <v>#N/A</v>
      </c>
      <c r="IG79" s="169" t="e">
        <f t="shared" si="500"/>
        <v>#N/A</v>
      </c>
      <c r="IH79" s="169" t="e">
        <f t="shared" si="501"/>
        <v>#N/A</v>
      </c>
      <c r="II79" s="169" t="e">
        <f t="shared" si="502"/>
        <v>#N/A</v>
      </c>
      <c r="IJ79" s="169" t="e">
        <f t="shared" si="503"/>
        <v>#N/A</v>
      </c>
      <c r="IK79" s="169" t="e">
        <f t="shared" si="504"/>
        <v>#N/A</v>
      </c>
      <c r="IL79" s="169" t="e">
        <f t="shared" si="505"/>
        <v>#N/A</v>
      </c>
      <c r="IM79" s="169" t="e">
        <f t="shared" si="506"/>
        <v>#N/A</v>
      </c>
      <c r="IN79" s="169" t="e">
        <f t="shared" si="507"/>
        <v>#N/A</v>
      </c>
      <c r="IO79" s="169" t="e">
        <f t="shared" si="508"/>
        <v>#N/A</v>
      </c>
      <c r="IP79" s="169" t="e">
        <f t="shared" si="509"/>
        <v>#N/A</v>
      </c>
      <c r="IQ79" s="169" t="e">
        <f t="shared" si="510"/>
        <v>#N/A</v>
      </c>
      <c r="IR79" s="169" t="e">
        <f t="shared" si="511"/>
        <v>#N/A</v>
      </c>
      <c r="IS79" s="169" t="e">
        <f t="shared" si="512"/>
        <v>#N/A</v>
      </c>
      <c r="IT79" s="169" t="e">
        <f t="shared" si="513"/>
        <v>#N/A</v>
      </c>
      <c r="IU79" s="169" t="e">
        <f t="shared" si="514"/>
        <v>#N/A</v>
      </c>
      <c r="IV79" s="169" t="e">
        <f t="shared" si="515"/>
        <v>#N/A</v>
      </c>
      <c r="IW79" s="169" t="e">
        <f t="shared" si="516"/>
        <v>#N/A</v>
      </c>
      <c r="IX79" s="169" t="e">
        <f t="shared" si="517"/>
        <v>#N/A</v>
      </c>
      <c r="IY79" s="169" t="e">
        <f t="shared" si="518"/>
        <v>#N/A</v>
      </c>
      <c r="IZ79" s="169" t="e">
        <f t="shared" si="519"/>
        <v>#N/A</v>
      </c>
      <c r="JA79" s="169" t="e">
        <f t="shared" si="520"/>
        <v>#N/A</v>
      </c>
      <c r="JB79" s="169" t="e">
        <f t="shared" si="521"/>
        <v>#N/A</v>
      </c>
      <c r="JC79" s="169" t="e">
        <f t="shared" si="522"/>
        <v>#N/A</v>
      </c>
      <c r="JD79" s="169" t="e">
        <f t="shared" si="523"/>
        <v>#N/A</v>
      </c>
      <c r="JE79" s="169" t="e">
        <f t="shared" si="524"/>
        <v>#N/A</v>
      </c>
      <c r="JF79" s="169" t="e">
        <f t="shared" si="525"/>
        <v>#N/A</v>
      </c>
      <c r="JG79" s="169" t="e">
        <f t="shared" si="526"/>
        <v>#N/A</v>
      </c>
      <c r="JH79" s="169" t="e">
        <f t="shared" si="527"/>
        <v>#N/A</v>
      </c>
      <c r="JI79" s="169" t="e">
        <f t="shared" si="528"/>
        <v>#N/A</v>
      </c>
      <c r="JJ79" s="169" t="e">
        <f t="shared" si="529"/>
        <v>#N/A</v>
      </c>
      <c r="JK79" s="169" t="e">
        <f t="shared" si="530"/>
        <v>#N/A</v>
      </c>
      <c r="JL79" s="169" t="e">
        <f t="shared" si="531"/>
        <v>#N/A</v>
      </c>
      <c r="JM79" s="169" t="e">
        <f t="shared" si="532"/>
        <v>#N/A</v>
      </c>
      <c r="JN79" s="169" t="e">
        <f t="shared" si="533"/>
        <v>#N/A</v>
      </c>
      <c r="JO79" s="169" t="e">
        <f t="shared" si="534"/>
        <v>#N/A</v>
      </c>
      <c r="JP79" s="169" t="e">
        <f t="shared" si="535"/>
        <v>#N/A</v>
      </c>
      <c r="JQ79" s="169" t="e">
        <f t="shared" si="536"/>
        <v>#N/A</v>
      </c>
      <c r="JR79" s="169" t="e">
        <f t="shared" si="537"/>
        <v>#N/A</v>
      </c>
      <c r="JS79" s="169" t="e">
        <f t="shared" si="538"/>
        <v>#N/A</v>
      </c>
      <c r="JT79" s="169" t="e">
        <f t="shared" si="539"/>
        <v>#N/A</v>
      </c>
      <c r="JU79" s="169" t="e">
        <f t="shared" si="540"/>
        <v>#N/A</v>
      </c>
      <c r="JV79" s="169" t="e">
        <f t="shared" si="541"/>
        <v>#N/A</v>
      </c>
      <c r="JW79" s="169" t="e">
        <f t="shared" si="542"/>
        <v>#N/A</v>
      </c>
      <c r="JX79" s="169" t="e">
        <f t="shared" si="543"/>
        <v>#N/A</v>
      </c>
      <c r="JY79" s="169" t="e">
        <f t="shared" si="544"/>
        <v>#N/A</v>
      </c>
      <c r="JZ79" s="169" t="e">
        <f t="shared" si="545"/>
        <v>#N/A</v>
      </c>
      <c r="KA79" s="169" t="e">
        <f t="shared" si="546"/>
        <v>#N/A</v>
      </c>
      <c r="KB79" s="169" t="e">
        <f t="shared" si="547"/>
        <v>#N/A</v>
      </c>
      <c r="KC79" s="169" t="e">
        <f t="shared" si="548"/>
        <v>#N/A</v>
      </c>
      <c r="KD79" s="169" t="e">
        <f t="shared" si="549"/>
        <v>#N/A</v>
      </c>
      <c r="KE79" s="169" t="e">
        <f t="shared" si="550"/>
        <v>#N/A</v>
      </c>
      <c r="KF79" s="169" t="e">
        <f t="shared" si="551"/>
        <v>#N/A</v>
      </c>
      <c r="KG79" s="169" t="e">
        <f t="shared" si="552"/>
        <v>#N/A</v>
      </c>
      <c r="KH79" s="169" t="e">
        <f t="shared" si="553"/>
        <v>#N/A</v>
      </c>
      <c r="KI79" s="169" t="e">
        <f t="shared" si="554"/>
        <v>#N/A</v>
      </c>
      <c r="KJ79" s="169" t="e">
        <f t="shared" si="555"/>
        <v>#N/A</v>
      </c>
      <c r="KK79" s="169" t="e">
        <f t="shared" si="556"/>
        <v>#N/A</v>
      </c>
      <c r="KL79" s="169" t="e">
        <f t="shared" si="557"/>
        <v>#N/A</v>
      </c>
      <c r="KM79" s="169" t="e">
        <f t="shared" si="558"/>
        <v>#N/A</v>
      </c>
      <c r="KN79" s="169" t="e">
        <f t="shared" si="559"/>
        <v>#N/A</v>
      </c>
      <c r="KO79" s="169" t="e">
        <f t="shared" si="560"/>
        <v>#N/A</v>
      </c>
      <c r="KP79" s="169" t="e">
        <f t="shared" si="561"/>
        <v>#N/A</v>
      </c>
      <c r="KQ79" s="169" t="e">
        <f t="shared" si="562"/>
        <v>#N/A</v>
      </c>
      <c r="KR79" s="169" t="e">
        <f t="shared" si="563"/>
        <v>#N/A</v>
      </c>
      <c r="KS79" s="169" t="e">
        <f t="shared" si="564"/>
        <v>#N/A</v>
      </c>
      <c r="KT79" s="169" t="e">
        <f t="shared" si="565"/>
        <v>#N/A</v>
      </c>
      <c r="KU79" s="169" t="e">
        <f t="shared" si="566"/>
        <v>#N/A</v>
      </c>
      <c r="KV79" s="169" t="e">
        <f t="shared" si="567"/>
        <v>#N/A</v>
      </c>
      <c r="KW79" s="169" t="e">
        <f t="shared" si="568"/>
        <v>#N/A</v>
      </c>
      <c r="KX79" s="169" t="e">
        <f t="shared" si="569"/>
        <v>#N/A</v>
      </c>
      <c r="KY79" s="169" t="e">
        <f t="shared" si="570"/>
        <v>#N/A</v>
      </c>
      <c r="KZ79" s="169" t="e">
        <f t="shared" si="571"/>
        <v>#N/A</v>
      </c>
      <c r="LA79" s="169" t="e">
        <f t="shared" si="572"/>
        <v>#N/A</v>
      </c>
      <c r="LB79" s="169" t="e">
        <f t="shared" si="573"/>
        <v>#N/A</v>
      </c>
      <c r="LC79" s="169" t="e">
        <f t="shared" si="574"/>
        <v>#N/A</v>
      </c>
      <c r="LD79" s="169" t="e">
        <f t="shared" si="575"/>
        <v>#N/A</v>
      </c>
      <c r="LE79" s="169" t="e">
        <f t="shared" si="576"/>
        <v>#N/A</v>
      </c>
      <c r="LF79" s="169" t="e">
        <f t="shared" si="577"/>
        <v>#N/A</v>
      </c>
      <c r="LG79" s="169" t="e">
        <f t="shared" si="578"/>
        <v>#N/A</v>
      </c>
      <c r="LH79" s="169" t="e">
        <f t="shared" si="579"/>
        <v>#N/A</v>
      </c>
      <c r="LI79" s="169" t="e">
        <f t="shared" si="580"/>
        <v>#N/A</v>
      </c>
      <c r="LJ79" s="169" t="e">
        <f t="shared" si="581"/>
        <v>#N/A</v>
      </c>
      <c r="LK79" s="169" t="e">
        <f t="shared" si="582"/>
        <v>#N/A</v>
      </c>
      <c r="LL79" s="169" t="e">
        <f t="shared" si="583"/>
        <v>#N/A</v>
      </c>
      <c r="LM79" s="169" t="e">
        <f t="shared" si="584"/>
        <v>#N/A</v>
      </c>
      <c r="LN79" s="169" t="e">
        <f t="shared" si="585"/>
        <v>#N/A</v>
      </c>
      <c r="LO79" s="169" t="e">
        <f t="shared" si="586"/>
        <v>#N/A</v>
      </c>
      <c r="LP79" s="169" t="e">
        <f t="shared" si="587"/>
        <v>#N/A</v>
      </c>
      <c r="LQ79" s="169" t="e">
        <f t="shared" si="588"/>
        <v>#N/A</v>
      </c>
      <c r="LR79" s="169" t="e">
        <f t="shared" si="589"/>
        <v>#N/A</v>
      </c>
      <c r="LS79" s="169" t="e">
        <f t="shared" si="590"/>
        <v>#N/A</v>
      </c>
      <c r="LT79" s="169" t="e">
        <f t="shared" si="591"/>
        <v>#N/A</v>
      </c>
      <c r="LU79" s="169" t="e">
        <f t="shared" si="592"/>
        <v>#N/A</v>
      </c>
      <c r="LV79" s="169" t="e">
        <f t="shared" si="593"/>
        <v>#N/A</v>
      </c>
      <c r="LW79" s="169" t="e">
        <f t="shared" si="594"/>
        <v>#N/A</v>
      </c>
      <c r="LX79" s="169" t="e">
        <f t="shared" si="595"/>
        <v>#N/A</v>
      </c>
      <c r="LY79" s="169" t="e">
        <f t="shared" si="596"/>
        <v>#N/A</v>
      </c>
      <c r="LZ79" s="169" t="e">
        <f t="shared" si="597"/>
        <v>#N/A</v>
      </c>
      <c r="MA79" s="169" t="e">
        <f t="shared" si="598"/>
        <v>#N/A</v>
      </c>
      <c r="MB79" s="169" t="e">
        <f t="shared" si="599"/>
        <v>#N/A</v>
      </c>
      <c r="MC79" s="169" t="e">
        <f t="shared" si="600"/>
        <v>#N/A</v>
      </c>
      <c r="MD79" s="169" t="e">
        <f t="shared" si="601"/>
        <v>#N/A</v>
      </c>
      <c r="ME79" s="169" t="e">
        <f t="shared" si="602"/>
        <v>#N/A</v>
      </c>
      <c r="MF79" s="169" t="e">
        <f t="shared" si="603"/>
        <v>#N/A</v>
      </c>
      <c r="MG79" s="169" t="e">
        <f t="shared" si="604"/>
        <v>#N/A</v>
      </c>
      <c r="MH79" s="169" t="e">
        <f t="shared" si="605"/>
        <v>#N/A</v>
      </c>
      <c r="MI79" s="169" t="e">
        <f t="shared" si="606"/>
        <v>#N/A</v>
      </c>
      <c r="MJ79" s="169" t="e">
        <f t="shared" si="607"/>
        <v>#N/A</v>
      </c>
      <c r="MK79" s="169" t="e">
        <f t="shared" si="608"/>
        <v>#N/A</v>
      </c>
      <c r="ML79" s="169" t="e">
        <f t="shared" si="609"/>
        <v>#N/A</v>
      </c>
      <c r="MM79" s="169" t="e">
        <f t="shared" si="610"/>
        <v>#N/A</v>
      </c>
      <c r="MN79" s="169" t="e">
        <f t="shared" si="611"/>
        <v>#N/A</v>
      </c>
      <c r="MO79" s="169" t="e">
        <f t="shared" si="612"/>
        <v>#N/A</v>
      </c>
      <c r="MP79" s="169" t="e">
        <f t="shared" si="613"/>
        <v>#N/A</v>
      </c>
      <c r="MQ79" s="169" t="e">
        <f t="shared" si="614"/>
        <v>#N/A</v>
      </c>
      <c r="MR79" s="169" t="e">
        <f t="shared" si="615"/>
        <v>#N/A</v>
      </c>
      <c r="MS79" s="169" t="e">
        <f t="shared" si="616"/>
        <v>#N/A</v>
      </c>
      <c r="MT79" s="169" t="e">
        <f t="shared" si="617"/>
        <v>#N/A</v>
      </c>
      <c r="MU79" s="169" t="e">
        <f t="shared" si="618"/>
        <v>#N/A</v>
      </c>
      <c r="MV79" s="169" t="e">
        <f t="shared" si="619"/>
        <v>#N/A</v>
      </c>
      <c r="MW79" s="169" t="e">
        <f t="shared" si="620"/>
        <v>#N/A</v>
      </c>
      <c r="MX79" s="169" t="e">
        <f t="shared" si="621"/>
        <v>#N/A</v>
      </c>
      <c r="MY79" s="169" t="e">
        <f t="shared" si="622"/>
        <v>#N/A</v>
      </c>
      <c r="MZ79" s="169" t="e">
        <f t="shared" si="623"/>
        <v>#N/A</v>
      </c>
      <c r="NA79" s="169" t="e">
        <f t="shared" si="624"/>
        <v>#N/A</v>
      </c>
      <c r="NB79" s="169" t="e">
        <f t="shared" si="625"/>
        <v>#N/A</v>
      </c>
      <c r="NC79" s="169" t="e">
        <f t="shared" si="626"/>
        <v>#N/A</v>
      </c>
      <c r="ND79" s="169" t="e">
        <f t="shared" si="627"/>
        <v>#N/A</v>
      </c>
      <c r="NE79" s="169" t="e">
        <f t="shared" si="628"/>
        <v>#N/A</v>
      </c>
      <c r="NF79" s="169" t="e">
        <f t="shared" si="629"/>
        <v>#N/A</v>
      </c>
      <c r="NG79" s="169" t="e">
        <f t="shared" si="630"/>
        <v>#N/A</v>
      </c>
      <c r="NH79" s="169" t="e">
        <f t="shared" si="631"/>
        <v>#N/A</v>
      </c>
      <c r="NI79" s="169" t="e">
        <f t="shared" si="632"/>
        <v>#N/A</v>
      </c>
      <c r="NJ79" s="169" t="e">
        <f t="shared" si="633"/>
        <v>#N/A</v>
      </c>
      <c r="NK79" s="169" t="e">
        <f t="shared" si="634"/>
        <v>#N/A</v>
      </c>
      <c r="NL79" s="169" t="e">
        <f t="shared" si="635"/>
        <v>#N/A</v>
      </c>
      <c r="NM79" s="169" t="e">
        <f t="shared" si="636"/>
        <v>#N/A</v>
      </c>
      <c r="NN79" s="169" t="e">
        <f t="shared" si="637"/>
        <v>#N/A</v>
      </c>
      <c r="NO79" s="169" t="e">
        <f t="shared" si="638"/>
        <v>#N/A</v>
      </c>
      <c r="NP79" s="169" t="e">
        <f t="shared" si="639"/>
        <v>#N/A</v>
      </c>
      <c r="NQ79" s="169" t="e">
        <f t="shared" si="640"/>
        <v>#N/A</v>
      </c>
      <c r="NR79" s="169" t="e">
        <f t="shared" si="641"/>
        <v>#N/A</v>
      </c>
      <c r="NS79" s="169" t="e">
        <f t="shared" si="642"/>
        <v>#N/A</v>
      </c>
      <c r="NT79" s="169" t="e">
        <f t="shared" si="643"/>
        <v>#N/A</v>
      </c>
      <c r="NU79" s="169" t="e">
        <f t="shared" si="644"/>
        <v>#N/A</v>
      </c>
      <c r="NV79" s="169" t="e">
        <f t="shared" si="645"/>
        <v>#N/A</v>
      </c>
      <c r="NW79" s="169" t="e">
        <f t="shared" si="646"/>
        <v>#N/A</v>
      </c>
      <c r="NX79" s="169" t="e">
        <f t="shared" si="647"/>
        <v>#N/A</v>
      </c>
      <c r="NY79" s="169" t="e">
        <f t="shared" si="648"/>
        <v>#N/A</v>
      </c>
      <c r="NZ79" s="169" t="e">
        <f t="shared" si="649"/>
        <v>#N/A</v>
      </c>
      <c r="OA79" s="169" t="e">
        <f t="shared" si="650"/>
        <v>#N/A</v>
      </c>
      <c r="OB79" s="169" t="e">
        <f t="shared" si="651"/>
        <v>#N/A</v>
      </c>
      <c r="OC79" s="169" t="e">
        <f t="shared" si="652"/>
        <v>#N/A</v>
      </c>
      <c r="OD79" s="169" t="e">
        <f t="shared" si="653"/>
        <v>#N/A</v>
      </c>
      <c r="OE79" s="169" t="e">
        <f t="shared" si="654"/>
        <v>#N/A</v>
      </c>
      <c r="OF79" s="169" t="e">
        <f t="shared" si="655"/>
        <v>#N/A</v>
      </c>
      <c r="OG79" s="169" t="e">
        <f t="shared" si="656"/>
        <v>#N/A</v>
      </c>
      <c r="OH79" s="169" t="e">
        <f t="shared" si="657"/>
        <v>#N/A</v>
      </c>
      <c r="OI79" s="169" t="e">
        <f t="shared" si="658"/>
        <v>#N/A</v>
      </c>
      <c r="OJ79" s="169" t="e">
        <f t="shared" si="659"/>
        <v>#N/A</v>
      </c>
      <c r="OK79" s="169" t="e">
        <f t="shared" si="660"/>
        <v>#N/A</v>
      </c>
      <c r="OL79" s="169" t="e">
        <f t="shared" si="661"/>
        <v>#N/A</v>
      </c>
      <c r="OM79" s="169" t="e">
        <f t="shared" si="662"/>
        <v>#N/A</v>
      </c>
      <c r="ON79" s="169" t="e">
        <f t="shared" si="663"/>
        <v>#N/A</v>
      </c>
      <c r="OO79" s="169" t="e">
        <f t="shared" si="664"/>
        <v>#N/A</v>
      </c>
      <c r="OP79" s="169" t="e">
        <f t="shared" si="665"/>
        <v>#N/A</v>
      </c>
      <c r="OQ79" s="169" t="e">
        <f t="shared" si="666"/>
        <v>#N/A</v>
      </c>
      <c r="OR79" s="169" t="e">
        <f t="shared" si="667"/>
        <v>#N/A</v>
      </c>
      <c r="OS79" s="169" t="e">
        <f t="shared" si="668"/>
        <v>#N/A</v>
      </c>
      <c r="OT79" s="169" t="e">
        <f t="shared" si="669"/>
        <v>#N/A</v>
      </c>
      <c r="OU79" s="169" t="e">
        <f t="shared" si="670"/>
        <v>#N/A</v>
      </c>
      <c r="OV79" s="169" t="e">
        <f t="shared" si="671"/>
        <v>#N/A</v>
      </c>
      <c r="OW79" s="169" t="e">
        <f t="shared" si="672"/>
        <v>#N/A</v>
      </c>
      <c r="OX79" s="169" t="e">
        <f t="shared" si="673"/>
        <v>#N/A</v>
      </c>
      <c r="OY79" s="169" t="e">
        <f t="shared" si="674"/>
        <v>#N/A</v>
      </c>
      <c r="OZ79" s="169" t="e">
        <f t="shared" si="675"/>
        <v>#N/A</v>
      </c>
      <c r="PA79" s="169" t="e">
        <f t="shared" si="676"/>
        <v>#N/A</v>
      </c>
      <c r="PB79" s="169" t="e">
        <f t="shared" si="677"/>
        <v>#N/A</v>
      </c>
      <c r="PC79" s="169" t="e">
        <f t="shared" si="678"/>
        <v>#N/A</v>
      </c>
      <c r="PD79" s="169" t="e">
        <f t="shared" si="679"/>
        <v>#N/A</v>
      </c>
      <c r="PE79" s="169" t="e">
        <f t="shared" si="680"/>
        <v>#N/A</v>
      </c>
      <c r="PF79" s="169" t="e">
        <f t="shared" si="681"/>
        <v>#N/A</v>
      </c>
      <c r="PG79" s="169" t="e">
        <f t="shared" si="682"/>
        <v>#N/A</v>
      </c>
      <c r="PH79" s="169" t="e">
        <f t="shared" si="683"/>
        <v>#N/A</v>
      </c>
    </row>
    <row r="80" spans="1:424" hidden="1" x14ac:dyDescent="0.75">
      <c r="A80" s="4">
        <v>77</v>
      </c>
      <c r="B80" s="96" t="str">
        <f t="shared" si="684"/>
        <v/>
      </c>
      <c r="C80" s="95"/>
      <c r="D80" s="96" t="str">
        <f t="shared" si="685"/>
        <v/>
      </c>
      <c r="E80" s="124" t="str">
        <f t="shared" si="480"/>
        <v/>
      </c>
      <c r="F80" s="124" t="str">
        <f t="shared" si="481"/>
        <v/>
      </c>
      <c r="G80" s="73" t="str">
        <f t="shared" si="686"/>
        <v/>
      </c>
      <c r="H80" s="23"/>
      <c r="I80" s="57"/>
      <c r="J80" s="280"/>
      <c r="K80" s="74" t="str">
        <f>IF(AND(B80&gt;0,C80&gt;0,D80&gt;0),IF(ISBLANK(J80),IF(ISBLANK(H80),"",(D80-B80)*VLOOKUP(H80,VLookups!$A$4:$B$13,2,FALSE)),J80),"")</f>
        <v/>
      </c>
      <c r="L80" s="75" t="str">
        <f t="shared" si="482"/>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687"/>
        <v/>
      </c>
      <c r="W80" s="49" t="str">
        <f t="shared" si="688"/>
        <v/>
      </c>
      <c r="X80" s="49" t="str">
        <f t="shared" si="702"/>
        <v/>
      </c>
      <c r="Y80" s="49" t="str">
        <f t="shared" si="702"/>
        <v/>
      </c>
      <c r="Z80" s="49" t="str">
        <f t="shared" si="702"/>
        <v/>
      </c>
      <c r="AA80" s="49" t="str">
        <f t="shared" si="702"/>
        <v/>
      </c>
      <c r="AB80" s="49" t="str">
        <f t="shared" si="702"/>
        <v/>
      </c>
      <c r="AC80" s="49" t="str">
        <f t="shared" si="702"/>
        <v/>
      </c>
      <c r="AD80" s="49" t="str">
        <f t="shared" si="702"/>
        <v/>
      </c>
      <c r="AE80" s="49" t="str">
        <f t="shared" si="702"/>
        <v/>
      </c>
      <c r="AF80" s="49" t="str">
        <f t="shared" si="702"/>
        <v/>
      </c>
      <c r="AG80" s="49" t="str">
        <f t="shared" si="702"/>
        <v/>
      </c>
      <c r="AH80" s="49" t="str">
        <f t="shared" si="702"/>
        <v/>
      </c>
      <c r="AI80" s="49" t="str">
        <f t="shared" si="702"/>
        <v/>
      </c>
      <c r="AJ80" s="49" t="str">
        <f t="shared" si="702"/>
        <v/>
      </c>
      <c r="AK80" s="49" t="str">
        <f t="shared" si="702"/>
        <v/>
      </c>
      <c r="AL80" s="49" t="str">
        <f t="shared" si="702"/>
        <v/>
      </c>
      <c r="AM80" s="49" t="str">
        <f t="shared" si="702"/>
        <v/>
      </c>
      <c r="AN80" s="49" t="str">
        <f t="shared" si="702"/>
        <v/>
      </c>
      <c r="AO80" s="49" t="str">
        <f t="shared" si="702"/>
        <v/>
      </c>
      <c r="AP80" s="49" t="str">
        <f t="shared" si="702"/>
        <v/>
      </c>
      <c r="AQ80" s="49" t="str">
        <f t="shared" si="702"/>
        <v/>
      </c>
      <c r="AR80" s="49" t="str">
        <f t="shared" si="702"/>
        <v/>
      </c>
      <c r="AS80" s="49" t="str">
        <f t="shared" si="702"/>
        <v/>
      </c>
      <c r="AT80" s="49" t="str">
        <f t="shared" si="702"/>
        <v/>
      </c>
      <c r="AU80" s="49" t="str">
        <f t="shared" si="702"/>
        <v/>
      </c>
      <c r="AV80" s="49" t="str">
        <f t="shared" si="702"/>
        <v/>
      </c>
      <c r="AW80" s="49" t="str">
        <f t="shared" si="702"/>
        <v/>
      </c>
      <c r="AX80" s="49" t="str">
        <f t="shared" si="702"/>
        <v/>
      </c>
      <c r="AY80" s="49" t="str">
        <f t="shared" si="702"/>
        <v/>
      </c>
      <c r="AZ80" s="49" t="str">
        <f t="shared" si="702"/>
        <v/>
      </c>
      <c r="BA80" s="49" t="str">
        <f t="shared" si="702"/>
        <v/>
      </c>
      <c r="BB80" s="49" t="str">
        <f t="shared" si="702"/>
        <v/>
      </c>
      <c r="BC80" s="49" t="str">
        <f t="shared" si="702"/>
        <v/>
      </c>
      <c r="BD80" s="49" t="str">
        <f t="shared" si="702"/>
        <v/>
      </c>
      <c r="BE80" s="49" t="str">
        <f t="shared" si="702"/>
        <v/>
      </c>
      <c r="BF80" s="49" t="str">
        <f t="shared" si="702"/>
        <v/>
      </c>
      <c r="BG80" s="49" t="str">
        <f t="shared" si="702"/>
        <v/>
      </c>
      <c r="BH80" s="49" t="str">
        <f t="shared" si="702"/>
        <v/>
      </c>
      <c r="BI80" s="49" t="str">
        <f t="shared" si="702"/>
        <v/>
      </c>
      <c r="BJ80" s="49" t="str">
        <f t="shared" si="702"/>
        <v/>
      </c>
      <c r="BK80" s="49" t="str">
        <f t="shared" si="702"/>
        <v/>
      </c>
      <c r="BL80" s="49" t="str">
        <f t="shared" si="702"/>
        <v/>
      </c>
      <c r="BM80" s="49" t="str">
        <f t="shared" si="702"/>
        <v/>
      </c>
      <c r="BN80" s="49" t="str">
        <f t="shared" si="702"/>
        <v/>
      </c>
      <c r="BO80" s="49" t="str">
        <f t="shared" si="702"/>
        <v/>
      </c>
      <c r="BP80" s="49" t="str">
        <f t="shared" si="702"/>
        <v/>
      </c>
      <c r="BQ80" s="49" t="str">
        <f t="shared" si="702"/>
        <v/>
      </c>
      <c r="BR80" s="49" t="str">
        <f t="shared" si="702"/>
        <v/>
      </c>
      <c r="BS80" s="49" t="str">
        <f t="shared" si="702"/>
        <v/>
      </c>
      <c r="BT80" s="49" t="str">
        <f t="shared" si="702"/>
        <v/>
      </c>
      <c r="BU80" s="49" t="str">
        <f t="shared" si="702"/>
        <v/>
      </c>
      <c r="BV80" s="49" t="str">
        <f t="shared" si="702"/>
        <v/>
      </c>
      <c r="BW80" s="49" t="str">
        <f t="shared" si="702"/>
        <v/>
      </c>
      <c r="BX80" s="49" t="str">
        <f t="shared" si="702"/>
        <v/>
      </c>
      <c r="BY80" s="49" t="str">
        <f t="shared" si="702"/>
        <v/>
      </c>
      <c r="BZ80" s="49" t="str">
        <f t="shared" si="702"/>
        <v/>
      </c>
      <c r="CA80" s="49" t="str">
        <f t="shared" si="702"/>
        <v/>
      </c>
      <c r="CB80" s="49" t="str">
        <f t="shared" si="702"/>
        <v/>
      </c>
      <c r="CC80" s="49" t="str">
        <f t="shared" si="702"/>
        <v/>
      </c>
      <c r="CD80" s="49" t="str">
        <f t="shared" si="702"/>
        <v/>
      </c>
      <c r="CE80" s="49" t="str">
        <f t="shared" si="702"/>
        <v/>
      </c>
      <c r="CF80" s="49" t="str">
        <f t="shared" si="702"/>
        <v/>
      </c>
      <c r="CG80" s="49" t="str">
        <f t="shared" si="702"/>
        <v/>
      </c>
      <c r="CH80" s="49" t="str">
        <f t="shared" si="702"/>
        <v/>
      </c>
      <c r="CI80" s="49" t="str">
        <f t="shared" si="702"/>
        <v/>
      </c>
      <c r="CJ80" s="49" t="str">
        <f t="shared" si="700"/>
        <v/>
      </c>
      <c r="CK80" s="49" t="str">
        <f t="shared" si="700"/>
        <v/>
      </c>
      <c r="CL80" s="49" t="str">
        <f t="shared" si="700"/>
        <v/>
      </c>
      <c r="CM80" s="49" t="str">
        <f t="shared" si="700"/>
        <v/>
      </c>
      <c r="CN80" s="49" t="str">
        <f t="shared" si="700"/>
        <v/>
      </c>
      <c r="CO80" s="49" t="str">
        <f t="shared" si="700"/>
        <v/>
      </c>
      <c r="CP80" s="49" t="str">
        <f t="shared" si="700"/>
        <v/>
      </c>
      <c r="CQ80" s="49" t="str">
        <f t="shared" si="700"/>
        <v/>
      </c>
      <c r="CR80" s="49" t="str">
        <f t="shared" si="700"/>
        <v/>
      </c>
      <c r="CS80" s="49" t="str">
        <f t="shared" si="700"/>
        <v/>
      </c>
      <c r="CT80" s="49" t="str">
        <f t="shared" si="700"/>
        <v/>
      </c>
      <c r="CU80" s="49" t="str">
        <f t="shared" si="700"/>
        <v/>
      </c>
      <c r="CV80" s="49" t="str">
        <f t="shared" si="700"/>
        <v/>
      </c>
      <c r="CW80" s="49" t="str">
        <f t="shared" si="700"/>
        <v/>
      </c>
      <c r="CX80" s="49" t="str">
        <f t="shared" si="700"/>
        <v/>
      </c>
      <c r="CY80" s="49" t="str">
        <f t="shared" si="700"/>
        <v/>
      </c>
      <c r="CZ80" s="49" t="str">
        <f t="shared" si="700"/>
        <v/>
      </c>
      <c r="DA80" s="49" t="str">
        <f t="shared" si="700"/>
        <v/>
      </c>
      <c r="DB80" s="49" t="str">
        <f t="shared" si="700"/>
        <v/>
      </c>
      <c r="DC80" s="49" t="str">
        <f t="shared" si="700"/>
        <v/>
      </c>
      <c r="DD80" s="49" t="str">
        <f t="shared" si="700"/>
        <v/>
      </c>
      <c r="DE80" s="49" t="str">
        <f t="shared" si="700"/>
        <v/>
      </c>
      <c r="DF80" s="49" t="str">
        <f t="shared" si="700"/>
        <v/>
      </c>
      <c r="DG80" s="49" t="str">
        <f t="shared" si="700"/>
        <v/>
      </c>
      <c r="DH80" s="49" t="str">
        <f t="shared" si="700"/>
        <v/>
      </c>
      <c r="DI80" s="49" t="str">
        <f t="shared" si="700"/>
        <v/>
      </c>
      <c r="DJ80" s="49" t="str">
        <f t="shared" si="700"/>
        <v/>
      </c>
      <c r="DK80" s="49" t="str">
        <f t="shared" si="700"/>
        <v/>
      </c>
      <c r="DL80" s="49" t="str">
        <f t="shared" si="700"/>
        <v/>
      </c>
      <c r="DM80" s="49" t="str">
        <f t="shared" si="700"/>
        <v/>
      </c>
      <c r="DN80" s="49" t="str">
        <f t="shared" si="700"/>
        <v/>
      </c>
      <c r="DO80" s="49" t="str">
        <f t="shared" si="700"/>
        <v/>
      </c>
      <c r="DP80" s="49" t="str">
        <f t="shared" si="700"/>
        <v/>
      </c>
      <c r="DQ80" s="49" t="str">
        <f t="shared" si="700"/>
        <v/>
      </c>
      <c r="DR80" s="49" t="str">
        <f t="shared" si="700"/>
        <v/>
      </c>
      <c r="DS80" s="183" t="str">
        <f t="shared" si="690"/>
        <v/>
      </c>
      <c r="DT80" s="49" t="str">
        <f t="shared" si="691"/>
        <v/>
      </c>
      <c r="DU80" s="49" t="str">
        <f t="shared" si="703"/>
        <v/>
      </c>
      <c r="DV80" s="49" t="str">
        <f t="shared" si="703"/>
        <v/>
      </c>
      <c r="DW80" s="49" t="str">
        <f t="shared" si="703"/>
        <v/>
      </c>
      <c r="DX80" s="49" t="str">
        <f t="shared" si="703"/>
        <v/>
      </c>
      <c r="DY80" s="49" t="str">
        <f t="shared" si="703"/>
        <v/>
      </c>
      <c r="DZ80" s="49" t="str">
        <f t="shared" si="703"/>
        <v/>
      </c>
      <c r="EA80" s="49" t="str">
        <f t="shared" si="703"/>
        <v/>
      </c>
      <c r="EB80" s="49" t="str">
        <f t="shared" si="703"/>
        <v/>
      </c>
      <c r="EC80" s="49" t="str">
        <f t="shared" si="703"/>
        <v/>
      </c>
      <c r="ED80" s="49" t="str">
        <f t="shared" si="703"/>
        <v/>
      </c>
      <c r="EE80" s="49" t="str">
        <f t="shared" si="703"/>
        <v/>
      </c>
      <c r="EF80" s="49" t="str">
        <f t="shared" si="703"/>
        <v/>
      </c>
      <c r="EG80" s="49" t="str">
        <f t="shared" si="703"/>
        <v/>
      </c>
      <c r="EH80" s="49" t="str">
        <f t="shared" si="703"/>
        <v/>
      </c>
      <c r="EI80" s="49" t="str">
        <f t="shared" si="703"/>
        <v/>
      </c>
      <c r="EJ80" s="49" t="str">
        <f t="shared" si="703"/>
        <v/>
      </c>
      <c r="EK80" s="49" t="str">
        <f t="shared" si="703"/>
        <v/>
      </c>
      <c r="EL80" s="49" t="str">
        <f t="shared" si="703"/>
        <v/>
      </c>
      <c r="EM80" s="49" t="str">
        <f t="shared" si="703"/>
        <v/>
      </c>
      <c r="EN80" s="49" t="str">
        <f t="shared" si="703"/>
        <v/>
      </c>
      <c r="EO80" s="49" t="str">
        <f t="shared" si="703"/>
        <v/>
      </c>
      <c r="EP80" s="49" t="str">
        <f t="shared" si="703"/>
        <v/>
      </c>
      <c r="EQ80" s="49" t="str">
        <f t="shared" si="703"/>
        <v/>
      </c>
      <c r="ER80" s="49" t="str">
        <f t="shared" si="703"/>
        <v/>
      </c>
      <c r="ES80" s="49" t="str">
        <f t="shared" si="703"/>
        <v/>
      </c>
      <c r="ET80" s="49" t="str">
        <f t="shared" si="703"/>
        <v/>
      </c>
      <c r="EU80" s="49" t="str">
        <f t="shared" si="703"/>
        <v/>
      </c>
      <c r="EV80" s="49" t="str">
        <f t="shared" si="703"/>
        <v/>
      </c>
      <c r="EW80" s="49" t="str">
        <f t="shared" si="703"/>
        <v/>
      </c>
      <c r="EX80" s="49" t="str">
        <f t="shared" si="703"/>
        <v/>
      </c>
      <c r="EY80" s="49" t="str">
        <f t="shared" si="703"/>
        <v/>
      </c>
      <c r="EZ80" s="49" t="str">
        <f t="shared" si="703"/>
        <v/>
      </c>
      <c r="FA80" s="49" t="str">
        <f t="shared" si="703"/>
        <v/>
      </c>
      <c r="FB80" s="49" t="str">
        <f t="shared" si="703"/>
        <v/>
      </c>
      <c r="FC80" s="49" t="str">
        <f t="shared" si="703"/>
        <v/>
      </c>
      <c r="FD80" s="49" t="str">
        <f t="shared" si="703"/>
        <v/>
      </c>
      <c r="FE80" s="49" t="str">
        <f t="shared" si="703"/>
        <v/>
      </c>
      <c r="FF80" s="49" t="str">
        <f t="shared" si="703"/>
        <v/>
      </c>
      <c r="FG80" s="49" t="str">
        <f t="shared" si="703"/>
        <v/>
      </c>
      <c r="FH80" s="49" t="str">
        <f t="shared" si="703"/>
        <v/>
      </c>
      <c r="FI80" s="49" t="str">
        <f t="shared" si="703"/>
        <v/>
      </c>
      <c r="FJ80" s="49" t="str">
        <f t="shared" si="703"/>
        <v/>
      </c>
      <c r="FK80" s="49" t="str">
        <f t="shared" si="703"/>
        <v/>
      </c>
      <c r="FL80" s="49" t="str">
        <f t="shared" si="703"/>
        <v/>
      </c>
      <c r="FM80" s="49" t="str">
        <f t="shared" si="703"/>
        <v/>
      </c>
      <c r="FN80" s="49" t="str">
        <f t="shared" si="703"/>
        <v/>
      </c>
      <c r="FO80" s="49" t="str">
        <f t="shared" si="703"/>
        <v/>
      </c>
      <c r="FP80" s="49" t="str">
        <f t="shared" si="703"/>
        <v/>
      </c>
      <c r="FQ80" s="49" t="str">
        <f t="shared" si="703"/>
        <v/>
      </c>
      <c r="FR80" s="49" t="str">
        <f t="shared" si="703"/>
        <v/>
      </c>
      <c r="FS80" s="49" t="str">
        <f t="shared" si="703"/>
        <v/>
      </c>
      <c r="FT80" s="49" t="str">
        <f t="shared" si="703"/>
        <v/>
      </c>
      <c r="FU80" s="49" t="str">
        <f t="shared" si="703"/>
        <v/>
      </c>
      <c r="FV80" s="49" t="str">
        <f t="shared" si="703"/>
        <v/>
      </c>
      <c r="FW80" s="49" t="str">
        <f t="shared" si="703"/>
        <v/>
      </c>
      <c r="FX80" s="49" t="str">
        <f t="shared" si="703"/>
        <v/>
      </c>
      <c r="FY80" s="49" t="str">
        <f t="shared" si="703"/>
        <v/>
      </c>
      <c r="FZ80" s="49" t="str">
        <f t="shared" si="703"/>
        <v/>
      </c>
      <c r="GA80" s="49" t="str">
        <f t="shared" si="703"/>
        <v/>
      </c>
      <c r="GB80" s="49" t="str">
        <f t="shared" si="703"/>
        <v/>
      </c>
      <c r="GC80" s="49" t="str">
        <f t="shared" si="703"/>
        <v/>
      </c>
      <c r="GD80" s="49" t="str">
        <f t="shared" si="703"/>
        <v/>
      </c>
      <c r="GE80" s="49" t="str">
        <f t="shared" si="703"/>
        <v/>
      </c>
      <c r="GF80" s="49" t="str">
        <f t="shared" si="703"/>
        <v/>
      </c>
      <c r="GG80" s="49" t="str">
        <f t="shared" si="701"/>
        <v/>
      </c>
      <c r="GH80" s="49" t="str">
        <f t="shared" si="701"/>
        <v/>
      </c>
      <c r="GI80" s="49" t="str">
        <f t="shared" si="701"/>
        <v/>
      </c>
      <c r="GJ80" s="49" t="str">
        <f t="shared" si="701"/>
        <v/>
      </c>
      <c r="GK80" s="49" t="str">
        <f t="shared" si="701"/>
        <v/>
      </c>
      <c r="GL80" s="49" t="str">
        <f t="shared" si="701"/>
        <v/>
      </c>
      <c r="GM80" s="49" t="str">
        <f t="shared" si="701"/>
        <v/>
      </c>
      <c r="GN80" s="49" t="str">
        <f t="shared" si="701"/>
        <v/>
      </c>
      <c r="GO80" s="49" t="str">
        <f t="shared" si="701"/>
        <v/>
      </c>
      <c r="GP80" s="49" t="str">
        <f t="shared" si="701"/>
        <v/>
      </c>
      <c r="GQ80" s="49" t="str">
        <f t="shared" si="701"/>
        <v/>
      </c>
      <c r="GR80" s="49" t="str">
        <f t="shared" si="701"/>
        <v/>
      </c>
      <c r="GS80" s="49" t="str">
        <f t="shared" si="701"/>
        <v/>
      </c>
      <c r="GT80" s="49" t="str">
        <f t="shared" si="701"/>
        <v/>
      </c>
      <c r="GU80" s="49" t="str">
        <f t="shared" si="701"/>
        <v/>
      </c>
      <c r="GV80" s="49" t="str">
        <f t="shared" si="701"/>
        <v/>
      </c>
      <c r="GW80" s="49" t="str">
        <f t="shared" si="701"/>
        <v/>
      </c>
      <c r="GX80" s="49" t="str">
        <f t="shared" si="701"/>
        <v/>
      </c>
      <c r="GY80" s="49" t="str">
        <f t="shared" si="701"/>
        <v/>
      </c>
      <c r="GZ80" s="49" t="str">
        <f t="shared" si="701"/>
        <v/>
      </c>
      <c r="HA80" s="49" t="str">
        <f t="shared" si="701"/>
        <v/>
      </c>
      <c r="HB80" s="49" t="str">
        <f t="shared" si="701"/>
        <v/>
      </c>
      <c r="HC80" s="49" t="str">
        <f t="shared" si="701"/>
        <v/>
      </c>
      <c r="HD80" s="49" t="str">
        <f t="shared" si="701"/>
        <v/>
      </c>
      <c r="HE80" s="49" t="str">
        <f t="shared" si="701"/>
        <v/>
      </c>
      <c r="HF80" s="49" t="str">
        <f t="shared" si="701"/>
        <v/>
      </c>
      <c r="HG80" s="49" t="str">
        <f t="shared" si="701"/>
        <v/>
      </c>
      <c r="HH80" s="49" t="str">
        <f t="shared" si="701"/>
        <v/>
      </c>
      <c r="HI80" s="49" t="str">
        <f t="shared" si="701"/>
        <v/>
      </c>
      <c r="HJ80" s="49" t="str">
        <f t="shared" si="701"/>
        <v/>
      </c>
      <c r="HK80" s="49" t="str">
        <f t="shared" si="701"/>
        <v/>
      </c>
      <c r="HL80" s="49" t="str">
        <f t="shared" si="701"/>
        <v/>
      </c>
      <c r="HM80" s="49" t="str">
        <f t="shared" si="701"/>
        <v/>
      </c>
      <c r="HN80" s="49" t="str">
        <f t="shared" si="701"/>
        <v/>
      </c>
      <c r="HO80" s="49" t="str">
        <f t="shared" si="701"/>
        <v/>
      </c>
      <c r="HP80" s="169" t="e">
        <f t="shared" si="483"/>
        <v>#N/A</v>
      </c>
      <c r="HQ80" s="169" t="e">
        <f t="shared" si="484"/>
        <v>#N/A</v>
      </c>
      <c r="HR80" s="169" t="e">
        <f t="shared" si="485"/>
        <v>#N/A</v>
      </c>
      <c r="HS80" s="169" t="e">
        <f t="shared" si="486"/>
        <v>#N/A</v>
      </c>
      <c r="HT80" s="169" t="e">
        <f t="shared" si="487"/>
        <v>#N/A</v>
      </c>
      <c r="HU80" s="169" t="e">
        <f t="shared" si="488"/>
        <v>#N/A</v>
      </c>
      <c r="HV80" s="169" t="e">
        <f t="shared" si="489"/>
        <v>#N/A</v>
      </c>
      <c r="HW80" s="169" t="e">
        <f t="shared" si="490"/>
        <v>#N/A</v>
      </c>
      <c r="HX80" s="169" t="e">
        <f t="shared" si="491"/>
        <v>#N/A</v>
      </c>
      <c r="HY80" s="169" t="e">
        <f t="shared" si="492"/>
        <v>#N/A</v>
      </c>
      <c r="HZ80" s="169" t="e">
        <f t="shared" si="493"/>
        <v>#N/A</v>
      </c>
      <c r="IA80" s="169" t="e">
        <f t="shared" si="494"/>
        <v>#N/A</v>
      </c>
      <c r="IB80" s="169" t="e">
        <f t="shared" si="495"/>
        <v>#N/A</v>
      </c>
      <c r="IC80" s="169" t="e">
        <f t="shared" si="496"/>
        <v>#N/A</v>
      </c>
      <c r="ID80" s="169" t="e">
        <f t="shared" si="497"/>
        <v>#N/A</v>
      </c>
      <c r="IE80" s="169" t="e">
        <f t="shared" si="498"/>
        <v>#N/A</v>
      </c>
      <c r="IF80" s="169" t="e">
        <f t="shared" si="499"/>
        <v>#N/A</v>
      </c>
      <c r="IG80" s="169" t="e">
        <f t="shared" si="500"/>
        <v>#N/A</v>
      </c>
      <c r="IH80" s="169" t="e">
        <f t="shared" si="501"/>
        <v>#N/A</v>
      </c>
      <c r="II80" s="169" t="e">
        <f t="shared" si="502"/>
        <v>#N/A</v>
      </c>
      <c r="IJ80" s="169" t="e">
        <f t="shared" si="503"/>
        <v>#N/A</v>
      </c>
      <c r="IK80" s="169" t="e">
        <f t="shared" si="504"/>
        <v>#N/A</v>
      </c>
      <c r="IL80" s="169" t="e">
        <f t="shared" si="505"/>
        <v>#N/A</v>
      </c>
      <c r="IM80" s="169" t="e">
        <f t="shared" si="506"/>
        <v>#N/A</v>
      </c>
      <c r="IN80" s="169" t="e">
        <f t="shared" si="507"/>
        <v>#N/A</v>
      </c>
      <c r="IO80" s="169" t="e">
        <f t="shared" si="508"/>
        <v>#N/A</v>
      </c>
      <c r="IP80" s="169" t="e">
        <f t="shared" si="509"/>
        <v>#N/A</v>
      </c>
      <c r="IQ80" s="169" t="e">
        <f t="shared" si="510"/>
        <v>#N/A</v>
      </c>
      <c r="IR80" s="169" t="e">
        <f t="shared" si="511"/>
        <v>#N/A</v>
      </c>
      <c r="IS80" s="169" t="e">
        <f t="shared" si="512"/>
        <v>#N/A</v>
      </c>
      <c r="IT80" s="169" t="e">
        <f t="shared" si="513"/>
        <v>#N/A</v>
      </c>
      <c r="IU80" s="169" t="e">
        <f t="shared" si="514"/>
        <v>#N/A</v>
      </c>
      <c r="IV80" s="169" t="e">
        <f t="shared" si="515"/>
        <v>#N/A</v>
      </c>
      <c r="IW80" s="169" t="e">
        <f t="shared" si="516"/>
        <v>#N/A</v>
      </c>
      <c r="IX80" s="169" t="e">
        <f t="shared" si="517"/>
        <v>#N/A</v>
      </c>
      <c r="IY80" s="169" t="e">
        <f t="shared" si="518"/>
        <v>#N/A</v>
      </c>
      <c r="IZ80" s="169" t="e">
        <f t="shared" si="519"/>
        <v>#N/A</v>
      </c>
      <c r="JA80" s="169" t="e">
        <f t="shared" si="520"/>
        <v>#N/A</v>
      </c>
      <c r="JB80" s="169" t="e">
        <f t="shared" si="521"/>
        <v>#N/A</v>
      </c>
      <c r="JC80" s="169" t="e">
        <f t="shared" si="522"/>
        <v>#N/A</v>
      </c>
      <c r="JD80" s="169" t="e">
        <f t="shared" si="523"/>
        <v>#N/A</v>
      </c>
      <c r="JE80" s="169" t="e">
        <f t="shared" si="524"/>
        <v>#N/A</v>
      </c>
      <c r="JF80" s="169" t="e">
        <f t="shared" si="525"/>
        <v>#N/A</v>
      </c>
      <c r="JG80" s="169" t="e">
        <f t="shared" si="526"/>
        <v>#N/A</v>
      </c>
      <c r="JH80" s="169" t="e">
        <f t="shared" si="527"/>
        <v>#N/A</v>
      </c>
      <c r="JI80" s="169" t="e">
        <f t="shared" si="528"/>
        <v>#N/A</v>
      </c>
      <c r="JJ80" s="169" t="e">
        <f t="shared" si="529"/>
        <v>#N/A</v>
      </c>
      <c r="JK80" s="169" t="e">
        <f t="shared" si="530"/>
        <v>#N/A</v>
      </c>
      <c r="JL80" s="169" t="e">
        <f t="shared" si="531"/>
        <v>#N/A</v>
      </c>
      <c r="JM80" s="169" t="e">
        <f t="shared" si="532"/>
        <v>#N/A</v>
      </c>
      <c r="JN80" s="169" t="e">
        <f t="shared" si="533"/>
        <v>#N/A</v>
      </c>
      <c r="JO80" s="169" t="e">
        <f t="shared" si="534"/>
        <v>#N/A</v>
      </c>
      <c r="JP80" s="169" t="e">
        <f t="shared" si="535"/>
        <v>#N/A</v>
      </c>
      <c r="JQ80" s="169" t="e">
        <f t="shared" si="536"/>
        <v>#N/A</v>
      </c>
      <c r="JR80" s="169" t="e">
        <f t="shared" si="537"/>
        <v>#N/A</v>
      </c>
      <c r="JS80" s="169" t="e">
        <f t="shared" si="538"/>
        <v>#N/A</v>
      </c>
      <c r="JT80" s="169" t="e">
        <f t="shared" si="539"/>
        <v>#N/A</v>
      </c>
      <c r="JU80" s="169" t="e">
        <f t="shared" si="540"/>
        <v>#N/A</v>
      </c>
      <c r="JV80" s="169" t="e">
        <f t="shared" si="541"/>
        <v>#N/A</v>
      </c>
      <c r="JW80" s="169" t="e">
        <f t="shared" si="542"/>
        <v>#N/A</v>
      </c>
      <c r="JX80" s="169" t="e">
        <f t="shared" si="543"/>
        <v>#N/A</v>
      </c>
      <c r="JY80" s="169" t="e">
        <f t="shared" si="544"/>
        <v>#N/A</v>
      </c>
      <c r="JZ80" s="169" t="e">
        <f t="shared" si="545"/>
        <v>#N/A</v>
      </c>
      <c r="KA80" s="169" t="e">
        <f t="shared" si="546"/>
        <v>#N/A</v>
      </c>
      <c r="KB80" s="169" t="e">
        <f t="shared" si="547"/>
        <v>#N/A</v>
      </c>
      <c r="KC80" s="169" t="e">
        <f t="shared" si="548"/>
        <v>#N/A</v>
      </c>
      <c r="KD80" s="169" t="e">
        <f t="shared" si="549"/>
        <v>#N/A</v>
      </c>
      <c r="KE80" s="169" t="e">
        <f t="shared" si="550"/>
        <v>#N/A</v>
      </c>
      <c r="KF80" s="169" t="e">
        <f t="shared" si="551"/>
        <v>#N/A</v>
      </c>
      <c r="KG80" s="169" t="e">
        <f t="shared" si="552"/>
        <v>#N/A</v>
      </c>
      <c r="KH80" s="169" t="e">
        <f t="shared" si="553"/>
        <v>#N/A</v>
      </c>
      <c r="KI80" s="169" t="e">
        <f t="shared" si="554"/>
        <v>#N/A</v>
      </c>
      <c r="KJ80" s="169" t="e">
        <f t="shared" si="555"/>
        <v>#N/A</v>
      </c>
      <c r="KK80" s="169" t="e">
        <f t="shared" si="556"/>
        <v>#N/A</v>
      </c>
      <c r="KL80" s="169" t="e">
        <f t="shared" si="557"/>
        <v>#N/A</v>
      </c>
      <c r="KM80" s="169" t="e">
        <f t="shared" si="558"/>
        <v>#N/A</v>
      </c>
      <c r="KN80" s="169" t="e">
        <f t="shared" si="559"/>
        <v>#N/A</v>
      </c>
      <c r="KO80" s="169" t="e">
        <f t="shared" si="560"/>
        <v>#N/A</v>
      </c>
      <c r="KP80" s="169" t="e">
        <f t="shared" si="561"/>
        <v>#N/A</v>
      </c>
      <c r="KQ80" s="169" t="e">
        <f t="shared" si="562"/>
        <v>#N/A</v>
      </c>
      <c r="KR80" s="169" t="e">
        <f t="shared" si="563"/>
        <v>#N/A</v>
      </c>
      <c r="KS80" s="169" t="e">
        <f t="shared" si="564"/>
        <v>#N/A</v>
      </c>
      <c r="KT80" s="169" t="e">
        <f t="shared" si="565"/>
        <v>#N/A</v>
      </c>
      <c r="KU80" s="169" t="e">
        <f t="shared" si="566"/>
        <v>#N/A</v>
      </c>
      <c r="KV80" s="169" t="e">
        <f t="shared" si="567"/>
        <v>#N/A</v>
      </c>
      <c r="KW80" s="169" t="e">
        <f t="shared" si="568"/>
        <v>#N/A</v>
      </c>
      <c r="KX80" s="169" t="e">
        <f t="shared" si="569"/>
        <v>#N/A</v>
      </c>
      <c r="KY80" s="169" t="e">
        <f t="shared" si="570"/>
        <v>#N/A</v>
      </c>
      <c r="KZ80" s="169" t="e">
        <f t="shared" si="571"/>
        <v>#N/A</v>
      </c>
      <c r="LA80" s="169" t="e">
        <f t="shared" si="572"/>
        <v>#N/A</v>
      </c>
      <c r="LB80" s="169" t="e">
        <f t="shared" si="573"/>
        <v>#N/A</v>
      </c>
      <c r="LC80" s="169" t="e">
        <f t="shared" si="574"/>
        <v>#N/A</v>
      </c>
      <c r="LD80" s="169" t="e">
        <f t="shared" si="575"/>
        <v>#N/A</v>
      </c>
      <c r="LE80" s="169" t="e">
        <f t="shared" si="576"/>
        <v>#N/A</v>
      </c>
      <c r="LF80" s="169" t="e">
        <f t="shared" si="577"/>
        <v>#N/A</v>
      </c>
      <c r="LG80" s="169" t="e">
        <f t="shared" si="578"/>
        <v>#N/A</v>
      </c>
      <c r="LH80" s="169" t="e">
        <f t="shared" si="579"/>
        <v>#N/A</v>
      </c>
      <c r="LI80" s="169" t="e">
        <f t="shared" si="580"/>
        <v>#N/A</v>
      </c>
      <c r="LJ80" s="169" t="e">
        <f t="shared" si="581"/>
        <v>#N/A</v>
      </c>
      <c r="LK80" s="169" t="e">
        <f t="shared" si="582"/>
        <v>#N/A</v>
      </c>
      <c r="LL80" s="169" t="e">
        <f t="shared" si="583"/>
        <v>#N/A</v>
      </c>
      <c r="LM80" s="169" t="e">
        <f t="shared" si="584"/>
        <v>#N/A</v>
      </c>
      <c r="LN80" s="169" t="e">
        <f t="shared" si="585"/>
        <v>#N/A</v>
      </c>
      <c r="LO80" s="169" t="e">
        <f t="shared" si="586"/>
        <v>#N/A</v>
      </c>
      <c r="LP80" s="169" t="e">
        <f t="shared" si="587"/>
        <v>#N/A</v>
      </c>
      <c r="LQ80" s="169" t="e">
        <f t="shared" si="588"/>
        <v>#N/A</v>
      </c>
      <c r="LR80" s="169" t="e">
        <f t="shared" si="589"/>
        <v>#N/A</v>
      </c>
      <c r="LS80" s="169" t="e">
        <f t="shared" si="590"/>
        <v>#N/A</v>
      </c>
      <c r="LT80" s="169" t="e">
        <f t="shared" si="591"/>
        <v>#N/A</v>
      </c>
      <c r="LU80" s="169" t="e">
        <f t="shared" si="592"/>
        <v>#N/A</v>
      </c>
      <c r="LV80" s="169" t="e">
        <f t="shared" si="593"/>
        <v>#N/A</v>
      </c>
      <c r="LW80" s="169" t="e">
        <f t="shared" si="594"/>
        <v>#N/A</v>
      </c>
      <c r="LX80" s="169" t="e">
        <f t="shared" si="595"/>
        <v>#N/A</v>
      </c>
      <c r="LY80" s="169" t="e">
        <f t="shared" si="596"/>
        <v>#N/A</v>
      </c>
      <c r="LZ80" s="169" t="e">
        <f t="shared" si="597"/>
        <v>#N/A</v>
      </c>
      <c r="MA80" s="169" t="e">
        <f t="shared" si="598"/>
        <v>#N/A</v>
      </c>
      <c r="MB80" s="169" t="e">
        <f t="shared" si="599"/>
        <v>#N/A</v>
      </c>
      <c r="MC80" s="169" t="e">
        <f t="shared" si="600"/>
        <v>#N/A</v>
      </c>
      <c r="MD80" s="169" t="e">
        <f t="shared" si="601"/>
        <v>#N/A</v>
      </c>
      <c r="ME80" s="169" t="e">
        <f t="shared" si="602"/>
        <v>#N/A</v>
      </c>
      <c r="MF80" s="169" t="e">
        <f t="shared" si="603"/>
        <v>#N/A</v>
      </c>
      <c r="MG80" s="169" t="e">
        <f t="shared" si="604"/>
        <v>#N/A</v>
      </c>
      <c r="MH80" s="169" t="e">
        <f t="shared" si="605"/>
        <v>#N/A</v>
      </c>
      <c r="MI80" s="169" t="e">
        <f t="shared" si="606"/>
        <v>#N/A</v>
      </c>
      <c r="MJ80" s="169" t="e">
        <f t="shared" si="607"/>
        <v>#N/A</v>
      </c>
      <c r="MK80" s="169" t="e">
        <f t="shared" si="608"/>
        <v>#N/A</v>
      </c>
      <c r="ML80" s="169" t="e">
        <f t="shared" si="609"/>
        <v>#N/A</v>
      </c>
      <c r="MM80" s="169" t="e">
        <f t="shared" si="610"/>
        <v>#N/A</v>
      </c>
      <c r="MN80" s="169" t="e">
        <f t="shared" si="611"/>
        <v>#N/A</v>
      </c>
      <c r="MO80" s="169" t="e">
        <f t="shared" si="612"/>
        <v>#N/A</v>
      </c>
      <c r="MP80" s="169" t="e">
        <f t="shared" si="613"/>
        <v>#N/A</v>
      </c>
      <c r="MQ80" s="169" t="e">
        <f t="shared" si="614"/>
        <v>#N/A</v>
      </c>
      <c r="MR80" s="169" t="e">
        <f t="shared" si="615"/>
        <v>#N/A</v>
      </c>
      <c r="MS80" s="169" t="e">
        <f t="shared" si="616"/>
        <v>#N/A</v>
      </c>
      <c r="MT80" s="169" t="e">
        <f t="shared" si="617"/>
        <v>#N/A</v>
      </c>
      <c r="MU80" s="169" t="e">
        <f t="shared" si="618"/>
        <v>#N/A</v>
      </c>
      <c r="MV80" s="169" t="e">
        <f t="shared" si="619"/>
        <v>#N/A</v>
      </c>
      <c r="MW80" s="169" t="e">
        <f t="shared" si="620"/>
        <v>#N/A</v>
      </c>
      <c r="MX80" s="169" t="e">
        <f t="shared" si="621"/>
        <v>#N/A</v>
      </c>
      <c r="MY80" s="169" t="e">
        <f t="shared" si="622"/>
        <v>#N/A</v>
      </c>
      <c r="MZ80" s="169" t="e">
        <f t="shared" si="623"/>
        <v>#N/A</v>
      </c>
      <c r="NA80" s="169" t="e">
        <f t="shared" si="624"/>
        <v>#N/A</v>
      </c>
      <c r="NB80" s="169" t="e">
        <f t="shared" si="625"/>
        <v>#N/A</v>
      </c>
      <c r="NC80" s="169" t="e">
        <f t="shared" si="626"/>
        <v>#N/A</v>
      </c>
      <c r="ND80" s="169" t="e">
        <f t="shared" si="627"/>
        <v>#N/A</v>
      </c>
      <c r="NE80" s="169" t="e">
        <f t="shared" si="628"/>
        <v>#N/A</v>
      </c>
      <c r="NF80" s="169" t="e">
        <f t="shared" si="629"/>
        <v>#N/A</v>
      </c>
      <c r="NG80" s="169" t="e">
        <f t="shared" si="630"/>
        <v>#N/A</v>
      </c>
      <c r="NH80" s="169" t="e">
        <f t="shared" si="631"/>
        <v>#N/A</v>
      </c>
      <c r="NI80" s="169" t="e">
        <f t="shared" si="632"/>
        <v>#N/A</v>
      </c>
      <c r="NJ80" s="169" t="e">
        <f t="shared" si="633"/>
        <v>#N/A</v>
      </c>
      <c r="NK80" s="169" t="e">
        <f t="shared" si="634"/>
        <v>#N/A</v>
      </c>
      <c r="NL80" s="169" t="e">
        <f t="shared" si="635"/>
        <v>#N/A</v>
      </c>
      <c r="NM80" s="169" t="e">
        <f t="shared" si="636"/>
        <v>#N/A</v>
      </c>
      <c r="NN80" s="169" t="e">
        <f t="shared" si="637"/>
        <v>#N/A</v>
      </c>
      <c r="NO80" s="169" t="e">
        <f t="shared" si="638"/>
        <v>#N/A</v>
      </c>
      <c r="NP80" s="169" t="e">
        <f t="shared" si="639"/>
        <v>#N/A</v>
      </c>
      <c r="NQ80" s="169" t="e">
        <f t="shared" si="640"/>
        <v>#N/A</v>
      </c>
      <c r="NR80" s="169" t="e">
        <f t="shared" si="641"/>
        <v>#N/A</v>
      </c>
      <c r="NS80" s="169" t="e">
        <f t="shared" si="642"/>
        <v>#N/A</v>
      </c>
      <c r="NT80" s="169" t="e">
        <f t="shared" si="643"/>
        <v>#N/A</v>
      </c>
      <c r="NU80" s="169" t="e">
        <f t="shared" si="644"/>
        <v>#N/A</v>
      </c>
      <c r="NV80" s="169" t="e">
        <f t="shared" si="645"/>
        <v>#N/A</v>
      </c>
      <c r="NW80" s="169" t="e">
        <f t="shared" si="646"/>
        <v>#N/A</v>
      </c>
      <c r="NX80" s="169" t="e">
        <f t="shared" si="647"/>
        <v>#N/A</v>
      </c>
      <c r="NY80" s="169" t="e">
        <f t="shared" si="648"/>
        <v>#N/A</v>
      </c>
      <c r="NZ80" s="169" t="e">
        <f t="shared" si="649"/>
        <v>#N/A</v>
      </c>
      <c r="OA80" s="169" t="e">
        <f t="shared" si="650"/>
        <v>#N/A</v>
      </c>
      <c r="OB80" s="169" t="e">
        <f t="shared" si="651"/>
        <v>#N/A</v>
      </c>
      <c r="OC80" s="169" t="e">
        <f t="shared" si="652"/>
        <v>#N/A</v>
      </c>
      <c r="OD80" s="169" t="e">
        <f t="shared" si="653"/>
        <v>#N/A</v>
      </c>
      <c r="OE80" s="169" t="e">
        <f t="shared" si="654"/>
        <v>#N/A</v>
      </c>
      <c r="OF80" s="169" t="e">
        <f t="shared" si="655"/>
        <v>#N/A</v>
      </c>
      <c r="OG80" s="169" t="e">
        <f t="shared" si="656"/>
        <v>#N/A</v>
      </c>
      <c r="OH80" s="169" t="e">
        <f t="shared" si="657"/>
        <v>#N/A</v>
      </c>
      <c r="OI80" s="169" t="e">
        <f t="shared" si="658"/>
        <v>#N/A</v>
      </c>
      <c r="OJ80" s="169" t="e">
        <f t="shared" si="659"/>
        <v>#N/A</v>
      </c>
      <c r="OK80" s="169" t="e">
        <f t="shared" si="660"/>
        <v>#N/A</v>
      </c>
      <c r="OL80" s="169" t="e">
        <f t="shared" si="661"/>
        <v>#N/A</v>
      </c>
      <c r="OM80" s="169" t="e">
        <f t="shared" si="662"/>
        <v>#N/A</v>
      </c>
      <c r="ON80" s="169" t="e">
        <f t="shared" si="663"/>
        <v>#N/A</v>
      </c>
      <c r="OO80" s="169" t="e">
        <f t="shared" si="664"/>
        <v>#N/A</v>
      </c>
      <c r="OP80" s="169" t="e">
        <f t="shared" si="665"/>
        <v>#N/A</v>
      </c>
      <c r="OQ80" s="169" t="e">
        <f t="shared" si="666"/>
        <v>#N/A</v>
      </c>
      <c r="OR80" s="169" t="e">
        <f t="shared" si="667"/>
        <v>#N/A</v>
      </c>
      <c r="OS80" s="169" t="e">
        <f t="shared" si="668"/>
        <v>#N/A</v>
      </c>
      <c r="OT80" s="169" t="e">
        <f t="shared" si="669"/>
        <v>#N/A</v>
      </c>
      <c r="OU80" s="169" t="e">
        <f t="shared" si="670"/>
        <v>#N/A</v>
      </c>
      <c r="OV80" s="169" t="e">
        <f t="shared" si="671"/>
        <v>#N/A</v>
      </c>
      <c r="OW80" s="169" t="e">
        <f t="shared" si="672"/>
        <v>#N/A</v>
      </c>
      <c r="OX80" s="169" t="e">
        <f t="shared" si="673"/>
        <v>#N/A</v>
      </c>
      <c r="OY80" s="169" t="e">
        <f t="shared" si="674"/>
        <v>#N/A</v>
      </c>
      <c r="OZ80" s="169" t="e">
        <f t="shared" si="675"/>
        <v>#N/A</v>
      </c>
      <c r="PA80" s="169" t="e">
        <f t="shared" si="676"/>
        <v>#N/A</v>
      </c>
      <c r="PB80" s="169" t="e">
        <f t="shared" si="677"/>
        <v>#N/A</v>
      </c>
      <c r="PC80" s="169" t="e">
        <f t="shared" si="678"/>
        <v>#N/A</v>
      </c>
      <c r="PD80" s="169" t="e">
        <f t="shared" si="679"/>
        <v>#N/A</v>
      </c>
      <c r="PE80" s="169" t="e">
        <f t="shared" si="680"/>
        <v>#N/A</v>
      </c>
      <c r="PF80" s="169" t="e">
        <f t="shared" si="681"/>
        <v>#N/A</v>
      </c>
      <c r="PG80" s="169" t="e">
        <f t="shared" si="682"/>
        <v>#N/A</v>
      </c>
      <c r="PH80" s="169" t="e">
        <f t="shared" si="683"/>
        <v>#N/A</v>
      </c>
    </row>
    <row r="81" spans="1:424" hidden="1" x14ac:dyDescent="0.75">
      <c r="A81" s="4">
        <v>78</v>
      </c>
      <c r="B81" s="96" t="str">
        <f t="shared" si="684"/>
        <v/>
      </c>
      <c r="C81" s="95"/>
      <c r="D81" s="96" t="str">
        <f t="shared" si="685"/>
        <v/>
      </c>
      <c r="E81" s="124" t="str">
        <f t="shared" si="480"/>
        <v/>
      </c>
      <c r="F81" s="124" t="str">
        <f t="shared" si="481"/>
        <v/>
      </c>
      <c r="G81" s="73" t="str">
        <f t="shared" si="686"/>
        <v/>
      </c>
      <c r="H81" s="23"/>
      <c r="I81" s="57"/>
      <c r="J81" s="280"/>
      <c r="K81" s="74" t="str">
        <f>IF(AND(B81&gt;0,C81&gt;0,D81&gt;0),IF(ISBLANK(J81),IF(ISBLANK(H81),"",(D81-B81)*VLOOKUP(H81,VLookups!$A$4:$B$13,2,FALSE)),J81),"")</f>
        <v/>
      </c>
      <c r="L81" s="75" t="str">
        <f t="shared" si="482"/>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687"/>
        <v/>
      </c>
      <c r="W81" s="49" t="str">
        <f t="shared" si="688"/>
        <v/>
      </c>
      <c r="X81" s="49" t="str">
        <f t="shared" si="702"/>
        <v/>
      </c>
      <c r="Y81" s="49" t="str">
        <f t="shared" si="702"/>
        <v/>
      </c>
      <c r="Z81" s="49" t="str">
        <f t="shared" si="702"/>
        <v/>
      </c>
      <c r="AA81" s="49" t="str">
        <f t="shared" si="702"/>
        <v/>
      </c>
      <c r="AB81" s="49" t="str">
        <f t="shared" si="702"/>
        <v/>
      </c>
      <c r="AC81" s="49" t="str">
        <f t="shared" si="702"/>
        <v/>
      </c>
      <c r="AD81" s="49" t="str">
        <f t="shared" si="702"/>
        <v/>
      </c>
      <c r="AE81" s="49" t="str">
        <f t="shared" si="702"/>
        <v/>
      </c>
      <c r="AF81" s="49" t="str">
        <f t="shared" si="702"/>
        <v/>
      </c>
      <c r="AG81" s="49" t="str">
        <f t="shared" si="702"/>
        <v/>
      </c>
      <c r="AH81" s="49" t="str">
        <f t="shared" si="702"/>
        <v/>
      </c>
      <c r="AI81" s="49" t="str">
        <f t="shared" si="702"/>
        <v/>
      </c>
      <c r="AJ81" s="49" t="str">
        <f t="shared" si="702"/>
        <v/>
      </c>
      <c r="AK81" s="49" t="str">
        <f t="shared" si="702"/>
        <v/>
      </c>
      <c r="AL81" s="49" t="str">
        <f t="shared" si="702"/>
        <v/>
      </c>
      <c r="AM81" s="49" t="str">
        <f t="shared" si="702"/>
        <v/>
      </c>
      <c r="AN81" s="49" t="str">
        <f t="shared" si="702"/>
        <v/>
      </c>
      <c r="AO81" s="49" t="str">
        <f t="shared" si="702"/>
        <v/>
      </c>
      <c r="AP81" s="49" t="str">
        <f t="shared" si="702"/>
        <v/>
      </c>
      <c r="AQ81" s="49" t="str">
        <f t="shared" si="702"/>
        <v/>
      </c>
      <c r="AR81" s="49" t="str">
        <f t="shared" si="702"/>
        <v/>
      </c>
      <c r="AS81" s="49" t="str">
        <f t="shared" si="702"/>
        <v/>
      </c>
      <c r="AT81" s="49" t="str">
        <f t="shared" si="702"/>
        <v/>
      </c>
      <c r="AU81" s="49" t="str">
        <f t="shared" si="702"/>
        <v/>
      </c>
      <c r="AV81" s="49" t="str">
        <f t="shared" si="702"/>
        <v/>
      </c>
      <c r="AW81" s="49" t="str">
        <f t="shared" si="702"/>
        <v/>
      </c>
      <c r="AX81" s="49" t="str">
        <f t="shared" si="702"/>
        <v/>
      </c>
      <c r="AY81" s="49" t="str">
        <f t="shared" si="702"/>
        <v/>
      </c>
      <c r="AZ81" s="49" t="str">
        <f t="shared" si="702"/>
        <v/>
      </c>
      <c r="BA81" s="49" t="str">
        <f t="shared" si="702"/>
        <v/>
      </c>
      <c r="BB81" s="49" t="str">
        <f t="shared" si="702"/>
        <v/>
      </c>
      <c r="BC81" s="49" t="str">
        <f t="shared" si="702"/>
        <v/>
      </c>
      <c r="BD81" s="49" t="str">
        <f t="shared" si="702"/>
        <v/>
      </c>
      <c r="BE81" s="49" t="str">
        <f t="shared" si="702"/>
        <v/>
      </c>
      <c r="BF81" s="49" t="str">
        <f t="shared" si="702"/>
        <v/>
      </c>
      <c r="BG81" s="49" t="str">
        <f t="shared" si="702"/>
        <v/>
      </c>
      <c r="BH81" s="49" t="str">
        <f t="shared" si="702"/>
        <v/>
      </c>
      <c r="BI81" s="49" t="str">
        <f t="shared" si="702"/>
        <v/>
      </c>
      <c r="BJ81" s="49" t="str">
        <f t="shared" si="702"/>
        <v/>
      </c>
      <c r="BK81" s="49" t="str">
        <f t="shared" si="702"/>
        <v/>
      </c>
      <c r="BL81" s="49" t="str">
        <f t="shared" si="702"/>
        <v/>
      </c>
      <c r="BM81" s="49" t="str">
        <f t="shared" si="702"/>
        <v/>
      </c>
      <c r="BN81" s="49" t="str">
        <f t="shared" si="702"/>
        <v/>
      </c>
      <c r="BO81" s="49" t="str">
        <f t="shared" si="702"/>
        <v/>
      </c>
      <c r="BP81" s="49" t="str">
        <f t="shared" si="702"/>
        <v/>
      </c>
      <c r="BQ81" s="49" t="str">
        <f t="shared" si="702"/>
        <v/>
      </c>
      <c r="BR81" s="49" t="str">
        <f t="shared" si="702"/>
        <v/>
      </c>
      <c r="BS81" s="49" t="str">
        <f t="shared" si="702"/>
        <v/>
      </c>
      <c r="BT81" s="49" t="str">
        <f t="shared" si="702"/>
        <v/>
      </c>
      <c r="BU81" s="49" t="str">
        <f t="shared" si="702"/>
        <v/>
      </c>
      <c r="BV81" s="49" t="str">
        <f t="shared" si="702"/>
        <v/>
      </c>
      <c r="BW81" s="49" t="str">
        <f t="shared" si="702"/>
        <v/>
      </c>
      <c r="BX81" s="49" t="str">
        <f t="shared" si="702"/>
        <v/>
      </c>
      <c r="BY81" s="49" t="str">
        <f t="shared" si="702"/>
        <v/>
      </c>
      <c r="BZ81" s="49" t="str">
        <f t="shared" si="702"/>
        <v/>
      </c>
      <c r="CA81" s="49" t="str">
        <f t="shared" si="702"/>
        <v/>
      </c>
      <c r="CB81" s="49" t="str">
        <f t="shared" si="702"/>
        <v/>
      </c>
      <c r="CC81" s="49" t="str">
        <f t="shared" si="702"/>
        <v/>
      </c>
      <c r="CD81" s="49" t="str">
        <f t="shared" si="702"/>
        <v/>
      </c>
      <c r="CE81" s="49" t="str">
        <f t="shared" si="702"/>
        <v/>
      </c>
      <c r="CF81" s="49" t="str">
        <f t="shared" si="702"/>
        <v/>
      </c>
      <c r="CG81" s="49" t="str">
        <f t="shared" si="702"/>
        <v/>
      </c>
      <c r="CH81" s="49" t="str">
        <f t="shared" si="702"/>
        <v/>
      </c>
      <c r="CI81" s="49" t="str">
        <f t="shared" ref="CI81:DR84" si="704">IF(ISNONTEXT($V81),CJ81-$V81,"")</f>
        <v/>
      </c>
      <c r="CJ81" s="49" t="str">
        <f t="shared" si="704"/>
        <v/>
      </c>
      <c r="CK81" s="49" t="str">
        <f t="shared" si="704"/>
        <v/>
      </c>
      <c r="CL81" s="49" t="str">
        <f t="shared" si="704"/>
        <v/>
      </c>
      <c r="CM81" s="49" t="str">
        <f t="shared" si="704"/>
        <v/>
      </c>
      <c r="CN81" s="49" t="str">
        <f t="shared" si="704"/>
        <v/>
      </c>
      <c r="CO81" s="49" t="str">
        <f t="shared" si="704"/>
        <v/>
      </c>
      <c r="CP81" s="49" t="str">
        <f t="shared" si="704"/>
        <v/>
      </c>
      <c r="CQ81" s="49" t="str">
        <f t="shared" si="704"/>
        <v/>
      </c>
      <c r="CR81" s="49" t="str">
        <f t="shared" si="704"/>
        <v/>
      </c>
      <c r="CS81" s="49" t="str">
        <f t="shared" si="704"/>
        <v/>
      </c>
      <c r="CT81" s="49" t="str">
        <f t="shared" si="704"/>
        <v/>
      </c>
      <c r="CU81" s="49" t="str">
        <f t="shared" si="704"/>
        <v/>
      </c>
      <c r="CV81" s="49" t="str">
        <f t="shared" si="704"/>
        <v/>
      </c>
      <c r="CW81" s="49" t="str">
        <f t="shared" si="704"/>
        <v/>
      </c>
      <c r="CX81" s="49" t="str">
        <f t="shared" si="704"/>
        <v/>
      </c>
      <c r="CY81" s="49" t="str">
        <f t="shared" si="704"/>
        <v/>
      </c>
      <c r="CZ81" s="49" t="str">
        <f t="shared" si="704"/>
        <v/>
      </c>
      <c r="DA81" s="49" t="str">
        <f t="shared" si="704"/>
        <v/>
      </c>
      <c r="DB81" s="49" t="str">
        <f t="shared" si="704"/>
        <v/>
      </c>
      <c r="DC81" s="49" t="str">
        <f t="shared" si="704"/>
        <v/>
      </c>
      <c r="DD81" s="49" t="str">
        <f t="shared" si="704"/>
        <v/>
      </c>
      <c r="DE81" s="49" t="str">
        <f t="shared" si="704"/>
        <v/>
      </c>
      <c r="DF81" s="49" t="str">
        <f t="shared" si="704"/>
        <v/>
      </c>
      <c r="DG81" s="49" t="str">
        <f t="shared" si="704"/>
        <v/>
      </c>
      <c r="DH81" s="49" t="str">
        <f t="shared" si="704"/>
        <v/>
      </c>
      <c r="DI81" s="49" t="str">
        <f t="shared" si="704"/>
        <v/>
      </c>
      <c r="DJ81" s="49" t="str">
        <f t="shared" si="704"/>
        <v/>
      </c>
      <c r="DK81" s="49" t="str">
        <f t="shared" si="704"/>
        <v/>
      </c>
      <c r="DL81" s="49" t="str">
        <f t="shared" si="704"/>
        <v/>
      </c>
      <c r="DM81" s="49" t="str">
        <f t="shared" si="704"/>
        <v/>
      </c>
      <c r="DN81" s="49" t="str">
        <f t="shared" si="704"/>
        <v/>
      </c>
      <c r="DO81" s="49" t="str">
        <f t="shared" si="704"/>
        <v/>
      </c>
      <c r="DP81" s="49" t="str">
        <f t="shared" si="704"/>
        <v/>
      </c>
      <c r="DQ81" s="49" t="str">
        <f t="shared" si="704"/>
        <v/>
      </c>
      <c r="DR81" s="49" t="str">
        <f t="shared" si="704"/>
        <v/>
      </c>
      <c r="DS81" s="183" t="str">
        <f t="shared" si="690"/>
        <v/>
      </c>
      <c r="DT81" s="49" t="str">
        <f t="shared" si="691"/>
        <v/>
      </c>
      <c r="DU81" s="49" t="str">
        <f t="shared" si="703"/>
        <v/>
      </c>
      <c r="DV81" s="49" t="str">
        <f t="shared" si="703"/>
        <v/>
      </c>
      <c r="DW81" s="49" t="str">
        <f t="shared" si="703"/>
        <v/>
      </c>
      <c r="DX81" s="49" t="str">
        <f t="shared" si="703"/>
        <v/>
      </c>
      <c r="DY81" s="49" t="str">
        <f t="shared" si="703"/>
        <v/>
      </c>
      <c r="DZ81" s="49" t="str">
        <f t="shared" si="703"/>
        <v/>
      </c>
      <c r="EA81" s="49" t="str">
        <f t="shared" si="703"/>
        <v/>
      </c>
      <c r="EB81" s="49" t="str">
        <f t="shared" si="703"/>
        <v/>
      </c>
      <c r="EC81" s="49" t="str">
        <f t="shared" si="703"/>
        <v/>
      </c>
      <c r="ED81" s="49" t="str">
        <f t="shared" si="703"/>
        <v/>
      </c>
      <c r="EE81" s="49" t="str">
        <f t="shared" si="703"/>
        <v/>
      </c>
      <c r="EF81" s="49" t="str">
        <f t="shared" si="703"/>
        <v/>
      </c>
      <c r="EG81" s="49" t="str">
        <f t="shared" si="703"/>
        <v/>
      </c>
      <c r="EH81" s="49" t="str">
        <f t="shared" si="703"/>
        <v/>
      </c>
      <c r="EI81" s="49" t="str">
        <f t="shared" si="703"/>
        <v/>
      </c>
      <c r="EJ81" s="49" t="str">
        <f t="shared" si="703"/>
        <v/>
      </c>
      <c r="EK81" s="49" t="str">
        <f t="shared" si="703"/>
        <v/>
      </c>
      <c r="EL81" s="49" t="str">
        <f t="shared" si="703"/>
        <v/>
      </c>
      <c r="EM81" s="49" t="str">
        <f t="shared" si="703"/>
        <v/>
      </c>
      <c r="EN81" s="49" t="str">
        <f t="shared" si="703"/>
        <v/>
      </c>
      <c r="EO81" s="49" t="str">
        <f t="shared" si="703"/>
        <v/>
      </c>
      <c r="EP81" s="49" t="str">
        <f t="shared" si="703"/>
        <v/>
      </c>
      <c r="EQ81" s="49" t="str">
        <f t="shared" si="703"/>
        <v/>
      </c>
      <c r="ER81" s="49" t="str">
        <f t="shared" si="703"/>
        <v/>
      </c>
      <c r="ES81" s="49" t="str">
        <f t="shared" si="703"/>
        <v/>
      </c>
      <c r="ET81" s="49" t="str">
        <f t="shared" si="703"/>
        <v/>
      </c>
      <c r="EU81" s="49" t="str">
        <f t="shared" si="703"/>
        <v/>
      </c>
      <c r="EV81" s="49" t="str">
        <f t="shared" si="703"/>
        <v/>
      </c>
      <c r="EW81" s="49" t="str">
        <f t="shared" si="703"/>
        <v/>
      </c>
      <c r="EX81" s="49" t="str">
        <f t="shared" si="703"/>
        <v/>
      </c>
      <c r="EY81" s="49" t="str">
        <f t="shared" si="703"/>
        <v/>
      </c>
      <c r="EZ81" s="49" t="str">
        <f t="shared" si="703"/>
        <v/>
      </c>
      <c r="FA81" s="49" t="str">
        <f t="shared" si="703"/>
        <v/>
      </c>
      <c r="FB81" s="49" t="str">
        <f t="shared" si="703"/>
        <v/>
      </c>
      <c r="FC81" s="49" t="str">
        <f t="shared" si="703"/>
        <v/>
      </c>
      <c r="FD81" s="49" t="str">
        <f t="shared" si="703"/>
        <v/>
      </c>
      <c r="FE81" s="49" t="str">
        <f t="shared" si="703"/>
        <v/>
      </c>
      <c r="FF81" s="49" t="str">
        <f t="shared" si="703"/>
        <v/>
      </c>
      <c r="FG81" s="49" t="str">
        <f t="shared" si="703"/>
        <v/>
      </c>
      <c r="FH81" s="49" t="str">
        <f t="shared" si="703"/>
        <v/>
      </c>
      <c r="FI81" s="49" t="str">
        <f t="shared" si="703"/>
        <v/>
      </c>
      <c r="FJ81" s="49" t="str">
        <f t="shared" si="703"/>
        <v/>
      </c>
      <c r="FK81" s="49" t="str">
        <f t="shared" si="703"/>
        <v/>
      </c>
      <c r="FL81" s="49" t="str">
        <f t="shared" si="703"/>
        <v/>
      </c>
      <c r="FM81" s="49" t="str">
        <f t="shared" si="703"/>
        <v/>
      </c>
      <c r="FN81" s="49" t="str">
        <f t="shared" si="703"/>
        <v/>
      </c>
      <c r="FO81" s="49" t="str">
        <f t="shared" si="703"/>
        <v/>
      </c>
      <c r="FP81" s="49" t="str">
        <f t="shared" si="703"/>
        <v/>
      </c>
      <c r="FQ81" s="49" t="str">
        <f t="shared" si="703"/>
        <v/>
      </c>
      <c r="FR81" s="49" t="str">
        <f t="shared" si="703"/>
        <v/>
      </c>
      <c r="FS81" s="49" t="str">
        <f t="shared" si="703"/>
        <v/>
      </c>
      <c r="FT81" s="49" t="str">
        <f t="shared" si="703"/>
        <v/>
      </c>
      <c r="FU81" s="49" t="str">
        <f t="shared" si="703"/>
        <v/>
      </c>
      <c r="FV81" s="49" t="str">
        <f t="shared" si="703"/>
        <v/>
      </c>
      <c r="FW81" s="49" t="str">
        <f t="shared" si="703"/>
        <v/>
      </c>
      <c r="FX81" s="49" t="str">
        <f t="shared" si="703"/>
        <v/>
      </c>
      <c r="FY81" s="49" t="str">
        <f t="shared" si="703"/>
        <v/>
      </c>
      <c r="FZ81" s="49" t="str">
        <f t="shared" si="703"/>
        <v/>
      </c>
      <c r="GA81" s="49" t="str">
        <f t="shared" si="703"/>
        <v/>
      </c>
      <c r="GB81" s="49" t="str">
        <f t="shared" si="703"/>
        <v/>
      </c>
      <c r="GC81" s="49" t="str">
        <f t="shared" si="703"/>
        <v/>
      </c>
      <c r="GD81" s="49" t="str">
        <f t="shared" si="703"/>
        <v/>
      </c>
      <c r="GE81" s="49" t="str">
        <f t="shared" si="703"/>
        <v/>
      </c>
      <c r="GF81" s="49" t="str">
        <f t="shared" ref="GF81:HO84" si="705">IF(ISNONTEXT($V81),GE81+$V81,"")</f>
        <v/>
      </c>
      <c r="GG81" s="49" t="str">
        <f t="shared" si="705"/>
        <v/>
      </c>
      <c r="GH81" s="49" t="str">
        <f t="shared" si="705"/>
        <v/>
      </c>
      <c r="GI81" s="49" t="str">
        <f t="shared" si="705"/>
        <v/>
      </c>
      <c r="GJ81" s="49" t="str">
        <f t="shared" si="705"/>
        <v/>
      </c>
      <c r="GK81" s="49" t="str">
        <f t="shared" si="705"/>
        <v/>
      </c>
      <c r="GL81" s="49" t="str">
        <f t="shared" si="705"/>
        <v/>
      </c>
      <c r="GM81" s="49" t="str">
        <f t="shared" si="705"/>
        <v/>
      </c>
      <c r="GN81" s="49" t="str">
        <f t="shared" si="705"/>
        <v/>
      </c>
      <c r="GO81" s="49" t="str">
        <f t="shared" si="705"/>
        <v/>
      </c>
      <c r="GP81" s="49" t="str">
        <f t="shared" si="705"/>
        <v/>
      </c>
      <c r="GQ81" s="49" t="str">
        <f t="shared" si="705"/>
        <v/>
      </c>
      <c r="GR81" s="49" t="str">
        <f t="shared" si="705"/>
        <v/>
      </c>
      <c r="GS81" s="49" t="str">
        <f t="shared" si="705"/>
        <v/>
      </c>
      <c r="GT81" s="49" t="str">
        <f t="shared" si="705"/>
        <v/>
      </c>
      <c r="GU81" s="49" t="str">
        <f t="shared" si="705"/>
        <v/>
      </c>
      <c r="GV81" s="49" t="str">
        <f t="shared" si="705"/>
        <v/>
      </c>
      <c r="GW81" s="49" t="str">
        <f t="shared" si="705"/>
        <v/>
      </c>
      <c r="GX81" s="49" t="str">
        <f t="shared" si="705"/>
        <v/>
      </c>
      <c r="GY81" s="49" t="str">
        <f t="shared" si="705"/>
        <v/>
      </c>
      <c r="GZ81" s="49" t="str">
        <f t="shared" si="705"/>
        <v/>
      </c>
      <c r="HA81" s="49" t="str">
        <f t="shared" si="705"/>
        <v/>
      </c>
      <c r="HB81" s="49" t="str">
        <f t="shared" si="705"/>
        <v/>
      </c>
      <c r="HC81" s="49" t="str">
        <f t="shared" si="705"/>
        <v/>
      </c>
      <c r="HD81" s="49" t="str">
        <f t="shared" si="705"/>
        <v/>
      </c>
      <c r="HE81" s="49" t="str">
        <f t="shared" si="705"/>
        <v/>
      </c>
      <c r="HF81" s="49" t="str">
        <f t="shared" si="705"/>
        <v/>
      </c>
      <c r="HG81" s="49" t="str">
        <f t="shared" si="705"/>
        <v/>
      </c>
      <c r="HH81" s="49" t="str">
        <f t="shared" si="705"/>
        <v/>
      </c>
      <c r="HI81" s="49" t="str">
        <f t="shared" si="705"/>
        <v/>
      </c>
      <c r="HJ81" s="49" t="str">
        <f t="shared" si="705"/>
        <v/>
      </c>
      <c r="HK81" s="49" t="str">
        <f t="shared" si="705"/>
        <v/>
      </c>
      <c r="HL81" s="49" t="str">
        <f t="shared" si="705"/>
        <v/>
      </c>
      <c r="HM81" s="49" t="str">
        <f t="shared" si="705"/>
        <v/>
      </c>
      <c r="HN81" s="49" t="str">
        <f t="shared" si="705"/>
        <v/>
      </c>
      <c r="HO81" s="49" t="str">
        <f t="shared" si="705"/>
        <v/>
      </c>
      <c r="HP81" s="169" t="e">
        <f t="shared" si="483"/>
        <v>#N/A</v>
      </c>
      <c r="HQ81" s="169" t="e">
        <f t="shared" si="484"/>
        <v>#N/A</v>
      </c>
      <c r="HR81" s="169" t="e">
        <f t="shared" si="485"/>
        <v>#N/A</v>
      </c>
      <c r="HS81" s="169" t="e">
        <f t="shared" si="486"/>
        <v>#N/A</v>
      </c>
      <c r="HT81" s="169" t="e">
        <f t="shared" si="487"/>
        <v>#N/A</v>
      </c>
      <c r="HU81" s="169" t="e">
        <f t="shared" si="488"/>
        <v>#N/A</v>
      </c>
      <c r="HV81" s="169" t="e">
        <f t="shared" si="489"/>
        <v>#N/A</v>
      </c>
      <c r="HW81" s="169" t="e">
        <f t="shared" si="490"/>
        <v>#N/A</v>
      </c>
      <c r="HX81" s="169" t="e">
        <f t="shared" si="491"/>
        <v>#N/A</v>
      </c>
      <c r="HY81" s="169" t="e">
        <f t="shared" si="492"/>
        <v>#N/A</v>
      </c>
      <c r="HZ81" s="169" t="e">
        <f t="shared" si="493"/>
        <v>#N/A</v>
      </c>
      <c r="IA81" s="169" t="e">
        <f t="shared" si="494"/>
        <v>#N/A</v>
      </c>
      <c r="IB81" s="169" t="e">
        <f t="shared" si="495"/>
        <v>#N/A</v>
      </c>
      <c r="IC81" s="169" t="e">
        <f t="shared" si="496"/>
        <v>#N/A</v>
      </c>
      <c r="ID81" s="169" t="e">
        <f t="shared" si="497"/>
        <v>#N/A</v>
      </c>
      <c r="IE81" s="169" t="e">
        <f t="shared" si="498"/>
        <v>#N/A</v>
      </c>
      <c r="IF81" s="169" t="e">
        <f t="shared" si="499"/>
        <v>#N/A</v>
      </c>
      <c r="IG81" s="169" t="e">
        <f t="shared" si="500"/>
        <v>#N/A</v>
      </c>
      <c r="IH81" s="169" t="e">
        <f t="shared" si="501"/>
        <v>#N/A</v>
      </c>
      <c r="II81" s="169" t="e">
        <f t="shared" si="502"/>
        <v>#N/A</v>
      </c>
      <c r="IJ81" s="169" t="e">
        <f t="shared" si="503"/>
        <v>#N/A</v>
      </c>
      <c r="IK81" s="169" t="e">
        <f t="shared" si="504"/>
        <v>#N/A</v>
      </c>
      <c r="IL81" s="169" t="e">
        <f t="shared" si="505"/>
        <v>#N/A</v>
      </c>
      <c r="IM81" s="169" t="e">
        <f t="shared" si="506"/>
        <v>#N/A</v>
      </c>
      <c r="IN81" s="169" t="e">
        <f t="shared" si="507"/>
        <v>#N/A</v>
      </c>
      <c r="IO81" s="169" t="e">
        <f t="shared" si="508"/>
        <v>#N/A</v>
      </c>
      <c r="IP81" s="169" t="e">
        <f t="shared" si="509"/>
        <v>#N/A</v>
      </c>
      <c r="IQ81" s="169" t="e">
        <f t="shared" si="510"/>
        <v>#N/A</v>
      </c>
      <c r="IR81" s="169" t="e">
        <f t="shared" si="511"/>
        <v>#N/A</v>
      </c>
      <c r="IS81" s="169" t="e">
        <f t="shared" si="512"/>
        <v>#N/A</v>
      </c>
      <c r="IT81" s="169" t="e">
        <f t="shared" si="513"/>
        <v>#N/A</v>
      </c>
      <c r="IU81" s="169" t="e">
        <f t="shared" si="514"/>
        <v>#N/A</v>
      </c>
      <c r="IV81" s="169" t="e">
        <f t="shared" si="515"/>
        <v>#N/A</v>
      </c>
      <c r="IW81" s="169" t="e">
        <f t="shared" si="516"/>
        <v>#N/A</v>
      </c>
      <c r="IX81" s="169" t="e">
        <f t="shared" si="517"/>
        <v>#N/A</v>
      </c>
      <c r="IY81" s="169" t="e">
        <f t="shared" si="518"/>
        <v>#N/A</v>
      </c>
      <c r="IZ81" s="169" t="e">
        <f t="shared" si="519"/>
        <v>#N/A</v>
      </c>
      <c r="JA81" s="169" t="e">
        <f t="shared" si="520"/>
        <v>#N/A</v>
      </c>
      <c r="JB81" s="169" t="e">
        <f t="shared" si="521"/>
        <v>#N/A</v>
      </c>
      <c r="JC81" s="169" t="e">
        <f t="shared" si="522"/>
        <v>#N/A</v>
      </c>
      <c r="JD81" s="169" t="e">
        <f t="shared" si="523"/>
        <v>#N/A</v>
      </c>
      <c r="JE81" s="169" t="e">
        <f t="shared" si="524"/>
        <v>#N/A</v>
      </c>
      <c r="JF81" s="169" t="e">
        <f t="shared" si="525"/>
        <v>#N/A</v>
      </c>
      <c r="JG81" s="169" t="e">
        <f t="shared" si="526"/>
        <v>#N/A</v>
      </c>
      <c r="JH81" s="169" t="e">
        <f t="shared" si="527"/>
        <v>#N/A</v>
      </c>
      <c r="JI81" s="169" t="e">
        <f t="shared" si="528"/>
        <v>#N/A</v>
      </c>
      <c r="JJ81" s="169" t="e">
        <f t="shared" si="529"/>
        <v>#N/A</v>
      </c>
      <c r="JK81" s="169" t="e">
        <f t="shared" si="530"/>
        <v>#N/A</v>
      </c>
      <c r="JL81" s="169" t="e">
        <f t="shared" si="531"/>
        <v>#N/A</v>
      </c>
      <c r="JM81" s="169" t="e">
        <f t="shared" si="532"/>
        <v>#N/A</v>
      </c>
      <c r="JN81" s="169" t="e">
        <f t="shared" si="533"/>
        <v>#N/A</v>
      </c>
      <c r="JO81" s="169" t="e">
        <f t="shared" si="534"/>
        <v>#N/A</v>
      </c>
      <c r="JP81" s="169" t="e">
        <f t="shared" si="535"/>
        <v>#N/A</v>
      </c>
      <c r="JQ81" s="169" t="e">
        <f t="shared" si="536"/>
        <v>#N/A</v>
      </c>
      <c r="JR81" s="169" t="e">
        <f t="shared" si="537"/>
        <v>#N/A</v>
      </c>
      <c r="JS81" s="169" t="e">
        <f t="shared" si="538"/>
        <v>#N/A</v>
      </c>
      <c r="JT81" s="169" t="e">
        <f t="shared" si="539"/>
        <v>#N/A</v>
      </c>
      <c r="JU81" s="169" t="e">
        <f t="shared" si="540"/>
        <v>#N/A</v>
      </c>
      <c r="JV81" s="169" t="e">
        <f t="shared" si="541"/>
        <v>#N/A</v>
      </c>
      <c r="JW81" s="169" t="e">
        <f t="shared" si="542"/>
        <v>#N/A</v>
      </c>
      <c r="JX81" s="169" t="e">
        <f t="shared" si="543"/>
        <v>#N/A</v>
      </c>
      <c r="JY81" s="169" t="e">
        <f t="shared" si="544"/>
        <v>#N/A</v>
      </c>
      <c r="JZ81" s="169" t="e">
        <f t="shared" si="545"/>
        <v>#N/A</v>
      </c>
      <c r="KA81" s="169" t="e">
        <f t="shared" si="546"/>
        <v>#N/A</v>
      </c>
      <c r="KB81" s="169" t="e">
        <f t="shared" si="547"/>
        <v>#N/A</v>
      </c>
      <c r="KC81" s="169" t="e">
        <f t="shared" si="548"/>
        <v>#N/A</v>
      </c>
      <c r="KD81" s="169" t="e">
        <f t="shared" si="549"/>
        <v>#N/A</v>
      </c>
      <c r="KE81" s="169" t="e">
        <f t="shared" si="550"/>
        <v>#N/A</v>
      </c>
      <c r="KF81" s="169" t="e">
        <f t="shared" si="551"/>
        <v>#N/A</v>
      </c>
      <c r="KG81" s="169" t="e">
        <f t="shared" si="552"/>
        <v>#N/A</v>
      </c>
      <c r="KH81" s="169" t="e">
        <f t="shared" si="553"/>
        <v>#N/A</v>
      </c>
      <c r="KI81" s="169" t="e">
        <f t="shared" si="554"/>
        <v>#N/A</v>
      </c>
      <c r="KJ81" s="169" t="e">
        <f t="shared" si="555"/>
        <v>#N/A</v>
      </c>
      <c r="KK81" s="169" t="e">
        <f t="shared" si="556"/>
        <v>#N/A</v>
      </c>
      <c r="KL81" s="169" t="e">
        <f t="shared" si="557"/>
        <v>#N/A</v>
      </c>
      <c r="KM81" s="169" t="e">
        <f t="shared" si="558"/>
        <v>#N/A</v>
      </c>
      <c r="KN81" s="169" t="e">
        <f t="shared" si="559"/>
        <v>#N/A</v>
      </c>
      <c r="KO81" s="169" t="e">
        <f t="shared" si="560"/>
        <v>#N/A</v>
      </c>
      <c r="KP81" s="169" t="e">
        <f t="shared" si="561"/>
        <v>#N/A</v>
      </c>
      <c r="KQ81" s="169" t="e">
        <f t="shared" si="562"/>
        <v>#N/A</v>
      </c>
      <c r="KR81" s="169" t="e">
        <f t="shared" si="563"/>
        <v>#N/A</v>
      </c>
      <c r="KS81" s="169" t="e">
        <f t="shared" si="564"/>
        <v>#N/A</v>
      </c>
      <c r="KT81" s="169" t="e">
        <f t="shared" si="565"/>
        <v>#N/A</v>
      </c>
      <c r="KU81" s="169" t="e">
        <f t="shared" si="566"/>
        <v>#N/A</v>
      </c>
      <c r="KV81" s="169" t="e">
        <f t="shared" si="567"/>
        <v>#N/A</v>
      </c>
      <c r="KW81" s="169" t="e">
        <f t="shared" si="568"/>
        <v>#N/A</v>
      </c>
      <c r="KX81" s="169" t="e">
        <f t="shared" si="569"/>
        <v>#N/A</v>
      </c>
      <c r="KY81" s="169" t="e">
        <f t="shared" si="570"/>
        <v>#N/A</v>
      </c>
      <c r="KZ81" s="169" t="e">
        <f t="shared" si="571"/>
        <v>#N/A</v>
      </c>
      <c r="LA81" s="169" t="e">
        <f t="shared" si="572"/>
        <v>#N/A</v>
      </c>
      <c r="LB81" s="169" t="e">
        <f t="shared" si="573"/>
        <v>#N/A</v>
      </c>
      <c r="LC81" s="169" t="e">
        <f t="shared" si="574"/>
        <v>#N/A</v>
      </c>
      <c r="LD81" s="169" t="e">
        <f t="shared" si="575"/>
        <v>#N/A</v>
      </c>
      <c r="LE81" s="169" t="e">
        <f t="shared" si="576"/>
        <v>#N/A</v>
      </c>
      <c r="LF81" s="169" t="e">
        <f t="shared" si="577"/>
        <v>#N/A</v>
      </c>
      <c r="LG81" s="169" t="e">
        <f t="shared" si="578"/>
        <v>#N/A</v>
      </c>
      <c r="LH81" s="169" t="e">
        <f t="shared" si="579"/>
        <v>#N/A</v>
      </c>
      <c r="LI81" s="169" t="e">
        <f t="shared" si="580"/>
        <v>#N/A</v>
      </c>
      <c r="LJ81" s="169" t="e">
        <f t="shared" si="581"/>
        <v>#N/A</v>
      </c>
      <c r="LK81" s="169" t="e">
        <f t="shared" si="582"/>
        <v>#N/A</v>
      </c>
      <c r="LL81" s="169" t="e">
        <f t="shared" si="583"/>
        <v>#N/A</v>
      </c>
      <c r="LM81" s="169" t="e">
        <f t="shared" si="584"/>
        <v>#N/A</v>
      </c>
      <c r="LN81" s="169" t="e">
        <f t="shared" si="585"/>
        <v>#N/A</v>
      </c>
      <c r="LO81" s="169" t="e">
        <f t="shared" si="586"/>
        <v>#N/A</v>
      </c>
      <c r="LP81" s="169" t="e">
        <f t="shared" si="587"/>
        <v>#N/A</v>
      </c>
      <c r="LQ81" s="169" t="e">
        <f t="shared" si="588"/>
        <v>#N/A</v>
      </c>
      <c r="LR81" s="169" t="e">
        <f t="shared" si="589"/>
        <v>#N/A</v>
      </c>
      <c r="LS81" s="169" t="e">
        <f t="shared" si="590"/>
        <v>#N/A</v>
      </c>
      <c r="LT81" s="169" t="e">
        <f t="shared" si="591"/>
        <v>#N/A</v>
      </c>
      <c r="LU81" s="169" t="e">
        <f t="shared" si="592"/>
        <v>#N/A</v>
      </c>
      <c r="LV81" s="169" t="e">
        <f t="shared" si="593"/>
        <v>#N/A</v>
      </c>
      <c r="LW81" s="169" t="e">
        <f t="shared" si="594"/>
        <v>#N/A</v>
      </c>
      <c r="LX81" s="169" t="e">
        <f t="shared" si="595"/>
        <v>#N/A</v>
      </c>
      <c r="LY81" s="169" t="e">
        <f t="shared" si="596"/>
        <v>#N/A</v>
      </c>
      <c r="LZ81" s="169" t="e">
        <f t="shared" si="597"/>
        <v>#N/A</v>
      </c>
      <c r="MA81" s="169" t="e">
        <f t="shared" si="598"/>
        <v>#N/A</v>
      </c>
      <c r="MB81" s="169" t="e">
        <f t="shared" si="599"/>
        <v>#N/A</v>
      </c>
      <c r="MC81" s="169" t="e">
        <f t="shared" si="600"/>
        <v>#N/A</v>
      </c>
      <c r="MD81" s="169" t="e">
        <f t="shared" si="601"/>
        <v>#N/A</v>
      </c>
      <c r="ME81" s="169" t="e">
        <f t="shared" si="602"/>
        <v>#N/A</v>
      </c>
      <c r="MF81" s="169" t="e">
        <f t="shared" si="603"/>
        <v>#N/A</v>
      </c>
      <c r="MG81" s="169" t="e">
        <f t="shared" si="604"/>
        <v>#N/A</v>
      </c>
      <c r="MH81" s="169" t="e">
        <f t="shared" si="605"/>
        <v>#N/A</v>
      </c>
      <c r="MI81" s="169" t="e">
        <f t="shared" si="606"/>
        <v>#N/A</v>
      </c>
      <c r="MJ81" s="169" t="e">
        <f t="shared" si="607"/>
        <v>#N/A</v>
      </c>
      <c r="MK81" s="169" t="e">
        <f t="shared" si="608"/>
        <v>#N/A</v>
      </c>
      <c r="ML81" s="169" t="e">
        <f t="shared" si="609"/>
        <v>#N/A</v>
      </c>
      <c r="MM81" s="169" t="e">
        <f t="shared" si="610"/>
        <v>#N/A</v>
      </c>
      <c r="MN81" s="169" t="e">
        <f t="shared" si="611"/>
        <v>#N/A</v>
      </c>
      <c r="MO81" s="169" t="e">
        <f t="shared" si="612"/>
        <v>#N/A</v>
      </c>
      <c r="MP81" s="169" t="e">
        <f t="shared" si="613"/>
        <v>#N/A</v>
      </c>
      <c r="MQ81" s="169" t="e">
        <f t="shared" si="614"/>
        <v>#N/A</v>
      </c>
      <c r="MR81" s="169" t="e">
        <f t="shared" si="615"/>
        <v>#N/A</v>
      </c>
      <c r="MS81" s="169" t="e">
        <f t="shared" si="616"/>
        <v>#N/A</v>
      </c>
      <c r="MT81" s="169" t="e">
        <f t="shared" si="617"/>
        <v>#N/A</v>
      </c>
      <c r="MU81" s="169" t="e">
        <f t="shared" si="618"/>
        <v>#N/A</v>
      </c>
      <c r="MV81" s="169" t="e">
        <f t="shared" si="619"/>
        <v>#N/A</v>
      </c>
      <c r="MW81" s="169" t="e">
        <f t="shared" si="620"/>
        <v>#N/A</v>
      </c>
      <c r="MX81" s="169" t="e">
        <f t="shared" si="621"/>
        <v>#N/A</v>
      </c>
      <c r="MY81" s="169" t="e">
        <f t="shared" si="622"/>
        <v>#N/A</v>
      </c>
      <c r="MZ81" s="169" t="e">
        <f t="shared" si="623"/>
        <v>#N/A</v>
      </c>
      <c r="NA81" s="169" t="e">
        <f t="shared" si="624"/>
        <v>#N/A</v>
      </c>
      <c r="NB81" s="169" t="e">
        <f t="shared" si="625"/>
        <v>#N/A</v>
      </c>
      <c r="NC81" s="169" t="e">
        <f t="shared" si="626"/>
        <v>#N/A</v>
      </c>
      <c r="ND81" s="169" t="e">
        <f t="shared" si="627"/>
        <v>#N/A</v>
      </c>
      <c r="NE81" s="169" t="e">
        <f t="shared" si="628"/>
        <v>#N/A</v>
      </c>
      <c r="NF81" s="169" t="e">
        <f t="shared" si="629"/>
        <v>#N/A</v>
      </c>
      <c r="NG81" s="169" t="e">
        <f t="shared" si="630"/>
        <v>#N/A</v>
      </c>
      <c r="NH81" s="169" t="e">
        <f t="shared" si="631"/>
        <v>#N/A</v>
      </c>
      <c r="NI81" s="169" t="e">
        <f t="shared" si="632"/>
        <v>#N/A</v>
      </c>
      <c r="NJ81" s="169" t="e">
        <f t="shared" si="633"/>
        <v>#N/A</v>
      </c>
      <c r="NK81" s="169" t="e">
        <f t="shared" si="634"/>
        <v>#N/A</v>
      </c>
      <c r="NL81" s="169" t="e">
        <f t="shared" si="635"/>
        <v>#N/A</v>
      </c>
      <c r="NM81" s="169" t="e">
        <f t="shared" si="636"/>
        <v>#N/A</v>
      </c>
      <c r="NN81" s="169" t="e">
        <f t="shared" si="637"/>
        <v>#N/A</v>
      </c>
      <c r="NO81" s="169" t="e">
        <f t="shared" si="638"/>
        <v>#N/A</v>
      </c>
      <c r="NP81" s="169" t="e">
        <f t="shared" si="639"/>
        <v>#N/A</v>
      </c>
      <c r="NQ81" s="169" t="e">
        <f t="shared" si="640"/>
        <v>#N/A</v>
      </c>
      <c r="NR81" s="169" t="e">
        <f t="shared" si="641"/>
        <v>#N/A</v>
      </c>
      <c r="NS81" s="169" t="e">
        <f t="shared" si="642"/>
        <v>#N/A</v>
      </c>
      <c r="NT81" s="169" t="e">
        <f t="shared" si="643"/>
        <v>#N/A</v>
      </c>
      <c r="NU81" s="169" t="e">
        <f t="shared" si="644"/>
        <v>#N/A</v>
      </c>
      <c r="NV81" s="169" t="e">
        <f t="shared" si="645"/>
        <v>#N/A</v>
      </c>
      <c r="NW81" s="169" t="e">
        <f t="shared" si="646"/>
        <v>#N/A</v>
      </c>
      <c r="NX81" s="169" t="e">
        <f t="shared" si="647"/>
        <v>#N/A</v>
      </c>
      <c r="NY81" s="169" t="e">
        <f t="shared" si="648"/>
        <v>#N/A</v>
      </c>
      <c r="NZ81" s="169" t="e">
        <f t="shared" si="649"/>
        <v>#N/A</v>
      </c>
      <c r="OA81" s="169" t="e">
        <f t="shared" si="650"/>
        <v>#N/A</v>
      </c>
      <c r="OB81" s="169" t="e">
        <f t="shared" si="651"/>
        <v>#N/A</v>
      </c>
      <c r="OC81" s="169" t="e">
        <f t="shared" si="652"/>
        <v>#N/A</v>
      </c>
      <c r="OD81" s="169" t="e">
        <f t="shared" si="653"/>
        <v>#N/A</v>
      </c>
      <c r="OE81" s="169" t="e">
        <f t="shared" si="654"/>
        <v>#N/A</v>
      </c>
      <c r="OF81" s="169" t="e">
        <f t="shared" si="655"/>
        <v>#N/A</v>
      </c>
      <c r="OG81" s="169" t="e">
        <f t="shared" si="656"/>
        <v>#N/A</v>
      </c>
      <c r="OH81" s="169" t="e">
        <f t="shared" si="657"/>
        <v>#N/A</v>
      </c>
      <c r="OI81" s="169" t="e">
        <f t="shared" si="658"/>
        <v>#N/A</v>
      </c>
      <c r="OJ81" s="169" t="e">
        <f t="shared" si="659"/>
        <v>#N/A</v>
      </c>
      <c r="OK81" s="169" t="e">
        <f t="shared" si="660"/>
        <v>#N/A</v>
      </c>
      <c r="OL81" s="169" t="e">
        <f t="shared" si="661"/>
        <v>#N/A</v>
      </c>
      <c r="OM81" s="169" t="e">
        <f t="shared" si="662"/>
        <v>#N/A</v>
      </c>
      <c r="ON81" s="169" t="e">
        <f t="shared" si="663"/>
        <v>#N/A</v>
      </c>
      <c r="OO81" s="169" t="e">
        <f t="shared" si="664"/>
        <v>#N/A</v>
      </c>
      <c r="OP81" s="169" t="e">
        <f t="shared" si="665"/>
        <v>#N/A</v>
      </c>
      <c r="OQ81" s="169" t="e">
        <f t="shared" si="666"/>
        <v>#N/A</v>
      </c>
      <c r="OR81" s="169" t="e">
        <f t="shared" si="667"/>
        <v>#N/A</v>
      </c>
      <c r="OS81" s="169" t="e">
        <f t="shared" si="668"/>
        <v>#N/A</v>
      </c>
      <c r="OT81" s="169" t="e">
        <f t="shared" si="669"/>
        <v>#N/A</v>
      </c>
      <c r="OU81" s="169" t="e">
        <f t="shared" si="670"/>
        <v>#N/A</v>
      </c>
      <c r="OV81" s="169" t="e">
        <f t="shared" si="671"/>
        <v>#N/A</v>
      </c>
      <c r="OW81" s="169" t="e">
        <f t="shared" si="672"/>
        <v>#N/A</v>
      </c>
      <c r="OX81" s="169" t="e">
        <f t="shared" si="673"/>
        <v>#N/A</v>
      </c>
      <c r="OY81" s="169" t="e">
        <f t="shared" si="674"/>
        <v>#N/A</v>
      </c>
      <c r="OZ81" s="169" t="e">
        <f t="shared" si="675"/>
        <v>#N/A</v>
      </c>
      <c r="PA81" s="169" t="e">
        <f t="shared" si="676"/>
        <v>#N/A</v>
      </c>
      <c r="PB81" s="169" t="e">
        <f t="shared" si="677"/>
        <v>#N/A</v>
      </c>
      <c r="PC81" s="169" t="e">
        <f t="shared" si="678"/>
        <v>#N/A</v>
      </c>
      <c r="PD81" s="169" t="e">
        <f t="shared" si="679"/>
        <v>#N/A</v>
      </c>
      <c r="PE81" s="169" t="e">
        <f t="shared" si="680"/>
        <v>#N/A</v>
      </c>
      <c r="PF81" s="169" t="e">
        <f t="shared" si="681"/>
        <v>#N/A</v>
      </c>
      <c r="PG81" s="169" t="e">
        <f t="shared" si="682"/>
        <v>#N/A</v>
      </c>
      <c r="PH81" s="169" t="e">
        <f t="shared" si="683"/>
        <v>#N/A</v>
      </c>
    </row>
    <row r="82" spans="1:424" hidden="1" x14ac:dyDescent="0.75">
      <c r="A82" s="4">
        <v>79</v>
      </c>
      <c r="B82" s="96" t="str">
        <f t="shared" si="684"/>
        <v/>
      </c>
      <c r="C82" s="95"/>
      <c r="D82" s="96" t="str">
        <f t="shared" si="685"/>
        <v/>
      </c>
      <c r="E82" s="124" t="str">
        <f t="shared" si="480"/>
        <v/>
      </c>
      <c r="F82" s="124" t="str">
        <f t="shared" si="481"/>
        <v/>
      </c>
      <c r="G82" s="73" t="str">
        <f t="shared" si="686"/>
        <v/>
      </c>
      <c r="H82" s="23"/>
      <c r="I82" s="57"/>
      <c r="J82" s="280"/>
      <c r="K82" s="74" t="str">
        <f>IF(AND(B82&gt;0,C82&gt;0,D82&gt;0),IF(ISBLANK(J82),IF(ISBLANK(H82),"",(D82-B82)*VLOOKUP(H82,VLookups!$A$4:$B$13,2,FALSE)),J82),"")</f>
        <v/>
      </c>
      <c r="L82" s="75" t="str">
        <f t="shared" si="482"/>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687"/>
        <v/>
      </c>
      <c r="W82" s="49" t="str">
        <f t="shared" si="688"/>
        <v/>
      </c>
      <c r="X82" s="49" t="str">
        <f t="shared" ref="X82:CI85" si="706">IF(ISNONTEXT($V82),Y82-$V82,"")</f>
        <v/>
      </c>
      <c r="Y82" s="49" t="str">
        <f t="shared" si="706"/>
        <v/>
      </c>
      <c r="Z82" s="49" t="str">
        <f t="shared" si="706"/>
        <v/>
      </c>
      <c r="AA82" s="49" t="str">
        <f t="shared" si="706"/>
        <v/>
      </c>
      <c r="AB82" s="49" t="str">
        <f t="shared" si="706"/>
        <v/>
      </c>
      <c r="AC82" s="49" t="str">
        <f t="shared" si="706"/>
        <v/>
      </c>
      <c r="AD82" s="49" t="str">
        <f t="shared" si="706"/>
        <v/>
      </c>
      <c r="AE82" s="49" t="str">
        <f t="shared" si="706"/>
        <v/>
      </c>
      <c r="AF82" s="49" t="str">
        <f t="shared" si="706"/>
        <v/>
      </c>
      <c r="AG82" s="49" t="str">
        <f t="shared" si="706"/>
        <v/>
      </c>
      <c r="AH82" s="49" t="str">
        <f t="shared" si="706"/>
        <v/>
      </c>
      <c r="AI82" s="49" t="str">
        <f t="shared" si="706"/>
        <v/>
      </c>
      <c r="AJ82" s="49" t="str">
        <f t="shared" si="706"/>
        <v/>
      </c>
      <c r="AK82" s="49" t="str">
        <f t="shared" si="706"/>
        <v/>
      </c>
      <c r="AL82" s="49" t="str">
        <f t="shared" si="706"/>
        <v/>
      </c>
      <c r="AM82" s="49" t="str">
        <f t="shared" si="706"/>
        <v/>
      </c>
      <c r="AN82" s="49" t="str">
        <f t="shared" si="706"/>
        <v/>
      </c>
      <c r="AO82" s="49" t="str">
        <f t="shared" si="706"/>
        <v/>
      </c>
      <c r="AP82" s="49" t="str">
        <f t="shared" si="706"/>
        <v/>
      </c>
      <c r="AQ82" s="49" t="str">
        <f t="shared" si="706"/>
        <v/>
      </c>
      <c r="AR82" s="49" t="str">
        <f t="shared" si="706"/>
        <v/>
      </c>
      <c r="AS82" s="49" t="str">
        <f t="shared" si="706"/>
        <v/>
      </c>
      <c r="AT82" s="49" t="str">
        <f t="shared" si="706"/>
        <v/>
      </c>
      <c r="AU82" s="49" t="str">
        <f t="shared" si="706"/>
        <v/>
      </c>
      <c r="AV82" s="49" t="str">
        <f t="shared" si="706"/>
        <v/>
      </c>
      <c r="AW82" s="49" t="str">
        <f t="shared" si="706"/>
        <v/>
      </c>
      <c r="AX82" s="49" t="str">
        <f t="shared" si="706"/>
        <v/>
      </c>
      <c r="AY82" s="49" t="str">
        <f t="shared" si="706"/>
        <v/>
      </c>
      <c r="AZ82" s="49" t="str">
        <f t="shared" si="706"/>
        <v/>
      </c>
      <c r="BA82" s="49" t="str">
        <f t="shared" si="706"/>
        <v/>
      </c>
      <c r="BB82" s="49" t="str">
        <f t="shared" si="706"/>
        <v/>
      </c>
      <c r="BC82" s="49" t="str">
        <f t="shared" si="706"/>
        <v/>
      </c>
      <c r="BD82" s="49" t="str">
        <f t="shared" si="706"/>
        <v/>
      </c>
      <c r="BE82" s="49" t="str">
        <f t="shared" si="706"/>
        <v/>
      </c>
      <c r="BF82" s="49" t="str">
        <f t="shared" si="706"/>
        <v/>
      </c>
      <c r="BG82" s="49" t="str">
        <f t="shared" si="706"/>
        <v/>
      </c>
      <c r="BH82" s="49" t="str">
        <f t="shared" si="706"/>
        <v/>
      </c>
      <c r="BI82" s="49" t="str">
        <f t="shared" si="706"/>
        <v/>
      </c>
      <c r="BJ82" s="49" t="str">
        <f t="shared" si="706"/>
        <v/>
      </c>
      <c r="BK82" s="49" t="str">
        <f t="shared" si="706"/>
        <v/>
      </c>
      <c r="BL82" s="49" t="str">
        <f t="shared" si="706"/>
        <v/>
      </c>
      <c r="BM82" s="49" t="str">
        <f t="shared" si="706"/>
        <v/>
      </c>
      <c r="BN82" s="49" t="str">
        <f t="shared" si="706"/>
        <v/>
      </c>
      <c r="BO82" s="49" t="str">
        <f t="shared" si="706"/>
        <v/>
      </c>
      <c r="BP82" s="49" t="str">
        <f t="shared" si="706"/>
        <v/>
      </c>
      <c r="BQ82" s="49" t="str">
        <f t="shared" si="706"/>
        <v/>
      </c>
      <c r="BR82" s="49" t="str">
        <f t="shared" si="706"/>
        <v/>
      </c>
      <c r="BS82" s="49" t="str">
        <f t="shared" si="706"/>
        <v/>
      </c>
      <c r="BT82" s="49" t="str">
        <f t="shared" si="706"/>
        <v/>
      </c>
      <c r="BU82" s="49" t="str">
        <f t="shared" si="706"/>
        <v/>
      </c>
      <c r="BV82" s="49" t="str">
        <f t="shared" si="706"/>
        <v/>
      </c>
      <c r="BW82" s="49" t="str">
        <f t="shared" si="706"/>
        <v/>
      </c>
      <c r="BX82" s="49" t="str">
        <f t="shared" si="706"/>
        <v/>
      </c>
      <c r="BY82" s="49" t="str">
        <f t="shared" si="706"/>
        <v/>
      </c>
      <c r="BZ82" s="49" t="str">
        <f t="shared" si="706"/>
        <v/>
      </c>
      <c r="CA82" s="49" t="str">
        <f t="shared" si="706"/>
        <v/>
      </c>
      <c r="CB82" s="49" t="str">
        <f t="shared" si="706"/>
        <v/>
      </c>
      <c r="CC82" s="49" t="str">
        <f t="shared" si="706"/>
        <v/>
      </c>
      <c r="CD82" s="49" t="str">
        <f t="shared" si="706"/>
        <v/>
      </c>
      <c r="CE82" s="49" t="str">
        <f t="shared" si="706"/>
        <v/>
      </c>
      <c r="CF82" s="49" t="str">
        <f t="shared" si="706"/>
        <v/>
      </c>
      <c r="CG82" s="49" t="str">
        <f t="shared" si="706"/>
        <v/>
      </c>
      <c r="CH82" s="49" t="str">
        <f t="shared" si="706"/>
        <v/>
      </c>
      <c r="CI82" s="49" t="str">
        <f t="shared" si="706"/>
        <v/>
      </c>
      <c r="CJ82" s="49" t="str">
        <f t="shared" si="704"/>
        <v/>
      </c>
      <c r="CK82" s="49" t="str">
        <f t="shared" si="704"/>
        <v/>
      </c>
      <c r="CL82" s="49" t="str">
        <f t="shared" si="704"/>
        <v/>
      </c>
      <c r="CM82" s="49" t="str">
        <f t="shared" si="704"/>
        <v/>
      </c>
      <c r="CN82" s="49" t="str">
        <f t="shared" si="704"/>
        <v/>
      </c>
      <c r="CO82" s="49" t="str">
        <f t="shared" si="704"/>
        <v/>
      </c>
      <c r="CP82" s="49" t="str">
        <f t="shared" si="704"/>
        <v/>
      </c>
      <c r="CQ82" s="49" t="str">
        <f t="shared" si="704"/>
        <v/>
      </c>
      <c r="CR82" s="49" t="str">
        <f t="shared" si="704"/>
        <v/>
      </c>
      <c r="CS82" s="49" t="str">
        <f t="shared" si="704"/>
        <v/>
      </c>
      <c r="CT82" s="49" t="str">
        <f t="shared" si="704"/>
        <v/>
      </c>
      <c r="CU82" s="49" t="str">
        <f t="shared" si="704"/>
        <v/>
      </c>
      <c r="CV82" s="49" t="str">
        <f t="shared" si="704"/>
        <v/>
      </c>
      <c r="CW82" s="49" t="str">
        <f t="shared" si="704"/>
        <v/>
      </c>
      <c r="CX82" s="49" t="str">
        <f t="shared" si="704"/>
        <v/>
      </c>
      <c r="CY82" s="49" t="str">
        <f t="shared" si="704"/>
        <v/>
      </c>
      <c r="CZ82" s="49" t="str">
        <f t="shared" si="704"/>
        <v/>
      </c>
      <c r="DA82" s="49" t="str">
        <f t="shared" si="704"/>
        <v/>
      </c>
      <c r="DB82" s="49" t="str">
        <f t="shared" si="704"/>
        <v/>
      </c>
      <c r="DC82" s="49" t="str">
        <f t="shared" si="704"/>
        <v/>
      </c>
      <c r="DD82" s="49" t="str">
        <f t="shared" si="704"/>
        <v/>
      </c>
      <c r="DE82" s="49" t="str">
        <f t="shared" si="704"/>
        <v/>
      </c>
      <c r="DF82" s="49" t="str">
        <f t="shared" si="704"/>
        <v/>
      </c>
      <c r="DG82" s="49" t="str">
        <f t="shared" si="704"/>
        <v/>
      </c>
      <c r="DH82" s="49" t="str">
        <f t="shared" si="704"/>
        <v/>
      </c>
      <c r="DI82" s="49" t="str">
        <f t="shared" si="704"/>
        <v/>
      </c>
      <c r="DJ82" s="49" t="str">
        <f t="shared" si="704"/>
        <v/>
      </c>
      <c r="DK82" s="49" t="str">
        <f t="shared" si="704"/>
        <v/>
      </c>
      <c r="DL82" s="49" t="str">
        <f t="shared" si="704"/>
        <v/>
      </c>
      <c r="DM82" s="49" t="str">
        <f t="shared" si="704"/>
        <v/>
      </c>
      <c r="DN82" s="49" t="str">
        <f t="shared" si="704"/>
        <v/>
      </c>
      <c r="DO82" s="49" t="str">
        <f t="shared" si="704"/>
        <v/>
      </c>
      <c r="DP82" s="49" t="str">
        <f t="shared" si="704"/>
        <v/>
      </c>
      <c r="DQ82" s="49" t="str">
        <f t="shared" si="704"/>
        <v/>
      </c>
      <c r="DR82" s="49" t="str">
        <f t="shared" si="704"/>
        <v/>
      </c>
      <c r="DS82" s="183" t="str">
        <f t="shared" si="690"/>
        <v/>
      </c>
      <c r="DT82" s="49" t="str">
        <f t="shared" si="691"/>
        <v/>
      </c>
      <c r="DU82" s="49" t="str">
        <f t="shared" ref="DU82:GF85" si="707">IF(ISNONTEXT($V82),DT82+$V82,"")</f>
        <v/>
      </c>
      <c r="DV82" s="49" t="str">
        <f t="shared" si="707"/>
        <v/>
      </c>
      <c r="DW82" s="49" t="str">
        <f t="shared" si="707"/>
        <v/>
      </c>
      <c r="DX82" s="49" t="str">
        <f t="shared" si="707"/>
        <v/>
      </c>
      <c r="DY82" s="49" t="str">
        <f t="shared" si="707"/>
        <v/>
      </c>
      <c r="DZ82" s="49" t="str">
        <f t="shared" si="707"/>
        <v/>
      </c>
      <c r="EA82" s="49" t="str">
        <f t="shared" si="707"/>
        <v/>
      </c>
      <c r="EB82" s="49" t="str">
        <f t="shared" si="707"/>
        <v/>
      </c>
      <c r="EC82" s="49" t="str">
        <f t="shared" si="707"/>
        <v/>
      </c>
      <c r="ED82" s="49" t="str">
        <f t="shared" si="707"/>
        <v/>
      </c>
      <c r="EE82" s="49" t="str">
        <f t="shared" si="707"/>
        <v/>
      </c>
      <c r="EF82" s="49" t="str">
        <f t="shared" si="707"/>
        <v/>
      </c>
      <c r="EG82" s="49" t="str">
        <f t="shared" si="707"/>
        <v/>
      </c>
      <c r="EH82" s="49" t="str">
        <f t="shared" si="707"/>
        <v/>
      </c>
      <c r="EI82" s="49" t="str">
        <f t="shared" si="707"/>
        <v/>
      </c>
      <c r="EJ82" s="49" t="str">
        <f t="shared" si="707"/>
        <v/>
      </c>
      <c r="EK82" s="49" t="str">
        <f t="shared" si="707"/>
        <v/>
      </c>
      <c r="EL82" s="49" t="str">
        <f t="shared" si="707"/>
        <v/>
      </c>
      <c r="EM82" s="49" t="str">
        <f t="shared" si="707"/>
        <v/>
      </c>
      <c r="EN82" s="49" t="str">
        <f t="shared" si="707"/>
        <v/>
      </c>
      <c r="EO82" s="49" t="str">
        <f t="shared" si="707"/>
        <v/>
      </c>
      <c r="EP82" s="49" t="str">
        <f t="shared" si="707"/>
        <v/>
      </c>
      <c r="EQ82" s="49" t="str">
        <f t="shared" si="707"/>
        <v/>
      </c>
      <c r="ER82" s="49" t="str">
        <f t="shared" si="707"/>
        <v/>
      </c>
      <c r="ES82" s="49" t="str">
        <f t="shared" si="707"/>
        <v/>
      </c>
      <c r="ET82" s="49" t="str">
        <f t="shared" si="707"/>
        <v/>
      </c>
      <c r="EU82" s="49" t="str">
        <f t="shared" si="707"/>
        <v/>
      </c>
      <c r="EV82" s="49" t="str">
        <f t="shared" si="707"/>
        <v/>
      </c>
      <c r="EW82" s="49" t="str">
        <f t="shared" si="707"/>
        <v/>
      </c>
      <c r="EX82" s="49" t="str">
        <f t="shared" si="707"/>
        <v/>
      </c>
      <c r="EY82" s="49" t="str">
        <f t="shared" si="707"/>
        <v/>
      </c>
      <c r="EZ82" s="49" t="str">
        <f t="shared" si="707"/>
        <v/>
      </c>
      <c r="FA82" s="49" t="str">
        <f t="shared" si="707"/>
        <v/>
      </c>
      <c r="FB82" s="49" t="str">
        <f t="shared" si="707"/>
        <v/>
      </c>
      <c r="FC82" s="49" t="str">
        <f t="shared" si="707"/>
        <v/>
      </c>
      <c r="FD82" s="49" t="str">
        <f t="shared" si="707"/>
        <v/>
      </c>
      <c r="FE82" s="49" t="str">
        <f t="shared" si="707"/>
        <v/>
      </c>
      <c r="FF82" s="49" t="str">
        <f t="shared" si="707"/>
        <v/>
      </c>
      <c r="FG82" s="49" t="str">
        <f t="shared" si="707"/>
        <v/>
      </c>
      <c r="FH82" s="49" t="str">
        <f t="shared" si="707"/>
        <v/>
      </c>
      <c r="FI82" s="49" t="str">
        <f t="shared" si="707"/>
        <v/>
      </c>
      <c r="FJ82" s="49" t="str">
        <f t="shared" si="707"/>
        <v/>
      </c>
      <c r="FK82" s="49" t="str">
        <f t="shared" si="707"/>
        <v/>
      </c>
      <c r="FL82" s="49" t="str">
        <f t="shared" si="707"/>
        <v/>
      </c>
      <c r="FM82" s="49" t="str">
        <f t="shared" si="707"/>
        <v/>
      </c>
      <c r="FN82" s="49" t="str">
        <f t="shared" si="707"/>
        <v/>
      </c>
      <c r="FO82" s="49" t="str">
        <f t="shared" si="707"/>
        <v/>
      </c>
      <c r="FP82" s="49" t="str">
        <f t="shared" si="707"/>
        <v/>
      </c>
      <c r="FQ82" s="49" t="str">
        <f t="shared" si="707"/>
        <v/>
      </c>
      <c r="FR82" s="49" t="str">
        <f t="shared" si="707"/>
        <v/>
      </c>
      <c r="FS82" s="49" t="str">
        <f t="shared" si="707"/>
        <v/>
      </c>
      <c r="FT82" s="49" t="str">
        <f t="shared" si="707"/>
        <v/>
      </c>
      <c r="FU82" s="49" t="str">
        <f t="shared" si="707"/>
        <v/>
      </c>
      <c r="FV82" s="49" t="str">
        <f t="shared" si="707"/>
        <v/>
      </c>
      <c r="FW82" s="49" t="str">
        <f t="shared" si="707"/>
        <v/>
      </c>
      <c r="FX82" s="49" t="str">
        <f t="shared" si="707"/>
        <v/>
      </c>
      <c r="FY82" s="49" t="str">
        <f t="shared" si="707"/>
        <v/>
      </c>
      <c r="FZ82" s="49" t="str">
        <f t="shared" si="707"/>
        <v/>
      </c>
      <c r="GA82" s="49" t="str">
        <f t="shared" si="707"/>
        <v/>
      </c>
      <c r="GB82" s="49" t="str">
        <f t="shared" si="707"/>
        <v/>
      </c>
      <c r="GC82" s="49" t="str">
        <f t="shared" si="707"/>
        <v/>
      </c>
      <c r="GD82" s="49" t="str">
        <f t="shared" si="707"/>
        <v/>
      </c>
      <c r="GE82" s="49" t="str">
        <f t="shared" si="707"/>
        <v/>
      </c>
      <c r="GF82" s="49" t="str">
        <f t="shared" si="707"/>
        <v/>
      </c>
      <c r="GG82" s="49" t="str">
        <f t="shared" si="705"/>
        <v/>
      </c>
      <c r="GH82" s="49" t="str">
        <f t="shared" si="705"/>
        <v/>
      </c>
      <c r="GI82" s="49" t="str">
        <f t="shared" si="705"/>
        <v/>
      </c>
      <c r="GJ82" s="49" t="str">
        <f t="shared" si="705"/>
        <v/>
      </c>
      <c r="GK82" s="49" t="str">
        <f t="shared" si="705"/>
        <v/>
      </c>
      <c r="GL82" s="49" t="str">
        <f t="shared" si="705"/>
        <v/>
      </c>
      <c r="GM82" s="49" t="str">
        <f t="shared" si="705"/>
        <v/>
      </c>
      <c r="GN82" s="49" t="str">
        <f t="shared" si="705"/>
        <v/>
      </c>
      <c r="GO82" s="49" t="str">
        <f t="shared" si="705"/>
        <v/>
      </c>
      <c r="GP82" s="49" t="str">
        <f t="shared" si="705"/>
        <v/>
      </c>
      <c r="GQ82" s="49" t="str">
        <f t="shared" si="705"/>
        <v/>
      </c>
      <c r="GR82" s="49" t="str">
        <f t="shared" si="705"/>
        <v/>
      </c>
      <c r="GS82" s="49" t="str">
        <f t="shared" si="705"/>
        <v/>
      </c>
      <c r="GT82" s="49" t="str">
        <f t="shared" si="705"/>
        <v/>
      </c>
      <c r="GU82" s="49" t="str">
        <f t="shared" si="705"/>
        <v/>
      </c>
      <c r="GV82" s="49" t="str">
        <f t="shared" si="705"/>
        <v/>
      </c>
      <c r="GW82" s="49" t="str">
        <f t="shared" si="705"/>
        <v/>
      </c>
      <c r="GX82" s="49" t="str">
        <f t="shared" si="705"/>
        <v/>
      </c>
      <c r="GY82" s="49" t="str">
        <f t="shared" si="705"/>
        <v/>
      </c>
      <c r="GZ82" s="49" t="str">
        <f t="shared" si="705"/>
        <v/>
      </c>
      <c r="HA82" s="49" t="str">
        <f t="shared" si="705"/>
        <v/>
      </c>
      <c r="HB82" s="49" t="str">
        <f t="shared" si="705"/>
        <v/>
      </c>
      <c r="HC82" s="49" t="str">
        <f t="shared" si="705"/>
        <v/>
      </c>
      <c r="HD82" s="49" t="str">
        <f t="shared" si="705"/>
        <v/>
      </c>
      <c r="HE82" s="49" t="str">
        <f t="shared" si="705"/>
        <v/>
      </c>
      <c r="HF82" s="49" t="str">
        <f t="shared" si="705"/>
        <v/>
      </c>
      <c r="HG82" s="49" t="str">
        <f t="shared" si="705"/>
        <v/>
      </c>
      <c r="HH82" s="49" t="str">
        <f t="shared" si="705"/>
        <v/>
      </c>
      <c r="HI82" s="49" t="str">
        <f t="shared" si="705"/>
        <v/>
      </c>
      <c r="HJ82" s="49" t="str">
        <f t="shared" si="705"/>
        <v/>
      </c>
      <c r="HK82" s="49" t="str">
        <f t="shared" si="705"/>
        <v/>
      </c>
      <c r="HL82" s="49" t="str">
        <f t="shared" si="705"/>
        <v/>
      </c>
      <c r="HM82" s="49" t="str">
        <f t="shared" si="705"/>
        <v/>
      </c>
      <c r="HN82" s="49" t="str">
        <f t="shared" si="705"/>
        <v/>
      </c>
      <c r="HO82" s="49" t="str">
        <f t="shared" si="705"/>
        <v/>
      </c>
      <c r="HP82" s="169" t="e">
        <f t="shared" si="483"/>
        <v>#N/A</v>
      </c>
      <c r="HQ82" s="169" t="e">
        <f t="shared" si="484"/>
        <v>#N/A</v>
      </c>
      <c r="HR82" s="169" t="e">
        <f t="shared" si="485"/>
        <v>#N/A</v>
      </c>
      <c r="HS82" s="169" t="e">
        <f t="shared" si="486"/>
        <v>#N/A</v>
      </c>
      <c r="HT82" s="169" t="e">
        <f t="shared" si="487"/>
        <v>#N/A</v>
      </c>
      <c r="HU82" s="169" t="e">
        <f t="shared" si="488"/>
        <v>#N/A</v>
      </c>
      <c r="HV82" s="169" t="e">
        <f t="shared" si="489"/>
        <v>#N/A</v>
      </c>
      <c r="HW82" s="169" t="e">
        <f t="shared" si="490"/>
        <v>#N/A</v>
      </c>
      <c r="HX82" s="169" t="e">
        <f t="shared" si="491"/>
        <v>#N/A</v>
      </c>
      <c r="HY82" s="169" t="e">
        <f t="shared" si="492"/>
        <v>#N/A</v>
      </c>
      <c r="HZ82" s="169" t="e">
        <f t="shared" si="493"/>
        <v>#N/A</v>
      </c>
      <c r="IA82" s="169" t="e">
        <f t="shared" si="494"/>
        <v>#N/A</v>
      </c>
      <c r="IB82" s="169" t="e">
        <f t="shared" si="495"/>
        <v>#N/A</v>
      </c>
      <c r="IC82" s="169" t="e">
        <f t="shared" si="496"/>
        <v>#N/A</v>
      </c>
      <c r="ID82" s="169" t="e">
        <f t="shared" si="497"/>
        <v>#N/A</v>
      </c>
      <c r="IE82" s="169" t="e">
        <f t="shared" si="498"/>
        <v>#N/A</v>
      </c>
      <c r="IF82" s="169" t="e">
        <f t="shared" si="499"/>
        <v>#N/A</v>
      </c>
      <c r="IG82" s="169" t="e">
        <f t="shared" si="500"/>
        <v>#N/A</v>
      </c>
      <c r="IH82" s="169" t="e">
        <f t="shared" si="501"/>
        <v>#N/A</v>
      </c>
      <c r="II82" s="169" t="e">
        <f t="shared" si="502"/>
        <v>#N/A</v>
      </c>
      <c r="IJ82" s="169" t="e">
        <f t="shared" si="503"/>
        <v>#N/A</v>
      </c>
      <c r="IK82" s="169" t="e">
        <f t="shared" si="504"/>
        <v>#N/A</v>
      </c>
      <c r="IL82" s="169" t="e">
        <f t="shared" si="505"/>
        <v>#N/A</v>
      </c>
      <c r="IM82" s="169" t="e">
        <f t="shared" si="506"/>
        <v>#N/A</v>
      </c>
      <c r="IN82" s="169" t="e">
        <f t="shared" si="507"/>
        <v>#N/A</v>
      </c>
      <c r="IO82" s="169" t="e">
        <f t="shared" si="508"/>
        <v>#N/A</v>
      </c>
      <c r="IP82" s="169" t="e">
        <f t="shared" si="509"/>
        <v>#N/A</v>
      </c>
      <c r="IQ82" s="169" t="e">
        <f t="shared" si="510"/>
        <v>#N/A</v>
      </c>
      <c r="IR82" s="169" t="e">
        <f t="shared" si="511"/>
        <v>#N/A</v>
      </c>
      <c r="IS82" s="169" t="e">
        <f t="shared" si="512"/>
        <v>#N/A</v>
      </c>
      <c r="IT82" s="169" t="e">
        <f t="shared" si="513"/>
        <v>#N/A</v>
      </c>
      <c r="IU82" s="169" t="e">
        <f t="shared" si="514"/>
        <v>#N/A</v>
      </c>
      <c r="IV82" s="169" t="e">
        <f t="shared" si="515"/>
        <v>#N/A</v>
      </c>
      <c r="IW82" s="169" t="e">
        <f t="shared" si="516"/>
        <v>#N/A</v>
      </c>
      <c r="IX82" s="169" t="e">
        <f t="shared" si="517"/>
        <v>#N/A</v>
      </c>
      <c r="IY82" s="169" t="e">
        <f t="shared" si="518"/>
        <v>#N/A</v>
      </c>
      <c r="IZ82" s="169" t="e">
        <f t="shared" si="519"/>
        <v>#N/A</v>
      </c>
      <c r="JA82" s="169" t="e">
        <f t="shared" si="520"/>
        <v>#N/A</v>
      </c>
      <c r="JB82" s="169" t="e">
        <f t="shared" si="521"/>
        <v>#N/A</v>
      </c>
      <c r="JC82" s="169" t="e">
        <f t="shared" si="522"/>
        <v>#N/A</v>
      </c>
      <c r="JD82" s="169" t="e">
        <f t="shared" si="523"/>
        <v>#N/A</v>
      </c>
      <c r="JE82" s="169" t="e">
        <f t="shared" si="524"/>
        <v>#N/A</v>
      </c>
      <c r="JF82" s="169" t="e">
        <f t="shared" si="525"/>
        <v>#N/A</v>
      </c>
      <c r="JG82" s="169" t="e">
        <f t="shared" si="526"/>
        <v>#N/A</v>
      </c>
      <c r="JH82" s="169" t="e">
        <f t="shared" si="527"/>
        <v>#N/A</v>
      </c>
      <c r="JI82" s="169" t="e">
        <f t="shared" si="528"/>
        <v>#N/A</v>
      </c>
      <c r="JJ82" s="169" t="e">
        <f t="shared" si="529"/>
        <v>#N/A</v>
      </c>
      <c r="JK82" s="169" t="e">
        <f t="shared" si="530"/>
        <v>#N/A</v>
      </c>
      <c r="JL82" s="169" t="e">
        <f t="shared" si="531"/>
        <v>#N/A</v>
      </c>
      <c r="JM82" s="169" t="e">
        <f t="shared" si="532"/>
        <v>#N/A</v>
      </c>
      <c r="JN82" s="169" t="e">
        <f t="shared" si="533"/>
        <v>#N/A</v>
      </c>
      <c r="JO82" s="169" t="e">
        <f t="shared" si="534"/>
        <v>#N/A</v>
      </c>
      <c r="JP82" s="169" t="e">
        <f t="shared" si="535"/>
        <v>#N/A</v>
      </c>
      <c r="JQ82" s="169" t="e">
        <f t="shared" si="536"/>
        <v>#N/A</v>
      </c>
      <c r="JR82" s="169" t="e">
        <f t="shared" si="537"/>
        <v>#N/A</v>
      </c>
      <c r="JS82" s="169" t="e">
        <f t="shared" si="538"/>
        <v>#N/A</v>
      </c>
      <c r="JT82" s="169" t="e">
        <f t="shared" si="539"/>
        <v>#N/A</v>
      </c>
      <c r="JU82" s="169" t="e">
        <f t="shared" si="540"/>
        <v>#N/A</v>
      </c>
      <c r="JV82" s="169" t="e">
        <f t="shared" si="541"/>
        <v>#N/A</v>
      </c>
      <c r="JW82" s="169" t="e">
        <f t="shared" si="542"/>
        <v>#N/A</v>
      </c>
      <c r="JX82" s="169" t="e">
        <f t="shared" si="543"/>
        <v>#N/A</v>
      </c>
      <c r="JY82" s="169" t="e">
        <f t="shared" si="544"/>
        <v>#N/A</v>
      </c>
      <c r="JZ82" s="169" t="e">
        <f t="shared" si="545"/>
        <v>#N/A</v>
      </c>
      <c r="KA82" s="169" t="e">
        <f t="shared" si="546"/>
        <v>#N/A</v>
      </c>
      <c r="KB82" s="169" t="e">
        <f t="shared" si="547"/>
        <v>#N/A</v>
      </c>
      <c r="KC82" s="169" t="e">
        <f t="shared" si="548"/>
        <v>#N/A</v>
      </c>
      <c r="KD82" s="169" t="e">
        <f t="shared" si="549"/>
        <v>#N/A</v>
      </c>
      <c r="KE82" s="169" t="e">
        <f t="shared" si="550"/>
        <v>#N/A</v>
      </c>
      <c r="KF82" s="169" t="e">
        <f t="shared" si="551"/>
        <v>#N/A</v>
      </c>
      <c r="KG82" s="169" t="e">
        <f t="shared" si="552"/>
        <v>#N/A</v>
      </c>
      <c r="KH82" s="169" t="e">
        <f t="shared" si="553"/>
        <v>#N/A</v>
      </c>
      <c r="KI82" s="169" t="e">
        <f t="shared" si="554"/>
        <v>#N/A</v>
      </c>
      <c r="KJ82" s="169" t="e">
        <f t="shared" si="555"/>
        <v>#N/A</v>
      </c>
      <c r="KK82" s="169" t="e">
        <f t="shared" si="556"/>
        <v>#N/A</v>
      </c>
      <c r="KL82" s="169" t="e">
        <f t="shared" si="557"/>
        <v>#N/A</v>
      </c>
      <c r="KM82" s="169" t="e">
        <f t="shared" si="558"/>
        <v>#N/A</v>
      </c>
      <c r="KN82" s="169" t="e">
        <f t="shared" si="559"/>
        <v>#N/A</v>
      </c>
      <c r="KO82" s="169" t="e">
        <f t="shared" si="560"/>
        <v>#N/A</v>
      </c>
      <c r="KP82" s="169" t="e">
        <f t="shared" si="561"/>
        <v>#N/A</v>
      </c>
      <c r="KQ82" s="169" t="e">
        <f t="shared" si="562"/>
        <v>#N/A</v>
      </c>
      <c r="KR82" s="169" t="e">
        <f t="shared" si="563"/>
        <v>#N/A</v>
      </c>
      <c r="KS82" s="169" t="e">
        <f t="shared" si="564"/>
        <v>#N/A</v>
      </c>
      <c r="KT82" s="169" t="e">
        <f t="shared" si="565"/>
        <v>#N/A</v>
      </c>
      <c r="KU82" s="169" t="e">
        <f t="shared" si="566"/>
        <v>#N/A</v>
      </c>
      <c r="KV82" s="169" t="e">
        <f t="shared" si="567"/>
        <v>#N/A</v>
      </c>
      <c r="KW82" s="169" t="e">
        <f t="shared" si="568"/>
        <v>#N/A</v>
      </c>
      <c r="KX82" s="169" t="e">
        <f t="shared" si="569"/>
        <v>#N/A</v>
      </c>
      <c r="KY82" s="169" t="e">
        <f t="shared" si="570"/>
        <v>#N/A</v>
      </c>
      <c r="KZ82" s="169" t="e">
        <f t="shared" si="571"/>
        <v>#N/A</v>
      </c>
      <c r="LA82" s="169" t="e">
        <f t="shared" si="572"/>
        <v>#N/A</v>
      </c>
      <c r="LB82" s="169" t="e">
        <f t="shared" si="573"/>
        <v>#N/A</v>
      </c>
      <c r="LC82" s="169" t="e">
        <f t="shared" si="574"/>
        <v>#N/A</v>
      </c>
      <c r="LD82" s="169" t="e">
        <f t="shared" si="575"/>
        <v>#N/A</v>
      </c>
      <c r="LE82" s="169" t="e">
        <f t="shared" si="576"/>
        <v>#N/A</v>
      </c>
      <c r="LF82" s="169" t="e">
        <f t="shared" si="577"/>
        <v>#N/A</v>
      </c>
      <c r="LG82" s="169" t="e">
        <f t="shared" si="578"/>
        <v>#N/A</v>
      </c>
      <c r="LH82" s="169" t="e">
        <f t="shared" si="579"/>
        <v>#N/A</v>
      </c>
      <c r="LI82" s="169" t="e">
        <f t="shared" si="580"/>
        <v>#N/A</v>
      </c>
      <c r="LJ82" s="169" t="e">
        <f t="shared" si="581"/>
        <v>#N/A</v>
      </c>
      <c r="LK82" s="169" t="e">
        <f t="shared" si="582"/>
        <v>#N/A</v>
      </c>
      <c r="LL82" s="169" t="e">
        <f t="shared" si="583"/>
        <v>#N/A</v>
      </c>
      <c r="LM82" s="169" t="e">
        <f t="shared" si="584"/>
        <v>#N/A</v>
      </c>
      <c r="LN82" s="169" t="e">
        <f t="shared" si="585"/>
        <v>#N/A</v>
      </c>
      <c r="LO82" s="169" t="e">
        <f t="shared" si="586"/>
        <v>#N/A</v>
      </c>
      <c r="LP82" s="169" t="e">
        <f t="shared" si="587"/>
        <v>#N/A</v>
      </c>
      <c r="LQ82" s="169" t="e">
        <f t="shared" si="588"/>
        <v>#N/A</v>
      </c>
      <c r="LR82" s="169" t="e">
        <f t="shared" si="589"/>
        <v>#N/A</v>
      </c>
      <c r="LS82" s="169" t="e">
        <f t="shared" si="590"/>
        <v>#N/A</v>
      </c>
      <c r="LT82" s="169" t="e">
        <f t="shared" si="591"/>
        <v>#N/A</v>
      </c>
      <c r="LU82" s="169" t="e">
        <f t="shared" si="592"/>
        <v>#N/A</v>
      </c>
      <c r="LV82" s="169" t="e">
        <f t="shared" si="593"/>
        <v>#N/A</v>
      </c>
      <c r="LW82" s="169" t="e">
        <f t="shared" si="594"/>
        <v>#N/A</v>
      </c>
      <c r="LX82" s="169" t="e">
        <f t="shared" si="595"/>
        <v>#N/A</v>
      </c>
      <c r="LY82" s="169" t="e">
        <f t="shared" si="596"/>
        <v>#N/A</v>
      </c>
      <c r="LZ82" s="169" t="e">
        <f t="shared" si="597"/>
        <v>#N/A</v>
      </c>
      <c r="MA82" s="169" t="e">
        <f t="shared" si="598"/>
        <v>#N/A</v>
      </c>
      <c r="MB82" s="169" t="e">
        <f t="shared" si="599"/>
        <v>#N/A</v>
      </c>
      <c r="MC82" s="169" t="e">
        <f t="shared" si="600"/>
        <v>#N/A</v>
      </c>
      <c r="MD82" s="169" t="e">
        <f t="shared" si="601"/>
        <v>#N/A</v>
      </c>
      <c r="ME82" s="169" t="e">
        <f t="shared" si="602"/>
        <v>#N/A</v>
      </c>
      <c r="MF82" s="169" t="e">
        <f t="shared" si="603"/>
        <v>#N/A</v>
      </c>
      <c r="MG82" s="169" t="e">
        <f t="shared" si="604"/>
        <v>#N/A</v>
      </c>
      <c r="MH82" s="169" t="e">
        <f t="shared" si="605"/>
        <v>#N/A</v>
      </c>
      <c r="MI82" s="169" t="e">
        <f t="shared" si="606"/>
        <v>#N/A</v>
      </c>
      <c r="MJ82" s="169" t="e">
        <f t="shared" si="607"/>
        <v>#N/A</v>
      </c>
      <c r="MK82" s="169" t="e">
        <f t="shared" si="608"/>
        <v>#N/A</v>
      </c>
      <c r="ML82" s="169" t="e">
        <f t="shared" si="609"/>
        <v>#N/A</v>
      </c>
      <c r="MM82" s="169" t="e">
        <f t="shared" si="610"/>
        <v>#N/A</v>
      </c>
      <c r="MN82" s="169" t="e">
        <f t="shared" si="611"/>
        <v>#N/A</v>
      </c>
      <c r="MO82" s="169" t="e">
        <f t="shared" si="612"/>
        <v>#N/A</v>
      </c>
      <c r="MP82" s="169" t="e">
        <f t="shared" si="613"/>
        <v>#N/A</v>
      </c>
      <c r="MQ82" s="169" t="e">
        <f t="shared" si="614"/>
        <v>#N/A</v>
      </c>
      <c r="MR82" s="169" t="e">
        <f t="shared" si="615"/>
        <v>#N/A</v>
      </c>
      <c r="MS82" s="169" t="e">
        <f t="shared" si="616"/>
        <v>#N/A</v>
      </c>
      <c r="MT82" s="169" t="e">
        <f t="shared" si="617"/>
        <v>#N/A</v>
      </c>
      <c r="MU82" s="169" t="e">
        <f t="shared" si="618"/>
        <v>#N/A</v>
      </c>
      <c r="MV82" s="169" t="e">
        <f t="shared" si="619"/>
        <v>#N/A</v>
      </c>
      <c r="MW82" s="169" t="e">
        <f t="shared" si="620"/>
        <v>#N/A</v>
      </c>
      <c r="MX82" s="169" t="e">
        <f t="shared" si="621"/>
        <v>#N/A</v>
      </c>
      <c r="MY82" s="169" t="e">
        <f t="shared" si="622"/>
        <v>#N/A</v>
      </c>
      <c r="MZ82" s="169" t="e">
        <f t="shared" si="623"/>
        <v>#N/A</v>
      </c>
      <c r="NA82" s="169" t="e">
        <f t="shared" si="624"/>
        <v>#N/A</v>
      </c>
      <c r="NB82" s="169" t="e">
        <f t="shared" si="625"/>
        <v>#N/A</v>
      </c>
      <c r="NC82" s="169" t="e">
        <f t="shared" si="626"/>
        <v>#N/A</v>
      </c>
      <c r="ND82" s="169" t="e">
        <f t="shared" si="627"/>
        <v>#N/A</v>
      </c>
      <c r="NE82" s="169" t="e">
        <f t="shared" si="628"/>
        <v>#N/A</v>
      </c>
      <c r="NF82" s="169" t="e">
        <f t="shared" si="629"/>
        <v>#N/A</v>
      </c>
      <c r="NG82" s="169" t="e">
        <f t="shared" si="630"/>
        <v>#N/A</v>
      </c>
      <c r="NH82" s="169" t="e">
        <f t="shared" si="631"/>
        <v>#N/A</v>
      </c>
      <c r="NI82" s="169" t="e">
        <f t="shared" si="632"/>
        <v>#N/A</v>
      </c>
      <c r="NJ82" s="169" t="e">
        <f t="shared" si="633"/>
        <v>#N/A</v>
      </c>
      <c r="NK82" s="169" t="e">
        <f t="shared" si="634"/>
        <v>#N/A</v>
      </c>
      <c r="NL82" s="169" t="e">
        <f t="shared" si="635"/>
        <v>#N/A</v>
      </c>
      <c r="NM82" s="169" t="e">
        <f t="shared" si="636"/>
        <v>#N/A</v>
      </c>
      <c r="NN82" s="169" t="e">
        <f t="shared" si="637"/>
        <v>#N/A</v>
      </c>
      <c r="NO82" s="169" t="e">
        <f t="shared" si="638"/>
        <v>#N/A</v>
      </c>
      <c r="NP82" s="169" t="e">
        <f t="shared" si="639"/>
        <v>#N/A</v>
      </c>
      <c r="NQ82" s="169" t="e">
        <f t="shared" si="640"/>
        <v>#N/A</v>
      </c>
      <c r="NR82" s="169" t="e">
        <f t="shared" si="641"/>
        <v>#N/A</v>
      </c>
      <c r="NS82" s="169" t="e">
        <f t="shared" si="642"/>
        <v>#N/A</v>
      </c>
      <c r="NT82" s="169" t="e">
        <f t="shared" si="643"/>
        <v>#N/A</v>
      </c>
      <c r="NU82" s="169" t="e">
        <f t="shared" si="644"/>
        <v>#N/A</v>
      </c>
      <c r="NV82" s="169" t="e">
        <f t="shared" si="645"/>
        <v>#N/A</v>
      </c>
      <c r="NW82" s="169" t="e">
        <f t="shared" si="646"/>
        <v>#N/A</v>
      </c>
      <c r="NX82" s="169" t="e">
        <f t="shared" si="647"/>
        <v>#N/A</v>
      </c>
      <c r="NY82" s="169" t="e">
        <f t="shared" si="648"/>
        <v>#N/A</v>
      </c>
      <c r="NZ82" s="169" t="e">
        <f t="shared" si="649"/>
        <v>#N/A</v>
      </c>
      <c r="OA82" s="169" t="e">
        <f t="shared" si="650"/>
        <v>#N/A</v>
      </c>
      <c r="OB82" s="169" t="e">
        <f t="shared" si="651"/>
        <v>#N/A</v>
      </c>
      <c r="OC82" s="169" t="e">
        <f t="shared" si="652"/>
        <v>#N/A</v>
      </c>
      <c r="OD82" s="169" t="e">
        <f t="shared" si="653"/>
        <v>#N/A</v>
      </c>
      <c r="OE82" s="169" t="e">
        <f t="shared" si="654"/>
        <v>#N/A</v>
      </c>
      <c r="OF82" s="169" t="e">
        <f t="shared" si="655"/>
        <v>#N/A</v>
      </c>
      <c r="OG82" s="169" t="e">
        <f t="shared" si="656"/>
        <v>#N/A</v>
      </c>
      <c r="OH82" s="169" t="e">
        <f t="shared" si="657"/>
        <v>#N/A</v>
      </c>
      <c r="OI82" s="169" t="e">
        <f t="shared" si="658"/>
        <v>#N/A</v>
      </c>
      <c r="OJ82" s="169" t="e">
        <f t="shared" si="659"/>
        <v>#N/A</v>
      </c>
      <c r="OK82" s="169" t="e">
        <f t="shared" si="660"/>
        <v>#N/A</v>
      </c>
      <c r="OL82" s="169" t="e">
        <f t="shared" si="661"/>
        <v>#N/A</v>
      </c>
      <c r="OM82" s="169" t="e">
        <f t="shared" si="662"/>
        <v>#N/A</v>
      </c>
      <c r="ON82" s="169" t="e">
        <f t="shared" si="663"/>
        <v>#N/A</v>
      </c>
      <c r="OO82" s="169" t="e">
        <f t="shared" si="664"/>
        <v>#N/A</v>
      </c>
      <c r="OP82" s="169" t="e">
        <f t="shared" si="665"/>
        <v>#N/A</v>
      </c>
      <c r="OQ82" s="169" t="e">
        <f t="shared" si="666"/>
        <v>#N/A</v>
      </c>
      <c r="OR82" s="169" t="e">
        <f t="shared" si="667"/>
        <v>#N/A</v>
      </c>
      <c r="OS82" s="169" t="e">
        <f t="shared" si="668"/>
        <v>#N/A</v>
      </c>
      <c r="OT82" s="169" t="e">
        <f t="shared" si="669"/>
        <v>#N/A</v>
      </c>
      <c r="OU82" s="169" t="e">
        <f t="shared" si="670"/>
        <v>#N/A</v>
      </c>
      <c r="OV82" s="169" t="e">
        <f t="shared" si="671"/>
        <v>#N/A</v>
      </c>
      <c r="OW82" s="169" t="e">
        <f t="shared" si="672"/>
        <v>#N/A</v>
      </c>
      <c r="OX82" s="169" t="e">
        <f t="shared" si="673"/>
        <v>#N/A</v>
      </c>
      <c r="OY82" s="169" t="e">
        <f t="shared" si="674"/>
        <v>#N/A</v>
      </c>
      <c r="OZ82" s="169" t="e">
        <f t="shared" si="675"/>
        <v>#N/A</v>
      </c>
      <c r="PA82" s="169" t="e">
        <f t="shared" si="676"/>
        <v>#N/A</v>
      </c>
      <c r="PB82" s="169" t="e">
        <f t="shared" si="677"/>
        <v>#N/A</v>
      </c>
      <c r="PC82" s="169" t="e">
        <f t="shared" si="678"/>
        <v>#N/A</v>
      </c>
      <c r="PD82" s="169" t="e">
        <f t="shared" si="679"/>
        <v>#N/A</v>
      </c>
      <c r="PE82" s="169" t="e">
        <f t="shared" si="680"/>
        <v>#N/A</v>
      </c>
      <c r="PF82" s="169" t="e">
        <f t="shared" si="681"/>
        <v>#N/A</v>
      </c>
      <c r="PG82" s="169" t="e">
        <f t="shared" si="682"/>
        <v>#N/A</v>
      </c>
      <c r="PH82" s="169" t="e">
        <f t="shared" si="683"/>
        <v>#N/A</v>
      </c>
    </row>
    <row r="83" spans="1:424" hidden="1" x14ac:dyDescent="0.75">
      <c r="A83" s="4">
        <v>80</v>
      </c>
      <c r="B83" s="96" t="str">
        <f t="shared" si="684"/>
        <v/>
      </c>
      <c r="C83" s="95"/>
      <c r="D83" s="96" t="str">
        <f t="shared" si="685"/>
        <v/>
      </c>
      <c r="E83" s="124" t="str">
        <f t="shared" si="480"/>
        <v/>
      </c>
      <c r="F83" s="124" t="str">
        <f t="shared" si="481"/>
        <v/>
      </c>
      <c r="G83" s="73" t="str">
        <f t="shared" si="686"/>
        <v/>
      </c>
      <c r="H83" s="23"/>
      <c r="I83" s="57"/>
      <c r="J83" s="280"/>
      <c r="K83" s="74" t="str">
        <f>IF(AND(B83&gt;0,C83&gt;0,D83&gt;0),IF(ISBLANK(J83),IF(ISBLANK(H83),"",(D83-B83)*VLOOKUP(H83,VLookups!$A$4:$B$13,2,FALSE)),J83),"")</f>
        <v/>
      </c>
      <c r="L83" s="75" t="str">
        <f t="shared" si="482"/>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687"/>
        <v/>
      </c>
      <c r="W83" s="49" t="str">
        <f t="shared" si="688"/>
        <v/>
      </c>
      <c r="X83" s="49" t="str">
        <f t="shared" si="706"/>
        <v/>
      </c>
      <c r="Y83" s="49" t="str">
        <f t="shared" si="706"/>
        <v/>
      </c>
      <c r="Z83" s="49" t="str">
        <f t="shared" si="706"/>
        <v/>
      </c>
      <c r="AA83" s="49" t="str">
        <f t="shared" si="706"/>
        <v/>
      </c>
      <c r="AB83" s="49" t="str">
        <f t="shared" si="706"/>
        <v/>
      </c>
      <c r="AC83" s="49" t="str">
        <f t="shared" si="706"/>
        <v/>
      </c>
      <c r="AD83" s="49" t="str">
        <f t="shared" si="706"/>
        <v/>
      </c>
      <c r="AE83" s="49" t="str">
        <f t="shared" si="706"/>
        <v/>
      </c>
      <c r="AF83" s="49" t="str">
        <f t="shared" si="706"/>
        <v/>
      </c>
      <c r="AG83" s="49" t="str">
        <f t="shared" si="706"/>
        <v/>
      </c>
      <c r="AH83" s="49" t="str">
        <f t="shared" si="706"/>
        <v/>
      </c>
      <c r="AI83" s="49" t="str">
        <f t="shared" si="706"/>
        <v/>
      </c>
      <c r="AJ83" s="49" t="str">
        <f t="shared" si="706"/>
        <v/>
      </c>
      <c r="AK83" s="49" t="str">
        <f t="shared" si="706"/>
        <v/>
      </c>
      <c r="AL83" s="49" t="str">
        <f t="shared" si="706"/>
        <v/>
      </c>
      <c r="AM83" s="49" t="str">
        <f t="shared" si="706"/>
        <v/>
      </c>
      <c r="AN83" s="49" t="str">
        <f t="shared" si="706"/>
        <v/>
      </c>
      <c r="AO83" s="49" t="str">
        <f t="shared" si="706"/>
        <v/>
      </c>
      <c r="AP83" s="49" t="str">
        <f t="shared" si="706"/>
        <v/>
      </c>
      <c r="AQ83" s="49" t="str">
        <f t="shared" si="706"/>
        <v/>
      </c>
      <c r="AR83" s="49" t="str">
        <f t="shared" si="706"/>
        <v/>
      </c>
      <c r="AS83" s="49" t="str">
        <f t="shared" si="706"/>
        <v/>
      </c>
      <c r="AT83" s="49" t="str">
        <f t="shared" si="706"/>
        <v/>
      </c>
      <c r="AU83" s="49" t="str">
        <f t="shared" si="706"/>
        <v/>
      </c>
      <c r="AV83" s="49" t="str">
        <f t="shared" si="706"/>
        <v/>
      </c>
      <c r="AW83" s="49" t="str">
        <f t="shared" si="706"/>
        <v/>
      </c>
      <c r="AX83" s="49" t="str">
        <f t="shared" si="706"/>
        <v/>
      </c>
      <c r="AY83" s="49" t="str">
        <f t="shared" si="706"/>
        <v/>
      </c>
      <c r="AZ83" s="49" t="str">
        <f t="shared" si="706"/>
        <v/>
      </c>
      <c r="BA83" s="49" t="str">
        <f t="shared" si="706"/>
        <v/>
      </c>
      <c r="BB83" s="49" t="str">
        <f t="shared" si="706"/>
        <v/>
      </c>
      <c r="BC83" s="49" t="str">
        <f t="shared" si="706"/>
        <v/>
      </c>
      <c r="BD83" s="49" t="str">
        <f t="shared" si="706"/>
        <v/>
      </c>
      <c r="BE83" s="49" t="str">
        <f t="shared" si="706"/>
        <v/>
      </c>
      <c r="BF83" s="49" t="str">
        <f t="shared" si="706"/>
        <v/>
      </c>
      <c r="BG83" s="49" t="str">
        <f t="shared" si="706"/>
        <v/>
      </c>
      <c r="BH83" s="49" t="str">
        <f t="shared" si="706"/>
        <v/>
      </c>
      <c r="BI83" s="49" t="str">
        <f t="shared" si="706"/>
        <v/>
      </c>
      <c r="BJ83" s="49" t="str">
        <f t="shared" si="706"/>
        <v/>
      </c>
      <c r="BK83" s="49" t="str">
        <f t="shared" si="706"/>
        <v/>
      </c>
      <c r="BL83" s="49" t="str">
        <f t="shared" si="706"/>
        <v/>
      </c>
      <c r="BM83" s="49" t="str">
        <f t="shared" si="706"/>
        <v/>
      </c>
      <c r="BN83" s="49" t="str">
        <f t="shared" si="706"/>
        <v/>
      </c>
      <c r="BO83" s="49" t="str">
        <f t="shared" si="706"/>
        <v/>
      </c>
      <c r="BP83" s="49" t="str">
        <f t="shared" si="706"/>
        <v/>
      </c>
      <c r="BQ83" s="49" t="str">
        <f t="shared" si="706"/>
        <v/>
      </c>
      <c r="BR83" s="49" t="str">
        <f t="shared" si="706"/>
        <v/>
      </c>
      <c r="BS83" s="49" t="str">
        <f t="shared" si="706"/>
        <v/>
      </c>
      <c r="BT83" s="49" t="str">
        <f t="shared" si="706"/>
        <v/>
      </c>
      <c r="BU83" s="49" t="str">
        <f t="shared" si="706"/>
        <v/>
      </c>
      <c r="BV83" s="49" t="str">
        <f t="shared" si="706"/>
        <v/>
      </c>
      <c r="BW83" s="49" t="str">
        <f t="shared" si="706"/>
        <v/>
      </c>
      <c r="BX83" s="49" t="str">
        <f t="shared" si="706"/>
        <v/>
      </c>
      <c r="BY83" s="49" t="str">
        <f t="shared" si="706"/>
        <v/>
      </c>
      <c r="BZ83" s="49" t="str">
        <f t="shared" si="706"/>
        <v/>
      </c>
      <c r="CA83" s="49" t="str">
        <f t="shared" si="706"/>
        <v/>
      </c>
      <c r="CB83" s="49" t="str">
        <f t="shared" si="706"/>
        <v/>
      </c>
      <c r="CC83" s="49" t="str">
        <f t="shared" si="706"/>
        <v/>
      </c>
      <c r="CD83" s="49" t="str">
        <f t="shared" si="706"/>
        <v/>
      </c>
      <c r="CE83" s="49" t="str">
        <f t="shared" si="706"/>
        <v/>
      </c>
      <c r="CF83" s="49" t="str">
        <f t="shared" si="706"/>
        <v/>
      </c>
      <c r="CG83" s="49" t="str">
        <f t="shared" si="706"/>
        <v/>
      </c>
      <c r="CH83" s="49" t="str">
        <f t="shared" si="706"/>
        <v/>
      </c>
      <c r="CI83" s="49" t="str">
        <f t="shared" si="706"/>
        <v/>
      </c>
      <c r="CJ83" s="49" t="str">
        <f t="shared" si="704"/>
        <v/>
      </c>
      <c r="CK83" s="49" t="str">
        <f t="shared" si="704"/>
        <v/>
      </c>
      <c r="CL83" s="49" t="str">
        <f t="shared" si="704"/>
        <v/>
      </c>
      <c r="CM83" s="49" t="str">
        <f t="shared" si="704"/>
        <v/>
      </c>
      <c r="CN83" s="49" t="str">
        <f t="shared" si="704"/>
        <v/>
      </c>
      <c r="CO83" s="49" t="str">
        <f t="shared" si="704"/>
        <v/>
      </c>
      <c r="CP83" s="49" t="str">
        <f t="shared" si="704"/>
        <v/>
      </c>
      <c r="CQ83" s="49" t="str">
        <f t="shared" si="704"/>
        <v/>
      </c>
      <c r="CR83" s="49" t="str">
        <f t="shared" si="704"/>
        <v/>
      </c>
      <c r="CS83" s="49" t="str">
        <f t="shared" si="704"/>
        <v/>
      </c>
      <c r="CT83" s="49" t="str">
        <f t="shared" si="704"/>
        <v/>
      </c>
      <c r="CU83" s="49" t="str">
        <f t="shared" si="704"/>
        <v/>
      </c>
      <c r="CV83" s="49" t="str">
        <f t="shared" si="704"/>
        <v/>
      </c>
      <c r="CW83" s="49" t="str">
        <f t="shared" si="704"/>
        <v/>
      </c>
      <c r="CX83" s="49" t="str">
        <f t="shared" si="704"/>
        <v/>
      </c>
      <c r="CY83" s="49" t="str">
        <f t="shared" si="704"/>
        <v/>
      </c>
      <c r="CZ83" s="49" t="str">
        <f t="shared" si="704"/>
        <v/>
      </c>
      <c r="DA83" s="49" t="str">
        <f t="shared" si="704"/>
        <v/>
      </c>
      <c r="DB83" s="49" t="str">
        <f t="shared" si="704"/>
        <v/>
      </c>
      <c r="DC83" s="49" t="str">
        <f t="shared" si="704"/>
        <v/>
      </c>
      <c r="DD83" s="49" t="str">
        <f t="shared" si="704"/>
        <v/>
      </c>
      <c r="DE83" s="49" t="str">
        <f t="shared" si="704"/>
        <v/>
      </c>
      <c r="DF83" s="49" t="str">
        <f t="shared" si="704"/>
        <v/>
      </c>
      <c r="DG83" s="49" t="str">
        <f t="shared" si="704"/>
        <v/>
      </c>
      <c r="DH83" s="49" t="str">
        <f t="shared" si="704"/>
        <v/>
      </c>
      <c r="DI83" s="49" t="str">
        <f t="shared" si="704"/>
        <v/>
      </c>
      <c r="DJ83" s="49" t="str">
        <f t="shared" si="704"/>
        <v/>
      </c>
      <c r="DK83" s="49" t="str">
        <f t="shared" si="704"/>
        <v/>
      </c>
      <c r="DL83" s="49" t="str">
        <f t="shared" si="704"/>
        <v/>
      </c>
      <c r="DM83" s="49" t="str">
        <f t="shared" si="704"/>
        <v/>
      </c>
      <c r="DN83" s="49" t="str">
        <f t="shared" si="704"/>
        <v/>
      </c>
      <c r="DO83" s="49" t="str">
        <f t="shared" si="704"/>
        <v/>
      </c>
      <c r="DP83" s="49" t="str">
        <f t="shared" si="704"/>
        <v/>
      </c>
      <c r="DQ83" s="49" t="str">
        <f t="shared" si="704"/>
        <v/>
      </c>
      <c r="DR83" s="49" t="str">
        <f t="shared" si="704"/>
        <v/>
      </c>
      <c r="DS83" s="183" t="str">
        <f t="shared" si="690"/>
        <v/>
      </c>
      <c r="DT83" s="49" t="str">
        <f t="shared" si="691"/>
        <v/>
      </c>
      <c r="DU83" s="49" t="str">
        <f t="shared" si="707"/>
        <v/>
      </c>
      <c r="DV83" s="49" t="str">
        <f t="shared" si="707"/>
        <v/>
      </c>
      <c r="DW83" s="49" t="str">
        <f t="shared" si="707"/>
        <v/>
      </c>
      <c r="DX83" s="49" t="str">
        <f t="shared" si="707"/>
        <v/>
      </c>
      <c r="DY83" s="49" t="str">
        <f t="shared" si="707"/>
        <v/>
      </c>
      <c r="DZ83" s="49" t="str">
        <f t="shared" si="707"/>
        <v/>
      </c>
      <c r="EA83" s="49" t="str">
        <f t="shared" si="707"/>
        <v/>
      </c>
      <c r="EB83" s="49" t="str">
        <f t="shared" si="707"/>
        <v/>
      </c>
      <c r="EC83" s="49" t="str">
        <f t="shared" si="707"/>
        <v/>
      </c>
      <c r="ED83" s="49" t="str">
        <f t="shared" si="707"/>
        <v/>
      </c>
      <c r="EE83" s="49" t="str">
        <f t="shared" si="707"/>
        <v/>
      </c>
      <c r="EF83" s="49" t="str">
        <f t="shared" si="707"/>
        <v/>
      </c>
      <c r="EG83" s="49" t="str">
        <f t="shared" si="707"/>
        <v/>
      </c>
      <c r="EH83" s="49" t="str">
        <f t="shared" si="707"/>
        <v/>
      </c>
      <c r="EI83" s="49" t="str">
        <f t="shared" si="707"/>
        <v/>
      </c>
      <c r="EJ83" s="49" t="str">
        <f t="shared" si="707"/>
        <v/>
      </c>
      <c r="EK83" s="49" t="str">
        <f t="shared" si="707"/>
        <v/>
      </c>
      <c r="EL83" s="49" t="str">
        <f t="shared" si="707"/>
        <v/>
      </c>
      <c r="EM83" s="49" t="str">
        <f t="shared" si="707"/>
        <v/>
      </c>
      <c r="EN83" s="49" t="str">
        <f t="shared" si="707"/>
        <v/>
      </c>
      <c r="EO83" s="49" t="str">
        <f t="shared" si="707"/>
        <v/>
      </c>
      <c r="EP83" s="49" t="str">
        <f t="shared" si="707"/>
        <v/>
      </c>
      <c r="EQ83" s="49" t="str">
        <f t="shared" si="707"/>
        <v/>
      </c>
      <c r="ER83" s="49" t="str">
        <f t="shared" si="707"/>
        <v/>
      </c>
      <c r="ES83" s="49" t="str">
        <f t="shared" si="707"/>
        <v/>
      </c>
      <c r="ET83" s="49" t="str">
        <f t="shared" si="707"/>
        <v/>
      </c>
      <c r="EU83" s="49" t="str">
        <f t="shared" si="707"/>
        <v/>
      </c>
      <c r="EV83" s="49" t="str">
        <f t="shared" si="707"/>
        <v/>
      </c>
      <c r="EW83" s="49" t="str">
        <f t="shared" si="707"/>
        <v/>
      </c>
      <c r="EX83" s="49" t="str">
        <f t="shared" si="707"/>
        <v/>
      </c>
      <c r="EY83" s="49" t="str">
        <f t="shared" si="707"/>
        <v/>
      </c>
      <c r="EZ83" s="49" t="str">
        <f t="shared" si="707"/>
        <v/>
      </c>
      <c r="FA83" s="49" t="str">
        <f t="shared" si="707"/>
        <v/>
      </c>
      <c r="FB83" s="49" t="str">
        <f t="shared" si="707"/>
        <v/>
      </c>
      <c r="FC83" s="49" t="str">
        <f t="shared" si="707"/>
        <v/>
      </c>
      <c r="FD83" s="49" t="str">
        <f t="shared" si="707"/>
        <v/>
      </c>
      <c r="FE83" s="49" t="str">
        <f t="shared" si="707"/>
        <v/>
      </c>
      <c r="FF83" s="49" t="str">
        <f t="shared" si="707"/>
        <v/>
      </c>
      <c r="FG83" s="49" t="str">
        <f t="shared" si="707"/>
        <v/>
      </c>
      <c r="FH83" s="49" t="str">
        <f t="shared" si="707"/>
        <v/>
      </c>
      <c r="FI83" s="49" t="str">
        <f t="shared" si="707"/>
        <v/>
      </c>
      <c r="FJ83" s="49" t="str">
        <f t="shared" si="707"/>
        <v/>
      </c>
      <c r="FK83" s="49" t="str">
        <f t="shared" si="707"/>
        <v/>
      </c>
      <c r="FL83" s="49" t="str">
        <f t="shared" si="707"/>
        <v/>
      </c>
      <c r="FM83" s="49" t="str">
        <f t="shared" si="707"/>
        <v/>
      </c>
      <c r="FN83" s="49" t="str">
        <f t="shared" si="707"/>
        <v/>
      </c>
      <c r="FO83" s="49" t="str">
        <f t="shared" si="707"/>
        <v/>
      </c>
      <c r="FP83" s="49" t="str">
        <f t="shared" si="707"/>
        <v/>
      </c>
      <c r="FQ83" s="49" t="str">
        <f t="shared" si="707"/>
        <v/>
      </c>
      <c r="FR83" s="49" t="str">
        <f t="shared" si="707"/>
        <v/>
      </c>
      <c r="FS83" s="49" t="str">
        <f t="shared" si="707"/>
        <v/>
      </c>
      <c r="FT83" s="49" t="str">
        <f t="shared" si="707"/>
        <v/>
      </c>
      <c r="FU83" s="49" t="str">
        <f t="shared" si="707"/>
        <v/>
      </c>
      <c r="FV83" s="49" t="str">
        <f t="shared" si="707"/>
        <v/>
      </c>
      <c r="FW83" s="49" t="str">
        <f t="shared" si="707"/>
        <v/>
      </c>
      <c r="FX83" s="49" t="str">
        <f t="shared" si="707"/>
        <v/>
      </c>
      <c r="FY83" s="49" t="str">
        <f t="shared" si="707"/>
        <v/>
      </c>
      <c r="FZ83" s="49" t="str">
        <f t="shared" si="707"/>
        <v/>
      </c>
      <c r="GA83" s="49" t="str">
        <f t="shared" si="707"/>
        <v/>
      </c>
      <c r="GB83" s="49" t="str">
        <f t="shared" si="707"/>
        <v/>
      </c>
      <c r="GC83" s="49" t="str">
        <f t="shared" si="707"/>
        <v/>
      </c>
      <c r="GD83" s="49" t="str">
        <f t="shared" si="707"/>
        <v/>
      </c>
      <c r="GE83" s="49" t="str">
        <f t="shared" si="707"/>
        <v/>
      </c>
      <c r="GF83" s="49" t="str">
        <f t="shared" si="707"/>
        <v/>
      </c>
      <c r="GG83" s="49" t="str">
        <f t="shared" si="705"/>
        <v/>
      </c>
      <c r="GH83" s="49" t="str">
        <f t="shared" si="705"/>
        <v/>
      </c>
      <c r="GI83" s="49" t="str">
        <f t="shared" si="705"/>
        <v/>
      </c>
      <c r="GJ83" s="49" t="str">
        <f t="shared" si="705"/>
        <v/>
      </c>
      <c r="GK83" s="49" t="str">
        <f t="shared" si="705"/>
        <v/>
      </c>
      <c r="GL83" s="49" t="str">
        <f t="shared" si="705"/>
        <v/>
      </c>
      <c r="GM83" s="49" t="str">
        <f t="shared" si="705"/>
        <v/>
      </c>
      <c r="GN83" s="49" t="str">
        <f t="shared" si="705"/>
        <v/>
      </c>
      <c r="GO83" s="49" t="str">
        <f t="shared" si="705"/>
        <v/>
      </c>
      <c r="GP83" s="49" t="str">
        <f t="shared" si="705"/>
        <v/>
      </c>
      <c r="GQ83" s="49" t="str">
        <f t="shared" si="705"/>
        <v/>
      </c>
      <c r="GR83" s="49" t="str">
        <f t="shared" si="705"/>
        <v/>
      </c>
      <c r="GS83" s="49" t="str">
        <f t="shared" si="705"/>
        <v/>
      </c>
      <c r="GT83" s="49" t="str">
        <f t="shared" si="705"/>
        <v/>
      </c>
      <c r="GU83" s="49" t="str">
        <f t="shared" si="705"/>
        <v/>
      </c>
      <c r="GV83" s="49" t="str">
        <f t="shared" si="705"/>
        <v/>
      </c>
      <c r="GW83" s="49" t="str">
        <f t="shared" si="705"/>
        <v/>
      </c>
      <c r="GX83" s="49" t="str">
        <f t="shared" si="705"/>
        <v/>
      </c>
      <c r="GY83" s="49" t="str">
        <f t="shared" si="705"/>
        <v/>
      </c>
      <c r="GZ83" s="49" t="str">
        <f t="shared" si="705"/>
        <v/>
      </c>
      <c r="HA83" s="49" t="str">
        <f t="shared" si="705"/>
        <v/>
      </c>
      <c r="HB83" s="49" t="str">
        <f t="shared" si="705"/>
        <v/>
      </c>
      <c r="HC83" s="49" t="str">
        <f t="shared" si="705"/>
        <v/>
      </c>
      <c r="HD83" s="49" t="str">
        <f t="shared" si="705"/>
        <v/>
      </c>
      <c r="HE83" s="49" t="str">
        <f t="shared" si="705"/>
        <v/>
      </c>
      <c r="HF83" s="49" t="str">
        <f t="shared" si="705"/>
        <v/>
      </c>
      <c r="HG83" s="49" t="str">
        <f t="shared" si="705"/>
        <v/>
      </c>
      <c r="HH83" s="49" t="str">
        <f t="shared" si="705"/>
        <v/>
      </c>
      <c r="HI83" s="49" t="str">
        <f t="shared" si="705"/>
        <v/>
      </c>
      <c r="HJ83" s="49" t="str">
        <f t="shared" si="705"/>
        <v/>
      </c>
      <c r="HK83" s="49" t="str">
        <f t="shared" si="705"/>
        <v/>
      </c>
      <c r="HL83" s="49" t="str">
        <f t="shared" si="705"/>
        <v/>
      </c>
      <c r="HM83" s="49" t="str">
        <f t="shared" si="705"/>
        <v/>
      </c>
      <c r="HN83" s="49" t="str">
        <f t="shared" si="705"/>
        <v/>
      </c>
      <c r="HO83" s="49" t="str">
        <f t="shared" si="705"/>
        <v/>
      </c>
      <c r="HP83" s="169" t="e">
        <f t="shared" si="483"/>
        <v>#N/A</v>
      </c>
      <c r="HQ83" s="169" t="e">
        <f t="shared" si="484"/>
        <v>#N/A</v>
      </c>
      <c r="HR83" s="169" t="e">
        <f t="shared" si="485"/>
        <v>#N/A</v>
      </c>
      <c r="HS83" s="169" t="e">
        <f t="shared" si="486"/>
        <v>#N/A</v>
      </c>
      <c r="HT83" s="169" t="e">
        <f t="shared" si="487"/>
        <v>#N/A</v>
      </c>
      <c r="HU83" s="169" t="e">
        <f t="shared" si="488"/>
        <v>#N/A</v>
      </c>
      <c r="HV83" s="169" t="e">
        <f t="shared" si="489"/>
        <v>#N/A</v>
      </c>
      <c r="HW83" s="169" t="e">
        <f t="shared" si="490"/>
        <v>#N/A</v>
      </c>
      <c r="HX83" s="169" t="e">
        <f t="shared" si="491"/>
        <v>#N/A</v>
      </c>
      <c r="HY83" s="169" t="e">
        <f t="shared" si="492"/>
        <v>#N/A</v>
      </c>
      <c r="HZ83" s="169" t="e">
        <f t="shared" si="493"/>
        <v>#N/A</v>
      </c>
      <c r="IA83" s="169" t="e">
        <f t="shared" si="494"/>
        <v>#N/A</v>
      </c>
      <c r="IB83" s="169" t="e">
        <f t="shared" si="495"/>
        <v>#N/A</v>
      </c>
      <c r="IC83" s="169" t="e">
        <f t="shared" si="496"/>
        <v>#N/A</v>
      </c>
      <c r="ID83" s="169" t="e">
        <f t="shared" si="497"/>
        <v>#N/A</v>
      </c>
      <c r="IE83" s="169" t="e">
        <f t="shared" si="498"/>
        <v>#N/A</v>
      </c>
      <c r="IF83" s="169" t="e">
        <f t="shared" si="499"/>
        <v>#N/A</v>
      </c>
      <c r="IG83" s="169" t="e">
        <f t="shared" si="500"/>
        <v>#N/A</v>
      </c>
      <c r="IH83" s="169" t="e">
        <f t="shared" si="501"/>
        <v>#N/A</v>
      </c>
      <c r="II83" s="169" t="e">
        <f t="shared" si="502"/>
        <v>#N/A</v>
      </c>
      <c r="IJ83" s="169" t="e">
        <f t="shared" si="503"/>
        <v>#N/A</v>
      </c>
      <c r="IK83" s="169" t="e">
        <f t="shared" si="504"/>
        <v>#N/A</v>
      </c>
      <c r="IL83" s="169" t="e">
        <f t="shared" si="505"/>
        <v>#N/A</v>
      </c>
      <c r="IM83" s="169" t="e">
        <f t="shared" si="506"/>
        <v>#N/A</v>
      </c>
      <c r="IN83" s="169" t="e">
        <f t="shared" si="507"/>
        <v>#N/A</v>
      </c>
      <c r="IO83" s="169" t="e">
        <f t="shared" si="508"/>
        <v>#N/A</v>
      </c>
      <c r="IP83" s="169" t="e">
        <f t="shared" si="509"/>
        <v>#N/A</v>
      </c>
      <c r="IQ83" s="169" t="e">
        <f t="shared" si="510"/>
        <v>#N/A</v>
      </c>
      <c r="IR83" s="169" t="e">
        <f t="shared" si="511"/>
        <v>#N/A</v>
      </c>
      <c r="IS83" s="169" t="e">
        <f t="shared" si="512"/>
        <v>#N/A</v>
      </c>
      <c r="IT83" s="169" t="e">
        <f t="shared" si="513"/>
        <v>#N/A</v>
      </c>
      <c r="IU83" s="169" t="e">
        <f t="shared" si="514"/>
        <v>#N/A</v>
      </c>
      <c r="IV83" s="169" t="e">
        <f t="shared" si="515"/>
        <v>#N/A</v>
      </c>
      <c r="IW83" s="169" t="e">
        <f t="shared" si="516"/>
        <v>#N/A</v>
      </c>
      <c r="IX83" s="169" t="e">
        <f t="shared" si="517"/>
        <v>#N/A</v>
      </c>
      <c r="IY83" s="169" t="e">
        <f t="shared" si="518"/>
        <v>#N/A</v>
      </c>
      <c r="IZ83" s="169" t="e">
        <f t="shared" si="519"/>
        <v>#N/A</v>
      </c>
      <c r="JA83" s="169" t="e">
        <f t="shared" si="520"/>
        <v>#N/A</v>
      </c>
      <c r="JB83" s="169" t="e">
        <f t="shared" si="521"/>
        <v>#N/A</v>
      </c>
      <c r="JC83" s="169" t="e">
        <f t="shared" si="522"/>
        <v>#N/A</v>
      </c>
      <c r="JD83" s="169" t="e">
        <f t="shared" si="523"/>
        <v>#N/A</v>
      </c>
      <c r="JE83" s="169" t="e">
        <f t="shared" si="524"/>
        <v>#N/A</v>
      </c>
      <c r="JF83" s="169" t="e">
        <f t="shared" si="525"/>
        <v>#N/A</v>
      </c>
      <c r="JG83" s="169" t="e">
        <f t="shared" si="526"/>
        <v>#N/A</v>
      </c>
      <c r="JH83" s="169" t="e">
        <f t="shared" si="527"/>
        <v>#N/A</v>
      </c>
      <c r="JI83" s="169" t="e">
        <f t="shared" si="528"/>
        <v>#N/A</v>
      </c>
      <c r="JJ83" s="169" t="e">
        <f t="shared" si="529"/>
        <v>#N/A</v>
      </c>
      <c r="JK83" s="169" t="e">
        <f t="shared" si="530"/>
        <v>#N/A</v>
      </c>
      <c r="JL83" s="169" t="e">
        <f t="shared" si="531"/>
        <v>#N/A</v>
      </c>
      <c r="JM83" s="169" t="e">
        <f t="shared" si="532"/>
        <v>#N/A</v>
      </c>
      <c r="JN83" s="169" t="e">
        <f t="shared" si="533"/>
        <v>#N/A</v>
      </c>
      <c r="JO83" s="169" t="e">
        <f t="shared" si="534"/>
        <v>#N/A</v>
      </c>
      <c r="JP83" s="169" t="e">
        <f t="shared" si="535"/>
        <v>#N/A</v>
      </c>
      <c r="JQ83" s="169" t="e">
        <f t="shared" si="536"/>
        <v>#N/A</v>
      </c>
      <c r="JR83" s="169" t="e">
        <f t="shared" si="537"/>
        <v>#N/A</v>
      </c>
      <c r="JS83" s="169" t="e">
        <f t="shared" si="538"/>
        <v>#N/A</v>
      </c>
      <c r="JT83" s="169" t="e">
        <f t="shared" si="539"/>
        <v>#N/A</v>
      </c>
      <c r="JU83" s="169" t="e">
        <f t="shared" si="540"/>
        <v>#N/A</v>
      </c>
      <c r="JV83" s="169" t="e">
        <f t="shared" si="541"/>
        <v>#N/A</v>
      </c>
      <c r="JW83" s="169" t="e">
        <f t="shared" si="542"/>
        <v>#N/A</v>
      </c>
      <c r="JX83" s="169" t="e">
        <f t="shared" si="543"/>
        <v>#N/A</v>
      </c>
      <c r="JY83" s="169" t="e">
        <f t="shared" si="544"/>
        <v>#N/A</v>
      </c>
      <c r="JZ83" s="169" t="e">
        <f t="shared" si="545"/>
        <v>#N/A</v>
      </c>
      <c r="KA83" s="169" t="e">
        <f t="shared" si="546"/>
        <v>#N/A</v>
      </c>
      <c r="KB83" s="169" t="e">
        <f t="shared" si="547"/>
        <v>#N/A</v>
      </c>
      <c r="KC83" s="169" t="e">
        <f t="shared" si="548"/>
        <v>#N/A</v>
      </c>
      <c r="KD83" s="169" t="e">
        <f t="shared" si="549"/>
        <v>#N/A</v>
      </c>
      <c r="KE83" s="169" t="e">
        <f t="shared" si="550"/>
        <v>#N/A</v>
      </c>
      <c r="KF83" s="169" t="e">
        <f t="shared" si="551"/>
        <v>#N/A</v>
      </c>
      <c r="KG83" s="169" t="e">
        <f t="shared" si="552"/>
        <v>#N/A</v>
      </c>
      <c r="KH83" s="169" t="e">
        <f t="shared" si="553"/>
        <v>#N/A</v>
      </c>
      <c r="KI83" s="169" t="e">
        <f t="shared" si="554"/>
        <v>#N/A</v>
      </c>
      <c r="KJ83" s="169" t="e">
        <f t="shared" si="555"/>
        <v>#N/A</v>
      </c>
      <c r="KK83" s="169" t="e">
        <f t="shared" si="556"/>
        <v>#N/A</v>
      </c>
      <c r="KL83" s="169" t="e">
        <f t="shared" si="557"/>
        <v>#N/A</v>
      </c>
      <c r="KM83" s="169" t="e">
        <f t="shared" si="558"/>
        <v>#N/A</v>
      </c>
      <c r="KN83" s="169" t="e">
        <f t="shared" si="559"/>
        <v>#N/A</v>
      </c>
      <c r="KO83" s="169" t="e">
        <f t="shared" si="560"/>
        <v>#N/A</v>
      </c>
      <c r="KP83" s="169" t="e">
        <f t="shared" si="561"/>
        <v>#N/A</v>
      </c>
      <c r="KQ83" s="169" t="e">
        <f t="shared" si="562"/>
        <v>#N/A</v>
      </c>
      <c r="KR83" s="169" t="e">
        <f t="shared" si="563"/>
        <v>#N/A</v>
      </c>
      <c r="KS83" s="169" t="e">
        <f t="shared" si="564"/>
        <v>#N/A</v>
      </c>
      <c r="KT83" s="169" t="e">
        <f t="shared" si="565"/>
        <v>#N/A</v>
      </c>
      <c r="KU83" s="169" t="e">
        <f t="shared" si="566"/>
        <v>#N/A</v>
      </c>
      <c r="KV83" s="169" t="e">
        <f t="shared" si="567"/>
        <v>#N/A</v>
      </c>
      <c r="KW83" s="169" t="e">
        <f t="shared" si="568"/>
        <v>#N/A</v>
      </c>
      <c r="KX83" s="169" t="e">
        <f t="shared" si="569"/>
        <v>#N/A</v>
      </c>
      <c r="KY83" s="169" t="e">
        <f t="shared" si="570"/>
        <v>#N/A</v>
      </c>
      <c r="KZ83" s="169" t="e">
        <f t="shared" si="571"/>
        <v>#N/A</v>
      </c>
      <c r="LA83" s="169" t="e">
        <f t="shared" si="572"/>
        <v>#N/A</v>
      </c>
      <c r="LB83" s="169" t="e">
        <f t="shared" si="573"/>
        <v>#N/A</v>
      </c>
      <c r="LC83" s="169" t="e">
        <f t="shared" si="574"/>
        <v>#N/A</v>
      </c>
      <c r="LD83" s="169" t="e">
        <f t="shared" si="575"/>
        <v>#N/A</v>
      </c>
      <c r="LE83" s="169" t="e">
        <f t="shared" si="576"/>
        <v>#N/A</v>
      </c>
      <c r="LF83" s="169" t="e">
        <f t="shared" si="577"/>
        <v>#N/A</v>
      </c>
      <c r="LG83" s="169" t="e">
        <f t="shared" si="578"/>
        <v>#N/A</v>
      </c>
      <c r="LH83" s="169" t="e">
        <f t="shared" si="579"/>
        <v>#N/A</v>
      </c>
      <c r="LI83" s="169" t="e">
        <f t="shared" si="580"/>
        <v>#N/A</v>
      </c>
      <c r="LJ83" s="169" t="e">
        <f t="shared" si="581"/>
        <v>#N/A</v>
      </c>
      <c r="LK83" s="169" t="e">
        <f t="shared" si="582"/>
        <v>#N/A</v>
      </c>
      <c r="LL83" s="169" t="e">
        <f t="shared" si="583"/>
        <v>#N/A</v>
      </c>
      <c r="LM83" s="169" t="e">
        <f t="shared" si="584"/>
        <v>#N/A</v>
      </c>
      <c r="LN83" s="169" t="e">
        <f t="shared" si="585"/>
        <v>#N/A</v>
      </c>
      <c r="LO83" s="169" t="e">
        <f t="shared" si="586"/>
        <v>#N/A</v>
      </c>
      <c r="LP83" s="169" t="e">
        <f t="shared" si="587"/>
        <v>#N/A</v>
      </c>
      <c r="LQ83" s="169" t="e">
        <f t="shared" si="588"/>
        <v>#N/A</v>
      </c>
      <c r="LR83" s="169" t="e">
        <f t="shared" si="589"/>
        <v>#N/A</v>
      </c>
      <c r="LS83" s="169" t="e">
        <f t="shared" si="590"/>
        <v>#N/A</v>
      </c>
      <c r="LT83" s="169" t="e">
        <f t="shared" si="591"/>
        <v>#N/A</v>
      </c>
      <c r="LU83" s="169" t="e">
        <f t="shared" si="592"/>
        <v>#N/A</v>
      </c>
      <c r="LV83" s="169" t="e">
        <f t="shared" si="593"/>
        <v>#N/A</v>
      </c>
      <c r="LW83" s="169" t="e">
        <f t="shared" si="594"/>
        <v>#N/A</v>
      </c>
      <c r="LX83" s="169" t="e">
        <f t="shared" si="595"/>
        <v>#N/A</v>
      </c>
      <c r="LY83" s="169" t="e">
        <f t="shared" si="596"/>
        <v>#N/A</v>
      </c>
      <c r="LZ83" s="169" t="e">
        <f t="shared" si="597"/>
        <v>#N/A</v>
      </c>
      <c r="MA83" s="169" t="e">
        <f t="shared" si="598"/>
        <v>#N/A</v>
      </c>
      <c r="MB83" s="169" t="e">
        <f t="shared" si="599"/>
        <v>#N/A</v>
      </c>
      <c r="MC83" s="169" t="e">
        <f t="shared" si="600"/>
        <v>#N/A</v>
      </c>
      <c r="MD83" s="169" t="e">
        <f t="shared" si="601"/>
        <v>#N/A</v>
      </c>
      <c r="ME83" s="169" t="e">
        <f t="shared" si="602"/>
        <v>#N/A</v>
      </c>
      <c r="MF83" s="169" t="e">
        <f t="shared" si="603"/>
        <v>#N/A</v>
      </c>
      <c r="MG83" s="169" t="e">
        <f t="shared" si="604"/>
        <v>#N/A</v>
      </c>
      <c r="MH83" s="169" t="e">
        <f t="shared" si="605"/>
        <v>#N/A</v>
      </c>
      <c r="MI83" s="169" t="e">
        <f t="shared" si="606"/>
        <v>#N/A</v>
      </c>
      <c r="MJ83" s="169" t="e">
        <f t="shared" si="607"/>
        <v>#N/A</v>
      </c>
      <c r="MK83" s="169" t="e">
        <f t="shared" si="608"/>
        <v>#N/A</v>
      </c>
      <c r="ML83" s="169" t="e">
        <f t="shared" si="609"/>
        <v>#N/A</v>
      </c>
      <c r="MM83" s="169" t="e">
        <f t="shared" si="610"/>
        <v>#N/A</v>
      </c>
      <c r="MN83" s="169" t="e">
        <f t="shared" si="611"/>
        <v>#N/A</v>
      </c>
      <c r="MO83" s="169" t="e">
        <f t="shared" si="612"/>
        <v>#N/A</v>
      </c>
      <c r="MP83" s="169" t="e">
        <f t="shared" si="613"/>
        <v>#N/A</v>
      </c>
      <c r="MQ83" s="169" t="e">
        <f t="shared" si="614"/>
        <v>#N/A</v>
      </c>
      <c r="MR83" s="169" t="e">
        <f t="shared" si="615"/>
        <v>#N/A</v>
      </c>
      <c r="MS83" s="169" t="e">
        <f t="shared" si="616"/>
        <v>#N/A</v>
      </c>
      <c r="MT83" s="169" t="e">
        <f t="shared" si="617"/>
        <v>#N/A</v>
      </c>
      <c r="MU83" s="169" t="e">
        <f t="shared" si="618"/>
        <v>#N/A</v>
      </c>
      <c r="MV83" s="169" t="e">
        <f t="shared" si="619"/>
        <v>#N/A</v>
      </c>
      <c r="MW83" s="169" t="e">
        <f t="shared" si="620"/>
        <v>#N/A</v>
      </c>
      <c r="MX83" s="169" t="e">
        <f t="shared" si="621"/>
        <v>#N/A</v>
      </c>
      <c r="MY83" s="169" t="e">
        <f t="shared" si="622"/>
        <v>#N/A</v>
      </c>
      <c r="MZ83" s="169" t="e">
        <f t="shared" si="623"/>
        <v>#N/A</v>
      </c>
      <c r="NA83" s="169" t="e">
        <f t="shared" si="624"/>
        <v>#N/A</v>
      </c>
      <c r="NB83" s="169" t="e">
        <f t="shared" si="625"/>
        <v>#N/A</v>
      </c>
      <c r="NC83" s="169" t="e">
        <f t="shared" si="626"/>
        <v>#N/A</v>
      </c>
      <c r="ND83" s="169" t="e">
        <f t="shared" si="627"/>
        <v>#N/A</v>
      </c>
      <c r="NE83" s="169" t="e">
        <f t="shared" si="628"/>
        <v>#N/A</v>
      </c>
      <c r="NF83" s="169" t="e">
        <f t="shared" si="629"/>
        <v>#N/A</v>
      </c>
      <c r="NG83" s="169" t="e">
        <f t="shared" si="630"/>
        <v>#N/A</v>
      </c>
      <c r="NH83" s="169" t="e">
        <f t="shared" si="631"/>
        <v>#N/A</v>
      </c>
      <c r="NI83" s="169" t="e">
        <f t="shared" si="632"/>
        <v>#N/A</v>
      </c>
      <c r="NJ83" s="169" t="e">
        <f t="shared" si="633"/>
        <v>#N/A</v>
      </c>
      <c r="NK83" s="169" t="e">
        <f t="shared" si="634"/>
        <v>#N/A</v>
      </c>
      <c r="NL83" s="169" t="e">
        <f t="shared" si="635"/>
        <v>#N/A</v>
      </c>
      <c r="NM83" s="169" t="e">
        <f t="shared" si="636"/>
        <v>#N/A</v>
      </c>
      <c r="NN83" s="169" t="e">
        <f t="shared" si="637"/>
        <v>#N/A</v>
      </c>
      <c r="NO83" s="169" t="e">
        <f t="shared" si="638"/>
        <v>#N/A</v>
      </c>
      <c r="NP83" s="169" t="e">
        <f t="shared" si="639"/>
        <v>#N/A</v>
      </c>
      <c r="NQ83" s="169" t="e">
        <f t="shared" si="640"/>
        <v>#N/A</v>
      </c>
      <c r="NR83" s="169" t="e">
        <f t="shared" si="641"/>
        <v>#N/A</v>
      </c>
      <c r="NS83" s="169" t="e">
        <f t="shared" si="642"/>
        <v>#N/A</v>
      </c>
      <c r="NT83" s="169" t="e">
        <f t="shared" si="643"/>
        <v>#N/A</v>
      </c>
      <c r="NU83" s="169" t="e">
        <f t="shared" si="644"/>
        <v>#N/A</v>
      </c>
      <c r="NV83" s="169" t="e">
        <f t="shared" si="645"/>
        <v>#N/A</v>
      </c>
      <c r="NW83" s="169" t="e">
        <f t="shared" si="646"/>
        <v>#N/A</v>
      </c>
      <c r="NX83" s="169" t="e">
        <f t="shared" si="647"/>
        <v>#N/A</v>
      </c>
      <c r="NY83" s="169" t="e">
        <f t="shared" si="648"/>
        <v>#N/A</v>
      </c>
      <c r="NZ83" s="169" t="e">
        <f t="shared" si="649"/>
        <v>#N/A</v>
      </c>
      <c r="OA83" s="169" t="e">
        <f t="shared" si="650"/>
        <v>#N/A</v>
      </c>
      <c r="OB83" s="169" t="e">
        <f t="shared" si="651"/>
        <v>#N/A</v>
      </c>
      <c r="OC83" s="169" t="e">
        <f t="shared" si="652"/>
        <v>#N/A</v>
      </c>
      <c r="OD83" s="169" t="e">
        <f t="shared" si="653"/>
        <v>#N/A</v>
      </c>
      <c r="OE83" s="169" t="e">
        <f t="shared" si="654"/>
        <v>#N/A</v>
      </c>
      <c r="OF83" s="169" t="e">
        <f t="shared" si="655"/>
        <v>#N/A</v>
      </c>
      <c r="OG83" s="169" t="e">
        <f t="shared" si="656"/>
        <v>#N/A</v>
      </c>
      <c r="OH83" s="169" t="e">
        <f t="shared" si="657"/>
        <v>#N/A</v>
      </c>
      <c r="OI83" s="169" t="e">
        <f t="shared" si="658"/>
        <v>#N/A</v>
      </c>
      <c r="OJ83" s="169" t="e">
        <f t="shared" si="659"/>
        <v>#N/A</v>
      </c>
      <c r="OK83" s="169" t="e">
        <f t="shared" si="660"/>
        <v>#N/A</v>
      </c>
      <c r="OL83" s="169" t="e">
        <f t="shared" si="661"/>
        <v>#N/A</v>
      </c>
      <c r="OM83" s="169" t="e">
        <f t="shared" si="662"/>
        <v>#N/A</v>
      </c>
      <c r="ON83" s="169" t="e">
        <f t="shared" si="663"/>
        <v>#N/A</v>
      </c>
      <c r="OO83" s="169" t="e">
        <f t="shared" si="664"/>
        <v>#N/A</v>
      </c>
      <c r="OP83" s="169" t="e">
        <f t="shared" si="665"/>
        <v>#N/A</v>
      </c>
      <c r="OQ83" s="169" t="e">
        <f t="shared" si="666"/>
        <v>#N/A</v>
      </c>
      <c r="OR83" s="169" t="e">
        <f t="shared" si="667"/>
        <v>#N/A</v>
      </c>
      <c r="OS83" s="169" t="e">
        <f t="shared" si="668"/>
        <v>#N/A</v>
      </c>
      <c r="OT83" s="169" t="e">
        <f t="shared" si="669"/>
        <v>#N/A</v>
      </c>
      <c r="OU83" s="169" t="e">
        <f t="shared" si="670"/>
        <v>#N/A</v>
      </c>
      <c r="OV83" s="169" t="e">
        <f t="shared" si="671"/>
        <v>#N/A</v>
      </c>
      <c r="OW83" s="169" t="e">
        <f t="shared" si="672"/>
        <v>#N/A</v>
      </c>
      <c r="OX83" s="169" t="e">
        <f t="shared" si="673"/>
        <v>#N/A</v>
      </c>
      <c r="OY83" s="169" t="e">
        <f t="shared" si="674"/>
        <v>#N/A</v>
      </c>
      <c r="OZ83" s="169" t="e">
        <f t="shared" si="675"/>
        <v>#N/A</v>
      </c>
      <c r="PA83" s="169" t="e">
        <f t="shared" si="676"/>
        <v>#N/A</v>
      </c>
      <c r="PB83" s="169" t="e">
        <f t="shared" si="677"/>
        <v>#N/A</v>
      </c>
      <c r="PC83" s="169" t="e">
        <f t="shared" si="678"/>
        <v>#N/A</v>
      </c>
      <c r="PD83" s="169" t="e">
        <f t="shared" si="679"/>
        <v>#N/A</v>
      </c>
      <c r="PE83" s="169" t="e">
        <f t="shared" si="680"/>
        <v>#N/A</v>
      </c>
      <c r="PF83" s="169" t="e">
        <f t="shared" si="681"/>
        <v>#N/A</v>
      </c>
      <c r="PG83" s="169" t="e">
        <f t="shared" si="682"/>
        <v>#N/A</v>
      </c>
      <c r="PH83" s="169" t="e">
        <f t="shared" si="683"/>
        <v>#N/A</v>
      </c>
    </row>
    <row r="84" spans="1:424" hidden="1" x14ac:dyDescent="0.75">
      <c r="A84" s="4">
        <v>81</v>
      </c>
      <c r="B84" s="96" t="str">
        <f t="shared" si="684"/>
        <v/>
      </c>
      <c r="C84" s="95"/>
      <c r="D84" s="96" t="str">
        <f t="shared" si="685"/>
        <v/>
      </c>
      <c r="E84" s="124" t="str">
        <f t="shared" si="480"/>
        <v/>
      </c>
      <c r="F84" s="124" t="str">
        <f t="shared" si="481"/>
        <v/>
      </c>
      <c r="G84" s="73" t="str">
        <f t="shared" si="686"/>
        <v/>
      </c>
      <c r="H84" s="23"/>
      <c r="I84" s="57"/>
      <c r="J84" s="280"/>
      <c r="K84" s="74" t="str">
        <f>IF(AND(B84&gt;0,C84&gt;0,D84&gt;0),IF(ISBLANK(J84),IF(ISBLANK(H84),"",(D84-B84)*VLOOKUP(H84,VLookups!$A$4:$B$13,2,FALSE)),J84),"")</f>
        <v/>
      </c>
      <c r="L84" s="75" t="str">
        <f t="shared" si="482"/>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687"/>
        <v/>
      </c>
      <c r="W84" s="49" t="str">
        <f t="shared" si="688"/>
        <v/>
      </c>
      <c r="X84" s="49" t="str">
        <f t="shared" si="706"/>
        <v/>
      </c>
      <c r="Y84" s="49" t="str">
        <f t="shared" si="706"/>
        <v/>
      </c>
      <c r="Z84" s="49" t="str">
        <f t="shared" si="706"/>
        <v/>
      </c>
      <c r="AA84" s="49" t="str">
        <f t="shared" si="706"/>
        <v/>
      </c>
      <c r="AB84" s="49" t="str">
        <f t="shared" si="706"/>
        <v/>
      </c>
      <c r="AC84" s="49" t="str">
        <f t="shared" si="706"/>
        <v/>
      </c>
      <c r="AD84" s="49" t="str">
        <f t="shared" si="706"/>
        <v/>
      </c>
      <c r="AE84" s="49" t="str">
        <f t="shared" si="706"/>
        <v/>
      </c>
      <c r="AF84" s="49" t="str">
        <f t="shared" si="706"/>
        <v/>
      </c>
      <c r="AG84" s="49" t="str">
        <f t="shared" si="706"/>
        <v/>
      </c>
      <c r="AH84" s="49" t="str">
        <f t="shared" si="706"/>
        <v/>
      </c>
      <c r="AI84" s="49" t="str">
        <f t="shared" si="706"/>
        <v/>
      </c>
      <c r="AJ84" s="49" t="str">
        <f t="shared" si="706"/>
        <v/>
      </c>
      <c r="AK84" s="49" t="str">
        <f t="shared" si="706"/>
        <v/>
      </c>
      <c r="AL84" s="49" t="str">
        <f t="shared" si="706"/>
        <v/>
      </c>
      <c r="AM84" s="49" t="str">
        <f t="shared" si="706"/>
        <v/>
      </c>
      <c r="AN84" s="49" t="str">
        <f t="shared" si="706"/>
        <v/>
      </c>
      <c r="AO84" s="49" t="str">
        <f t="shared" si="706"/>
        <v/>
      </c>
      <c r="AP84" s="49" t="str">
        <f t="shared" si="706"/>
        <v/>
      </c>
      <c r="AQ84" s="49" t="str">
        <f t="shared" si="706"/>
        <v/>
      </c>
      <c r="AR84" s="49" t="str">
        <f t="shared" si="706"/>
        <v/>
      </c>
      <c r="AS84" s="49" t="str">
        <f t="shared" si="706"/>
        <v/>
      </c>
      <c r="AT84" s="49" t="str">
        <f t="shared" si="706"/>
        <v/>
      </c>
      <c r="AU84" s="49" t="str">
        <f t="shared" si="706"/>
        <v/>
      </c>
      <c r="AV84" s="49" t="str">
        <f t="shared" si="706"/>
        <v/>
      </c>
      <c r="AW84" s="49" t="str">
        <f t="shared" si="706"/>
        <v/>
      </c>
      <c r="AX84" s="49" t="str">
        <f t="shared" si="706"/>
        <v/>
      </c>
      <c r="AY84" s="49" t="str">
        <f t="shared" si="706"/>
        <v/>
      </c>
      <c r="AZ84" s="49" t="str">
        <f t="shared" si="706"/>
        <v/>
      </c>
      <c r="BA84" s="49" t="str">
        <f t="shared" si="706"/>
        <v/>
      </c>
      <c r="BB84" s="49" t="str">
        <f t="shared" si="706"/>
        <v/>
      </c>
      <c r="BC84" s="49" t="str">
        <f t="shared" si="706"/>
        <v/>
      </c>
      <c r="BD84" s="49" t="str">
        <f t="shared" si="706"/>
        <v/>
      </c>
      <c r="BE84" s="49" t="str">
        <f t="shared" si="706"/>
        <v/>
      </c>
      <c r="BF84" s="49" t="str">
        <f t="shared" si="706"/>
        <v/>
      </c>
      <c r="BG84" s="49" t="str">
        <f t="shared" si="706"/>
        <v/>
      </c>
      <c r="BH84" s="49" t="str">
        <f t="shared" si="706"/>
        <v/>
      </c>
      <c r="BI84" s="49" t="str">
        <f t="shared" si="706"/>
        <v/>
      </c>
      <c r="BJ84" s="49" t="str">
        <f t="shared" si="706"/>
        <v/>
      </c>
      <c r="BK84" s="49" t="str">
        <f t="shared" si="706"/>
        <v/>
      </c>
      <c r="BL84" s="49" t="str">
        <f t="shared" si="706"/>
        <v/>
      </c>
      <c r="BM84" s="49" t="str">
        <f t="shared" si="706"/>
        <v/>
      </c>
      <c r="BN84" s="49" t="str">
        <f t="shared" si="706"/>
        <v/>
      </c>
      <c r="BO84" s="49" t="str">
        <f t="shared" si="706"/>
        <v/>
      </c>
      <c r="BP84" s="49" t="str">
        <f t="shared" si="706"/>
        <v/>
      </c>
      <c r="BQ84" s="49" t="str">
        <f t="shared" si="706"/>
        <v/>
      </c>
      <c r="BR84" s="49" t="str">
        <f t="shared" si="706"/>
        <v/>
      </c>
      <c r="BS84" s="49" t="str">
        <f t="shared" si="706"/>
        <v/>
      </c>
      <c r="BT84" s="49" t="str">
        <f t="shared" si="706"/>
        <v/>
      </c>
      <c r="BU84" s="49" t="str">
        <f t="shared" si="706"/>
        <v/>
      </c>
      <c r="BV84" s="49" t="str">
        <f t="shared" si="706"/>
        <v/>
      </c>
      <c r="BW84" s="49" t="str">
        <f t="shared" si="706"/>
        <v/>
      </c>
      <c r="BX84" s="49" t="str">
        <f t="shared" si="706"/>
        <v/>
      </c>
      <c r="BY84" s="49" t="str">
        <f t="shared" si="706"/>
        <v/>
      </c>
      <c r="BZ84" s="49" t="str">
        <f t="shared" si="706"/>
        <v/>
      </c>
      <c r="CA84" s="49" t="str">
        <f t="shared" si="706"/>
        <v/>
      </c>
      <c r="CB84" s="49" t="str">
        <f t="shared" si="706"/>
        <v/>
      </c>
      <c r="CC84" s="49" t="str">
        <f t="shared" si="706"/>
        <v/>
      </c>
      <c r="CD84" s="49" t="str">
        <f t="shared" si="706"/>
        <v/>
      </c>
      <c r="CE84" s="49" t="str">
        <f t="shared" si="706"/>
        <v/>
      </c>
      <c r="CF84" s="49" t="str">
        <f t="shared" si="706"/>
        <v/>
      </c>
      <c r="CG84" s="49" t="str">
        <f t="shared" si="706"/>
        <v/>
      </c>
      <c r="CH84" s="49" t="str">
        <f t="shared" si="706"/>
        <v/>
      </c>
      <c r="CI84" s="49" t="str">
        <f t="shared" si="706"/>
        <v/>
      </c>
      <c r="CJ84" s="49" t="str">
        <f t="shared" si="704"/>
        <v/>
      </c>
      <c r="CK84" s="49" t="str">
        <f t="shared" si="704"/>
        <v/>
      </c>
      <c r="CL84" s="49" t="str">
        <f t="shared" si="704"/>
        <v/>
      </c>
      <c r="CM84" s="49" t="str">
        <f t="shared" si="704"/>
        <v/>
      </c>
      <c r="CN84" s="49" t="str">
        <f t="shared" si="704"/>
        <v/>
      </c>
      <c r="CO84" s="49" t="str">
        <f t="shared" si="704"/>
        <v/>
      </c>
      <c r="CP84" s="49" t="str">
        <f t="shared" si="704"/>
        <v/>
      </c>
      <c r="CQ84" s="49" t="str">
        <f t="shared" si="704"/>
        <v/>
      </c>
      <c r="CR84" s="49" t="str">
        <f t="shared" si="704"/>
        <v/>
      </c>
      <c r="CS84" s="49" t="str">
        <f t="shared" si="704"/>
        <v/>
      </c>
      <c r="CT84" s="49" t="str">
        <f t="shared" si="704"/>
        <v/>
      </c>
      <c r="CU84" s="49" t="str">
        <f t="shared" si="704"/>
        <v/>
      </c>
      <c r="CV84" s="49" t="str">
        <f t="shared" si="704"/>
        <v/>
      </c>
      <c r="CW84" s="49" t="str">
        <f t="shared" si="704"/>
        <v/>
      </c>
      <c r="CX84" s="49" t="str">
        <f t="shared" si="704"/>
        <v/>
      </c>
      <c r="CY84" s="49" t="str">
        <f t="shared" si="704"/>
        <v/>
      </c>
      <c r="CZ84" s="49" t="str">
        <f t="shared" si="704"/>
        <v/>
      </c>
      <c r="DA84" s="49" t="str">
        <f t="shared" si="704"/>
        <v/>
      </c>
      <c r="DB84" s="49" t="str">
        <f t="shared" si="704"/>
        <v/>
      </c>
      <c r="DC84" s="49" t="str">
        <f t="shared" si="704"/>
        <v/>
      </c>
      <c r="DD84" s="49" t="str">
        <f t="shared" si="704"/>
        <v/>
      </c>
      <c r="DE84" s="49" t="str">
        <f t="shared" si="704"/>
        <v/>
      </c>
      <c r="DF84" s="49" t="str">
        <f t="shared" si="704"/>
        <v/>
      </c>
      <c r="DG84" s="49" t="str">
        <f t="shared" si="704"/>
        <v/>
      </c>
      <c r="DH84" s="49" t="str">
        <f t="shared" si="704"/>
        <v/>
      </c>
      <c r="DI84" s="49" t="str">
        <f t="shared" si="704"/>
        <v/>
      </c>
      <c r="DJ84" s="49" t="str">
        <f t="shared" si="704"/>
        <v/>
      </c>
      <c r="DK84" s="49" t="str">
        <f t="shared" si="704"/>
        <v/>
      </c>
      <c r="DL84" s="49" t="str">
        <f t="shared" si="704"/>
        <v/>
      </c>
      <c r="DM84" s="49" t="str">
        <f t="shared" si="704"/>
        <v/>
      </c>
      <c r="DN84" s="49" t="str">
        <f t="shared" si="704"/>
        <v/>
      </c>
      <c r="DO84" s="49" t="str">
        <f t="shared" si="704"/>
        <v/>
      </c>
      <c r="DP84" s="49" t="str">
        <f t="shared" si="704"/>
        <v/>
      </c>
      <c r="DQ84" s="49" t="str">
        <f t="shared" si="704"/>
        <v/>
      </c>
      <c r="DR84" s="49" t="str">
        <f t="shared" si="704"/>
        <v/>
      </c>
      <c r="DS84" s="183" t="str">
        <f t="shared" si="690"/>
        <v/>
      </c>
      <c r="DT84" s="49" t="str">
        <f t="shared" si="691"/>
        <v/>
      </c>
      <c r="DU84" s="49" t="str">
        <f t="shared" si="707"/>
        <v/>
      </c>
      <c r="DV84" s="49" t="str">
        <f t="shared" si="707"/>
        <v/>
      </c>
      <c r="DW84" s="49" t="str">
        <f t="shared" si="707"/>
        <v/>
      </c>
      <c r="DX84" s="49" t="str">
        <f t="shared" si="707"/>
        <v/>
      </c>
      <c r="DY84" s="49" t="str">
        <f t="shared" si="707"/>
        <v/>
      </c>
      <c r="DZ84" s="49" t="str">
        <f t="shared" si="707"/>
        <v/>
      </c>
      <c r="EA84" s="49" t="str">
        <f t="shared" si="707"/>
        <v/>
      </c>
      <c r="EB84" s="49" t="str">
        <f t="shared" si="707"/>
        <v/>
      </c>
      <c r="EC84" s="49" t="str">
        <f t="shared" si="707"/>
        <v/>
      </c>
      <c r="ED84" s="49" t="str">
        <f t="shared" si="707"/>
        <v/>
      </c>
      <c r="EE84" s="49" t="str">
        <f t="shared" si="707"/>
        <v/>
      </c>
      <c r="EF84" s="49" t="str">
        <f t="shared" si="707"/>
        <v/>
      </c>
      <c r="EG84" s="49" t="str">
        <f t="shared" si="707"/>
        <v/>
      </c>
      <c r="EH84" s="49" t="str">
        <f t="shared" si="707"/>
        <v/>
      </c>
      <c r="EI84" s="49" t="str">
        <f t="shared" si="707"/>
        <v/>
      </c>
      <c r="EJ84" s="49" t="str">
        <f t="shared" si="707"/>
        <v/>
      </c>
      <c r="EK84" s="49" t="str">
        <f t="shared" si="707"/>
        <v/>
      </c>
      <c r="EL84" s="49" t="str">
        <f t="shared" si="707"/>
        <v/>
      </c>
      <c r="EM84" s="49" t="str">
        <f t="shared" si="707"/>
        <v/>
      </c>
      <c r="EN84" s="49" t="str">
        <f t="shared" si="707"/>
        <v/>
      </c>
      <c r="EO84" s="49" t="str">
        <f t="shared" si="707"/>
        <v/>
      </c>
      <c r="EP84" s="49" t="str">
        <f t="shared" si="707"/>
        <v/>
      </c>
      <c r="EQ84" s="49" t="str">
        <f t="shared" si="707"/>
        <v/>
      </c>
      <c r="ER84" s="49" t="str">
        <f t="shared" si="707"/>
        <v/>
      </c>
      <c r="ES84" s="49" t="str">
        <f t="shared" si="707"/>
        <v/>
      </c>
      <c r="ET84" s="49" t="str">
        <f t="shared" si="707"/>
        <v/>
      </c>
      <c r="EU84" s="49" t="str">
        <f t="shared" si="707"/>
        <v/>
      </c>
      <c r="EV84" s="49" t="str">
        <f t="shared" si="707"/>
        <v/>
      </c>
      <c r="EW84" s="49" t="str">
        <f t="shared" si="707"/>
        <v/>
      </c>
      <c r="EX84" s="49" t="str">
        <f t="shared" si="707"/>
        <v/>
      </c>
      <c r="EY84" s="49" t="str">
        <f t="shared" si="707"/>
        <v/>
      </c>
      <c r="EZ84" s="49" t="str">
        <f t="shared" si="707"/>
        <v/>
      </c>
      <c r="FA84" s="49" t="str">
        <f t="shared" si="707"/>
        <v/>
      </c>
      <c r="FB84" s="49" t="str">
        <f t="shared" si="707"/>
        <v/>
      </c>
      <c r="FC84" s="49" t="str">
        <f t="shared" si="707"/>
        <v/>
      </c>
      <c r="FD84" s="49" t="str">
        <f t="shared" si="707"/>
        <v/>
      </c>
      <c r="FE84" s="49" t="str">
        <f t="shared" si="707"/>
        <v/>
      </c>
      <c r="FF84" s="49" t="str">
        <f t="shared" si="707"/>
        <v/>
      </c>
      <c r="FG84" s="49" t="str">
        <f t="shared" si="707"/>
        <v/>
      </c>
      <c r="FH84" s="49" t="str">
        <f t="shared" si="707"/>
        <v/>
      </c>
      <c r="FI84" s="49" t="str">
        <f t="shared" si="707"/>
        <v/>
      </c>
      <c r="FJ84" s="49" t="str">
        <f t="shared" si="707"/>
        <v/>
      </c>
      <c r="FK84" s="49" t="str">
        <f t="shared" si="707"/>
        <v/>
      </c>
      <c r="FL84" s="49" t="str">
        <f t="shared" si="707"/>
        <v/>
      </c>
      <c r="FM84" s="49" t="str">
        <f t="shared" si="707"/>
        <v/>
      </c>
      <c r="FN84" s="49" t="str">
        <f t="shared" si="707"/>
        <v/>
      </c>
      <c r="FO84" s="49" t="str">
        <f t="shared" si="707"/>
        <v/>
      </c>
      <c r="FP84" s="49" t="str">
        <f t="shared" si="707"/>
        <v/>
      </c>
      <c r="FQ84" s="49" t="str">
        <f t="shared" si="707"/>
        <v/>
      </c>
      <c r="FR84" s="49" t="str">
        <f t="shared" si="707"/>
        <v/>
      </c>
      <c r="FS84" s="49" t="str">
        <f t="shared" si="707"/>
        <v/>
      </c>
      <c r="FT84" s="49" t="str">
        <f t="shared" si="707"/>
        <v/>
      </c>
      <c r="FU84" s="49" t="str">
        <f t="shared" si="707"/>
        <v/>
      </c>
      <c r="FV84" s="49" t="str">
        <f t="shared" si="707"/>
        <v/>
      </c>
      <c r="FW84" s="49" t="str">
        <f t="shared" si="707"/>
        <v/>
      </c>
      <c r="FX84" s="49" t="str">
        <f t="shared" si="707"/>
        <v/>
      </c>
      <c r="FY84" s="49" t="str">
        <f t="shared" si="707"/>
        <v/>
      </c>
      <c r="FZ84" s="49" t="str">
        <f t="shared" si="707"/>
        <v/>
      </c>
      <c r="GA84" s="49" t="str">
        <f t="shared" si="707"/>
        <v/>
      </c>
      <c r="GB84" s="49" t="str">
        <f t="shared" si="707"/>
        <v/>
      </c>
      <c r="GC84" s="49" t="str">
        <f t="shared" si="707"/>
        <v/>
      </c>
      <c r="GD84" s="49" t="str">
        <f t="shared" si="707"/>
        <v/>
      </c>
      <c r="GE84" s="49" t="str">
        <f t="shared" si="707"/>
        <v/>
      </c>
      <c r="GF84" s="49" t="str">
        <f t="shared" si="707"/>
        <v/>
      </c>
      <c r="GG84" s="49" t="str">
        <f t="shared" si="705"/>
        <v/>
      </c>
      <c r="GH84" s="49" t="str">
        <f t="shared" si="705"/>
        <v/>
      </c>
      <c r="GI84" s="49" t="str">
        <f t="shared" si="705"/>
        <v/>
      </c>
      <c r="GJ84" s="49" t="str">
        <f t="shared" si="705"/>
        <v/>
      </c>
      <c r="GK84" s="49" t="str">
        <f t="shared" si="705"/>
        <v/>
      </c>
      <c r="GL84" s="49" t="str">
        <f t="shared" si="705"/>
        <v/>
      </c>
      <c r="GM84" s="49" t="str">
        <f t="shared" si="705"/>
        <v/>
      </c>
      <c r="GN84" s="49" t="str">
        <f t="shared" si="705"/>
        <v/>
      </c>
      <c r="GO84" s="49" t="str">
        <f t="shared" si="705"/>
        <v/>
      </c>
      <c r="GP84" s="49" t="str">
        <f t="shared" si="705"/>
        <v/>
      </c>
      <c r="GQ84" s="49" t="str">
        <f t="shared" si="705"/>
        <v/>
      </c>
      <c r="GR84" s="49" t="str">
        <f t="shared" si="705"/>
        <v/>
      </c>
      <c r="GS84" s="49" t="str">
        <f t="shared" si="705"/>
        <v/>
      </c>
      <c r="GT84" s="49" t="str">
        <f t="shared" si="705"/>
        <v/>
      </c>
      <c r="GU84" s="49" t="str">
        <f t="shared" si="705"/>
        <v/>
      </c>
      <c r="GV84" s="49" t="str">
        <f t="shared" si="705"/>
        <v/>
      </c>
      <c r="GW84" s="49" t="str">
        <f t="shared" si="705"/>
        <v/>
      </c>
      <c r="GX84" s="49" t="str">
        <f t="shared" si="705"/>
        <v/>
      </c>
      <c r="GY84" s="49" t="str">
        <f t="shared" si="705"/>
        <v/>
      </c>
      <c r="GZ84" s="49" t="str">
        <f t="shared" si="705"/>
        <v/>
      </c>
      <c r="HA84" s="49" t="str">
        <f t="shared" si="705"/>
        <v/>
      </c>
      <c r="HB84" s="49" t="str">
        <f t="shared" si="705"/>
        <v/>
      </c>
      <c r="HC84" s="49" t="str">
        <f t="shared" si="705"/>
        <v/>
      </c>
      <c r="HD84" s="49" t="str">
        <f t="shared" si="705"/>
        <v/>
      </c>
      <c r="HE84" s="49" t="str">
        <f t="shared" si="705"/>
        <v/>
      </c>
      <c r="HF84" s="49" t="str">
        <f t="shared" si="705"/>
        <v/>
      </c>
      <c r="HG84" s="49" t="str">
        <f t="shared" si="705"/>
        <v/>
      </c>
      <c r="HH84" s="49" t="str">
        <f t="shared" si="705"/>
        <v/>
      </c>
      <c r="HI84" s="49" t="str">
        <f t="shared" si="705"/>
        <v/>
      </c>
      <c r="HJ84" s="49" t="str">
        <f t="shared" si="705"/>
        <v/>
      </c>
      <c r="HK84" s="49" t="str">
        <f t="shared" si="705"/>
        <v/>
      </c>
      <c r="HL84" s="49" t="str">
        <f t="shared" si="705"/>
        <v/>
      </c>
      <c r="HM84" s="49" t="str">
        <f t="shared" si="705"/>
        <v/>
      </c>
      <c r="HN84" s="49" t="str">
        <f t="shared" si="705"/>
        <v/>
      </c>
      <c r="HO84" s="49" t="str">
        <f t="shared" si="705"/>
        <v/>
      </c>
      <c r="HP84" s="169" t="e">
        <f t="shared" si="483"/>
        <v>#N/A</v>
      </c>
      <c r="HQ84" s="169" t="e">
        <f t="shared" si="484"/>
        <v>#N/A</v>
      </c>
      <c r="HR84" s="169" t="e">
        <f t="shared" si="485"/>
        <v>#N/A</v>
      </c>
      <c r="HS84" s="169" t="e">
        <f t="shared" si="486"/>
        <v>#N/A</v>
      </c>
      <c r="HT84" s="169" t="e">
        <f t="shared" si="487"/>
        <v>#N/A</v>
      </c>
      <c r="HU84" s="169" t="e">
        <f t="shared" si="488"/>
        <v>#N/A</v>
      </c>
      <c r="HV84" s="169" t="e">
        <f t="shared" si="489"/>
        <v>#N/A</v>
      </c>
      <c r="HW84" s="169" t="e">
        <f t="shared" si="490"/>
        <v>#N/A</v>
      </c>
      <c r="HX84" s="169" t="e">
        <f t="shared" si="491"/>
        <v>#N/A</v>
      </c>
      <c r="HY84" s="169" t="e">
        <f t="shared" si="492"/>
        <v>#N/A</v>
      </c>
      <c r="HZ84" s="169" t="e">
        <f t="shared" si="493"/>
        <v>#N/A</v>
      </c>
      <c r="IA84" s="169" t="e">
        <f t="shared" si="494"/>
        <v>#N/A</v>
      </c>
      <c r="IB84" s="169" t="e">
        <f t="shared" si="495"/>
        <v>#N/A</v>
      </c>
      <c r="IC84" s="169" t="e">
        <f t="shared" si="496"/>
        <v>#N/A</v>
      </c>
      <c r="ID84" s="169" t="e">
        <f t="shared" si="497"/>
        <v>#N/A</v>
      </c>
      <c r="IE84" s="169" t="e">
        <f t="shared" si="498"/>
        <v>#N/A</v>
      </c>
      <c r="IF84" s="169" t="e">
        <f t="shared" si="499"/>
        <v>#N/A</v>
      </c>
      <c r="IG84" s="169" t="e">
        <f t="shared" si="500"/>
        <v>#N/A</v>
      </c>
      <c r="IH84" s="169" t="e">
        <f t="shared" si="501"/>
        <v>#N/A</v>
      </c>
      <c r="II84" s="169" t="e">
        <f t="shared" si="502"/>
        <v>#N/A</v>
      </c>
      <c r="IJ84" s="169" t="e">
        <f t="shared" si="503"/>
        <v>#N/A</v>
      </c>
      <c r="IK84" s="169" t="e">
        <f t="shared" si="504"/>
        <v>#N/A</v>
      </c>
      <c r="IL84" s="169" t="e">
        <f t="shared" si="505"/>
        <v>#N/A</v>
      </c>
      <c r="IM84" s="169" t="e">
        <f t="shared" si="506"/>
        <v>#N/A</v>
      </c>
      <c r="IN84" s="169" t="e">
        <f t="shared" si="507"/>
        <v>#N/A</v>
      </c>
      <c r="IO84" s="169" t="e">
        <f t="shared" si="508"/>
        <v>#N/A</v>
      </c>
      <c r="IP84" s="169" t="e">
        <f t="shared" si="509"/>
        <v>#N/A</v>
      </c>
      <c r="IQ84" s="169" t="e">
        <f t="shared" si="510"/>
        <v>#N/A</v>
      </c>
      <c r="IR84" s="169" t="e">
        <f t="shared" si="511"/>
        <v>#N/A</v>
      </c>
      <c r="IS84" s="169" t="e">
        <f t="shared" si="512"/>
        <v>#N/A</v>
      </c>
      <c r="IT84" s="169" t="e">
        <f t="shared" si="513"/>
        <v>#N/A</v>
      </c>
      <c r="IU84" s="169" t="e">
        <f t="shared" si="514"/>
        <v>#N/A</v>
      </c>
      <c r="IV84" s="169" t="e">
        <f t="shared" si="515"/>
        <v>#N/A</v>
      </c>
      <c r="IW84" s="169" t="e">
        <f t="shared" si="516"/>
        <v>#N/A</v>
      </c>
      <c r="IX84" s="169" t="e">
        <f t="shared" si="517"/>
        <v>#N/A</v>
      </c>
      <c r="IY84" s="169" t="e">
        <f t="shared" si="518"/>
        <v>#N/A</v>
      </c>
      <c r="IZ84" s="169" t="e">
        <f t="shared" si="519"/>
        <v>#N/A</v>
      </c>
      <c r="JA84" s="169" t="e">
        <f t="shared" si="520"/>
        <v>#N/A</v>
      </c>
      <c r="JB84" s="169" t="e">
        <f t="shared" si="521"/>
        <v>#N/A</v>
      </c>
      <c r="JC84" s="169" t="e">
        <f t="shared" si="522"/>
        <v>#N/A</v>
      </c>
      <c r="JD84" s="169" t="e">
        <f t="shared" si="523"/>
        <v>#N/A</v>
      </c>
      <c r="JE84" s="169" t="e">
        <f t="shared" si="524"/>
        <v>#N/A</v>
      </c>
      <c r="JF84" s="169" t="e">
        <f t="shared" si="525"/>
        <v>#N/A</v>
      </c>
      <c r="JG84" s="169" t="e">
        <f t="shared" si="526"/>
        <v>#N/A</v>
      </c>
      <c r="JH84" s="169" t="e">
        <f t="shared" si="527"/>
        <v>#N/A</v>
      </c>
      <c r="JI84" s="169" t="e">
        <f t="shared" si="528"/>
        <v>#N/A</v>
      </c>
      <c r="JJ84" s="169" t="e">
        <f t="shared" si="529"/>
        <v>#N/A</v>
      </c>
      <c r="JK84" s="169" t="e">
        <f t="shared" si="530"/>
        <v>#N/A</v>
      </c>
      <c r="JL84" s="169" t="e">
        <f t="shared" si="531"/>
        <v>#N/A</v>
      </c>
      <c r="JM84" s="169" t="e">
        <f t="shared" si="532"/>
        <v>#N/A</v>
      </c>
      <c r="JN84" s="169" t="e">
        <f t="shared" si="533"/>
        <v>#N/A</v>
      </c>
      <c r="JO84" s="169" t="e">
        <f t="shared" si="534"/>
        <v>#N/A</v>
      </c>
      <c r="JP84" s="169" t="e">
        <f t="shared" si="535"/>
        <v>#N/A</v>
      </c>
      <c r="JQ84" s="169" t="e">
        <f t="shared" si="536"/>
        <v>#N/A</v>
      </c>
      <c r="JR84" s="169" t="e">
        <f t="shared" si="537"/>
        <v>#N/A</v>
      </c>
      <c r="JS84" s="169" t="e">
        <f t="shared" si="538"/>
        <v>#N/A</v>
      </c>
      <c r="JT84" s="169" t="e">
        <f t="shared" si="539"/>
        <v>#N/A</v>
      </c>
      <c r="JU84" s="169" t="e">
        <f t="shared" si="540"/>
        <v>#N/A</v>
      </c>
      <c r="JV84" s="169" t="e">
        <f t="shared" si="541"/>
        <v>#N/A</v>
      </c>
      <c r="JW84" s="169" t="e">
        <f t="shared" si="542"/>
        <v>#N/A</v>
      </c>
      <c r="JX84" s="169" t="e">
        <f t="shared" si="543"/>
        <v>#N/A</v>
      </c>
      <c r="JY84" s="169" t="e">
        <f t="shared" si="544"/>
        <v>#N/A</v>
      </c>
      <c r="JZ84" s="169" t="e">
        <f t="shared" si="545"/>
        <v>#N/A</v>
      </c>
      <c r="KA84" s="169" t="e">
        <f t="shared" si="546"/>
        <v>#N/A</v>
      </c>
      <c r="KB84" s="169" t="e">
        <f t="shared" si="547"/>
        <v>#N/A</v>
      </c>
      <c r="KC84" s="169" t="e">
        <f t="shared" si="548"/>
        <v>#N/A</v>
      </c>
      <c r="KD84" s="169" t="e">
        <f t="shared" si="549"/>
        <v>#N/A</v>
      </c>
      <c r="KE84" s="169" t="e">
        <f t="shared" si="550"/>
        <v>#N/A</v>
      </c>
      <c r="KF84" s="169" t="e">
        <f t="shared" si="551"/>
        <v>#N/A</v>
      </c>
      <c r="KG84" s="169" t="e">
        <f t="shared" si="552"/>
        <v>#N/A</v>
      </c>
      <c r="KH84" s="169" t="e">
        <f t="shared" si="553"/>
        <v>#N/A</v>
      </c>
      <c r="KI84" s="169" t="e">
        <f t="shared" si="554"/>
        <v>#N/A</v>
      </c>
      <c r="KJ84" s="169" t="e">
        <f t="shared" si="555"/>
        <v>#N/A</v>
      </c>
      <c r="KK84" s="169" t="e">
        <f t="shared" si="556"/>
        <v>#N/A</v>
      </c>
      <c r="KL84" s="169" t="e">
        <f t="shared" si="557"/>
        <v>#N/A</v>
      </c>
      <c r="KM84" s="169" t="e">
        <f t="shared" si="558"/>
        <v>#N/A</v>
      </c>
      <c r="KN84" s="169" t="e">
        <f t="shared" si="559"/>
        <v>#N/A</v>
      </c>
      <c r="KO84" s="169" t="e">
        <f t="shared" si="560"/>
        <v>#N/A</v>
      </c>
      <c r="KP84" s="169" t="e">
        <f t="shared" si="561"/>
        <v>#N/A</v>
      </c>
      <c r="KQ84" s="169" t="e">
        <f t="shared" si="562"/>
        <v>#N/A</v>
      </c>
      <c r="KR84" s="169" t="e">
        <f t="shared" si="563"/>
        <v>#N/A</v>
      </c>
      <c r="KS84" s="169" t="e">
        <f t="shared" si="564"/>
        <v>#N/A</v>
      </c>
      <c r="KT84" s="169" t="e">
        <f t="shared" si="565"/>
        <v>#N/A</v>
      </c>
      <c r="KU84" s="169" t="e">
        <f t="shared" si="566"/>
        <v>#N/A</v>
      </c>
      <c r="KV84" s="169" t="e">
        <f t="shared" si="567"/>
        <v>#N/A</v>
      </c>
      <c r="KW84" s="169" t="e">
        <f t="shared" si="568"/>
        <v>#N/A</v>
      </c>
      <c r="KX84" s="169" t="e">
        <f t="shared" si="569"/>
        <v>#N/A</v>
      </c>
      <c r="KY84" s="169" t="e">
        <f t="shared" si="570"/>
        <v>#N/A</v>
      </c>
      <c r="KZ84" s="169" t="e">
        <f t="shared" si="571"/>
        <v>#N/A</v>
      </c>
      <c r="LA84" s="169" t="e">
        <f t="shared" si="572"/>
        <v>#N/A</v>
      </c>
      <c r="LB84" s="169" t="e">
        <f t="shared" si="573"/>
        <v>#N/A</v>
      </c>
      <c r="LC84" s="169" t="e">
        <f t="shared" si="574"/>
        <v>#N/A</v>
      </c>
      <c r="LD84" s="169" t="e">
        <f t="shared" si="575"/>
        <v>#N/A</v>
      </c>
      <c r="LE84" s="169" t="e">
        <f t="shared" si="576"/>
        <v>#N/A</v>
      </c>
      <c r="LF84" s="169" t="e">
        <f t="shared" si="577"/>
        <v>#N/A</v>
      </c>
      <c r="LG84" s="169" t="e">
        <f t="shared" si="578"/>
        <v>#N/A</v>
      </c>
      <c r="LH84" s="169" t="e">
        <f t="shared" si="579"/>
        <v>#N/A</v>
      </c>
      <c r="LI84" s="169" t="e">
        <f t="shared" si="580"/>
        <v>#N/A</v>
      </c>
      <c r="LJ84" s="169" t="e">
        <f t="shared" si="581"/>
        <v>#N/A</v>
      </c>
      <c r="LK84" s="169" t="e">
        <f t="shared" si="582"/>
        <v>#N/A</v>
      </c>
      <c r="LL84" s="169" t="e">
        <f t="shared" si="583"/>
        <v>#N/A</v>
      </c>
      <c r="LM84" s="169" t="e">
        <f t="shared" si="584"/>
        <v>#N/A</v>
      </c>
      <c r="LN84" s="169" t="e">
        <f t="shared" si="585"/>
        <v>#N/A</v>
      </c>
      <c r="LO84" s="169" t="e">
        <f t="shared" si="586"/>
        <v>#N/A</v>
      </c>
      <c r="LP84" s="169" t="e">
        <f t="shared" si="587"/>
        <v>#N/A</v>
      </c>
      <c r="LQ84" s="169" t="e">
        <f t="shared" si="588"/>
        <v>#N/A</v>
      </c>
      <c r="LR84" s="169" t="e">
        <f t="shared" si="589"/>
        <v>#N/A</v>
      </c>
      <c r="LS84" s="169" t="e">
        <f t="shared" si="590"/>
        <v>#N/A</v>
      </c>
      <c r="LT84" s="169" t="e">
        <f t="shared" si="591"/>
        <v>#N/A</v>
      </c>
      <c r="LU84" s="169" t="e">
        <f t="shared" si="592"/>
        <v>#N/A</v>
      </c>
      <c r="LV84" s="169" t="e">
        <f t="shared" si="593"/>
        <v>#N/A</v>
      </c>
      <c r="LW84" s="169" t="e">
        <f t="shared" si="594"/>
        <v>#N/A</v>
      </c>
      <c r="LX84" s="169" t="e">
        <f t="shared" si="595"/>
        <v>#N/A</v>
      </c>
      <c r="LY84" s="169" t="e">
        <f t="shared" si="596"/>
        <v>#N/A</v>
      </c>
      <c r="LZ84" s="169" t="e">
        <f t="shared" si="597"/>
        <v>#N/A</v>
      </c>
      <c r="MA84" s="169" t="e">
        <f t="shared" si="598"/>
        <v>#N/A</v>
      </c>
      <c r="MB84" s="169" t="e">
        <f t="shared" si="599"/>
        <v>#N/A</v>
      </c>
      <c r="MC84" s="169" t="e">
        <f t="shared" si="600"/>
        <v>#N/A</v>
      </c>
      <c r="MD84" s="169" t="e">
        <f t="shared" si="601"/>
        <v>#N/A</v>
      </c>
      <c r="ME84" s="169" t="e">
        <f t="shared" si="602"/>
        <v>#N/A</v>
      </c>
      <c r="MF84" s="169" t="e">
        <f t="shared" si="603"/>
        <v>#N/A</v>
      </c>
      <c r="MG84" s="169" t="e">
        <f t="shared" si="604"/>
        <v>#N/A</v>
      </c>
      <c r="MH84" s="169" t="e">
        <f t="shared" si="605"/>
        <v>#N/A</v>
      </c>
      <c r="MI84" s="169" t="e">
        <f t="shared" si="606"/>
        <v>#N/A</v>
      </c>
      <c r="MJ84" s="169" t="e">
        <f t="shared" si="607"/>
        <v>#N/A</v>
      </c>
      <c r="MK84" s="169" t="e">
        <f t="shared" si="608"/>
        <v>#N/A</v>
      </c>
      <c r="ML84" s="169" t="e">
        <f t="shared" si="609"/>
        <v>#N/A</v>
      </c>
      <c r="MM84" s="169" t="e">
        <f t="shared" si="610"/>
        <v>#N/A</v>
      </c>
      <c r="MN84" s="169" t="e">
        <f t="shared" si="611"/>
        <v>#N/A</v>
      </c>
      <c r="MO84" s="169" t="e">
        <f t="shared" si="612"/>
        <v>#N/A</v>
      </c>
      <c r="MP84" s="169" t="e">
        <f t="shared" si="613"/>
        <v>#N/A</v>
      </c>
      <c r="MQ84" s="169" t="e">
        <f t="shared" si="614"/>
        <v>#N/A</v>
      </c>
      <c r="MR84" s="169" t="e">
        <f t="shared" si="615"/>
        <v>#N/A</v>
      </c>
      <c r="MS84" s="169" t="e">
        <f t="shared" si="616"/>
        <v>#N/A</v>
      </c>
      <c r="MT84" s="169" t="e">
        <f t="shared" si="617"/>
        <v>#N/A</v>
      </c>
      <c r="MU84" s="169" t="e">
        <f t="shared" si="618"/>
        <v>#N/A</v>
      </c>
      <c r="MV84" s="169" t="e">
        <f t="shared" si="619"/>
        <v>#N/A</v>
      </c>
      <c r="MW84" s="169" t="e">
        <f t="shared" si="620"/>
        <v>#N/A</v>
      </c>
      <c r="MX84" s="169" t="e">
        <f t="shared" si="621"/>
        <v>#N/A</v>
      </c>
      <c r="MY84" s="169" t="e">
        <f t="shared" si="622"/>
        <v>#N/A</v>
      </c>
      <c r="MZ84" s="169" t="e">
        <f t="shared" si="623"/>
        <v>#N/A</v>
      </c>
      <c r="NA84" s="169" t="e">
        <f t="shared" si="624"/>
        <v>#N/A</v>
      </c>
      <c r="NB84" s="169" t="e">
        <f t="shared" si="625"/>
        <v>#N/A</v>
      </c>
      <c r="NC84" s="169" t="e">
        <f t="shared" si="626"/>
        <v>#N/A</v>
      </c>
      <c r="ND84" s="169" t="e">
        <f t="shared" si="627"/>
        <v>#N/A</v>
      </c>
      <c r="NE84" s="169" t="e">
        <f t="shared" si="628"/>
        <v>#N/A</v>
      </c>
      <c r="NF84" s="169" t="e">
        <f t="shared" si="629"/>
        <v>#N/A</v>
      </c>
      <c r="NG84" s="169" t="e">
        <f t="shared" si="630"/>
        <v>#N/A</v>
      </c>
      <c r="NH84" s="169" t="e">
        <f t="shared" si="631"/>
        <v>#N/A</v>
      </c>
      <c r="NI84" s="169" t="e">
        <f t="shared" si="632"/>
        <v>#N/A</v>
      </c>
      <c r="NJ84" s="169" t="e">
        <f t="shared" si="633"/>
        <v>#N/A</v>
      </c>
      <c r="NK84" s="169" t="e">
        <f t="shared" si="634"/>
        <v>#N/A</v>
      </c>
      <c r="NL84" s="169" t="e">
        <f t="shared" si="635"/>
        <v>#N/A</v>
      </c>
      <c r="NM84" s="169" t="e">
        <f t="shared" si="636"/>
        <v>#N/A</v>
      </c>
      <c r="NN84" s="169" t="e">
        <f t="shared" si="637"/>
        <v>#N/A</v>
      </c>
      <c r="NO84" s="169" t="e">
        <f t="shared" si="638"/>
        <v>#N/A</v>
      </c>
      <c r="NP84" s="169" t="e">
        <f t="shared" si="639"/>
        <v>#N/A</v>
      </c>
      <c r="NQ84" s="169" t="e">
        <f t="shared" si="640"/>
        <v>#N/A</v>
      </c>
      <c r="NR84" s="169" t="e">
        <f t="shared" si="641"/>
        <v>#N/A</v>
      </c>
      <c r="NS84" s="169" t="e">
        <f t="shared" si="642"/>
        <v>#N/A</v>
      </c>
      <c r="NT84" s="169" t="e">
        <f t="shared" si="643"/>
        <v>#N/A</v>
      </c>
      <c r="NU84" s="169" t="e">
        <f t="shared" si="644"/>
        <v>#N/A</v>
      </c>
      <c r="NV84" s="169" t="e">
        <f t="shared" si="645"/>
        <v>#N/A</v>
      </c>
      <c r="NW84" s="169" t="e">
        <f t="shared" si="646"/>
        <v>#N/A</v>
      </c>
      <c r="NX84" s="169" t="e">
        <f t="shared" si="647"/>
        <v>#N/A</v>
      </c>
      <c r="NY84" s="169" t="e">
        <f t="shared" si="648"/>
        <v>#N/A</v>
      </c>
      <c r="NZ84" s="169" t="e">
        <f t="shared" si="649"/>
        <v>#N/A</v>
      </c>
      <c r="OA84" s="169" t="e">
        <f t="shared" si="650"/>
        <v>#N/A</v>
      </c>
      <c r="OB84" s="169" t="e">
        <f t="shared" si="651"/>
        <v>#N/A</v>
      </c>
      <c r="OC84" s="169" t="e">
        <f t="shared" si="652"/>
        <v>#N/A</v>
      </c>
      <c r="OD84" s="169" t="e">
        <f t="shared" si="653"/>
        <v>#N/A</v>
      </c>
      <c r="OE84" s="169" t="e">
        <f t="shared" si="654"/>
        <v>#N/A</v>
      </c>
      <c r="OF84" s="169" t="e">
        <f t="shared" si="655"/>
        <v>#N/A</v>
      </c>
      <c r="OG84" s="169" t="e">
        <f t="shared" si="656"/>
        <v>#N/A</v>
      </c>
      <c r="OH84" s="169" t="e">
        <f t="shared" si="657"/>
        <v>#N/A</v>
      </c>
      <c r="OI84" s="169" t="e">
        <f t="shared" si="658"/>
        <v>#N/A</v>
      </c>
      <c r="OJ84" s="169" t="e">
        <f t="shared" si="659"/>
        <v>#N/A</v>
      </c>
      <c r="OK84" s="169" t="e">
        <f t="shared" si="660"/>
        <v>#N/A</v>
      </c>
      <c r="OL84" s="169" t="e">
        <f t="shared" si="661"/>
        <v>#N/A</v>
      </c>
      <c r="OM84" s="169" t="e">
        <f t="shared" si="662"/>
        <v>#N/A</v>
      </c>
      <c r="ON84" s="169" t="e">
        <f t="shared" si="663"/>
        <v>#N/A</v>
      </c>
      <c r="OO84" s="169" t="e">
        <f t="shared" si="664"/>
        <v>#N/A</v>
      </c>
      <c r="OP84" s="169" t="e">
        <f t="shared" si="665"/>
        <v>#N/A</v>
      </c>
      <c r="OQ84" s="169" t="e">
        <f t="shared" si="666"/>
        <v>#N/A</v>
      </c>
      <c r="OR84" s="169" t="e">
        <f t="shared" si="667"/>
        <v>#N/A</v>
      </c>
      <c r="OS84" s="169" t="e">
        <f t="shared" si="668"/>
        <v>#N/A</v>
      </c>
      <c r="OT84" s="169" t="e">
        <f t="shared" si="669"/>
        <v>#N/A</v>
      </c>
      <c r="OU84" s="169" t="e">
        <f t="shared" si="670"/>
        <v>#N/A</v>
      </c>
      <c r="OV84" s="169" t="e">
        <f t="shared" si="671"/>
        <v>#N/A</v>
      </c>
      <c r="OW84" s="169" t="e">
        <f t="shared" si="672"/>
        <v>#N/A</v>
      </c>
      <c r="OX84" s="169" t="e">
        <f t="shared" si="673"/>
        <v>#N/A</v>
      </c>
      <c r="OY84" s="169" t="e">
        <f t="shared" si="674"/>
        <v>#N/A</v>
      </c>
      <c r="OZ84" s="169" t="e">
        <f t="shared" si="675"/>
        <v>#N/A</v>
      </c>
      <c r="PA84" s="169" t="e">
        <f t="shared" si="676"/>
        <v>#N/A</v>
      </c>
      <c r="PB84" s="169" t="e">
        <f t="shared" si="677"/>
        <v>#N/A</v>
      </c>
      <c r="PC84" s="169" t="e">
        <f t="shared" si="678"/>
        <v>#N/A</v>
      </c>
      <c r="PD84" s="169" t="e">
        <f t="shared" si="679"/>
        <v>#N/A</v>
      </c>
      <c r="PE84" s="169" t="e">
        <f t="shared" si="680"/>
        <v>#N/A</v>
      </c>
      <c r="PF84" s="169" t="e">
        <f t="shared" si="681"/>
        <v>#N/A</v>
      </c>
      <c r="PG84" s="169" t="e">
        <f t="shared" si="682"/>
        <v>#N/A</v>
      </c>
      <c r="PH84" s="169" t="e">
        <f t="shared" si="683"/>
        <v>#N/A</v>
      </c>
    </row>
    <row r="85" spans="1:424" hidden="1" x14ac:dyDescent="0.75">
      <c r="A85" s="4">
        <v>82</v>
      </c>
      <c r="B85" s="96" t="str">
        <f t="shared" si="684"/>
        <v/>
      </c>
      <c r="C85" s="95"/>
      <c r="D85" s="96" t="str">
        <f t="shared" si="685"/>
        <v/>
      </c>
      <c r="E85" s="124" t="str">
        <f t="shared" si="480"/>
        <v/>
      </c>
      <c r="F85" s="124" t="str">
        <f t="shared" si="481"/>
        <v/>
      </c>
      <c r="G85" s="73" t="str">
        <f t="shared" si="686"/>
        <v/>
      </c>
      <c r="H85" s="23"/>
      <c r="I85" s="57"/>
      <c r="J85" s="280"/>
      <c r="K85" s="74" t="str">
        <f>IF(AND(B85&gt;0,C85&gt;0,D85&gt;0),IF(ISBLANK(J85),IF(ISBLANK(H85),"",(D85-B85)*VLOOKUP(H85,VLookups!$A$4:$B$13,2,FALSE)),J85),"")</f>
        <v/>
      </c>
      <c r="L85" s="75" t="str">
        <f t="shared" si="482"/>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687"/>
        <v/>
      </c>
      <c r="W85" s="49" t="str">
        <f t="shared" si="688"/>
        <v/>
      </c>
      <c r="X85" s="49" t="str">
        <f t="shared" si="706"/>
        <v/>
      </c>
      <c r="Y85" s="49" t="str">
        <f t="shared" si="706"/>
        <v/>
      </c>
      <c r="Z85" s="49" t="str">
        <f t="shared" si="706"/>
        <v/>
      </c>
      <c r="AA85" s="49" t="str">
        <f t="shared" si="706"/>
        <v/>
      </c>
      <c r="AB85" s="49" t="str">
        <f t="shared" si="706"/>
        <v/>
      </c>
      <c r="AC85" s="49" t="str">
        <f t="shared" si="706"/>
        <v/>
      </c>
      <c r="AD85" s="49" t="str">
        <f t="shared" si="706"/>
        <v/>
      </c>
      <c r="AE85" s="49" t="str">
        <f t="shared" si="706"/>
        <v/>
      </c>
      <c r="AF85" s="49" t="str">
        <f t="shared" si="706"/>
        <v/>
      </c>
      <c r="AG85" s="49" t="str">
        <f t="shared" si="706"/>
        <v/>
      </c>
      <c r="AH85" s="49" t="str">
        <f t="shared" si="706"/>
        <v/>
      </c>
      <c r="AI85" s="49" t="str">
        <f t="shared" si="706"/>
        <v/>
      </c>
      <c r="AJ85" s="49" t="str">
        <f t="shared" si="706"/>
        <v/>
      </c>
      <c r="AK85" s="49" t="str">
        <f t="shared" si="706"/>
        <v/>
      </c>
      <c r="AL85" s="49" t="str">
        <f t="shared" si="706"/>
        <v/>
      </c>
      <c r="AM85" s="49" t="str">
        <f t="shared" si="706"/>
        <v/>
      </c>
      <c r="AN85" s="49" t="str">
        <f t="shared" si="706"/>
        <v/>
      </c>
      <c r="AO85" s="49" t="str">
        <f t="shared" si="706"/>
        <v/>
      </c>
      <c r="AP85" s="49" t="str">
        <f t="shared" si="706"/>
        <v/>
      </c>
      <c r="AQ85" s="49" t="str">
        <f t="shared" si="706"/>
        <v/>
      </c>
      <c r="AR85" s="49" t="str">
        <f t="shared" si="706"/>
        <v/>
      </c>
      <c r="AS85" s="49" t="str">
        <f t="shared" si="706"/>
        <v/>
      </c>
      <c r="AT85" s="49" t="str">
        <f t="shared" si="706"/>
        <v/>
      </c>
      <c r="AU85" s="49" t="str">
        <f t="shared" si="706"/>
        <v/>
      </c>
      <c r="AV85" s="49" t="str">
        <f t="shared" si="706"/>
        <v/>
      </c>
      <c r="AW85" s="49" t="str">
        <f t="shared" si="706"/>
        <v/>
      </c>
      <c r="AX85" s="49" t="str">
        <f t="shared" si="706"/>
        <v/>
      </c>
      <c r="AY85" s="49" t="str">
        <f t="shared" si="706"/>
        <v/>
      </c>
      <c r="AZ85" s="49" t="str">
        <f t="shared" si="706"/>
        <v/>
      </c>
      <c r="BA85" s="49" t="str">
        <f t="shared" si="706"/>
        <v/>
      </c>
      <c r="BB85" s="49" t="str">
        <f t="shared" si="706"/>
        <v/>
      </c>
      <c r="BC85" s="49" t="str">
        <f t="shared" si="706"/>
        <v/>
      </c>
      <c r="BD85" s="49" t="str">
        <f t="shared" si="706"/>
        <v/>
      </c>
      <c r="BE85" s="49" t="str">
        <f t="shared" si="706"/>
        <v/>
      </c>
      <c r="BF85" s="49" t="str">
        <f t="shared" si="706"/>
        <v/>
      </c>
      <c r="BG85" s="49" t="str">
        <f t="shared" si="706"/>
        <v/>
      </c>
      <c r="BH85" s="49" t="str">
        <f t="shared" si="706"/>
        <v/>
      </c>
      <c r="BI85" s="49" t="str">
        <f t="shared" si="706"/>
        <v/>
      </c>
      <c r="BJ85" s="49" t="str">
        <f t="shared" si="706"/>
        <v/>
      </c>
      <c r="BK85" s="49" t="str">
        <f t="shared" si="706"/>
        <v/>
      </c>
      <c r="BL85" s="49" t="str">
        <f t="shared" si="706"/>
        <v/>
      </c>
      <c r="BM85" s="49" t="str">
        <f t="shared" si="706"/>
        <v/>
      </c>
      <c r="BN85" s="49" t="str">
        <f t="shared" si="706"/>
        <v/>
      </c>
      <c r="BO85" s="49" t="str">
        <f t="shared" si="706"/>
        <v/>
      </c>
      <c r="BP85" s="49" t="str">
        <f t="shared" si="706"/>
        <v/>
      </c>
      <c r="BQ85" s="49" t="str">
        <f t="shared" si="706"/>
        <v/>
      </c>
      <c r="BR85" s="49" t="str">
        <f t="shared" si="706"/>
        <v/>
      </c>
      <c r="BS85" s="49" t="str">
        <f t="shared" si="706"/>
        <v/>
      </c>
      <c r="BT85" s="49" t="str">
        <f t="shared" si="706"/>
        <v/>
      </c>
      <c r="BU85" s="49" t="str">
        <f t="shared" si="706"/>
        <v/>
      </c>
      <c r="BV85" s="49" t="str">
        <f t="shared" si="706"/>
        <v/>
      </c>
      <c r="BW85" s="49" t="str">
        <f t="shared" si="706"/>
        <v/>
      </c>
      <c r="BX85" s="49" t="str">
        <f t="shared" si="706"/>
        <v/>
      </c>
      <c r="BY85" s="49" t="str">
        <f t="shared" si="706"/>
        <v/>
      </c>
      <c r="BZ85" s="49" t="str">
        <f t="shared" si="706"/>
        <v/>
      </c>
      <c r="CA85" s="49" t="str">
        <f t="shared" si="706"/>
        <v/>
      </c>
      <c r="CB85" s="49" t="str">
        <f t="shared" si="706"/>
        <v/>
      </c>
      <c r="CC85" s="49" t="str">
        <f t="shared" si="706"/>
        <v/>
      </c>
      <c r="CD85" s="49" t="str">
        <f t="shared" si="706"/>
        <v/>
      </c>
      <c r="CE85" s="49" t="str">
        <f t="shared" si="706"/>
        <v/>
      </c>
      <c r="CF85" s="49" t="str">
        <f t="shared" si="706"/>
        <v/>
      </c>
      <c r="CG85" s="49" t="str">
        <f t="shared" si="706"/>
        <v/>
      </c>
      <c r="CH85" s="49" t="str">
        <f t="shared" si="706"/>
        <v/>
      </c>
      <c r="CI85" s="49" t="str">
        <f t="shared" ref="CI85:DR88" si="708">IF(ISNONTEXT($V85),CJ85-$V85,"")</f>
        <v/>
      </c>
      <c r="CJ85" s="49" t="str">
        <f t="shared" si="708"/>
        <v/>
      </c>
      <c r="CK85" s="49" t="str">
        <f t="shared" si="708"/>
        <v/>
      </c>
      <c r="CL85" s="49" t="str">
        <f t="shared" si="708"/>
        <v/>
      </c>
      <c r="CM85" s="49" t="str">
        <f t="shared" si="708"/>
        <v/>
      </c>
      <c r="CN85" s="49" t="str">
        <f t="shared" si="708"/>
        <v/>
      </c>
      <c r="CO85" s="49" t="str">
        <f t="shared" si="708"/>
        <v/>
      </c>
      <c r="CP85" s="49" t="str">
        <f t="shared" si="708"/>
        <v/>
      </c>
      <c r="CQ85" s="49" t="str">
        <f t="shared" si="708"/>
        <v/>
      </c>
      <c r="CR85" s="49" t="str">
        <f t="shared" si="708"/>
        <v/>
      </c>
      <c r="CS85" s="49" t="str">
        <f t="shared" si="708"/>
        <v/>
      </c>
      <c r="CT85" s="49" t="str">
        <f t="shared" si="708"/>
        <v/>
      </c>
      <c r="CU85" s="49" t="str">
        <f t="shared" si="708"/>
        <v/>
      </c>
      <c r="CV85" s="49" t="str">
        <f t="shared" si="708"/>
        <v/>
      </c>
      <c r="CW85" s="49" t="str">
        <f t="shared" si="708"/>
        <v/>
      </c>
      <c r="CX85" s="49" t="str">
        <f t="shared" si="708"/>
        <v/>
      </c>
      <c r="CY85" s="49" t="str">
        <f t="shared" si="708"/>
        <v/>
      </c>
      <c r="CZ85" s="49" t="str">
        <f t="shared" si="708"/>
        <v/>
      </c>
      <c r="DA85" s="49" t="str">
        <f t="shared" si="708"/>
        <v/>
      </c>
      <c r="DB85" s="49" t="str">
        <f t="shared" si="708"/>
        <v/>
      </c>
      <c r="DC85" s="49" t="str">
        <f t="shared" si="708"/>
        <v/>
      </c>
      <c r="DD85" s="49" t="str">
        <f t="shared" si="708"/>
        <v/>
      </c>
      <c r="DE85" s="49" t="str">
        <f t="shared" si="708"/>
        <v/>
      </c>
      <c r="DF85" s="49" t="str">
        <f t="shared" si="708"/>
        <v/>
      </c>
      <c r="DG85" s="49" t="str">
        <f t="shared" si="708"/>
        <v/>
      </c>
      <c r="DH85" s="49" t="str">
        <f t="shared" si="708"/>
        <v/>
      </c>
      <c r="DI85" s="49" t="str">
        <f t="shared" si="708"/>
        <v/>
      </c>
      <c r="DJ85" s="49" t="str">
        <f t="shared" si="708"/>
        <v/>
      </c>
      <c r="DK85" s="49" t="str">
        <f t="shared" si="708"/>
        <v/>
      </c>
      <c r="DL85" s="49" t="str">
        <f t="shared" si="708"/>
        <v/>
      </c>
      <c r="DM85" s="49" t="str">
        <f t="shared" si="708"/>
        <v/>
      </c>
      <c r="DN85" s="49" t="str">
        <f t="shared" si="708"/>
        <v/>
      </c>
      <c r="DO85" s="49" t="str">
        <f t="shared" si="708"/>
        <v/>
      </c>
      <c r="DP85" s="49" t="str">
        <f t="shared" si="708"/>
        <v/>
      </c>
      <c r="DQ85" s="49" t="str">
        <f t="shared" si="708"/>
        <v/>
      </c>
      <c r="DR85" s="49" t="str">
        <f t="shared" si="708"/>
        <v/>
      </c>
      <c r="DS85" s="183" t="str">
        <f t="shared" si="690"/>
        <v/>
      </c>
      <c r="DT85" s="49" t="str">
        <f t="shared" si="691"/>
        <v/>
      </c>
      <c r="DU85" s="49" t="str">
        <f t="shared" si="707"/>
        <v/>
      </c>
      <c r="DV85" s="49" t="str">
        <f t="shared" si="707"/>
        <v/>
      </c>
      <c r="DW85" s="49" t="str">
        <f t="shared" si="707"/>
        <v/>
      </c>
      <c r="DX85" s="49" t="str">
        <f t="shared" si="707"/>
        <v/>
      </c>
      <c r="DY85" s="49" t="str">
        <f t="shared" si="707"/>
        <v/>
      </c>
      <c r="DZ85" s="49" t="str">
        <f t="shared" si="707"/>
        <v/>
      </c>
      <c r="EA85" s="49" t="str">
        <f t="shared" si="707"/>
        <v/>
      </c>
      <c r="EB85" s="49" t="str">
        <f t="shared" si="707"/>
        <v/>
      </c>
      <c r="EC85" s="49" t="str">
        <f t="shared" si="707"/>
        <v/>
      </c>
      <c r="ED85" s="49" t="str">
        <f t="shared" si="707"/>
        <v/>
      </c>
      <c r="EE85" s="49" t="str">
        <f t="shared" si="707"/>
        <v/>
      </c>
      <c r="EF85" s="49" t="str">
        <f t="shared" si="707"/>
        <v/>
      </c>
      <c r="EG85" s="49" t="str">
        <f t="shared" si="707"/>
        <v/>
      </c>
      <c r="EH85" s="49" t="str">
        <f t="shared" si="707"/>
        <v/>
      </c>
      <c r="EI85" s="49" t="str">
        <f t="shared" si="707"/>
        <v/>
      </c>
      <c r="EJ85" s="49" t="str">
        <f t="shared" si="707"/>
        <v/>
      </c>
      <c r="EK85" s="49" t="str">
        <f t="shared" si="707"/>
        <v/>
      </c>
      <c r="EL85" s="49" t="str">
        <f t="shared" si="707"/>
        <v/>
      </c>
      <c r="EM85" s="49" t="str">
        <f t="shared" si="707"/>
        <v/>
      </c>
      <c r="EN85" s="49" t="str">
        <f t="shared" si="707"/>
        <v/>
      </c>
      <c r="EO85" s="49" t="str">
        <f t="shared" si="707"/>
        <v/>
      </c>
      <c r="EP85" s="49" t="str">
        <f t="shared" si="707"/>
        <v/>
      </c>
      <c r="EQ85" s="49" t="str">
        <f t="shared" si="707"/>
        <v/>
      </c>
      <c r="ER85" s="49" t="str">
        <f t="shared" si="707"/>
        <v/>
      </c>
      <c r="ES85" s="49" t="str">
        <f t="shared" si="707"/>
        <v/>
      </c>
      <c r="ET85" s="49" t="str">
        <f t="shared" si="707"/>
        <v/>
      </c>
      <c r="EU85" s="49" t="str">
        <f t="shared" si="707"/>
        <v/>
      </c>
      <c r="EV85" s="49" t="str">
        <f t="shared" si="707"/>
        <v/>
      </c>
      <c r="EW85" s="49" t="str">
        <f t="shared" si="707"/>
        <v/>
      </c>
      <c r="EX85" s="49" t="str">
        <f t="shared" si="707"/>
        <v/>
      </c>
      <c r="EY85" s="49" t="str">
        <f t="shared" si="707"/>
        <v/>
      </c>
      <c r="EZ85" s="49" t="str">
        <f t="shared" si="707"/>
        <v/>
      </c>
      <c r="FA85" s="49" t="str">
        <f t="shared" si="707"/>
        <v/>
      </c>
      <c r="FB85" s="49" t="str">
        <f t="shared" si="707"/>
        <v/>
      </c>
      <c r="FC85" s="49" t="str">
        <f t="shared" si="707"/>
        <v/>
      </c>
      <c r="FD85" s="49" t="str">
        <f t="shared" si="707"/>
        <v/>
      </c>
      <c r="FE85" s="49" t="str">
        <f t="shared" si="707"/>
        <v/>
      </c>
      <c r="FF85" s="49" t="str">
        <f t="shared" si="707"/>
        <v/>
      </c>
      <c r="FG85" s="49" t="str">
        <f t="shared" si="707"/>
        <v/>
      </c>
      <c r="FH85" s="49" t="str">
        <f t="shared" si="707"/>
        <v/>
      </c>
      <c r="FI85" s="49" t="str">
        <f t="shared" si="707"/>
        <v/>
      </c>
      <c r="FJ85" s="49" t="str">
        <f t="shared" si="707"/>
        <v/>
      </c>
      <c r="FK85" s="49" t="str">
        <f t="shared" si="707"/>
        <v/>
      </c>
      <c r="FL85" s="49" t="str">
        <f t="shared" si="707"/>
        <v/>
      </c>
      <c r="FM85" s="49" t="str">
        <f t="shared" si="707"/>
        <v/>
      </c>
      <c r="FN85" s="49" t="str">
        <f t="shared" si="707"/>
        <v/>
      </c>
      <c r="FO85" s="49" t="str">
        <f t="shared" si="707"/>
        <v/>
      </c>
      <c r="FP85" s="49" t="str">
        <f t="shared" si="707"/>
        <v/>
      </c>
      <c r="FQ85" s="49" t="str">
        <f t="shared" si="707"/>
        <v/>
      </c>
      <c r="FR85" s="49" t="str">
        <f t="shared" si="707"/>
        <v/>
      </c>
      <c r="FS85" s="49" t="str">
        <f t="shared" si="707"/>
        <v/>
      </c>
      <c r="FT85" s="49" t="str">
        <f t="shared" si="707"/>
        <v/>
      </c>
      <c r="FU85" s="49" t="str">
        <f t="shared" si="707"/>
        <v/>
      </c>
      <c r="FV85" s="49" t="str">
        <f t="shared" si="707"/>
        <v/>
      </c>
      <c r="FW85" s="49" t="str">
        <f t="shared" si="707"/>
        <v/>
      </c>
      <c r="FX85" s="49" t="str">
        <f t="shared" si="707"/>
        <v/>
      </c>
      <c r="FY85" s="49" t="str">
        <f t="shared" si="707"/>
        <v/>
      </c>
      <c r="FZ85" s="49" t="str">
        <f t="shared" si="707"/>
        <v/>
      </c>
      <c r="GA85" s="49" t="str">
        <f t="shared" si="707"/>
        <v/>
      </c>
      <c r="GB85" s="49" t="str">
        <f t="shared" si="707"/>
        <v/>
      </c>
      <c r="GC85" s="49" t="str">
        <f t="shared" si="707"/>
        <v/>
      </c>
      <c r="GD85" s="49" t="str">
        <f t="shared" si="707"/>
        <v/>
      </c>
      <c r="GE85" s="49" t="str">
        <f t="shared" si="707"/>
        <v/>
      </c>
      <c r="GF85" s="49" t="str">
        <f t="shared" ref="GF85:HO88" si="709">IF(ISNONTEXT($V85),GE85+$V85,"")</f>
        <v/>
      </c>
      <c r="GG85" s="49" t="str">
        <f t="shared" si="709"/>
        <v/>
      </c>
      <c r="GH85" s="49" t="str">
        <f t="shared" si="709"/>
        <v/>
      </c>
      <c r="GI85" s="49" t="str">
        <f t="shared" si="709"/>
        <v/>
      </c>
      <c r="GJ85" s="49" t="str">
        <f t="shared" si="709"/>
        <v/>
      </c>
      <c r="GK85" s="49" t="str">
        <f t="shared" si="709"/>
        <v/>
      </c>
      <c r="GL85" s="49" t="str">
        <f t="shared" si="709"/>
        <v/>
      </c>
      <c r="GM85" s="49" t="str">
        <f t="shared" si="709"/>
        <v/>
      </c>
      <c r="GN85" s="49" t="str">
        <f t="shared" si="709"/>
        <v/>
      </c>
      <c r="GO85" s="49" t="str">
        <f t="shared" si="709"/>
        <v/>
      </c>
      <c r="GP85" s="49" t="str">
        <f t="shared" si="709"/>
        <v/>
      </c>
      <c r="GQ85" s="49" t="str">
        <f t="shared" si="709"/>
        <v/>
      </c>
      <c r="GR85" s="49" t="str">
        <f t="shared" si="709"/>
        <v/>
      </c>
      <c r="GS85" s="49" t="str">
        <f t="shared" si="709"/>
        <v/>
      </c>
      <c r="GT85" s="49" t="str">
        <f t="shared" si="709"/>
        <v/>
      </c>
      <c r="GU85" s="49" t="str">
        <f t="shared" si="709"/>
        <v/>
      </c>
      <c r="GV85" s="49" t="str">
        <f t="shared" si="709"/>
        <v/>
      </c>
      <c r="GW85" s="49" t="str">
        <f t="shared" si="709"/>
        <v/>
      </c>
      <c r="GX85" s="49" t="str">
        <f t="shared" si="709"/>
        <v/>
      </c>
      <c r="GY85" s="49" t="str">
        <f t="shared" si="709"/>
        <v/>
      </c>
      <c r="GZ85" s="49" t="str">
        <f t="shared" si="709"/>
        <v/>
      </c>
      <c r="HA85" s="49" t="str">
        <f t="shared" si="709"/>
        <v/>
      </c>
      <c r="HB85" s="49" t="str">
        <f t="shared" si="709"/>
        <v/>
      </c>
      <c r="HC85" s="49" t="str">
        <f t="shared" si="709"/>
        <v/>
      </c>
      <c r="HD85" s="49" t="str">
        <f t="shared" si="709"/>
        <v/>
      </c>
      <c r="HE85" s="49" t="str">
        <f t="shared" si="709"/>
        <v/>
      </c>
      <c r="HF85" s="49" t="str">
        <f t="shared" si="709"/>
        <v/>
      </c>
      <c r="HG85" s="49" t="str">
        <f t="shared" si="709"/>
        <v/>
      </c>
      <c r="HH85" s="49" t="str">
        <f t="shared" si="709"/>
        <v/>
      </c>
      <c r="HI85" s="49" t="str">
        <f t="shared" si="709"/>
        <v/>
      </c>
      <c r="HJ85" s="49" t="str">
        <f t="shared" si="709"/>
        <v/>
      </c>
      <c r="HK85" s="49" t="str">
        <f t="shared" si="709"/>
        <v/>
      </c>
      <c r="HL85" s="49" t="str">
        <f t="shared" si="709"/>
        <v/>
      </c>
      <c r="HM85" s="49" t="str">
        <f t="shared" si="709"/>
        <v/>
      </c>
      <c r="HN85" s="49" t="str">
        <f t="shared" si="709"/>
        <v/>
      </c>
      <c r="HO85" s="49" t="str">
        <f t="shared" si="709"/>
        <v/>
      </c>
      <c r="HP85" s="169" t="e">
        <f t="shared" si="483"/>
        <v>#N/A</v>
      </c>
      <c r="HQ85" s="169" t="e">
        <f t="shared" si="484"/>
        <v>#N/A</v>
      </c>
      <c r="HR85" s="169" t="e">
        <f t="shared" si="485"/>
        <v>#N/A</v>
      </c>
      <c r="HS85" s="169" t="e">
        <f t="shared" si="486"/>
        <v>#N/A</v>
      </c>
      <c r="HT85" s="169" t="e">
        <f t="shared" si="487"/>
        <v>#N/A</v>
      </c>
      <c r="HU85" s="169" t="e">
        <f t="shared" si="488"/>
        <v>#N/A</v>
      </c>
      <c r="HV85" s="169" t="e">
        <f t="shared" si="489"/>
        <v>#N/A</v>
      </c>
      <c r="HW85" s="169" t="e">
        <f t="shared" si="490"/>
        <v>#N/A</v>
      </c>
      <c r="HX85" s="169" t="e">
        <f t="shared" si="491"/>
        <v>#N/A</v>
      </c>
      <c r="HY85" s="169" t="e">
        <f t="shared" si="492"/>
        <v>#N/A</v>
      </c>
      <c r="HZ85" s="169" t="e">
        <f t="shared" si="493"/>
        <v>#N/A</v>
      </c>
      <c r="IA85" s="169" t="e">
        <f t="shared" si="494"/>
        <v>#N/A</v>
      </c>
      <c r="IB85" s="169" t="e">
        <f t="shared" si="495"/>
        <v>#N/A</v>
      </c>
      <c r="IC85" s="169" t="e">
        <f t="shared" si="496"/>
        <v>#N/A</v>
      </c>
      <c r="ID85" s="169" t="e">
        <f t="shared" si="497"/>
        <v>#N/A</v>
      </c>
      <c r="IE85" s="169" t="e">
        <f t="shared" si="498"/>
        <v>#N/A</v>
      </c>
      <c r="IF85" s="169" t="e">
        <f t="shared" si="499"/>
        <v>#N/A</v>
      </c>
      <c r="IG85" s="169" t="e">
        <f t="shared" si="500"/>
        <v>#N/A</v>
      </c>
      <c r="IH85" s="169" t="e">
        <f t="shared" si="501"/>
        <v>#N/A</v>
      </c>
      <c r="II85" s="169" t="e">
        <f t="shared" si="502"/>
        <v>#N/A</v>
      </c>
      <c r="IJ85" s="169" t="e">
        <f t="shared" si="503"/>
        <v>#N/A</v>
      </c>
      <c r="IK85" s="169" t="e">
        <f t="shared" si="504"/>
        <v>#N/A</v>
      </c>
      <c r="IL85" s="169" t="e">
        <f t="shared" si="505"/>
        <v>#N/A</v>
      </c>
      <c r="IM85" s="169" t="e">
        <f t="shared" si="506"/>
        <v>#N/A</v>
      </c>
      <c r="IN85" s="169" t="e">
        <f t="shared" si="507"/>
        <v>#N/A</v>
      </c>
      <c r="IO85" s="169" t="e">
        <f t="shared" si="508"/>
        <v>#N/A</v>
      </c>
      <c r="IP85" s="169" t="e">
        <f t="shared" si="509"/>
        <v>#N/A</v>
      </c>
      <c r="IQ85" s="169" t="e">
        <f t="shared" si="510"/>
        <v>#N/A</v>
      </c>
      <c r="IR85" s="169" t="e">
        <f t="shared" si="511"/>
        <v>#N/A</v>
      </c>
      <c r="IS85" s="169" t="e">
        <f t="shared" si="512"/>
        <v>#N/A</v>
      </c>
      <c r="IT85" s="169" t="e">
        <f t="shared" si="513"/>
        <v>#N/A</v>
      </c>
      <c r="IU85" s="169" t="e">
        <f t="shared" si="514"/>
        <v>#N/A</v>
      </c>
      <c r="IV85" s="169" t="e">
        <f t="shared" si="515"/>
        <v>#N/A</v>
      </c>
      <c r="IW85" s="169" t="e">
        <f t="shared" si="516"/>
        <v>#N/A</v>
      </c>
      <c r="IX85" s="169" t="e">
        <f t="shared" si="517"/>
        <v>#N/A</v>
      </c>
      <c r="IY85" s="169" t="e">
        <f t="shared" si="518"/>
        <v>#N/A</v>
      </c>
      <c r="IZ85" s="169" t="e">
        <f t="shared" si="519"/>
        <v>#N/A</v>
      </c>
      <c r="JA85" s="169" t="e">
        <f t="shared" si="520"/>
        <v>#N/A</v>
      </c>
      <c r="JB85" s="169" t="e">
        <f t="shared" si="521"/>
        <v>#N/A</v>
      </c>
      <c r="JC85" s="169" t="e">
        <f t="shared" si="522"/>
        <v>#N/A</v>
      </c>
      <c r="JD85" s="169" t="e">
        <f t="shared" si="523"/>
        <v>#N/A</v>
      </c>
      <c r="JE85" s="169" t="e">
        <f t="shared" si="524"/>
        <v>#N/A</v>
      </c>
      <c r="JF85" s="169" t="e">
        <f t="shared" si="525"/>
        <v>#N/A</v>
      </c>
      <c r="JG85" s="169" t="e">
        <f t="shared" si="526"/>
        <v>#N/A</v>
      </c>
      <c r="JH85" s="169" t="e">
        <f t="shared" si="527"/>
        <v>#N/A</v>
      </c>
      <c r="JI85" s="169" t="e">
        <f t="shared" si="528"/>
        <v>#N/A</v>
      </c>
      <c r="JJ85" s="169" t="e">
        <f t="shared" si="529"/>
        <v>#N/A</v>
      </c>
      <c r="JK85" s="169" t="e">
        <f t="shared" si="530"/>
        <v>#N/A</v>
      </c>
      <c r="JL85" s="169" t="e">
        <f t="shared" si="531"/>
        <v>#N/A</v>
      </c>
      <c r="JM85" s="169" t="e">
        <f t="shared" si="532"/>
        <v>#N/A</v>
      </c>
      <c r="JN85" s="169" t="e">
        <f t="shared" si="533"/>
        <v>#N/A</v>
      </c>
      <c r="JO85" s="169" t="e">
        <f t="shared" si="534"/>
        <v>#N/A</v>
      </c>
      <c r="JP85" s="169" t="e">
        <f t="shared" si="535"/>
        <v>#N/A</v>
      </c>
      <c r="JQ85" s="169" t="e">
        <f t="shared" si="536"/>
        <v>#N/A</v>
      </c>
      <c r="JR85" s="169" t="e">
        <f t="shared" si="537"/>
        <v>#N/A</v>
      </c>
      <c r="JS85" s="169" t="e">
        <f t="shared" si="538"/>
        <v>#N/A</v>
      </c>
      <c r="JT85" s="169" t="e">
        <f t="shared" si="539"/>
        <v>#N/A</v>
      </c>
      <c r="JU85" s="169" t="e">
        <f t="shared" si="540"/>
        <v>#N/A</v>
      </c>
      <c r="JV85" s="169" t="e">
        <f t="shared" si="541"/>
        <v>#N/A</v>
      </c>
      <c r="JW85" s="169" t="e">
        <f t="shared" si="542"/>
        <v>#N/A</v>
      </c>
      <c r="JX85" s="169" t="e">
        <f t="shared" si="543"/>
        <v>#N/A</v>
      </c>
      <c r="JY85" s="169" t="e">
        <f t="shared" si="544"/>
        <v>#N/A</v>
      </c>
      <c r="JZ85" s="169" t="e">
        <f t="shared" si="545"/>
        <v>#N/A</v>
      </c>
      <c r="KA85" s="169" t="e">
        <f t="shared" si="546"/>
        <v>#N/A</v>
      </c>
      <c r="KB85" s="169" t="e">
        <f t="shared" si="547"/>
        <v>#N/A</v>
      </c>
      <c r="KC85" s="169" t="e">
        <f t="shared" si="548"/>
        <v>#N/A</v>
      </c>
      <c r="KD85" s="169" t="e">
        <f t="shared" si="549"/>
        <v>#N/A</v>
      </c>
      <c r="KE85" s="169" t="e">
        <f t="shared" si="550"/>
        <v>#N/A</v>
      </c>
      <c r="KF85" s="169" t="e">
        <f t="shared" si="551"/>
        <v>#N/A</v>
      </c>
      <c r="KG85" s="169" t="e">
        <f t="shared" si="552"/>
        <v>#N/A</v>
      </c>
      <c r="KH85" s="169" t="e">
        <f t="shared" si="553"/>
        <v>#N/A</v>
      </c>
      <c r="KI85" s="169" t="e">
        <f t="shared" si="554"/>
        <v>#N/A</v>
      </c>
      <c r="KJ85" s="169" t="e">
        <f t="shared" si="555"/>
        <v>#N/A</v>
      </c>
      <c r="KK85" s="169" t="e">
        <f t="shared" si="556"/>
        <v>#N/A</v>
      </c>
      <c r="KL85" s="169" t="e">
        <f t="shared" si="557"/>
        <v>#N/A</v>
      </c>
      <c r="KM85" s="169" t="e">
        <f t="shared" si="558"/>
        <v>#N/A</v>
      </c>
      <c r="KN85" s="169" t="e">
        <f t="shared" si="559"/>
        <v>#N/A</v>
      </c>
      <c r="KO85" s="169" t="e">
        <f t="shared" si="560"/>
        <v>#N/A</v>
      </c>
      <c r="KP85" s="169" t="e">
        <f t="shared" si="561"/>
        <v>#N/A</v>
      </c>
      <c r="KQ85" s="169" t="e">
        <f t="shared" si="562"/>
        <v>#N/A</v>
      </c>
      <c r="KR85" s="169" t="e">
        <f t="shared" si="563"/>
        <v>#N/A</v>
      </c>
      <c r="KS85" s="169" t="e">
        <f t="shared" si="564"/>
        <v>#N/A</v>
      </c>
      <c r="KT85" s="169" t="e">
        <f t="shared" si="565"/>
        <v>#N/A</v>
      </c>
      <c r="KU85" s="169" t="e">
        <f t="shared" si="566"/>
        <v>#N/A</v>
      </c>
      <c r="KV85" s="169" t="e">
        <f t="shared" si="567"/>
        <v>#N/A</v>
      </c>
      <c r="KW85" s="169" t="e">
        <f t="shared" si="568"/>
        <v>#N/A</v>
      </c>
      <c r="KX85" s="169" t="e">
        <f t="shared" si="569"/>
        <v>#N/A</v>
      </c>
      <c r="KY85" s="169" t="e">
        <f t="shared" si="570"/>
        <v>#N/A</v>
      </c>
      <c r="KZ85" s="169" t="e">
        <f t="shared" si="571"/>
        <v>#N/A</v>
      </c>
      <c r="LA85" s="169" t="e">
        <f t="shared" si="572"/>
        <v>#N/A</v>
      </c>
      <c r="LB85" s="169" t="e">
        <f t="shared" si="573"/>
        <v>#N/A</v>
      </c>
      <c r="LC85" s="169" t="e">
        <f t="shared" si="574"/>
        <v>#N/A</v>
      </c>
      <c r="LD85" s="169" t="e">
        <f t="shared" si="575"/>
        <v>#N/A</v>
      </c>
      <c r="LE85" s="169" t="e">
        <f t="shared" si="576"/>
        <v>#N/A</v>
      </c>
      <c r="LF85" s="169" t="e">
        <f t="shared" si="577"/>
        <v>#N/A</v>
      </c>
      <c r="LG85" s="169" t="e">
        <f t="shared" si="578"/>
        <v>#N/A</v>
      </c>
      <c r="LH85" s="169" t="e">
        <f t="shared" si="579"/>
        <v>#N/A</v>
      </c>
      <c r="LI85" s="169" t="e">
        <f t="shared" si="580"/>
        <v>#N/A</v>
      </c>
      <c r="LJ85" s="169" t="e">
        <f t="shared" si="581"/>
        <v>#N/A</v>
      </c>
      <c r="LK85" s="169" t="e">
        <f t="shared" si="582"/>
        <v>#N/A</v>
      </c>
      <c r="LL85" s="169" t="e">
        <f t="shared" si="583"/>
        <v>#N/A</v>
      </c>
      <c r="LM85" s="169" t="e">
        <f t="shared" si="584"/>
        <v>#N/A</v>
      </c>
      <c r="LN85" s="169" t="e">
        <f t="shared" si="585"/>
        <v>#N/A</v>
      </c>
      <c r="LO85" s="169" t="e">
        <f t="shared" si="586"/>
        <v>#N/A</v>
      </c>
      <c r="LP85" s="169" t="e">
        <f t="shared" si="587"/>
        <v>#N/A</v>
      </c>
      <c r="LQ85" s="169" t="e">
        <f t="shared" si="588"/>
        <v>#N/A</v>
      </c>
      <c r="LR85" s="169" t="e">
        <f t="shared" si="589"/>
        <v>#N/A</v>
      </c>
      <c r="LS85" s="169" t="e">
        <f t="shared" si="590"/>
        <v>#N/A</v>
      </c>
      <c r="LT85" s="169" t="e">
        <f t="shared" si="591"/>
        <v>#N/A</v>
      </c>
      <c r="LU85" s="169" t="e">
        <f t="shared" si="592"/>
        <v>#N/A</v>
      </c>
      <c r="LV85" s="169" t="e">
        <f t="shared" si="593"/>
        <v>#N/A</v>
      </c>
      <c r="LW85" s="169" t="e">
        <f t="shared" si="594"/>
        <v>#N/A</v>
      </c>
      <c r="LX85" s="169" t="e">
        <f t="shared" si="595"/>
        <v>#N/A</v>
      </c>
      <c r="LY85" s="169" t="e">
        <f t="shared" si="596"/>
        <v>#N/A</v>
      </c>
      <c r="LZ85" s="169" t="e">
        <f t="shared" si="597"/>
        <v>#N/A</v>
      </c>
      <c r="MA85" s="169" t="e">
        <f t="shared" si="598"/>
        <v>#N/A</v>
      </c>
      <c r="MB85" s="169" t="e">
        <f t="shared" si="599"/>
        <v>#N/A</v>
      </c>
      <c r="MC85" s="169" t="e">
        <f t="shared" si="600"/>
        <v>#N/A</v>
      </c>
      <c r="MD85" s="169" t="e">
        <f t="shared" si="601"/>
        <v>#N/A</v>
      </c>
      <c r="ME85" s="169" t="e">
        <f t="shared" si="602"/>
        <v>#N/A</v>
      </c>
      <c r="MF85" s="169" t="e">
        <f t="shared" si="603"/>
        <v>#N/A</v>
      </c>
      <c r="MG85" s="169" t="e">
        <f t="shared" si="604"/>
        <v>#N/A</v>
      </c>
      <c r="MH85" s="169" t="e">
        <f t="shared" si="605"/>
        <v>#N/A</v>
      </c>
      <c r="MI85" s="169" t="e">
        <f t="shared" si="606"/>
        <v>#N/A</v>
      </c>
      <c r="MJ85" s="169" t="e">
        <f t="shared" si="607"/>
        <v>#N/A</v>
      </c>
      <c r="MK85" s="169" t="e">
        <f t="shared" si="608"/>
        <v>#N/A</v>
      </c>
      <c r="ML85" s="169" t="e">
        <f t="shared" si="609"/>
        <v>#N/A</v>
      </c>
      <c r="MM85" s="169" t="e">
        <f t="shared" si="610"/>
        <v>#N/A</v>
      </c>
      <c r="MN85" s="169" t="e">
        <f t="shared" si="611"/>
        <v>#N/A</v>
      </c>
      <c r="MO85" s="169" t="e">
        <f t="shared" si="612"/>
        <v>#N/A</v>
      </c>
      <c r="MP85" s="169" t="e">
        <f t="shared" si="613"/>
        <v>#N/A</v>
      </c>
      <c r="MQ85" s="169" t="e">
        <f t="shared" si="614"/>
        <v>#N/A</v>
      </c>
      <c r="MR85" s="169" t="e">
        <f t="shared" si="615"/>
        <v>#N/A</v>
      </c>
      <c r="MS85" s="169" t="e">
        <f t="shared" si="616"/>
        <v>#N/A</v>
      </c>
      <c r="MT85" s="169" t="e">
        <f t="shared" si="617"/>
        <v>#N/A</v>
      </c>
      <c r="MU85" s="169" t="e">
        <f t="shared" si="618"/>
        <v>#N/A</v>
      </c>
      <c r="MV85" s="169" t="e">
        <f t="shared" si="619"/>
        <v>#N/A</v>
      </c>
      <c r="MW85" s="169" t="e">
        <f t="shared" si="620"/>
        <v>#N/A</v>
      </c>
      <c r="MX85" s="169" t="e">
        <f t="shared" si="621"/>
        <v>#N/A</v>
      </c>
      <c r="MY85" s="169" t="e">
        <f t="shared" si="622"/>
        <v>#N/A</v>
      </c>
      <c r="MZ85" s="169" t="e">
        <f t="shared" si="623"/>
        <v>#N/A</v>
      </c>
      <c r="NA85" s="169" t="e">
        <f t="shared" si="624"/>
        <v>#N/A</v>
      </c>
      <c r="NB85" s="169" t="e">
        <f t="shared" si="625"/>
        <v>#N/A</v>
      </c>
      <c r="NC85" s="169" t="e">
        <f t="shared" si="626"/>
        <v>#N/A</v>
      </c>
      <c r="ND85" s="169" t="e">
        <f t="shared" si="627"/>
        <v>#N/A</v>
      </c>
      <c r="NE85" s="169" t="e">
        <f t="shared" si="628"/>
        <v>#N/A</v>
      </c>
      <c r="NF85" s="169" t="e">
        <f t="shared" si="629"/>
        <v>#N/A</v>
      </c>
      <c r="NG85" s="169" t="e">
        <f t="shared" si="630"/>
        <v>#N/A</v>
      </c>
      <c r="NH85" s="169" t="e">
        <f t="shared" si="631"/>
        <v>#N/A</v>
      </c>
      <c r="NI85" s="169" t="e">
        <f t="shared" si="632"/>
        <v>#N/A</v>
      </c>
      <c r="NJ85" s="169" t="e">
        <f t="shared" si="633"/>
        <v>#N/A</v>
      </c>
      <c r="NK85" s="169" t="e">
        <f t="shared" si="634"/>
        <v>#N/A</v>
      </c>
      <c r="NL85" s="169" t="e">
        <f t="shared" si="635"/>
        <v>#N/A</v>
      </c>
      <c r="NM85" s="169" t="e">
        <f t="shared" si="636"/>
        <v>#N/A</v>
      </c>
      <c r="NN85" s="169" t="e">
        <f t="shared" si="637"/>
        <v>#N/A</v>
      </c>
      <c r="NO85" s="169" t="e">
        <f t="shared" si="638"/>
        <v>#N/A</v>
      </c>
      <c r="NP85" s="169" t="e">
        <f t="shared" si="639"/>
        <v>#N/A</v>
      </c>
      <c r="NQ85" s="169" t="e">
        <f t="shared" si="640"/>
        <v>#N/A</v>
      </c>
      <c r="NR85" s="169" t="e">
        <f t="shared" si="641"/>
        <v>#N/A</v>
      </c>
      <c r="NS85" s="169" t="e">
        <f t="shared" si="642"/>
        <v>#N/A</v>
      </c>
      <c r="NT85" s="169" t="e">
        <f t="shared" si="643"/>
        <v>#N/A</v>
      </c>
      <c r="NU85" s="169" t="e">
        <f t="shared" si="644"/>
        <v>#N/A</v>
      </c>
      <c r="NV85" s="169" t="e">
        <f t="shared" si="645"/>
        <v>#N/A</v>
      </c>
      <c r="NW85" s="169" t="e">
        <f t="shared" si="646"/>
        <v>#N/A</v>
      </c>
      <c r="NX85" s="169" t="e">
        <f t="shared" si="647"/>
        <v>#N/A</v>
      </c>
      <c r="NY85" s="169" t="e">
        <f t="shared" si="648"/>
        <v>#N/A</v>
      </c>
      <c r="NZ85" s="169" t="e">
        <f t="shared" si="649"/>
        <v>#N/A</v>
      </c>
      <c r="OA85" s="169" t="e">
        <f t="shared" si="650"/>
        <v>#N/A</v>
      </c>
      <c r="OB85" s="169" t="e">
        <f t="shared" si="651"/>
        <v>#N/A</v>
      </c>
      <c r="OC85" s="169" t="e">
        <f t="shared" si="652"/>
        <v>#N/A</v>
      </c>
      <c r="OD85" s="169" t="e">
        <f t="shared" si="653"/>
        <v>#N/A</v>
      </c>
      <c r="OE85" s="169" t="e">
        <f t="shared" si="654"/>
        <v>#N/A</v>
      </c>
      <c r="OF85" s="169" t="e">
        <f t="shared" si="655"/>
        <v>#N/A</v>
      </c>
      <c r="OG85" s="169" t="e">
        <f t="shared" si="656"/>
        <v>#N/A</v>
      </c>
      <c r="OH85" s="169" t="e">
        <f t="shared" si="657"/>
        <v>#N/A</v>
      </c>
      <c r="OI85" s="169" t="e">
        <f t="shared" si="658"/>
        <v>#N/A</v>
      </c>
      <c r="OJ85" s="169" t="e">
        <f t="shared" si="659"/>
        <v>#N/A</v>
      </c>
      <c r="OK85" s="169" t="e">
        <f t="shared" si="660"/>
        <v>#N/A</v>
      </c>
      <c r="OL85" s="169" t="e">
        <f t="shared" si="661"/>
        <v>#N/A</v>
      </c>
      <c r="OM85" s="169" t="e">
        <f t="shared" si="662"/>
        <v>#N/A</v>
      </c>
      <c r="ON85" s="169" t="e">
        <f t="shared" si="663"/>
        <v>#N/A</v>
      </c>
      <c r="OO85" s="169" t="e">
        <f t="shared" si="664"/>
        <v>#N/A</v>
      </c>
      <c r="OP85" s="169" t="e">
        <f t="shared" si="665"/>
        <v>#N/A</v>
      </c>
      <c r="OQ85" s="169" t="e">
        <f t="shared" si="666"/>
        <v>#N/A</v>
      </c>
      <c r="OR85" s="169" t="e">
        <f t="shared" si="667"/>
        <v>#N/A</v>
      </c>
      <c r="OS85" s="169" t="e">
        <f t="shared" si="668"/>
        <v>#N/A</v>
      </c>
      <c r="OT85" s="169" t="e">
        <f t="shared" si="669"/>
        <v>#N/A</v>
      </c>
      <c r="OU85" s="169" t="e">
        <f t="shared" si="670"/>
        <v>#N/A</v>
      </c>
      <c r="OV85" s="169" t="e">
        <f t="shared" si="671"/>
        <v>#N/A</v>
      </c>
      <c r="OW85" s="169" t="e">
        <f t="shared" si="672"/>
        <v>#N/A</v>
      </c>
      <c r="OX85" s="169" t="e">
        <f t="shared" si="673"/>
        <v>#N/A</v>
      </c>
      <c r="OY85" s="169" t="e">
        <f t="shared" si="674"/>
        <v>#N/A</v>
      </c>
      <c r="OZ85" s="169" t="e">
        <f t="shared" si="675"/>
        <v>#N/A</v>
      </c>
      <c r="PA85" s="169" t="e">
        <f t="shared" si="676"/>
        <v>#N/A</v>
      </c>
      <c r="PB85" s="169" t="e">
        <f t="shared" si="677"/>
        <v>#N/A</v>
      </c>
      <c r="PC85" s="169" t="e">
        <f t="shared" si="678"/>
        <v>#N/A</v>
      </c>
      <c r="PD85" s="169" t="e">
        <f t="shared" si="679"/>
        <v>#N/A</v>
      </c>
      <c r="PE85" s="169" t="e">
        <f t="shared" si="680"/>
        <v>#N/A</v>
      </c>
      <c r="PF85" s="169" t="e">
        <f t="shared" si="681"/>
        <v>#N/A</v>
      </c>
      <c r="PG85" s="169" t="e">
        <f t="shared" si="682"/>
        <v>#N/A</v>
      </c>
      <c r="PH85" s="169" t="e">
        <f t="shared" si="683"/>
        <v>#N/A</v>
      </c>
    </row>
    <row r="86" spans="1:424" hidden="1" x14ac:dyDescent="0.75">
      <c r="A86" s="4">
        <v>83</v>
      </c>
      <c r="B86" s="96" t="str">
        <f t="shared" si="684"/>
        <v/>
      </c>
      <c r="C86" s="95"/>
      <c r="D86" s="96" t="str">
        <f t="shared" si="685"/>
        <v/>
      </c>
      <c r="E86" s="124" t="str">
        <f t="shared" si="480"/>
        <v/>
      </c>
      <c r="F86" s="124" t="str">
        <f t="shared" si="481"/>
        <v/>
      </c>
      <c r="G86" s="73" t="str">
        <f t="shared" si="686"/>
        <v/>
      </c>
      <c r="H86" s="23"/>
      <c r="I86" s="57"/>
      <c r="J86" s="280"/>
      <c r="K86" s="74" t="str">
        <f>IF(AND(B86&gt;0,C86&gt;0,D86&gt;0),IF(ISBLANK(J86),IF(ISBLANK(H86),"",(D86-B86)*VLOOKUP(H86,VLookups!$A$4:$B$13,2,FALSE)),J86),"")</f>
        <v/>
      </c>
      <c r="L86" s="75" t="str">
        <f t="shared" si="482"/>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687"/>
        <v/>
      </c>
      <c r="W86" s="49" t="str">
        <f t="shared" si="688"/>
        <v/>
      </c>
      <c r="X86" s="49" t="str">
        <f t="shared" ref="X86:CI89" si="710">IF(ISNONTEXT($V86),Y86-$V86,"")</f>
        <v/>
      </c>
      <c r="Y86" s="49" t="str">
        <f t="shared" si="710"/>
        <v/>
      </c>
      <c r="Z86" s="49" t="str">
        <f t="shared" si="710"/>
        <v/>
      </c>
      <c r="AA86" s="49" t="str">
        <f t="shared" si="710"/>
        <v/>
      </c>
      <c r="AB86" s="49" t="str">
        <f t="shared" si="710"/>
        <v/>
      </c>
      <c r="AC86" s="49" t="str">
        <f t="shared" si="710"/>
        <v/>
      </c>
      <c r="AD86" s="49" t="str">
        <f t="shared" si="710"/>
        <v/>
      </c>
      <c r="AE86" s="49" t="str">
        <f t="shared" si="710"/>
        <v/>
      </c>
      <c r="AF86" s="49" t="str">
        <f t="shared" si="710"/>
        <v/>
      </c>
      <c r="AG86" s="49" t="str">
        <f t="shared" si="710"/>
        <v/>
      </c>
      <c r="AH86" s="49" t="str">
        <f t="shared" si="710"/>
        <v/>
      </c>
      <c r="AI86" s="49" t="str">
        <f t="shared" si="710"/>
        <v/>
      </c>
      <c r="AJ86" s="49" t="str">
        <f t="shared" si="710"/>
        <v/>
      </c>
      <c r="AK86" s="49" t="str">
        <f t="shared" si="710"/>
        <v/>
      </c>
      <c r="AL86" s="49" t="str">
        <f t="shared" si="710"/>
        <v/>
      </c>
      <c r="AM86" s="49" t="str">
        <f t="shared" si="710"/>
        <v/>
      </c>
      <c r="AN86" s="49" t="str">
        <f t="shared" si="710"/>
        <v/>
      </c>
      <c r="AO86" s="49" t="str">
        <f t="shared" si="710"/>
        <v/>
      </c>
      <c r="AP86" s="49" t="str">
        <f t="shared" si="710"/>
        <v/>
      </c>
      <c r="AQ86" s="49" t="str">
        <f t="shared" si="710"/>
        <v/>
      </c>
      <c r="AR86" s="49" t="str">
        <f t="shared" si="710"/>
        <v/>
      </c>
      <c r="AS86" s="49" t="str">
        <f t="shared" si="710"/>
        <v/>
      </c>
      <c r="AT86" s="49" t="str">
        <f t="shared" si="710"/>
        <v/>
      </c>
      <c r="AU86" s="49" t="str">
        <f t="shared" si="710"/>
        <v/>
      </c>
      <c r="AV86" s="49" t="str">
        <f t="shared" si="710"/>
        <v/>
      </c>
      <c r="AW86" s="49" t="str">
        <f t="shared" si="710"/>
        <v/>
      </c>
      <c r="AX86" s="49" t="str">
        <f t="shared" si="710"/>
        <v/>
      </c>
      <c r="AY86" s="49" t="str">
        <f t="shared" si="710"/>
        <v/>
      </c>
      <c r="AZ86" s="49" t="str">
        <f t="shared" si="710"/>
        <v/>
      </c>
      <c r="BA86" s="49" t="str">
        <f t="shared" si="710"/>
        <v/>
      </c>
      <c r="BB86" s="49" t="str">
        <f t="shared" si="710"/>
        <v/>
      </c>
      <c r="BC86" s="49" t="str">
        <f t="shared" si="710"/>
        <v/>
      </c>
      <c r="BD86" s="49" t="str">
        <f t="shared" si="710"/>
        <v/>
      </c>
      <c r="BE86" s="49" t="str">
        <f t="shared" si="710"/>
        <v/>
      </c>
      <c r="BF86" s="49" t="str">
        <f t="shared" si="710"/>
        <v/>
      </c>
      <c r="BG86" s="49" t="str">
        <f t="shared" si="710"/>
        <v/>
      </c>
      <c r="BH86" s="49" t="str">
        <f t="shared" si="710"/>
        <v/>
      </c>
      <c r="BI86" s="49" t="str">
        <f t="shared" si="710"/>
        <v/>
      </c>
      <c r="BJ86" s="49" t="str">
        <f t="shared" si="710"/>
        <v/>
      </c>
      <c r="BK86" s="49" t="str">
        <f t="shared" si="710"/>
        <v/>
      </c>
      <c r="BL86" s="49" t="str">
        <f t="shared" si="710"/>
        <v/>
      </c>
      <c r="BM86" s="49" t="str">
        <f t="shared" si="710"/>
        <v/>
      </c>
      <c r="BN86" s="49" t="str">
        <f t="shared" si="710"/>
        <v/>
      </c>
      <c r="BO86" s="49" t="str">
        <f t="shared" si="710"/>
        <v/>
      </c>
      <c r="BP86" s="49" t="str">
        <f t="shared" si="710"/>
        <v/>
      </c>
      <c r="BQ86" s="49" t="str">
        <f t="shared" si="710"/>
        <v/>
      </c>
      <c r="BR86" s="49" t="str">
        <f t="shared" si="710"/>
        <v/>
      </c>
      <c r="BS86" s="49" t="str">
        <f t="shared" si="710"/>
        <v/>
      </c>
      <c r="BT86" s="49" t="str">
        <f t="shared" si="710"/>
        <v/>
      </c>
      <c r="BU86" s="49" t="str">
        <f t="shared" si="710"/>
        <v/>
      </c>
      <c r="BV86" s="49" t="str">
        <f t="shared" si="710"/>
        <v/>
      </c>
      <c r="BW86" s="49" t="str">
        <f t="shared" si="710"/>
        <v/>
      </c>
      <c r="BX86" s="49" t="str">
        <f t="shared" si="710"/>
        <v/>
      </c>
      <c r="BY86" s="49" t="str">
        <f t="shared" si="710"/>
        <v/>
      </c>
      <c r="BZ86" s="49" t="str">
        <f t="shared" si="710"/>
        <v/>
      </c>
      <c r="CA86" s="49" t="str">
        <f t="shared" si="710"/>
        <v/>
      </c>
      <c r="CB86" s="49" t="str">
        <f t="shared" si="710"/>
        <v/>
      </c>
      <c r="CC86" s="49" t="str">
        <f t="shared" si="710"/>
        <v/>
      </c>
      <c r="CD86" s="49" t="str">
        <f t="shared" si="710"/>
        <v/>
      </c>
      <c r="CE86" s="49" t="str">
        <f t="shared" si="710"/>
        <v/>
      </c>
      <c r="CF86" s="49" t="str">
        <f t="shared" si="710"/>
        <v/>
      </c>
      <c r="CG86" s="49" t="str">
        <f t="shared" si="710"/>
        <v/>
      </c>
      <c r="CH86" s="49" t="str">
        <f t="shared" si="710"/>
        <v/>
      </c>
      <c r="CI86" s="49" t="str">
        <f t="shared" si="710"/>
        <v/>
      </c>
      <c r="CJ86" s="49" t="str">
        <f t="shared" si="708"/>
        <v/>
      </c>
      <c r="CK86" s="49" t="str">
        <f t="shared" si="708"/>
        <v/>
      </c>
      <c r="CL86" s="49" t="str">
        <f t="shared" si="708"/>
        <v/>
      </c>
      <c r="CM86" s="49" t="str">
        <f t="shared" si="708"/>
        <v/>
      </c>
      <c r="CN86" s="49" t="str">
        <f t="shared" si="708"/>
        <v/>
      </c>
      <c r="CO86" s="49" t="str">
        <f t="shared" si="708"/>
        <v/>
      </c>
      <c r="CP86" s="49" t="str">
        <f t="shared" si="708"/>
        <v/>
      </c>
      <c r="CQ86" s="49" t="str">
        <f t="shared" si="708"/>
        <v/>
      </c>
      <c r="CR86" s="49" t="str">
        <f t="shared" si="708"/>
        <v/>
      </c>
      <c r="CS86" s="49" t="str">
        <f t="shared" si="708"/>
        <v/>
      </c>
      <c r="CT86" s="49" t="str">
        <f t="shared" si="708"/>
        <v/>
      </c>
      <c r="CU86" s="49" t="str">
        <f t="shared" si="708"/>
        <v/>
      </c>
      <c r="CV86" s="49" t="str">
        <f t="shared" si="708"/>
        <v/>
      </c>
      <c r="CW86" s="49" t="str">
        <f t="shared" si="708"/>
        <v/>
      </c>
      <c r="CX86" s="49" t="str">
        <f t="shared" si="708"/>
        <v/>
      </c>
      <c r="CY86" s="49" t="str">
        <f t="shared" si="708"/>
        <v/>
      </c>
      <c r="CZ86" s="49" t="str">
        <f t="shared" si="708"/>
        <v/>
      </c>
      <c r="DA86" s="49" t="str">
        <f t="shared" si="708"/>
        <v/>
      </c>
      <c r="DB86" s="49" t="str">
        <f t="shared" si="708"/>
        <v/>
      </c>
      <c r="DC86" s="49" t="str">
        <f t="shared" si="708"/>
        <v/>
      </c>
      <c r="DD86" s="49" t="str">
        <f t="shared" si="708"/>
        <v/>
      </c>
      <c r="DE86" s="49" t="str">
        <f t="shared" si="708"/>
        <v/>
      </c>
      <c r="DF86" s="49" t="str">
        <f t="shared" si="708"/>
        <v/>
      </c>
      <c r="DG86" s="49" t="str">
        <f t="shared" si="708"/>
        <v/>
      </c>
      <c r="DH86" s="49" t="str">
        <f t="shared" si="708"/>
        <v/>
      </c>
      <c r="DI86" s="49" t="str">
        <f t="shared" si="708"/>
        <v/>
      </c>
      <c r="DJ86" s="49" t="str">
        <f t="shared" si="708"/>
        <v/>
      </c>
      <c r="DK86" s="49" t="str">
        <f t="shared" si="708"/>
        <v/>
      </c>
      <c r="DL86" s="49" t="str">
        <f t="shared" si="708"/>
        <v/>
      </c>
      <c r="DM86" s="49" t="str">
        <f t="shared" si="708"/>
        <v/>
      </c>
      <c r="DN86" s="49" t="str">
        <f t="shared" si="708"/>
        <v/>
      </c>
      <c r="DO86" s="49" t="str">
        <f t="shared" si="708"/>
        <v/>
      </c>
      <c r="DP86" s="49" t="str">
        <f t="shared" si="708"/>
        <v/>
      </c>
      <c r="DQ86" s="49" t="str">
        <f t="shared" si="708"/>
        <v/>
      </c>
      <c r="DR86" s="49" t="str">
        <f t="shared" si="708"/>
        <v/>
      </c>
      <c r="DS86" s="183" t="str">
        <f t="shared" si="690"/>
        <v/>
      </c>
      <c r="DT86" s="49" t="str">
        <f t="shared" si="691"/>
        <v/>
      </c>
      <c r="DU86" s="49" t="str">
        <f t="shared" ref="DU86:GF89" si="711">IF(ISNONTEXT($V86),DT86+$V86,"")</f>
        <v/>
      </c>
      <c r="DV86" s="49" t="str">
        <f t="shared" si="711"/>
        <v/>
      </c>
      <c r="DW86" s="49" t="str">
        <f t="shared" si="711"/>
        <v/>
      </c>
      <c r="DX86" s="49" t="str">
        <f t="shared" si="711"/>
        <v/>
      </c>
      <c r="DY86" s="49" t="str">
        <f t="shared" si="711"/>
        <v/>
      </c>
      <c r="DZ86" s="49" t="str">
        <f t="shared" si="711"/>
        <v/>
      </c>
      <c r="EA86" s="49" t="str">
        <f t="shared" si="711"/>
        <v/>
      </c>
      <c r="EB86" s="49" t="str">
        <f t="shared" si="711"/>
        <v/>
      </c>
      <c r="EC86" s="49" t="str">
        <f t="shared" si="711"/>
        <v/>
      </c>
      <c r="ED86" s="49" t="str">
        <f t="shared" si="711"/>
        <v/>
      </c>
      <c r="EE86" s="49" t="str">
        <f t="shared" si="711"/>
        <v/>
      </c>
      <c r="EF86" s="49" t="str">
        <f t="shared" si="711"/>
        <v/>
      </c>
      <c r="EG86" s="49" t="str">
        <f t="shared" si="711"/>
        <v/>
      </c>
      <c r="EH86" s="49" t="str">
        <f t="shared" si="711"/>
        <v/>
      </c>
      <c r="EI86" s="49" t="str">
        <f t="shared" si="711"/>
        <v/>
      </c>
      <c r="EJ86" s="49" t="str">
        <f t="shared" si="711"/>
        <v/>
      </c>
      <c r="EK86" s="49" t="str">
        <f t="shared" si="711"/>
        <v/>
      </c>
      <c r="EL86" s="49" t="str">
        <f t="shared" si="711"/>
        <v/>
      </c>
      <c r="EM86" s="49" t="str">
        <f t="shared" si="711"/>
        <v/>
      </c>
      <c r="EN86" s="49" t="str">
        <f t="shared" si="711"/>
        <v/>
      </c>
      <c r="EO86" s="49" t="str">
        <f t="shared" si="711"/>
        <v/>
      </c>
      <c r="EP86" s="49" t="str">
        <f t="shared" si="711"/>
        <v/>
      </c>
      <c r="EQ86" s="49" t="str">
        <f t="shared" si="711"/>
        <v/>
      </c>
      <c r="ER86" s="49" t="str">
        <f t="shared" si="711"/>
        <v/>
      </c>
      <c r="ES86" s="49" t="str">
        <f t="shared" si="711"/>
        <v/>
      </c>
      <c r="ET86" s="49" t="str">
        <f t="shared" si="711"/>
        <v/>
      </c>
      <c r="EU86" s="49" t="str">
        <f t="shared" si="711"/>
        <v/>
      </c>
      <c r="EV86" s="49" t="str">
        <f t="shared" si="711"/>
        <v/>
      </c>
      <c r="EW86" s="49" t="str">
        <f t="shared" si="711"/>
        <v/>
      </c>
      <c r="EX86" s="49" t="str">
        <f t="shared" si="711"/>
        <v/>
      </c>
      <c r="EY86" s="49" t="str">
        <f t="shared" si="711"/>
        <v/>
      </c>
      <c r="EZ86" s="49" t="str">
        <f t="shared" si="711"/>
        <v/>
      </c>
      <c r="FA86" s="49" t="str">
        <f t="shared" si="711"/>
        <v/>
      </c>
      <c r="FB86" s="49" t="str">
        <f t="shared" si="711"/>
        <v/>
      </c>
      <c r="FC86" s="49" t="str">
        <f t="shared" si="711"/>
        <v/>
      </c>
      <c r="FD86" s="49" t="str">
        <f t="shared" si="711"/>
        <v/>
      </c>
      <c r="FE86" s="49" t="str">
        <f t="shared" si="711"/>
        <v/>
      </c>
      <c r="FF86" s="49" t="str">
        <f t="shared" si="711"/>
        <v/>
      </c>
      <c r="FG86" s="49" t="str">
        <f t="shared" si="711"/>
        <v/>
      </c>
      <c r="FH86" s="49" t="str">
        <f t="shared" si="711"/>
        <v/>
      </c>
      <c r="FI86" s="49" t="str">
        <f t="shared" si="711"/>
        <v/>
      </c>
      <c r="FJ86" s="49" t="str">
        <f t="shared" si="711"/>
        <v/>
      </c>
      <c r="FK86" s="49" t="str">
        <f t="shared" si="711"/>
        <v/>
      </c>
      <c r="FL86" s="49" t="str">
        <f t="shared" si="711"/>
        <v/>
      </c>
      <c r="FM86" s="49" t="str">
        <f t="shared" si="711"/>
        <v/>
      </c>
      <c r="FN86" s="49" t="str">
        <f t="shared" si="711"/>
        <v/>
      </c>
      <c r="FO86" s="49" t="str">
        <f t="shared" si="711"/>
        <v/>
      </c>
      <c r="FP86" s="49" t="str">
        <f t="shared" si="711"/>
        <v/>
      </c>
      <c r="FQ86" s="49" t="str">
        <f t="shared" si="711"/>
        <v/>
      </c>
      <c r="FR86" s="49" t="str">
        <f t="shared" si="711"/>
        <v/>
      </c>
      <c r="FS86" s="49" t="str">
        <f t="shared" si="711"/>
        <v/>
      </c>
      <c r="FT86" s="49" t="str">
        <f t="shared" si="711"/>
        <v/>
      </c>
      <c r="FU86" s="49" t="str">
        <f t="shared" si="711"/>
        <v/>
      </c>
      <c r="FV86" s="49" t="str">
        <f t="shared" si="711"/>
        <v/>
      </c>
      <c r="FW86" s="49" t="str">
        <f t="shared" si="711"/>
        <v/>
      </c>
      <c r="FX86" s="49" t="str">
        <f t="shared" si="711"/>
        <v/>
      </c>
      <c r="FY86" s="49" t="str">
        <f t="shared" si="711"/>
        <v/>
      </c>
      <c r="FZ86" s="49" t="str">
        <f t="shared" si="711"/>
        <v/>
      </c>
      <c r="GA86" s="49" t="str">
        <f t="shared" si="711"/>
        <v/>
      </c>
      <c r="GB86" s="49" t="str">
        <f t="shared" si="711"/>
        <v/>
      </c>
      <c r="GC86" s="49" t="str">
        <f t="shared" si="711"/>
        <v/>
      </c>
      <c r="GD86" s="49" t="str">
        <f t="shared" si="711"/>
        <v/>
      </c>
      <c r="GE86" s="49" t="str">
        <f t="shared" si="711"/>
        <v/>
      </c>
      <c r="GF86" s="49" t="str">
        <f t="shared" si="711"/>
        <v/>
      </c>
      <c r="GG86" s="49" t="str">
        <f t="shared" si="709"/>
        <v/>
      </c>
      <c r="GH86" s="49" t="str">
        <f t="shared" si="709"/>
        <v/>
      </c>
      <c r="GI86" s="49" t="str">
        <f t="shared" si="709"/>
        <v/>
      </c>
      <c r="GJ86" s="49" t="str">
        <f t="shared" si="709"/>
        <v/>
      </c>
      <c r="GK86" s="49" t="str">
        <f t="shared" si="709"/>
        <v/>
      </c>
      <c r="GL86" s="49" t="str">
        <f t="shared" si="709"/>
        <v/>
      </c>
      <c r="GM86" s="49" t="str">
        <f t="shared" si="709"/>
        <v/>
      </c>
      <c r="GN86" s="49" t="str">
        <f t="shared" si="709"/>
        <v/>
      </c>
      <c r="GO86" s="49" t="str">
        <f t="shared" si="709"/>
        <v/>
      </c>
      <c r="GP86" s="49" t="str">
        <f t="shared" si="709"/>
        <v/>
      </c>
      <c r="GQ86" s="49" t="str">
        <f t="shared" si="709"/>
        <v/>
      </c>
      <c r="GR86" s="49" t="str">
        <f t="shared" si="709"/>
        <v/>
      </c>
      <c r="GS86" s="49" t="str">
        <f t="shared" si="709"/>
        <v/>
      </c>
      <c r="GT86" s="49" t="str">
        <f t="shared" si="709"/>
        <v/>
      </c>
      <c r="GU86" s="49" t="str">
        <f t="shared" si="709"/>
        <v/>
      </c>
      <c r="GV86" s="49" t="str">
        <f t="shared" si="709"/>
        <v/>
      </c>
      <c r="GW86" s="49" t="str">
        <f t="shared" si="709"/>
        <v/>
      </c>
      <c r="GX86" s="49" t="str">
        <f t="shared" si="709"/>
        <v/>
      </c>
      <c r="GY86" s="49" t="str">
        <f t="shared" si="709"/>
        <v/>
      </c>
      <c r="GZ86" s="49" t="str">
        <f t="shared" si="709"/>
        <v/>
      </c>
      <c r="HA86" s="49" t="str">
        <f t="shared" si="709"/>
        <v/>
      </c>
      <c r="HB86" s="49" t="str">
        <f t="shared" si="709"/>
        <v/>
      </c>
      <c r="HC86" s="49" t="str">
        <f t="shared" si="709"/>
        <v/>
      </c>
      <c r="HD86" s="49" t="str">
        <f t="shared" si="709"/>
        <v/>
      </c>
      <c r="HE86" s="49" t="str">
        <f t="shared" si="709"/>
        <v/>
      </c>
      <c r="HF86" s="49" t="str">
        <f t="shared" si="709"/>
        <v/>
      </c>
      <c r="HG86" s="49" t="str">
        <f t="shared" si="709"/>
        <v/>
      </c>
      <c r="HH86" s="49" t="str">
        <f t="shared" si="709"/>
        <v/>
      </c>
      <c r="HI86" s="49" t="str">
        <f t="shared" si="709"/>
        <v/>
      </c>
      <c r="HJ86" s="49" t="str">
        <f t="shared" si="709"/>
        <v/>
      </c>
      <c r="HK86" s="49" t="str">
        <f t="shared" si="709"/>
        <v/>
      </c>
      <c r="HL86" s="49" t="str">
        <f t="shared" si="709"/>
        <v/>
      </c>
      <c r="HM86" s="49" t="str">
        <f t="shared" si="709"/>
        <v/>
      </c>
      <c r="HN86" s="49" t="str">
        <f t="shared" si="709"/>
        <v/>
      </c>
      <c r="HO86" s="49" t="str">
        <f t="shared" si="709"/>
        <v/>
      </c>
      <c r="HP86" s="169" t="e">
        <f t="shared" si="483"/>
        <v>#N/A</v>
      </c>
      <c r="HQ86" s="169" t="e">
        <f t="shared" si="484"/>
        <v>#N/A</v>
      </c>
      <c r="HR86" s="169" t="e">
        <f t="shared" si="485"/>
        <v>#N/A</v>
      </c>
      <c r="HS86" s="169" t="e">
        <f t="shared" si="486"/>
        <v>#N/A</v>
      </c>
      <c r="HT86" s="169" t="e">
        <f t="shared" si="487"/>
        <v>#N/A</v>
      </c>
      <c r="HU86" s="169" t="e">
        <f t="shared" si="488"/>
        <v>#N/A</v>
      </c>
      <c r="HV86" s="169" t="e">
        <f t="shared" si="489"/>
        <v>#N/A</v>
      </c>
      <c r="HW86" s="169" t="e">
        <f t="shared" si="490"/>
        <v>#N/A</v>
      </c>
      <c r="HX86" s="169" t="e">
        <f t="shared" si="491"/>
        <v>#N/A</v>
      </c>
      <c r="HY86" s="169" t="e">
        <f t="shared" si="492"/>
        <v>#N/A</v>
      </c>
      <c r="HZ86" s="169" t="e">
        <f t="shared" si="493"/>
        <v>#N/A</v>
      </c>
      <c r="IA86" s="169" t="e">
        <f t="shared" si="494"/>
        <v>#N/A</v>
      </c>
      <c r="IB86" s="169" t="e">
        <f t="shared" si="495"/>
        <v>#N/A</v>
      </c>
      <c r="IC86" s="169" t="e">
        <f t="shared" si="496"/>
        <v>#N/A</v>
      </c>
      <c r="ID86" s="169" t="e">
        <f t="shared" si="497"/>
        <v>#N/A</v>
      </c>
      <c r="IE86" s="169" t="e">
        <f t="shared" si="498"/>
        <v>#N/A</v>
      </c>
      <c r="IF86" s="169" t="e">
        <f t="shared" si="499"/>
        <v>#N/A</v>
      </c>
      <c r="IG86" s="169" t="e">
        <f t="shared" si="500"/>
        <v>#N/A</v>
      </c>
      <c r="IH86" s="169" t="e">
        <f t="shared" si="501"/>
        <v>#N/A</v>
      </c>
      <c r="II86" s="169" t="e">
        <f t="shared" si="502"/>
        <v>#N/A</v>
      </c>
      <c r="IJ86" s="169" t="e">
        <f t="shared" si="503"/>
        <v>#N/A</v>
      </c>
      <c r="IK86" s="169" t="e">
        <f t="shared" si="504"/>
        <v>#N/A</v>
      </c>
      <c r="IL86" s="169" t="e">
        <f t="shared" si="505"/>
        <v>#N/A</v>
      </c>
      <c r="IM86" s="169" t="e">
        <f t="shared" si="506"/>
        <v>#N/A</v>
      </c>
      <c r="IN86" s="169" t="e">
        <f t="shared" si="507"/>
        <v>#N/A</v>
      </c>
      <c r="IO86" s="169" t="e">
        <f t="shared" si="508"/>
        <v>#N/A</v>
      </c>
      <c r="IP86" s="169" t="e">
        <f t="shared" si="509"/>
        <v>#N/A</v>
      </c>
      <c r="IQ86" s="169" t="e">
        <f t="shared" si="510"/>
        <v>#N/A</v>
      </c>
      <c r="IR86" s="169" t="e">
        <f t="shared" si="511"/>
        <v>#N/A</v>
      </c>
      <c r="IS86" s="169" t="e">
        <f t="shared" si="512"/>
        <v>#N/A</v>
      </c>
      <c r="IT86" s="169" t="e">
        <f t="shared" si="513"/>
        <v>#N/A</v>
      </c>
      <c r="IU86" s="169" t="e">
        <f t="shared" si="514"/>
        <v>#N/A</v>
      </c>
      <c r="IV86" s="169" t="e">
        <f t="shared" si="515"/>
        <v>#N/A</v>
      </c>
      <c r="IW86" s="169" t="e">
        <f t="shared" si="516"/>
        <v>#N/A</v>
      </c>
      <c r="IX86" s="169" t="e">
        <f t="shared" si="517"/>
        <v>#N/A</v>
      </c>
      <c r="IY86" s="169" t="e">
        <f t="shared" si="518"/>
        <v>#N/A</v>
      </c>
      <c r="IZ86" s="169" t="e">
        <f t="shared" si="519"/>
        <v>#N/A</v>
      </c>
      <c r="JA86" s="169" t="e">
        <f t="shared" si="520"/>
        <v>#N/A</v>
      </c>
      <c r="JB86" s="169" t="e">
        <f t="shared" si="521"/>
        <v>#N/A</v>
      </c>
      <c r="JC86" s="169" t="e">
        <f t="shared" si="522"/>
        <v>#N/A</v>
      </c>
      <c r="JD86" s="169" t="e">
        <f t="shared" si="523"/>
        <v>#N/A</v>
      </c>
      <c r="JE86" s="169" t="e">
        <f t="shared" si="524"/>
        <v>#N/A</v>
      </c>
      <c r="JF86" s="169" t="e">
        <f t="shared" si="525"/>
        <v>#N/A</v>
      </c>
      <c r="JG86" s="169" t="e">
        <f t="shared" si="526"/>
        <v>#N/A</v>
      </c>
      <c r="JH86" s="169" t="e">
        <f t="shared" si="527"/>
        <v>#N/A</v>
      </c>
      <c r="JI86" s="169" t="e">
        <f t="shared" si="528"/>
        <v>#N/A</v>
      </c>
      <c r="JJ86" s="169" t="e">
        <f t="shared" si="529"/>
        <v>#N/A</v>
      </c>
      <c r="JK86" s="169" t="e">
        <f t="shared" si="530"/>
        <v>#N/A</v>
      </c>
      <c r="JL86" s="169" t="e">
        <f t="shared" si="531"/>
        <v>#N/A</v>
      </c>
      <c r="JM86" s="169" t="e">
        <f t="shared" si="532"/>
        <v>#N/A</v>
      </c>
      <c r="JN86" s="169" t="e">
        <f t="shared" si="533"/>
        <v>#N/A</v>
      </c>
      <c r="JO86" s="169" t="e">
        <f t="shared" si="534"/>
        <v>#N/A</v>
      </c>
      <c r="JP86" s="169" t="e">
        <f t="shared" si="535"/>
        <v>#N/A</v>
      </c>
      <c r="JQ86" s="169" t="e">
        <f t="shared" si="536"/>
        <v>#N/A</v>
      </c>
      <c r="JR86" s="169" t="e">
        <f t="shared" si="537"/>
        <v>#N/A</v>
      </c>
      <c r="JS86" s="169" t="e">
        <f t="shared" si="538"/>
        <v>#N/A</v>
      </c>
      <c r="JT86" s="169" t="e">
        <f t="shared" si="539"/>
        <v>#N/A</v>
      </c>
      <c r="JU86" s="169" t="e">
        <f t="shared" si="540"/>
        <v>#N/A</v>
      </c>
      <c r="JV86" s="169" t="e">
        <f t="shared" si="541"/>
        <v>#N/A</v>
      </c>
      <c r="JW86" s="169" t="e">
        <f t="shared" si="542"/>
        <v>#N/A</v>
      </c>
      <c r="JX86" s="169" t="e">
        <f t="shared" si="543"/>
        <v>#N/A</v>
      </c>
      <c r="JY86" s="169" t="e">
        <f t="shared" si="544"/>
        <v>#N/A</v>
      </c>
      <c r="JZ86" s="169" t="e">
        <f t="shared" si="545"/>
        <v>#N/A</v>
      </c>
      <c r="KA86" s="169" t="e">
        <f t="shared" si="546"/>
        <v>#N/A</v>
      </c>
      <c r="KB86" s="169" t="e">
        <f t="shared" si="547"/>
        <v>#N/A</v>
      </c>
      <c r="KC86" s="169" t="e">
        <f t="shared" si="548"/>
        <v>#N/A</v>
      </c>
      <c r="KD86" s="169" t="e">
        <f t="shared" si="549"/>
        <v>#N/A</v>
      </c>
      <c r="KE86" s="169" t="e">
        <f t="shared" si="550"/>
        <v>#N/A</v>
      </c>
      <c r="KF86" s="169" t="e">
        <f t="shared" si="551"/>
        <v>#N/A</v>
      </c>
      <c r="KG86" s="169" t="e">
        <f t="shared" si="552"/>
        <v>#N/A</v>
      </c>
      <c r="KH86" s="169" t="e">
        <f t="shared" si="553"/>
        <v>#N/A</v>
      </c>
      <c r="KI86" s="169" t="e">
        <f t="shared" si="554"/>
        <v>#N/A</v>
      </c>
      <c r="KJ86" s="169" t="e">
        <f t="shared" si="555"/>
        <v>#N/A</v>
      </c>
      <c r="KK86" s="169" t="e">
        <f t="shared" si="556"/>
        <v>#N/A</v>
      </c>
      <c r="KL86" s="169" t="e">
        <f t="shared" si="557"/>
        <v>#N/A</v>
      </c>
      <c r="KM86" s="169" t="e">
        <f t="shared" si="558"/>
        <v>#N/A</v>
      </c>
      <c r="KN86" s="169" t="e">
        <f t="shared" si="559"/>
        <v>#N/A</v>
      </c>
      <c r="KO86" s="169" t="e">
        <f t="shared" si="560"/>
        <v>#N/A</v>
      </c>
      <c r="KP86" s="169" t="e">
        <f t="shared" si="561"/>
        <v>#N/A</v>
      </c>
      <c r="KQ86" s="169" t="e">
        <f t="shared" si="562"/>
        <v>#N/A</v>
      </c>
      <c r="KR86" s="169" t="e">
        <f t="shared" si="563"/>
        <v>#N/A</v>
      </c>
      <c r="KS86" s="169" t="e">
        <f t="shared" si="564"/>
        <v>#N/A</v>
      </c>
      <c r="KT86" s="169" t="e">
        <f t="shared" si="565"/>
        <v>#N/A</v>
      </c>
      <c r="KU86" s="169" t="e">
        <f t="shared" si="566"/>
        <v>#N/A</v>
      </c>
      <c r="KV86" s="169" t="e">
        <f t="shared" si="567"/>
        <v>#N/A</v>
      </c>
      <c r="KW86" s="169" t="e">
        <f t="shared" si="568"/>
        <v>#N/A</v>
      </c>
      <c r="KX86" s="169" t="e">
        <f t="shared" si="569"/>
        <v>#N/A</v>
      </c>
      <c r="KY86" s="169" t="e">
        <f t="shared" si="570"/>
        <v>#N/A</v>
      </c>
      <c r="KZ86" s="169" t="e">
        <f t="shared" si="571"/>
        <v>#N/A</v>
      </c>
      <c r="LA86" s="169" t="e">
        <f t="shared" si="572"/>
        <v>#N/A</v>
      </c>
      <c r="LB86" s="169" t="e">
        <f t="shared" si="573"/>
        <v>#N/A</v>
      </c>
      <c r="LC86" s="169" t="e">
        <f t="shared" si="574"/>
        <v>#N/A</v>
      </c>
      <c r="LD86" s="169" t="e">
        <f t="shared" si="575"/>
        <v>#N/A</v>
      </c>
      <c r="LE86" s="169" t="e">
        <f t="shared" si="576"/>
        <v>#N/A</v>
      </c>
      <c r="LF86" s="169" t="e">
        <f t="shared" si="577"/>
        <v>#N/A</v>
      </c>
      <c r="LG86" s="169" t="e">
        <f t="shared" si="578"/>
        <v>#N/A</v>
      </c>
      <c r="LH86" s="169" t="e">
        <f t="shared" si="579"/>
        <v>#N/A</v>
      </c>
      <c r="LI86" s="169" t="e">
        <f t="shared" si="580"/>
        <v>#N/A</v>
      </c>
      <c r="LJ86" s="169" t="e">
        <f t="shared" si="581"/>
        <v>#N/A</v>
      </c>
      <c r="LK86" s="169" t="e">
        <f t="shared" si="582"/>
        <v>#N/A</v>
      </c>
      <c r="LL86" s="169" t="e">
        <f t="shared" si="583"/>
        <v>#N/A</v>
      </c>
      <c r="LM86" s="169" t="e">
        <f t="shared" si="584"/>
        <v>#N/A</v>
      </c>
      <c r="LN86" s="169" t="e">
        <f t="shared" si="585"/>
        <v>#N/A</v>
      </c>
      <c r="LO86" s="169" t="e">
        <f t="shared" si="586"/>
        <v>#N/A</v>
      </c>
      <c r="LP86" s="169" t="e">
        <f t="shared" si="587"/>
        <v>#N/A</v>
      </c>
      <c r="LQ86" s="169" t="e">
        <f t="shared" si="588"/>
        <v>#N/A</v>
      </c>
      <c r="LR86" s="169" t="e">
        <f t="shared" si="589"/>
        <v>#N/A</v>
      </c>
      <c r="LS86" s="169" t="e">
        <f t="shared" si="590"/>
        <v>#N/A</v>
      </c>
      <c r="LT86" s="169" t="e">
        <f t="shared" si="591"/>
        <v>#N/A</v>
      </c>
      <c r="LU86" s="169" t="e">
        <f t="shared" si="592"/>
        <v>#N/A</v>
      </c>
      <c r="LV86" s="169" t="e">
        <f t="shared" si="593"/>
        <v>#N/A</v>
      </c>
      <c r="LW86" s="169" t="e">
        <f t="shared" si="594"/>
        <v>#N/A</v>
      </c>
      <c r="LX86" s="169" t="e">
        <f t="shared" si="595"/>
        <v>#N/A</v>
      </c>
      <c r="LY86" s="169" t="e">
        <f t="shared" si="596"/>
        <v>#N/A</v>
      </c>
      <c r="LZ86" s="169" t="e">
        <f t="shared" si="597"/>
        <v>#N/A</v>
      </c>
      <c r="MA86" s="169" t="e">
        <f t="shared" si="598"/>
        <v>#N/A</v>
      </c>
      <c r="MB86" s="169" t="e">
        <f t="shared" si="599"/>
        <v>#N/A</v>
      </c>
      <c r="MC86" s="169" t="e">
        <f t="shared" si="600"/>
        <v>#N/A</v>
      </c>
      <c r="MD86" s="169" t="e">
        <f t="shared" si="601"/>
        <v>#N/A</v>
      </c>
      <c r="ME86" s="169" t="e">
        <f t="shared" si="602"/>
        <v>#N/A</v>
      </c>
      <c r="MF86" s="169" t="e">
        <f t="shared" si="603"/>
        <v>#N/A</v>
      </c>
      <c r="MG86" s="169" t="e">
        <f t="shared" si="604"/>
        <v>#N/A</v>
      </c>
      <c r="MH86" s="169" t="e">
        <f t="shared" si="605"/>
        <v>#N/A</v>
      </c>
      <c r="MI86" s="169" t="e">
        <f t="shared" si="606"/>
        <v>#N/A</v>
      </c>
      <c r="MJ86" s="169" t="e">
        <f t="shared" si="607"/>
        <v>#N/A</v>
      </c>
      <c r="MK86" s="169" t="e">
        <f t="shared" si="608"/>
        <v>#N/A</v>
      </c>
      <c r="ML86" s="169" t="e">
        <f t="shared" si="609"/>
        <v>#N/A</v>
      </c>
      <c r="MM86" s="169" t="e">
        <f t="shared" si="610"/>
        <v>#N/A</v>
      </c>
      <c r="MN86" s="169" t="e">
        <f t="shared" si="611"/>
        <v>#N/A</v>
      </c>
      <c r="MO86" s="169" t="e">
        <f t="shared" si="612"/>
        <v>#N/A</v>
      </c>
      <c r="MP86" s="169" t="e">
        <f t="shared" si="613"/>
        <v>#N/A</v>
      </c>
      <c r="MQ86" s="169" t="e">
        <f t="shared" si="614"/>
        <v>#N/A</v>
      </c>
      <c r="MR86" s="169" t="e">
        <f t="shared" si="615"/>
        <v>#N/A</v>
      </c>
      <c r="MS86" s="169" t="e">
        <f t="shared" si="616"/>
        <v>#N/A</v>
      </c>
      <c r="MT86" s="169" t="e">
        <f t="shared" si="617"/>
        <v>#N/A</v>
      </c>
      <c r="MU86" s="169" t="e">
        <f t="shared" si="618"/>
        <v>#N/A</v>
      </c>
      <c r="MV86" s="169" t="e">
        <f t="shared" si="619"/>
        <v>#N/A</v>
      </c>
      <c r="MW86" s="169" t="e">
        <f t="shared" si="620"/>
        <v>#N/A</v>
      </c>
      <c r="MX86" s="169" t="e">
        <f t="shared" si="621"/>
        <v>#N/A</v>
      </c>
      <c r="MY86" s="169" t="e">
        <f t="shared" si="622"/>
        <v>#N/A</v>
      </c>
      <c r="MZ86" s="169" t="e">
        <f t="shared" si="623"/>
        <v>#N/A</v>
      </c>
      <c r="NA86" s="169" t="e">
        <f t="shared" si="624"/>
        <v>#N/A</v>
      </c>
      <c r="NB86" s="169" t="e">
        <f t="shared" si="625"/>
        <v>#N/A</v>
      </c>
      <c r="NC86" s="169" t="e">
        <f t="shared" si="626"/>
        <v>#N/A</v>
      </c>
      <c r="ND86" s="169" t="e">
        <f t="shared" si="627"/>
        <v>#N/A</v>
      </c>
      <c r="NE86" s="169" t="e">
        <f t="shared" si="628"/>
        <v>#N/A</v>
      </c>
      <c r="NF86" s="169" t="e">
        <f t="shared" si="629"/>
        <v>#N/A</v>
      </c>
      <c r="NG86" s="169" t="e">
        <f t="shared" si="630"/>
        <v>#N/A</v>
      </c>
      <c r="NH86" s="169" t="e">
        <f t="shared" si="631"/>
        <v>#N/A</v>
      </c>
      <c r="NI86" s="169" t="e">
        <f t="shared" si="632"/>
        <v>#N/A</v>
      </c>
      <c r="NJ86" s="169" t="e">
        <f t="shared" si="633"/>
        <v>#N/A</v>
      </c>
      <c r="NK86" s="169" t="e">
        <f t="shared" si="634"/>
        <v>#N/A</v>
      </c>
      <c r="NL86" s="169" t="e">
        <f t="shared" si="635"/>
        <v>#N/A</v>
      </c>
      <c r="NM86" s="169" t="e">
        <f t="shared" si="636"/>
        <v>#N/A</v>
      </c>
      <c r="NN86" s="169" t="e">
        <f t="shared" si="637"/>
        <v>#N/A</v>
      </c>
      <c r="NO86" s="169" t="e">
        <f t="shared" si="638"/>
        <v>#N/A</v>
      </c>
      <c r="NP86" s="169" t="e">
        <f t="shared" si="639"/>
        <v>#N/A</v>
      </c>
      <c r="NQ86" s="169" t="e">
        <f t="shared" si="640"/>
        <v>#N/A</v>
      </c>
      <c r="NR86" s="169" t="e">
        <f t="shared" si="641"/>
        <v>#N/A</v>
      </c>
      <c r="NS86" s="169" t="e">
        <f t="shared" si="642"/>
        <v>#N/A</v>
      </c>
      <c r="NT86" s="169" t="e">
        <f t="shared" si="643"/>
        <v>#N/A</v>
      </c>
      <c r="NU86" s="169" t="e">
        <f t="shared" si="644"/>
        <v>#N/A</v>
      </c>
      <c r="NV86" s="169" t="e">
        <f t="shared" si="645"/>
        <v>#N/A</v>
      </c>
      <c r="NW86" s="169" t="e">
        <f t="shared" si="646"/>
        <v>#N/A</v>
      </c>
      <c r="NX86" s="169" t="e">
        <f t="shared" si="647"/>
        <v>#N/A</v>
      </c>
      <c r="NY86" s="169" t="e">
        <f t="shared" si="648"/>
        <v>#N/A</v>
      </c>
      <c r="NZ86" s="169" t="e">
        <f t="shared" si="649"/>
        <v>#N/A</v>
      </c>
      <c r="OA86" s="169" t="e">
        <f t="shared" si="650"/>
        <v>#N/A</v>
      </c>
      <c r="OB86" s="169" t="e">
        <f t="shared" si="651"/>
        <v>#N/A</v>
      </c>
      <c r="OC86" s="169" t="e">
        <f t="shared" si="652"/>
        <v>#N/A</v>
      </c>
      <c r="OD86" s="169" t="e">
        <f t="shared" si="653"/>
        <v>#N/A</v>
      </c>
      <c r="OE86" s="169" t="e">
        <f t="shared" si="654"/>
        <v>#N/A</v>
      </c>
      <c r="OF86" s="169" t="e">
        <f t="shared" si="655"/>
        <v>#N/A</v>
      </c>
      <c r="OG86" s="169" t="e">
        <f t="shared" si="656"/>
        <v>#N/A</v>
      </c>
      <c r="OH86" s="169" t="e">
        <f t="shared" si="657"/>
        <v>#N/A</v>
      </c>
      <c r="OI86" s="169" t="e">
        <f t="shared" si="658"/>
        <v>#N/A</v>
      </c>
      <c r="OJ86" s="169" t="e">
        <f t="shared" si="659"/>
        <v>#N/A</v>
      </c>
      <c r="OK86" s="169" t="e">
        <f t="shared" si="660"/>
        <v>#N/A</v>
      </c>
      <c r="OL86" s="169" t="e">
        <f t="shared" si="661"/>
        <v>#N/A</v>
      </c>
      <c r="OM86" s="169" t="e">
        <f t="shared" si="662"/>
        <v>#N/A</v>
      </c>
      <c r="ON86" s="169" t="e">
        <f t="shared" si="663"/>
        <v>#N/A</v>
      </c>
      <c r="OO86" s="169" t="e">
        <f t="shared" si="664"/>
        <v>#N/A</v>
      </c>
      <c r="OP86" s="169" t="e">
        <f t="shared" si="665"/>
        <v>#N/A</v>
      </c>
      <c r="OQ86" s="169" t="e">
        <f t="shared" si="666"/>
        <v>#N/A</v>
      </c>
      <c r="OR86" s="169" t="e">
        <f t="shared" si="667"/>
        <v>#N/A</v>
      </c>
      <c r="OS86" s="169" t="e">
        <f t="shared" si="668"/>
        <v>#N/A</v>
      </c>
      <c r="OT86" s="169" t="e">
        <f t="shared" si="669"/>
        <v>#N/A</v>
      </c>
      <c r="OU86" s="169" t="e">
        <f t="shared" si="670"/>
        <v>#N/A</v>
      </c>
      <c r="OV86" s="169" t="e">
        <f t="shared" si="671"/>
        <v>#N/A</v>
      </c>
      <c r="OW86" s="169" t="e">
        <f t="shared" si="672"/>
        <v>#N/A</v>
      </c>
      <c r="OX86" s="169" t="e">
        <f t="shared" si="673"/>
        <v>#N/A</v>
      </c>
      <c r="OY86" s="169" t="e">
        <f t="shared" si="674"/>
        <v>#N/A</v>
      </c>
      <c r="OZ86" s="169" t="e">
        <f t="shared" si="675"/>
        <v>#N/A</v>
      </c>
      <c r="PA86" s="169" t="e">
        <f t="shared" si="676"/>
        <v>#N/A</v>
      </c>
      <c r="PB86" s="169" t="e">
        <f t="shared" si="677"/>
        <v>#N/A</v>
      </c>
      <c r="PC86" s="169" t="e">
        <f t="shared" si="678"/>
        <v>#N/A</v>
      </c>
      <c r="PD86" s="169" t="e">
        <f t="shared" si="679"/>
        <v>#N/A</v>
      </c>
      <c r="PE86" s="169" t="e">
        <f t="shared" si="680"/>
        <v>#N/A</v>
      </c>
      <c r="PF86" s="169" t="e">
        <f t="shared" si="681"/>
        <v>#N/A</v>
      </c>
      <c r="PG86" s="169" t="e">
        <f t="shared" si="682"/>
        <v>#N/A</v>
      </c>
      <c r="PH86" s="169" t="e">
        <f t="shared" si="683"/>
        <v>#N/A</v>
      </c>
    </row>
    <row r="87" spans="1:424" hidden="1" x14ac:dyDescent="0.75">
      <c r="A87" s="4">
        <v>84</v>
      </c>
      <c r="B87" s="96" t="str">
        <f t="shared" si="684"/>
        <v/>
      </c>
      <c r="C87" s="95"/>
      <c r="D87" s="96" t="str">
        <f t="shared" si="685"/>
        <v/>
      </c>
      <c r="E87" s="124" t="str">
        <f t="shared" si="480"/>
        <v/>
      </c>
      <c r="F87" s="124" t="str">
        <f t="shared" si="481"/>
        <v/>
      </c>
      <c r="G87" s="73" t="str">
        <f t="shared" si="686"/>
        <v/>
      </c>
      <c r="H87" s="23"/>
      <c r="I87" s="57"/>
      <c r="J87" s="280"/>
      <c r="K87" s="74" t="str">
        <f>IF(AND(B87&gt;0,C87&gt;0,D87&gt;0),IF(ISBLANK(J87),IF(ISBLANK(H87),"",(D87-B87)*VLOOKUP(H87,VLookups!$A$4:$B$13,2,FALSE)),J87),"")</f>
        <v/>
      </c>
      <c r="L87" s="75" t="str">
        <f t="shared" si="482"/>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687"/>
        <v/>
      </c>
      <c r="W87" s="49" t="str">
        <f t="shared" si="688"/>
        <v/>
      </c>
      <c r="X87" s="49" t="str">
        <f t="shared" si="710"/>
        <v/>
      </c>
      <c r="Y87" s="49" t="str">
        <f t="shared" si="710"/>
        <v/>
      </c>
      <c r="Z87" s="49" t="str">
        <f t="shared" si="710"/>
        <v/>
      </c>
      <c r="AA87" s="49" t="str">
        <f t="shared" si="710"/>
        <v/>
      </c>
      <c r="AB87" s="49" t="str">
        <f t="shared" si="710"/>
        <v/>
      </c>
      <c r="AC87" s="49" t="str">
        <f t="shared" si="710"/>
        <v/>
      </c>
      <c r="AD87" s="49" t="str">
        <f t="shared" si="710"/>
        <v/>
      </c>
      <c r="AE87" s="49" t="str">
        <f t="shared" si="710"/>
        <v/>
      </c>
      <c r="AF87" s="49" t="str">
        <f t="shared" si="710"/>
        <v/>
      </c>
      <c r="AG87" s="49" t="str">
        <f t="shared" si="710"/>
        <v/>
      </c>
      <c r="AH87" s="49" t="str">
        <f t="shared" si="710"/>
        <v/>
      </c>
      <c r="AI87" s="49" t="str">
        <f t="shared" si="710"/>
        <v/>
      </c>
      <c r="AJ87" s="49" t="str">
        <f t="shared" si="710"/>
        <v/>
      </c>
      <c r="AK87" s="49" t="str">
        <f t="shared" si="710"/>
        <v/>
      </c>
      <c r="AL87" s="49" t="str">
        <f t="shared" si="710"/>
        <v/>
      </c>
      <c r="AM87" s="49" t="str">
        <f t="shared" si="710"/>
        <v/>
      </c>
      <c r="AN87" s="49" t="str">
        <f t="shared" si="710"/>
        <v/>
      </c>
      <c r="AO87" s="49" t="str">
        <f t="shared" si="710"/>
        <v/>
      </c>
      <c r="AP87" s="49" t="str">
        <f t="shared" si="710"/>
        <v/>
      </c>
      <c r="AQ87" s="49" t="str">
        <f t="shared" si="710"/>
        <v/>
      </c>
      <c r="AR87" s="49" t="str">
        <f t="shared" si="710"/>
        <v/>
      </c>
      <c r="AS87" s="49" t="str">
        <f t="shared" si="710"/>
        <v/>
      </c>
      <c r="AT87" s="49" t="str">
        <f t="shared" si="710"/>
        <v/>
      </c>
      <c r="AU87" s="49" t="str">
        <f t="shared" si="710"/>
        <v/>
      </c>
      <c r="AV87" s="49" t="str">
        <f t="shared" si="710"/>
        <v/>
      </c>
      <c r="AW87" s="49" t="str">
        <f t="shared" si="710"/>
        <v/>
      </c>
      <c r="AX87" s="49" t="str">
        <f t="shared" si="710"/>
        <v/>
      </c>
      <c r="AY87" s="49" t="str">
        <f t="shared" si="710"/>
        <v/>
      </c>
      <c r="AZ87" s="49" t="str">
        <f t="shared" si="710"/>
        <v/>
      </c>
      <c r="BA87" s="49" t="str">
        <f t="shared" si="710"/>
        <v/>
      </c>
      <c r="BB87" s="49" t="str">
        <f t="shared" si="710"/>
        <v/>
      </c>
      <c r="BC87" s="49" t="str">
        <f t="shared" si="710"/>
        <v/>
      </c>
      <c r="BD87" s="49" t="str">
        <f t="shared" si="710"/>
        <v/>
      </c>
      <c r="BE87" s="49" t="str">
        <f t="shared" si="710"/>
        <v/>
      </c>
      <c r="BF87" s="49" t="str">
        <f t="shared" si="710"/>
        <v/>
      </c>
      <c r="BG87" s="49" t="str">
        <f t="shared" si="710"/>
        <v/>
      </c>
      <c r="BH87" s="49" t="str">
        <f t="shared" si="710"/>
        <v/>
      </c>
      <c r="BI87" s="49" t="str">
        <f t="shared" si="710"/>
        <v/>
      </c>
      <c r="BJ87" s="49" t="str">
        <f t="shared" si="710"/>
        <v/>
      </c>
      <c r="BK87" s="49" t="str">
        <f t="shared" si="710"/>
        <v/>
      </c>
      <c r="BL87" s="49" t="str">
        <f t="shared" si="710"/>
        <v/>
      </c>
      <c r="BM87" s="49" t="str">
        <f t="shared" si="710"/>
        <v/>
      </c>
      <c r="BN87" s="49" t="str">
        <f t="shared" si="710"/>
        <v/>
      </c>
      <c r="BO87" s="49" t="str">
        <f t="shared" si="710"/>
        <v/>
      </c>
      <c r="BP87" s="49" t="str">
        <f t="shared" si="710"/>
        <v/>
      </c>
      <c r="BQ87" s="49" t="str">
        <f t="shared" si="710"/>
        <v/>
      </c>
      <c r="BR87" s="49" t="str">
        <f t="shared" si="710"/>
        <v/>
      </c>
      <c r="BS87" s="49" t="str">
        <f t="shared" si="710"/>
        <v/>
      </c>
      <c r="BT87" s="49" t="str">
        <f t="shared" si="710"/>
        <v/>
      </c>
      <c r="BU87" s="49" t="str">
        <f t="shared" si="710"/>
        <v/>
      </c>
      <c r="BV87" s="49" t="str">
        <f t="shared" si="710"/>
        <v/>
      </c>
      <c r="BW87" s="49" t="str">
        <f t="shared" si="710"/>
        <v/>
      </c>
      <c r="BX87" s="49" t="str">
        <f t="shared" si="710"/>
        <v/>
      </c>
      <c r="BY87" s="49" t="str">
        <f t="shared" si="710"/>
        <v/>
      </c>
      <c r="BZ87" s="49" t="str">
        <f t="shared" si="710"/>
        <v/>
      </c>
      <c r="CA87" s="49" t="str">
        <f t="shared" si="710"/>
        <v/>
      </c>
      <c r="CB87" s="49" t="str">
        <f t="shared" si="710"/>
        <v/>
      </c>
      <c r="CC87" s="49" t="str">
        <f t="shared" si="710"/>
        <v/>
      </c>
      <c r="CD87" s="49" t="str">
        <f t="shared" si="710"/>
        <v/>
      </c>
      <c r="CE87" s="49" t="str">
        <f t="shared" si="710"/>
        <v/>
      </c>
      <c r="CF87" s="49" t="str">
        <f t="shared" si="710"/>
        <v/>
      </c>
      <c r="CG87" s="49" t="str">
        <f t="shared" si="710"/>
        <v/>
      </c>
      <c r="CH87" s="49" t="str">
        <f t="shared" si="710"/>
        <v/>
      </c>
      <c r="CI87" s="49" t="str">
        <f t="shared" si="710"/>
        <v/>
      </c>
      <c r="CJ87" s="49" t="str">
        <f t="shared" si="708"/>
        <v/>
      </c>
      <c r="CK87" s="49" t="str">
        <f t="shared" si="708"/>
        <v/>
      </c>
      <c r="CL87" s="49" t="str">
        <f t="shared" si="708"/>
        <v/>
      </c>
      <c r="CM87" s="49" t="str">
        <f t="shared" si="708"/>
        <v/>
      </c>
      <c r="CN87" s="49" t="str">
        <f t="shared" si="708"/>
        <v/>
      </c>
      <c r="CO87" s="49" t="str">
        <f t="shared" si="708"/>
        <v/>
      </c>
      <c r="CP87" s="49" t="str">
        <f t="shared" si="708"/>
        <v/>
      </c>
      <c r="CQ87" s="49" t="str">
        <f t="shared" si="708"/>
        <v/>
      </c>
      <c r="CR87" s="49" t="str">
        <f t="shared" si="708"/>
        <v/>
      </c>
      <c r="CS87" s="49" t="str">
        <f t="shared" si="708"/>
        <v/>
      </c>
      <c r="CT87" s="49" t="str">
        <f t="shared" si="708"/>
        <v/>
      </c>
      <c r="CU87" s="49" t="str">
        <f t="shared" si="708"/>
        <v/>
      </c>
      <c r="CV87" s="49" t="str">
        <f t="shared" si="708"/>
        <v/>
      </c>
      <c r="CW87" s="49" t="str">
        <f t="shared" si="708"/>
        <v/>
      </c>
      <c r="CX87" s="49" t="str">
        <f t="shared" si="708"/>
        <v/>
      </c>
      <c r="CY87" s="49" t="str">
        <f t="shared" si="708"/>
        <v/>
      </c>
      <c r="CZ87" s="49" t="str">
        <f t="shared" si="708"/>
        <v/>
      </c>
      <c r="DA87" s="49" t="str">
        <f t="shared" si="708"/>
        <v/>
      </c>
      <c r="DB87" s="49" t="str">
        <f t="shared" si="708"/>
        <v/>
      </c>
      <c r="DC87" s="49" t="str">
        <f t="shared" si="708"/>
        <v/>
      </c>
      <c r="DD87" s="49" t="str">
        <f t="shared" si="708"/>
        <v/>
      </c>
      <c r="DE87" s="49" t="str">
        <f t="shared" si="708"/>
        <v/>
      </c>
      <c r="DF87" s="49" t="str">
        <f t="shared" si="708"/>
        <v/>
      </c>
      <c r="DG87" s="49" t="str">
        <f t="shared" si="708"/>
        <v/>
      </c>
      <c r="DH87" s="49" t="str">
        <f t="shared" si="708"/>
        <v/>
      </c>
      <c r="DI87" s="49" t="str">
        <f t="shared" si="708"/>
        <v/>
      </c>
      <c r="DJ87" s="49" t="str">
        <f t="shared" si="708"/>
        <v/>
      </c>
      <c r="DK87" s="49" t="str">
        <f t="shared" si="708"/>
        <v/>
      </c>
      <c r="DL87" s="49" t="str">
        <f t="shared" si="708"/>
        <v/>
      </c>
      <c r="DM87" s="49" t="str">
        <f t="shared" si="708"/>
        <v/>
      </c>
      <c r="DN87" s="49" t="str">
        <f t="shared" si="708"/>
        <v/>
      </c>
      <c r="DO87" s="49" t="str">
        <f t="shared" si="708"/>
        <v/>
      </c>
      <c r="DP87" s="49" t="str">
        <f t="shared" si="708"/>
        <v/>
      </c>
      <c r="DQ87" s="49" t="str">
        <f t="shared" si="708"/>
        <v/>
      </c>
      <c r="DR87" s="49" t="str">
        <f t="shared" si="708"/>
        <v/>
      </c>
      <c r="DS87" s="183" t="str">
        <f t="shared" si="690"/>
        <v/>
      </c>
      <c r="DT87" s="49" t="str">
        <f t="shared" si="691"/>
        <v/>
      </c>
      <c r="DU87" s="49" t="str">
        <f t="shared" si="711"/>
        <v/>
      </c>
      <c r="DV87" s="49" t="str">
        <f t="shared" si="711"/>
        <v/>
      </c>
      <c r="DW87" s="49" t="str">
        <f t="shared" si="711"/>
        <v/>
      </c>
      <c r="DX87" s="49" t="str">
        <f t="shared" si="711"/>
        <v/>
      </c>
      <c r="DY87" s="49" t="str">
        <f t="shared" si="711"/>
        <v/>
      </c>
      <c r="DZ87" s="49" t="str">
        <f t="shared" si="711"/>
        <v/>
      </c>
      <c r="EA87" s="49" t="str">
        <f t="shared" si="711"/>
        <v/>
      </c>
      <c r="EB87" s="49" t="str">
        <f t="shared" si="711"/>
        <v/>
      </c>
      <c r="EC87" s="49" t="str">
        <f t="shared" si="711"/>
        <v/>
      </c>
      <c r="ED87" s="49" t="str">
        <f t="shared" si="711"/>
        <v/>
      </c>
      <c r="EE87" s="49" t="str">
        <f t="shared" si="711"/>
        <v/>
      </c>
      <c r="EF87" s="49" t="str">
        <f t="shared" si="711"/>
        <v/>
      </c>
      <c r="EG87" s="49" t="str">
        <f t="shared" si="711"/>
        <v/>
      </c>
      <c r="EH87" s="49" t="str">
        <f t="shared" si="711"/>
        <v/>
      </c>
      <c r="EI87" s="49" t="str">
        <f t="shared" si="711"/>
        <v/>
      </c>
      <c r="EJ87" s="49" t="str">
        <f t="shared" si="711"/>
        <v/>
      </c>
      <c r="EK87" s="49" t="str">
        <f t="shared" si="711"/>
        <v/>
      </c>
      <c r="EL87" s="49" t="str">
        <f t="shared" si="711"/>
        <v/>
      </c>
      <c r="EM87" s="49" t="str">
        <f t="shared" si="711"/>
        <v/>
      </c>
      <c r="EN87" s="49" t="str">
        <f t="shared" si="711"/>
        <v/>
      </c>
      <c r="EO87" s="49" t="str">
        <f t="shared" si="711"/>
        <v/>
      </c>
      <c r="EP87" s="49" t="str">
        <f t="shared" si="711"/>
        <v/>
      </c>
      <c r="EQ87" s="49" t="str">
        <f t="shared" si="711"/>
        <v/>
      </c>
      <c r="ER87" s="49" t="str">
        <f t="shared" si="711"/>
        <v/>
      </c>
      <c r="ES87" s="49" t="str">
        <f t="shared" si="711"/>
        <v/>
      </c>
      <c r="ET87" s="49" t="str">
        <f t="shared" si="711"/>
        <v/>
      </c>
      <c r="EU87" s="49" t="str">
        <f t="shared" si="711"/>
        <v/>
      </c>
      <c r="EV87" s="49" t="str">
        <f t="shared" si="711"/>
        <v/>
      </c>
      <c r="EW87" s="49" t="str">
        <f t="shared" si="711"/>
        <v/>
      </c>
      <c r="EX87" s="49" t="str">
        <f t="shared" si="711"/>
        <v/>
      </c>
      <c r="EY87" s="49" t="str">
        <f t="shared" si="711"/>
        <v/>
      </c>
      <c r="EZ87" s="49" t="str">
        <f t="shared" si="711"/>
        <v/>
      </c>
      <c r="FA87" s="49" t="str">
        <f t="shared" si="711"/>
        <v/>
      </c>
      <c r="FB87" s="49" t="str">
        <f t="shared" si="711"/>
        <v/>
      </c>
      <c r="FC87" s="49" t="str">
        <f t="shared" si="711"/>
        <v/>
      </c>
      <c r="FD87" s="49" t="str">
        <f t="shared" si="711"/>
        <v/>
      </c>
      <c r="FE87" s="49" t="str">
        <f t="shared" si="711"/>
        <v/>
      </c>
      <c r="FF87" s="49" t="str">
        <f t="shared" si="711"/>
        <v/>
      </c>
      <c r="FG87" s="49" t="str">
        <f t="shared" si="711"/>
        <v/>
      </c>
      <c r="FH87" s="49" t="str">
        <f t="shared" si="711"/>
        <v/>
      </c>
      <c r="FI87" s="49" t="str">
        <f t="shared" si="711"/>
        <v/>
      </c>
      <c r="FJ87" s="49" t="str">
        <f t="shared" si="711"/>
        <v/>
      </c>
      <c r="FK87" s="49" t="str">
        <f t="shared" si="711"/>
        <v/>
      </c>
      <c r="FL87" s="49" t="str">
        <f t="shared" si="711"/>
        <v/>
      </c>
      <c r="FM87" s="49" t="str">
        <f t="shared" si="711"/>
        <v/>
      </c>
      <c r="FN87" s="49" t="str">
        <f t="shared" si="711"/>
        <v/>
      </c>
      <c r="FO87" s="49" t="str">
        <f t="shared" si="711"/>
        <v/>
      </c>
      <c r="FP87" s="49" t="str">
        <f t="shared" si="711"/>
        <v/>
      </c>
      <c r="FQ87" s="49" t="str">
        <f t="shared" si="711"/>
        <v/>
      </c>
      <c r="FR87" s="49" t="str">
        <f t="shared" si="711"/>
        <v/>
      </c>
      <c r="FS87" s="49" t="str">
        <f t="shared" si="711"/>
        <v/>
      </c>
      <c r="FT87" s="49" t="str">
        <f t="shared" si="711"/>
        <v/>
      </c>
      <c r="FU87" s="49" t="str">
        <f t="shared" si="711"/>
        <v/>
      </c>
      <c r="FV87" s="49" t="str">
        <f t="shared" si="711"/>
        <v/>
      </c>
      <c r="FW87" s="49" t="str">
        <f t="shared" si="711"/>
        <v/>
      </c>
      <c r="FX87" s="49" t="str">
        <f t="shared" si="711"/>
        <v/>
      </c>
      <c r="FY87" s="49" t="str">
        <f t="shared" si="711"/>
        <v/>
      </c>
      <c r="FZ87" s="49" t="str">
        <f t="shared" si="711"/>
        <v/>
      </c>
      <c r="GA87" s="49" t="str">
        <f t="shared" si="711"/>
        <v/>
      </c>
      <c r="GB87" s="49" t="str">
        <f t="shared" si="711"/>
        <v/>
      </c>
      <c r="GC87" s="49" t="str">
        <f t="shared" si="711"/>
        <v/>
      </c>
      <c r="GD87" s="49" t="str">
        <f t="shared" si="711"/>
        <v/>
      </c>
      <c r="GE87" s="49" t="str">
        <f t="shared" si="711"/>
        <v/>
      </c>
      <c r="GF87" s="49" t="str">
        <f t="shared" si="711"/>
        <v/>
      </c>
      <c r="GG87" s="49" t="str">
        <f t="shared" si="709"/>
        <v/>
      </c>
      <c r="GH87" s="49" t="str">
        <f t="shared" si="709"/>
        <v/>
      </c>
      <c r="GI87" s="49" t="str">
        <f t="shared" si="709"/>
        <v/>
      </c>
      <c r="GJ87" s="49" t="str">
        <f t="shared" si="709"/>
        <v/>
      </c>
      <c r="GK87" s="49" t="str">
        <f t="shared" si="709"/>
        <v/>
      </c>
      <c r="GL87" s="49" t="str">
        <f t="shared" si="709"/>
        <v/>
      </c>
      <c r="GM87" s="49" t="str">
        <f t="shared" si="709"/>
        <v/>
      </c>
      <c r="GN87" s="49" t="str">
        <f t="shared" si="709"/>
        <v/>
      </c>
      <c r="GO87" s="49" t="str">
        <f t="shared" si="709"/>
        <v/>
      </c>
      <c r="GP87" s="49" t="str">
        <f t="shared" si="709"/>
        <v/>
      </c>
      <c r="GQ87" s="49" t="str">
        <f t="shared" si="709"/>
        <v/>
      </c>
      <c r="GR87" s="49" t="str">
        <f t="shared" si="709"/>
        <v/>
      </c>
      <c r="GS87" s="49" t="str">
        <f t="shared" si="709"/>
        <v/>
      </c>
      <c r="GT87" s="49" t="str">
        <f t="shared" si="709"/>
        <v/>
      </c>
      <c r="GU87" s="49" t="str">
        <f t="shared" si="709"/>
        <v/>
      </c>
      <c r="GV87" s="49" t="str">
        <f t="shared" si="709"/>
        <v/>
      </c>
      <c r="GW87" s="49" t="str">
        <f t="shared" si="709"/>
        <v/>
      </c>
      <c r="GX87" s="49" t="str">
        <f t="shared" si="709"/>
        <v/>
      </c>
      <c r="GY87" s="49" t="str">
        <f t="shared" si="709"/>
        <v/>
      </c>
      <c r="GZ87" s="49" t="str">
        <f t="shared" si="709"/>
        <v/>
      </c>
      <c r="HA87" s="49" t="str">
        <f t="shared" si="709"/>
        <v/>
      </c>
      <c r="HB87" s="49" t="str">
        <f t="shared" si="709"/>
        <v/>
      </c>
      <c r="HC87" s="49" t="str">
        <f t="shared" si="709"/>
        <v/>
      </c>
      <c r="HD87" s="49" t="str">
        <f t="shared" si="709"/>
        <v/>
      </c>
      <c r="HE87" s="49" t="str">
        <f t="shared" si="709"/>
        <v/>
      </c>
      <c r="HF87" s="49" t="str">
        <f t="shared" si="709"/>
        <v/>
      </c>
      <c r="HG87" s="49" t="str">
        <f t="shared" si="709"/>
        <v/>
      </c>
      <c r="HH87" s="49" t="str">
        <f t="shared" si="709"/>
        <v/>
      </c>
      <c r="HI87" s="49" t="str">
        <f t="shared" si="709"/>
        <v/>
      </c>
      <c r="HJ87" s="49" t="str">
        <f t="shared" si="709"/>
        <v/>
      </c>
      <c r="HK87" s="49" t="str">
        <f t="shared" si="709"/>
        <v/>
      </c>
      <c r="HL87" s="49" t="str">
        <f t="shared" si="709"/>
        <v/>
      </c>
      <c r="HM87" s="49" t="str">
        <f t="shared" si="709"/>
        <v/>
      </c>
      <c r="HN87" s="49" t="str">
        <f t="shared" si="709"/>
        <v/>
      </c>
      <c r="HO87" s="49" t="str">
        <f t="shared" si="709"/>
        <v/>
      </c>
      <c r="HP87" s="169" t="e">
        <f t="shared" si="483"/>
        <v>#N/A</v>
      </c>
      <c r="HQ87" s="169" t="e">
        <f t="shared" si="484"/>
        <v>#N/A</v>
      </c>
      <c r="HR87" s="169" t="e">
        <f t="shared" si="485"/>
        <v>#N/A</v>
      </c>
      <c r="HS87" s="169" t="e">
        <f t="shared" si="486"/>
        <v>#N/A</v>
      </c>
      <c r="HT87" s="169" t="e">
        <f t="shared" si="487"/>
        <v>#N/A</v>
      </c>
      <c r="HU87" s="169" t="e">
        <f t="shared" si="488"/>
        <v>#N/A</v>
      </c>
      <c r="HV87" s="169" t="e">
        <f t="shared" si="489"/>
        <v>#N/A</v>
      </c>
      <c r="HW87" s="169" t="e">
        <f t="shared" si="490"/>
        <v>#N/A</v>
      </c>
      <c r="HX87" s="169" t="e">
        <f t="shared" si="491"/>
        <v>#N/A</v>
      </c>
      <c r="HY87" s="169" t="e">
        <f t="shared" si="492"/>
        <v>#N/A</v>
      </c>
      <c r="HZ87" s="169" t="e">
        <f t="shared" si="493"/>
        <v>#N/A</v>
      </c>
      <c r="IA87" s="169" t="e">
        <f t="shared" si="494"/>
        <v>#N/A</v>
      </c>
      <c r="IB87" s="169" t="e">
        <f t="shared" si="495"/>
        <v>#N/A</v>
      </c>
      <c r="IC87" s="169" t="e">
        <f t="shared" si="496"/>
        <v>#N/A</v>
      </c>
      <c r="ID87" s="169" t="e">
        <f t="shared" si="497"/>
        <v>#N/A</v>
      </c>
      <c r="IE87" s="169" t="e">
        <f t="shared" si="498"/>
        <v>#N/A</v>
      </c>
      <c r="IF87" s="169" t="e">
        <f t="shared" si="499"/>
        <v>#N/A</v>
      </c>
      <c r="IG87" s="169" t="e">
        <f t="shared" si="500"/>
        <v>#N/A</v>
      </c>
      <c r="IH87" s="169" t="e">
        <f t="shared" si="501"/>
        <v>#N/A</v>
      </c>
      <c r="II87" s="169" t="e">
        <f t="shared" si="502"/>
        <v>#N/A</v>
      </c>
      <c r="IJ87" s="169" t="e">
        <f t="shared" si="503"/>
        <v>#N/A</v>
      </c>
      <c r="IK87" s="169" t="e">
        <f t="shared" si="504"/>
        <v>#N/A</v>
      </c>
      <c r="IL87" s="169" t="e">
        <f t="shared" si="505"/>
        <v>#N/A</v>
      </c>
      <c r="IM87" s="169" t="e">
        <f t="shared" si="506"/>
        <v>#N/A</v>
      </c>
      <c r="IN87" s="169" t="e">
        <f t="shared" si="507"/>
        <v>#N/A</v>
      </c>
      <c r="IO87" s="169" t="e">
        <f t="shared" si="508"/>
        <v>#N/A</v>
      </c>
      <c r="IP87" s="169" t="e">
        <f t="shared" si="509"/>
        <v>#N/A</v>
      </c>
      <c r="IQ87" s="169" t="e">
        <f t="shared" si="510"/>
        <v>#N/A</v>
      </c>
      <c r="IR87" s="169" t="e">
        <f t="shared" si="511"/>
        <v>#N/A</v>
      </c>
      <c r="IS87" s="169" t="e">
        <f t="shared" si="512"/>
        <v>#N/A</v>
      </c>
      <c r="IT87" s="169" t="e">
        <f t="shared" si="513"/>
        <v>#N/A</v>
      </c>
      <c r="IU87" s="169" t="e">
        <f t="shared" si="514"/>
        <v>#N/A</v>
      </c>
      <c r="IV87" s="169" t="e">
        <f t="shared" si="515"/>
        <v>#N/A</v>
      </c>
      <c r="IW87" s="169" t="e">
        <f t="shared" si="516"/>
        <v>#N/A</v>
      </c>
      <c r="IX87" s="169" t="e">
        <f t="shared" si="517"/>
        <v>#N/A</v>
      </c>
      <c r="IY87" s="169" t="e">
        <f t="shared" si="518"/>
        <v>#N/A</v>
      </c>
      <c r="IZ87" s="169" t="e">
        <f t="shared" si="519"/>
        <v>#N/A</v>
      </c>
      <c r="JA87" s="169" t="e">
        <f t="shared" si="520"/>
        <v>#N/A</v>
      </c>
      <c r="JB87" s="169" t="e">
        <f t="shared" si="521"/>
        <v>#N/A</v>
      </c>
      <c r="JC87" s="169" t="e">
        <f t="shared" si="522"/>
        <v>#N/A</v>
      </c>
      <c r="JD87" s="169" t="e">
        <f t="shared" si="523"/>
        <v>#N/A</v>
      </c>
      <c r="JE87" s="169" t="e">
        <f t="shared" si="524"/>
        <v>#N/A</v>
      </c>
      <c r="JF87" s="169" t="e">
        <f t="shared" si="525"/>
        <v>#N/A</v>
      </c>
      <c r="JG87" s="169" t="e">
        <f t="shared" si="526"/>
        <v>#N/A</v>
      </c>
      <c r="JH87" s="169" t="e">
        <f t="shared" si="527"/>
        <v>#N/A</v>
      </c>
      <c r="JI87" s="169" t="e">
        <f t="shared" si="528"/>
        <v>#N/A</v>
      </c>
      <c r="JJ87" s="169" t="e">
        <f t="shared" si="529"/>
        <v>#N/A</v>
      </c>
      <c r="JK87" s="169" t="e">
        <f t="shared" si="530"/>
        <v>#N/A</v>
      </c>
      <c r="JL87" s="169" t="e">
        <f t="shared" si="531"/>
        <v>#N/A</v>
      </c>
      <c r="JM87" s="169" t="e">
        <f t="shared" si="532"/>
        <v>#N/A</v>
      </c>
      <c r="JN87" s="169" t="e">
        <f t="shared" si="533"/>
        <v>#N/A</v>
      </c>
      <c r="JO87" s="169" t="e">
        <f t="shared" si="534"/>
        <v>#N/A</v>
      </c>
      <c r="JP87" s="169" t="e">
        <f t="shared" si="535"/>
        <v>#N/A</v>
      </c>
      <c r="JQ87" s="169" t="e">
        <f t="shared" si="536"/>
        <v>#N/A</v>
      </c>
      <c r="JR87" s="169" t="e">
        <f t="shared" si="537"/>
        <v>#N/A</v>
      </c>
      <c r="JS87" s="169" t="e">
        <f t="shared" si="538"/>
        <v>#N/A</v>
      </c>
      <c r="JT87" s="169" t="e">
        <f t="shared" si="539"/>
        <v>#N/A</v>
      </c>
      <c r="JU87" s="169" t="e">
        <f t="shared" si="540"/>
        <v>#N/A</v>
      </c>
      <c r="JV87" s="169" t="e">
        <f t="shared" si="541"/>
        <v>#N/A</v>
      </c>
      <c r="JW87" s="169" t="e">
        <f t="shared" si="542"/>
        <v>#N/A</v>
      </c>
      <c r="JX87" s="169" t="e">
        <f t="shared" si="543"/>
        <v>#N/A</v>
      </c>
      <c r="JY87" s="169" t="e">
        <f t="shared" si="544"/>
        <v>#N/A</v>
      </c>
      <c r="JZ87" s="169" t="e">
        <f t="shared" si="545"/>
        <v>#N/A</v>
      </c>
      <c r="KA87" s="169" t="e">
        <f t="shared" si="546"/>
        <v>#N/A</v>
      </c>
      <c r="KB87" s="169" t="e">
        <f t="shared" si="547"/>
        <v>#N/A</v>
      </c>
      <c r="KC87" s="169" t="e">
        <f t="shared" si="548"/>
        <v>#N/A</v>
      </c>
      <c r="KD87" s="169" t="e">
        <f t="shared" si="549"/>
        <v>#N/A</v>
      </c>
      <c r="KE87" s="169" t="e">
        <f t="shared" si="550"/>
        <v>#N/A</v>
      </c>
      <c r="KF87" s="169" t="e">
        <f t="shared" si="551"/>
        <v>#N/A</v>
      </c>
      <c r="KG87" s="169" t="e">
        <f t="shared" si="552"/>
        <v>#N/A</v>
      </c>
      <c r="KH87" s="169" t="e">
        <f t="shared" si="553"/>
        <v>#N/A</v>
      </c>
      <c r="KI87" s="169" t="e">
        <f t="shared" si="554"/>
        <v>#N/A</v>
      </c>
      <c r="KJ87" s="169" t="e">
        <f t="shared" si="555"/>
        <v>#N/A</v>
      </c>
      <c r="KK87" s="169" t="e">
        <f t="shared" si="556"/>
        <v>#N/A</v>
      </c>
      <c r="KL87" s="169" t="e">
        <f t="shared" si="557"/>
        <v>#N/A</v>
      </c>
      <c r="KM87" s="169" t="e">
        <f t="shared" si="558"/>
        <v>#N/A</v>
      </c>
      <c r="KN87" s="169" t="e">
        <f t="shared" si="559"/>
        <v>#N/A</v>
      </c>
      <c r="KO87" s="169" t="e">
        <f t="shared" si="560"/>
        <v>#N/A</v>
      </c>
      <c r="KP87" s="169" t="e">
        <f t="shared" si="561"/>
        <v>#N/A</v>
      </c>
      <c r="KQ87" s="169" t="e">
        <f t="shared" si="562"/>
        <v>#N/A</v>
      </c>
      <c r="KR87" s="169" t="e">
        <f t="shared" si="563"/>
        <v>#N/A</v>
      </c>
      <c r="KS87" s="169" t="e">
        <f t="shared" si="564"/>
        <v>#N/A</v>
      </c>
      <c r="KT87" s="169" t="e">
        <f t="shared" si="565"/>
        <v>#N/A</v>
      </c>
      <c r="KU87" s="169" t="e">
        <f t="shared" si="566"/>
        <v>#N/A</v>
      </c>
      <c r="KV87" s="169" t="e">
        <f t="shared" si="567"/>
        <v>#N/A</v>
      </c>
      <c r="KW87" s="169" t="e">
        <f t="shared" si="568"/>
        <v>#N/A</v>
      </c>
      <c r="KX87" s="169" t="e">
        <f t="shared" si="569"/>
        <v>#N/A</v>
      </c>
      <c r="KY87" s="169" t="e">
        <f t="shared" si="570"/>
        <v>#N/A</v>
      </c>
      <c r="KZ87" s="169" t="e">
        <f t="shared" si="571"/>
        <v>#N/A</v>
      </c>
      <c r="LA87" s="169" t="e">
        <f t="shared" si="572"/>
        <v>#N/A</v>
      </c>
      <c r="LB87" s="169" t="e">
        <f t="shared" si="573"/>
        <v>#N/A</v>
      </c>
      <c r="LC87" s="169" t="e">
        <f t="shared" si="574"/>
        <v>#N/A</v>
      </c>
      <c r="LD87" s="169" t="e">
        <f t="shared" si="575"/>
        <v>#N/A</v>
      </c>
      <c r="LE87" s="169" t="e">
        <f t="shared" si="576"/>
        <v>#N/A</v>
      </c>
      <c r="LF87" s="169" t="e">
        <f t="shared" si="577"/>
        <v>#N/A</v>
      </c>
      <c r="LG87" s="169" t="e">
        <f t="shared" si="578"/>
        <v>#N/A</v>
      </c>
      <c r="LH87" s="169" t="e">
        <f t="shared" si="579"/>
        <v>#N/A</v>
      </c>
      <c r="LI87" s="169" t="e">
        <f t="shared" si="580"/>
        <v>#N/A</v>
      </c>
      <c r="LJ87" s="169" t="e">
        <f t="shared" si="581"/>
        <v>#N/A</v>
      </c>
      <c r="LK87" s="169" t="e">
        <f t="shared" si="582"/>
        <v>#N/A</v>
      </c>
      <c r="LL87" s="169" t="e">
        <f t="shared" si="583"/>
        <v>#N/A</v>
      </c>
      <c r="LM87" s="169" t="e">
        <f t="shared" si="584"/>
        <v>#N/A</v>
      </c>
      <c r="LN87" s="169" t="e">
        <f t="shared" si="585"/>
        <v>#N/A</v>
      </c>
      <c r="LO87" s="169" t="e">
        <f t="shared" si="586"/>
        <v>#N/A</v>
      </c>
      <c r="LP87" s="169" t="e">
        <f t="shared" si="587"/>
        <v>#N/A</v>
      </c>
      <c r="LQ87" s="169" t="e">
        <f t="shared" si="588"/>
        <v>#N/A</v>
      </c>
      <c r="LR87" s="169" t="e">
        <f t="shared" si="589"/>
        <v>#N/A</v>
      </c>
      <c r="LS87" s="169" t="e">
        <f t="shared" si="590"/>
        <v>#N/A</v>
      </c>
      <c r="LT87" s="169" t="e">
        <f t="shared" si="591"/>
        <v>#N/A</v>
      </c>
      <c r="LU87" s="169" t="e">
        <f t="shared" si="592"/>
        <v>#N/A</v>
      </c>
      <c r="LV87" s="169" t="e">
        <f t="shared" si="593"/>
        <v>#N/A</v>
      </c>
      <c r="LW87" s="169" t="e">
        <f t="shared" si="594"/>
        <v>#N/A</v>
      </c>
      <c r="LX87" s="169" t="e">
        <f t="shared" si="595"/>
        <v>#N/A</v>
      </c>
      <c r="LY87" s="169" t="e">
        <f t="shared" si="596"/>
        <v>#N/A</v>
      </c>
      <c r="LZ87" s="169" t="e">
        <f t="shared" si="597"/>
        <v>#N/A</v>
      </c>
      <c r="MA87" s="169" t="e">
        <f t="shared" si="598"/>
        <v>#N/A</v>
      </c>
      <c r="MB87" s="169" t="e">
        <f t="shared" si="599"/>
        <v>#N/A</v>
      </c>
      <c r="MC87" s="169" t="e">
        <f t="shared" si="600"/>
        <v>#N/A</v>
      </c>
      <c r="MD87" s="169" t="e">
        <f t="shared" si="601"/>
        <v>#N/A</v>
      </c>
      <c r="ME87" s="169" t="e">
        <f t="shared" si="602"/>
        <v>#N/A</v>
      </c>
      <c r="MF87" s="169" t="e">
        <f t="shared" si="603"/>
        <v>#N/A</v>
      </c>
      <c r="MG87" s="169" t="e">
        <f t="shared" si="604"/>
        <v>#N/A</v>
      </c>
      <c r="MH87" s="169" t="e">
        <f t="shared" si="605"/>
        <v>#N/A</v>
      </c>
      <c r="MI87" s="169" t="e">
        <f t="shared" si="606"/>
        <v>#N/A</v>
      </c>
      <c r="MJ87" s="169" t="e">
        <f t="shared" si="607"/>
        <v>#N/A</v>
      </c>
      <c r="MK87" s="169" t="e">
        <f t="shared" si="608"/>
        <v>#N/A</v>
      </c>
      <c r="ML87" s="169" t="e">
        <f t="shared" si="609"/>
        <v>#N/A</v>
      </c>
      <c r="MM87" s="169" t="e">
        <f t="shared" si="610"/>
        <v>#N/A</v>
      </c>
      <c r="MN87" s="169" t="e">
        <f t="shared" si="611"/>
        <v>#N/A</v>
      </c>
      <c r="MO87" s="169" t="e">
        <f t="shared" si="612"/>
        <v>#N/A</v>
      </c>
      <c r="MP87" s="169" t="e">
        <f t="shared" si="613"/>
        <v>#N/A</v>
      </c>
      <c r="MQ87" s="169" t="e">
        <f t="shared" si="614"/>
        <v>#N/A</v>
      </c>
      <c r="MR87" s="169" t="e">
        <f t="shared" si="615"/>
        <v>#N/A</v>
      </c>
      <c r="MS87" s="169" t="e">
        <f t="shared" si="616"/>
        <v>#N/A</v>
      </c>
      <c r="MT87" s="169" t="e">
        <f t="shared" si="617"/>
        <v>#N/A</v>
      </c>
      <c r="MU87" s="169" t="e">
        <f t="shared" si="618"/>
        <v>#N/A</v>
      </c>
      <c r="MV87" s="169" t="e">
        <f t="shared" si="619"/>
        <v>#N/A</v>
      </c>
      <c r="MW87" s="169" t="e">
        <f t="shared" si="620"/>
        <v>#N/A</v>
      </c>
      <c r="MX87" s="169" t="e">
        <f t="shared" si="621"/>
        <v>#N/A</v>
      </c>
      <c r="MY87" s="169" t="e">
        <f t="shared" si="622"/>
        <v>#N/A</v>
      </c>
      <c r="MZ87" s="169" t="e">
        <f t="shared" si="623"/>
        <v>#N/A</v>
      </c>
      <c r="NA87" s="169" t="e">
        <f t="shared" si="624"/>
        <v>#N/A</v>
      </c>
      <c r="NB87" s="169" t="e">
        <f t="shared" si="625"/>
        <v>#N/A</v>
      </c>
      <c r="NC87" s="169" t="e">
        <f t="shared" si="626"/>
        <v>#N/A</v>
      </c>
      <c r="ND87" s="169" t="e">
        <f t="shared" si="627"/>
        <v>#N/A</v>
      </c>
      <c r="NE87" s="169" t="e">
        <f t="shared" si="628"/>
        <v>#N/A</v>
      </c>
      <c r="NF87" s="169" t="e">
        <f t="shared" si="629"/>
        <v>#N/A</v>
      </c>
      <c r="NG87" s="169" t="e">
        <f t="shared" si="630"/>
        <v>#N/A</v>
      </c>
      <c r="NH87" s="169" t="e">
        <f t="shared" si="631"/>
        <v>#N/A</v>
      </c>
      <c r="NI87" s="169" t="e">
        <f t="shared" si="632"/>
        <v>#N/A</v>
      </c>
      <c r="NJ87" s="169" t="e">
        <f t="shared" si="633"/>
        <v>#N/A</v>
      </c>
      <c r="NK87" s="169" t="e">
        <f t="shared" si="634"/>
        <v>#N/A</v>
      </c>
      <c r="NL87" s="169" t="e">
        <f t="shared" si="635"/>
        <v>#N/A</v>
      </c>
      <c r="NM87" s="169" t="e">
        <f t="shared" si="636"/>
        <v>#N/A</v>
      </c>
      <c r="NN87" s="169" t="e">
        <f t="shared" si="637"/>
        <v>#N/A</v>
      </c>
      <c r="NO87" s="169" t="e">
        <f t="shared" si="638"/>
        <v>#N/A</v>
      </c>
      <c r="NP87" s="169" t="e">
        <f t="shared" si="639"/>
        <v>#N/A</v>
      </c>
      <c r="NQ87" s="169" t="e">
        <f t="shared" si="640"/>
        <v>#N/A</v>
      </c>
      <c r="NR87" s="169" t="e">
        <f t="shared" si="641"/>
        <v>#N/A</v>
      </c>
      <c r="NS87" s="169" t="e">
        <f t="shared" si="642"/>
        <v>#N/A</v>
      </c>
      <c r="NT87" s="169" t="e">
        <f t="shared" si="643"/>
        <v>#N/A</v>
      </c>
      <c r="NU87" s="169" t="e">
        <f t="shared" si="644"/>
        <v>#N/A</v>
      </c>
      <c r="NV87" s="169" t="e">
        <f t="shared" si="645"/>
        <v>#N/A</v>
      </c>
      <c r="NW87" s="169" t="e">
        <f t="shared" si="646"/>
        <v>#N/A</v>
      </c>
      <c r="NX87" s="169" t="e">
        <f t="shared" si="647"/>
        <v>#N/A</v>
      </c>
      <c r="NY87" s="169" t="e">
        <f t="shared" si="648"/>
        <v>#N/A</v>
      </c>
      <c r="NZ87" s="169" t="e">
        <f t="shared" si="649"/>
        <v>#N/A</v>
      </c>
      <c r="OA87" s="169" t="e">
        <f t="shared" si="650"/>
        <v>#N/A</v>
      </c>
      <c r="OB87" s="169" t="e">
        <f t="shared" si="651"/>
        <v>#N/A</v>
      </c>
      <c r="OC87" s="169" t="e">
        <f t="shared" si="652"/>
        <v>#N/A</v>
      </c>
      <c r="OD87" s="169" t="e">
        <f t="shared" si="653"/>
        <v>#N/A</v>
      </c>
      <c r="OE87" s="169" t="e">
        <f t="shared" si="654"/>
        <v>#N/A</v>
      </c>
      <c r="OF87" s="169" t="e">
        <f t="shared" si="655"/>
        <v>#N/A</v>
      </c>
      <c r="OG87" s="169" t="e">
        <f t="shared" si="656"/>
        <v>#N/A</v>
      </c>
      <c r="OH87" s="169" t="e">
        <f t="shared" si="657"/>
        <v>#N/A</v>
      </c>
      <c r="OI87" s="169" t="e">
        <f t="shared" si="658"/>
        <v>#N/A</v>
      </c>
      <c r="OJ87" s="169" t="e">
        <f t="shared" si="659"/>
        <v>#N/A</v>
      </c>
      <c r="OK87" s="169" t="e">
        <f t="shared" si="660"/>
        <v>#N/A</v>
      </c>
      <c r="OL87" s="169" t="e">
        <f t="shared" si="661"/>
        <v>#N/A</v>
      </c>
      <c r="OM87" s="169" t="e">
        <f t="shared" si="662"/>
        <v>#N/A</v>
      </c>
      <c r="ON87" s="169" t="e">
        <f t="shared" si="663"/>
        <v>#N/A</v>
      </c>
      <c r="OO87" s="169" t="e">
        <f t="shared" si="664"/>
        <v>#N/A</v>
      </c>
      <c r="OP87" s="169" t="e">
        <f t="shared" si="665"/>
        <v>#N/A</v>
      </c>
      <c r="OQ87" s="169" t="e">
        <f t="shared" si="666"/>
        <v>#N/A</v>
      </c>
      <c r="OR87" s="169" t="e">
        <f t="shared" si="667"/>
        <v>#N/A</v>
      </c>
      <c r="OS87" s="169" t="e">
        <f t="shared" si="668"/>
        <v>#N/A</v>
      </c>
      <c r="OT87" s="169" t="e">
        <f t="shared" si="669"/>
        <v>#N/A</v>
      </c>
      <c r="OU87" s="169" t="e">
        <f t="shared" si="670"/>
        <v>#N/A</v>
      </c>
      <c r="OV87" s="169" t="e">
        <f t="shared" si="671"/>
        <v>#N/A</v>
      </c>
      <c r="OW87" s="169" t="e">
        <f t="shared" si="672"/>
        <v>#N/A</v>
      </c>
      <c r="OX87" s="169" t="e">
        <f t="shared" si="673"/>
        <v>#N/A</v>
      </c>
      <c r="OY87" s="169" t="e">
        <f t="shared" si="674"/>
        <v>#N/A</v>
      </c>
      <c r="OZ87" s="169" t="e">
        <f t="shared" si="675"/>
        <v>#N/A</v>
      </c>
      <c r="PA87" s="169" t="e">
        <f t="shared" si="676"/>
        <v>#N/A</v>
      </c>
      <c r="PB87" s="169" t="e">
        <f t="shared" si="677"/>
        <v>#N/A</v>
      </c>
      <c r="PC87" s="169" t="e">
        <f t="shared" si="678"/>
        <v>#N/A</v>
      </c>
      <c r="PD87" s="169" t="e">
        <f t="shared" si="679"/>
        <v>#N/A</v>
      </c>
      <c r="PE87" s="169" t="e">
        <f t="shared" si="680"/>
        <v>#N/A</v>
      </c>
      <c r="PF87" s="169" t="e">
        <f t="shared" si="681"/>
        <v>#N/A</v>
      </c>
      <c r="PG87" s="169" t="e">
        <f t="shared" si="682"/>
        <v>#N/A</v>
      </c>
      <c r="PH87" s="169" t="e">
        <f t="shared" si="683"/>
        <v>#N/A</v>
      </c>
    </row>
    <row r="88" spans="1:424" hidden="1" x14ac:dyDescent="0.75">
      <c r="A88" s="4">
        <v>85</v>
      </c>
      <c r="B88" s="96" t="str">
        <f t="shared" si="684"/>
        <v/>
      </c>
      <c r="C88" s="95"/>
      <c r="D88" s="96" t="str">
        <f t="shared" si="685"/>
        <v/>
      </c>
      <c r="E88" s="124" t="str">
        <f t="shared" si="480"/>
        <v/>
      </c>
      <c r="F88" s="124" t="str">
        <f t="shared" si="481"/>
        <v/>
      </c>
      <c r="G88" s="73" t="str">
        <f t="shared" si="686"/>
        <v/>
      </c>
      <c r="H88" s="23"/>
      <c r="I88" s="57"/>
      <c r="J88" s="280"/>
      <c r="K88" s="74" t="str">
        <f>IF(AND(B88&gt;0,C88&gt;0,D88&gt;0),IF(ISBLANK(J88),IF(ISBLANK(H88),"",(D88-B88)*VLOOKUP(H88,VLookups!$A$4:$B$13,2,FALSE)),J88),"")</f>
        <v/>
      </c>
      <c r="L88" s="75" t="str">
        <f t="shared" si="482"/>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687"/>
        <v/>
      </c>
      <c r="W88" s="49" t="str">
        <f t="shared" si="688"/>
        <v/>
      </c>
      <c r="X88" s="49" t="str">
        <f t="shared" si="710"/>
        <v/>
      </c>
      <c r="Y88" s="49" t="str">
        <f t="shared" si="710"/>
        <v/>
      </c>
      <c r="Z88" s="49" t="str">
        <f t="shared" si="710"/>
        <v/>
      </c>
      <c r="AA88" s="49" t="str">
        <f t="shared" si="710"/>
        <v/>
      </c>
      <c r="AB88" s="49" t="str">
        <f t="shared" si="710"/>
        <v/>
      </c>
      <c r="AC88" s="49" t="str">
        <f t="shared" si="710"/>
        <v/>
      </c>
      <c r="AD88" s="49" t="str">
        <f t="shared" si="710"/>
        <v/>
      </c>
      <c r="AE88" s="49" t="str">
        <f t="shared" si="710"/>
        <v/>
      </c>
      <c r="AF88" s="49" t="str">
        <f t="shared" si="710"/>
        <v/>
      </c>
      <c r="AG88" s="49" t="str">
        <f t="shared" si="710"/>
        <v/>
      </c>
      <c r="AH88" s="49" t="str">
        <f t="shared" si="710"/>
        <v/>
      </c>
      <c r="AI88" s="49" t="str">
        <f t="shared" si="710"/>
        <v/>
      </c>
      <c r="AJ88" s="49" t="str">
        <f t="shared" si="710"/>
        <v/>
      </c>
      <c r="AK88" s="49" t="str">
        <f t="shared" si="710"/>
        <v/>
      </c>
      <c r="AL88" s="49" t="str">
        <f t="shared" si="710"/>
        <v/>
      </c>
      <c r="AM88" s="49" t="str">
        <f t="shared" si="710"/>
        <v/>
      </c>
      <c r="AN88" s="49" t="str">
        <f t="shared" si="710"/>
        <v/>
      </c>
      <c r="AO88" s="49" t="str">
        <f t="shared" si="710"/>
        <v/>
      </c>
      <c r="AP88" s="49" t="str">
        <f t="shared" si="710"/>
        <v/>
      </c>
      <c r="AQ88" s="49" t="str">
        <f t="shared" si="710"/>
        <v/>
      </c>
      <c r="AR88" s="49" t="str">
        <f t="shared" si="710"/>
        <v/>
      </c>
      <c r="AS88" s="49" t="str">
        <f t="shared" si="710"/>
        <v/>
      </c>
      <c r="AT88" s="49" t="str">
        <f t="shared" si="710"/>
        <v/>
      </c>
      <c r="AU88" s="49" t="str">
        <f t="shared" si="710"/>
        <v/>
      </c>
      <c r="AV88" s="49" t="str">
        <f t="shared" si="710"/>
        <v/>
      </c>
      <c r="AW88" s="49" t="str">
        <f t="shared" si="710"/>
        <v/>
      </c>
      <c r="AX88" s="49" t="str">
        <f t="shared" si="710"/>
        <v/>
      </c>
      <c r="AY88" s="49" t="str">
        <f t="shared" si="710"/>
        <v/>
      </c>
      <c r="AZ88" s="49" t="str">
        <f t="shared" si="710"/>
        <v/>
      </c>
      <c r="BA88" s="49" t="str">
        <f t="shared" si="710"/>
        <v/>
      </c>
      <c r="BB88" s="49" t="str">
        <f t="shared" si="710"/>
        <v/>
      </c>
      <c r="BC88" s="49" t="str">
        <f t="shared" si="710"/>
        <v/>
      </c>
      <c r="BD88" s="49" t="str">
        <f t="shared" si="710"/>
        <v/>
      </c>
      <c r="BE88" s="49" t="str">
        <f t="shared" si="710"/>
        <v/>
      </c>
      <c r="BF88" s="49" t="str">
        <f t="shared" si="710"/>
        <v/>
      </c>
      <c r="BG88" s="49" t="str">
        <f t="shared" si="710"/>
        <v/>
      </c>
      <c r="BH88" s="49" t="str">
        <f t="shared" si="710"/>
        <v/>
      </c>
      <c r="BI88" s="49" t="str">
        <f t="shared" si="710"/>
        <v/>
      </c>
      <c r="BJ88" s="49" t="str">
        <f t="shared" si="710"/>
        <v/>
      </c>
      <c r="BK88" s="49" t="str">
        <f t="shared" si="710"/>
        <v/>
      </c>
      <c r="BL88" s="49" t="str">
        <f t="shared" si="710"/>
        <v/>
      </c>
      <c r="BM88" s="49" t="str">
        <f t="shared" si="710"/>
        <v/>
      </c>
      <c r="BN88" s="49" t="str">
        <f t="shared" si="710"/>
        <v/>
      </c>
      <c r="BO88" s="49" t="str">
        <f t="shared" si="710"/>
        <v/>
      </c>
      <c r="BP88" s="49" t="str">
        <f t="shared" si="710"/>
        <v/>
      </c>
      <c r="BQ88" s="49" t="str">
        <f t="shared" si="710"/>
        <v/>
      </c>
      <c r="BR88" s="49" t="str">
        <f t="shared" si="710"/>
        <v/>
      </c>
      <c r="BS88" s="49" t="str">
        <f t="shared" si="710"/>
        <v/>
      </c>
      <c r="BT88" s="49" t="str">
        <f t="shared" si="710"/>
        <v/>
      </c>
      <c r="BU88" s="49" t="str">
        <f t="shared" si="710"/>
        <v/>
      </c>
      <c r="BV88" s="49" t="str">
        <f t="shared" si="710"/>
        <v/>
      </c>
      <c r="BW88" s="49" t="str">
        <f t="shared" si="710"/>
        <v/>
      </c>
      <c r="BX88" s="49" t="str">
        <f t="shared" si="710"/>
        <v/>
      </c>
      <c r="BY88" s="49" t="str">
        <f t="shared" si="710"/>
        <v/>
      </c>
      <c r="BZ88" s="49" t="str">
        <f t="shared" si="710"/>
        <v/>
      </c>
      <c r="CA88" s="49" t="str">
        <f t="shared" si="710"/>
        <v/>
      </c>
      <c r="CB88" s="49" t="str">
        <f t="shared" si="710"/>
        <v/>
      </c>
      <c r="CC88" s="49" t="str">
        <f t="shared" si="710"/>
        <v/>
      </c>
      <c r="CD88" s="49" t="str">
        <f t="shared" si="710"/>
        <v/>
      </c>
      <c r="CE88" s="49" t="str">
        <f t="shared" si="710"/>
        <v/>
      </c>
      <c r="CF88" s="49" t="str">
        <f t="shared" si="710"/>
        <v/>
      </c>
      <c r="CG88" s="49" t="str">
        <f t="shared" si="710"/>
        <v/>
      </c>
      <c r="CH88" s="49" t="str">
        <f t="shared" si="710"/>
        <v/>
      </c>
      <c r="CI88" s="49" t="str">
        <f t="shared" si="710"/>
        <v/>
      </c>
      <c r="CJ88" s="49" t="str">
        <f t="shared" si="708"/>
        <v/>
      </c>
      <c r="CK88" s="49" t="str">
        <f t="shared" si="708"/>
        <v/>
      </c>
      <c r="CL88" s="49" t="str">
        <f t="shared" si="708"/>
        <v/>
      </c>
      <c r="CM88" s="49" t="str">
        <f t="shared" si="708"/>
        <v/>
      </c>
      <c r="CN88" s="49" t="str">
        <f t="shared" si="708"/>
        <v/>
      </c>
      <c r="CO88" s="49" t="str">
        <f t="shared" si="708"/>
        <v/>
      </c>
      <c r="CP88" s="49" t="str">
        <f t="shared" si="708"/>
        <v/>
      </c>
      <c r="CQ88" s="49" t="str">
        <f t="shared" si="708"/>
        <v/>
      </c>
      <c r="CR88" s="49" t="str">
        <f t="shared" si="708"/>
        <v/>
      </c>
      <c r="CS88" s="49" t="str">
        <f t="shared" si="708"/>
        <v/>
      </c>
      <c r="CT88" s="49" t="str">
        <f t="shared" si="708"/>
        <v/>
      </c>
      <c r="CU88" s="49" t="str">
        <f t="shared" si="708"/>
        <v/>
      </c>
      <c r="CV88" s="49" t="str">
        <f t="shared" si="708"/>
        <v/>
      </c>
      <c r="CW88" s="49" t="str">
        <f t="shared" si="708"/>
        <v/>
      </c>
      <c r="CX88" s="49" t="str">
        <f t="shared" si="708"/>
        <v/>
      </c>
      <c r="CY88" s="49" t="str">
        <f t="shared" si="708"/>
        <v/>
      </c>
      <c r="CZ88" s="49" t="str">
        <f t="shared" si="708"/>
        <v/>
      </c>
      <c r="DA88" s="49" t="str">
        <f t="shared" si="708"/>
        <v/>
      </c>
      <c r="DB88" s="49" t="str">
        <f t="shared" si="708"/>
        <v/>
      </c>
      <c r="DC88" s="49" t="str">
        <f t="shared" si="708"/>
        <v/>
      </c>
      <c r="DD88" s="49" t="str">
        <f t="shared" si="708"/>
        <v/>
      </c>
      <c r="DE88" s="49" t="str">
        <f t="shared" si="708"/>
        <v/>
      </c>
      <c r="DF88" s="49" t="str">
        <f t="shared" si="708"/>
        <v/>
      </c>
      <c r="DG88" s="49" t="str">
        <f t="shared" si="708"/>
        <v/>
      </c>
      <c r="DH88" s="49" t="str">
        <f t="shared" si="708"/>
        <v/>
      </c>
      <c r="DI88" s="49" t="str">
        <f t="shared" si="708"/>
        <v/>
      </c>
      <c r="DJ88" s="49" t="str">
        <f t="shared" si="708"/>
        <v/>
      </c>
      <c r="DK88" s="49" t="str">
        <f t="shared" si="708"/>
        <v/>
      </c>
      <c r="DL88" s="49" t="str">
        <f t="shared" si="708"/>
        <v/>
      </c>
      <c r="DM88" s="49" t="str">
        <f t="shared" si="708"/>
        <v/>
      </c>
      <c r="DN88" s="49" t="str">
        <f t="shared" si="708"/>
        <v/>
      </c>
      <c r="DO88" s="49" t="str">
        <f t="shared" si="708"/>
        <v/>
      </c>
      <c r="DP88" s="49" t="str">
        <f t="shared" si="708"/>
        <v/>
      </c>
      <c r="DQ88" s="49" t="str">
        <f t="shared" si="708"/>
        <v/>
      </c>
      <c r="DR88" s="49" t="str">
        <f t="shared" si="708"/>
        <v/>
      </c>
      <c r="DS88" s="183" t="str">
        <f t="shared" si="690"/>
        <v/>
      </c>
      <c r="DT88" s="49" t="str">
        <f t="shared" si="691"/>
        <v/>
      </c>
      <c r="DU88" s="49" t="str">
        <f t="shared" si="711"/>
        <v/>
      </c>
      <c r="DV88" s="49" t="str">
        <f t="shared" si="711"/>
        <v/>
      </c>
      <c r="DW88" s="49" t="str">
        <f t="shared" si="711"/>
        <v/>
      </c>
      <c r="DX88" s="49" t="str">
        <f t="shared" si="711"/>
        <v/>
      </c>
      <c r="DY88" s="49" t="str">
        <f t="shared" si="711"/>
        <v/>
      </c>
      <c r="DZ88" s="49" t="str">
        <f t="shared" si="711"/>
        <v/>
      </c>
      <c r="EA88" s="49" t="str">
        <f t="shared" si="711"/>
        <v/>
      </c>
      <c r="EB88" s="49" t="str">
        <f t="shared" si="711"/>
        <v/>
      </c>
      <c r="EC88" s="49" t="str">
        <f t="shared" si="711"/>
        <v/>
      </c>
      <c r="ED88" s="49" t="str">
        <f t="shared" si="711"/>
        <v/>
      </c>
      <c r="EE88" s="49" t="str">
        <f t="shared" si="711"/>
        <v/>
      </c>
      <c r="EF88" s="49" t="str">
        <f t="shared" si="711"/>
        <v/>
      </c>
      <c r="EG88" s="49" t="str">
        <f t="shared" si="711"/>
        <v/>
      </c>
      <c r="EH88" s="49" t="str">
        <f t="shared" si="711"/>
        <v/>
      </c>
      <c r="EI88" s="49" t="str">
        <f t="shared" si="711"/>
        <v/>
      </c>
      <c r="EJ88" s="49" t="str">
        <f t="shared" si="711"/>
        <v/>
      </c>
      <c r="EK88" s="49" t="str">
        <f t="shared" si="711"/>
        <v/>
      </c>
      <c r="EL88" s="49" t="str">
        <f t="shared" si="711"/>
        <v/>
      </c>
      <c r="EM88" s="49" t="str">
        <f t="shared" si="711"/>
        <v/>
      </c>
      <c r="EN88" s="49" t="str">
        <f t="shared" si="711"/>
        <v/>
      </c>
      <c r="EO88" s="49" t="str">
        <f t="shared" si="711"/>
        <v/>
      </c>
      <c r="EP88" s="49" t="str">
        <f t="shared" si="711"/>
        <v/>
      </c>
      <c r="EQ88" s="49" t="str">
        <f t="shared" si="711"/>
        <v/>
      </c>
      <c r="ER88" s="49" t="str">
        <f t="shared" si="711"/>
        <v/>
      </c>
      <c r="ES88" s="49" t="str">
        <f t="shared" si="711"/>
        <v/>
      </c>
      <c r="ET88" s="49" t="str">
        <f t="shared" si="711"/>
        <v/>
      </c>
      <c r="EU88" s="49" t="str">
        <f t="shared" si="711"/>
        <v/>
      </c>
      <c r="EV88" s="49" t="str">
        <f t="shared" si="711"/>
        <v/>
      </c>
      <c r="EW88" s="49" t="str">
        <f t="shared" si="711"/>
        <v/>
      </c>
      <c r="EX88" s="49" t="str">
        <f t="shared" si="711"/>
        <v/>
      </c>
      <c r="EY88" s="49" t="str">
        <f t="shared" si="711"/>
        <v/>
      </c>
      <c r="EZ88" s="49" t="str">
        <f t="shared" si="711"/>
        <v/>
      </c>
      <c r="FA88" s="49" t="str">
        <f t="shared" si="711"/>
        <v/>
      </c>
      <c r="FB88" s="49" t="str">
        <f t="shared" si="711"/>
        <v/>
      </c>
      <c r="FC88" s="49" t="str">
        <f t="shared" si="711"/>
        <v/>
      </c>
      <c r="FD88" s="49" t="str">
        <f t="shared" si="711"/>
        <v/>
      </c>
      <c r="FE88" s="49" t="str">
        <f t="shared" si="711"/>
        <v/>
      </c>
      <c r="FF88" s="49" t="str">
        <f t="shared" si="711"/>
        <v/>
      </c>
      <c r="FG88" s="49" t="str">
        <f t="shared" si="711"/>
        <v/>
      </c>
      <c r="FH88" s="49" t="str">
        <f t="shared" si="711"/>
        <v/>
      </c>
      <c r="FI88" s="49" t="str">
        <f t="shared" si="711"/>
        <v/>
      </c>
      <c r="FJ88" s="49" t="str">
        <f t="shared" si="711"/>
        <v/>
      </c>
      <c r="FK88" s="49" t="str">
        <f t="shared" si="711"/>
        <v/>
      </c>
      <c r="FL88" s="49" t="str">
        <f t="shared" si="711"/>
        <v/>
      </c>
      <c r="FM88" s="49" t="str">
        <f t="shared" si="711"/>
        <v/>
      </c>
      <c r="FN88" s="49" t="str">
        <f t="shared" si="711"/>
        <v/>
      </c>
      <c r="FO88" s="49" t="str">
        <f t="shared" si="711"/>
        <v/>
      </c>
      <c r="FP88" s="49" t="str">
        <f t="shared" si="711"/>
        <v/>
      </c>
      <c r="FQ88" s="49" t="str">
        <f t="shared" si="711"/>
        <v/>
      </c>
      <c r="FR88" s="49" t="str">
        <f t="shared" si="711"/>
        <v/>
      </c>
      <c r="FS88" s="49" t="str">
        <f t="shared" si="711"/>
        <v/>
      </c>
      <c r="FT88" s="49" t="str">
        <f t="shared" si="711"/>
        <v/>
      </c>
      <c r="FU88" s="49" t="str">
        <f t="shared" si="711"/>
        <v/>
      </c>
      <c r="FV88" s="49" t="str">
        <f t="shared" si="711"/>
        <v/>
      </c>
      <c r="FW88" s="49" t="str">
        <f t="shared" si="711"/>
        <v/>
      </c>
      <c r="FX88" s="49" t="str">
        <f t="shared" si="711"/>
        <v/>
      </c>
      <c r="FY88" s="49" t="str">
        <f t="shared" si="711"/>
        <v/>
      </c>
      <c r="FZ88" s="49" t="str">
        <f t="shared" si="711"/>
        <v/>
      </c>
      <c r="GA88" s="49" t="str">
        <f t="shared" si="711"/>
        <v/>
      </c>
      <c r="GB88" s="49" t="str">
        <f t="shared" si="711"/>
        <v/>
      </c>
      <c r="GC88" s="49" t="str">
        <f t="shared" si="711"/>
        <v/>
      </c>
      <c r="GD88" s="49" t="str">
        <f t="shared" si="711"/>
        <v/>
      </c>
      <c r="GE88" s="49" t="str">
        <f t="shared" si="711"/>
        <v/>
      </c>
      <c r="GF88" s="49" t="str">
        <f t="shared" si="711"/>
        <v/>
      </c>
      <c r="GG88" s="49" t="str">
        <f t="shared" si="709"/>
        <v/>
      </c>
      <c r="GH88" s="49" t="str">
        <f t="shared" si="709"/>
        <v/>
      </c>
      <c r="GI88" s="49" t="str">
        <f t="shared" si="709"/>
        <v/>
      </c>
      <c r="GJ88" s="49" t="str">
        <f t="shared" si="709"/>
        <v/>
      </c>
      <c r="GK88" s="49" t="str">
        <f t="shared" si="709"/>
        <v/>
      </c>
      <c r="GL88" s="49" t="str">
        <f t="shared" si="709"/>
        <v/>
      </c>
      <c r="GM88" s="49" t="str">
        <f t="shared" si="709"/>
        <v/>
      </c>
      <c r="GN88" s="49" t="str">
        <f t="shared" si="709"/>
        <v/>
      </c>
      <c r="GO88" s="49" t="str">
        <f t="shared" si="709"/>
        <v/>
      </c>
      <c r="GP88" s="49" t="str">
        <f t="shared" si="709"/>
        <v/>
      </c>
      <c r="GQ88" s="49" t="str">
        <f t="shared" si="709"/>
        <v/>
      </c>
      <c r="GR88" s="49" t="str">
        <f t="shared" si="709"/>
        <v/>
      </c>
      <c r="GS88" s="49" t="str">
        <f t="shared" si="709"/>
        <v/>
      </c>
      <c r="GT88" s="49" t="str">
        <f t="shared" si="709"/>
        <v/>
      </c>
      <c r="GU88" s="49" t="str">
        <f t="shared" si="709"/>
        <v/>
      </c>
      <c r="GV88" s="49" t="str">
        <f t="shared" si="709"/>
        <v/>
      </c>
      <c r="GW88" s="49" t="str">
        <f t="shared" si="709"/>
        <v/>
      </c>
      <c r="GX88" s="49" t="str">
        <f t="shared" si="709"/>
        <v/>
      </c>
      <c r="GY88" s="49" t="str">
        <f t="shared" si="709"/>
        <v/>
      </c>
      <c r="GZ88" s="49" t="str">
        <f t="shared" si="709"/>
        <v/>
      </c>
      <c r="HA88" s="49" t="str">
        <f t="shared" si="709"/>
        <v/>
      </c>
      <c r="HB88" s="49" t="str">
        <f t="shared" si="709"/>
        <v/>
      </c>
      <c r="HC88" s="49" t="str">
        <f t="shared" si="709"/>
        <v/>
      </c>
      <c r="HD88" s="49" t="str">
        <f t="shared" si="709"/>
        <v/>
      </c>
      <c r="HE88" s="49" t="str">
        <f t="shared" si="709"/>
        <v/>
      </c>
      <c r="HF88" s="49" t="str">
        <f t="shared" si="709"/>
        <v/>
      </c>
      <c r="HG88" s="49" t="str">
        <f t="shared" si="709"/>
        <v/>
      </c>
      <c r="HH88" s="49" t="str">
        <f t="shared" si="709"/>
        <v/>
      </c>
      <c r="HI88" s="49" t="str">
        <f t="shared" si="709"/>
        <v/>
      </c>
      <c r="HJ88" s="49" t="str">
        <f t="shared" si="709"/>
        <v/>
      </c>
      <c r="HK88" s="49" t="str">
        <f t="shared" si="709"/>
        <v/>
      </c>
      <c r="HL88" s="49" t="str">
        <f t="shared" si="709"/>
        <v/>
      </c>
      <c r="HM88" s="49" t="str">
        <f t="shared" si="709"/>
        <v/>
      </c>
      <c r="HN88" s="49" t="str">
        <f t="shared" si="709"/>
        <v/>
      </c>
      <c r="HO88" s="49" t="str">
        <f t="shared" si="709"/>
        <v/>
      </c>
      <c r="HP88" s="169" t="e">
        <f t="shared" si="483"/>
        <v>#N/A</v>
      </c>
      <c r="HQ88" s="169" t="e">
        <f t="shared" si="484"/>
        <v>#N/A</v>
      </c>
      <c r="HR88" s="169" t="e">
        <f t="shared" si="485"/>
        <v>#N/A</v>
      </c>
      <c r="HS88" s="169" t="e">
        <f t="shared" si="486"/>
        <v>#N/A</v>
      </c>
      <c r="HT88" s="169" t="e">
        <f t="shared" si="487"/>
        <v>#N/A</v>
      </c>
      <c r="HU88" s="169" t="e">
        <f t="shared" si="488"/>
        <v>#N/A</v>
      </c>
      <c r="HV88" s="169" t="e">
        <f t="shared" si="489"/>
        <v>#N/A</v>
      </c>
      <c r="HW88" s="169" t="e">
        <f t="shared" si="490"/>
        <v>#N/A</v>
      </c>
      <c r="HX88" s="169" t="e">
        <f t="shared" si="491"/>
        <v>#N/A</v>
      </c>
      <c r="HY88" s="169" t="e">
        <f t="shared" si="492"/>
        <v>#N/A</v>
      </c>
      <c r="HZ88" s="169" t="e">
        <f t="shared" si="493"/>
        <v>#N/A</v>
      </c>
      <c r="IA88" s="169" t="e">
        <f t="shared" si="494"/>
        <v>#N/A</v>
      </c>
      <c r="IB88" s="169" t="e">
        <f t="shared" si="495"/>
        <v>#N/A</v>
      </c>
      <c r="IC88" s="169" t="e">
        <f t="shared" si="496"/>
        <v>#N/A</v>
      </c>
      <c r="ID88" s="169" t="e">
        <f t="shared" si="497"/>
        <v>#N/A</v>
      </c>
      <c r="IE88" s="169" t="e">
        <f t="shared" si="498"/>
        <v>#N/A</v>
      </c>
      <c r="IF88" s="169" t="e">
        <f t="shared" si="499"/>
        <v>#N/A</v>
      </c>
      <c r="IG88" s="169" t="e">
        <f t="shared" si="500"/>
        <v>#N/A</v>
      </c>
      <c r="IH88" s="169" t="e">
        <f t="shared" si="501"/>
        <v>#N/A</v>
      </c>
      <c r="II88" s="169" t="e">
        <f t="shared" si="502"/>
        <v>#N/A</v>
      </c>
      <c r="IJ88" s="169" t="e">
        <f t="shared" si="503"/>
        <v>#N/A</v>
      </c>
      <c r="IK88" s="169" t="e">
        <f t="shared" si="504"/>
        <v>#N/A</v>
      </c>
      <c r="IL88" s="169" t="e">
        <f t="shared" si="505"/>
        <v>#N/A</v>
      </c>
      <c r="IM88" s="169" t="e">
        <f t="shared" si="506"/>
        <v>#N/A</v>
      </c>
      <c r="IN88" s="169" t="e">
        <f t="shared" si="507"/>
        <v>#N/A</v>
      </c>
      <c r="IO88" s="169" t="e">
        <f t="shared" si="508"/>
        <v>#N/A</v>
      </c>
      <c r="IP88" s="169" t="e">
        <f t="shared" si="509"/>
        <v>#N/A</v>
      </c>
      <c r="IQ88" s="169" t="e">
        <f t="shared" si="510"/>
        <v>#N/A</v>
      </c>
      <c r="IR88" s="169" t="e">
        <f t="shared" si="511"/>
        <v>#N/A</v>
      </c>
      <c r="IS88" s="169" t="e">
        <f t="shared" si="512"/>
        <v>#N/A</v>
      </c>
      <c r="IT88" s="169" t="e">
        <f t="shared" si="513"/>
        <v>#N/A</v>
      </c>
      <c r="IU88" s="169" t="e">
        <f t="shared" si="514"/>
        <v>#N/A</v>
      </c>
      <c r="IV88" s="169" t="e">
        <f t="shared" si="515"/>
        <v>#N/A</v>
      </c>
      <c r="IW88" s="169" t="e">
        <f t="shared" si="516"/>
        <v>#N/A</v>
      </c>
      <c r="IX88" s="169" t="e">
        <f t="shared" si="517"/>
        <v>#N/A</v>
      </c>
      <c r="IY88" s="169" t="e">
        <f t="shared" si="518"/>
        <v>#N/A</v>
      </c>
      <c r="IZ88" s="169" t="e">
        <f t="shared" si="519"/>
        <v>#N/A</v>
      </c>
      <c r="JA88" s="169" t="e">
        <f t="shared" si="520"/>
        <v>#N/A</v>
      </c>
      <c r="JB88" s="169" t="e">
        <f t="shared" si="521"/>
        <v>#N/A</v>
      </c>
      <c r="JC88" s="169" t="e">
        <f t="shared" si="522"/>
        <v>#N/A</v>
      </c>
      <c r="JD88" s="169" t="e">
        <f t="shared" si="523"/>
        <v>#N/A</v>
      </c>
      <c r="JE88" s="169" t="e">
        <f t="shared" si="524"/>
        <v>#N/A</v>
      </c>
      <c r="JF88" s="169" t="e">
        <f t="shared" si="525"/>
        <v>#N/A</v>
      </c>
      <c r="JG88" s="169" t="e">
        <f t="shared" si="526"/>
        <v>#N/A</v>
      </c>
      <c r="JH88" s="169" t="e">
        <f t="shared" si="527"/>
        <v>#N/A</v>
      </c>
      <c r="JI88" s="169" t="e">
        <f t="shared" si="528"/>
        <v>#N/A</v>
      </c>
      <c r="JJ88" s="169" t="e">
        <f t="shared" si="529"/>
        <v>#N/A</v>
      </c>
      <c r="JK88" s="169" t="e">
        <f t="shared" si="530"/>
        <v>#N/A</v>
      </c>
      <c r="JL88" s="169" t="e">
        <f t="shared" si="531"/>
        <v>#N/A</v>
      </c>
      <c r="JM88" s="169" t="e">
        <f t="shared" si="532"/>
        <v>#N/A</v>
      </c>
      <c r="JN88" s="169" t="e">
        <f t="shared" si="533"/>
        <v>#N/A</v>
      </c>
      <c r="JO88" s="169" t="e">
        <f t="shared" si="534"/>
        <v>#N/A</v>
      </c>
      <c r="JP88" s="169" t="e">
        <f t="shared" si="535"/>
        <v>#N/A</v>
      </c>
      <c r="JQ88" s="169" t="e">
        <f t="shared" si="536"/>
        <v>#N/A</v>
      </c>
      <c r="JR88" s="169" t="e">
        <f t="shared" si="537"/>
        <v>#N/A</v>
      </c>
      <c r="JS88" s="169" t="e">
        <f t="shared" si="538"/>
        <v>#N/A</v>
      </c>
      <c r="JT88" s="169" t="e">
        <f t="shared" si="539"/>
        <v>#N/A</v>
      </c>
      <c r="JU88" s="169" t="e">
        <f t="shared" si="540"/>
        <v>#N/A</v>
      </c>
      <c r="JV88" s="169" t="e">
        <f t="shared" si="541"/>
        <v>#N/A</v>
      </c>
      <c r="JW88" s="169" t="e">
        <f t="shared" si="542"/>
        <v>#N/A</v>
      </c>
      <c r="JX88" s="169" t="e">
        <f t="shared" si="543"/>
        <v>#N/A</v>
      </c>
      <c r="JY88" s="169" t="e">
        <f t="shared" si="544"/>
        <v>#N/A</v>
      </c>
      <c r="JZ88" s="169" t="e">
        <f t="shared" si="545"/>
        <v>#N/A</v>
      </c>
      <c r="KA88" s="169" t="e">
        <f t="shared" si="546"/>
        <v>#N/A</v>
      </c>
      <c r="KB88" s="169" t="e">
        <f t="shared" si="547"/>
        <v>#N/A</v>
      </c>
      <c r="KC88" s="169" t="e">
        <f t="shared" si="548"/>
        <v>#N/A</v>
      </c>
      <c r="KD88" s="169" t="e">
        <f t="shared" si="549"/>
        <v>#N/A</v>
      </c>
      <c r="KE88" s="169" t="e">
        <f t="shared" si="550"/>
        <v>#N/A</v>
      </c>
      <c r="KF88" s="169" t="e">
        <f t="shared" si="551"/>
        <v>#N/A</v>
      </c>
      <c r="KG88" s="169" t="e">
        <f t="shared" si="552"/>
        <v>#N/A</v>
      </c>
      <c r="KH88" s="169" t="e">
        <f t="shared" si="553"/>
        <v>#N/A</v>
      </c>
      <c r="KI88" s="169" t="e">
        <f t="shared" si="554"/>
        <v>#N/A</v>
      </c>
      <c r="KJ88" s="169" t="e">
        <f t="shared" si="555"/>
        <v>#N/A</v>
      </c>
      <c r="KK88" s="169" t="e">
        <f t="shared" si="556"/>
        <v>#N/A</v>
      </c>
      <c r="KL88" s="169" t="e">
        <f t="shared" si="557"/>
        <v>#N/A</v>
      </c>
      <c r="KM88" s="169" t="e">
        <f t="shared" si="558"/>
        <v>#N/A</v>
      </c>
      <c r="KN88" s="169" t="e">
        <f t="shared" si="559"/>
        <v>#N/A</v>
      </c>
      <c r="KO88" s="169" t="e">
        <f t="shared" si="560"/>
        <v>#N/A</v>
      </c>
      <c r="KP88" s="169" t="e">
        <f t="shared" si="561"/>
        <v>#N/A</v>
      </c>
      <c r="KQ88" s="169" t="e">
        <f t="shared" si="562"/>
        <v>#N/A</v>
      </c>
      <c r="KR88" s="169" t="e">
        <f t="shared" si="563"/>
        <v>#N/A</v>
      </c>
      <c r="KS88" s="169" t="e">
        <f t="shared" si="564"/>
        <v>#N/A</v>
      </c>
      <c r="KT88" s="169" t="e">
        <f t="shared" si="565"/>
        <v>#N/A</v>
      </c>
      <c r="KU88" s="169" t="e">
        <f t="shared" si="566"/>
        <v>#N/A</v>
      </c>
      <c r="KV88" s="169" t="e">
        <f t="shared" si="567"/>
        <v>#N/A</v>
      </c>
      <c r="KW88" s="169" t="e">
        <f t="shared" si="568"/>
        <v>#N/A</v>
      </c>
      <c r="KX88" s="169" t="e">
        <f t="shared" si="569"/>
        <v>#N/A</v>
      </c>
      <c r="KY88" s="169" t="e">
        <f t="shared" si="570"/>
        <v>#N/A</v>
      </c>
      <c r="KZ88" s="169" t="e">
        <f t="shared" si="571"/>
        <v>#N/A</v>
      </c>
      <c r="LA88" s="169" t="e">
        <f t="shared" si="572"/>
        <v>#N/A</v>
      </c>
      <c r="LB88" s="169" t="e">
        <f t="shared" si="573"/>
        <v>#N/A</v>
      </c>
      <c r="LC88" s="169" t="e">
        <f t="shared" si="574"/>
        <v>#N/A</v>
      </c>
      <c r="LD88" s="169" t="e">
        <f t="shared" si="575"/>
        <v>#N/A</v>
      </c>
      <c r="LE88" s="169" t="e">
        <f t="shared" si="576"/>
        <v>#N/A</v>
      </c>
      <c r="LF88" s="169" t="e">
        <f t="shared" si="577"/>
        <v>#N/A</v>
      </c>
      <c r="LG88" s="169" t="e">
        <f t="shared" si="578"/>
        <v>#N/A</v>
      </c>
      <c r="LH88" s="169" t="e">
        <f t="shared" si="579"/>
        <v>#N/A</v>
      </c>
      <c r="LI88" s="169" t="e">
        <f t="shared" si="580"/>
        <v>#N/A</v>
      </c>
      <c r="LJ88" s="169" t="e">
        <f t="shared" si="581"/>
        <v>#N/A</v>
      </c>
      <c r="LK88" s="169" t="e">
        <f t="shared" si="582"/>
        <v>#N/A</v>
      </c>
      <c r="LL88" s="169" t="e">
        <f t="shared" si="583"/>
        <v>#N/A</v>
      </c>
      <c r="LM88" s="169" t="e">
        <f t="shared" si="584"/>
        <v>#N/A</v>
      </c>
      <c r="LN88" s="169" t="e">
        <f t="shared" si="585"/>
        <v>#N/A</v>
      </c>
      <c r="LO88" s="169" t="e">
        <f t="shared" si="586"/>
        <v>#N/A</v>
      </c>
      <c r="LP88" s="169" t="e">
        <f t="shared" si="587"/>
        <v>#N/A</v>
      </c>
      <c r="LQ88" s="169" t="e">
        <f t="shared" si="588"/>
        <v>#N/A</v>
      </c>
      <c r="LR88" s="169" t="e">
        <f t="shared" si="589"/>
        <v>#N/A</v>
      </c>
      <c r="LS88" s="169" t="e">
        <f t="shared" si="590"/>
        <v>#N/A</v>
      </c>
      <c r="LT88" s="169" t="e">
        <f t="shared" si="591"/>
        <v>#N/A</v>
      </c>
      <c r="LU88" s="169" t="e">
        <f t="shared" si="592"/>
        <v>#N/A</v>
      </c>
      <c r="LV88" s="169" t="e">
        <f t="shared" si="593"/>
        <v>#N/A</v>
      </c>
      <c r="LW88" s="169" t="e">
        <f t="shared" si="594"/>
        <v>#N/A</v>
      </c>
      <c r="LX88" s="169" t="e">
        <f t="shared" si="595"/>
        <v>#N/A</v>
      </c>
      <c r="LY88" s="169" t="e">
        <f t="shared" si="596"/>
        <v>#N/A</v>
      </c>
      <c r="LZ88" s="169" t="e">
        <f t="shared" si="597"/>
        <v>#N/A</v>
      </c>
      <c r="MA88" s="169" t="e">
        <f t="shared" si="598"/>
        <v>#N/A</v>
      </c>
      <c r="MB88" s="169" t="e">
        <f t="shared" si="599"/>
        <v>#N/A</v>
      </c>
      <c r="MC88" s="169" t="e">
        <f t="shared" si="600"/>
        <v>#N/A</v>
      </c>
      <c r="MD88" s="169" t="e">
        <f t="shared" si="601"/>
        <v>#N/A</v>
      </c>
      <c r="ME88" s="169" t="e">
        <f t="shared" si="602"/>
        <v>#N/A</v>
      </c>
      <c r="MF88" s="169" t="e">
        <f t="shared" si="603"/>
        <v>#N/A</v>
      </c>
      <c r="MG88" s="169" t="e">
        <f t="shared" si="604"/>
        <v>#N/A</v>
      </c>
      <c r="MH88" s="169" t="e">
        <f t="shared" si="605"/>
        <v>#N/A</v>
      </c>
      <c r="MI88" s="169" t="e">
        <f t="shared" si="606"/>
        <v>#N/A</v>
      </c>
      <c r="MJ88" s="169" t="e">
        <f t="shared" si="607"/>
        <v>#N/A</v>
      </c>
      <c r="MK88" s="169" t="e">
        <f t="shared" si="608"/>
        <v>#N/A</v>
      </c>
      <c r="ML88" s="169" t="e">
        <f t="shared" si="609"/>
        <v>#N/A</v>
      </c>
      <c r="MM88" s="169" t="e">
        <f t="shared" si="610"/>
        <v>#N/A</v>
      </c>
      <c r="MN88" s="169" t="e">
        <f t="shared" si="611"/>
        <v>#N/A</v>
      </c>
      <c r="MO88" s="169" t="e">
        <f t="shared" si="612"/>
        <v>#N/A</v>
      </c>
      <c r="MP88" s="169" t="e">
        <f t="shared" si="613"/>
        <v>#N/A</v>
      </c>
      <c r="MQ88" s="169" t="e">
        <f t="shared" si="614"/>
        <v>#N/A</v>
      </c>
      <c r="MR88" s="169" t="e">
        <f t="shared" si="615"/>
        <v>#N/A</v>
      </c>
      <c r="MS88" s="169" t="e">
        <f t="shared" si="616"/>
        <v>#N/A</v>
      </c>
      <c r="MT88" s="169" t="e">
        <f t="shared" si="617"/>
        <v>#N/A</v>
      </c>
      <c r="MU88" s="169" t="e">
        <f t="shared" si="618"/>
        <v>#N/A</v>
      </c>
      <c r="MV88" s="169" t="e">
        <f t="shared" si="619"/>
        <v>#N/A</v>
      </c>
      <c r="MW88" s="169" t="e">
        <f t="shared" si="620"/>
        <v>#N/A</v>
      </c>
      <c r="MX88" s="169" t="e">
        <f t="shared" si="621"/>
        <v>#N/A</v>
      </c>
      <c r="MY88" s="169" t="e">
        <f t="shared" si="622"/>
        <v>#N/A</v>
      </c>
      <c r="MZ88" s="169" t="e">
        <f t="shared" si="623"/>
        <v>#N/A</v>
      </c>
      <c r="NA88" s="169" t="e">
        <f t="shared" si="624"/>
        <v>#N/A</v>
      </c>
      <c r="NB88" s="169" t="e">
        <f t="shared" si="625"/>
        <v>#N/A</v>
      </c>
      <c r="NC88" s="169" t="e">
        <f t="shared" si="626"/>
        <v>#N/A</v>
      </c>
      <c r="ND88" s="169" t="e">
        <f t="shared" si="627"/>
        <v>#N/A</v>
      </c>
      <c r="NE88" s="169" t="e">
        <f t="shared" si="628"/>
        <v>#N/A</v>
      </c>
      <c r="NF88" s="169" t="e">
        <f t="shared" si="629"/>
        <v>#N/A</v>
      </c>
      <c r="NG88" s="169" t="e">
        <f t="shared" si="630"/>
        <v>#N/A</v>
      </c>
      <c r="NH88" s="169" t="e">
        <f t="shared" si="631"/>
        <v>#N/A</v>
      </c>
      <c r="NI88" s="169" t="e">
        <f t="shared" si="632"/>
        <v>#N/A</v>
      </c>
      <c r="NJ88" s="169" t="e">
        <f t="shared" si="633"/>
        <v>#N/A</v>
      </c>
      <c r="NK88" s="169" t="e">
        <f t="shared" si="634"/>
        <v>#N/A</v>
      </c>
      <c r="NL88" s="169" t="e">
        <f t="shared" si="635"/>
        <v>#N/A</v>
      </c>
      <c r="NM88" s="169" t="e">
        <f t="shared" si="636"/>
        <v>#N/A</v>
      </c>
      <c r="NN88" s="169" t="e">
        <f t="shared" si="637"/>
        <v>#N/A</v>
      </c>
      <c r="NO88" s="169" t="e">
        <f t="shared" si="638"/>
        <v>#N/A</v>
      </c>
      <c r="NP88" s="169" t="e">
        <f t="shared" si="639"/>
        <v>#N/A</v>
      </c>
      <c r="NQ88" s="169" t="e">
        <f t="shared" si="640"/>
        <v>#N/A</v>
      </c>
      <c r="NR88" s="169" t="e">
        <f t="shared" si="641"/>
        <v>#N/A</v>
      </c>
      <c r="NS88" s="169" t="e">
        <f t="shared" si="642"/>
        <v>#N/A</v>
      </c>
      <c r="NT88" s="169" t="e">
        <f t="shared" si="643"/>
        <v>#N/A</v>
      </c>
      <c r="NU88" s="169" t="e">
        <f t="shared" si="644"/>
        <v>#N/A</v>
      </c>
      <c r="NV88" s="169" t="e">
        <f t="shared" si="645"/>
        <v>#N/A</v>
      </c>
      <c r="NW88" s="169" t="e">
        <f t="shared" si="646"/>
        <v>#N/A</v>
      </c>
      <c r="NX88" s="169" t="e">
        <f t="shared" si="647"/>
        <v>#N/A</v>
      </c>
      <c r="NY88" s="169" t="e">
        <f t="shared" si="648"/>
        <v>#N/A</v>
      </c>
      <c r="NZ88" s="169" t="e">
        <f t="shared" si="649"/>
        <v>#N/A</v>
      </c>
      <c r="OA88" s="169" t="e">
        <f t="shared" si="650"/>
        <v>#N/A</v>
      </c>
      <c r="OB88" s="169" t="e">
        <f t="shared" si="651"/>
        <v>#N/A</v>
      </c>
      <c r="OC88" s="169" t="e">
        <f t="shared" si="652"/>
        <v>#N/A</v>
      </c>
      <c r="OD88" s="169" t="e">
        <f t="shared" si="653"/>
        <v>#N/A</v>
      </c>
      <c r="OE88" s="169" t="e">
        <f t="shared" si="654"/>
        <v>#N/A</v>
      </c>
      <c r="OF88" s="169" t="e">
        <f t="shared" si="655"/>
        <v>#N/A</v>
      </c>
      <c r="OG88" s="169" t="e">
        <f t="shared" si="656"/>
        <v>#N/A</v>
      </c>
      <c r="OH88" s="169" t="e">
        <f t="shared" si="657"/>
        <v>#N/A</v>
      </c>
      <c r="OI88" s="169" t="e">
        <f t="shared" si="658"/>
        <v>#N/A</v>
      </c>
      <c r="OJ88" s="169" t="e">
        <f t="shared" si="659"/>
        <v>#N/A</v>
      </c>
      <c r="OK88" s="169" t="e">
        <f t="shared" si="660"/>
        <v>#N/A</v>
      </c>
      <c r="OL88" s="169" t="e">
        <f t="shared" si="661"/>
        <v>#N/A</v>
      </c>
      <c r="OM88" s="169" t="e">
        <f t="shared" si="662"/>
        <v>#N/A</v>
      </c>
      <c r="ON88" s="169" t="e">
        <f t="shared" si="663"/>
        <v>#N/A</v>
      </c>
      <c r="OO88" s="169" t="e">
        <f t="shared" si="664"/>
        <v>#N/A</v>
      </c>
      <c r="OP88" s="169" t="e">
        <f t="shared" si="665"/>
        <v>#N/A</v>
      </c>
      <c r="OQ88" s="169" t="e">
        <f t="shared" si="666"/>
        <v>#N/A</v>
      </c>
      <c r="OR88" s="169" t="e">
        <f t="shared" si="667"/>
        <v>#N/A</v>
      </c>
      <c r="OS88" s="169" t="e">
        <f t="shared" si="668"/>
        <v>#N/A</v>
      </c>
      <c r="OT88" s="169" t="e">
        <f t="shared" si="669"/>
        <v>#N/A</v>
      </c>
      <c r="OU88" s="169" t="e">
        <f t="shared" si="670"/>
        <v>#N/A</v>
      </c>
      <c r="OV88" s="169" t="e">
        <f t="shared" si="671"/>
        <v>#N/A</v>
      </c>
      <c r="OW88" s="169" t="e">
        <f t="shared" si="672"/>
        <v>#N/A</v>
      </c>
      <c r="OX88" s="169" t="e">
        <f t="shared" si="673"/>
        <v>#N/A</v>
      </c>
      <c r="OY88" s="169" t="e">
        <f t="shared" si="674"/>
        <v>#N/A</v>
      </c>
      <c r="OZ88" s="169" t="e">
        <f t="shared" si="675"/>
        <v>#N/A</v>
      </c>
      <c r="PA88" s="169" t="e">
        <f t="shared" si="676"/>
        <v>#N/A</v>
      </c>
      <c r="PB88" s="169" t="e">
        <f t="shared" si="677"/>
        <v>#N/A</v>
      </c>
      <c r="PC88" s="169" t="e">
        <f t="shared" si="678"/>
        <v>#N/A</v>
      </c>
      <c r="PD88" s="169" t="e">
        <f t="shared" si="679"/>
        <v>#N/A</v>
      </c>
      <c r="PE88" s="169" t="e">
        <f t="shared" si="680"/>
        <v>#N/A</v>
      </c>
      <c r="PF88" s="169" t="e">
        <f t="shared" si="681"/>
        <v>#N/A</v>
      </c>
      <c r="PG88" s="169" t="e">
        <f t="shared" si="682"/>
        <v>#N/A</v>
      </c>
      <c r="PH88" s="169" t="e">
        <f t="shared" si="683"/>
        <v>#N/A</v>
      </c>
    </row>
    <row r="89" spans="1:424" hidden="1" x14ac:dyDescent="0.75">
      <c r="A89" s="4">
        <v>86</v>
      </c>
      <c r="B89" s="96" t="str">
        <f t="shared" si="684"/>
        <v/>
      </c>
      <c r="C89" s="95"/>
      <c r="D89" s="96" t="str">
        <f t="shared" si="685"/>
        <v/>
      </c>
      <c r="E89" s="124" t="str">
        <f t="shared" si="480"/>
        <v/>
      </c>
      <c r="F89" s="124" t="str">
        <f t="shared" si="481"/>
        <v/>
      </c>
      <c r="G89" s="73" t="str">
        <f t="shared" si="686"/>
        <v/>
      </c>
      <c r="H89" s="23"/>
      <c r="I89" s="57"/>
      <c r="J89" s="280"/>
      <c r="K89" s="74" t="str">
        <f>IF(AND(B89&gt;0,C89&gt;0,D89&gt;0),IF(ISBLANK(J89),IF(ISBLANK(H89),"",(D89-B89)*VLOOKUP(H89,VLookups!$A$4:$B$13,2,FALSE)),J89),"")</f>
        <v/>
      </c>
      <c r="L89" s="75" t="str">
        <f t="shared" si="482"/>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687"/>
        <v/>
      </c>
      <c r="W89" s="49" t="str">
        <f t="shared" si="688"/>
        <v/>
      </c>
      <c r="X89" s="49" t="str">
        <f t="shared" si="710"/>
        <v/>
      </c>
      <c r="Y89" s="49" t="str">
        <f t="shared" si="710"/>
        <v/>
      </c>
      <c r="Z89" s="49" t="str">
        <f t="shared" si="710"/>
        <v/>
      </c>
      <c r="AA89" s="49" t="str">
        <f t="shared" si="710"/>
        <v/>
      </c>
      <c r="AB89" s="49" t="str">
        <f t="shared" si="710"/>
        <v/>
      </c>
      <c r="AC89" s="49" t="str">
        <f t="shared" si="710"/>
        <v/>
      </c>
      <c r="AD89" s="49" t="str">
        <f t="shared" si="710"/>
        <v/>
      </c>
      <c r="AE89" s="49" t="str">
        <f t="shared" si="710"/>
        <v/>
      </c>
      <c r="AF89" s="49" t="str">
        <f t="shared" si="710"/>
        <v/>
      </c>
      <c r="AG89" s="49" t="str">
        <f t="shared" si="710"/>
        <v/>
      </c>
      <c r="AH89" s="49" t="str">
        <f t="shared" si="710"/>
        <v/>
      </c>
      <c r="AI89" s="49" t="str">
        <f t="shared" si="710"/>
        <v/>
      </c>
      <c r="AJ89" s="49" t="str">
        <f t="shared" si="710"/>
        <v/>
      </c>
      <c r="AK89" s="49" t="str">
        <f t="shared" si="710"/>
        <v/>
      </c>
      <c r="AL89" s="49" t="str">
        <f t="shared" si="710"/>
        <v/>
      </c>
      <c r="AM89" s="49" t="str">
        <f t="shared" si="710"/>
        <v/>
      </c>
      <c r="AN89" s="49" t="str">
        <f t="shared" si="710"/>
        <v/>
      </c>
      <c r="AO89" s="49" t="str">
        <f t="shared" si="710"/>
        <v/>
      </c>
      <c r="AP89" s="49" t="str">
        <f t="shared" si="710"/>
        <v/>
      </c>
      <c r="AQ89" s="49" t="str">
        <f t="shared" si="710"/>
        <v/>
      </c>
      <c r="AR89" s="49" t="str">
        <f t="shared" si="710"/>
        <v/>
      </c>
      <c r="AS89" s="49" t="str">
        <f t="shared" si="710"/>
        <v/>
      </c>
      <c r="AT89" s="49" t="str">
        <f t="shared" si="710"/>
        <v/>
      </c>
      <c r="AU89" s="49" t="str">
        <f t="shared" si="710"/>
        <v/>
      </c>
      <c r="AV89" s="49" t="str">
        <f t="shared" si="710"/>
        <v/>
      </c>
      <c r="AW89" s="49" t="str">
        <f t="shared" si="710"/>
        <v/>
      </c>
      <c r="AX89" s="49" t="str">
        <f t="shared" si="710"/>
        <v/>
      </c>
      <c r="AY89" s="49" t="str">
        <f t="shared" si="710"/>
        <v/>
      </c>
      <c r="AZ89" s="49" t="str">
        <f t="shared" si="710"/>
        <v/>
      </c>
      <c r="BA89" s="49" t="str">
        <f t="shared" si="710"/>
        <v/>
      </c>
      <c r="BB89" s="49" t="str">
        <f t="shared" si="710"/>
        <v/>
      </c>
      <c r="BC89" s="49" t="str">
        <f t="shared" si="710"/>
        <v/>
      </c>
      <c r="BD89" s="49" t="str">
        <f t="shared" si="710"/>
        <v/>
      </c>
      <c r="BE89" s="49" t="str">
        <f t="shared" si="710"/>
        <v/>
      </c>
      <c r="BF89" s="49" t="str">
        <f t="shared" si="710"/>
        <v/>
      </c>
      <c r="BG89" s="49" t="str">
        <f t="shared" si="710"/>
        <v/>
      </c>
      <c r="BH89" s="49" t="str">
        <f t="shared" si="710"/>
        <v/>
      </c>
      <c r="BI89" s="49" t="str">
        <f t="shared" si="710"/>
        <v/>
      </c>
      <c r="BJ89" s="49" t="str">
        <f t="shared" si="710"/>
        <v/>
      </c>
      <c r="BK89" s="49" t="str">
        <f t="shared" si="710"/>
        <v/>
      </c>
      <c r="BL89" s="49" t="str">
        <f t="shared" si="710"/>
        <v/>
      </c>
      <c r="BM89" s="49" t="str">
        <f t="shared" si="710"/>
        <v/>
      </c>
      <c r="BN89" s="49" t="str">
        <f t="shared" si="710"/>
        <v/>
      </c>
      <c r="BO89" s="49" t="str">
        <f t="shared" si="710"/>
        <v/>
      </c>
      <c r="BP89" s="49" t="str">
        <f t="shared" si="710"/>
        <v/>
      </c>
      <c r="BQ89" s="49" t="str">
        <f t="shared" si="710"/>
        <v/>
      </c>
      <c r="BR89" s="49" t="str">
        <f t="shared" si="710"/>
        <v/>
      </c>
      <c r="BS89" s="49" t="str">
        <f t="shared" si="710"/>
        <v/>
      </c>
      <c r="BT89" s="49" t="str">
        <f t="shared" si="710"/>
        <v/>
      </c>
      <c r="BU89" s="49" t="str">
        <f t="shared" si="710"/>
        <v/>
      </c>
      <c r="BV89" s="49" t="str">
        <f t="shared" si="710"/>
        <v/>
      </c>
      <c r="BW89" s="49" t="str">
        <f t="shared" si="710"/>
        <v/>
      </c>
      <c r="BX89" s="49" t="str">
        <f t="shared" si="710"/>
        <v/>
      </c>
      <c r="BY89" s="49" t="str">
        <f t="shared" si="710"/>
        <v/>
      </c>
      <c r="BZ89" s="49" t="str">
        <f t="shared" si="710"/>
        <v/>
      </c>
      <c r="CA89" s="49" t="str">
        <f t="shared" si="710"/>
        <v/>
      </c>
      <c r="CB89" s="49" t="str">
        <f t="shared" si="710"/>
        <v/>
      </c>
      <c r="CC89" s="49" t="str">
        <f t="shared" si="710"/>
        <v/>
      </c>
      <c r="CD89" s="49" t="str">
        <f t="shared" si="710"/>
        <v/>
      </c>
      <c r="CE89" s="49" t="str">
        <f t="shared" si="710"/>
        <v/>
      </c>
      <c r="CF89" s="49" t="str">
        <f t="shared" si="710"/>
        <v/>
      </c>
      <c r="CG89" s="49" t="str">
        <f t="shared" si="710"/>
        <v/>
      </c>
      <c r="CH89" s="49" t="str">
        <f t="shared" si="710"/>
        <v/>
      </c>
      <c r="CI89" s="49" t="str">
        <f t="shared" ref="CI89:DR92" si="712">IF(ISNONTEXT($V89),CJ89-$V89,"")</f>
        <v/>
      </c>
      <c r="CJ89" s="49" t="str">
        <f t="shared" si="712"/>
        <v/>
      </c>
      <c r="CK89" s="49" t="str">
        <f t="shared" si="712"/>
        <v/>
      </c>
      <c r="CL89" s="49" t="str">
        <f t="shared" si="712"/>
        <v/>
      </c>
      <c r="CM89" s="49" t="str">
        <f t="shared" si="712"/>
        <v/>
      </c>
      <c r="CN89" s="49" t="str">
        <f t="shared" si="712"/>
        <v/>
      </c>
      <c r="CO89" s="49" t="str">
        <f t="shared" si="712"/>
        <v/>
      </c>
      <c r="CP89" s="49" t="str">
        <f t="shared" si="712"/>
        <v/>
      </c>
      <c r="CQ89" s="49" t="str">
        <f t="shared" si="712"/>
        <v/>
      </c>
      <c r="CR89" s="49" t="str">
        <f t="shared" si="712"/>
        <v/>
      </c>
      <c r="CS89" s="49" t="str">
        <f t="shared" si="712"/>
        <v/>
      </c>
      <c r="CT89" s="49" t="str">
        <f t="shared" si="712"/>
        <v/>
      </c>
      <c r="CU89" s="49" t="str">
        <f t="shared" si="712"/>
        <v/>
      </c>
      <c r="CV89" s="49" t="str">
        <f t="shared" si="712"/>
        <v/>
      </c>
      <c r="CW89" s="49" t="str">
        <f t="shared" si="712"/>
        <v/>
      </c>
      <c r="CX89" s="49" t="str">
        <f t="shared" si="712"/>
        <v/>
      </c>
      <c r="CY89" s="49" t="str">
        <f t="shared" si="712"/>
        <v/>
      </c>
      <c r="CZ89" s="49" t="str">
        <f t="shared" si="712"/>
        <v/>
      </c>
      <c r="DA89" s="49" t="str">
        <f t="shared" si="712"/>
        <v/>
      </c>
      <c r="DB89" s="49" t="str">
        <f t="shared" si="712"/>
        <v/>
      </c>
      <c r="DC89" s="49" t="str">
        <f t="shared" si="712"/>
        <v/>
      </c>
      <c r="DD89" s="49" t="str">
        <f t="shared" si="712"/>
        <v/>
      </c>
      <c r="DE89" s="49" t="str">
        <f t="shared" si="712"/>
        <v/>
      </c>
      <c r="DF89" s="49" t="str">
        <f t="shared" si="712"/>
        <v/>
      </c>
      <c r="DG89" s="49" t="str">
        <f t="shared" si="712"/>
        <v/>
      </c>
      <c r="DH89" s="49" t="str">
        <f t="shared" si="712"/>
        <v/>
      </c>
      <c r="DI89" s="49" t="str">
        <f t="shared" si="712"/>
        <v/>
      </c>
      <c r="DJ89" s="49" t="str">
        <f t="shared" si="712"/>
        <v/>
      </c>
      <c r="DK89" s="49" t="str">
        <f t="shared" si="712"/>
        <v/>
      </c>
      <c r="DL89" s="49" t="str">
        <f t="shared" si="712"/>
        <v/>
      </c>
      <c r="DM89" s="49" t="str">
        <f t="shared" si="712"/>
        <v/>
      </c>
      <c r="DN89" s="49" t="str">
        <f t="shared" si="712"/>
        <v/>
      </c>
      <c r="DO89" s="49" t="str">
        <f t="shared" si="712"/>
        <v/>
      </c>
      <c r="DP89" s="49" t="str">
        <f t="shared" si="712"/>
        <v/>
      </c>
      <c r="DQ89" s="49" t="str">
        <f t="shared" si="712"/>
        <v/>
      </c>
      <c r="DR89" s="49" t="str">
        <f t="shared" si="712"/>
        <v/>
      </c>
      <c r="DS89" s="183" t="str">
        <f t="shared" si="690"/>
        <v/>
      </c>
      <c r="DT89" s="49" t="str">
        <f t="shared" si="691"/>
        <v/>
      </c>
      <c r="DU89" s="49" t="str">
        <f t="shared" si="711"/>
        <v/>
      </c>
      <c r="DV89" s="49" t="str">
        <f t="shared" si="711"/>
        <v/>
      </c>
      <c r="DW89" s="49" t="str">
        <f t="shared" si="711"/>
        <v/>
      </c>
      <c r="DX89" s="49" t="str">
        <f t="shared" si="711"/>
        <v/>
      </c>
      <c r="DY89" s="49" t="str">
        <f t="shared" si="711"/>
        <v/>
      </c>
      <c r="DZ89" s="49" t="str">
        <f t="shared" si="711"/>
        <v/>
      </c>
      <c r="EA89" s="49" t="str">
        <f t="shared" si="711"/>
        <v/>
      </c>
      <c r="EB89" s="49" t="str">
        <f t="shared" si="711"/>
        <v/>
      </c>
      <c r="EC89" s="49" t="str">
        <f t="shared" si="711"/>
        <v/>
      </c>
      <c r="ED89" s="49" t="str">
        <f t="shared" si="711"/>
        <v/>
      </c>
      <c r="EE89" s="49" t="str">
        <f t="shared" si="711"/>
        <v/>
      </c>
      <c r="EF89" s="49" t="str">
        <f t="shared" si="711"/>
        <v/>
      </c>
      <c r="EG89" s="49" t="str">
        <f t="shared" si="711"/>
        <v/>
      </c>
      <c r="EH89" s="49" t="str">
        <f t="shared" si="711"/>
        <v/>
      </c>
      <c r="EI89" s="49" t="str">
        <f t="shared" si="711"/>
        <v/>
      </c>
      <c r="EJ89" s="49" t="str">
        <f t="shared" si="711"/>
        <v/>
      </c>
      <c r="EK89" s="49" t="str">
        <f t="shared" si="711"/>
        <v/>
      </c>
      <c r="EL89" s="49" t="str">
        <f t="shared" si="711"/>
        <v/>
      </c>
      <c r="EM89" s="49" t="str">
        <f t="shared" si="711"/>
        <v/>
      </c>
      <c r="EN89" s="49" t="str">
        <f t="shared" si="711"/>
        <v/>
      </c>
      <c r="EO89" s="49" t="str">
        <f t="shared" si="711"/>
        <v/>
      </c>
      <c r="EP89" s="49" t="str">
        <f t="shared" si="711"/>
        <v/>
      </c>
      <c r="EQ89" s="49" t="str">
        <f t="shared" si="711"/>
        <v/>
      </c>
      <c r="ER89" s="49" t="str">
        <f t="shared" si="711"/>
        <v/>
      </c>
      <c r="ES89" s="49" t="str">
        <f t="shared" si="711"/>
        <v/>
      </c>
      <c r="ET89" s="49" t="str">
        <f t="shared" si="711"/>
        <v/>
      </c>
      <c r="EU89" s="49" t="str">
        <f t="shared" si="711"/>
        <v/>
      </c>
      <c r="EV89" s="49" t="str">
        <f t="shared" si="711"/>
        <v/>
      </c>
      <c r="EW89" s="49" t="str">
        <f t="shared" si="711"/>
        <v/>
      </c>
      <c r="EX89" s="49" t="str">
        <f t="shared" si="711"/>
        <v/>
      </c>
      <c r="EY89" s="49" t="str">
        <f t="shared" si="711"/>
        <v/>
      </c>
      <c r="EZ89" s="49" t="str">
        <f t="shared" si="711"/>
        <v/>
      </c>
      <c r="FA89" s="49" t="str">
        <f t="shared" si="711"/>
        <v/>
      </c>
      <c r="FB89" s="49" t="str">
        <f t="shared" si="711"/>
        <v/>
      </c>
      <c r="FC89" s="49" t="str">
        <f t="shared" si="711"/>
        <v/>
      </c>
      <c r="FD89" s="49" t="str">
        <f t="shared" si="711"/>
        <v/>
      </c>
      <c r="FE89" s="49" t="str">
        <f t="shared" si="711"/>
        <v/>
      </c>
      <c r="FF89" s="49" t="str">
        <f t="shared" si="711"/>
        <v/>
      </c>
      <c r="FG89" s="49" t="str">
        <f t="shared" si="711"/>
        <v/>
      </c>
      <c r="FH89" s="49" t="str">
        <f t="shared" si="711"/>
        <v/>
      </c>
      <c r="FI89" s="49" t="str">
        <f t="shared" si="711"/>
        <v/>
      </c>
      <c r="FJ89" s="49" t="str">
        <f t="shared" si="711"/>
        <v/>
      </c>
      <c r="FK89" s="49" t="str">
        <f t="shared" si="711"/>
        <v/>
      </c>
      <c r="FL89" s="49" t="str">
        <f t="shared" si="711"/>
        <v/>
      </c>
      <c r="FM89" s="49" t="str">
        <f t="shared" si="711"/>
        <v/>
      </c>
      <c r="FN89" s="49" t="str">
        <f t="shared" si="711"/>
        <v/>
      </c>
      <c r="FO89" s="49" t="str">
        <f t="shared" si="711"/>
        <v/>
      </c>
      <c r="FP89" s="49" t="str">
        <f t="shared" si="711"/>
        <v/>
      </c>
      <c r="FQ89" s="49" t="str">
        <f t="shared" si="711"/>
        <v/>
      </c>
      <c r="FR89" s="49" t="str">
        <f t="shared" si="711"/>
        <v/>
      </c>
      <c r="FS89" s="49" t="str">
        <f t="shared" si="711"/>
        <v/>
      </c>
      <c r="FT89" s="49" t="str">
        <f t="shared" si="711"/>
        <v/>
      </c>
      <c r="FU89" s="49" t="str">
        <f t="shared" si="711"/>
        <v/>
      </c>
      <c r="FV89" s="49" t="str">
        <f t="shared" si="711"/>
        <v/>
      </c>
      <c r="FW89" s="49" t="str">
        <f t="shared" si="711"/>
        <v/>
      </c>
      <c r="FX89" s="49" t="str">
        <f t="shared" si="711"/>
        <v/>
      </c>
      <c r="FY89" s="49" t="str">
        <f t="shared" si="711"/>
        <v/>
      </c>
      <c r="FZ89" s="49" t="str">
        <f t="shared" si="711"/>
        <v/>
      </c>
      <c r="GA89" s="49" t="str">
        <f t="shared" si="711"/>
        <v/>
      </c>
      <c r="GB89" s="49" t="str">
        <f t="shared" si="711"/>
        <v/>
      </c>
      <c r="GC89" s="49" t="str">
        <f t="shared" si="711"/>
        <v/>
      </c>
      <c r="GD89" s="49" t="str">
        <f t="shared" si="711"/>
        <v/>
      </c>
      <c r="GE89" s="49" t="str">
        <f t="shared" si="711"/>
        <v/>
      </c>
      <c r="GF89" s="49" t="str">
        <f t="shared" ref="GF89:HO92" si="713">IF(ISNONTEXT($V89),GE89+$V89,"")</f>
        <v/>
      </c>
      <c r="GG89" s="49" t="str">
        <f t="shared" si="713"/>
        <v/>
      </c>
      <c r="GH89" s="49" t="str">
        <f t="shared" si="713"/>
        <v/>
      </c>
      <c r="GI89" s="49" t="str">
        <f t="shared" si="713"/>
        <v/>
      </c>
      <c r="GJ89" s="49" t="str">
        <f t="shared" si="713"/>
        <v/>
      </c>
      <c r="GK89" s="49" t="str">
        <f t="shared" si="713"/>
        <v/>
      </c>
      <c r="GL89" s="49" t="str">
        <f t="shared" si="713"/>
        <v/>
      </c>
      <c r="GM89" s="49" t="str">
        <f t="shared" si="713"/>
        <v/>
      </c>
      <c r="GN89" s="49" t="str">
        <f t="shared" si="713"/>
        <v/>
      </c>
      <c r="GO89" s="49" t="str">
        <f t="shared" si="713"/>
        <v/>
      </c>
      <c r="GP89" s="49" t="str">
        <f t="shared" si="713"/>
        <v/>
      </c>
      <c r="GQ89" s="49" t="str">
        <f t="shared" si="713"/>
        <v/>
      </c>
      <c r="GR89" s="49" t="str">
        <f t="shared" si="713"/>
        <v/>
      </c>
      <c r="GS89" s="49" t="str">
        <f t="shared" si="713"/>
        <v/>
      </c>
      <c r="GT89" s="49" t="str">
        <f t="shared" si="713"/>
        <v/>
      </c>
      <c r="GU89" s="49" t="str">
        <f t="shared" si="713"/>
        <v/>
      </c>
      <c r="GV89" s="49" t="str">
        <f t="shared" si="713"/>
        <v/>
      </c>
      <c r="GW89" s="49" t="str">
        <f t="shared" si="713"/>
        <v/>
      </c>
      <c r="GX89" s="49" t="str">
        <f t="shared" si="713"/>
        <v/>
      </c>
      <c r="GY89" s="49" t="str">
        <f t="shared" si="713"/>
        <v/>
      </c>
      <c r="GZ89" s="49" t="str">
        <f t="shared" si="713"/>
        <v/>
      </c>
      <c r="HA89" s="49" t="str">
        <f t="shared" si="713"/>
        <v/>
      </c>
      <c r="HB89" s="49" t="str">
        <f t="shared" si="713"/>
        <v/>
      </c>
      <c r="HC89" s="49" t="str">
        <f t="shared" si="713"/>
        <v/>
      </c>
      <c r="HD89" s="49" t="str">
        <f t="shared" si="713"/>
        <v/>
      </c>
      <c r="HE89" s="49" t="str">
        <f t="shared" si="713"/>
        <v/>
      </c>
      <c r="HF89" s="49" t="str">
        <f t="shared" si="713"/>
        <v/>
      </c>
      <c r="HG89" s="49" t="str">
        <f t="shared" si="713"/>
        <v/>
      </c>
      <c r="HH89" s="49" t="str">
        <f t="shared" si="713"/>
        <v/>
      </c>
      <c r="HI89" s="49" t="str">
        <f t="shared" si="713"/>
        <v/>
      </c>
      <c r="HJ89" s="49" t="str">
        <f t="shared" si="713"/>
        <v/>
      </c>
      <c r="HK89" s="49" t="str">
        <f t="shared" si="713"/>
        <v/>
      </c>
      <c r="HL89" s="49" t="str">
        <f t="shared" si="713"/>
        <v/>
      </c>
      <c r="HM89" s="49" t="str">
        <f t="shared" si="713"/>
        <v/>
      </c>
      <c r="HN89" s="49" t="str">
        <f t="shared" si="713"/>
        <v/>
      </c>
      <c r="HO89" s="49" t="str">
        <f t="shared" si="713"/>
        <v/>
      </c>
      <c r="HP89" s="169" t="e">
        <f t="shared" si="483"/>
        <v>#N/A</v>
      </c>
      <c r="HQ89" s="169" t="e">
        <f t="shared" si="484"/>
        <v>#N/A</v>
      </c>
      <c r="HR89" s="169" t="e">
        <f t="shared" si="485"/>
        <v>#N/A</v>
      </c>
      <c r="HS89" s="169" t="e">
        <f t="shared" si="486"/>
        <v>#N/A</v>
      </c>
      <c r="HT89" s="169" t="e">
        <f t="shared" si="487"/>
        <v>#N/A</v>
      </c>
      <c r="HU89" s="169" t="e">
        <f t="shared" si="488"/>
        <v>#N/A</v>
      </c>
      <c r="HV89" s="169" t="e">
        <f t="shared" si="489"/>
        <v>#N/A</v>
      </c>
      <c r="HW89" s="169" t="e">
        <f t="shared" si="490"/>
        <v>#N/A</v>
      </c>
      <c r="HX89" s="169" t="e">
        <f t="shared" si="491"/>
        <v>#N/A</v>
      </c>
      <c r="HY89" s="169" t="e">
        <f t="shared" si="492"/>
        <v>#N/A</v>
      </c>
      <c r="HZ89" s="169" t="e">
        <f t="shared" si="493"/>
        <v>#N/A</v>
      </c>
      <c r="IA89" s="169" t="e">
        <f t="shared" si="494"/>
        <v>#N/A</v>
      </c>
      <c r="IB89" s="169" t="e">
        <f t="shared" si="495"/>
        <v>#N/A</v>
      </c>
      <c r="IC89" s="169" t="e">
        <f t="shared" si="496"/>
        <v>#N/A</v>
      </c>
      <c r="ID89" s="169" t="e">
        <f t="shared" si="497"/>
        <v>#N/A</v>
      </c>
      <c r="IE89" s="169" t="e">
        <f t="shared" si="498"/>
        <v>#N/A</v>
      </c>
      <c r="IF89" s="169" t="e">
        <f t="shared" si="499"/>
        <v>#N/A</v>
      </c>
      <c r="IG89" s="169" t="e">
        <f t="shared" si="500"/>
        <v>#N/A</v>
      </c>
      <c r="IH89" s="169" t="e">
        <f t="shared" si="501"/>
        <v>#N/A</v>
      </c>
      <c r="II89" s="169" t="e">
        <f t="shared" si="502"/>
        <v>#N/A</v>
      </c>
      <c r="IJ89" s="169" t="e">
        <f t="shared" si="503"/>
        <v>#N/A</v>
      </c>
      <c r="IK89" s="169" t="e">
        <f t="shared" si="504"/>
        <v>#N/A</v>
      </c>
      <c r="IL89" s="169" t="e">
        <f t="shared" si="505"/>
        <v>#N/A</v>
      </c>
      <c r="IM89" s="169" t="e">
        <f t="shared" si="506"/>
        <v>#N/A</v>
      </c>
      <c r="IN89" s="169" t="e">
        <f t="shared" si="507"/>
        <v>#N/A</v>
      </c>
      <c r="IO89" s="169" t="e">
        <f t="shared" si="508"/>
        <v>#N/A</v>
      </c>
      <c r="IP89" s="169" t="e">
        <f t="shared" si="509"/>
        <v>#N/A</v>
      </c>
      <c r="IQ89" s="169" t="e">
        <f t="shared" si="510"/>
        <v>#N/A</v>
      </c>
      <c r="IR89" s="169" t="e">
        <f t="shared" si="511"/>
        <v>#N/A</v>
      </c>
      <c r="IS89" s="169" t="e">
        <f t="shared" si="512"/>
        <v>#N/A</v>
      </c>
      <c r="IT89" s="169" t="e">
        <f t="shared" si="513"/>
        <v>#N/A</v>
      </c>
      <c r="IU89" s="169" t="e">
        <f t="shared" si="514"/>
        <v>#N/A</v>
      </c>
      <c r="IV89" s="169" t="e">
        <f t="shared" si="515"/>
        <v>#N/A</v>
      </c>
      <c r="IW89" s="169" t="e">
        <f t="shared" si="516"/>
        <v>#N/A</v>
      </c>
      <c r="IX89" s="169" t="e">
        <f t="shared" si="517"/>
        <v>#N/A</v>
      </c>
      <c r="IY89" s="169" t="e">
        <f t="shared" si="518"/>
        <v>#N/A</v>
      </c>
      <c r="IZ89" s="169" t="e">
        <f t="shared" si="519"/>
        <v>#N/A</v>
      </c>
      <c r="JA89" s="169" t="e">
        <f t="shared" si="520"/>
        <v>#N/A</v>
      </c>
      <c r="JB89" s="169" t="e">
        <f t="shared" si="521"/>
        <v>#N/A</v>
      </c>
      <c r="JC89" s="169" t="e">
        <f t="shared" si="522"/>
        <v>#N/A</v>
      </c>
      <c r="JD89" s="169" t="e">
        <f t="shared" si="523"/>
        <v>#N/A</v>
      </c>
      <c r="JE89" s="169" t="e">
        <f t="shared" si="524"/>
        <v>#N/A</v>
      </c>
      <c r="JF89" s="169" t="e">
        <f t="shared" si="525"/>
        <v>#N/A</v>
      </c>
      <c r="JG89" s="169" t="e">
        <f t="shared" si="526"/>
        <v>#N/A</v>
      </c>
      <c r="JH89" s="169" t="e">
        <f t="shared" si="527"/>
        <v>#N/A</v>
      </c>
      <c r="JI89" s="169" t="e">
        <f t="shared" si="528"/>
        <v>#N/A</v>
      </c>
      <c r="JJ89" s="169" t="e">
        <f t="shared" si="529"/>
        <v>#N/A</v>
      </c>
      <c r="JK89" s="169" t="e">
        <f t="shared" si="530"/>
        <v>#N/A</v>
      </c>
      <c r="JL89" s="169" t="e">
        <f t="shared" si="531"/>
        <v>#N/A</v>
      </c>
      <c r="JM89" s="169" t="e">
        <f t="shared" si="532"/>
        <v>#N/A</v>
      </c>
      <c r="JN89" s="169" t="e">
        <f t="shared" si="533"/>
        <v>#N/A</v>
      </c>
      <c r="JO89" s="169" t="e">
        <f t="shared" si="534"/>
        <v>#N/A</v>
      </c>
      <c r="JP89" s="169" t="e">
        <f t="shared" si="535"/>
        <v>#N/A</v>
      </c>
      <c r="JQ89" s="169" t="e">
        <f t="shared" si="536"/>
        <v>#N/A</v>
      </c>
      <c r="JR89" s="169" t="e">
        <f t="shared" si="537"/>
        <v>#N/A</v>
      </c>
      <c r="JS89" s="169" t="e">
        <f t="shared" si="538"/>
        <v>#N/A</v>
      </c>
      <c r="JT89" s="169" t="e">
        <f t="shared" si="539"/>
        <v>#N/A</v>
      </c>
      <c r="JU89" s="169" t="e">
        <f t="shared" si="540"/>
        <v>#N/A</v>
      </c>
      <c r="JV89" s="169" t="e">
        <f t="shared" si="541"/>
        <v>#N/A</v>
      </c>
      <c r="JW89" s="169" t="e">
        <f t="shared" si="542"/>
        <v>#N/A</v>
      </c>
      <c r="JX89" s="169" t="e">
        <f t="shared" si="543"/>
        <v>#N/A</v>
      </c>
      <c r="JY89" s="169" t="e">
        <f t="shared" si="544"/>
        <v>#N/A</v>
      </c>
      <c r="JZ89" s="169" t="e">
        <f t="shared" si="545"/>
        <v>#N/A</v>
      </c>
      <c r="KA89" s="169" t="e">
        <f t="shared" si="546"/>
        <v>#N/A</v>
      </c>
      <c r="KB89" s="169" t="e">
        <f t="shared" si="547"/>
        <v>#N/A</v>
      </c>
      <c r="KC89" s="169" t="e">
        <f t="shared" si="548"/>
        <v>#N/A</v>
      </c>
      <c r="KD89" s="169" t="e">
        <f t="shared" si="549"/>
        <v>#N/A</v>
      </c>
      <c r="KE89" s="169" t="e">
        <f t="shared" si="550"/>
        <v>#N/A</v>
      </c>
      <c r="KF89" s="169" t="e">
        <f t="shared" si="551"/>
        <v>#N/A</v>
      </c>
      <c r="KG89" s="169" t="e">
        <f t="shared" si="552"/>
        <v>#N/A</v>
      </c>
      <c r="KH89" s="169" t="e">
        <f t="shared" si="553"/>
        <v>#N/A</v>
      </c>
      <c r="KI89" s="169" t="e">
        <f t="shared" si="554"/>
        <v>#N/A</v>
      </c>
      <c r="KJ89" s="169" t="e">
        <f t="shared" si="555"/>
        <v>#N/A</v>
      </c>
      <c r="KK89" s="169" t="e">
        <f t="shared" si="556"/>
        <v>#N/A</v>
      </c>
      <c r="KL89" s="169" t="e">
        <f t="shared" si="557"/>
        <v>#N/A</v>
      </c>
      <c r="KM89" s="169" t="e">
        <f t="shared" si="558"/>
        <v>#N/A</v>
      </c>
      <c r="KN89" s="169" t="e">
        <f t="shared" si="559"/>
        <v>#N/A</v>
      </c>
      <c r="KO89" s="169" t="e">
        <f t="shared" si="560"/>
        <v>#N/A</v>
      </c>
      <c r="KP89" s="169" t="e">
        <f t="shared" si="561"/>
        <v>#N/A</v>
      </c>
      <c r="KQ89" s="169" t="e">
        <f t="shared" si="562"/>
        <v>#N/A</v>
      </c>
      <c r="KR89" s="169" t="e">
        <f t="shared" si="563"/>
        <v>#N/A</v>
      </c>
      <c r="KS89" s="169" t="e">
        <f t="shared" si="564"/>
        <v>#N/A</v>
      </c>
      <c r="KT89" s="169" t="e">
        <f t="shared" si="565"/>
        <v>#N/A</v>
      </c>
      <c r="KU89" s="169" t="e">
        <f t="shared" si="566"/>
        <v>#N/A</v>
      </c>
      <c r="KV89" s="169" t="e">
        <f t="shared" si="567"/>
        <v>#N/A</v>
      </c>
      <c r="KW89" s="169" t="e">
        <f t="shared" si="568"/>
        <v>#N/A</v>
      </c>
      <c r="KX89" s="169" t="e">
        <f t="shared" si="569"/>
        <v>#N/A</v>
      </c>
      <c r="KY89" s="169" t="e">
        <f t="shared" si="570"/>
        <v>#N/A</v>
      </c>
      <c r="KZ89" s="169" t="e">
        <f t="shared" si="571"/>
        <v>#N/A</v>
      </c>
      <c r="LA89" s="169" t="e">
        <f t="shared" si="572"/>
        <v>#N/A</v>
      </c>
      <c r="LB89" s="169" t="e">
        <f t="shared" si="573"/>
        <v>#N/A</v>
      </c>
      <c r="LC89" s="169" t="e">
        <f t="shared" si="574"/>
        <v>#N/A</v>
      </c>
      <c r="LD89" s="169" t="e">
        <f t="shared" si="575"/>
        <v>#N/A</v>
      </c>
      <c r="LE89" s="169" t="e">
        <f t="shared" si="576"/>
        <v>#N/A</v>
      </c>
      <c r="LF89" s="169" t="e">
        <f t="shared" si="577"/>
        <v>#N/A</v>
      </c>
      <c r="LG89" s="169" t="e">
        <f t="shared" si="578"/>
        <v>#N/A</v>
      </c>
      <c r="LH89" s="169" t="e">
        <f t="shared" si="579"/>
        <v>#N/A</v>
      </c>
      <c r="LI89" s="169" t="e">
        <f t="shared" si="580"/>
        <v>#N/A</v>
      </c>
      <c r="LJ89" s="169" t="e">
        <f t="shared" si="581"/>
        <v>#N/A</v>
      </c>
      <c r="LK89" s="169" t="e">
        <f t="shared" si="582"/>
        <v>#N/A</v>
      </c>
      <c r="LL89" s="169" t="e">
        <f t="shared" si="583"/>
        <v>#N/A</v>
      </c>
      <c r="LM89" s="169" t="e">
        <f t="shared" si="584"/>
        <v>#N/A</v>
      </c>
      <c r="LN89" s="169" t="e">
        <f t="shared" si="585"/>
        <v>#N/A</v>
      </c>
      <c r="LO89" s="169" t="e">
        <f t="shared" si="586"/>
        <v>#N/A</v>
      </c>
      <c r="LP89" s="169" t="e">
        <f t="shared" si="587"/>
        <v>#N/A</v>
      </c>
      <c r="LQ89" s="169" t="e">
        <f t="shared" si="588"/>
        <v>#N/A</v>
      </c>
      <c r="LR89" s="169" t="e">
        <f t="shared" si="589"/>
        <v>#N/A</v>
      </c>
      <c r="LS89" s="169" t="e">
        <f t="shared" si="590"/>
        <v>#N/A</v>
      </c>
      <c r="LT89" s="169" t="e">
        <f t="shared" si="591"/>
        <v>#N/A</v>
      </c>
      <c r="LU89" s="169" t="e">
        <f t="shared" si="592"/>
        <v>#N/A</v>
      </c>
      <c r="LV89" s="169" t="e">
        <f t="shared" si="593"/>
        <v>#N/A</v>
      </c>
      <c r="LW89" s="169" t="e">
        <f t="shared" si="594"/>
        <v>#N/A</v>
      </c>
      <c r="LX89" s="169" t="e">
        <f t="shared" si="595"/>
        <v>#N/A</v>
      </c>
      <c r="LY89" s="169" t="e">
        <f t="shared" si="596"/>
        <v>#N/A</v>
      </c>
      <c r="LZ89" s="169" t="e">
        <f t="shared" si="597"/>
        <v>#N/A</v>
      </c>
      <c r="MA89" s="169" t="e">
        <f t="shared" si="598"/>
        <v>#N/A</v>
      </c>
      <c r="MB89" s="169" t="e">
        <f t="shared" si="599"/>
        <v>#N/A</v>
      </c>
      <c r="MC89" s="169" t="e">
        <f t="shared" si="600"/>
        <v>#N/A</v>
      </c>
      <c r="MD89" s="169" t="e">
        <f t="shared" si="601"/>
        <v>#N/A</v>
      </c>
      <c r="ME89" s="169" t="e">
        <f t="shared" si="602"/>
        <v>#N/A</v>
      </c>
      <c r="MF89" s="169" t="e">
        <f t="shared" si="603"/>
        <v>#N/A</v>
      </c>
      <c r="MG89" s="169" t="e">
        <f t="shared" si="604"/>
        <v>#N/A</v>
      </c>
      <c r="MH89" s="169" t="e">
        <f t="shared" si="605"/>
        <v>#N/A</v>
      </c>
      <c r="MI89" s="169" t="e">
        <f t="shared" si="606"/>
        <v>#N/A</v>
      </c>
      <c r="MJ89" s="169" t="e">
        <f t="shared" si="607"/>
        <v>#N/A</v>
      </c>
      <c r="MK89" s="169" t="e">
        <f t="shared" si="608"/>
        <v>#N/A</v>
      </c>
      <c r="ML89" s="169" t="e">
        <f t="shared" si="609"/>
        <v>#N/A</v>
      </c>
      <c r="MM89" s="169" t="e">
        <f t="shared" si="610"/>
        <v>#N/A</v>
      </c>
      <c r="MN89" s="169" t="e">
        <f t="shared" si="611"/>
        <v>#N/A</v>
      </c>
      <c r="MO89" s="169" t="e">
        <f t="shared" si="612"/>
        <v>#N/A</v>
      </c>
      <c r="MP89" s="169" t="e">
        <f t="shared" si="613"/>
        <v>#N/A</v>
      </c>
      <c r="MQ89" s="169" t="e">
        <f t="shared" si="614"/>
        <v>#N/A</v>
      </c>
      <c r="MR89" s="169" t="e">
        <f t="shared" si="615"/>
        <v>#N/A</v>
      </c>
      <c r="MS89" s="169" t="e">
        <f t="shared" si="616"/>
        <v>#N/A</v>
      </c>
      <c r="MT89" s="169" t="e">
        <f t="shared" si="617"/>
        <v>#N/A</v>
      </c>
      <c r="MU89" s="169" t="e">
        <f t="shared" si="618"/>
        <v>#N/A</v>
      </c>
      <c r="MV89" s="169" t="e">
        <f t="shared" si="619"/>
        <v>#N/A</v>
      </c>
      <c r="MW89" s="169" t="e">
        <f t="shared" si="620"/>
        <v>#N/A</v>
      </c>
      <c r="MX89" s="169" t="e">
        <f t="shared" si="621"/>
        <v>#N/A</v>
      </c>
      <c r="MY89" s="169" t="e">
        <f t="shared" si="622"/>
        <v>#N/A</v>
      </c>
      <c r="MZ89" s="169" t="e">
        <f t="shared" si="623"/>
        <v>#N/A</v>
      </c>
      <c r="NA89" s="169" t="e">
        <f t="shared" si="624"/>
        <v>#N/A</v>
      </c>
      <c r="NB89" s="169" t="e">
        <f t="shared" si="625"/>
        <v>#N/A</v>
      </c>
      <c r="NC89" s="169" t="e">
        <f t="shared" si="626"/>
        <v>#N/A</v>
      </c>
      <c r="ND89" s="169" t="e">
        <f t="shared" si="627"/>
        <v>#N/A</v>
      </c>
      <c r="NE89" s="169" t="e">
        <f t="shared" si="628"/>
        <v>#N/A</v>
      </c>
      <c r="NF89" s="169" t="e">
        <f t="shared" si="629"/>
        <v>#N/A</v>
      </c>
      <c r="NG89" s="169" t="e">
        <f t="shared" si="630"/>
        <v>#N/A</v>
      </c>
      <c r="NH89" s="169" t="e">
        <f t="shared" si="631"/>
        <v>#N/A</v>
      </c>
      <c r="NI89" s="169" t="e">
        <f t="shared" si="632"/>
        <v>#N/A</v>
      </c>
      <c r="NJ89" s="169" t="e">
        <f t="shared" si="633"/>
        <v>#N/A</v>
      </c>
      <c r="NK89" s="169" t="e">
        <f t="shared" si="634"/>
        <v>#N/A</v>
      </c>
      <c r="NL89" s="169" t="e">
        <f t="shared" si="635"/>
        <v>#N/A</v>
      </c>
      <c r="NM89" s="169" t="e">
        <f t="shared" si="636"/>
        <v>#N/A</v>
      </c>
      <c r="NN89" s="169" t="e">
        <f t="shared" si="637"/>
        <v>#N/A</v>
      </c>
      <c r="NO89" s="169" t="e">
        <f t="shared" si="638"/>
        <v>#N/A</v>
      </c>
      <c r="NP89" s="169" t="e">
        <f t="shared" si="639"/>
        <v>#N/A</v>
      </c>
      <c r="NQ89" s="169" t="e">
        <f t="shared" si="640"/>
        <v>#N/A</v>
      </c>
      <c r="NR89" s="169" t="e">
        <f t="shared" si="641"/>
        <v>#N/A</v>
      </c>
      <c r="NS89" s="169" t="e">
        <f t="shared" si="642"/>
        <v>#N/A</v>
      </c>
      <c r="NT89" s="169" t="e">
        <f t="shared" si="643"/>
        <v>#N/A</v>
      </c>
      <c r="NU89" s="169" t="e">
        <f t="shared" si="644"/>
        <v>#N/A</v>
      </c>
      <c r="NV89" s="169" t="e">
        <f t="shared" si="645"/>
        <v>#N/A</v>
      </c>
      <c r="NW89" s="169" t="e">
        <f t="shared" si="646"/>
        <v>#N/A</v>
      </c>
      <c r="NX89" s="169" t="e">
        <f t="shared" si="647"/>
        <v>#N/A</v>
      </c>
      <c r="NY89" s="169" t="e">
        <f t="shared" si="648"/>
        <v>#N/A</v>
      </c>
      <c r="NZ89" s="169" t="e">
        <f t="shared" si="649"/>
        <v>#N/A</v>
      </c>
      <c r="OA89" s="169" t="e">
        <f t="shared" si="650"/>
        <v>#N/A</v>
      </c>
      <c r="OB89" s="169" t="e">
        <f t="shared" si="651"/>
        <v>#N/A</v>
      </c>
      <c r="OC89" s="169" t="e">
        <f t="shared" si="652"/>
        <v>#N/A</v>
      </c>
      <c r="OD89" s="169" t="e">
        <f t="shared" si="653"/>
        <v>#N/A</v>
      </c>
      <c r="OE89" s="169" t="e">
        <f t="shared" si="654"/>
        <v>#N/A</v>
      </c>
      <c r="OF89" s="169" t="e">
        <f t="shared" si="655"/>
        <v>#N/A</v>
      </c>
      <c r="OG89" s="169" t="e">
        <f t="shared" si="656"/>
        <v>#N/A</v>
      </c>
      <c r="OH89" s="169" t="e">
        <f t="shared" si="657"/>
        <v>#N/A</v>
      </c>
      <c r="OI89" s="169" t="e">
        <f t="shared" si="658"/>
        <v>#N/A</v>
      </c>
      <c r="OJ89" s="169" t="e">
        <f t="shared" si="659"/>
        <v>#N/A</v>
      </c>
      <c r="OK89" s="169" t="e">
        <f t="shared" si="660"/>
        <v>#N/A</v>
      </c>
      <c r="OL89" s="169" t="e">
        <f t="shared" si="661"/>
        <v>#N/A</v>
      </c>
      <c r="OM89" s="169" t="e">
        <f t="shared" si="662"/>
        <v>#N/A</v>
      </c>
      <c r="ON89" s="169" t="e">
        <f t="shared" si="663"/>
        <v>#N/A</v>
      </c>
      <c r="OO89" s="169" t="e">
        <f t="shared" si="664"/>
        <v>#N/A</v>
      </c>
      <c r="OP89" s="169" t="e">
        <f t="shared" si="665"/>
        <v>#N/A</v>
      </c>
      <c r="OQ89" s="169" t="e">
        <f t="shared" si="666"/>
        <v>#N/A</v>
      </c>
      <c r="OR89" s="169" t="e">
        <f t="shared" si="667"/>
        <v>#N/A</v>
      </c>
      <c r="OS89" s="169" t="e">
        <f t="shared" si="668"/>
        <v>#N/A</v>
      </c>
      <c r="OT89" s="169" t="e">
        <f t="shared" si="669"/>
        <v>#N/A</v>
      </c>
      <c r="OU89" s="169" t="e">
        <f t="shared" si="670"/>
        <v>#N/A</v>
      </c>
      <c r="OV89" s="169" t="e">
        <f t="shared" si="671"/>
        <v>#N/A</v>
      </c>
      <c r="OW89" s="169" t="e">
        <f t="shared" si="672"/>
        <v>#N/A</v>
      </c>
      <c r="OX89" s="169" t="e">
        <f t="shared" si="673"/>
        <v>#N/A</v>
      </c>
      <c r="OY89" s="169" t="e">
        <f t="shared" si="674"/>
        <v>#N/A</v>
      </c>
      <c r="OZ89" s="169" t="e">
        <f t="shared" si="675"/>
        <v>#N/A</v>
      </c>
      <c r="PA89" s="169" t="e">
        <f t="shared" si="676"/>
        <v>#N/A</v>
      </c>
      <c r="PB89" s="169" t="e">
        <f t="shared" si="677"/>
        <v>#N/A</v>
      </c>
      <c r="PC89" s="169" t="e">
        <f t="shared" si="678"/>
        <v>#N/A</v>
      </c>
      <c r="PD89" s="169" t="e">
        <f t="shared" si="679"/>
        <v>#N/A</v>
      </c>
      <c r="PE89" s="169" t="e">
        <f t="shared" si="680"/>
        <v>#N/A</v>
      </c>
      <c r="PF89" s="169" t="e">
        <f t="shared" si="681"/>
        <v>#N/A</v>
      </c>
      <c r="PG89" s="169" t="e">
        <f t="shared" si="682"/>
        <v>#N/A</v>
      </c>
      <c r="PH89" s="169" t="e">
        <f t="shared" si="683"/>
        <v>#N/A</v>
      </c>
    </row>
    <row r="90" spans="1:424" hidden="1" x14ac:dyDescent="0.75">
      <c r="A90" s="4">
        <v>87</v>
      </c>
      <c r="B90" s="96" t="str">
        <f t="shared" si="684"/>
        <v/>
      </c>
      <c r="C90" s="95"/>
      <c r="D90" s="96" t="str">
        <f t="shared" si="685"/>
        <v/>
      </c>
      <c r="E90" s="124" t="str">
        <f t="shared" si="480"/>
        <v/>
      </c>
      <c r="F90" s="124" t="str">
        <f t="shared" si="481"/>
        <v/>
      </c>
      <c r="G90" s="73" t="str">
        <f t="shared" si="686"/>
        <v/>
      </c>
      <c r="H90" s="23"/>
      <c r="I90" s="57"/>
      <c r="J90" s="280"/>
      <c r="K90" s="74" t="str">
        <f>IF(AND(B90&gt;0,C90&gt;0,D90&gt;0),IF(ISBLANK(J90),IF(ISBLANK(H90),"",(D90-B90)*VLOOKUP(H90,VLookups!$A$4:$B$13,2,FALSE)),J90),"")</f>
        <v/>
      </c>
      <c r="L90" s="75" t="str">
        <f t="shared" si="482"/>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687"/>
        <v/>
      </c>
      <c r="W90" s="49" t="str">
        <f t="shared" si="688"/>
        <v/>
      </c>
      <c r="X90" s="49" t="str">
        <f t="shared" ref="X90:CI93" si="714">IF(ISNONTEXT($V90),Y90-$V90,"")</f>
        <v/>
      </c>
      <c r="Y90" s="49" t="str">
        <f t="shared" si="714"/>
        <v/>
      </c>
      <c r="Z90" s="49" t="str">
        <f t="shared" si="714"/>
        <v/>
      </c>
      <c r="AA90" s="49" t="str">
        <f t="shared" si="714"/>
        <v/>
      </c>
      <c r="AB90" s="49" t="str">
        <f t="shared" si="714"/>
        <v/>
      </c>
      <c r="AC90" s="49" t="str">
        <f t="shared" si="714"/>
        <v/>
      </c>
      <c r="AD90" s="49" t="str">
        <f t="shared" si="714"/>
        <v/>
      </c>
      <c r="AE90" s="49" t="str">
        <f t="shared" si="714"/>
        <v/>
      </c>
      <c r="AF90" s="49" t="str">
        <f t="shared" si="714"/>
        <v/>
      </c>
      <c r="AG90" s="49" t="str">
        <f t="shared" si="714"/>
        <v/>
      </c>
      <c r="AH90" s="49" t="str">
        <f t="shared" si="714"/>
        <v/>
      </c>
      <c r="AI90" s="49" t="str">
        <f t="shared" si="714"/>
        <v/>
      </c>
      <c r="AJ90" s="49" t="str">
        <f t="shared" si="714"/>
        <v/>
      </c>
      <c r="AK90" s="49" t="str">
        <f t="shared" si="714"/>
        <v/>
      </c>
      <c r="AL90" s="49" t="str">
        <f t="shared" si="714"/>
        <v/>
      </c>
      <c r="AM90" s="49" t="str">
        <f t="shared" si="714"/>
        <v/>
      </c>
      <c r="AN90" s="49" t="str">
        <f t="shared" si="714"/>
        <v/>
      </c>
      <c r="AO90" s="49" t="str">
        <f t="shared" si="714"/>
        <v/>
      </c>
      <c r="AP90" s="49" t="str">
        <f t="shared" si="714"/>
        <v/>
      </c>
      <c r="AQ90" s="49" t="str">
        <f t="shared" si="714"/>
        <v/>
      </c>
      <c r="AR90" s="49" t="str">
        <f t="shared" si="714"/>
        <v/>
      </c>
      <c r="AS90" s="49" t="str">
        <f t="shared" si="714"/>
        <v/>
      </c>
      <c r="AT90" s="49" t="str">
        <f t="shared" si="714"/>
        <v/>
      </c>
      <c r="AU90" s="49" t="str">
        <f t="shared" si="714"/>
        <v/>
      </c>
      <c r="AV90" s="49" t="str">
        <f t="shared" si="714"/>
        <v/>
      </c>
      <c r="AW90" s="49" t="str">
        <f t="shared" si="714"/>
        <v/>
      </c>
      <c r="AX90" s="49" t="str">
        <f t="shared" si="714"/>
        <v/>
      </c>
      <c r="AY90" s="49" t="str">
        <f t="shared" si="714"/>
        <v/>
      </c>
      <c r="AZ90" s="49" t="str">
        <f t="shared" si="714"/>
        <v/>
      </c>
      <c r="BA90" s="49" t="str">
        <f t="shared" si="714"/>
        <v/>
      </c>
      <c r="BB90" s="49" t="str">
        <f t="shared" si="714"/>
        <v/>
      </c>
      <c r="BC90" s="49" t="str">
        <f t="shared" si="714"/>
        <v/>
      </c>
      <c r="BD90" s="49" t="str">
        <f t="shared" si="714"/>
        <v/>
      </c>
      <c r="BE90" s="49" t="str">
        <f t="shared" si="714"/>
        <v/>
      </c>
      <c r="BF90" s="49" t="str">
        <f t="shared" si="714"/>
        <v/>
      </c>
      <c r="BG90" s="49" t="str">
        <f t="shared" si="714"/>
        <v/>
      </c>
      <c r="BH90" s="49" t="str">
        <f t="shared" si="714"/>
        <v/>
      </c>
      <c r="BI90" s="49" t="str">
        <f t="shared" si="714"/>
        <v/>
      </c>
      <c r="BJ90" s="49" t="str">
        <f t="shared" si="714"/>
        <v/>
      </c>
      <c r="BK90" s="49" t="str">
        <f t="shared" si="714"/>
        <v/>
      </c>
      <c r="BL90" s="49" t="str">
        <f t="shared" si="714"/>
        <v/>
      </c>
      <c r="BM90" s="49" t="str">
        <f t="shared" si="714"/>
        <v/>
      </c>
      <c r="BN90" s="49" t="str">
        <f t="shared" si="714"/>
        <v/>
      </c>
      <c r="BO90" s="49" t="str">
        <f t="shared" si="714"/>
        <v/>
      </c>
      <c r="BP90" s="49" t="str">
        <f t="shared" si="714"/>
        <v/>
      </c>
      <c r="BQ90" s="49" t="str">
        <f t="shared" si="714"/>
        <v/>
      </c>
      <c r="BR90" s="49" t="str">
        <f t="shared" si="714"/>
        <v/>
      </c>
      <c r="BS90" s="49" t="str">
        <f t="shared" si="714"/>
        <v/>
      </c>
      <c r="BT90" s="49" t="str">
        <f t="shared" si="714"/>
        <v/>
      </c>
      <c r="BU90" s="49" t="str">
        <f t="shared" si="714"/>
        <v/>
      </c>
      <c r="BV90" s="49" t="str">
        <f t="shared" si="714"/>
        <v/>
      </c>
      <c r="BW90" s="49" t="str">
        <f t="shared" si="714"/>
        <v/>
      </c>
      <c r="BX90" s="49" t="str">
        <f t="shared" si="714"/>
        <v/>
      </c>
      <c r="BY90" s="49" t="str">
        <f t="shared" si="714"/>
        <v/>
      </c>
      <c r="BZ90" s="49" t="str">
        <f t="shared" si="714"/>
        <v/>
      </c>
      <c r="CA90" s="49" t="str">
        <f t="shared" si="714"/>
        <v/>
      </c>
      <c r="CB90" s="49" t="str">
        <f t="shared" si="714"/>
        <v/>
      </c>
      <c r="CC90" s="49" t="str">
        <f t="shared" si="714"/>
        <v/>
      </c>
      <c r="CD90" s="49" t="str">
        <f t="shared" si="714"/>
        <v/>
      </c>
      <c r="CE90" s="49" t="str">
        <f t="shared" si="714"/>
        <v/>
      </c>
      <c r="CF90" s="49" t="str">
        <f t="shared" si="714"/>
        <v/>
      </c>
      <c r="CG90" s="49" t="str">
        <f t="shared" si="714"/>
        <v/>
      </c>
      <c r="CH90" s="49" t="str">
        <f t="shared" si="714"/>
        <v/>
      </c>
      <c r="CI90" s="49" t="str">
        <f t="shared" si="714"/>
        <v/>
      </c>
      <c r="CJ90" s="49" t="str">
        <f t="shared" si="712"/>
        <v/>
      </c>
      <c r="CK90" s="49" t="str">
        <f t="shared" si="712"/>
        <v/>
      </c>
      <c r="CL90" s="49" t="str">
        <f t="shared" si="712"/>
        <v/>
      </c>
      <c r="CM90" s="49" t="str">
        <f t="shared" si="712"/>
        <v/>
      </c>
      <c r="CN90" s="49" t="str">
        <f t="shared" si="712"/>
        <v/>
      </c>
      <c r="CO90" s="49" t="str">
        <f t="shared" si="712"/>
        <v/>
      </c>
      <c r="CP90" s="49" t="str">
        <f t="shared" si="712"/>
        <v/>
      </c>
      <c r="CQ90" s="49" t="str">
        <f t="shared" si="712"/>
        <v/>
      </c>
      <c r="CR90" s="49" t="str">
        <f t="shared" si="712"/>
        <v/>
      </c>
      <c r="CS90" s="49" t="str">
        <f t="shared" si="712"/>
        <v/>
      </c>
      <c r="CT90" s="49" t="str">
        <f t="shared" si="712"/>
        <v/>
      </c>
      <c r="CU90" s="49" t="str">
        <f t="shared" si="712"/>
        <v/>
      </c>
      <c r="CV90" s="49" t="str">
        <f t="shared" si="712"/>
        <v/>
      </c>
      <c r="CW90" s="49" t="str">
        <f t="shared" si="712"/>
        <v/>
      </c>
      <c r="CX90" s="49" t="str">
        <f t="shared" si="712"/>
        <v/>
      </c>
      <c r="CY90" s="49" t="str">
        <f t="shared" si="712"/>
        <v/>
      </c>
      <c r="CZ90" s="49" t="str">
        <f t="shared" si="712"/>
        <v/>
      </c>
      <c r="DA90" s="49" t="str">
        <f t="shared" si="712"/>
        <v/>
      </c>
      <c r="DB90" s="49" t="str">
        <f t="shared" si="712"/>
        <v/>
      </c>
      <c r="DC90" s="49" t="str">
        <f t="shared" si="712"/>
        <v/>
      </c>
      <c r="DD90" s="49" t="str">
        <f t="shared" si="712"/>
        <v/>
      </c>
      <c r="DE90" s="49" t="str">
        <f t="shared" si="712"/>
        <v/>
      </c>
      <c r="DF90" s="49" t="str">
        <f t="shared" si="712"/>
        <v/>
      </c>
      <c r="DG90" s="49" t="str">
        <f t="shared" si="712"/>
        <v/>
      </c>
      <c r="DH90" s="49" t="str">
        <f t="shared" si="712"/>
        <v/>
      </c>
      <c r="DI90" s="49" t="str">
        <f t="shared" si="712"/>
        <v/>
      </c>
      <c r="DJ90" s="49" t="str">
        <f t="shared" si="712"/>
        <v/>
      </c>
      <c r="DK90" s="49" t="str">
        <f t="shared" si="712"/>
        <v/>
      </c>
      <c r="DL90" s="49" t="str">
        <f t="shared" si="712"/>
        <v/>
      </c>
      <c r="DM90" s="49" t="str">
        <f t="shared" si="712"/>
        <v/>
      </c>
      <c r="DN90" s="49" t="str">
        <f t="shared" si="712"/>
        <v/>
      </c>
      <c r="DO90" s="49" t="str">
        <f t="shared" si="712"/>
        <v/>
      </c>
      <c r="DP90" s="49" t="str">
        <f t="shared" si="712"/>
        <v/>
      </c>
      <c r="DQ90" s="49" t="str">
        <f t="shared" si="712"/>
        <v/>
      </c>
      <c r="DR90" s="49" t="str">
        <f t="shared" si="712"/>
        <v/>
      </c>
      <c r="DS90" s="183" t="str">
        <f t="shared" si="690"/>
        <v/>
      </c>
      <c r="DT90" s="49" t="str">
        <f t="shared" si="691"/>
        <v/>
      </c>
      <c r="DU90" s="49" t="str">
        <f t="shared" ref="DU90:GF93" si="715">IF(ISNONTEXT($V90),DT90+$V90,"")</f>
        <v/>
      </c>
      <c r="DV90" s="49" t="str">
        <f t="shared" si="715"/>
        <v/>
      </c>
      <c r="DW90" s="49" t="str">
        <f t="shared" si="715"/>
        <v/>
      </c>
      <c r="DX90" s="49" t="str">
        <f t="shared" si="715"/>
        <v/>
      </c>
      <c r="DY90" s="49" t="str">
        <f t="shared" si="715"/>
        <v/>
      </c>
      <c r="DZ90" s="49" t="str">
        <f t="shared" si="715"/>
        <v/>
      </c>
      <c r="EA90" s="49" t="str">
        <f t="shared" si="715"/>
        <v/>
      </c>
      <c r="EB90" s="49" t="str">
        <f t="shared" si="715"/>
        <v/>
      </c>
      <c r="EC90" s="49" t="str">
        <f t="shared" si="715"/>
        <v/>
      </c>
      <c r="ED90" s="49" t="str">
        <f t="shared" si="715"/>
        <v/>
      </c>
      <c r="EE90" s="49" t="str">
        <f t="shared" si="715"/>
        <v/>
      </c>
      <c r="EF90" s="49" t="str">
        <f t="shared" si="715"/>
        <v/>
      </c>
      <c r="EG90" s="49" t="str">
        <f t="shared" si="715"/>
        <v/>
      </c>
      <c r="EH90" s="49" t="str">
        <f t="shared" si="715"/>
        <v/>
      </c>
      <c r="EI90" s="49" t="str">
        <f t="shared" si="715"/>
        <v/>
      </c>
      <c r="EJ90" s="49" t="str">
        <f t="shared" si="715"/>
        <v/>
      </c>
      <c r="EK90" s="49" t="str">
        <f t="shared" si="715"/>
        <v/>
      </c>
      <c r="EL90" s="49" t="str">
        <f t="shared" si="715"/>
        <v/>
      </c>
      <c r="EM90" s="49" t="str">
        <f t="shared" si="715"/>
        <v/>
      </c>
      <c r="EN90" s="49" t="str">
        <f t="shared" si="715"/>
        <v/>
      </c>
      <c r="EO90" s="49" t="str">
        <f t="shared" si="715"/>
        <v/>
      </c>
      <c r="EP90" s="49" t="str">
        <f t="shared" si="715"/>
        <v/>
      </c>
      <c r="EQ90" s="49" t="str">
        <f t="shared" si="715"/>
        <v/>
      </c>
      <c r="ER90" s="49" t="str">
        <f t="shared" si="715"/>
        <v/>
      </c>
      <c r="ES90" s="49" t="str">
        <f t="shared" si="715"/>
        <v/>
      </c>
      <c r="ET90" s="49" t="str">
        <f t="shared" si="715"/>
        <v/>
      </c>
      <c r="EU90" s="49" t="str">
        <f t="shared" si="715"/>
        <v/>
      </c>
      <c r="EV90" s="49" t="str">
        <f t="shared" si="715"/>
        <v/>
      </c>
      <c r="EW90" s="49" t="str">
        <f t="shared" si="715"/>
        <v/>
      </c>
      <c r="EX90" s="49" t="str">
        <f t="shared" si="715"/>
        <v/>
      </c>
      <c r="EY90" s="49" t="str">
        <f t="shared" si="715"/>
        <v/>
      </c>
      <c r="EZ90" s="49" t="str">
        <f t="shared" si="715"/>
        <v/>
      </c>
      <c r="FA90" s="49" t="str">
        <f t="shared" si="715"/>
        <v/>
      </c>
      <c r="FB90" s="49" t="str">
        <f t="shared" si="715"/>
        <v/>
      </c>
      <c r="FC90" s="49" t="str">
        <f t="shared" si="715"/>
        <v/>
      </c>
      <c r="FD90" s="49" t="str">
        <f t="shared" si="715"/>
        <v/>
      </c>
      <c r="FE90" s="49" t="str">
        <f t="shared" si="715"/>
        <v/>
      </c>
      <c r="FF90" s="49" t="str">
        <f t="shared" si="715"/>
        <v/>
      </c>
      <c r="FG90" s="49" t="str">
        <f t="shared" si="715"/>
        <v/>
      </c>
      <c r="FH90" s="49" t="str">
        <f t="shared" si="715"/>
        <v/>
      </c>
      <c r="FI90" s="49" t="str">
        <f t="shared" si="715"/>
        <v/>
      </c>
      <c r="FJ90" s="49" t="str">
        <f t="shared" si="715"/>
        <v/>
      </c>
      <c r="FK90" s="49" t="str">
        <f t="shared" si="715"/>
        <v/>
      </c>
      <c r="FL90" s="49" t="str">
        <f t="shared" si="715"/>
        <v/>
      </c>
      <c r="FM90" s="49" t="str">
        <f t="shared" si="715"/>
        <v/>
      </c>
      <c r="FN90" s="49" t="str">
        <f t="shared" si="715"/>
        <v/>
      </c>
      <c r="FO90" s="49" t="str">
        <f t="shared" si="715"/>
        <v/>
      </c>
      <c r="FP90" s="49" t="str">
        <f t="shared" si="715"/>
        <v/>
      </c>
      <c r="FQ90" s="49" t="str">
        <f t="shared" si="715"/>
        <v/>
      </c>
      <c r="FR90" s="49" t="str">
        <f t="shared" si="715"/>
        <v/>
      </c>
      <c r="FS90" s="49" t="str">
        <f t="shared" si="715"/>
        <v/>
      </c>
      <c r="FT90" s="49" t="str">
        <f t="shared" si="715"/>
        <v/>
      </c>
      <c r="FU90" s="49" t="str">
        <f t="shared" si="715"/>
        <v/>
      </c>
      <c r="FV90" s="49" t="str">
        <f t="shared" si="715"/>
        <v/>
      </c>
      <c r="FW90" s="49" t="str">
        <f t="shared" si="715"/>
        <v/>
      </c>
      <c r="FX90" s="49" t="str">
        <f t="shared" si="715"/>
        <v/>
      </c>
      <c r="FY90" s="49" t="str">
        <f t="shared" si="715"/>
        <v/>
      </c>
      <c r="FZ90" s="49" t="str">
        <f t="shared" si="715"/>
        <v/>
      </c>
      <c r="GA90" s="49" t="str">
        <f t="shared" si="715"/>
        <v/>
      </c>
      <c r="GB90" s="49" t="str">
        <f t="shared" si="715"/>
        <v/>
      </c>
      <c r="GC90" s="49" t="str">
        <f t="shared" si="715"/>
        <v/>
      </c>
      <c r="GD90" s="49" t="str">
        <f t="shared" si="715"/>
        <v/>
      </c>
      <c r="GE90" s="49" t="str">
        <f t="shared" si="715"/>
        <v/>
      </c>
      <c r="GF90" s="49" t="str">
        <f t="shared" si="715"/>
        <v/>
      </c>
      <c r="GG90" s="49" t="str">
        <f t="shared" si="713"/>
        <v/>
      </c>
      <c r="GH90" s="49" t="str">
        <f t="shared" si="713"/>
        <v/>
      </c>
      <c r="GI90" s="49" t="str">
        <f t="shared" si="713"/>
        <v/>
      </c>
      <c r="GJ90" s="49" t="str">
        <f t="shared" si="713"/>
        <v/>
      </c>
      <c r="GK90" s="49" t="str">
        <f t="shared" si="713"/>
        <v/>
      </c>
      <c r="GL90" s="49" t="str">
        <f t="shared" si="713"/>
        <v/>
      </c>
      <c r="GM90" s="49" t="str">
        <f t="shared" si="713"/>
        <v/>
      </c>
      <c r="GN90" s="49" t="str">
        <f t="shared" si="713"/>
        <v/>
      </c>
      <c r="GO90" s="49" t="str">
        <f t="shared" si="713"/>
        <v/>
      </c>
      <c r="GP90" s="49" t="str">
        <f t="shared" si="713"/>
        <v/>
      </c>
      <c r="GQ90" s="49" t="str">
        <f t="shared" si="713"/>
        <v/>
      </c>
      <c r="GR90" s="49" t="str">
        <f t="shared" si="713"/>
        <v/>
      </c>
      <c r="GS90" s="49" t="str">
        <f t="shared" si="713"/>
        <v/>
      </c>
      <c r="GT90" s="49" t="str">
        <f t="shared" si="713"/>
        <v/>
      </c>
      <c r="GU90" s="49" t="str">
        <f t="shared" si="713"/>
        <v/>
      </c>
      <c r="GV90" s="49" t="str">
        <f t="shared" si="713"/>
        <v/>
      </c>
      <c r="GW90" s="49" t="str">
        <f t="shared" si="713"/>
        <v/>
      </c>
      <c r="GX90" s="49" t="str">
        <f t="shared" si="713"/>
        <v/>
      </c>
      <c r="GY90" s="49" t="str">
        <f t="shared" si="713"/>
        <v/>
      </c>
      <c r="GZ90" s="49" t="str">
        <f t="shared" si="713"/>
        <v/>
      </c>
      <c r="HA90" s="49" t="str">
        <f t="shared" si="713"/>
        <v/>
      </c>
      <c r="HB90" s="49" t="str">
        <f t="shared" si="713"/>
        <v/>
      </c>
      <c r="HC90" s="49" t="str">
        <f t="shared" si="713"/>
        <v/>
      </c>
      <c r="HD90" s="49" t="str">
        <f t="shared" si="713"/>
        <v/>
      </c>
      <c r="HE90" s="49" t="str">
        <f t="shared" si="713"/>
        <v/>
      </c>
      <c r="HF90" s="49" t="str">
        <f t="shared" si="713"/>
        <v/>
      </c>
      <c r="HG90" s="49" t="str">
        <f t="shared" si="713"/>
        <v/>
      </c>
      <c r="HH90" s="49" t="str">
        <f t="shared" si="713"/>
        <v/>
      </c>
      <c r="HI90" s="49" t="str">
        <f t="shared" si="713"/>
        <v/>
      </c>
      <c r="HJ90" s="49" t="str">
        <f t="shared" si="713"/>
        <v/>
      </c>
      <c r="HK90" s="49" t="str">
        <f t="shared" si="713"/>
        <v/>
      </c>
      <c r="HL90" s="49" t="str">
        <f t="shared" si="713"/>
        <v/>
      </c>
      <c r="HM90" s="49" t="str">
        <f t="shared" si="713"/>
        <v/>
      </c>
      <c r="HN90" s="49" t="str">
        <f t="shared" si="713"/>
        <v/>
      </c>
      <c r="HO90" s="49" t="str">
        <f t="shared" si="713"/>
        <v/>
      </c>
      <c r="HP90" s="169" t="e">
        <f t="shared" si="483"/>
        <v>#N/A</v>
      </c>
      <c r="HQ90" s="169" t="e">
        <f t="shared" si="484"/>
        <v>#N/A</v>
      </c>
      <c r="HR90" s="169" t="e">
        <f t="shared" si="485"/>
        <v>#N/A</v>
      </c>
      <c r="HS90" s="169" t="e">
        <f t="shared" si="486"/>
        <v>#N/A</v>
      </c>
      <c r="HT90" s="169" t="e">
        <f t="shared" si="487"/>
        <v>#N/A</v>
      </c>
      <c r="HU90" s="169" t="e">
        <f t="shared" si="488"/>
        <v>#N/A</v>
      </c>
      <c r="HV90" s="169" t="e">
        <f t="shared" si="489"/>
        <v>#N/A</v>
      </c>
      <c r="HW90" s="169" t="e">
        <f t="shared" si="490"/>
        <v>#N/A</v>
      </c>
      <c r="HX90" s="169" t="e">
        <f t="shared" si="491"/>
        <v>#N/A</v>
      </c>
      <c r="HY90" s="169" t="e">
        <f t="shared" si="492"/>
        <v>#N/A</v>
      </c>
      <c r="HZ90" s="169" t="e">
        <f t="shared" si="493"/>
        <v>#N/A</v>
      </c>
      <c r="IA90" s="169" t="e">
        <f t="shared" si="494"/>
        <v>#N/A</v>
      </c>
      <c r="IB90" s="169" t="e">
        <f t="shared" si="495"/>
        <v>#N/A</v>
      </c>
      <c r="IC90" s="169" t="e">
        <f t="shared" si="496"/>
        <v>#N/A</v>
      </c>
      <c r="ID90" s="169" t="e">
        <f t="shared" si="497"/>
        <v>#N/A</v>
      </c>
      <c r="IE90" s="169" t="e">
        <f t="shared" si="498"/>
        <v>#N/A</v>
      </c>
      <c r="IF90" s="169" t="e">
        <f t="shared" si="499"/>
        <v>#N/A</v>
      </c>
      <c r="IG90" s="169" t="e">
        <f t="shared" si="500"/>
        <v>#N/A</v>
      </c>
      <c r="IH90" s="169" t="e">
        <f t="shared" si="501"/>
        <v>#N/A</v>
      </c>
      <c r="II90" s="169" t="e">
        <f t="shared" si="502"/>
        <v>#N/A</v>
      </c>
      <c r="IJ90" s="169" t="e">
        <f t="shared" si="503"/>
        <v>#N/A</v>
      </c>
      <c r="IK90" s="169" t="e">
        <f t="shared" si="504"/>
        <v>#N/A</v>
      </c>
      <c r="IL90" s="169" t="e">
        <f t="shared" si="505"/>
        <v>#N/A</v>
      </c>
      <c r="IM90" s="169" t="e">
        <f t="shared" si="506"/>
        <v>#N/A</v>
      </c>
      <c r="IN90" s="169" t="e">
        <f t="shared" si="507"/>
        <v>#N/A</v>
      </c>
      <c r="IO90" s="169" t="e">
        <f t="shared" si="508"/>
        <v>#N/A</v>
      </c>
      <c r="IP90" s="169" t="e">
        <f t="shared" si="509"/>
        <v>#N/A</v>
      </c>
      <c r="IQ90" s="169" t="e">
        <f t="shared" si="510"/>
        <v>#N/A</v>
      </c>
      <c r="IR90" s="169" t="e">
        <f t="shared" si="511"/>
        <v>#N/A</v>
      </c>
      <c r="IS90" s="169" t="e">
        <f t="shared" si="512"/>
        <v>#N/A</v>
      </c>
      <c r="IT90" s="169" t="e">
        <f t="shared" si="513"/>
        <v>#N/A</v>
      </c>
      <c r="IU90" s="169" t="e">
        <f t="shared" si="514"/>
        <v>#N/A</v>
      </c>
      <c r="IV90" s="169" t="e">
        <f t="shared" si="515"/>
        <v>#N/A</v>
      </c>
      <c r="IW90" s="169" t="e">
        <f t="shared" si="516"/>
        <v>#N/A</v>
      </c>
      <c r="IX90" s="169" t="e">
        <f t="shared" si="517"/>
        <v>#N/A</v>
      </c>
      <c r="IY90" s="169" t="e">
        <f t="shared" si="518"/>
        <v>#N/A</v>
      </c>
      <c r="IZ90" s="169" t="e">
        <f t="shared" si="519"/>
        <v>#N/A</v>
      </c>
      <c r="JA90" s="169" t="e">
        <f t="shared" si="520"/>
        <v>#N/A</v>
      </c>
      <c r="JB90" s="169" t="e">
        <f t="shared" si="521"/>
        <v>#N/A</v>
      </c>
      <c r="JC90" s="169" t="e">
        <f t="shared" si="522"/>
        <v>#N/A</v>
      </c>
      <c r="JD90" s="169" t="e">
        <f t="shared" si="523"/>
        <v>#N/A</v>
      </c>
      <c r="JE90" s="169" t="e">
        <f t="shared" si="524"/>
        <v>#N/A</v>
      </c>
      <c r="JF90" s="169" t="e">
        <f t="shared" si="525"/>
        <v>#N/A</v>
      </c>
      <c r="JG90" s="169" t="e">
        <f t="shared" si="526"/>
        <v>#N/A</v>
      </c>
      <c r="JH90" s="169" t="e">
        <f t="shared" si="527"/>
        <v>#N/A</v>
      </c>
      <c r="JI90" s="169" t="e">
        <f t="shared" si="528"/>
        <v>#N/A</v>
      </c>
      <c r="JJ90" s="169" t="e">
        <f t="shared" si="529"/>
        <v>#N/A</v>
      </c>
      <c r="JK90" s="169" t="e">
        <f t="shared" si="530"/>
        <v>#N/A</v>
      </c>
      <c r="JL90" s="169" t="e">
        <f t="shared" si="531"/>
        <v>#N/A</v>
      </c>
      <c r="JM90" s="169" t="e">
        <f t="shared" si="532"/>
        <v>#N/A</v>
      </c>
      <c r="JN90" s="169" t="e">
        <f t="shared" si="533"/>
        <v>#N/A</v>
      </c>
      <c r="JO90" s="169" t="e">
        <f t="shared" si="534"/>
        <v>#N/A</v>
      </c>
      <c r="JP90" s="169" t="e">
        <f t="shared" si="535"/>
        <v>#N/A</v>
      </c>
      <c r="JQ90" s="169" t="e">
        <f t="shared" si="536"/>
        <v>#N/A</v>
      </c>
      <c r="JR90" s="169" t="e">
        <f t="shared" si="537"/>
        <v>#N/A</v>
      </c>
      <c r="JS90" s="169" t="e">
        <f t="shared" si="538"/>
        <v>#N/A</v>
      </c>
      <c r="JT90" s="169" t="e">
        <f t="shared" si="539"/>
        <v>#N/A</v>
      </c>
      <c r="JU90" s="169" t="e">
        <f t="shared" si="540"/>
        <v>#N/A</v>
      </c>
      <c r="JV90" s="169" t="e">
        <f t="shared" si="541"/>
        <v>#N/A</v>
      </c>
      <c r="JW90" s="169" t="e">
        <f t="shared" si="542"/>
        <v>#N/A</v>
      </c>
      <c r="JX90" s="169" t="e">
        <f t="shared" si="543"/>
        <v>#N/A</v>
      </c>
      <c r="JY90" s="169" t="e">
        <f t="shared" si="544"/>
        <v>#N/A</v>
      </c>
      <c r="JZ90" s="169" t="e">
        <f t="shared" si="545"/>
        <v>#N/A</v>
      </c>
      <c r="KA90" s="169" t="e">
        <f t="shared" si="546"/>
        <v>#N/A</v>
      </c>
      <c r="KB90" s="169" t="e">
        <f t="shared" si="547"/>
        <v>#N/A</v>
      </c>
      <c r="KC90" s="169" t="e">
        <f t="shared" si="548"/>
        <v>#N/A</v>
      </c>
      <c r="KD90" s="169" t="e">
        <f t="shared" si="549"/>
        <v>#N/A</v>
      </c>
      <c r="KE90" s="169" t="e">
        <f t="shared" si="550"/>
        <v>#N/A</v>
      </c>
      <c r="KF90" s="169" t="e">
        <f t="shared" si="551"/>
        <v>#N/A</v>
      </c>
      <c r="KG90" s="169" t="e">
        <f t="shared" si="552"/>
        <v>#N/A</v>
      </c>
      <c r="KH90" s="169" t="e">
        <f t="shared" si="553"/>
        <v>#N/A</v>
      </c>
      <c r="KI90" s="169" t="e">
        <f t="shared" si="554"/>
        <v>#N/A</v>
      </c>
      <c r="KJ90" s="169" t="e">
        <f t="shared" si="555"/>
        <v>#N/A</v>
      </c>
      <c r="KK90" s="169" t="e">
        <f t="shared" si="556"/>
        <v>#N/A</v>
      </c>
      <c r="KL90" s="169" t="e">
        <f t="shared" si="557"/>
        <v>#N/A</v>
      </c>
      <c r="KM90" s="169" t="e">
        <f t="shared" si="558"/>
        <v>#N/A</v>
      </c>
      <c r="KN90" s="169" t="e">
        <f t="shared" si="559"/>
        <v>#N/A</v>
      </c>
      <c r="KO90" s="169" t="e">
        <f t="shared" si="560"/>
        <v>#N/A</v>
      </c>
      <c r="KP90" s="169" t="e">
        <f t="shared" si="561"/>
        <v>#N/A</v>
      </c>
      <c r="KQ90" s="169" t="e">
        <f t="shared" si="562"/>
        <v>#N/A</v>
      </c>
      <c r="KR90" s="169" t="e">
        <f t="shared" si="563"/>
        <v>#N/A</v>
      </c>
      <c r="KS90" s="169" t="e">
        <f t="shared" si="564"/>
        <v>#N/A</v>
      </c>
      <c r="KT90" s="169" t="e">
        <f t="shared" si="565"/>
        <v>#N/A</v>
      </c>
      <c r="KU90" s="169" t="e">
        <f t="shared" si="566"/>
        <v>#N/A</v>
      </c>
      <c r="KV90" s="169" t="e">
        <f t="shared" si="567"/>
        <v>#N/A</v>
      </c>
      <c r="KW90" s="169" t="e">
        <f t="shared" si="568"/>
        <v>#N/A</v>
      </c>
      <c r="KX90" s="169" t="e">
        <f t="shared" si="569"/>
        <v>#N/A</v>
      </c>
      <c r="KY90" s="169" t="e">
        <f t="shared" si="570"/>
        <v>#N/A</v>
      </c>
      <c r="KZ90" s="169" t="e">
        <f t="shared" si="571"/>
        <v>#N/A</v>
      </c>
      <c r="LA90" s="169" t="e">
        <f t="shared" si="572"/>
        <v>#N/A</v>
      </c>
      <c r="LB90" s="169" t="e">
        <f t="shared" si="573"/>
        <v>#N/A</v>
      </c>
      <c r="LC90" s="169" t="e">
        <f t="shared" si="574"/>
        <v>#N/A</v>
      </c>
      <c r="LD90" s="169" t="e">
        <f t="shared" si="575"/>
        <v>#N/A</v>
      </c>
      <c r="LE90" s="169" t="e">
        <f t="shared" si="576"/>
        <v>#N/A</v>
      </c>
      <c r="LF90" s="169" t="e">
        <f t="shared" si="577"/>
        <v>#N/A</v>
      </c>
      <c r="LG90" s="169" t="e">
        <f t="shared" si="578"/>
        <v>#N/A</v>
      </c>
      <c r="LH90" s="169" t="e">
        <f t="shared" si="579"/>
        <v>#N/A</v>
      </c>
      <c r="LI90" s="169" t="e">
        <f t="shared" si="580"/>
        <v>#N/A</v>
      </c>
      <c r="LJ90" s="169" t="e">
        <f t="shared" si="581"/>
        <v>#N/A</v>
      </c>
      <c r="LK90" s="169" t="e">
        <f t="shared" si="582"/>
        <v>#N/A</v>
      </c>
      <c r="LL90" s="169" t="e">
        <f t="shared" si="583"/>
        <v>#N/A</v>
      </c>
      <c r="LM90" s="169" t="e">
        <f t="shared" si="584"/>
        <v>#N/A</v>
      </c>
      <c r="LN90" s="169" t="e">
        <f t="shared" si="585"/>
        <v>#N/A</v>
      </c>
      <c r="LO90" s="169" t="e">
        <f t="shared" si="586"/>
        <v>#N/A</v>
      </c>
      <c r="LP90" s="169" t="e">
        <f t="shared" si="587"/>
        <v>#N/A</v>
      </c>
      <c r="LQ90" s="169" t="e">
        <f t="shared" si="588"/>
        <v>#N/A</v>
      </c>
      <c r="LR90" s="169" t="e">
        <f t="shared" si="589"/>
        <v>#N/A</v>
      </c>
      <c r="LS90" s="169" t="e">
        <f t="shared" si="590"/>
        <v>#N/A</v>
      </c>
      <c r="LT90" s="169" t="e">
        <f t="shared" si="591"/>
        <v>#N/A</v>
      </c>
      <c r="LU90" s="169" t="e">
        <f t="shared" si="592"/>
        <v>#N/A</v>
      </c>
      <c r="LV90" s="169" t="e">
        <f t="shared" si="593"/>
        <v>#N/A</v>
      </c>
      <c r="LW90" s="169" t="e">
        <f t="shared" si="594"/>
        <v>#N/A</v>
      </c>
      <c r="LX90" s="169" t="e">
        <f t="shared" si="595"/>
        <v>#N/A</v>
      </c>
      <c r="LY90" s="169" t="e">
        <f t="shared" si="596"/>
        <v>#N/A</v>
      </c>
      <c r="LZ90" s="169" t="e">
        <f t="shared" si="597"/>
        <v>#N/A</v>
      </c>
      <c r="MA90" s="169" t="e">
        <f t="shared" si="598"/>
        <v>#N/A</v>
      </c>
      <c r="MB90" s="169" t="e">
        <f t="shared" si="599"/>
        <v>#N/A</v>
      </c>
      <c r="MC90" s="169" t="e">
        <f t="shared" si="600"/>
        <v>#N/A</v>
      </c>
      <c r="MD90" s="169" t="e">
        <f t="shared" si="601"/>
        <v>#N/A</v>
      </c>
      <c r="ME90" s="169" t="e">
        <f t="shared" si="602"/>
        <v>#N/A</v>
      </c>
      <c r="MF90" s="169" t="e">
        <f t="shared" si="603"/>
        <v>#N/A</v>
      </c>
      <c r="MG90" s="169" t="e">
        <f t="shared" si="604"/>
        <v>#N/A</v>
      </c>
      <c r="MH90" s="169" t="e">
        <f t="shared" si="605"/>
        <v>#N/A</v>
      </c>
      <c r="MI90" s="169" t="e">
        <f t="shared" si="606"/>
        <v>#N/A</v>
      </c>
      <c r="MJ90" s="169" t="e">
        <f t="shared" si="607"/>
        <v>#N/A</v>
      </c>
      <c r="MK90" s="169" t="e">
        <f t="shared" si="608"/>
        <v>#N/A</v>
      </c>
      <c r="ML90" s="169" t="e">
        <f t="shared" si="609"/>
        <v>#N/A</v>
      </c>
      <c r="MM90" s="169" t="e">
        <f t="shared" si="610"/>
        <v>#N/A</v>
      </c>
      <c r="MN90" s="169" t="e">
        <f t="shared" si="611"/>
        <v>#N/A</v>
      </c>
      <c r="MO90" s="169" t="e">
        <f t="shared" si="612"/>
        <v>#N/A</v>
      </c>
      <c r="MP90" s="169" t="e">
        <f t="shared" si="613"/>
        <v>#N/A</v>
      </c>
      <c r="MQ90" s="169" t="e">
        <f t="shared" si="614"/>
        <v>#N/A</v>
      </c>
      <c r="MR90" s="169" t="e">
        <f t="shared" si="615"/>
        <v>#N/A</v>
      </c>
      <c r="MS90" s="169" t="e">
        <f t="shared" si="616"/>
        <v>#N/A</v>
      </c>
      <c r="MT90" s="169" t="e">
        <f t="shared" si="617"/>
        <v>#N/A</v>
      </c>
      <c r="MU90" s="169" t="e">
        <f t="shared" si="618"/>
        <v>#N/A</v>
      </c>
      <c r="MV90" s="169" t="e">
        <f t="shared" si="619"/>
        <v>#N/A</v>
      </c>
      <c r="MW90" s="169" t="e">
        <f t="shared" si="620"/>
        <v>#N/A</v>
      </c>
      <c r="MX90" s="169" t="e">
        <f t="shared" si="621"/>
        <v>#N/A</v>
      </c>
      <c r="MY90" s="169" t="e">
        <f t="shared" si="622"/>
        <v>#N/A</v>
      </c>
      <c r="MZ90" s="169" t="e">
        <f t="shared" si="623"/>
        <v>#N/A</v>
      </c>
      <c r="NA90" s="169" t="e">
        <f t="shared" si="624"/>
        <v>#N/A</v>
      </c>
      <c r="NB90" s="169" t="e">
        <f t="shared" si="625"/>
        <v>#N/A</v>
      </c>
      <c r="NC90" s="169" t="e">
        <f t="shared" si="626"/>
        <v>#N/A</v>
      </c>
      <c r="ND90" s="169" t="e">
        <f t="shared" si="627"/>
        <v>#N/A</v>
      </c>
      <c r="NE90" s="169" t="e">
        <f t="shared" si="628"/>
        <v>#N/A</v>
      </c>
      <c r="NF90" s="169" t="e">
        <f t="shared" si="629"/>
        <v>#N/A</v>
      </c>
      <c r="NG90" s="169" t="e">
        <f t="shared" si="630"/>
        <v>#N/A</v>
      </c>
      <c r="NH90" s="169" t="e">
        <f t="shared" si="631"/>
        <v>#N/A</v>
      </c>
      <c r="NI90" s="169" t="e">
        <f t="shared" si="632"/>
        <v>#N/A</v>
      </c>
      <c r="NJ90" s="169" t="e">
        <f t="shared" si="633"/>
        <v>#N/A</v>
      </c>
      <c r="NK90" s="169" t="e">
        <f t="shared" si="634"/>
        <v>#N/A</v>
      </c>
      <c r="NL90" s="169" t="e">
        <f t="shared" si="635"/>
        <v>#N/A</v>
      </c>
      <c r="NM90" s="169" t="e">
        <f t="shared" si="636"/>
        <v>#N/A</v>
      </c>
      <c r="NN90" s="169" t="e">
        <f t="shared" si="637"/>
        <v>#N/A</v>
      </c>
      <c r="NO90" s="169" t="e">
        <f t="shared" si="638"/>
        <v>#N/A</v>
      </c>
      <c r="NP90" s="169" t="e">
        <f t="shared" si="639"/>
        <v>#N/A</v>
      </c>
      <c r="NQ90" s="169" t="e">
        <f t="shared" si="640"/>
        <v>#N/A</v>
      </c>
      <c r="NR90" s="169" t="e">
        <f t="shared" si="641"/>
        <v>#N/A</v>
      </c>
      <c r="NS90" s="169" t="e">
        <f t="shared" si="642"/>
        <v>#N/A</v>
      </c>
      <c r="NT90" s="169" t="e">
        <f t="shared" si="643"/>
        <v>#N/A</v>
      </c>
      <c r="NU90" s="169" t="e">
        <f t="shared" si="644"/>
        <v>#N/A</v>
      </c>
      <c r="NV90" s="169" t="e">
        <f t="shared" si="645"/>
        <v>#N/A</v>
      </c>
      <c r="NW90" s="169" t="e">
        <f t="shared" si="646"/>
        <v>#N/A</v>
      </c>
      <c r="NX90" s="169" t="e">
        <f t="shared" si="647"/>
        <v>#N/A</v>
      </c>
      <c r="NY90" s="169" t="e">
        <f t="shared" si="648"/>
        <v>#N/A</v>
      </c>
      <c r="NZ90" s="169" t="e">
        <f t="shared" si="649"/>
        <v>#N/A</v>
      </c>
      <c r="OA90" s="169" t="e">
        <f t="shared" si="650"/>
        <v>#N/A</v>
      </c>
      <c r="OB90" s="169" t="e">
        <f t="shared" si="651"/>
        <v>#N/A</v>
      </c>
      <c r="OC90" s="169" t="e">
        <f t="shared" si="652"/>
        <v>#N/A</v>
      </c>
      <c r="OD90" s="169" t="e">
        <f t="shared" si="653"/>
        <v>#N/A</v>
      </c>
      <c r="OE90" s="169" t="e">
        <f t="shared" si="654"/>
        <v>#N/A</v>
      </c>
      <c r="OF90" s="169" t="e">
        <f t="shared" si="655"/>
        <v>#N/A</v>
      </c>
      <c r="OG90" s="169" t="e">
        <f t="shared" si="656"/>
        <v>#N/A</v>
      </c>
      <c r="OH90" s="169" t="e">
        <f t="shared" si="657"/>
        <v>#N/A</v>
      </c>
      <c r="OI90" s="169" t="e">
        <f t="shared" si="658"/>
        <v>#N/A</v>
      </c>
      <c r="OJ90" s="169" t="e">
        <f t="shared" si="659"/>
        <v>#N/A</v>
      </c>
      <c r="OK90" s="169" t="e">
        <f t="shared" si="660"/>
        <v>#N/A</v>
      </c>
      <c r="OL90" s="169" t="e">
        <f t="shared" si="661"/>
        <v>#N/A</v>
      </c>
      <c r="OM90" s="169" t="e">
        <f t="shared" si="662"/>
        <v>#N/A</v>
      </c>
      <c r="ON90" s="169" t="e">
        <f t="shared" si="663"/>
        <v>#N/A</v>
      </c>
      <c r="OO90" s="169" t="e">
        <f t="shared" si="664"/>
        <v>#N/A</v>
      </c>
      <c r="OP90" s="169" t="e">
        <f t="shared" si="665"/>
        <v>#N/A</v>
      </c>
      <c r="OQ90" s="169" t="e">
        <f t="shared" si="666"/>
        <v>#N/A</v>
      </c>
      <c r="OR90" s="169" t="e">
        <f t="shared" si="667"/>
        <v>#N/A</v>
      </c>
      <c r="OS90" s="169" t="e">
        <f t="shared" si="668"/>
        <v>#N/A</v>
      </c>
      <c r="OT90" s="169" t="e">
        <f t="shared" si="669"/>
        <v>#N/A</v>
      </c>
      <c r="OU90" s="169" t="e">
        <f t="shared" si="670"/>
        <v>#N/A</v>
      </c>
      <c r="OV90" s="169" t="e">
        <f t="shared" si="671"/>
        <v>#N/A</v>
      </c>
      <c r="OW90" s="169" t="e">
        <f t="shared" si="672"/>
        <v>#N/A</v>
      </c>
      <c r="OX90" s="169" t="e">
        <f t="shared" si="673"/>
        <v>#N/A</v>
      </c>
      <c r="OY90" s="169" t="e">
        <f t="shared" si="674"/>
        <v>#N/A</v>
      </c>
      <c r="OZ90" s="169" t="e">
        <f t="shared" si="675"/>
        <v>#N/A</v>
      </c>
      <c r="PA90" s="169" t="e">
        <f t="shared" si="676"/>
        <v>#N/A</v>
      </c>
      <c r="PB90" s="169" t="e">
        <f t="shared" si="677"/>
        <v>#N/A</v>
      </c>
      <c r="PC90" s="169" t="e">
        <f t="shared" si="678"/>
        <v>#N/A</v>
      </c>
      <c r="PD90" s="169" t="e">
        <f t="shared" si="679"/>
        <v>#N/A</v>
      </c>
      <c r="PE90" s="169" t="e">
        <f t="shared" si="680"/>
        <v>#N/A</v>
      </c>
      <c r="PF90" s="169" t="e">
        <f t="shared" si="681"/>
        <v>#N/A</v>
      </c>
      <c r="PG90" s="169" t="e">
        <f t="shared" si="682"/>
        <v>#N/A</v>
      </c>
      <c r="PH90" s="169" t="e">
        <f t="shared" si="683"/>
        <v>#N/A</v>
      </c>
    </row>
    <row r="91" spans="1:424" hidden="1" x14ac:dyDescent="0.75">
      <c r="A91" s="4">
        <v>88</v>
      </c>
      <c r="B91" s="96" t="str">
        <f t="shared" si="684"/>
        <v/>
      </c>
      <c r="C91" s="95"/>
      <c r="D91" s="96" t="str">
        <f t="shared" si="685"/>
        <v/>
      </c>
      <c r="E91" s="124" t="str">
        <f t="shared" si="480"/>
        <v/>
      </c>
      <c r="F91" s="124" t="str">
        <f t="shared" si="481"/>
        <v/>
      </c>
      <c r="G91" s="73" t="str">
        <f t="shared" si="686"/>
        <v/>
      </c>
      <c r="H91" s="23"/>
      <c r="I91" s="57"/>
      <c r="J91" s="280"/>
      <c r="K91" s="74" t="str">
        <f>IF(AND(B91&gt;0,C91&gt;0,D91&gt;0),IF(ISBLANK(J91),IF(ISBLANK(H91),"",(D91-B91)*VLOOKUP(H91,VLookups!$A$4:$B$13,2,FALSE)),J91),"")</f>
        <v/>
      </c>
      <c r="L91" s="75" t="str">
        <f t="shared" si="482"/>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687"/>
        <v/>
      </c>
      <c r="W91" s="49" t="str">
        <f t="shared" si="688"/>
        <v/>
      </c>
      <c r="X91" s="49" t="str">
        <f t="shared" si="714"/>
        <v/>
      </c>
      <c r="Y91" s="49" t="str">
        <f t="shared" si="714"/>
        <v/>
      </c>
      <c r="Z91" s="49" t="str">
        <f t="shared" si="714"/>
        <v/>
      </c>
      <c r="AA91" s="49" t="str">
        <f t="shared" si="714"/>
        <v/>
      </c>
      <c r="AB91" s="49" t="str">
        <f t="shared" si="714"/>
        <v/>
      </c>
      <c r="AC91" s="49" t="str">
        <f t="shared" si="714"/>
        <v/>
      </c>
      <c r="AD91" s="49" t="str">
        <f t="shared" si="714"/>
        <v/>
      </c>
      <c r="AE91" s="49" t="str">
        <f t="shared" si="714"/>
        <v/>
      </c>
      <c r="AF91" s="49" t="str">
        <f t="shared" si="714"/>
        <v/>
      </c>
      <c r="AG91" s="49" t="str">
        <f t="shared" si="714"/>
        <v/>
      </c>
      <c r="AH91" s="49" t="str">
        <f t="shared" si="714"/>
        <v/>
      </c>
      <c r="AI91" s="49" t="str">
        <f t="shared" si="714"/>
        <v/>
      </c>
      <c r="AJ91" s="49" t="str">
        <f t="shared" si="714"/>
        <v/>
      </c>
      <c r="AK91" s="49" t="str">
        <f t="shared" si="714"/>
        <v/>
      </c>
      <c r="AL91" s="49" t="str">
        <f t="shared" si="714"/>
        <v/>
      </c>
      <c r="AM91" s="49" t="str">
        <f t="shared" si="714"/>
        <v/>
      </c>
      <c r="AN91" s="49" t="str">
        <f t="shared" si="714"/>
        <v/>
      </c>
      <c r="AO91" s="49" t="str">
        <f t="shared" si="714"/>
        <v/>
      </c>
      <c r="AP91" s="49" t="str">
        <f t="shared" si="714"/>
        <v/>
      </c>
      <c r="AQ91" s="49" t="str">
        <f t="shared" si="714"/>
        <v/>
      </c>
      <c r="AR91" s="49" t="str">
        <f t="shared" si="714"/>
        <v/>
      </c>
      <c r="AS91" s="49" t="str">
        <f t="shared" si="714"/>
        <v/>
      </c>
      <c r="AT91" s="49" t="str">
        <f t="shared" si="714"/>
        <v/>
      </c>
      <c r="AU91" s="49" t="str">
        <f t="shared" si="714"/>
        <v/>
      </c>
      <c r="AV91" s="49" t="str">
        <f t="shared" si="714"/>
        <v/>
      </c>
      <c r="AW91" s="49" t="str">
        <f t="shared" si="714"/>
        <v/>
      </c>
      <c r="AX91" s="49" t="str">
        <f t="shared" si="714"/>
        <v/>
      </c>
      <c r="AY91" s="49" t="str">
        <f t="shared" si="714"/>
        <v/>
      </c>
      <c r="AZ91" s="49" t="str">
        <f t="shared" si="714"/>
        <v/>
      </c>
      <c r="BA91" s="49" t="str">
        <f t="shared" si="714"/>
        <v/>
      </c>
      <c r="BB91" s="49" t="str">
        <f t="shared" si="714"/>
        <v/>
      </c>
      <c r="BC91" s="49" t="str">
        <f t="shared" si="714"/>
        <v/>
      </c>
      <c r="BD91" s="49" t="str">
        <f t="shared" si="714"/>
        <v/>
      </c>
      <c r="BE91" s="49" t="str">
        <f t="shared" si="714"/>
        <v/>
      </c>
      <c r="BF91" s="49" t="str">
        <f t="shared" si="714"/>
        <v/>
      </c>
      <c r="BG91" s="49" t="str">
        <f t="shared" si="714"/>
        <v/>
      </c>
      <c r="BH91" s="49" t="str">
        <f t="shared" si="714"/>
        <v/>
      </c>
      <c r="BI91" s="49" t="str">
        <f t="shared" si="714"/>
        <v/>
      </c>
      <c r="BJ91" s="49" t="str">
        <f t="shared" si="714"/>
        <v/>
      </c>
      <c r="BK91" s="49" t="str">
        <f t="shared" si="714"/>
        <v/>
      </c>
      <c r="BL91" s="49" t="str">
        <f t="shared" si="714"/>
        <v/>
      </c>
      <c r="BM91" s="49" t="str">
        <f t="shared" si="714"/>
        <v/>
      </c>
      <c r="BN91" s="49" t="str">
        <f t="shared" si="714"/>
        <v/>
      </c>
      <c r="BO91" s="49" t="str">
        <f t="shared" si="714"/>
        <v/>
      </c>
      <c r="BP91" s="49" t="str">
        <f t="shared" si="714"/>
        <v/>
      </c>
      <c r="BQ91" s="49" t="str">
        <f t="shared" si="714"/>
        <v/>
      </c>
      <c r="BR91" s="49" t="str">
        <f t="shared" si="714"/>
        <v/>
      </c>
      <c r="BS91" s="49" t="str">
        <f t="shared" si="714"/>
        <v/>
      </c>
      <c r="BT91" s="49" t="str">
        <f t="shared" si="714"/>
        <v/>
      </c>
      <c r="BU91" s="49" t="str">
        <f t="shared" si="714"/>
        <v/>
      </c>
      <c r="BV91" s="49" t="str">
        <f t="shared" si="714"/>
        <v/>
      </c>
      <c r="BW91" s="49" t="str">
        <f t="shared" si="714"/>
        <v/>
      </c>
      <c r="BX91" s="49" t="str">
        <f t="shared" si="714"/>
        <v/>
      </c>
      <c r="BY91" s="49" t="str">
        <f t="shared" si="714"/>
        <v/>
      </c>
      <c r="BZ91" s="49" t="str">
        <f t="shared" si="714"/>
        <v/>
      </c>
      <c r="CA91" s="49" t="str">
        <f t="shared" si="714"/>
        <v/>
      </c>
      <c r="CB91" s="49" t="str">
        <f t="shared" si="714"/>
        <v/>
      </c>
      <c r="CC91" s="49" t="str">
        <f t="shared" si="714"/>
        <v/>
      </c>
      <c r="CD91" s="49" t="str">
        <f t="shared" si="714"/>
        <v/>
      </c>
      <c r="CE91" s="49" t="str">
        <f t="shared" si="714"/>
        <v/>
      </c>
      <c r="CF91" s="49" t="str">
        <f t="shared" si="714"/>
        <v/>
      </c>
      <c r="CG91" s="49" t="str">
        <f t="shared" si="714"/>
        <v/>
      </c>
      <c r="CH91" s="49" t="str">
        <f t="shared" si="714"/>
        <v/>
      </c>
      <c r="CI91" s="49" t="str">
        <f t="shared" si="714"/>
        <v/>
      </c>
      <c r="CJ91" s="49" t="str">
        <f t="shared" si="712"/>
        <v/>
      </c>
      <c r="CK91" s="49" t="str">
        <f t="shared" si="712"/>
        <v/>
      </c>
      <c r="CL91" s="49" t="str">
        <f t="shared" si="712"/>
        <v/>
      </c>
      <c r="CM91" s="49" t="str">
        <f t="shared" si="712"/>
        <v/>
      </c>
      <c r="CN91" s="49" t="str">
        <f t="shared" si="712"/>
        <v/>
      </c>
      <c r="CO91" s="49" t="str">
        <f t="shared" si="712"/>
        <v/>
      </c>
      <c r="CP91" s="49" t="str">
        <f t="shared" si="712"/>
        <v/>
      </c>
      <c r="CQ91" s="49" t="str">
        <f t="shared" si="712"/>
        <v/>
      </c>
      <c r="CR91" s="49" t="str">
        <f t="shared" si="712"/>
        <v/>
      </c>
      <c r="CS91" s="49" t="str">
        <f t="shared" si="712"/>
        <v/>
      </c>
      <c r="CT91" s="49" t="str">
        <f t="shared" si="712"/>
        <v/>
      </c>
      <c r="CU91" s="49" t="str">
        <f t="shared" si="712"/>
        <v/>
      </c>
      <c r="CV91" s="49" t="str">
        <f t="shared" si="712"/>
        <v/>
      </c>
      <c r="CW91" s="49" t="str">
        <f t="shared" si="712"/>
        <v/>
      </c>
      <c r="CX91" s="49" t="str">
        <f t="shared" si="712"/>
        <v/>
      </c>
      <c r="CY91" s="49" t="str">
        <f t="shared" si="712"/>
        <v/>
      </c>
      <c r="CZ91" s="49" t="str">
        <f t="shared" si="712"/>
        <v/>
      </c>
      <c r="DA91" s="49" t="str">
        <f t="shared" si="712"/>
        <v/>
      </c>
      <c r="DB91" s="49" t="str">
        <f t="shared" si="712"/>
        <v/>
      </c>
      <c r="DC91" s="49" t="str">
        <f t="shared" si="712"/>
        <v/>
      </c>
      <c r="DD91" s="49" t="str">
        <f t="shared" si="712"/>
        <v/>
      </c>
      <c r="DE91" s="49" t="str">
        <f t="shared" si="712"/>
        <v/>
      </c>
      <c r="DF91" s="49" t="str">
        <f t="shared" si="712"/>
        <v/>
      </c>
      <c r="DG91" s="49" t="str">
        <f t="shared" si="712"/>
        <v/>
      </c>
      <c r="DH91" s="49" t="str">
        <f t="shared" si="712"/>
        <v/>
      </c>
      <c r="DI91" s="49" t="str">
        <f t="shared" si="712"/>
        <v/>
      </c>
      <c r="DJ91" s="49" t="str">
        <f t="shared" si="712"/>
        <v/>
      </c>
      <c r="DK91" s="49" t="str">
        <f t="shared" si="712"/>
        <v/>
      </c>
      <c r="DL91" s="49" t="str">
        <f t="shared" si="712"/>
        <v/>
      </c>
      <c r="DM91" s="49" t="str">
        <f t="shared" si="712"/>
        <v/>
      </c>
      <c r="DN91" s="49" t="str">
        <f t="shared" si="712"/>
        <v/>
      </c>
      <c r="DO91" s="49" t="str">
        <f t="shared" si="712"/>
        <v/>
      </c>
      <c r="DP91" s="49" t="str">
        <f t="shared" si="712"/>
        <v/>
      </c>
      <c r="DQ91" s="49" t="str">
        <f t="shared" si="712"/>
        <v/>
      </c>
      <c r="DR91" s="49" t="str">
        <f t="shared" si="712"/>
        <v/>
      </c>
      <c r="DS91" s="183" t="str">
        <f t="shared" si="690"/>
        <v/>
      </c>
      <c r="DT91" s="49" t="str">
        <f t="shared" si="691"/>
        <v/>
      </c>
      <c r="DU91" s="49" t="str">
        <f t="shared" si="715"/>
        <v/>
      </c>
      <c r="DV91" s="49" t="str">
        <f t="shared" si="715"/>
        <v/>
      </c>
      <c r="DW91" s="49" t="str">
        <f t="shared" si="715"/>
        <v/>
      </c>
      <c r="DX91" s="49" t="str">
        <f t="shared" si="715"/>
        <v/>
      </c>
      <c r="DY91" s="49" t="str">
        <f t="shared" si="715"/>
        <v/>
      </c>
      <c r="DZ91" s="49" t="str">
        <f t="shared" si="715"/>
        <v/>
      </c>
      <c r="EA91" s="49" t="str">
        <f t="shared" si="715"/>
        <v/>
      </c>
      <c r="EB91" s="49" t="str">
        <f t="shared" si="715"/>
        <v/>
      </c>
      <c r="EC91" s="49" t="str">
        <f t="shared" si="715"/>
        <v/>
      </c>
      <c r="ED91" s="49" t="str">
        <f t="shared" si="715"/>
        <v/>
      </c>
      <c r="EE91" s="49" t="str">
        <f t="shared" si="715"/>
        <v/>
      </c>
      <c r="EF91" s="49" t="str">
        <f t="shared" si="715"/>
        <v/>
      </c>
      <c r="EG91" s="49" t="str">
        <f t="shared" si="715"/>
        <v/>
      </c>
      <c r="EH91" s="49" t="str">
        <f t="shared" si="715"/>
        <v/>
      </c>
      <c r="EI91" s="49" t="str">
        <f t="shared" si="715"/>
        <v/>
      </c>
      <c r="EJ91" s="49" t="str">
        <f t="shared" si="715"/>
        <v/>
      </c>
      <c r="EK91" s="49" t="str">
        <f t="shared" si="715"/>
        <v/>
      </c>
      <c r="EL91" s="49" t="str">
        <f t="shared" si="715"/>
        <v/>
      </c>
      <c r="EM91" s="49" t="str">
        <f t="shared" si="715"/>
        <v/>
      </c>
      <c r="EN91" s="49" t="str">
        <f t="shared" si="715"/>
        <v/>
      </c>
      <c r="EO91" s="49" t="str">
        <f t="shared" si="715"/>
        <v/>
      </c>
      <c r="EP91" s="49" t="str">
        <f t="shared" si="715"/>
        <v/>
      </c>
      <c r="EQ91" s="49" t="str">
        <f t="shared" si="715"/>
        <v/>
      </c>
      <c r="ER91" s="49" t="str">
        <f t="shared" si="715"/>
        <v/>
      </c>
      <c r="ES91" s="49" t="str">
        <f t="shared" si="715"/>
        <v/>
      </c>
      <c r="ET91" s="49" t="str">
        <f t="shared" si="715"/>
        <v/>
      </c>
      <c r="EU91" s="49" t="str">
        <f t="shared" si="715"/>
        <v/>
      </c>
      <c r="EV91" s="49" t="str">
        <f t="shared" si="715"/>
        <v/>
      </c>
      <c r="EW91" s="49" t="str">
        <f t="shared" si="715"/>
        <v/>
      </c>
      <c r="EX91" s="49" t="str">
        <f t="shared" si="715"/>
        <v/>
      </c>
      <c r="EY91" s="49" t="str">
        <f t="shared" si="715"/>
        <v/>
      </c>
      <c r="EZ91" s="49" t="str">
        <f t="shared" si="715"/>
        <v/>
      </c>
      <c r="FA91" s="49" t="str">
        <f t="shared" si="715"/>
        <v/>
      </c>
      <c r="FB91" s="49" t="str">
        <f t="shared" si="715"/>
        <v/>
      </c>
      <c r="FC91" s="49" t="str">
        <f t="shared" si="715"/>
        <v/>
      </c>
      <c r="FD91" s="49" t="str">
        <f t="shared" si="715"/>
        <v/>
      </c>
      <c r="FE91" s="49" t="str">
        <f t="shared" si="715"/>
        <v/>
      </c>
      <c r="FF91" s="49" t="str">
        <f t="shared" si="715"/>
        <v/>
      </c>
      <c r="FG91" s="49" t="str">
        <f t="shared" si="715"/>
        <v/>
      </c>
      <c r="FH91" s="49" t="str">
        <f t="shared" si="715"/>
        <v/>
      </c>
      <c r="FI91" s="49" t="str">
        <f t="shared" si="715"/>
        <v/>
      </c>
      <c r="FJ91" s="49" t="str">
        <f t="shared" si="715"/>
        <v/>
      </c>
      <c r="FK91" s="49" t="str">
        <f t="shared" si="715"/>
        <v/>
      </c>
      <c r="FL91" s="49" t="str">
        <f t="shared" si="715"/>
        <v/>
      </c>
      <c r="FM91" s="49" t="str">
        <f t="shared" si="715"/>
        <v/>
      </c>
      <c r="FN91" s="49" t="str">
        <f t="shared" si="715"/>
        <v/>
      </c>
      <c r="FO91" s="49" t="str">
        <f t="shared" si="715"/>
        <v/>
      </c>
      <c r="FP91" s="49" t="str">
        <f t="shared" si="715"/>
        <v/>
      </c>
      <c r="FQ91" s="49" t="str">
        <f t="shared" si="715"/>
        <v/>
      </c>
      <c r="FR91" s="49" t="str">
        <f t="shared" si="715"/>
        <v/>
      </c>
      <c r="FS91" s="49" t="str">
        <f t="shared" si="715"/>
        <v/>
      </c>
      <c r="FT91" s="49" t="str">
        <f t="shared" si="715"/>
        <v/>
      </c>
      <c r="FU91" s="49" t="str">
        <f t="shared" si="715"/>
        <v/>
      </c>
      <c r="FV91" s="49" t="str">
        <f t="shared" si="715"/>
        <v/>
      </c>
      <c r="FW91" s="49" t="str">
        <f t="shared" si="715"/>
        <v/>
      </c>
      <c r="FX91" s="49" t="str">
        <f t="shared" si="715"/>
        <v/>
      </c>
      <c r="FY91" s="49" t="str">
        <f t="shared" si="715"/>
        <v/>
      </c>
      <c r="FZ91" s="49" t="str">
        <f t="shared" si="715"/>
        <v/>
      </c>
      <c r="GA91" s="49" t="str">
        <f t="shared" si="715"/>
        <v/>
      </c>
      <c r="GB91" s="49" t="str">
        <f t="shared" si="715"/>
        <v/>
      </c>
      <c r="GC91" s="49" t="str">
        <f t="shared" si="715"/>
        <v/>
      </c>
      <c r="GD91" s="49" t="str">
        <f t="shared" si="715"/>
        <v/>
      </c>
      <c r="GE91" s="49" t="str">
        <f t="shared" si="715"/>
        <v/>
      </c>
      <c r="GF91" s="49" t="str">
        <f t="shared" si="715"/>
        <v/>
      </c>
      <c r="GG91" s="49" t="str">
        <f t="shared" si="713"/>
        <v/>
      </c>
      <c r="GH91" s="49" t="str">
        <f t="shared" si="713"/>
        <v/>
      </c>
      <c r="GI91" s="49" t="str">
        <f t="shared" si="713"/>
        <v/>
      </c>
      <c r="GJ91" s="49" t="str">
        <f t="shared" si="713"/>
        <v/>
      </c>
      <c r="GK91" s="49" t="str">
        <f t="shared" si="713"/>
        <v/>
      </c>
      <c r="GL91" s="49" t="str">
        <f t="shared" si="713"/>
        <v/>
      </c>
      <c r="GM91" s="49" t="str">
        <f t="shared" si="713"/>
        <v/>
      </c>
      <c r="GN91" s="49" t="str">
        <f t="shared" si="713"/>
        <v/>
      </c>
      <c r="GO91" s="49" t="str">
        <f t="shared" si="713"/>
        <v/>
      </c>
      <c r="GP91" s="49" t="str">
        <f t="shared" si="713"/>
        <v/>
      </c>
      <c r="GQ91" s="49" t="str">
        <f t="shared" si="713"/>
        <v/>
      </c>
      <c r="GR91" s="49" t="str">
        <f t="shared" si="713"/>
        <v/>
      </c>
      <c r="GS91" s="49" t="str">
        <f t="shared" si="713"/>
        <v/>
      </c>
      <c r="GT91" s="49" t="str">
        <f t="shared" si="713"/>
        <v/>
      </c>
      <c r="GU91" s="49" t="str">
        <f t="shared" si="713"/>
        <v/>
      </c>
      <c r="GV91" s="49" t="str">
        <f t="shared" si="713"/>
        <v/>
      </c>
      <c r="GW91" s="49" t="str">
        <f t="shared" si="713"/>
        <v/>
      </c>
      <c r="GX91" s="49" t="str">
        <f t="shared" si="713"/>
        <v/>
      </c>
      <c r="GY91" s="49" t="str">
        <f t="shared" si="713"/>
        <v/>
      </c>
      <c r="GZ91" s="49" t="str">
        <f t="shared" si="713"/>
        <v/>
      </c>
      <c r="HA91" s="49" t="str">
        <f t="shared" si="713"/>
        <v/>
      </c>
      <c r="HB91" s="49" t="str">
        <f t="shared" si="713"/>
        <v/>
      </c>
      <c r="HC91" s="49" t="str">
        <f t="shared" si="713"/>
        <v/>
      </c>
      <c r="HD91" s="49" t="str">
        <f t="shared" si="713"/>
        <v/>
      </c>
      <c r="HE91" s="49" t="str">
        <f t="shared" si="713"/>
        <v/>
      </c>
      <c r="HF91" s="49" t="str">
        <f t="shared" si="713"/>
        <v/>
      </c>
      <c r="HG91" s="49" t="str">
        <f t="shared" si="713"/>
        <v/>
      </c>
      <c r="HH91" s="49" t="str">
        <f t="shared" si="713"/>
        <v/>
      </c>
      <c r="HI91" s="49" t="str">
        <f t="shared" si="713"/>
        <v/>
      </c>
      <c r="HJ91" s="49" t="str">
        <f t="shared" si="713"/>
        <v/>
      </c>
      <c r="HK91" s="49" t="str">
        <f t="shared" si="713"/>
        <v/>
      </c>
      <c r="HL91" s="49" t="str">
        <f t="shared" si="713"/>
        <v/>
      </c>
      <c r="HM91" s="49" t="str">
        <f t="shared" si="713"/>
        <v/>
      </c>
      <c r="HN91" s="49" t="str">
        <f t="shared" si="713"/>
        <v/>
      </c>
      <c r="HO91" s="49" t="str">
        <f t="shared" si="713"/>
        <v/>
      </c>
      <c r="HP91" s="169" t="e">
        <f t="shared" si="483"/>
        <v>#N/A</v>
      </c>
      <c r="HQ91" s="169" t="e">
        <f t="shared" si="484"/>
        <v>#N/A</v>
      </c>
      <c r="HR91" s="169" t="e">
        <f t="shared" si="485"/>
        <v>#N/A</v>
      </c>
      <c r="HS91" s="169" t="e">
        <f t="shared" si="486"/>
        <v>#N/A</v>
      </c>
      <c r="HT91" s="169" t="e">
        <f t="shared" si="487"/>
        <v>#N/A</v>
      </c>
      <c r="HU91" s="169" t="e">
        <f t="shared" si="488"/>
        <v>#N/A</v>
      </c>
      <c r="HV91" s="169" t="e">
        <f t="shared" si="489"/>
        <v>#N/A</v>
      </c>
      <c r="HW91" s="169" t="e">
        <f t="shared" si="490"/>
        <v>#N/A</v>
      </c>
      <c r="HX91" s="169" t="e">
        <f t="shared" si="491"/>
        <v>#N/A</v>
      </c>
      <c r="HY91" s="169" t="e">
        <f t="shared" si="492"/>
        <v>#N/A</v>
      </c>
      <c r="HZ91" s="169" t="e">
        <f t="shared" si="493"/>
        <v>#N/A</v>
      </c>
      <c r="IA91" s="169" t="e">
        <f t="shared" si="494"/>
        <v>#N/A</v>
      </c>
      <c r="IB91" s="169" t="e">
        <f t="shared" si="495"/>
        <v>#N/A</v>
      </c>
      <c r="IC91" s="169" t="e">
        <f t="shared" si="496"/>
        <v>#N/A</v>
      </c>
      <c r="ID91" s="169" t="e">
        <f t="shared" si="497"/>
        <v>#N/A</v>
      </c>
      <c r="IE91" s="169" t="e">
        <f t="shared" si="498"/>
        <v>#N/A</v>
      </c>
      <c r="IF91" s="169" t="e">
        <f t="shared" si="499"/>
        <v>#N/A</v>
      </c>
      <c r="IG91" s="169" t="e">
        <f t="shared" si="500"/>
        <v>#N/A</v>
      </c>
      <c r="IH91" s="169" t="e">
        <f t="shared" si="501"/>
        <v>#N/A</v>
      </c>
      <c r="II91" s="169" t="e">
        <f t="shared" si="502"/>
        <v>#N/A</v>
      </c>
      <c r="IJ91" s="169" t="e">
        <f t="shared" si="503"/>
        <v>#N/A</v>
      </c>
      <c r="IK91" s="169" t="e">
        <f t="shared" si="504"/>
        <v>#N/A</v>
      </c>
      <c r="IL91" s="169" t="e">
        <f t="shared" si="505"/>
        <v>#N/A</v>
      </c>
      <c r="IM91" s="169" t="e">
        <f t="shared" si="506"/>
        <v>#N/A</v>
      </c>
      <c r="IN91" s="169" t="e">
        <f t="shared" si="507"/>
        <v>#N/A</v>
      </c>
      <c r="IO91" s="169" t="e">
        <f t="shared" si="508"/>
        <v>#N/A</v>
      </c>
      <c r="IP91" s="169" t="e">
        <f t="shared" si="509"/>
        <v>#N/A</v>
      </c>
      <c r="IQ91" s="169" t="e">
        <f t="shared" si="510"/>
        <v>#N/A</v>
      </c>
      <c r="IR91" s="169" t="e">
        <f t="shared" si="511"/>
        <v>#N/A</v>
      </c>
      <c r="IS91" s="169" t="e">
        <f t="shared" si="512"/>
        <v>#N/A</v>
      </c>
      <c r="IT91" s="169" t="e">
        <f t="shared" si="513"/>
        <v>#N/A</v>
      </c>
      <c r="IU91" s="169" t="e">
        <f t="shared" si="514"/>
        <v>#N/A</v>
      </c>
      <c r="IV91" s="169" t="e">
        <f t="shared" si="515"/>
        <v>#N/A</v>
      </c>
      <c r="IW91" s="169" t="e">
        <f t="shared" si="516"/>
        <v>#N/A</v>
      </c>
      <c r="IX91" s="169" t="e">
        <f t="shared" si="517"/>
        <v>#N/A</v>
      </c>
      <c r="IY91" s="169" t="e">
        <f t="shared" si="518"/>
        <v>#N/A</v>
      </c>
      <c r="IZ91" s="169" t="e">
        <f t="shared" si="519"/>
        <v>#N/A</v>
      </c>
      <c r="JA91" s="169" t="e">
        <f t="shared" si="520"/>
        <v>#N/A</v>
      </c>
      <c r="JB91" s="169" t="e">
        <f t="shared" si="521"/>
        <v>#N/A</v>
      </c>
      <c r="JC91" s="169" t="e">
        <f t="shared" si="522"/>
        <v>#N/A</v>
      </c>
      <c r="JD91" s="169" t="e">
        <f t="shared" si="523"/>
        <v>#N/A</v>
      </c>
      <c r="JE91" s="169" t="e">
        <f t="shared" si="524"/>
        <v>#N/A</v>
      </c>
      <c r="JF91" s="169" t="e">
        <f t="shared" si="525"/>
        <v>#N/A</v>
      </c>
      <c r="JG91" s="169" t="e">
        <f t="shared" si="526"/>
        <v>#N/A</v>
      </c>
      <c r="JH91" s="169" t="e">
        <f t="shared" si="527"/>
        <v>#N/A</v>
      </c>
      <c r="JI91" s="169" t="e">
        <f t="shared" si="528"/>
        <v>#N/A</v>
      </c>
      <c r="JJ91" s="169" t="e">
        <f t="shared" si="529"/>
        <v>#N/A</v>
      </c>
      <c r="JK91" s="169" t="e">
        <f t="shared" si="530"/>
        <v>#N/A</v>
      </c>
      <c r="JL91" s="169" t="e">
        <f t="shared" si="531"/>
        <v>#N/A</v>
      </c>
      <c r="JM91" s="169" t="e">
        <f t="shared" si="532"/>
        <v>#N/A</v>
      </c>
      <c r="JN91" s="169" t="e">
        <f t="shared" si="533"/>
        <v>#N/A</v>
      </c>
      <c r="JO91" s="169" t="e">
        <f t="shared" si="534"/>
        <v>#N/A</v>
      </c>
      <c r="JP91" s="169" t="e">
        <f t="shared" si="535"/>
        <v>#N/A</v>
      </c>
      <c r="JQ91" s="169" t="e">
        <f t="shared" si="536"/>
        <v>#N/A</v>
      </c>
      <c r="JR91" s="169" t="e">
        <f t="shared" si="537"/>
        <v>#N/A</v>
      </c>
      <c r="JS91" s="169" t="e">
        <f t="shared" si="538"/>
        <v>#N/A</v>
      </c>
      <c r="JT91" s="169" t="e">
        <f t="shared" si="539"/>
        <v>#N/A</v>
      </c>
      <c r="JU91" s="169" t="e">
        <f t="shared" si="540"/>
        <v>#N/A</v>
      </c>
      <c r="JV91" s="169" t="e">
        <f t="shared" si="541"/>
        <v>#N/A</v>
      </c>
      <c r="JW91" s="169" t="e">
        <f t="shared" si="542"/>
        <v>#N/A</v>
      </c>
      <c r="JX91" s="169" t="e">
        <f t="shared" si="543"/>
        <v>#N/A</v>
      </c>
      <c r="JY91" s="169" t="e">
        <f t="shared" si="544"/>
        <v>#N/A</v>
      </c>
      <c r="JZ91" s="169" t="e">
        <f t="shared" si="545"/>
        <v>#N/A</v>
      </c>
      <c r="KA91" s="169" t="e">
        <f t="shared" si="546"/>
        <v>#N/A</v>
      </c>
      <c r="KB91" s="169" t="e">
        <f t="shared" si="547"/>
        <v>#N/A</v>
      </c>
      <c r="KC91" s="169" t="e">
        <f t="shared" si="548"/>
        <v>#N/A</v>
      </c>
      <c r="KD91" s="169" t="e">
        <f t="shared" si="549"/>
        <v>#N/A</v>
      </c>
      <c r="KE91" s="169" t="e">
        <f t="shared" si="550"/>
        <v>#N/A</v>
      </c>
      <c r="KF91" s="169" t="e">
        <f t="shared" si="551"/>
        <v>#N/A</v>
      </c>
      <c r="KG91" s="169" t="e">
        <f t="shared" si="552"/>
        <v>#N/A</v>
      </c>
      <c r="KH91" s="169" t="e">
        <f t="shared" si="553"/>
        <v>#N/A</v>
      </c>
      <c r="KI91" s="169" t="e">
        <f t="shared" si="554"/>
        <v>#N/A</v>
      </c>
      <c r="KJ91" s="169" t="e">
        <f t="shared" si="555"/>
        <v>#N/A</v>
      </c>
      <c r="KK91" s="169" t="e">
        <f t="shared" si="556"/>
        <v>#N/A</v>
      </c>
      <c r="KL91" s="169" t="e">
        <f t="shared" si="557"/>
        <v>#N/A</v>
      </c>
      <c r="KM91" s="169" t="e">
        <f t="shared" si="558"/>
        <v>#N/A</v>
      </c>
      <c r="KN91" s="169" t="e">
        <f t="shared" si="559"/>
        <v>#N/A</v>
      </c>
      <c r="KO91" s="169" t="e">
        <f t="shared" si="560"/>
        <v>#N/A</v>
      </c>
      <c r="KP91" s="169" t="e">
        <f t="shared" si="561"/>
        <v>#N/A</v>
      </c>
      <c r="KQ91" s="169" t="e">
        <f t="shared" si="562"/>
        <v>#N/A</v>
      </c>
      <c r="KR91" s="169" t="e">
        <f t="shared" si="563"/>
        <v>#N/A</v>
      </c>
      <c r="KS91" s="169" t="e">
        <f t="shared" si="564"/>
        <v>#N/A</v>
      </c>
      <c r="KT91" s="169" t="e">
        <f t="shared" si="565"/>
        <v>#N/A</v>
      </c>
      <c r="KU91" s="169" t="e">
        <f t="shared" si="566"/>
        <v>#N/A</v>
      </c>
      <c r="KV91" s="169" t="e">
        <f t="shared" si="567"/>
        <v>#N/A</v>
      </c>
      <c r="KW91" s="169" t="e">
        <f t="shared" si="568"/>
        <v>#N/A</v>
      </c>
      <c r="KX91" s="169" t="e">
        <f t="shared" si="569"/>
        <v>#N/A</v>
      </c>
      <c r="KY91" s="169" t="e">
        <f t="shared" si="570"/>
        <v>#N/A</v>
      </c>
      <c r="KZ91" s="169" t="e">
        <f t="shared" si="571"/>
        <v>#N/A</v>
      </c>
      <c r="LA91" s="169" t="e">
        <f t="shared" si="572"/>
        <v>#N/A</v>
      </c>
      <c r="LB91" s="169" t="e">
        <f t="shared" si="573"/>
        <v>#N/A</v>
      </c>
      <c r="LC91" s="169" t="e">
        <f t="shared" si="574"/>
        <v>#N/A</v>
      </c>
      <c r="LD91" s="169" t="e">
        <f t="shared" si="575"/>
        <v>#N/A</v>
      </c>
      <c r="LE91" s="169" t="e">
        <f t="shared" si="576"/>
        <v>#N/A</v>
      </c>
      <c r="LF91" s="169" t="e">
        <f t="shared" si="577"/>
        <v>#N/A</v>
      </c>
      <c r="LG91" s="169" t="e">
        <f t="shared" si="578"/>
        <v>#N/A</v>
      </c>
      <c r="LH91" s="169" t="e">
        <f t="shared" si="579"/>
        <v>#N/A</v>
      </c>
      <c r="LI91" s="169" t="e">
        <f t="shared" si="580"/>
        <v>#N/A</v>
      </c>
      <c r="LJ91" s="169" t="e">
        <f t="shared" si="581"/>
        <v>#N/A</v>
      </c>
      <c r="LK91" s="169" t="e">
        <f t="shared" si="582"/>
        <v>#N/A</v>
      </c>
      <c r="LL91" s="169" t="e">
        <f t="shared" si="583"/>
        <v>#N/A</v>
      </c>
      <c r="LM91" s="169" t="e">
        <f t="shared" si="584"/>
        <v>#N/A</v>
      </c>
      <c r="LN91" s="169" t="e">
        <f t="shared" si="585"/>
        <v>#N/A</v>
      </c>
      <c r="LO91" s="169" t="e">
        <f t="shared" si="586"/>
        <v>#N/A</v>
      </c>
      <c r="LP91" s="169" t="e">
        <f t="shared" si="587"/>
        <v>#N/A</v>
      </c>
      <c r="LQ91" s="169" t="e">
        <f t="shared" si="588"/>
        <v>#N/A</v>
      </c>
      <c r="LR91" s="169" t="e">
        <f t="shared" si="589"/>
        <v>#N/A</v>
      </c>
      <c r="LS91" s="169" t="e">
        <f t="shared" si="590"/>
        <v>#N/A</v>
      </c>
      <c r="LT91" s="169" t="e">
        <f t="shared" si="591"/>
        <v>#N/A</v>
      </c>
      <c r="LU91" s="169" t="e">
        <f t="shared" si="592"/>
        <v>#N/A</v>
      </c>
      <c r="LV91" s="169" t="e">
        <f t="shared" si="593"/>
        <v>#N/A</v>
      </c>
      <c r="LW91" s="169" t="e">
        <f t="shared" si="594"/>
        <v>#N/A</v>
      </c>
      <c r="LX91" s="169" t="e">
        <f t="shared" si="595"/>
        <v>#N/A</v>
      </c>
      <c r="LY91" s="169" t="e">
        <f t="shared" si="596"/>
        <v>#N/A</v>
      </c>
      <c r="LZ91" s="169" t="e">
        <f t="shared" si="597"/>
        <v>#N/A</v>
      </c>
      <c r="MA91" s="169" t="e">
        <f t="shared" si="598"/>
        <v>#N/A</v>
      </c>
      <c r="MB91" s="169" t="e">
        <f t="shared" si="599"/>
        <v>#N/A</v>
      </c>
      <c r="MC91" s="169" t="e">
        <f t="shared" si="600"/>
        <v>#N/A</v>
      </c>
      <c r="MD91" s="169" t="e">
        <f t="shared" si="601"/>
        <v>#N/A</v>
      </c>
      <c r="ME91" s="169" t="e">
        <f t="shared" si="602"/>
        <v>#N/A</v>
      </c>
      <c r="MF91" s="169" t="e">
        <f t="shared" si="603"/>
        <v>#N/A</v>
      </c>
      <c r="MG91" s="169" t="e">
        <f t="shared" si="604"/>
        <v>#N/A</v>
      </c>
      <c r="MH91" s="169" t="e">
        <f t="shared" si="605"/>
        <v>#N/A</v>
      </c>
      <c r="MI91" s="169" t="e">
        <f t="shared" si="606"/>
        <v>#N/A</v>
      </c>
      <c r="MJ91" s="169" t="e">
        <f t="shared" si="607"/>
        <v>#N/A</v>
      </c>
      <c r="MK91" s="169" t="e">
        <f t="shared" si="608"/>
        <v>#N/A</v>
      </c>
      <c r="ML91" s="169" t="e">
        <f t="shared" si="609"/>
        <v>#N/A</v>
      </c>
      <c r="MM91" s="169" t="e">
        <f t="shared" si="610"/>
        <v>#N/A</v>
      </c>
      <c r="MN91" s="169" t="e">
        <f t="shared" si="611"/>
        <v>#N/A</v>
      </c>
      <c r="MO91" s="169" t="e">
        <f t="shared" si="612"/>
        <v>#N/A</v>
      </c>
      <c r="MP91" s="169" t="e">
        <f t="shared" si="613"/>
        <v>#N/A</v>
      </c>
      <c r="MQ91" s="169" t="e">
        <f t="shared" si="614"/>
        <v>#N/A</v>
      </c>
      <c r="MR91" s="169" t="e">
        <f t="shared" si="615"/>
        <v>#N/A</v>
      </c>
      <c r="MS91" s="169" t="e">
        <f t="shared" si="616"/>
        <v>#N/A</v>
      </c>
      <c r="MT91" s="169" t="e">
        <f t="shared" si="617"/>
        <v>#N/A</v>
      </c>
      <c r="MU91" s="169" t="e">
        <f t="shared" si="618"/>
        <v>#N/A</v>
      </c>
      <c r="MV91" s="169" t="e">
        <f t="shared" si="619"/>
        <v>#N/A</v>
      </c>
      <c r="MW91" s="169" t="e">
        <f t="shared" si="620"/>
        <v>#N/A</v>
      </c>
      <c r="MX91" s="169" t="e">
        <f t="shared" si="621"/>
        <v>#N/A</v>
      </c>
      <c r="MY91" s="169" t="e">
        <f t="shared" si="622"/>
        <v>#N/A</v>
      </c>
      <c r="MZ91" s="169" t="e">
        <f t="shared" si="623"/>
        <v>#N/A</v>
      </c>
      <c r="NA91" s="169" t="e">
        <f t="shared" si="624"/>
        <v>#N/A</v>
      </c>
      <c r="NB91" s="169" t="e">
        <f t="shared" si="625"/>
        <v>#N/A</v>
      </c>
      <c r="NC91" s="169" t="e">
        <f t="shared" si="626"/>
        <v>#N/A</v>
      </c>
      <c r="ND91" s="169" t="e">
        <f t="shared" si="627"/>
        <v>#N/A</v>
      </c>
      <c r="NE91" s="169" t="e">
        <f t="shared" si="628"/>
        <v>#N/A</v>
      </c>
      <c r="NF91" s="169" t="e">
        <f t="shared" si="629"/>
        <v>#N/A</v>
      </c>
      <c r="NG91" s="169" t="e">
        <f t="shared" si="630"/>
        <v>#N/A</v>
      </c>
      <c r="NH91" s="169" t="e">
        <f t="shared" si="631"/>
        <v>#N/A</v>
      </c>
      <c r="NI91" s="169" t="e">
        <f t="shared" si="632"/>
        <v>#N/A</v>
      </c>
      <c r="NJ91" s="169" t="e">
        <f t="shared" si="633"/>
        <v>#N/A</v>
      </c>
      <c r="NK91" s="169" t="e">
        <f t="shared" si="634"/>
        <v>#N/A</v>
      </c>
      <c r="NL91" s="169" t="e">
        <f t="shared" si="635"/>
        <v>#N/A</v>
      </c>
      <c r="NM91" s="169" t="e">
        <f t="shared" si="636"/>
        <v>#N/A</v>
      </c>
      <c r="NN91" s="169" t="e">
        <f t="shared" si="637"/>
        <v>#N/A</v>
      </c>
      <c r="NO91" s="169" t="e">
        <f t="shared" si="638"/>
        <v>#N/A</v>
      </c>
      <c r="NP91" s="169" t="e">
        <f t="shared" si="639"/>
        <v>#N/A</v>
      </c>
      <c r="NQ91" s="169" t="e">
        <f t="shared" si="640"/>
        <v>#N/A</v>
      </c>
      <c r="NR91" s="169" t="e">
        <f t="shared" si="641"/>
        <v>#N/A</v>
      </c>
      <c r="NS91" s="169" t="e">
        <f t="shared" si="642"/>
        <v>#N/A</v>
      </c>
      <c r="NT91" s="169" t="e">
        <f t="shared" si="643"/>
        <v>#N/A</v>
      </c>
      <c r="NU91" s="169" t="e">
        <f t="shared" si="644"/>
        <v>#N/A</v>
      </c>
      <c r="NV91" s="169" t="e">
        <f t="shared" si="645"/>
        <v>#N/A</v>
      </c>
      <c r="NW91" s="169" t="e">
        <f t="shared" si="646"/>
        <v>#N/A</v>
      </c>
      <c r="NX91" s="169" t="e">
        <f t="shared" si="647"/>
        <v>#N/A</v>
      </c>
      <c r="NY91" s="169" t="e">
        <f t="shared" si="648"/>
        <v>#N/A</v>
      </c>
      <c r="NZ91" s="169" t="e">
        <f t="shared" si="649"/>
        <v>#N/A</v>
      </c>
      <c r="OA91" s="169" t="e">
        <f t="shared" si="650"/>
        <v>#N/A</v>
      </c>
      <c r="OB91" s="169" t="e">
        <f t="shared" si="651"/>
        <v>#N/A</v>
      </c>
      <c r="OC91" s="169" t="e">
        <f t="shared" si="652"/>
        <v>#N/A</v>
      </c>
      <c r="OD91" s="169" t="e">
        <f t="shared" si="653"/>
        <v>#N/A</v>
      </c>
      <c r="OE91" s="169" t="e">
        <f t="shared" si="654"/>
        <v>#N/A</v>
      </c>
      <c r="OF91" s="169" t="e">
        <f t="shared" si="655"/>
        <v>#N/A</v>
      </c>
      <c r="OG91" s="169" t="e">
        <f t="shared" si="656"/>
        <v>#N/A</v>
      </c>
      <c r="OH91" s="169" t="e">
        <f t="shared" si="657"/>
        <v>#N/A</v>
      </c>
      <c r="OI91" s="169" t="e">
        <f t="shared" si="658"/>
        <v>#N/A</v>
      </c>
      <c r="OJ91" s="169" t="e">
        <f t="shared" si="659"/>
        <v>#N/A</v>
      </c>
      <c r="OK91" s="169" t="e">
        <f t="shared" si="660"/>
        <v>#N/A</v>
      </c>
      <c r="OL91" s="169" t="e">
        <f t="shared" si="661"/>
        <v>#N/A</v>
      </c>
      <c r="OM91" s="169" t="e">
        <f t="shared" si="662"/>
        <v>#N/A</v>
      </c>
      <c r="ON91" s="169" t="e">
        <f t="shared" si="663"/>
        <v>#N/A</v>
      </c>
      <c r="OO91" s="169" t="e">
        <f t="shared" si="664"/>
        <v>#N/A</v>
      </c>
      <c r="OP91" s="169" t="e">
        <f t="shared" si="665"/>
        <v>#N/A</v>
      </c>
      <c r="OQ91" s="169" t="e">
        <f t="shared" si="666"/>
        <v>#N/A</v>
      </c>
      <c r="OR91" s="169" t="e">
        <f t="shared" si="667"/>
        <v>#N/A</v>
      </c>
      <c r="OS91" s="169" t="e">
        <f t="shared" si="668"/>
        <v>#N/A</v>
      </c>
      <c r="OT91" s="169" t="e">
        <f t="shared" si="669"/>
        <v>#N/A</v>
      </c>
      <c r="OU91" s="169" t="e">
        <f t="shared" si="670"/>
        <v>#N/A</v>
      </c>
      <c r="OV91" s="169" t="e">
        <f t="shared" si="671"/>
        <v>#N/A</v>
      </c>
      <c r="OW91" s="169" t="e">
        <f t="shared" si="672"/>
        <v>#N/A</v>
      </c>
      <c r="OX91" s="169" t="e">
        <f t="shared" si="673"/>
        <v>#N/A</v>
      </c>
      <c r="OY91" s="169" t="e">
        <f t="shared" si="674"/>
        <v>#N/A</v>
      </c>
      <c r="OZ91" s="169" t="e">
        <f t="shared" si="675"/>
        <v>#N/A</v>
      </c>
      <c r="PA91" s="169" t="e">
        <f t="shared" si="676"/>
        <v>#N/A</v>
      </c>
      <c r="PB91" s="169" t="e">
        <f t="shared" si="677"/>
        <v>#N/A</v>
      </c>
      <c r="PC91" s="169" t="e">
        <f t="shared" si="678"/>
        <v>#N/A</v>
      </c>
      <c r="PD91" s="169" t="e">
        <f t="shared" si="679"/>
        <v>#N/A</v>
      </c>
      <c r="PE91" s="169" t="e">
        <f t="shared" si="680"/>
        <v>#N/A</v>
      </c>
      <c r="PF91" s="169" t="e">
        <f t="shared" si="681"/>
        <v>#N/A</v>
      </c>
      <c r="PG91" s="169" t="e">
        <f t="shared" si="682"/>
        <v>#N/A</v>
      </c>
      <c r="PH91" s="169" t="e">
        <f t="shared" si="683"/>
        <v>#N/A</v>
      </c>
    </row>
    <row r="92" spans="1:424" hidden="1" x14ac:dyDescent="0.75">
      <c r="A92" s="4">
        <v>89</v>
      </c>
      <c r="B92" s="96" t="str">
        <f t="shared" si="684"/>
        <v/>
      </c>
      <c r="C92" s="95"/>
      <c r="D92" s="96" t="str">
        <f t="shared" si="685"/>
        <v/>
      </c>
      <c r="E92" s="124" t="str">
        <f t="shared" si="480"/>
        <v/>
      </c>
      <c r="F92" s="124" t="str">
        <f t="shared" si="481"/>
        <v/>
      </c>
      <c r="G92" s="73" t="str">
        <f t="shared" si="686"/>
        <v/>
      </c>
      <c r="H92" s="23"/>
      <c r="I92" s="57"/>
      <c r="J92" s="280"/>
      <c r="K92" s="74" t="str">
        <f>IF(AND(B92&gt;0,C92&gt;0,D92&gt;0),IF(ISBLANK(J92),IF(ISBLANK(H92),"",(D92-B92)*VLOOKUP(H92,VLookups!$A$4:$B$13,2,FALSE)),J92),"")</f>
        <v/>
      </c>
      <c r="L92" s="75" t="str">
        <f t="shared" si="482"/>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687"/>
        <v/>
      </c>
      <c r="W92" s="49" t="str">
        <f t="shared" si="688"/>
        <v/>
      </c>
      <c r="X92" s="49" t="str">
        <f t="shared" si="714"/>
        <v/>
      </c>
      <c r="Y92" s="49" t="str">
        <f t="shared" si="714"/>
        <v/>
      </c>
      <c r="Z92" s="49" t="str">
        <f t="shared" si="714"/>
        <v/>
      </c>
      <c r="AA92" s="49" t="str">
        <f t="shared" si="714"/>
        <v/>
      </c>
      <c r="AB92" s="49" t="str">
        <f t="shared" si="714"/>
        <v/>
      </c>
      <c r="AC92" s="49" t="str">
        <f t="shared" si="714"/>
        <v/>
      </c>
      <c r="AD92" s="49" t="str">
        <f t="shared" si="714"/>
        <v/>
      </c>
      <c r="AE92" s="49" t="str">
        <f t="shared" si="714"/>
        <v/>
      </c>
      <c r="AF92" s="49" t="str">
        <f t="shared" si="714"/>
        <v/>
      </c>
      <c r="AG92" s="49" t="str">
        <f t="shared" si="714"/>
        <v/>
      </c>
      <c r="AH92" s="49" t="str">
        <f t="shared" si="714"/>
        <v/>
      </c>
      <c r="AI92" s="49" t="str">
        <f t="shared" si="714"/>
        <v/>
      </c>
      <c r="AJ92" s="49" t="str">
        <f t="shared" si="714"/>
        <v/>
      </c>
      <c r="AK92" s="49" t="str">
        <f t="shared" si="714"/>
        <v/>
      </c>
      <c r="AL92" s="49" t="str">
        <f t="shared" si="714"/>
        <v/>
      </c>
      <c r="AM92" s="49" t="str">
        <f t="shared" si="714"/>
        <v/>
      </c>
      <c r="AN92" s="49" t="str">
        <f t="shared" si="714"/>
        <v/>
      </c>
      <c r="AO92" s="49" t="str">
        <f t="shared" si="714"/>
        <v/>
      </c>
      <c r="AP92" s="49" t="str">
        <f t="shared" si="714"/>
        <v/>
      </c>
      <c r="AQ92" s="49" t="str">
        <f t="shared" si="714"/>
        <v/>
      </c>
      <c r="AR92" s="49" t="str">
        <f t="shared" si="714"/>
        <v/>
      </c>
      <c r="AS92" s="49" t="str">
        <f t="shared" si="714"/>
        <v/>
      </c>
      <c r="AT92" s="49" t="str">
        <f t="shared" si="714"/>
        <v/>
      </c>
      <c r="AU92" s="49" t="str">
        <f t="shared" si="714"/>
        <v/>
      </c>
      <c r="AV92" s="49" t="str">
        <f t="shared" si="714"/>
        <v/>
      </c>
      <c r="AW92" s="49" t="str">
        <f t="shared" si="714"/>
        <v/>
      </c>
      <c r="AX92" s="49" t="str">
        <f t="shared" si="714"/>
        <v/>
      </c>
      <c r="AY92" s="49" t="str">
        <f t="shared" si="714"/>
        <v/>
      </c>
      <c r="AZ92" s="49" t="str">
        <f t="shared" si="714"/>
        <v/>
      </c>
      <c r="BA92" s="49" t="str">
        <f t="shared" si="714"/>
        <v/>
      </c>
      <c r="BB92" s="49" t="str">
        <f t="shared" si="714"/>
        <v/>
      </c>
      <c r="BC92" s="49" t="str">
        <f t="shared" si="714"/>
        <v/>
      </c>
      <c r="BD92" s="49" t="str">
        <f t="shared" si="714"/>
        <v/>
      </c>
      <c r="BE92" s="49" t="str">
        <f t="shared" si="714"/>
        <v/>
      </c>
      <c r="BF92" s="49" t="str">
        <f t="shared" si="714"/>
        <v/>
      </c>
      <c r="BG92" s="49" t="str">
        <f t="shared" si="714"/>
        <v/>
      </c>
      <c r="BH92" s="49" t="str">
        <f t="shared" si="714"/>
        <v/>
      </c>
      <c r="BI92" s="49" t="str">
        <f t="shared" si="714"/>
        <v/>
      </c>
      <c r="BJ92" s="49" t="str">
        <f t="shared" si="714"/>
        <v/>
      </c>
      <c r="BK92" s="49" t="str">
        <f t="shared" si="714"/>
        <v/>
      </c>
      <c r="BL92" s="49" t="str">
        <f t="shared" si="714"/>
        <v/>
      </c>
      <c r="BM92" s="49" t="str">
        <f t="shared" si="714"/>
        <v/>
      </c>
      <c r="BN92" s="49" t="str">
        <f t="shared" si="714"/>
        <v/>
      </c>
      <c r="BO92" s="49" t="str">
        <f t="shared" si="714"/>
        <v/>
      </c>
      <c r="BP92" s="49" t="str">
        <f t="shared" si="714"/>
        <v/>
      </c>
      <c r="BQ92" s="49" t="str">
        <f t="shared" si="714"/>
        <v/>
      </c>
      <c r="BR92" s="49" t="str">
        <f t="shared" si="714"/>
        <v/>
      </c>
      <c r="BS92" s="49" t="str">
        <f t="shared" si="714"/>
        <v/>
      </c>
      <c r="BT92" s="49" t="str">
        <f t="shared" si="714"/>
        <v/>
      </c>
      <c r="BU92" s="49" t="str">
        <f t="shared" si="714"/>
        <v/>
      </c>
      <c r="BV92" s="49" t="str">
        <f t="shared" si="714"/>
        <v/>
      </c>
      <c r="BW92" s="49" t="str">
        <f t="shared" si="714"/>
        <v/>
      </c>
      <c r="BX92" s="49" t="str">
        <f t="shared" si="714"/>
        <v/>
      </c>
      <c r="BY92" s="49" t="str">
        <f t="shared" si="714"/>
        <v/>
      </c>
      <c r="BZ92" s="49" t="str">
        <f t="shared" si="714"/>
        <v/>
      </c>
      <c r="CA92" s="49" t="str">
        <f t="shared" si="714"/>
        <v/>
      </c>
      <c r="CB92" s="49" t="str">
        <f t="shared" si="714"/>
        <v/>
      </c>
      <c r="CC92" s="49" t="str">
        <f t="shared" si="714"/>
        <v/>
      </c>
      <c r="CD92" s="49" t="str">
        <f t="shared" si="714"/>
        <v/>
      </c>
      <c r="CE92" s="49" t="str">
        <f t="shared" si="714"/>
        <v/>
      </c>
      <c r="CF92" s="49" t="str">
        <f t="shared" si="714"/>
        <v/>
      </c>
      <c r="CG92" s="49" t="str">
        <f t="shared" si="714"/>
        <v/>
      </c>
      <c r="CH92" s="49" t="str">
        <f t="shared" si="714"/>
        <v/>
      </c>
      <c r="CI92" s="49" t="str">
        <f t="shared" si="714"/>
        <v/>
      </c>
      <c r="CJ92" s="49" t="str">
        <f t="shared" si="712"/>
        <v/>
      </c>
      <c r="CK92" s="49" t="str">
        <f t="shared" si="712"/>
        <v/>
      </c>
      <c r="CL92" s="49" t="str">
        <f t="shared" si="712"/>
        <v/>
      </c>
      <c r="CM92" s="49" t="str">
        <f t="shared" si="712"/>
        <v/>
      </c>
      <c r="CN92" s="49" t="str">
        <f t="shared" si="712"/>
        <v/>
      </c>
      <c r="CO92" s="49" t="str">
        <f t="shared" si="712"/>
        <v/>
      </c>
      <c r="CP92" s="49" t="str">
        <f t="shared" si="712"/>
        <v/>
      </c>
      <c r="CQ92" s="49" t="str">
        <f t="shared" si="712"/>
        <v/>
      </c>
      <c r="CR92" s="49" t="str">
        <f t="shared" si="712"/>
        <v/>
      </c>
      <c r="CS92" s="49" t="str">
        <f t="shared" si="712"/>
        <v/>
      </c>
      <c r="CT92" s="49" t="str">
        <f t="shared" si="712"/>
        <v/>
      </c>
      <c r="CU92" s="49" t="str">
        <f t="shared" si="712"/>
        <v/>
      </c>
      <c r="CV92" s="49" t="str">
        <f t="shared" si="712"/>
        <v/>
      </c>
      <c r="CW92" s="49" t="str">
        <f t="shared" si="712"/>
        <v/>
      </c>
      <c r="CX92" s="49" t="str">
        <f t="shared" si="712"/>
        <v/>
      </c>
      <c r="CY92" s="49" t="str">
        <f t="shared" si="712"/>
        <v/>
      </c>
      <c r="CZ92" s="49" t="str">
        <f t="shared" si="712"/>
        <v/>
      </c>
      <c r="DA92" s="49" t="str">
        <f t="shared" si="712"/>
        <v/>
      </c>
      <c r="DB92" s="49" t="str">
        <f t="shared" si="712"/>
        <v/>
      </c>
      <c r="DC92" s="49" t="str">
        <f t="shared" si="712"/>
        <v/>
      </c>
      <c r="DD92" s="49" t="str">
        <f t="shared" si="712"/>
        <v/>
      </c>
      <c r="DE92" s="49" t="str">
        <f t="shared" si="712"/>
        <v/>
      </c>
      <c r="DF92" s="49" t="str">
        <f t="shared" si="712"/>
        <v/>
      </c>
      <c r="DG92" s="49" t="str">
        <f t="shared" si="712"/>
        <v/>
      </c>
      <c r="DH92" s="49" t="str">
        <f t="shared" si="712"/>
        <v/>
      </c>
      <c r="DI92" s="49" t="str">
        <f t="shared" si="712"/>
        <v/>
      </c>
      <c r="DJ92" s="49" t="str">
        <f t="shared" si="712"/>
        <v/>
      </c>
      <c r="DK92" s="49" t="str">
        <f t="shared" si="712"/>
        <v/>
      </c>
      <c r="DL92" s="49" t="str">
        <f t="shared" si="712"/>
        <v/>
      </c>
      <c r="DM92" s="49" t="str">
        <f t="shared" si="712"/>
        <v/>
      </c>
      <c r="DN92" s="49" t="str">
        <f t="shared" si="712"/>
        <v/>
      </c>
      <c r="DO92" s="49" t="str">
        <f t="shared" si="712"/>
        <v/>
      </c>
      <c r="DP92" s="49" t="str">
        <f t="shared" si="712"/>
        <v/>
      </c>
      <c r="DQ92" s="49" t="str">
        <f t="shared" si="712"/>
        <v/>
      </c>
      <c r="DR92" s="49" t="str">
        <f t="shared" si="712"/>
        <v/>
      </c>
      <c r="DS92" s="183" t="str">
        <f t="shared" si="690"/>
        <v/>
      </c>
      <c r="DT92" s="49" t="str">
        <f t="shared" si="691"/>
        <v/>
      </c>
      <c r="DU92" s="49" t="str">
        <f t="shared" si="715"/>
        <v/>
      </c>
      <c r="DV92" s="49" t="str">
        <f t="shared" si="715"/>
        <v/>
      </c>
      <c r="DW92" s="49" t="str">
        <f t="shared" si="715"/>
        <v/>
      </c>
      <c r="DX92" s="49" t="str">
        <f t="shared" si="715"/>
        <v/>
      </c>
      <c r="DY92" s="49" t="str">
        <f t="shared" si="715"/>
        <v/>
      </c>
      <c r="DZ92" s="49" t="str">
        <f t="shared" si="715"/>
        <v/>
      </c>
      <c r="EA92" s="49" t="str">
        <f t="shared" si="715"/>
        <v/>
      </c>
      <c r="EB92" s="49" t="str">
        <f t="shared" si="715"/>
        <v/>
      </c>
      <c r="EC92" s="49" t="str">
        <f t="shared" si="715"/>
        <v/>
      </c>
      <c r="ED92" s="49" t="str">
        <f t="shared" si="715"/>
        <v/>
      </c>
      <c r="EE92" s="49" t="str">
        <f t="shared" si="715"/>
        <v/>
      </c>
      <c r="EF92" s="49" t="str">
        <f t="shared" si="715"/>
        <v/>
      </c>
      <c r="EG92" s="49" t="str">
        <f t="shared" si="715"/>
        <v/>
      </c>
      <c r="EH92" s="49" t="str">
        <f t="shared" si="715"/>
        <v/>
      </c>
      <c r="EI92" s="49" t="str">
        <f t="shared" si="715"/>
        <v/>
      </c>
      <c r="EJ92" s="49" t="str">
        <f t="shared" si="715"/>
        <v/>
      </c>
      <c r="EK92" s="49" t="str">
        <f t="shared" si="715"/>
        <v/>
      </c>
      <c r="EL92" s="49" t="str">
        <f t="shared" si="715"/>
        <v/>
      </c>
      <c r="EM92" s="49" t="str">
        <f t="shared" si="715"/>
        <v/>
      </c>
      <c r="EN92" s="49" t="str">
        <f t="shared" si="715"/>
        <v/>
      </c>
      <c r="EO92" s="49" t="str">
        <f t="shared" si="715"/>
        <v/>
      </c>
      <c r="EP92" s="49" t="str">
        <f t="shared" si="715"/>
        <v/>
      </c>
      <c r="EQ92" s="49" t="str">
        <f t="shared" si="715"/>
        <v/>
      </c>
      <c r="ER92" s="49" t="str">
        <f t="shared" si="715"/>
        <v/>
      </c>
      <c r="ES92" s="49" t="str">
        <f t="shared" si="715"/>
        <v/>
      </c>
      <c r="ET92" s="49" t="str">
        <f t="shared" si="715"/>
        <v/>
      </c>
      <c r="EU92" s="49" t="str">
        <f t="shared" si="715"/>
        <v/>
      </c>
      <c r="EV92" s="49" t="str">
        <f t="shared" si="715"/>
        <v/>
      </c>
      <c r="EW92" s="49" t="str">
        <f t="shared" si="715"/>
        <v/>
      </c>
      <c r="EX92" s="49" t="str">
        <f t="shared" si="715"/>
        <v/>
      </c>
      <c r="EY92" s="49" t="str">
        <f t="shared" si="715"/>
        <v/>
      </c>
      <c r="EZ92" s="49" t="str">
        <f t="shared" si="715"/>
        <v/>
      </c>
      <c r="FA92" s="49" t="str">
        <f t="shared" si="715"/>
        <v/>
      </c>
      <c r="FB92" s="49" t="str">
        <f t="shared" si="715"/>
        <v/>
      </c>
      <c r="FC92" s="49" t="str">
        <f t="shared" si="715"/>
        <v/>
      </c>
      <c r="FD92" s="49" t="str">
        <f t="shared" si="715"/>
        <v/>
      </c>
      <c r="FE92" s="49" t="str">
        <f t="shared" si="715"/>
        <v/>
      </c>
      <c r="FF92" s="49" t="str">
        <f t="shared" si="715"/>
        <v/>
      </c>
      <c r="FG92" s="49" t="str">
        <f t="shared" si="715"/>
        <v/>
      </c>
      <c r="FH92" s="49" t="str">
        <f t="shared" si="715"/>
        <v/>
      </c>
      <c r="FI92" s="49" t="str">
        <f t="shared" si="715"/>
        <v/>
      </c>
      <c r="FJ92" s="49" t="str">
        <f t="shared" si="715"/>
        <v/>
      </c>
      <c r="FK92" s="49" t="str">
        <f t="shared" si="715"/>
        <v/>
      </c>
      <c r="FL92" s="49" t="str">
        <f t="shared" si="715"/>
        <v/>
      </c>
      <c r="FM92" s="49" t="str">
        <f t="shared" si="715"/>
        <v/>
      </c>
      <c r="FN92" s="49" t="str">
        <f t="shared" si="715"/>
        <v/>
      </c>
      <c r="FO92" s="49" t="str">
        <f t="shared" si="715"/>
        <v/>
      </c>
      <c r="FP92" s="49" t="str">
        <f t="shared" si="715"/>
        <v/>
      </c>
      <c r="FQ92" s="49" t="str">
        <f t="shared" si="715"/>
        <v/>
      </c>
      <c r="FR92" s="49" t="str">
        <f t="shared" si="715"/>
        <v/>
      </c>
      <c r="FS92" s="49" t="str">
        <f t="shared" si="715"/>
        <v/>
      </c>
      <c r="FT92" s="49" t="str">
        <f t="shared" si="715"/>
        <v/>
      </c>
      <c r="FU92" s="49" t="str">
        <f t="shared" si="715"/>
        <v/>
      </c>
      <c r="FV92" s="49" t="str">
        <f t="shared" si="715"/>
        <v/>
      </c>
      <c r="FW92" s="49" t="str">
        <f t="shared" si="715"/>
        <v/>
      </c>
      <c r="FX92" s="49" t="str">
        <f t="shared" si="715"/>
        <v/>
      </c>
      <c r="FY92" s="49" t="str">
        <f t="shared" si="715"/>
        <v/>
      </c>
      <c r="FZ92" s="49" t="str">
        <f t="shared" si="715"/>
        <v/>
      </c>
      <c r="GA92" s="49" t="str">
        <f t="shared" si="715"/>
        <v/>
      </c>
      <c r="GB92" s="49" t="str">
        <f t="shared" si="715"/>
        <v/>
      </c>
      <c r="GC92" s="49" t="str">
        <f t="shared" si="715"/>
        <v/>
      </c>
      <c r="GD92" s="49" t="str">
        <f t="shared" si="715"/>
        <v/>
      </c>
      <c r="GE92" s="49" t="str">
        <f t="shared" si="715"/>
        <v/>
      </c>
      <c r="GF92" s="49" t="str">
        <f t="shared" si="715"/>
        <v/>
      </c>
      <c r="GG92" s="49" t="str">
        <f t="shared" si="713"/>
        <v/>
      </c>
      <c r="GH92" s="49" t="str">
        <f t="shared" si="713"/>
        <v/>
      </c>
      <c r="GI92" s="49" t="str">
        <f t="shared" si="713"/>
        <v/>
      </c>
      <c r="GJ92" s="49" t="str">
        <f t="shared" si="713"/>
        <v/>
      </c>
      <c r="GK92" s="49" t="str">
        <f t="shared" si="713"/>
        <v/>
      </c>
      <c r="GL92" s="49" t="str">
        <f t="shared" si="713"/>
        <v/>
      </c>
      <c r="GM92" s="49" t="str">
        <f t="shared" si="713"/>
        <v/>
      </c>
      <c r="GN92" s="49" t="str">
        <f t="shared" si="713"/>
        <v/>
      </c>
      <c r="GO92" s="49" t="str">
        <f t="shared" si="713"/>
        <v/>
      </c>
      <c r="GP92" s="49" t="str">
        <f t="shared" si="713"/>
        <v/>
      </c>
      <c r="GQ92" s="49" t="str">
        <f t="shared" si="713"/>
        <v/>
      </c>
      <c r="GR92" s="49" t="str">
        <f t="shared" si="713"/>
        <v/>
      </c>
      <c r="GS92" s="49" t="str">
        <f t="shared" si="713"/>
        <v/>
      </c>
      <c r="GT92" s="49" t="str">
        <f t="shared" si="713"/>
        <v/>
      </c>
      <c r="GU92" s="49" t="str">
        <f t="shared" si="713"/>
        <v/>
      </c>
      <c r="GV92" s="49" t="str">
        <f t="shared" si="713"/>
        <v/>
      </c>
      <c r="GW92" s="49" t="str">
        <f t="shared" si="713"/>
        <v/>
      </c>
      <c r="GX92" s="49" t="str">
        <f t="shared" si="713"/>
        <v/>
      </c>
      <c r="GY92" s="49" t="str">
        <f t="shared" si="713"/>
        <v/>
      </c>
      <c r="GZ92" s="49" t="str">
        <f t="shared" si="713"/>
        <v/>
      </c>
      <c r="HA92" s="49" t="str">
        <f t="shared" si="713"/>
        <v/>
      </c>
      <c r="HB92" s="49" t="str">
        <f t="shared" si="713"/>
        <v/>
      </c>
      <c r="HC92" s="49" t="str">
        <f t="shared" si="713"/>
        <v/>
      </c>
      <c r="HD92" s="49" t="str">
        <f t="shared" si="713"/>
        <v/>
      </c>
      <c r="HE92" s="49" t="str">
        <f t="shared" si="713"/>
        <v/>
      </c>
      <c r="HF92" s="49" t="str">
        <f t="shared" si="713"/>
        <v/>
      </c>
      <c r="HG92" s="49" t="str">
        <f t="shared" si="713"/>
        <v/>
      </c>
      <c r="HH92" s="49" t="str">
        <f t="shared" si="713"/>
        <v/>
      </c>
      <c r="HI92" s="49" t="str">
        <f t="shared" si="713"/>
        <v/>
      </c>
      <c r="HJ92" s="49" t="str">
        <f t="shared" si="713"/>
        <v/>
      </c>
      <c r="HK92" s="49" t="str">
        <f t="shared" si="713"/>
        <v/>
      </c>
      <c r="HL92" s="49" t="str">
        <f t="shared" si="713"/>
        <v/>
      </c>
      <c r="HM92" s="49" t="str">
        <f t="shared" si="713"/>
        <v/>
      </c>
      <c r="HN92" s="49" t="str">
        <f t="shared" si="713"/>
        <v/>
      </c>
      <c r="HO92" s="49" t="str">
        <f t="shared" si="713"/>
        <v/>
      </c>
      <c r="HP92" s="169" t="e">
        <f t="shared" si="483"/>
        <v>#N/A</v>
      </c>
      <c r="HQ92" s="169" t="e">
        <f t="shared" si="484"/>
        <v>#N/A</v>
      </c>
      <c r="HR92" s="169" t="e">
        <f t="shared" si="485"/>
        <v>#N/A</v>
      </c>
      <c r="HS92" s="169" t="e">
        <f t="shared" si="486"/>
        <v>#N/A</v>
      </c>
      <c r="HT92" s="169" t="e">
        <f t="shared" si="487"/>
        <v>#N/A</v>
      </c>
      <c r="HU92" s="169" t="e">
        <f t="shared" si="488"/>
        <v>#N/A</v>
      </c>
      <c r="HV92" s="169" t="e">
        <f t="shared" si="489"/>
        <v>#N/A</v>
      </c>
      <c r="HW92" s="169" t="e">
        <f t="shared" si="490"/>
        <v>#N/A</v>
      </c>
      <c r="HX92" s="169" t="e">
        <f t="shared" si="491"/>
        <v>#N/A</v>
      </c>
      <c r="HY92" s="169" t="e">
        <f t="shared" si="492"/>
        <v>#N/A</v>
      </c>
      <c r="HZ92" s="169" t="e">
        <f t="shared" si="493"/>
        <v>#N/A</v>
      </c>
      <c r="IA92" s="169" t="e">
        <f t="shared" si="494"/>
        <v>#N/A</v>
      </c>
      <c r="IB92" s="169" t="e">
        <f t="shared" si="495"/>
        <v>#N/A</v>
      </c>
      <c r="IC92" s="169" t="e">
        <f t="shared" si="496"/>
        <v>#N/A</v>
      </c>
      <c r="ID92" s="169" t="e">
        <f t="shared" si="497"/>
        <v>#N/A</v>
      </c>
      <c r="IE92" s="169" t="e">
        <f t="shared" si="498"/>
        <v>#N/A</v>
      </c>
      <c r="IF92" s="169" t="e">
        <f t="shared" si="499"/>
        <v>#N/A</v>
      </c>
      <c r="IG92" s="169" t="e">
        <f t="shared" si="500"/>
        <v>#N/A</v>
      </c>
      <c r="IH92" s="169" t="e">
        <f t="shared" si="501"/>
        <v>#N/A</v>
      </c>
      <c r="II92" s="169" t="e">
        <f t="shared" si="502"/>
        <v>#N/A</v>
      </c>
      <c r="IJ92" s="169" t="e">
        <f t="shared" si="503"/>
        <v>#N/A</v>
      </c>
      <c r="IK92" s="169" t="e">
        <f t="shared" si="504"/>
        <v>#N/A</v>
      </c>
      <c r="IL92" s="169" t="e">
        <f t="shared" si="505"/>
        <v>#N/A</v>
      </c>
      <c r="IM92" s="169" t="e">
        <f t="shared" si="506"/>
        <v>#N/A</v>
      </c>
      <c r="IN92" s="169" t="e">
        <f t="shared" si="507"/>
        <v>#N/A</v>
      </c>
      <c r="IO92" s="169" t="e">
        <f t="shared" si="508"/>
        <v>#N/A</v>
      </c>
      <c r="IP92" s="169" t="e">
        <f t="shared" si="509"/>
        <v>#N/A</v>
      </c>
      <c r="IQ92" s="169" t="e">
        <f t="shared" si="510"/>
        <v>#N/A</v>
      </c>
      <c r="IR92" s="169" t="e">
        <f t="shared" si="511"/>
        <v>#N/A</v>
      </c>
      <c r="IS92" s="169" t="e">
        <f t="shared" si="512"/>
        <v>#N/A</v>
      </c>
      <c r="IT92" s="169" t="e">
        <f t="shared" si="513"/>
        <v>#N/A</v>
      </c>
      <c r="IU92" s="169" t="e">
        <f t="shared" si="514"/>
        <v>#N/A</v>
      </c>
      <c r="IV92" s="169" t="e">
        <f t="shared" si="515"/>
        <v>#N/A</v>
      </c>
      <c r="IW92" s="169" t="e">
        <f t="shared" si="516"/>
        <v>#N/A</v>
      </c>
      <c r="IX92" s="169" t="e">
        <f t="shared" si="517"/>
        <v>#N/A</v>
      </c>
      <c r="IY92" s="169" t="e">
        <f t="shared" si="518"/>
        <v>#N/A</v>
      </c>
      <c r="IZ92" s="169" t="e">
        <f t="shared" si="519"/>
        <v>#N/A</v>
      </c>
      <c r="JA92" s="169" t="e">
        <f t="shared" si="520"/>
        <v>#N/A</v>
      </c>
      <c r="JB92" s="169" t="e">
        <f t="shared" si="521"/>
        <v>#N/A</v>
      </c>
      <c r="JC92" s="169" t="e">
        <f t="shared" si="522"/>
        <v>#N/A</v>
      </c>
      <c r="JD92" s="169" t="e">
        <f t="shared" si="523"/>
        <v>#N/A</v>
      </c>
      <c r="JE92" s="169" t="e">
        <f t="shared" si="524"/>
        <v>#N/A</v>
      </c>
      <c r="JF92" s="169" t="e">
        <f t="shared" si="525"/>
        <v>#N/A</v>
      </c>
      <c r="JG92" s="169" t="e">
        <f t="shared" si="526"/>
        <v>#N/A</v>
      </c>
      <c r="JH92" s="169" t="e">
        <f t="shared" si="527"/>
        <v>#N/A</v>
      </c>
      <c r="JI92" s="169" t="e">
        <f t="shared" si="528"/>
        <v>#N/A</v>
      </c>
      <c r="JJ92" s="169" t="e">
        <f t="shared" si="529"/>
        <v>#N/A</v>
      </c>
      <c r="JK92" s="169" t="e">
        <f t="shared" si="530"/>
        <v>#N/A</v>
      </c>
      <c r="JL92" s="169" t="e">
        <f t="shared" si="531"/>
        <v>#N/A</v>
      </c>
      <c r="JM92" s="169" t="e">
        <f t="shared" si="532"/>
        <v>#N/A</v>
      </c>
      <c r="JN92" s="169" t="e">
        <f t="shared" si="533"/>
        <v>#N/A</v>
      </c>
      <c r="JO92" s="169" t="e">
        <f t="shared" si="534"/>
        <v>#N/A</v>
      </c>
      <c r="JP92" s="169" t="e">
        <f t="shared" si="535"/>
        <v>#N/A</v>
      </c>
      <c r="JQ92" s="169" t="e">
        <f t="shared" si="536"/>
        <v>#N/A</v>
      </c>
      <c r="JR92" s="169" t="e">
        <f t="shared" si="537"/>
        <v>#N/A</v>
      </c>
      <c r="JS92" s="169" t="e">
        <f t="shared" si="538"/>
        <v>#N/A</v>
      </c>
      <c r="JT92" s="169" t="e">
        <f t="shared" si="539"/>
        <v>#N/A</v>
      </c>
      <c r="JU92" s="169" t="e">
        <f t="shared" si="540"/>
        <v>#N/A</v>
      </c>
      <c r="JV92" s="169" t="e">
        <f t="shared" si="541"/>
        <v>#N/A</v>
      </c>
      <c r="JW92" s="169" t="e">
        <f t="shared" si="542"/>
        <v>#N/A</v>
      </c>
      <c r="JX92" s="169" t="e">
        <f t="shared" si="543"/>
        <v>#N/A</v>
      </c>
      <c r="JY92" s="169" t="e">
        <f t="shared" si="544"/>
        <v>#N/A</v>
      </c>
      <c r="JZ92" s="169" t="e">
        <f t="shared" si="545"/>
        <v>#N/A</v>
      </c>
      <c r="KA92" s="169" t="e">
        <f t="shared" si="546"/>
        <v>#N/A</v>
      </c>
      <c r="KB92" s="169" t="e">
        <f t="shared" si="547"/>
        <v>#N/A</v>
      </c>
      <c r="KC92" s="169" t="e">
        <f t="shared" si="548"/>
        <v>#N/A</v>
      </c>
      <c r="KD92" s="169" t="e">
        <f t="shared" si="549"/>
        <v>#N/A</v>
      </c>
      <c r="KE92" s="169" t="e">
        <f t="shared" si="550"/>
        <v>#N/A</v>
      </c>
      <c r="KF92" s="169" t="e">
        <f t="shared" si="551"/>
        <v>#N/A</v>
      </c>
      <c r="KG92" s="169" t="e">
        <f t="shared" si="552"/>
        <v>#N/A</v>
      </c>
      <c r="KH92" s="169" t="e">
        <f t="shared" si="553"/>
        <v>#N/A</v>
      </c>
      <c r="KI92" s="169" t="e">
        <f t="shared" si="554"/>
        <v>#N/A</v>
      </c>
      <c r="KJ92" s="169" t="e">
        <f t="shared" si="555"/>
        <v>#N/A</v>
      </c>
      <c r="KK92" s="169" t="e">
        <f t="shared" si="556"/>
        <v>#N/A</v>
      </c>
      <c r="KL92" s="169" t="e">
        <f t="shared" si="557"/>
        <v>#N/A</v>
      </c>
      <c r="KM92" s="169" t="e">
        <f t="shared" si="558"/>
        <v>#N/A</v>
      </c>
      <c r="KN92" s="169" t="e">
        <f t="shared" si="559"/>
        <v>#N/A</v>
      </c>
      <c r="KO92" s="169" t="e">
        <f t="shared" si="560"/>
        <v>#N/A</v>
      </c>
      <c r="KP92" s="169" t="e">
        <f t="shared" si="561"/>
        <v>#N/A</v>
      </c>
      <c r="KQ92" s="169" t="e">
        <f t="shared" si="562"/>
        <v>#N/A</v>
      </c>
      <c r="KR92" s="169" t="e">
        <f t="shared" si="563"/>
        <v>#N/A</v>
      </c>
      <c r="KS92" s="169" t="e">
        <f t="shared" si="564"/>
        <v>#N/A</v>
      </c>
      <c r="KT92" s="169" t="e">
        <f t="shared" si="565"/>
        <v>#N/A</v>
      </c>
      <c r="KU92" s="169" t="e">
        <f t="shared" si="566"/>
        <v>#N/A</v>
      </c>
      <c r="KV92" s="169" t="e">
        <f t="shared" si="567"/>
        <v>#N/A</v>
      </c>
      <c r="KW92" s="169" t="e">
        <f t="shared" si="568"/>
        <v>#N/A</v>
      </c>
      <c r="KX92" s="169" t="e">
        <f t="shared" si="569"/>
        <v>#N/A</v>
      </c>
      <c r="KY92" s="169" t="e">
        <f t="shared" si="570"/>
        <v>#N/A</v>
      </c>
      <c r="KZ92" s="169" t="e">
        <f t="shared" si="571"/>
        <v>#N/A</v>
      </c>
      <c r="LA92" s="169" t="e">
        <f t="shared" si="572"/>
        <v>#N/A</v>
      </c>
      <c r="LB92" s="169" t="e">
        <f t="shared" si="573"/>
        <v>#N/A</v>
      </c>
      <c r="LC92" s="169" t="e">
        <f t="shared" si="574"/>
        <v>#N/A</v>
      </c>
      <c r="LD92" s="169" t="e">
        <f t="shared" si="575"/>
        <v>#N/A</v>
      </c>
      <c r="LE92" s="169" t="e">
        <f t="shared" si="576"/>
        <v>#N/A</v>
      </c>
      <c r="LF92" s="169" t="e">
        <f t="shared" si="577"/>
        <v>#N/A</v>
      </c>
      <c r="LG92" s="169" t="e">
        <f t="shared" si="578"/>
        <v>#N/A</v>
      </c>
      <c r="LH92" s="169" t="e">
        <f t="shared" si="579"/>
        <v>#N/A</v>
      </c>
      <c r="LI92" s="169" t="e">
        <f t="shared" si="580"/>
        <v>#N/A</v>
      </c>
      <c r="LJ92" s="169" t="e">
        <f t="shared" si="581"/>
        <v>#N/A</v>
      </c>
      <c r="LK92" s="169" t="e">
        <f t="shared" si="582"/>
        <v>#N/A</v>
      </c>
      <c r="LL92" s="169" t="e">
        <f t="shared" si="583"/>
        <v>#N/A</v>
      </c>
      <c r="LM92" s="169" t="e">
        <f t="shared" si="584"/>
        <v>#N/A</v>
      </c>
      <c r="LN92" s="169" t="e">
        <f t="shared" si="585"/>
        <v>#N/A</v>
      </c>
      <c r="LO92" s="169" t="e">
        <f t="shared" si="586"/>
        <v>#N/A</v>
      </c>
      <c r="LP92" s="169" t="e">
        <f t="shared" si="587"/>
        <v>#N/A</v>
      </c>
      <c r="LQ92" s="169" t="e">
        <f t="shared" si="588"/>
        <v>#N/A</v>
      </c>
      <c r="LR92" s="169" t="e">
        <f t="shared" si="589"/>
        <v>#N/A</v>
      </c>
      <c r="LS92" s="169" t="e">
        <f t="shared" si="590"/>
        <v>#N/A</v>
      </c>
      <c r="LT92" s="169" t="e">
        <f t="shared" si="591"/>
        <v>#N/A</v>
      </c>
      <c r="LU92" s="169" t="e">
        <f t="shared" si="592"/>
        <v>#N/A</v>
      </c>
      <c r="LV92" s="169" t="e">
        <f t="shared" si="593"/>
        <v>#N/A</v>
      </c>
      <c r="LW92" s="169" t="e">
        <f t="shared" si="594"/>
        <v>#N/A</v>
      </c>
      <c r="LX92" s="169" t="e">
        <f t="shared" si="595"/>
        <v>#N/A</v>
      </c>
      <c r="LY92" s="169" t="e">
        <f t="shared" si="596"/>
        <v>#N/A</v>
      </c>
      <c r="LZ92" s="169" t="e">
        <f t="shared" si="597"/>
        <v>#N/A</v>
      </c>
      <c r="MA92" s="169" t="e">
        <f t="shared" si="598"/>
        <v>#N/A</v>
      </c>
      <c r="MB92" s="169" t="e">
        <f t="shared" si="599"/>
        <v>#N/A</v>
      </c>
      <c r="MC92" s="169" t="e">
        <f t="shared" si="600"/>
        <v>#N/A</v>
      </c>
      <c r="MD92" s="169" t="e">
        <f t="shared" si="601"/>
        <v>#N/A</v>
      </c>
      <c r="ME92" s="169" t="e">
        <f t="shared" si="602"/>
        <v>#N/A</v>
      </c>
      <c r="MF92" s="169" t="e">
        <f t="shared" si="603"/>
        <v>#N/A</v>
      </c>
      <c r="MG92" s="169" t="e">
        <f t="shared" si="604"/>
        <v>#N/A</v>
      </c>
      <c r="MH92" s="169" t="e">
        <f t="shared" si="605"/>
        <v>#N/A</v>
      </c>
      <c r="MI92" s="169" t="e">
        <f t="shared" si="606"/>
        <v>#N/A</v>
      </c>
      <c r="MJ92" s="169" t="e">
        <f t="shared" si="607"/>
        <v>#N/A</v>
      </c>
      <c r="MK92" s="169" t="e">
        <f t="shared" si="608"/>
        <v>#N/A</v>
      </c>
      <c r="ML92" s="169" t="e">
        <f t="shared" si="609"/>
        <v>#N/A</v>
      </c>
      <c r="MM92" s="169" t="e">
        <f t="shared" si="610"/>
        <v>#N/A</v>
      </c>
      <c r="MN92" s="169" t="e">
        <f t="shared" si="611"/>
        <v>#N/A</v>
      </c>
      <c r="MO92" s="169" t="e">
        <f t="shared" si="612"/>
        <v>#N/A</v>
      </c>
      <c r="MP92" s="169" t="e">
        <f t="shared" si="613"/>
        <v>#N/A</v>
      </c>
      <c r="MQ92" s="169" t="e">
        <f t="shared" si="614"/>
        <v>#N/A</v>
      </c>
      <c r="MR92" s="169" t="e">
        <f t="shared" si="615"/>
        <v>#N/A</v>
      </c>
      <c r="MS92" s="169" t="e">
        <f t="shared" si="616"/>
        <v>#N/A</v>
      </c>
      <c r="MT92" s="169" t="e">
        <f t="shared" si="617"/>
        <v>#N/A</v>
      </c>
      <c r="MU92" s="169" t="e">
        <f t="shared" si="618"/>
        <v>#N/A</v>
      </c>
      <c r="MV92" s="169" t="e">
        <f t="shared" si="619"/>
        <v>#N/A</v>
      </c>
      <c r="MW92" s="169" t="e">
        <f t="shared" si="620"/>
        <v>#N/A</v>
      </c>
      <c r="MX92" s="169" t="e">
        <f t="shared" si="621"/>
        <v>#N/A</v>
      </c>
      <c r="MY92" s="169" t="e">
        <f t="shared" si="622"/>
        <v>#N/A</v>
      </c>
      <c r="MZ92" s="169" t="e">
        <f t="shared" si="623"/>
        <v>#N/A</v>
      </c>
      <c r="NA92" s="169" t="e">
        <f t="shared" si="624"/>
        <v>#N/A</v>
      </c>
      <c r="NB92" s="169" t="e">
        <f t="shared" si="625"/>
        <v>#N/A</v>
      </c>
      <c r="NC92" s="169" t="e">
        <f t="shared" si="626"/>
        <v>#N/A</v>
      </c>
      <c r="ND92" s="169" t="e">
        <f t="shared" si="627"/>
        <v>#N/A</v>
      </c>
      <c r="NE92" s="169" t="e">
        <f t="shared" si="628"/>
        <v>#N/A</v>
      </c>
      <c r="NF92" s="169" t="e">
        <f t="shared" si="629"/>
        <v>#N/A</v>
      </c>
      <c r="NG92" s="169" t="e">
        <f t="shared" si="630"/>
        <v>#N/A</v>
      </c>
      <c r="NH92" s="169" t="e">
        <f t="shared" si="631"/>
        <v>#N/A</v>
      </c>
      <c r="NI92" s="169" t="e">
        <f t="shared" si="632"/>
        <v>#N/A</v>
      </c>
      <c r="NJ92" s="169" t="e">
        <f t="shared" si="633"/>
        <v>#N/A</v>
      </c>
      <c r="NK92" s="169" t="e">
        <f t="shared" si="634"/>
        <v>#N/A</v>
      </c>
      <c r="NL92" s="169" t="e">
        <f t="shared" si="635"/>
        <v>#N/A</v>
      </c>
      <c r="NM92" s="169" t="e">
        <f t="shared" si="636"/>
        <v>#N/A</v>
      </c>
      <c r="NN92" s="169" t="e">
        <f t="shared" si="637"/>
        <v>#N/A</v>
      </c>
      <c r="NO92" s="169" t="e">
        <f t="shared" si="638"/>
        <v>#N/A</v>
      </c>
      <c r="NP92" s="169" t="e">
        <f t="shared" si="639"/>
        <v>#N/A</v>
      </c>
      <c r="NQ92" s="169" t="e">
        <f t="shared" si="640"/>
        <v>#N/A</v>
      </c>
      <c r="NR92" s="169" t="e">
        <f t="shared" si="641"/>
        <v>#N/A</v>
      </c>
      <c r="NS92" s="169" t="e">
        <f t="shared" si="642"/>
        <v>#N/A</v>
      </c>
      <c r="NT92" s="169" t="e">
        <f t="shared" si="643"/>
        <v>#N/A</v>
      </c>
      <c r="NU92" s="169" t="e">
        <f t="shared" si="644"/>
        <v>#N/A</v>
      </c>
      <c r="NV92" s="169" t="e">
        <f t="shared" si="645"/>
        <v>#N/A</v>
      </c>
      <c r="NW92" s="169" t="e">
        <f t="shared" si="646"/>
        <v>#N/A</v>
      </c>
      <c r="NX92" s="169" t="e">
        <f t="shared" si="647"/>
        <v>#N/A</v>
      </c>
      <c r="NY92" s="169" t="e">
        <f t="shared" si="648"/>
        <v>#N/A</v>
      </c>
      <c r="NZ92" s="169" t="e">
        <f t="shared" si="649"/>
        <v>#N/A</v>
      </c>
      <c r="OA92" s="169" t="e">
        <f t="shared" si="650"/>
        <v>#N/A</v>
      </c>
      <c r="OB92" s="169" t="e">
        <f t="shared" si="651"/>
        <v>#N/A</v>
      </c>
      <c r="OC92" s="169" t="e">
        <f t="shared" si="652"/>
        <v>#N/A</v>
      </c>
      <c r="OD92" s="169" t="e">
        <f t="shared" si="653"/>
        <v>#N/A</v>
      </c>
      <c r="OE92" s="169" t="e">
        <f t="shared" si="654"/>
        <v>#N/A</v>
      </c>
      <c r="OF92" s="169" t="e">
        <f t="shared" si="655"/>
        <v>#N/A</v>
      </c>
      <c r="OG92" s="169" t="e">
        <f t="shared" si="656"/>
        <v>#N/A</v>
      </c>
      <c r="OH92" s="169" t="e">
        <f t="shared" si="657"/>
        <v>#N/A</v>
      </c>
      <c r="OI92" s="169" t="e">
        <f t="shared" si="658"/>
        <v>#N/A</v>
      </c>
      <c r="OJ92" s="169" t="e">
        <f t="shared" si="659"/>
        <v>#N/A</v>
      </c>
      <c r="OK92" s="169" t="e">
        <f t="shared" si="660"/>
        <v>#N/A</v>
      </c>
      <c r="OL92" s="169" t="e">
        <f t="shared" si="661"/>
        <v>#N/A</v>
      </c>
      <c r="OM92" s="169" t="e">
        <f t="shared" si="662"/>
        <v>#N/A</v>
      </c>
      <c r="ON92" s="169" t="e">
        <f t="shared" si="663"/>
        <v>#N/A</v>
      </c>
      <c r="OO92" s="169" t="e">
        <f t="shared" si="664"/>
        <v>#N/A</v>
      </c>
      <c r="OP92" s="169" t="e">
        <f t="shared" si="665"/>
        <v>#N/A</v>
      </c>
      <c r="OQ92" s="169" t="e">
        <f t="shared" si="666"/>
        <v>#N/A</v>
      </c>
      <c r="OR92" s="169" t="e">
        <f t="shared" si="667"/>
        <v>#N/A</v>
      </c>
      <c r="OS92" s="169" t="e">
        <f t="shared" si="668"/>
        <v>#N/A</v>
      </c>
      <c r="OT92" s="169" t="e">
        <f t="shared" si="669"/>
        <v>#N/A</v>
      </c>
      <c r="OU92" s="169" t="e">
        <f t="shared" si="670"/>
        <v>#N/A</v>
      </c>
      <c r="OV92" s="169" t="e">
        <f t="shared" si="671"/>
        <v>#N/A</v>
      </c>
      <c r="OW92" s="169" t="e">
        <f t="shared" si="672"/>
        <v>#N/A</v>
      </c>
      <c r="OX92" s="169" t="e">
        <f t="shared" si="673"/>
        <v>#N/A</v>
      </c>
      <c r="OY92" s="169" t="e">
        <f t="shared" si="674"/>
        <v>#N/A</v>
      </c>
      <c r="OZ92" s="169" t="e">
        <f t="shared" si="675"/>
        <v>#N/A</v>
      </c>
      <c r="PA92" s="169" t="e">
        <f t="shared" si="676"/>
        <v>#N/A</v>
      </c>
      <c r="PB92" s="169" t="e">
        <f t="shared" si="677"/>
        <v>#N/A</v>
      </c>
      <c r="PC92" s="169" t="e">
        <f t="shared" si="678"/>
        <v>#N/A</v>
      </c>
      <c r="PD92" s="169" t="e">
        <f t="shared" si="679"/>
        <v>#N/A</v>
      </c>
      <c r="PE92" s="169" t="e">
        <f t="shared" si="680"/>
        <v>#N/A</v>
      </c>
      <c r="PF92" s="169" t="e">
        <f t="shared" si="681"/>
        <v>#N/A</v>
      </c>
      <c r="PG92" s="169" t="e">
        <f t="shared" si="682"/>
        <v>#N/A</v>
      </c>
      <c r="PH92" s="169" t="e">
        <f t="shared" si="683"/>
        <v>#N/A</v>
      </c>
    </row>
    <row r="93" spans="1:424" hidden="1" x14ac:dyDescent="0.75">
      <c r="A93" s="4">
        <v>90</v>
      </c>
      <c r="B93" s="96" t="str">
        <f t="shared" si="684"/>
        <v/>
      </c>
      <c r="C93" s="95"/>
      <c r="D93" s="96" t="str">
        <f t="shared" si="685"/>
        <v/>
      </c>
      <c r="E93" s="124" t="str">
        <f t="shared" si="480"/>
        <v/>
      </c>
      <c r="F93" s="124" t="str">
        <f t="shared" si="481"/>
        <v/>
      </c>
      <c r="G93" s="73" t="str">
        <f t="shared" si="686"/>
        <v/>
      </c>
      <c r="H93" s="23"/>
      <c r="I93" s="57"/>
      <c r="J93" s="280"/>
      <c r="K93" s="74" t="str">
        <f>IF(AND(B93&gt;0,C93&gt;0,D93&gt;0),IF(ISBLANK(J93),IF(ISBLANK(H93),"",(D93-B93)*VLOOKUP(H93,VLookups!$A$4:$B$13,2,FALSE)),J93),"")</f>
        <v/>
      </c>
      <c r="L93" s="75" t="str">
        <f t="shared" si="482"/>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687"/>
        <v/>
      </c>
      <c r="W93" s="49" t="str">
        <f t="shared" si="688"/>
        <v/>
      </c>
      <c r="X93" s="49" t="str">
        <f t="shared" si="714"/>
        <v/>
      </c>
      <c r="Y93" s="49" t="str">
        <f t="shared" si="714"/>
        <v/>
      </c>
      <c r="Z93" s="49" t="str">
        <f t="shared" si="714"/>
        <v/>
      </c>
      <c r="AA93" s="49" t="str">
        <f t="shared" si="714"/>
        <v/>
      </c>
      <c r="AB93" s="49" t="str">
        <f t="shared" si="714"/>
        <v/>
      </c>
      <c r="AC93" s="49" t="str">
        <f t="shared" si="714"/>
        <v/>
      </c>
      <c r="AD93" s="49" t="str">
        <f t="shared" si="714"/>
        <v/>
      </c>
      <c r="AE93" s="49" t="str">
        <f t="shared" si="714"/>
        <v/>
      </c>
      <c r="AF93" s="49" t="str">
        <f t="shared" si="714"/>
        <v/>
      </c>
      <c r="AG93" s="49" t="str">
        <f t="shared" si="714"/>
        <v/>
      </c>
      <c r="AH93" s="49" t="str">
        <f t="shared" si="714"/>
        <v/>
      </c>
      <c r="AI93" s="49" t="str">
        <f t="shared" si="714"/>
        <v/>
      </c>
      <c r="AJ93" s="49" t="str">
        <f t="shared" si="714"/>
        <v/>
      </c>
      <c r="AK93" s="49" t="str">
        <f t="shared" si="714"/>
        <v/>
      </c>
      <c r="AL93" s="49" t="str">
        <f t="shared" si="714"/>
        <v/>
      </c>
      <c r="AM93" s="49" t="str">
        <f t="shared" si="714"/>
        <v/>
      </c>
      <c r="AN93" s="49" t="str">
        <f t="shared" si="714"/>
        <v/>
      </c>
      <c r="AO93" s="49" t="str">
        <f t="shared" si="714"/>
        <v/>
      </c>
      <c r="AP93" s="49" t="str">
        <f t="shared" si="714"/>
        <v/>
      </c>
      <c r="AQ93" s="49" t="str">
        <f t="shared" si="714"/>
        <v/>
      </c>
      <c r="AR93" s="49" t="str">
        <f t="shared" si="714"/>
        <v/>
      </c>
      <c r="AS93" s="49" t="str">
        <f t="shared" si="714"/>
        <v/>
      </c>
      <c r="AT93" s="49" t="str">
        <f t="shared" si="714"/>
        <v/>
      </c>
      <c r="AU93" s="49" t="str">
        <f t="shared" si="714"/>
        <v/>
      </c>
      <c r="AV93" s="49" t="str">
        <f t="shared" si="714"/>
        <v/>
      </c>
      <c r="AW93" s="49" t="str">
        <f t="shared" si="714"/>
        <v/>
      </c>
      <c r="AX93" s="49" t="str">
        <f t="shared" si="714"/>
        <v/>
      </c>
      <c r="AY93" s="49" t="str">
        <f t="shared" si="714"/>
        <v/>
      </c>
      <c r="AZ93" s="49" t="str">
        <f t="shared" si="714"/>
        <v/>
      </c>
      <c r="BA93" s="49" t="str">
        <f t="shared" si="714"/>
        <v/>
      </c>
      <c r="BB93" s="49" t="str">
        <f t="shared" si="714"/>
        <v/>
      </c>
      <c r="BC93" s="49" t="str">
        <f t="shared" si="714"/>
        <v/>
      </c>
      <c r="BD93" s="49" t="str">
        <f t="shared" si="714"/>
        <v/>
      </c>
      <c r="BE93" s="49" t="str">
        <f t="shared" si="714"/>
        <v/>
      </c>
      <c r="BF93" s="49" t="str">
        <f t="shared" si="714"/>
        <v/>
      </c>
      <c r="BG93" s="49" t="str">
        <f t="shared" si="714"/>
        <v/>
      </c>
      <c r="BH93" s="49" t="str">
        <f t="shared" si="714"/>
        <v/>
      </c>
      <c r="BI93" s="49" t="str">
        <f t="shared" si="714"/>
        <v/>
      </c>
      <c r="BJ93" s="49" t="str">
        <f t="shared" si="714"/>
        <v/>
      </c>
      <c r="BK93" s="49" t="str">
        <f t="shared" si="714"/>
        <v/>
      </c>
      <c r="BL93" s="49" t="str">
        <f t="shared" si="714"/>
        <v/>
      </c>
      <c r="BM93" s="49" t="str">
        <f t="shared" si="714"/>
        <v/>
      </c>
      <c r="BN93" s="49" t="str">
        <f t="shared" si="714"/>
        <v/>
      </c>
      <c r="BO93" s="49" t="str">
        <f t="shared" si="714"/>
        <v/>
      </c>
      <c r="BP93" s="49" t="str">
        <f t="shared" si="714"/>
        <v/>
      </c>
      <c r="BQ93" s="49" t="str">
        <f t="shared" si="714"/>
        <v/>
      </c>
      <c r="BR93" s="49" t="str">
        <f t="shared" si="714"/>
        <v/>
      </c>
      <c r="BS93" s="49" t="str">
        <f t="shared" si="714"/>
        <v/>
      </c>
      <c r="BT93" s="49" t="str">
        <f t="shared" si="714"/>
        <v/>
      </c>
      <c r="BU93" s="49" t="str">
        <f t="shared" si="714"/>
        <v/>
      </c>
      <c r="BV93" s="49" t="str">
        <f t="shared" si="714"/>
        <v/>
      </c>
      <c r="BW93" s="49" t="str">
        <f t="shared" si="714"/>
        <v/>
      </c>
      <c r="BX93" s="49" t="str">
        <f t="shared" si="714"/>
        <v/>
      </c>
      <c r="BY93" s="49" t="str">
        <f t="shared" si="714"/>
        <v/>
      </c>
      <c r="BZ93" s="49" t="str">
        <f t="shared" si="714"/>
        <v/>
      </c>
      <c r="CA93" s="49" t="str">
        <f t="shared" si="714"/>
        <v/>
      </c>
      <c r="CB93" s="49" t="str">
        <f t="shared" si="714"/>
        <v/>
      </c>
      <c r="CC93" s="49" t="str">
        <f t="shared" si="714"/>
        <v/>
      </c>
      <c r="CD93" s="49" t="str">
        <f t="shared" si="714"/>
        <v/>
      </c>
      <c r="CE93" s="49" t="str">
        <f t="shared" si="714"/>
        <v/>
      </c>
      <c r="CF93" s="49" t="str">
        <f t="shared" si="714"/>
        <v/>
      </c>
      <c r="CG93" s="49" t="str">
        <f t="shared" si="714"/>
        <v/>
      </c>
      <c r="CH93" s="49" t="str">
        <f t="shared" si="714"/>
        <v/>
      </c>
      <c r="CI93" s="49" t="str">
        <f t="shared" ref="CI93:DR96" si="716">IF(ISNONTEXT($V93),CJ93-$V93,"")</f>
        <v/>
      </c>
      <c r="CJ93" s="49" t="str">
        <f t="shared" si="716"/>
        <v/>
      </c>
      <c r="CK93" s="49" t="str">
        <f t="shared" si="716"/>
        <v/>
      </c>
      <c r="CL93" s="49" t="str">
        <f t="shared" si="716"/>
        <v/>
      </c>
      <c r="CM93" s="49" t="str">
        <f t="shared" si="716"/>
        <v/>
      </c>
      <c r="CN93" s="49" t="str">
        <f t="shared" si="716"/>
        <v/>
      </c>
      <c r="CO93" s="49" t="str">
        <f t="shared" si="716"/>
        <v/>
      </c>
      <c r="CP93" s="49" t="str">
        <f t="shared" si="716"/>
        <v/>
      </c>
      <c r="CQ93" s="49" t="str">
        <f t="shared" si="716"/>
        <v/>
      </c>
      <c r="CR93" s="49" t="str">
        <f t="shared" si="716"/>
        <v/>
      </c>
      <c r="CS93" s="49" t="str">
        <f t="shared" si="716"/>
        <v/>
      </c>
      <c r="CT93" s="49" t="str">
        <f t="shared" si="716"/>
        <v/>
      </c>
      <c r="CU93" s="49" t="str">
        <f t="shared" si="716"/>
        <v/>
      </c>
      <c r="CV93" s="49" t="str">
        <f t="shared" si="716"/>
        <v/>
      </c>
      <c r="CW93" s="49" t="str">
        <f t="shared" si="716"/>
        <v/>
      </c>
      <c r="CX93" s="49" t="str">
        <f t="shared" si="716"/>
        <v/>
      </c>
      <c r="CY93" s="49" t="str">
        <f t="shared" si="716"/>
        <v/>
      </c>
      <c r="CZ93" s="49" t="str">
        <f t="shared" si="716"/>
        <v/>
      </c>
      <c r="DA93" s="49" t="str">
        <f t="shared" si="716"/>
        <v/>
      </c>
      <c r="DB93" s="49" t="str">
        <f t="shared" si="716"/>
        <v/>
      </c>
      <c r="DC93" s="49" t="str">
        <f t="shared" si="716"/>
        <v/>
      </c>
      <c r="DD93" s="49" t="str">
        <f t="shared" si="716"/>
        <v/>
      </c>
      <c r="DE93" s="49" t="str">
        <f t="shared" si="716"/>
        <v/>
      </c>
      <c r="DF93" s="49" t="str">
        <f t="shared" si="716"/>
        <v/>
      </c>
      <c r="DG93" s="49" t="str">
        <f t="shared" si="716"/>
        <v/>
      </c>
      <c r="DH93" s="49" t="str">
        <f t="shared" si="716"/>
        <v/>
      </c>
      <c r="DI93" s="49" t="str">
        <f t="shared" si="716"/>
        <v/>
      </c>
      <c r="DJ93" s="49" t="str">
        <f t="shared" si="716"/>
        <v/>
      </c>
      <c r="DK93" s="49" t="str">
        <f t="shared" si="716"/>
        <v/>
      </c>
      <c r="DL93" s="49" t="str">
        <f t="shared" si="716"/>
        <v/>
      </c>
      <c r="DM93" s="49" t="str">
        <f t="shared" si="716"/>
        <v/>
      </c>
      <c r="DN93" s="49" t="str">
        <f t="shared" si="716"/>
        <v/>
      </c>
      <c r="DO93" s="49" t="str">
        <f t="shared" si="716"/>
        <v/>
      </c>
      <c r="DP93" s="49" t="str">
        <f t="shared" si="716"/>
        <v/>
      </c>
      <c r="DQ93" s="49" t="str">
        <f t="shared" si="716"/>
        <v/>
      </c>
      <c r="DR93" s="49" t="str">
        <f t="shared" si="716"/>
        <v/>
      </c>
      <c r="DS93" s="183" t="str">
        <f t="shared" si="690"/>
        <v/>
      </c>
      <c r="DT93" s="49" t="str">
        <f t="shared" si="691"/>
        <v/>
      </c>
      <c r="DU93" s="49" t="str">
        <f t="shared" si="715"/>
        <v/>
      </c>
      <c r="DV93" s="49" t="str">
        <f t="shared" si="715"/>
        <v/>
      </c>
      <c r="DW93" s="49" t="str">
        <f t="shared" si="715"/>
        <v/>
      </c>
      <c r="DX93" s="49" t="str">
        <f t="shared" si="715"/>
        <v/>
      </c>
      <c r="DY93" s="49" t="str">
        <f t="shared" si="715"/>
        <v/>
      </c>
      <c r="DZ93" s="49" t="str">
        <f t="shared" si="715"/>
        <v/>
      </c>
      <c r="EA93" s="49" t="str">
        <f t="shared" si="715"/>
        <v/>
      </c>
      <c r="EB93" s="49" t="str">
        <f t="shared" si="715"/>
        <v/>
      </c>
      <c r="EC93" s="49" t="str">
        <f t="shared" si="715"/>
        <v/>
      </c>
      <c r="ED93" s="49" t="str">
        <f t="shared" si="715"/>
        <v/>
      </c>
      <c r="EE93" s="49" t="str">
        <f t="shared" si="715"/>
        <v/>
      </c>
      <c r="EF93" s="49" t="str">
        <f t="shared" si="715"/>
        <v/>
      </c>
      <c r="EG93" s="49" t="str">
        <f t="shared" si="715"/>
        <v/>
      </c>
      <c r="EH93" s="49" t="str">
        <f t="shared" si="715"/>
        <v/>
      </c>
      <c r="EI93" s="49" t="str">
        <f t="shared" si="715"/>
        <v/>
      </c>
      <c r="EJ93" s="49" t="str">
        <f t="shared" si="715"/>
        <v/>
      </c>
      <c r="EK93" s="49" t="str">
        <f t="shared" si="715"/>
        <v/>
      </c>
      <c r="EL93" s="49" t="str">
        <f t="shared" si="715"/>
        <v/>
      </c>
      <c r="EM93" s="49" t="str">
        <f t="shared" si="715"/>
        <v/>
      </c>
      <c r="EN93" s="49" t="str">
        <f t="shared" si="715"/>
        <v/>
      </c>
      <c r="EO93" s="49" t="str">
        <f t="shared" si="715"/>
        <v/>
      </c>
      <c r="EP93" s="49" t="str">
        <f t="shared" si="715"/>
        <v/>
      </c>
      <c r="EQ93" s="49" t="str">
        <f t="shared" si="715"/>
        <v/>
      </c>
      <c r="ER93" s="49" t="str">
        <f t="shared" si="715"/>
        <v/>
      </c>
      <c r="ES93" s="49" t="str">
        <f t="shared" si="715"/>
        <v/>
      </c>
      <c r="ET93" s="49" t="str">
        <f t="shared" si="715"/>
        <v/>
      </c>
      <c r="EU93" s="49" t="str">
        <f t="shared" si="715"/>
        <v/>
      </c>
      <c r="EV93" s="49" t="str">
        <f t="shared" si="715"/>
        <v/>
      </c>
      <c r="EW93" s="49" t="str">
        <f t="shared" si="715"/>
        <v/>
      </c>
      <c r="EX93" s="49" t="str">
        <f t="shared" si="715"/>
        <v/>
      </c>
      <c r="EY93" s="49" t="str">
        <f t="shared" si="715"/>
        <v/>
      </c>
      <c r="EZ93" s="49" t="str">
        <f t="shared" si="715"/>
        <v/>
      </c>
      <c r="FA93" s="49" t="str">
        <f t="shared" si="715"/>
        <v/>
      </c>
      <c r="FB93" s="49" t="str">
        <f t="shared" si="715"/>
        <v/>
      </c>
      <c r="FC93" s="49" t="str">
        <f t="shared" si="715"/>
        <v/>
      </c>
      <c r="FD93" s="49" t="str">
        <f t="shared" si="715"/>
        <v/>
      </c>
      <c r="FE93" s="49" t="str">
        <f t="shared" si="715"/>
        <v/>
      </c>
      <c r="FF93" s="49" t="str">
        <f t="shared" si="715"/>
        <v/>
      </c>
      <c r="FG93" s="49" t="str">
        <f t="shared" si="715"/>
        <v/>
      </c>
      <c r="FH93" s="49" t="str">
        <f t="shared" si="715"/>
        <v/>
      </c>
      <c r="FI93" s="49" t="str">
        <f t="shared" si="715"/>
        <v/>
      </c>
      <c r="FJ93" s="49" t="str">
        <f t="shared" si="715"/>
        <v/>
      </c>
      <c r="FK93" s="49" t="str">
        <f t="shared" si="715"/>
        <v/>
      </c>
      <c r="FL93" s="49" t="str">
        <f t="shared" si="715"/>
        <v/>
      </c>
      <c r="FM93" s="49" t="str">
        <f t="shared" si="715"/>
        <v/>
      </c>
      <c r="FN93" s="49" t="str">
        <f t="shared" si="715"/>
        <v/>
      </c>
      <c r="FO93" s="49" t="str">
        <f t="shared" si="715"/>
        <v/>
      </c>
      <c r="FP93" s="49" t="str">
        <f t="shared" si="715"/>
        <v/>
      </c>
      <c r="FQ93" s="49" t="str">
        <f t="shared" si="715"/>
        <v/>
      </c>
      <c r="FR93" s="49" t="str">
        <f t="shared" si="715"/>
        <v/>
      </c>
      <c r="FS93" s="49" t="str">
        <f t="shared" si="715"/>
        <v/>
      </c>
      <c r="FT93" s="49" t="str">
        <f t="shared" si="715"/>
        <v/>
      </c>
      <c r="FU93" s="49" t="str">
        <f t="shared" si="715"/>
        <v/>
      </c>
      <c r="FV93" s="49" t="str">
        <f t="shared" si="715"/>
        <v/>
      </c>
      <c r="FW93" s="49" t="str">
        <f t="shared" si="715"/>
        <v/>
      </c>
      <c r="FX93" s="49" t="str">
        <f t="shared" si="715"/>
        <v/>
      </c>
      <c r="FY93" s="49" t="str">
        <f t="shared" si="715"/>
        <v/>
      </c>
      <c r="FZ93" s="49" t="str">
        <f t="shared" si="715"/>
        <v/>
      </c>
      <c r="GA93" s="49" t="str">
        <f t="shared" si="715"/>
        <v/>
      </c>
      <c r="GB93" s="49" t="str">
        <f t="shared" si="715"/>
        <v/>
      </c>
      <c r="GC93" s="49" t="str">
        <f t="shared" si="715"/>
        <v/>
      </c>
      <c r="GD93" s="49" t="str">
        <f t="shared" si="715"/>
        <v/>
      </c>
      <c r="GE93" s="49" t="str">
        <f t="shared" si="715"/>
        <v/>
      </c>
      <c r="GF93" s="49" t="str">
        <f t="shared" ref="GF93:HO96" si="717">IF(ISNONTEXT($V93),GE93+$V93,"")</f>
        <v/>
      </c>
      <c r="GG93" s="49" t="str">
        <f t="shared" si="717"/>
        <v/>
      </c>
      <c r="GH93" s="49" t="str">
        <f t="shared" si="717"/>
        <v/>
      </c>
      <c r="GI93" s="49" t="str">
        <f t="shared" si="717"/>
        <v/>
      </c>
      <c r="GJ93" s="49" t="str">
        <f t="shared" si="717"/>
        <v/>
      </c>
      <c r="GK93" s="49" t="str">
        <f t="shared" si="717"/>
        <v/>
      </c>
      <c r="GL93" s="49" t="str">
        <f t="shared" si="717"/>
        <v/>
      </c>
      <c r="GM93" s="49" t="str">
        <f t="shared" si="717"/>
        <v/>
      </c>
      <c r="GN93" s="49" t="str">
        <f t="shared" si="717"/>
        <v/>
      </c>
      <c r="GO93" s="49" t="str">
        <f t="shared" si="717"/>
        <v/>
      </c>
      <c r="GP93" s="49" t="str">
        <f t="shared" si="717"/>
        <v/>
      </c>
      <c r="GQ93" s="49" t="str">
        <f t="shared" si="717"/>
        <v/>
      </c>
      <c r="GR93" s="49" t="str">
        <f t="shared" si="717"/>
        <v/>
      </c>
      <c r="GS93" s="49" t="str">
        <f t="shared" si="717"/>
        <v/>
      </c>
      <c r="GT93" s="49" t="str">
        <f t="shared" si="717"/>
        <v/>
      </c>
      <c r="GU93" s="49" t="str">
        <f t="shared" si="717"/>
        <v/>
      </c>
      <c r="GV93" s="49" t="str">
        <f t="shared" si="717"/>
        <v/>
      </c>
      <c r="GW93" s="49" t="str">
        <f t="shared" si="717"/>
        <v/>
      </c>
      <c r="GX93" s="49" t="str">
        <f t="shared" si="717"/>
        <v/>
      </c>
      <c r="GY93" s="49" t="str">
        <f t="shared" si="717"/>
        <v/>
      </c>
      <c r="GZ93" s="49" t="str">
        <f t="shared" si="717"/>
        <v/>
      </c>
      <c r="HA93" s="49" t="str">
        <f t="shared" si="717"/>
        <v/>
      </c>
      <c r="HB93" s="49" t="str">
        <f t="shared" si="717"/>
        <v/>
      </c>
      <c r="HC93" s="49" t="str">
        <f t="shared" si="717"/>
        <v/>
      </c>
      <c r="HD93" s="49" t="str">
        <f t="shared" si="717"/>
        <v/>
      </c>
      <c r="HE93" s="49" t="str">
        <f t="shared" si="717"/>
        <v/>
      </c>
      <c r="HF93" s="49" t="str">
        <f t="shared" si="717"/>
        <v/>
      </c>
      <c r="HG93" s="49" t="str">
        <f t="shared" si="717"/>
        <v/>
      </c>
      <c r="HH93" s="49" t="str">
        <f t="shared" si="717"/>
        <v/>
      </c>
      <c r="HI93" s="49" t="str">
        <f t="shared" si="717"/>
        <v/>
      </c>
      <c r="HJ93" s="49" t="str">
        <f t="shared" si="717"/>
        <v/>
      </c>
      <c r="HK93" s="49" t="str">
        <f t="shared" si="717"/>
        <v/>
      </c>
      <c r="HL93" s="49" t="str">
        <f t="shared" si="717"/>
        <v/>
      </c>
      <c r="HM93" s="49" t="str">
        <f t="shared" si="717"/>
        <v/>
      </c>
      <c r="HN93" s="49" t="str">
        <f t="shared" si="717"/>
        <v/>
      </c>
      <c r="HO93" s="49" t="str">
        <f t="shared" si="717"/>
        <v/>
      </c>
      <c r="HP93" s="169" t="e">
        <f t="shared" si="483"/>
        <v>#N/A</v>
      </c>
      <c r="HQ93" s="169" t="e">
        <f t="shared" si="484"/>
        <v>#N/A</v>
      </c>
      <c r="HR93" s="169" t="e">
        <f t="shared" si="485"/>
        <v>#N/A</v>
      </c>
      <c r="HS93" s="169" t="e">
        <f t="shared" si="486"/>
        <v>#N/A</v>
      </c>
      <c r="HT93" s="169" t="e">
        <f t="shared" si="487"/>
        <v>#N/A</v>
      </c>
      <c r="HU93" s="169" t="e">
        <f t="shared" si="488"/>
        <v>#N/A</v>
      </c>
      <c r="HV93" s="169" t="e">
        <f t="shared" si="489"/>
        <v>#N/A</v>
      </c>
      <c r="HW93" s="169" t="e">
        <f t="shared" si="490"/>
        <v>#N/A</v>
      </c>
      <c r="HX93" s="169" t="e">
        <f t="shared" si="491"/>
        <v>#N/A</v>
      </c>
      <c r="HY93" s="169" t="e">
        <f t="shared" si="492"/>
        <v>#N/A</v>
      </c>
      <c r="HZ93" s="169" t="e">
        <f t="shared" si="493"/>
        <v>#N/A</v>
      </c>
      <c r="IA93" s="169" t="e">
        <f t="shared" si="494"/>
        <v>#N/A</v>
      </c>
      <c r="IB93" s="169" t="e">
        <f t="shared" si="495"/>
        <v>#N/A</v>
      </c>
      <c r="IC93" s="169" t="e">
        <f t="shared" si="496"/>
        <v>#N/A</v>
      </c>
      <c r="ID93" s="169" t="e">
        <f t="shared" si="497"/>
        <v>#N/A</v>
      </c>
      <c r="IE93" s="169" t="e">
        <f t="shared" si="498"/>
        <v>#N/A</v>
      </c>
      <c r="IF93" s="169" t="e">
        <f t="shared" si="499"/>
        <v>#N/A</v>
      </c>
      <c r="IG93" s="169" t="e">
        <f t="shared" si="500"/>
        <v>#N/A</v>
      </c>
      <c r="IH93" s="169" t="e">
        <f t="shared" si="501"/>
        <v>#N/A</v>
      </c>
      <c r="II93" s="169" t="e">
        <f t="shared" si="502"/>
        <v>#N/A</v>
      </c>
      <c r="IJ93" s="169" t="e">
        <f t="shared" si="503"/>
        <v>#N/A</v>
      </c>
      <c r="IK93" s="169" t="e">
        <f t="shared" si="504"/>
        <v>#N/A</v>
      </c>
      <c r="IL93" s="169" t="e">
        <f t="shared" si="505"/>
        <v>#N/A</v>
      </c>
      <c r="IM93" s="169" t="e">
        <f t="shared" si="506"/>
        <v>#N/A</v>
      </c>
      <c r="IN93" s="169" t="e">
        <f t="shared" si="507"/>
        <v>#N/A</v>
      </c>
      <c r="IO93" s="169" t="e">
        <f t="shared" si="508"/>
        <v>#N/A</v>
      </c>
      <c r="IP93" s="169" t="e">
        <f t="shared" si="509"/>
        <v>#N/A</v>
      </c>
      <c r="IQ93" s="169" t="e">
        <f t="shared" si="510"/>
        <v>#N/A</v>
      </c>
      <c r="IR93" s="169" t="e">
        <f t="shared" si="511"/>
        <v>#N/A</v>
      </c>
      <c r="IS93" s="169" t="e">
        <f t="shared" si="512"/>
        <v>#N/A</v>
      </c>
      <c r="IT93" s="169" t="e">
        <f t="shared" si="513"/>
        <v>#N/A</v>
      </c>
      <c r="IU93" s="169" t="e">
        <f t="shared" si="514"/>
        <v>#N/A</v>
      </c>
      <c r="IV93" s="169" t="e">
        <f t="shared" si="515"/>
        <v>#N/A</v>
      </c>
      <c r="IW93" s="169" t="e">
        <f t="shared" si="516"/>
        <v>#N/A</v>
      </c>
      <c r="IX93" s="169" t="e">
        <f t="shared" si="517"/>
        <v>#N/A</v>
      </c>
      <c r="IY93" s="169" t="e">
        <f t="shared" si="518"/>
        <v>#N/A</v>
      </c>
      <c r="IZ93" s="169" t="e">
        <f t="shared" si="519"/>
        <v>#N/A</v>
      </c>
      <c r="JA93" s="169" t="e">
        <f t="shared" si="520"/>
        <v>#N/A</v>
      </c>
      <c r="JB93" s="169" t="e">
        <f t="shared" si="521"/>
        <v>#N/A</v>
      </c>
      <c r="JC93" s="169" t="e">
        <f t="shared" si="522"/>
        <v>#N/A</v>
      </c>
      <c r="JD93" s="169" t="e">
        <f t="shared" si="523"/>
        <v>#N/A</v>
      </c>
      <c r="JE93" s="169" t="e">
        <f t="shared" si="524"/>
        <v>#N/A</v>
      </c>
      <c r="JF93" s="169" t="e">
        <f t="shared" si="525"/>
        <v>#N/A</v>
      </c>
      <c r="JG93" s="169" t="e">
        <f t="shared" si="526"/>
        <v>#N/A</v>
      </c>
      <c r="JH93" s="169" t="e">
        <f t="shared" si="527"/>
        <v>#N/A</v>
      </c>
      <c r="JI93" s="169" t="e">
        <f t="shared" si="528"/>
        <v>#N/A</v>
      </c>
      <c r="JJ93" s="169" t="e">
        <f t="shared" si="529"/>
        <v>#N/A</v>
      </c>
      <c r="JK93" s="169" t="e">
        <f t="shared" si="530"/>
        <v>#N/A</v>
      </c>
      <c r="JL93" s="169" t="e">
        <f t="shared" si="531"/>
        <v>#N/A</v>
      </c>
      <c r="JM93" s="169" t="e">
        <f t="shared" si="532"/>
        <v>#N/A</v>
      </c>
      <c r="JN93" s="169" t="e">
        <f t="shared" si="533"/>
        <v>#N/A</v>
      </c>
      <c r="JO93" s="169" t="e">
        <f t="shared" si="534"/>
        <v>#N/A</v>
      </c>
      <c r="JP93" s="169" t="e">
        <f t="shared" si="535"/>
        <v>#N/A</v>
      </c>
      <c r="JQ93" s="169" t="e">
        <f t="shared" si="536"/>
        <v>#N/A</v>
      </c>
      <c r="JR93" s="169" t="e">
        <f t="shared" si="537"/>
        <v>#N/A</v>
      </c>
      <c r="JS93" s="169" t="e">
        <f t="shared" si="538"/>
        <v>#N/A</v>
      </c>
      <c r="JT93" s="169" t="e">
        <f t="shared" si="539"/>
        <v>#N/A</v>
      </c>
      <c r="JU93" s="169" t="e">
        <f t="shared" si="540"/>
        <v>#N/A</v>
      </c>
      <c r="JV93" s="169" t="e">
        <f t="shared" si="541"/>
        <v>#N/A</v>
      </c>
      <c r="JW93" s="169" t="e">
        <f t="shared" si="542"/>
        <v>#N/A</v>
      </c>
      <c r="JX93" s="169" t="e">
        <f t="shared" si="543"/>
        <v>#N/A</v>
      </c>
      <c r="JY93" s="169" t="e">
        <f t="shared" si="544"/>
        <v>#N/A</v>
      </c>
      <c r="JZ93" s="169" t="e">
        <f t="shared" si="545"/>
        <v>#N/A</v>
      </c>
      <c r="KA93" s="169" t="e">
        <f t="shared" si="546"/>
        <v>#N/A</v>
      </c>
      <c r="KB93" s="169" t="e">
        <f t="shared" si="547"/>
        <v>#N/A</v>
      </c>
      <c r="KC93" s="169" t="e">
        <f t="shared" si="548"/>
        <v>#N/A</v>
      </c>
      <c r="KD93" s="169" t="e">
        <f t="shared" si="549"/>
        <v>#N/A</v>
      </c>
      <c r="KE93" s="169" t="e">
        <f t="shared" si="550"/>
        <v>#N/A</v>
      </c>
      <c r="KF93" s="169" t="e">
        <f t="shared" si="551"/>
        <v>#N/A</v>
      </c>
      <c r="KG93" s="169" t="e">
        <f t="shared" si="552"/>
        <v>#N/A</v>
      </c>
      <c r="KH93" s="169" t="e">
        <f t="shared" si="553"/>
        <v>#N/A</v>
      </c>
      <c r="KI93" s="169" t="e">
        <f t="shared" si="554"/>
        <v>#N/A</v>
      </c>
      <c r="KJ93" s="169" t="e">
        <f t="shared" si="555"/>
        <v>#N/A</v>
      </c>
      <c r="KK93" s="169" t="e">
        <f t="shared" si="556"/>
        <v>#N/A</v>
      </c>
      <c r="KL93" s="169" t="e">
        <f t="shared" si="557"/>
        <v>#N/A</v>
      </c>
      <c r="KM93" s="169" t="e">
        <f t="shared" si="558"/>
        <v>#N/A</v>
      </c>
      <c r="KN93" s="169" t="e">
        <f t="shared" si="559"/>
        <v>#N/A</v>
      </c>
      <c r="KO93" s="169" t="e">
        <f t="shared" si="560"/>
        <v>#N/A</v>
      </c>
      <c r="KP93" s="169" t="e">
        <f t="shared" si="561"/>
        <v>#N/A</v>
      </c>
      <c r="KQ93" s="169" t="e">
        <f t="shared" si="562"/>
        <v>#N/A</v>
      </c>
      <c r="KR93" s="169" t="e">
        <f t="shared" si="563"/>
        <v>#N/A</v>
      </c>
      <c r="KS93" s="169" t="e">
        <f t="shared" si="564"/>
        <v>#N/A</v>
      </c>
      <c r="KT93" s="169" t="e">
        <f t="shared" si="565"/>
        <v>#N/A</v>
      </c>
      <c r="KU93" s="169" t="e">
        <f t="shared" si="566"/>
        <v>#N/A</v>
      </c>
      <c r="KV93" s="169" t="e">
        <f t="shared" si="567"/>
        <v>#N/A</v>
      </c>
      <c r="KW93" s="169" t="e">
        <f t="shared" si="568"/>
        <v>#N/A</v>
      </c>
      <c r="KX93" s="169" t="e">
        <f t="shared" si="569"/>
        <v>#N/A</v>
      </c>
      <c r="KY93" s="169" t="e">
        <f t="shared" si="570"/>
        <v>#N/A</v>
      </c>
      <c r="KZ93" s="169" t="e">
        <f t="shared" si="571"/>
        <v>#N/A</v>
      </c>
      <c r="LA93" s="169" t="e">
        <f t="shared" si="572"/>
        <v>#N/A</v>
      </c>
      <c r="LB93" s="169" t="e">
        <f t="shared" si="573"/>
        <v>#N/A</v>
      </c>
      <c r="LC93" s="169" t="e">
        <f t="shared" si="574"/>
        <v>#N/A</v>
      </c>
      <c r="LD93" s="169" t="e">
        <f t="shared" si="575"/>
        <v>#N/A</v>
      </c>
      <c r="LE93" s="169" t="e">
        <f t="shared" si="576"/>
        <v>#N/A</v>
      </c>
      <c r="LF93" s="169" t="e">
        <f t="shared" si="577"/>
        <v>#N/A</v>
      </c>
      <c r="LG93" s="169" t="e">
        <f t="shared" si="578"/>
        <v>#N/A</v>
      </c>
      <c r="LH93" s="169" t="e">
        <f t="shared" si="579"/>
        <v>#N/A</v>
      </c>
      <c r="LI93" s="169" t="e">
        <f t="shared" si="580"/>
        <v>#N/A</v>
      </c>
      <c r="LJ93" s="169" t="e">
        <f t="shared" si="581"/>
        <v>#N/A</v>
      </c>
      <c r="LK93" s="169" t="e">
        <f t="shared" si="582"/>
        <v>#N/A</v>
      </c>
      <c r="LL93" s="169" t="e">
        <f t="shared" si="583"/>
        <v>#N/A</v>
      </c>
      <c r="LM93" s="169" t="e">
        <f t="shared" si="584"/>
        <v>#N/A</v>
      </c>
      <c r="LN93" s="169" t="e">
        <f t="shared" si="585"/>
        <v>#N/A</v>
      </c>
      <c r="LO93" s="169" t="e">
        <f t="shared" si="586"/>
        <v>#N/A</v>
      </c>
      <c r="LP93" s="169" t="e">
        <f t="shared" si="587"/>
        <v>#N/A</v>
      </c>
      <c r="LQ93" s="169" t="e">
        <f t="shared" si="588"/>
        <v>#N/A</v>
      </c>
      <c r="LR93" s="169" t="e">
        <f t="shared" si="589"/>
        <v>#N/A</v>
      </c>
      <c r="LS93" s="169" t="e">
        <f t="shared" si="590"/>
        <v>#N/A</v>
      </c>
      <c r="LT93" s="169" t="e">
        <f t="shared" si="591"/>
        <v>#N/A</v>
      </c>
      <c r="LU93" s="169" t="e">
        <f t="shared" si="592"/>
        <v>#N/A</v>
      </c>
      <c r="LV93" s="169" t="e">
        <f t="shared" si="593"/>
        <v>#N/A</v>
      </c>
      <c r="LW93" s="169" t="e">
        <f t="shared" si="594"/>
        <v>#N/A</v>
      </c>
      <c r="LX93" s="169" t="e">
        <f t="shared" si="595"/>
        <v>#N/A</v>
      </c>
      <c r="LY93" s="169" t="e">
        <f t="shared" si="596"/>
        <v>#N/A</v>
      </c>
      <c r="LZ93" s="169" t="e">
        <f t="shared" si="597"/>
        <v>#N/A</v>
      </c>
      <c r="MA93" s="169" t="e">
        <f t="shared" si="598"/>
        <v>#N/A</v>
      </c>
      <c r="MB93" s="169" t="e">
        <f t="shared" si="599"/>
        <v>#N/A</v>
      </c>
      <c r="MC93" s="169" t="e">
        <f t="shared" si="600"/>
        <v>#N/A</v>
      </c>
      <c r="MD93" s="169" t="e">
        <f t="shared" si="601"/>
        <v>#N/A</v>
      </c>
      <c r="ME93" s="169" t="e">
        <f t="shared" si="602"/>
        <v>#N/A</v>
      </c>
      <c r="MF93" s="169" t="e">
        <f t="shared" si="603"/>
        <v>#N/A</v>
      </c>
      <c r="MG93" s="169" t="e">
        <f t="shared" si="604"/>
        <v>#N/A</v>
      </c>
      <c r="MH93" s="169" t="e">
        <f t="shared" si="605"/>
        <v>#N/A</v>
      </c>
      <c r="MI93" s="169" t="e">
        <f t="shared" si="606"/>
        <v>#N/A</v>
      </c>
      <c r="MJ93" s="169" t="e">
        <f t="shared" si="607"/>
        <v>#N/A</v>
      </c>
      <c r="MK93" s="169" t="e">
        <f t="shared" si="608"/>
        <v>#N/A</v>
      </c>
      <c r="ML93" s="169" t="e">
        <f t="shared" si="609"/>
        <v>#N/A</v>
      </c>
      <c r="MM93" s="169" t="e">
        <f t="shared" si="610"/>
        <v>#N/A</v>
      </c>
      <c r="MN93" s="169" t="e">
        <f t="shared" si="611"/>
        <v>#N/A</v>
      </c>
      <c r="MO93" s="169" t="e">
        <f t="shared" si="612"/>
        <v>#N/A</v>
      </c>
      <c r="MP93" s="169" t="e">
        <f t="shared" si="613"/>
        <v>#N/A</v>
      </c>
      <c r="MQ93" s="169" t="e">
        <f t="shared" si="614"/>
        <v>#N/A</v>
      </c>
      <c r="MR93" s="169" t="e">
        <f t="shared" si="615"/>
        <v>#N/A</v>
      </c>
      <c r="MS93" s="169" t="e">
        <f t="shared" si="616"/>
        <v>#N/A</v>
      </c>
      <c r="MT93" s="169" t="e">
        <f t="shared" si="617"/>
        <v>#N/A</v>
      </c>
      <c r="MU93" s="169" t="e">
        <f t="shared" si="618"/>
        <v>#N/A</v>
      </c>
      <c r="MV93" s="169" t="e">
        <f t="shared" si="619"/>
        <v>#N/A</v>
      </c>
      <c r="MW93" s="169" t="e">
        <f t="shared" si="620"/>
        <v>#N/A</v>
      </c>
      <c r="MX93" s="169" t="e">
        <f t="shared" si="621"/>
        <v>#N/A</v>
      </c>
      <c r="MY93" s="169" t="e">
        <f t="shared" si="622"/>
        <v>#N/A</v>
      </c>
      <c r="MZ93" s="169" t="e">
        <f t="shared" si="623"/>
        <v>#N/A</v>
      </c>
      <c r="NA93" s="169" t="e">
        <f t="shared" si="624"/>
        <v>#N/A</v>
      </c>
      <c r="NB93" s="169" t="e">
        <f t="shared" si="625"/>
        <v>#N/A</v>
      </c>
      <c r="NC93" s="169" t="e">
        <f t="shared" si="626"/>
        <v>#N/A</v>
      </c>
      <c r="ND93" s="169" t="e">
        <f t="shared" si="627"/>
        <v>#N/A</v>
      </c>
      <c r="NE93" s="169" t="e">
        <f t="shared" si="628"/>
        <v>#N/A</v>
      </c>
      <c r="NF93" s="169" t="e">
        <f t="shared" si="629"/>
        <v>#N/A</v>
      </c>
      <c r="NG93" s="169" t="e">
        <f t="shared" si="630"/>
        <v>#N/A</v>
      </c>
      <c r="NH93" s="169" t="e">
        <f t="shared" si="631"/>
        <v>#N/A</v>
      </c>
      <c r="NI93" s="169" t="e">
        <f t="shared" si="632"/>
        <v>#N/A</v>
      </c>
      <c r="NJ93" s="169" t="e">
        <f t="shared" si="633"/>
        <v>#N/A</v>
      </c>
      <c r="NK93" s="169" t="e">
        <f t="shared" si="634"/>
        <v>#N/A</v>
      </c>
      <c r="NL93" s="169" t="e">
        <f t="shared" si="635"/>
        <v>#N/A</v>
      </c>
      <c r="NM93" s="169" t="e">
        <f t="shared" si="636"/>
        <v>#N/A</v>
      </c>
      <c r="NN93" s="169" t="e">
        <f t="shared" si="637"/>
        <v>#N/A</v>
      </c>
      <c r="NO93" s="169" t="e">
        <f t="shared" si="638"/>
        <v>#N/A</v>
      </c>
      <c r="NP93" s="169" t="e">
        <f t="shared" si="639"/>
        <v>#N/A</v>
      </c>
      <c r="NQ93" s="169" t="e">
        <f t="shared" si="640"/>
        <v>#N/A</v>
      </c>
      <c r="NR93" s="169" t="e">
        <f t="shared" si="641"/>
        <v>#N/A</v>
      </c>
      <c r="NS93" s="169" t="e">
        <f t="shared" si="642"/>
        <v>#N/A</v>
      </c>
      <c r="NT93" s="169" t="e">
        <f t="shared" si="643"/>
        <v>#N/A</v>
      </c>
      <c r="NU93" s="169" t="e">
        <f t="shared" si="644"/>
        <v>#N/A</v>
      </c>
      <c r="NV93" s="169" t="e">
        <f t="shared" si="645"/>
        <v>#N/A</v>
      </c>
      <c r="NW93" s="169" t="e">
        <f t="shared" si="646"/>
        <v>#N/A</v>
      </c>
      <c r="NX93" s="169" t="e">
        <f t="shared" si="647"/>
        <v>#N/A</v>
      </c>
      <c r="NY93" s="169" t="e">
        <f t="shared" si="648"/>
        <v>#N/A</v>
      </c>
      <c r="NZ93" s="169" t="e">
        <f t="shared" si="649"/>
        <v>#N/A</v>
      </c>
      <c r="OA93" s="169" t="e">
        <f t="shared" si="650"/>
        <v>#N/A</v>
      </c>
      <c r="OB93" s="169" t="e">
        <f t="shared" si="651"/>
        <v>#N/A</v>
      </c>
      <c r="OC93" s="169" t="e">
        <f t="shared" si="652"/>
        <v>#N/A</v>
      </c>
      <c r="OD93" s="169" t="e">
        <f t="shared" si="653"/>
        <v>#N/A</v>
      </c>
      <c r="OE93" s="169" t="e">
        <f t="shared" si="654"/>
        <v>#N/A</v>
      </c>
      <c r="OF93" s="169" t="e">
        <f t="shared" si="655"/>
        <v>#N/A</v>
      </c>
      <c r="OG93" s="169" t="e">
        <f t="shared" si="656"/>
        <v>#N/A</v>
      </c>
      <c r="OH93" s="169" t="e">
        <f t="shared" si="657"/>
        <v>#N/A</v>
      </c>
      <c r="OI93" s="169" t="e">
        <f t="shared" si="658"/>
        <v>#N/A</v>
      </c>
      <c r="OJ93" s="169" t="e">
        <f t="shared" si="659"/>
        <v>#N/A</v>
      </c>
      <c r="OK93" s="169" t="e">
        <f t="shared" si="660"/>
        <v>#N/A</v>
      </c>
      <c r="OL93" s="169" t="e">
        <f t="shared" si="661"/>
        <v>#N/A</v>
      </c>
      <c r="OM93" s="169" t="e">
        <f t="shared" si="662"/>
        <v>#N/A</v>
      </c>
      <c r="ON93" s="169" t="e">
        <f t="shared" si="663"/>
        <v>#N/A</v>
      </c>
      <c r="OO93" s="169" t="e">
        <f t="shared" si="664"/>
        <v>#N/A</v>
      </c>
      <c r="OP93" s="169" t="e">
        <f t="shared" si="665"/>
        <v>#N/A</v>
      </c>
      <c r="OQ93" s="169" t="e">
        <f t="shared" si="666"/>
        <v>#N/A</v>
      </c>
      <c r="OR93" s="169" t="e">
        <f t="shared" si="667"/>
        <v>#N/A</v>
      </c>
      <c r="OS93" s="169" t="e">
        <f t="shared" si="668"/>
        <v>#N/A</v>
      </c>
      <c r="OT93" s="169" t="e">
        <f t="shared" si="669"/>
        <v>#N/A</v>
      </c>
      <c r="OU93" s="169" t="e">
        <f t="shared" si="670"/>
        <v>#N/A</v>
      </c>
      <c r="OV93" s="169" t="e">
        <f t="shared" si="671"/>
        <v>#N/A</v>
      </c>
      <c r="OW93" s="169" t="e">
        <f t="shared" si="672"/>
        <v>#N/A</v>
      </c>
      <c r="OX93" s="169" t="e">
        <f t="shared" si="673"/>
        <v>#N/A</v>
      </c>
      <c r="OY93" s="169" t="e">
        <f t="shared" si="674"/>
        <v>#N/A</v>
      </c>
      <c r="OZ93" s="169" t="e">
        <f t="shared" si="675"/>
        <v>#N/A</v>
      </c>
      <c r="PA93" s="169" t="e">
        <f t="shared" si="676"/>
        <v>#N/A</v>
      </c>
      <c r="PB93" s="169" t="e">
        <f t="shared" si="677"/>
        <v>#N/A</v>
      </c>
      <c r="PC93" s="169" t="e">
        <f t="shared" si="678"/>
        <v>#N/A</v>
      </c>
      <c r="PD93" s="169" t="e">
        <f t="shared" si="679"/>
        <v>#N/A</v>
      </c>
      <c r="PE93" s="169" t="e">
        <f t="shared" si="680"/>
        <v>#N/A</v>
      </c>
      <c r="PF93" s="169" t="e">
        <f t="shared" si="681"/>
        <v>#N/A</v>
      </c>
      <c r="PG93" s="169" t="e">
        <f t="shared" si="682"/>
        <v>#N/A</v>
      </c>
      <c r="PH93" s="169" t="e">
        <f t="shared" si="683"/>
        <v>#N/A</v>
      </c>
    </row>
    <row r="94" spans="1:424" hidden="1" x14ac:dyDescent="0.75">
      <c r="A94" s="4">
        <v>91</v>
      </c>
      <c r="B94" s="96" t="str">
        <f t="shared" si="684"/>
        <v/>
      </c>
      <c r="C94" s="95"/>
      <c r="D94" s="96" t="str">
        <f t="shared" si="685"/>
        <v/>
      </c>
      <c r="E94" s="124" t="str">
        <f t="shared" si="480"/>
        <v/>
      </c>
      <c r="F94" s="124" t="str">
        <f t="shared" si="481"/>
        <v/>
      </c>
      <c r="G94" s="73" t="str">
        <f t="shared" si="686"/>
        <v/>
      </c>
      <c r="H94" s="23"/>
      <c r="I94" s="57"/>
      <c r="J94" s="280"/>
      <c r="K94" s="74" t="str">
        <f>IF(AND(B94&gt;0,C94&gt;0,D94&gt;0),IF(ISBLANK(J94),IF(ISBLANK(H94),"",(D94-B94)*VLOOKUP(H94,VLookups!$A$4:$B$13,2,FALSE)),J94),"")</f>
        <v/>
      </c>
      <c r="L94" s="75" t="str">
        <f t="shared" si="482"/>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687"/>
        <v/>
      </c>
      <c r="W94" s="49" t="str">
        <f t="shared" si="688"/>
        <v/>
      </c>
      <c r="X94" s="49" t="str">
        <f t="shared" ref="X94:CI97" si="718">IF(ISNONTEXT($V94),Y94-$V94,"")</f>
        <v/>
      </c>
      <c r="Y94" s="49" t="str">
        <f t="shared" si="718"/>
        <v/>
      </c>
      <c r="Z94" s="49" t="str">
        <f t="shared" si="718"/>
        <v/>
      </c>
      <c r="AA94" s="49" t="str">
        <f t="shared" si="718"/>
        <v/>
      </c>
      <c r="AB94" s="49" t="str">
        <f t="shared" si="718"/>
        <v/>
      </c>
      <c r="AC94" s="49" t="str">
        <f t="shared" si="718"/>
        <v/>
      </c>
      <c r="AD94" s="49" t="str">
        <f t="shared" si="718"/>
        <v/>
      </c>
      <c r="AE94" s="49" t="str">
        <f t="shared" si="718"/>
        <v/>
      </c>
      <c r="AF94" s="49" t="str">
        <f t="shared" si="718"/>
        <v/>
      </c>
      <c r="AG94" s="49" t="str">
        <f t="shared" si="718"/>
        <v/>
      </c>
      <c r="AH94" s="49" t="str">
        <f t="shared" si="718"/>
        <v/>
      </c>
      <c r="AI94" s="49" t="str">
        <f t="shared" si="718"/>
        <v/>
      </c>
      <c r="AJ94" s="49" t="str">
        <f t="shared" si="718"/>
        <v/>
      </c>
      <c r="AK94" s="49" t="str">
        <f t="shared" si="718"/>
        <v/>
      </c>
      <c r="AL94" s="49" t="str">
        <f t="shared" si="718"/>
        <v/>
      </c>
      <c r="AM94" s="49" t="str">
        <f t="shared" si="718"/>
        <v/>
      </c>
      <c r="AN94" s="49" t="str">
        <f t="shared" si="718"/>
        <v/>
      </c>
      <c r="AO94" s="49" t="str">
        <f t="shared" si="718"/>
        <v/>
      </c>
      <c r="AP94" s="49" t="str">
        <f t="shared" si="718"/>
        <v/>
      </c>
      <c r="AQ94" s="49" t="str">
        <f t="shared" si="718"/>
        <v/>
      </c>
      <c r="AR94" s="49" t="str">
        <f t="shared" si="718"/>
        <v/>
      </c>
      <c r="AS94" s="49" t="str">
        <f t="shared" si="718"/>
        <v/>
      </c>
      <c r="AT94" s="49" t="str">
        <f t="shared" si="718"/>
        <v/>
      </c>
      <c r="AU94" s="49" t="str">
        <f t="shared" si="718"/>
        <v/>
      </c>
      <c r="AV94" s="49" t="str">
        <f t="shared" si="718"/>
        <v/>
      </c>
      <c r="AW94" s="49" t="str">
        <f t="shared" si="718"/>
        <v/>
      </c>
      <c r="AX94" s="49" t="str">
        <f t="shared" si="718"/>
        <v/>
      </c>
      <c r="AY94" s="49" t="str">
        <f t="shared" si="718"/>
        <v/>
      </c>
      <c r="AZ94" s="49" t="str">
        <f t="shared" si="718"/>
        <v/>
      </c>
      <c r="BA94" s="49" t="str">
        <f t="shared" si="718"/>
        <v/>
      </c>
      <c r="BB94" s="49" t="str">
        <f t="shared" si="718"/>
        <v/>
      </c>
      <c r="BC94" s="49" t="str">
        <f t="shared" si="718"/>
        <v/>
      </c>
      <c r="BD94" s="49" t="str">
        <f t="shared" si="718"/>
        <v/>
      </c>
      <c r="BE94" s="49" t="str">
        <f t="shared" si="718"/>
        <v/>
      </c>
      <c r="BF94" s="49" t="str">
        <f t="shared" si="718"/>
        <v/>
      </c>
      <c r="BG94" s="49" t="str">
        <f t="shared" si="718"/>
        <v/>
      </c>
      <c r="BH94" s="49" t="str">
        <f t="shared" si="718"/>
        <v/>
      </c>
      <c r="BI94" s="49" t="str">
        <f t="shared" si="718"/>
        <v/>
      </c>
      <c r="BJ94" s="49" t="str">
        <f t="shared" si="718"/>
        <v/>
      </c>
      <c r="BK94" s="49" t="str">
        <f t="shared" si="718"/>
        <v/>
      </c>
      <c r="BL94" s="49" t="str">
        <f t="shared" si="718"/>
        <v/>
      </c>
      <c r="BM94" s="49" t="str">
        <f t="shared" si="718"/>
        <v/>
      </c>
      <c r="BN94" s="49" t="str">
        <f t="shared" si="718"/>
        <v/>
      </c>
      <c r="BO94" s="49" t="str">
        <f t="shared" si="718"/>
        <v/>
      </c>
      <c r="BP94" s="49" t="str">
        <f t="shared" si="718"/>
        <v/>
      </c>
      <c r="BQ94" s="49" t="str">
        <f t="shared" si="718"/>
        <v/>
      </c>
      <c r="BR94" s="49" t="str">
        <f t="shared" si="718"/>
        <v/>
      </c>
      <c r="BS94" s="49" t="str">
        <f t="shared" si="718"/>
        <v/>
      </c>
      <c r="BT94" s="49" t="str">
        <f t="shared" si="718"/>
        <v/>
      </c>
      <c r="BU94" s="49" t="str">
        <f t="shared" si="718"/>
        <v/>
      </c>
      <c r="BV94" s="49" t="str">
        <f t="shared" si="718"/>
        <v/>
      </c>
      <c r="BW94" s="49" t="str">
        <f t="shared" si="718"/>
        <v/>
      </c>
      <c r="BX94" s="49" t="str">
        <f t="shared" si="718"/>
        <v/>
      </c>
      <c r="BY94" s="49" t="str">
        <f t="shared" si="718"/>
        <v/>
      </c>
      <c r="BZ94" s="49" t="str">
        <f t="shared" si="718"/>
        <v/>
      </c>
      <c r="CA94" s="49" t="str">
        <f t="shared" si="718"/>
        <v/>
      </c>
      <c r="CB94" s="49" t="str">
        <f t="shared" si="718"/>
        <v/>
      </c>
      <c r="CC94" s="49" t="str">
        <f t="shared" si="718"/>
        <v/>
      </c>
      <c r="CD94" s="49" t="str">
        <f t="shared" si="718"/>
        <v/>
      </c>
      <c r="CE94" s="49" t="str">
        <f t="shared" si="718"/>
        <v/>
      </c>
      <c r="CF94" s="49" t="str">
        <f t="shared" si="718"/>
        <v/>
      </c>
      <c r="CG94" s="49" t="str">
        <f t="shared" si="718"/>
        <v/>
      </c>
      <c r="CH94" s="49" t="str">
        <f t="shared" si="718"/>
        <v/>
      </c>
      <c r="CI94" s="49" t="str">
        <f t="shared" si="718"/>
        <v/>
      </c>
      <c r="CJ94" s="49" t="str">
        <f t="shared" si="716"/>
        <v/>
      </c>
      <c r="CK94" s="49" t="str">
        <f t="shared" si="716"/>
        <v/>
      </c>
      <c r="CL94" s="49" t="str">
        <f t="shared" si="716"/>
        <v/>
      </c>
      <c r="CM94" s="49" t="str">
        <f t="shared" si="716"/>
        <v/>
      </c>
      <c r="CN94" s="49" t="str">
        <f t="shared" si="716"/>
        <v/>
      </c>
      <c r="CO94" s="49" t="str">
        <f t="shared" si="716"/>
        <v/>
      </c>
      <c r="CP94" s="49" t="str">
        <f t="shared" si="716"/>
        <v/>
      </c>
      <c r="CQ94" s="49" t="str">
        <f t="shared" si="716"/>
        <v/>
      </c>
      <c r="CR94" s="49" t="str">
        <f t="shared" si="716"/>
        <v/>
      </c>
      <c r="CS94" s="49" t="str">
        <f t="shared" si="716"/>
        <v/>
      </c>
      <c r="CT94" s="49" t="str">
        <f t="shared" si="716"/>
        <v/>
      </c>
      <c r="CU94" s="49" t="str">
        <f t="shared" si="716"/>
        <v/>
      </c>
      <c r="CV94" s="49" t="str">
        <f t="shared" si="716"/>
        <v/>
      </c>
      <c r="CW94" s="49" t="str">
        <f t="shared" si="716"/>
        <v/>
      </c>
      <c r="CX94" s="49" t="str">
        <f t="shared" si="716"/>
        <v/>
      </c>
      <c r="CY94" s="49" t="str">
        <f t="shared" si="716"/>
        <v/>
      </c>
      <c r="CZ94" s="49" t="str">
        <f t="shared" si="716"/>
        <v/>
      </c>
      <c r="DA94" s="49" t="str">
        <f t="shared" si="716"/>
        <v/>
      </c>
      <c r="DB94" s="49" t="str">
        <f t="shared" si="716"/>
        <v/>
      </c>
      <c r="DC94" s="49" t="str">
        <f t="shared" si="716"/>
        <v/>
      </c>
      <c r="DD94" s="49" t="str">
        <f t="shared" si="716"/>
        <v/>
      </c>
      <c r="DE94" s="49" t="str">
        <f t="shared" si="716"/>
        <v/>
      </c>
      <c r="DF94" s="49" t="str">
        <f t="shared" si="716"/>
        <v/>
      </c>
      <c r="DG94" s="49" t="str">
        <f t="shared" si="716"/>
        <v/>
      </c>
      <c r="DH94" s="49" t="str">
        <f t="shared" si="716"/>
        <v/>
      </c>
      <c r="DI94" s="49" t="str">
        <f t="shared" si="716"/>
        <v/>
      </c>
      <c r="DJ94" s="49" t="str">
        <f t="shared" si="716"/>
        <v/>
      </c>
      <c r="DK94" s="49" t="str">
        <f t="shared" si="716"/>
        <v/>
      </c>
      <c r="DL94" s="49" t="str">
        <f t="shared" si="716"/>
        <v/>
      </c>
      <c r="DM94" s="49" t="str">
        <f t="shared" si="716"/>
        <v/>
      </c>
      <c r="DN94" s="49" t="str">
        <f t="shared" si="716"/>
        <v/>
      </c>
      <c r="DO94" s="49" t="str">
        <f t="shared" si="716"/>
        <v/>
      </c>
      <c r="DP94" s="49" t="str">
        <f t="shared" si="716"/>
        <v/>
      </c>
      <c r="DQ94" s="49" t="str">
        <f t="shared" si="716"/>
        <v/>
      </c>
      <c r="DR94" s="49" t="str">
        <f t="shared" si="716"/>
        <v/>
      </c>
      <c r="DS94" s="183" t="str">
        <f t="shared" si="690"/>
        <v/>
      </c>
      <c r="DT94" s="49" t="str">
        <f t="shared" si="691"/>
        <v/>
      </c>
      <c r="DU94" s="49" t="str">
        <f t="shared" ref="DU94:GF97" si="719">IF(ISNONTEXT($V94),DT94+$V94,"")</f>
        <v/>
      </c>
      <c r="DV94" s="49" t="str">
        <f t="shared" si="719"/>
        <v/>
      </c>
      <c r="DW94" s="49" t="str">
        <f t="shared" si="719"/>
        <v/>
      </c>
      <c r="DX94" s="49" t="str">
        <f t="shared" si="719"/>
        <v/>
      </c>
      <c r="DY94" s="49" t="str">
        <f t="shared" si="719"/>
        <v/>
      </c>
      <c r="DZ94" s="49" t="str">
        <f t="shared" si="719"/>
        <v/>
      </c>
      <c r="EA94" s="49" t="str">
        <f t="shared" si="719"/>
        <v/>
      </c>
      <c r="EB94" s="49" t="str">
        <f t="shared" si="719"/>
        <v/>
      </c>
      <c r="EC94" s="49" t="str">
        <f t="shared" si="719"/>
        <v/>
      </c>
      <c r="ED94" s="49" t="str">
        <f t="shared" si="719"/>
        <v/>
      </c>
      <c r="EE94" s="49" t="str">
        <f t="shared" si="719"/>
        <v/>
      </c>
      <c r="EF94" s="49" t="str">
        <f t="shared" si="719"/>
        <v/>
      </c>
      <c r="EG94" s="49" t="str">
        <f t="shared" si="719"/>
        <v/>
      </c>
      <c r="EH94" s="49" t="str">
        <f t="shared" si="719"/>
        <v/>
      </c>
      <c r="EI94" s="49" t="str">
        <f t="shared" si="719"/>
        <v/>
      </c>
      <c r="EJ94" s="49" t="str">
        <f t="shared" si="719"/>
        <v/>
      </c>
      <c r="EK94" s="49" t="str">
        <f t="shared" si="719"/>
        <v/>
      </c>
      <c r="EL94" s="49" t="str">
        <f t="shared" si="719"/>
        <v/>
      </c>
      <c r="EM94" s="49" t="str">
        <f t="shared" si="719"/>
        <v/>
      </c>
      <c r="EN94" s="49" t="str">
        <f t="shared" si="719"/>
        <v/>
      </c>
      <c r="EO94" s="49" t="str">
        <f t="shared" si="719"/>
        <v/>
      </c>
      <c r="EP94" s="49" t="str">
        <f t="shared" si="719"/>
        <v/>
      </c>
      <c r="EQ94" s="49" t="str">
        <f t="shared" si="719"/>
        <v/>
      </c>
      <c r="ER94" s="49" t="str">
        <f t="shared" si="719"/>
        <v/>
      </c>
      <c r="ES94" s="49" t="str">
        <f t="shared" si="719"/>
        <v/>
      </c>
      <c r="ET94" s="49" t="str">
        <f t="shared" si="719"/>
        <v/>
      </c>
      <c r="EU94" s="49" t="str">
        <f t="shared" si="719"/>
        <v/>
      </c>
      <c r="EV94" s="49" t="str">
        <f t="shared" si="719"/>
        <v/>
      </c>
      <c r="EW94" s="49" t="str">
        <f t="shared" si="719"/>
        <v/>
      </c>
      <c r="EX94" s="49" t="str">
        <f t="shared" si="719"/>
        <v/>
      </c>
      <c r="EY94" s="49" t="str">
        <f t="shared" si="719"/>
        <v/>
      </c>
      <c r="EZ94" s="49" t="str">
        <f t="shared" si="719"/>
        <v/>
      </c>
      <c r="FA94" s="49" t="str">
        <f t="shared" si="719"/>
        <v/>
      </c>
      <c r="FB94" s="49" t="str">
        <f t="shared" si="719"/>
        <v/>
      </c>
      <c r="FC94" s="49" t="str">
        <f t="shared" si="719"/>
        <v/>
      </c>
      <c r="FD94" s="49" t="str">
        <f t="shared" si="719"/>
        <v/>
      </c>
      <c r="FE94" s="49" t="str">
        <f t="shared" si="719"/>
        <v/>
      </c>
      <c r="FF94" s="49" t="str">
        <f t="shared" si="719"/>
        <v/>
      </c>
      <c r="FG94" s="49" t="str">
        <f t="shared" si="719"/>
        <v/>
      </c>
      <c r="FH94" s="49" t="str">
        <f t="shared" si="719"/>
        <v/>
      </c>
      <c r="FI94" s="49" t="str">
        <f t="shared" si="719"/>
        <v/>
      </c>
      <c r="FJ94" s="49" t="str">
        <f t="shared" si="719"/>
        <v/>
      </c>
      <c r="FK94" s="49" t="str">
        <f t="shared" si="719"/>
        <v/>
      </c>
      <c r="FL94" s="49" t="str">
        <f t="shared" si="719"/>
        <v/>
      </c>
      <c r="FM94" s="49" t="str">
        <f t="shared" si="719"/>
        <v/>
      </c>
      <c r="FN94" s="49" t="str">
        <f t="shared" si="719"/>
        <v/>
      </c>
      <c r="FO94" s="49" t="str">
        <f t="shared" si="719"/>
        <v/>
      </c>
      <c r="FP94" s="49" t="str">
        <f t="shared" si="719"/>
        <v/>
      </c>
      <c r="FQ94" s="49" t="str">
        <f t="shared" si="719"/>
        <v/>
      </c>
      <c r="FR94" s="49" t="str">
        <f t="shared" si="719"/>
        <v/>
      </c>
      <c r="FS94" s="49" t="str">
        <f t="shared" si="719"/>
        <v/>
      </c>
      <c r="FT94" s="49" t="str">
        <f t="shared" si="719"/>
        <v/>
      </c>
      <c r="FU94" s="49" t="str">
        <f t="shared" si="719"/>
        <v/>
      </c>
      <c r="FV94" s="49" t="str">
        <f t="shared" si="719"/>
        <v/>
      </c>
      <c r="FW94" s="49" t="str">
        <f t="shared" si="719"/>
        <v/>
      </c>
      <c r="FX94" s="49" t="str">
        <f t="shared" si="719"/>
        <v/>
      </c>
      <c r="FY94" s="49" t="str">
        <f t="shared" si="719"/>
        <v/>
      </c>
      <c r="FZ94" s="49" t="str">
        <f t="shared" si="719"/>
        <v/>
      </c>
      <c r="GA94" s="49" t="str">
        <f t="shared" si="719"/>
        <v/>
      </c>
      <c r="GB94" s="49" t="str">
        <f t="shared" si="719"/>
        <v/>
      </c>
      <c r="GC94" s="49" t="str">
        <f t="shared" si="719"/>
        <v/>
      </c>
      <c r="GD94" s="49" t="str">
        <f t="shared" si="719"/>
        <v/>
      </c>
      <c r="GE94" s="49" t="str">
        <f t="shared" si="719"/>
        <v/>
      </c>
      <c r="GF94" s="49" t="str">
        <f t="shared" si="719"/>
        <v/>
      </c>
      <c r="GG94" s="49" t="str">
        <f t="shared" si="717"/>
        <v/>
      </c>
      <c r="GH94" s="49" t="str">
        <f t="shared" si="717"/>
        <v/>
      </c>
      <c r="GI94" s="49" t="str">
        <f t="shared" si="717"/>
        <v/>
      </c>
      <c r="GJ94" s="49" t="str">
        <f t="shared" si="717"/>
        <v/>
      </c>
      <c r="GK94" s="49" t="str">
        <f t="shared" si="717"/>
        <v/>
      </c>
      <c r="GL94" s="49" t="str">
        <f t="shared" si="717"/>
        <v/>
      </c>
      <c r="GM94" s="49" t="str">
        <f t="shared" si="717"/>
        <v/>
      </c>
      <c r="GN94" s="49" t="str">
        <f t="shared" si="717"/>
        <v/>
      </c>
      <c r="GO94" s="49" t="str">
        <f t="shared" si="717"/>
        <v/>
      </c>
      <c r="GP94" s="49" t="str">
        <f t="shared" si="717"/>
        <v/>
      </c>
      <c r="GQ94" s="49" t="str">
        <f t="shared" si="717"/>
        <v/>
      </c>
      <c r="GR94" s="49" t="str">
        <f t="shared" si="717"/>
        <v/>
      </c>
      <c r="GS94" s="49" t="str">
        <f t="shared" si="717"/>
        <v/>
      </c>
      <c r="GT94" s="49" t="str">
        <f t="shared" si="717"/>
        <v/>
      </c>
      <c r="GU94" s="49" t="str">
        <f t="shared" si="717"/>
        <v/>
      </c>
      <c r="GV94" s="49" t="str">
        <f t="shared" si="717"/>
        <v/>
      </c>
      <c r="GW94" s="49" t="str">
        <f t="shared" si="717"/>
        <v/>
      </c>
      <c r="GX94" s="49" t="str">
        <f t="shared" si="717"/>
        <v/>
      </c>
      <c r="GY94" s="49" t="str">
        <f t="shared" si="717"/>
        <v/>
      </c>
      <c r="GZ94" s="49" t="str">
        <f t="shared" si="717"/>
        <v/>
      </c>
      <c r="HA94" s="49" t="str">
        <f t="shared" si="717"/>
        <v/>
      </c>
      <c r="HB94" s="49" t="str">
        <f t="shared" si="717"/>
        <v/>
      </c>
      <c r="HC94" s="49" t="str">
        <f t="shared" si="717"/>
        <v/>
      </c>
      <c r="HD94" s="49" t="str">
        <f t="shared" si="717"/>
        <v/>
      </c>
      <c r="HE94" s="49" t="str">
        <f t="shared" si="717"/>
        <v/>
      </c>
      <c r="HF94" s="49" t="str">
        <f t="shared" si="717"/>
        <v/>
      </c>
      <c r="HG94" s="49" t="str">
        <f t="shared" si="717"/>
        <v/>
      </c>
      <c r="HH94" s="49" t="str">
        <f t="shared" si="717"/>
        <v/>
      </c>
      <c r="HI94" s="49" t="str">
        <f t="shared" si="717"/>
        <v/>
      </c>
      <c r="HJ94" s="49" t="str">
        <f t="shared" si="717"/>
        <v/>
      </c>
      <c r="HK94" s="49" t="str">
        <f t="shared" si="717"/>
        <v/>
      </c>
      <c r="HL94" s="49" t="str">
        <f t="shared" si="717"/>
        <v/>
      </c>
      <c r="HM94" s="49" t="str">
        <f t="shared" si="717"/>
        <v/>
      </c>
      <c r="HN94" s="49" t="str">
        <f t="shared" si="717"/>
        <v/>
      </c>
      <c r="HO94" s="49" t="str">
        <f t="shared" si="717"/>
        <v/>
      </c>
      <c r="HP94" s="169" t="e">
        <f t="shared" si="483"/>
        <v>#N/A</v>
      </c>
      <c r="HQ94" s="169" t="e">
        <f t="shared" si="484"/>
        <v>#N/A</v>
      </c>
      <c r="HR94" s="169" t="e">
        <f t="shared" si="485"/>
        <v>#N/A</v>
      </c>
      <c r="HS94" s="169" t="e">
        <f t="shared" si="486"/>
        <v>#N/A</v>
      </c>
      <c r="HT94" s="169" t="e">
        <f t="shared" si="487"/>
        <v>#N/A</v>
      </c>
      <c r="HU94" s="169" t="e">
        <f t="shared" si="488"/>
        <v>#N/A</v>
      </c>
      <c r="HV94" s="169" t="e">
        <f t="shared" si="489"/>
        <v>#N/A</v>
      </c>
      <c r="HW94" s="169" t="e">
        <f t="shared" si="490"/>
        <v>#N/A</v>
      </c>
      <c r="HX94" s="169" t="e">
        <f t="shared" si="491"/>
        <v>#N/A</v>
      </c>
      <c r="HY94" s="169" t="e">
        <f t="shared" si="492"/>
        <v>#N/A</v>
      </c>
      <c r="HZ94" s="169" t="e">
        <f t="shared" si="493"/>
        <v>#N/A</v>
      </c>
      <c r="IA94" s="169" t="e">
        <f t="shared" si="494"/>
        <v>#N/A</v>
      </c>
      <c r="IB94" s="169" t="e">
        <f t="shared" si="495"/>
        <v>#N/A</v>
      </c>
      <c r="IC94" s="169" t="e">
        <f t="shared" si="496"/>
        <v>#N/A</v>
      </c>
      <c r="ID94" s="169" t="e">
        <f t="shared" si="497"/>
        <v>#N/A</v>
      </c>
      <c r="IE94" s="169" t="e">
        <f t="shared" si="498"/>
        <v>#N/A</v>
      </c>
      <c r="IF94" s="169" t="e">
        <f t="shared" si="499"/>
        <v>#N/A</v>
      </c>
      <c r="IG94" s="169" t="e">
        <f t="shared" si="500"/>
        <v>#N/A</v>
      </c>
      <c r="IH94" s="169" t="e">
        <f t="shared" si="501"/>
        <v>#N/A</v>
      </c>
      <c r="II94" s="169" t="e">
        <f t="shared" si="502"/>
        <v>#N/A</v>
      </c>
      <c r="IJ94" s="169" t="e">
        <f t="shared" si="503"/>
        <v>#N/A</v>
      </c>
      <c r="IK94" s="169" t="e">
        <f t="shared" si="504"/>
        <v>#N/A</v>
      </c>
      <c r="IL94" s="169" t="e">
        <f t="shared" si="505"/>
        <v>#N/A</v>
      </c>
      <c r="IM94" s="169" t="e">
        <f t="shared" si="506"/>
        <v>#N/A</v>
      </c>
      <c r="IN94" s="169" t="e">
        <f t="shared" si="507"/>
        <v>#N/A</v>
      </c>
      <c r="IO94" s="169" t="e">
        <f t="shared" si="508"/>
        <v>#N/A</v>
      </c>
      <c r="IP94" s="169" t="e">
        <f t="shared" si="509"/>
        <v>#N/A</v>
      </c>
      <c r="IQ94" s="169" t="e">
        <f t="shared" si="510"/>
        <v>#N/A</v>
      </c>
      <c r="IR94" s="169" t="e">
        <f t="shared" si="511"/>
        <v>#N/A</v>
      </c>
      <c r="IS94" s="169" t="e">
        <f t="shared" si="512"/>
        <v>#N/A</v>
      </c>
      <c r="IT94" s="169" t="e">
        <f t="shared" si="513"/>
        <v>#N/A</v>
      </c>
      <c r="IU94" s="169" t="e">
        <f t="shared" si="514"/>
        <v>#N/A</v>
      </c>
      <c r="IV94" s="169" t="e">
        <f t="shared" si="515"/>
        <v>#N/A</v>
      </c>
      <c r="IW94" s="169" t="e">
        <f t="shared" si="516"/>
        <v>#N/A</v>
      </c>
      <c r="IX94" s="169" t="e">
        <f t="shared" si="517"/>
        <v>#N/A</v>
      </c>
      <c r="IY94" s="169" t="e">
        <f t="shared" si="518"/>
        <v>#N/A</v>
      </c>
      <c r="IZ94" s="169" t="e">
        <f t="shared" si="519"/>
        <v>#N/A</v>
      </c>
      <c r="JA94" s="169" t="e">
        <f t="shared" si="520"/>
        <v>#N/A</v>
      </c>
      <c r="JB94" s="169" t="e">
        <f t="shared" si="521"/>
        <v>#N/A</v>
      </c>
      <c r="JC94" s="169" t="e">
        <f t="shared" si="522"/>
        <v>#N/A</v>
      </c>
      <c r="JD94" s="169" t="e">
        <f t="shared" si="523"/>
        <v>#N/A</v>
      </c>
      <c r="JE94" s="169" t="e">
        <f t="shared" si="524"/>
        <v>#N/A</v>
      </c>
      <c r="JF94" s="169" t="e">
        <f t="shared" si="525"/>
        <v>#N/A</v>
      </c>
      <c r="JG94" s="169" t="e">
        <f t="shared" si="526"/>
        <v>#N/A</v>
      </c>
      <c r="JH94" s="169" t="e">
        <f t="shared" si="527"/>
        <v>#N/A</v>
      </c>
      <c r="JI94" s="169" t="e">
        <f t="shared" si="528"/>
        <v>#N/A</v>
      </c>
      <c r="JJ94" s="169" t="e">
        <f t="shared" si="529"/>
        <v>#N/A</v>
      </c>
      <c r="JK94" s="169" t="e">
        <f t="shared" si="530"/>
        <v>#N/A</v>
      </c>
      <c r="JL94" s="169" t="e">
        <f t="shared" si="531"/>
        <v>#N/A</v>
      </c>
      <c r="JM94" s="169" t="e">
        <f t="shared" si="532"/>
        <v>#N/A</v>
      </c>
      <c r="JN94" s="169" t="e">
        <f t="shared" si="533"/>
        <v>#N/A</v>
      </c>
      <c r="JO94" s="169" t="e">
        <f t="shared" si="534"/>
        <v>#N/A</v>
      </c>
      <c r="JP94" s="169" t="e">
        <f t="shared" si="535"/>
        <v>#N/A</v>
      </c>
      <c r="JQ94" s="169" t="e">
        <f t="shared" si="536"/>
        <v>#N/A</v>
      </c>
      <c r="JR94" s="169" t="e">
        <f t="shared" si="537"/>
        <v>#N/A</v>
      </c>
      <c r="JS94" s="169" t="e">
        <f t="shared" si="538"/>
        <v>#N/A</v>
      </c>
      <c r="JT94" s="169" t="e">
        <f t="shared" si="539"/>
        <v>#N/A</v>
      </c>
      <c r="JU94" s="169" t="e">
        <f t="shared" si="540"/>
        <v>#N/A</v>
      </c>
      <c r="JV94" s="169" t="e">
        <f t="shared" si="541"/>
        <v>#N/A</v>
      </c>
      <c r="JW94" s="169" t="e">
        <f t="shared" si="542"/>
        <v>#N/A</v>
      </c>
      <c r="JX94" s="169" t="e">
        <f t="shared" si="543"/>
        <v>#N/A</v>
      </c>
      <c r="JY94" s="169" t="e">
        <f t="shared" si="544"/>
        <v>#N/A</v>
      </c>
      <c r="JZ94" s="169" t="e">
        <f t="shared" si="545"/>
        <v>#N/A</v>
      </c>
      <c r="KA94" s="169" t="e">
        <f t="shared" si="546"/>
        <v>#N/A</v>
      </c>
      <c r="KB94" s="169" t="e">
        <f t="shared" si="547"/>
        <v>#N/A</v>
      </c>
      <c r="KC94" s="169" t="e">
        <f t="shared" si="548"/>
        <v>#N/A</v>
      </c>
      <c r="KD94" s="169" t="e">
        <f t="shared" si="549"/>
        <v>#N/A</v>
      </c>
      <c r="KE94" s="169" t="e">
        <f t="shared" si="550"/>
        <v>#N/A</v>
      </c>
      <c r="KF94" s="169" t="e">
        <f t="shared" si="551"/>
        <v>#N/A</v>
      </c>
      <c r="KG94" s="169" t="e">
        <f t="shared" si="552"/>
        <v>#N/A</v>
      </c>
      <c r="KH94" s="169" t="e">
        <f t="shared" si="553"/>
        <v>#N/A</v>
      </c>
      <c r="KI94" s="169" t="e">
        <f t="shared" si="554"/>
        <v>#N/A</v>
      </c>
      <c r="KJ94" s="169" t="e">
        <f t="shared" si="555"/>
        <v>#N/A</v>
      </c>
      <c r="KK94" s="169" t="e">
        <f t="shared" si="556"/>
        <v>#N/A</v>
      </c>
      <c r="KL94" s="169" t="e">
        <f t="shared" si="557"/>
        <v>#N/A</v>
      </c>
      <c r="KM94" s="169" t="e">
        <f t="shared" si="558"/>
        <v>#N/A</v>
      </c>
      <c r="KN94" s="169" t="e">
        <f t="shared" si="559"/>
        <v>#N/A</v>
      </c>
      <c r="KO94" s="169" t="e">
        <f t="shared" si="560"/>
        <v>#N/A</v>
      </c>
      <c r="KP94" s="169" t="e">
        <f t="shared" si="561"/>
        <v>#N/A</v>
      </c>
      <c r="KQ94" s="169" t="e">
        <f t="shared" si="562"/>
        <v>#N/A</v>
      </c>
      <c r="KR94" s="169" t="e">
        <f t="shared" si="563"/>
        <v>#N/A</v>
      </c>
      <c r="KS94" s="169" t="e">
        <f t="shared" si="564"/>
        <v>#N/A</v>
      </c>
      <c r="KT94" s="169" t="e">
        <f t="shared" si="565"/>
        <v>#N/A</v>
      </c>
      <c r="KU94" s="169" t="e">
        <f t="shared" si="566"/>
        <v>#N/A</v>
      </c>
      <c r="KV94" s="169" t="e">
        <f t="shared" si="567"/>
        <v>#N/A</v>
      </c>
      <c r="KW94" s="169" t="e">
        <f t="shared" si="568"/>
        <v>#N/A</v>
      </c>
      <c r="KX94" s="169" t="e">
        <f t="shared" si="569"/>
        <v>#N/A</v>
      </c>
      <c r="KY94" s="169" t="e">
        <f t="shared" si="570"/>
        <v>#N/A</v>
      </c>
      <c r="KZ94" s="169" t="e">
        <f t="shared" si="571"/>
        <v>#N/A</v>
      </c>
      <c r="LA94" s="169" t="e">
        <f t="shared" si="572"/>
        <v>#N/A</v>
      </c>
      <c r="LB94" s="169" t="e">
        <f t="shared" si="573"/>
        <v>#N/A</v>
      </c>
      <c r="LC94" s="169" t="e">
        <f t="shared" si="574"/>
        <v>#N/A</v>
      </c>
      <c r="LD94" s="169" t="e">
        <f t="shared" si="575"/>
        <v>#N/A</v>
      </c>
      <c r="LE94" s="169" t="e">
        <f t="shared" si="576"/>
        <v>#N/A</v>
      </c>
      <c r="LF94" s="169" t="e">
        <f t="shared" si="577"/>
        <v>#N/A</v>
      </c>
      <c r="LG94" s="169" t="e">
        <f t="shared" si="578"/>
        <v>#N/A</v>
      </c>
      <c r="LH94" s="169" t="e">
        <f t="shared" si="579"/>
        <v>#N/A</v>
      </c>
      <c r="LI94" s="169" t="e">
        <f t="shared" si="580"/>
        <v>#N/A</v>
      </c>
      <c r="LJ94" s="169" t="e">
        <f t="shared" si="581"/>
        <v>#N/A</v>
      </c>
      <c r="LK94" s="169" t="e">
        <f t="shared" si="582"/>
        <v>#N/A</v>
      </c>
      <c r="LL94" s="169" t="e">
        <f t="shared" si="583"/>
        <v>#N/A</v>
      </c>
      <c r="LM94" s="169" t="e">
        <f t="shared" si="584"/>
        <v>#N/A</v>
      </c>
      <c r="LN94" s="169" t="e">
        <f t="shared" si="585"/>
        <v>#N/A</v>
      </c>
      <c r="LO94" s="169" t="e">
        <f t="shared" si="586"/>
        <v>#N/A</v>
      </c>
      <c r="LP94" s="169" t="e">
        <f t="shared" si="587"/>
        <v>#N/A</v>
      </c>
      <c r="LQ94" s="169" t="e">
        <f t="shared" si="588"/>
        <v>#N/A</v>
      </c>
      <c r="LR94" s="169" t="e">
        <f t="shared" si="589"/>
        <v>#N/A</v>
      </c>
      <c r="LS94" s="169" t="e">
        <f t="shared" si="590"/>
        <v>#N/A</v>
      </c>
      <c r="LT94" s="169" t="e">
        <f t="shared" si="591"/>
        <v>#N/A</v>
      </c>
      <c r="LU94" s="169" t="e">
        <f t="shared" si="592"/>
        <v>#N/A</v>
      </c>
      <c r="LV94" s="169" t="e">
        <f t="shared" si="593"/>
        <v>#N/A</v>
      </c>
      <c r="LW94" s="169" t="e">
        <f t="shared" si="594"/>
        <v>#N/A</v>
      </c>
      <c r="LX94" s="169" t="e">
        <f t="shared" si="595"/>
        <v>#N/A</v>
      </c>
      <c r="LY94" s="169" t="e">
        <f t="shared" si="596"/>
        <v>#N/A</v>
      </c>
      <c r="LZ94" s="169" t="e">
        <f t="shared" si="597"/>
        <v>#N/A</v>
      </c>
      <c r="MA94" s="169" t="e">
        <f t="shared" si="598"/>
        <v>#N/A</v>
      </c>
      <c r="MB94" s="169" t="e">
        <f t="shared" si="599"/>
        <v>#N/A</v>
      </c>
      <c r="MC94" s="169" t="e">
        <f t="shared" si="600"/>
        <v>#N/A</v>
      </c>
      <c r="MD94" s="169" t="e">
        <f t="shared" si="601"/>
        <v>#N/A</v>
      </c>
      <c r="ME94" s="169" t="e">
        <f t="shared" si="602"/>
        <v>#N/A</v>
      </c>
      <c r="MF94" s="169" t="e">
        <f t="shared" si="603"/>
        <v>#N/A</v>
      </c>
      <c r="MG94" s="169" t="e">
        <f t="shared" si="604"/>
        <v>#N/A</v>
      </c>
      <c r="MH94" s="169" t="e">
        <f t="shared" si="605"/>
        <v>#N/A</v>
      </c>
      <c r="MI94" s="169" t="e">
        <f t="shared" si="606"/>
        <v>#N/A</v>
      </c>
      <c r="MJ94" s="169" t="e">
        <f t="shared" si="607"/>
        <v>#N/A</v>
      </c>
      <c r="MK94" s="169" t="e">
        <f t="shared" si="608"/>
        <v>#N/A</v>
      </c>
      <c r="ML94" s="169" t="e">
        <f t="shared" si="609"/>
        <v>#N/A</v>
      </c>
      <c r="MM94" s="169" t="e">
        <f t="shared" si="610"/>
        <v>#N/A</v>
      </c>
      <c r="MN94" s="169" t="e">
        <f t="shared" si="611"/>
        <v>#N/A</v>
      </c>
      <c r="MO94" s="169" t="e">
        <f t="shared" si="612"/>
        <v>#N/A</v>
      </c>
      <c r="MP94" s="169" t="e">
        <f t="shared" si="613"/>
        <v>#N/A</v>
      </c>
      <c r="MQ94" s="169" t="e">
        <f t="shared" si="614"/>
        <v>#N/A</v>
      </c>
      <c r="MR94" s="169" t="e">
        <f t="shared" si="615"/>
        <v>#N/A</v>
      </c>
      <c r="MS94" s="169" t="e">
        <f t="shared" si="616"/>
        <v>#N/A</v>
      </c>
      <c r="MT94" s="169" t="e">
        <f t="shared" si="617"/>
        <v>#N/A</v>
      </c>
      <c r="MU94" s="169" t="e">
        <f t="shared" si="618"/>
        <v>#N/A</v>
      </c>
      <c r="MV94" s="169" t="e">
        <f t="shared" si="619"/>
        <v>#N/A</v>
      </c>
      <c r="MW94" s="169" t="e">
        <f t="shared" si="620"/>
        <v>#N/A</v>
      </c>
      <c r="MX94" s="169" t="e">
        <f t="shared" si="621"/>
        <v>#N/A</v>
      </c>
      <c r="MY94" s="169" t="e">
        <f t="shared" si="622"/>
        <v>#N/A</v>
      </c>
      <c r="MZ94" s="169" t="e">
        <f t="shared" si="623"/>
        <v>#N/A</v>
      </c>
      <c r="NA94" s="169" t="e">
        <f t="shared" si="624"/>
        <v>#N/A</v>
      </c>
      <c r="NB94" s="169" t="e">
        <f t="shared" si="625"/>
        <v>#N/A</v>
      </c>
      <c r="NC94" s="169" t="e">
        <f t="shared" si="626"/>
        <v>#N/A</v>
      </c>
      <c r="ND94" s="169" t="e">
        <f t="shared" si="627"/>
        <v>#N/A</v>
      </c>
      <c r="NE94" s="169" t="e">
        <f t="shared" si="628"/>
        <v>#N/A</v>
      </c>
      <c r="NF94" s="169" t="e">
        <f t="shared" si="629"/>
        <v>#N/A</v>
      </c>
      <c r="NG94" s="169" t="e">
        <f t="shared" si="630"/>
        <v>#N/A</v>
      </c>
      <c r="NH94" s="169" t="e">
        <f t="shared" si="631"/>
        <v>#N/A</v>
      </c>
      <c r="NI94" s="169" t="e">
        <f t="shared" si="632"/>
        <v>#N/A</v>
      </c>
      <c r="NJ94" s="169" t="e">
        <f t="shared" si="633"/>
        <v>#N/A</v>
      </c>
      <c r="NK94" s="169" t="e">
        <f t="shared" si="634"/>
        <v>#N/A</v>
      </c>
      <c r="NL94" s="169" t="e">
        <f t="shared" si="635"/>
        <v>#N/A</v>
      </c>
      <c r="NM94" s="169" t="e">
        <f t="shared" si="636"/>
        <v>#N/A</v>
      </c>
      <c r="NN94" s="169" t="e">
        <f t="shared" si="637"/>
        <v>#N/A</v>
      </c>
      <c r="NO94" s="169" t="e">
        <f t="shared" si="638"/>
        <v>#N/A</v>
      </c>
      <c r="NP94" s="169" t="e">
        <f t="shared" si="639"/>
        <v>#N/A</v>
      </c>
      <c r="NQ94" s="169" t="e">
        <f t="shared" si="640"/>
        <v>#N/A</v>
      </c>
      <c r="NR94" s="169" t="e">
        <f t="shared" si="641"/>
        <v>#N/A</v>
      </c>
      <c r="NS94" s="169" t="e">
        <f t="shared" si="642"/>
        <v>#N/A</v>
      </c>
      <c r="NT94" s="169" t="e">
        <f t="shared" si="643"/>
        <v>#N/A</v>
      </c>
      <c r="NU94" s="169" t="e">
        <f t="shared" si="644"/>
        <v>#N/A</v>
      </c>
      <c r="NV94" s="169" t="e">
        <f t="shared" si="645"/>
        <v>#N/A</v>
      </c>
      <c r="NW94" s="169" t="e">
        <f t="shared" si="646"/>
        <v>#N/A</v>
      </c>
      <c r="NX94" s="169" t="e">
        <f t="shared" si="647"/>
        <v>#N/A</v>
      </c>
      <c r="NY94" s="169" t="e">
        <f t="shared" si="648"/>
        <v>#N/A</v>
      </c>
      <c r="NZ94" s="169" t="e">
        <f t="shared" si="649"/>
        <v>#N/A</v>
      </c>
      <c r="OA94" s="169" t="e">
        <f t="shared" si="650"/>
        <v>#N/A</v>
      </c>
      <c r="OB94" s="169" t="e">
        <f t="shared" si="651"/>
        <v>#N/A</v>
      </c>
      <c r="OC94" s="169" t="e">
        <f t="shared" si="652"/>
        <v>#N/A</v>
      </c>
      <c r="OD94" s="169" t="e">
        <f t="shared" si="653"/>
        <v>#N/A</v>
      </c>
      <c r="OE94" s="169" t="e">
        <f t="shared" si="654"/>
        <v>#N/A</v>
      </c>
      <c r="OF94" s="169" t="e">
        <f t="shared" si="655"/>
        <v>#N/A</v>
      </c>
      <c r="OG94" s="169" t="e">
        <f t="shared" si="656"/>
        <v>#N/A</v>
      </c>
      <c r="OH94" s="169" t="e">
        <f t="shared" si="657"/>
        <v>#N/A</v>
      </c>
      <c r="OI94" s="169" t="e">
        <f t="shared" si="658"/>
        <v>#N/A</v>
      </c>
      <c r="OJ94" s="169" t="e">
        <f t="shared" si="659"/>
        <v>#N/A</v>
      </c>
      <c r="OK94" s="169" t="e">
        <f t="shared" si="660"/>
        <v>#N/A</v>
      </c>
      <c r="OL94" s="169" t="e">
        <f t="shared" si="661"/>
        <v>#N/A</v>
      </c>
      <c r="OM94" s="169" t="e">
        <f t="shared" si="662"/>
        <v>#N/A</v>
      </c>
      <c r="ON94" s="169" t="e">
        <f t="shared" si="663"/>
        <v>#N/A</v>
      </c>
      <c r="OO94" s="169" t="e">
        <f t="shared" si="664"/>
        <v>#N/A</v>
      </c>
      <c r="OP94" s="169" t="e">
        <f t="shared" si="665"/>
        <v>#N/A</v>
      </c>
      <c r="OQ94" s="169" t="e">
        <f t="shared" si="666"/>
        <v>#N/A</v>
      </c>
      <c r="OR94" s="169" t="e">
        <f t="shared" si="667"/>
        <v>#N/A</v>
      </c>
      <c r="OS94" s="169" t="e">
        <f t="shared" si="668"/>
        <v>#N/A</v>
      </c>
      <c r="OT94" s="169" t="e">
        <f t="shared" si="669"/>
        <v>#N/A</v>
      </c>
      <c r="OU94" s="169" t="e">
        <f t="shared" si="670"/>
        <v>#N/A</v>
      </c>
      <c r="OV94" s="169" t="e">
        <f t="shared" si="671"/>
        <v>#N/A</v>
      </c>
      <c r="OW94" s="169" t="e">
        <f t="shared" si="672"/>
        <v>#N/A</v>
      </c>
      <c r="OX94" s="169" t="e">
        <f t="shared" si="673"/>
        <v>#N/A</v>
      </c>
      <c r="OY94" s="169" t="e">
        <f t="shared" si="674"/>
        <v>#N/A</v>
      </c>
      <c r="OZ94" s="169" t="e">
        <f t="shared" si="675"/>
        <v>#N/A</v>
      </c>
      <c r="PA94" s="169" t="e">
        <f t="shared" si="676"/>
        <v>#N/A</v>
      </c>
      <c r="PB94" s="169" t="e">
        <f t="shared" si="677"/>
        <v>#N/A</v>
      </c>
      <c r="PC94" s="169" t="e">
        <f t="shared" si="678"/>
        <v>#N/A</v>
      </c>
      <c r="PD94" s="169" t="e">
        <f t="shared" si="679"/>
        <v>#N/A</v>
      </c>
      <c r="PE94" s="169" t="e">
        <f t="shared" si="680"/>
        <v>#N/A</v>
      </c>
      <c r="PF94" s="169" t="e">
        <f t="shared" si="681"/>
        <v>#N/A</v>
      </c>
      <c r="PG94" s="169" t="e">
        <f t="shared" si="682"/>
        <v>#N/A</v>
      </c>
      <c r="PH94" s="169" t="e">
        <f t="shared" si="683"/>
        <v>#N/A</v>
      </c>
    </row>
    <row r="95" spans="1:424" hidden="1" x14ac:dyDescent="0.75">
      <c r="A95" s="4">
        <v>92</v>
      </c>
      <c r="B95" s="96" t="str">
        <f t="shared" si="684"/>
        <v/>
      </c>
      <c r="C95" s="95"/>
      <c r="D95" s="96" t="str">
        <f t="shared" si="685"/>
        <v/>
      </c>
      <c r="E95" s="124" t="str">
        <f t="shared" si="480"/>
        <v/>
      </c>
      <c r="F95" s="124" t="str">
        <f t="shared" si="481"/>
        <v/>
      </c>
      <c r="G95" s="73" t="str">
        <f t="shared" si="686"/>
        <v/>
      </c>
      <c r="H95" s="23"/>
      <c r="I95" s="57"/>
      <c r="J95" s="280"/>
      <c r="K95" s="74" t="str">
        <f>IF(AND(B95&gt;0,C95&gt;0,D95&gt;0),IF(ISBLANK(J95),IF(ISBLANK(H95),"",(D95-B95)*VLOOKUP(H95,VLookups!$A$4:$B$13,2,FALSE)),J95),"")</f>
        <v/>
      </c>
      <c r="L95" s="75" t="str">
        <f t="shared" si="482"/>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687"/>
        <v/>
      </c>
      <c r="W95" s="49" t="str">
        <f t="shared" si="688"/>
        <v/>
      </c>
      <c r="X95" s="49" t="str">
        <f t="shared" si="718"/>
        <v/>
      </c>
      <c r="Y95" s="49" t="str">
        <f t="shared" si="718"/>
        <v/>
      </c>
      <c r="Z95" s="49" t="str">
        <f t="shared" si="718"/>
        <v/>
      </c>
      <c r="AA95" s="49" t="str">
        <f t="shared" si="718"/>
        <v/>
      </c>
      <c r="AB95" s="49" t="str">
        <f t="shared" si="718"/>
        <v/>
      </c>
      <c r="AC95" s="49" t="str">
        <f t="shared" si="718"/>
        <v/>
      </c>
      <c r="AD95" s="49" t="str">
        <f t="shared" si="718"/>
        <v/>
      </c>
      <c r="AE95" s="49" t="str">
        <f t="shared" si="718"/>
        <v/>
      </c>
      <c r="AF95" s="49" t="str">
        <f t="shared" si="718"/>
        <v/>
      </c>
      <c r="AG95" s="49" t="str">
        <f t="shared" si="718"/>
        <v/>
      </c>
      <c r="AH95" s="49" t="str">
        <f t="shared" si="718"/>
        <v/>
      </c>
      <c r="AI95" s="49" t="str">
        <f t="shared" si="718"/>
        <v/>
      </c>
      <c r="AJ95" s="49" t="str">
        <f t="shared" si="718"/>
        <v/>
      </c>
      <c r="AK95" s="49" t="str">
        <f t="shared" si="718"/>
        <v/>
      </c>
      <c r="AL95" s="49" t="str">
        <f t="shared" si="718"/>
        <v/>
      </c>
      <c r="AM95" s="49" t="str">
        <f t="shared" si="718"/>
        <v/>
      </c>
      <c r="AN95" s="49" t="str">
        <f t="shared" si="718"/>
        <v/>
      </c>
      <c r="AO95" s="49" t="str">
        <f t="shared" si="718"/>
        <v/>
      </c>
      <c r="AP95" s="49" t="str">
        <f t="shared" si="718"/>
        <v/>
      </c>
      <c r="AQ95" s="49" t="str">
        <f t="shared" si="718"/>
        <v/>
      </c>
      <c r="AR95" s="49" t="str">
        <f t="shared" si="718"/>
        <v/>
      </c>
      <c r="AS95" s="49" t="str">
        <f t="shared" si="718"/>
        <v/>
      </c>
      <c r="AT95" s="49" t="str">
        <f t="shared" si="718"/>
        <v/>
      </c>
      <c r="AU95" s="49" t="str">
        <f t="shared" si="718"/>
        <v/>
      </c>
      <c r="AV95" s="49" t="str">
        <f t="shared" si="718"/>
        <v/>
      </c>
      <c r="AW95" s="49" t="str">
        <f t="shared" si="718"/>
        <v/>
      </c>
      <c r="AX95" s="49" t="str">
        <f t="shared" si="718"/>
        <v/>
      </c>
      <c r="AY95" s="49" t="str">
        <f t="shared" si="718"/>
        <v/>
      </c>
      <c r="AZ95" s="49" t="str">
        <f t="shared" si="718"/>
        <v/>
      </c>
      <c r="BA95" s="49" t="str">
        <f t="shared" si="718"/>
        <v/>
      </c>
      <c r="BB95" s="49" t="str">
        <f t="shared" si="718"/>
        <v/>
      </c>
      <c r="BC95" s="49" t="str">
        <f t="shared" si="718"/>
        <v/>
      </c>
      <c r="BD95" s="49" t="str">
        <f t="shared" si="718"/>
        <v/>
      </c>
      <c r="BE95" s="49" t="str">
        <f t="shared" si="718"/>
        <v/>
      </c>
      <c r="BF95" s="49" t="str">
        <f t="shared" si="718"/>
        <v/>
      </c>
      <c r="BG95" s="49" t="str">
        <f t="shared" si="718"/>
        <v/>
      </c>
      <c r="BH95" s="49" t="str">
        <f t="shared" si="718"/>
        <v/>
      </c>
      <c r="BI95" s="49" t="str">
        <f t="shared" si="718"/>
        <v/>
      </c>
      <c r="BJ95" s="49" t="str">
        <f t="shared" si="718"/>
        <v/>
      </c>
      <c r="BK95" s="49" t="str">
        <f t="shared" si="718"/>
        <v/>
      </c>
      <c r="BL95" s="49" t="str">
        <f t="shared" si="718"/>
        <v/>
      </c>
      <c r="BM95" s="49" t="str">
        <f t="shared" si="718"/>
        <v/>
      </c>
      <c r="BN95" s="49" t="str">
        <f t="shared" si="718"/>
        <v/>
      </c>
      <c r="BO95" s="49" t="str">
        <f t="shared" si="718"/>
        <v/>
      </c>
      <c r="BP95" s="49" t="str">
        <f t="shared" si="718"/>
        <v/>
      </c>
      <c r="BQ95" s="49" t="str">
        <f t="shared" si="718"/>
        <v/>
      </c>
      <c r="BR95" s="49" t="str">
        <f t="shared" si="718"/>
        <v/>
      </c>
      <c r="BS95" s="49" t="str">
        <f t="shared" si="718"/>
        <v/>
      </c>
      <c r="BT95" s="49" t="str">
        <f t="shared" si="718"/>
        <v/>
      </c>
      <c r="BU95" s="49" t="str">
        <f t="shared" si="718"/>
        <v/>
      </c>
      <c r="BV95" s="49" t="str">
        <f t="shared" si="718"/>
        <v/>
      </c>
      <c r="BW95" s="49" t="str">
        <f t="shared" si="718"/>
        <v/>
      </c>
      <c r="BX95" s="49" t="str">
        <f t="shared" si="718"/>
        <v/>
      </c>
      <c r="BY95" s="49" t="str">
        <f t="shared" si="718"/>
        <v/>
      </c>
      <c r="BZ95" s="49" t="str">
        <f t="shared" si="718"/>
        <v/>
      </c>
      <c r="CA95" s="49" t="str">
        <f t="shared" si="718"/>
        <v/>
      </c>
      <c r="CB95" s="49" t="str">
        <f t="shared" si="718"/>
        <v/>
      </c>
      <c r="CC95" s="49" t="str">
        <f t="shared" si="718"/>
        <v/>
      </c>
      <c r="CD95" s="49" t="str">
        <f t="shared" si="718"/>
        <v/>
      </c>
      <c r="CE95" s="49" t="str">
        <f t="shared" si="718"/>
        <v/>
      </c>
      <c r="CF95" s="49" t="str">
        <f t="shared" si="718"/>
        <v/>
      </c>
      <c r="CG95" s="49" t="str">
        <f t="shared" si="718"/>
        <v/>
      </c>
      <c r="CH95" s="49" t="str">
        <f t="shared" si="718"/>
        <v/>
      </c>
      <c r="CI95" s="49" t="str">
        <f t="shared" si="718"/>
        <v/>
      </c>
      <c r="CJ95" s="49" t="str">
        <f t="shared" si="716"/>
        <v/>
      </c>
      <c r="CK95" s="49" t="str">
        <f t="shared" si="716"/>
        <v/>
      </c>
      <c r="CL95" s="49" t="str">
        <f t="shared" si="716"/>
        <v/>
      </c>
      <c r="CM95" s="49" t="str">
        <f t="shared" si="716"/>
        <v/>
      </c>
      <c r="CN95" s="49" t="str">
        <f t="shared" si="716"/>
        <v/>
      </c>
      <c r="CO95" s="49" t="str">
        <f t="shared" si="716"/>
        <v/>
      </c>
      <c r="CP95" s="49" t="str">
        <f t="shared" si="716"/>
        <v/>
      </c>
      <c r="CQ95" s="49" t="str">
        <f t="shared" si="716"/>
        <v/>
      </c>
      <c r="CR95" s="49" t="str">
        <f t="shared" si="716"/>
        <v/>
      </c>
      <c r="CS95" s="49" t="str">
        <f t="shared" si="716"/>
        <v/>
      </c>
      <c r="CT95" s="49" t="str">
        <f t="shared" si="716"/>
        <v/>
      </c>
      <c r="CU95" s="49" t="str">
        <f t="shared" si="716"/>
        <v/>
      </c>
      <c r="CV95" s="49" t="str">
        <f t="shared" si="716"/>
        <v/>
      </c>
      <c r="CW95" s="49" t="str">
        <f t="shared" si="716"/>
        <v/>
      </c>
      <c r="CX95" s="49" t="str">
        <f t="shared" si="716"/>
        <v/>
      </c>
      <c r="CY95" s="49" t="str">
        <f t="shared" si="716"/>
        <v/>
      </c>
      <c r="CZ95" s="49" t="str">
        <f t="shared" si="716"/>
        <v/>
      </c>
      <c r="DA95" s="49" t="str">
        <f t="shared" si="716"/>
        <v/>
      </c>
      <c r="DB95" s="49" t="str">
        <f t="shared" si="716"/>
        <v/>
      </c>
      <c r="DC95" s="49" t="str">
        <f t="shared" si="716"/>
        <v/>
      </c>
      <c r="DD95" s="49" t="str">
        <f t="shared" si="716"/>
        <v/>
      </c>
      <c r="DE95" s="49" t="str">
        <f t="shared" si="716"/>
        <v/>
      </c>
      <c r="DF95" s="49" t="str">
        <f t="shared" si="716"/>
        <v/>
      </c>
      <c r="DG95" s="49" t="str">
        <f t="shared" si="716"/>
        <v/>
      </c>
      <c r="DH95" s="49" t="str">
        <f t="shared" si="716"/>
        <v/>
      </c>
      <c r="DI95" s="49" t="str">
        <f t="shared" si="716"/>
        <v/>
      </c>
      <c r="DJ95" s="49" t="str">
        <f t="shared" si="716"/>
        <v/>
      </c>
      <c r="DK95" s="49" t="str">
        <f t="shared" si="716"/>
        <v/>
      </c>
      <c r="DL95" s="49" t="str">
        <f t="shared" si="716"/>
        <v/>
      </c>
      <c r="DM95" s="49" t="str">
        <f t="shared" si="716"/>
        <v/>
      </c>
      <c r="DN95" s="49" t="str">
        <f t="shared" si="716"/>
        <v/>
      </c>
      <c r="DO95" s="49" t="str">
        <f t="shared" si="716"/>
        <v/>
      </c>
      <c r="DP95" s="49" t="str">
        <f t="shared" si="716"/>
        <v/>
      </c>
      <c r="DQ95" s="49" t="str">
        <f t="shared" si="716"/>
        <v/>
      </c>
      <c r="DR95" s="49" t="str">
        <f t="shared" si="716"/>
        <v/>
      </c>
      <c r="DS95" s="183" t="str">
        <f t="shared" si="690"/>
        <v/>
      </c>
      <c r="DT95" s="49" t="str">
        <f t="shared" si="691"/>
        <v/>
      </c>
      <c r="DU95" s="49" t="str">
        <f t="shared" si="719"/>
        <v/>
      </c>
      <c r="DV95" s="49" t="str">
        <f t="shared" si="719"/>
        <v/>
      </c>
      <c r="DW95" s="49" t="str">
        <f t="shared" si="719"/>
        <v/>
      </c>
      <c r="DX95" s="49" t="str">
        <f t="shared" si="719"/>
        <v/>
      </c>
      <c r="DY95" s="49" t="str">
        <f t="shared" si="719"/>
        <v/>
      </c>
      <c r="DZ95" s="49" t="str">
        <f t="shared" si="719"/>
        <v/>
      </c>
      <c r="EA95" s="49" t="str">
        <f t="shared" si="719"/>
        <v/>
      </c>
      <c r="EB95" s="49" t="str">
        <f t="shared" si="719"/>
        <v/>
      </c>
      <c r="EC95" s="49" t="str">
        <f t="shared" si="719"/>
        <v/>
      </c>
      <c r="ED95" s="49" t="str">
        <f t="shared" si="719"/>
        <v/>
      </c>
      <c r="EE95" s="49" t="str">
        <f t="shared" si="719"/>
        <v/>
      </c>
      <c r="EF95" s="49" t="str">
        <f t="shared" si="719"/>
        <v/>
      </c>
      <c r="EG95" s="49" t="str">
        <f t="shared" si="719"/>
        <v/>
      </c>
      <c r="EH95" s="49" t="str">
        <f t="shared" si="719"/>
        <v/>
      </c>
      <c r="EI95" s="49" t="str">
        <f t="shared" si="719"/>
        <v/>
      </c>
      <c r="EJ95" s="49" t="str">
        <f t="shared" si="719"/>
        <v/>
      </c>
      <c r="EK95" s="49" t="str">
        <f t="shared" si="719"/>
        <v/>
      </c>
      <c r="EL95" s="49" t="str">
        <f t="shared" si="719"/>
        <v/>
      </c>
      <c r="EM95" s="49" t="str">
        <f t="shared" si="719"/>
        <v/>
      </c>
      <c r="EN95" s="49" t="str">
        <f t="shared" si="719"/>
        <v/>
      </c>
      <c r="EO95" s="49" t="str">
        <f t="shared" si="719"/>
        <v/>
      </c>
      <c r="EP95" s="49" t="str">
        <f t="shared" si="719"/>
        <v/>
      </c>
      <c r="EQ95" s="49" t="str">
        <f t="shared" si="719"/>
        <v/>
      </c>
      <c r="ER95" s="49" t="str">
        <f t="shared" si="719"/>
        <v/>
      </c>
      <c r="ES95" s="49" t="str">
        <f t="shared" si="719"/>
        <v/>
      </c>
      <c r="ET95" s="49" t="str">
        <f t="shared" si="719"/>
        <v/>
      </c>
      <c r="EU95" s="49" t="str">
        <f t="shared" si="719"/>
        <v/>
      </c>
      <c r="EV95" s="49" t="str">
        <f t="shared" si="719"/>
        <v/>
      </c>
      <c r="EW95" s="49" t="str">
        <f t="shared" si="719"/>
        <v/>
      </c>
      <c r="EX95" s="49" t="str">
        <f t="shared" si="719"/>
        <v/>
      </c>
      <c r="EY95" s="49" t="str">
        <f t="shared" si="719"/>
        <v/>
      </c>
      <c r="EZ95" s="49" t="str">
        <f t="shared" si="719"/>
        <v/>
      </c>
      <c r="FA95" s="49" t="str">
        <f t="shared" si="719"/>
        <v/>
      </c>
      <c r="FB95" s="49" t="str">
        <f t="shared" si="719"/>
        <v/>
      </c>
      <c r="FC95" s="49" t="str">
        <f t="shared" si="719"/>
        <v/>
      </c>
      <c r="FD95" s="49" t="str">
        <f t="shared" si="719"/>
        <v/>
      </c>
      <c r="FE95" s="49" t="str">
        <f t="shared" si="719"/>
        <v/>
      </c>
      <c r="FF95" s="49" t="str">
        <f t="shared" si="719"/>
        <v/>
      </c>
      <c r="FG95" s="49" t="str">
        <f t="shared" si="719"/>
        <v/>
      </c>
      <c r="FH95" s="49" t="str">
        <f t="shared" si="719"/>
        <v/>
      </c>
      <c r="FI95" s="49" t="str">
        <f t="shared" si="719"/>
        <v/>
      </c>
      <c r="FJ95" s="49" t="str">
        <f t="shared" si="719"/>
        <v/>
      </c>
      <c r="FK95" s="49" t="str">
        <f t="shared" si="719"/>
        <v/>
      </c>
      <c r="FL95" s="49" t="str">
        <f t="shared" si="719"/>
        <v/>
      </c>
      <c r="FM95" s="49" t="str">
        <f t="shared" si="719"/>
        <v/>
      </c>
      <c r="FN95" s="49" t="str">
        <f t="shared" si="719"/>
        <v/>
      </c>
      <c r="FO95" s="49" t="str">
        <f t="shared" si="719"/>
        <v/>
      </c>
      <c r="FP95" s="49" t="str">
        <f t="shared" si="719"/>
        <v/>
      </c>
      <c r="FQ95" s="49" t="str">
        <f t="shared" si="719"/>
        <v/>
      </c>
      <c r="FR95" s="49" t="str">
        <f t="shared" si="719"/>
        <v/>
      </c>
      <c r="FS95" s="49" t="str">
        <f t="shared" si="719"/>
        <v/>
      </c>
      <c r="FT95" s="49" t="str">
        <f t="shared" si="719"/>
        <v/>
      </c>
      <c r="FU95" s="49" t="str">
        <f t="shared" si="719"/>
        <v/>
      </c>
      <c r="FV95" s="49" t="str">
        <f t="shared" si="719"/>
        <v/>
      </c>
      <c r="FW95" s="49" t="str">
        <f t="shared" si="719"/>
        <v/>
      </c>
      <c r="FX95" s="49" t="str">
        <f t="shared" si="719"/>
        <v/>
      </c>
      <c r="FY95" s="49" t="str">
        <f t="shared" si="719"/>
        <v/>
      </c>
      <c r="FZ95" s="49" t="str">
        <f t="shared" si="719"/>
        <v/>
      </c>
      <c r="GA95" s="49" t="str">
        <f t="shared" si="719"/>
        <v/>
      </c>
      <c r="GB95" s="49" t="str">
        <f t="shared" si="719"/>
        <v/>
      </c>
      <c r="GC95" s="49" t="str">
        <f t="shared" si="719"/>
        <v/>
      </c>
      <c r="GD95" s="49" t="str">
        <f t="shared" si="719"/>
        <v/>
      </c>
      <c r="GE95" s="49" t="str">
        <f t="shared" si="719"/>
        <v/>
      </c>
      <c r="GF95" s="49" t="str">
        <f t="shared" si="719"/>
        <v/>
      </c>
      <c r="GG95" s="49" t="str">
        <f t="shared" si="717"/>
        <v/>
      </c>
      <c r="GH95" s="49" t="str">
        <f t="shared" si="717"/>
        <v/>
      </c>
      <c r="GI95" s="49" t="str">
        <f t="shared" si="717"/>
        <v/>
      </c>
      <c r="GJ95" s="49" t="str">
        <f t="shared" si="717"/>
        <v/>
      </c>
      <c r="GK95" s="49" t="str">
        <f t="shared" si="717"/>
        <v/>
      </c>
      <c r="GL95" s="49" t="str">
        <f t="shared" si="717"/>
        <v/>
      </c>
      <c r="GM95" s="49" t="str">
        <f t="shared" si="717"/>
        <v/>
      </c>
      <c r="GN95" s="49" t="str">
        <f t="shared" si="717"/>
        <v/>
      </c>
      <c r="GO95" s="49" t="str">
        <f t="shared" si="717"/>
        <v/>
      </c>
      <c r="GP95" s="49" t="str">
        <f t="shared" si="717"/>
        <v/>
      </c>
      <c r="GQ95" s="49" t="str">
        <f t="shared" si="717"/>
        <v/>
      </c>
      <c r="GR95" s="49" t="str">
        <f t="shared" si="717"/>
        <v/>
      </c>
      <c r="GS95" s="49" t="str">
        <f t="shared" si="717"/>
        <v/>
      </c>
      <c r="GT95" s="49" t="str">
        <f t="shared" si="717"/>
        <v/>
      </c>
      <c r="GU95" s="49" t="str">
        <f t="shared" si="717"/>
        <v/>
      </c>
      <c r="GV95" s="49" t="str">
        <f t="shared" si="717"/>
        <v/>
      </c>
      <c r="GW95" s="49" t="str">
        <f t="shared" si="717"/>
        <v/>
      </c>
      <c r="GX95" s="49" t="str">
        <f t="shared" si="717"/>
        <v/>
      </c>
      <c r="GY95" s="49" t="str">
        <f t="shared" si="717"/>
        <v/>
      </c>
      <c r="GZ95" s="49" t="str">
        <f t="shared" si="717"/>
        <v/>
      </c>
      <c r="HA95" s="49" t="str">
        <f t="shared" si="717"/>
        <v/>
      </c>
      <c r="HB95" s="49" t="str">
        <f t="shared" si="717"/>
        <v/>
      </c>
      <c r="HC95" s="49" t="str">
        <f t="shared" si="717"/>
        <v/>
      </c>
      <c r="HD95" s="49" t="str">
        <f t="shared" si="717"/>
        <v/>
      </c>
      <c r="HE95" s="49" t="str">
        <f t="shared" si="717"/>
        <v/>
      </c>
      <c r="HF95" s="49" t="str">
        <f t="shared" si="717"/>
        <v/>
      </c>
      <c r="HG95" s="49" t="str">
        <f t="shared" si="717"/>
        <v/>
      </c>
      <c r="HH95" s="49" t="str">
        <f t="shared" si="717"/>
        <v/>
      </c>
      <c r="HI95" s="49" t="str">
        <f t="shared" si="717"/>
        <v/>
      </c>
      <c r="HJ95" s="49" t="str">
        <f t="shared" si="717"/>
        <v/>
      </c>
      <c r="HK95" s="49" t="str">
        <f t="shared" si="717"/>
        <v/>
      </c>
      <c r="HL95" s="49" t="str">
        <f t="shared" si="717"/>
        <v/>
      </c>
      <c r="HM95" s="49" t="str">
        <f t="shared" si="717"/>
        <v/>
      </c>
      <c r="HN95" s="49" t="str">
        <f t="shared" si="717"/>
        <v/>
      </c>
      <c r="HO95" s="49" t="str">
        <f t="shared" si="717"/>
        <v/>
      </c>
      <c r="HP95" s="169" t="e">
        <f t="shared" si="483"/>
        <v>#N/A</v>
      </c>
      <c r="HQ95" s="169" t="e">
        <f t="shared" si="484"/>
        <v>#N/A</v>
      </c>
      <c r="HR95" s="169" t="e">
        <f t="shared" si="485"/>
        <v>#N/A</v>
      </c>
      <c r="HS95" s="169" t="e">
        <f t="shared" si="486"/>
        <v>#N/A</v>
      </c>
      <c r="HT95" s="169" t="e">
        <f t="shared" si="487"/>
        <v>#N/A</v>
      </c>
      <c r="HU95" s="169" t="e">
        <f t="shared" si="488"/>
        <v>#N/A</v>
      </c>
      <c r="HV95" s="169" t="e">
        <f t="shared" si="489"/>
        <v>#N/A</v>
      </c>
      <c r="HW95" s="169" t="e">
        <f t="shared" si="490"/>
        <v>#N/A</v>
      </c>
      <c r="HX95" s="169" t="e">
        <f t="shared" si="491"/>
        <v>#N/A</v>
      </c>
      <c r="HY95" s="169" t="e">
        <f t="shared" si="492"/>
        <v>#N/A</v>
      </c>
      <c r="HZ95" s="169" t="e">
        <f t="shared" si="493"/>
        <v>#N/A</v>
      </c>
      <c r="IA95" s="169" t="e">
        <f t="shared" si="494"/>
        <v>#N/A</v>
      </c>
      <c r="IB95" s="169" t="e">
        <f t="shared" si="495"/>
        <v>#N/A</v>
      </c>
      <c r="IC95" s="169" t="e">
        <f t="shared" si="496"/>
        <v>#N/A</v>
      </c>
      <c r="ID95" s="169" t="e">
        <f t="shared" si="497"/>
        <v>#N/A</v>
      </c>
      <c r="IE95" s="169" t="e">
        <f t="shared" si="498"/>
        <v>#N/A</v>
      </c>
      <c r="IF95" s="169" t="e">
        <f t="shared" si="499"/>
        <v>#N/A</v>
      </c>
      <c r="IG95" s="169" t="e">
        <f t="shared" si="500"/>
        <v>#N/A</v>
      </c>
      <c r="IH95" s="169" t="e">
        <f t="shared" si="501"/>
        <v>#N/A</v>
      </c>
      <c r="II95" s="169" t="e">
        <f t="shared" si="502"/>
        <v>#N/A</v>
      </c>
      <c r="IJ95" s="169" t="e">
        <f t="shared" si="503"/>
        <v>#N/A</v>
      </c>
      <c r="IK95" s="169" t="e">
        <f t="shared" si="504"/>
        <v>#N/A</v>
      </c>
      <c r="IL95" s="169" t="e">
        <f t="shared" si="505"/>
        <v>#N/A</v>
      </c>
      <c r="IM95" s="169" t="e">
        <f t="shared" si="506"/>
        <v>#N/A</v>
      </c>
      <c r="IN95" s="169" t="e">
        <f t="shared" si="507"/>
        <v>#N/A</v>
      </c>
      <c r="IO95" s="169" t="e">
        <f t="shared" si="508"/>
        <v>#N/A</v>
      </c>
      <c r="IP95" s="169" t="e">
        <f t="shared" si="509"/>
        <v>#N/A</v>
      </c>
      <c r="IQ95" s="169" t="e">
        <f t="shared" si="510"/>
        <v>#N/A</v>
      </c>
      <c r="IR95" s="169" t="e">
        <f t="shared" si="511"/>
        <v>#N/A</v>
      </c>
      <c r="IS95" s="169" t="e">
        <f t="shared" si="512"/>
        <v>#N/A</v>
      </c>
      <c r="IT95" s="169" t="e">
        <f t="shared" si="513"/>
        <v>#N/A</v>
      </c>
      <c r="IU95" s="169" t="e">
        <f t="shared" si="514"/>
        <v>#N/A</v>
      </c>
      <c r="IV95" s="169" t="e">
        <f t="shared" si="515"/>
        <v>#N/A</v>
      </c>
      <c r="IW95" s="169" t="e">
        <f t="shared" si="516"/>
        <v>#N/A</v>
      </c>
      <c r="IX95" s="169" t="e">
        <f t="shared" si="517"/>
        <v>#N/A</v>
      </c>
      <c r="IY95" s="169" t="e">
        <f t="shared" si="518"/>
        <v>#N/A</v>
      </c>
      <c r="IZ95" s="169" t="e">
        <f t="shared" si="519"/>
        <v>#N/A</v>
      </c>
      <c r="JA95" s="169" t="e">
        <f t="shared" si="520"/>
        <v>#N/A</v>
      </c>
      <c r="JB95" s="169" t="e">
        <f t="shared" si="521"/>
        <v>#N/A</v>
      </c>
      <c r="JC95" s="169" t="e">
        <f t="shared" si="522"/>
        <v>#N/A</v>
      </c>
      <c r="JD95" s="169" t="e">
        <f t="shared" si="523"/>
        <v>#N/A</v>
      </c>
      <c r="JE95" s="169" t="e">
        <f t="shared" si="524"/>
        <v>#N/A</v>
      </c>
      <c r="JF95" s="169" t="e">
        <f t="shared" si="525"/>
        <v>#N/A</v>
      </c>
      <c r="JG95" s="169" t="e">
        <f t="shared" si="526"/>
        <v>#N/A</v>
      </c>
      <c r="JH95" s="169" t="e">
        <f t="shared" si="527"/>
        <v>#N/A</v>
      </c>
      <c r="JI95" s="169" t="e">
        <f t="shared" si="528"/>
        <v>#N/A</v>
      </c>
      <c r="JJ95" s="169" t="e">
        <f t="shared" si="529"/>
        <v>#N/A</v>
      </c>
      <c r="JK95" s="169" t="e">
        <f t="shared" si="530"/>
        <v>#N/A</v>
      </c>
      <c r="JL95" s="169" t="e">
        <f t="shared" si="531"/>
        <v>#N/A</v>
      </c>
      <c r="JM95" s="169" t="e">
        <f t="shared" si="532"/>
        <v>#N/A</v>
      </c>
      <c r="JN95" s="169" t="e">
        <f t="shared" si="533"/>
        <v>#N/A</v>
      </c>
      <c r="JO95" s="169" t="e">
        <f t="shared" si="534"/>
        <v>#N/A</v>
      </c>
      <c r="JP95" s="169" t="e">
        <f t="shared" si="535"/>
        <v>#N/A</v>
      </c>
      <c r="JQ95" s="169" t="e">
        <f t="shared" si="536"/>
        <v>#N/A</v>
      </c>
      <c r="JR95" s="169" t="e">
        <f t="shared" si="537"/>
        <v>#N/A</v>
      </c>
      <c r="JS95" s="169" t="e">
        <f t="shared" si="538"/>
        <v>#N/A</v>
      </c>
      <c r="JT95" s="169" t="e">
        <f t="shared" si="539"/>
        <v>#N/A</v>
      </c>
      <c r="JU95" s="169" t="e">
        <f t="shared" si="540"/>
        <v>#N/A</v>
      </c>
      <c r="JV95" s="169" t="e">
        <f t="shared" si="541"/>
        <v>#N/A</v>
      </c>
      <c r="JW95" s="169" t="e">
        <f t="shared" si="542"/>
        <v>#N/A</v>
      </c>
      <c r="JX95" s="169" t="e">
        <f t="shared" si="543"/>
        <v>#N/A</v>
      </c>
      <c r="JY95" s="169" t="e">
        <f t="shared" si="544"/>
        <v>#N/A</v>
      </c>
      <c r="JZ95" s="169" t="e">
        <f t="shared" si="545"/>
        <v>#N/A</v>
      </c>
      <c r="KA95" s="169" t="e">
        <f t="shared" si="546"/>
        <v>#N/A</v>
      </c>
      <c r="KB95" s="169" t="e">
        <f t="shared" si="547"/>
        <v>#N/A</v>
      </c>
      <c r="KC95" s="169" t="e">
        <f t="shared" si="548"/>
        <v>#N/A</v>
      </c>
      <c r="KD95" s="169" t="e">
        <f t="shared" si="549"/>
        <v>#N/A</v>
      </c>
      <c r="KE95" s="169" t="e">
        <f t="shared" si="550"/>
        <v>#N/A</v>
      </c>
      <c r="KF95" s="169" t="e">
        <f t="shared" si="551"/>
        <v>#N/A</v>
      </c>
      <c r="KG95" s="169" t="e">
        <f t="shared" si="552"/>
        <v>#N/A</v>
      </c>
      <c r="KH95" s="169" t="e">
        <f t="shared" si="553"/>
        <v>#N/A</v>
      </c>
      <c r="KI95" s="169" t="e">
        <f t="shared" si="554"/>
        <v>#N/A</v>
      </c>
      <c r="KJ95" s="169" t="e">
        <f t="shared" si="555"/>
        <v>#N/A</v>
      </c>
      <c r="KK95" s="169" t="e">
        <f t="shared" si="556"/>
        <v>#N/A</v>
      </c>
      <c r="KL95" s="169" t="e">
        <f t="shared" si="557"/>
        <v>#N/A</v>
      </c>
      <c r="KM95" s="169" t="e">
        <f t="shared" si="558"/>
        <v>#N/A</v>
      </c>
      <c r="KN95" s="169" t="e">
        <f t="shared" si="559"/>
        <v>#N/A</v>
      </c>
      <c r="KO95" s="169" t="e">
        <f t="shared" si="560"/>
        <v>#N/A</v>
      </c>
      <c r="KP95" s="169" t="e">
        <f t="shared" si="561"/>
        <v>#N/A</v>
      </c>
      <c r="KQ95" s="169" t="e">
        <f t="shared" si="562"/>
        <v>#N/A</v>
      </c>
      <c r="KR95" s="169" t="e">
        <f t="shared" si="563"/>
        <v>#N/A</v>
      </c>
      <c r="KS95" s="169" t="e">
        <f t="shared" si="564"/>
        <v>#N/A</v>
      </c>
      <c r="KT95" s="169" t="e">
        <f t="shared" si="565"/>
        <v>#N/A</v>
      </c>
      <c r="KU95" s="169" t="e">
        <f t="shared" si="566"/>
        <v>#N/A</v>
      </c>
      <c r="KV95" s="169" t="e">
        <f t="shared" si="567"/>
        <v>#N/A</v>
      </c>
      <c r="KW95" s="169" t="e">
        <f t="shared" si="568"/>
        <v>#N/A</v>
      </c>
      <c r="KX95" s="169" t="e">
        <f t="shared" si="569"/>
        <v>#N/A</v>
      </c>
      <c r="KY95" s="169" t="e">
        <f t="shared" si="570"/>
        <v>#N/A</v>
      </c>
      <c r="KZ95" s="169" t="e">
        <f t="shared" si="571"/>
        <v>#N/A</v>
      </c>
      <c r="LA95" s="169" t="e">
        <f t="shared" si="572"/>
        <v>#N/A</v>
      </c>
      <c r="LB95" s="169" t="e">
        <f t="shared" si="573"/>
        <v>#N/A</v>
      </c>
      <c r="LC95" s="169" t="e">
        <f t="shared" si="574"/>
        <v>#N/A</v>
      </c>
      <c r="LD95" s="169" t="e">
        <f t="shared" si="575"/>
        <v>#N/A</v>
      </c>
      <c r="LE95" s="169" t="e">
        <f t="shared" si="576"/>
        <v>#N/A</v>
      </c>
      <c r="LF95" s="169" t="e">
        <f t="shared" si="577"/>
        <v>#N/A</v>
      </c>
      <c r="LG95" s="169" t="e">
        <f t="shared" si="578"/>
        <v>#N/A</v>
      </c>
      <c r="LH95" s="169" t="e">
        <f t="shared" si="579"/>
        <v>#N/A</v>
      </c>
      <c r="LI95" s="169" t="e">
        <f t="shared" si="580"/>
        <v>#N/A</v>
      </c>
      <c r="LJ95" s="169" t="e">
        <f t="shared" si="581"/>
        <v>#N/A</v>
      </c>
      <c r="LK95" s="169" t="e">
        <f t="shared" si="582"/>
        <v>#N/A</v>
      </c>
      <c r="LL95" s="169" t="e">
        <f t="shared" si="583"/>
        <v>#N/A</v>
      </c>
      <c r="LM95" s="169" t="e">
        <f t="shared" si="584"/>
        <v>#N/A</v>
      </c>
      <c r="LN95" s="169" t="e">
        <f t="shared" si="585"/>
        <v>#N/A</v>
      </c>
      <c r="LO95" s="169" t="e">
        <f t="shared" si="586"/>
        <v>#N/A</v>
      </c>
      <c r="LP95" s="169" t="e">
        <f t="shared" si="587"/>
        <v>#N/A</v>
      </c>
      <c r="LQ95" s="169" t="e">
        <f t="shared" si="588"/>
        <v>#N/A</v>
      </c>
      <c r="LR95" s="169" t="e">
        <f t="shared" si="589"/>
        <v>#N/A</v>
      </c>
      <c r="LS95" s="169" t="e">
        <f t="shared" si="590"/>
        <v>#N/A</v>
      </c>
      <c r="LT95" s="169" t="e">
        <f t="shared" si="591"/>
        <v>#N/A</v>
      </c>
      <c r="LU95" s="169" t="e">
        <f t="shared" si="592"/>
        <v>#N/A</v>
      </c>
      <c r="LV95" s="169" t="e">
        <f t="shared" si="593"/>
        <v>#N/A</v>
      </c>
      <c r="LW95" s="169" t="e">
        <f t="shared" si="594"/>
        <v>#N/A</v>
      </c>
      <c r="LX95" s="169" t="e">
        <f t="shared" si="595"/>
        <v>#N/A</v>
      </c>
      <c r="LY95" s="169" t="e">
        <f t="shared" si="596"/>
        <v>#N/A</v>
      </c>
      <c r="LZ95" s="169" t="e">
        <f t="shared" si="597"/>
        <v>#N/A</v>
      </c>
      <c r="MA95" s="169" t="e">
        <f t="shared" si="598"/>
        <v>#N/A</v>
      </c>
      <c r="MB95" s="169" t="e">
        <f t="shared" si="599"/>
        <v>#N/A</v>
      </c>
      <c r="MC95" s="169" t="e">
        <f t="shared" si="600"/>
        <v>#N/A</v>
      </c>
      <c r="MD95" s="169" t="e">
        <f t="shared" si="601"/>
        <v>#N/A</v>
      </c>
      <c r="ME95" s="169" t="e">
        <f t="shared" si="602"/>
        <v>#N/A</v>
      </c>
      <c r="MF95" s="169" t="e">
        <f t="shared" si="603"/>
        <v>#N/A</v>
      </c>
      <c r="MG95" s="169" t="e">
        <f t="shared" si="604"/>
        <v>#N/A</v>
      </c>
      <c r="MH95" s="169" t="e">
        <f t="shared" si="605"/>
        <v>#N/A</v>
      </c>
      <c r="MI95" s="169" t="e">
        <f t="shared" si="606"/>
        <v>#N/A</v>
      </c>
      <c r="MJ95" s="169" t="e">
        <f t="shared" si="607"/>
        <v>#N/A</v>
      </c>
      <c r="MK95" s="169" t="e">
        <f t="shared" si="608"/>
        <v>#N/A</v>
      </c>
      <c r="ML95" s="169" t="e">
        <f t="shared" si="609"/>
        <v>#N/A</v>
      </c>
      <c r="MM95" s="169" t="e">
        <f t="shared" si="610"/>
        <v>#N/A</v>
      </c>
      <c r="MN95" s="169" t="e">
        <f t="shared" si="611"/>
        <v>#N/A</v>
      </c>
      <c r="MO95" s="169" t="e">
        <f t="shared" si="612"/>
        <v>#N/A</v>
      </c>
      <c r="MP95" s="169" t="e">
        <f t="shared" si="613"/>
        <v>#N/A</v>
      </c>
      <c r="MQ95" s="169" t="e">
        <f t="shared" si="614"/>
        <v>#N/A</v>
      </c>
      <c r="MR95" s="169" t="e">
        <f t="shared" si="615"/>
        <v>#N/A</v>
      </c>
      <c r="MS95" s="169" t="e">
        <f t="shared" si="616"/>
        <v>#N/A</v>
      </c>
      <c r="MT95" s="169" t="e">
        <f t="shared" si="617"/>
        <v>#N/A</v>
      </c>
      <c r="MU95" s="169" t="e">
        <f t="shared" si="618"/>
        <v>#N/A</v>
      </c>
      <c r="MV95" s="169" t="e">
        <f t="shared" si="619"/>
        <v>#N/A</v>
      </c>
      <c r="MW95" s="169" t="e">
        <f t="shared" si="620"/>
        <v>#N/A</v>
      </c>
      <c r="MX95" s="169" t="e">
        <f t="shared" si="621"/>
        <v>#N/A</v>
      </c>
      <c r="MY95" s="169" t="e">
        <f t="shared" si="622"/>
        <v>#N/A</v>
      </c>
      <c r="MZ95" s="169" t="e">
        <f t="shared" si="623"/>
        <v>#N/A</v>
      </c>
      <c r="NA95" s="169" t="e">
        <f t="shared" si="624"/>
        <v>#N/A</v>
      </c>
      <c r="NB95" s="169" t="e">
        <f t="shared" si="625"/>
        <v>#N/A</v>
      </c>
      <c r="NC95" s="169" t="e">
        <f t="shared" si="626"/>
        <v>#N/A</v>
      </c>
      <c r="ND95" s="169" t="e">
        <f t="shared" si="627"/>
        <v>#N/A</v>
      </c>
      <c r="NE95" s="169" t="e">
        <f t="shared" si="628"/>
        <v>#N/A</v>
      </c>
      <c r="NF95" s="169" t="e">
        <f t="shared" si="629"/>
        <v>#N/A</v>
      </c>
      <c r="NG95" s="169" t="e">
        <f t="shared" si="630"/>
        <v>#N/A</v>
      </c>
      <c r="NH95" s="169" t="e">
        <f t="shared" si="631"/>
        <v>#N/A</v>
      </c>
      <c r="NI95" s="169" t="e">
        <f t="shared" si="632"/>
        <v>#N/A</v>
      </c>
      <c r="NJ95" s="169" t="e">
        <f t="shared" si="633"/>
        <v>#N/A</v>
      </c>
      <c r="NK95" s="169" t="e">
        <f t="shared" si="634"/>
        <v>#N/A</v>
      </c>
      <c r="NL95" s="169" t="e">
        <f t="shared" si="635"/>
        <v>#N/A</v>
      </c>
      <c r="NM95" s="169" t="e">
        <f t="shared" si="636"/>
        <v>#N/A</v>
      </c>
      <c r="NN95" s="169" t="e">
        <f t="shared" si="637"/>
        <v>#N/A</v>
      </c>
      <c r="NO95" s="169" t="e">
        <f t="shared" si="638"/>
        <v>#N/A</v>
      </c>
      <c r="NP95" s="169" t="e">
        <f t="shared" si="639"/>
        <v>#N/A</v>
      </c>
      <c r="NQ95" s="169" t="e">
        <f t="shared" si="640"/>
        <v>#N/A</v>
      </c>
      <c r="NR95" s="169" t="e">
        <f t="shared" si="641"/>
        <v>#N/A</v>
      </c>
      <c r="NS95" s="169" t="e">
        <f t="shared" si="642"/>
        <v>#N/A</v>
      </c>
      <c r="NT95" s="169" t="e">
        <f t="shared" si="643"/>
        <v>#N/A</v>
      </c>
      <c r="NU95" s="169" t="e">
        <f t="shared" si="644"/>
        <v>#N/A</v>
      </c>
      <c r="NV95" s="169" t="e">
        <f t="shared" si="645"/>
        <v>#N/A</v>
      </c>
      <c r="NW95" s="169" t="e">
        <f t="shared" si="646"/>
        <v>#N/A</v>
      </c>
      <c r="NX95" s="169" t="e">
        <f t="shared" si="647"/>
        <v>#N/A</v>
      </c>
      <c r="NY95" s="169" t="e">
        <f t="shared" si="648"/>
        <v>#N/A</v>
      </c>
      <c r="NZ95" s="169" t="e">
        <f t="shared" si="649"/>
        <v>#N/A</v>
      </c>
      <c r="OA95" s="169" t="e">
        <f t="shared" si="650"/>
        <v>#N/A</v>
      </c>
      <c r="OB95" s="169" t="e">
        <f t="shared" si="651"/>
        <v>#N/A</v>
      </c>
      <c r="OC95" s="169" t="e">
        <f t="shared" si="652"/>
        <v>#N/A</v>
      </c>
      <c r="OD95" s="169" t="e">
        <f t="shared" si="653"/>
        <v>#N/A</v>
      </c>
      <c r="OE95" s="169" t="e">
        <f t="shared" si="654"/>
        <v>#N/A</v>
      </c>
      <c r="OF95" s="169" t="e">
        <f t="shared" si="655"/>
        <v>#N/A</v>
      </c>
      <c r="OG95" s="169" t="e">
        <f t="shared" si="656"/>
        <v>#N/A</v>
      </c>
      <c r="OH95" s="169" t="e">
        <f t="shared" si="657"/>
        <v>#N/A</v>
      </c>
      <c r="OI95" s="169" t="e">
        <f t="shared" si="658"/>
        <v>#N/A</v>
      </c>
      <c r="OJ95" s="169" t="e">
        <f t="shared" si="659"/>
        <v>#N/A</v>
      </c>
      <c r="OK95" s="169" t="e">
        <f t="shared" si="660"/>
        <v>#N/A</v>
      </c>
      <c r="OL95" s="169" t="e">
        <f t="shared" si="661"/>
        <v>#N/A</v>
      </c>
      <c r="OM95" s="169" t="e">
        <f t="shared" si="662"/>
        <v>#N/A</v>
      </c>
      <c r="ON95" s="169" t="e">
        <f t="shared" si="663"/>
        <v>#N/A</v>
      </c>
      <c r="OO95" s="169" t="e">
        <f t="shared" si="664"/>
        <v>#N/A</v>
      </c>
      <c r="OP95" s="169" t="e">
        <f t="shared" si="665"/>
        <v>#N/A</v>
      </c>
      <c r="OQ95" s="169" t="e">
        <f t="shared" si="666"/>
        <v>#N/A</v>
      </c>
      <c r="OR95" s="169" t="e">
        <f t="shared" si="667"/>
        <v>#N/A</v>
      </c>
      <c r="OS95" s="169" t="e">
        <f t="shared" si="668"/>
        <v>#N/A</v>
      </c>
      <c r="OT95" s="169" t="e">
        <f t="shared" si="669"/>
        <v>#N/A</v>
      </c>
      <c r="OU95" s="169" t="e">
        <f t="shared" si="670"/>
        <v>#N/A</v>
      </c>
      <c r="OV95" s="169" t="e">
        <f t="shared" si="671"/>
        <v>#N/A</v>
      </c>
      <c r="OW95" s="169" t="e">
        <f t="shared" si="672"/>
        <v>#N/A</v>
      </c>
      <c r="OX95" s="169" t="e">
        <f t="shared" si="673"/>
        <v>#N/A</v>
      </c>
      <c r="OY95" s="169" t="e">
        <f t="shared" si="674"/>
        <v>#N/A</v>
      </c>
      <c r="OZ95" s="169" t="e">
        <f t="shared" si="675"/>
        <v>#N/A</v>
      </c>
      <c r="PA95" s="169" t="e">
        <f t="shared" si="676"/>
        <v>#N/A</v>
      </c>
      <c r="PB95" s="169" t="e">
        <f t="shared" si="677"/>
        <v>#N/A</v>
      </c>
      <c r="PC95" s="169" t="e">
        <f t="shared" si="678"/>
        <v>#N/A</v>
      </c>
      <c r="PD95" s="169" t="e">
        <f t="shared" si="679"/>
        <v>#N/A</v>
      </c>
      <c r="PE95" s="169" t="e">
        <f t="shared" si="680"/>
        <v>#N/A</v>
      </c>
      <c r="PF95" s="169" t="e">
        <f t="shared" si="681"/>
        <v>#N/A</v>
      </c>
      <c r="PG95" s="169" t="e">
        <f t="shared" si="682"/>
        <v>#N/A</v>
      </c>
      <c r="PH95" s="169" t="e">
        <f t="shared" si="683"/>
        <v>#N/A</v>
      </c>
    </row>
    <row r="96" spans="1:424" hidden="1" x14ac:dyDescent="0.75">
      <c r="A96" s="4">
        <v>93</v>
      </c>
      <c r="B96" s="96" t="str">
        <f t="shared" si="684"/>
        <v/>
      </c>
      <c r="C96" s="95"/>
      <c r="D96" s="96" t="str">
        <f t="shared" si="685"/>
        <v/>
      </c>
      <c r="E96" s="124" t="str">
        <f t="shared" si="480"/>
        <v/>
      </c>
      <c r="F96" s="124" t="str">
        <f t="shared" si="481"/>
        <v/>
      </c>
      <c r="G96" s="73" t="str">
        <f t="shared" si="686"/>
        <v/>
      </c>
      <c r="H96" s="23"/>
      <c r="I96" s="57"/>
      <c r="J96" s="280"/>
      <c r="K96" s="74" t="str">
        <f>IF(AND(B96&gt;0,C96&gt;0,D96&gt;0),IF(ISBLANK(J96),IF(ISBLANK(H96),"",(D96-B96)*VLOOKUP(H96,VLookups!$A$4:$B$13,2,FALSE)),J96),"")</f>
        <v/>
      </c>
      <c r="L96" s="75" t="str">
        <f t="shared" si="482"/>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687"/>
        <v/>
      </c>
      <c r="W96" s="49" t="str">
        <f t="shared" si="688"/>
        <v/>
      </c>
      <c r="X96" s="49" t="str">
        <f t="shared" si="718"/>
        <v/>
      </c>
      <c r="Y96" s="49" t="str">
        <f t="shared" si="718"/>
        <v/>
      </c>
      <c r="Z96" s="49" t="str">
        <f t="shared" si="718"/>
        <v/>
      </c>
      <c r="AA96" s="49" t="str">
        <f t="shared" si="718"/>
        <v/>
      </c>
      <c r="AB96" s="49" t="str">
        <f t="shared" si="718"/>
        <v/>
      </c>
      <c r="AC96" s="49" t="str">
        <f t="shared" si="718"/>
        <v/>
      </c>
      <c r="AD96" s="49" t="str">
        <f t="shared" si="718"/>
        <v/>
      </c>
      <c r="AE96" s="49" t="str">
        <f t="shared" si="718"/>
        <v/>
      </c>
      <c r="AF96" s="49" t="str">
        <f t="shared" si="718"/>
        <v/>
      </c>
      <c r="AG96" s="49" t="str">
        <f t="shared" si="718"/>
        <v/>
      </c>
      <c r="AH96" s="49" t="str">
        <f t="shared" si="718"/>
        <v/>
      </c>
      <c r="AI96" s="49" t="str">
        <f t="shared" si="718"/>
        <v/>
      </c>
      <c r="AJ96" s="49" t="str">
        <f t="shared" si="718"/>
        <v/>
      </c>
      <c r="AK96" s="49" t="str">
        <f t="shared" si="718"/>
        <v/>
      </c>
      <c r="AL96" s="49" t="str">
        <f t="shared" si="718"/>
        <v/>
      </c>
      <c r="AM96" s="49" t="str">
        <f t="shared" si="718"/>
        <v/>
      </c>
      <c r="AN96" s="49" t="str">
        <f t="shared" si="718"/>
        <v/>
      </c>
      <c r="AO96" s="49" t="str">
        <f t="shared" si="718"/>
        <v/>
      </c>
      <c r="AP96" s="49" t="str">
        <f t="shared" si="718"/>
        <v/>
      </c>
      <c r="AQ96" s="49" t="str">
        <f t="shared" si="718"/>
        <v/>
      </c>
      <c r="AR96" s="49" t="str">
        <f t="shared" si="718"/>
        <v/>
      </c>
      <c r="AS96" s="49" t="str">
        <f t="shared" si="718"/>
        <v/>
      </c>
      <c r="AT96" s="49" t="str">
        <f t="shared" si="718"/>
        <v/>
      </c>
      <c r="AU96" s="49" t="str">
        <f t="shared" si="718"/>
        <v/>
      </c>
      <c r="AV96" s="49" t="str">
        <f t="shared" si="718"/>
        <v/>
      </c>
      <c r="AW96" s="49" t="str">
        <f t="shared" si="718"/>
        <v/>
      </c>
      <c r="AX96" s="49" t="str">
        <f t="shared" si="718"/>
        <v/>
      </c>
      <c r="AY96" s="49" t="str">
        <f t="shared" si="718"/>
        <v/>
      </c>
      <c r="AZ96" s="49" t="str">
        <f t="shared" si="718"/>
        <v/>
      </c>
      <c r="BA96" s="49" t="str">
        <f t="shared" si="718"/>
        <v/>
      </c>
      <c r="BB96" s="49" t="str">
        <f t="shared" si="718"/>
        <v/>
      </c>
      <c r="BC96" s="49" t="str">
        <f t="shared" si="718"/>
        <v/>
      </c>
      <c r="BD96" s="49" t="str">
        <f t="shared" si="718"/>
        <v/>
      </c>
      <c r="BE96" s="49" t="str">
        <f t="shared" si="718"/>
        <v/>
      </c>
      <c r="BF96" s="49" t="str">
        <f t="shared" si="718"/>
        <v/>
      </c>
      <c r="BG96" s="49" t="str">
        <f t="shared" si="718"/>
        <v/>
      </c>
      <c r="BH96" s="49" t="str">
        <f t="shared" si="718"/>
        <v/>
      </c>
      <c r="BI96" s="49" t="str">
        <f t="shared" si="718"/>
        <v/>
      </c>
      <c r="BJ96" s="49" t="str">
        <f t="shared" si="718"/>
        <v/>
      </c>
      <c r="BK96" s="49" t="str">
        <f t="shared" si="718"/>
        <v/>
      </c>
      <c r="BL96" s="49" t="str">
        <f t="shared" si="718"/>
        <v/>
      </c>
      <c r="BM96" s="49" t="str">
        <f t="shared" si="718"/>
        <v/>
      </c>
      <c r="BN96" s="49" t="str">
        <f t="shared" si="718"/>
        <v/>
      </c>
      <c r="BO96" s="49" t="str">
        <f t="shared" si="718"/>
        <v/>
      </c>
      <c r="BP96" s="49" t="str">
        <f t="shared" si="718"/>
        <v/>
      </c>
      <c r="BQ96" s="49" t="str">
        <f t="shared" si="718"/>
        <v/>
      </c>
      <c r="BR96" s="49" t="str">
        <f t="shared" si="718"/>
        <v/>
      </c>
      <c r="BS96" s="49" t="str">
        <f t="shared" si="718"/>
        <v/>
      </c>
      <c r="BT96" s="49" t="str">
        <f t="shared" si="718"/>
        <v/>
      </c>
      <c r="BU96" s="49" t="str">
        <f t="shared" si="718"/>
        <v/>
      </c>
      <c r="BV96" s="49" t="str">
        <f t="shared" si="718"/>
        <v/>
      </c>
      <c r="BW96" s="49" t="str">
        <f t="shared" si="718"/>
        <v/>
      </c>
      <c r="BX96" s="49" t="str">
        <f t="shared" si="718"/>
        <v/>
      </c>
      <c r="BY96" s="49" t="str">
        <f t="shared" si="718"/>
        <v/>
      </c>
      <c r="BZ96" s="49" t="str">
        <f t="shared" si="718"/>
        <v/>
      </c>
      <c r="CA96" s="49" t="str">
        <f t="shared" si="718"/>
        <v/>
      </c>
      <c r="CB96" s="49" t="str">
        <f t="shared" si="718"/>
        <v/>
      </c>
      <c r="CC96" s="49" t="str">
        <f t="shared" si="718"/>
        <v/>
      </c>
      <c r="CD96" s="49" t="str">
        <f t="shared" si="718"/>
        <v/>
      </c>
      <c r="CE96" s="49" t="str">
        <f t="shared" si="718"/>
        <v/>
      </c>
      <c r="CF96" s="49" t="str">
        <f t="shared" si="718"/>
        <v/>
      </c>
      <c r="CG96" s="49" t="str">
        <f t="shared" si="718"/>
        <v/>
      </c>
      <c r="CH96" s="49" t="str">
        <f t="shared" si="718"/>
        <v/>
      </c>
      <c r="CI96" s="49" t="str">
        <f t="shared" si="718"/>
        <v/>
      </c>
      <c r="CJ96" s="49" t="str">
        <f t="shared" si="716"/>
        <v/>
      </c>
      <c r="CK96" s="49" t="str">
        <f t="shared" si="716"/>
        <v/>
      </c>
      <c r="CL96" s="49" t="str">
        <f t="shared" si="716"/>
        <v/>
      </c>
      <c r="CM96" s="49" t="str">
        <f t="shared" si="716"/>
        <v/>
      </c>
      <c r="CN96" s="49" t="str">
        <f t="shared" si="716"/>
        <v/>
      </c>
      <c r="CO96" s="49" t="str">
        <f t="shared" si="716"/>
        <v/>
      </c>
      <c r="CP96" s="49" t="str">
        <f t="shared" si="716"/>
        <v/>
      </c>
      <c r="CQ96" s="49" t="str">
        <f t="shared" si="716"/>
        <v/>
      </c>
      <c r="CR96" s="49" t="str">
        <f t="shared" si="716"/>
        <v/>
      </c>
      <c r="CS96" s="49" t="str">
        <f t="shared" si="716"/>
        <v/>
      </c>
      <c r="CT96" s="49" t="str">
        <f t="shared" si="716"/>
        <v/>
      </c>
      <c r="CU96" s="49" t="str">
        <f t="shared" si="716"/>
        <v/>
      </c>
      <c r="CV96" s="49" t="str">
        <f t="shared" si="716"/>
        <v/>
      </c>
      <c r="CW96" s="49" t="str">
        <f t="shared" si="716"/>
        <v/>
      </c>
      <c r="CX96" s="49" t="str">
        <f t="shared" si="716"/>
        <v/>
      </c>
      <c r="CY96" s="49" t="str">
        <f t="shared" si="716"/>
        <v/>
      </c>
      <c r="CZ96" s="49" t="str">
        <f t="shared" si="716"/>
        <v/>
      </c>
      <c r="DA96" s="49" t="str">
        <f t="shared" si="716"/>
        <v/>
      </c>
      <c r="DB96" s="49" t="str">
        <f t="shared" si="716"/>
        <v/>
      </c>
      <c r="DC96" s="49" t="str">
        <f t="shared" si="716"/>
        <v/>
      </c>
      <c r="DD96" s="49" t="str">
        <f t="shared" si="716"/>
        <v/>
      </c>
      <c r="DE96" s="49" t="str">
        <f t="shared" si="716"/>
        <v/>
      </c>
      <c r="DF96" s="49" t="str">
        <f t="shared" si="716"/>
        <v/>
      </c>
      <c r="DG96" s="49" t="str">
        <f t="shared" si="716"/>
        <v/>
      </c>
      <c r="DH96" s="49" t="str">
        <f t="shared" si="716"/>
        <v/>
      </c>
      <c r="DI96" s="49" t="str">
        <f t="shared" si="716"/>
        <v/>
      </c>
      <c r="DJ96" s="49" t="str">
        <f t="shared" si="716"/>
        <v/>
      </c>
      <c r="DK96" s="49" t="str">
        <f t="shared" si="716"/>
        <v/>
      </c>
      <c r="DL96" s="49" t="str">
        <f t="shared" si="716"/>
        <v/>
      </c>
      <c r="DM96" s="49" t="str">
        <f t="shared" si="716"/>
        <v/>
      </c>
      <c r="DN96" s="49" t="str">
        <f t="shared" si="716"/>
        <v/>
      </c>
      <c r="DO96" s="49" t="str">
        <f t="shared" si="716"/>
        <v/>
      </c>
      <c r="DP96" s="49" t="str">
        <f t="shared" si="716"/>
        <v/>
      </c>
      <c r="DQ96" s="49" t="str">
        <f t="shared" si="716"/>
        <v/>
      </c>
      <c r="DR96" s="49" t="str">
        <f t="shared" si="716"/>
        <v/>
      </c>
      <c r="DS96" s="183" t="str">
        <f t="shared" si="690"/>
        <v/>
      </c>
      <c r="DT96" s="49" t="str">
        <f t="shared" si="691"/>
        <v/>
      </c>
      <c r="DU96" s="49" t="str">
        <f t="shared" si="719"/>
        <v/>
      </c>
      <c r="DV96" s="49" t="str">
        <f t="shared" si="719"/>
        <v/>
      </c>
      <c r="DW96" s="49" t="str">
        <f t="shared" si="719"/>
        <v/>
      </c>
      <c r="DX96" s="49" t="str">
        <f t="shared" si="719"/>
        <v/>
      </c>
      <c r="DY96" s="49" t="str">
        <f t="shared" si="719"/>
        <v/>
      </c>
      <c r="DZ96" s="49" t="str">
        <f t="shared" si="719"/>
        <v/>
      </c>
      <c r="EA96" s="49" t="str">
        <f t="shared" si="719"/>
        <v/>
      </c>
      <c r="EB96" s="49" t="str">
        <f t="shared" si="719"/>
        <v/>
      </c>
      <c r="EC96" s="49" t="str">
        <f t="shared" si="719"/>
        <v/>
      </c>
      <c r="ED96" s="49" t="str">
        <f t="shared" si="719"/>
        <v/>
      </c>
      <c r="EE96" s="49" t="str">
        <f t="shared" si="719"/>
        <v/>
      </c>
      <c r="EF96" s="49" t="str">
        <f t="shared" si="719"/>
        <v/>
      </c>
      <c r="EG96" s="49" t="str">
        <f t="shared" si="719"/>
        <v/>
      </c>
      <c r="EH96" s="49" t="str">
        <f t="shared" si="719"/>
        <v/>
      </c>
      <c r="EI96" s="49" t="str">
        <f t="shared" si="719"/>
        <v/>
      </c>
      <c r="EJ96" s="49" t="str">
        <f t="shared" si="719"/>
        <v/>
      </c>
      <c r="EK96" s="49" t="str">
        <f t="shared" si="719"/>
        <v/>
      </c>
      <c r="EL96" s="49" t="str">
        <f t="shared" si="719"/>
        <v/>
      </c>
      <c r="EM96" s="49" t="str">
        <f t="shared" si="719"/>
        <v/>
      </c>
      <c r="EN96" s="49" t="str">
        <f t="shared" si="719"/>
        <v/>
      </c>
      <c r="EO96" s="49" t="str">
        <f t="shared" si="719"/>
        <v/>
      </c>
      <c r="EP96" s="49" t="str">
        <f t="shared" si="719"/>
        <v/>
      </c>
      <c r="EQ96" s="49" t="str">
        <f t="shared" si="719"/>
        <v/>
      </c>
      <c r="ER96" s="49" t="str">
        <f t="shared" si="719"/>
        <v/>
      </c>
      <c r="ES96" s="49" t="str">
        <f t="shared" si="719"/>
        <v/>
      </c>
      <c r="ET96" s="49" t="str">
        <f t="shared" si="719"/>
        <v/>
      </c>
      <c r="EU96" s="49" t="str">
        <f t="shared" si="719"/>
        <v/>
      </c>
      <c r="EV96" s="49" t="str">
        <f t="shared" si="719"/>
        <v/>
      </c>
      <c r="EW96" s="49" t="str">
        <f t="shared" si="719"/>
        <v/>
      </c>
      <c r="EX96" s="49" t="str">
        <f t="shared" si="719"/>
        <v/>
      </c>
      <c r="EY96" s="49" t="str">
        <f t="shared" si="719"/>
        <v/>
      </c>
      <c r="EZ96" s="49" t="str">
        <f t="shared" si="719"/>
        <v/>
      </c>
      <c r="FA96" s="49" t="str">
        <f t="shared" si="719"/>
        <v/>
      </c>
      <c r="FB96" s="49" t="str">
        <f t="shared" si="719"/>
        <v/>
      </c>
      <c r="FC96" s="49" t="str">
        <f t="shared" si="719"/>
        <v/>
      </c>
      <c r="FD96" s="49" t="str">
        <f t="shared" si="719"/>
        <v/>
      </c>
      <c r="FE96" s="49" t="str">
        <f t="shared" si="719"/>
        <v/>
      </c>
      <c r="FF96" s="49" t="str">
        <f t="shared" si="719"/>
        <v/>
      </c>
      <c r="FG96" s="49" t="str">
        <f t="shared" si="719"/>
        <v/>
      </c>
      <c r="FH96" s="49" t="str">
        <f t="shared" si="719"/>
        <v/>
      </c>
      <c r="FI96" s="49" t="str">
        <f t="shared" si="719"/>
        <v/>
      </c>
      <c r="FJ96" s="49" t="str">
        <f t="shared" si="719"/>
        <v/>
      </c>
      <c r="FK96" s="49" t="str">
        <f t="shared" si="719"/>
        <v/>
      </c>
      <c r="FL96" s="49" t="str">
        <f t="shared" si="719"/>
        <v/>
      </c>
      <c r="FM96" s="49" t="str">
        <f t="shared" si="719"/>
        <v/>
      </c>
      <c r="FN96" s="49" t="str">
        <f t="shared" si="719"/>
        <v/>
      </c>
      <c r="FO96" s="49" t="str">
        <f t="shared" si="719"/>
        <v/>
      </c>
      <c r="FP96" s="49" t="str">
        <f t="shared" si="719"/>
        <v/>
      </c>
      <c r="FQ96" s="49" t="str">
        <f t="shared" si="719"/>
        <v/>
      </c>
      <c r="FR96" s="49" t="str">
        <f t="shared" si="719"/>
        <v/>
      </c>
      <c r="FS96" s="49" t="str">
        <f t="shared" si="719"/>
        <v/>
      </c>
      <c r="FT96" s="49" t="str">
        <f t="shared" si="719"/>
        <v/>
      </c>
      <c r="FU96" s="49" t="str">
        <f t="shared" si="719"/>
        <v/>
      </c>
      <c r="FV96" s="49" t="str">
        <f t="shared" si="719"/>
        <v/>
      </c>
      <c r="FW96" s="49" t="str">
        <f t="shared" si="719"/>
        <v/>
      </c>
      <c r="FX96" s="49" t="str">
        <f t="shared" si="719"/>
        <v/>
      </c>
      <c r="FY96" s="49" t="str">
        <f t="shared" si="719"/>
        <v/>
      </c>
      <c r="FZ96" s="49" t="str">
        <f t="shared" si="719"/>
        <v/>
      </c>
      <c r="GA96" s="49" t="str">
        <f t="shared" si="719"/>
        <v/>
      </c>
      <c r="GB96" s="49" t="str">
        <f t="shared" si="719"/>
        <v/>
      </c>
      <c r="GC96" s="49" t="str">
        <f t="shared" si="719"/>
        <v/>
      </c>
      <c r="GD96" s="49" t="str">
        <f t="shared" si="719"/>
        <v/>
      </c>
      <c r="GE96" s="49" t="str">
        <f t="shared" si="719"/>
        <v/>
      </c>
      <c r="GF96" s="49" t="str">
        <f t="shared" si="719"/>
        <v/>
      </c>
      <c r="GG96" s="49" t="str">
        <f t="shared" si="717"/>
        <v/>
      </c>
      <c r="GH96" s="49" t="str">
        <f t="shared" si="717"/>
        <v/>
      </c>
      <c r="GI96" s="49" t="str">
        <f t="shared" si="717"/>
        <v/>
      </c>
      <c r="GJ96" s="49" t="str">
        <f t="shared" si="717"/>
        <v/>
      </c>
      <c r="GK96" s="49" t="str">
        <f t="shared" si="717"/>
        <v/>
      </c>
      <c r="GL96" s="49" t="str">
        <f t="shared" si="717"/>
        <v/>
      </c>
      <c r="GM96" s="49" t="str">
        <f t="shared" si="717"/>
        <v/>
      </c>
      <c r="GN96" s="49" t="str">
        <f t="shared" si="717"/>
        <v/>
      </c>
      <c r="GO96" s="49" t="str">
        <f t="shared" si="717"/>
        <v/>
      </c>
      <c r="GP96" s="49" t="str">
        <f t="shared" si="717"/>
        <v/>
      </c>
      <c r="GQ96" s="49" t="str">
        <f t="shared" si="717"/>
        <v/>
      </c>
      <c r="GR96" s="49" t="str">
        <f t="shared" si="717"/>
        <v/>
      </c>
      <c r="GS96" s="49" t="str">
        <f t="shared" si="717"/>
        <v/>
      </c>
      <c r="GT96" s="49" t="str">
        <f t="shared" si="717"/>
        <v/>
      </c>
      <c r="GU96" s="49" t="str">
        <f t="shared" si="717"/>
        <v/>
      </c>
      <c r="GV96" s="49" t="str">
        <f t="shared" si="717"/>
        <v/>
      </c>
      <c r="GW96" s="49" t="str">
        <f t="shared" si="717"/>
        <v/>
      </c>
      <c r="GX96" s="49" t="str">
        <f t="shared" si="717"/>
        <v/>
      </c>
      <c r="GY96" s="49" t="str">
        <f t="shared" si="717"/>
        <v/>
      </c>
      <c r="GZ96" s="49" t="str">
        <f t="shared" si="717"/>
        <v/>
      </c>
      <c r="HA96" s="49" t="str">
        <f t="shared" si="717"/>
        <v/>
      </c>
      <c r="HB96" s="49" t="str">
        <f t="shared" si="717"/>
        <v/>
      </c>
      <c r="HC96" s="49" t="str">
        <f t="shared" si="717"/>
        <v/>
      </c>
      <c r="HD96" s="49" t="str">
        <f t="shared" si="717"/>
        <v/>
      </c>
      <c r="HE96" s="49" t="str">
        <f t="shared" si="717"/>
        <v/>
      </c>
      <c r="HF96" s="49" t="str">
        <f t="shared" si="717"/>
        <v/>
      </c>
      <c r="HG96" s="49" t="str">
        <f t="shared" si="717"/>
        <v/>
      </c>
      <c r="HH96" s="49" t="str">
        <f t="shared" si="717"/>
        <v/>
      </c>
      <c r="HI96" s="49" t="str">
        <f t="shared" si="717"/>
        <v/>
      </c>
      <c r="HJ96" s="49" t="str">
        <f t="shared" si="717"/>
        <v/>
      </c>
      <c r="HK96" s="49" t="str">
        <f t="shared" si="717"/>
        <v/>
      </c>
      <c r="HL96" s="49" t="str">
        <f t="shared" si="717"/>
        <v/>
      </c>
      <c r="HM96" s="49" t="str">
        <f t="shared" si="717"/>
        <v/>
      </c>
      <c r="HN96" s="49" t="str">
        <f t="shared" si="717"/>
        <v/>
      </c>
      <c r="HO96" s="49" t="str">
        <f t="shared" si="717"/>
        <v/>
      </c>
      <c r="HP96" s="169" t="e">
        <f t="shared" si="483"/>
        <v>#N/A</v>
      </c>
      <c r="HQ96" s="169" t="e">
        <f t="shared" si="484"/>
        <v>#N/A</v>
      </c>
      <c r="HR96" s="169" t="e">
        <f t="shared" si="485"/>
        <v>#N/A</v>
      </c>
      <c r="HS96" s="169" t="e">
        <f t="shared" si="486"/>
        <v>#N/A</v>
      </c>
      <c r="HT96" s="169" t="e">
        <f t="shared" si="487"/>
        <v>#N/A</v>
      </c>
      <c r="HU96" s="169" t="e">
        <f t="shared" si="488"/>
        <v>#N/A</v>
      </c>
      <c r="HV96" s="169" t="e">
        <f t="shared" si="489"/>
        <v>#N/A</v>
      </c>
      <c r="HW96" s="169" t="e">
        <f t="shared" si="490"/>
        <v>#N/A</v>
      </c>
      <c r="HX96" s="169" t="e">
        <f t="shared" si="491"/>
        <v>#N/A</v>
      </c>
      <c r="HY96" s="169" t="e">
        <f t="shared" si="492"/>
        <v>#N/A</v>
      </c>
      <c r="HZ96" s="169" t="e">
        <f t="shared" si="493"/>
        <v>#N/A</v>
      </c>
      <c r="IA96" s="169" t="e">
        <f t="shared" si="494"/>
        <v>#N/A</v>
      </c>
      <c r="IB96" s="169" t="e">
        <f t="shared" si="495"/>
        <v>#N/A</v>
      </c>
      <c r="IC96" s="169" t="e">
        <f t="shared" si="496"/>
        <v>#N/A</v>
      </c>
      <c r="ID96" s="169" t="e">
        <f t="shared" si="497"/>
        <v>#N/A</v>
      </c>
      <c r="IE96" s="169" t="e">
        <f t="shared" si="498"/>
        <v>#N/A</v>
      </c>
      <c r="IF96" s="169" t="e">
        <f t="shared" si="499"/>
        <v>#N/A</v>
      </c>
      <c r="IG96" s="169" t="e">
        <f t="shared" si="500"/>
        <v>#N/A</v>
      </c>
      <c r="IH96" s="169" t="e">
        <f t="shared" si="501"/>
        <v>#N/A</v>
      </c>
      <c r="II96" s="169" t="e">
        <f t="shared" si="502"/>
        <v>#N/A</v>
      </c>
      <c r="IJ96" s="169" t="e">
        <f t="shared" si="503"/>
        <v>#N/A</v>
      </c>
      <c r="IK96" s="169" t="e">
        <f t="shared" si="504"/>
        <v>#N/A</v>
      </c>
      <c r="IL96" s="169" t="e">
        <f t="shared" si="505"/>
        <v>#N/A</v>
      </c>
      <c r="IM96" s="169" t="e">
        <f t="shared" si="506"/>
        <v>#N/A</v>
      </c>
      <c r="IN96" s="169" t="e">
        <f t="shared" si="507"/>
        <v>#N/A</v>
      </c>
      <c r="IO96" s="169" t="e">
        <f t="shared" si="508"/>
        <v>#N/A</v>
      </c>
      <c r="IP96" s="169" t="e">
        <f t="shared" si="509"/>
        <v>#N/A</v>
      </c>
      <c r="IQ96" s="169" t="e">
        <f t="shared" si="510"/>
        <v>#N/A</v>
      </c>
      <c r="IR96" s="169" t="e">
        <f t="shared" si="511"/>
        <v>#N/A</v>
      </c>
      <c r="IS96" s="169" t="e">
        <f t="shared" si="512"/>
        <v>#N/A</v>
      </c>
      <c r="IT96" s="169" t="e">
        <f t="shared" si="513"/>
        <v>#N/A</v>
      </c>
      <c r="IU96" s="169" t="e">
        <f t="shared" si="514"/>
        <v>#N/A</v>
      </c>
      <c r="IV96" s="169" t="e">
        <f t="shared" si="515"/>
        <v>#N/A</v>
      </c>
      <c r="IW96" s="169" t="e">
        <f t="shared" si="516"/>
        <v>#N/A</v>
      </c>
      <c r="IX96" s="169" t="e">
        <f t="shared" si="517"/>
        <v>#N/A</v>
      </c>
      <c r="IY96" s="169" t="e">
        <f t="shared" si="518"/>
        <v>#N/A</v>
      </c>
      <c r="IZ96" s="169" t="e">
        <f t="shared" si="519"/>
        <v>#N/A</v>
      </c>
      <c r="JA96" s="169" t="e">
        <f t="shared" si="520"/>
        <v>#N/A</v>
      </c>
      <c r="JB96" s="169" t="e">
        <f t="shared" si="521"/>
        <v>#N/A</v>
      </c>
      <c r="JC96" s="169" t="e">
        <f t="shared" si="522"/>
        <v>#N/A</v>
      </c>
      <c r="JD96" s="169" t="e">
        <f t="shared" si="523"/>
        <v>#N/A</v>
      </c>
      <c r="JE96" s="169" t="e">
        <f t="shared" si="524"/>
        <v>#N/A</v>
      </c>
      <c r="JF96" s="169" t="e">
        <f t="shared" si="525"/>
        <v>#N/A</v>
      </c>
      <c r="JG96" s="169" t="e">
        <f t="shared" si="526"/>
        <v>#N/A</v>
      </c>
      <c r="JH96" s="169" t="e">
        <f t="shared" si="527"/>
        <v>#N/A</v>
      </c>
      <c r="JI96" s="169" t="e">
        <f t="shared" si="528"/>
        <v>#N/A</v>
      </c>
      <c r="JJ96" s="169" t="e">
        <f t="shared" si="529"/>
        <v>#N/A</v>
      </c>
      <c r="JK96" s="169" t="e">
        <f t="shared" si="530"/>
        <v>#N/A</v>
      </c>
      <c r="JL96" s="169" t="e">
        <f t="shared" si="531"/>
        <v>#N/A</v>
      </c>
      <c r="JM96" s="169" t="e">
        <f t="shared" si="532"/>
        <v>#N/A</v>
      </c>
      <c r="JN96" s="169" t="e">
        <f t="shared" si="533"/>
        <v>#N/A</v>
      </c>
      <c r="JO96" s="169" t="e">
        <f t="shared" si="534"/>
        <v>#N/A</v>
      </c>
      <c r="JP96" s="169" t="e">
        <f t="shared" si="535"/>
        <v>#N/A</v>
      </c>
      <c r="JQ96" s="169" t="e">
        <f t="shared" si="536"/>
        <v>#N/A</v>
      </c>
      <c r="JR96" s="169" t="e">
        <f t="shared" si="537"/>
        <v>#N/A</v>
      </c>
      <c r="JS96" s="169" t="e">
        <f t="shared" si="538"/>
        <v>#N/A</v>
      </c>
      <c r="JT96" s="169" t="e">
        <f t="shared" si="539"/>
        <v>#N/A</v>
      </c>
      <c r="JU96" s="169" t="e">
        <f t="shared" si="540"/>
        <v>#N/A</v>
      </c>
      <c r="JV96" s="169" t="e">
        <f t="shared" si="541"/>
        <v>#N/A</v>
      </c>
      <c r="JW96" s="169" t="e">
        <f t="shared" si="542"/>
        <v>#N/A</v>
      </c>
      <c r="JX96" s="169" t="e">
        <f t="shared" si="543"/>
        <v>#N/A</v>
      </c>
      <c r="JY96" s="169" t="e">
        <f t="shared" si="544"/>
        <v>#N/A</v>
      </c>
      <c r="JZ96" s="169" t="e">
        <f t="shared" si="545"/>
        <v>#N/A</v>
      </c>
      <c r="KA96" s="169" t="e">
        <f t="shared" si="546"/>
        <v>#N/A</v>
      </c>
      <c r="KB96" s="169" t="e">
        <f t="shared" si="547"/>
        <v>#N/A</v>
      </c>
      <c r="KC96" s="169" t="e">
        <f t="shared" si="548"/>
        <v>#N/A</v>
      </c>
      <c r="KD96" s="169" t="e">
        <f t="shared" si="549"/>
        <v>#N/A</v>
      </c>
      <c r="KE96" s="169" t="e">
        <f t="shared" si="550"/>
        <v>#N/A</v>
      </c>
      <c r="KF96" s="169" t="e">
        <f t="shared" si="551"/>
        <v>#N/A</v>
      </c>
      <c r="KG96" s="169" t="e">
        <f t="shared" si="552"/>
        <v>#N/A</v>
      </c>
      <c r="KH96" s="169" t="e">
        <f t="shared" si="553"/>
        <v>#N/A</v>
      </c>
      <c r="KI96" s="169" t="e">
        <f t="shared" si="554"/>
        <v>#N/A</v>
      </c>
      <c r="KJ96" s="169" t="e">
        <f t="shared" si="555"/>
        <v>#N/A</v>
      </c>
      <c r="KK96" s="169" t="e">
        <f t="shared" si="556"/>
        <v>#N/A</v>
      </c>
      <c r="KL96" s="169" t="e">
        <f t="shared" si="557"/>
        <v>#N/A</v>
      </c>
      <c r="KM96" s="169" t="e">
        <f t="shared" si="558"/>
        <v>#N/A</v>
      </c>
      <c r="KN96" s="169" t="e">
        <f t="shared" si="559"/>
        <v>#N/A</v>
      </c>
      <c r="KO96" s="169" t="e">
        <f t="shared" si="560"/>
        <v>#N/A</v>
      </c>
      <c r="KP96" s="169" t="e">
        <f t="shared" si="561"/>
        <v>#N/A</v>
      </c>
      <c r="KQ96" s="169" t="e">
        <f t="shared" si="562"/>
        <v>#N/A</v>
      </c>
      <c r="KR96" s="169" t="e">
        <f t="shared" si="563"/>
        <v>#N/A</v>
      </c>
      <c r="KS96" s="169" t="e">
        <f t="shared" si="564"/>
        <v>#N/A</v>
      </c>
      <c r="KT96" s="169" t="e">
        <f t="shared" si="565"/>
        <v>#N/A</v>
      </c>
      <c r="KU96" s="169" t="e">
        <f t="shared" si="566"/>
        <v>#N/A</v>
      </c>
      <c r="KV96" s="169" t="e">
        <f t="shared" si="567"/>
        <v>#N/A</v>
      </c>
      <c r="KW96" s="169" t="e">
        <f t="shared" si="568"/>
        <v>#N/A</v>
      </c>
      <c r="KX96" s="169" t="e">
        <f t="shared" si="569"/>
        <v>#N/A</v>
      </c>
      <c r="KY96" s="169" t="e">
        <f t="shared" si="570"/>
        <v>#N/A</v>
      </c>
      <c r="KZ96" s="169" t="e">
        <f t="shared" si="571"/>
        <v>#N/A</v>
      </c>
      <c r="LA96" s="169" t="e">
        <f t="shared" si="572"/>
        <v>#N/A</v>
      </c>
      <c r="LB96" s="169" t="e">
        <f t="shared" si="573"/>
        <v>#N/A</v>
      </c>
      <c r="LC96" s="169" t="e">
        <f t="shared" si="574"/>
        <v>#N/A</v>
      </c>
      <c r="LD96" s="169" t="e">
        <f t="shared" si="575"/>
        <v>#N/A</v>
      </c>
      <c r="LE96" s="169" t="e">
        <f t="shared" si="576"/>
        <v>#N/A</v>
      </c>
      <c r="LF96" s="169" t="e">
        <f t="shared" si="577"/>
        <v>#N/A</v>
      </c>
      <c r="LG96" s="169" t="e">
        <f t="shared" si="578"/>
        <v>#N/A</v>
      </c>
      <c r="LH96" s="169" t="e">
        <f t="shared" si="579"/>
        <v>#N/A</v>
      </c>
      <c r="LI96" s="169" t="e">
        <f t="shared" si="580"/>
        <v>#N/A</v>
      </c>
      <c r="LJ96" s="169" t="e">
        <f t="shared" si="581"/>
        <v>#N/A</v>
      </c>
      <c r="LK96" s="169" t="e">
        <f t="shared" si="582"/>
        <v>#N/A</v>
      </c>
      <c r="LL96" s="169" t="e">
        <f t="shared" si="583"/>
        <v>#N/A</v>
      </c>
      <c r="LM96" s="169" t="e">
        <f t="shared" si="584"/>
        <v>#N/A</v>
      </c>
      <c r="LN96" s="169" t="e">
        <f t="shared" si="585"/>
        <v>#N/A</v>
      </c>
      <c r="LO96" s="169" t="e">
        <f t="shared" si="586"/>
        <v>#N/A</v>
      </c>
      <c r="LP96" s="169" t="e">
        <f t="shared" si="587"/>
        <v>#N/A</v>
      </c>
      <c r="LQ96" s="169" t="e">
        <f t="shared" si="588"/>
        <v>#N/A</v>
      </c>
      <c r="LR96" s="169" t="e">
        <f t="shared" si="589"/>
        <v>#N/A</v>
      </c>
      <c r="LS96" s="169" t="e">
        <f t="shared" si="590"/>
        <v>#N/A</v>
      </c>
      <c r="LT96" s="169" t="e">
        <f t="shared" si="591"/>
        <v>#N/A</v>
      </c>
      <c r="LU96" s="169" t="e">
        <f t="shared" si="592"/>
        <v>#N/A</v>
      </c>
      <c r="LV96" s="169" t="e">
        <f t="shared" si="593"/>
        <v>#N/A</v>
      </c>
      <c r="LW96" s="169" t="e">
        <f t="shared" si="594"/>
        <v>#N/A</v>
      </c>
      <c r="LX96" s="169" t="e">
        <f t="shared" si="595"/>
        <v>#N/A</v>
      </c>
      <c r="LY96" s="169" t="e">
        <f t="shared" si="596"/>
        <v>#N/A</v>
      </c>
      <c r="LZ96" s="169" t="e">
        <f t="shared" si="597"/>
        <v>#N/A</v>
      </c>
      <c r="MA96" s="169" t="e">
        <f t="shared" si="598"/>
        <v>#N/A</v>
      </c>
      <c r="MB96" s="169" t="e">
        <f t="shared" si="599"/>
        <v>#N/A</v>
      </c>
      <c r="MC96" s="169" t="e">
        <f t="shared" si="600"/>
        <v>#N/A</v>
      </c>
      <c r="MD96" s="169" t="e">
        <f t="shared" si="601"/>
        <v>#N/A</v>
      </c>
      <c r="ME96" s="169" t="e">
        <f t="shared" si="602"/>
        <v>#N/A</v>
      </c>
      <c r="MF96" s="169" t="e">
        <f t="shared" si="603"/>
        <v>#N/A</v>
      </c>
      <c r="MG96" s="169" t="e">
        <f t="shared" si="604"/>
        <v>#N/A</v>
      </c>
      <c r="MH96" s="169" t="e">
        <f t="shared" si="605"/>
        <v>#N/A</v>
      </c>
      <c r="MI96" s="169" t="e">
        <f t="shared" si="606"/>
        <v>#N/A</v>
      </c>
      <c r="MJ96" s="169" t="e">
        <f t="shared" si="607"/>
        <v>#N/A</v>
      </c>
      <c r="MK96" s="169" t="e">
        <f t="shared" si="608"/>
        <v>#N/A</v>
      </c>
      <c r="ML96" s="169" t="e">
        <f t="shared" si="609"/>
        <v>#N/A</v>
      </c>
      <c r="MM96" s="169" t="e">
        <f t="shared" si="610"/>
        <v>#N/A</v>
      </c>
      <c r="MN96" s="169" t="e">
        <f t="shared" si="611"/>
        <v>#N/A</v>
      </c>
      <c r="MO96" s="169" t="e">
        <f t="shared" si="612"/>
        <v>#N/A</v>
      </c>
      <c r="MP96" s="169" t="e">
        <f t="shared" si="613"/>
        <v>#N/A</v>
      </c>
      <c r="MQ96" s="169" t="e">
        <f t="shared" si="614"/>
        <v>#N/A</v>
      </c>
      <c r="MR96" s="169" t="e">
        <f t="shared" si="615"/>
        <v>#N/A</v>
      </c>
      <c r="MS96" s="169" t="e">
        <f t="shared" si="616"/>
        <v>#N/A</v>
      </c>
      <c r="MT96" s="169" t="e">
        <f t="shared" si="617"/>
        <v>#N/A</v>
      </c>
      <c r="MU96" s="169" t="e">
        <f t="shared" si="618"/>
        <v>#N/A</v>
      </c>
      <c r="MV96" s="169" t="e">
        <f t="shared" si="619"/>
        <v>#N/A</v>
      </c>
      <c r="MW96" s="169" t="e">
        <f t="shared" si="620"/>
        <v>#N/A</v>
      </c>
      <c r="MX96" s="169" t="e">
        <f t="shared" si="621"/>
        <v>#N/A</v>
      </c>
      <c r="MY96" s="169" t="e">
        <f t="shared" si="622"/>
        <v>#N/A</v>
      </c>
      <c r="MZ96" s="169" t="e">
        <f t="shared" si="623"/>
        <v>#N/A</v>
      </c>
      <c r="NA96" s="169" t="e">
        <f t="shared" si="624"/>
        <v>#N/A</v>
      </c>
      <c r="NB96" s="169" t="e">
        <f t="shared" si="625"/>
        <v>#N/A</v>
      </c>
      <c r="NC96" s="169" t="e">
        <f t="shared" si="626"/>
        <v>#N/A</v>
      </c>
      <c r="ND96" s="169" t="e">
        <f t="shared" si="627"/>
        <v>#N/A</v>
      </c>
      <c r="NE96" s="169" t="e">
        <f t="shared" si="628"/>
        <v>#N/A</v>
      </c>
      <c r="NF96" s="169" t="e">
        <f t="shared" si="629"/>
        <v>#N/A</v>
      </c>
      <c r="NG96" s="169" t="e">
        <f t="shared" si="630"/>
        <v>#N/A</v>
      </c>
      <c r="NH96" s="169" t="e">
        <f t="shared" si="631"/>
        <v>#N/A</v>
      </c>
      <c r="NI96" s="169" t="e">
        <f t="shared" si="632"/>
        <v>#N/A</v>
      </c>
      <c r="NJ96" s="169" t="e">
        <f t="shared" si="633"/>
        <v>#N/A</v>
      </c>
      <c r="NK96" s="169" t="e">
        <f t="shared" si="634"/>
        <v>#N/A</v>
      </c>
      <c r="NL96" s="169" t="e">
        <f t="shared" si="635"/>
        <v>#N/A</v>
      </c>
      <c r="NM96" s="169" t="e">
        <f t="shared" si="636"/>
        <v>#N/A</v>
      </c>
      <c r="NN96" s="169" t="e">
        <f t="shared" si="637"/>
        <v>#N/A</v>
      </c>
      <c r="NO96" s="169" t="e">
        <f t="shared" si="638"/>
        <v>#N/A</v>
      </c>
      <c r="NP96" s="169" t="e">
        <f t="shared" si="639"/>
        <v>#N/A</v>
      </c>
      <c r="NQ96" s="169" t="e">
        <f t="shared" si="640"/>
        <v>#N/A</v>
      </c>
      <c r="NR96" s="169" t="e">
        <f t="shared" si="641"/>
        <v>#N/A</v>
      </c>
      <c r="NS96" s="169" t="e">
        <f t="shared" si="642"/>
        <v>#N/A</v>
      </c>
      <c r="NT96" s="169" t="e">
        <f t="shared" si="643"/>
        <v>#N/A</v>
      </c>
      <c r="NU96" s="169" t="e">
        <f t="shared" si="644"/>
        <v>#N/A</v>
      </c>
      <c r="NV96" s="169" t="e">
        <f t="shared" si="645"/>
        <v>#N/A</v>
      </c>
      <c r="NW96" s="169" t="e">
        <f t="shared" si="646"/>
        <v>#N/A</v>
      </c>
      <c r="NX96" s="169" t="e">
        <f t="shared" si="647"/>
        <v>#N/A</v>
      </c>
      <c r="NY96" s="169" t="e">
        <f t="shared" si="648"/>
        <v>#N/A</v>
      </c>
      <c r="NZ96" s="169" t="e">
        <f t="shared" si="649"/>
        <v>#N/A</v>
      </c>
      <c r="OA96" s="169" t="e">
        <f t="shared" si="650"/>
        <v>#N/A</v>
      </c>
      <c r="OB96" s="169" t="e">
        <f t="shared" si="651"/>
        <v>#N/A</v>
      </c>
      <c r="OC96" s="169" t="e">
        <f t="shared" si="652"/>
        <v>#N/A</v>
      </c>
      <c r="OD96" s="169" t="e">
        <f t="shared" si="653"/>
        <v>#N/A</v>
      </c>
      <c r="OE96" s="169" t="e">
        <f t="shared" si="654"/>
        <v>#N/A</v>
      </c>
      <c r="OF96" s="169" t="e">
        <f t="shared" si="655"/>
        <v>#N/A</v>
      </c>
      <c r="OG96" s="169" t="e">
        <f t="shared" si="656"/>
        <v>#N/A</v>
      </c>
      <c r="OH96" s="169" t="e">
        <f t="shared" si="657"/>
        <v>#N/A</v>
      </c>
      <c r="OI96" s="169" t="e">
        <f t="shared" si="658"/>
        <v>#N/A</v>
      </c>
      <c r="OJ96" s="169" t="e">
        <f t="shared" si="659"/>
        <v>#N/A</v>
      </c>
      <c r="OK96" s="169" t="e">
        <f t="shared" si="660"/>
        <v>#N/A</v>
      </c>
      <c r="OL96" s="169" t="e">
        <f t="shared" si="661"/>
        <v>#N/A</v>
      </c>
      <c r="OM96" s="169" t="e">
        <f t="shared" si="662"/>
        <v>#N/A</v>
      </c>
      <c r="ON96" s="169" t="e">
        <f t="shared" si="663"/>
        <v>#N/A</v>
      </c>
      <c r="OO96" s="169" t="e">
        <f t="shared" si="664"/>
        <v>#N/A</v>
      </c>
      <c r="OP96" s="169" t="e">
        <f t="shared" si="665"/>
        <v>#N/A</v>
      </c>
      <c r="OQ96" s="169" t="e">
        <f t="shared" si="666"/>
        <v>#N/A</v>
      </c>
      <c r="OR96" s="169" t="e">
        <f t="shared" si="667"/>
        <v>#N/A</v>
      </c>
      <c r="OS96" s="169" t="e">
        <f t="shared" si="668"/>
        <v>#N/A</v>
      </c>
      <c r="OT96" s="169" t="e">
        <f t="shared" si="669"/>
        <v>#N/A</v>
      </c>
      <c r="OU96" s="169" t="e">
        <f t="shared" si="670"/>
        <v>#N/A</v>
      </c>
      <c r="OV96" s="169" t="e">
        <f t="shared" si="671"/>
        <v>#N/A</v>
      </c>
      <c r="OW96" s="169" t="e">
        <f t="shared" si="672"/>
        <v>#N/A</v>
      </c>
      <c r="OX96" s="169" t="e">
        <f t="shared" si="673"/>
        <v>#N/A</v>
      </c>
      <c r="OY96" s="169" t="e">
        <f t="shared" si="674"/>
        <v>#N/A</v>
      </c>
      <c r="OZ96" s="169" t="e">
        <f t="shared" si="675"/>
        <v>#N/A</v>
      </c>
      <c r="PA96" s="169" t="e">
        <f t="shared" si="676"/>
        <v>#N/A</v>
      </c>
      <c r="PB96" s="169" t="e">
        <f t="shared" si="677"/>
        <v>#N/A</v>
      </c>
      <c r="PC96" s="169" t="e">
        <f t="shared" si="678"/>
        <v>#N/A</v>
      </c>
      <c r="PD96" s="169" t="e">
        <f t="shared" si="679"/>
        <v>#N/A</v>
      </c>
      <c r="PE96" s="169" t="e">
        <f t="shared" si="680"/>
        <v>#N/A</v>
      </c>
      <c r="PF96" s="169" t="e">
        <f t="shared" si="681"/>
        <v>#N/A</v>
      </c>
      <c r="PG96" s="169" t="e">
        <f t="shared" si="682"/>
        <v>#N/A</v>
      </c>
      <c r="PH96" s="169" t="e">
        <f t="shared" si="683"/>
        <v>#N/A</v>
      </c>
    </row>
    <row r="97" spans="1:424" hidden="1" x14ac:dyDescent="0.75">
      <c r="A97" s="4">
        <v>94</v>
      </c>
      <c r="B97" s="96" t="str">
        <f t="shared" si="684"/>
        <v/>
      </c>
      <c r="C97" s="95"/>
      <c r="D97" s="96" t="str">
        <f t="shared" si="685"/>
        <v/>
      </c>
      <c r="E97" s="124" t="str">
        <f t="shared" si="480"/>
        <v/>
      </c>
      <c r="F97" s="124" t="str">
        <f t="shared" si="481"/>
        <v/>
      </c>
      <c r="G97" s="73" t="str">
        <f t="shared" si="686"/>
        <v/>
      </c>
      <c r="H97" s="23"/>
      <c r="I97" s="57"/>
      <c r="J97" s="280"/>
      <c r="K97" s="74" t="str">
        <f>IF(AND(B97&gt;0,C97&gt;0,D97&gt;0),IF(ISBLANK(J97),IF(ISBLANK(H97),"",(D97-B97)*VLOOKUP(H97,VLookups!$A$4:$B$13,2,FALSE)),J97),"")</f>
        <v/>
      </c>
      <c r="L97" s="75" t="str">
        <f t="shared" si="482"/>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687"/>
        <v/>
      </c>
      <c r="W97" s="49" t="str">
        <f t="shared" si="688"/>
        <v/>
      </c>
      <c r="X97" s="49" t="str">
        <f t="shared" si="718"/>
        <v/>
      </c>
      <c r="Y97" s="49" t="str">
        <f t="shared" si="718"/>
        <v/>
      </c>
      <c r="Z97" s="49" t="str">
        <f t="shared" si="718"/>
        <v/>
      </c>
      <c r="AA97" s="49" t="str">
        <f t="shared" si="718"/>
        <v/>
      </c>
      <c r="AB97" s="49" t="str">
        <f t="shared" si="718"/>
        <v/>
      </c>
      <c r="AC97" s="49" t="str">
        <f t="shared" si="718"/>
        <v/>
      </c>
      <c r="AD97" s="49" t="str">
        <f t="shared" si="718"/>
        <v/>
      </c>
      <c r="AE97" s="49" t="str">
        <f t="shared" si="718"/>
        <v/>
      </c>
      <c r="AF97" s="49" t="str">
        <f t="shared" si="718"/>
        <v/>
      </c>
      <c r="AG97" s="49" t="str">
        <f t="shared" si="718"/>
        <v/>
      </c>
      <c r="AH97" s="49" t="str">
        <f t="shared" si="718"/>
        <v/>
      </c>
      <c r="AI97" s="49" t="str">
        <f t="shared" si="718"/>
        <v/>
      </c>
      <c r="AJ97" s="49" t="str">
        <f t="shared" si="718"/>
        <v/>
      </c>
      <c r="AK97" s="49" t="str">
        <f t="shared" si="718"/>
        <v/>
      </c>
      <c r="AL97" s="49" t="str">
        <f t="shared" si="718"/>
        <v/>
      </c>
      <c r="AM97" s="49" t="str">
        <f t="shared" si="718"/>
        <v/>
      </c>
      <c r="AN97" s="49" t="str">
        <f t="shared" si="718"/>
        <v/>
      </c>
      <c r="AO97" s="49" t="str">
        <f t="shared" si="718"/>
        <v/>
      </c>
      <c r="AP97" s="49" t="str">
        <f t="shared" si="718"/>
        <v/>
      </c>
      <c r="AQ97" s="49" t="str">
        <f t="shared" si="718"/>
        <v/>
      </c>
      <c r="AR97" s="49" t="str">
        <f t="shared" si="718"/>
        <v/>
      </c>
      <c r="AS97" s="49" t="str">
        <f t="shared" si="718"/>
        <v/>
      </c>
      <c r="AT97" s="49" t="str">
        <f t="shared" si="718"/>
        <v/>
      </c>
      <c r="AU97" s="49" t="str">
        <f t="shared" si="718"/>
        <v/>
      </c>
      <c r="AV97" s="49" t="str">
        <f t="shared" si="718"/>
        <v/>
      </c>
      <c r="AW97" s="49" t="str">
        <f t="shared" si="718"/>
        <v/>
      </c>
      <c r="AX97" s="49" t="str">
        <f t="shared" si="718"/>
        <v/>
      </c>
      <c r="AY97" s="49" t="str">
        <f t="shared" si="718"/>
        <v/>
      </c>
      <c r="AZ97" s="49" t="str">
        <f t="shared" si="718"/>
        <v/>
      </c>
      <c r="BA97" s="49" t="str">
        <f t="shared" si="718"/>
        <v/>
      </c>
      <c r="BB97" s="49" t="str">
        <f t="shared" si="718"/>
        <v/>
      </c>
      <c r="BC97" s="49" t="str">
        <f t="shared" si="718"/>
        <v/>
      </c>
      <c r="BD97" s="49" t="str">
        <f t="shared" si="718"/>
        <v/>
      </c>
      <c r="BE97" s="49" t="str">
        <f t="shared" si="718"/>
        <v/>
      </c>
      <c r="BF97" s="49" t="str">
        <f t="shared" si="718"/>
        <v/>
      </c>
      <c r="BG97" s="49" t="str">
        <f t="shared" si="718"/>
        <v/>
      </c>
      <c r="BH97" s="49" t="str">
        <f t="shared" si="718"/>
        <v/>
      </c>
      <c r="BI97" s="49" t="str">
        <f t="shared" si="718"/>
        <v/>
      </c>
      <c r="BJ97" s="49" t="str">
        <f t="shared" si="718"/>
        <v/>
      </c>
      <c r="BK97" s="49" t="str">
        <f t="shared" si="718"/>
        <v/>
      </c>
      <c r="BL97" s="49" t="str">
        <f t="shared" si="718"/>
        <v/>
      </c>
      <c r="BM97" s="49" t="str">
        <f t="shared" si="718"/>
        <v/>
      </c>
      <c r="BN97" s="49" t="str">
        <f t="shared" si="718"/>
        <v/>
      </c>
      <c r="BO97" s="49" t="str">
        <f t="shared" si="718"/>
        <v/>
      </c>
      <c r="BP97" s="49" t="str">
        <f t="shared" si="718"/>
        <v/>
      </c>
      <c r="BQ97" s="49" t="str">
        <f t="shared" si="718"/>
        <v/>
      </c>
      <c r="BR97" s="49" t="str">
        <f t="shared" si="718"/>
        <v/>
      </c>
      <c r="BS97" s="49" t="str">
        <f t="shared" si="718"/>
        <v/>
      </c>
      <c r="BT97" s="49" t="str">
        <f t="shared" si="718"/>
        <v/>
      </c>
      <c r="BU97" s="49" t="str">
        <f t="shared" si="718"/>
        <v/>
      </c>
      <c r="BV97" s="49" t="str">
        <f t="shared" si="718"/>
        <v/>
      </c>
      <c r="BW97" s="49" t="str">
        <f t="shared" si="718"/>
        <v/>
      </c>
      <c r="BX97" s="49" t="str">
        <f t="shared" si="718"/>
        <v/>
      </c>
      <c r="BY97" s="49" t="str">
        <f t="shared" si="718"/>
        <v/>
      </c>
      <c r="BZ97" s="49" t="str">
        <f t="shared" si="718"/>
        <v/>
      </c>
      <c r="CA97" s="49" t="str">
        <f t="shared" si="718"/>
        <v/>
      </c>
      <c r="CB97" s="49" t="str">
        <f t="shared" si="718"/>
        <v/>
      </c>
      <c r="CC97" s="49" t="str">
        <f t="shared" si="718"/>
        <v/>
      </c>
      <c r="CD97" s="49" t="str">
        <f t="shared" si="718"/>
        <v/>
      </c>
      <c r="CE97" s="49" t="str">
        <f t="shared" si="718"/>
        <v/>
      </c>
      <c r="CF97" s="49" t="str">
        <f t="shared" si="718"/>
        <v/>
      </c>
      <c r="CG97" s="49" t="str">
        <f t="shared" si="718"/>
        <v/>
      </c>
      <c r="CH97" s="49" t="str">
        <f t="shared" si="718"/>
        <v/>
      </c>
      <c r="CI97" s="49" t="str">
        <f t="shared" ref="CI97:DR100" si="720">IF(ISNONTEXT($V97),CJ97-$V97,"")</f>
        <v/>
      </c>
      <c r="CJ97" s="49" t="str">
        <f t="shared" si="720"/>
        <v/>
      </c>
      <c r="CK97" s="49" t="str">
        <f t="shared" si="720"/>
        <v/>
      </c>
      <c r="CL97" s="49" t="str">
        <f t="shared" si="720"/>
        <v/>
      </c>
      <c r="CM97" s="49" t="str">
        <f t="shared" si="720"/>
        <v/>
      </c>
      <c r="CN97" s="49" t="str">
        <f t="shared" si="720"/>
        <v/>
      </c>
      <c r="CO97" s="49" t="str">
        <f t="shared" si="720"/>
        <v/>
      </c>
      <c r="CP97" s="49" t="str">
        <f t="shared" si="720"/>
        <v/>
      </c>
      <c r="CQ97" s="49" t="str">
        <f t="shared" si="720"/>
        <v/>
      </c>
      <c r="CR97" s="49" t="str">
        <f t="shared" si="720"/>
        <v/>
      </c>
      <c r="CS97" s="49" t="str">
        <f t="shared" si="720"/>
        <v/>
      </c>
      <c r="CT97" s="49" t="str">
        <f t="shared" si="720"/>
        <v/>
      </c>
      <c r="CU97" s="49" t="str">
        <f t="shared" si="720"/>
        <v/>
      </c>
      <c r="CV97" s="49" t="str">
        <f t="shared" si="720"/>
        <v/>
      </c>
      <c r="CW97" s="49" t="str">
        <f t="shared" si="720"/>
        <v/>
      </c>
      <c r="CX97" s="49" t="str">
        <f t="shared" si="720"/>
        <v/>
      </c>
      <c r="CY97" s="49" t="str">
        <f t="shared" si="720"/>
        <v/>
      </c>
      <c r="CZ97" s="49" t="str">
        <f t="shared" si="720"/>
        <v/>
      </c>
      <c r="DA97" s="49" t="str">
        <f t="shared" si="720"/>
        <v/>
      </c>
      <c r="DB97" s="49" t="str">
        <f t="shared" si="720"/>
        <v/>
      </c>
      <c r="DC97" s="49" t="str">
        <f t="shared" si="720"/>
        <v/>
      </c>
      <c r="DD97" s="49" t="str">
        <f t="shared" si="720"/>
        <v/>
      </c>
      <c r="DE97" s="49" t="str">
        <f t="shared" si="720"/>
        <v/>
      </c>
      <c r="DF97" s="49" t="str">
        <f t="shared" si="720"/>
        <v/>
      </c>
      <c r="DG97" s="49" t="str">
        <f t="shared" si="720"/>
        <v/>
      </c>
      <c r="DH97" s="49" t="str">
        <f t="shared" si="720"/>
        <v/>
      </c>
      <c r="DI97" s="49" t="str">
        <f t="shared" si="720"/>
        <v/>
      </c>
      <c r="DJ97" s="49" t="str">
        <f t="shared" si="720"/>
        <v/>
      </c>
      <c r="DK97" s="49" t="str">
        <f t="shared" si="720"/>
        <v/>
      </c>
      <c r="DL97" s="49" t="str">
        <f t="shared" si="720"/>
        <v/>
      </c>
      <c r="DM97" s="49" t="str">
        <f t="shared" si="720"/>
        <v/>
      </c>
      <c r="DN97" s="49" t="str">
        <f t="shared" si="720"/>
        <v/>
      </c>
      <c r="DO97" s="49" t="str">
        <f t="shared" si="720"/>
        <v/>
      </c>
      <c r="DP97" s="49" t="str">
        <f t="shared" si="720"/>
        <v/>
      </c>
      <c r="DQ97" s="49" t="str">
        <f t="shared" si="720"/>
        <v/>
      </c>
      <c r="DR97" s="49" t="str">
        <f t="shared" si="720"/>
        <v/>
      </c>
      <c r="DS97" s="183" t="str">
        <f t="shared" si="690"/>
        <v/>
      </c>
      <c r="DT97" s="49" t="str">
        <f t="shared" si="691"/>
        <v/>
      </c>
      <c r="DU97" s="49" t="str">
        <f t="shared" si="719"/>
        <v/>
      </c>
      <c r="DV97" s="49" t="str">
        <f t="shared" si="719"/>
        <v/>
      </c>
      <c r="DW97" s="49" t="str">
        <f t="shared" si="719"/>
        <v/>
      </c>
      <c r="DX97" s="49" t="str">
        <f t="shared" si="719"/>
        <v/>
      </c>
      <c r="DY97" s="49" t="str">
        <f t="shared" si="719"/>
        <v/>
      </c>
      <c r="DZ97" s="49" t="str">
        <f t="shared" si="719"/>
        <v/>
      </c>
      <c r="EA97" s="49" t="str">
        <f t="shared" si="719"/>
        <v/>
      </c>
      <c r="EB97" s="49" t="str">
        <f t="shared" si="719"/>
        <v/>
      </c>
      <c r="EC97" s="49" t="str">
        <f t="shared" si="719"/>
        <v/>
      </c>
      <c r="ED97" s="49" t="str">
        <f t="shared" si="719"/>
        <v/>
      </c>
      <c r="EE97" s="49" t="str">
        <f t="shared" si="719"/>
        <v/>
      </c>
      <c r="EF97" s="49" t="str">
        <f t="shared" si="719"/>
        <v/>
      </c>
      <c r="EG97" s="49" t="str">
        <f t="shared" si="719"/>
        <v/>
      </c>
      <c r="EH97" s="49" t="str">
        <f t="shared" si="719"/>
        <v/>
      </c>
      <c r="EI97" s="49" t="str">
        <f t="shared" si="719"/>
        <v/>
      </c>
      <c r="EJ97" s="49" t="str">
        <f t="shared" si="719"/>
        <v/>
      </c>
      <c r="EK97" s="49" t="str">
        <f t="shared" si="719"/>
        <v/>
      </c>
      <c r="EL97" s="49" t="str">
        <f t="shared" si="719"/>
        <v/>
      </c>
      <c r="EM97" s="49" t="str">
        <f t="shared" si="719"/>
        <v/>
      </c>
      <c r="EN97" s="49" t="str">
        <f t="shared" si="719"/>
        <v/>
      </c>
      <c r="EO97" s="49" t="str">
        <f t="shared" si="719"/>
        <v/>
      </c>
      <c r="EP97" s="49" t="str">
        <f t="shared" si="719"/>
        <v/>
      </c>
      <c r="EQ97" s="49" t="str">
        <f t="shared" si="719"/>
        <v/>
      </c>
      <c r="ER97" s="49" t="str">
        <f t="shared" si="719"/>
        <v/>
      </c>
      <c r="ES97" s="49" t="str">
        <f t="shared" si="719"/>
        <v/>
      </c>
      <c r="ET97" s="49" t="str">
        <f t="shared" si="719"/>
        <v/>
      </c>
      <c r="EU97" s="49" t="str">
        <f t="shared" si="719"/>
        <v/>
      </c>
      <c r="EV97" s="49" t="str">
        <f t="shared" si="719"/>
        <v/>
      </c>
      <c r="EW97" s="49" t="str">
        <f t="shared" si="719"/>
        <v/>
      </c>
      <c r="EX97" s="49" t="str">
        <f t="shared" si="719"/>
        <v/>
      </c>
      <c r="EY97" s="49" t="str">
        <f t="shared" si="719"/>
        <v/>
      </c>
      <c r="EZ97" s="49" t="str">
        <f t="shared" si="719"/>
        <v/>
      </c>
      <c r="FA97" s="49" t="str">
        <f t="shared" si="719"/>
        <v/>
      </c>
      <c r="FB97" s="49" t="str">
        <f t="shared" si="719"/>
        <v/>
      </c>
      <c r="FC97" s="49" t="str">
        <f t="shared" si="719"/>
        <v/>
      </c>
      <c r="FD97" s="49" t="str">
        <f t="shared" si="719"/>
        <v/>
      </c>
      <c r="FE97" s="49" t="str">
        <f t="shared" si="719"/>
        <v/>
      </c>
      <c r="FF97" s="49" t="str">
        <f t="shared" si="719"/>
        <v/>
      </c>
      <c r="FG97" s="49" t="str">
        <f t="shared" si="719"/>
        <v/>
      </c>
      <c r="FH97" s="49" t="str">
        <f t="shared" si="719"/>
        <v/>
      </c>
      <c r="FI97" s="49" t="str">
        <f t="shared" si="719"/>
        <v/>
      </c>
      <c r="FJ97" s="49" t="str">
        <f t="shared" si="719"/>
        <v/>
      </c>
      <c r="FK97" s="49" t="str">
        <f t="shared" si="719"/>
        <v/>
      </c>
      <c r="FL97" s="49" t="str">
        <f t="shared" si="719"/>
        <v/>
      </c>
      <c r="FM97" s="49" t="str">
        <f t="shared" si="719"/>
        <v/>
      </c>
      <c r="FN97" s="49" t="str">
        <f t="shared" si="719"/>
        <v/>
      </c>
      <c r="FO97" s="49" t="str">
        <f t="shared" si="719"/>
        <v/>
      </c>
      <c r="FP97" s="49" t="str">
        <f t="shared" si="719"/>
        <v/>
      </c>
      <c r="FQ97" s="49" t="str">
        <f t="shared" si="719"/>
        <v/>
      </c>
      <c r="FR97" s="49" t="str">
        <f t="shared" si="719"/>
        <v/>
      </c>
      <c r="FS97" s="49" t="str">
        <f t="shared" si="719"/>
        <v/>
      </c>
      <c r="FT97" s="49" t="str">
        <f t="shared" si="719"/>
        <v/>
      </c>
      <c r="FU97" s="49" t="str">
        <f t="shared" si="719"/>
        <v/>
      </c>
      <c r="FV97" s="49" t="str">
        <f t="shared" si="719"/>
        <v/>
      </c>
      <c r="FW97" s="49" t="str">
        <f t="shared" si="719"/>
        <v/>
      </c>
      <c r="FX97" s="49" t="str">
        <f t="shared" si="719"/>
        <v/>
      </c>
      <c r="FY97" s="49" t="str">
        <f t="shared" si="719"/>
        <v/>
      </c>
      <c r="FZ97" s="49" t="str">
        <f t="shared" si="719"/>
        <v/>
      </c>
      <c r="GA97" s="49" t="str">
        <f t="shared" si="719"/>
        <v/>
      </c>
      <c r="GB97" s="49" t="str">
        <f t="shared" si="719"/>
        <v/>
      </c>
      <c r="GC97" s="49" t="str">
        <f t="shared" si="719"/>
        <v/>
      </c>
      <c r="GD97" s="49" t="str">
        <f t="shared" si="719"/>
        <v/>
      </c>
      <c r="GE97" s="49" t="str">
        <f t="shared" si="719"/>
        <v/>
      </c>
      <c r="GF97" s="49" t="str">
        <f t="shared" ref="GF97:HO100" si="721">IF(ISNONTEXT($V97),GE97+$V97,"")</f>
        <v/>
      </c>
      <c r="GG97" s="49" t="str">
        <f t="shared" si="721"/>
        <v/>
      </c>
      <c r="GH97" s="49" t="str">
        <f t="shared" si="721"/>
        <v/>
      </c>
      <c r="GI97" s="49" t="str">
        <f t="shared" si="721"/>
        <v/>
      </c>
      <c r="GJ97" s="49" t="str">
        <f t="shared" si="721"/>
        <v/>
      </c>
      <c r="GK97" s="49" t="str">
        <f t="shared" si="721"/>
        <v/>
      </c>
      <c r="GL97" s="49" t="str">
        <f t="shared" si="721"/>
        <v/>
      </c>
      <c r="GM97" s="49" t="str">
        <f t="shared" si="721"/>
        <v/>
      </c>
      <c r="GN97" s="49" t="str">
        <f t="shared" si="721"/>
        <v/>
      </c>
      <c r="GO97" s="49" t="str">
        <f t="shared" si="721"/>
        <v/>
      </c>
      <c r="GP97" s="49" t="str">
        <f t="shared" si="721"/>
        <v/>
      </c>
      <c r="GQ97" s="49" t="str">
        <f t="shared" si="721"/>
        <v/>
      </c>
      <c r="GR97" s="49" t="str">
        <f t="shared" si="721"/>
        <v/>
      </c>
      <c r="GS97" s="49" t="str">
        <f t="shared" si="721"/>
        <v/>
      </c>
      <c r="GT97" s="49" t="str">
        <f t="shared" si="721"/>
        <v/>
      </c>
      <c r="GU97" s="49" t="str">
        <f t="shared" si="721"/>
        <v/>
      </c>
      <c r="GV97" s="49" t="str">
        <f t="shared" si="721"/>
        <v/>
      </c>
      <c r="GW97" s="49" t="str">
        <f t="shared" si="721"/>
        <v/>
      </c>
      <c r="GX97" s="49" t="str">
        <f t="shared" si="721"/>
        <v/>
      </c>
      <c r="GY97" s="49" t="str">
        <f t="shared" si="721"/>
        <v/>
      </c>
      <c r="GZ97" s="49" t="str">
        <f t="shared" si="721"/>
        <v/>
      </c>
      <c r="HA97" s="49" t="str">
        <f t="shared" si="721"/>
        <v/>
      </c>
      <c r="HB97" s="49" t="str">
        <f t="shared" si="721"/>
        <v/>
      </c>
      <c r="HC97" s="49" t="str">
        <f t="shared" si="721"/>
        <v/>
      </c>
      <c r="HD97" s="49" t="str">
        <f t="shared" si="721"/>
        <v/>
      </c>
      <c r="HE97" s="49" t="str">
        <f t="shared" si="721"/>
        <v/>
      </c>
      <c r="HF97" s="49" t="str">
        <f t="shared" si="721"/>
        <v/>
      </c>
      <c r="HG97" s="49" t="str">
        <f t="shared" si="721"/>
        <v/>
      </c>
      <c r="HH97" s="49" t="str">
        <f t="shared" si="721"/>
        <v/>
      </c>
      <c r="HI97" s="49" t="str">
        <f t="shared" si="721"/>
        <v/>
      </c>
      <c r="HJ97" s="49" t="str">
        <f t="shared" si="721"/>
        <v/>
      </c>
      <c r="HK97" s="49" t="str">
        <f t="shared" si="721"/>
        <v/>
      </c>
      <c r="HL97" s="49" t="str">
        <f t="shared" si="721"/>
        <v/>
      </c>
      <c r="HM97" s="49" t="str">
        <f t="shared" si="721"/>
        <v/>
      </c>
      <c r="HN97" s="49" t="str">
        <f t="shared" si="721"/>
        <v/>
      </c>
      <c r="HO97" s="49" t="str">
        <f t="shared" si="721"/>
        <v/>
      </c>
      <c r="HP97" s="169" t="e">
        <f t="shared" si="483"/>
        <v>#N/A</v>
      </c>
      <c r="HQ97" s="169" t="e">
        <f t="shared" si="484"/>
        <v>#N/A</v>
      </c>
      <c r="HR97" s="169" t="e">
        <f t="shared" si="485"/>
        <v>#N/A</v>
      </c>
      <c r="HS97" s="169" t="e">
        <f t="shared" si="486"/>
        <v>#N/A</v>
      </c>
      <c r="HT97" s="169" t="e">
        <f t="shared" si="487"/>
        <v>#N/A</v>
      </c>
      <c r="HU97" s="169" t="e">
        <f t="shared" si="488"/>
        <v>#N/A</v>
      </c>
      <c r="HV97" s="169" t="e">
        <f t="shared" si="489"/>
        <v>#N/A</v>
      </c>
      <c r="HW97" s="169" t="e">
        <f t="shared" si="490"/>
        <v>#N/A</v>
      </c>
      <c r="HX97" s="169" t="e">
        <f t="shared" si="491"/>
        <v>#N/A</v>
      </c>
      <c r="HY97" s="169" t="e">
        <f t="shared" si="492"/>
        <v>#N/A</v>
      </c>
      <c r="HZ97" s="169" t="e">
        <f t="shared" si="493"/>
        <v>#N/A</v>
      </c>
      <c r="IA97" s="169" t="e">
        <f t="shared" si="494"/>
        <v>#N/A</v>
      </c>
      <c r="IB97" s="169" t="e">
        <f t="shared" si="495"/>
        <v>#N/A</v>
      </c>
      <c r="IC97" s="169" t="e">
        <f t="shared" si="496"/>
        <v>#N/A</v>
      </c>
      <c r="ID97" s="169" t="e">
        <f t="shared" si="497"/>
        <v>#N/A</v>
      </c>
      <c r="IE97" s="169" t="e">
        <f t="shared" si="498"/>
        <v>#N/A</v>
      </c>
      <c r="IF97" s="169" t="e">
        <f t="shared" si="499"/>
        <v>#N/A</v>
      </c>
      <c r="IG97" s="169" t="e">
        <f t="shared" si="500"/>
        <v>#N/A</v>
      </c>
      <c r="IH97" s="169" t="e">
        <f t="shared" si="501"/>
        <v>#N/A</v>
      </c>
      <c r="II97" s="169" t="e">
        <f t="shared" si="502"/>
        <v>#N/A</v>
      </c>
      <c r="IJ97" s="169" t="e">
        <f t="shared" si="503"/>
        <v>#N/A</v>
      </c>
      <c r="IK97" s="169" t="e">
        <f t="shared" si="504"/>
        <v>#N/A</v>
      </c>
      <c r="IL97" s="169" t="e">
        <f t="shared" si="505"/>
        <v>#N/A</v>
      </c>
      <c r="IM97" s="169" t="e">
        <f t="shared" si="506"/>
        <v>#N/A</v>
      </c>
      <c r="IN97" s="169" t="e">
        <f t="shared" si="507"/>
        <v>#N/A</v>
      </c>
      <c r="IO97" s="169" t="e">
        <f t="shared" si="508"/>
        <v>#N/A</v>
      </c>
      <c r="IP97" s="169" t="e">
        <f t="shared" si="509"/>
        <v>#N/A</v>
      </c>
      <c r="IQ97" s="169" t="e">
        <f t="shared" si="510"/>
        <v>#N/A</v>
      </c>
      <c r="IR97" s="169" t="e">
        <f t="shared" si="511"/>
        <v>#N/A</v>
      </c>
      <c r="IS97" s="169" t="e">
        <f t="shared" si="512"/>
        <v>#N/A</v>
      </c>
      <c r="IT97" s="169" t="e">
        <f t="shared" si="513"/>
        <v>#N/A</v>
      </c>
      <c r="IU97" s="169" t="e">
        <f t="shared" si="514"/>
        <v>#N/A</v>
      </c>
      <c r="IV97" s="169" t="e">
        <f t="shared" si="515"/>
        <v>#N/A</v>
      </c>
      <c r="IW97" s="169" t="e">
        <f t="shared" si="516"/>
        <v>#N/A</v>
      </c>
      <c r="IX97" s="169" t="e">
        <f t="shared" si="517"/>
        <v>#N/A</v>
      </c>
      <c r="IY97" s="169" t="e">
        <f t="shared" si="518"/>
        <v>#N/A</v>
      </c>
      <c r="IZ97" s="169" t="e">
        <f t="shared" si="519"/>
        <v>#N/A</v>
      </c>
      <c r="JA97" s="169" t="e">
        <f t="shared" si="520"/>
        <v>#N/A</v>
      </c>
      <c r="JB97" s="169" t="e">
        <f t="shared" si="521"/>
        <v>#N/A</v>
      </c>
      <c r="JC97" s="169" t="e">
        <f t="shared" si="522"/>
        <v>#N/A</v>
      </c>
      <c r="JD97" s="169" t="e">
        <f t="shared" si="523"/>
        <v>#N/A</v>
      </c>
      <c r="JE97" s="169" t="e">
        <f t="shared" si="524"/>
        <v>#N/A</v>
      </c>
      <c r="JF97" s="169" t="e">
        <f t="shared" si="525"/>
        <v>#N/A</v>
      </c>
      <c r="JG97" s="169" t="e">
        <f t="shared" si="526"/>
        <v>#N/A</v>
      </c>
      <c r="JH97" s="169" t="e">
        <f t="shared" si="527"/>
        <v>#N/A</v>
      </c>
      <c r="JI97" s="169" t="e">
        <f t="shared" si="528"/>
        <v>#N/A</v>
      </c>
      <c r="JJ97" s="169" t="e">
        <f t="shared" si="529"/>
        <v>#N/A</v>
      </c>
      <c r="JK97" s="169" t="e">
        <f t="shared" si="530"/>
        <v>#N/A</v>
      </c>
      <c r="JL97" s="169" t="e">
        <f t="shared" si="531"/>
        <v>#N/A</v>
      </c>
      <c r="JM97" s="169" t="e">
        <f t="shared" si="532"/>
        <v>#N/A</v>
      </c>
      <c r="JN97" s="169" t="e">
        <f t="shared" si="533"/>
        <v>#N/A</v>
      </c>
      <c r="JO97" s="169" t="e">
        <f t="shared" si="534"/>
        <v>#N/A</v>
      </c>
      <c r="JP97" s="169" t="e">
        <f t="shared" si="535"/>
        <v>#N/A</v>
      </c>
      <c r="JQ97" s="169" t="e">
        <f t="shared" si="536"/>
        <v>#N/A</v>
      </c>
      <c r="JR97" s="169" t="e">
        <f t="shared" si="537"/>
        <v>#N/A</v>
      </c>
      <c r="JS97" s="169" t="e">
        <f t="shared" si="538"/>
        <v>#N/A</v>
      </c>
      <c r="JT97" s="169" t="e">
        <f t="shared" si="539"/>
        <v>#N/A</v>
      </c>
      <c r="JU97" s="169" t="e">
        <f t="shared" si="540"/>
        <v>#N/A</v>
      </c>
      <c r="JV97" s="169" t="e">
        <f t="shared" si="541"/>
        <v>#N/A</v>
      </c>
      <c r="JW97" s="169" t="e">
        <f t="shared" si="542"/>
        <v>#N/A</v>
      </c>
      <c r="JX97" s="169" t="e">
        <f t="shared" si="543"/>
        <v>#N/A</v>
      </c>
      <c r="JY97" s="169" t="e">
        <f t="shared" si="544"/>
        <v>#N/A</v>
      </c>
      <c r="JZ97" s="169" t="e">
        <f t="shared" si="545"/>
        <v>#N/A</v>
      </c>
      <c r="KA97" s="169" t="e">
        <f t="shared" si="546"/>
        <v>#N/A</v>
      </c>
      <c r="KB97" s="169" t="e">
        <f t="shared" si="547"/>
        <v>#N/A</v>
      </c>
      <c r="KC97" s="169" t="e">
        <f t="shared" si="548"/>
        <v>#N/A</v>
      </c>
      <c r="KD97" s="169" t="e">
        <f t="shared" si="549"/>
        <v>#N/A</v>
      </c>
      <c r="KE97" s="169" t="e">
        <f t="shared" si="550"/>
        <v>#N/A</v>
      </c>
      <c r="KF97" s="169" t="e">
        <f t="shared" si="551"/>
        <v>#N/A</v>
      </c>
      <c r="KG97" s="169" t="e">
        <f t="shared" si="552"/>
        <v>#N/A</v>
      </c>
      <c r="KH97" s="169" t="e">
        <f t="shared" si="553"/>
        <v>#N/A</v>
      </c>
      <c r="KI97" s="169" t="e">
        <f t="shared" si="554"/>
        <v>#N/A</v>
      </c>
      <c r="KJ97" s="169" t="e">
        <f t="shared" si="555"/>
        <v>#N/A</v>
      </c>
      <c r="KK97" s="169" t="e">
        <f t="shared" si="556"/>
        <v>#N/A</v>
      </c>
      <c r="KL97" s="169" t="e">
        <f t="shared" si="557"/>
        <v>#N/A</v>
      </c>
      <c r="KM97" s="169" t="e">
        <f t="shared" si="558"/>
        <v>#N/A</v>
      </c>
      <c r="KN97" s="169" t="e">
        <f t="shared" si="559"/>
        <v>#N/A</v>
      </c>
      <c r="KO97" s="169" t="e">
        <f t="shared" si="560"/>
        <v>#N/A</v>
      </c>
      <c r="KP97" s="169" t="e">
        <f t="shared" si="561"/>
        <v>#N/A</v>
      </c>
      <c r="KQ97" s="169" t="e">
        <f t="shared" si="562"/>
        <v>#N/A</v>
      </c>
      <c r="KR97" s="169" t="e">
        <f t="shared" si="563"/>
        <v>#N/A</v>
      </c>
      <c r="KS97" s="169" t="e">
        <f t="shared" si="564"/>
        <v>#N/A</v>
      </c>
      <c r="KT97" s="169" t="e">
        <f t="shared" si="565"/>
        <v>#N/A</v>
      </c>
      <c r="KU97" s="169" t="e">
        <f t="shared" si="566"/>
        <v>#N/A</v>
      </c>
      <c r="KV97" s="169" t="e">
        <f t="shared" si="567"/>
        <v>#N/A</v>
      </c>
      <c r="KW97" s="169" t="e">
        <f t="shared" si="568"/>
        <v>#N/A</v>
      </c>
      <c r="KX97" s="169" t="e">
        <f t="shared" si="569"/>
        <v>#N/A</v>
      </c>
      <c r="KY97" s="169" t="e">
        <f t="shared" si="570"/>
        <v>#N/A</v>
      </c>
      <c r="KZ97" s="169" t="e">
        <f t="shared" si="571"/>
        <v>#N/A</v>
      </c>
      <c r="LA97" s="169" t="e">
        <f t="shared" si="572"/>
        <v>#N/A</v>
      </c>
      <c r="LB97" s="169" t="e">
        <f t="shared" si="573"/>
        <v>#N/A</v>
      </c>
      <c r="LC97" s="169" t="e">
        <f t="shared" si="574"/>
        <v>#N/A</v>
      </c>
      <c r="LD97" s="169" t="e">
        <f t="shared" si="575"/>
        <v>#N/A</v>
      </c>
      <c r="LE97" s="169" t="e">
        <f t="shared" si="576"/>
        <v>#N/A</v>
      </c>
      <c r="LF97" s="169" t="e">
        <f t="shared" si="577"/>
        <v>#N/A</v>
      </c>
      <c r="LG97" s="169" t="e">
        <f t="shared" si="578"/>
        <v>#N/A</v>
      </c>
      <c r="LH97" s="169" t="e">
        <f t="shared" si="579"/>
        <v>#N/A</v>
      </c>
      <c r="LI97" s="169" t="e">
        <f t="shared" si="580"/>
        <v>#N/A</v>
      </c>
      <c r="LJ97" s="169" t="e">
        <f t="shared" si="581"/>
        <v>#N/A</v>
      </c>
      <c r="LK97" s="169" t="e">
        <f t="shared" si="582"/>
        <v>#N/A</v>
      </c>
      <c r="LL97" s="169" t="e">
        <f t="shared" si="583"/>
        <v>#N/A</v>
      </c>
      <c r="LM97" s="169" t="e">
        <f t="shared" si="584"/>
        <v>#N/A</v>
      </c>
      <c r="LN97" s="169" t="e">
        <f t="shared" si="585"/>
        <v>#N/A</v>
      </c>
      <c r="LO97" s="169" t="e">
        <f t="shared" si="586"/>
        <v>#N/A</v>
      </c>
      <c r="LP97" s="169" t="e">
        <f t="shared" si="587"/>
        <v>#N/A</v>
      </c>
      <c r="LQ97" s="169" t="e">
        <f t="shared" si="588"/>
        <v>#N/A</v>
      </c>
      <c r="LR97" s="169" t="e">
        <f t="shared" si="589"/>
        <v>#N/A</v>
      </c>
      <c r="LS97" s="169" t="e">
        <f t="shared" si="590"/>
        <v>#N/A</v>
      </c>
      <c r="LT97" s="169" t="e">
        <f t="shared" si="591"/>
        <v>#N/A</v>
      </c>
      <c r="LU97" s="169" t="e">
        <f t="shared" si="592"/>
        <v>#N/A</v>
      </c>
      <c r="LV97" s="169" t="e">
        <f t="shared" si="593"/>
        <v>#N/A</v>
      </c>
      <c r="LW97" s="169" t="e">
        <f t="shared" si="594"/>
        <v>#N/A</v>
      </c>
      <c r="LX97" s="169" t="e">
        <f t="shared" si="595"/>
        <v>#N/A</v>
      </c>
      <c r="LY97" s="169" t="e">
        <f t="shared" si="596"/>
        <v>#N/A</v>
      </c>
      <c r="LZ97" s="169" t="e">
        <f t="shared" si="597"/>
        <v>#N/A</v>
      </c>
      <c r="MA97" s="169" t="e">
        <f t="shared" si="598"/>
        <v>#N/A</v>
      </c>
      <c r="MB97" s="169" t="e">
        <f t="shared" si="599"/>
        <v>#N/A</v>
      </c>
      <c r="MC97" s="169" t="e">
        <f t="shared" si="600"/>
        <v>#N/A</v>
      </c>
      <c r="MD97" s="169" t="e">
        <f t="shared" si="601"/>
        <v>#N/A</v>
      </c>
      <c r="ME97" s="169" t="e">
        <f t="shared" si="602"/>
        <v>#N/A</v>
      </c>
      <c r="MF97" s="169" t="e">
        <f t="shared" si="603"/>
        <v>#N/A</v>
      </c>
      <c r="MG97" s="169" t="e">
        <f t="shared" si="604"/>
        <v>#N/A</v>
      </c>
      <c r="MH97" s="169" t="e">
        <f t="shared" si="605"/>
        <v>#N/A</v>
      </c>
      <c r="MI97" s="169" t="e">
        <f t="shared" si="606"/>
        <v>#N/A</v>
      </c>
      <c r="MJ97" s="169" t="e">
        <f t="shared" si="607"/>
        <v>#N/A</v>
      </c>
      <c r="MK97" s="169" t="e">
        <f t="shared" si="608"/>
        <v>#N/A</v>
      </c>
      <c r="ML97" s="169" t="e">
        <f t="shared" si="609"/>
        <v>#N/A</v>
      </c>
      <c r="MM97" s="169" t="e">
        <f t="shared" si="610"/>
        <v>#N/A</v>
      </c>
      <c r="MN97" s="169" t="e">
        <f t="shared" si="611"/>
        <v>#N/A</v>
      </c>
      <c r="MO97" s="169" t="e">
        <f t="shared" si="612"/>
        <v>#N/A</v>
      </c>
      <c r="MP97" s="169" t="e">
        <f t="shared" si="613"/>
        <v>#N/A</v>
      </c>
      <c r="MQ97" s="169" t="e">
        <f t="shared" si="614"/>
        <v>#N/A</v>
      </c>
      <c r="MR97" s="169" t="e">
        <f t="shared" si="615"/>
        <v>#N/A</v>
      </c>
      <c r="MS97" s="169" t="e">
        <f t="shared" si="616"/>
        <v>#N/A</v>
      </c>
      <c r="MT97" s="169" t="e">
        <f t="shared" si="617"/>
        <v>#N/A</v>
      </c>
      <c r="MU97" s="169" t="e">
        <f t="shared" si="618"/>
        <v>#N/A</v>
      </c>
      <c r="MV97" s="169" t="e">
        <f t="shared" si="619"/>
        <v>#N/A</v>
      </c>
      <c r="MW97" s="169" t="e">
        <f t="shared" si="620"/>
        <v>#N/A</v>
      </c>
      <c r="MX97" s="169" t="e">
        <f t="shared" si="621"/>
        <v>#N/A</v>
      </c>
      <c r="MY97" s="169" t="e">
        <f t="shared" si="622"/>
        <v>#N/A</v>
      </c>
      <c r="MZ97" s="169" t="e">
        <f t="shared" si="623"/>
        <v>#N/A</v>
      </c>
      <c r="NA97" s="169" t="e">
        <f t="shared" si="624"/>
        <v>#N/A</v>
      </c>
      <c r="NB97" s="169" t="e">
        <f t="shared" si="625"/>
        <v>#N/A</v>
      </c>
      <c r="NC97" s="169" t="e">
        <f t="shared" si="626"/>
        <v>#N/A</v>
      </c>
      <c r="ND97" s="169" t="e">
        <f t="shared" si="627"/>
        <v>#N/A</v>
      </c>
      <c r="NE97" s="169" t="e">
        <f t="shared" si="628"/>
        <v>#N/A</v>
      </c>
      <c r="NF97" s="169" t="e">
        <f t="shared" si="629"/>
        <v>#N/A</v>
      </c>
      <c r="NG97" s="169" t="e">
        <f t="shared" si="630"/>
        <v>#N/A</v>
      </c>
      <c r="NH97" s="169" t="e">
        <f t="shared" si="631"/>
        <v>#N/A</v>
      </c>
      <c r="NI97" s="169" t="e">
        <f t="shared" si="632"/>
        <v>#N/A</v>
      </c>
      <c r="NJ97" s="169" t="e">
        <f t="shared" si="633"/>
        <v>#N/A</v>
      </c>
      <c r="NK97" s="169" t="e">
        <f t="shared" si="634"/>
        <v>#N/A</v>
      </c>
      <c r="NL97" s="169" t="e">
        <f t="shared" si="635"/>
        <v>#N/A</v>
      </c>
      <c r="NM97" s="169" t="e">
        <f t="shared" si="636"/>
        <v>#N/A</v>
      </c>
      <c r="NN97" s="169" t="e">
        <f t="shared" si="637"/>
        <v>#N/A</v>
      </c>
      <c r="NO97" s="169" t="e">
        <f t="shared" si="638"/>
        <v>#N/A</v>
      </c>
      <c r="NP97" s="169" t="e">
        <f t="shared" si="639"/>
        <v>#N/A</v>
      </c>
      <c r="NQ97" s="169" t="e">
        <f t="shared" si="640"/>
        <v>#N/A</v>
      </c>
      <c r="NR97" s="169" t="e">
        <f t="shared" si="641"/>
        <v>#N/A</v>
      </c>
      <c r="NS97" s="169" t="e">
        <f t="shared" si="642"/>
        <v>#N/A</v>
      </c>
      <c r="NT97" s="169" t="e">
        <f t="shared" si="643"/>
        <v>#N/A</v>
      </c>
      <c r="NU97" s="169" t="e">
        <f t="shared" si="644"/>
        <v>#N/A</v>
      </c>
      <c r="NV97" s="169" t="e">
        <f t="shared" si="645"/>
        <v>#N/A</v>
      </c>
      <c r="NW97" s="169" t="e">
        <f t="shared" si="646"/>
        <v>#N/A</v>
      </c>
      <c r="NX97" s="169" t="e">
        <f t="shared" si="647"/>
        <v>#N/A</v>
      </c>
      <c r="NY97" s="169" t="e">
        <f t="shared" si="648"/>
        <v>#N/A</v>
      </c>
      <c r="NZ97" s="169" t="e">
        <f t="shared" si="649"/>
        <v>#N/A</v>
      </c>
      <c r="OA97" s="169" t="e">
        <f t="shared" si="650"/>
        <v>#N/A</v>
      </c>
      <c r="OB97" s="169" t="e">
        <f t="shared" si="651"/>
        <v>#N/A</v>
      </c>
      <c r="OC97" s="169" t="e">
        <f t="shared" si="652"/>
        <v>#N/A</v>
      </c>
      <c r="OD97" s="169" t="e">
        <f t="shared" si="653"/>
        <v>#N/A</v>
      </c>
      <c r="OE97" s="169" t="e">
        <f t="shared" si="654"/>
        <v>#N/A</v>
      </c>
      <c r="OF97" s="169" t="e">
        <f t="shared" si="655"/>
        <v>#N/A</v>
      </c>
      <c r="OG97" s="169" t="e">
        <f t="shared" si="656"/>
        <v>#N/A</v>
      </c>
      <c r="OH97" s="169" t="e">
        <f t="shared" si="657"/>
        <v>#N/A</v>
      </c>
      <c r="OI97" s="169" t="e">
        <f t="shared" si="658"/>
        <v>#N/A</v>
      </c>
      <c r="OJ97" s="169" t="e">
        <f t="shared" si="659"/>
        <v>#N/A</v>
      </c>
      <c r="OK97" s="169" t="e">
        <f t="shared" si="660"/>
        <v>#N/A</v>
      </c>
      <c r="OL97" s="169" t="e">
        <f t="shared" si="661"/>
        <v>#N/A</v>
      </c>
      <c r="OM97" s="169" t="e">
        <f t="shared" si="662"/>
        <v>#N/A</v>
      </c>
      <c r="ON97" s="169" t="e">
        <f t="shared" si="663"/>
        <v>#N/A</v>
      </c>
      <c r="OO97" s="169" t="e">
        <f t="shared" si="664"/>
        <v>#N/A</v>
      </c>
      <c r="OP97" s="169" t="e">
        <f t="shared" si="665"/>
        <v>#N/A</v>
      </c>
      <c r="OQ97" s="169" t="e">
        <f t="shared" si="666"/>
        <v>#N/A</v>
      </c>
      <c r="OR97" s="169" t="e">
        <f t="shared" si="667"/>
        <v>#N/A</v>
      </c>
      <c r="OS97" s="169" t="e">
        <f t="shared" si="668"/>
        <v>#N/A</v>
      </c>
      <c r="OT97" s="169" t="e">
        <f t="shared" si="669"/>
        <v>#N/A</v>
      </c>
      <c r="OU97" s="169" t="e">
        <f t="shared" si="670"/>
        <v>#N/A</v>
      </c>
      <c r="OV97" s="169" t="e">
        <f t="shared" si="671"/>
        <v>#N/A</v>
      </c>
      <c r="OW97" s="169" t="e">
        <f t="shared" si="672"/>
        <v>#N/A</v>
      </c>
      <c r="OX97" s="169" t="e">
        <f t="shared" si="673"/>
        <v>#N/A</v>
      </c>
      <c r="OY97" s="169" t="e">
        <f t="shared" si="674"/>
        <v>#N/A</v>
      </c>
      <c r="OZ97" s="169" t="e">
        <f t="shared" si="675"/>
        <v>#N/A</v>
      </c>
      <c r="PA97" s="169" t="e">
        <f t="shared" si="676"/>
        <v>#N/A</v>
      </c>
      <c r="PB97" s="169" t="e">
        <f t="shared" si="677"/>
        <v>#N/A</v>
      </c>
      <c r="PC97" s="169" t="e">
        <f t="shared" si="678"/>
        <v>#N/A</v>
      </c>
      <c r="PD97" s="169" t="e">
        <f t="shared" si="679"/>
        <v>#N/A</v>
      </c>
      <c r="PE97" s="169" t="e">
        <f t="shared" si="680"/>
        <v>#N/A</v>
      </c>
      <c r="PF97" s="169" t="e">
        <f t="shared" si="681"/>
        <v>#N/A</v>
      </c>
      <c r="PG97" s="169" t="e">
        <f t="shared" si="682"/>
        <v>#N/A</v>
      </c>
      <c r="PH97" s="169" t="e">
        <f t="shared" si="683"/>
        <v>#N/A</v>
      </c>
    </row>
    <row r="98" spans="1:424" hidden="1" x14ac:dyDescent="0.75">
      <c r="A98" s="4">
        <v>95</v>
      </c>
      <c r="B98" s="96" t="str">
        <f t="shared" si="684"/>
        <v/>
      </c>
      <c r="C98" s="95"/>
      <c r="D98" s="96" t="str">
        <f t="shared" si="685"/>
        <v/>
      </c>
      <c r="E98" s="124" t="str">
        <f t="shared" si="480"/>
        <v/>
      </c>
      <c r="F98" s="124" t="str">
        <f t="shared" si="481"/>
        <v/>
      </c>
      <c r="G98" s="73" t="str">
        <f t="shared" si="686"/>
        <v/>
      </c>
      <c r="H98" s="23"/>
      <c r="I98" s="57"/>
      <c r="J98" s="280"/>
      <c r="K98" s="74" t="str">
        <f>IF(AND(B98&gt;0,C98&gt;0,D98&gt;0),IF(ISBLANK(J98),IF(ISBLANK(H98),"",(D98-B98)*VLOOKUP(H98,VLookups!$A$4:$B$13,2,FALSE)),J98),"")</f>
        <v/>
      </c>
      <c r="L98" s="75" t="str">
        <f t="shared" si="482"/>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687"/>
        <v/>
      </c>
      <c r="W98" s="49" t="str">
        <f t="shared" si="688"/>
        <v/>
      </c>
      <c r="X98" s="49" t="str">
        <f t="shared" ref="X98:CI101" si="722">IF(ISNONTEXT($V98),Y98-$V98,"")</f>
        <v/>
      </c>
      <c r="Y98" s="49" t="str">
        <f t="shared" si="722"/>
        <v/>
      </c>
      <c r="Z98" s="49" t="str">
        <f t="shared" si="722"/>
        <v/>
      </c>
      <c r="AA98" s="49" t="str">
        <f t="shared" si="722"/>
        <v/>
      </c>
      <c r="AB98" s="49" t="str">
        <f t="shared" si="722"/>
        <v/>
      </c>
      <c r="AC98" s="49" t="str">
        <f t="shared" si="722"/>
        <v/>
      </c>
      <c r="AD98" s="49" t="str">
        <f t="shared" si="722"/>
        <v/>
      </c>
      <c r="AE98" s="49" t="str">
        <f t="shared" si="722"/>
        <v/>
      </c>
      <c r="AF98" s="49" t="str">
        <f t="shared" si="722"/>
        <v/>
      </c>
      <c r="AG98" s="49" t="str">
        <f t="shared" si="722"/>
        <v/>
      </c>
      <c r="AH98" s="49" t="str">
        <f t="shared" si="722"/>
        <v/>
      </c>
      <c r="AI98" s="49" t="str">
        <f t="shared" si="722"/>
        <v/>
      </c>
      <c r="AJ98" s="49" t="str">
        <f t="shared" si="722"/>
        <v/>
      </c>
      <c r="AK98" s="49" t="str">
        <f t="shared" si="722"/>
        <v/>
      </c>
      <c r="AL98" s="49" t="str">
        <f t="shared" si="722"/>
        <v/>
      </c>
      <c r="AM98" s="49" t="str">
        <f t="shared" si="722"/>
        <v/>
      </c>
      <c r="AN98" s="49" t="str">
        <f t="shared" si="722"/>
        <v/>
      </c>
      <c r="AO98" s="49" t="str">
        <f t="shared" si="722"/>
        <v/>
      </c>
      <c r="AP98" s="49" t="str">
        <f t="shared" si="722"/>
        <v/>
      </c>
      <c r="AQ98" s="49" t="str">
        <f t="shared" si="722"/>
        <v/>
      </c>
      <c r="AR98" s="49" t="str">
        <f t="shared" si="722"/>
        <v/>
      </c>
      <c r="AS98" s="49" t="str">
        <f t="shared" si="722"/>
        <v/>
      </c>
      <c r="AT98" s="49" t="str">
        <f t="shared" si="722"/>
        <v/>
      </c>
      <c r="AU98" s="49" t="str">
        <f t="shared" si="722"/>
        <v/>
      </c>
      <c r="AV98" s="49" t="str">
        <f t="shared" si="722"/>
        <v/>
      </c>
      <c r="AW98" s="49" t="str">
        <f t="shared" si="722"/>
        <v/>
      </c>
      <c r="AX98" s="49" t="str">
        <f t="shared" si="722"/>
        <v/>
      </c>
      <c r="AY98" s="49" t="str">
        <f t="shared" si="722"/>
        <v/>
      </c>
      <c r="AZ98" s="49" t="str">
        <f t="shared" si="722"/>
        <v/>
      </c>
      <c r="BA98" s="49" t="str">
        <f t="shared" si="722"/>
        <v/>
      </c>
      <c r="BB98" s="49" t="str">
        <f t="shared" si="722"/>
        <v/>
      </c>
      <c r="BC98" s="49" t="str">
        <f t="shared" si="722"/>
        <v/>
      </c>
      <c r="BD98" s="49" t="str">
        <f t="shared" si="722"/>
        <v/>
      </c>
      <c r="BE98" s="49" t="str">
        <f t="shared" si="722"/>
        <v/>
      </c>
      <c r="BF98" s="49" t="str">
        <f t="shared" si="722"/>
        <v/>
      </c>
      <c r="BG98" s="49" t="str">
        <f t="shared" si="722"/>
        <v/>
      </c>
      <c r="BH98" s="49" t="str">
        <f t="shared" si="722"/>
        <v/>
      </c>
      <c r="BI98" s="49" t="str">
        <f t="shared" si="722"/>
        <v/>
      </c>
      <c r="BJ98" s="49" t="str">
        <f t="shared" si="722"/>
        <v/>
      </c>
      <c r="BK98" s="49" t="str">
        <f t="shared" si="722"/>
        <v/>
      </c>
      <c r="BL98" s="49" t="str">
        <f t="shared" si="722"/>
        <v/>
      </c>
      <c r="BM98" s="49" t="str">
        <f t="shared" si="722"/>
        <v/>
      </c>
      <c r="BN98" s="49" t="str">
        <f t="shared" si="722"/>
        <v/>
      </c>
      <c r="BO98" s="49" t="str">
        <f t="shared" si="722"/>
        <v/>
      </c>
      <c r="BP98" s="49" t="str">
        <f t="shared" si="722"/>
        <v/>
      </c>
      <c r="BQ98" s="49" t="str">
        <f t="shared" si="722"/>
        <v/>
      </c>
      <c r="BR98" s="49" t="str">
        <f t="shared" si="722"/>
        <v/>
      </c>
      <c r="BS98" s="49" t="str">
        <f t="shared" si="722"/>
        <v/>
      </c>
      <c r="BT98" s="49" t="str">
        <f t="shared" si="722"/>
        <v/>
      </c>
      <c r="BU98" s="49" t="str">
        <f t="shared" si="722"/>
        <v/>
      </c>
      <c r="BV98" s="49" t="str">
        <f t="shared" si="722"/>
        <v/>
      </c>
      <c r="BW98" s="49" t="str">
        <f t="shared" si="722"/>
        <v/>
      </c>
      <c r="BX98" s="49" t="str">
        <f t="shared" si="722"/>
        <v/>
      </c>
      <c r="BY98" s="49" t="str">
        <f t="shared" si="722"/>
        <v/>
      </c>
      <c r="BZ98" s="49" t="str">
        <f t="shared" si="722"/>
        <v/>
      </c>
      <c r="CA98" s="49" t="str">
        <f t="shared" si="722"/>
        <v/>
      </c>
      <c r="CB98" s="49" t="str">
        <f t="shared" si="722"/>
        <v/>
      </c>
      <c r="CC98" s="49" t="str">
        <f t="shared" si="722"/>
        <v/>
      </c>
      <c r="CD98" s="49" t="str">
        <f t="shared" si="722"/>
        <v/>
      </c>
      <c r="CE98" s="49" t="str">
        <f t="shared" si="722"/>
        <v/>
      </c>
      <c r="CF98" s="49" t="str">
        <f t="shared" si="722"/>
        <v/>
      </c>
      <c r="CG98" s="49" t="str">
        <f t="shared" si="722"/>
        <v/>
      </c>
      <c r="CH98" s="49" t="str">
        <f t="shared" si="722"/>
        <v/>
      </c>
      <c r="CI98" s="49" t="str">
        <f t="shared" si="722"/>
        <v/>
      </c>
      <c r="CJ98" s="49" t="str">
        <f t="shared" si="720"/>
        <v/>
      </c>
      <c r="CK98" s="49" t="str">
        <f t="shared" si="720"/>
        <v/>
      </c>
      <c r="CL98" s="49" t="str">
        <f t="shared" si="720"/>
        <v/>
      </c>
      <c r="CM98" s="49" t="str">
        <f t="shared" si="720"/>
        <v/>
      </c>
      <c r="CN98" s="49" t="str">
        <f t="shared" si="720"/>
        <v/>
      </c>
      <c r="CO98" s="49" t="str">
        <f t="shared" si="720"/>
        <v/>
      </c>
      <c r="CP98" s="49" t="str">
        <f t="shared" si="720"/>
        <v/>
      </c>
      <c r="CQ98" s="49" t="str">
        <f t="shared" si="720"/>
        <v/>
      </c>
      <c r="CR98" s="49" t="str">
        <f t="shared" si="720"/>
        <v/>
      </c>
      <c r="CS98" s="49" t="str">
        <f t="shared" si="720"/>
        <v/>
      </c>
      <c r="CT98" s="49" t="str">
        <f t="shared" si="720"/>
        <v/>
      </c>
      <c r="CU98" s="49" t="str">
        <f t="shared" si="720"/>
        <v/>
      </c>
      <c r="CV98" s="49" t="str">
        <f t="shared" si="720"/>
        <v/>
      </c>
      <c r="CW98" s="49" t="str">
        <f t="shared" si="720"/>
        <v/>
      </c>
      <c r="CX98" s="49" t="str">
        <f t="shared" si="720"/>
        <v/>
      </c>
      <c r="CY98" s="49" t="str">
        <f t="shared" si="720"/>
        <v/>
      </c>
      <c r="CZ98" s="49" t="str">
        <f t="shared" si="720"/>
        <v/>
      </c>
      <c r="DA98" s="49" t="str">
        <f t="shared" si="720"/>
        <v/>
      </c>
      <c r="DB98" s="49" t="str">
        <f t="shared" si="720"/>
        <v/>
      </c>
      <c r="DC98" s="49" t="str">
        <f t="shared" si="720"/>
        <v/>
      </c>
      <c r="DD98" s="49" t="str">
        <f t="shared" si="720"/>
        <v/>
      </c>
      <c r="DE98" s="49" t="str">
        <f t="shared" si="720"/>
        <v/>
      </c>
      <c r="DF98" s="49" t="str">
        <f t="shared" si="720"/>
        <v/>
      </c>
      <c r="DG98" s="49" t="str">
        <f t="shared" si="720"/>
        <v/>
      </c>
      <c r="DH98" s="49" t="str">
        <f t="shared" si="720"/>
        <v/>
      </c>
      <c r="DI98" s="49" t="str">
        <f t="shared" si="720"/>
        <v/>
      </c>
      <c r="DJ98" s="49" t="str">
        <f t="shared" si="720"/>
        <v/>
      </c>
      <c r="DK98" s="49" t="str">
        <f t="shared" si="720"/>
        <v/>
      </c>
      <c r="DL98" s="49" t="str">
        <f t="shared" si="720"/>
        <v/>
      </c>
      <c r="DM98" s="49" t="str">
        <f t="shared" si="720"/>
        <v/>
      </c>
      <c r="DN98" s="49" t="str">
        <f t="shared" si="720"/>
        <v/>
      </c>
      <c r="DO98" s="49" t="str">
        <f t="shared" si="720"/>
        <v/>
      </c>
      <c r="DP98" s="49" t="str">
        <f t="shared" si="720"/>
        <v/>
      </c>
      <c r="DQ98" s="49" t="str">
        <f t="shared" si="720"/>
        <v/>
      </c>
      <c r="DR98" s="49" t="str">
        <f t="shared" si="720"/>
        <v/>
      </c>
      <c r="DS98" s="183" t="str">
        <f t="shared" si="690"/>
        <v/>
      </c>
      <c r="DT98" s="49" t="str">
        <f t="shared" si="691"/>
        <v/>
      </c>
      <c r="DU98" s="49" t="str">
        <f t="shared" ref="DU98:GF101" si="723">IF(ISNONTEXT($V98),DT98+$V98,"")</f>
        <v/>
      </c>
      <c r="DV98" s="49" t="str">
        <f t="shared" si="723"/>
        <v/>
      </c>
      <c r="DW98" s="49" t="str">
        <f t="shared" si="723"/>
        <v/>
      </c>
      <c r="DX98" s="49" t="str">
        <f t="shared" si="723"/>
        <v/>
      </c>
      <c r="DY98" s="49" t="str">
        <f t="shared" si="723"/>
        <v/>
      </c>
      <c r="DZ98" s="49" t="str">
        <f t="shared" si="723"/>
        <v/>
      </c>
      <c r="EA98" s="49" t="str">
        <f t="shared" si="723"/>
        <v/>
      </c>
      <c r="EB98" s="49" t="str">
        <f t="shared" si="723"/>
        <v/>
      </c>
      <c r="EC98" s="49" t="str">
        <f t="shared" si="723"/>
        <v/>
      </c>
      <c r="ED98" s="49" t="str">
        <f t="shared" si="723"/>
        <v/>
      </c>
      <c r="EE98" s="49" t="str">
        <f t="shared" si="723"/>
        <v/>
      </c>
      <c r="EF98" s="49" t="str">
        <f t="shared" si="723"/>
        <v/>
      </c>
      <c r="EG98" s="49" t="str">
        <f t="shared" si="723"/>
        <v/>
      </c>
      <c r="EH98" s="49" t="str">
        <f t="shared" si="723"/>
        <v/>
      </c>
      <c r="EI98" s="49" t="str">
        <f t="shared" si="723"/>
        <v/>
      </c>
      <c r="EJ98" s="49" t="str">
        <f t="shared" si="723"/>
        <v/>
      </c>
      <c r="EK98" s="49" t="str">
        <f t="shared" si="723"/>
        <v/>
      </c>
      <c r="EL98" s="49" t="str">
        <f t="shared" si="723"/>
        <v/>
      </c>
      <c r="EM98" s="49" t="str">
        <f t="shared" si="723"/>
        <v/>
      </c>
      <c r="EN98" s="49" t="str">
        <f t="shared" si="723"/>
        <v/>
      </c>
      <c r="EO98" s="49" t="str">
        <f t="shared" si="723"/>
        <v/>
      </c>
      <c r="EP98" s="49" t="str">
        <f t="shared" si="723"/>
        <v/>
      </c>
      <c r="EQ98" s="49" t="str">
        <f t="shared" si="723"/>
        <v/>
      </c>
      <c r="ER98" s="49" t="str">
        <f t="shared" si="723"/>
        <v/>
      </c>
      <c r="ES98" s="49" t="str">
        <f t="shared" si="723"/>
        <v/>
      </c>
      <c r="ET98" s="49" t="str">
        <f t="shared" si="723"/>
        <v/>
      </c>
      <c r="EU98" s="49" t="str">
        <f t="shared" si="723"/>
        <v/>
      </c>
      <c r="EV98" s="49" t="str">
        <f t="shared" si="723"/>
        <v/>
      </c>
      <c r="EW98" s="49" t="str">
        <f t="shared" si="723"/>
        <v/>
      </c>
      <c r="EX98" s="49" t="str">
        <f t="shared" si="723"/>
        <v/>
      </c>
      <c r="EY98" s="49" t="str">
        <f t="shared" si="723"/>
        <v/>
      </c>
      <c r="EZ98" s="49" t="str">
        <f t="shared" si="723"/>
        <v/>
      </c>
      <c r="FA98" s="49" t="str">
        <f t="shared" si="723"/>
        <v/>
      </c>
      <c r="FB98" s="49" t="str">
        <f t="shared" si="723"/>
        <v/>
      </c>
      <c r="FC98" s="49" t="str">
        <f t="shared" si="723"/>
        <v/>
      </c>
      <c r="FD98" s="49" t="str">
        <f t="shared" si="723"/>
        <v/>
      </c>
      <c r="FE98" s="49" t="str">
        <f t="shared" si="723"/>
        <v/>
      </c>
      <c r="FF98" s="49" t="str">
        <f t="shared" si="723"/>
        <v/>
      </c>
      <c r="FG98" s="49" t="str">
        <f t="shared" si="723"/>
        <v/>
      </c>
      <c r="FH98" s="49" t="str">
        <f t="shared" si="723"/>
        <v/>
      </c>
      <c r="FI98" s="49" t="str">
        <f t="shared" si="723"/>
        <v/>
      </c>
      <c r="FJ98" s="49" t="str">
        <f t="shared" si="723"/>
        <v/>
      </c>
      <c r="FK98" s="49" t="str">
        <f t="shared" si="723"/>
        <v/>
      </c>
      <c r="FL98" s="49" t="str">
        <f t="shared" si="723"/>
        <v/>
      </c>
      <c r="FM98" s="49" t="str">
        <f t="shared" si="723"/>
        <v/>
      </c>
      <c r="FN98" s="49" t="str">
        <f t="shared" si="723"/>
        <v/>
      </c>
      <c r="FO98" s="49" t="str">
        <f t="shared" si="723"/>
        <v/>
      </c>
      <c r="FP98" s="49" t="str">
        <f t="shared" si="723"/>
        <v/>
      </c>
      <c r="FQ98" s="49" t="str">
        <f t="shared" si="723"/>
        <v/>
      </c>
      <c r="FR98" s="49" t="str">
        <f t="shared" si="723"/>
        <v/>
      </c>
      <c r="FS98" s="49" t="str">
        <f t="shared" si="723"/>
        <v/>
      </c>
      <c r="FT98" s="49" t="str">
        <f t="shared" si="723"/>
        <v/>
      </c>
      <c r="FU98" s="49" t="str">
        <f t="shared" si="723"/>
        <v/>
      </c>
      <c r="FV98" s="49" t="str">
        <f t="shared" si="723"/>
        <v/>
      </c>
      <c r="FW98" s="49" t="str">
        <f t="shared" si="723"/>
        <v/>
      </c>
      <c r="FX98" s="49" t="str">
        <f t="shared" si="723"/>
        <v/>
      </c>
      <c r="FY98" s="49" t="str">
        <f t="shared" si="723"/>
        <v/>
      </c>
      <c r="FZ98" s="49" t="str">
        <f t="shared" si="723"/>
        <v/>
      </c>
      <c r="GA98" s="49" t="str">
        <f t="shared" si="723"/>
        <v/>
      </c>
      <c r="GB98" s="49" t="str">
        <f t="shared" si="723"/>
        <v/>
      </c>
      <c r="GC98" s="49" t="str">
        <f t="shared" si="723"/>
        <v/>
      </c>
      <c r="GD98" s="49" t="str">
        <f t="shared" si="723"/>
        <v/>
      </c>
      <c r="GE98" s="49" t="str">
        <f t="shared" si="723"/>
        <v/>
      </c>
      <c r="GF98" s="49" t="str">
        <f t="shared" si="723"/>
        <v/>
      </c>
      <c r="GG98" s="49" t="str">
        <f t="shared" si="721"/>
        <v/>
      </c>
      <c r="GH98" s="49" t="str">
        <f t="shared" si="721"/>
        <v/>
      </c>
      <c r="GI98" s="49" t="str">
        <f t="shared" si="721"/>
        <v/>
      </c>
      <c r="GJ98" s="49" t="str">
        <f t="shared" si="721"/>
        <v/>
      </c>
      <c r="GK98" s="49" t="str">
        <f t="shared" si="721"/>
        <v/>
      </c>
      <c r="GL98" s="49" t="str">
        <f t="shared" si="721"/>
        <v/>
      </c>
      <c r="GM98" s="49" t="str">
        <f t="shared" si="721"/>
        <v/>
      </c>
      <c r="GN98" s="49" t="str">
        <f t="shared" si="721"/>
        <v/>
      </c>
      <c r="GO98" s="49" t="str">
        <f t="shared" si="721"/>
        <v/>
      </c>
      <c r="GP98" s="49" t="str">
        <f t="shared" si="721"/>
        <v/>
      </c>
      <c r="GQ98" s="49" t="str">
        <f t="shared" si="721"/>
        <v/>
      </c>
      <c r="GR98" s="49" t="str">
        <f t="shared" si="721"/>
        <v/>
      </c>
      <c r="GS98" s="49" t="str">
        <f t="shared" si="721"/>
        <v/>
      </c>
      <c r="GT98" s="49" t="str">
        <f t="shared" si="721"/>
        <v/>
      </c>
      <c r="GU98" s="49" t="str">
        <f t="shared" si="721"/>
        <v/>
      </c>
      <c r="GV98" s="49" t="str">
        <f t="shared" si="721"/>
        <v/>
      </c>
      <c r="GW98" s="49" t="str">
        <f t="shared" si="721"/>
        <v/>
      </c>
      <c r="GX98" s="49" t="str">
        <f t="shared" si="721"/>
        <v/>
      </c>
      <c r="GY98" s="49" t="str">
        <f t="shared" si="721"/>
        <v/>
      </c>
      <c r="GZ98" s="49" t="str">
        <f t="shared" si="721"/>
        <v/>
      </c>
      <c r="HA98" s="49" t="str">
        <f t="shared" si="721"/>
        <v/>
      </c>
      <c r="HB98" s="49" t="str">
        <f t="shared" si="721"/>
        <v/>
      </c>
      <c r="HC98" s="49" t="str">
        <f t="shared" si="721"/>
        <v/>
      </c>
      <c r="HD98" s="49" t="str">
        <f t="shared" si="721"/>
        <v/>
      </c>
      <c r="HE98" s="49" t="str">
        <f t="shared" si="721"/>
        <v/>
      </c>
      <c r="HF98" s="49" t="str">
        <f t="shared" si="721"/>
        <v/>
      </c>
      <c r="HG98" s="49" t="str">
        <f t="shared" si="721"/>
        <v/>
      </c>
      <c r="HH98" s="49" t="str">
        <f t="shared" si="721"/>
        <v/>
      </c>
      <c r="HI98" s="49" t="str">
        <f t="shared" si="721"/>
        <v/>
      </c>
      <c r="HJ98" s="49" t="str">
        <f t="shared" si="721"/>
        <v/>
      </c>
      <c r="HK98" s="49" t="str">
        <f t="shared" si="721"/>
        <v/>
      </c>
      <c r="HL98" s="49" t="str">
        <f t="shared" si="721"/>
        <v/>
      </c>
      <c r="HM98" s="49" t="str">
        <f t="shared" si="721"/>
        <v/>
      </c>
      <c r="HN98" s="49" t="str">
        <f t="shared" si="721"/>
        <v/>
      </c>
      <c r="HO98" s="49" t="str">
        <f t="shared" si="721"/>
        <v/>
      </c>
      <c r="HP98" s="169" t="e">
        <f t="shared" si="483"/>
        <v>#N/A</v>
      </c>
      <c r="HQ98" s="169" t="e">
        <f t="shared" si="484"/>
        <v>#N/A</v>
      </c>
      <c r="HR98" s="169" t="e">
        <f t="shared" si="485"/>
        <v>#N/A</v>
      </c>
      <c r="HS98" s="169" t="e">
        <f t="shared" si="486"/>
        <v>#N/A</v>
      </c>
      <c r="HT98" s="169" t="e">
        <f t="shared" si="487"/>
        <v>#N/A</v>
      </c>
      <c r="HU98" s="169" t="e">
        <f t="shared" si="488"/>
        <v>#N/A</v>
      </c>
      <c r="HV98" s="169" t="e">
        <f t="shared" si="489"/>
        <v>#N/A</v>
      </c>
      <c r="HW98" s="169" t="e">
        <f t="shared" si="490"/>
        <v>#N/A</v>
      </c>
      <c r="HX98" s="169" t="e">
        <f t="shared" si="491"/>
        <v>#N/A</v>
      </c>
      <c r="HY98" s="169" t="e">
        <f t="shared" si="492"/>
        <v>#N/A</v>
      </c>
      <c r="HZ98" s="169" t="e">
        <f t="shared" si="493"/>
        <v>#N/A</v>
      </c>
      <c r="IA98" s="169" t="e">
        <f t="shared" si="494"/>
        <v>#N/A</v>
      </c>
      <c r="IB98" s="169" t="e">
        <f t="shared" si="495"/>
        <v>#N/A</v>
      </c>
      <c r="IC98" s="169" t="e">
        <f t="shared" si="496"/>
        <v>#N/A</v>
      </c>
      <c r="ID98" s="169" t="e">
        <f t="shared" si="497"/>
        <v>#N/A</v>
      </c>
      <c r="IE98" s="169" t="e">
        <f t="shared" si="498"/>
        <v>#N/A</v>
      </c>
      <c r="IF98" s="169" t="e">
        <f t="shared" si="499"/>
        <v>#N/A</v>
      </c>
      <c r="IG98" s="169" t="e">
        <f t="shared" si="500"/>
        <v>#N/A</v>
      </c>
      <c r="IH98" s="169" t="e">
        <f t="shared" si="501"/>
        <v>#N/A</v>
      </c>
      <c r="II98" s="169" t="e">
        <f t="shared" si="502"/>
        <v>#N/A</v>
      </c>
      <c r="IJ98" s="169" t="e">
        <f t="shared" si="503"/>
        <v>#N/A</v>
      </c>
      <c r="IK98" s="169" t="e">
        <f t="shared" si="504"/>
        <v>#N/A</v>
      </c>
      <c r="IL98" s="169" t="e">
        <f t="shared" si="505"/>
        <v>#N/A</v>
      </c>
      <c r="IM98" s="169" t="e">
        <f t="shared" si="506"/>
        <v>#N/A</v>
      </c>
      <c r="IN98" s="169" t="e">
        <f t="shared" si="507"/>
        <v>#N/A</v>
      </c>
      <c r="IO98" s="169" t="e">
        <f t="shared" si="508"/>
        <v>#N/A</v>
      </c>
      <c r="IP98" s="169" t="e">
        <f t="shared" si="509"/>
        <v>#N/A</v>
      </c>
      <c r="IQ98" s="169" t="e">
        <f t="shared" si="510"/>
        <v>#N/A</v>
      </c>
      <c r="IR98" s="169" t="e">
        <f t="shared" si="511"/>
        <v>#N/A</v>
      </c>
      <c r="IS98" s="169" t="e">
        <f t="shared" si="512"/>
        <v>#N/A</v>
      </c>
      <c r="IT98" s="169" t="e">
        <f t="shared" si="513"/>
        <v>#N/A</v>
      </c>
      <c r="IU98" s="169" t="e">
        <f t="shared" si="514"/>
        <v>#N/A</v>
      </c>
      <c r="IV98" s="169" t="e">
        <f t="shared" si="515"/>
        <v>#N/A</v>
      </c>
      <c r="IW98" s="169" t="e">
        <f t="shared" si="516"/>
        <v>#N/A</v>
      </c>
      <c r="IX98" s="169" t="e">
        <f t="shared" si="517"/>
        <v>#N/A</v>
      </c>
      <c r="IY98" s="169" t="e">
        <f t="shared" si="518"/>
        <v>#N/A</v>
      </c>
      <c r="IZ98" s="169" t="e">
        <f t="shared" si="519"/>
        <v>#N/A</v>
      </c>
      <c r="JA98" s="169" t="e">
        <f t="shared" si="520"/>
        <v>#N/A</v>
      </c>
      <c r="JB98" s="169" t="e">
        <f t="shared" si="521"/>
        <v>#N/A</v>
      </c>
      <c r="JC98" s="169" t="e">
        <f t="shared" si="522"/>
        <v>#N/A</v>
      </c>
      <c r="JD98" s="169" t="e">
        <f t="shared" si="523"/>
        <v>#N/A</v>
      </c>
      <c r="JE98" s="169" t="e">
        <f t="shared" si="524"/>
        <v>#N/A</v>
      </c>
      <c r="JF98" s="169" t="e">
        <f t="shared" si="525"/>
        <v>#N/A</v>
      </c>
      <c r="JG98" s="169" t="e">
        <f t="shared" si="526"/>
        <v>#N/A</v>
      </c>
      <c r="JH98" s="169" t="e">
        <f t="shared" si="527"/>
        <v>#N/A</v>
      </c>
      <c r="JI98" s="169" t="e">
        <f t="shared" si="528"/>
        <v>#N/A</v>
      </c>
      <c r="JJ98" s="169" t="e">
        <f t="shared" si="529"/>
        <v>#N/A</v>
      </c>
      <c r="JK98" s="169" t="e">
        <f t="shared" si="530"/>
        <v>#N/A</v>
      </c>
      <c r="JL98" s="169" t="e">
        <f t="shared" si="531"/>
        <v>#N/A</v>
      </c>
      <c r="JM98" s="169" t="e">
        <f t="shared" si="532"/>
        <v>#N/A</v>
      </c>
      <c r="JN98" s="169" t="e">
        <f t="shared" si="533"/>
        <v>#N/A</v>
      </c>
      <c r="JO98" s="169" t="e">
        <f t="shared" si="534"/>
        <v>#N/A</v>
      </c>
      <c r="JP98" s="169" t="e">
        <f t="shared" si="535"/>
        <v>#N/A</v>
      </c>
      <c r="JQ98" s="169" t="e">
        <f t="shared" si="536"/>
        <v>#N/A</v>
      </c>
      <c r="JR98" s="169" t="e">
        <f t="shared" si="537"/>
        <v>#N/A</v>
      </c>
      <c r="JS98" s="169" t="e">
        <f t="shared" si="538"/>
        <v>#N/A</v>
      </c>
      <c r="JT98" s="169" t="e">
        <f t="shared" si="539"/>
        <v>#N/A</v>
      </c>
      <c r="JU98" s="169" t="e">
        <f t="shared" si="540"/>
        <v>#N/A</v>
      </c>
      <c r="JV98" s="169" t="e">
        <f t="shared" si="541"/>
        <v>#N/A</v>
      </c>
      <c r="JW98" s="169" t="e">
        <f t="shared" si="542"/>
        <v>#N/A</v>
      </c>
      <c r="JX98" s="169" t="e">
        <f t="shared" si="543"/>
        <v>#N/A</v>
      </c>
      <c r="JY98" s="169" t="e">
        <f t="shared" si="544"/>
        <v>#N/A</v>
      </c>
      <c r="JZ98" s="169" t="e">
        <f t="shared" si="545"/>
        <v>#N/A</v>
      </c>
      <c r="KA98" s="169" t="e">
        <f t="shared" si="546"/>
        <v>#N/A</v>
      </c>
      <c r="KB98" s="169" t="e">
        <f t="shared" si="547"/>
        <v>#N/A</v>
      </c>
      <c r="KC98" s="169" t="e">
        <f t="shared" si="548"/>
        <v>#N/A</v>
      </c>
      <c r="KD98" s="169" t="e">
        <f t="shared" si="549"/>
        <v>#N/A</v>
      </c>
      <c r="KE98" s="169" t="e">
        <f t="shared" si="550"/>
        <v>#N/A</v>
      </c>
      <c r="KF98" s="169" t="e">
        <f t="shared" si="551"/>
        <v>#N/A</v>
      </c>
      <c r="KG98" s="169" t="e">
        <f t="shared" si="552"/>
        <v>#N/A</v>
      </c>
      <c r="KH98" s="169" t="e">
        <f t="shared" si="553"/>
        <v>#N/A</v>
      </c>
      <c r="KI98" s="169" t="e">
        <f t="shared" si="554"/>
        <v>#N/A</v>
      </c>
      <c r="KJ98" s="169" t="e">
        <f t="shared" si="555"/>
        <v>#N/A</v>
      </c>
      <c r="KK98" s="169" t="e">
        <f t="shared" si="556"/>
        <v>#N/A</v>
      </c>
      <c r="KL98" s="169" t="e">
        <f t="shared" si="557"/>
        <v>#N/A</v>
      </c>
      <c r="KM98" s="169" t="e">
        <f t="shared" si="558"/>
        <v>#N/A</v>
      </c>
      <c r="KN98" s="169" t="e">
        <f t="shared" si="559"/>
        <v>#N/A</v>
      </c>
      <c r="KO98" s="169" t="e">
        <f t="shared" si="560"/>
        <v>#N/A</v>
      </c>
      <c r="KP98" s="169" t="e">
        <f t="shared" si="561"/>
        <v>#N/A</v>
      </c>
      <c r="KQ98" s="169" t="e">
        <f t="shared" si="562"/>
        <v>#N/A</v>
      </c>
      <c r="KR98" s="169" t="e">
        <f t="shared" si="563"/>
        <v>#N/A</v>
      </c>
      <c r="KS98" s="169" t="e">
        <f t="shared" si="564"/>
        <v>#N/A</v>
      </c>
      <c r="KT98" s="169" t="e">
        <f t="shared" si="565"/>
        <v>#N/A</v>
      </c>
      <c r="KU98" s="169" t="e">
        <f t="shared" si="566"/>
        <v>#N/A</v>
      </c>
      <c r="KV98" s="169" t="e">
        <f t="shared" si="567"/>
        <v>#N/A</v>
      </c>
      <c r="KW98" s="169" t="e">
        <f t="shared" si="568"/>
        <v>#N/A</v>
      </c>
      <c r="KX98" s="169" t="e">
        <f t="shared" si="569"/>
        <v>#N/A</v>
      </c>
      <c r="KY98" s="169" t="e">
        <f t="shared" si="570"/>
        <v>#N/A</v>
      </c>
      <c r="KZ98" s="169" t="e">
        <f t="shared" si="571"/>
        <v>#N/A</v>
      </c>
      <c r="LA98" s="169" t="e">
        <f t="shared" si="572"/>
        <v>#N/A</v>
      </c>
      <c r="LB98" s="169" t="e">
        <f t="shared" si="573"/>
        <v>#N/A</v>
      </c>
      <c r="LC98" s="169" t="e">
        <f t="shared" si="574"/>
        <v>#N/A</v>
      </c>
      <c r="LD98" s="169" t="e">
        <f t="shared" si="575"/>
        <v>#N/A</v>
      </c>
      <c r="LE98" s="169" t="e">
        <f t="shared" si="576"/>
        <v>#N/A</v>
      </c>
      <c r="LF98" s="169" t="e">
        <f t="shared" si="577"/>
        <v>#N/A</v>
      </c>
      <c r="LG98" s="169" t="e">
        <f t="shared" si="578"/>
        <v>#N/A</v>
      </c>
      <c r="LH98" s="169" t="e">
        <f t="shared" si="579"/>
        <v>#N/A</v>
      </c>
      <c r="LI98" s="169" t="e">
        <f t="shared" si="580"/>
        <v>#N/A</v>
      </c>
      <c r="LJ98" s="169" t="e">
        <f t="shared" si="581"/>
        <v>#N/A</v>
      </c>
      <c r="LK98" s="169" t="e">
        <f t="shared" si="582"/>
        <v>#N/A</v>
      </c>
      <c r="LL98" s="169" t="e">
        <f t="shared" si="583"/>
        <v>#N/A</v>
      </c>
      <c r="LM98" s="169" t="e">
        <f t="shared" si="584"/>
        <v>#N/A</v>
      </c>
      <c r="LN98" s="169" t="e">
        <f t="shared" si="585"/>
        <v>#N/A</v>
      </c>
      <c r="LO98" s="169" t="e">
        <f t="shared" si="586"/>
        <v>#N/A</v>
      </c>
      <c r="LP98" s="169" t="e">
        <f t="shared" si="587"/>
        <v>#N/A</v>
      </c>
      <c r="LQ98" s="169" t="e">
        <f t="shared" si="588"/>
        <v>#N/A</v>
      </c>
      <c r="LR98" s="169" t="e">
        <f t="shared" si="589"/>
        <v>#N/A</v>
      </c>
      <c r="LS98" s="169" t="e">
        <f t="shared" si="590"/>
        <v>#N/A</v>
      </c>
      <c r="LT98" s="169" t="e">
        <f t="shared" si="591"/>
        <v>#N/A</v>
      </c>
      <c r="LU98" s="169" t="e">
        <f t="shared" si="592"/>
        <v>#N/A</v>
      </c>
      <c r="LV98" s="169" t="e">
        <f t="shared" si="593"/>
        <v>#N/A</v>
      </c>
      <c r="LW98" s="169" t="e">
        <f t="shared" si="594"/>
        <v>#N/A</v>
      </c>
      <c r="LX98" s="169" t="e">
        <f t="shared" si="595"/>
        <v>#N/A</v>
      </c>
      <c r="LY98" s="169" t="e">
        <f t="shared" si="596"/>
        <v>#N/A</v>
      </c>
      <c r="LZ98" s="169" t="e">
        <f t="shared" si="597"/>
        <v>#N/A</v>
      </c>
      <c r="MA98" s="169" t="e">
        <f t="shared" si="598"/>
        <v>#N/A</v>
      </c>
      <c r="MB98" s="169" t="e">
        <f t="shared" si="599"/>
        <v>#N/A</v>
      </c>
      <c r="MC98" s="169" t="e">
        <f t="shared" si="600"/>
        <v>#N/A</v>
      </c>
      <c r="MD98" s="169" t="e">
        <f t="shared" si="601"/>
        <v>#N/A</v>
      </c>
      <c r="ME98" s="169" t="e">
        <f t="shared" si="602"/>
        <v>#N/A</v>
      </c>
      <c r="MF98" s="169" t="e">
        <f t="shared" si="603"/>
        <v>#N/A</v>
      </c>
      <c r="MG98" s="169" t="e">
        <f t="shared" si="604"/>
        <v>#N/A</v>
      </c>
      <c r="MH98" s="169" t="e">
        <f t="shared" si="605"/>
        <v>#N/A</v>
      </c>
      <c r="MI98" s="169" t="e">
        <f t="shared" si="606"/>
        <v>#N/A</v>
      </c>
      <c r="MJ98" s="169" t="e">
        <f t="shared" si="607"/>
        <v>#N/A</v>
      </c>
      <c r="MK98" s="169" t="e">
        <f t="shared" si="608"/>
        <v>#N/A</v>
      </c>
      <c r="ML98" s="169" t="e">
        <f t="shared" si="609"/>
        <v>#N/A</v>
      </c>
      <c r="MM98" s="169" t="e">
        <f t="shared" si="610"/>
        <v>#N/A</v>
      </c>
      <c r="MN98" s="169" t="e">
        <f t="shared" si="611"/>
        <v>#N/A</v>
      </c>
      <c r="MO98" s="169" t="e">
        <f t="shared" si="612"/>
        <v>#N/A</v>
      </c>
      <c r="MP98" s="169" t="e">
        <f t="shared" si="613"/>
        <v>#N/A</v>
      </c>
      <c r="MQ98" s="169" t="e">
        <f t="shared" si="614"/>
        <v>#N/A</v>
      </c>
      <c r="MR98" s="169" t="e">
        <f t="shared" si="615"/>
        <v>#N/A</v>
      </c>
      <c r="MS98" s="169" t="e">
        <f t="shared" si="616"/>
        <v>#N/A</v>
      </c>
      <c r="MT98" s="169" t="e">
        <f t="shared" si="617"/>
        <v>#N/A</v>
      </c>
      <c r="MU98" s="169" t="e">
        <f t="shared" si="618"/>
        <v>#N/A</v>
      </c>
      <c r="MV98" s="169" t="e">
        <f t="shared" si="619"/>
        <v>#N/A</v>
      </c>
      <c r="MW98" s="169" t="e">
        <f t="shared" si="620"/>
        <v>#N/A</v>
      </c>
      <c r="MX98" s="169" t="e">
        <f t="shared" si="621"/>
        <v>#N/A</v>
      </c>
      <c r="MY98" s="169" t="e">
        <f t="shared" si="622"/>
        <v>#N/A</v>
      </c>
      <c r="MZ98" s="169" t="e">
        <f t="shared" si="623"/>
        <v>#N/A</v>
      </c>
      <c r="NA98" s="169" t="e">
        <f t="shared" si="624"/>
        <v>#N/A</v>
      </c>
      <c r="NB98" s="169" t="e">
        <f t="shared" si="625"/>
        <v>#N/A</v>
      </c>
      <c r="NC98" s="169" t="e">
        <f t="shared" si="626"/>
        <v>#N/A</v>
      </c>
      <c r="ND98" s="169" t="e">
        <f t="shared" si="627"/>
        <v>#N/A</v>
      </c>
      <c r="NE98" s="169" t="e">
        <f t="shared" si="628"/>
        <v>#N/A</v>
      </c>
      <c r="NF98" s="169" t="e">
        <f t="shared" si="629"/>
        <v>#N/A</v>
      </c>
      <c r="NG98" s="169" t="e">
        <f t="shared" si="630"/>
        <v>#N/A</v>
      </c>
      <c r="NH98" s="169" t="e">
        <f t="shared" si="631"/>
        <v>#N/A</v>
      </c>
      <c r="NI98" s="169" t="e">
        <f t="shared" si="632"/>
        <v>#N/A</v>
      </c>
      <c r="NJ98" s="169" t="e">
        <f t="shared" si="633"/>
        <v>#N/A</v>
      </c>
      <c r="NK98" s="169" t="e">
        <f t="shared" si="634"/>
        <v>#N/A</v>
      </c>
      <c r="NL98" s="169" t="e">
        <f t="shared" si="635"/>
        <v>#N/A</v>
      </c>
      <c r="NM98" s="169" t="e">
        <f t="shared" si="636"/>
        <v>#N/A</v>
      </c>
      <c r="NN98" s="169" t="e">
        <f t="shared" si="637"/>
        <v>#N/A</v>
      </c>
      <c r="NO98" s="169" t="e">
        <f t="shared" si="638"/>
        <v>#N/A</v>
      </c>
      <c r="NP98" s="169" t="e">
        <f t="shared" si="639"/>
        <v>#N/A</v>
      </c>
      <c r="NQ98" s="169" t="e">
        <f t="shared" si="640"/>
        <v>#N/A</v>
      </c>
      <c r="NR98" s="169" t="e">
        <f t="shared" si="641"/>
        <v>#N/A</v>
      </c>
      <c r="NS98" s="169" t="e">
        <f t="shared" si="642"/>
        <v>#N/A</v>
      </c>
      <c r="NT98" s="169" t="e">
        <f t="shared" si="643"/>
        <v>#N/A</v>
      </c>
      <c r="NU98" s="169" t="e">
        <f t="shared" si="644"/>
        <v>#N/A</v>
      </c>
      <c r="NV98" s="169" t="e">
        <f t="shared" si="645"/>
        <v>#N/A</v>
      </c>
      <c r="NW98" s="169" t="e">
        <f t="shared" si="646"/>
        <v>#N/A</v>
      </c>
      <c r="NX98" s="169" t="e">
        <f t="shared" si="647"/>
        <v>#N/A</v>
      </c>
      <c r="NY98" s="169" t="e">
        <f t="shared" si="648"/>
        <v>#N/A</v>
      </c>
      <c r="NZ98" s="169" t="e">
        <f t="shared" si="649"/>
        <v>#N/A</v>
      </c>
      <c r="OA98" s="169" t="e">
        <f t="shared" si="650"/>
        <v>#N/A</v>
      </c>
      <c r="OB98" s="169" t="e">
        <f t="shared" si="651"/>
        <v>#N/A</v>
      </c>
      <c r="OC98" s="169" t="e">
        <f t="shared" si="652"/>
        <v>#N/A</v>
      </c>
      <c r="OD98" s="169" t="e">
        <f t="shared" si="653"/>
        <v>#N/A</v>
      </c>
      <c r="OE98" s="169" t="e">
        <f t="shared" si="654"/>
        <v>#N/A</v>
      </c>
      <c r="OF98" s="169" t="e">
        <f t="shared" si="655"/>
        <v>#N/A</v>
      </c>
      <c r="OG98" s="169" t="e">
        <f t="shared" si="656"/>
        <v>#N/A</v>
      </c>
      <c r="OH98" s="169" t="e">
        <f t="shared" si="657"/>
        <v>#N/A</v>
      </c>
      <c r="OI98" s="169" t="e">
        <f t="shared" si="658"/>
        <v>#N/A</v>
      </c>
      <c r="OJ98" s="169" t="e">
        <f t="shared" si="659"/>
        <v>#N/A</v>
      </c>
      <c r="OK98" s="169" t="e">
        <f t="shared" si="660"/>
        <v>#N/A</v>
      </c>
      <c r="OL98" s="169" t="e">
        <f t="shared" si="661"/>
        <v>#N/A</v>
      </c>
      <c r="OM98" s="169" t="e">
        <f t="shared" si="662"/>
        <v>#N/A</v>
      </c>
      <c r="ON98" s="169" t="e">
        <f t="shared" si="663"/>
        <v>#N/A</v>
      </c>
      <c r="OO98" s="169" t="e">
        <f t="shared" si="664"/>
        <v>#N/A</v>
      </c>
      <c r="OP98" s="169" t="e">
        <f t="shared" si="665"/>
        <v>#N/A</v>
      </c>
      <c r="OQ98" s="169" t="e">
        <f t="shared" si="666"/>
        <v>#N/A</v>
      </c>
      <c r="OR98" s="169" t="e">
        <f t="shared" si="667"/>
        <v>#N/A</v>
      </c>
      <c r="OS98" s="169" t="e">
        <f t="shared" si="668"/>
        <v>#N/A</v>
      </c>
      <c r="OT98" s="169" t="e">
        <f t="shared" si="669"/>
        <v>#N/A</v>
      </c>
      <c r="OU98" s="169" t="e">
        <f t="shared" si="670"/>
        <v>#N/A</v>
      </c>
      <c r="OV98" s="169" t="e">
        <f t="shared" si="671"/>
        <v>#N/A</v>
      </c>
      <c r="OW98" s="169" t="e">
        <f t="shared" si="672"/>
        <v>#N/A</v>
      </c>
      <c r="OX98" s="169" t="e">
        <f t="shared" si="673"/>
        <v>#N/A</v>
      </c>
      <c r="OY98" s="169" t="e">
        <f t="shared" si="674"/>
        <v>#N/A</v>
      </c>
      <c r="OZ98" s="169" t="e">
        <f t="shared" si="675"/>
        <v>#N/A</v>
      </c>
      <c r="PA98" s="169" t="e">
        <f t="shared" si="676"/>
        <v>#N/A</v>
      </c>
      <c r="PB98" s="169" t="e">
        <f t="shared" si="677"/>
        <v>#N/A</v>
      </c>
      <c r="PC98" s="169" t="e">
        <f t="shared" si="678"/>
        <v>#N/A</v>
      </c>
      <c r="PD98" s="169" t="e">
        <f t="shared" si="679"/>
        <v>#N/A</v>
      </c>
      <c r="PE98" s="169" t="e">
        <f t="shared" si="680"/>
        <v>#N/A</v>
      </c>
      <c r="PF98" s="169" t="e">
        <f t="shared" si="681"/>
        <v>#N/A</v>
      </c>
      <c r="PG98" s="169" t="e">
        <f t="shared" si="682"/>
        <v>#N/A</v>
      </c>
      <c r="PH98" s="169" t="e">
        <f t="shared" si="683"/>
        <v>#N/A</v>
      </c>
    </row>
    <row r="99" spans="1:424" hidden="1" x14ac:dyDescent="0.75">
      <c r="A99" s="4">
        <v>96</v>
      </c>
      <c r="B99" s="96" t="str">
        <f t="shared" si="684"/>
        <v/>
      </c>
      <c r="C99" s="95"/>
      <c r="D99" s="96" t="str">
        <f t="shared" si="685"/>
        <v/>
      </c>
      <c r="E99" s="124" t="str">
        <f t="shared" si="480"/>
        <v/>
      </c>
      <c r="F99" s="124" t="str">
        <f t="shared" si="481"/>
        <v/>
      </c>
      <c r="G99" s="73" t="str">
        <f t="shared" si="686"/>
        <v/>
      </c>
      <c r="H99" s="23"/>
      <c r="I99" s="57"/>
      <c r="J99" s="280"/>
      <c r="K99" s="74" t="str">
        <f>IF(AND(B99&gt;0,C99&gt;0,D99&gt;0),IF(ISBLANK(J99),IF(ISBLANK(H99),"",(D99-B99)*VLOOKUP(H99,VLookups!$A$4:$B$13,2,FALSE)),J99),"")</f>
        <v/>
      </c>
      <c r="L99" s="75" t="str">
        <f t="shared" si="482"/>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687"/>
        <v/>
      </c>
      <c r="W99" s="49" t="str">
        <f t="shared" si="688"/>
        <v/>
      </c>
      <c r="X99" s="49" t="str">
        <f t="shared" si="722"/>
        <v/>
      </c>
      <c r="Y99" s="49" t="str">
        <f t="shared" si="722"/>
        <v/>
      </c>
      <c r="Z99" s="49" t="str">
        <f t="shared" si="722"/>
        <v/>
      </c>
      <c r="AA99" s="49" t="str">
        <f t="shared" si="722"/>
        <v/>
      </c>
      <c r="AB99" s="49" t="str">
        <f t="shared" si="722"/>
        <v/>
      </c>
      <c r="AC99" s="49" t="str">
        <f t="shared" si="722"/>
        <v/>
      </c>
      <c r="AD99" s="49" t="str">
        <f t="shared" si="722"/>
        <v/>
      </c>
      <c r="AE99" s="49" t="str">
        <f t="shared" si="722"/>
        <v/>
      </c>
      <c r="AF99" s="49" t="str">
        <f t="shared" si="722"/>
        <v/>
      </c>
      <c r="AG99" s="49" t="str">
        <f t="shared" si="722"/>
        <v/>
      </c>
      <c r="AH99" s="49" t="str">
        <f t="shared" si="722"/>
        <v/>
      </c>
      <c r="AI99" s="49" t="str">
        <f t="shared" si="722"/>
        <v/>
      </c>
      <c r="AJ99" s="49" t="str">
        <f t="shared" si="722"/>
        <v/>
      </c>
      <c r="AK99" s="49" t="str">
        <f t="shared" si="722"/>
        <v/>
      </c>
      <c r="AL99" s="49" t="str">
        <f t="shared" si="722"/>
        <v/>
      </c>
      <c r="AM99" s="49" t="str">
        <f t="shared" si="722"/>
        <v/>
      </c>
      <c r="AN99" s="49" t="str">
        <f t="shared" si="722"/>
        <v/>
      </c>
      <c r="AO99" s="49" t="str">
        <f t="shared" si="722"/>
        <v/>
      </c>
      <c r="AP99" s="49" t="str">
        <f t="shared" si="722"/>
        <v/>
      </c>
      <c r="AQ99" s="49" t="str">
        <f t="shared" si="722"/>
        <v/>
      </c>
      <c r="AR99" s="49" t="str">
        <f t="shared" si="722"/>
        <v/>
      </c>
      <c r="AS99" s="49" t="str">
        <f t="shared" si="722"/>
        <v/>
      </c>
      <c r="AT99" s="49" t="str">
        <f t="shared" si="722"/>
        <v/>
      </c>
      <c r="AU99" s="49" t="str">
        <f t="shared" si="722"/>
        <v/>
      </c>
      <c r="AV99" s="49" t="str">
        <f t="shared" si="722"/>
        <v/>
      </c>
      <c r="AW99" s="49" t="str">
        <f t="shared" si="722"/>
        <v/>
      </c>
      <c r="AX99" s="49" t="str">
        <f t="shared" si="722"/>
        <v/>
      </c>
      <c r="AY99" s="49" t="str">
        <f t="shared" si="722"/>
        <v/>
      </c>
      <c r="AZ99" s="49" t="str">
        <f t="shared" si="722"/>
        <v/>
      </c>
      <c r="BA99" s="49" t="str">
        <f t="shared" si="722"/>
        <v/>
      </c>
      <c r="BB99" s="49" t="str">
        <f t="shared" si="722"/>
        <v/>
      </c>
      <c r="BC99" s="49" t="str">
        <f t="shared" si="722"/>
        <v/>
      </c>
      <c r="BD99" s="49" t="str">
        <f t="shared" si="722"/>
        <v/>
      </c>
      <c r="BE99" s="49" t="str">
        <f t="shared" si="722"/>
        <v/>
      </c>
      <c r="BF99" s="49" t="str">
        <f t="shared" si="722"/>
        <v/>
      </c>
      <c r="BG99" s="49" t="str">
        <f t="shared" si="722"/>
        <v/>
      </c>
      <c r="BH99" s="49" t="str">
        <f t="shared" si="722"/>
        <v/>
      </c>
      <c r="BI99" s="49" t="str">
        <f t="shared" si="722"/>
        <v/>
      </c>
      <c r="BJ99" s="49" t="str">
        <f t="shared" si="722"/>
        <v/>
      </c>
      <c r="BK99" s="49" t="str">
        <f t="shared" si="722"/>
        <v/>
      </c>
      <c r="BL99" s="49" t="str">
        <f t="shared" si="722"/>
        <v/>
      </c>
      <c r="BM99" s="49" t="str">
        <f t="shared" si="722"/>
        <v/>
      </c>
      <c r="BN99" s="49" t="str">
        <f t="shared" si="722"/>
        <v/>
      </c>
      <c r="BO99" s="49" t="str">
        <f t="shared" si="722"/>
        <v/>
      </c>
      <c r="BP99" s="49" t="str">
        <f t="shared" si="722"/>
        <v/>
      </c>
      <c r="BQ99" s="49" t="str">
        <f t="shared" si="722"/>
        <v/>
      </c>
      <c r="BR99" s="49" t="str">
        <f t="shared" si="722"/>
        <v/>
      </c>
      <c r="BS99" s="49" t="str">
        <f t="shared" si="722"/>
        <v/>
      </c>
      <c r="BT99" s="49" t="str">
        <f t="shared" si="722"/>
        <v/>
      </c>
      <c r="BU99" s="49" t="str">
        <f t="shared" si="722"/>
        <v/>
      </c>
      <c r="BV99" s="49" t="str">
        <f t="shared" si="722"/>
        <v/>
      </c>
      <c r="BW99" s="49" t="str">
        <f t="shared" si="722"/>
        <v/>
      </c>
      <c r="BX99" s="49" t="str">
        <f t="shared" si="722"/>
        <v/>
      </c>
      <c r="BY99" s="49" t="str">
        <f t="shared" si="722"/>
        <v/>
      </c>
      <c r="BZ99" s="49" t="str">
        <f t="shared" si="722"/>
        <v/>
      </c>
      <c r="CA99" s="49" t="str">
        <f t="shared" si="722"/>
        <v/>
      </c>
      <c r="CB99" s="49" t="str">
        <f t="shared" si="722"/>
        <v/>
      </c>
      <c r="CC99" s="49" t="str">
        <f t="shared" si="722"/>
        <v/>
      </c>
      <c r="CD99" s="49" t="str">
        <f t="shared" si="722"/>
        <v/>
      </c>
      <c r="CE99" s="49" t="str">
        <f t="shared" si="722"/>
        <v/>
      </c>
      <c r="CF99" s="49" t="str">
        <f t="shared" si="722"/>
        <v/>
      </c>
      <c r="CG99" s="49" t="str">
        <f t="shared" si="722"/>
        <v/>
      </c>
      <c r="CH99" s="49" t="str">
        <f t="shared" si="722"/>
        <v/>
      </c>
      <c r="CI99" s="49" t="str">
        <f t="shared" si="722"/>
        <v/>
      </c>
      <c r="CJ99" s="49" t="str">
        <f t="shared" si="720"/>
        <v/>
      </c>
      <c r="CK99" s="49" t="str">
        <f t="shared" si="720"/>
        <v/>
      </c>
      <c r="CL99" s="49" t="str">
        <f t="shared" si="720"/>
        <v/>
      </c>
      <c r="CM99" s="49" t="str">
        <f t="shared" si="720"/>
        <v/>
      </c>
      <c r="CN99" s="49" t="str">
        <f t="shared" si="720"/>
        <v/>
      </c>
      <c r="CO99" s="49" t="str">
        <f t="shared" si="720"/>
        <v/>
      </c>
      <c r="CP99" s="49" t="str">
        <f t="shared" si="720"/>
        <v/>
      </c>
      <c r="CQ99" s="49" t="str">
        <f t="shared" si="720"/>
        <v/>
      </c>
      <c r="CR99" s="49" t="str">
        <f t="shared" si="720"/>
        <v/>
      </c>
      <c r="CS99" s="49" t="str">
        <f t="shared" si="720"/>
        <v/>
      </c>
      <c r="CT99" s="49" t="str">
        <f t="shared" si="720"/>
        <v/>
      </c>
      <c r="CU99" s="49" t="str">
        <f t="shared" si="720"/>
        <v/>
      </c>
      <c r="CV99" s="49" t="str">
        <f t="shared" si="720"/>
        <v/>
      </c>
      <c r="CW99" s="49" t="str">
        <f t="shared" si="720"/>
        <v/>
      </c>
      <c r="CX99" s="49" t="str">
        <f t="shared" si="720"/>
        <v/>
      </c>
      <c r="CY99" s="49" t="str">
        <f t="shared" si="720"/>
        <v/>
      </c>
      <c r="CZ99" s="49" t="str">
        <f t="shared" si="720"/>
        <v/>
      </c>
      <c r="DA99" s="49" t="str">
        <f t="shared" si="720"/>
        <v/>
      </c>
      <c r="DB99" s="49" t="str">
        <f t="shared" si="720"/>
        <v/>
      </c>
      <c r="DC99" s="49" t="str">
        <f t="shared" si="720"/>
        <v/>
      </c>
      <c r="DD99" s="49" t="str">
        <f t="shared" si="720"/>
        <v/>
      </c>
      <c r="DE99" s="49" t="str">
        <f t="shared" si="720"/>
        <v/>
      </c>
      <c r="DF99" s="49" t="str">
        <f t="shared" si="720"/>
        <v/>
      </c>
      <c r="DG99" s="49" t="str">
        <f t="shared" si="720"/>
        <v/>
      </c>
      <c r="DH99" s="49" t="str">
        <f t="shared" si="720"/>
        <v/>
      </c>
      <c r="DI99" s="49" t="str">
        <f t="shared" si="720"/>
        <v/>
      </c>
      <c r="DJ99" s="49" t="str">
        <f t="shared" si="720"/>
        <v/>
      </c>
      <c r="DK99" s="49" t="str">
        <f t="shared" si="720"/>
        <v/>
      </c>
      <c r="DL99" s="49" t="str">
        <f t="shared" si="720"/>
        <v/>
      </c>
      <c r="DM99" s="49" t="str">
        <f t="shared" si="720"/>
        <v/>
      </c>
      <c r="DN99" s="49" t="str">
        <f t="shared" si="720"/>
        <v/>
      </c>
      <c r="DO99" s="49" t="str">
        <f t="shared" si="720"/>
        <v/>
      </c>
      <c r="DP99" s="49" t="str">
        <f t="shared" si="720"/>
        <v/>
      </c>
      <c r="DQ99" s="49" t="str">
        <f t="shared" si="720"/>
        <v/>
      </c>
      <c r="DR99" s="49" t="str">
        <f t="shared" si="720"/>
        <v/>
      </c>
      <c r="DS99" s="183" t="str">
        <f t="shared" si="690"/>
        <v/>
      </c>
      <c r="DT99" s="49" t="str">
        <f t="shared" si="691"/>
        <v/>
      </c>
      <c r="DU99" s="49" t="str">
        <f t="shared" si="723"/>
        <v/>
      </c>
      <c r="DV99" s="49" t="str">
        <f t="shared" si="723"/>
        <v/>
      </c>
      <c r="DW99" s="49" t="str">
        <f t="shared" si="723"/>
        <v/>
      </c>
      <c r="DX99" s="49" t="str">
        <f t="shared" si="723"/>
        <v/>
      </c>
      <c r="DY99" s="49" t="str">
        <f t="shared" si="723"/>
        <v/>
      </c>
      <c r="DZ99" s="49" t="str">
        <f t="shared" si="723"/>
        <v/>
      </c>
      <c r="EA99" s="49" t="str">
        <f t="shared" si="723"/>
        <v/>
      </c>
      <c r="EB99" s="49" t="str">
        <f t="shared" si="723"/>
        <v/>
      </c>
      <c r="EC99" s="49" t="str">
        <f t="shared" si="723"/>
        <v/>
      </c>
      <c r="ED99" s="49" t="str">
        <f t="shared" si="723"/>
        <v/>
      </c>
      <c r="EE99" s="49" t="str">
        <f t="shared" si="723"/>
        <v/>
      </c>
      <c r="EF99" s="49" t="str">
        <f t="shared" si="723"/>
        <v/>
      </c>
      <c r="EG99" s="49" t="str">
        <f t="shared" si="723"/>
        <v/>
      </c>
      <c r="EH99" s="49" t="str">
        <f t="shared" si="723"/>
        <v/>
      </c>
      <c r="EI99" s="49" t="str">
        <f t="shared" si="723"/>
        <v/>
      </c>
      <c r="EJ99" s="49" t="str">
        <f t="shared" si="723"/>
        <v/>
      </c>
      <c r="EK99" s="49" t="str">
        <f t="shared" si="723"/>
        <v/>
      </c>
      <c r="EL99" s="49" t="str">
        <f t="shared" si="723"/>
        <v/>
      </c>
      <c r="EM99" s="49" t="str">
        <f t="shared" si="723"/>
        <v/>
      </c>
      <c r="EN99" s="49" t="str">
        <f t="shared" si="723"/>
        <v/>
      </c>
      <c r="EO99" s="49" t="str">
        <f t="shared" si="723"/>
        <v/>
      </c>
      <c r="EP99" s="49" t="str">
        <f t="shared" si="723"/>
        <v/>
      </c>
      <c r="EQ99" s="49" t="str">
        <f t="shared" si="723"/>
        <v/>
      </c>
      <c r="ER99" s="49" t="str">
        <f t="shared" si="723"/>
        <v/>
      </c>
      <c r="ES99" s="49" t="str">
        <f t="shared" si="723"/>
        <v/>
      </c>
      <c r="ET99" s="49" t="str">
        <f t="shared" si="723"/>
        <v/>
      </c>
      <c r="EU99" s="49" t="str">
        <f t="shared" si="723"/>
        <v/>
      </c>
      <c r="EV99" s="49" t="str">
        <f t="shared" si="723"/>
        <v/>
      </c>
      <c r="EW99" s="49" t="str">
        <f t="shared" si="723"/>
        <v/>
      </c>
      <c r="EX99" s="49" t="str">
        <f t="shared" si="723"/>
        <v/>
      </c>
      <c r="EY99" s="49" t="str">
        <f t="shared" si="723"/>
        <v/>
      </c>
      <c r="EZ99" s="49" t="str">
        <f t="shared" si="723"/>
        <v/>
      </c>
      <c r="FA99" s="49" t="str">
        <f t="shared" si="723"/>
        <v/>
      </c>
      <c r="FB99" s="49" t="str">
        <f t="shared" si="723"/>
        <v/>
      </c>
      <c r="FC99" s="49" t="str">
        <f t="shared" si="723"/>
        <v/>
      </c>
      <c r="FD99" s="49" t="str">
        <f t="shared" si="723"/>
        <v/>
      </c>
      <c r="FE99" s="49" t="str">
        <f t="shared" si="723"/>
        <v/>
      </c>
      <c r="FF99" s="49" t="str">
        <f t="shared" si="723"/>
        <v/>
      </c>
      <c r="FG99" s="49" t="str">
        <f t="shared" si="723"/>
        <v/>
      </c>
      <c r="FH99" s="49" t="str">
        <f t="shared" si="723"/>
        <v/>
      </c>
      <c r="FI99" s="49" t="str">
        <f t="shared" si="723"/>
        <v/>
      </c>
      <c r="FJ99" s="49" t="str">
        <f t="shared" si="723"/>
        <v/>
      </c>
      <c r="FK99" s="49" t="str">
        <f t="shared" si="723"/>
        <v/>
      </c>
      <c r="FL99" s="49" t="str">
        <f t="shared" si="723"/>
        <v/>
      </c>
      <c r="FM99" s="49" t="str">
        <f t="shared" si="723"/>
        <v/>
      </c>
      <c r="FN99" s="49" t="str">
        <f t="shared" si="723"/>
        <v/>
      </c>
      <c r="FO99" s="49" t="str">
        <f t="shared" si="723"/>
        <v/>
      </c>
      <c r="FP99" s="49" t="str">
        <f t="shared" si="723"/>
        <v/>
      </c>
      <c r="FQ99" s="49" t="str">
        <f t="shared" si="723"/>
        <v/>
      </c>
      <c r="FR99" s="49" t="str">
        <f t="shared" si="723"/>
        <v/>
      </c>
      <c r="FS99" s="49" t="str">
        <f t="shared" si="723"/>
        <v/>
      </c>
      <c r="FT99" s="49" t="str">
        <f t="shared" si="723"/>
        <v/>
      </c>
      <c r="FU99" s="49" t="str">
        <f t="shared" si="723"/>
        <v/>
      </c>
      <c r="FV99" s="49" t="str">
        <f t="shared" si="723"/>
        <v/>
      </c>
      <c r="FW99" s="49" t="str">
        <f t="shared" si="723"/>
        <v/>
      </c>
      <c r="FX99" s="49" t="str">
        <f t="shared" si="723"/>
        <v/>
      </c>
      <c r="FY99" s="49" t="str">
        <f t="shared" si="723"/>
        <v/>
      </c>
      <c r="FZ99" s="49" t="str">
        <f t="shared" si="723"/>
        <v/>
      </c>
      <c r="GA99" s="49" t="str">
        <f t="shared" si="723"/>
        <v/>
      </c>
      <c r="GB99" s="49" t="str">
        <f t="shared" si="723"/>
        <v/>
      </c>
      <c r="GC99" s="49" t="str">
        <f t="shared" si="723"/>
        <v/>
      </c>
      <c r="GD99" s="49" t="str">
        <f t="shared" si="723"/>
        <v/>
      </c>
      <c r="GE99" s="49" t="str">
        <f t="shared" si="723"/>
        <v/>
      </c>
      <c r="GF99" s="49" t="str">
        <f t="shared" si="723"/>
        <v/>
      </c>
      <c r="GG99" s="49" t="str">
        <f t="shared" si="721"/>
        <v/>
      </c>
      <c r="GH99" s="49" t="str">
        <f t="shared" si="721"/>
        <v/>
      </c>
      <c r="GI99" s="49" t="str">
        <f t="shared" si="721"/>
        <v/>
      </c>
      <c r="GJ99" s="49" t="str">
        <f t="shared" si="721"/>
        <v/>
      </c>
      <c r="GK99" s="49" t="str">
        <f t="shared" si="721"/>
        <v/>
      </c>
      <c r="GL99" s="49" t="str">
        <f t="shared" si="721"/>
        <v/>
      </c>
      <c r="GM99" s="49" t="str">
        <f t="shared" si="721"/>
        <v/>
      </c>
      <c r="GN99" s="49" t="str">
        <f t="shared" si="721"/>
        <v/>
      </c>
      <c r="GO99" s="49" t="str">
        <f t="shared" si="721"/>
        <v/>
      </c>
      <c r="GP99" s="49" t="str">
        <f t="shared" si="721"/>
        <v/>
      </c>
      <c r="GQ99" s="49" t="str">
        <f t="shared" si="721"/>
        <v/>
      </c>
      <c r="GR99" s="49" t="str">
        <f t="shared" si="721"/>
        <v/>
      </c>
      <c r="GS99" s="49" t="str">
        <f t="shared" si="721"/>
        <v/>
      </c>
      <c r="GT99" s="49" t="str">
        <f t="shared" si="721"/>
        <v/>
      </c>
      <c r="GU99" s="49" t="str">
        <f t="shared" si="721"/>
        <v/>
      </c>
      <c r="GV99" s="49" t="str">
        <f t="shared" si="721"/>
        <v/>
      </c>
      <c r="GW99" s="49" t="str">
        <f t="shared" si="721"/>
        <v/>
      </c>
      <c r="GX99" s="49" t="str">
        <f t="shared" si="721"/>
        <v/>
      </c>
      <c r="GY99" s="49" t="str">
        <f t="shared" si="721"/>
        <v/>
      </c>
      <c r="GZ99" s="49" t="str">
        <f t="shared" si="721"/>
        <v/>
      </c>
      <c r="HA99" s="49" t="str">
        <f t="shared" si="721"/>
        <v/>
      </c>
      <c r="HB99" s="49" t="str">
        <f t="shared" si="721"/>
        <v/>
      </c>
      <c r="HC99" s="49" t="str">
        <f t="shared" si="721"/>
        <v/>
      </c>
      <c r="HD99" s="49" t="str">
        <f t="shared" si="721"/>
        <v/>
      </c>
      <c r="HE99" s="49" t="str">
        <f t="shared" si="721"/>
        <v/>
      </c>
      <c r="HF99" s="49" t="str">
        <f t="shared" si="721"/>
        <v/>
      </c>
      <c r="HG99" s="49" t="str">
        <f t="shared" si="721"/>
        <v/>
      </c>
      <c r="HH99" s="49" t="str">
        <f t="shared" si="721"/>
        <v/>
      </c>
      <c r="HI99" s="49" t="str">
        <f t="shared" si="721"/>
        <v/>
      </c>
      <c r="HJ99" s="49" t="str">
        <f t="shared" si="721"/>
        <v/>
      </c>
      <c r="HK99" s="49" t="str">
        <f t="shared" si="721"/>
        <v/>
      </c>
      <c r="HL99" s="49" t="str">
        <f t="shared" si="721"/>
        <v/>
      </c>
      <c r="HM99" s="49" t="str">
        <f t="shared" si="721"/>
        <v/>
      </c>
      <c r="HN99" s="49" t="str">
        <f t="shared" si="721"/>
        <v/>
      </c>
      <c r="HO99" s="49" t="str">
        <f t="shared" si="721"/>
        <v/>
      </c>
      <c r="HP99" s="169" t="e">
        <f t="shared" si="483"/>
        <v>#N/A</v>
      </c>
      <c r="HQ99" s="169" t="e">
        <f t="shared" si="484"/>
        <v>#N/A</v>
      </c>
      <c r="HR99" s="169" t="e">
        <f t="shared" si="485"/>
        <v>#N/A</v>
      </c>
      <c r="HS99" s="169" t="e">
        <f t="shared" si="486"/>
        <v>#N/A</v>
      </c>
      <c r="HT99" s="169" t="e">
        <f t="shared" si="487"/>
        <v>#N/A</v>
      </c>
      <c r="HU99" s="169" t="e">
        <f t="shared" si="488"/>
        <v>#N/A</v>
      </c>
      <c r="HV99" s="169" t="e">
        <f t="shared" si="489"/>
        <v>#N/A</v>
      </c>
      <c r="HW99" s="169" t="e">
        <f t="shared" si="490"/>
        <v>#N/A</v>
      </c>
      <c r="HX99" s="169" t="e">
        <f t="shared" si="491"/>
        <v>#N/A</v>
      </c>
      <c r="HY99" s="169" t="e">
        <f t="shared" si="492"/>
        <v>#N/A</v>
      </c>
      <c r="HZ99" s="169" t="e">
        <f t="shared" si="493"/>
        <v>#N/A</v>
      </c>
      <c r="IA99" s="169" t="e">
        <f t="shared" si="494"/>
        <v>#N/A</v>
      </c>
      <c r="IB99" s="169" t="e">
        <f t="shared" si="495"/>
        <v>#N/A</v>
      </c>
      <c r="IC99" s="169" t="e">
        <f t="shared" si="496"/>
        <v>#N/A</v>
      </c>
      <c r="ID99" s="169" t="e">
        <f t="shared" si="497"/>
        <v>#N/A</v>
      </c>
      <c r="IE99" s="169" t="e">
        <f t="shared" si="498"/>
        <v>#N/A</v>
      </c>
      <c r="IF99" s="169" t="e">
        <f t="shared" si="499"/>
        <v>#N/A</v>
      </c>
      <c r="IG99" s="169" t="e">
        <f t="shared" si="500"/>
        <v>#N/A</v>
      </c>
      <c r="IH99" s="169" t="e">
        <f t="shared" si="501"/>
        <v>#N/A</v>
      </c>
      <c r="II99" s="169" t="e">
        <f t="shared" si="502"/>
        <v>#N/A</v>
      </c>
      <c r="IJ99" s="169" t="e">
        <f t="shared" si="503"/>
        <v>#N/A</v>
      </c>
      <c r="IK99" s="169" t="e">
        <f t="shared" si="504"/>
        <v>#N/A</v>
      </c>
      <c r="IL99" s="169" t="e">
        <f t="shared" si="505"/>
        <v>#N/A</v>
      </c>
      <c r="IM99" s="169" t="e">
        <f t="shared" si="506"/>
        <v>#N/A</v>
      </c>
      <c r="IN99" s="169" t="e">
        <f t="shared" si="507"/>
        <v>#N/A</v>
      </c>
      <c r="IO99" s="169" t="e">
        <f t="shared" si="508"/>
        <v>#N/A</v>
      </c>
      <c r="IP99" s="169" t="e">
        <f t="shared" si="509"/>
        <v>#N/A</v>
      </c>
      <c r="IQ99" s="169" t="e">
        <f t="shared" si="510"/>
        <v>#N/A</v>
      </c>
      <c r="IR99" s="169" t="e">
        <f t="shared" si="511"/>
        <v>#N/A</v>
      </c>
      <c r="IS99" s="169" t="e">
        <f t="shared" si="512"/>
        <v>#N/A</v>
      </c>
      <c r="IT99" s="169" t="e">
        <f t="shared" si="513"/>
        <v>#N/A</v>
      </c>
      <c r="IU99" s="169" t="e">
        <f t="shared" si="514"/>
        <v>#N/A</v>
      </c>
      <c r="IV99" s="169" t="e">
        <f t="shared" si="515"/>
        <v>#N/A</v>
      </c>
      <c r="IW99" s="169" t="e">
        <f t="shared" si="516"/>
        <v>#N/A</v>
      </c>
      <c r="IX99" s="169" t="e">
        <f t="shared" si="517"/>
        <v>#N/A</v>
      </c>
      <c r="IY99" s="169" t="e">
        <f t="shared" si="518"/>
        <v>#N/A</v>
      </c>
      <c r="IZ99" s="169" t="e">
        <f t="shared" si="519"/>
        <v>#N/A</v>
      </c>
      <c r="JA99" s="169" t="e">
        <f t="shared" si="520"/>
        <v>#N/A</v>
      </c>
      <c r="JB99" s="169" t="e">
        <f t="shared" si="521"/>
        <v>#N/A</v>
      </c>
      <c r="JC99" s="169" t="e">
        <f t="shared" si="522"/>
        <v>#N/A</v>
      </c>
      <c r="JD99" s="169" t="e">
        <f t="shared" si="523"/>
        <v>#N/A</v>
      </c>
      <c r="JE99" s="169" t="e">
        <f t="shared" si="524"/>
        <v>#N/A</v>
      </c>
      <c r="JF99" s="169" t="e">
        <f t="shared" si="525"/>
        <v>#N/A</v>
      </c>
      <c r="JG99" s="169" t="e">
        <f t="shared" si="526"/>
        <v>#N/A</v>
      </c>
      <c r="JH99" s="169" t="e">
        <f t="shared" si="527"/>
        <v>#N/A</v>
      </c>
      <c r="JI99" s="169" t="e">
        <f t="shared" si="528"/>
        <v>#N/A</v>
      </c>
      <c r="JJ99" s="169" t="e">
        <f t="shared" si="529"/>
        <v>#N/A</v>
      </c>
      <c r="JK99" s="169" t="e">
        <f t="shared" si="530"/>
        <v>#N/A</v>
      </c>
      <c r="JL99" s="169" t="e">
        <f t="shared" si="531"/>
        <v>#N/A</v>
      </c>
      <c r="JM99" s="169" t="e">
        <f t="shared" si="532"/>
        <v>#N/A</v>
      </c>
      <c r="JN99" s="169" t="e">
        <f t="shared" si="533"/>
        <v>#N/A</v>
      </c>
      <c r="JO99" s="169" t="e">
        <f t="shared" si="534"/>
        <v>#N/A</v>
      </c>
      <c r="JP99" s="169" t="e">
        <f t="shared" si="535"/>
        <v>#N/A</v>
      </c>
      <c r="JQ99" s="169" t="e">
        <f t="shared" si="536"/>
        <v>#N/A</v>
      </c>
      <c r="JR99" s="169" t="e">
        <f t="shared" si="537"/>
        <v>#N/A</v>
      </c>
      <c r="JS99" s="169" t="e">
        <f t="shared" si="538"/>
        <v>#N/A</v>
      </c>
      <c r="JT99" s="169" t="e">
        <f t="shared" si="539"/>
        <v>#N/A</v>
      </c>
      <c r="JU99" s="169" t="e">
        <f t="shared" si="540"/>
        <v>#N/A</v>
      </c>
      <c r="JV99" s="169" t="e">
        <f t="shared" si="541"/>
        <v>#N/A</v>
      </c>
      <c r="JW99" s="169" t="e">
        <f t="shared" si="542"/>
        <v>#N/A</v>
      </c>
      <c r="JX99" s="169" t="e">
        <f t="shared" si="543"/>
        <v>#N/A</v>
      </c>
      <c r="JY99" s="169" t="e">
        <f t="shared" si="544"/>
        <v>#N/A</v>
      </c>
      <c r="JZ99" s="169" t="e">
        <f t="shared" si="545"/>
        <v>#N/A</v>
      </c>
      <c r="KA99" s="169" t="e">
        <f t="shared" si="546"/>
        <v>#N/A</v>
      </c>
      <c r="KB99" s="169" t="e">
        <f t="shared" si="547"/>
        <v>#N/A</v>
      </c>
      <c r="KC99" s="169" t="e">
        <f t="shared" si="548"/>
        <v>#N/A</v>
      </c>
      <c r="KD99" s="169" t="e">
        <f t="shared" si="549"/>
        <v>#N/A</v>
      </c>
      <c r="KE99" s="169" t="e">
        <f t="shared" si="550"/>
        <v>#N/A</v>
      </c>
      <c r="KF99" s="169" t="e">
        <f t="shared" si="551"/>
        <v>#N/A</v>
      </c>
      <c r="KG99" s="169" t="e">
        <f t="shared" si="552"/>
        <v>#N/A</v>
      </c>
      <c r="KH99" s="169" t="e">
        <f t="shared" si="553"/>
        <v>#N/A</v>
      </c>
      <c r="KI99" s="169" t="e">
        <f t="shared" si="554"/>
        <v>#N/A</v>
      </c>
      <c r="KJ99" s="169" t="e">
        <f t="shared" si="555"/>
        <v>#N/A</v>
      </c>
      <c r="KK99" s="169" t="e">
        <f t="shared" si="556"/>
        <v>#N/A</v>
      </c>
      <c r="KL99" s="169" t="e">
        <f t="shared" si="557"/>
        <v>#N/A</v>
      </c>
      <c r="KM99" s="169" t="e">
        <f t="shared" si="558"/>
        <v>#N/A</v>
      </c>
      <c r="KN99" s="169" t="e">
        <f t="shared" si="559"/>
        <v>#N/A</v>
      </c>
      <c r="KO99" s="169" t="e">
        <f t="shared" si="560"/>
        <v>#N/A</v>
      </c>
      <c r="KP99" s="169" t="e">
        <f t="shared" si="561"/>
        <v>#N/A</v>
      </c>
      <c r="KQ99" s="169" t="e">
        <f t="shared" si="562"/>
        <v>#N/A</v>
      </c>
      <c r="KR99" s="169" t="e">
        <f t="shared" si="563"/>
        <v>#N/A</v>
      </c>
      <c r="KS99" s="169" t="e">
        <f t="shared" si="564"/>
        <v>#N/A</v>
      </c>
      <c r="KT99" s="169" t="e">
        <f t="shared" si="565"/>
        <v>#N/A</v>
      </c>
      <c r="KU99" s="169" t="e">
        <f t="shared" si="566"/>
        <v>#N/A</v>
      </c>
      <c r="KV99" s="169" t="e">
        <f t="shared" si="567"/>
        <v>#N/A</v>
      </c>
      <c r="KW99" s="169" t="e">
        <f t="shared" si="568"/>
        <v>#N/A</v>
      </c>
      <c r="KX99" s="169" t="e">
        <f t="shared" si="569"/>
        <v>#N/A</v>
      </c>
      <c r="KY99" s="169" t="e">
        <f t="shared" si="570"/>
        <v>#N/A</v>
      </c>
      <c r="KZ99" s="169" t="e">
        <f t="shared" si="571"/>
        <v>#N/A</v>
      </c>
      <c r="LA99" s="169" t="e">
        <f t="shared" si="572"/>
        <v>#N/A</v>
      </c>
      <c r="LB99" s="169" t="e">
        <f t="shared" si="573"/>
        <v>#N/A</v>
      </c>
      <c r="LC99" s="169" t="e">
        <f t="shared" si="574"/>
        <v>#N/A</v>
      </c>
      <c r="LD99" s="169" t="e">
        <f t="shared" si="575"/>
        <v>#N/A</v>
      </c>
      <c r="LE99" s="169" t="e">
        <f t="shared" si="576"/>
        <v>#N/A</v>
      </c>
      <c r="LF99" s="169" t="e">
        <f t="shared" si="577"/>
        <v>#N/A</v>
      </c>
      <c r="LG99" s="169" t="e">
        <f t="shared" si="578"/>
        <v>#N/A</v>
      </c>
      <c r="LH99" s="169" t="e">
        <f t="shared" si="579"/>
        <v>#N/A</v>
      </c>
      <c r="LI99" s="169" t="e">
        <f t="shared" si="580"/>
        <v>#N/A</v>
      </c>
      <c r="LJ99" s="169" t="e">
        <f t="shared" si="581"/>
        <v>#N/A</v>
      </c>
      <c r="LK99" s="169" t="e">
        <f t="shared" si="582"/>
        <v>#N/A</v>
      </c>
      <c r="LL99" s="169" t="e">
        <f t="shared" si="583"/>
        <v>#N/A</v>
      </c>
      <c r="LM99" s="169" t="e">
        <f t="shared" si="584"/>
        <v>#N/A</v>
      </c>
      <c r="LN99" s="169" t="e">
        <f t="shared" si="585"/>
        <v>#N/A</v>
      </c>
      <c r="LO99" s="169" t="e">
        <f t="shared" si="586"/>
        <v>#N/A</v>
      </c>
      <c r="LP99" s="169" t="e">
        <f t="shared" si="587"/>
        <v>#N/A</v>
      </c>
      <c r="LQ99" s="169" t="e">
        <f t="shared" si="588"/>
        <v>#N/A</v>
      </c>
      <c r="LR99" s="169" t="e">
        <f t="shared" si="589"/>
        <v>#N/A</v>
      </c>
      <c r="LS99" s="169" t="e">
        <f t="shared" si="590"/>
        <v>#N/A</v>
      </c>
      <c r="LT99" s="169" t="e">
        <f t="shared" si="591"/>
        <v>#N/A</v>
      </c>
      <c r="LU99" s="169" t="e">
        <f t="shared" si="592"/>
        <v>#N/A</v>
      </c>
      <c r="LV99" s="169" t="e">
        <f t="shared" si="593"/>
        <v>#N/A</v>
      </c>
      <c r="LW99" s="169" t="e">
        <f t="shared" si="594"/>
        <v>#N/A</v>
      </c>
      <c r="LX99" s="169" t="e">
        <f t="shared" si="595"/>
        <v>#N/A</v>
      </c>
      <c r="LY99" s="169" t="e">
        <f t="shared" si="596"/>
        <v>#N/A</v>
      </c>
      <c r="LZ99" s="169" t="e">
        <f t="shared" si="597"/>
        <v>#N/A</v>
      </c>
      <c r="MA99" s="169" t="e">
        <f t="shared" si="598"/>
        <v>#N/A</v>
      </c>
      <c r="MB99" s="169" t="e">
        <f t="shared" si="599"/>
        <v>#N/A</v>
      </c>
      <c r="MC99" s="169" t="e">
        <f t="shared" si="600"/>
        <v>#N/A</v>
      </c>
      <c r="MD99" s="169" t="e">
        <f t="shared" si="601"/>
        <v>#N/A</v>
      </c>
      <c r="ME99" s="169" t="e">
        <f t="shared" si="602"/>
        <v>#N/A</v>
      </c>
      <c r="MF99" s="169" t="e">
        <f t="shared" si="603"/>
        <v>#N/A</v>
      </c>
      <c r="MG99" s="169" t="e">
        <f t="shared" si="604"/>
        <v>#N/A</v>
      </c>
      <c r="MH99" s="169" t="e">
        <f t="shared" si="605"/>
        <v>#N/A</v>
      </c>
      <c r="MI99" s="169" t="e">
        <f t="shared" si="606"/>
        <v>#N/A</v>
      </c>
      <c r="MJ99" s="169" t="e">
        <f t="shared" si="607"/>
        <v>#N/A</v>
      </c>
      <c r="MK99" s="169" t="e">
        <f t="shared" si="608"/>
        <v>#N/A</v>
      </c>
      <c r="ML99" s="169" t="e">
        <f t="shared" si="609"/>
        <v>#N/A</v>
      </c>
      <c r="MM99" s="169" t="e">
        <f t="shared" si="610"/>
        <v>#N/A</v>
      </c>
      <c r="MN99" s="169" t="e">
        <f t="shared" si="611"/>
        <v>#N/A</v>
      </c>
      <c r="MO99" s="169" t="e">
        <f t="shared" si="612"/>
        <v>#N/A</v>
      </c>
      <c r="MP99" s="169" t="e">
        <f t="shared" si="613"/>
        <v>#N/A</v>
      </c>
      <c r="MQ99" s="169" t="e">
        <f t="shared" si="614"/>
        <v>#N/A</v>
      </c>
      <c r="MR99" s="169" t="e">
        <f t="shared" si="615"/>
        <v>#N/A</v>
      </c>
      <c r="MS99" s="169" t="e">
        <f t="shared" si="616"/>
        <v>#N/A</v>
      </c>
      <c r="MT99" s="169" t="e">
        <f t="shared" si="617"/>
        <v>#N/A</v>
      </c>
      <c r="MU99" s="169" t="e">
        <f t="shared" si="618"/>
        <v>#N/A</v>
      </c>
      <c r="MV99" s="169" t="e">
        <f t="shared" si="619"/>
        <v>#N/A</v>
      </c>
      <c r="MW99" s="169" t="e">
        <f t="shared" si="620"/>
        <v>#N/A</v>
      </c>
      <c r="MX99" s="169" t="e">
        <f t="shared" si="621"/>
        <v>#N/A</v>
      </c>
      <c r="MY99" s="169" t="e">
        <f t="shared" si="622"/>
        <v>#N/A</v>
      </c>
      <c r="MZ99" s="169" t="e">
        <f t="shared" si="623"/>
        <v>#N/A</v>
      </c>
      <c r="NA99" s="169" t="e">
        <f t="shared" si="624"/>
        <v>#N/A</v>
      </c>
      <c r="NB99" s="169" t="e">
        <f t="shared" si="625"/>
        <v>#N/A</v>
      </c>
      <c r="NC99" s="169" t="e">
        <f t="shared" si="626"/>
        <v>#N/A</v>
      </c>
      <c r="ND99" s="169" t="e">
        <f t="shared" si="627"/>
        <v>#N/A</v>
      </c>
      <c r="NE99" s="169" t="e">
        <f t="shared" si="628"/>
        <v>#N/A</v>
      </c>
      <c r="NF99" s="169" t="e">
        <f t="shared" si="629"/>
        <v>#N/A</v>
      </c>
      <c r="NG99" s="169" t="e">
        <f t="shared" si="630"/>
        <v>#N/A</v>
      </c>
      <c r="NH99" s="169" t="e">
        <f t="shared" si="631"/>
        <v>#N/A</v>
      </c>
      <c r="NI99" s="169" t="e">
        <f t="shared" si="632"/>
        <v>#N/A</v>
      </c>
      <c r="NJ99" s="169" t="e">
        <f t="shared" si="633"/>
        <v>#N/A</v>
      </c>
      <c r="NK99" s="169" t="e">
        <f t="shared" si="634"/>
        <v>#N/A</v>
      </c>
      <c r="NL99" s="169" t="e">
        <f t="shared" si="635"/>
        <v>#N/A</v>
      </c>
      <c r="NM99" s="169" t="e">
        <f t="shared" si="636"/>
        <v>#N/A</v>
      </c>
      <c r="NN99" s="169" t="e">
        <f t="shared" si="637"/>
        <v>#N/A</v>
      </c>
      <c r="NO99" s="169" t="e">
        <f t="shared" si="638"/>
        <v>#N/A</v>
      </c>
      <c r="NP99" s="169" t="e">
        <f t="shared" si="639"/>
        <v>#N/A</v>
      </c>
      <c r="NQ99" s="169" t="e">
        <f t="shared" si="640"/>
        <v>#N/A</v>
      </c>
      <c r="NR99" s="169" t="e">
        <f t="shared" si="641"/>
        <v>#N/A</v>
      </c>
      <c r="NS99" s="169" t="e">
        <f t="shared" si="642"/>
        <v>#N/A</v>
      </c>
      <c r="NT99" s="169" t="e">
        <f t="shared" si="643"/>
        <v>#N/A</v>
      </c>
      <c r="NU99" s="169" t="e">
        <f t="shared" si="644"/>
        <v>#N/A</v>
      </c>
      <c r="NV99" s="169" t="e">
        <f t="shared" si="645"/>
        <v>#N/A</v>
      </c>
      <c r="NW99" s="169" t="e">
        <f t="shared" si="646"/>
        <v>#N/A</v>
      </c>
      <c r="NX99" s="169" t="e">
        <f t="shared" si="647"/>
        <v>#N/A</v>
      </c>
      <c r="NY99" s="169" t="e">
        <f t="shared" si="648"/>
        <v>#N/A</v>
      </c>
      <c r="NZ99" s="169" t="e">
        <f t="shared" si="649"/>
        <v>#N/A</v>
      </c>
      <c r="OA99" s="169" t="e">
        <f t="shared" si="650"/>
        <v>#N/A</v>
      </c>
      <c r="OB99" s="169" t="e">
        <f t="shared" si="651"/>
        <v>#N/A</v>
      </c>
      <c r="OC99" s="169" t="e">
        <f t="shared" si="652"/>
        <v>#N/A</v>
      </c>
      <c r="OD99" s="169" t="e">
        <f t="shared" si="653"/>
        <v>#N/A</v>
      </c>
      <c r="OE99" s="169" t="e">
        <f t="shared" si="654"/>
        <v>#N/A</v>
      </c>
      <c r="OF99" s="169" t="e">
        <f t="shared" si="655"/>
        <v>#N/A</v>
      </c>
      <c r="OG99" s="169" t="e">
        <f t="shared" si="656"/>
        <v>#N/A</v>
      </c>
      <c r="OH99" s="169" t="e">
        <f t="shared" si="657"/>
        <v>#N/A</v>
      </c>
      <c r="OI99" s="169" t="e">
        <f t="shared" si="658"/>
        <v>#N/A</v>
      </c>
      <c r="OJ99" s="169" t="e">
        <f t="shared" si="659"/>
        <v>#N/A</v>
      </c>
      <c r="OK99" s="169" t="e">
        <f t="shared" si="660"/>
        <v>#N/A</v>
      </c>
      <c r="OL99" s="169" t="e">
        <f t="shared" si="661"/>
        <v>#N/A</v>
      </c>
      <c r="OM99" s="169" t="e">
        <f t="shared" si="662"/>
        <v>#N/A</v>
      </c>
      <c r="ON99" s="169" t="e">
        <f t="shared" si="663"/>
        <v>#N/A</v>
      </c>
      <c r="OO99" s="169" t="e">
        <f t="shared" si="664"/>
        <v>#N/A</v>
      </c>
      <c r="OP99" s="169" t="e">
        <f t="shared" si="665"/>
        <v>#N/A</v>
      </c>
      <c r="OQ99" s="169" t="e">
        <f t="shared" si="666"/>
        <v>#N/A</v>
      </c>
      <c r="OR99" s="169" t="e">
        <f t="shared" si="667"/>
        <v>#N/A</v>
      </c>
      <c r="OS99" s="169" t="e">
        <f t="shared" si="668"/>
        <v>#N/A</v>
      </c>
      <c r="OT99" s="169" t="e">
        <f t="shared" si="669"/>
        <v>#N/A</v>
      </c>
      <c r="OU99" s="169" t="e">
        <f t="shared" si="670"/>
        <v>#N/A</v>
      </c>
      <c r="OV99" s="169" t="e">
        <f t="shared" si="671"/>
        <v>#N/A</v>
      </c>
      <c r="OW99" s="169" t="e">
        <f t="shared" si="672"/>
        <v>#N/A</v>
      </c>
      <c r="OX99" s="169" t="e">
        <f t="shared" si="673"/>
        <v>#N/A</v>
      </c>
      <c r="OY99" s="169" t="e">
        <f t="shared" si="674"/>
        <v>#N/A</v>
      </c>
      <c r="OZ99" s="169" t="e">
        <f t="shared" si="675"/>
        <v>#N/A</v>
      </c>
      <c r="PA99" s="169" t="e">
        <f t="shared" si="676"/>
        <v>#N/A</v>
      </c>
      <c r="PB99" s="169" t="e">
        <f t="shared" si="677"/>
        <v>#N/A</v>
      </c>
      <c r="PC99" s="169" t="e">
        <f t="shared" si="678"/>
        <v>#N/A</v>
      </c>
      <c r="PD99" s="169" t="e">
        <f t="shared" si="679"/>
        <v>#N/A</v>
      </c>
      <c r="PE99" s="169" t="e">
        <f t="shared" si="680"/>
        <v>#N/A</v>
      </c>
      <c r="PF99" s="169" t="e">
        <f t="shared" si="681"/>
        <v>#N/A</v>
      </c>
      <c r="PG99" s="169" t="e">
        <f t="shared" si="682"/>
        <v>#N/A</v>
      </c>
      <c r="PH99" s="169" t="e">
        <f t="shared" si="683"/>
        <v>#N/A</v>
      </c>
    </row>
    <row r="100" spans="1:424" hidden="1" x14ac:dyDescent="0.75">
      <c r="A100" s="4">
        <v>97</v>
      </c>
      <c r="B100" s="96" t="str">
        <f t="shared" si="684"/>
        <v/>
      </c>
      <c r="C100" s="95"/>
      <c r="D100" s="96" t="str">
        <f t="shared" si="685"/>
        <v/>
      </c>
      <c r="E100" s="124" t="str">
        <f t="shared" si="480"/>
        <v/>
      </c>
      <c r="F100" s="124" t="str">
        <f t="shared" si="481"/>
        <v/>
      </c>
      <c r="G100" s="73" t="str">
        <f t="shared" si="686"/>
        <v/>
      </c>
      <c r="H100" s="23"/>
      <c r="I100" s="57"/>
      <c r="J100" s="280"/>
      <c r="K100" s="74" t="str">
        <f>IF(AND(B100&gt;0,C100&gt;0,D100&gt;0),IF(ISBLANK(J100),IF(ISBLANK(H100),"",(D100-B100)*VLOOKUP(H100,VLookups!$A$4:$B$13,2,FALSE)),J100),"")</f>
        <v/>
      </c>
      <c r="L100" s="75" t="str">
        <f t="shared" ref="L100:L103" si="724">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687"/>
        <v/>
      </c>
      <c r="W100" s="49" t="str">
        <f t="shared" si="688"/>
        <v/>
      </c>
      <c r="X100" s="49" t="str">
        <f t="shared" si="722"/>
        <v/>
      </c>
      <c r="Y100" s="49" t="str">
        <f t="shared" si="722"/>
        <v/>
      </c>
      <c r="Z100" s="49" t="str">
        <f t="shared" si="722"/>
        <v/>
      </c>
      <c r="AA100" s="49" t="str">
        <f t="shared" si="722"/>
        <v/>
      </c>
      <c r="AB100" s="49" t="str">
        <f t="shared" si="722"/>
        <v/>
      </c>
      <c r="AC100" s="49" t="str">
        <f t="shared" si="722"/>
        <v/>
      </c>
      <c r="AD100" s="49" t="str">
        <f t="shared" si="722"/>
        <v/>
      </c>
      <c r="AE100" s="49" t="str">
        <f t="shared" si="722"/>
        <v/>
      </c>
      <c r="AF100" s="49" t="str">
        <f t="shared" si="722"/>
        <v/>
      </c>
      <c r="AG100" s="49" t="str">
        <f t="shared" si="722"/>
        <v/>
      </c>
      <c r="AH100" s="49" t="str">
        <f t="shared" si="722"/>
        <v/>
      </c>
      <c r="AI100" s="49" t="str">
        <f t="shared" si="722"/>
        <v/>
      </c>
      <c r="AJ100" s="49" t="str">
        <f t="shared" si="722"/>
        <v/>
      </c>
      <c r="AK100" s="49" t="str">
        <f t="shared" si="722"/>
        <v/>
      </c>
      <c r="AL100" s="49" t="str">
        <f t="shared" si="722"/>
        <v/>
      </c>
      <c r="AM100" s="49" t="str">
        <f t="shared" si="722"/>
        <v/>
      </c>
      <c r="AN100" s="49" t="str">
        <f t="shared" si="722"/>
        <v/>
      </c>
      <c r="AO100" s="49" t="str">
        <f t="shared" si="722"/>
        <v/>
      </c>
      <c r="AP100" s="49" t="str">
        <f t="shared" si="722"/>
        <v/>
      </c>
      <c r="AQ100" s="49" t="str">
        <f t="shared" si="722"/>
        <v/>
      </c>
      <c r="AR100" s="49" t="str">
        <f t="shared" si="722"/>
        <v/>
      </c>
      <c r="AS100" s="49" t="str">
        <f t="shared" si="722"/>
        <v/>
      </c>
      <c r="AT100" s="49" t="str">
        <f t="shared" si="722"/>
        <v/>
      </c>
      <c r="AU100" s="49" t="str">
        <f t="shared" si="722"/>
        <v/>
      </c>
      <c r="AV100" s="49" t="str">
        <f t="shared" si="722"/>
        <v/>
      </c>
      <c r="AW100" s="49" t="str">
        <f t="shared" si="722"/>
        <v/>
      </c>
      <c r="AX100" s="49" t="str">
        <f t="shared" si="722"/>
        <v/>
      </c>
      <c r="AY100" s="49" t="str">
        <f t="shared" si="722"/>
        <v/>
      </c>
      <c r="AZ100" s="49" t="str">
        <f t="shared" si="722"/>
        <v/>
      </c>
      <c r="BA100" s="49" t="str">
        <f t="shared" si="722"/>
        <v/>
      </c>
      <c r="BB100" s="49" t="str">
        <f t="shared" si="722"/>
        <v/>
      </c>
      <c r="BC100" s="49" t="str">
        <f t="shared" si="722"/>
        <v/>
      </c>
      <c r="BD100" s="49" t="str">
        <f t="shared" si="722"/>
        <v/>
      </c>
      <c r="BE100" s="49" t="str">
        <f t="shared" si="722"/>
        <v/>
      </c>
      <c r="BF100" s="49" t="str">
        <f t="shared" si="722"/>
        <v/>
      </c>
      <c r="BG100" s="49" t="str">
        <f t="shared" si="722"/>
        <v/>
      </c>
      <c r="BH100" s="49" t="str">
        <f t="shared" si="722"/>
        <v/>
      </c>
      <c r="BI100" s="49" t="str">
        <f t="shared" si="722"/>
        <v/>
      </c>
      <c r="BJ100" s="49" t="str">
        <f t="shared" si="722"/>
        <v/>
      </c>
      <c r="BK100" s="49" t="str">
        <f t="shared" si="722"/>
        <v/>
      </c>
      <c r="BL100" s="49" t="str">
        <f t="shared" si="722"/>
        <v/>
      </c>
      <c r="BM100" s="49" t="str">
        <f t="shared" si="722"/>
        <v/>
      </c>
      <c r="BN100" s="49" t="str">
        <f t="shared" si="722"/>
        <v/>
      </c>
      <c r="BO100" s="49" t="str">
        <f t="shared" si="722"/>
        <v/>
      </c>
      <c r="BP100" s="49" t="str">
        <f t="shared" si="722"/>
        <v/>
      </c>
      <c r="BQ100" s="49" t="str">
        <f t="shared" si="722"/>
        <v/>
      </c>
      <c r="BR100" s="49" t="str">
        <f t="shared" si="722"/>
        <v/>
      </c>
      <c r="BS100" s="49" t="str">
        <f t="shared" si="722"/>
        <v/>
      </c>
      <c r="BT100" s="49" t="str">
        <f t="shared" si="722"/>
        <v/>
      </c>
      <c r="BU100" s="49" t="str">
        <f t="shared" si="722"/>
        <v/>
      </c>
      <c r="BV100" s="49" t="str">
        <f t="shared" si="722"/>
        <v/>
      </c>
      <c r="BW100" s="49" t="str">
        <f t="shared" si="722"/>
        <v/>
      </c>
      <c r="BX100" s="49" t="str">
        <f t="shared" si="722"/>
        <v/>
      </c>
      <c r="BY100" s="49" t="str">
        <f t="shared" si="722"/>
        <v/>
      </c>
      <c r="BZ100" s="49" t="str">
        <f t="shared" si="722"/>
        <v/>
      </c>
      <c r="CA100" s="49" t="str">
        <f t="shared" si="722"/>
        <v/>
      </c>
      <c r="CB100" s="49" t="str">
        <f t="shared" si="722"/>
        <v/>
      </c>
      <c r="CC100" s="49" t="str">
        <f t="shared" si="722"/>
        <v/>
      </c>
      <c r="CD100" s="49" t="str">
        <f t="shared" si="722"/>
        <v/>
      </c>
      <c r="CE100" s="49" t="str">
        <f t="shared" si="722"/>
        <v/>
      </c>
      <c r="CF100" s="49" t="str">
        <f t="shared" si="722"/>
        <v/>
      </c>
      <c r="CG100" s="49" t="str">
        <f t="shared" si="722"/>
        <v/>
      </c>
      <c r="CH100" s="49" t="str">
        <f t="shared" si="722"/>
        <v/>
      </c>
      <c r="CI100" s="49" t="str">
        <f t="shared" si="722"/>
        <v/>
      </c>
      <c r="CJ100" s="49" t="str">
        <f t="shared" si="720"/>
        <v/>
      </c>
      <c r="CK100" s="49" t="str">
        <f t="shared" si="720"/>
        <v/>
      </c>
      <c r="CL100" s="49" t="str">
        <f t="shared" si="720"/>
        <v/>
      </c>
      <c r="CM100" s="49" t="str">
        <f t="shared" si="720"/>
        <v/>
      </c>
      <c r="CN100" s="49" t="str">
        <f t="shared" si="720"/>
        <v/>
      </c>
      <c r="CO100" s="49" t="str">
        <f t="shared" si="720"/>
        <v/>
      </c>
      <c r="CP100" s="49" t="str">
        <f t="shared" si="720"/>
        <v/>
      </c>
      <c r="CQ100" s="49" t="str">
        <f t="shared" si="720"/>
        <v/>
      </c>
      <c r="CR100" s="49" t="str">
        <f t="shared" si="720"/>
        <v/>
      </c>
      <c r="CS100" s="49" t="str">
        <f t="shared" si="720"/>
        <v/>
      </c>
      <c r="CT100" s="49" t="str">
        <f t="shared" si="720"/>
        <v/>
      </c>
      <c r="CU100" s="49" t="str">
        <f t="shared" si="720"/>
        <v/>
      </c>
      <c r="CV100" s="49" t="str">
        <f t="shared" si="720"/>
        <v/>
      </c>
      <c r="CW100" s="49" t="str">
        <f t="shared" si="720"/>
        <v/>
      </c>
      <c r="CX100" s="49" t="str">
        <f t="shared" si="720"/>
        <v/>
      </c>
      <c r="CY100" s="49" t="str">
        <f t="shared" si="720"/>
        <v/>
      </c>
      <c r="CZ100" s="49" t="str">
        <f t="shared" si="720"/>
        <v/>
      </c>
      <c r="DA100" s="49" t="str">
        <f t="shared" si="720"/>
        <v/>
      </c>
      <c r="DB100" s="49" t="str">
        <f t="shared" si="720"/>
        <v/>
      </c>
      <c r="DC100" s="49" t="str">
        <f t="shared" si="720"/>
        <v/>
      </c>
      <c r="DD100" s="49" t="str">
        <f t="shared" si="720"/>
        <v/>
      </c>
      <c r="DE100" s="49" t="str">
        <f t="shared" si="720"/>
        <v/>
      </c>
      <c r="DF100" s="49" t="str">
        <f t="shared" si="720"/>
        <v/>
      </c>
      <c r="DG100" s="49" t="str">
        <f t="shared" si="720"/>
        <v/>
      </c>
      <c r="DH100" s="49" t="str">
        <f t="shared" si="720"/>
        <v/>
      </c>
      <c r="DI100" s="49" t="str">
        <f t="shared" si="720"/>
        <v/>
      </c>
      <c r="DJ100" s="49" t="str">
        <f t="shared" si="720"/>
        <v/>
      </c>
      <c r="DK100" s="49" t="str">
        <f t="shared" si="720"/>
        <v/>
      </c>
      <c r="DL100" s="49" t="str">
        <f t="shared" si="720"/>
        <v/>
      </c>
      <c r="DM100" s="49" t="str">
        <f t="shared" si="720"/>
        <v/>
      </c>
      <c r="DN100" s="49" t="str">
        <f t="shared" si="720"/>
        <v/>
      </c>
      <c r="DO100" s="49" t="str">
        <f t="shared" si="720"/>
        <v/>
      </c>
      <c r="DP100" s="49" t="str">
        <f t="shared" si="720"/>
        <v/>
      </c>
      <c r="DQ100" s="49" t="str">
        <f t="shared" si="720"/>
        <v/>
      </c>
      <c r="DR100" s="49" t="str">
        <f t="shared" si="720"/>
        <v/>
      </c>
      <c r="DS100" s="183" t="str">
        <f t="shared" si="690"/>
        <v/>
      </c>
      <c r="DT100" s="49" t="str">
        <f t="shared" si="691"/>
        <v/>
      </c>
      <c r="DU100" s="49" t="str">
        <f t="shared" si="723"/>
        <v/>
      </c>
      <c r="DV100" s="49" t="str">
        <f t="shared" si="723"/>
        <v/>
      </c>
      <c r="DW100" s="49" t="str">
        <f t="shared" si="723"/>
        <v/>
      </c>
      <c r="DX100" s="49" t="str">
        <f t="shared" si="723"/>
        <v/>
      </c>
      <c r="DY100" s="49" t="str">
        <f t="shared" si="723"/>
        <v/>
      </c>
      <c r="DZ100" s="49" t="str">
        <f t="shared" si="723"/>
        <v/>
      </c>
      <c r="EA100" s="49" t="str">
        <f t="shared" si="723"/>
        <v/>
      </c>
      <c r="EB100" s="49" t="str">
        <f t="shared" si="723"/>
        <v/>
      </c>
      <c r="EC100" s="49" t="str">
        <f t="shared" si="723"/>
        <v/>
      </c>
      <c r="ED100" s="49" t="str">
        <f t="shared" si="723"/>
        <v/>
      </c>
      <c r="EE100" s="49" t="str">
        <f t="shared" si="723"/>
        <v/>
      </c>
      <c r="EF100" s="49" t="str">
        <f t="shared" si="723"/>
        <v/>
      </c>
      <c r="EG100" s="49" t="str">
        <f t="shared" si="723"/>
        <v/>
      </c>
      <c r="EH100" s="49" t="str">
        <f t="shared" si="723"/>
        <v/>
      </c>
      <c r="EI100" s="49" t="str">
        <f t="shared" si="723"/>
        <v/>
      </c>
      <c r="EJ100" s="49" t="str">
        <f t="shared" si="723"/>
        <v/>
      </c>
      <c r="EK100" s="49" t="str">
        <f t="shared" si="723"/>
        <v/>
      </c>
      <c r="EL100" s="49" t="str">
        <f t="shared" si="723"/>
        <v/>
      </c>
      <c r="EM100" s="49" t="str">
        <f t="shared" si="723"/>
        <v/>
      </c>
      <c r="EN100" s="49" t="str">
        <f t="shared" si="723"/>
        <v/>
      </c>
      <c r="EO100" s="49" t="str">
        <f t="shared" si="723"/>
        <v/>
      </c>
      <c r="EP100" s="49" t="str">
        <f t="shared" si="723"/>
        <v/>
      </c>
      <c r="EQ100" s="49" t="str">
        <f t="shared" si="723"/>
        <v/>
      </c>
      <c r="ER100" s="49" t="str">
        <f t="shared" si="723"/>
        <v/>
      </c>
      <c r="ES100" s="49" t="str">
        <f t="shared" si="723"/>
        <v/>
      </c>
      <c r="ET100" s="49" t="str">
        <f t="shared" si="723"/>
        <v/>
      </c>
      <c r="EU100" s="49" t="str">
        <f t="shared" si="723"/>
        <v/>
      </c>
      <c r="EV100" s="49" t="str">
        <f t="shared" si="723"/>
        <v/>
      </c>
      <c r="EW100" s="49" t="str">
        <f t="shared" si="723"/>
        <v/>
      </c>
      <c r="EX100" s="49" t="str">
        <f t="shared" si="723"/>
        <v/>
      </c>
      <c r="EY100" s="49" t="str">
        <f t="shared" si="723"/>
        <v/>
      </c>
      <c r="EZ100" s="49" t="str">
        <f t="shared" si="723"/>
        <v/>
      </c>
      <c r="FA100" s="49" t="str">
        <f t="shared" si="723"/>
        <v/>
      </c>
      <c r="FB100" s="49" t="str">
        <f t="shared" si="723"/>
        <v/>
      </c>
      <c r="FC100" s="49" t="str">
        <f t="shared" si="723"/>
        <v/>
      </c>
      <c r="FD100" s="49" t="str">
        <f t="shared" si="723"/>
        <v/>
      </c>
      <c r="FE100" s="49" t="str">
        <f t="shared" si="723"/>
        <v/>
      </c>
      <c r="FF100" s="49" t="str">
        <f t="shared" si="723"/>
        <v/>
      </c>
      <c r="FG100" s="49" t="str">
        <f t="shared" si="723"/>
        <v/>
      </c>
      <c r="FH100" s="49" t="str">
        <f t="shared" si="723"/>
        <v/>
      </c>
      <c r="FI100" s="49" t="str">
        <f t="shared" si="723"/>
        <v/>
      </c>
      <c r="FJ100" s="49" t="str">
        <f t="shared" si="723"/>
        <v/>
      </c>
      <c r="FK100" s="49" t="str">
        <f t="shared" si="723"/>
        <v/>
      </c>
      <c r="FL100" s="49" t="str">
        <f t="shared" si="723"/>
        <v/>
      </c>
      <c r="FM100" s="49" t="str">
        <f t="shared" si="723"/>
        <v/>
      </c>
      <c r="FN100" s="49" t="str">
        <f t="shared" si="723"/>
        <v/>
      </c>
      <c r="FO100" s="49" t="str">
        <f t="shared" si="723"/>
        <v/>
      </c>
      <c r="FP100" s="49" t="str">
        <f t="shared" si="723"/>
        <v/>
      </c>
      <c r="FQ100" s="49" t="str">
        <f t="shared" si="723"/>
        <v/>
      </c>
      <c r="FR100" s="49" t="str">
        <f t="shared" si="723"/>
        <v/>
      </c>
      <c r="FS100" s="49" t="str">
        <f t="shared" si="723"/>
        <v/>
      </c>
      <c r="FT100" s="49" t="str">
        <f t="shared" si="723"/>
        <v/>
      </c>
      <c r="FU100" s="49" t="str">
        <f t="shared" si="723"/>
        <v/>
      </c>
      <c r="FV100" s="49" t="str">
        <f t="shared" si="723"/>
        <v/>
      </c>
      <c r="FW100" s="49" t="str">
        <f t="shared" si="723"/>
        <v/>
      </c>
      <c r="FX100" s="49" t="str">
        <f t="shared" si="723"/>
        <v/>
      </c>
      <c r="FY100" s="49" t="str">
        <f t="shared" si="723"/>
        <v/>
      </c>
      <c r="FZ100" s="49" t="str">
        <f t="shared" si="723"/>
        <v/>
      </c>
      <c r="GA100" s="49" t="str">
        <f t="shared" si="723"/>
        <v/>
      </c>
      <c r="GB100" s="49" t="str">
        <f t="shared" si="723"/>
        <v/>
      </c>
      <c r="GC100" s="49" t="str">
        <f t="shared" si="723"/>
        <v/>
      </c>
      <c r="GD100" s="49" t="str">
        <f t="shared" si="723"/>
        <v/>
      </c>
      <c r="GE100" s="49" t="str">
        <f t="shared" si="723"/>
        <v/>
      </c>
      <c r="GF100" s="49" t="str">
        <f t="shared" si="723"/>
        <v/>
      </c>
      <c r="GG100" s="49" t="str">
        <f t="shared" si="721"/>
        <v/>
      </c>
      <c r="GH100" s="49" t="str">
        <f t="shared" si="721"/>
        <v/>
      </c>
      <c r="GI100" s="49" t="str">
        <f t="shared" si="721"/>
        <v/>
      </c>
      <c r="GJ100" s="49" t="str">
        <f t="shared" si="721"/>
        <v/>
      </c>
      <c r="GK100" s="49" t="str">
        <f t="shared" si="721"/>
        <v/>
      </c>
      <c r="GL100" s="49" t="str">
        <f t="shared" si="721"/>
        <v/>
      </c>
      <c r="GM100" s="49" t="str">
        <f t="shared" si="721"/>
        <v/>
      </c>
      <c r="GN100" s="49" t="str">
        <f t="shared" si="721"/>
        <v/>
      </c>
      <c r="GO100" s="49" t="str">
        <f t="shared" si="721"/>
        <v/>
      </c>
      <c r="GP100" s="49" t="str">
        <f t="shared" si="721"/>
        <v/>
      </c>
      <c r="GQ100" s="49" t="str">
        <f t="shared" si="721"/>
        <v/>
      </c>
      <c r="GR100" s="49" t="str">
        <f t="shared" si="721"/>
        <v/>
      </c>
      <c r="GS100" s="49" t="str">
        <f t="shared" si="721"/>
        <v/>
      </c>
      <c r="GT100" s="49" t="str">
        <f t="shared" si="721"/>
        <v/>
      </c>
      <c r="GU100" s="49" t="str">
        <f t="shared" si="721"/>
        <v/>
      </c>
      <c r="GV100" s="49" t="str">
        <f t="shared" si="721"/>
        <v/>
      </c>
      <c r="GW100" s="49" t="str">
        <f t="shared" si="721"/>
        <v/>
      </c>
      <c r="GX100" s="49" t="str">
        <f t="shared" si="721"/>
        <v/>
      </c>
      <c r="GY100" s="49" t="str">
        <f t="shared" si="721"/>
        <v/>
      </c>
      <c r="GZ100" s="49" t="str">
        <f t="shared" si="721"/>
        <v/>
      </c>
      <c r="HA100" s="49" t="str">
        <f t="shared" si="721"/>
        <v/>
      </c>
      <c r="HB100" s="49" t="str">
        <f t="shared" si="721"/>
        <v/>
      </c>
      <c r="HC100" s="49" t="str">
        <f t="shared" si="721"/>
        <v/>
      </c>
      <c r="HD100" s="49" t="str">
        <f t="shared" si="721"/>
        <v/>
      </c>
      <c r="HE100" s="49" t="str">
        <f t="shared" si="721"/>
        <v/>
      </c>
      <c r="HF100" s="49" t="str">
        <f t="shared" si="721"/>
        <v/>
      </c>
      <c r="HG100" s="49" t="str">
        <f t="shared" si="721"/>
        <v/>
      </c>
      <c r="HH100" s="49" t="str">
        <f t="shared" si="721"/>
        <v/>
      </c>
      <c r="HI100" s="49" t="str">
        <f t="shared" si="721"/>
        <v/>
      </c>
      <c r="HJ100" s="49" t="str">
        <f t="shared" si="721"/>
        <v/>
      </c>
      <c r="HK100" s="49" t="str">
        <f t="shared" si="721"/>
        <v/>
      </c>
      <c r="HL100" s="49" t="str">
        <f t="shared" si="721"/>
        <v/>
      </c>
      <c r="HM100" s="49" t="str">
        <f t="shared" si="721"/>
        <v/>
      </c>
      <c r="HN100" s="49" t="str">
        <f t="shared" si="721"/>
        <v/>
      </c>
      <c r="HO100" s="49" t="str">
        <f t="shared" si="721"/>
        <v/>
      </c>
      <c r="HP100" s="169" t="e">
        <f t="shared" si="483"/>
        <v>#N/A</v>
      </c>
      <c r="HQ100" s="169" t="e">
        <f t="shared" si="484"/>
        <v>#N/A</v>
      </c>
      <c r="HR100" s="169" t="e">
        <f t="shared" si="485"/>
        <v>#N/A</v>
      </c>
      <c r="HS100" s="169" t="e">
        <f t="shared" si="486"/>
        <v>#N/A</v>
      </c>
      <c r="HT100" s="169" t="e">
        <f t="shared" si="487"/>
        <v>#N/A</v>
      </c>
      <c r="HU100" s="169" t="e">
        <f t="shared" si="488"/>
        <v>#N/A</v>
      </c>
      <c r="HV100" s="169" t="e">
        <f t="shared" si="489"/>
        <v>#N/A</v>
      </c>
      <c r="HW100" s="169" t="e">
        <f t="shared" si="490"/>
        <v>#N/A</v>
      </c>
      <c r="HX100" s="169" t="e">
        <f t="shared" si="491"/>
        <v>#N/A</v>
      </c>
      <c r="HY100" s="169" t="e">
        <f t="shared" si="492"/>
        <v>#N/A</v>
      </c>
      <c r="HZ100" s="169" t="e">
        <f t="shared" si="493"/>
        <v>#N/A</v>
      </c>
      <c r="IA100" s="169" t="e">
        <f t="shared" si="494"/>
        <v>#N/A</v>
      </c>
      <c r="IB100" s="169" t="e">
        <f t="shared" si="495"/>
        <v>#N/A</v>
      </c>
      <c r="IC100" s="169" t="e">
        <f t="shared" si="496"/>
        <v>#N/A</v>
      </c>
      <c r="ID100" s="169" t="e">
        <f t="shared" si="497"/>
        <v>#N/A</v>
      </c>
      <c r="IE100" s="169" t="e">
        <f t="shared" si="498"/>
        <v>#N/A</v>
      </c>
      <c r="IF100" s="169" t="e">
        <f t="shared" si="499"/>
        <v>#N/A</v>
      </c>
      <c r="IG100" s="169" t="e">
        <f t="shared" si="500"/>
        <v>#N/A</v>
      </c>
      <c r="IH100" s="169" t="e">
        <f t="shared" si="501"/>
        <v>#N/A</v>
      </c>
      <c r="II100" s="169" t="e">
        <f t="shared" si="502"/>
        <v>#N/A</v>
      </c>
      <c r="IJ100" s="169" t="e">
        <f t="shared" si="503"/>
        <v>#N/A</v>
      </c>
      <c r="IK100" s="169" t="e">
        <f t="shared" si="504"/>
        <v>#N/A</v>
      </c>
      <c r="IL100" s="169" t="e">
        <f t="shared" si="505"/>
        <v>#N/A</v>
      </c>
      <c r="IM100" s="169" t="e">
        <f t="shared" si="506"/>
        <v>#N/A</v>
      </c>
      <c r="IN100" s="169" t="e">
        <f t="shared" si="507"/>
        <v>#N/A</v>
      </c>
      <c r="IO100" s="169" t="e">
        <f t="shared" si="508"/>
        <v>#N/A</v>
      </c>
      <c r="IP100" s="169" t="e">
        <f t="shared" si="509"/>
        <v>#N/A</v>
      </c>
      <c r="IQ100" s="169" t="e">
        <f t="shared" si="510"/>
        <v>#N/A</v>
      </c>
      <c r="IR100" s="169" t="e">
        <f t="shared" si="511"/>
        <v>#N/A</v>
      </c>
      <c r="IS100" s="169" t="e">
        <f t="shared" si="512"/>
        <v>#N/A</v>
      </c>
      <c r="IT100" s="169" t="e">
        <f t="shared" si="513"/>
        <v>#N/A</v>
      </c>
      <c r="IU100" s="169" t="e">
        <f t="shared" si="514"/>
        <v>#N/A</v>
      </c>
      <c r="IV100" s="169" t="e">
        <f t="shared" si="515"/>
        <v>#N/A</v>
      </c>
      <c r="IW100" s="169" t="e">
        <f t="shared" si="516"/>
        <v>#N/A</v>
      </c>
      <c r="IX100" s="169" t="e">
        <f t="shared" si="517"/>
        <v>#N/A</v>
      </c>
      <c r="IY100" s="169" t="e">
        <f t="shared" si="518"/>
        <v>#N/A</v>
      </c>
      <c r="IZ100" s="169" t="e">
        <f t="shared" si="519"/>
        <v>#N/A</v>
      </c>
      <c r="JA100" s="169" t="e">
        <f t="shared" si="520"/>
        <v>#N/A</v>
      </c>
      <c r="JB100" s="169" t="e">
        <f t="shared" si="521"/>
        <v>#N/A</v>
      </c>
      <c r="JC100" s="169" t="e">
        <f t="shared" si="522"/>
        <v>#N/A</v>
      </c>
      <c r="JD100" s="169" t="e">
        <f t="shared" si="523"/>
        <v>#N/A</v>
      </c>
      <c r="JE100" s="169" t="e">
        <f t="shared" si="524"/>
        <v>#N/A</v>
      </c>
      <c r="JF100" s="169" t="e">
        <f t="shared" si="525"/>
        <v>#N/A</v>
      </c>
      <c r="JG100" s="169" t="e">
        <f t="shared" si="526"/>
        <v>#N/A</v>
      </c>
      <c r="JH100" s="169" t="e">
        <f t="shared" si="527"/>
        <v>#N/A</v>
      </c>
      <c r="JI100" s="169" t="e">
        <f t="shared" si="528"/>
        <v>#N/A</v>
      </c>
      <c r="JJ100" s="169" t="e">
        <f t="shared" si="529"/>
        <v>#N/A</v>
      </c>
      <c r="JK100" s="169" t="e">
        <f t="shared" si="530"/>
        <v>#N/A</v>
      </c>
      <c r="JL100" s="169" t="e">
        <f t="shared" si="531"/>
        <v>#N/A</v>
      </c>
      <c r="JM100" s="169" t="e">
        <f t="shared" si="532"/>
        <v>#N/A</v>
      </c>
      <c r="JN100" s="169" t="e">
        <f t="shared" si="533"/>
        <v>#N/A</v>
      </c>
      <c r="JO100" s="169" t="e">
        <f t="shared" si="534"/>
        <v>#N/A</v>
      </c>
      <c r="JP100" s="169" t="e">
        <f t="shared" si="535"/>
        <v>#N/A</v>
      </c>
      <c r="JQ100" s="169" t="e">
        <f t="shared" si="536"/>
        <v>#N/A</v>
      </c>
      <c r="JR100" s="169" t="e">
        <f t="shared" si="537"/>
        <v>#N/A</v>
      </c>
      <c r="JS100" s="169" t="e">
        <f t="shared" si="538"/>
        <v>#N/A</v>
      </c>
      <c r="JT100" s="169" t="e">
        <f t="shared" si="539"/>
        <v>#N/A</v>
      </c>
      <c r="JU100" s="169" t="e">
        <f t="shared" si="540"/>
        <v>#N/A</v>
      </c>
      <c r="JV100" s="169" t="e">
        <f t="shared" si="541"/>
        <v>#N/A</v>
      </c>
      <c r="JW100" s="169" t="e">
        <f t="shared" si="542"/>
        <v>#N/A</v>
      </c>
      <c r="JX100" s="169" t="e">
        <f t="shared" si="543"/>
        <v>#N/A</v>
      </c>
      <c r="JY100" s="169" t="e">
        <f t="shared" si="544"/>
        <v>#N/A</v>
      </c>
      <c r="JZ100" s="169" t="e">
        <f t="shared" si="545"/>
        <v>#N/A</v>
      </c>
      <c r="KA100" s="169" t="e">
        <f t="shared" si="546"/>
        <v>#N/A</v>
      </c>
      <c r="KB100" s="169" t="e">
        <f t="shared" si="547"/>
        <v>#N/A</v>
      </c>
      <c r="KC100" s="169" t="e">
        <f t="shared" si="548"/>
        <v>#N/A</v>
      </c>
      <c r="KD100" s="169" t="e">
        <f t="shared" si="549"/>
        <v>#N/A</v>
      </c>
      <c r="KE100" s="169" t="e">
        <f t="shared" si="550"/>
        <v>#N/A</v>
      </c>
      <c r="KF100" s="169" t="e">
        <f t="shared" si="551"/>
        <v>#N/A</v>
      </c>
      <c r="KG100" s="169" t="e">
        <f t="shared" si="552"/>
        <v>#N/A</v>
      </c>
      <c r="KH100" s="169" t="e">
        <f t="shared" si="553"/>
        <v>#N/A</v>
      </c>
      <c r="KI100" s="169" t="e">
        <f t="shared" si="554"/>
        <v>#N/A</v>
      </c>
      <c r="KJ100" s="169" t="e">
        <f t="shared" si="555"/>
        <v>#N/A</v>
      </c>
      <c r="KK100" s="169" t="e">
        <f t="shared" si="556"/>
        <v>#N/A</v>
      </c>
      <c r="KL100" s="169" t="e">
        <f t="shared" si="557"/>
        <v>#N/A</v>
      </c>
      <c r="KM100" s="169" t="e">
        <f t="shared" si="558"/>
        <v>#N/A</v>
      </c>
      <c r="KN100" s="169" t="e">
        <f t="shared" si="559"/>
        <v>#N/A</v>
      </c>
      <c r="KO100" s="169" t="e">
        <f t="shared" si="560"/>
        <v>#N/A</v>
      </c>
      <c r="KP100" s="169" t="e">
        <f t="shared" si="561"/>
        <v>#N/A</v>
      </c>
      <c r="KQ100" s="169" t="e">
        <f t="shared" si="562"/>
        <v>#N/A</v>
      </c>
      <c r="KR100" s="169" t="e">
        <f t="shared" si="563"/>
        <v>#N/A</v>
      </c>
      <c r="KS100" s="169" t="e">
        <f t="shared" si="564"/>
        <v>#N/A</v>
      </c>
      <c r="KT100" s="169" t="e">
        <f t="shared" si="565"/>
        <v>#N/A</v>
      </c>
      <c r="KU100" s="169" t="e">
        <f t="shared" si="566"/>
        <v>#N/A</v>
      </c>
      <c r="KV100" s="169" t="e">
        <f t="shared" si="567"/>
        <v>#N/A</v>
      </c>
      <c r="KW100" s="169" t="e">
        <f t="shared" si="568"/>
        <v>#N/A</v>
      </c>
      <c r="KX100" s="169" t="e">
        <f t="shared" si="569"/>
        <v>#N/A</v>
      </c>
      <c r="KY100" s="169" t="e">
        <f t="shared" si="570"/>
        <v>#N/A</v>
      </c>
      <c r="KZ100" s="169" t="e">
        <f t="shared" si="571"/>
        <v>#N/A</v>
      </c>
      <c r="LA100" s="169" t="e">
        <f t="shared" si="572"/>
        <v>#N/A</v>
      </c>
      <c r="LB100" s="169" t="e">
        <f t="shared" si="573"/>
        <v>#N/A</v>
      </c>
      <c r="LC100" s="169" t="e">
        <f t="shared" si="574"/>
        <v>#N/A</v>
      </c>
      <c r="LD100" s="169" t="e">
        <f t="shared" si="575"/>
        <v>#N/A</v>
      </c>
      <c r="LE100" s="169" t="e">
        <f t="shared" si="576"/>
        <v>#N/A</v>
      </c>
      <c r="LF100" s="169" t="e">
        <f t="shared" si="577"/>
        <v>#N/A</v>
      </c>
      <c r="LG100" s="169" t="e">
        <f t="shared" si="578"/>
        <v>#N/A</v>
      </c>
      <c r="LH100" s="169" t="e">
        <f t="shared" si="579"/>
        <v>#N/A</v>
      </c>
      <c r="LI100" s="169" t="e">
        <f t="shared" si="580"/>
        <v>#N/A</v>
      </c>
      <c r="LJ100" s="169" t="e">
        <f t="shared" si="581"/>
        <v>#N/A</v>
      </c>
      <c r="LK100" s="169" t="e">
        <f t="shared" si="582"/>
        <v>#N/A</v>
      </c>
      <c r="LL100" s="169" t="e">
        <f t="shared" si="583"/>
        <v>#N/A</v>
      </c>
      <c r="LM100" s="169" t="e">
        <f t="shared" si="584"/>
        <v>#N/A</v>
      </c>
      <c r="LN100" s="169" t="e">
        <f t="shared" si="585"/>
        <v>#N/A</v>
      </c>
      <c r="LO100" s="169" t="e">
        <f t="shared" si="586"/>
        <v>#N/A</v>
      </c>
      <c r="LP100" s="169" t="e">
        <f t="shared" si="587"/>
        <v>#N/A</v>
      </c>
      <c r="LQ100" s="169" t="e">
        <f t="shared" si="588"/>
        <v>#N/A</v>
      </c>
      <c r="LR100" s="169" t="e">
        <f t="shared" si="589"/>
        <v>#N/A</v>
      </c>
      <c r="LS100" s="169" t="e">
        <f t="shared" si="590"/>
        <v>#N/A</v>
      </c>
      <c r="LT100" s="169" t="e">
        <f t="shared" si="591"/>
        <v>#N/A</v>
      </c>
      <c r="LU100" s="169" t="e">
        <f t="shared" si="592"/>
        <v>#N/A</v>
      </c>
      <c r="LV100" s="169" t="e">
        <f t="shared" si="593"/>
        <v>#N/A</v>
      </c>
      <c r="LW100" s="169" t="e">
        <f t="shared" si="594"/>
        <v>#N/A</v>
      </c>
      <c r="LX100" s="169" t="e">
        <f t="shared" si="595"/>
        <v>#N/A</v>
      </c>
      <c r="LY100" s="169" t="e">
        <f t="shared" si="596"/>
        <v>#N/A</v>
      </c>
      <c r="LZ100" s="169" t="e">
        <f t="shared" si="597"/>
        <v>#N/A</v>
      </c>
      <c r="MA100" s="169" t="e">
        <f t="shared" si="598"/>
        <v>#N/A</v>
      </c>
      <c r="MB100" s="169" t="e">
        <f t="shared" si="599"/>
        <v>#N/A</v>
      </c>
      <c r="MC100" s="169" t="e">
        <f t="shared" si="600"/>
        <v>#N/A</v>
      </c>
      <c r="MD100" s="169" t="e">
        <f t="shared" si="601"/>
        <v>#N/A</v>
      </c>
      <c r="ME100" s="169" t="e">
        <f t="shared" si="602"/>
        <v>#N/A</v>
      </c>
      <c r="MF100" s="169" t="e">
        <f t="shared" si="603"/>
        <v>#N/A</v>
      </c>
      <c r="MG100" s="169" t="e">
        <f t="shared" si="604"/>
        <v>#N/A</v>
      </c>
      <c r="MH100" s="169" t="e">
        <f t="shared" si="605"/>
        <v>#N/A</v>
      </c>
      <c r="MI100" s="169" t="e">
        <f t="shared" si="606"/>
        <v>#N/A</v>
      </c>
      <c r="MJ100" s="169" t="e">
        <f t="shared" si="607"/>
        <v>#N/A</v>
      </c>
      <c r="MK100" s="169" t="e">
        <f t="shared" si="608"/>
        <v>#N/A</v>
      </c>
      <c r="ML100" s="169" t="e">
        <f t="shared" si="609"/>
        <v>#N/A</v>
      </c>
      <c r="MM100" s="169" t="e">
        <f t="shared" si="610"/>
        <v>#N/A</v>
      </c>
      <c r="MN100" s="169" t="e">
        <f t="shared" si="611"/>
        <v>#N/A</v>
      </c>
      <c r="MO100" s="169" t="e">
        <f t="shared" si="612"/>
        <v>#N/A</v>
      </c>
      <c r="MP100" s="169" t="e">
        <f t="shared" si="613"/>
        <v>#N/A</v>
      </c>
      <c r="MQ100" s="169" t="e">
        <f t="shared" si="614"/>
        <v>#N/A</v>
      </c>
      <c r="MR100" s="169" t="e">
        <f t="shared" si="615"/>
        <v>#N/A</v>
      </c>
      <c r="MS100" s="169" t="e">
        <f t="shared" si="616"/>
        <v>#N/A</v>
      </c>
      <c r="MT100" s="169" t="e">
        <f t="shared" si="617"/>
        <v>#N/A</v>
      </c>
      <c r="MU100" s="169" t="e">
        <f t="shared" si="618"/>
        <v>#N/A</v>
      </c>
      <c r="MV100" s="169" t="e">
        <f t="shared" si="619"/>
        <v>#N/A</v>
      </c>
      <c r="MW100" s="169" t="e">
        <f t="shared" si="620"/>
        <v>#N/A</v>
      </c>
      <c r="MX100" s="169" t="e">
        <f t="shared" si="621"/>
        <v>#N/A</v>
      </c>
      <c r="MY100" s="169" t="e">
        <f t="shared" si="622"/>
        <v>#N/A</v>
      </c>
      <c r="MZ100" s="169" t="e">
        <f t="shared" si="623"/>
        <v>#N/A</v>
      </c>
      <c r="NA100" s="169" t="e">
        <f t="shared" si="624"/>
        <v>#N/A</v>
      </c>
      <c r="NB100" s="169" t="e">
        <f t="shared" si="625"/>
        <v>#N/A</v>
      </c>
      <c r="NC100" s="169" t="e">
        <f t="shared" si="626"/>
        <v>#N/A</v>
      </c>
      <c r="ND100" s="169" t="e">
        <f t="shared" si="627"/>
        <v>#N/A</v>
      </c>
      <c r="NE100" s="169" t="e">
        <f t="shared" si="628"/>
        <v>#N/A</v>
      </c>
      <c r="NF100" s="169" t="e">
        <f t="shared" si="629"/>
        <v>#N/A</v>
      </c>
      <c r="NG100" s="169" t="e">
        <f t="shared" si="630"/>
        <v>#N/A</v>
      </c>
      <c r="NH100" s="169" t="e">
        <f t="shared" si="631"/>
        <v>#N/A</v>
      </c>
      <c r="NI100" s="169" t="e">
        <f t="shared" si="632"/>
        <v>#N/A</v>
      </c>
      <c r="NJ100" s="169" t="e">
        <f t="shared" si="633"/>
        <v>#N/A</v>
      </c>
      <c r="NK100" s="169" t="e">
        <f t="shared" si="634"/>
        <v>#N/A</v>
      </c>
      <c r="NL100" s="169" t="e">
        <f t="shared" si="635"/>
        <v>#N/A</v>
      </c>
      <c r="NM100" s="169" t="e">
        <f t="shared" si="636"/>
        <v>#N/A</v>
      </c>
      <c r="NN100" s="169" t="e">
        <f t="shared" si="637"/>
        <v>#N/A</v>
      </c>
      <c r="NO100" s="169" t="e">
        <f t="shared" si="638"/>
        <v>#N/A</v>
      </c>
      <c r="NP100" s="169" t="e">
        <f t="shared" si="639"/>
        <v>#N/A</v>
      </c>
      <c r="NQ100" s="169" t="e">
        <f t="shared" si="640"/>
        <v>#N/A</v>
      </c>
      <c r="NR100" s="169" t="e">
        <f t="shared" si="641"/>
        <v>#N/A</v>
      </c>
      <c r="NS100" s="169" t="e">
        <f t="shared" si="642"/>
        <v>#N/A</v>
      </c>
      <c r="NT100" s="169" t="e">
        <f t="shared" si="643"/>
        <v>#N/A</v>
      </c>
      <c r="NU100" s="169" t="e">
        <f t="shared" si="644"/>
        <v>#N/A</v>
      </c>
      <c r="NV100" s="169" t="e">
        <f t="shared" si="645"/>
        <v>#N/A</v>
      </c>
      <c r="NW100" s="169" t="e">
        <f t="shared" si="646"/>
        <v>#N/A</v>
      </c>
      <c r="NX100" s="169" t="e">
        <f t="shared" si="647"/>
        <v>#N/A</v>
      </c>
      <c r="NY100" s="169" t="e">
        <f t="shared" si="648"/>
        <v>#N/A</v>
      </c>
      <c r="NZ100" s="169" t="e">
        <f t="shared" si="649"/>
        <v>#N/A</v>
      </c>
      <c r="OA100" s="169" t="e">
        <f t="shared" si="650"/>
        <v>#N/A</v>
      </c>
      <c r="OB100" s="169" t="e">
        <f t="shared" si="651"/>
        <v>#N/A</v>
      </c>
      <c r="OC100" s="169" t="e">
        <f t="shared" si="652"/>
        <v>#N/A</v>
      </c>
      <c r="OD100" s="169" t="e">
        <f t="shared" si="653"/>
        <v>#N/A</v>
      </c>
      <c r="OE100" s="169" t="e">
        <f t="shared" si="654"/>
        <v>#N/A</v>
      </c>
      <c r="OF100" s="169" t="e">
        <f t="shared" si="655"/>
        <v>#N/A</v>
      </c>
      <c r="OG100" s="169" t="e">
        <f t="shared" si="656"/>
        <v>#N/A</v>
      </c>
      <c r="OH100" s="169" t="e">
        <f t="shared" si="657"/>
        <v>#N/A</v>
      </c>
      <c r="OI100" s="169" t="e">
        <f t="shared" si="658"/>
        <v>#N/A</v>
      </c>
      <c r="OJ100" s="169" t="e">
        <f t="shared" si="659"/>
        <v>#N/A</v>
      </c>
      <c r="OK100" s="169" t="e">
        <f t="shared" si="660"/>
        <v>#N/A</v>
      </c>
      <c r="OL100" s="169" t="e">
        <f t="shared" si="661"/>
        <v>#N/A</v>
      </c>
      <c r="OM100" s="169" t="e">
        <f t="shared" si="662"/>
        <v>#N/A</v>
      </c>
      <c r="ON100" s="169" t="e">
        <f t="shared" si="663"/>
        <v>#N/A</v>
      </c>
      <c r="OO100" s="169" t="e">
        <f t="shared" si="664"/>
        <v>#N/A</v>
      </c>
      <c r="OP100" s="169" t="e">
        <f t="shared" si="665"/>
        <v>#N/A</v>
      </c>
      <c r="OQ100" s="169" t="e">
        <f t="shared" si="666"/>
        <v>#N/A</v>
      </c>
      <c r="OR100" s="169" t="e">
        <f t="shared" si="667"/>
        <v>#N/A</v>
      </c>
      <c r="OS100" s="169" t="e">
        <f t="shared" si="668"/>
        <v>#N/A</v>
      </c>
      <c r="OT100" s="169" t="e">
        <f t="shared" si="669"/>
        <v>#N/A</v>
      </c>
      <c r="OU100" s="169" t="e">
        <f t="shared" si="670"/>
        <v>#N/A</v>
      </c>
      <c r="OV100" s="169" t="e">
        <f t="shared" si="671"/>
        <v>#N/A</v>
      </c>
      <c r="OW100" s="169" t="e">
        <f t="shared" si="672"/>
        <v>#N/A</v>
      </c>
      <c r="OX100" s="169" t="e">
        <f t="shared" si="673"/>
        <v>#N/A</v>
      </c>
      <c r="OY100" s="169" t="e">
        <f t="shared" si="674"/>
        <v>#N/A</v>
      </c>
      <c r="OZ100" s="169" t="e">
        <f t="shared" si="675"/>
        <v>#N/A</v>
      </c>
      <c r="PA100" s="169" t="e">
        <f t="shared" si="676"/>
        <v>#N/A</v>
      </c>
      <c r="PB100" s="169" t="e">
        <f t="shared" si="677"/>
        <v>#N/A</v>
      </c>
      <c r="PC100" s="169" t="e">
        <f t="shared" si="678"/>
        <v>#N/A</v>
      </c>
      <c r="PD100" s="169" t="e">
        <f t="shared" si="679"/>
        <v>#N/A</v>
      </c>
      <c r="PE100" s="169" t="e">
        <f t="shared" si="680"/>
        <v>#N/A</v>
      </c>
      <c r="PF100" s="169" t="e">
        <f t="shared" si="681"/>
        <v>#N/A</v>
      </c>
      <c r="PG100" s="169" t="e">
        <f t="shared" si="682"/>
        <v>#N/A</v>
      </c>
      <c r="PH100" s="169" t="e">
        <f t="shared" si="683"/>
        <v>#N/A</v>
      </c>
    </row>
    <row r="101" spans="1:424" hidden="1" x14ac:dyDescent="0.75">
      <c r="A101" s="4">
        <v>98</v>
      </c>
      <c r="B101" s="96" t="str">
        <f t="shared" si="684"/>
        <v/>
      </c>
      <c r="C101" s="95"/>
      <c r="D101" s="96" t="str">
        <f t="shared" si="685"/>
        <v/>
      </c>
      <c r="E101" s="124" t="str">
        <f t="shared" si="480"/>
        <v/>
      </c>
      <c r="F101" s="124" t="str">
        <f t="shared" si="481"/>
        <v/>
      </c>
      <c r="G101" s="73" t="str">
        <f t="shared" si="686"/>
        <v/>
      </c>
      <c r="H101" s="23"/>
      <c r="I101" s="57"/>
      <c r="J101" s="280"/>
      <c r="K101" s="74" t="str">
        <f>IF(AND(B101&gt;0,C101&gt;0,D101&gt;0),IF(ISBLANK(J101),IF(ISBLANK(H101),"",(D101-B101)*VLOOKUP(H101,VLookups!$A$4:$B$13,2,FALSE)),J101),"")</f>
        <v/>
      </c>
      <c r="L101" s="75" t="str">
        <f t="shared" si="724"/>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687"/>
        <v/>
      </c>
      <c r="W101" s="49" t="str">
        <f t="shared" si="688"/>
        <v/>
      </c>
      <c r="X101" s="49" t="str">
        <f t="shared" si="722"/>
        <v/>
      </c>
      <c r="Y101" s="49" t="str">
        <f t="shared" si="722"/>
        <v/>
      </c>
      <c r="Z101" s="49" t="str">
        <f t="shared" si="722"/>
        <v/>
      </c>
      <c r="AA101" s="49" t="str">
        <f t="shared" si="722"/>
        <v/>
      </c>
      <c r="AB101" s="49" t="str">
        <f t="shared" si="722"/>
        <v/>
      </c>
      <c r="AC101" s="49" t="str">
        <f t="shared" si="722"/>
        <v/>
      </c>
      <c r="AD101" s="49" t="str">
        <f t="shared" si="722"/>
        <v/>
      </c>
      <c r="AE101" s="49" t="str">
        <f t="shared" si="722"/>
        <v/>
      </c>
      <c r="AF101" s="49" t="str">
        <f t="shared" si="722"/>
        <v/>
      </c>
      <c r="AG101" s="49" t="str">
        <f t="shared" si="722"/>
        <v/>
      </c>
      <c r="AH101" s="49" t="str">
        <f t="shared" si="722"/>
        <v/>
      </c>
      <c r="AI101" s="49" t="str">
        <f t="shared" si="722"/>
        <v/>
      </c>
      <c r="AJ101" s="49" t="str">
        <f t="shared" si="722"/>
        <v/>
      </c>
      <c r="AK101" s="49" t="str">
        <f t="shared" si="722"/>
        <v/>
      </c>
      <c r="AL101" s="49" t="str">
        <f t="shared" si="722"/>
        <v/>
      </c>
      <c r="AM101" s="49" t="str">
        <f t="shared" si="722"/>
        <v/>
      </c>
      <c r="AN101" s="49" t="str">
        <f t="shared" si="722"/>
        <v/>
      </c>
      <c r="AO101" s="49" t="str">
        <f t="shared" si="722"/>
        <v/>
      </c>
      <c r="AP101" s="49" t="str">
        <f t="shared" si="722"/>
        <v/>
      </c>
      <c r="AQ101" s="49" t="str">
        <f t="shared" si="722"/>
        <v/>
      </c>
      <c r="AR101" s="49" t="str">
        <f t="shared" si="722"/>
        <v/>
      </c>
      <c r="AS101" s="49" t="str">
        <f t="shared" si="722"/>
        <v/>
      </c>
      <c r="AT101" s="49" t="str">
        <f t="shared" si="722"/>
        <v/>
      </c>
      <c r="AU101" s="49" t="str">
        <f t="shared" si="722"/>
        <v/>
      </c>
      <c r="AV101" s="49" t="str">
        <f t="shared" si="722"/>
        <v/>
      </c>
      <c r="AW101" s="49" t="str">
        <f t="shared" si="722"/>
        <v/>
      </c>
      <c r="AX101" s="49" t="str">
        <f t="shared" si="722"/>
        <v/>
      </c>
      <c r="AY101" s="49" t="str">
        <f t="shared" si="722"/>
        <v/>
      </c>
      <c r="AZ101" s="49" t="str">
        <f t="shared" si="722"/>
        <v/>
      </c>
      <c r="BA101" s="49" t="str">
        <f t="shared" si="722"/>
        <v/>
      </c>
      <c r="BB101" s="49" t="str">
        <f t="shared" si="722"/>
        <v/>
      </c>
      <c r="BC101" s="49" t="str">
        <f t="shared" si="722"/>
        <v/>
      </c>
      <c r="BD101" s="49" t="str">
        <f t="shared" si="722"/>
        <v/>
      </c>
      <c r="BE101" s="49" t="str">
        <f t="shared" si="722"/>
        <v/>
      </c>
      <c r="BF101" s="49" t="str">
        <f t="shared" si="722"/>
        <v/>
      </c>
      <c r="BG101" s="49" t="str">
        <f t="shared" si="722"/>
        <v/>
      </c>
      <c r="BH101" s="49" t="str">
        <f t="shared" si="722"/>
        <v/>
      </c>
      <c r="BI101" s="49" t="str">
        <f t="shared" si="722"/>
        <v/>
      </c>
      <c r="BJ101" s="49" t="str">
        <f t="shared" si="722"/>
        <v/>
      </c>
      <c r="BK101" s="49" t="str">
        <f t="shared" si="722"/>
        <v/>
      </c>
      <c r="BL101" s="49" t="str">
        <f t="shared" si="722"/>
        <v/>
      </c>
      <c r="BM101" s="49" t="str">
        <f t="shared" si="722"/>
        <v/>
      </c>
      <c r="BN101" s="49" t="str">
        <f t="shared" si="722"/>
        <v/>
      </c>
      <c r="BO101" s="49" t="str">
        <f t="shared" si="722"/>
        <v/>
      </c>
      <c r="BP101" s="49" t="str">
        <f t="shared" si="722"/>
        <v/>
      </c>
      <c r="BQ101" s="49" t="str">
        <f t="shared" si="722"/>
        <v/>
      </c>
      <c r="BR101" s="49" t="str">
        <f t="shared" si="722"/>
        <v/>
      </c>
      <c r="BS101" s="49" t="str">
        <f t="shared" si="722"/>
        <v/>
      </c>
      <c r="BT101" s="49" t="str">
        <f t="shared" si="722"/>
        <v/>
      </c>
      <c r="BU101" s="49" t="str">
        <f t="shared" si="722"/>
        <v/>
      </c>
      <c r="BV101" s="49" t="str">
        <f t="shared" si="722"/>
        <v/>
      </c>
      <c r="BW101" s="49" t="str">
        <f t="shared" si="722"/>
        <v/>
      </c>
      <c r="BX101" s="49" t="str">
        <f t="shared" si="722"/>
        <v/>
      </c>
      <c r="BY101" s="49" t="str">
        <f t="shared" si="722"/>
        <v/>
      </c>
      <c r="BZ101" s="49" t="str">
        <f t="shared" si="722"/>
        <v/>
      </c>
      <c r="CA101" s="49" t="str">
        <f t="shared" si="722"/>
        <v/>
      </c>
      <c r="CB101" s="49" t="str">
        <f t="shared" si="722"/>
        <v/>
      </c>
      <c r="CC101" s="49" t="str">
        <f t="shared" si="722"/>
        <v/>
      </c>
      <c r="CD101" s="49" t="str">
        <f t="shared" si="722"/>
        <v/>
      </c>
      <c r="CE101" s="49" t="str">
        <f t="shared" si="722"/>
        <v/>
      </c>
      <c r="CF101" s="49" t="str">
        <f t="shared" si="722"/>
        <v/>
      </c>
      <c r="CG101" s="49" t="str">
        <f t="shared" si="722"/>
        <v/>
      </c>
      <c r="CH101" s="49" t="str">
        <f t="shared" si="722"/>
        <v/>
      </c>
      <c r="CI101" s="49" t="str">
        <f t="shared" ref="CI101:DR103" si="725">IF(ISNONTEXT($V101),CJ101-$V101,"")</f>
        <v/>
      </c>
      <c r="CJ101" s="49" t="str">
        <f t="shared" si="725"/>
        <v/>
      </c>
      <c r="CK101" s="49" t="str">
        <f t="shared" si="725"/>
        <v/>
      </c>
      <c r="CL101" s="49" t="str">
        <f t="shared" si="725"/>
        <v/>
      </c>
      <c r="CM101" s="49" t="str">
        <f t="shared" si="725"/>
        <v/>
      </c>
      <c r="CN101" s="49" t="str">
        <f t="shared" si="725"/>
        <v/>
      </c>
      <c r="CO101" s="49" t="str">
        <f t="shared" si="725"/>
        <v/>
      </c>
      <c r="CP101" s="49" t="str">
        <f t="shared" si="725"/>
        <v/>
      </c>
      <c r="CQ101" s="49" t="str">
        <f t="shared" si="725"/>
        <v/>
      </c>
      <c r="CR101" s="49" t="str">
        <f t="shared" si="725"/>
        <v/>
      </c>
      <c r="CS101" s="49" t="str">
        <f t="shared" si="725"/>
        <v/>
      </c>
      <c r="CT101" s="49" t="str">
        <f t="shared" si="725"/>
        <v/>
      </c>
      <c r="CU101" s="49" t="str">
        <f t="shared" si="725"/>
        <v/>
      </c>
      <c r="CV101" s="49" t="str">
        <f t="shared" si="725"/>
        <v/>
      </c>
      <c r="CW101" s="49" t="str">
        <f t="shared" si="725"/>
        <v/>
      </c>
      <c r="CX101" s="49" t="str">
        <f t="shared" si="725"/>
        <v/>
      </c>
      <c r="CY101" s="49" t="str">
        <f t="shared" si="725"/>
        <v/>
      </c>
      <c r="CZ101" s="49" t="str">
        <f t="shared" si="725"/>
        <v/>
      </c>
      <c r="DA101" s="49" t="str">
        <f t="shared" si="725"/>
        <v/>
      </c>
      <c r="DB101" s="49" t="str">
        <f t="shared" si="725"/>
        <v/>
      </c>
      <c r="DC101" s="49" t="str">
        <f t="shared" si="725"/>
        <v/>
      </c>
      <c r="DD101" s="49" t="str">
        <f t="shared" si="725"/>
        <v/>
      </c>
      <c r="DE101" s="49" t="str">
        <f t="shared" si="725"/>
        <v/>
      </c>
      <c r="DF101" s="49" t="str">
        <f t="shared" si="725"/>
        <v/>
      </c>
      <c r="DG101" s="49" t="str">
        <f t="shared" si="725"/>
        <v/>
      </c>
      <c r="DH101" s="49" t="str">
        <f t="shared" si="725"/>
        <v/>
      </c>
      <c r="DI101" s="49" t="str">
        <f t="shared" si="725"/>
        <v/>
      </c>
      <c r="DJ101" s="49" t="str">
        <f t="shared" si="725"/>
        <v/>
      </c>
      <c r="DK101" s="49" t="str">
        <f t="shared" si="725"/>
        <v/>
      </c>
      <c r="DL101" s="49" t="str">
        <f t="shared" si="725"/>
        <v/>
      </c>
      <c r="DM101" s="49" t="str">
        <f t="shared" si="725"/>
        <v/>
      </c>
      <c r="DN101" s="49" t="str">
        <f t="shared" si="725"/>
        <v/>
      </c>
      <c r="DO101" s="49" t="str">
        <f t="shared" si="725"/>
        <v/>
      </c>
      <c r="DP101" s="49" t="str">
        <f t="shared" si="725"/>
        <v/>
      </c>
      <c r="DQ101" s="49" t="str">
        <f t="shared" si="725"/>
        <v/>
      </c>
      <c r="DR101" s="49" t="str">
        <f t="shared" si="725"/>
        <v/>
      </c>
      <c r="DS101" s="183" t="str">
        <f t="shared" si="690"/>
        <v/>
      </c>
      <c r="DT101" s="49" t="str">
        <f t="shared" si="691"/>
        <v/>
      </c>
      <c r="DU101" s="49" t="str">
        <f t="shared" si="723"/>
        <v/>
      </c>
      <c r="DV101" s="49" t="str">
        <f t="shared" si="723"/>
        <v/>
      </c>
      <c r="DW101" s="49" t="str">
        <f t="shared" si="723"/>
        <v/>
      </c>
      <c r="DX101" s="49" t="str">
        <f t="shared" si="723"/>
        <v/>
      </c>
      <c r="DY101" s="49" t="str">
        <f t="shared" si="723"/>
        <v/>
      </c>
      <c r="DZ101" s="49" t="str">
        <f t="shared" si="723"/>
        <v/>
      </c>
      <c r="EA101" s="49" t="str">
        <f t="shared" si="723"/>
        <v/>
      </c>
      <c r="EB101" s="49" t="str">
        <f t="shared" si="723"/>
        <v/>
      </c>
      <c r="EC101" s="49" t="str">
        <f t="shared" si="723"/>
        <v/>
      </c>
      <c r="ED101" s="49" t="str">
        <f t="shared" si="723"/>
        <v/>
      </c>
      <c r="EE101" s="49" t="str">
        <f t="shared" si="723"/>
        <v/>
      </c>
      <c r="EF101" s="49" t="str">
        <f t="shared" si="723"/>
        <v/>
      </c>
      <c r="EG101" s="49" t="str">
        <f t="shared" si="723"/>
        <v/>
      </c>
      <c r="EH101" s="49" t="str">
        <f t="shared" si="723"/>
        <v/>
      </c>
      <c r="EI101" s="49" t="str">
        <f t="shared" si="723"/>
        <v/>
      </c>
      <c r="EJ101" s="49" t="str">
        <f t="shared" si="723"/>
        <v/>
      </c>
      <c r="EK101" s="49" t="str">
        <f t="shared" si="723"/>
        <v/>
      </c>
      <c r="EL101" s="49" t="str">
        <f t="shared" si="723"/>
        <v/>
      </c>
      <c r="EM101" s="49" t="str">
        <f t="shared" si="723"/>
        <v/>
      </c>
      <c r="EN101" s="49" t="str">
        <f t="shared" si="723"/>
        <v/>
      </c>
      <c r="EO101" s="49" t="str">
        <f t="shared" si="723"/>
        <v/>
      </c>
      <c r="EP101" s="49" t="str">
        <f t="shared" si="723"/>
        <v/>
      </c>
      <c r="EQ101" s="49" t="str">
        <f t="shared" si="723"/>
        <v/>
      </c>
      <c r="ER101" s="49" t="str">
        <f t="shared" si="723"/>
        <v/>
      </c>
      <c r="ES101" s="49" t="str">
        <f t="shared" si="723"/>
        <v/>
      </c>
      <c r="ET101" s="49" t="str">
        <f t="shared" si="723"/>
        <v/>
      </c>
      <c r="EU101" s="49" t="str">
        <f t="shared" si="723"/>
        <v/>
      </c>
      <c r="EV101" s="49" t="str">
        <f t="shared" si="723"/>
        <v/>
      </c>
      <c r="EW101" s="49" t="str">
        <f t="shared" si="723"/>
        <v/>
      </c>
      <c r="EX101" s="49" t="str">
        <f t="shared" si="723"/>
        <v/>
      </c>
      <c r="EY101" s="49" t="str">
        <f t="shared" si="723"/>
        <v/>
      </c>
      <c r="EZ101" s="49" t="str">
        <f t="shared" si="723"/>
        <v/>
      </c>
      <c r="FA101" s="49" t="str">
        <f t="shared" si="723"/>
        <v/>
      </c>
      <c r="FB101" s="49" t="str">
        <f t="shared" si="723"/>
        <v/>
      </c>
      <c r="FC101" s="49" t="str">
        <f t="shared" si="723"/>
        <v/>
      </c>
      <c r="FD101" s="49" t="str">
        <f t="shared" si="723"/>
        <v/>
      </c>
      <c r="FE101" s="49" t="str">
        <f t="shared" si="723"/>
        <v/>
      </c>
      <c r="FF101" s="49" t="str">
        <f t="shared" si="723"/>
        <v/>
      </c>
      <c r="FG101" s="49" t="str">
        <f t="shared" si="723"/>
        <v/>
      </c>
      <c r="FH101" s="49" t="str">
        <f t="shared" si="723"/>
        <v/>
      </c>
      <c r="FI101" s="49" t="str">
        <f t="shared" si="723"/>
        <v/>
      </c>
      <c r="FJ101" s="49" t="str">
        <f t="shared" si="723"/>
        <v/>
      </c>
      <c r="FK101" s="49" t="str">
        <f t="shared" si="723"/>
        <v/>
      </c>
      <c r="FL101" s="49" t="str">
        <f t="shared" si="723"/>
        <v/>
      </c>
      <c r="FM101" s="49" t="str">
        <f t="shared" si="723"/>
        <v/>
      </c>
      <c r="FN101" s="49" t="str">
        <f t="shared" si="723"/>
        <v/>
      </c>
      <c r="FO101" s="49" t="str">
        <f t="shared" si="723"/>
        <v/>
      </c>
      <c r="FP101" s="49" t="str">
        <f t="shared" si="723"/>
        <v/>
      </c>
      <c r="FQ101" s="49" t="str">
        <f t="shared" si="723"/>
        <v/>
      </c>
      <c r="FR101" s="49" t="str">
        <f t="shared" si="723"/>
        <v/>
      </c>
      <c r="FS101" s="49" t="str">
        <f t="shared" si="723"/>
        <v/>
      </c>
      <c r="FT101" s="49" t="str">
        <f t="shared" si="723"/>
        <v/>
      </c>
      <c r="FU101" s="49" t="str">
        <f t="shared" si="723"/>
        <v/>
      </c>
      <c r="FV101" s="49" t="str">
        <f t="shared" si="723"/>
        <v/>
      </c>
      <c r="FW101" s="49" t="str">
        <f t="shared" si="723"/>
        <v/>
      </c>
      <c r="FX101" s="49" t="str">
        <f t="shared" si="723"/>
        <v/>
      </c>
      <c r="FY101" s="49" t="str">
        <f t="shared" si="723"/>
        <v/>
      </c>
      <c r="FZ101" s="49" t="str">
        <f t="shared" si="723"/>
        <v/>
      </c>
      <c r="GA101" s="49" t="str">
        <f t="shared" si="723"/>
        <v/>
      </c>
      <c r="GB101" s="49" t="str">
        <f t="shared" si="723"/>
        <v/>
      </c>
      <c r="GC101" s="49" t="str">
        <f t="shared" si="723"/>
        <v/>
      </c>
      <c r="GD101" s="49" t="str">
        <f t="shared" si="723"/>
        <v/>
      </c>
      <c r="GE101" s="49" t="str">
        <f t="shared" si="723"/>
        <v/>
      </c>
      <c r="GF101" s="49" t="str">
        <f t="shared" ref="GF101:HO103" si="726">IF(ISNONTEXT($V101),GE101+$V101,"")</f>
        <v/>
      </c>
      <c r="GG101" s="49" t="str">
        <f t="shared" si="726"/>
        <v/>
      </c>
      <c r="GH101" s="49" t="str">
        <f t="shared" si="726"/>
        <v/>
      </c>
      <c r="GI101" s="49" t="str">
        <f t="shared" si="726"/>
        <v/>
      </c>
      <c r="GJ101" s="49" t="str">
        <f t="shared" si="726"/>
        <v/>
      </c>
      <c r="GK101" s="49" t="str">
        <f t="shared" si="726"/>
        <v/>
      </c>
      <c r="GL101" s="49" t="str">
        <f t="shared" si="726"/>
        <v/>
      </c>
      <c r="GM101" s="49" t="str">
        <f t="shared" si="726"/>
        <v/>
      </c>
      <c r="GN101" s="49" t="str">
        <f t="shared" si="726"/>
        <v/>
      </c>
      <c r="GO101" s="49" t="str">
        <f t="shared" si="726"/>
        <v/>
      </c>
      <c r="GP101" s="49" t="str">
        <f t="shared" si="726"/>
        <v/>
      </c>
      <c r="GQ101" s="49" t="str">
        <f t="shared" si="726"/>
        <v/>
      </c>
      <c r="GR101" s="49" t="str">
        <f t="shared" si="726"/>
        <v/>
      </c>
      <c r="GS101" s="49" t="str">
        <f t="shared" si="726"/>
        <v/>
      </c>
      <c r="GT101" s="49" t="str">
        <f t="shared" si="726"/>
        <v/>
      </c>
      <c r="GU101" s="49" t="str">
        <f t="shared" si="726"/>
        <v/>
      </c>
      <c r="GV101" s="49" t="str">
        <f t="shared" si="726"/>
        <v/>
      </c>
      <c r="GW101" s="49" t="str">
        <f t="shared" si="726"/>
        <v/>
      </c>
      <c r="GX101" s="49" t="str">
        <f t="shared" si="726"/>
        <v/>
      </c>
      <c r="GY101" s="49" t="str">
        <f t="shared" si="726"/>
        <v/>
      </c>
      <c r="GZ101" s="49" t="str">
        <f t="shared" si="726"/>
        <v/>
      </c>
      <c r="HA101" s="49" t="str">
        <f t="shared" si="726"/>
        <v/>
      </c>
      <c r="HB101" s="49" t="str">
        <f t="shared" si="726"/>
        <v/>
      </c>
      <c r="HC101" s="49" t="str">
        <f t="shared" si="726"/>
        <v/>
      </c>
      <c r="HD101" s="49" t="str">
        <f t="shared" si="726"/>
        <v/>
      </c>
      <c r="HE101" s="49" t="str">
        <f t="shared" si="726"/>
        <v/>
      </c>
      <c r="HF101" s="49" t="str">
        <f t="shared" si="726"/>
        <v/>
      </c>
      <c r="HG101" s="49" t="str">
        <f t="shared" si="726"/>
        <v/>
      </c>
      <c r="HH101" s="49" t="str">
        <f t="shared" si="726"/>
        <v/>
      </c>
      <c r="HI101" s="49" t="str">
        <f t="shared" si="726"/>
        <v/>
      </c>
      <c r="HJ101" s="49" t="str">
        <f t="shared" si="726"/>
        <v/>
      </c>
      <c r="HK101" s="49" t="str">
        <f t="shared" si="726"/>
        <v/>
      </c>
      <c r="HL101" s="49" t="str">
        <f t="shared" si="726"/>
        <v/>
      </c>
      <c r="HM101" s="49" t="str">
        <f t="shared" si="726"/>
        <v/>
      </c>
      <c r="HN101" s="49" t="str">
        <f t="shared" si="726"/>
        <v/>
      </c>
      <c r="HO101" s="49" t="str">
        <f t="shared" si="726"/>
        <v/>
      </c>
      <c r="HP101" s="169" t="e">
        <f t="shared" si="483"/>
        <v>#N/A</v>
      </c>
      <c r="HQ101" s="169" t="e">
        <f t="shared" si="484"/>
        <v>#N/A</v>
      </c>
      <c r="HR101" s="169" t="e">
        <f t="shared" si="485"/>
        <v>#N/A</v>
      </c>
      <c r="HS101" s="169" t="e">
        <f t="shared" si="486"/>
        <v>#N/A</v>
      </c>
      <c r="HT101" s="169" t="e">
        <f t="shared" si="487"/>
        <v>#N/A</v>
      </c>
      <c r="HU101" s="169" t="e">
        <f t="shared" si="488"/>
        <v>#N/A</v>
      </c>
      <c r="HV101" s="169" t="e">
        <f t="shared" si="489"/>
        <v>#N/A</v>
      </c>
      <c r="HW101" s="169" t="e">
        <f t="shared" si="490"/>
        <v>#N/A</v>
      </c>
      <c r="HX101" s="169" t="e">
        <f t="shared" si="491"/>
        <v>#N/A</v>
      </c>
      <c r="HY101" s="169" t="e">
        <f t="shared" si="492"/>
        <v>#N/A</v>
      </c>
      <c r="HZ101" s="169" t="e">
        <f t="shared" si="493"/>
        <v>#N/A</v>
      </c>
      <c r="IA101" s="169" t="e">
        <f t="shared" si="494"/>
        <v>#N/A</v>
      </c>
      <c r="IB101" s="169" t="e">
        <f t="shared" si="495"/>
        <v>#N/A</v>
      </c>
      <c r="IC101" s="169" t="e">
        <f t="shared" si="496"/>
        <v>#N/A</v>
      </c>
      <c r="ID101" s="169" t="e">
        <f t="shared" si="497"/>
        <v>#N/A</v>
      </c>
      <c r="IE101" s="169" t="e">
        <f t="shared" si="498"/>
        <v>#N/A</v>
      </c>
      <c r="IF101" s="169" t="e">
        <f t="shared" si="499"/>
        <v>#N/A</v>
      </c>
      <c r="IG101" s="169" t="e">
        <f t="shared" si="500"/>
        <v>#N/A</v>
      </c>
      <c r="IH101" s="169" t="e">
        <f t="shared" si="501"/>
        <v>#N/A</v>
      </c>
      <c r="II101" s="169" t="e">
        <f t="shared" si="502"/>
        <v>#N/A</v>
      </c>
      <c r="IJ101" s="169" t="e">
        <f t="shared" si="503"/>
        <v>#N/A</v>
      </c>
      <c r="IK101" s="169" t="e">
        <f t="shared" si="504"/>
        <v>#N/A</v>
      </c>
      <c r="IL101" s="169" t="e">
        <f t="shared" si="505"/>
        <v>#N/A</v>
      </c>
      <c r="IM101" s="169" t="e">
        <f t="shared" si="506"/>
        <v>#N/A</v>
      </c>
      <c r="IN101" s="169" t="e">
        <f t="shared" si="507"/>
        <v>#N/A</v>
      </c>
      <c r="IO101" s="169" t="e">
        <f t="shared" si="508"/>
        <v>#N/A</v>
      </c>
      <c r="IP101" s="169" t="e">
        <f t="shared" si="509"/>
        <v>#N/A</v>
      </c>
      <c r="IQ101" s="169" t="e">
        <f t="shared" si="510"/>
        <v>#N/A</v>
      </c>
      <c r="IR101" s="169" t="e">
        <f t="shared" si="511"/>
        <v>#N/A</v>
      </c>
      <c r="IS101" s="169" t="e">
        <f t="shared" si="512"/>
        <v>#N/A</v>
      </c>
      <c r="IT101" s="169" t="e">
        <f t="shared" si="513"/>
        <v>#N/A</v>
      </c>
      <c r="IU101" s="169" t="e">
        <f t="shared" si="514"/>
        <v>#N/A</v>
      </c>
      <c r="IV101" s="169" t="e">
        <f t="shared" si="515"/>
        <v>#N/A</v>
      </c>
      <c r="IW101" s="169" t="e">
        <f t="shared" si="516"/>
        <v>#N/A</v>
      </c>
      <c r="IX101" s="169" t="e">
        <f t="shared" si="517"/>
        <v>#N/A</v>
      </c>
      <c r="IY101" s="169" t="e">
        <f t="shared" si="518"/>
        <v>#N/A</v>
      </c>
      <c r="IZ101" s="169" t="e">
        <f t="shared" si="519"/>
        <v>#N/A</v>
      </c>
      <c r="JA101" s="169" t="e">
        <f t="shared" si="520"/>
        <v>#N/A</v>
      </c>
      <c r="JB101" s="169" t="e">
        <f t="shared" si="521"/>
        <v>#N/A</v>
      </c>
      <c r="JC101" s="169" t="e">
        <f t="shared" si="522"/>
        <v>#N/A</v>
      </c>
      <c r="JD101" s="169" t="e">
        <f t="shared" si="523"/>
        <v>#N/A</v>
      </c>
      <c r="JE101" s="169" t="e">
        <f t="shared" si="524"/>
        <v>#N/A</v>
      </c>
      <c r="JF101" s="169" t="e">
        <f t="shared" si="525"/>
        <v>#N/A</v>
      </c>
      <c r="JG101" s="169" t="e">
        <f t="shared" si="526"/>
        <v>#N/A</v>
      </c>
      <c r="JH101" s="169" t="e">
        <f t="shared" si="527"/>
        <v>#N/A</v>
      </c>
      <c r="JI101" s="169" t="e">
        <f t="shared" si="528"/>
        <v>#N/A</v>
      </c>
      <c r="JJ101" s="169" t="e">
        <f t="shared" si="529"/>
        <v>#N/A</v>
      </c>
      <c r="JK101" s="169" t="e">
        <f t="shared" si="530"/>
        <v>#N/A</v>
      </c>
      <c r="JL101" s="169" t="e">
        <f t="shared" si="531"/>
        <v>#N/A</v>
      </c>
      <c r="JM101" s="169" t="e">
        <f t="shared" si="532"/>
        <v>#N/A</v>
      </c>
      <c r="JN101" s="169" t="e">
        <f t="shared" si="533"/>
        <v>#N/A</v>
      </c>
      <c r="JO101" s="169" t="e">
        <f t="shared" si="534"/>
        <v>#N/A</v>
      </c>
      <c r="JP101" s="169" t="e">
        <f t="shared" si="535"/>
        <v>#N/A</v>
      </c>
      <c r="JQ101" s="169" t="e">
        <f t="shared" si="536"/>
        <v>#N/A</v>
      </c>
      <c r="JR101" s="169" t="e">
        <f t="shared" si="537"/>
        <v>#N/A</v>
      </c>
      <c r="JS101" s="169" t="e">
        <f t="shared" si="538"/>
        <v>#N/A</v>
      </c>
      <c r="JT101" s="169" t="e">
        <f t="shared" si="539"/>
        <v>#N/A</v>
      </c>
      <c r="JU101" s="169" t="e">
        <f t="shared" si="540"/>
        <v>#N/A</v>
      </c>
      <c r="JV101" s="169" t="e">
        <f t="shared" si="541"/>
        <v>#N/A</v>
      </c>
      <c r="JW101" s="169" t="e">
        <f t="shared" si="542"/>
        <v>#N/A</v>
      </c>
      <c r="JX101" s="169" t="e">
        <f t="shared" si="543"/>
        <v>#N/A</v>
      </c>
      <c r="JY101" s="169" t="e">
        <f t="shared" si="544"/>
        <v>#N/A</v>
      </c>
      <c r="JZ101" s="169" t="e">
        <f t="shared" si="545"/>
        <v>#N/A</v>
      </c>
      <c r="KA101" s="169" t="e">
        <f t="shared" si="546"/>
        <v>#N/A</v>
      </c>
      <c r="KB101" s="169" t="e">
        <f t="shared" si="547"/>
        <v>#N/A</v>
      </c>
      <c r="KC101" s="169" t="e">
        <f t="shared" si="548"/>
        <v>#N/A</v>
      </c>
      <c r="KD101" s="169" t="e">
        <f t="shared" si="549"/>
        <v>#N/A</v>
      </c>
      <c r="KE101" s="169" t="e">
        <f t="shared" si="550"/>
        <v>#N/A</v>
      </c>
      <c r="KF101" s="169" t="e">
        <f t="shared" si="551"/>
        <v>#N/A</v>
      </c>
      <c r="KG101" s="169" t="e">
        <f t="shared" si="552"/>
        <v>#N/A</v>
      </c>
      <c r="KH101" s="169" t="e">
        <f t="shared" si="553"/>
        <v>#N/A</v>
      </c>
      <c r="KI101" s="169" t="e">
        <f t="shared" si="554"/>
        <v>#N/A</v>
      </c>
      <c r="KJ101" s="169" t="e">
        <f t="shared" si="555"/>
        <v>#N/A</v>
      </c>
      <c r="KK101" s="169" t="e">
        <f t="shared" si="556"/>
        <v>#N/A</v>
      </c>
      <c r="KL101" s="169" t="e">
        <f t="shared" si="557"/>
        <v>#N/A</v>
      </c>
      <c r="KM101" s="169" t="e">
        <f t="shared" si="558"/>
        <v>#N/A</v>
      </c>
      <c r="KN101" s="169" t="e">
        <f t="shared" si="559"/>
        <v>#N/A</v>
      </c>
      <c r="KO101" s="169" t="e">
        <f t="shared" si="560"/>
        <v>#N/A</v>
      </c>
      <c r="KP101" s="169" t="e">
        <f t="shared" si="561"/>
        <v>#N/A</v>
      </c>
      <c r="KQ101" s="169" t="e">
        <f t="shared" si="562"/>
        <v>#N/A</v>
      </c>
      <c r="KR101" s="169" t="e">
        <f t="shared" si="563"/>
        <v>#N/A</v>
      </c>
      <c r="KS101" s="169" t="e">
        <f t="shared" si="564"/>
        <v>#N/A</v>
      </c>
      <c r="KT101" s="169" t="e">
        <f t="shared" si="565"/>
        <v>#N/A</v>
      </c>
      <c r="KU101" s="169" t="e">
        <f t="shared" si="566"/>
        <v>#N/A</v>
      </c>
      <c r="KV101" s="169" t="e">
        <f t="shared" si="567"/>
        <v>#N/A</v>
      </c>
      <c r="KW101" s="169" t="e">
        <f t="shared" si="568"/>
        <v>#N/A</v>
      </c>
      <c r="KX101" s="169" t="e">
        <f t="shared" si="569"/>
        <v>#N/A</v>
      </c>
      <c r="KY101" s="169" t="e">
        <f t="shared" si="570"/>
        <v>#N/A</v>
      </c>
      <c r="KZ101" s="169" t="e">
        <f t="shared" si="571"/>
        <v>#N/A</v>
      </c>
      <c r="LA101" s="169" t="e">
        <f t="shared" si="572"/>
        <v>#N/A</v>
      </c>
      <c r="LB101" s="169" t="e">
        <f t="shared" si="573"/>
        <v>#N/A</v>
      </c>
      <c r="LC101" s="169" t="e">
        <f t="shared" si="574"/>
        <v>#N/A</v>
      </c>
      <c r="LD101" s="169" t="e">
        <f t="shared" si="575"/>
        <v>#N/A</v>
      </c>
      <c r="LE101" s="169" t="e">
        <f t="shared" si="576"/>
        <v>#N/A</v>
      </c>
      <c r="LF101" s="169" t="e">
        <f t="shared" si="577"/>
        <v>#N/A</v>
      </c>
      <c r="LG101" s="169" t="e">
        <f t="shared" si="578"/>
        <v>#N/A</v>
      </c>
      <c r="LH101" s="169" t="e">
        <f t="shared" si="579"/>
        <v>#N/A</v>
      </c>
      <c r="LI101" s="169" t="e">
        <f t="shared" si="580"/>
        <v>#N/A</v>
      </c>
      <c r="LJ101" s="169" t="e">
        <f t="shared" si="581"/>
        <v>#N/A</v>
      </c>
      <c r="LK101" s="169" t="e">
        <f t="shared" si="582"/>
        <v>#N/A</v>
      </c>
      <c r="LL101" s="169" t="e">
        <f t="shared" si="583"/>
        <v>#N/A</v>
      </c>
      <c r="LM101" s="169" t="e">
        <f t="shared" si="584"/>
        <v>#N/A</v>
      </c>
      <c r="LN101" s="169" t="e">
        <f t="shared" si="585"/>
        <v>#N/A</v>
      </c>
      <c r="LO101" s="169" t="e">
        <f t="shared" si="586"/>
        <v>#N/A</v>
      </c>
      <c r="LP101" s="169" t="e">
        <f t="shared" si="587"/>
        <v>#N/A</v>
      </c>
      <c r="LQ101" s="169" t="e">
        <f t="shared" si="588"/>
        <v>#N/A</v>
      </c>
      <c r="LR101" s="169" t="e">
        <f t="shared" si="589"/>
        <v>#N/A</v>
      </c>
      <c r="LS101" s="169" t="e">
        <f t="shared" si="590"/>
        <v>#N/A</v>
      </c>
      <c r="LT101" s="169" t="e">
        <f t="shared" si="591"/>
        <v>#N/A</v>
      </c>
      <c r="LU101" s="169" t="e">
        <f t="shared" si="592"/>
        <v>#N/A</v>
      </c>
      <c r="LV101" s="169" t="e">
        <f t="shared" si="593"/>
        <v>#N/A</v>
      </c>
      <c r="LW101" s="169" t="e">
        <f t="shared" si="594"/>
        <v>#N/A</v>
      </c>
      <c r="LX101" s="169" t="e">
        <f t="shared" si="595"/>
        <v>#N/A</v>
      </c>
      <c r="LY101" s="169" t="e">
        <f t="shared" si="596"/>
        <v>#N/A</v>
      </c>
      <c r="LZ101" s="169" t="e">
        <f t="shared" si="597"/>
        <v>#N/A</v>
      </c>
      <c r="MA101" s="169" t="e">
        <f t="shared" si="598"/>
        <v>#N/A</v>
      </c>
      <c r="MB101" s="169" t="e">
        <f t="shared" si="599"/>
        <v>#N/A</v>
      </c>
      <c r="MC101" s="169" t="e">
        <f t="shared" si="600"/>
        <v>#N/A</v>
      </c>
      <c r="MD101" s="169" t="e">
        <f t="shared" si="601"/>
        <v>#N/A</v>
      </c>
      <c r="ME101" s="169" t="e">
        <f t="shared" si="602"/>
        <v>#N/A</v>
      </c>
      <c r="MF101" s="169" t="e">
        <f t="shared" si="603"/>
        <v>#N/A</v>
      </c>
      <c r="MG101" s="169" t="e">
        <f t="shared" si="604"/>
        <v>#N/A</v>
      </c>
      <c r="MH101" s="169" t="e">
        <f t="shared" si="605"/>
        <v>#N/A</v>
      </c>
      <c r="MI101" s="169" t="e">
        <f t="shared" si="606"/>
        <v>#N/A</v>
      </c>
      <c r="MJ101" s="169" t="e">
        <f t="shared" si="607"/>
        <v>#N/A</v>
      </c>
      <c r="MK101" s="169" t="e">
        <f t="shared" si="608"/>
        <v>#N/A</v>
      </c>
      <c r="ML101" s="169" t="e">
        <f t="shared" si="609"/>
        <v>#N/A</v>
      </c>
      <c r="MM101" s="169" t="e">
        <f t="shared" si="610"/>
        <v>#N/A</v>
      </c>
      <c r="MN101" s="169" t="e">
        <f t="shared" si="611"/>
        <v>#N/A</v>
      </c>
      <c r="MO101" s="169" t="e">
        <f t="shared" si="612"/>
        <v>#N/A</v>
      </c>
      <c r="MP101" s="169" t="e">
        <f t="shared" si="613"/>
        <v>#N/A</v>
      </c>
      <c r="MQ101" s="169" t="e">
        <f t="shared" si="614"/>
        <v>#N/A</v>
      </c>
      <c r="MR101" s="169" t="e">
        <f t="shared" si="615"/>
        <v>#N/A</v>
      </c>
      <c r="MS101" s="169" t="e">
        <f t="shared" si="616"/>
        <v>#N/A</v>
      </c>
      <c r="MT101" s="169" t="e">
        <f t="shared" si="617"/>
        <v>#N/A</v>
      </c>
      <c r="MU101" s="169" t="e">
        <f t="shared" si="618"/>
        <v>#N/A</v>
      </c>
      <c r="MV101" s="169" t="e">
        <f t="shared" si="619"/>
        <v>#N/A</v>
      </c>
      <c r="MW101" s="169" t="e">
        <f t="shared" si="620"/>
        <v>#N/A</v>
      </c>
      <c r="MX101" s="169" t="e">
        <f t="shared" si="621"/>
        <v>#N/A</v>
      </c>
      <c r="MY101" s="169" t="e">
        <f t="shared" si="622"/>
        <v>#N/A</v>
      </c>
      <c r="MZ101" s="169" t="e">
        <f t="shared" si="623"/>
        <v>#N/A</v>
      </c>
      <c r="NA101" s="169" t="e">
        <f t="shared" si="624"/>
        <v>#N/A</v>
      </c>
      <c r="NB101" s="169" t="e">
        <f t="shared" si="625"/>
        <v>#N/A</v>
      </c>
      <c r="NC101" s="169" t="e">
        <f t="shared" si="626"/>
        <v>#N/A</v>
      </c>
      <c r="ND101" s="169" t="e">
        <f t="shared" si="627"/>
        <v>#N/A</v>
      </c>
      <c r="NE101" s="169" t="e">
        <f t="shared" si="628"/>
        <v>#N/A</v>
      </c>
      <c r="NF101" s="169" t="e">
        <f t="shared" si="629"/>
        <v>#N/A</v>
      </c>
      <c r="NG101" s="169" t="e">
        <f t="shared" si="630"/>
        <v>#N/A</v>
      </c>
      <c r="NH101" s="169" t="e">
        <f t="shared" si="631"/>
        <v>#N/A</v>
      </c>
      <c r="NI101" s="169" t="e">
        <f t="shared" si="632"/>
        <v>#N/A</v>
      </c>
      <c r="NJ101" s="169" t="e">
        <f t="shared" si="633"/>
        <v>#N/A</v>
      </c>
      <c r="NK101" s="169" t="e">
        <f t="shared" si="634"/>
        <v>#N/A</v>
      </c>
      <c r="NL101" s="169" t="e">
        <f t="shared" si="635"/>
        <v>#N/A</v>
      </c>
      <c r="NM101" s="169" t="e">
        <f t="shared" si="636"/>
        <v>#N/A</v>
      </c>
      <c r="NN101" s="169" t="e">
        <f t="shared" si="637"/>
        <v>#N/A</v>
      </c>
      <c r="NO101" s="169" t="e">
        <f t="shared" si="638"/>
        <v>#N/A</v>
      </c>
      <c r="NP101" s="169" t="e">
        <f t="shared" si="639"/>
        <v>#N/A</v>
      </c>
      <c r="NQ101" s="169" t="e">
        <f t="shared" si="640"/>
        <v>#N/A</v>
      </c>
      <c r="NR101" s="169" t="e">
        <f t="shared" si="641"/>
        <v>#N/A</v>
      </c>
      <c r="NS101" s="169" t="e">
        <f t="shared" si="642"/>
        <v>#N/A</v>
      </c>
      <c r="NT101" s="169" t="e">
        <f t="shared" si="643"/>
        <v>#N/A</v>
      </c>
      <c r="NU101" s="169" t="e">
        <f t="shared" si="644"/>
        <v>#N/A</v>
      </c>
      <c r="NV101" s="169" t="e">
        <f t="shared" si="645"/>
        <v>#N/A</v>
      </c>
      <c r="NW101" s="169" t="e">
        <f t="shared" si="646"/>
        <v>#N/A</v>
      </c>
      <c r="NX101" s="169" t="e">
        <f t="shared" si="647"/>
        <v>#N/A</v>
      </c>
      <c r="NY101" s="169" t="e">
        <f t="shared" si="648"/>
        <v>#N/A</v>
      </c>
      <c r="NZ101" s="169" t="e">
        <f t="shared" si="649"/>
        <v>#N/A</v>
      </c>
      <c r="OA101" s="169" t="e">
        <f t="shared" si="650"/>
        <v>#N/A</v>
      </c>
      <c r="OB101" s="169" t="e">
        <f t="shared" si="651"/>
        <v>#N/A</v>
      </c>
      <c r="OC101" s="169" t="e">
        <f t="shared" si="652"/>
        <v>#N/A</v>
      </c>
      <c r="OD101" s="169" t="e">
        <f t="shared" si="653"/>
        <v>#N/A</v>
      </c>
      <c r="OE101" s="169" t="e">
        <f t="shared" si="654"/>
        <v>#N/A</v>
      </c>
      <c r="OF101" s="169" t="e">
        <f t="shared" si="655"/>
        <v>#N/A</v>
      </c>
      <c r="OG101" s="169" t="e">
        <f t="shared" si="656"/>
        <v>#N/A</v>
      </c>
      <c r="OH101" s="169" t="e">
        <f t="shared" si="657"/>
        <v>#N/A</v>
      </c>
      <c r="OI101" s="169" t="e">
        <f t="shared" si="658"/>
        <v>#N/A</v>
      </c>
      <c r="OJ101" s="169" t="e">
        <f t="shared" si="659"/>
        <v>#N/A</v>
      </c>
      <c r="OK101" s="169" t="e">
        <f t="shared" si="660"/>
        <v>#N/A</v>
      </c>
      <c r="OL101" s="169" t="e">
        <f t="shared" si="661"/>
        <v>#N/A</v>
      </c>
      <c r="OM101" s="169" t="e">
        <f t="shared" si="662"/>
        <v>#N/A</v>
      </c>
      <c r="ON101" s="169" t="e">
        <f t="shared" si="663"/>
        <v>#N/A</v>
      </c>
      <c r="OO101" s="169" t="e">
        <f t="shared" si="664"/>
        <v>#N/A</v>
      </c>
      <c r="OP101" s="169" t="e">
        <f t="shared" si="665"/>
        <v>#N/A</v>
      </c>
      <c r="OQ101" s="169" t="e">
        <f t="shared" si="666"/>
        <v>#N/A</v>
      </c>
      <c r="OR101" s="169" t="e">
        <f t="shared" si="667"/>
        <v>#N/A</v>
      </c>
      <c r="OS101" s="169" t="e">
        <f t="shared" si="668"/>
        <v>#N/A</v>
      </c>
      <c r="OT101" s="169" t="e">
        <f t="shared" si="669"/>
        <v>#N/A</v>
      </c>
      <c r="OU101" s="169" t="e">
        <f t="shared" si="670"/>
        <v>#N/A</v>
      </c>
      <c r="OV101" s="169" t="e">
        <f t="shared" si="671"/>
        <v>#N/A</v>
      </c>
      <c r="OW101" s="169" t="e">
        <f t="shared" si="672"/>
        <v>#N/A</v>
      </c>
      <c r="OX101" s="169" t="e">
        <f t="shared" si="673"/>
        <v>#N/A</v>
      </c>
      <c r="OY101" s="169" t="e">
        <f t="shared" si="674"/>
        <v>#N/A</v>
      </c>
      <c r="OZ101" s="169" t="e">
        <f t="shared" si="675"/>
        <v>#N/A</v>
      </c>
      <c r="PA101" s="169" t="e">
        <f t="shared" si="676"/>
        <v>#N/A</v>
      </c>
      <c r="PB101" s="169" t="e">
        <f t="shared" si="677"/>
        <v>#N/A</v>
      </c>
      <c r="PC101" s="169" t="e">
        <f t="shared" si="678"/>
        <v>#N/A</v>
      </c>
      <c r="PD101" s="169" t="e">
        <f t="shared" si="679"/>
        <v>#N/A</v>
      </c>
      <c r="PE101" s="169" t="e">
        <f t="shared" si="680"/>
        <v>#N/A</v>
      </c>
      <c r="PF101" s="169" t="e">
        <f t="shared" si="681"/>
        <v>#N/A</v>
      </c>
      <c r="PG101" s="169" t="e">
        <f t="shared" si="682"/>
        <v>#N/A</v>
      </c>
      <c r="PH101" s="169" t="e">
        <f t="shared" si="683"/>
        <v>#N/A</v>
      </c>
    </row>
    <row r="102" spans="1:424" hidden="1" x14ac:dyDescent="0.75">
      <c r="A102" s="4">
        <v>99</v>
      </c>
      <c r="B102" s="96" t="str">
        <f t="shared" si="684"/>
        <v/>
      </c>
      <c r="C102" s="95"/>
      <c r="D102" s="96" t="str">
        <f t="shared" si="685"/>
        <v/>
      </c>
      <c r="E102" s="124" t="str">
        <f t="shared" si="480"/>
        <v/>
      </c>
      <c r="F102" s="124" t="str">
        <f t="shared" si="481"/>
        <v/>
      </c>
      <c r="G102" s="73" t="str">
        <f t="shared" si="686"/>
        <v/>
      </c>
      <c r="H102" s="23"/>
      <c r="I102" s="57"/>
      <c r="J102" s="280"/>
      <c r="K102" s="74" t="str">
        <f>IF(AND(B102&gt;0,C102&gt;0,D102&gt;0),IF(ISBLANK(J102),IF(ISBLANK(H102),"",(D102-B102)*VLOOKUP(H102,VLookups!$A$4:$B$13,2,FALSE)),J102),"")</f>
        <v/>
      </c>
      <c r="L102" s="75" t="str">
        <f t="shared" si="724"/>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687"/>
        <v/>
      </c>
      <c r="W102" s="49" t="str">
        <f t="shared" si="688"/>
        <v/>
      </c>
      <c r="X102" s="49" t="str">
        <f t="shared" ref="X102:CI103" si="727">IF(ISNONTEXT($V102),Y102-$V102,"")</f>
        <v/>
      </c>
      <c r="Y102" s="49" t="str">
        <f t="shared" si="727"/>
        <v/>
      </c>
      <c r="Z102" s="49" t="str">
        <f t="shared" si="727"/>
        <v/>
      </c>
      <c r="AA102" s="49" t="str">
        <f t="shared" si="727"/>
        <v/>
      </c>
      <c r="AB102" s="49" t="str">
        <f t="shared" si="727"/>
        <v/>
      </c>
      <c r="AC102" s="49" t="str">
        <f t="shared" si="727"/>
        <v/>
      </c>
      <c r="AD102" s="49" t="str">
        <f t="shared" si="727"/>
        <v/>
      </c>
      <c r="AE102" s="49" t="str">
        <f t="shared" si="727"/>
        <v/>
      </c>
      <c r="AF102" s="49" t="str">
        <f t="shared" si="727"/>
        <v/>
      </c>
      <c r="AG102" s="49" t="str">
        <f t="shared" si="727"/>
        <v/>
      </c>
      <c r="AH102" s="49" t="str">
        <f t="shared" si="727"/>
        <v/>
      </c>
      <c r="AI102" s="49" t="str">
        <f t="shared" si="727"/>
        <v/>
      </c>
      <c r="AJ102" s="49" t="str">
        <f t="shared" si="727"/>
        <v/>
      </c>
      <c r="AK102" s="49" t="str">
        <f t="shared" si="727"/>
        <v/>
      </c>
      <c r="AL102" s="49" t="str">
        <f t="shared" si="727"/>
        <v/>
      </c>
      <c r="AM102" s="49" t="str">
        <f t="shared" si="727"/>
        <v/>
      </c>
      <c r="AN102" s="49" t="str">
        <f t="shared" si="727"/>
        <v/>
      </c>
      <c r="AO102" s="49" t="str">
        <f t="shared" si="727"/>
        <v/>
      </c>
      <c r="AP102" s="49" t="str">
        <f t="shared" si="727"/>
        <v/>
      </c>
      <c r="AQ102" s="49" t="str">
        <f t="shared" si="727"/>
        <v/>
      </c>
      <c r="AR102" s="49" t="str">
        <f t="shared" si="727"/>
        <v/>
      </c>
      <c r="AS102" s="49" t="str">
        <f t="shared" si="727"/>
        <v/>
      </c>
      <c r="AT102" s="49" t="str">
        <f t="shared" si="727"/>
        <v/>
      </c>
      <c r="AU102" s="49" t="str">
        <f t="shared" si="727"/>
        <v/>
      </c>
      <c r="AV102" s="49" t="str">
        <f t="shared" si="727"/>
        <v/>
      </c>
      <c r="AW102" s="49" t="str">
        <f t="shared" si="727"/>
        <v/>
      </c>
      <c r="AX102" s="49" t="str">
        <f t="shared" si="727"/>
        <v/>
      </c>
      <c r="AY102" s="49" t="str">
        <f t="shared" si="727"/>
        <v/>
      </c>
      <c r="AZ102" s="49" t="str">
        <f t="shared" si="727"/>
        <v/>
      </c>
      <c r="BA102" s="49" t="str">
        <f t="shared" si="727"/>
        <v/>
      </c>
      <c r="BB102" s="49" t="str">
        <f t="shared" si="727"/>
        <v/>
      </c>
      <c r="BC102" s="49" t="str">
        <f t="shared" si="727"/>
        <v/>
      </c>
      <c r="BD102" s="49" t="str">
        <f t="shared" si="727"/>
        <v/>
      </c>
      <c r="BE102" s="49" t="str">
        <f t="shared" si="727"/>
        <v/>
      </c>
      <c r="BF102" s="49" t="str">
        <f t="shared" si="727"/>
        <v/>
      </c>
      <c r="BG102" s="49" t="str">
        <f t="shared" si="727"/>
        <v/>
      </c>
      <c r="BH102" s="49" t="str">
        <f t="shared" si="727"/>
        <v/>
      </c>
      <c r="BI102" s="49" t="str">
        <f t="shared" si="727"/>
        <v/>
      </c>
      <c r="BJ102" s="49" t="str">
        <f t="shared" si="727"/>
        <v/>
      </c>
      <c r="BK102" s="49" t="str">
        <f t="shared" si="727"/>
        <v/>
      </c>
      <c r="BL102" s="49" t="str">
        <f t="shared" si="727"/>
        <v/>
      </c>
      <c r="BM102" s="49" t="str">
        <f t="shared" si="727"/>
        <v/>
      </c>
      <c r="BN102" s="49" t="str">
        <f t="shared" si="727"/>
        <v/>
      </c>
      <c r="BO102" s="49" t="str">
        <f t="shared" si="727"/>
        <v/>
      </c>
      <c r="BP102" s="49" t="str">
        <f t="shared" si="727"/>
        <v/>
      </c>
      <c r="BQ102" s="49" t="str">
        <f t="shared" si="727"/>
        <v/>
      </c>
      <c r="BR102" s="49" t="str">
        <f t="shared" si="727"/>
        <v/>
      </c>
      <c r="BS102" s="49" t="str">
        <f t="shared" si="727"/>
        <v/>
      </c>
      <c r="BT102" s="49" t="str">
        <f t="shared" si="727"/>
        <v/>
      </c>
      <c r="BU102" s="49" t="str">
        <f t="shared" si="727"/>
        <v/>
      </c>
      <c r="BV102" s="49" t="str">
        <f t="shared" si="727"/>
        <v/>
      </c>
      <c r="BW102" s="49" t="str">
        <f t="shared" si="727"/>
        <v/>
      </c>
      <c r="BX102" s="49" t="str">
        <f t="shared" si="727"/>
        <v/>
      </c>
      <c r="BY102" s="49" t="str">
        <f t="shared" si="727"/>
        <v/>
      </c>
      <c r="BZ102" s="49" t="str">
        <f t="shared" si="727"/>
        <v/>
      </c>
      <c r="CA102" s="49" t="str">
        <f t="shared" si="727"/>
        <v/>
      </c>
      <c r="CB102" s="49" t="str">
        <f t="shared" si="727"/>
        <v/>
      </c>
      <c r="CC102" s="49" t="str">
        <f t="shared" si="727"/>
        <v/>
      </c>
      <c r="CD102" s="49" t="str">
        <f t="shared" si="727"/>
        <v/>
      </c>
      <c r="CE102" s="49" t="str">
        <f t="shared" si="727"/>
        <v/>
      </c>
      <c r="CF102" s="49" t="str">
        <f t="shared" si="727"/>
        <v/>
      </c>
      <c r="CG102" s="49" t="str">
        <f t="shared" si="727"/>
        <v/>
      </c>
      <c r="CH102" s="49" t="str">
        <f t="shared" si="727"/>
        <v/>
      </c>
      <c r="CI102" s="49" t="str">
        <f t="shared" si="727"/>
        <v/>
      </c>
      <c r="CJ102" s="49" t="str">
        <f t="shared" si="725"/>
        <v/>
      </c>
      <c r="CK102" s="49" t="str">
        <f t="shared" si="725"/>
        <v/>
      </c>
      <c r="CL102" s="49" t="str">
        <f t="shared" si="725"/>
        <v/>
      </c>
      <c r="CM102" s="49" t="str">
        <f t="shared" si="725"/>
        <v/>
      </c>
      <c r="CN102" s="49" t="str">
        <f t="shared" si="725"/>
        <v/>
      </c>
      <c r="CO102" s="49" t="str">
        <f t="shared" si="725"/>
        <v/>
      </c>
      <c r="CP102" s="49" t="str">
        <f t="shared" si="725"/>
        <v/>
      </c>
      <c r="CQ102" s="49" t="str">
        <f t="shared" si="725"/>
        <v/>
      </c>
      <c r="CR102" s="49" t="str">
        <f t="shared" si="725"/>
        <v/>
      </c>
      <c r="CS102" s="49" t="str">
        <f t="shared" si="725"/>
        <v/>
      </c>
      <c r="CT102" s="49" t="str">
        <f t="shared" si="725"/>
        <v/>
      </c>
      <c r="CU102" s="49" t="str">
        <f t="shared" si="725"/>
        <v/>
      </c>
      <c r="CV102" s="49" t="str">
        <f t="shared" si="725"/>
        <v/>
      </c>
      <c r="CW102" s="49" t="str">
        <f t="shared" si="725"/>
        <v/>
      </c>
      <c r="CX102" s="49" t="str">
        <f t="shared" si="725"/>
        <v/>
      </c>
      <c r="CY102" s="49" t="str">
        <f t="shared" si="725"/>
        <v/>
      </c>
      <c r="CZ102" s="49" t="str">
        <f t="shared" si="725"/>
        <v/>
      </c>
      <c r="DA102" s="49" t="str">
        <f t="shared" si="725"/>
        <v/>
      </c>
      <c r="DB102" s="49" t="str">
        <f t="shared" si="725"/>
        <v/>
      </c>
      <c r="DC102" s="49" t="str">
        <f t="shared" si="725"/>
        <v/>
      </c>
      <c r="DD102" s="49" t="str">
        <f t="shared" si="725"/>
        <v/>
      </c>
      <c r="DE102" s="49" t="str">
        <f t="shared" si="725"/>
        <v/>
      </c>
      <c r="DF102" s="49" t="str">
        <f t="shared" si="725"/>
        <v/>
      </c>
      <c r="DG102" s="49" t="str">
        <f t="shared" si="725"/>
        <v/>
      </c>
      <c r="DH102" s="49" t="str">
        <f t="shared" si="725"/>
        <v/>
      </c>
      <c r="DI102" s="49" t="str">
        <f t="shared" si="725"/>
        <v/>
      </c>
      <c r="DJ102" s="49" t="str">
        <f t="shared" si="725"/>
        <v/>
      </c>
      <c r="DK102" s="49" t="str">
        <f t="shared" si="725"/>
        <v/>
      </c>
      <c r="DL102" s="49" t="str">
        <f t="shared" si="725"/>
        <v/>
      </c>
      <c r="DM102" s="49" t="str">
        <f t="shared" si="725"/>
        <v/>
      </c>
      <c r="DN102" s="49" t="str">
        <f t="shared" si="725"/>
        <v/>
      </c>
      <c r="DO102" s="49" t="str">
        <f t="shared" si="725"/>
        <v/>
      </c>
      <c r="DP102" s="49" t="str">
        <f t="shared" si="725"/>
        <v/>
      </c>
      <c r="DQ102" s="49" t="str">
        <f t="shared" si="725"/>
        <v/>
      </c>
      <c r="DR102" s="49" t="str">
        <f t="shared" si="725"/>
        <v/>
      </c>
      <c r="DS102" s="183" t="str">
        <f t="shared" si="690"/>
        <v/>
      </c>
      <c r="DT102" s="49" t="str">
        <f t="shared" si="691"/>
        <v/>
      </c>
      <c r="DU102" s="49" t="str">
        <f t="shared" ref="DU102:GF103" si="728">IF(ISNONTEXT($V102),DT102+$V102,"")</f>
        <v/>
      </c>
      <c r="DV102" s="49" t="str">
        <f t="shared" si="728"/>
        <v/>
      </c>
      <c r="DW102" s="49" t="str">
        <f t="shared" si="728"/>
        <v/>
      </c>
      <c r="DX102" s="49" t="str">
        <f t="shared" si="728"/>
        <v/>
      </c>
      <c r="DY102" s="49" t="str">
        <f t="shared" si="728"/>
        <v/>
      </c>
      <c r="DZ102" s="49" t="str">
        <f t="shared" si="728"/>
        <v/>
      </c>
      <c r="EA102" s="49" t="str">
        <f t="shared" si="728"/>
        <v/>
      </c>
      <c r="EB102" s="49" t="str">
        <f t="shared" si="728"/>
        <v/>
      </c>
      <c r="EC102" s="49" t="str">
        <f t="shared" si="728"/>
        <v/>
      </c>
      <c r="ED102" s="49" t="str">
        <f t="shared" si="728"/>
        <v/>
      </c>
      <c r="EE102" s="49" t="str">
        <f t="shared" si="728"/>
        <v/>
      </c>
      <c r="EF102" s="49" t="str">
        <f t="shared" si="728"/>
        <v/>
      </c>
      <c r="EG102" s="49" t="str">
        <f t="shared" si="728"/>
        <v/>
      </c>
      <c r="EH102" s="49" t="str">
        <f t="shared" si="728"/>
        <v/>
      </c>
      <c r="EI102" s="49" t="str">
        <f t="shared" si="728"/>
        <v/>
      </c>
      <c r="EJ102" s="49" t="str">
        <f t="shared" si="728"/>
        <v/>
      </c>
      <c r="EK102" s="49" t="str">
        <f t="shared" si="728"/>
        <v/>
      </c>
      <c r="EL102" s="49" t="str">
        <f t="shared" si="728"/>
        <v/>
      </c>
      <c r="EM102" s="49" t="str">
        <f t="shared" si="728"/>
        <v/>
      </c>
      <c r="EN102" s="49" t="str">
        <f t="shared" si="728"/>
        <v/>
      </c>
      <c r="EO102" s="49" t="str">
        <f t="shared" si="728"/>
        <v/>
      </c>
      <c r="EP102" s="49" t="str">
        <f t="shared" si="728"/>
        <v/>
      </c>
      <c r="EQ102" s="49" t="str">
        <f t="shared" si="728"/>
        <v/>
      </c>
      <c r="ER102" s="49" t="str">
        <f t="shared" si="728"/>
        <v/>
      </c>
      <c r="ES102" s="49" t="str">
        <f t="shared" si="728"/>
        <v/>
      </c>
      <c r="ET102" s="49" t="str">
        <f t="shared" si="728"/>
        <v/>
      </c>
      <c r="EU102" s="49" t="str">
        <f t="shared" si="728"/>
        <v/>
      </c>
      <c r="EV102" s="49" t="str">
        <f t="shared" si="728"/>
        <v/>
      </c>
      <c r="EW102" s="49" t="str">
        <f t="shared" si="728"/>
        <v/>
      </c>
      <c r="EX102" s="49" t="str">
        <f t="shared" si="728"/>
        <v/>
      </c>
      <c r="EY102" s="49" t="str">
        <f t="shared" si="728"/>
        <v/>
      </c>
      <c r="EZ102" s="49" t="str">
        <f t="shared" si="728"/>
        <v/>
      </c>
      <c r="FA102" s="49" t="str">
        <f t="shared" si="728"/>
        <v/>
      </c>
      <c r="FB102" s="49" t="str">
        <f t="shared" si="728"/>
        <v/>
      </c>
      <c r="FC102" s="49" t="str">
        <f t="shared" si="728"/>
        <v/>
      </c>
      <c r="FD102" s="49" t="str">
        <f t="shared" si="728"/>
        <v/>
      </c>
      <c r="FE102" s="49" t="str">
        <f t="shared" si="728"/>
        <v/>
      </c>
      <c r="FF102" s="49" t="str">
        <f t="shared" si="728"/>
        <v/>
      </c>
      <c r="FG102" s="49" t="str">
        <f t="shared" si="728"/>
        <v/>
      </c>
      <c r="FH102" s="49" t="str">
        <f t="shared" si="728"/>
        <v/>
      </c>
      <c r="FI102" s="49" t="str">
        <f t="shared" si="728"/>
        <v/>
      </c>
      <c r="FJ102" s="49" t="str">
        <f t="shared" si="728"/>
        <v/>
      </c>
      <c r="FK102" s="49" t="str">
        <f t="shared" si="728"/>
        <v/>
      </c>
      <c r="FL102" s="49" t="str">
        <f t="shared" si="728"/>
        <v/>
      </c>
      <c r="FM102" s="49" t="str">
        <f t="shared" si="728"/>
        <v/>
      </c>
      <c r="FN102" s="49" t="str">
        <f t="shared" si="728"/>
        <v/>
      </c>
      <c r="FO102" s="49" t="str">
        <f t="shared" si="728"/>
        <v/>
      </c>
      <c r="FP102" s="49" t="str">
        <f t="shared" si="728"/>
        <v/>
      </c>
      <c r="FQ102" s="49" t="str">
        <f t="shared" si="728"/>
        <v/>
      </c>
      <c r="FR102" s="49" t="str">
        <f t="shared" si="728"/>
        <v/>
      </c>
      <c r="FS102" s="49" t="str">
        <f t="shared" si="728"/>
        <v/>
      </c>
      <c r="FT102" s="49" t="str">
        <f t="shared" si="728"/>
        <v/>
      </c>
      <c r="FU102" s="49" t="str">
        <f t="shared" si="728"/>
        <v/>
      </c>
      <c r="FV102" s="49" t="str">
        <f t="shared" si="728"/>
        <v/>
      </c>
      <c r="FW102" s="49" t="str">
        <f t="shared" si="728"/>
        <v/>
      </c>
      <c r="FX102" s="49" t="str">
        <f t="shared" si="728"/>
        <v/>
      </c>
      <c r="FY102" s="49" t="str">
        <f t="shared" si="728"/>
        <v/>
      </c>
      <c r="FZ102" s="49" t="str">
        <f t="shared" si="728"/>
        <v/>
      </c>
      <c r="GA102" s="49" t="str">
        <f t="shared" si="728"/>
        <v/>
      </c>
      <c r="GB102" s="49" t="str">
        <f t="shared" si="728"/>
        <v/>
      </c>
      <c r="GC102" s="49" t="str">
        <f t="shared" si="728"/>
        <v/>
      </c>
      <c r="GD102" s="49" t="str">
        <f t="shared" si="728"/>
        <v/>
      </c>
      <c r="GE102" s="49" t="str">
        <f t="shared" si="728"/>
        <v/>
      </c>
      <c r="GF102" s="49" t="str">
        <f t="shared" si="728"/>
        <v/>
      </c>
      <c r="GG102" s="49" t="str">
        <f t="shared" si="726"/>
        <v/>
      </c>
      <c r="GH102" s="49" t="str">
        <f t="shared" si="726"/>
        <v/>
      </c>
      <c r="GI102" s="49" t="str">
        <f t="shared" si="726"/>
        <v/>
      </c>
      <c r="GJ102" s="49" t="str">
        <f t="shared" si="726"/>
        <v/>
      </c>
      <c r="GK102" s="49" t="str">
        <f t="shared" si="726"/>
        <v/>
      </c>
      <c r="GL102" s="49" t="str">
        <f t="shared" si="726"/>
        <v/>
      </c>
      <c r="GM102" s="49" t="str">
        <f t="shared" si="726"/>
        <v/>
      </c>
      <c r="GN102" s="49" t="str">
        <f t="shared" si="726"/>
        <v/>
      </c>
      <c r="GO102" s="49" t="str">
        <f t="shared" si="726"/>
        <v/>
      </c>
      <c r="GP102" s="49" t="str">
        <f t="shared" si="726"/>
        <v/>
      </c>
      <c r="GQ102" s="49" t="str">
        <f t="shared" si="726"/>
        <v/>
      </c>
      <c r="GR102" s="49" t="str">
        <f t="shared" si="726"/>
        <v/>
      </c>
      <c r="GS102" s="49" t="str">
        <f t="shared" si="726"/>
        <v/>
      </c>
      <c r="GT102" s="49" t="str">
        <f t="shared" si="726"/>
        <v/>
      </c>
      <c r="GU102" s="49" t="str">
        <f t="shared" si="726"/>
        <v/>
      </c>
      <c r="GV102" s="49" t="str">
        <f t="shared" si="726"/>
        <v/>
      </c>
      <c r="GW102" s="49" t="str">
        <f t="shared" si="726"/>
        <v/>
      </c>
      <c r="GX102" s="49" t="str">
        <f t="shared" si="726"/>
        <v/>
      </c>
      <c r="GY102" s="49" t="str">
        <f t="shared" si="726"/>
        <v/>
      </c>
      <c r="GZ102" s="49" t="str">
        <f t="shared" si="726"/>
        <v/>
      </c>
      <c r="HA102" s="49" t="str">
        <f t="shared" si="726"/>
        <v/>
      </c>
      <c r="HB102" s="49" t="str">
        <f t="shared" si="726"/>
        <v/>
      </c>
      <c r="HC102" s="49" t="str">
        <f t="shared" si="726"/>
        <v/>
      </c>
      <c r="HD102" s="49" t="str">
        <f t="shared" si="726"/>
        <v/>
      </c>
      <c r="HE102" s="49" t="str">
        <f t="shared" si="726"/>
        <v/>
      </c>
      <c r="HF102" s="49" t="str">
        <f t="shared" si="726"/>
        <v/>
      </c>
      <c r="HG102" s="49" t="str">
        <f t="shared" si="726"/>
        <v/>
      </c>
      <c r="HH102" s="49" t="str">
        <f t="shared" si="726"/>
        <v/>
      </c>
      <c r="HI102" s="49" t="str">
        <f t="shared" si="726"/>
        <v/>
      </c>
      <c r="HJ102" s="49" t="str">
        <f t="shared" si="726"/>
        <v/>
      </c>
      <c r="HK102" s="49" t="str">
        <f t="shared" si="726"/>
        <v/>
      </c>
      <c r="HL102" s="49" t="str">
        <f t="shared" si="726"/>
        <v/>
      </c>
      <c r="HM102" s="49" t="str">
        <f t="shared" si="726"/>
        <v/>
      </c>
      <c r="HN102" s="49" t="str">
        <f t="shared" si="726"/>
        <v/>
      </c>
      <c r="HO102" s="49" t="str">
        <f t="shared" si="726"/>
        <v/>
      </c>
      <c r="HP102" s="169" t="e">
        <f t="shared" si="483"/>
        <v>#N/A</v>
      </c>
      <c r="HQ102" s="169" t="e">
        <f t="shared" si="484"/>
        <v>#N/A</v>
      </c>
      <c r="HR102" s="169" t="e">
        <f t="shared" si="485"/>
        <v>#N/A</v>
      </c>
      <c r="HS102" s="169" t="e">
        <f t="shared" si="486"/>
        <v>#N/A</v>
      </c>
      <c r="HT102" s="169" t="e">
        <f t="shared" si="487"/>
        <v>#N/A</v>
      </c>
      <c r="HU102" s="169" t="e">
        <f t="shared" si="488"/>
        <v>#N/A</v>
      </c>
      <c r="HV102" s="169" t="e">
        <f t="shared" si="489"/>
        <v>#N/A</v>
      </c>
      <c r="HW102" s="169" t="e">
        <f t="shared" si="490"/>
        <v>#N/A</v>
      </c>
      <c r="HX102" s="169" t="e">
        <f t="shared" si="491"/>
        <v>#N/A</v>
      </c>
      <c r="HY102" s="169" t="e">
        <f t="shared" si="492"/>
        <v>#N/A</v>
      </c>
      <c r="HZ102" s="169" t="e">
        <f t="shared" si="493"/>
        <v>#N/A</v>
      </c>
      <c r="IA102" s="169" t="e">
        <f t="shared" si="494"/>
        <v>#N/A</v>
      </c>
      <c r="IB102" s="169" t="e">
        <f t="shared" si="495"/>
        <v>#N/A</v>
      </c>
      <c r="IC102" s="169" t="e">
        <f t="shared" si="496"/>
        <v>#N/A</v>
      </c>
      <c r="ID102" s="169" t="e">
        <f t="shared" si="497"/>
        <v>#N/A</v>
      </c>
      <c r="IE102" s="169" t="e">
        <f t="shared" si="498"/>
        <v>#N/A</v>
      </c>
      <c r="IF102" s="169" t="e">
        <f t="shared" si="499"/>
        <v>#N/A</v>
      </c>
      <c r="IG102" s="169" t="e">
        <f t="shared" si="500"/>
        <v>#N/A</v>
      </c>
      <c r="IH102" s="169" t="e">
        <f t="shared" si="501"/>
        <v>#N/A</v>
      </c>
      <c r="II102" s="169" t="e">
        <f t="shared" si="502"/>
        <v>#N/A</v>
      </c>
      <c r="IJ102" s="169" t="e">
        <f t="shared" si="503"/>
        <v>#N/A</v>
      </c>
      <c r="IK102" s="169" t="e">
        <f t="shared" si="504"/>
        <v>#N/A</v>
      </c>
      <c r="IL102" s="169" t="e">
        <f t="shared" si="505"/>
        <v>#N/A</v>
      </c>
      <c r="IM102" s="169" t="e">
        <f t="shared" si="506"/>
        <v>#N/A</v>
      </c>
      <c r="IN102" s="169" t="e">
        <f t="shared" si="507"/>
        <v>#N/A</v>
      </c>
      <c r="IO102" s="169" t="e">
        <f t="shared" si="508"/>
        <v>#N/A</v>
      </c>
      <c r="IP102" s="169" t="e">
        <f t="shared" si="509"/>
        <v>#N/A</v>
      </c>
      <c r="IQ102" s="169" t="e">
        <f t="shared" si="510"/>
        <v>#N/A</v>
      </c>
      <c r="IR102" s="169" t="e">
        <f t="shared" si="511"/>
        <v>#N/A</v>
      </c>
      <c r="IS102" s="169" t="e">
        <f t="shared" si="512"/>
        <v>#N/A</v>
      </c>
      <c r="IT102" s="169" t="e">
        <f t="shared" si="513"/>
        <v>#N/A</v>
      </c>
      <c r="IU102" s="169" t="e">
        <f t="shared" si="514"/>
        <v>#N/A</v>
      </c>
      <c r="IV102" s="169" t="e">
        <f t="shared" si="515"/>
        <v>#N/A</v>
      </c>
      <c r="IW102" s="169" t="e">
        <f t="shared" si="516"/>
        <v>#N/A</v>
      </c>
      <c r="IX102" s="169" t="e">
        <f t="shared" si="517"/>
        <v>#N/A</v>
      </c>
      <c r="IY102" s="169" t="e">
        <f t="shared" si="518"/>
        <v>#N/A</v>
      </c>
      <c r="IZ102" s="169" t="e">
        <f t="shared" si="519"/>
        <v>#N/A</v>
      </c>
      <c r="JA102" s="169" t="e">
        <f t="shared" si="520"/>
        <v>#N/A</v>
      </c>
      <c r="JB102" s="169" t="e">
        <f t="shared" si="521"/>
        <v>#N/A</v>
      </c>
      <c r="JC102" s="169" t="e">
        <f t="shared" si="522"/>
        <v>#N/A</v>
      </c>
      <c r="JD102" s="169" t="e">
        <f t="shared" si="523"/>
        <v>#N/A</v>
      </c>
      <c r="JE102" s="169" t="e">
        <f t="shared" si="524"/>
        <v>#N/A</v>
      </c>
      <c r="JF102" s="169" t="e">
        <f t="shared" si="525"/>
        <v>#N/A</v>
      </c>
      <c r="JG102" s="169" t="e">
        <f t="shared" si="526"/>
        <v>#N/A</v>
      </c>
      <c r="JH102" s="169" t="e">
        <f t="shared" si="527"/>
        <v>#N/A</v>
      </c>
      <c r="JI102" s="169" t="e">
        <f t="shared" si="528"/>
        <v>#N/A</v>
      </c>
      <c r="JJ102" s="169" t="e">
        <f t="shared" si="529"/>
        <v>#N/A</v>
      </c>
      <c r="JK102" s="169" t="e">
        <f t="shared" si="530"/>
        <v>#N/A</v>
      </c>
      <c r="JL102" s="169" t="e">
        <f t="shared" si="531"/>
        <v>#N/A</v>
      </c>
      <c r="JM102" s="169" t="e">
        <f t="shared" si="532"/>
        <v>#N/A</v>
      </c>
      <c r="JN102" s="169" t="e">
        <f t="shared" si="533"/>
        <v>#N/A</v>
      </c>
      <c r="JO102" s="169" t="e">
        <f t="shared" si="534"/>
        <v>#N/A</v>
      </c>
      <c r="JP102" s="169" t="e">
        <f t="shared" si="535"/>
        <v>#N/A</v>
      </c>
      <c r="JQ102" s="169" t="e">
        <f t="shared" si="536"/>
        <v>#N/A</v>
      </c>
      <c r="JR102" s="169" t="e">
        <f t="shared" si="537"/>
        <v>#N/A</v>
      </c>
      <c r="JS102" s="169" t="e">
        <f t="shared" si="538"/>
        <v>#N/A</v>
      </c>
      <c r="JT102" s="169" t="e">
        <f t="shared" si="539"/>
        <v>#N/A</v>
      </c>
      <c r="JU102" s="169" t="e">
        <f t="shared" si="540"/>
        <v>#N/A</v>
      </c>
      <c r="JV102" s="169" t="e">
        <f t="shared" si="541"/>
        <v>#N/A</v>
      </c>
      <c r="JW102" s="169" t="e">
        <f t="shared" si="542"/>
        <v>#N/A</v>
      </c>
      <c r="JX102" s="169" t="e">
        <f t="shared" si="543"/>
        <v>#N/A</v>
      </c>
      <c r="JY102" s="169" t="e">
        <f t="shared" si="544"/>
        <v>#N/A</v>
      </c>
      <c r="JZ102" s="169" t="e">
        <f t="shared" si="545"/>
        <v>#N/A</v>
      </c>
      <c r="KA102" s="169" t="e">
        <f t="shared" si="546"/>
        <v>#N/A</v>
      </c>
      <c r="KB102" s="169" t="e">
        <f t="shared" si="547"/>
        <v>#N/A</v>
      </c>
      <c r="KC102" s="169" t="e">
        <f t="shared" si="548"/>
        <v>#N/A</v>
      </c>
      <c r="KD102" s="169" t="e">
        <f t="shared" si="549"/>
        <v>#N/A</v>
      </c>
      <c r="KE102" s="169" t="e">
        <f t="shared" si="550"/>
        <v>#N/A</v>
      </c>
      <c r="KF102" s="169" t="e">
        <f t="shared" si="551"/>
        <v>#N/A</v>
      </c>
      <c r="KG102" s="169" t="e">
        <f t="shared" si="552"/>
        <v>#N/A</v>
      </c>
      <c r="KH102" s="169" t="e">
        <f t="shared" si="553"/>
        <v>#N/A</v>
      </c>
      <c r="KI102" s="169" t="e">
        <f t="shared" si="554"/>
        <v>#N/A</v>
      </c>
      <c r="KJ102" s="169" t="e">
        <f t="shared" si="555"/>
        <v>#N/A</v>
      </c>
      <c r="KK102" s="169" t="e">
        <f t="shared" si="556"/>
        <v>#N/A</v>
      </c>
      <c r="KL102" s="169" t="e">
        <f t="shared" si="557"/>
        <v>#N/A</v>
      </c>
      <c r="KM102" s="169" t="e">
        <f t="shared" si="558"/>
        <v>#N/A</v>
      </c>
      <c r="KN102" s="169" t="e">
        <f t="shared" si="559"/>
        <v>#N/A</v>
      </c>
      <c r="KO102" s="169" t="e">
        <f t="shared" si="560"/>
        <v>#N/A</v>
      </c>
      <c r="KP102" s="169" t="e">
        <f t="shared" si="561"/>
        <v>#N/A</v>
      </c>
      <c r="KQ102" s="169" t="e">
        <f t="shared" si="562"/>
        <v>#N/A</v>
      </c>
      <c r="KR102" s="169" t="e">
        <f t="shared" si="563"/>
        <v>#N/A</v>
      </c>
      <c r="KS102" s="169" t="e">
        <f t="shared" si="564"/>
        <v>#N/A</v>
      </c>
      <c r="KT102" s="169" t="e">
        <f t="shared" si="565"/>
        <v>#N/A</v>
      </c>
      <c r="KU102" s="169" t="e">
        <f t="shared" si="566"/>
        <v>#N/A</v>
      </c>
      <c r="KV102" s="169" t="e">
        <f t="shared" si="567"/>
        <v>#N/A</v>
      </c>
      <c r="KW102" s="169" t="e">
        <f t="shared" si="568"/>
        <v>#N/A</v>
      </c>
      <c r="KX102" s="169" t="e">
        <f t="shared" si="569"/>
        <v>#N/A</v>
      </c>
      <c r="KY102" s="169" t="e">
        <f t="shared" si="570"/>
        <v>#N/A</v>
      </c>
      <c r="KZ102" s="169" t="e">
        <f t="shared" si="571"/>
        <v>#N/A</v>
      </c>
      <c r="LA102" s="169" t="e">
        <f t="shared" si="572"/>
        <v>#N/A</v>
      </c>
      <c r="LB102" s="169" t="e">
        <f t="shared" si="573"/>
        <v>#N/A</v>
      </c>
      <c r="LC102" s="169" t="e">
        <f t="shared" si="574"/>
        <v>#N/A</v>
      </c>
      <c r="LD102" s="169" t="e">
        <f t="shared" si="575"/>
        <v>#N/A</v>
      </c>
      <c r="LE102" s="169" t="e">
        <f t="shared" si="576"/>
        <v>#N/A</v>
      </c>
      <c r="LF102" s="169" t="e">
        <f t="shared" si="577"/>
        <v>#N/A</v>
      </c>
      <c r="LG102" s="169" t="e">
        <f t="shared" si="578"/>
        <v>#N/A</v>
      </c>
      <c r="LH102" s="169" t="e">
        <f t="shared" si="579"/>
        <v>#N/A</v>
      </c>
      <c r="LI102" s="169" t="e">
        <f t="shared" si="580"/>
        <v>#N/A</v>
      </c>
      <c r="LJ102" s="169" t="e">
        <f t="shared" si="581"/>
        <v>#N/A</v>
      </c>
      <c r="LK102" s="169" t="e">
        <f t="shared" si="582"/>
        <v>#N/A</v>
      </c>
      <c r="LL102" s="169" t="e">
        <f t="shared" si="583"/>
        <v>#N/A</v>
      </c>
      <c r="LM102" s="169" t="e">
        <f t="shared" si="584"/>
        <v>#N/A</v>
      </c>
      <c r="LN102" s="169" t="e">
        <f t="shared" si="585"/>
        <v>#N/A</v>
      </c>
      <c r="LO102" s="169" t="e">
        <f t="shared" si="586"/>
        <v>#N/A</v>
      </c>
      <c r="LP102" s="169" t="e">
        <f t="shared" si="587"/>
        <v>#N/A</v>
      </c>
      <c r="LQ102" s="169" t="e">
        <f t="shared" si="588"/>
        <v>#N/A</v>
      </c>
      <c r="LR102" s="169" t="e">
        <f t="shared" si="589"/>
        <v>#N/A</v>
      </c>
      <c r="LS102" s="169" t="e">
        <f t="shared" si="590"/>
        <v>#N/A</v>
      </c>
      <c r="LT102" s="169" t="e">
        <f t="shared" si="591"/>
        <v>#N/A</v>
      </c>
      <c r="LU102" s="169" t="e">
        <f t="shared" si="592"/>
        <v>#N/A</v>
      </c>
      <c r="LV102" s="169" t="e">
        <f t="shared" si="593"/>
        <v>#N/A</v>
      </c>
      <c r="LW102" s="169" t="e">
        <f t="shared" si="594"/>
        <v>#N/A</v>
      </c>
      <c r="LX102" s="169" t="e">
        <f t="shared" si="595"/>
        <v>#N/A</v>
      </c>
      <c r="LY102" s="169" t="e">
        <f t="shared" si="596"/>
        <v>#N/A</v>
      </c>
      <c r="LZ102" s="169" t="e">
        <f t="shared" si="597"/>
        <v>#N/A</v>
      </c>
      <c r="MA102" s="169" t="e">
        <f t="shared" si="598"/>
        <v>#N/A</v>
      </c>
      <c r="MB102" s="169" t="e">
        <f t="shared" si="599"/>
        <v>#N/A</v>
      </c>
      <c r="MC102" s="169" t="e">
        <f t="shared" si="600"/>
        <v>#N/A</v>
      </c>
      <c r="MD102" s="169" t="e">
        <f t="shared" si="601"/>
        <v>#N/A</v>
      </c>
      <c r="ME102" s="169" t="e">
        <f t="shared" si="602"/>
        <v>#N/A</v>
      </c>
      <c r="MF102" s="169" t="e">
        <f t="shared" si="603"/>
        <v>#N/A</v>
      </c>
      <c r="MG102" s="169" t="e">
        <f t="shared" si="604"/>
        <v>#N/A</v>
      </c>
      <c r="MH102" s="169" t="e">
        <f t="shared" si="605"/>
        <v>#N/A</v>
      </c>
      <c r="MI102" s="169" t="e">
        <f t="shared" si="606"/>
        <v>#N/A</v>
      </c>
      <c r="MJ102" s="169" t="e">
        <f t="shared" si="607"/>
        <v>#N/A</v>
      </c>
      <c r="MK102" s="169" t="e">
        <f t="shared" si="608"/>
        <v>#N/A</v>
      </c>
      <c r="ML102" s="169" t="e">
        <f t="shared" si="609"/>
        <v>#N/A</v>
      </c>
      <c r="MM102" s="169" t="e">
        <f t="shared" si="610"/>
        <v>#N/A</v>
      </c>
      <c r="MN102" s="169" t="e">
        <f t="shared" si="611"/>
        <v>#N/A</v>
      </c>
      <c r="MO102" s="169" t="e">
        <f t="shared" si="612"/>
        <v>#N/A</v>
      </c>
      <c r="MP102" s="169" t="e">
        <f t="shared" si="613"/>
        <v>#N/A</v>
      </c>
      <c r="MQ102" s="169" t="e">
        <f t="shared" si="614"/>
        <v>#N/A</v>
      </c>
      <c r="MR102" s="169" t="e">
        <f t="shared" si="615"/>
        <v>#N/A</v>
      </c>
      <c r="MS102" s="169" t="e">
        <f t="shared" si="616"/>
        <v>#N/A</v>
      </c>
      <c r="MT102" s="169" t="e">
        <f t="shared" si="617"/>
        <v>#N/A</v>
      </c>
      <c r="MU102" s="169" t="e">
        <f t="shared" si="618"/>
        <v>#N/A</v>
      </c>
      <c r="MV102" s="169" t="e">
        <f t="shared" si="619"/>
        <v>#N/A</v>
      </c>
      <c r="MW102" s="169" t="e">
        <f t="shared" si="620"/>
        <v>#N/A</v>
      </c>
      <c r="MX102" s="169" t="e">
        <f t="shared" si="621"/>
        <v>#N/A</v>
      </c>
      <c r="MY102" s="169" t="e">
        <f t="shared" si="622"/>
        <v>#N/A</v>
      </c>
      <c r="MZ102" s="169" t="e">
        <f t="shared" si="623"/>
        <v>#N/A</v>
      </c>
      <c r="NA102" s="169" t="e">
        <f t="shared" si="624"/>
        <v>#N/A</v>
      </c>
      <c r="NB102" s="169" t="e">
        <f t="shared" si="625"/>
        <v>#N/A</v>
      </c>
      <c r="NC102" s="169" t="e">
        <f t="shared" si="626"/>
        <v>#N/A</v>
      </c>
      <c r="ND102" s="169" t="e">
        <f t="shared" si="627"/>
        <v>#N/A</v>
      </c>
      <c r="NE102" s="169" t="e">
        <f t="shared" si="628"/>
        <v>#N/A</v>
      </c>
      <c r="NF102" s="169" t="e">
        <f t="shared" si="629"/>
        <v>#N/A</v>
      </c>
      <c r="NG102" s="169" t="e">
        <f t="shared" si="630"/>
        <v>#N/A</v>
      </c>
      <c r="NH102" s="169" t="e">
        <f t="shared" si="631"/>
        <v>#N/A</v>
      </c>
      <c r="NI102" s="169" t="e">
        <f t="shared" si="632"/>
        <v>#N/A</v>
      </c>
      <c r="NJ102" s="169" t="e">
        <f t="shared" si="633"/>
        <v>#N/A</v>
      </c>
      <c r="NK102" s="169" t="e">
        <f t="shared" si="634"/>
        <v>#N/A</v>
      </c>
      <c r="NL102" s="169" t="e">
        <f t="shared" si="635"/>
        <v>#N/A</v>
      </c>
      <c r="NM102" s="169" t="e">
        <f t="shared" si="636"/>
        <v>#N/A</v>
      </c>
      <c r="NN102" s="169" t="e">
        <f t="shared" si="637"/>
        <v>#N/A</v>
      </c>
      <c r="NO102" s="169" t="e">
        <f t="shared" si="638"/>
        <v>#N/A</v>
      </c>
      <c r="NP102" s="169" t="e">
        <f t="shared" si="639"/>
        <v>#N/A</v>
      </c>
      <c r="NQ102" s="169" t="e">
        <f t="shared" si="640"/>
        <v>#N/A</v>
      </c>
      <c r="NR102" s="169" t="e">
        <f t="shared" si="641"/>
        <v>#N/A</v>
      </c>
      <c r="NS102" s="169" t="e">
        <f t="shared" si="642"/>
        <v>#N/A</v>
      </c>
      <c r="NT102" s="169" t="e">
        <f t="shared" si="643"/>
        <v>#N/A</v>
      </c>
      <c r="NU102" s="169" t="e">
        <f t="shared" si="644"/>
        <v>#N/A</v>
      </c>
      <c r="NV102" s="169" t="e">
        <f t="shared" si="645"/>
        <v>#N/A</v>
      </c>
      <c r="NW102" s="169" t="e">
        <f t="shared" si="646"/>
        <v>#N/A</v>
      </c>
      <c r="NX102" s="169" t="e">
        <f t="shared" si="647"/>
        <v>#N/A</v>
      </c>
      <c r="NY102" s="169" t="e">
        <f t="shared" si="648"/>
        <v>#N/A</v>
      </c>
      <c r="NZ102" s="169" t="e">
        <f t="shared" si="649"/>
        <v>#N/A</v>
      </c>
      <c r="OA102" s="169" t="e">
        <f t="shared" si="650"/>
        <v>#N/A</v>
      </c>
      <c r="OB102" s="169" t="e">
        <f t="shared" si="651"/>
        <v>#N/A</v>
      </c>
      <c r="OC102" s="169" t="e">
        <f t="shared" si="652"/>
        <v>#N/A</v>
      </c>
      <c r="OD102" s="169" t="e">
        <f t="shared" si="653"/>
        <v>#N/A</v>
      </c>
      <c r="OE102" s="169" t="e">
        <f t="shared" si="654"/>
        <v>#N/A</v>
      </c>
      <c r="OF102" s="169" t="e">
        <f t="shared" si="655"/>
        <v>#N/A</v>
      </c>
      <c r="OG102" s="169" t="e">
        <f t="shared" si="656"/>
        <v>#N/A</v>
      </c>
      <c r="OH102" s="169" t="e">
        <f t="shared" si="657"/>
        <v>#N/A</v>
      </c>
      <c r="OI102" s="169" t="e">
        <f t="shared" si="658"/>
        <v>#N/A</v>
      </c>
      <c r="OJ102" s="169" t="e">
        <f t="shared" si="659"/>
        <v>#N/A</v>
      </c>
      <c r="OK102" s="169" t="e">
        <f t="shared" si="660"/>
        <v>#N/A</v>
      </c>
      <c r="OL102" s="169" t="e">
        <f t="shared" si="661"/>
        <v>#N/A</v>
      </c>
      <c r="OM102" s="169" t="e">
        <f t="shared" si="662"/>
        <v>#N/A</v>
      </c>
      <c r="ON102" s="169" t="e">
        <f t="shared" si="663"/>
        <v>#N/A</v>
      </c>
      <c r="OO102" s="169" t="e">
        <f t="shared" si="664"/>
        <v>#N/A</v>
      </c>
      <c r="OP102" s="169" t="e">
        <f t="shared" si="665"/>
        <v>#N/A</v>
      </c>
      <c r="OQ102" s="169" t="e">
        <f t="shared" si="666"/>
        <v>#N/A</v>
      </c>
      <c r="OR102" s="169" t="e">
        <f t="shared" si="667"/>
        <v>#N/A</v>
      </c>
      <c r="OS102" s="169" t="e">
        <f t="shared" si="668"/>
        <v>#N/A</v>
      </c>
      <c r="OT102" s="169" t="e">
        <f t="shared" si="669"/>
        <v>#N/A</v>
      </c>
      <c r="OU102" s="169" t="e">
        <f t="shared" si="670"/>
        <v>#N/A</v>
      </c>
      <c r="OV102" s="169" t="e">
        <f t="shared" si="671"/>
        <v>#N/A</v>
      </c>
      <c r="OW102" s="169" t="e">
        <f t="shared" si="672"/>
        <v>#N/A</v>
      </c>
      <c r="OX102" s="169" t="e">
        <f t="shared" si="673"/>
        <v>#N/A</v>
      </c>
      <c r="OY102" s="169" t="e">
        <f t="shared" si="674"/>
        <v>#N/A</v>
      </c>
      <c r="OZ102" s="169" t="e">
        <f t="shared" si="675"/>
        <v>#N/A</v>
      </c>
      <c r="PA102" s="169" t="e">
        <f t="shared" si="676"/>
        <v>#N/A</v>
      </c>
      <c r="PB102" s="169" t="e">
        <f t="shared" si="677"/>
        <v>#N/A</v>
      </c>
      <c r="PC102" s="169" t="e">
        <f t="shared" si="678"/>
        <v>#N/A</v>
      </c>
      <c r="PD102" s="169" t="e">
        <f t="shared" si="679"/>
        <v>#N/A</v>
      </c>
      <c r="PE102" s="169" t="e">
        <f t="shared" si="680"/>
        <v>#N/A</v>
      </c>
      <c r="PF102" s="169" t="e">
        <f t="shared" si="681"/>
        <v>#N/A</v>
      </c>
      <c r="PG102" s="169" t="e">
        <f t="shared" si="682"/>
        <v>#N/A</v>
      </c>
      <c r="PH102" s="169" t="e">
        <f t="shared" si="683"/>
        <v>#N/A</v>
      </c>
    </row>
    <row r="103" spans="1:424" hidden="1" x14ac:dyDescent="0.75">
      <c r="A103" s="4">
        <v>100</v>
      </c>
      <c r="B103" s="96" t="str">
        <f t="shared" si="684"/>
        <v/>
      </c>
      <c r="C103" s="95"/>
      <c r="D103" s="96" t="str">
        <f t="shared" si="685"/>
        <v/>
      </c>
      <c r="E103" s="124" t="str">
        <f t="shared" si="480"/>
        <v/>
      </c>
      <c r="F103" s="124" t="str">
        <f t="shared" si="481"/>
        <v/>
      </c>
      <c r="G103" s="73" t="str">
        <f t="shared" si="686"/>
        <v/>
      </c>
      <c r="H103" s="23"/>
      <c r="I103" s="57"/>
      <c r="J103" s="280"/>
      <c r="K103" s="74" t="str">
        <f>IF(AND(B103&gt;0,C103&gt;0,D103&gt;0),IF(ISBLANK(J103),IF(ISBLANK(H103),"",(D103-B103)*VLOOKUP(H103,VLookups!$A$4:$B$13,2,FALSE)),J103),"")</f>
        <v/>
      </c>
      <c r="L103" s="75" t="str">
        <f t="shared" si="724"/>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687"/>
        <v/>
      </c>
      <c r="W103" s="49" t="str">
        <f t="shared" si="688"/>
        <v/>
      </c>
      <c r="X103" s="49" t="str">
        <f t="shared" si="727"/>
        <v/>
      </c>
      <c r="Y103" s="49" t="str">
        <f t="shared" si="727"/>
        <v/>
      </c>
      <c r="Z103" s="49" t="str">
        <f t="shared" si="727"/>
        <v/>
      </c>
      <c r="AA103" s="49" t="str">
        <f t="shared" si="727"/>
        <v/>
      </c>
      <c r="AB103" s="49" t="str">
        <f t="shared" si="727"/>
        <v/>
      </c>
      <c r="AC103" s="49" t="str">
        <f t="shared" si="727"/>
        <v/>
      </c>
      <c r="AD103" s="49" t="str">
        <f t="shared" si="727"/>
        <v/>
      </c>
      <c r="AE103" s="49" t="str">
        <f t="shared" si="727"/>
        <v/>
      </c>
      <c r="AF103" s="49" t="str">
        <f t="shared" si="727"/>
        <v/>
      </c>
      <c r="AG103" s="49" t="str">
        <f t="shared" si="727"/>
        <v/>
      </c>
      <c r="AH103" s="49" t="str">
        <f t="shared" si="727"/>
        <v/>
      </c>
      <c r="AI103" s="49" t="str">
        <f t="shared" si="727"/>
        <v/>
      </c>
      <c r="AJ103" s="49" t="str">
        <f t="shared" si="727"/>
        <v/>
      </c>
      <c r="AK103" s="49" t="str">
        <f t="shared" si="727"/>
        <v/>
      </c>
      <c r="AL103" s="49" t="str">
        <f t="shared" si="727"/>
        <v/>
      </c>
      <c r="AM103" s="49" t="str">
        <f t="shared" si="727"/>
        <v/>
      </c>
      <c r="AN103" s="49" t="str">
        <f t="shared" si="727"/>
        <v/>
      </c>
      <c r="AO103" s="49" t="str">
        <f t="shared" si="727"/>
        <v/>
      </c>
      <c r="AP103" s="49" t="str">
        <f t="shared" si="727"/>
        <v/>
      </c>
      <c r="AQ103" s="49" t="str">
        <f t="shared" si="727"/>
        <v/>
      </c>
      <c r="AR103" s="49" t="str">
        <f t="shared" si="727"/>
        <v/>
      </c>
      <c r="AS103" s="49" t="str">
        <f t="shared" si="727"/>
        <v/>
      </c>
      <c r="AT103" s="49" t="str">
        <f t="shared" si="727"/>
        <v/>
      </c>
      <c r="AU103" s="49" t="str">
        <f t="shared" si="727"/>
        <v/>
      </c>
      <c r="AV103" s="49" t="str">
        <f t="shared" si="727"/>
        <v/>
      </c>
      <c r="AW103" s="49" t="str">
        <f t="shared" si="727"/>
        <v/>
      </c>
      <c r="AX103" s="49" t="str">
        <f t="shared" si="727"/>
        <v/>
      </c>
      <c r="AY103" s="49" t="str">
        <f t="shared" si="727"/>
        <v/>
      </c>
      <c r="AZ103" s="49" t="str">
        <f t="shared" si="727"/>
        <v/>
      </c>
      <c r="BA103" s="49" t="str">
        <f t="shared" si="727"/>
        <v/>
      </c>
      <c r="BB103" s="49" t="str">
        <f t="shared" si="727"/>
        <v/>
      </c>
      <c r="BC103" s="49" t="str">
        <f t="shared" si="727"/>
        <v/>
      </c>
      <c r="BD103" s="49" t="str">
        <f t="shared" si="727"/>
        <v/>
      </c>
      <c r="BE103" s="49" t="str">
        <f t="shared" si="727"/>
        <v/>
      </c>
      <c r="BF103" s="49" t="str">
        <f t="shared" si="727"/>
        <v/>
      </c>
      <c r="BG103" s="49" t="str">
        <f t="shared" si="727"/>
        <v/>
      </c>
      <c r="BH103" s="49" t="str">
        <f t="shared" si="727"/>
        <v/>
      </c>
      <c r="BI103" s="49" t="str">
        <f t="shared" si="727"/>
        <v/>
      </c>
      <c r="BJ103" s="49" t="str">
        <f t="shared" si="727"/>
        <v/>
      </c>
      <c r="BK103" s="49" t="str">
        <f t="shared" si="727"/>
        <v/>
      </c>
      <c r="BL103" s="49" t="str">
        <f t="shared" si="727"/>
        <v/>
      </c>
      <c r="BM103" s="49" t="str">
        <f t="shared" si="727"/>
        <v/>
      </c>
      <c r="BN103" s="49" t="str">
        <f t="shared" si="727"/>
        <v/>
      </c>
      <c r="BO103" s="49" t="str">
        <f t="shared" si="727"/>
        <v/>
      </c>
      <c r="BP103" s="49" t="str">
        <f t="shared" si="727"/>
        <v/>
      </c>
      <c r="BQ103" s="49" t="str">
        <f t="shared" si="727"/>
        <v/>
      </c>
      <c r="BR103" s="49" t="str">
        <f t="shared" si="727"/>
        <v/>
      </c>
      <c r="BS103" s="49" t="str">
        <f t="shared" si="727"/>
        <v/>
      </c>
      <c r="BT103" s="49" t="str">
        <f t="shared" si="727"/>
        <v/>
      </c>
      <c r="BU103" s="49" t="str">
        <f t="shared" si="727"/>
        <v/>
      </c>
      <c r="BV103" s="49" t="str">
        <f t="shared" si="727"/>
        <v/>
      </c>
      <c r="BW103" s="49" t="str">
        <f t="shared" si="727"/>
        <v/>
      </c>
      <c r="BX103" s="49" t="str">
        <f t="shared" si="727"/>
        <v/>
      </c>
      <c r="BY103" s="49" t="str">
        <f t="shared" si="727"/>
        <v/>
      </c>
      <c r="BZ103" s="49" t="str">
        <f t="shared" si="727"/>
        <v/>
      </c>
      <c r="CA103" s="49" t="str">
        <f t="shared" si="727"/>
        <v/>
      </c>
      <c r="CB103" s="49" t="str">
        <f t="shared" si="727"/>
        <v/>
      </c>
      <c r="CC103" s="49" t="str">
        <f t="shared" si="727"/>
        <v/>
      </c>
      <c r="CD103" s="49" t="str">
        <f t="shared" si="727"/>
        <v/>
      </c>
      <c r="CE103" s="49" t="str">
        <f t="shared" si="727"/>
        <v/>
      </c>
      <c r="CF103" s="49" t="str">
        <f t="shared" si="727"/>
        <v/>
      </c>
      <c r="CG103" s="49" t="str">
        <f t="shared" si="727"/>
        <v/>
      </c>
      <c r="CH103" s="49" t="str">
        <f t="shared" si="727"/>
        <v/>
      </c>
      <c r="CI103" s="49" t="str">
        <f t="shared" si="727"/>
        <v/>
      </c>
      <c r="CJ103" s="49" t="str">
        <f t="shared" si="725"/>
        <v/>
      </c>
      <c r="CK103" s="49" t="str">
        <f t="shared" si="725"/>
        <v/>
      </c>
      <c r="CL103" s="49" t="str">
        <f t="shared" si="725"/>
        <v/>
      </c>
      <c r="CM103" s="49" t="str">
        <f t="shared" si="725"/>
        <v/>
      </c>
      <c r="CN103" s="49" t="str">
        <f t="shared" si="725"/>
        <v/>
      </c>
      <c r="CO103" s="49" t="str">
        <f t="shared" si="725"/>
        <v/>
      </c>
      <c r="CP103" s="49" t="str">
        <f t="shared" si="725"/>
        <v/>
      </c>
      <c r="CQ103" s="49" t="str">
        <f t="shared" si="725"/>
        <v/>
      </c>
      <c r="CR103" s="49" t="str">
        <f t="shared" si="725"/>
        <v/>
      </c>
      <c r="CS103" s="49" t="str">
        <f t="shared" si="725"/>
        <v/>
      </c>
      <c r="CT103" s="49" t="str">
        <f t="shared" si="725"/>
        <v/>
      </c>
      <c r="CU103" s="49" t="str">
        <f t="shared" si="725"/>
        <v/>
      </c>
      <c r="CV103" s="49" t="str">
        <f t="shared" si="725"/>
        <v/>
      </c>
      <c r="CW103" s="49" t="str">
        <f t="shared" si="725"/>
        <v/>
      </c>
      <c r="CX103" s="49" t="str">
        <f t="shared" si="725"/>
        <v/>
      </c>
      <c r="CY103" s="49" t="str">
        <f t="shared" si="725"/>
        <v/>
      </c>
      <c r="CZ103" s="49" t="str">
        <f t="shared" si="725"/>
        <v/>
      </c>
      <c r="DA103" s="49" t="str">
        <f t="shared" si="725"/>
        <v/>
      </c>
      <c r="DB103" s="49" t="str">
        <f t="shared" si="725"/>
        <v/>
      </c>
      <c r="DC103" s="49" t="str">
        <f t="shared" si="725"/>
        <v/>
      </c>
      <c r="DD103" s="49" t="str">
        <f t="shared" si="725"/>
        <v/>
      </c>
      <c r="DE103" s="49" t="str">
        <f t="shared" si="725"/>
        <v/>
      </c>
      <c r="DF103" s="49" t="str">
        <f t="shared" si="725"/>
        <v/>
      </c>
      <c r="DG103" s="49" t="str">
        <f t="shared" si="725"/>
        <v/>
      </c>
      <c r="DH103" s="49" t="str">
        <f t="shared" si="725"/>
        <v/>
      </c>
      <c r="DI103" s="49" t="str">
        <f t="shared" si="725"/>
        <v/>
      </c>
      <c r="DJ103" s="49" t="str">
        <f t="shared" si="725"/>
        <v/>
      </c>
      <c r="DK103" s="49" t="str">
        <f t="shared" si="725"/>
        <v/>
      </c>
      <c r="DL103" s="49" t="str">
        <f t="shared" si="725"/>
        <v/>
      </c>
      <c r="DM103" s="49" t="str">
        <f t="shared" si="725"/>
        <v/>
      </c>
      <c r="DN103" s="49" t="str">
        <f t="shared" si="725"/>
        <v/>
      </c>
      <c r="DO103" s="49" t="str">
        <f t="shared" si="725"/>
        <v/>
      </c>
      <c r="DP103" s="49" t="str">
        <f t="shared" si="725"/>
        <v/>
      </c>
      <c r="DQ103" s="49" t="str">
        <f t="shared" si="725"/>
        <v/>
      </c>
      <c r="DR103" s="49" t="str">
        <f t="shared" si="725"/>
        <v/>
      </c>
      <c r="DS103" s="183" t="str">
        <f t="shared" si="690"/>
        <v/>
      </c>
      <c r="DT103" s="49" t="str">
        <f t="shared" si="691"/>
        <v/>
      </c>
      <c r="DU103" s="49" t="str">
        <f t="shared" si="728"/>
        <v/>
      </c>
      <c r="DV103" s="49" t="str">
        <f t="shared" si="728"/>
        <v/>
      </c>
      <c r="DW103" s="49" t="str">
        <f t="shared" si="728"/>
        <v/>
      </c>
      <c r="DX103" s="49" t="str">
        <f t="shared" si="728"/>
        <v/>
      </c>
      <c r="DY103" s="49" t="str">
        <f t="shared" si="728"/>
        <v/>
      </c>
      <c r="DZ103" s="49" t="str">
        <f t="shared" si="728"/>
        <v/>
      </c>
      <c r="EA103" s="49" t="str">
        <f t="shared" si="728"/>
        <v/>
      </c>
      <c r="EB103" s="49" t="str">
        <f t="shared" si="728"/>
        <v/>
      </c>
      <c r="EC103" s="49" t="str">
        <f t="shared" si="728"/>
        <v/>
      </c>
      <c r="ED103" s="49" t="str">
        <f t="shared" si="728"/>
        <v/>
      </c>
      <c r="EE103" s="49" t="str">
        <f t="shared" si="728"/>
        <v/>
      </c>
      <c r="EF103" s="49" t="str">
        <f t="shared" si="728"/>
        <v/>
      </c>
      <c r="EG103" s="49" t="str">
        <f t="shared" si="728"/>
        <v/>
      </c>
      <c r="EH103" s="49" t="str">
        <f t="shared" si="728"/>
        <v/>
      </c>
      <c r="EI103" s="49" t="str">
        <f t="shared" si="728"/>
        <v/>
      </c>
      <c r="EJ103" s="49" t="str">
        <f t="shared" si="728"/>
        <v/>
      </c>
      <c r="EK103" s="49" t="str">
        <f t="shared" si="728"/>
        <v/>
      </c>
      <c r="EL103" s="49" t="str">
        <f t="shared" si="728"/>
        <v/>
      </c>
      <c r="EM103" s="49" t="str">
        <f t="shared" si="728"/>
        <v/>
      </c>
      <c r="EN103" s="49" t="str">
        <f t="shared" si="728"/>
        <v/>
      </c>
      <c r="EO103" s="49" t="str">
        <f t="shared" si="728"/>
        <v/>
      </c>
      <c r="EP103" s="49" t="str">
        <f t="shared" si="728"/>
        <v/>
      </c>
      <c r="EQ103" s="49" t="str">
        <f t="shared" si="728"/>
        <v/>
      </c>
      <c r="ER103" s="49" t="str">
        <f t="shared" si="728"/>
        <v/>
      </c>
      <c r="ES103" s="49" t="str">
        <f t="shared" si="728"/>
        <v/>
      </c>
      <c r="ET103" s="49" t="str">
        <f t="shared" si="728"/>
        <v/>
      </c>
      <c r="EU103" s="49" t="str">
        <f t="shared" si="728"/>
        <v/>
      </c>
      <c r="EV103" s="49" t="str">
        <f t="shared" si="728"/>
        <v/>
      </c>
      <c r="EW103" s="49" t="str">
        <f t="shared" si="728"/>
        <v/>
      </c>
      <c r="EX103" s="49" t="str">
        <f t="shared" si="728"/>
        <v/>
      </c>
      <c r="EY103" s="49" t="str">
        <f t="shared" si="728"/>
        <v/>
      </c>
      <c r="EZ103" s="49" t="str">
        <f t="shared" si="728"/>
        <v/>
      </c>
      <c r="FA103" s="49" t="str">
        <f t="shared" si="728"/>
        <v/>
      </c>
      <c r="FB103" s="49" t="str">
        <f t="shared" si="728"/>
        <v/>
      </c>
      <c r="FC103" s="49" t="str">
        <f t="shared" si="728"/>
        <v/>
      </c>
      <c r="FD103" s="49" t="str">
        <f t="shared" si="728"/>
        <v/>
      </c>
      <c r="FE103" s="49" t="str">
        <f t="shared" si="728"/>
        <v/>
      </c>
      <c r="FF103" s="49" t="str">
        <f t="shared" si="728"/>
        <v/>
      </c>
      <c r="FG103" s="49" t="str">
        <f t="shared" si="728"/>
        <v/>
      </c>
      <c r="FH103" s="49" t="str">
        <f t="shared" si="728"/>
        <v/>
      </c>
      <c r="FI103" s="49" t="str">
        <f t="shared" si="728"/>
        <v/>
      </c>
      <c r="FJ103" s="49" t="str">
        <f t="shared" si="728"/>
        <v/>
      </c>
      <c r="FK103" s="49" t="str">
        <f t="shared" si="728"/>
        <v/>
      </c>
      <c r="FL103" s="49" t="str">
        <f t="shared" si="728"/>
        <v/>
      </c>
      <c r="FM103" s="49" t="str">
        <f t="shared" si="728"/>
        <v/>
      </c>
      <c r="FN103" s="49" t="str">
        <f t="shared" si="728"/>
        <v/>
      </c>
      <c r="FO103" s="49" t="str">
        <f t="shared" si="728"/>
        <v/>
      </c>
      <c r="FP103" s="49" t="str">
        <f t="shared" si="728"/>
        <v/>
      </c>
      <c r="FQ103" s="49" t="str">
        <f t="shared" si="728"/>
        <v/>
      </c>
      <c r="FR103" s="49" t="str">
        <f t="shared" si="728"/>
        <v/>
      </c>
      <c r="FS103" s="49" t="str">
        <f t="shared" si="728"/>
        <v/>
      </c>
      <c r="FT103" s="49" t="str">
        <f t="shared" si="728"/>
        <v/>
      </c>
      <c r="FU103" s="49" t="str">
        <f t="shared" si="728"/>
        <v/>
      </c>
      <c r="FV103" s="49" t="str">
        <f t="shared" si="728"/>
        <v/>
      </c>
      <c r="FW103" s="49" t="str">
        <f t="shared" si="728"/>
        <v/>
      </c>
      <c r="FX103" s="49" t="str">
        <f t="shared" si="728"/>
        <v/>
      </c>
      <c r="FY103" s="49" t="str">
        <f t="shared" si="728"/>
        <v/>
      </c>
      <c r="FZ103" s="49" t="str">
        <f t="shared" si="728"/>
        <v/>
      </c>
      <c r="GA103" s="49" t="str">
        <f t="shared" si="728"/>
        <v/>
      </c>
      <c r="GB103" s="49" t="str">
        <f t="shared" si="728"/>
        <v/>
      </c>
      <c r="GC103" s="49" t="str">
        <f t="shared" si="728"/>
        <v/>
      </c>
      <c r="GD103" s="49" t="str">
        <f t="shared" si="728"/>
        <v/>
      </c>
      <c r="GE103" s="49" t="str">
        <f t="shared" si="728"/>
        <v/>
      </c>
      <c r="GF103" s="49" t="str">
        <f t="shared" si="728"/>
        <v/>
      </c>
      <c r="GG103" s="49" t="str">
        <f t="shared" si="726"/>
        <v/>
      </c>
      <c r="GH103" s="49" t="str">
        <f t="shared" si="726"/>
        <v/>
      </c>
      <c r="GI103" s="49" t="str">
        <f t="shared" si="726"/>
        <v/>
      </c>
      <c r="GJ103" s="49" t="str">
        <f t="shared" si="726"/>
        <v/>
      </c>
      <c r="GK103" s="49" t="str">
        <f t="shared" si="726"/>
        <v/>
      </c>
      <c r="GL103" s="49" t="str">
        <f t="shared" si="726"/>
        <v/>
      </c>
      <c r="GM103" s="49" t="str">
        <f t="shared" si="726"/>
        <v/>
      </c>
      <c r="GN103" s="49" t="str">
        <f t="shared" si="726"/>
        <v/>
      </c>
      <c r="GO103" s="49" t="str">
        <f t="shared" si="726"/>
        <v/>
      </c>
      <c r="GP103" s="49" t="str">
        <f t="shared" si="726"/>
        <v/>
      </c>
      <c r="GQ103" s="49" t="str">
        <f t="shared" si="726"/>
        <v/>
      </c>
      <c r="GR103" s="49" t="str">
        <f t="shared" si="726"/>
        <v/>
      </c>
      <c r="GS103" s="49" t="str">
        <f t="shared" si="726"/>
        <v/>
      </c>
      <c r="GT103" s="49" t="str">
        <f t="shared" si="726"/>
        <v/>
      </c>
      <c r="GU103" s="49" t="str">
        <f t="shared" si="726"/>
        <v/>
      </c>
      <c r="GV103" s="49" t="str">
        <f t="shared" si="726"/>
        <v/>
      </c>
      <c r="GW103" s="49" t="str">
        <f t="shared" si="726"/>
        <v/>
      </c>
      <c r="GX103" s="49" t="str">
        <f t="shared" si="726"/>
        <v/>
      </c>
      <c r="GY103" s="49" t="str">
        <f t="shared" si="726"/>
        <v/>
      </c>
      <c r="GZ103" s="49" t="str">
        <f t="shared" si="726"/>
        <v/>
      </c>
      <c r="HA103" s="49" t="str">
        <f t="shared" si="726"/>
        <v/>
      </c>
      <c r="HB103" s="49" t="str">
        <f t="shared" si="726"/>
        <v/>
      </c>
      <c r="HC103" s="49" t="str">
        <f t="shared" si="726"/>
        <v/>
      </c>
      <c r="HD103" s="49" t="str">
        <f t="shared" si="726"/>
        <v/>
      </c>
      <c r="HE103" s="49" t="str">
        <f t="shared" si="726"/>
        <v/>
      </c>
      <c r="HF103" s="49" t="str">
        <f t="shared" si="726"/>
        <v/>
      </c>
      <c r="HG103" s="49" t="str">
        <f t="shared" si="726"/>
        <v/>
      </c>
      <c r="HH103" s="49" t="str">
        <f t="shared" si="726"/>
        <v/>
      </c>
      <c r="HI103" s="49" t="str">
        <f t="shared" si="726"/>
        <v/>
      </c>
      <c r="HJ103" s="49" t="str">
        <f t="shared" si="726"/>
        <v/>
      </c>
      <c r="HK103" s="49" t="str">
        <f t="shared" si="726"/>
        <v/>
      </c>
      <c r="HL103" s="49" t="str">
        <f t="shared" si="726"/>
        <v/>
      </c>
      <c r="HM103" s="49" t="str">
        <f t="shared" si="726"/>
        <v/>
      </c>
      <c r="HN103" s="49" t="str">
        <f t="shared" si="726"/>
        <v/>
      </c>
      <c r="HO103" s="49" t="str">
        <f t="shared" si="726"/>
        <v/>
      </c>
      <c r="HP103" s="169" t="e">
        <f t="shared" si="483"/>
        <v>#N/A</v>
      </c>
      <c r="HQ103" s="169" t="e">
        <f t="shared" si="484"/>
        <v>#N/A</v>
      </c>
      <c r="HR103" s="169" t="e">
        <f t="shared" si="485"/>
        <v>#N/A</v>
      </c>
      <c r="HS103" s="169" t="e">
        <f t="shared" si="486"/>
        <v>#N/A</v>
      </c>
      <c r="HT103" s="169" t="e">
        <f t="shared" si="487"/>
        <v>#N/A</v>
      </c>
      <c r="HU103" s="169" t="e">
        <f t="shared" si="488"/>
        <v>#N/A</v>
      </c>
      <c r="HV103" s="169" t="e">
        <f t="shared" si="489"/>
        <v>#N/A</v>
      </c>
      <c r="HW103" s="169" t="e">
        <f t="shared" si="490"/>
        <v>#N/A</v>
      </c>
      <c r="HX103" s="169" t="e">
        <f t="shared" si="491"/>
        <v>#N/A</v>
      </c>
      <c r="HY103" s="169" t="e">
        <f t="shared" si="492"/>
        <v>#N/A</v>
      </c>
      <c r="HZ103" s="169" t="e">
        <f t="shared" si="493"/>
        <v>#N/A</v>
      </c>
      <c r="IA103" s="169" t="e">
        <f t="shared" si="494"/>
        <v>#N/A</v>
      </c>
      <c r="IB103" s="169" t="e">
        <f t="shared" si="495"/>
        <v>#N/A</v>
      </c>
      <c r="IC103" s="169" t="e">
        <f t="shared" si="496"/>
        <v>#N/A</v>
      </c>
      <c r="ID103" s="169" t="e">
        <f t="shared" si="497"/>
        <v>#N/A</v>
      </c>
      <c r="IE103" s="169" t="e">
        <f t="shared" si="498"/>
        <v>#N/A</v>
      </c>
      <c r="IF103" s="169" t="e">
        <f t="shared" si="499"/>
        <v>#N/A</v>
      </c>
      <c r="IG103" s="169" t="e">
        <f t="shared" si="500"/>
        <v>#N/A</v>
      </c>
      <c r="IH103" s="169" t="e">
        <f t="shared" si="501"/>
        <v>#N/A</v>
      </c>
      <c r="II103" s="169" t="e">
        <f t="shared" si="502"/>
        <v>#N/A</v>
      </c>
      <c r="IJ103" s="169" t="e">
        <f t="shared" si="503"/>
        <v>#N/A</v>
      </c>
      <c r="IK103" s="169" t="e">
        <f t="shared" si="504"/>
        <v>#N/A</v>
      </c>
      <c r="IL103" s="169" t="e">
        <f t="shared" si="505"/>
        <v>#N/A</v>
      </c>
      <c r="IM103" s="169" t="e">
        <f t="shared" si="506"/>
        <v>#N/A</v>
      </c>
      <c r="IN103" s="169" t="e">
        <f t="shared" si="507"/>
        <v>#N/A</v>
      </c>
      <c r="IO103" s="169" t="e">
        <f t="shared" si="508"/>
        <v>#N/A</v>
      </c>
      <c r="IP103" s="169" t="e">
        <f t="shared" si="509"/>
        <v>#N/A</v>
      </c>
      <c r="IQ103" s="169" t="e">
        <f t="shared" si="510"/>
        <v>#N/A</v>
      </c>
      <c r="IR103" s="169" t="e">
        <f t="shared" si="511"/>
        <v>#N/A</v>
      </c>
      <c r="IS103" s="169" t="e">
        <f t="shared" si="512"/>
        <v>#N/A</v>
      </c>
      <c r="IT103" s="169" t="e">
        <f t="shared" si="513"/>
        <v>#N/A</v>
      </c>
      <c r="IU103" s="169" t="e">
        <f t="shared" si="514"/>
        <v>#N/A</v>
      </c>
      <c r="IV103" s="169" t="e">
        <f t="shared" si="515"/>
        <v>#N/A</v>
      </c>
      <c r="IW103" s="169" t="e">
        <f t="shared" si="516"/>
        <v>#N/A</v>
      </c>
      <c r="IX103" s="169" t="e">
        <f t="shared" si="517"/>
        <v>#N/A</v>
      </c>
      <c r="IY103" s="169" t="e">
        <f t="shared" si="518"/>
        <v>#N/A</v>
      </c>
      <c r="IZ103" s="169" t="e">
        <f t="shared" si="519"/>
        <v>#N/A</v>
      </c>
      <c r="JA103" s="169" t="e">
        <f t="shared" si="520"/>
        <v>#N/A</v>
      </c>
      <c r="JB103" s="169" t="e">
        <f t="shared" si="521"/>
        <v>#N/A</v>
      </c>
      <c r="JC103" s="169" t="e">
        <f t="shared" si="522"/>
        <v>#N/A</v>
      </c>
      <c r="JD103" s="169" t="e">
        <f t="shared" si="523"/>
        <v>#N/A</v>
      </c>
      <c r="JE103" s="169" t="e">
        <f t="shared" si="524"/>
        <v>#N/A</v>
      </c>
      <c r="JF103" s="169" t="e">
        <f t="shared" si="525"/>
        <v>#N/A</v>
      </c>
      <c r="JG103" s="169" t="e">
        <f t="shared" si="526"/>
        <v>#N/A</v>
      </c>
      <c r="JH103" s="169" t="e">
        <f t="shared" si="527"/>
        <v>#N/A</v>
      </c>
      <c r="JI103" s="169" t="e">
        <f t="shared" si="528"/>
        <v>#N/A</v>
      </c>
      <c r="JJ103" s="169" t="e">
        <f t="shared" si="529"/>
        <v>#N/A</v>
      </c>
      <c r="JK103" s="169" t="e">
        <f t="shared" si="530"/>
        <v>#N/A</v>
      </c>
      <c r="JL103" s="169" t="e">
        <f t="shared" si="531"/>
        <v>#N/A</v>
      </c>
      <c r="JM103" s="169" t="e">
        <f t="shared" si="532"/>
        <v>#N/A</v>
      </c>
      <c r="JN103" s="169" t="e">
        <f t="shared" si="533"/>
        <v>#N/A</v>
      </c>
      <c r="JO103" s="169" t="e">
        <f t="shared" si="534"/>
        <v>#N/A</v>
      </c>
      <c r="JP103" s="169" t="e">
        <f t="shared" si="535"/>
        <v>#N/A</v>
      </c>
      <c r="JQ103" s="169" t="e">
        <f t="shared" si="536"/>
        <v>#N/A</v>
      </c>
      <c r="JR103" s="169" t="e">
        <f t="shared" si="537"/>
        <v>#N/A</v>
      </c>
      <c r="JS103" s="169" t="e">
        <f t="shared" si="538"/>
        <v>#N/A</v>
      </c>
      <c r="JT103" s="169" t="e">
        <f t="shared" si="539"/>
        <v>#N/A</v>
      </c>
      <c r="JU103" s="169" t="e">
        <f t="shared" si="540"/>
        <v>#N/A</v>
      </c>
      <c r="JV103" s="169" t="e">
        <f t="shared" si="541"/>
        <v>#N/A</v>
      </c>
      <c r="JW103" s="169" t="e">
        <f t="shared" si="542"/>
        <v>#N/A</v>
      </c>
      <c r="JX103" s="169" t="e">
        <f t="shared" si="543"/>
        <v>#N/A</v>
      </c>
      <c r="JY103" s="169" t="e">
        <f t="shared" si="544"/>
        <v>#N/A</v>
      </c>
      <c r="JZ103" s="169" t="e">
        <f t="shared" si="545"/>
        <v>#N/A</v>
      </c>
      <c r="KA103" s="169" t="e">
        <f t="shared" si="546"/>
        <v>#N/A</v>
      </c>
      <c r="KB103" s="169" t="e">
        <f t="shared" si="547"/>
        <v>#N/A</v>
      </c>
      <c r="KC103" s="169" t="e">
        <f t="shared" si="548"/>
        <v>#N/A</v>
      </c>
      <c r="KD103" s="169" t="e">
        <f t="shared" si="549"/>
        <v>#N/A</v>
      </c>
      <c r="KE103" s="169" t="e">
        <f t="shared" si="550"/>
        <v>#N/A</v>
      </c>
      <c r="KF103" s="169" t="e">
        <f t="shared" si="551"/>
        <v>#N/A</v>
      </c>
      <c r="KG103" s="169" t="e">
        <f t="shared" si="552"/>
        <v>#N/A</v>
      </c>
      <c r="KH103" s="169" t="e">
        <f t="shared" si="553"/>
        <v>#N/A</v>
      </c>
      <c r="KI103" s="169" t="e">
        <f t="shared" si="554"/>
        <v>#N/A</v>
      </c>
      <c r="KJ103" s="169" t="e">
        <f t="shared" si="555"/>
        <v>#N/A</v>
      </c>
      <c r="KK103" s="169" t="e">
        <f t="shared" si="556"/>
        <v>#N/A</v>
      </c>
      <c r="KL103" s="169" t="e">
        <f t="shared" si="557"/>
        <v>#N/A</v>
      </c>
      <c r="KM103" s="169" t="e">
        <f t="shared" si="558"/>
        <v>#N/A</v>
      </c>
      <c r="KN103" s="169" t="e">
        <f t="shared" si="559"/>
        <v>#N/A</v>
      </c>
      <c r="KO103" s="169" t="e">
        <f t="shared" si="560"/>
        <v>#N/A</v>
      </c>
      <c r="KP103" s="169" t="e">
        <f t="shared" si="561"/>
        <v>#N/A</v>
      </c>
      <c r="KQ103" s="169" t="e">
        <f t="shared" si="562"/>
        <v>#N/A</v>
      </c>
      <c r="KR103" s="169" t="e">
        <f t="shared" si="563"/>
        <v>#N/A</v>
      </c>
      <c r="KS103" s="169" t="e">
        <f t="shared" si="564"/>
        <v>#N/A</v>
      </c>
      <c r="KT103" s="169" t="e">
        <f t="shared" si="565"/>
        <v>#N/A</v>
      </c>
      <c r="KU103" s="169" t="e">
        <f t="shared" si="566"/>
        <v>#N/A</v>
      </c>
      <c r="KV103" s="169" t="e">
        <f t="shared" si="567"/>
        <v>#N/A</v>
      </c>
      <c r="KW103" s="169" t="e">
        <f t="shared" si="568"/>
        <v>#N/A</v>
      </c>
      <c r="KX103" s="169" t="e">
        <f t="shared" si="569"/>
        <v>#N/A</v>
      </c>
      <c r="KY103" s="169" t="e">
        <f t="shared" si="570"/>
        <v>#N/A</v>
      </c>
      <c r="KZ103" s="169" t="e">
        <f t="shared" si="571"/>
        <v>#N/A</v>
      </c>
      <c r="LA103" s="169" t="e">
        <f t="shared" si="572"/>
        <v>#N/A</v>
      </c>
      <c r="LB103" s="169" t="e">
        <f t="shared" si="573"/>
        <v>#N/A</v>
      </c>
      <c r="LC103" s="169" t="e">
        <f t="shared" si="574"/>
        <v>#N/A</v>
      </c>
      <c r="LD103" s="169" t="e">
        <f t="shared" si="575"/>
        <v>#N/A</v>
      </c>
      <c r="LE103" s="169" t="e">
        <f t="shared" si="576"/>
        <v>#N/A</v>
      </c>
      <c r="LF103" s="169" t="e">
        <f t="shared" si="577"/>
        <v>#N/A</v>
      </c>
      <c r="LG103" s="169" t="e">
        <f t="shared" si="578"/>
        <v>#N/A</v>
      </c>
      <c r="LH103" s="169" t="e">
        <f t="shared" si="579"/>
        <v>#N/A</v>
      </c>
      <c r="LI103" s="169" t="e">
        <f t="shared" si="580"/>
        <v>#N/A</v>
      </c>
      <c r="LJ103" s="169" t="e">
        <f t="shared" si="581"/>
        <v>#N/A</v>
      </c>
      <c r="LK103" s="169" t="e">
        <f t="shared" si="582"/>
        <v>#N/A</v>
      </c>
      <c r="LL103" s="169" t="e">
        <f t="shared" si="583"/>
        <v>#N/A</v>
      </c>
      <c r="LM103" s="169" t="e">
        <f t="shared" si="584"/>
        <v>#N/A</v>
      </c>
      <c r="LN103" s="169" t="e">
        <f t="shared" si="585"/>
        <v>#N/A</v>
      </c>
      <c r="LO103" s="169" t="e">
        <f t="shared" si="586"/>
        <v>#N/A</v>
      </c>
      <c r="LP103" s="169" t="e">
        <f t="shared" si="587"/>
        <v>#N/A</v>
      </c>
      <c r="LQ103" s="169" t="e">
        <f t="shared" si="588"/>
        <v>#N/A</v>
      </c>
      <c r="LR103" s="169" t="e">
        <f t="shared" si="589"/>
        <v>#N/A</v>
      </c>
      <c r="LS103" s="169" t="e">
        <f t="shared" si="590"/>
        <v>#N/A</v>
      </c>
      <c r="LT103" s="169" t="e">
        <f t="shared" si="591"/>
        <v>#N/A</v>
      </c>
      <c r="LU103" s="169" t="e">
        <f t="shared" si="592"/>
        <v>#N/A</v>
      </c>
      <c r="LV103" s="169" t="e">
        <f t="shared" si="593"/>
        <v>#N/A</v>
      </c>
      <c r="LW103" s="169" t="e">
        <f t="shared" si="594"/>
        <v>#N/A</v>
      </c>
      <c r="LX103" s="169" t="e">
        <f t="shared" si="595"/>
        <v>#N/A</v>
      </c>
      <c r="LY103" s="169" t="e">
        <f t="shared" si="596"/>
        <v>#N/A</v>
      </c>
      <c r="LZ103" s="169" t="e">
        <f t="shared" si="597"/>
        <v>#N/A</v>
      </c>
      <c r="MA103" s="169" t="e">
        <f t="shared" si="598"/>
        <v>#N/A</v>
      </c>
      <c r="MB103" s="169" t="e">
        <f t="shared" si="599"/>
        <v>#N/A</v>
      </c>
      <c r="MC103" s="169" t="e">
        <f t="shared" si="600"/>
        <v>#N/A</v>
      </c>
      <c r="MD103" s="169" t="e">
        <f t="shared" si="601"/>
        <v>#N/A</v>
      </c>
      <c r="ME103" s="169" t="e">
        <f t="shared" si="602"/>
        <v>#N/A</v>
      </c>
      <c r="MF103" s="169" t="e">
        <f t="shared" si="603"/>
        <v>#N/A</v>
      </c>
      <c r="MG103" s="169" t="e">
        <f t="shared" si="604"/>
        <v>#N/A</v>
      </c>
      <c r="MH103" s="169" t="e">
        <f t="shared" si="605"/>
        <v>#N/A</v>
      </c>
      <c r="MI103" s="169" t="e">
        <f t="shared" si="606"/>
        <v>#N/A</v>
      </c>
      <c r="MJ103" s="169" t="e">
        <f t="shared" si="607"/>
        <v>#N/A</v>
      </c>
      <c r="MK103" s="169" t="e">
        <f t="shared" si="608"/>
        <v>#N/A</v>
      </c>
      <c r="ML103" s="169" t="e">
        <f t="shared" si="609"/>
        <v>#N/A</v>
      </c>
      <c r="MM103" s="169" t="e">
        <f t="shared" si="610"/>
        <v>#N/A</v>
      </c>
      <c r="MN103" s="169" t="e">
        <f t="shared" si="611"/>
        <v>#N/A</v>
      </c>
      <c r="MO103" s="169" t="e">
        <f t="shared" si="612"/>
        <v>#N/A</v>
      </c>
      <c r="MP103" s="169" t="e">
        <f t="shared" si="613"/>
        <v>#N/A</v>
      </c>
      <c r="MQ103" s="169" t="e">
        <f t="shared" si="614"/>
        <v>#N/A</v>
      </c>
      <c r="MR103" s="169" t="e">
        <f t="shared" si="615"/>
        <v>#N/A</v>
      </c>
      <c r="MS103" s="169" t="e">
        <f t="shared" si="616"/>
        <v>#N/A</v>
      </c>
      <c r="MT103" s="169" t="e">
        <f t="shared" si="617"/>
        <v>#N/A</v>
      </c>
      <c r="MU103" s="169" t="e">
        <f t="shared" si="618"/>
        <v>#N/A</v>
      </c>
      <c r="MV103" s="169" t="e">
        <f t="shared" si="619"/>
        <v>#N/A</v>
      </c>
      <c r="MW103" s="169" t="e">
        <f t="shared" si="620"/>
        <v>#N/A</v>
      </c>
      <c r="MX103" s="169" t="e">
        <f t="shared" si="621"/>
        <v>#N/A</v>
      </c>
      <c r="MY103" s="169" t="e">
        <f t="shared" si="622"/>
        <v>#N/A</v>
      </c>
      <c r="MZ103" s="169" t="e">
        <f t="shared" si="623"/>
        <v>#N/A</v>
      </c>
      <c r="NA103" s="169" t="e">
        <f t="shared" si="624"/>
        <v>#N/A</v>
      </c>
      <c r="NB103" s="169" t="e">
        <f t="shared" si="625"/>
        <v>#N/A</v>
      </c>
      <c r="NC103" s="169" t="e">
        <f t="shared" si="626"/>
        <v>#N/A</v>
      </c>
      <c r="ND103" s="169" t="e">
        <f t="shared" si="627"/>
        <v>#N/A</v>
      </c>
      <c r="NE103" s="169" t="e">
        <f t="shared" si="628"/>
        <v>#N/A</v>
      </c>
      <c r="NF103" s="169" t="e">
        <f t="shared" si="629"/>
        <v>#N/A</v>
      </c>
      <c r="NG103" s="169" t="e">
        <f t="shared" si="630"/>
        <v>#N/A</v>
      </c>
      <c r="NH103" s="169" t="e">
        <f t="shared" si="631"/>
        <v>#N/A</v>
      </c>
      <c r="NI103" s="169" t="e">
        <f t="shared" si="632"/>
        <v>#N/A</v>
      </c>
      <c r="NJ103" s="169" t="e">
        <f t="shared" si="633"/>
        <v>#N/A</v>
      </c>
      <c r="NK103" s="169" t="e">
        <f t="shared" si="634"/>
        <v>#N/A</v>
      </c>
      <c r="NL103" s="169" t="e">
        <f t="shared" si="635"/>
        <v>#N/A</v>
      </c>
      <c r="NM103" s="169" t="e">
        <f t="shared" si="636"/>
        <v>#N/A</v>
      </c>
      <c r="NN103" s="169" t="e">
        <f t="shared" si="637"/>
        <v>#N/A</v>
      </c>
      <c r="NO103" s="169" t="e">
        <f t="shared" si="638"/>
        <v>#N/A</v>
      </c>
      <c r="NP103" s="169" t="e">
        <f t="shared" si="639"/>
        <v>#N/A</v>
      </c>
      <c r="NQ103" s="169" t="e">
        <f t="shared" si="640"/>
        <v>#N/A</v>
      </c>
      <c r="NR103" s="169" t="e">
        <f t="shared" si="641"/>
        <v>#N/A</v>
      </c>
      <c r="NS103" s="169" t="e">
        <f t="shared" si="642"/>
        <v>#N/A</v>
      </c>
      <c r="NT103" s="169" t="e">
        <f t="shared" si="643"/>
        <v>#N/A</v>
      </c>
      <c r="NU103" s="169" t="e">
        <f t="shared" si="644"/>
        <v>#N/A</v>
      </c>
      <c r="NV103" s="169" t="e">
        <f t="shared" si="645"/>
        <v>#N/A</v>
      </c>
      <c r="NW103" s="169" t="e">
        <f t="shared" si="646"/>
        <v>#N/A</v>
      </c>
      <c r="NX103" s="169" t="e">
        <f t="shared" si="647"/>
        <v>#N/A</v>
      </c>
      <c r="NY103" s="169" t="e">
        <f t="shared" si="648"/>
        <v>#N/A</v>
      </c>
      <c r="NZ103" s="169" t="e">
        <f t="shared" si="649"/>
        <v>#N/A</v>
      </c>
      <c r="OA103" s="169" t="e">
        <f t="shared" si="650"/>
        <v>#N/A</v>
      </c>
      <c r="OB103" s="169" t="e">
        <f t="shared" si="651"/>
        <v>#N/A</v>
      </c>
      <c r="OC103" s="169" t="e">
        <f t="shared" si="652"/>
        <v>#N/A</v>
      </c>
      <c r="OD103" s="169" t="e">
        <f t="shared" si="653"/>
        <v>#N/A</v>
      </c>
      <c r="OE103" s="169" t="e">
        <f t="shared" si="654"/>
        <v>#N/A</v>
      </c>
      <c r="OF103" s="169" t="e">
        <f t="shared" si="655"/>
        <v>#N/A</v>
      </c>
      <c r="OG103" s="169" t="e">
        <f t="shared" si="656"/>
        <v>#N/A</v>
      </c>
      <c r="OH103" s="169" t="e">
        <f t="shared" si="657"/>
        <v>#N/A</v>
      </c>
      <c r="OI103" s="169" t="e">
        <f t="shared" si="658"/>
        <v>#N/A</v>
      </c>
      <c r="OJ103" s="169" t="e">
        <f t="shared" si="659"/>
        <v>#N/A</v>
      </c>
      <c r="OK103" s="169" t="e">
        <f t="shared" si="660"/>
        <v>#N/A</v>
      </c>
      <c r="OL103" s="169" t="e">
        <f t="shared" si="661"/>
        <v>#N/A</v>
      </c>
      <c r="OM103" s="169" t="e">
        <f t="shared" si="662"/>
        <v>#N/A</v>
      </c>
      <c r="ON103" s="169" t="e">
        <f t="shared" si="663"/>
        <v>#N/A</v>
      </c>
      <c r="OO103" s="169" t="e">
        <f t="shared" si="664"/>
        <v>#N/A</v>
      </c>
      <c r="OP103" s="169" t="e">
        <f t="shared" si="665"/>
        <v>#N/A</v>
      </c>
      <c r="OQ103" s="169" t="e">
        <f t="shared" si="666"/>
        <v>#N/A</v>
      </c>
      <c r="OR103" s="169" t="e">
        <f t="shared" si="667"/>
        <v>#N/A</v>
      </c>
      <c r="OS103" s="169" t="e">
        <f t="shared" si="668"/>
        <v>#N/A</v>
      </c>
      <c r="OT103" s="169" t="e">
        <f t="shared" si="669"/>
        <v>#N/A</v>
      </c>
      <c r="OU103" s="169" t="e">
        <f t="shared" si="670"/>
        <v>#N/A</v>
      </c>
      <c r="OV103" s="169" t="e">
        <f t="shared" si="671"/>
        <v>#N/A</v>
      </c>
      <c r="OW103" s="169" t="e">
        <f t="shared" si="672"/>
        <v>#N/A</v>
      </c>
      <c r="OX103" s="169" t="e">
        <f t="shared" si="673"/>
        <v>#N/A</v>
      </c>
      <c r="OY103" s="169" t="e">
        <f t="shared" si="674"/>
        <v>#N/A</v>
      </c>
      <c r="OZ103" s="169" t="e">
        <f t="shared" si="675"/>
        <v>#N/A</v>
      </c>
      <c r="PA103" s="169" t="e">
        <f t="shared" si="676"/>
        <v>#N/A</v>
      </c>
      <c r="PB103" s="169" t="e">
        <f t="shared" si="677"/>
        <v>#N/A</v>
      </c>
      <c r="PC103" s="169" t="e">
        <f t="shared" si="678"/>
        <v>#N/A</v>
      </c>
      <c r="PD103" s="169" t="e">
        <f t="shared" si="679"/>
        <v>#N/A</v>
      </c>
      <c r="PE103" s="169" t="e">
        <f t="shared" si="680"/>
        <v>#N/A</v>
      </c>
      <c r="PF103" s="169" t="e">
        <f t="shared" si="681"/>
        <v>#N/A</v>
      </c>
      <c r="PG103" s="169" t="e">
        <f t="shared" si="682"/>
        <v>#N/A</v>
      </c>
      <c r="PH103" s="169" t="e">
        <f t="shared" si="683"/>
        <v>#N/A</v>
      </c>
    </row>
    <row r="104" spans="1:424" x14ac:dyDescent="0.75">
      <c r="A104" s="2"/>
      <c r="B104" s="90">
        <f>SUM(B4:B103)</f>
        <v>600</v>
      </c>
      <c r="C104" s="90">
        <f>SUM(C4:C103)</f>
        <v>1200</v>
      </c>
      <c r="D104" s="90">
        <f>SUM(D4:D103)</f>
        <v>2400</v>
      </c>
      <c r="E104" s="36"/>
      <c r="F104" s="36"/>
      <c r="G104" s="90">
        <f>SUM(G4:G103)</f>
        <v>1300</v>
      </c>
      <c r="H104" s="367" t="s">
        <v>934</v>
      </c>
      <c r="I104" s="5"/>
      <c r="K104" s="91">
        <f>IF(K4="","",SQRT(L104))</f>
        <v>142.30249470757707</v>
      </c>
      <c r="L104" s="72">
        <f>IF(L4="","",SUM(L4:L103))</f>
        <v>20250</v>
      </c>
      <c r="M104" s="90">
        <f>IF(SUM(M4:M103)=0,"",SUM(M4:M103))</f>
        <v>1500</v>
      </c>
      <c r="N104" s="271">
        <f>IF(OR(K104="",M104=""),"",ABS(VLOOKUP($M$1,VLookups!$A$43:$B$44,2,FALSE)-_xlfn.NORM.DIST(M104,G104,K104,TRUE)))</f>
        <v>0.9200572473977392</v>
      </c>
      <c r="O104" s="92">
        <f>SUM(O4:O103)</f>
        <v>776.42671306806403</v>
      </c>
      <c r="P104" s="92">
        <f t="shared" ref="P104:T104" si="729">SUM(P4:P103)</f>
        <v>1823.5732869319359</v>
      </c>
      <c r="Q104" s="92">
        <f t="shared" si="729"/>
        <v>1723.4311369224306</v>
      </c>
      <c r="R104" s="92">
        <f t="shared" si="729"/>
        <v>1643.8413306656337</v>
      </c>
      <c r="S104" s="92">
        <f t="shared" si="729"/>
        <v>1575.5603637080278</v>
      </c>
      <c r="T104" s="92">
        <f t="shared" si="729"/>
        <v>1300</v>
      </c>
      <c r="U104" s="5"/>
      <c r="V104" s="378"/>
      <c r="W104" s="184">
        <f>IF(AND(B104&gt;0,C104&gt;0,D104&gt;0),G104-(3*K104),"")</f>
        <v>873.09251587726885</v>
      </c>
      <c r="X104" s="250">
        <f>IF(ISNONTEXT($W$104),W104+(($HO$104-$W$104)/200),"")</f>
        <v>877.36159071849613</v>
      </c>
      <c r="Y104" s="250">
        <f t="shared" ref="Y104:CJ104" si="730">IF(ISNONTEXT($W$104),X104+(($HO$104-$W$104)/200),"")</f>
        <v>881.63066555972341</v>
      </c>
      <c r="Z104" s="250">
        <f t="shared" si="730"/>
        <v>885.89974040095069</v>
      </c>
      <c r="AA104" s="250">
        <f t="shared" si="730"/>
        <v>890.16881524217797</v>
      </c>
      <c r="AB104" s="250">
        <f t="shared" si="730"/>
        <v>894.43789008340525</v>
      </c>
      <c r="AC104" s="250">
        <f t="shared" si="730"/>
        <v>898.70696492463253</v>
      </c>
      <c r="AD104" s="250">
        <f t="shared" si="730"/>
        <v>902.97603976585981</v>
      </c>
      <c r="AE104" s="250">
        <f t="shared" si="730"/>
        <v>907.24511460708709</v>
      </c>
      <c r="AF104" s="250">
        <f t="shared" si="730"/>
        <v>911.51418944831437</v>
      </c>
      <c r="AG104" s="250">
        <f t="shared" si="730"/>
        <v>915.78326428954165</v>
      </c>
      <c r="AH104" s="250">
        <f t="shared" si="730"/>
        <v>920.05233913076893</v>
      </c>
      <c r="AI104" s="250">
        <f t="shared" si="730"/>
        <v>924.32141397199621</v>
      </c>
      <c r="AJ104" s="250">
        <f t="shared" si="730"/>
        <v>928.59048881322349</v>
      </c>
      <c r="AK104" s="250">
        <f t="shared" si="730"/>
        <v>932.85956365445077</v>
      </c>
      <c r="AL104" s="250">
        <f t="shared" si="730"/>
        <v>937.12863849567805</v>
      </c>
      <c r="AM104" s="250">
        <f t="shared" si="730"/>
        <v>941.39771333690533</v>
      </c>
      <c r="AN104" s="250">
        <f t="shared" si="730"/>
        <v>945.66678817813261</v>
      </c>
      <c r="AO104" s="250">
        <f t="shared" si="730"/>
        <v>949.93586301935989</v>
      </c>
      <c r="AP104" s="250">
        <f t="shared" si="730"/>
        <v>954.20493786058717</v>
      </c>
      <c r="AQ104" s="250">
        <f t="shared" si="730"/>
        <v>958.47401270181444</v>
      </c>
      <c r="AR104" s="250">
        <f t="shared" si="730"/>
        <v>962.74308754304172</v>
      </c>
      <c r="AS104" s="250">
        <f t="shared" si="730"/>
        <v>967.012162384269</v>
      </c>
      <c r="AT104" s="250">
        <f t="shared" si="730"/>
        <v>971.28123722549628</v>
      </c>
      <c r="AU104" s="250">
        <f t="shared" si="730"/>
        <v>975.55031206672356</v>
      </c>
      <c r="AV104" s="250">
        <f t="shared" si="730"/>
        <v>979.81938690795084</v>
      </c>
      <c r="AW104" s="250">
        <f t="shared" si="730"/>
        <v>984.08846174917812</v>
      </c>
      <c r="AX104" s="250">
        <f t="shared" si="730"/>
        <v>988.3575365904054</v>
      </c>
      <c r="AY104" s="250">
        <f t="shared" si="730"/>
        <v>992.62661143163268</v>
      </c>
      <c r="AZ104" s="250">
        <f t="shared" si="730"/>
        <v>996.89568627285996</v>
      </c>
      <c r="BA104" s="250">
        <f t="shared" si="730"/>
        <v>1001.1647611140872</v>
      </c>
      <c r="BB104" s="250">
        <f t="shared" si="730"/>
        <v>1005.4338359553145</v>
      </c>
      <c r="BC104" s="250">
        <f t="shared" si="730"/>
        <v>1009.7029107965418</v>
      </c>
      <c r="BD104" s="250">
        <f t="shared" si="730"/>
        <v>1013.9719856377691</v>
      </c>
      <c r="BE104" s="250">
        <f t="shared" si="730"/>
        <v>1018.2410604789964</v>
      </c>
      <c r="BF104" s="250">
        <f t="shared" si="730"/>
        <v>1022.5101353202236</v>
      </c>
      <c r="BG104" s="250">
        <f t="shared" si="730"/>
        <v>1026.7792101614509</v>
      </c>
      <c r="BH104" s="250">
        <f t="shared" si="730"/>
        <v>1031.0482850026783</v>
      </c>
      <c r="BI104" s="250">
        <f t="shared" si="730"/>
        <v>1035.3173598439057</v>
      </c>
      <c r="BJ104" s="250">
        <f t="shared" si="730"/>
        <v>1039.5864346851331</v>
      </c>
      <c r="BK104" s="250">
        <f t="shared" si="730"/>
        <v>1043.8555095263605</v>
      </c>
      <c r="BL104" s="250">
        <f t="shared" si="730"/>
        <v>1048.1245843675879</v>
      </c>
      <c r="BM104" s="250">
        <f t="shared" si="730"/>
        <v>1052.3936592088153</v>
      </c>
      <c r="BN104" s="250">
        <f t="shared" si="730"/>
        <v>1056.6627340500427</v>
      </c>
      <c r="BO104" s="250">
        <f t="shared" si="730"/>
        <v>1060.9318088912701</v>
      </c>
      <c r="BP104" s="250">
        <f t="shared" si="730"/>
        <v>1065.2008837324975</v>
      </c>
      <c r="BQ104" s="250">
        <f t="shared" si="730"/>
        <v>1069.4699585737249</v>
      </c>
      <c r="BR104" s="250">
        <f t="shared" si="730"/>
        <v>1073.7390334149522</v>
      </c>
      <c r="BS104" s="250">
        <f t="shared" si="730"/>
        <v>1078.0081082561796</v>
      </c>
      <c r="BT104" s="250">
        <f t="shared" si="730"/>
        <v>1082.277183097407</v>
      </c>
      <c r="BU104" s="250">
        <f t="shared" si="730"/>
        <v>1086.5462579386344</v>
      </c>
      <c r="BV104" s="250">
        <f t="shared" si="730"/>
        <v>1090.8153327798618</v>
      </c>
      <c r="BW104" s="250">
        <f t="shared" si="730"/>
        <v>1095.0844076210892</v>
      </c>
      <c r="BX104" s="250">
        <f t="shared" si="730"/>
        <v>1099.3534824623166</v>
      </c>
      <c r="BY104" s="250">
        <f t="shared" si="730"/>
        <v>1103.622557303544</v>
      </c>
      <c r="BZ104" s="250">
        <f t="shared" si="730"/>
        <v>1107.8916321447714</v>
      </c>
      <c r="CA104" s="250">
        <f t="shared" si="730"/>
        <v>1112.1607069859988</v>
      </c>
      <c r="CB104" s="250">
        <f t="shared" si="730"/>
        <v>1116.4297818272262</v>
      </c>
      <c r="CC104" s="250">
        <f t="shared" si="730"/>
        <v>1120.6988566684536</v>
      </c>
      <c r="CD104" s="250">
        <f t="shared" si="730"/>
        <v>1124.967931509681</v>
      </c>
      <c r="CE104" s="250">
        <f t="shared" si="730"/>
        <v>1129.2370063509084</v>
      </c>
      <c r="CF104" s="250">
        <f t="shared" si="730"/>
        <v>1133.5060811921358</v>
      </c>
      <c r="CG104" s="250">
        <f t="shared" si="730"/>
        <v>1137.7751560333631</v>
      </c>
      <c r="CH104" s="250">
        <f t="shared" si="730"/>
        <v>1142.0442308745905</v>
      </c>
      <c r="CI104" s="250">
        <f t="shared" si="730"/>
        <v>1146.3133057158179</v>
      </c>
      <c r="CJ104" s="250">
        <f t="shared" si="730"/>
        <v>1150.5823805570453</v>
      </c>
      <c r="CK104" s="250">
        <f t="shared" ref="CK104:EV104" si="731">IF(ISNONTEXT($W$104),CJ104+(($HO$104-$W$104)/200),"")</f>
        <v>1154.8514553982727</v>
      </c>
      <c r="CL104" s="250">
        <f t="shared" si="731"/>
        <v>1159.1205302395001</v>
      </c>
      <c r="CM104" s="250">
        <f t="shared" si="731"/>
        <v>1163.3896050807275</v>
      </c>
      <c r="CN104" s="250">
        <f t="shared" si="731"/>
        <v>1167.6586799219549</v>
      </c>
      <c r="CO104" s="250">
        <f t="shared" si="731"/>
        <v>1171.9277547631823</v>
      </c>
      <c r="CP104" s="250">
        <f t="shared" si="731"/>
        <v>1176.1968296044097</v>
      </c>
      <c r="CQ104" s="250">
        <f t="shared" si="731"/>
        <v>1180.4659044456371</v>
      </c>
      <c r="CR104" s="250">
        <f t="shared" si="731"/>
        <v>1184.7349792868645</v>
      </c>
      <c r="CS104" s="250">
        <f t="shared" si="731"/>
        <v>1189.0040541280919</v>
      </c>
      <c r="CT104" s="250">
        <f t="shared" si="731"/>
        <v>1193.2731289693193</v>
      </c>
      <c r="CU104" s="250">
        <f t="shared" si="731"/>
        <v>1197.5422038105467</v>
      </c>
      <c r="CV104" s="250">
        <f t="shared" si="731"/>
        <v>1201.811278651774</v>
      </c>
      <c r="CW104" s="250">
        <f t="shared" si="731"/>
        <v>1206.0803534930014</v>
      </c>
      <c r="CX104" s="250">
        <f t="shared" si="731"/>
        <v>1210.3494283342288</v>
      </c>
      <c r="CY104" s="250">
        <f t="shared" si="731"/>
        <v>1214.6185031754562</v>
      </c>
      <c r="CZ104" s="250">
        <f t="shared" si="731"/>
        <v>1218.8875780166836</v>
      </c>
      <c r="DA104" s="250">
        <f t="shared" si="731"/>
        <v>1223.156652857911</v>
      </c>
      <c r="DB104" s="250">
        <f t="shared" si="731"/>
        <v>1227.4257276991384</v>
      </c>
      <c r="DC104" s="250">
        <f t="shared" si="731"/>
        <v>1231.6948025403658</v>
      </c>
      <c r="DD104" s="250">
        <f t="shared" si="731"/>
        <v>1235.9638773815932</v>
      </c>
      <c r="DE104" s="250">
        <f t="shared" si="731"/>
        <v>1240.2329522228206</v>
      </c>
      <c r="DF104" s="250">
        <f t="shared" si="731"/>
        <v>1244.502027064048</v>
      </c>
      <c r="DG104" s="250">
        <f t="shared" si="731"/>
        <v>1248.7711019052754</v>
      </c>
      <c r="DH104" s="250">
        <f t="shared" si="731"/>
        <v>1253.0401767465028</v>
      </c>
      <c r="DI104" s="250">
        <f t="shared" si="731"/>
        <v>1257.3092515877302</v>
      </c>
      <c r="DJ104" s="250">
        <f t="shared" si="731"/>
        <v>1261.5783264289576</v>
      </c>
      <c r="DK104" s="250">
        <f t="shared" si="731"/>
        <v>1265.8474012701849</v>
      </c>
      <c r="DL104" s="250">
        <f t="shared" si="731"/>
        <v>1270.1164761114123</v>
      </c>
      <c r="DM104" s="250">
        <f t="shared" si="731"/>
        <v>1274.3855509526397</v>
      </c>
      <c r="DN104" s="250">
        <f t="shared" si="731"/>
        <v>1278.6546257938671</v>
      </c>
      <c r="DO104" s="250">
        <f t="shared" si="731"/>
        <v>1282.9237006350945</v>
      </c>
      <c r="DP104" s="250">
        <f t="shared" si="731"/>
        <v>1287.1927754763219</v>
      </c>
      <c r="DQ104" s="250">
        <f t="shared" si="731"/>
        <v>1291.4618503175493</v>
      </c>
      <c r="DR104" s="250">
        <f t="shared" si="731"/>
        <v>1295.7309251587767</v>
      </c>
      <c r="DS104" s="250">
        <f t="shared" si="731"/>
        <v>1300.0000000000041</v>
      </c>
      <c r="DT104" s="250">
        <f t="shared" si="731"/>
        <v>1304.2690748412315</v>
      </c>
      <c r="DU104" s="250">
        <f t="shared" si="731"/>
        <v>1308.5381496824589</v>
      </c>
      <c r="DV104" s="250">
        <f t="shared" si="731"/>
        <v>1312.8072245236863</v>
      </c>
      <c r="DW104" s="250">
        <f t="shared" si="731"/>
        <v>1317.0762993649137</v>
      </c>
      <c r="DX104" s="250">
        <f t="shared" si="731"/>
        <v>1321.3453742061411</v>
      </c>
      <c r="DY104" s="250">
        <f t="shared" si="731"/>
        <v>1325.6144490473685</v>
      </c>
      <c r="DZ104" s="250">
        <f t="shared" si="731"/>
        <v>1329.8835238885958</v>
      </c>
      <c r="EA104" s="250">
        <f t="shared" si="731"/>
        <v>1334.1525987298232</v>
      </c>
      <c r="EB104" s="250">
        <f t="shared" si="731"/>
        <v>1338.4216735710506</v>
      </c>
      <c r="EC104" s="250">
        <f t="shared" si="731"/>
        <v>1342.690748412278</v>
      </c>
      <c r="ED104" s="250">
        <f t="shared" si="731"/>
        <v>1346.9598232535054</v>
      </c>
      <c r="EE104" s="250">
        <f t="shared" si="731"/>
        <v>1351.2288980947328</v>
      </c>
      <c r="EF104" s="250">
        <f t="shared" si="731"/>
        <v>1355.4979729359602</v>
      </c>
      <c r="EG104" s="250">
        <f t="shared" si="731"/>
        <v>1359.7670477771876</v>
      </c>
      <c r="EH104" s="250">
        <f t="shared" si="731"/>
        <v>1364.036122618415</v>
      </c>
      <c r="EI104" s="250">
        <f t="shared" si="731"/>
        <v>1368.3051974596424</v>
      </c>
      <c r="EJ104" s="250">
        <f t="shared" si="731"/>
        <v>1372.5742723008698</v>
      </c>
      <c r="EK104" s="250">
        <f t="shared" si="731"/>
        <v>1376.8433471420972</v>
      </c>
      <c r="EL104" s="250">
        <f t="shared" si="731"/>
        <v>1381.1124219833246</v>
      </c>
      <c r="EM104" s="250">
        <f t="shared" si="731"/>
        <v>1385.381496824552</v>
      </c>
      <c r="EN104" s="250">
        <f t="shared" si="731"/>
        <v>1389.6505716657794</v>
      </c>
      <c r="EO104" s="250">
        <f t="shared" si="731"/>
        <v>1393.9196465070067</v>
      </c>
      <c r="EP104" s="250">
        <f t="shared" si="731"/>
        <v>1398.1887213482341</v>
      </c>
      <c r="EQ104" s="250">
        <f t="shared" si="731"/>
        <v>1402.4577961894615</v>
      </c>
      <c r="ER104" s="250">
        <f t="shared" si="731"/>
        <v>1406.7268710306889</v>
      </c>
      <c r="ES104" s="250">
        <f t="shared" si="731"/>
        <v>1410.9959458719163</v>
      </c>
      <c r="ET104" s="250">
        <f t="shared" si="731"/>
        <v>1415.2650207131437</v>
      </c>
      <c r="EU104" s="250">
        <f t="shared" si="731"/>
        <v>1419.5340955543711</v>
      </c>
      <c r="EV104" s="250">
        <f t="shared" si="731"/>
        <v>1423.8031703955985</v>
      </c>
      <c r="EW104" s="250">
        <f t="shared" ref="EW104:HH104" si="732">IF(ISNONTEXT($W$104),EV104+(($HO$104-$W$104)/200),"")</f>
        <v>1428.0722452368259</v>
      </c>
      <c r="EX104" s="250">
        <f t="shared" si="732"/>
        <v>1432.3413200780533</v>
      </c>
      <c r="EY104" s="250">
        <f t="shared" si="732"/>
        <v>1436.6103949192807</v>
      </c>
      <c r="EZ104" s="250">
        <f t="shared" si="732"/>
        <v>1440.8794697605081</v>
      </c>
      <c r="FA104" s="250">
        <f t="shared" si="732"/>
        <v>1445.1485446017355</v>
      </c>
      <c r="FB104" s="250">
        <f t="shared" si="732"/>
        <v>1449.4176194429629</v>
      </c>
      <c r="FC104" s="250">
        <f t="shared" si="732"/>
        <v>1453.6866942841903</v>
      </c>
      <c r="FD104" s="250">
        <f t="shared" si="732"/>
        <v>1457.9557691254176</v>
      </c>
      <c r="FE104" s="250">
        <f t="shared" si="732"/>
        <v>1462.224843966645</v>
      </c>
      <c r="FF104" s="250">
        <f t="shared" si="732"/>
        <v>1466.4939188078724</v>
      </c>
      <c r="FG104" s="250">
        <f t="shared" si="732"/>
        <v>1470.7629936490998</v>
      </c>
      <c r="FH104" s="250">
        <f t="shared" si="732"/>
        <v>1475.0320684903272</v>
      </c>
      <c r="FI104" s="250">
        <f t="shared" si="732"/>
        <v>1479.3011433315546</v>
      </c>
      <c r="FJ104" s="250">
        <f t="shared" si="732"/>
        <v>1483.570218172782</v>
      </c>
      <c r="FK104" s="250">
        <f t="shared" si="732"/>
        <v>1487.8392930140094</v>
      </c>
      <c r="FL104" s="250">
        <f t="shared" si="732"/>
        <v>1492.1083678552368</v>
      </c>
      <c r="FM104" s="250">
        <f t="shared" si="732"/>
        <v>1496.3774426964642</v>
      </c>
      <c r="FN104" s="250">
        <f t="shared" si="732"/>
        <v>1500.6465175376916</v>
      </c>
      <c r="FO104" s="250">
        <f t="shared" si="732"/>
        <v>1504.915592378919</v>
      </c>
      <c r="FP104" s="250">
        <f t="shared" si="732"/>
        <v>1509.1846672201464</v>
      </c>
      <c r="FQ104" s="250">
        <f t="shared" si="732"/>
        <v>1513.4537420613738</v>
      </c>
      <c r="FR104" s="250">
        <f t="shared" si="732"/>
        <v>1517.7228169026012</v>
      </c>
      <c r="FS104" s="250">
        <f t="shared" si="732"/>
        <v>1521.9918917438285</v>
      </c>
      <c r="FT104" s="250">
        <f t="shared" si="732"/>
        <v>1526.2609665850559</v>
      </c>
      <c r="FU104" s="250">
        <f t="shared" si="732"/>
        <v>1530.5300414262833</v>
      </c>
      <c r="FV104" s="250">
        <f t="shared" si="732"/>
        <v>1534.7991162675107</v>
      </c>
      <c r="FW104" s="250">
        <f t="shared" si="732"/>
        <v>1539.0681911087381</v>
      </c>
      <c r="FX104" s="250">
        <f t="shared" si="732"/>
        <v>1543.3372659499655</v>
      </c>
      <c r="FY104" s="250">
        <f t="shared" si="732"/>
        <v>1547.6063407911929</v>
      </c>
      <c r="FZ104" s="250">
        <f t="shared" si="732"/>
        <v>1551.8754156324203</v>
      </c>
      <c r="GA104" s="250">
        <f t="shared" si="732"/>
        <v>1556.1444904736477</v>
      </c>
      <c r="GB104" s="250">
        <f t="shared" si="732"/>
        <v>1560.4135653148751</v>
      </c>
      <c r="GC104" s="250">
        <f t="shared" si="732"/>
        <v>1564.6826401561025</v>
      </c>
      <c r="GD104" s="250">
        <f t="shared" si="732"/>
        <v>1568.9517149973299</v>
      </c>
      <c r="GE104" s="250">
        <f t="shared" si="732"/>
        <v>1573.2207898385573</v>
      </c>
      <c r="GF104" s="250">
        <f t="shared" si="732"/>
        <v>1577.4898646797847</v>
      </c>
      <c r="GG104" s="250">
        <f t="shared" si="732"/>
        <v>1581.7589395210121</v>
      </c>
      <c r="GH104" s="250">
        <f t="shared" si="732"/>
        <v>1586.0280143622394</v>
      </c>
      <c r="GI104" s="250">
        <f t="shared" si="732"/>
        <v>1590.2970892034668</v>
      </c>
      <c r="GJ104" s="250">
        <f t="shared" si="732"/>
        <v>1594.5661640446942</v>
      </c>
      <c r="GK104" s="250">
        <f t="shared" si="732"/>
        <v>1598.8352388859216</v>
      </c>
      <c r="GL104" s="250">
        <f t="shared" si="732"/>
        <v>1603.104313727149</v>
      </c>
      <c r="GM104" s="250">
        <f t="shared" si="732"/>
        <v>1607.3733885683764</v>
      </c>
      <c r="GN104" s="250">
        <f t="shared" si="732"/>
        <v>1611.6424634096038</v>
      </c>
      <c r="GO104" s="250">
        <f t="shared" si="732"/>
        <v>1615.9115382508312</v>
      </c>
      <c r="GP104" s="250">
        <f t="shared" si="732"/>
        <v>1620.1806130920586</v>
      </c>
      <c r="GQ104" s="250">
        <f t="shared" si="732"/>
        <v>1624.449687933286</v>
      </c>
      <c r="GR104" s="250">
        <f t="shared" si="732"/>
        <v>1628.7187627745134</v>
      </c>
      <c r="GS104" s="250">
        <f t="shared" si="732"/>
        <v>1632.9878376157408</v>
      </c>
      <c r="GT104" s="250">
        <f t="shared" si="732"/>
        <v>1637.2569124569682</v>
      </c>
      <c r="GU104" s="250">
        <f t="shared" si="732"/>
        <v>1641.5259872981956</v>
      </c>
      <c r="GV104" s="250">
        <f t="shared" si="732"/>
        <v>1645.795062139423</v>
      </c>
      <c r="GW104" s="250">
        <f t="shared" si="732"/>
        <v>1650.0641369806503</v>
      </c>
      <c r="GX104" s="250">
        <f t="shared" si="732"/>
        <v>1654.3332118218777</v>
      </c>
      <c r="GY104" s="250">
        <f t="shared" si="732"/>
        <v>1658.6022866631051</v>
      </c>
      <c r="GZ104" s="250">
        <f t="shared" si="732"/>
        <v>1662.8713615043325</v>
      </c>
      <c r="HA104" s="250">
        <f t="shared" si="732"/>
        <v>1667.1404363455599</v>
      </c>
      <c r="HB104" s="250">
        <f t="shared" si="732"/>
        <v>1671.4095111867873</v>
      </c>
      <c r="HC104" s="250">
        <f t="shared" si="732"/>
        <v>1675.6785860280147</v>
      </c>
      <c r="HD104" s="250">
        <f t="shared" si="732"/>
        <v>1679.9476608692421</v>
      </c>
      <c r="HE104" s="250">
        <f t="shared" si="732"/>
        <v>1684.2167357104695</v>
      </c>
      <c r="HF104" s="250">
        <f t="shared" si="732"/>
        <v>1688.4858105516969</v>
      </c>
      <c r="HG104" s="250">
        <f t="shared" si="732"/>
        <v>1692.7548853929243</v>
      </c>
      <c r="HH104" s="250">
        <f t="shared" si="732"/>
        <v>1697.0239602341517</v>
      </c>
      <c r="HI104" s="250">
        <f t="shared" ref="HI104:HN104" si="733">IF(ISNONTEXT($W$104),HH104+(($HO$104-$W$104)/200),"")</f>
        <v>1701.2930350753791</v>
      </c>
      <c r="HJ104" s="250">
        <f t="shared" si="733"/>
        <v>1705.5621099166065</v>
      </c>
      <c r="HK104" s="250">
        <f t="shared" si="733"/>
        <v>1709.8311847578339</v>
      </c>
      <c r="HL104" s="250">
        <f t="shared" si="733"/>
        <v>1714.1002595990612</v>
      </c>
      <c r="HM104" s="250">
        <f t="shared" si="733"/>
        <v>1718.3693344402886</v>
      </c>
      <c r="HN104" s="250">
        <f t="shared" si="733"/>
        <v>1722.638409281516</v>
      </c>
      <c r="HO104" s="184">
        <f>IF(ISNONTEXT($V104),G104+(3*K104),"")</f>
        <v>1726.9074841227311</v>
      </c>
      <c r="HP104" s="169">
        <f>IF(ISNONTEXT($K104),_xlfn.NORM.DIST(W104,$G104,$K104,FALSE),NA())</f>
        <v>3.1143856058498431E-5</v>
      </c>
      <c r="HQ104" s="169">
        <f t="shared" si="484"/>
        <v>3.406147528150725E-5</v>
      </c>
      <c r="HR104" s="169">
        <f t="shared" si="485"/>
        <v>3.7218910857428628E-5</v>
      </c>
      <c r="HS104" s="169">
        <f t="shared" si="486"/>
        <v>4.0632449188971229E-5</v>
      </c>
      <c r="HT104" s="169">
        <f t="shared" si="487"/>
        <v>4.4319155537124345E-5</v>
      </c>
      <c r="HU104" s="169">
        <f t="shared" si="488"/>
        <v>4.8296881265062017E-5</v>
      </c>
      <c r="HV104" s="169">
        <f t="shared" si="489"/>
        <v>5.2584268049252252E-5</v>
      </c>
      <c r="HW104" s="169">
        <f t="shared" si="490"/>
        <v>5.7200748758992614E-5</v>
      </c>
      <c r="HX104" s="169">
        <f t="shared" si="491"/>
        <v>6.2166544700541684E-5</v>
      </c>
      <c r="HY104" s="169">
        <f t="shared" si="492"/>
        <v>6.7502658918797351E-5</v>
      </c>
      <c r="HZ104" s="169">
        <f t="shared" si="493"/>
        <v>7.3230865248265141E-5</v>
      </c>
      <c r="IA104" s="169">
        <f t="shared" si="494"/>
        <v>7.9373692806066111E-5</v>
      </c>
      <c r="IB104" s="169">
        <f t="shared" si="495"/>
        <v>8.5954405623126569E-5</v>
      </c>
      <c r="IC104" s="169">
        <f t="shared" si="496"/>
        <v>9.2996977115655831E-5</v>
      </c>
      <c r="ID104" s="169">
        <f t="shared" si="497"/>
        <v>1.005260591077178E-4</v>
      </c>
      <c r="IE104" s="169">
        <f t="shared" si="498"/>
        <v>1.0856694512729746E-4</v>
      </c>
      <c r="IF104" s="169">
        <f t="shared" si="499"/>
        <v>1.1714552771289759E-4</v>
      </c>
      <c r="IG104" s="169">
        <f t="shared" si="500"/>
        <v>1.2628824948549965E-4</v>
      </c>
      <c r="IH104" s="169">
        <f t="shared" si="501"/>
        <v>1.3602204776179614E-4</v>
      </c>
      <c r="II104" s="169">
        <f t="shared" si="502"/>
        <v>1.4637429250903298E-4</v>
      </c>
      <c r="IJ104" s="169">
        <f t="shared" si="503"/>
        <v>1.5737271746965541E-4</v>
      </c>
      <c r="IK104" s="169">
        <f t="shared" si="504"/>
        <v>1.6904534431525918E-4</v>
      </c>
      <c r="IL104" s="169">
        <f t="shared" si="505"/>
        <v>1.8142039972411504E-4</v>
      </c>
      <c r="IM104" s="169">
        <f t="shared" si="506"/>
        <v>1.9452622531474366E-4</v>
      </c>
      <c r="IN104" s="169">
        <f t="shared" si="507"/>
        <v>2.0839118040958651E-4</v>
      </c>
      <c r="IO104" s="169">
        <f t="shared" si="508"/>
        <v>2.2304353764767147E-4</v>
      </c>
      <c r="IP104" s="169">
        <f t="shared" si="509"/>
        <v>2.3851137151316263E-4</v>
      </c>
      <c r="IQ104" s="169">
        <f t="shared" si="510"/>
        <v>2.5482243989763983E-4</v>
      </c>
      <c r="IR104" s="169">
        <f t="shared" si="511"/>
        <v>2.7200405886766325E-4</v>
      </c>
      <c r="IS104" s="169">
        <f t="shared" si="512"/>
        <v>2.9008297086538629E-4</v>
      </c>
      <c r="IT104" s="169">
        <f t="shared" si="513"/>
        <v>3.090852066283884E-4</v>
      </c>
      <c r="IU104" s="169">
        <f t="shared" si="514"/>
        <v>3.2903594117517174E-4</v>
      </c>
      <c r="IV104" s="169">
        <f t="shared" si="515"/>
        <v>3.4995934426452764E-4</v>
      </c>
      <c r="IW104" s="169">
        <f t="shared" si="516"/>
        <v>3.7187842579981004E-4</v>
      </c>
      <c r="IX104" s="169">
        <f t="shared" si="517"/>
        <v>3.9481487671259847E-4</v>
      </c>
      <c r="IY104" s="169">
        <f t="shared" si="518"/>
        <v>4.1878890592381173E-4</v>
      </c>
      <c r="IZ104" s="169">
        <f t="shared" si="519"/>
        <v>4.4381907404350562E-4</v>
      </c>
      <c r="JA104" s="169">
        <f t="shared" si="520"/>
        <v>4.6992212453282877E-4</v>
      </c>
      <c r="JB104" s="169">
        <f t="shared" si="521"/>
        <v>4.9711281311230467E-4</v>
      </c>
      <c r="JC104" s="169">
        <f t="shared" si="522"/>
        <v>5.2540373625920532E-4</v>
      </c>
      <c r="JD104" s="169">
        <f t="shared" si="523"/>
        <v>5.5480515969260496E-4</v>
      </c>
      <c r="JE104" s="169">
        <f t="shared" si="524"/>
        <v>5.8532484779719532E-4</v>
      </c>
      <c r="JF104" s="169">
        <f t="shared" si="525"/>
        <v>6.1696789498540063E-4</v>
      </c>
      <c r="JG104" s="169">
        <f t="shared" si="526"/>
        <v>6.4973656004118524E-4</v>
      </c>
      <c r="JH104" s="169">
        <f t="shared" si="527"/>
        <v>6.8363010452751431E-4</v>
      </c>
      <c r="JI104" s="169">
        <f t="shared" si="528"/>
        <v>7.1864463637215728E-4</v>
      </c>
      <c r="JJ104" s="169">
        <f t="shared" si="529"/>
        <v>7.54772959772746E-4</v>
      </c>
      <c r="JK104" s="169">
        <f t="shared" si="530"/>
        <v>7.920044325812458E-4</v>
      </c>
      <c r="JL104" s="169">
        <f t="shared" si="531"/>
        <v>8.303248323396447E-4</v>
      </c>
      <c r="JM104" s="169">
        <f t="shared" si="532"/>
        <v>8.6971623214229658E-4</v>
      </c>
      <c r="JN104" s="169">
        <f t="shared" si="533"/>
        <v>9.1015688749549004E-4</v>
      </c>
      <c r="JO104" s="169">
        <f t="shared" si="534"/>
        <v>9.5162113533109349E-4</v>
      </c>
      <c r="JP104" s="169">
        <f t="shared" si="535"/>
        <v>9.9407930630823196E-4</v>
      </c>
      <c r="JQ104" s="169">
        <f t="shared" si="536"/>
        <v>1.0374976515045941E-3</v>
      </c>
      <c r="JR104" s="169">
        <f t="shared" si="537"/>
        <v>1.0818382845570527E-3</v>
      </c>
      <c r="JS104" s="169">
        <f t="shared" si="538"/>
        <v>1.1270591402596153E-3</v>
      </c>
      <c r="JT104" s="169">
        <f t="shared" si="539"/>
        <v>1.1731139505653789E-3</v>
      </c>
      <c r="JU104" s="169">
        <f t="shared" si="540"/>
        <v>1.2199522388681655E-3</v>
      </c>
      <c r="JV104" s="169">
        <f t="shared" si="541"/>
        <v>1.2675193333590755E-3</v>
      </c>
      <c r="JW104" s="169">
        <f t="shared" si="542"/>
        <v>1.3157564001635255E-3</v>
      </c>
      <c r="JX104" s="169">
        <f t="shared" si="543"/>
        <v>1.3646004968658827E-3</v>
      </c>
      <c r="JY104" s="169">
        <f t="shared" si="544"/>
        <v>1.4139846469219E-3</v>
      </c>
      <c r="JZ104" s="169">
        <f t="shared" si="545"/>
        <v>1.4638379353444913E-3</v>
      </c>
      <c r="KA104" s="169">
        <f t="shared" si="546"/>
        <v>1.5140856259264809E-3</v>
      </c>
      <c r="KB104" s="169">
        <f t="shared" si="547"/>
        <v>1.564649300135619E-3</v>
      </c>
      <c r="KC104" s="169">
        <f t="shared" si="548"/>
        <v>1.6154470176832031E-3</v>
      </c>
      <c r="KD104" s="169">
        <f t="shared" si="549"/>
        <v>1.6663934986289135E-3</v>
      </c>
      <c r="KE104" s="169">
        <f t="shared" si="550"/>
        <v>1.7174003267420518E-3</v>
      </c>
      <c r="KF104" s="169">
        <f t="shared" si="551"/>
        <v>1.7683761736941674E-3</v>
      </c>
      <c r="KG104" s="169">
        <f t="shared" si="552"/>
        <v>1.8192270435113259E-3</v>
      </c>
      <c r="KH104" s="169">
        <f t="shared" si="553"/>
        <v>1.8698565365670261E-3</v>
      </c>
      <c r="KI104" s="169">
        <f t="shared" si="554"/>
        <v>1.9201661322503147E-3</v>
      </c>
      <c r="KJ104" s="169">
        <f t="shared" si="555"/>
        <v>1.9700554892991369E-3</v>
      </c>
      <c r="KK104" s="169">
        <f t="shared" si="556"/>
        <v>2.0194227626476749E-3</v>
      </c>
      <c r="KL104" s="169">
        <f t="shared" si="557"/>
        <v>2.0681649354996005E-3</v>
      </c>
      <c r="KM104" s="169">
        <f t="shared" si="558"/>
        <v>2.1161781652080432E-3</v>
      </c>
      <c r="KN104" s="169">
        <f t="shared" si="559"/>
        <v>2.1633581414188963E-3</v>
      </c>
      <c r="KO104" s="169">
        <f t="shared" si="560"/>
        <v>2.2096004548180165E-3</v>
      </c>
      <c r="KP104" s="169">
        <f t="shared" si="561"/>
        <v>2.2548009747160895E-3</v>
      </c>
      <c r="KQ104" s="169">
        <f t="shared" si="562"/>
        <v>2.2988562336085268E-3</v>
      </c>
      <c r="KR104" s="169">
        <f t="shared" si="563"/>
        <v>2.3416638167627303E-3</v>
      </c>
      <c r="KS104" s="169">
        <f t="shared" si="564"/>
        <v>2.3831227548123833E-3</v>
      </c>
      <c r="KT104" s="169">
        <f t="shared" si="565"/>
        <v>2.4231339172789395E-3</v>
      </c>
      <c r="KU104" s="169">
        <f t="shared" si="566"/>
        <v>2.4616004048949223E-3</v>
      </c>
      <c r="KV104" s="169">
        <f t="shared" si="567"/>
        <v>2.4984279385726728E-3</v>
      </c>
      <c r="KW104" s="169">
        <f t="shared" si="568"/>
        <v>2.533525242846319E-3</v>
      </c>
      <c r="KX104" s="169">
        <f t="shared" si="569"/>
        <v>2.5668044216143192E-3</v>
      </c>
      <c r="KY104" s="169">
        <f t="shared" si="570"/>
        <v>2.5981813240252972E-3</v>
      </c>
      <c r="KZ104" s="169">
        <f t="shared" si="571"/>
        <v>2.6275758983810844E-3</v>
      </c>
      <c r="LA104" s="169">
        <f t="shared" si="572"/>
        <v>2.6549125319779159E-3</v>
      </c>
      <c r="LB104" s="169">
        <f t="shared" si="573"/>
        <v>2.6801203748694313E-3</v>
      </c>
      <c r="LC104" s="169">
        <f t="shared" si="574"/>
        <v>2.7031336456131952E-3</v>
      </c>
      <c r="LD104" s="169">
        <f t="shared" si="575"/>
        <v>2.7238919171553868E-3</v>
      </c>
      <c r="LE104" s="169">
        <f t="shared" si="576"/>
        <v>2.7423403811155916E-3</v>
      </c>
      <c r="LF104" s="169">
        <f t="shared" si="577"/>
        <v>2.758430088854443E-3</v>
      </c>
      <c r="LG104" s="169">
        <f t="shared" si="578"/>
        <v>2.7721181678404261E-3</v>
      </c>
      <c r="LH104" s="169">
        <f t="shared" si="579"/>
        <v>2.7833680119774286E-3</v>
      </c>
      <c r="LI104" s="169">
        <f t="shared" si="580"/>
        <v>2.7921494447105642E-3</v>
      </c>
      <c r="LJ104" s="169">
        <f t="shared" si="581"/>
        <v>2.7984388538931466E-3</v>
      </c>
      <c r="LK104" s="169">
        <f t="shared" si="582"/>
        <v>2.802219297571228E-3</v>
      </c>
      <c r="LL104" s="169">
        <f t="shared" si="583"/>
        <v>2.8034805800224005E-3</v>
      </c>
      <c r="LM104" s="169">
        <f t="shared" si="584"/>
        <v>2.8022192975712236E-3</v>
      </c>
      <c r="LN104" s="169">
        <f t="shared" si="585"/>
        <v>2.7984388538931371E-3</v>
      </c>
      <c r="LO104" s="169">
        <f t="shared" si="586"/>
        <v>2.7921494447105499E-3</v>
      </c>
      <c r="LP104" s="169">
        <f t="shared" si="587"/>
        <v>2.7833680119774096E-3</v>
      </c>
      <c r="LQ104" s="169">
        <f t="shared" si="588"/>
        <v>2.7721181678404018E-3</v>
      </c>
      <c r="LR104" s="169">
        <f t="shared" si="589"/>
        <v>2.7584300888544144E-3</v>
      </c>
      <c r="LS104" s="169">
        <f t="shared" si="590"/>
        <v>2.7423403811155582E-3</v>
      </c>
      <c r="LT104" s="169">
        <f t="shared" si="591"/>
        <v>2.723891917155349E-3</v>
      </c>
      <c r="LU104" s="169">
        <f t="shared" si="592"/>
        <v>2.7031336456131531E-3</v>
      </c>
      <c r="LV104" s="169">
        <f t="shared" si="593"/>
        <v>2.6801203748693853E-3</v>
      </c>
      <c r="LW104" s="169">
        <f t="shared" si="594"/>
        <v>2.6549125319778651E-3</v>
      </c>
      <c r="LX104" s="169">
        <f t="shared" si="595"/>
        <v>2.6275758983810298E-3</v>
      </c>
      <c r="LY104" s="169">
        <f t="shared" si="596"/>
        <v>2.5981813240252391E-3</v>
      </c>
      <c r="LZ104" s="169">
        <f t="shared" si="597"/>
        <v>2.5668044216142572E-3</v>
      </c>
      <c r="MA104" s="169">
        <f t="shared" si="598"/>
        <v>2.533525242846254E-3</v>
      </c>
      <c r="MB104" s="169">
        <f t="shared" si="599"/>
        <v>2.4984279385726034E-3</v>
      </c>
      <c r="MC104" s="169">
        <f t="shared" si="600"/>
        <v>2.4616004048948498E-3</v>
      </c>
      <c r="MD104" s="169">
        <f t="shared" si="601"/>
        <v>2.4231339172788645E-3</v>
      </c>
      <c r="ME104" s="169">
        <f t="shared" si="602"/>
        <v>2.3831227548123052E-3</v>
      </c>
      <c r="MF104" s="169">
        <f t="shared" si="603"/>
        <v>2.3416638167626496E-3</v>
      </c>
      <c r="MG104" s="169">
        <f t="shared" si="604"/>
        <v>2.2988562336084435E-3</v>
      </c>
      <c r="MH104" s="169">
        <f t="shared" si="605"/>
        <v>2.254800974716004E-3</v>
      </c>
      <c r="MI104" s="169">
        <f t="shared" si="606"/>
        <v>2.2096004548179289E-3</v>
      </c>
      <c r="MJ104" s="169">
        <f t="shared" si="607"/>
        <v>2.163358141418807E-3</v>
      </c>
      <c r="MK104" s="169">
        <f t="shared" si="608"/>
        <v>2.1161781652079513E-3</v>
      </c>
      <c r="ML104" s="169">
        <f t="shared" si="609"/>
        <v>2.0681649354995072E-3</v>
      </c>
      <c r="MM104" s="169">
        <f t="shared" si="610"/>
        <v>2.0194227626475808E-3</v>
      </c>
      <c r="MN104" s="169">
        <f t="shared" si="611"/>
        <v>1.9700554892990419E-3</v>
      </c>
      <c r="MO104" s="169">
        <f t="shared" si="612"/>
        <v>1.9201661322502186E-3</v>
      </c>
      <c r="MP104" s="169">
        <f t="shared" si="613"/>
        <v>1.8698565365669292E-3</v>
      </c>
      <c r="MQ104" s="169">
        <f t="shared" si="614"/>
        <v>1.8192270435112283E-3</v>
      </c>
      <c r="MR104" s="169">
        <f t="shared" si="615"/>
        <v>1.7683761736940699E-3</v>
      </c>
      <c r="MS104" s="169">
        <f t="shared" si="616"/>
        <v>1.7174003267419542E-3</v>
      </c>
      <c r="MT104" s="169">
        <f t="shared" si="617"/>
        <v>1.6663934986288159E-3</v>
      </c>
      <c r="MU104" s="169">
        <f t="shared" si="618"/>
        <v>1.6154470176831055E-3</v>
      </c>
      <c r="MV104" s="169">
        <f t="shared" si="619"/>
        <v>1.5646493001355221E-3</v>
      </c>
      <c r="MW104" s="169">
        <f t="shared" si="620"/>
        <v>1.5140856259263842E-3</v>
      </c>
      <c r="MX104" s="169">
        <f t="shared" si="621"/>
        <v>1.4638379353443954E-3</v>
      </c>
      <c r="MY104" s="169">
        <f t="shared" si="622"/>
        <v>1.4139846469218048E-3</v>
      </c>
      <c r="MZ104" s="169">
        <f t="shared" si="623"/>
        <v>1.3646004968657886E-3</v>
      </c>
      <c r="NA104" s="169">
        <f t="shared" si="624"/>
        <v>1.3157564001634327E-3</v>
      </c>
      <c r="NB104" s="169">
        <f t="shared" si="625"/>
        <v>1.2675193333589834E-3</v>
      </c>
      <c r="NC104" s="169">
        <f t="shared" si="626"/>
        <v>1.2199522388680751E-3</v>
      </c>
      <c r="ND104" s="169">
        <f t="shared" si="627"/>
        <v>1.1731139505652896E-3</v>
      </c>
      <c r="NE104" s="169">
        <f t="shared" si="628"/>
        <v>1.1270591402595277E-3</v>
      </c>
      <c r="NF104" s="169">
        <f t="shared" si="629"/>
        <v>1.0818382845569669E-3</v>
      </c>
      <c r="NG104" s="169">
        <f t="shared" si="630"/>
        <v>1.0374976515045097E-3</v>
      </c>
      <c r="NH104" s="169">
        <f t="shared" si="631"/>
        <v>9.9407930630814978E-4</v>
      </c>
      <c r="NI104" s="169">
        <f t="shared" si="632"/>
        <v>9.5162113533101304E-4</v>
      </c>
      <c r="NJ104" s="169">
        <f t="shared" si="633"/>
        <v>9.1015688749541133E-4</v>
      </c>
      <c r="NK104" s="169">
        <f t="shared" si="634"/>
        <v>8.6971623214222014E-4</v>
      </c>
      <c r="NL104" s="169">
        <f t="shared" si="635"/>
        <v>8.3032483233957011E-4</v>
      </c>
      <c r="NM104" s="169">
        <f t="shared" si="636"/>
        <v>7.9200443258117305E-4</v>
      </c>
      <c r="NN104" s="169">
        <f t="shared" si="637"/>
        <v>7.5477295977267563E-4</v>
      </c>
      <c r="NO104" s="169">
        <f t="shared" si="638"/>
        <v>7.1864463637208919E-4</v>
      </c>
      <c r="NP104" s="169">
        <f t="shared" si="639"/>
        <v>6.8363010452744829E-4</v>
      </c>
      <c r="NQ104" s="169">
        <f t="shared" si="640"/>
        <v>6.4973656004112127E-4</v>
      </c>
      <c r="NR104" s="169">
        <f t="shared" si="641"/>
        <v>6.1696789498533904E-4</v>
      </c>
      <c r="NS104" s="169">
        <f t="shared" si="642"/>
        <v>5.8532484779713579E-4</v>
      </c>
      <c r="NT104" s="169">
        <f t="shared" si="643"/>
        <v>5.548051596925475E-4</v>
      </c>
      <c r="NU104" s="169">
        <f t="shared" si="644"/>
        <v>5.2540373625915003E-4</v>
      </c>
      <c r="NV104" s="169">
        <f t="shared" si="645"/>
        <v>4.9711281311225165E-4</v>
      </c>
      <c r="NW104" s="169">
        <f t="shared" si="646"/>
        <v>4.699221245327777E-4</v>
      </c>
      <c r="NX104" s="169">
        <f t="shared" si="647"/>
        <v>4.4381907404345662E-4</v>
      </c>
      <c r="NY104" s="169">
        <f t="shared" si="648"/>
        <v>4.1878890592376397E-4</v>
      </c>
      <c r="NZ104" s="169">
        <f t="shared" si="649"/>
        <v>3.9481487671255228E-4</v>
      </c>
      <c r="OA104" s="169">
        <f t="shared" si="650"/>
        <v>3.7187842579976515E-4</v>
      </c>
      <c r="OB104" s="169">
        <f t="shared" si="651"/>
        <v>3.4995934426448422E-4</v>
      </c>
      <c r="OC104" s="169">
        <f t="shared" si="652"/>
        <v>3.2903594117512968E-4</v>
      </c>
      <c r="OD104" s="169">
        <f t="shared" si="653"/>
        <v>3.090852066283478E-4</v>
      </c>
      <c r="OE104" s="169">
        <f t="shared" si="654"/>
        <v>2.9008297086534726E-4</v>
      </c>
      <c r="OF104" s="169">
        <f t="shared" si="655"/>
        <v>2.7200405886762568E-4</v>
      </c>
      <c r="OG104" s="169">
        <f t="shared" si="656"/>
        <v>2.5482243989760362E-4</v>
      </c>
      <c r="OH104" s="169">
        <f t="shared" si="657"/>
        <v>2.3851137151312789E-4</v>
      </c>
      <c r="OI104" s="169">
        <f t="shared" si="658"/>
        <v>2.230435376476383E-4</v>
      </c>
      <c r="OJ104" s="169">
        <f t="shared" si="659"/>
        <v>2.0839118040955469E-4</v>
      </c>
      <c r="OK104" s="169">
        <f t="shared" si="660"/>
        <v>1.9452622531471314E-4</v>
      </c>
      <c r="OL104" s="169">
        <f t="shared" si="661"/>
        <v>1.8142039972408601E-4</v>
      </c>
      <c r="OM104" s="169">
        <f t="shared" si="662"/>
        <v>1.6904534431523143E-4</v>
      </c>
      <c r="ON104" s="169">
        <f t="shared" si="663"/>
        <v>1.5737271746962893E-4</v>
      </c>
      <c r="OO104" s="169">
        <f t="shared" si="664"/>
        <v>1.4637429250900755E-4</v>
      </c>
      <c r="OP104" s="169">
        <f t="shared" si="665"/>
        <v>1.360220477617721E-4</v>
      </c>
      <c r="OQ104" s="169">
        <f t="shared" si="666"/>
        <v>1.2628824948547677E-4</v>
      </c>
      <c r="OR104" s="169">
        <f t="shared" si="667"/>
        <v>1.1714552771287578E-4</v>
      </c>
      <c r="OS104" s="169">
        <f t="shared" si="668"/>
        <v>1.0856694512727691E-4</v>
      </c>
      <c r="OT104" s="169">
        <f t="shared" si="669"/>
        <v>1.0052605910769836E-4</v>
      </c>
      <c r="OU104" s="169">
        <f t="shared" si="670"/>
        <v>9.2996977115637414E-5</v>
      </c>
      <c r="OV104" s="169">
        <f t="shared" si="671"/>
        <v>8.5954405623109114E-5</v>
      </c>
      <c r="OW104" s="169">
        <f t="shared" si="672"/>
        <v>7.9373692806049712E-5</v>
      </c>
      <c r="OX104" s="169">
        <f t="shared" si="673"/>
        <v>7.3230865248249692E-5</v>
      </c>
      <c r="OY104" s="169">
        <f t="shared" si="674"/>
        <v>6.7502658918782782E-5</v>
      </c>
      <c r="OZ104" s="169">
        <f t="shared" si="675"/>
        <v>6.2166544700527983E-5</v>
      </c>
      <c r="PA104" s="169">
        <f t="shared" si="676"/>
        <v>5.7200748758979794E-5</v>
      </c>
      <c r="PB104" s="169">
        <f t="shared" si="677"/>
        <v>5.258426804924021E-5</v>
      </c>
      <c r="PC104" s="169">
        <f t="shared" si="678"/>
        <v>4.8296881265050646E-5</v>
      </c>
      <c r="PD104" s="169">
        <f t="shared" si="679"/>
        <v>4.431915553711372E-5</v>
      </c>
      <c r="PE104" s="169">
        <f t="shared" si="680"/>
        <v>4.0632449188961309E-5</v>
      </c>
      <c r="PF104" s="169">
        <f t="shared" si="681"/>
        <v>3.7218910857419337E-5</v>
      </c>
      <c r="PG104" s="169">
        <f t="shared" si="682"/>
        <v>3.406147528149857E-5</v>
      </c>
      <c r="PH104" s="169">
        <f t="shared" si="683"/>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31" t="s">
        <v>75</v>
      </c>
      <c r="C106" s="432"/>
      <c r="D106" s="433"/>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1300</v>
      </c>
      <c r="U106" s="5"/>
      <c r="HP106" s="208">
        <f>IF(AND($D$112&gt;0,$D$113&gt;0),IF(OR(W104&lt;$D$112,W104=$D$112),HP104,0),"")</f>
        <v>3.1143856058498431E-5</v>
      </c>
      <c r="HQ106" s="208">
        <f t="shared" ref="HQ106:KA106" si="734">IF(AND($D$112&gt;0,$D$113&gt;0),IF(OR(X104&lt;$D$112,X104=$D$112),HQ104,0),"")</f>
        <v>3.406147528150725E-5</v>
      </c>
      <c r="HR106" s="208">
        <f t="shared" si="734"/>
        <v>3.7218910857428628E-5</v>
      </c>
      <c r="HS106" s="208">
        <f t="shared" si="734"/>
        <v>4.0632449188971229E-5</v>
      </c>
      <c r="HT106" s="208">
        <f t="shared" si="734"/>
        <v>4.4319155537124345E-5</v>
      </c>
      <c r="HU106" s="208">
        <f t="shared" si="734"/>
        <v>4.8296881265062017E-5</v>
      </c>
      <c r="HV106" s="208">
        <f t="shared" si="734"/>
        <v>5.2584268049252252E-5</v>
      </c>
      <c r="HW106" s="208">
        <f t="shared" si="734"/>
        <v>5.7200748758992614E-5</v>
      </c>
      <c r="HX106" s="208">
        <f t="shared" si="734"/>
        <v>6.2166544700541684E-5</v>
      </c>
      <c r="HY106" s="208">
        <f t="shared" si="734"/>
        <v>6.7502658918797351E-5</v>
      </c>
      <c r="HZ106" s="208">
        <f t="shared" si="734"/>
        <v>7.3230865248265141E-5</v>
      </c>
      <c r="IA106" s="208">
        <f t="shared" si="734"/>
        <v>7.9373692806066111E-5</v>
      </c>
      <c r="IB106" s="208">
        <f t="shared" si="734"/>
        <v>8.5954405623126569E-5</v>
      </c>
      <c r="IC106" s="208">
        <f t="shared" si="734"/>
        <v>9.2996977115655831E-5</v>
      </c>
      <c r="ID106" s="208">
        <f t="shared" si="734"/>
        <v>1.005260591077178E-4</v>
      </c>
      <c r="IE106" s="208">
        <f t="shared" si="734"/>
        <v>1.0856694512729746E-4</v>
      </c>
      <c r="IF106" s="208">
        <f t="shared" si="734"/>
        <v>1.1714552771289759E-4</v>
      </c>
      <c r="IG106" s="208">
        <f t="shared" si="734"/>
        <v>1.2628824948549965E-4</v>
      </c>
      <c r="IH106" s="208">
        <f t="shared" si="734"/>
        <v>1.3602204776179614E-4</v>
      </c>
      <c r="II106" s="208">
        <f t="shared" si="734"/>
        <v>1.4637429250903298E-4</v>
      </c>
      <c r="IJ106" s="208">
        <f t="shared" si="734"/>
        <v>1.5737271746965541E-4</v>
      </c>
      <c r="IK106" s="208">
        <f t="shared" si="734"/>
        <v>1.6904534431525918E-4</v>
      </c>
      <c r="IL106" s="208">
        <f t="shared" si="734"/>
        <v>1.8142039972411504E-4</v>
      </c>
      <c r="IM106" s="208">
        <f t="shared" si="734"/>
        <v>1.9452622531474366E-4</v>
      </c>
      <c r="IN106" s="208">
        <f t="shared" si="734"/>
        <v>2.0839118040958651E-4</v>
      </c>
      <c r="IO106" s="208">
        <f t="shared" si="734"/>
        <v>2.2304353764767147E-4</v>
      </c>
      <c r="IP106" s="208">
        <f t="shared" si="734"/>
        <v>2.3851137151316263E-4</v>
      </c>
      <c r="IQ106" s="208">
        <f t="shared" si="734"/>
        <v>2.5482243989763983E-4</v>
      </c>
      <c r="IR106" s="208">
        <f t="shared" si="734"/>
        <v>2.7200405886766325E-4</v>
      </c>
      <c r="IS106" s="208">
        <f t="shared" si="734"/>
        <v>2.9008297086538629E-4</v>
      </c>
      <c r="IT106" s="208">
        <f t="shared" si="734"/>
        <v>3.090852066283884E-4</v>
      </c>
      <c r="IU106" s="208">
        <f t="shared" si="734"/>
        <v>3.2903594117517174E-4</v>
      </c>
      <c r="IV106" s="208">
        <f t="shared" si="734"/>
        <v>3.4995934426452764E-4</v>
      </c>
      <c r="IW106" s="208">
        <f t="shared" si="734"/>
        <v>3.7187842579981004E-4</v>
      </c>
      <c r="IX106" s="208">
        <f t="shared" si="734"/>
        <v>3.9481487671259847E-4</v>
      </c>
      <c r="IY106" s="208">
        <f t="shared" si="734"/>
        <v>4.1878890592381173E-4</v>
      </c>
      <c r="IZ106" s="208">
        <f t="shared" si="734"/>
        <v>4.4381907404350562E-4</v>
      </c>
      <c r="JA106" s="208">
        <f t="shared" si="734"/>
        <v>4.6992212453282877E-4</v>
      </c>
      <c r="JB106" s="208">
        <f t="shared" si="734"/>
        <v>4.9711281311230467E-4</v>
      </c>
      <c r="JC106" s="208">
        <f t="shared" si="734"/>
        <v>5.2540373625920532E-4</v>
      </c>
      <c r="JD106" s="208">
        <f t="shared" si="734"/>
        <v>5.5480515969260496E-4</v>
      </c>
      <c r="JE106" s="208">
        <f t="shared" si="734"/>
        <v>5.8532484779719532E-4</v>
      </c>
      <c r="JF106" s="208">
        <f t="shared" si="734"/>
        <v>6.1696789498540063E-4</v>
      </c>
      <c r="JG106" s="208">
        <f t="shared" si="734"/>
        <v>6.4973656004118524E-4</v>
      </c>
      <c r="JH106" s="208">
        <f t="shared" si="734"/>
        <v>6.8363010452751431E-4</v>
      </c>
      <c r="JI106" s="208">
        <f t="shared" si="734"/>
        <v>7.1864463637215728E-4</v>
      </c>
      <c r="JJ106" s="208">
        <f t="shared" si="734"/>
        <v>7.54772959772746E-4</v>
      </c>
      <c r="JK106" s="208">
        <f t="shared" si="734"/>
        <v>7.920044325812458E-4</v>
      </c>
      <c r="JL106" s="208">
        <f t="shared" si="734"/>
        <v>8.303248323396447E-4</v>
      </c>
      <c r="JM106" s="208">
        <f t="shared" si="734"/>
        <v>8.6971623214229658E-4</v>
      </c>
      <c r="JN106" s="208">
        <f t="shared" si="734"/>
        <v>9.1015688749549004E-4</v>
      </c>
      <c r="JO106" s="208">
        <f t="shared" si="734"/>
        <v>9.5162113533109349E-4</v>
      </c>
      <c r="JP106" s="208">
        <f t="shared" si="734"/>
        <v>9.9407930630823196E-4</v>
      </c>
      <c r="JQ106" s="208">
        <f t="shared" si="734"/>
        <v>1.0374976515045941E-3</v>
      </c>
      <c r="JR106" s="208">
        <f t="shared" si="734"/>
        <v>1.0818382845570527E-3</v>
      </c>
      <c r="JS106" s="208">
        <f t="shared" si="734"/>
        <v>1.1270591402596153E-3</v>
      </c>
      <c r="JT106" s="208">
        <f t="shared" si="734"/>
        <v>1.1731139505653789E-3</v>
      </c>
      <c r="JU106" s="208">
        <f t="shared" si="734"/>
        <v>1.2199522388681655E-3</v>
      </c>
      <c r="JV106" s="208">
        <f t="shared" si="734"/>
        <v>0</v>
      </c>
      <c r="JW106" s="208">
        <f t="shared" si="734"/>
        <v>0</v>
      </c>
      <c r="JX106" s="208">
        <f t="shared" si="734"/>
        <v>0</v>
      </c>
      <c r="JY106" s="208">
        <f t="shared" si="734"/>
        <v>0</v>
      </c>
      <c r="JZ106" s="208">
        <f t="shared" si="734"/>
        <v>0</v>
      </c>
      <c r="KA106" s="208">
        <f t="shared" si="734"/>
        <v>0</v>
      </c>
      <c r="KB106" s="208">
        <f t="shared" ref="KB106:MM106" si="735">IF(AND($D$112&gt;0,$D$113&gt;0),IF(OR(CI104&lt;$D$112,CI104=$D$112),KB104,0),"")</f>
        <v>0</v>
      </c>
      <c r="KC106" s="208">
        <f t="shared" si="735"/>
        <v>0</v>
      </c>
      <c r="KD106" s="208">
        <f t="shared" si="735"/>
        <v>0</v>
      </c>
      <c r="KE106" s="208">
        <f t="shared" si="735"/>
        <v>0</v>
      </c>
      <c r="KF106" s="208">
        <f t="shared" si="735"/>
        <v>0</v>
      </c>
      <c r="KG106" s="208">
        <f t="shared" si="735"/>
        <v>0</v>
      </c>
      <c r="KH106" s="208">
        <f t="shared" si="735"/>
        <v>0</v>
      </c>
      <c r="KI106" s="208">
        <f t="shared" si="735"/>
        <v>0</v>
      </c>
      <c r="KJ106" s="208">
        <f t="shared" si="735"/>
        <v>0</v>
      </c>
      <c r="KK106" s="208">
        <f t="shared" si="735"/>
        <v>0</v>
      </c>
      <c r="KL106" s="208">
        <f t="shared" si="735"/>
        <v>0</v>
      </c>
      <c r="KM106" s="208">
        <f t="shared" si="735"/>
        <v>0</v>
      </c>
      <c r="KN106" s="208">
        <f t="shared" si="735"/>
        <v>0</v>
      </c>
      <c r="KO106" s="208">
        <f t="shared" si="735"/>
        <v>0</v>
      </c>
      <c r="KP106" s="208">
        <f t="shared" si="735"/>
        <v>0</v>
      </c>
      <c r="KQ106" s="208">
        <f t="shared" si="735"/>
        <v>0</v>
      </c>
      <c r="KR106" s="208">
        <f t="shared" si="735"/>
        <v>0</v>
      </c>
      <c r="KS106" s="208">
        <f t="shared" si="735"/>
        <v>0</v>
      </c>
      <c r="KT106" s="208">
        <f t="shared" si="735"/>
        <v>0</v>
      </c>
      <c r="KU106" s="208">
        <f t="shared" si="735"/>
        <v>0</v>
      </c>
      <c r="KV106" s="208">
        <f t="shared" si="735"/>
        <v>0</v>
      </c>
      <c r="KW106" s="208">
        <f t="shared" si="735"/>
        <v>0</v>
      </c>
      <c r="KX106" s="208">
        <f t="shared" si="735"/>
        <v>0</v>
      </c>
      <c r="KY106" s="208">
        <f t="shared" si="735"/>
        <v>0</v>
      </c>
      <c r="KZ106" s="208">
        <f t="shared" si="735"/>
        <v>0</v>
      </c>
      <c r="LA106" s="208">
        <f t="shared" si="735"/>
        <v>0</v>
      </c>
      <c r="LB106" s="208">
        <f t="shared" si="735"/>
        <v>0</v>
      </c>
      <c r="LC106" s="208">
        <f t="shared" si="735"/>
        <v>0</v>
      </c>
      <c r="LD106" s="208">
        <f t="shared" si="735"/>
        <v>0</v>
      </c>
      <c r="LE106" s="208">
        <f t="shared" si="735"/>
        <v>0</v>
      </c>
      <c r="LF106" s="208">
        <f t="shared" si="735"/>
        <v>0</v>
      </c>
      <c r="LG106" s="208">
        <f t="shared" si="735"/>
        <v>0</v>
      </c>
      <c r="LH106" s="208">
        <f t="shared" si="735"/>
        <v>0</v>
      </c>
      <c r="LI106" s="208">
        <f t="shared" si="735"/>
        <v>0</v>
      </c>
      <c r="LJ106" s="208">
        <f t="shared" si="735"/>
        <v>0</v>
      </c>
      <c r="LK106" s="208">
        <f t="shared" si="735"/>
        <v>0</v>
      </c>
      <c r="LL106" s="208">
        <f t="shared" si="735"/>
        <v>0</v>
      </c>
      <c r="LM106" s="208">
        <f t="shared" si="735"/>
        <v>0</v>
      </c>
      <c r="LN106" s="208">
        <f t="shared" si="735"/>
        <v>0</v>
      </c>
      <c r="LO106" s="208">
        <f t="shared" si="735"/>
        <v>0</v>
      </c>
      <c r="LP106" s="208">
        <f t="shared" si="735"/>
        <v>0</v>
      </c>
      <c r="LQ106" s="208">
        <f t="shared" si="735"/>
        <v>0</v>
      </c>
      <c r="LR106" s="208">
        <f t="shared" si="735"/>
        <v>0</v>
      </c>
      <c r="LS106" s="208">
        <f t="shared" si="735"/>
        <v>0</v>
      </c>
      <c r="LT106" s="208">
        <f t="shared" si="735"/>
        <v>0</v>
      </c>
      <c r="LU106" s="208">
        <f t="shared" si="735"/>
        <v>0</v>
      </c>
      <c r="LV106" s="208">
        <f t="shared" si="735"/>
        <v>0</v>
      </c>
      <c r="LW106" s="208">
        <f t="shared" si="735"/>
        <v>0</v>
      </c>
      <c r="LX106" s="208">
        <f t="shared" si="735"/>
        <v>0</v>
      </c>
      <c r="LY106" s="208">
        <f t="shared" si="735"/>
        <v>0</v>
      </c>
      <c r="LZ106" s="208">
        <f t="shared" si="735"/>
        <v>0</v>
      </c>
      <c r="MA106" s="208">
        <f t="shared" si="735"/>
        <v>0</v>
      </c>
      <c r="MB106" s="208">
        <f t="shared" si="735"/>
        <v>0</v>
      </c>
      <c r="MC106" s="208">
        <f t="shared" si="735"/>
        <v>0</v>
      </c>
      <c r="MD106" s="208">
        <f t="shared" si="735"/>
        <v>0</v>
      </c>
      <c r="ME106" s="208">
        <f t="shared" si="735"/>
        <v>0</v>
      </c>
      <c r="MF106" s="208">
        <f t="shared" si="735"/>
        <v>0</v>
      </c>
      <c r="MG106" s="208">
        <f t="shared" si="735"/>
        <v>0</v>
      </c>
      <c r="MH106" s="208">
        <f t="shared" si="735"/>
        <v>0</v>
      </c>
      <c r="MI106" s="208">
        <f t="shared" si="735"/>
        <v>0</v>
      </c>
      <c r="MJ106" s="208">
        <f t="shared" si="735"/>
        <v>0</v>
      </c>
      <c r="MK106" s="208">
        <f t="shared" si="735"/>
        <v>0</v>
      </c>
      <c r="ML106" s="208">
        <f t="shared" si="735"/>
        <v>0</v>
      </c>
      <c r="MM106" s="208">
        <f t="shared" si="735"/>
        <v>0</v>
      </c>
      <c r="MN106" s="208">
        <f t="shared" ref="MN106:OY106" si="736">IF(AND($D$112&gt;0,$D$113&gt;0),IF(OR(EU104&lt;$D$112,EU104=$D$112),MN104,0),"")</f>
        <v>0</v>
      </c>
      <c r="MO106" s="208">
        <f t="shared" si="736"/>
        <v>0</v>
      </c>
      <c r="MP106" s="208">
        <f t="shared" si="736"/>
        <v>0</v>
      </c>
      <c r="MQ106" s="208">
        <f t="shared" si="736"/>
        <v>0</v>
      </c>
      <c r="MR106" s="208">
        <f t="shared" si="736"/>
        <v>0</v>
      </c>
      <c r="MS106" s="208">
        <f t="shared" si="736"/>
        <v>0</v>
      </c>
      <c r="MT106" s="208">
        <f t="shared" si="736"/>
        <v>0</v>
      </c>
      <c r="MU106" s="208">
        <f t="shared" si="736"/>
        <v>0</v>
      </c>
      <c r="MV106" s="208">
        <f t="shared" si="736"/>
        <v>0</v>
      </c>
      <c r="MW106" s="208">
        <f t="shared" si="736"/>
        <v>0</v>
      </c>
      <c r="MX106" s="208">
        <f t="shared" si="736"/>
        <v>0</v>
      </c>
      <c r="MY106" s="208">
        <f t="shared" si="736"/>
        <v>0</v>
      </c>
      <c r="MZ106" s="208">
        <f t="shared" si="736"/>
        <v>0</v>
      </c>
      <c r="NA106" s="208">
        <f t="shared" si="736"/>
        <v>0</v>
      </c>
      <c r="NB106" s="208">
        <f t="shared" si="736"/>
        <v>0</v>
      </c>
      <c r="NC106" s="208">
        <f t="shared" si="736"/>
        <v>0</v>
      </c>
      <c r="ND106" s="208">
        <f t="shared" si="736"/>
        <v>0</v>
      </c>
      <c r="NE106" s="208">
        <f t="shared" si="736"/>
        <v>0</v>
      </c>
      <c r="NF106" s="208">
        <f t="shared" si="736"/>
        <v>0</v>
      </c>
      <c r="NG106" s="208">
        <f t="shared" si="736"/>
        <v>0</v>
      </c>
      <c r="NH106" s="208">
        <f t="shared" si="736"/>
        <v>0</v>
      </c>
      <c r="NI106" s="208">
        <f t="shared" si="736"/>
        <v>0</v>
      </c>
      <c r="NJ106" s="208">
        <f t="shared" si="736"/>
        <v>0</v>
      </c>
      <c r="NK106" s="208">
        <f t="shared" si="736"/>
        <v>0</v>
      </c>
      <c r="NL106" s="208">
        <f t="shared" si="736"/>
        <v>0</v>
      </c>
      <c r="NM106" s="208">
        <f t="shared" si="736"/>
        <v>0</v>
      </c>
      <c r="NN106" s="208">
        <f t="shared" si="736"/>
        <v>0</v>
      </c>
      <c r="NO106" s="208">
        <f t="shared" si="736"/>
        <v>0</v>
      </c>
      <c r="NP106" s="208">
        <f t="shared" si="736"/>
        <v>0</v>
      </c>
      <c r="NQ106" s="208">
        <f t="shared" si="736"/>
        <v>0</v>
      </c>
      <c r="NR106" s="208">
        <f t="shared" si="736"/>
        <v>0</v>
      </c>
      <c r="NS106" s="208">
        <f t="shared" si="736"/>
        <v>0</v>
      </c>
      <c r="NT106" s="208">
        <f t="shared" si="736"/>
        <v>0</v>
      </c>
      <c r="NU106" s="208">
        <f t="shared" si="736"/>
        <v>0</v>
      </c>
      <c r="NV106" s="208">
        <f t="shared" si="736"/>
        <v>0</v>
      </c>
      <c r="NW106" s="208">
        <f t="shared" si="736"/>
        <v>0</v>
      </c>
      <c r="NX106" s="208">
        <f t="shared" si="736"/>
        <v>0</v>
      </c>
      <c r="NY106" s="208">
        <f t="shared" si="736"/>
        <v>0</v>
      </c>
      <c r="NZ106" s="208">
        <f t="shared" si="736"/>
        <v>0</v>
      </c>
      <c r="OA106" s="208">
        <f t="shared" si="736"/>
        <v>0</v>
      </c>
      <c r="OB106" s="208">
        <f t="shared" si="736"/>
        <v>0</v>
      </c>
      <c r="OC106" s="208">
        <f t="shared" si="736"/>
        <v>0</v>
      </c>
      <c r="OD106" s="208">
        <f t="shared" si="736"/>
        <v>0</v>
      </c>
      <c r="OE106" s="208">
        <f t="shared" si="736"/>
        <v>0</v>
      </c>
      <c r="OF106" s="208">
        <f t="shared" si="736"/>
        <v>0</v>
      </c>
      <c r="OG106" s="208">
        <f t="shared" si="736"/>
        <v>0</v>
      </c>
      <c r="OH106" s="208">
        <f t="shared" si="736"/>
        <v>0</v>
      </c>
      <c r="OI106" s="208">
        <f t="shared" si="736"/>
        <v>0</v>
      </c>
      <c r="OJ106" s="208">
        <f t="shared" si="736"/>
        <v>0</v>
      </c>
      <c r="OK106" s="208">
        <f t="shared" si="736"/>
        <v>0</v>
      </c>
      <c r="OL106" s="208">
        <f t="shared" si="736"/>
        <v>0</v>
      </c>
      <c r="OM106" s="208">
        <f t="shared" si="736"/>
        <v>0</v>
      </c>
      <c r="ON106" s="208">
        <f t="shared" si="736"/>
        <v>0</v>
      </c>
      <c r="OO106" s="208">
        <f t="shared" si="736"/>
        <v>0</v>
      </c>
      <c r="OP106" s="208">
        <f t="shared" si="736"/>
        <v>0</v>
      </c>
      <c r="OQ106" s="208">
        <f t="shared" si="736"/>
        <v>0</v>
      </c>
      <c r="OR106" s="208">
        <f t="shared" si="736"/>
        <v>0</v>
      </c>
      <c r="OS106" s="208">
        <f t="shared" si="736"/>
        <v>0</v>
      </c>
      <c r="OT106" s="208">
        <f t="shared" si="736"/>
        <v>0</v>
      </c>
      <c r="OU106" s="208">
        <f t="shared" si="736"/>
        <v>0</v>
      </c>
      <c r="OV106" s="208">
        <f t="shared" si="736"/>
        <v>0</v>
      </c>
      <c r="OW106" s="208">
        <f t="shared" si="736"/>
        <v>0</v>
      </c>
      <c r="OX106" s="208">
        <f t="shared" si="736"/>
        <v>0</v>
      </c>
      <c r="OY106" s="208">
        <f t="shared" si="736"/>
        <v>0</v>
      </c>
      <c r="OZ106" s="208">
        <f t="shared" ref="OZ106:PH106" si="737">IF(AND($D$112&gt;0,$D$113&gt;0),IF(OR(HG104&lt;$D$112,HG104=$D$112),OZ104,0),"")</f>
        <v>0</v>
      </c>
      <c r="PA106" s="208">
        <f t="shared" si="737"/>
        <v>0</v>
      </c>
      <c r="PB106" s="208">
        <f t="shared" si="737"/>
        <v>0</v>
      </c>
      <c r="PC106" s="208">
        <f t="shared" si="737"/>
        <v>0</v>
      </c>
      <c r="PD106" s="208">
        <f t="shared" si="737"/>
        <v>0</v>
      </c>
      <c r="PE106" s="208">
        <f t="shared" si="737"/>
        <v>0</v>
      </c>
      <c r="PF106" s="208">
        <f t="shared" si="737"/>
        <v>0</v>
      </c>
      <c r="PG106" s="208">
        <f t="shared" si="737"/>
        <v>0</v>
      </c>
      <c r="PH106" s="208">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A107" si="738">IF(AND($D$112&gt;0,$D$113&gt;0),IF(AND(X104&gt;$D$112,OR(X104&lt;$D$113,X104=$D$113)),HQ104,0),"")</f>
        <v>0</v>
      </c>
      <c r="HR107" s="208">
        <f t="shared" si="738"/>
        <v>0</v>
      </c>
      <c r="HS107" s="208">
        <f t="shared" si="738"/>
        <v>0</v>
      </c>
      <c r="HT107" s="208">
        <f t="shared" si="738"/>
        <v>0</v>
      </c>
      <c r="HU107" s="208">
        <f t="shared" si="738"/>
        <v>0</v>
      </c>
      <c r="HV107" s="208">
        <f t="shared" si="738"/>
        <v>0</v>
      </c>
      <c r="HW107" s="208">
        <f t="shared" si="738"/>
        <v>0</v>
      </c>
      <c r="HX107" s="208">
        <f t="shared" si="738"/>
        <v>0</v>
      </c>
      <c r="HY107" s="208">
        <f t="shared" si="738"/>
        <v>0</v>
      </c>
      <c r="HZ107" s="208">
        <f t="shared" si="738"/>
        <v>0</v>
      </c>
      <c r="IA107" s="208">
        <f t="shared" si="738"/>
        <v>0</v>
      </c>
      <c r="IB107" s="208">
        <f t="shared" si="738"/>
        <v>0</v>
      </c>
      <c r="IC107" s="208">
        <f t="shared" si="738"/>
        <v>0</v>
      </c>
      <c r="ID107" s="208">
        <f t="shared" si="738"/>
        <v>0</v>
      </c>
      <c r="IE107" s="208">
        <f t="shared" si="738"/>
        <v>0</v>
      </c>
      <c r="IF107" s="208">
        <f t="shared" si="738"/>
        <v>0</v>
      </c>
      <c r="IG107" s="208">
        <f t="shared" si="738"/>
        <v>0</v>
      </c>
      <c r="IH107" s="208">
        <f t="shared" si="738"/>
        <v>0</v>
      </c>
      <c r="II107" s="208">
        <f t="shared" si="738"/>
        <v>0</v>
      </c>
      <c r="IJ107" s="208">
        <f t="shared" si="738"/>
        <v>0</v>
      </c>
      <c r="IK107" s="208">
        <f t="shared" si="738"/>
        <v>0</v>
      </c>
      <c r="IL107" s="208">
        <f t="shared" si="738"/>
        <v>0</v>
      </c>
      <c r="IM107" s="208">
        <f t="shared" si="738"/>
        <v>0</v>
      </c>
      <c r="IN107" s="208">
        <f t="shared" si="738"/>
        <v>0</v>
      </c>
      <c r="IO107" s="208">
        <f t="shared" si="738"/>
        <v>0</v>
      </c>
      <c r="IP107" s="208">
        <f t="shared" si="738"/>
        <v>0</v>
      </c>
      <c r="IQ107" s="208">
        <f t="shared" si="738"/>
        <v>0</v>
      </c>
      <c r="IR107" s="208">
        <f t="shared" si="738"/>
        <v>0</v>
      </c>
      <c r="IS107" s="208">
        <f t="shared" si="738"/>
        <v>0</v>
      </c>
      <c r="IT107" s="208">
        <f t="shared" si="738"/>
        <v>0</v>
      </c>
      <c r="IU107" s="208">
        <f t="shared" si="738"/>
        <v>0</v>
      </c>
      <c r="IV107" s="208">
        <f t="shared" si="738"/>
        <v>0</v>
      </c>
      <c r="IW107" s="208">
        <f t="shared" si="738"/>
        <v>0</v>
      </c>
      <c r="IX107" s="208">
        <f t="shared" si="738"/>
        <v>0</v>
      </c>
      <c r="IY107" s="208">
        <f t="shared" si="738"/>
        <v>0</v>
      </c>
      <c r="IZ107" s="208">
        <f t="shared" si="738"/>
        <v>0</v>
      </c>
      <c r="JA107" s="208">
        <f t="shared" si="738"/>
        <v>0</v>
      </c>
      <c r="JB107" s="208">
        <f t="shared" si="738"/>
        <v>0</v>
      </c>
      <c r="JC107" s="208">
        <f t="shared" si="738"/>
        <v>0</v>
      </c>
      <c r="JD107" s="208">
        <f t="shared" si="738"/>
        <v>0</v>
      </c>
      <c r="JE107" s="208">
        <f t="shared" si="738"/>
        <v>0</v>
      </c>
      <c r="JF107" s="208">
        <f t="shared" si="738"/>
        <v>0</v>
      </c>
      <c r="JG107" s="208">
        <f t="shared" si="738"/>
        <v>0</v>
      </c>
      <c r="JH107" s="208">
        <f t="shared" si="738"/>
        <v>0</v>
      </c>
      <c r="JI107" s="208">
        <f t="shared" si="738"/>
        <v>0</v>
      </c>
      <c r="JJ107" s="208">
        <f t="shared" si="738"/>
        <v>0</v>
      </c>
      <c r="JK107" s="208">
        <f t="shared" si="738"/>
        <v>0</v>
      </c>
      <c r="JL107" s="208">
        <f t="shared" si="738"/>
        <v>0</v>
      </c>
      <c r="JM107" s="208">
        <f t="shared" si="738"/>
        <v>0</v>
      </c>
      <c r="JN107" s="208">
        <f t="shared" si="738"/>
        <v>0</v>
      </c>
      <c r="JO107" s="208">
        <f t="shared" si="738"/>
        <v>0</v>
      </c>
      <c r="JP107" s="208">
        <f t="shared" si="738"/>
        <v>0</v>
      </c>
      <c r="JQ107" s="208">
        <f t="shared" si="738"/>
        <v>0</v>
      </c>
      <c r="JR107" s="208">
        <f t="shared" si="738"/>
        <v>0</v>
      </c>
      <c r="JS107" s="208">
        <f t="shared" si="738"/>
        <v>0</v>
      </c>
      <c r="JT107" s="208">
        <f t="shared" si="738"/>
        <v>0</v>
      </c>
      <c r="JU107" s="208">
        <f t="shared" si="738"/>
        <v>0</v>
      </c>
      <c r="JV107" s="208">
        <f t="shared" si="738"/>
        <v>1.2675193333590755E-3</v>
      </c>
      <c r="JW107" s="208">
        <f t="shared" si="738"/>
        <v>1.3157564001635255E-3</v>
      </c>
      <c r="JX107" s="208">
        <f t="shared" si="738"/>
        <v>1.3646004968658827E-3</v>
      </c>
      <c r="JY107" s="208">
        <f t="shared" si="738"/>
        <v>1.4139846469219E-3</v>
      </c>
      <c r="JZ107" s="208">
        <f t="shared" si="738"/>
        <v>1.4638379353444913E-3</v>
      </c>
      <c r="KA107" s="208">
        <f t="shared" si="738"/>
        <v>1.5140856259264809E-3</v>
      </c>
      <c r="KB107" s="208">
        <f t="shared" ref="KB107:MM107" si="739">IF(AND($D$112&gt;0,$D$113&gt;0),IF(AND(CI104&gt;$D$112,OR(CI104&lt;$D$113,CI104=$D$113)),KB104,0),"")</f>
        <v>1.564649300135619E-3</v>
      </c>
      <c r="KC107" s="208">
        <f t="shared" si="739"/>
        <v>1.6154470176832031E-3</v>
      </c>
      <c r="KD107" s="208">
        <f t="shared" si="739"/>
        <v>1.6663934986289135E-3</v>
      </c>
      <c r="KE107" s="208">
        <f t="shared" si="739"/>
        <v>1.7174003267420518E-3</v>
      </c>
      <c r="KF107" s="208">
        <f t="shared" si="739"/>
        <v>1.7683761736941674E-3</v>
      </c>
      <c r="KG107" s="208">
        <f t="shared" si="739"/>
        <v>1.8192270435113259E-3</v>
      </c>
      <c r="KH107" s="208">
        <f t="shared" si="739"/>
        <v>1.8698565365670261E-3</v>
      </c>
      <c r="KI107" s="208">
        <f t="shared" si="739"/>
        <v>1.9201661322503147E-3</v>
      </c>
      <c r="KJ107" s="208">
        <f t="shared" si="739"/>
        <v>1.9700554892991369E-3</v>
      </c>
      <c r="KK107" s="208">
        <f t="shared" si="739"/>
        <v>2.0194227626476749E-3</v>
      </c>
      <c r="KL107" s="208">
        <f t="shared" si="739"/>
        <v>2.0681649354996005E-3</v>
      </c>
      <c r="KM107" s="208">
        <f t="shared" si="739"/>
        <v>2.1161781652080432E-3</v>
      </c>
      <c r="KN107" s="208">
        <f t="shared" si="739"/>
        <v>2.1633581414188963E-3</v>
      </c>
      <c r="KO107" s="208">
        <f t="shared" si="739"/>
        <v>2.2096004548180165E-3</v>
      </c>
      <c r="KP107" s="208">
        <f t="shared" si="739"/>
        <v>2.2548009747160895E-3</v>
      </c>
      <c r="KQ107" s="208">
        <f t="shared" si="739"/>
        <v>2.2988562336085268E-3</v>
      </c>
      <c r="KR107" s="208">
        <f t="shared" si="739"/>
        <v>2.3416638167627303E-3</v>
      </c>
      <c r="KS107" s="208">
        <f t="shared" si="739"/>
        <v>2.3831227548123833E-3</v>
      </c>
      <c r="KT107" s="208">
        <f t="shared" si="739"/>
        <v>2.4231339172789395E-3</v>
      </c>
      <c r="KU107" s="208">
        <f t="shared" si="739"/>
        <v>2.4616004048949223E-3</v>
      </c>
      <c r="KV107" s="208">
        <f t="shared" si="739"/>
        <v>2.4984279385726728E-3</v>
      </c>
      <c r="KW107" s="208">
        <f t="shared" si="739"/>
        <v>2.533525242846319E-3</v>
      </c>
      <c r="KX107" s="208">
        <f t="shared" si="739"/>
        <v>2.5668044216143192E-3</v>
      </c>
      <c r="KY107" s="208">
        <f t="shared" si="739"/>
        <v>2.5981813240252972E-3</v>
      </c>
      <c r="KZ107" s="208">
        <f t="shared" si="739"/>
        <v>2.6275758983810844E-3</v>
      </c>
      <c r="LA107" s="208">
        <f t="shared" si="739"/>
        <v>2.6549125319779159E-3</v>
      </c>
      <c r="LB107" s="208">
        <f t="shared" si="739"/>
        <v>2.6801203748694313E-3</v>
      </c>
      <c r="LC107" s="208">
        <f t="shared" si="739"/>
        <v>2.7031336456131952E-3</v>
      </c>
      <c r="LD107" s="208">
        <f t="shared" si="739"/>
        <v>2.7238919171553868E-3</v>
      </c>
      <c r="LE107" s="208">
        <f t="shared" si="739"/>
        <v>2.7423403811155916E-3</v>
      </c>
      <c r="LF107" s="208">
        <f t="shared" si="739"/>
        <v>2.758430088854443E-3</v>
      </c>
      <c r="LG107" s="208">
        <f t="shared" si="739"/>
        <v>2.7721181678404261E-3</v>
      </c>
      <c r="LH107" s="208">
        <f t="shared" si="739"/>
        <v>2.7833680119774286E-3</v>
      </c>
      <c r="LI107" s="208">
        <f t="shared" si="739"/>
        <v>2.7921494447105642E-3</v>
      </c>
      <c r="LJ107" s="208">
        <f t="shared" si="739"/>
        <v>2.7984388538931466E-3</v>
      </c>
      <c r="LK107" s="208">
        <f t="shared" si="739"/>
        <v>2.802219297571228E-3</v>
      </c>
      <c r="LL107" s="208">
        <f t="shared" si="739"/>
        <v>2.8034805800224005E-3</v>
      </c>
      <c r="LM107" s="208">
        <f t="shared" si="739"/>
        <v>2.8022192975712236E-3</v>
      </c>
      <c r="LN107" s="208">
        <f t="shared" si="739"/>
        <v>2.7984388538931371E-3</v>
      </c>
      <c r="LO107" s="208">
        <f t="shared" si="739"/>
        <v>2.7921494447105499E-3</v>
      </c>
      <c r="LP107" s="208">
        <f t="shared" si="739"/>
        <v>2.7833680119774096E-3</v>
      </c>
      <c r="LQ107" s="208">
        <f t="shared" si="739"/>
        <v>2.7721181678404018E-3</v>
      </c>
      <c r="LR107" s="208">
        <f t="shared" si="739"/>
        <v>2.7584300888544144E-3</v>
      </c>
      <c r="LS107" s="208">
        <f t="shared" si="739"/>
        <v>2.7423403811155582E-3</v>
      </c>
      <c r="LT107" s="208">
        <f t="shared" si="739"/>
        <v>2.723891917155349E-3</v>
      </c>
      <c r="LU107" s="208">
        <f t="shared" si="739"/>
        <v>2.7031336456131531E-3</v>
      </c>
      <c r="LV107" s="208">
        <f t="shared" si="739"/>
        <v>2.6801203748693853E-3</v>
      </c>
      <c r="LW107" s="208">
        <f t="shared" si="739"/>
        <v>2.6549125319778651E-3</v>
      </c>
      <c r="LX107" s="208">
        <f t="shared" si="739"/>
        <v>2.6275758983810298E-3</v>
      </c>
      <c r="LY107" s="208">
        <f t="shared" si="739"/>
        <v>2.5981813240252391E-3</v>
      </c>
      <c r="LZ107" s="208">
        <f t="shared" si="739"/>
        <v>2.5668044216142572E-3</v>
      </c>
      <c r="MA107" s="208">
        <f t="shared" si="739"/>
        <v>2.533525242846254E-3</v>
      </c>
      <c r="MB107" s="208">
        <f t="shared" si="739"/>
        <v>2.4984279385726034E-3</v>
      </c>
      <c r="MC107" s="208">
        <f t="shared" si="739"/>
        <v>2.4616004048948498E-3</v>
      </c>
      <c r="MD107" s="208">
        <f t="shared" si="739"/>
        <v>2.4231339172788645E-3</v>
      </c>
      <c r="ME107" s="208">
        <f t="shared" si="739"/>
        <v>2.3831227548123052E-3</v>
      </c>
      <c r="MF107" s="208">
        <f t="shared" si="739"/>
        <v>2.3416638167626496E-3</v>
      </c>
      <c r="MG107" s="208">
        <f t="shared" si="739"/>
        <v>2.2988562336084435E-3</v>
      </c>
      <c r="MH107" s="208">
        <f t="shared" si="739"/>
        <v>2.254800974716004E-3</v>
      </c>
      <c r="MI107" s="208">
        <f t="shared" si="739"/>
        <v>2.2096004548179289E-3</v>
      </c>
      <c r="MJ107" s="208">
        <f t="shared" si="739"/>
        <v>2.163358141418807E-3</v>
      </c>
      <c r="MK107" s="208">
        <f t="shared" si="739"/>
        <v>2.1161781652079513E-3</v>
      </c>
      <c r="ML107" s="208">
        <f t="shared" si="739"/>
        <v>2.0681649354995072E-3</v>
      </c>
      <c r="MM107" s="208">
        <f t="shared" si="739"/>
        <v>2.0194227626475808E-3</v>
      </c>
      <c r="MN107" s="208">
        <f t="shared" ref="MN107:OY107" si="740">IF(AND($D$112&gt;0,$D$113&gt;0),IF(AND(EU104&gt;$D$112,OR(EU104&lt;$D$113,EU104=$D$113)),MN104,0),"")</f>
        <v>1.9700554892990419E-3</v>
      </c>
      <c r="MO107" s="208">
        <f t="shared" si="740"/>
        <v>1.9201661322502186E-3</v>
      </c>
      <c r="MP107" s="208">
        <f t="shared" si="740"/>
        <v>1.8698565365669292E-3</v>
      </c>
      <c r="MQ107" s="208">
        <f t="shared" si="740"/>
        <v>1.8192270435112283E-3</v>
      </c>
      <c r="MR107" s="208">
        <f t="shared" si="740"/>
        <v>1.7683761736940699E-3</v>
      </c>
      <c r="MS107" s="208">
        <f t="shared" si="740"/>
        <v>1.7174003267419542E-3</v>
      </c>
      <c r="MT107" s="208">
        <f t="shared" si="740"/>
        <v>1.6663934986288159E-3</v>
      </c>
      <c r="MU107" s="208">
        <f t="shared" si="740"/>
        <v>1.6154470176831055E-3</v>
      </c>
      <c r="MV107" s="208">
        <f t="shared" si="740"/>
        <v>1.5646493001355221E-3</v>
      </c>
      <c r="MW107" s="208">
        <f t="shared" si="740"/>
        <v>1.5140856259263842E-3</v>
      </c>
      <c r="MX107" s="208">
        <f t="shared" si="740"/>
        <v>1.4638379353443954E-3</v>
      </c>
      <c r="MY107" s="208">
        <f t="shared" si="740"/>
        <v>1.4139846469218048E-3</v>
      </c>
      <c r="MZ107" s="208">
        <f t="shared" si="740"/>
        <v>1.3646004968657886E-3</v>
      </c>
      <c r="NA107" s="208">
        <f t="shared" si="740"/>
        <v>1.3157564001634327E-3</v>
      </c>
      <c r="NB107" s="208">
        <f t="shared" si="740"/>
        <v>1.2675193333589834E-3</v>
      </c>
      <c r="NC107" s="208">
        <f t="shared" si="740"/>
        <v>0</v>
      </c>
      <c r="ND107" s="208">
        <f t="shared" si="740"/>
        <v>0</v>
      </c>
      <c r="NE107" s="208">
        <f t="shared" si="740"/>
        <v>0</v>
      </c>
      <c r="NF107" s="208">
        <f t="shared" si="740"/>
        <v>0</v>
      </c>
      <c r="NG107" s="208">
        <f t="shared" si="740"/>
        <v>0</v>
      </c>
      <c r="NH107" s="208">
        <f t="shared" si="740"/>
        <v>0</v>
      </c>
      <c r="NI107" s="208">
        <f t="shared" si="740"/>
        <v>0</v>
      </c>
      <c r="NJ107" s="208">
        <f t="shared" si="740"/>
        <v>0</v>
      </c>
      <c r="NK107" s="208">
        <f t="shared" si="740"/>
        <v>0</v>
      </c>
      <c r="NL107" s="208">
        <f t="shared" si="740"/>
        <v>0</v>
      </c>
      <c r="NM107" s="208">
        <f t="shared" si="740"/>
        <v>0</v>
      </c>
      <c r="NN107" s="208">
        <f t="shared" si="740"/>
        <v>0</v>
      </c>
      <c r="NO107" s="208">
        <f t="shared" si="740"/>
        <v>0</v>
      </c>
      <c r="NP107" s="208">
        <f t="shared" si="740"/>
        <v>0</v>
      </c>
      <c r="NQ107" s="208">
        <f t="shared" si="740"/>
        <v>0</v>
      </c>
      <c r="NR107" s="208">
        <f t="shared" si="740"/>
        <v>0</v>
      </c>
      <c r="NS107" s="208">
        <f t="shared" si="740"/>
        <v>0</v>
      </c>
      <c r="NT107" s="208">
        <f t="shared" si="740"/>
        <v>0</v>
      </c>
      <c r="NU107" s="208">
        <f t="shared" si="740"/>
        <v>0</v>
      </c>
      <c r="NV107" s="208">
        <f t="shared" si="740"/>
        <v>0</v>
      </c>
      <c r="NW107" s="208">
        <f t="shared" si="740"/>
        <v>0</v>
      </c>
      <c r="NX107" s="208">
        <f t="shared" si="740"/>
        <v>0</v>
      </c>
      <c r="NY107" s="208">
        <f t="shared" si="740"/>
        <v>0</v>
      </c>
      <c r="NZ107" s="208">
        <f t="shared" si="740"/>
        <v>0</v>
      </c>
      <c r="OA107" s="208">
        <f t="shared" si="740"/>
        <v>0</v>
      </c>
      <c r="OB107" s="208">
        <f t="shared" si="740"/>
        <v>0</v>
      </c>
      <c r="OC107" s="208">
        <f t="shared" si="740"/>
        <v>0</v>
      </c>
      <c r="OD107" s="208">
        <f t="shared" si="740"/>
        <v>0</v>
      </c>
      <c r="OE107" s="208">
        <f t="shared" si="740"/>
        <v>0</v>
      </c>
      <c r="OF107" s="208">
        <f t="shared" si="740"/>
        <v>0</v>
      </c>
      <c r="OG107" s="208">
        <f t="shared" si="740"/>
        <v>0</v>
      </c>
      <c r="OH107" s="208">
        <f t="shared" si="740"/>
        <v>0</v>
      </c>
      <c r="OI107" s="208">
        <f t="shared" si="740"/>
        <v>0</v>
      </c>
      <c r="OJ107" s="208">
        <f t="shared" si="740"/>
        <v>0</v>
      </c>
      <c r="OK107" s="208">
        <f t="shared" si="740"/>
        <v>0</v>
      </c>
      <c r="OL107" s="208">
        <f t="shared" si="740"/>
        <v>0</v>
      </c>
      <c r="OM107" s="208">
        <f t="shared" si="740"/>
        <v>0</v>
      </c>
      <c r="ON107" s="208">
        <f t="shared" si="740"/>
        <v>0</v>
      </c>
      <c r="OO107" s="208">
        <f t="shared" si="740"/>
        <v>0</v>
      </c>
      <c r="OP107" s="208">
        <f t="shared" si="740"/>
        <v>0</v>
      </c>
      <c r="OQ107" s="208">
        <f t="shared" si="740"/>
        <v>0</v>
      </c>
      <c r="OR107" s="208">
        <f t="shared" si="740"/>
        <v>0</v>
      </c>
      <c r="OS107" s="208">
        <f t="shared" si="740"/>
        <v>0</v>
      </c>
      <c r="OT107" s="208">
        <f t="shared" si="740"/>
        <v>0</v>
      </c>
      <c r="OU107" s="208">
        <f t="shared" si="740"/>
        <v>0</v>
      </c>
      <c r="OV107" s="208">
        <f t="shared" si="740"/>
        <v>0</v>
      </c>
      <c r="OW107" s="208">
        <f t="shared" si="740"/>
        <v>0</v>
      </c>
      <c r="OX107" s="208">
        <f t="shared" si="740"/>
        <v>0</v>
      </c>
      <c r="OY107" s="208">
        <f t="shared" si="740"/>
        <v>0</v>
      </c>
      <c r="OZ107" s="208">
        <f t="shared" ref="OZ107:PH107" si="741">IF(AND($D$112&gt;0,$D$113&gt;0),IF(AND(HG104&gt;$D$112,OR(HG104&lt;$D$113,HG104=$D$113)),OZ104,0),"")</f>
        <v>0</v>
      </c>
      <c r="PA107" s="208">
        <f t="shared" si="741"/>
        <v>0</v>
      </c>
      <c r="PB107" s="208">
        <f t="shared" si="741"/>
        <v>0</v>
      </c>
      <c r="PC107" s="208">
        <f t="shared" si="741"/>
        <v>0</v>
      </c>
      <c r="PD107" s="208">
        <f t="shared" si="741"/>
        <v>0</v>
      </c>
      <c r="PE107" s="208">
        <f t="shared" si="741"/>
        <v>0</v>
      </c>
      <c r="PF107" s="208">
        <f t="shared" si="741"/>
        <v>0</v>
      </c>
      <c r="PG107" s="208">
        <f t="shared" si="741"/>
        <v>0</v>
      </c>
      <c r="PH107" s="208">
        <f t="shared" si="741"/>
        <v>0</v>
      </c>
    </row>
    <row r="108" spans="1:424" ht="16" x14ac:dyDescent="0.8">
      <c r="A108" s="5"/>
      <c r="B108" s="5"/>
      <c r="C108" s="33" t="str">
        <f>IF(VLOOKUP(VLookups!$A$81,VLookups!$A$75:$B$77,2,FALSE),"With a confidence interval of","With a credible interval of")</f>
        <v>With a confidence interval of</v>
      </c>
      <c r="D108" s="98">
        <v>0.8</v>
      </c>
      <c r="E108" s="321"/>
      <c r="F108" s="39"/>
      <c r="G108" s="5"/>
      <c r="H108" s="5"/>
      <c r="I108" s="5"/>
      <c r="J108" s="5"/>
      <c r="K108" s="5"/>
      <c r="L108" s="5"/>
      <c r="M108" s="5"/>
      <c r="N108" s="5"/>
      <c r="O108" s="5"/>
      <c r="P108" s="5"/>
      <c r="Q108" s="5"/>
      <c r="R108" s="5"/>
      <c r="S108" s="5"/>
      <c r="T108" s="5"/>
      <c r="U108" s="5"/>
      <c r="HP108" s="208">
        <f>IF(AND($D$112&gt;0,$D$113&gt;0),IF(AND(W104&gt;$D$113),HP104,0),"")</f>
        <v>0</v>
      </c>
      <c r="HQ108" s="208">
        <f t="shared" ref="HQ108:KA108" si="742">IF(AND($D$112&gt;0,$D$113&gt;0),IF(AND(X104&gt;$D$113),HQ104,0),"")</f>
        <v>0</v>
      </c>
      <c r="HR108" s="208">
        <f t="shared" si="742"/>
        <v>0</v>
      </c>
      <c r="HS108" s="208">
        <f t="shared" si="742"/>
        <v>0</v>
      </c>
      <c r="HT108" s="208">
        <f t="shared" si="742"/>
        <v>0</v>
      </c>
      <c r="HU108" s="208">
        <f t="shared" si="742"/>
        <v>0</v>
      </c>
      <c r="HV108" s="208">
        <f t="shared" si="742"/>
        <v>0</v>
      </c>
      <c r="HW108" s="208">
        <f t="shared" si="742"/>
        <v>0</v>
      </c>
      <c r="HX108" s="208">
        <f t="shared" si="742"/>
        <v>0</v>
      </c>
      <c r="HY108" s="208">
        <f t="shared" si="742"/>
        <v>0</v>
      </c>
      <c r="HZ108" s="208">
        <f t="shared" si="742"/>
        <v>0</v>
      </c>
      <c r="IA108" s="208">
        <f t="shared" si="742"/>
        <v>0</v>
      </c>
      <c r="IB108" s="208">
        <f t="shared" si="742"/>
        <v>0</v>
      </c>
      <c r="IC108" s="208">
        <f t="shared" si="742"/>
        <v>0</v>
      </c>
      <c r="ID108" s="208">
        <f t="shared" si="742"/>
        <v>0</v>
      </c>
      <c r="IE108" s="208">
        <f t="shared" si="742"/>
        <v>0</v>
      </c>
      <c r="IF108" s="208">
        <f t="shared" si="742"/>
        <v>0</v>
      </c>
      <c r="IG108" s="208">
        <f t="shared" si="742"/>
        <v>0</v>
      </c>
      <c r="IH108" s="208">
        <f t="shared" si="742"/>
        <v>0</v>
      </c>
      <c r="II108" s="208">
        <f t="shared" si="742"/>
        <v>0</v>
      </c>
      <c r="IJ108" s="208">
        <f t="shared" si="742"/>
        <v>0</v>
      </c>
      <c r="IK108" s="208">
        <f t="shared" si="742"/>
        <v>0</v>
      </c>
      <c r="IL108" s="208">
        <f t="shared" si="742"/>
        <v>0</v>
      </c>
      <c r="IM108" s="208">
        <f t="shared" si="742"/>
        <v>0</v>
      </c>
      <c r="IN108" s="208">
        <f t="shared" si="742"/>
        <v>0</v>
      </c>
      <c r="IO108" s="208">
        <f t="shared" si="742"/>
        <v>0</v>
      </c>
      <c r="IP108" s="208">
        <f t="shared" si="742"/>
        <v>0</v>
      </c>
      <c r="IQ108" s="208">
        <f t="shared" si="742"/>
        <v>0</v>
      </c>
      <c r="IR108" s="208">
        <f t="shared" si="742"/>
        <v>0</v>
      </c>
      <c r="IS108" s="208">
        <f t="shared" si="742"/>
        <v>0</v>
      </c>
      <c r="IT108" s="208">
        <f t="shared" si="742"/>
        <v>0</v>
      </c>
      <c r="IU108" s="208">
        <f t="shared" si="742"/>
        <v>0</v>
      </c>
      <c r="IV108" s="208">
        <f t="shared" si="742"/>
        <v>0</v>
      </c>
      <c r="IW108" s="208">
        <f t="shared" si="742"/>
        <v>0</v>
      </c>
      <c r="IX108" s="208">
        <f t="shared" si="742"/>
        <v>0</v>
      </c>
      <c r="IY108" s="208">
        <f t="shared" si="742"/>
        <v>0</v>
      </c>
      <c r="IZ108" s="208">
        <f t="shared" si="742"/>
        <v>0</v>
      </c>
      <c r="JA108" s="208">
        <f t="shared" si="742"/>
        <v>0</v>
      </c>
      <c r="JB108" s="208">
        <f t="shared" si="742"/>
        <v>0</v>
      </c>
      <c r="JC108" s="208">
        <f t="shared" si="742"/>
        <v>0</v>
      </c>
      <c r="JD108" s="208">
        <f t="shared" si="742"/>
        <v>0</v>
      </c>
      <c r="JE108" s="208">
        <f t="shared" si="742"/>
        <v>0</v>
      </c>
      <c r="JF108" s="208">
        <f t="shared" si="742"/>
        <v>0</v>
      </c>
      <c r="JG108" s="208">
        <f t="shared" si="742"/>
        <v>0</v>
      </c>
      <c r="JH108" s="208">
        <f t="shared" si="742"/>
        <v>0</v>
      </c>
      <c r="JI108" s="208">
        <f t="shared" si="742"/>
        <v>0</v>
      </c>
      <c r="JJ108" s="208">
        <f t="shared" si="742"/>
        <v>0</v>
      </c>
      <c r="JK108" s="208">
        <f t="shared" si="742"/>
        <v>0</v>
      </c>
      <c r="JL108" s="208">
        <f t="shared" si="742"/>
        <v>0</v>
      </c>
      <c r="JM108" s="208">
        <f t="shared" si="742"/>
        <v>0</v>
      </c>
      <c r="JN108" s="208">
        <f t="shared" si="742"/>
        <v>0</v>
      </c>
      <c r="JO108" s="208">
        <f t="shared" si="742"/>
        <v>0</v>
      </c>
      <c r="JP108" s="208">
        <f t="shared" si="742"/>
        <v>0</v>
      </c>
      <c r="JQ108" s="208">
        <f t="shared" si="742"/>
        <v>0</v>
      </c>
      <c r="JR108" s="208">
        <f t="shared" si="742"/>
        <v>0</v>
      </c>
      <c r="JS108" s="208">
        <f t="shared" si="742"/>
        <v>0</v>
      </c>
      <c r="JT108" s="208">
        <f t="shared" si="742"/>
        <v>0</v>
      </c>
      <c r="JU108" s="208">
        <f t="shared" si="742"/>
        <v>0</v>
      </c>
      <c r="JV108" s="208">
        <f t="shared" si="742"/>
        <v>0</v>
      </c>
      <c r="JW108" s="208">
        <f t="shared" si="742"/>
        <v>0</v>
      </c>
      <c r="JX108" s="208">
        <f t="shared" si="742"/>
        <v>0</v>
      </c>
      <c r="JY108" s="208">
        <f t="shared" si="742"/>
        <v>0</v>
      </c>
      <c r="JZ108" s="208">
        <f t="shared" si="742"/>
        <v>0</v>
      </c>
      <c r="KA108" s="208">
        <f t="shared" si="742"/>
        <v>0</v>
      </c>
      <c r="KB108" s="208">
        <f t="shared" ref="KB108:MM108" si="743">IF(AND($D$112&gt;0,$D$113&gt;0),IF(AND(CI104&gt;$D$113),KB104,0),"")</f>
        <v>0</v>
      </c>
      <c r="KC108" s="208">
        <f t="shared" si="743"/>
        <v>0</v>
      </c>
      <c r="KD108" s="208">
        <f t="shared" si="743"/>
        <v>0</v>
      </c>
      <c r="KE108" s="208">
        <f t="shared" si="743"/>
        <v>0</v>
      </c>
      <c r="KF108" s="208">
        <f t="shared" si="743"/>
        <v>0</v>
      </c>
      <c r="KG108" s="208">
        <f t="shared" si="743"/>
        <v>0</v>
      </c>
      <c r="KH108" s="208">
        <f t="shared" si="743"/>
        <v>0</v>
      </c>
      <c r="KI108" s="208">
        <f t="shared" si="743"/>
        <v>0</v>
      </c>
      <c r="KJ108" s="208">
        <f t="shared" si="743"/>
        <v>0</v>
      </c>
      <c r="KK108" s="208">
        <f t="shared" si="743"/>
        <v>0</v>
      </c>
      <c r="KL108" s="208">
        <f t="shared" si="743"/>
        <v>0</v>
      </c>
      <c r="KM108" s="208">
        <f t="shared" si="743"/>
        <v>0</v>
      </c>
      <c r="KN108" s="208">
        <f t="shared" si="743"/>
        <v>0</v>
      </c>
      <c r="KO108" s="208">
        <f t="shared" si="743"/>
        <v>0</v>
      </c>
      <c r="KP108" s="208">
        <f t="shared" si="743"/>
        <v>0</v>
      </c>
      <c r="KQ108" s="208">
        <f t="shared" si="743"/>
        <v>0</v>
      </c>
      <c r="KR108" s="208">
        <f t="shared" si="743"/>
        <v>0</v>
      </c>
      <c r="KS108" s="208">
        <f t="shared" si="743"/>
        <v>0</v>
      </c>
      <c r="KT108" s="208">
        <f t="shared" si="743"/>
        <v>0</v>
      </c>
      <c r="KU108" s="208">
        <f t="shared" si="743"/>
        <v>0</v>
      </c>
      <c r="KV108" s="208">
        <f t="shared" si="743"/>
        <v>0</v>
      </c>
      <c r="KW108" s="208">
        <f t="shared" si="743"/>
        <v>0</v>
      </c>
      <c r="KX108" s="208">
        <f t="shared" si="743"/>
        <v>0</v>
      </c>
      <c r="KY108" s="208">
        <f t="shared" si="743"/>
        <v>0</v>
      </c>
      <c r="KZ108" s="208">
        <f t="shared" si="743"/>
        <v>0</v>
      </c>
      <c r="LA108" s="208">
        <f t="shared" si="743"/>
        <v>0</v>
      </c>
      <c r="LB108" s="208">
        <f t="shared" si="743"/>
        <v>0</v>
      </c>
      <c r="LC108" s="208">
        <f t="shared" si="743"/>
        <v>0</v>
      </c>
      <c r="LD108" s="208">
        <f t="shared" si="743"/>
        <v>0</v>
      </c>
      <c r="LE108" s="208">
        <f t="shared" si="743"/>
        <v>0</v>
      </c>
      <c r="LF108" s="208">
        <f t="shared" si="743"/>
        <v>0</v>
      </c>
      <c r="LG108" s="208">
        <f t="shared" si="743"/>
        <v>0</v>
      </c>
      <c r="LH108" s="208">
        <f t="shared" si="743"/>
        <v>0</v>
      </c>
      <c r="LI108" s="208">
        <f t="shared" si="743"/>
        <v>0</v>
      </c>
      <c r="LJ108" s="208">
        <f t="shared" si="743"/>
        <v>0</v>
      </c>
      <c r="LK108" s="208">
        <f t="shared" si="743"/>
        <v>0</v>
      </c>
      <c r="LL108" s="208">
        <f t="shared" si="743"/>
        <v>0</v>
      </c>
      <c r="LM108" s="208">
        <f t="shared" si="743"/>
        <v>0</v>
      </c>
      <c r="LN108" s="208">
        <f t="shared" si="743"/>
        <v>0</v>
      </c>
      <c r="LO108" s="208">
        <f t="shared" si="743"/>
        <v>0</v>
      </c>
      <c r="LP108" s="208">
        <f t="shared" si="743"/>
        <v>0</v>
      </c>
      <c r="LQ108" s="208">
        <f t="shared" si="743"/>
        <v>0</v>
      </c>
      <c r="LR108" s="208">
        <f t="shared" si="743"/>
        <v>0</v>
      </c>
      <c r="LS108" s="208">
        <f t="shared" si="743"/>
        <v>0</v>
      </c>
      <c r="LT108" s="208">
        <f t="shared" si="743"/>
        <v>0</v>
      </c>
      <c r="LU108" s="208">
        <f t="shared" si="743"/>
        <v>0</v>
      </c>
      <c r="LV108" s="208">
        <f t="shared" si="743"/>
        <v>0</v>
      </c>
      <c r="LW108" s="208">
        <f t="shared" si="743"/>
        <v>0</v>
      </c>
      <c r="LX108" s="208">
        <f t="shared" si="743"/>
        <v>0</v>
      </c>
      <c r="LY108" s="208">
        <f t="shared" si="743"/>
        <v>0</v>
      </c>
      <c r="LZ108" s="208">
        <f t="shared" si="743"/>
        <v>0</v>
      </c>
      <c r="MA108" s="208">
        <f t="shared" si="743"/>
        <v>0</v>
      </c>
      <c r="MB108" s="208">
        <f t="shared" si="743"/>
        <v>0</v>
      </c>
      <c r="MC108" s="208">
        <f t="shared" si="743"/>
        <v>0</v>
      </c>
      <c r="MD108" s="208">
        <f t="shared" si="743"/>
        <v>0</v>
      </c>
      <c r="ME108" s="208">
        <f t="shared" si="743"/>
        <v>0</v>
      </c>
      <c r="MF108" s="208">
        <f t="shared" si="743"/>
        <v>0</v>
      </c>
      <c r="MG108" s="208">
        <f t="shared" si="743"/>
        <v>0</v>
      </c>
      <c r="MH108" s="208">
        <f t="shared" si="743"/>
        <v>0</v>
      </c>
      <c r="MI108" s="208">
        <f t="shared" si="743"/>
        <v>0</v>
      </c>
      <c r="MJ108" s="208">
        <f t="shared" si="743"/>
        <v>0</v>
      </c>
      <c r="MK108" s="208">
        <f t="shared" si="743"/>
        <v>0</v>
      </c>
      <c r="ML108" s="208">
        <f t="shared" si="743"/>
        <v>0</v>
      </c>
      <c r="MM108" s="208">
        <f t="shared" si="743"/>
        <v>0</v>
      </c>
      <c r="MN108" s="208">
        <f t="shared" ref="MN108:OY108" si="744">IF(AND($D$112&gt;0,$D$113&gt;0),IF(AND(EU104&gt;$D$113),MN104,0),"")</f>
        <v>0</v>
      </c>
      <c r="MO108" s="208">
        <f t="shared" si="744"/>
        <v>0</v>
      </c>
      <c r="MP108" s="208">
        <f t="shared" si="744"/>
        <v>0</v>
      </c>
      <c r="MQ108" s="208">
        <f t="shared" si="744"/>
        <v>0</v>
      </c>
      <c r="MR108" s="208">
        <f t="shared" si="744"/>
        <v>0</v>
      </c>
      <c r="MS108" s="208">
        <f t="shared" si="744"/>
        <v>0</v>
      </c>
      <c r="MT108" s="208">
        <f t="shared" si="744"/>
        <v>0</v>
      </c>
      <c r="MU108" s="208">
        <f t="shared" si="744"/>
        <v>0</v>
      </c>
      <c r="MV108" s="208">
        <f t="shared" si="744"/>
        <v>0</v>
      </c>
      <c r="MW108" s="208">
        <f t="shared" si="744"/>
        <v>0</v>
      </c>
      <c r="MX108" s="208">
        <f t="shared" si="744"/>
        <v>0</v>
      </c>
      <c r="MY108" s="208">
        <f t="shared" si="744"/>
        <v>0</v>
      </c>
      <c r="MZ108" s="208">
        <f t="shared" si="744"/>
        <v>0</v>
      </c>
      <c r="NA108" s="208">
        <f t="shared" si="744"/>
        <v>0</v>
      </c>
      <c r="NB108" s="208">
        <f t="shared" si="744"/>
        <v>0</v>
      </c>
      <c r="NC108" s="208">
        <f t="shared" si="744"/>
        <v>1.2199522388680751E-3</v>
      </c>
      <c r="ND108" s="208">
        <f t="shared" si="744"/>
        <v>1.1731139505652896E-3</v>
      </c>
      <c r="NE108" s="208">
        <f t="shared" si="744"/>
        <v>1.1270591402595277E-3</v>
      </c>
      <c r="NF108" s="208">
        <f t="shared" si="744"/>
        <v>1.0818382845569669E-3</v>
      </c>
      <c r="NG108" s="208">
        <f t="shared" si="744"/>
        <v>1.0374976515045097E-3</v>
      </c>
      <c r="NH108" s="208">
        <f t="shared" si="744"/>
        <v>9.9407930630814978E-4</v>
      </c>
      <c r="NI108" s="208">
        <f t="shared" si="744"/>
        <v>9.5162113533101304E-4</v>
      </c>
      <c r="NJ108" s="208">
        <f t="shared" si="744"/>
        <v>9.1015688749541133E-4</v>
      </c>
      <c r="NK108" s="208">
        <f t="shared" si="744"/>
        <v>8.6971623214222014E-4</v>
      </c>
      <c r="NL108" s="208">
        <f t="shared" si="744"/>
        <v>8.3032483233957011E-4</v>
      </c>
      <c r="NM108" s="208">
        <f t="shared" si="744"/>
        <v>7.9200443258117305E-4</v>
      </c>
      <c r="NN108" s="208">
        <f t="shared" si="744"/>
        <v>7.5477295977267563E-4</v>
      </c>
      <c r="NO108" s="208">
        <f t="shared" si="744"/>
        <v>7.1864463637208919E-4</v>
      </c>
      <c r="NP108" s="208">
        <f t="shared" si="744"/>
        <v>6.8363010452744829E-4</v>
      </c>
      <c r="NQ108" s="208">
        <f t="shared" si="744"/>
        <v>6.4973656004112127E-4</v>
      </c>
      <c r="NR108" s="208">
        <f t="shared" si="744"/>
        <v>6.1696789498533904E-4</v>
      </c>
      <c r="NS108" s="208">
        <f t="shared" si="744"/>
        <v>5.8532484779713579E-4</v>
      </c>
      <c r="NT108" s="208">
        <f t="shared" si="744"/>
        <v>5.548051596925475E-4</v>
      </c>
      <c r="NU108" s="208">
        <f t="shared" si="744"/>
        <v>5.2540373625915003E-4</v>
      </c>
      <c r="NV108" s="208">
        <f t="shared" si="744"/>
        <v>4.9711281311225165E-4</v>
      </c>
      <c r="NW108" s="208">
        <f t="shared" si="744"/>
        <v>4.699221245327777E-4</v>
      </c>
      <c r="NX108" s="208">
        <f t="shared" si="744"/>
        <v>4.4381907404345662E-4</v>
      </c>
      <c r="NY108" s="208">
        <f t="shared" si="744"/>
        <v>4.1878890592376397E-4</v>
      </c>
      <c r="NZ108" s="208">
        <f t="shared" si="744"/>
        <v>3.9481487671255228E-4</v>
      </c>
      <c r="OA108" s="208">
        <f t="shared" si="744"/>
        <v>3.7187842579976515E-4</v>
      </c>
      <c r="OB108" s="208">
        <f t="shared" si="744"/>
        <v>3.4995934426448422E-4</v>
      </c>
      <c r="OC108" s="208">
        <f t="shared" si="744"/>
        <v>3.2903594117512968E-4</v>
      </c>
      <c r="OD108" s="208">
        <f t="shared" si="744"/>
        <v>3.090852066283478E-4</v>
      </c>
      <c r="OE108" s="208">
        <f t="shared" si="744"/>
        <v>2.9008297086534726E-4</v>
      </c>
      <c r="OF108" s="208">
        <f t="shared" si="744"/>
        <v>2.7200405886762568E-4</v>
      </c>
      <c r="OG108" s="208">
        <f t="shared" si="744"/>
        <v>2.5482243989760362E-4</v>
      </c>
      <c r="OH108" s="208">
        <f t="shared" si="744"/>
        <v>2.3851137151312789E-4</v>
      </c>
      <c r="OI108" s="208">
        <f t="shared" si="744"/>
        <v>2.230435376476383E-4</v>
      </c>
      <c r="OJ108" s="208">
        <f t="shared" si="744"/>
        <v>2.0839118040955469E-4</v>
      </c>
      <c r="OK108" s="208">
        <f t="shared" si="744"/>
        <v>1.9452622531471314E-4</v>
      </c>
      <c r="OL108" s="208">
        <f t="shared" si="744"/>
        <v>1.8142039972408601E-4</v>
      </c>
      <c r="OM108" s="208">
        <f t="shared" si="744"/>
        <v>1.6904534431523143E-4</v>
      </c>
      <c r="ON108" s="208">
        <f t="shared" si="744"/>
        <v>1.5737271746962893E-4</v>
      </c>
      <c r="OO108" s="208">
        <f t="shared" si="744"/>
        <v>1.4637429250900755E-4</v>
      </c>
      <c r="OP108" s="208">
        <f t="shared" si="744"/>
        <v>1.360220477617721E-4</v>
      </c>
      <c r="OQ108" s="208">
        <f t="shared" si="744"/>
        <v>1.2628824948547677E-4</v>
      </c>
      <c r="OR108" s="208">
        <f t="shared" si="744"/>
        <v>1.1714552771287578E-4</v>
      </c>
      <c r="OS108" s="208">
        <f t="shared" si="744"/>
        <v>1.0856694512727691E-4</v>
      </c>
      <c r="OT108" s="208">
        <f t="shared" si="744"/>
        <v>1.0052605910769836E-4</v>
      </c>
      <c r="OU108" s="208">
        <f t="shared" si="744"/>
        <v>9.2996977115637414E-5</v>
      </c>
      <c r="OV108" s="208">
        <f t="shared" si="744"/>
        <v>8.5954405623109114E-5</v>
      </c>
      <c r="OW108" s="208">
        <f t="shared" si="744"/>
        <v>7.9373692806049712E-5</v>
      </c>
      <c r="OX108" s="208">
        <f t="shared" si="744"/>
        <v>7.3230865248249692E-5</v>
      </c>
      <c r="OY108" s="208">
        <f t="shared" si="744"/>
        <v>6.7502658918782782E-5</v>
      </c>
      <c r="OZ108" s="208">
        <f t="shared" ref="OZ108:PH108" si="745">IF(AND($D$112&gt;0,$D$113&gt;0),IF(AND(HG104&gt;$D$113),OZ104,0),"")</f>
        <v>6.2166544700527983E-5</v>
      </c>
      <c r="PA108" s="208">
        <f t="shared" si="745"/>
        <v>5.7200748758979794E-5</v>
      </c>
      <c r="PB108" s="208">
        <f t="shared" si="745"/>
        <v>5.258426804924021E-5</v>
      </c>
      <c r="PC108" s="208">
        <f t="shared" si="745"/>
        <v>4.8296881265050646E-5</v>
      </c>
      <c r="PD108" s="208">
        <f t="shared" si="745"/>
        <v>4.431915553711372E-5</v>
      </c>
      <c r="PE108" s="208">
        <f t="shared" si="745"/>
        <v>4.0632449188961309E-5</v>
      </c>
      <c r="PF108" s="208">
        <f t="shared" si="745"/>
        <v>3.7218910857419337E-5</v>
      </c>
      <c r="PG108" s="208">
        <f t="shared" si="745"/>
        <v>3.406147528149857E-5</v>
      </c>
      <c r="PH108" s="208">
        <f t="shared" si="745"/>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746">MAX(HQ106:HQ108)</f>
        <v>3.406147528150725E-5</v>
      </c>
      <c r="HR109" s="259">
        <f t="shared" si="746"/>
        <v>3.7218910857428628E-5</v>
      </c>
      <c r="HS109" s="259">
        <f t="shared" si="746"/>
        <v>4.0632449188971229E-5</v>
      </c>
      <c r="HT109" s="259">
        <f t="shared" si="746"/>
        <v>4.4319155537124345E-5</v>
      </c>
      <c r="HU109" s="259">
        <f t="shared" si="746"/>
        <v>4.8296881265062017E-5</v>
      </c>
      <c r="HV109" s="259">
        <f t="shared" si="746"/>
        <v>5.2584268049252252E-5</v>
      </c>
      <c r="HW109" s="259">
        <f t="shared" si="746"/>
        <v>5.7200748758992614E-5</v>
      </c>
      <c r="HX109" s="259">
        <f t="shared" si="746"/>
        <v>6.2166544700541684E-5</v>
      </c>
      <c r="HY109" s="259">
        <f t="shared" si="746"/>
        <v>6.7502658918797351E-5</v>
      </c>
      <c r="HZ109" s="259">
        <f t="shared" si="746"/>
        <v>7.3230865248265141E-5</v>
      </c>
      <c r="IA109" s="259">
        <f t="shared" si="746"/>
        <v>7.9373692806066111E-5</v>
      </c>
      <c r="IB109" s="259">
        <f t="shared" si="746"/>
        <v>8.5954405623126569E-5</v>
      </c>
      <c r="IC109" s="259">
        <f t="shared" si="746"/>
        <v>9.2996977115655831E-5</v>
      </c>
      <c r="ID109" s="259">
        <f t="shared" si="746"/>
        <v>1.005260591077178E-4</v>
      </c>
      <c r="IE109" s="259">
        <f t="shared" si="746"/>
        <v>1.0856694512729746E-4</v>
      </c>
      <c r="IF109" s="259">
        <f t="shared" si="746"/>
        <v>1.1714552771289759E-4</v>
      </c>
      <c r="IG109" s="259">
        <f t="shared" si="746"/>
        <v>1.2628824948549965E-4</v>
      </c>
      <c r="IH109" s="259">
        <f t="shared" si="746"/>
        <v>1.3602204776179614E-4</v>
      </c>
      <c r="II109" s="259">
        <f t="shared" si="746"/>
        <v>1.4637429250903298E-4</v>
      </c>
      <c r="IJ109" s="259">
        <f t="shared" si="746"/>
        <v>1.5737271746965541E-4</v>
      </c>
      <c r="IK109" s="259">
        <f t="shared" si="746"/>
        <v>1.6904534431525918E-4</v>
      </c>
      <c r="IL109" s="259">
        <f t="shared" si="746"/>
        <v>1.8142039972411504E-4</v>
      </c>
      <c r="IM109" s="259">
        <f t="shared" si="746"/>
        <v>1.9452622531474366E-4</v>
      </c>
      <c r="IN109" s="259">
        <f t="shared" si="746"/>
        <v>2.0839118040958651E-4</v>
      </c>
      <c r="IO109" s="259">
        <f t="shared" si="746"/>
        <v>2.2304353764767147E-4</v>
      </c>
      <c r="IP109" s="259">
        <f t="shared" si="746"/>
        <v>2.3851137151316263E-4</v>
      </c>
      <c r="IQ109" s="259">
        <f t="shared" si="746"/>
        <v>2.5482243989763983E-4</v>
      </c>
      <c r="IR109" s="259">
        <f t="shared" si="746"/>
        <v>2.7200405886766325E-4</v>
      </c>
      <c r="IS109" s="259">
        <f t="shared" si="746"/>
        <v>2.9008297086538629E-4</v>
      </c>
      <c r="IT109" s="259">
        <f t="shared" si="746"/>
        <v>3.090852066283884E-4</v>
      </c>
      <c r="IU109" s="259">
        <f t="shared" si="746"/>
        <v>3.2903594117517174E-4</v>
      </c>
      <c r="IV109" s="259">
        <f t="shared" si="746"/>
        <v>3.4995934426452764E-4</v>
      </c>
      <c r="IW109" s="259">
        <f t="shared" si="746"/>
        <v>3.7187842579981004E-4</v>
      </c>
      <c r="IX109" s="259">
        <f t="shared" si="746"/>
        <v>3.9481487671259847E-4</v>
      </c>
      <c r="IY109" s="259">
        <f t="shared" si="746"/>
        <v>4.1878890592381173E-4</v>
      </c>
      <c r="IZ109" s="259">
        <f t="shared" si="746"/>
        <v>4.4381907404350562E-4</v>
      </c>
      <c r="JA109" s="259">
        <f t="shared" si="746"/>
        <v>4.6992212453282877E-4</v>
      </c>
      <c r="JB109" s="259">
        <f t="shared" si="746"/>
        <v>4.9711281311230467E-4</v>
      </c>
      <c r="JC109" s="259">
        <f t="shared" si="746"/>
        <v>5.2540373625920532E-4</v>
      </c>
      <c r="JD109" s="259">
        <f t="shared" si="746"/>
        <v>5.5480515969260496E-4</v>
      </c>
      <c r="JE109" s="259">
        <f t="shared" si="746"/>
        <v>5.8532484779719532E-4</v>
      </c>
      <c r="JF109" s="259">
        <f t="shared" si="746"/>
        <v>6.1696789498540063E-4</v>
      </c>
      <c r="JG109" s="259">
        <f t="shared" si="746"/>
        <v>6.4973656004118524E-4</v>
      </c>
      <c r="JH109" s="259">
        <f t="shared" si="746"/>
        <v>6.8363010452751431E-4</v>
      </c>
      <c r="JI109" s="259">
        <f t="shared" si="746"/>
        <v>7.1864463637215728E-4</v>
      </c>
      <c r="JJ109" s="259">
        <f t="shared" si="746"/>
        <v>7.54772959772746E-4</v>
      </c>
      <c r="JK109" s="259">
        <f t="shared" si="746"/>
        <v>7.920044325812458E-4</v>
      </c>
      <c r="JL109" s="259">
        <f t="shared" si="746"/>
        <v>8.303248323396447E-4</v>
      </c>
      <c r="JM109" s="259">
        <f t="shared" si="746"/>
        <v>8.6971623214229658E-4</v>
      </c>
      <c r="JN109" s="259">
        <f t="shared" si="746"/>
        <v>9.1015688749549004E-4</v>
      </c>
      <c r="JO109" s="259">
        <f t="shared" si="746"/>
        <v>9.5162113533109349E-4</v>
      </c>
      <c r="JP109" s="259">
        <f t="shared" si="746"/>
        <v>9.9407930630823196E-4</v>
      </c>
      <c r="JQ109" s="259">
        <f t="shared" si="746"/>
        <v>1.0374976515045941E-3</v>
      </c>
      <c r="JR109" s="259">
        <f t="shared" si="746"/>
        <v>1.0818382845570527E-3</v>
      </c>
      <c r="JS109" s="259">
        <f t="shared" si="746"/>
        <v>1.1270591402596153E-3</v>
      </c>
      <c r="JT109" s="259">
        <f t="shared" si="746"/>
        <v>1.1731139505653789E-3</v>
      </c>
      <c r="JU109" s="259">
        <f t="shared" si="746"/>
        <v>1.2199522388681655E-3</v>
      </c>
      <c r="JV109" s="259">
        <f t="shared" si="746"/>
        <v>1.2675193333590755E-3</v>
      </c>
      <c r="JW109" s="259">
        <f t="shared" si="746"/>
        <v>1.3157564001635255E-3</v>
      </c>
      <c r="JX109" s="259">
        <f t="shared" si="746"/>
        <v>1.3646004968658827E-3</v>
      </c>
      <c r="JY109" s="259">
        <f t="shared" si="746"/>
        <v>1.4139846469219E-3</v>
      </c>
      <c r="JZ109" s="259">
        <f t="shared" si="746"/>
        <v>1.4638379353444913E-3</v>
      </c>
      <c r="KA109" s="259">
        <f t="shared" si="746"/>
        <v>1.5140856259264809E-3</v>
      </c>
      <c r="KB109" s="259">
        <f t="shared" si="746"/>
        <v>1.564649300135619E-3</v>
      </c>
      <c r="KC109" s="259">
        <f t="shared" ref="KC109:MN109" si="747">MAX(KC106:KC108)</f>
        <v>1.6154470176832031E-3</v>
      </c>
      <c r="KD109" s="259">
        <f t="shared" si="747"/>
        <v>1.6663934986289135E-3</v>
      </c>
      <c r="KE109" s="259">
        <f t="shared" si="747"/>
        <v>1.7174003267420518E-3</v>
      </c>
      <c r="KF109" s="259">
        <f t="shared" si="747"/>
        <v>1.7683761736941674E-3</v>
      </c>
      <c r="KG109" s="259">
        <f t="shared" si="747"/>
        <v>1.8192270435113259E-3</v>
      </c>
      <c r="KH109" s="259">
        <f t="shared" si="747"/>
        <v>1.8698565365670261E-3</v>
      </c>
      <c r="KI109" s="259">
        <f t="shared" si="747"/>
        <v>1.9201661322503147E-3</v>
      </c>
      <c r="KJ109" s="259">
        <f t="shared" si="747"/>
        <v>1.9700554892991369E-3</v>
      </c>
      <c r="KK109" s="259">
        <f t="shared" si="747"/>
        <v>2.0194227626476749E-3</v>
      </c>
      <c r="KL109" s="259">
        <f t="shared" si="747"/>
        <v>2.0681649354996005E-3</v>
      </c>
      <c r="KM109" s="259">
        <f t="shared" si="747"/>
        <v>2.1161781652080432E-3</v>
      </c>
      <c r="KN109" s="259">
        <f t="shared" si="747"/>
        <v>2.1633581414188963E-3</v>
      </c>
      <c r="KO109" s="259">
        <f t="shared" si="747"/>
        <v>2.2096004548180165E-3</v>
      </c>
      <c r="KP109" s="259">
        <f t="shared" si="747"/>
        <v>2.2548009747160895E-3</v>
      </c>
      <c r="KQ109" s="259">
        <f t="shared" si="747"/>
        <v>2.2988562336085268E-3</v>
      </c>
      <c r="KR109" s="259">
        <f t="shared" si="747"/>
        <v>2.3416638167627303E-3</v>
      </c>
      <c r="KS109" s="259">
        <f t="shared" si="747"/>
        <v>2.3831227548123833E-3</v>
      </c>
      <c r="KT109" s="259">
        <f t="shared" si="747"/>
        <v>2.4231339172789395E-3</v>
      </c>
      <c r="KU109" s="259">
        <f t="shared" si="747"/>
        <v>2.4616004048949223E-3</v>
      </c>
      <c r="KV109" s="259">
        <f t="shared" si="747"/>
        <v>2.4984279385726728E-3</v>
      </c>
      <c r="KW109" s="259">
        <f t="shared" si="747"/>
        <v>2.533525242846319E-3</v>
      </c>
      <c r="KX109" s="259">
        <f t="shared" si="747"/>
        <v>2.5668044216143192E-3</v>
      </c>
      <c r="KY109" s="259">
        <f t="shared" si="747"/>
        <v>2.5981813240252972E-3</v>
      </c>
      <c r="KZ109" s="259">
        <f t="shared" si="747"/>
        <v>2.6275758983810844E-3</v>
      </c>
      <c r="LA109" s="259">
        <f t="shared" si="747"/>
        <v>2.6549125319779159E-3</v>
      </c>
      <c r="LB109" s="259">
        <f t="shared" si="747"/>
        <v>2.6801203748694313E-3</v>
      </c>
      <c r="LC109" s="259">
        <f t="shared" si="747"/>
        <v>2.7031336456131952E-3</v>
      </c>
      <c r="LD109" s="259">
        <f t="shared" si="747"/>
        <v>2.7238919171553868E-3</v>
      </c>
      <c r="LE109" s="259">
        <f t="shared" si="747"/>
        <v>2.7423403811155916E-3</v>
      </c>
      <c r="LF109" s="259">
        <f t="shared" si="747"/>
        <v>2.758430088854443E-3</v>
      </c>
      <c r="LG109" s="259">
        <f t="shared" si="747"/>
        <v>2.7721181678404261E-3</v>
      </c>
      <c r="LH109" s="259">
        <f t="shared" si="747"/>
        <v>2.7833680119774286E-3</v>
      </c>
      <c r="LI109" s="259">
        <f t="shared" si="747"/>
        <v>2.7921494447105642E-3</v>
      </c>
      <c r="LJ109" s="259">
        <f t="shared" si="747"/>
        <v>2.7984388538931466E-3</v>
      </c>
      <c r="LK109" s="259">
        <f t="shared" si="747"/>
        <v>2.802219297571228E-3</v>
      </c>
      <c r="LL109" s="259">
        <f t="shared" si="747"/>
        <v>2.8034805800224005E-3</v>
      </c>
      <c r="LM109" s="259">
        <f t="shared" si="747"/>
        <v>2.8022192975712236E-3</v>
      </c>
      <c r="LN109" s="259">
        <f t="shared" si="747"/>
        <v>2.7984388538931371E-3</v>
      </c>
      <c r="LO109" s="259">
        <f t="shared" si="747"/>
        <v>2.7921494447105499E-3</v>
      </c>
      <c r="LP109" s="259">
        <f t="shared" si="747"/>
        <v>2.7833680119774096E-3</v>
      </c>
      <c r="LQ109" s="259">
        <f t="shared" si="747"/>
        <v>2.7721181678404018E-3</v>
      </c>
      <c r="LR109" s="259">
        <f t="shared" si="747"/>
        <v>2.7584300888544144E-3</v>
      </c>
      <c r="LS109" s="259">
        <f t="shared" si="747"/>
        <v>2.7423403811155582E-3</v>
      </c>
      <c r="LT109" s="259">
        <f t="shared" si="747"/>
        <v>2.723891917155349E-3</v>
      </c>
      <c r="LU109" s="259">
        <f t="shared" si="747"/>
        <v>2.7031336456131531E-3</v>
      </c>
      <c r="LV109" s="259">
        <f t="shared" si="747"/>
        <v>2.6801203748693853E-3</v>
      </c>
      <c r="LW109" s="259">
        <f t="shared" si="747"/>
        <v>2.6549125319778651E-3</v>
      </c>
      <c r="LX109" s="259">
        <f t="shared" si="747"/>
        <v>2.6275758983810298E-3</v>
      </c>
      <c r="LY109" s="259">
        <f t="shared" si="747"/>
        <v>2.5981813240252391E-3</v>
      </c>
      <c r="LZ109" s="259">
        <f t="shared" si="747"/>
        <v>2.5668044216142572E-3</v>
      </c>
      <c r="MA109" s="259">
        <f t="shared" si="747"/>
        <v>2.533525242846254E-3</v>
      </c>
      <c r="MB109" s="259">
        <f t="shared" si="747"/>
        <v>2.4984279385726034E-3</v>
      </c>
      <c r="MC109" s="259">
        <f t="shared" si="747"/>
        <v>2.4616004048948498E-3</v>
      </c>
      <c r="MD109" s="259">
        <f t="shared" si="747"/>
        <v>2.4231339172788645E-3</v>
      </c>
      <c r="ME109" s="259">
        <f t="shared" si="747"/>
        <v>2.3831227548123052E-3</v>
      </c>
      <c r="MF109" s="259">
        <f t="shared" si="747"/>
        <v>2.3416638167626496E-3</v>
      </c>
      <c r="MG109" s="259">
        <f t="shared" si="747"/>
        <v>2.2988562336084435E-3</v>
      </c>
      <c r="MH109" s="259">
        <f t="shared" si="747"/>
        <v>2.254800974716004E-3</v>
      </c>
      <c r="MI109" s="259">
        <f t="shared" si="747"/>
        <v>2.2096004548179289E-3</v>
      </c>
      <c r="MJ109" s="259">
        <f t="shared" si="747"/>
        <v>2.163358141418807E-3</v>
      </c>
      <c r="MK109" s="259">
        <f t="shared" si="747"/>
        <v>2.1161781652079513E-3</v>
      </c>
      <c r="ML109" s="259">
        <f t="shared" si="747"/>
        <v>2.0681649354995072E-3</v>
      </c>
      <c r="MM109" s="259">
        <f t="shared" si="747"/>
        <v>2.0194227626475808E-3</v>
      </c>
      <c r="MN109" s="259">
        <f t="shared" si="747"/>
        <v>1.9700554892990419E-3</v>
      </c>
      <c r="MO109" s="259">
        <f t="shared" ref="MO109:OZ109" si="748">MAX(MO106:MO108)</f>
        <v>1.9201661322502186E-3</v>
      </c>
      <c r="MP109" s="259">
        <f t="shared" si="748"/>
        <v>1.8698565365669292E-3</v>
      </c>
      <c r="MQ109" s="259">
        <f t="shared" si="748"/>
        <v>1.8192270435112283E-3</v>
      </c>
      <c r="MR109" s="259">
        <f t="shared" si="748"/>
        <v>1.7683761736940699E-3</v>
      </c>
      <c r="MS109" s="259">
        <f t="shared" si="748"/>
        <v>1.7174003267419542E-3</v>
      </c>
      <c r="MT109" s="259">
        <f t="shared" si="748"/>
        <v>1.6663934986288159E-3</v>
      </c>
      <c r="MU109" s="259">
        <f t="shared" si="748"/>
        <v>1.6154470176831055E-3</v>
      </c>
      <c r="MV109" s="259">
        <f t="shared" si="748"/>
        <v>1.5646493001355221E-3</v>
      </c>
      <c r="MW109" s="259">
        <f t="shared" si="748"/>
        <v>1.5140856259263842E-3</v>
      </c>
      <c r="MX109" s="259">
        <f t="shared" si="748"/>
        <v>1.4638379353443954E-3</v>
      </c>
      <c r="MY109" s="259">
        <f t="shared" si="748"/>
        <v>1.4139846469218048E-3</v>
      </c>
      <c r="MZ109" s="259">
        <f t="shared" si="748"/>
        <v>1.3646004968657886E-3</v>
      </c>
      <c r="NA109" s="259">
        <f t="shared" si="748"/>
        <v>1.3157564001634327E-3</v>
      </c>
      <c r="NB109" s="259">
        <f t="shared" si="748"/>
        <v>1.2675193333589834E-3</v>
      </c>
      <c r="NC109" s="259">
        <f t="shared" si="748"/>
        <v>1.2199522388680751E-3</v>
      </c>
      <c r="ND109" s="259">
        <f t="shared" si="748"/>
        <v>1.1731139505652896E-3</v>
      </c>
      <c r="NE109" s="259">
        <f t="shared" si="748"/>
        <v>1.1270591402595277E-3</v>
      </c>
      <c r="NF109" s="259">
        <f t="shared" si="748"/>
        <v>1.0818382845569669E-3</v>
      </c>
      <c r="NG109" s="259">
        <f t="shared" si="748"/>
        <v>1.0374976515045097E-3</v>
      </c>
      <c r="NH109" s="259">
        <f t="shared" si="748"/>
        <v>9.9407930630814978E-4</v>
      </c>
      <c r="NI109" s="259">
        <f t="shared" si="748"/>
        <v>9.5162113533101304E-4</v>
      </c>
      <c r="NJ109" s="259">
        <f t="shared" si="748"/>
        <v>9.1015688749541133E-4</v>
      </c>
      <c r="NK109" s="259">
        <f t="shared" si="748"/>
        <v>8.6971623214222014E-4</v>
      </c>
      <c r="NL109" s="259">
        <f t="shared" si="748"/>
        <v>8.3032483233957011E-4</v>
      </c>
      <c r="NM109" s="259">
        <f t="shared" si="748"/>
        <v>7.9200443258117305E-4</v>
      </c>
      <c r="NN109" s="259">
        <f t="shared" si="748"/>
        <v>7.5477295977267563E-4</v>
      </c>
      <c r="NO109" s="259">
        <f t="shared" si="748"/>
        <v>7.1864463637208919E-4</v>
      </c>
      <c r="NP109" s="259">
        <f t="shared" si="748"/>
        <v>6.8363010452744829E-4</v>
      </c>
      <c r="NQ109" s="259">
        <f t="shared" si="748"/>
        <v>6.4973656004112127E-4</v>
      </c>
      <c r="NR109" s="259">
        <f t="shared" si="748"/>
        <v>6.1696789498533904E-4</v>
      </c>
      <c r="NS109" s="259">
        <f t="shared" si="748"/>
        <v>5.8532484779713579E-4</v>
      </c>
      <c r="NT109" s="259">
        <f t="shared" si="748"/>
        <v>5.548051596925475E-4</v>
      </c>
      <c r="NU109" s="259">
        <f t="shared" si="748"/>
        <v>5.2540373625915003E-4</v>
      </c>
      <c r="NV109" s="259">
        <f t="shared" si="748"/>
        <v>4.9711281311225165E-4</v>
      </c>
      <c r="NW109" s="259">
        <f t="shared" si="748"/>
        <v>4.699221245327777E-4</v>
      </c>
      <c r="NX109" s="259">
        <f t="shared" si="748"/>
        <v>4.4381907404345662E-4</v>
      </c>
      <c r="NY109" s="259">
        <f t="shared" si="748"/>
        <v>4.1878890592376397E-4</v>
      </c>
      <c r="NZ109" s="259">
        <f t="shared" si="748"/>
        <v>3.9481487671255228E-4</v>
      </c>
      <c r="OA109" s="259">
        <f t="shared" si="748"/>
        <v>3.7187842579976515E-4</v>
      </c>
      <c r="OB109" s="259">
        <f t="shared" si="748"/>
        <v>3.4995934426448422E-4</v>
      </c>
      <c r="OC109" s="259">
        <f t="shared" si="748"/>
        <v>3.2903594117512968E-4</v>
      </c>
      <c r="OD109" s="259">
        <f t="shared" si="748"/>
        <v>3.090852066283478E-4</v>
      </c>
      <c r="OE109" s="259">
        <f t="shared" si="748"/>
        <v>2.9008297086534726E-4</v>
      </c>
      <c r="OF109" s="259">
        <f t="shared" si="748"/>
        <v>2.7200405886762568E-4</v>
      </c>
      <c r="OG109" s="259">
        <f t="shared" si="748"/>
        <v>2.5482243989760362E-4</v>
      </c>
      <c r="OH109" s="259">
        <f t="shared" si="748"/>
        <v>2.3851137151312789E-4</v>
      </c>
      <c r="OI109" s="259">
        <f t="shared" si="748"/>
        <v>2.230435376476383E-4</v>
      </c>
      <c r="OJ109" s="259">
        <f t="shared" si="748"/>
        <v>2.0839118040955469E-4</v>
      </c>
      <c r="OK109" s="259">
        <f t="shared" si="748"/>
        <v>1.9452622531471314E-4</v>
      </c>
      <c r="OL109" s="259">
        <f t="shared" si="748"/>
        <v>1.8142039972408601E-4</v>
      </c>
      <c r="OM109" s="259">
        <f t="shared" si="748"/>
        <v>1.6904534431523143E-4</v>
      </c>
      <c r="ON109" s="259">
        <f t="shared" si="748"/>
        <v>1.5737271746962893E-4</v>
      </c>
      <c r="OO109" s="259">
        <f t="shared" si="748"/>
        <v>1.4637429250900755E-4</v>
      </c>
      <c r="OP109" s="259">
        <f t="shared" si="748"/>
        <v>1.360220477617721E-4</v>
      </c>
      <c r="OQ109" s="259">
        <f t="shared" si="748"/>
        <v>1.2628824948547677E-4</v>
      </c>
      <c r="OR109" s="259">
        <f t="shared" si="748"/>
        <v>1.1714552771287578E-4</v>
      </c>
      <c r="OS109" s="259">
        <f t="shared" si="748"/>
        <v>1.0856694512727691E-4</v>
      </c>
      <c r="OT109" s="259">
        <f t="shared" si="748"/>
        <v>1.0052605910769836E-4</v>
      </c>
      <c r="OU109" s="259">
        <f t="shared" si="748"/>
        <v>9.2996977115637414E-5</v>
      </c>
      <c r="OV109" s="259">
        <f t="shared" si="748"/>
        <v>8.5954405623109114E-5</v>
      </c>
      <c r="OW109" s="259">
        <f t="shared" si="748"/>
        <v>7.9373692806049712E-5</v>
      </c>
      <c r="OX109" s="259">
        <f t="shared" si="748"/>
        <v>7.3230865248249692E-5</v>
      </c>
      <c r="OY109" s="259">
        <f t="shared" si="748"/>
        <v>6.7502658918782782E-5</v>
      </c>
      <c r="OZ109" s="259">
        <f t="shared" si="748"/>
        <v>6.2166544700527983E-5</v>
      </c>
      <c r="PA109" s="259">
        <f t="shared" ref="PA109:PH109" si="749">MAX(PA106:PA108)</f>
        <v>5.7200748758979794E-5</v>
      </c>
      <c r="PB109" s="259">
        <f t="shared" si="749"/>
        <v>5.258426804924021E-5</v>
      </c>
      <c r="PC109" s="259">
        <f t="shared" si="749"/>
        <v>4.8296881265050646E-5</v>
      </c>
      <c r="PD109" s="259">
        <f t="shared" si="749"/>
        <v>4.431915553711372E-5</v>
      </c>
      <c r="PE109" s="259">
        <f t="shared" si="749"/>
        <v>4.0632449188961309E-5</v>
      </c>
      <c r="PF109" s="259">
        <f t="shared" si="749"/>
        <v>3.7218910857419337E-5</v>
      </c>
      <c r="PG109" s="259">
        <f t="shared" si="749"/>
        <v>3.406147528149857E-5</v>
      </c>
      <c r="PH109" s="259">
        <f t="shared" si="749"/>
        <v>3.1143856058498431E-5</v>
      </c>
    </row>
    <row r="110" spans="1:424" ht="16" x14ac:dyDescent="0.8">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6" x14ac:dyDescent="0.8">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25" x14ac:dyDescent="0.85">
      <c r="A114" s="5"/>
      <c r="B114" s="5"/>
      <c r="C114" s="77" t="s">
        <v>79</v>
      </c>
      <c r="D114" s="42">
        <f>IF(AND($D$112&gt;0,$D$113&gt;0,$D$112&lt;$D$113,NOT(ISBLANK(D113)),NOT(K104="")),_xlfn.NORM.DIST($D$113,$G$104,$K$104,TRUE)-_xlfn.NORM.DIST($D$112,$G$104,$K$104,TRUE),"")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25" x14ac:dyDescent="0.85">
      <c r="A115" s="5"/>
      <c r="B115" s="5"/>
      <c r="C115" s="77" t="s">
        <v>228</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25" x14ac:dyDescent="0.85">
      <c r="A116" s="5"/>
      <c r="B116" s="5"/>
      <c r="C116" s="77" t="s">
        <v>229</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76</v>
      </c>
      <c r="C138" s="11"/>
      <c r="D138" s="11"/>
      <c r="E138" s="12"/>
      <c r="F138" s="12"/>
      <c r="G138" s="11"/>
      <c r="H138" s="12"/>
      <c r="I138" s="12"/>
      <c r="J138" s="11"/>
      <c r="K138" s="11"/>
      <c r="L138" s="11"/>
      <c r="M138" s="11"/>
      <c r="N138" s="13"/>
      <c r="U138" s="5"/>
    </row>
    <row r="139" spans="1:21" x14ac:dyDescent="0.75">
      <c r="A139" s="2"/>
      <c r="B139" s="10" t="s">
        <v>86</v>
      </c>
      <c r="C139" s="11"/>
      <c r="D139" s="11"/>
      <c r="E139" s="12"/>
      <c r="F139" s="12"/>
      <c r="G139" s="11"/>
      <c r="H139" s="12"/>
      <c r="I139" s="12"/>
      <c r="J139" s="11"/>
      <c r="K139" s="11"/>
      <c r="L139" s="11"/>
      <c r="M139" s="11"/>
      <c r="N139" s="13"/>
      <c r="U139" s="5"/>
    </row>
    <row r="140" spans="1:21" x14ac:dyDescent="0.75">
      <c r="A140" s="2"/>
      <c r="B140" s="10" t="s">
        <v>52</v>
      </c>
      <c r="C140" s="11"/>
      <c r="D140" s="11"/>
      <c r="E140" s="12"/>
      <c r="F140" s="12"/>
      <c r="G140" s="11"/>
      <c r="H140" s="12"/>
      <c r="I140" s="12"/>
      <c r="J140" s="11"/>
      <c r="K140" s="11"/>
      <c r="L140" s="11"/>
      <c r="M140" s="11"/>
      <c r="N140" s="13"/>
      <c r="U140" s="5"/>
    </row>
    <row r="141" spans="1:21" x14ac:dyDescent="0.75">
      <c r="A141" s="2"/>
      <c r="B141" s="10" t="s">
        <v>953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5.0.2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19" t="s">
        <v>135</v>
      </c>
      <c r="C148" s="419"/>
      <c r="D148" s="419"/>
      <c r="E148" s="419"/>
      <c r="F148" s="419"/>
      <c r="G148" s="419"/>
      <c r="H148" s="419"/>
      <c r="I148" s="103"/>
      <c r="J148" s="5"/>
      <c r="K148" s="5"/>
      <c r="L148" s="5"/>
      <c r="M148" s="5"/>
      <c r="N148" s="5"/>
      <c r="O148" s="5"/>
      <c r="P148" s="5"/>
      <c r="Q148" s="5"/>
      <c r="R148" s="5"/>
      <c r="S148" s="5"/>
      <c r="T148" s="5"/>
      <c r="U148" s="5"/>
    </row>
    <row r="149" spans="1:21" x14ac:dyDescent="0.75">
      <c r="A149" s="2"/>
      <c r="B149" s="419" t="s">
        <v>136</v>
      </c>
      <c r="C149" s="419"/>
      <c r="D149" s="419"/>
      <c r="E149" s="419"/>
      <c r="F149" s="419"/>
      <c r="G149" s="419"/>
      <c r="H149" s="419"/>
      <c r="I149" s="103"/>
      <c r="J149" s="5"/>
      <c r="K149" s="5"/>
      <c r="L149" s="5"/>
      <c r="M149" s="5"/>
      <c r="N149" s="5"/>
      <c r="O149" s="5"/>
      <c r="P149" s="5"/>
      <c r="Q149" s="5"/>
      <c r="R149" s="5"/>
      <c r="S149" s="5"/>
      <c r="T149" s="5"/>
      <c r="U149" s="5"/>
    </row>
    <row r="150" spans="1:21" x14ac:dyDescent="0.75">
      <c r="A150" s="2"/>
      <c r="B150" s="419" t="s">
        <v>90</v>
      </c>
      <c r="C150" s="419"/>
      <c r="D150" s="419"/>
      <c r="E150" s="419"/>
      <c r="F150" s="419"/>
      <c r="G150" s="419"/>
      <c r="H150" s="419"/>
      <c r="I150" s="103"/>
      <c r="J150" s="5"/>
      <c r="K150" s="5"/>
      <c r="L150" s="5"/>
      <c r="M150" s="5"/>
      <c r="N150" s="5"/>
      <c r="O150" s="5"/>
      <c r="P150" s="5"/>
      <c r="Q150" s="5"/>
      <c r="R150" s="5"/>
      <c r="S150" s="5"/>
      <c r="T150" s="5"/>
      <c r="U150" s="5"/>
    </row>
    <row r="151" spans="1:21" x14ac:dyDescent="0.75">
      <c r="A151" s="2"/>
      <c r="B151" s="419" t="s">
        <v>210</v>
      </c>
      <c r="C151" s="419"/>
      <c r="D151" s="419"/>
      <c r="E151" s="419"/>
      <c r="F151" s="419"/>
      <c r="G151" s="419"/>
      <c r="H151" s="419"/>
      <c r="I151" s="103"/>
      <c r="J151" s="5"/>
      <c r="K151" s="5"/>
      <c r="L151" s="5"/>
      <c r="M151" s="5"/>
      <c r="N151" s="5"/>
      <c r="O151" s="5"/>
      <c r="P151" s="5"/>
      <c r="Q151" s="5"/>
      <c r="R151" s="5"/>
      <c r="S151" s="5"/>
      <c r="T151" s="5"/>
      <c r="U151" s="5"/>
    </row>
    <row r="152" spans="1:21" x14ac:dyDescent="0.75">
      <c r="A152" s="2"/>
      <c r="B152" s="419" t="s">
        <v>826</v>
      </c>
      <c r="C152" s="419"/>
      <c r="D152" s="419"/>
      <c r="E152" s="419"/>
      <c r="F152" s="419"/>
      <c r="G152" s="419"/>
      <c r="H152" s="419"/>
      <c r="I152" s="103"/>
      <c r="J152" s="5"/>
      <c r="K152" s="5"/>
      <c r="L152" s="5"/>
      <c r="M152" s="5"/>
      <c r="N152" s="5"/>
      <c r="O152" s="5"/>
      <c r="P152" s="5"/>
      <c r="Q152" s="5"/>
      <c r="R152" s="5"/>
      <c r="S152" s="5"/>
      <c r="T152" s="5"/>
      <c r="U152" s="5"/>
    </row>
    <row r="153" spans="1:21" x14ac:dyDescent="0.75">
      <c r="A153" s="2"/>
      <c r="B153" s="154" t="s">
        <v>205</v>
      </c>
      <c r="C153" s="5"/>
      <c r="D153" s="5"/>
      <c r="E153" s="2"/>
      <c r="F153" s="2"/>
      <c r="G153" s="5"/>
      <c r="H153" s="2"/>
      <c r="I153" s="2"/>
      <c r="J153" s="5"/>
      <c r="K153" s="5"/>
      <c r="L153" s="5"/>
      <c r="M153" s="5"/>
      <c r="N153" s="5"/>
      <c r="O153" s="5"/>
      <c r="P153" s="5"/>
      <c r="Q153" s="5"/>
      <c r="R153" s="5"/>
      <c r="S153" s="5"/>
      <c r="T153" s="5"/>
      <c r="U153" s="5"/>
    </row>
    <row r="154" spans="1:21" x14ac:dyDescent="0.75">
      <c r="A154" s="2"/>
      <c r="B154" s="154" t="s">
        <v>88</v>
      </c>
      <c r="C154" s="5"/>
      <c r="D154" s="5"/>
      <c r="E154" s="2"/>
      <c r="F154" s="2"/>
      <c r="G154" s="5"/>
      <c r="H154" s="2"/>
      <c r="I154" s="2"/>
      <c r="J154" s="5"/>
      <c r="K154" s="5"/>
      <c r="L154" s="5"/>
      <c r="M154" s="5"/>
      <c r="N154" s="5"/>
      <c r="O154" s="5"/>
      <c r="P154" s="5"/>
      <c r="Q154" s="5"/>
      <c r="R154" s="5"/>
      <c r="S154" s="5"/>
      <c r="T154" s="5"/>
      <c r="U154" s="5"/>
    </row>
    <row r="155" spans="1:21" x14ac:dyDescent="0.75">
      <c r="A155" s="2"/>
      <c r="B155" s="154" t="s">
        <v>204</v>
      </c>
      <c r="C155" s="5"/>
      <c r="D155" s="5"/>
      <c r="E155" s="2"/>
      <c r="F155" s="2"/>
      <c r="G155" s="5"/>
      <c r="H155" s="2"/>
      <c r="I155" s="2"/>
      <c r="J155" s="5"/>
      <c r="K155" s="5"/>
      <c r="L155" s="5"/>
      <c r="M155" s="5"/>
      <c r="N155" s="5"/>
      <c r="O155" s="5"/>
      <c r="P155" s="5"/>
      <c r="Q155" s="5"/>
      <c r="R155" s="5"/>
      <c r="S155" s="5"/>
      <c r="T155" s="5"/>
      <c r="U155" s="5"/>
    </row>
    <row r="156" spans="1:21" x14ac:dyDescent="0.75">
      <c r="A156" s="2"/>
      <c r="B156" s="154" t="s">
        <v>206</v>
      </c>
      <c r="C156" s="5"/>
      <c r="D156" s="5"/>
      <c r="E156" s="2"/>
      <c r="F156" s="2"/>
      <c r="G156" s="5"/>
      <c r="H156" s="2"/>
      <c r="I156" s="2"/>
      <c r="J156" s="5"/>
      <c r="K156" s="5"/>
      <c r="L156" s="5"/>
      <c r="M156" s="5"/>
      <c r="N156" s="5"/>
      <c r="O156" s="5"/>
      <c r="P156" s="5"/>
      <c r="Q156" s="5"/>
      <c r="R156" s="5"/>
      <c r="S156" s="5"/>
      <c r="T156" s="5"/>
      <c r="U156" s="5"/>
    </row>
    <row r="157" spans="1:21" x14ac:dyDescent="0.75">
      <c r="A157" s="2"/>
      <c r="B157" s="154" t="s">
        <v>748</v>
      </c>
      <c r="C157" s="5"/>
      <c r="D157" s="5"/>
      <c r="E157" s="2"/>
      <c r="F157" s="2"/>
      <c r="G157" s="5"/>
      <c r="H157" s="2"/>
      <c r="I157" s="2"/>
      <c r="J157" s="5"/>
      <c r="K157" s="5"/>
      <c r="L157" s="5"/>
      <c r="M157" s="5"/>
      <c r="N157" s="5"/>
      <c r="O157" s="5"/>
      <c r="P157" s="5"/>
      <c r="Q157" s="5"/>
      <c r="R157" s="5"/>
      <c r="S157" s="5"/>
      <c r="T157" s="5"/>
      <c r="U157" s="5"/>
    </row>
    <row r="158" spans="1:21" x14ac:dyDescent="0.75">
      <c r="A158" s="2"/>
      <c r="B158" s="154" t="s">
        <v>749</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750</v>
      </c>
    </row>
    <row r="161" spans="1:9" x14ac:dyDescent="0.75">
      <c r="B161" s="154" t="s">
        <v>87</v>
      </c>
    </row>
    <row r="162" spans="1:9" x14ac:dyDescent="0.75">
      <c r="B162" s="420" t="s">
        <v>755</v>
      </c>
      <c r="C162" s="420"/>
      <c r="D162" s="420"/>
      <c r="E162" s="420"/>
      <c r="F162" s="420"/>
      <c r="G162" s="420"/>
      <c r="H162" s="42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4"/>
      <c r="B1" s="54" t="s">
        <v>771</v>
      </c>
      <c r="C1" s="5"/>
      <c r="D1" s="5"/>
      <c r="E1" s="2"/>
      <c r="F1" s="2"/>
      <c r="G1" s="5"/>
      <c r="H1" s="2"/>
      <c r="I1" s="2"/>
      <c r="J1" s="5"/>
      <c r="K1" s="5"/>
      <c r="L1" s="5"/>
      <c r="M1" s="423" t="s">
        <v>72</v>
      </c>
      <c r="N1" s="424"/>
      <c r="O1" s="439" t="str">
        <f>VLOOKUP(M1,VLookups!A43:C44,3,FALSE)</f>
        <v>Show the likelihood that the SPERT estimates will be EQUAL TO or GREATER THAN an uncertainty</v>
      </c>
      <c r="P1" s="439"/>
      <c r="Q1" s="439"/>
      <c r="R1" s="439"/>
      <c r="S1" s="439"/>
      <c r="T1" s="439"/>
      <c r="U1" s="5"/>
    </row>
    <row r="2" spans="1:425" ht="15" customHeight="1" x14ac:dyDescent="0.75">
      <c r="B2" s="25"/>
      <c r="C2" s="25"/>
      <c r="D2" s="25"/>
      <c r="E2" s="26"/>
      <c r="F2" s="26"/>
      <c r="G2" s="25"/>
      <c r="H2" s="26"/>
      <c r="I2" s="26"/>
      <c r="J2" s="5"/>
      <c r="K2" s="5"/>
      <c r="L2" s="5"/>
      <c r="M2" s="443" t="s">
        <v>69</v>
      </c>
      <c r="N2" s="443" t="s">
        <v>70</v>
      </c>
      <c r="O2" s="440" t="s">
        <v>51</v>
      </c>
      <c r="P2" s="441"/>
      <c r="Q2" s="441"/>
      <c r="R2" s="441"/>
      <c r="S2" s="441"/>
      <c r="T2" s="442"/>
      <c r="U2" s="5"/>
      <c r="V2" s="167" t="s">
        <v>173</v>
      </c>
    </row>
    <row r="3" spans="1:425" x14ac:dyDescent="0.75">
      <c r="A3" s="3" t="s">
        <v>5</v>
      </c>
      <c r="B3" s="57" t="s">
        <v>39</v>
      </c>
      <c r="C3" s="57" t="s">
        <v>6</v>
      </c>
      <c r="D3" s="57" t="s">
        <v>40</v>
      </c>
      <c r="E3" s="57"/>
      <c r="F3" s="57"/>
      <c r="G3" s="57" t="s">
        <v>65</v>
      </c>
      <c r="H3" s="57" t="s">
        <v>9</v>
      </c>
      <c r="I3" s="57" t="s">
        <v>167</v>
      </c>
      <c r="J3" s="57" t="s">
        <v>763</v>
      </c>
      <c r="K3" s="57" t="s">
        <v>63</v>
      </c>
      <c r="L3" s="57" t="s">
        <v>81</v>
      </c>
      <c r="M3" s="444"/>
      <c r="N3" s="444"/>
      <c r="O3" s="100">
        <v>0.1</v>
      </c>
      <c r="P3" s="53">
        <v>0.9</v>
      </c>
      <c r="Q3" s="53">
        <v>0.85</v>
      </c>
      <c r="R3" s="53">
        <v>0.8</v>
      </c>
      <c r="S3" s="53">
        <v>0.75</v>
      </c>
      <c r="T3" s="53">
        <v>0.7</v>
      </c>
      <c r="U3" s="5"/>
      <c r="V3" s="167" t="s">
        <v>854</v>
      </c>
      <c r="HP3" s="167" t="s">
        <v>168</v>
      </c>
      <c r="PI3" s="170" t="s">
        <v>912</v>
      </c>
    </row>
    <row r="4" spans="1:425" x14ac:dyDescent="0.75">
      <c r="A4" s="4">
        <v>1</v>
      </c>
      <c r="B4" s="95">
        <v>60</v>
      </c>
      <c r="C4" s="95">
        <v>120</v>
      </c>
      <c r="D4" s="95">
        <v>240</v>
      </c>
      <c r="E4" s="124">
        <f>IF(OR(ISBLANK(C4),ISBLANK(D4),ISBLANK(B4)),"",IF(AND(B4&gt;0,C4&gt;0,D4&gt;0),IF(C4&gt;B4,IF(D4&gt;C4,1,-1),-1)))</f>
        <v>1</v>
      </c>
      <c r="F4" s="124">
        <f>IF(OR(ISBLANK(B4),ISBLANK(C4),ISBLANK(D4)),"",IFERROR(MIN(C4-B4,D4-C4)/MAX(C4-B4,D4-C4),""))</f>
        <v>0.5</v>
      </c>
      <c r="G4" s="73">
        <f>IF(AND(B4&gt;0,C4&gt;0,D4&gt;0),(B4+(4*C4)+D4)/6,"")</f>
        <v>130</v>
      </c>
      <c r="H4" s="23" t="s">
        <v>13</v>
      </c>
      <c r="I4" s="57"/>
      <c r="J4" s="280"/>
      <c r="K4" s="74">
        <f>IF(AND(B4&gt;0,C4&gt;0,D4&gt;0),IF(ISBLANK(J4),IF(ISBLANK(H4),"",(D4-B4)*VLOOKUP(H4,VLookups!$A$4:$B$13,2,FALSE)),J4),"")</f>
        <v>12.727922061357855</v>
      </c>
      <c r="L4" s="75">
        <f t="shared" ref="L4:L35" si="0">IF(K4="","",K4^2)</f>
        <v>162</v>
      </c>
      <c r="M4" s="95">
        <v>150</v>
      </c>
      <c r="N4" s="270">
        <f>IF(AND(M4&gt;0,C4&gt;0,NOT(K4="")),ABS(VLOOKUP($M$1,VLookups!$A$43:$B$44,2,FALSE)-_xlfn.NORM.DIST(M4,G4,K4,TRUE)),"")</f>
        <v>0.94194912800972574</v>
      </c>
      <c r="O4" s="94">
        <f>IF(AND($B4&gt;0,$C4&gt;0,$D4&gt;0,NOT(ISBLANK($H4))),_xlfn.NORM.INV(ABS(VLOOKUP($M$1,VLookups!$A$43:$B$44,2,FALSE)-O$3),$G4,$K4),"")</f>
        <v>113.68851155613717</v>
      </c>
      <c r="P4" s="93">
        <f>IF(AND($B4&gt;0,$C4&gt;0,$D4&gt;0,NOT(ISBLANK($H4))),_xlfn.NORM.INV(ABS(VLOOKUP($M$1,VLookups!$A$43:$B$44,2,FALSE)-P$3),$G4,$K4),"")</f>
        <v>146.31148844386283</v>
      </c>
      <c r="Q4" s="94">
        <f>IF(AND($B4&gt;0,$C4&gt;0,$D4&gt;0,NOT(ISBLANK($H4))),_xlfn.NORM.INV(ABS(VLOOKUP($M$1,VLookups!$A$43:$B$44,2,FALSE)-Q$3),$G4,$K4),"")</f>
        <v>143.19164340326591</v>
      </c>
      <c r="R4" s="93">
        <f>IF(AND($B4&gt;0,$C4&gt;0,$D4&gt;0,NOT(ISBLANK($H4))),_xlfn.NORM.INV(ABS(VLOOKUP($M$1,VLookups!$A$43:$B$44,2,FALSE)-R$3),$G4,$K4),"")</f>
        <v>140.71208946609991</v>
      </c>
      <c r="S4" s="94">
        <f>IF(AND($B4&gt;0,$C4&gt;0,$D4&gt;0,NOT(ISBLANK($H4))),_xlfn.NORM.INV(ABS(VLOOKUP($M$1,VLookups!$A$43:$B$44,2,FALSE)-S$3),$G4,$K4),"")</f>
        <v>138.58485297168045</v>
      </c>
      <c r="T4" s="93">
        <f>IF(AND($B4&gt;0,$C4&gt;0,$D4&gt;0,NOT(ISBLANK($H4))),_xlfn.NORM.INV(ABS(VLOOKUP($M$1,VLookups!$A$43:$B$44,2,FALSE)-T$3),$G4,$K4),"")</f>
        <v>136.67452885468404</v>
      </c>
      <c r="U4" s="5"/>
      <c r="V4" s="168">
        <f>IF(AND(B4&gt;0,C4&gt;0,D4&gt;0),ABS((B4-D4)/200),"")</f>
        <v>0.9</v>
      </c>
      <c r="W4" s="49">
        <f>IF(ISNONTEXT($V4),X4-$V4,"")</f>
        <v>29.999999999999702</v>
      </c>
      <c r="X4" s="49">
        <f t="shared" ref="X4:AM19" si="1">IF(ISNONTEXT($V4),Y4-$V4,"")</f>
        <v>30.8999999999997</v>
      </c>
      <c r="Y4" s="49">
        <f t="shared" si="1"/>
        <v>31.799999999999699</v>
      </c>
      <c r="Z4" s="49">
        <f t="shared" si="1"/>
        <v>32.699999999999697</v>
      </c>
      <c r="AA4" s="49">
        <f t="shared" si="1"/>
        <v>33.599999999999696</v>
      </c>
      <c r="AB4" s="49">
        <f t="shared" si="1"/>
        <v>34.499999999999694</v>
      </c>
      <c r="AC4" s="49">
        <f t="shared" si="1"/>
        <v>35.399999999999693</v>
      </c>
      <c r="AD4" s="49">
        <f t="shared" si="1"/>
        <v>36.299999999999692</v>
      </c>
      <c r="AE4" s="49">
        <f t="shared" si="1"/>
        <v>37.19999999999969</v>
      </c>
      <c r="AF4" s="49">
        <f t="shared" si="1"/>
        <v>38.099999999999689</v>
      </c>
      <c r="AG4" s="49">
        <f t="shared" si="1"/>
        <v>38.999999999999687</v>
      </c>
      <c r="AH4" s="49">
        <f t="shared" si="1"/>
        <v>39.899999999999686</v>
      </c>
      <c r="AI4" s="49">
        <f t="shared" si="1"/>
        <v>40.799999999999685</v>
      </c>
      <c r="AJ4" s="49">
        <f t="shared" si="1"/>
        <v>41.699999999999683</v>
      </c>
      <c r="AK4" s="49">
        <f t="shared" si="1"/>
        <v>42.599999999999682</v>
      </c>
      <c r="AL4" s="49">
        <f t="shared" si="1"/>
        <v>43.49999999999968</v>
      </c>
      <c r="AM4" s="49">
        <f t="shared" si="1"/>
        <v>44.399999999999679</v>
      </c>
      <c r="AN4" s="49">
        <f t="shared" ref="AN4:BC19" si="2">IF(ISNONTEXT($V4),AO4-$V4,"")</f>
        <v>45.299999999999677</v>
      </c>
      <c r="AO4" s="49">
        <f t="shared" si="2"/>
        <v>46.199999999999676</v>
      </c>
      <c r="AP4" s="49">
        <f t="shared" si="2"/>
        <v>47.099999999999675</v>
      </c>
      <c r="AQ4" s="49">
        <f t="shared" si="2"/>
        <v>47.999999999999673</v>
      </c>
      <c r="AR4" s="49">
        <f t="shared" si="2"/>
        <v>48.899999999999672</v>
      </c>
      <c r="AS4" s="49">
        <f t="shared" si="2"/>
        <v>49.79999999999967</v>
      </c>
      <c r="AT4" s="49">
        <f t="shared" si="2"/>
        <v>50.699999999999669</v>
      </c>
      <c r="AU4" s="49">
        <f t="shared" si="2"/>
        <v>51.599999999999667</v>
      </c>
      <c r="AV4" s="49">
        <f t="shared" si="2"/>
        <v>52.499999999999666</v>
      </c>
      <c r="AW4" s="49">
        <f t="shared" si="2"/>
        <v>53.399999999999665</v>
      </c>
      <c r="AX4" s="49">
        <f t="shared" si="2"/>
        <v>54.299999999999663</v>
      </c>
      <c r="AY4" s="49">
        <f t="shared" si="2"/>
        <v>55.199999999999662</v>
      </c>
      <c r="AZ4" s="49">
        <f t="shared" si="2"/>
        <v>56.09999999999966</v>
      </c>
      <c r="BA4" s="49">
        <f t="shared" si="2"/>
        <v>56.999999999999659</v>
      </c>
      <c r="BB4" s="49">
        <f t="shared" si="2"/>
        <v>57.899999999999658</v>
      </c>
      <c r="BC4" s="49">
        <f t="shared" si="2"/>
        <v>58.799999999999656</v>
      </c>
      <c r="BD4" s="49">
        <f t="shared" ref="BD4:BS19" si="3">IF(ISNONTEXT($V4),BE4-$V4,"")</f>
        <v>59.699999999999655</v>
      </c>
      <c r="BE4" s="49">
        <f t="shared" si="3"/>
        <v>60.599999999999653</v>
      </c>
      <c r="BF4" s="49">
        <f t="shared" si="3"/>
        <v>61.499999999999652</v>
      </c>
      <c r="BG4" s="49">
        <f t="shared" si="3"/>
        <v>62.39999999999965</v>
      </c>
      <c r="BH4" s="49">
        <f t="shared" si="3"/>
        <v>63.299999999999649</v>
      </c>
      <c r="BI4" s="49">
        <f t="shared" si="3"/>
        <v>64.199999999999648</v>
      </c>
      <c r="BJ4" s="49">
        <f t="shared" si="3"/>
        <v>65.099999999999653</v>
      </c>
      <c r="BK4" s="49">
        <f t="shared" si="3"/>
        <v>65.999999999999659</v>
      </c>
      <c r="BL4" s="49">
        <f t="shared" si="3"/>
        <v>66.899999999999665</v>
      </c>
      <c r="BM4" s="49">
        <f t="shared" si="3"/>
        <v>67.79999999999967</v>
      </c>
      <c r="BN4" s="49">
        <f t="shared" si="3"/>
        <v>68.699999999999676</v>
      </c>
      <c r="BO4" s="49">
        <f t="shared" si="3"/>
        <v>69.599999999999682</v>
      </c>
      <c r="BP4" s="49">
        <f t="shared" si="3"/>
        <v>70.499999999999687</v>
      </c>
      <c r="BQ4" s="49">
        <f t="shared" si="3"/>
        <v>71.399999999999693</v>
      </c>
      <c r="BR4" s="49">
        <f t="shared" si="3"/>
        <v>72.299999999999699</v>
      </c>
      <c r="BS4" s="49">
        <f t="shared" si="3"/>
        <v>73.199999999999704</v>
      </c>
      <c r="BT4" s="49">
        <f t="shared" ref="BT4:CI19" si="4">IF(ISNONTEXT($V4),BU4-$V4,"")</f>
        <v>74.09999999999971</v>
      </c>
      <c r="BU4" s="49">
        <f t="shared" si="4"/>
        <v>74.999999999999716</v>
      </c>
      <c r="BV4" s="49">
        <f t="shared" si="4"/>
        <v>75.899999999999721</v>
      </c>
      <c r="BW4" s="49">
        <f t="shared" si="4"/>
        <v>76.799999999999727</v>
      </c>
      <c r="BX4" s="49">
        <f t="shared" si="4"/>
        <v>77.699999999999733</v>
      </c>
      <c r="BY4" s="49">
        <f t="shared" si="4"/>
        <v>78.599999999999739</v>
      </c>
      <c r="BZ4" s="49">
        <f t="shared" si="4"/>
        <v>79.499999999999744</v>
      </c>
      <c r="CA4" s="49">
        <f t="shared" si="4"/>
        <v>80.39999999999975</v>
      </c>
      <c r="CB4" s="49">
        <f t="shared" si="4"/>
        <v>81.299999999999756</v>
      </c>
      <c r="CC4" s="49">
        <f t="shared" si="4"/>
        <v>82.199999999999761</v>
      </c>
      <c r="CD4" s="49">
        <f t="shared" si="4"/>
        <v>83.099999999999767</v>
      </c>
      <c r="CE4" s="49">
        <f t="shared" si="4"/>
        <v>83.999999999999773</v>
      </c>
      <c r="CF4" s="49">
        <f t="shared" si="4"/>
        <v>84.899999999999778</v>
      </c>
      <c r="CG4" s="49">
        <f t="shared" si="4"/>
        <v>85.799999999999784</v>
      </c>
      <c r="CH4" s="49">
        <f t="shared" si="4"/>
        <v>86.69999999999979</v>
      </c>
      <c r="CI4" s="49">
        <f t="shared" si="4"/>
        <v>87.599999999999795</v>
      </c>
      <c r="CJ4" s="49">
        <f t="shared" ref="CJ4:CY19" si="5">IF(ISNONTEXT($V4),CK4-$V4,"")</f>
        <v>88.499999999999801</v>
      </c>
      <c r="CK4" s="49">
        <f t="shared" si="5"/>
        <v>89.399999999999807</v>
      </c>
      <c r="CL4" s="49">
        <f t="shared" si="5"/>
        <v>90.299999999999812</v>
      </c>
      <c r="CM4" s="49">
        <f t="shared" si="5"/>
        <v>91.199999999999818</v>
      </c>
      <c r="CN4" s="49">
        <f t="shared" si="5"/>
        <v>92.099999999999824</v>
      </c>
      <c r="CO4" s="49">
        <f t="shared" si="5"/>
        <v>92.999999999999829</v>
      </c>
      <c r="CP4" s="49">
        <f t="shared" si="5"/>
        <v>93.899999999999835</v>
      </c>
      <c r="CQ4" s="49">
        <f t="shared" si="5"/>
        <v>94.799999999999841</v>
      </c>
      <c r="CR4" s="49">
        <f t="shared" si="5"/>
        <v>95.699999999999847</v>
      </c>
      <c r="CS4" s="49">
        <f t="shared" si="5"/>
        <v>96.599999999999852</v>
      </c>
      <c r="CT4" s="49">
        <f t="shared" si="5"/>
        <v>97.499999999999858</v>
      </c>
      <c r="CU4" s="49">
        <f t="shared" si="5"/>
        <v>98.399999999999864</v>
      </c>
      <c r="CV4" s="49">
        <f t="shared" si="5"/>
        <v>99.299999999999869</v>
      </c>
      <c r="CW4" s="49">
        <f t="shared" si="5"/>
        <v>100.19999999999987</v>
      </c>
      <c r="CX4" s="49">
        <f t="shared" si="5"/>
        <v>101.09999999999988</v>
      </c>
      <c r="CY4" s="49">
        <f t="shared" si="5"/>
        <v>101.99999999999989</v>
      </c>
      <c r="CZ4" s="49">
        <f t="shared" ref="CZ4:DO19" si="6">IF(ISNONTEXT($V4),DA4-$V4,"")</f>
        <v>102.89999999999989</v>
      </c>
      <c r="DA4" s="49">
        <f t="shared" si="6"/>
        <v>103.7999999999999</v>
      </c>
      <c r="DB4" s="49">
        <f t="shared" si="6"/>
        <v>104.6999999999999</v>
      </c>
      <c r="DC4" s="49">
        <f t="shared" si="6"/>
        <v>105.59999999999991</v>
      </c>
      <c r="DD4" s="49">
        <f t="shared" si="6"/>
        <v>106.49999999999991</v>
      </c>
      <c r="DE4" s="49">
        <f t="shared" si="6"/>
        <v>107.39999999999992</v>
      </c>
      <c r="DF4" s="49">
        <f t="shared" si="6"/>
        <v>108.29999999999993</v>
      </c>
      <c r="DG4" s="49">
        <f t="shared" si="6"/>
        <v>109.19999999999993</v>
      </c>
      <c r="DH4" s="49">
        <f t="shared" si="6"/>
        <v>110.09999999999994</v>
      </c>
      <c r="DI4" s="49">
        <f t="shared" si="6"/>
        <v>110.99999999999994</v>
      </c>
      <c r="DJ4" s="49">
        <f t="shared" si="6"/>
        <v>111.89999999999995</v>
      </c>
      <c r="DK4" s="49">
        <f t="shared" si="6"/>
        <v>112.79999999999995</v>
      </c>
      <c r="DL4" s="49">
        <f t="shared" si="6"/>
        <v>113.69999999999996</v>
      </c>
      <c r="DM4" s="49">
        <f t="shared" si="6"/>
        <v>114.59999999999997</v>
      </c>
      <c r="DN4" s="49">
        <f t="shared" si="6"/>
        <v>115.49999999999997</v>
      </c>
      <c r="DO4" s="49">
        <f t="shared" si="6"/>
        <v>116.39999999999998</v>
      </c>
      <c r="DP4" s="49">
        <f t="shared" ref="DP4:DR19" si="7">IF(ISNONTEXT($V4),DQ4-$V4,"")</f>
        <v>117.29999999999998</v>
      </c>
      <c r="DQ4" s="49">
        <f t="shared" si="7"/>
        <v>118.19999999999999</v>
      </c>
      <c r="DR4" s="49">
        <f t="shared" si="7"/>
        <v>119.1</v>
      </c>
      <c r="DS4" s="183">
        <f>IF(ISNONTEXT($V4),C4,"")</f>
        <v>120</v>
      </c>
      <c r="DT4" s="49">
        <f>IF(ISNONTEXT($V4),DS4+$V4,"")</f>
        <v>120.9</v>
      </c>
      <c r="DU4" s="49">
        <f t="shared" ref="DU4:EJ19" si="8">IF(ISNONTEXT($V4),DT4+$V4,"")</f>
        <v>121.80000000000001</v>
      </c>
      <c r="DV4" s="49">
        <f t="shared" si="8"/>
        <v>122.70000000000002</v>
      </c>
      <c r="DW4" s="49">
        <f t="shared" si="8"/>
        <v>123.60000000000002</v>
      </c>
      <c r="DX4" s="49">
        <f t="shared" si="8"/>
        <v>124.50000000000003</v>
      </c>
      <c r="DY4" s="49">
        <f t="shared" si="8"/>
        <v>125.40000000000003</v>
      </c>
      <c r="DZ4" s="49">
        <f t="shared" si="8"/>
        <v>126.30000000000004</v>
      </c>
      <c r="EA4" s="49">
        <f t="shared" si="8"/>
        <v>127.20000000000005</v>
      </c>
      <c r="EB4" s="49">
        <f t="shared" si="8"/>
        <v>128.10000000000005</v>
      </c>
      <c r="EC4" s="49">
        <f t="shared" si="8"/>
        <v>129.00000000000006</v>
      </c>
      <c r="ED4" s="49">
        <f t="shared" si="8"/>
        <v>129.90000000000006</v>
      </c>
      <c r="EE4" s="49">
        <f t="shared" si="8"/>
        <v>130.80000000000007</v>
      </c>
      <c r="EF4" s="49">
        <f t="shared" si="8"/>
        <v>131.70000000000007</v>
      </c>
      <c r="EG4" s="49">
        <f t="shared" si="8"/>
        <v>132.60000000000008</v>
      </c>
      <c r="EH4" s="49">
        <f t="shared" si="8"/>
        <v>133.50000000000009</v>
      </c>
      <c r="EI4" s="49">
        <f t="shared" si="8"/>
        <v>134.40000000000009</v>
      </c>
      <c r="EJ4" s="49">
        <f t="shared" si="8"/>
        <v>135.3000000000001</v>
      </c>
      <c r="EK4" s="49">
        <f t="shared" ref="EK4:EZ19" si="9">IF(ISNONTEXT($V4),EJ4+$V4,"")</f>
        <v>136.2000000000001</v>
      </c>
      <c r="EL4" s="49">
        <f t="shared" si="9"/>
        <v>137.10000000000011</v>
      </c>
      <c r="EM4" s="49">
        <f t="shared" si="9"/>
        <v>138.00000000000011</v>
      </c>
      <c r="EN4" s="49">
        <f t="shared" si="9"/>
        <v>138.90000000000012</v>
      </c>
      <c r="EO4" s="49">
        <f t="shared" si="9"/>
        <v>139.80000000000013</v>
      </c>
      <c r="EP4" s="49">
        <f t="shared" si="9"/>
        <v>140.70000000000013</v>
      </c>
      <c r="EQ4" s="49">
        <f t="shared" si="9"/>
        <v>141.60000000000014</v>
      </c>
      <c r="ER4" s="49">
        <f t="shared" si="9"/>
        <v>142.50000000000014</v>
      </c>
      <c r="ES4" s="49">
        <f t="shared" si="9"/>
        <v>143.40000000000015</v>
      </c>
      <c r="ET4" s="49">
        <f t="shared" si="9"/>
        <v>144.30000000000015</v>
      </c>
      <c r="EU4" s="49">
        <f t="shared" si="9"/>
        <v>145.20000000000016</v>
      </c>
      <c r="EV4" s="49">
        <f t="shared" si="9"/>
        <v>146.10000000000016</v>
      </c>
      <c r="EW4" s="49">
        <f t="shared" si="9"/>
        <v>147.00000000000017</v>
      </c>
      <c r="EX4" s="49">
        <f t="shared" si="9"/>
        <v>147.90000000000018</v>
      </c>
      <c r="EY4" s="49">
        <f t="shared" si="9"/>
        <v>148.80000000000018</v>
      </c>
      <c r="EZ4" s="49">
        <f t="shared" si="9"/>
        <v>149.70000000000019</v>
      </c>
      <c r="FA4" s="49">
        <f t="shared" ref="FA4:FP19" si="10">IF(ISNONTEXT($V4),EZ4+$V4,"")</f>
        <v>150.60000000000019</v>
      </c>
      <c r="FB4" s="49">
        <f t="shared" si="10"/>
        <v>151.5000000000002</v>
      </c>
      <c r="FC4" s="49">
        <f t="shared" si="10"/>
        <v>152.4000000000002</v>
      </c>
      <c r="FD4" s="49">
        <f t="shared" si="10"/>
        <v>153.30000000000021</v>
      </c>
      <c r="FE4" s="49">
        <f t="shared" si="10"/>
        <v>154.20000000000022</v>
      </c>
      <c r="FF4" s="49">
        <f t="shared" si="10"/>
        <v>155.10000000000022</v>
      </c>
      <c r="FG4" s="49">
        <f t="shared" si="10"/>
        <v>156.00000000000023</v>
      </c>
      <c r="FH4" s="49">
        <f t="shared" si="10"/>
        <v>156.90000000000023</v>
      </c>
      <c r="FI4" s="49">
        <f t="shared" si="10"/>
        <v>157.80000000000024</v>
      </c>
      <c r="FJ4" s="49">
        <f t="shared" si="10"/>
        <v>158.70000000000024</v>
      </c>
      <c r="FK4" s="49">
        <f t="shared" si="10"/>
        <v>159.60000000000025</v>
      </c>
      <c r="FL4" s="49">
        <f t="shared" si="10"/>
        <v>160.50000000000026</v>
      </c>
      <c r="FM4" s="49">
        <f t="shared" si="10"/>
        <v>161.40000000000026</v>
      </c>
      <c r="FN4" s="49">
        <f t="shared" si="10"/>
        <v>162.30000000000027</v>
      </c>
      <c r="FO4" s="49">
        <f t="shared" si="10"/>
        <v>163.20000000000027</v>
      </c>
      <c r="FP4" s="49">
        <f t="shared" si="10"/>
        <v>164.10000000000028</v>
      </c>
      <c r="FQ4" s="49">
        <f t="shared" ref="FQ4:GF19" si="11">IF(ISNONTEXT($V4),FP4+$V4,"")</f>
        <v>165.00000000000028</v>
      </c>
      <c r="FR4" s="49">
        <f t="shared" si="11"/>
        <v>165.90000000000029</v>
      </c>
      <c r="FS4" s="49">
        <f t="shared" si="11"/>
        <v>166.8000000000003</v>
      </c>
      <c r="FT4" s="49">
        <f t="shared" si="11"/>
        <v>167.7000000000003</v>
      </c>
      <c r="FU4" s="49">
        <f t="shared" si="11"/>
        <v>168.60000000000031</v>
      </c>
      <c r="FV4" s="49">
        <f t="shared" si="11"/>
        <v>169.50000000000031</v>
      </c>
      <c r="FW4" s="49">
        <f t="shared" si="11"/>
        <v>170.40000000000032</v>
      </c>
      <c r="FX4" s="49">
        <f t="shared" si="11"/>
        <v>171.30000000000032</v>
      </c>
      <c r="FY4" s="49">
        <f t="shared" si="11"/>
        <v>172.20000000000033</v>
      </c>
      <c r="FZ4" s="49">
        <f t="shared" si="11"/>
        <v>173.10000000000034</v>
      </c>
      <c r="GA4" s="49">
        <f t="shared" si="11"/>
        <v>174.00000000000034</v>
      </c>
      <c r="GB4" s="49">
        <f t="shared" si="11"/>
        <v>174.90000000000035</v>
      </c>
      <c r="GC4" s="49">
        <f t="shared" si="11"/>
        <v>175.80000000000035</v>
      </c>
      <c r="GD4" s="49">
        <f t="shared" si="11"/>
        <v>176.70000000000036</v>
      </c>
      <c r="GE4" s="49">
        <f t="shared" si="11"/>
        <v>177.60000000000036</v>
      </c>
      <c r="GF4" s="49">
        <f t="shared" si="11"/>
        <v>178.50000000000037</v>
      </c>
      <c r="GG4" s="49">
        <f t="shared" ref="GG4:GV19" si="12">IF(ISNONTEXT($V4),GF4+$V4,"")</f>
        <v>179.40000000000038</v>
      </c>
      <c r="GH4" s="49">
        <f t="shared" si="12"/>
        <v>180.30000000000038</v>
      </c>
      <c r="GI4" s="49">
        <f t="shared" si="12"/>
        <v>181.20000000000039</v>
      </c>
      <c r="GJ4" s="49">
        <f t="shared" si="12"/>
        <v>182.10000000000039</v>
      </c>
      <c r="GK4" s="49">
        <f t="shared" si="12"/>
        <v>183.0000000000004</v>
      </c>
      <c r="GL4" s="49">
        <f t="shared" si="12"/>
        <v>183.9000000000004</v>
      </c>
      <c r="GM4" s="49">
        <f t="shared" si="12"/>
        <v>184.80000000000041</v>
      </c>
      <c r="GN4" s="49">
        <f t="shared" si="12"/>
        <v>185.70000000000041</v>
      </c>
      <c r="GO4" s="49">
        <f t="shared" si="12"/>
        <v>186.60000000000042</v>
      </c>
      <c r="GP4" s="49">
        <f t="shared" si="12"/>
        <v>187.50000000000043</v>
      </c>
      <c r="GQ4" s="49">
        <f t="shared" si="12"/>
        <v>188.40000000000043</v>
      </c>
      <c r="GR4" s="49">
        <f t="shared" si="12"/>
        <v>189.30000000000044</v>
      </c>
      <c r="GS4" s="49">
        <f t="shared" si="12"/>
        <v>190.20000000000044</v>
      </c>
      <c r="GT4" s="49">
        <f t="shared" si="12"/>
        <v>191.10000000000045</v>
      </c>
      <c r="GU4" s="49">
        <f t="shared" si="12"/>
        <v>192.00000000000045</v>
      </c>
      <c r="GV4" s="49">
        <f t="shared" si="12"/>
        <v>192.90000000000046</v>
      </c>
      <c r="GW4" s="49">
        <f t="shared" ref="GW4:HL19" si="13">IF(ISNONTEXT($V4),GV4+$V4,"")</f>
        <v>193.80000000000047</v>
      </c>
      <c r="GX4" s="49">
        <f t="shared" si="13"/>
        <v>194.70000000000047</v>
      </c>
      <c r="GY4" s="49">
        <f t="shared" si="13"/>
        <v>195.60000000000048</v>
      </c>
      <c r="GZ4" s="49">
        <f t="shared" si="13"/>
        <v>196.50000000000048</v>
      </c>
      <c r="HA4" s="49">
        <f t="shared" si="13"/>
        <v>197.40000000000049</v>
      </c>
      <c r="HB4" s="49">
        <f t="shared" si="13"/>
        <v>198.30000000000049</v>
      </c>
      <c r="HC4" s="49">
        <f t="shared" si="13"/>
        <v>199.2000000000005</v>
      </c>
      <c r="HD4" s="49">
        <f t="shared" si="13"/>
        <v>200.10000000000051</v>
      </c>
      <c r="HE4" s="49">
        <f t="shared" si="13"/>
        <v>201.00000000000051</v>
      </c>
      <c r="HF4" s="49">
        <f t="shared" si="13"/>
        <v>201.90000000000052</v>
      </c>
      <c r="HG4" s="49">
        <f t="shared" si="13"/>
        <v>202.80000000000052</v>
      </c>
      <c r="HH4" s="49">
        <f t="shared" si="13"/>
        <v>203.70000000000053</v>
      </c>
      <c r="HI4" s="49">
        <f t="shared" si="13"/>
        <v>204.60000000000053</v>
      </c>
      <c r="HJ4" s="49">
        <f t="shared" si="13"/>
        <v>205.50000000000054</v>
      </c>
      <c r="HK4" s="49">
        <f t="shared" si="13"/>
        <v>206.40000000000055</v>
      </c>
      <c r="HL4" s="49">
        <f t="shared" si="13"/>
        <v>207.30000000000055</v>
      </c>
      <c r="HM4" s="49">
        <f t="shared" ref="HM4:HO19" si="14">IF(ISNONTEXT($V4),HL4+$V4,"")</f>
        <v>208.20000000000056</v>
      </c>
      <c r="HN4" s="49">
        <f t="shared" si="14"/>
        <v>209.10000000000056</v>
      </c>
      <c r="HO4" s="49">
        <f t="shared" si="14"/>
        <v>210.00000000000057</v>
      </c>
      <c r="HP4" s="169">
        <f t="shared" ref="HP4:IE19" si="15">IF(ISNONTEXT($K4),_xlfn.NORM.DIST(W4,$G4,$K4,FALSE),NA())</f>
        <v>1.2359527908803678E-15</v>
      </c>
      <c r="HQ4" s="169">
        <f t="shared" si="15"/>
        <v>2.1487745841313446E-15</v>
      </c>
      <c r="HR4" s="169">
        <f t="shared" si="15"/>
        <v>3.7171352381508536E-15</v>
      </c>
      <c r="HS4" s="169">
        <f t="shared" si="15"/>
        <v>6.3981496405077828E-15</v>
      </c>
      <c r="HT4" s="169">
        <f t="shared" si="15"/>
        <v>1.0957940852507566E-14</v>
      </c>
      <c r="HU4" s="169">
        <f t="shared" si="15"/>
        <v>1.8673771411872294E-14</v>
      </c>
      <c r="HV4" s="169">
        <f t="shared" si="15"/>
        <v>3.1663845090546316E-14</v>
      </c>
      <c r="HW4" s="169">
        <f t="shared" si="15"/>
        <v>5.3422449065722951E-14</v>
      </c>
      <c r="HX4" s="169">
        <f t="shared" si="15"/>
        <v>8.9683482243894165E-14</v>
      </c>
      <c r="HY4" s="169">
        <f t="shared" si="15"/>
        <v>1.4980615572939476E-13</v>
      </c>
      <c r="HZ4" s="169">
        <f t="shared" si="15"/>
        <v>2.4898626113579978E-13</v>
      </c>
      <c r="IA4" s="169">
        <f t="shared" si="15"/>
        <v>4.1176519602895642E-13</v>
      </c>
      <c r="IB4" s="169">
        <f t="shared" si="15"/>
        <v>6.7756726359998436E-13</v>
      </c>
      <c r="IC4" s="169">
        <f t="shared" si="15"/>
        <v>1.1093886595787196E-12</v>
      </c>
      <c r="ID4" s="169">
        <f t="shared" si="15"/>
        <v>1.8073553822345605E-12</v>
      </c>
      <c r="IE4" s="169">
        <f t="shared" si="15"/>
        <v>2.9297591479245054E-12</v>
      </c>
      <c r="IF4" s="169">
        <f t="shared" ref="IF4:IU19" si="16">IF(ISNONTEXT($K4),_xlfn.NORM.DIST(AM4,$G4,$K4,FALSE),NA())</f>
        <v>4.7255113302467764E-12</v>
      </c>
      <c r="IG4" s="169">
        <f t="shared" si="16"/>
        <v>7.5839284357041871E-12</v>
      </c>
      <c r="IH4" s="169">
        <f t="shared" si="16"/>
        <v>1.2110670024609326E-11</v>
      </c>
      <c r="II4" s="169">
        <f t="shared" si="16"/>
        <v>1.9242905354700604E-11</v>
      </c>
      <c r="IJ4" s="169">
        <f t="shared" si="16"/>
        <v>3.0422972438492126E-11</v>
      </c>
      <c r="IK4" s="169">
        <f t="shared" si="16"/>
        <v>4.7858730215892996E-11</v>
      </c>
      <c r="IL4" s="169">
        <f t="shared" si="16"/>
        <v>7.4911626576374964E-11</v>
      </c>
      <c r="IM4" s="169">
        <f t="shared" si="16"/>
        <v>1.1667177633589598E-10</v>
      </c>
      <c r="IN4" s="169">
        <f t="shared" si="16"/>
        <v>1.8080520162186367E-10</v>
      </c>
      <c r="IO4" s="169">
        <f t="shared" si="16"/>
        <v>2.7879472912556556E-10</v>
      </c>
      <c r="IP4" s="169">
        <f t="shared" si="16"/>
        <v>4.2774675592014394E-10</v>
      </c>
      <c r="IQ4" s="169">
        <f t="shared" si="16"/>
        <v>6.5300637002445442E-10</v>
      </c>
      <c r="IR4" s="169">
        <f t="shared" si="16"/>
        <v>9.9191998108140851E-10</v>
      </c>
      <c r="IS4" s="169">
        <f t="shared" si="16"/>
        <v>1.4992166170304164E-9</v>
      </c>
      <c r="IT4" s="169">
        <f t="shared" si="16"/>
        <v>2.2546579401306843E-9</v>
      </c>
      <c r="IU4" s="169">
        <f t="shared" si="16"/>
        <v>3.3738476449353815E-9</v>
      </c>
      <c r="IV4" s="169">
        <f t="shared" ref="IV4:JK19" si="17">IF(ISNONTEXT($K4),_xlfn.NORM.DIST(BC4,$G4,$K4,FALSE),NA())</f>
        <v>5.0234119946708893E-9</v>
      </c>
      <c r="IW4" s="169">
        <f t="shared" si="17"/>
        <v>7.4421883495062909E-9</v>
      </c>
      <c r="IX4" s="169">
        <f t="shared" si="17"/>
        <v>1.0970616749233189E-8</v>
      </c>
      <c r="IY4" s="169">
        <f t="shared" si="17"/>
        <v>1.6091256496263313E-8</v>
      </c>
      <c r="IZ4" s="169">
        <f t="shared" si="17"/>
        <v>2.348428808138669E-8</v>
      </c>
      <c r="JA4" s="169">
        <f t="shared" si="17"/>
        <v>3.410306151700452E-8</v>
      </c>
      <c r="JB4" s="169">
        <f t="shared" si="17"/>
        <v>4.9276274432240257E-8</v>
      </c>
      <c r="JC4" s="169">
        <f t="shared" si="17"/>
        <v>7.0845274872876741E-8</v>
      </c>
      <c r="JD4" s="169">
        <f t="shared" si="17"/>
        <v>1.013473603316087E-7</v>
      </c>
      <c r="JE4" s="169">
        <f t="shared" si="17"/>
        <v>1.4425886842372807E-7</v>
      </c>
      <c r="JF4" s="169">
        <f t="shared" si="17"/>
        <v>2.0431541231363147E-7</v>
      </c>
      <c r="JG4" s="169">
        <f t="shared" si="17"/>
        <v>2.8793089232884812E-7</v>
      </c>
      <c r="JH4" s="169">
        <f t="shared" si="17"/>
        <v>4.0374199580374747E-7</v>
      </c>
      <c r="JI4" s="169">
        <f t="shared" si="17"/>
        <v>5.6331084890227827E-7</v>
      </c>
      <c r="JJ4" s="169">
        <f t="shared" si="17"/>
        <v>7.8202535306327183E-7</v>
      </c>
      <c r="JK4" s="169">
        <f t="shared" si="17"/>
        <v>1.0802445356343448E-6</v>
      </c>
      <c r="JL4" s="169">
        <f t="shared" ref="JL4:KA19" si="18">IF(ISNONTEXT($K4),_xlfn.NORM.DIST(BS4,$G4,$K4,FALSE),NA())</f>
        <v>1.4847449296348366E-6</v>
      </c>
      <c r="JM4" s="169">
        <f t="shared" si="18"/>
        <v>2.0305334636408717E-6</v>
      </c>
      <c r="JN4" s="169">
        <f t="shared" si="18"/>
        <v>2.7631023934706813E-6</v>
      </c>
      <c r="JO4" s="169">
        <f t="shared" si="18"/>
        <v>3.7412121366004153E-6</v>
      </c>
      <c r="JP4" s="169">
        <f t="shared" si="18"/>
        <v>5.0402980395589681E-6</v>
      </c>
      <c r="JQ4" s="169">
        <f t="shared" si="18"/>
        <v>6.7566065253563015E-6</v>
      </c>
      <c r="JR4" s="169">
        <f t="shared" si="18"/>
        <v>9.0121739667058E-6</v>
      </c>
      <c r="JS4" s="169">
        <f t="shared" si="18"/>
        <v>1.1960767059010694E-5</v>
      </c>
      <c r="JT4" s="169">
        <f t="shared" si="18"/>
        <v>1.5794905279820252E-5</v>
      </c>
      <c r="JU4" s="169">
        <f t="shared" si="18"/>
        <v>2.0754082886716958E-5</v>
      </c>
      <c r="JV4" s="169">
        <f t="shared" si="18"/>
        <v>2.7134298324727316E-5</v>
      </c>
      <c r="JW4" s="169">
        <f t="shared" si="18"/>
        <v>3.5298981260854208E-5</v>
      </c>
      <c r="JX4" s="169">
        <f t="shared" si="18"/>
        <v>4.5691380043305555E-5</v>
      </c>
      <c r="JY4" s="169">
        <f t="shared" si="18"/>
        <v>5.884843351987295E-5</v>
      </c>
      <c r="JZ4" s="169">
        <f t="shared" si="18"/>
        <v>7.5416099295014455E-5</v>
      </c>
      <c r="KA4" s="169">
        <f t="shared" si="18"/>
        <v>9.6166044374094582E-5</v>
      </c>
      <c r="KB4" s="169">
        <f t="shared" ref="KB4:KQ19" si="19">IF(ISNONTEXT($K4),_xlfn.NORM.DIST(CI4,$G4,$K4,FALSE),NA())</f>
        <v>1.2201352287578207E-4</v>
      </c>
      <c r="KC4" s="169">
        <f t="shared" si="19"/>
        <v>1.5403616883309041E-4</v>
      </c>
      <c r="KD4" s="169">
        <f t="shared" si="19"/>
        <v>1.934933205873905E-4</v>
      </c>
      <c r="KE4" s="169">
        <f t="shared" si="19"/>
        <v>2.41845368431204E-4</v>
      </c>
      <c r="KF4" s="169">
        <f t="shared" si="19"/>
        <v>3.0077248166278169E-4</v>
      </c>
      <c r="KG4" s="169">
        <f t="shared" si="19"/>
        <v>3.72191929081008E-4</v>
      </c>
      <c r="KH4" s="169">
        <f t="shared" si="19"/>
        <v>4.5827306359178151E-4</v>
      </c>
      <c r="KI4" s="169">
        <f t="shared" si="19"/>
        <v>5.6144890388508276E-4</v>
      </c>
      <c r="KJ4" s="169">
        <f t="shared" si="19"/>
        <v>6.8442312233890667E-4</v>
      </c>
      <c r="KK4" s="169">
        <f t="shared" si="19"/>
        <v>8.3017114790971637E-4</v>
      </c>
      <c r="KL4" s="169">
        <f t="shared" si="19"/>
        <v>1.0019340262289941E-3</v>
      </c>
      <c r="KM4" s="169">
        <f t="shared" si="19"/>
        <v>1.2032036574330894E-3</v>
      </c>
      <c r="KN4" s="169">
        <f t="shared" si="19"/>
        <v>1.4376980663995511E-3</v>
      </c>
      <c r="KO4" s="169">
        <f t="shared" si="19"/>
        <v>1.7093254603750606E-3</v>
      </c>
      <c r="KP4" s="169">
        <f t="shared" si="19"/>
        <v>2.0221360043586943E-3</v>
      </c>
      <c r="KQ4" s="169">
        <f t="shared" si="19"/>
        <v>2.3802605016915897E-3</v>
      </c>
      <c r="KR4" s="169">
        <f t="shared" ref="KR4:LG19" si="20">IF(ISNONTEXT($K4),_xlfn.NORM.DIST(CY4,$G4,$K4,FALSE),NA())</f>
        <v>2.7878355096275132E-3</v>
      </c>
      <c r="KS4" s="169">
        <f t="shared" si="20"/>
        <v>3.2489148468081062E-3</v>
      </c>
      <c r="KT4" s="169">
        <f t="shared" si="20"/>
        <v>3.7673679564652102E-3</v>
      </c>
      <c r="KU4" s="169">
        <f t="shared" si="20"/>
        <v>4.3467661655168443E-3</v>
      </c>
      <c r="KV4" s="169">
        <f t="shared" si="20"/>
        <v>4.9902585096553848E-3</v>
      </c>
      <c r="KW4" s="169">
        <f t="shared" si="20"/>
        <v>5.7004394566087116E-3</v>
      </c>
      <c r="KX4" s="169">
        <f t="shared" si="20"/>
        <v>6.4792115272988013E-3</v>
      </c>
      <c r="KY4" s="169">
        <f t="shared" si="20"/>
        <v>7.3276464564075265E-3</v>
      </c>
      <c r="KZ4" s="169">
        <f t="shared" si="20"/>
        <v>8.2458491152581359E-3</v>
      </c>
      <c r="LA4" s="169">
        <f t="shared" si="20"/>
        <v>9.2328289044100696E-3</v>
      </c>
      <c r="LB4" s="169">
        <f t="shared" si="20"/>
        <v>1.0286383674382994E-2</v>
      </c>
      <c r="LC4" s="169">
        <f t="shared" si="20"/>
        <v>1.1403001415995014E-2</v>
      </c>
      <c r="LD4" s="169">
        <f t="shared" si="20"/>
        <v>1.2577784946802711E-2</v>
      </c>
      <c r="LE4" s="169">
        <f t="shared" si="20"/>
        <v>1.3804404583609929E-2</v>
      </c>
      <c r="LF4" s="169">
        <f t="shared" si="20"/>
        <v>1.5075083318338867E-2</v>
      </c>
      <c r="LG4" s="169">
        <f t="shared" si="20"/>
        <v>1.6380618301795137E-2</v>
      </c>
      <c r="LH4" s="169">
        <f t="shared" ref="LH4:LW19" si="21">IF(ISNONTEXT($K4),_xlfn.NORM.DIST(DO4,$G4,$K4,FALSE),NA())</f>
        <v>1.7710441495182569E-2</v>
      </c>
      <c r="LI4" s="169">
        <f t="shared" si="21"/>
        <v>1.9052721193718154E-2</v>
      </c>
      <c r="LJ4" s="169">
        <f t="shared" si="21"/>
        <v>2.0394504794445944E-2</v>
      </c>
      <c r="LK4" s="169">
        <f t="shared" si="21"/>
        <v>2.17219017177133E-2</v>
      </c>
      <c r="LL4" s="169">
        <f t="shared" si="21"/>
        <v>2.3020303855851111E-2</v>
      </c>
      <c r="LM4" s="169">
        <f t="shared" si="21"/>
        <v>2.4274639378881271E-2</v>
      </c>
      <c r="LN4" s="169">
        <f t="shared" si="21"/>
        <v>2.546965424639324E-2</v>
      </c>
      <c r="LO4" s="169">
        <f t="shared" si="21"/>
        <v>2.6590214429654192E-2</v>
      </c>
      <c r="LP4" s="169">
        <f t="shared" si="21"/>
        <v>2.7621620708876977E-2</v>
      </c>
      <c r="LQ4" s="169">
        <f t="shared" si="21"/>
        <v>2.8549927041378757E-2</v>
      </c>
      <c r="LR4" s="169">
        <f t="shared" si="21"/>
        <v>2.9362252950864223E-2</v>
      </c>
      <c r="LS4" s="169">
        <f t="shared" si="21"/>
        <v>3.0047080206206493E-2</v>
      </c>
      <c r="LT4" s="169">
        <f t="shared" si="21"/>
        <v>3.0594524263153559E-2</v>
      </c>
      <c r="LU4" s="169">
        <f t="shared" si="21"/>
        <v>3.0996571538992216E-2</v>
      </c>
      <c r="LV4" s="169">
        <f t="shared" si="21"/>
        <v>3.124727456341048E-2</v>
      </c>
      <c r="LW4" s="169">
        <f t="shared" si="21"/>
        <v>3.1342898364318063E-2</v>
      </c>
      <c r="LX4" s="169">
        <f t="shared" ref="LX4:MM19" si="22">IF(ISNONTEXT($K4),_xlfn.NORM.DIST(EE4,$G4,$K4,FALSE),NA())</f>
        <v>3.1282013052956741E-2</v>
      </c>
      <c r="LY4" s="169">
        <f t="shared" si="22"/>
        <v>3.1065529400547274E-2</v>
      </c>
      <c r="LZ4" s="169">
        <f t="shared" si="22"/>
        <v>3.0696676169289151E-2</v>
      </c>
      <c r="MA4" s="169">
        <f t="shared" si="22"/>
        <v>3.0180919986321927E-2</v>
      </c>
      <c r="MB4" s="169">
        <f t="shared" si="22"/>
        <v>2.9525830539836474E-2</v>
      </c>
      <c r="MC4" s="169">
        <f t="shared" si="22"/>
        <v>2.8740895743370166E-2</v>
      </c>
      <c r="MD4" s="169">
        <f t="shared" si="22"/>
        <v>2.7837293175635523E-2</v>
      </c>
      <c r="ME4" s="169">
        <f t="shared" si="22"/>
        <v>2.6827625488313349E-2</v>
      </c>
      <c r="MF4" s="169">
        <f t="shared" si="22"/>
        <v>2.5725628527145321E-2</v>
      </c>
      <c r="MG4" s="169">
        <f t="shared" si="22"/>
        <v>2.4545861593939396E-2</v>
      </c>
      <c r="MH4" s="169">
        <f t="shared" si="22"/>
        <v>2.3303389569449374E-2</v>
      </c>
      <c r="MI4" s="169">
        <f t="shared" si="22"/>
        <v>2.2013466519830997E-2</v>
      </c>
      <c r="MJ4" s="169">
        <f t="shared" si="22"/>
        <v>2.0691229941781943E-2</v>
      </c>
      <c r="MK4" s="169">
        <f t="shared" si="22"/>
        <v>1.9351414000003096E-2</v>
      </c>
      <c r="ML4" s="169">
        <f t="shared" si="22"/>
        <v>1.8008089026236965E-2</v>
      </c>
      <c r="MM4" s="169">
        <f t="shared" si="22"/>
        <v>1.6674433243906026E-2</v>
      </c>
      <c r="MN4" s="169">
        <f t="shared" ref="MN4:NC19" si="23">IF(ISNONTEXT($K4),_xlfn.NORM.DIST(EU4,$G4,$K4,FALSE),NA())</f>
        <v>1.5362541225570139E-2</v>
      </c>
      <c r="MO4" s="169">
        <f t="shared" si="23"/>
        <v>1.4083272054470164E-2</v>
      </c>
      <c r="MP4" s="169">
        <f t="shared" si="23"/>
        <v>1.2846138617870421E-2</v>
      </c>
      <c r="MQ4" s="169">
        <f t="shared" si="23"/>
        <v>1.165923797571964E-2</v>
      </c>
      <c r="MR4" s="169">
        <f t="shared" si="23"/>
        <v>1.0529221382509805E-2</v>
      </c>
      <c r="MS4" s="169">
        <f t="shared" si="23"/>
        <v>9.4613013420353567E-3</v>
      </c>
      <c r="MT4" s="169">
        <f t="shared" si="23"/>
        <v>8.4592920809440589E-3</v>
      </c>
      <c r="MU4" s="169">
        <f t="shared" si="23"/>
        <v>7.5256790615200308E-3</v>
      </c>
      <c r="MV4" s="169">
        <f t="shared" si="23"/>
        <v>6.6617126280445983E-3</v>
      </c>
      <c r="MW4" s="169">
        <f t="shared" si="23"/>
        <v>5.8675205929961949E-3</v>
      </c>
      <c r="MX4" s="169">
        <f t="shared" si="23"/>
        <v>5.1422345068744138E-3</v>
      </c>
      <c r="MY4" s="169">
        <f t="shared" si="23"/>
        <v>4.4841244968913995E-3</v>
      </c>
      <c r="MZ4" s="169">
        <f t="shared" si="23"/>
        <v>3.8907378763323001E-3</v>
      </c>
      <c r="NA4" s="169">
        <f t="shared" si="23"/>
        <v>3.3590371843365339E-3</v>
      </c>
      <c r="NB4" s="169">
        <f t="shared" si="23"/>
        <v>2.8855338789035502E-3</v>
      </c>
      <c r="NC4" s="169">
        <f t="shared" si="23"/>
        <v>2.4664145373785268E-3</v>
      </c>
      <c r="ND4" s="169">
        <f t="shared" ref="ND4:NS19" si="24">IF(ISNONTEXT($K4),_xlfn.NORM.DIST(FK4,$G4,$K4,FALSE),NA())</f>
        <v>2.0976570833312965E-3</v>
      </c>
      <c r="NE4" s="169">
        <f t="shared" si="24"/>
        <v>1.7751352245178656E-3</v>
      </c>
      <c r="NF4" s="169">
        <f t="shared" si="24"/>
        <v>1.4947099257355391E-3</v>
      </c>
      <c r="NG4" s="169">
        <f t="shared" si="24"/>
        <v>1.2523073302040159E-3</v>
      </c>
      <c r="NH4" s="169">
        <f t="shared" si="24"/>
        <v>1.0439830665187105E-3</v>
      </c>
      <c r="NI4" s="169">
        <f t="shared" si="24"/>
        <v>8.6597332370911021E-4</v>
      </c>
      <c r="NJ4" s="169">
        <f t="shared" si="24"/>
        <v>7.1473343829797349E-4</v>
      </c>
      <c r="NK4" s="169">
        <f t="shared" si="24"/>
        <v>5.8696501310724636E-4</v>
      </c>
      <c r="NL4" s="169">
        <f t="shared" si="24"/>
        <v>4.7963278061490715E-4</v>
      </c>
      <c r="NM4" s="169">
        <f t="shared" si="24"/>
        <v>3.8997253995740646E-4</v>
      </c>
      <c r="NN4" s="169">
        <f t="shared" si="24"/>
        <v>3.1549154466705884E-4</v>
      </c>
      <c r="NO4" s="169">
        <f t="shared" si="24"/>
        <v>2.5396270801226551E-4</v>
      </c>
      <c r="NP4" s="169">
        <f t="shared" si="24"/>
        <v>2.0341393527533716E-4</v>
      </c>
      <c r="NQ4" s="169">
        <f t="shared" si="24"/>
        <v>1.6211379850030502E-4</v>
      </c>
      <c r="NR4" s="169">
        <f t="shared" si="24"/>
        <v>1.2855464978194195E-4</v>
      </c>
      <c r="NS4" s="169">
        <f t="shared" si="24"/>
        <v>1.0143413378523032E-4</v>
      </c>
      <c r="NT4" s="169">
        <f t="shared" ref="NT4:OI19" si="25">IF(ISNONTEXT($K4),_xlfn.NORM.DIST(GA4,$G4,$K4,FALSE),NA())</f>
        <v>7.9635917437456319E-5</v>
      </c>
      <c r="NU4" s="169">
        <f t="shared" si="25"/>
        <v>6.2210311809533829E-5</v>
      </c>
      <c r="NV4" s="169">
        <f t="shared" si="25"/>
        <v>4.8355323839847401E-5</v>
      </c>
      <c r="NW4" s="169">
        <f t="shared" si="25"/>
        <v>3.7398548063474415E-5</v>
      </c>
      <c r="NX4" s="169">
        <f t="shared" si="25"/>
        <v>2.8780193860746916E-5</v>
      </c>
      <c r="NY4" s="169">
        <f t="shared" si="25"/>
        <v>2.2037443699146871E-5</v>
      </c>
      <c r="NZ4" s="169">
        <f t="shared" si="25"/>
        <v>1.6790253151653733E-5</v>
      </c>
      <c r="OA4" s="169">
        <f t="shared" si="25"/>
        <v>1.272863403592767E-5</v>
      </c>
      <c r="OB4" s="169">
        <f t="shared" si="25"/>
        <v>9.6014070900407086E-6</v>
      </c>
      <c r="OC4" s="169">
        <f t="shared" si="25"/>
        <v>7.2063689771262263E-6</v>
      </c>
      <c r="OD4" s="169">
        <f t="shared" si="25"/>
        <v>5.3817885906823217E-6</v>
      </c>
      <c r="OE4" s="169">
        <f t="shared" si="25"/>
        <v>3.9991279557082214E-6</v>
      </c>
      <c r="OF4" s="169">
        <f t="shared" si="25"/>
        <v>2.9568717901109465E-6</v>
      </c>
      <c r="OG4" s="169">
        <f t="shared" si="25"/>
        <v>2.1753453583637746E-6</v>
      </c>
      <c r="OH4" s="169">
        <f t="shared" si="25"/>
        <v>1.592401084109005E-6</v>
      </c>
      <c r="OI4" s="169">
        <f t="shared" si="25"/>
        <v>1.1598591188799332E-6</v>
      </c>
      <c r="OJ4" s="169">
        <f t="shared" ref="OJ4:OY19" si="26">IF(ISNONTEXT($K4),_xlfn.NORM.DIST(GQ4,$G4,$K4,FALSE),NA())</f>
        <v>8.4059450288733743E-7</v>
      </c>
      <c r="OK4" s="169">
        <f t="shared" si="26"/>
        <v>6.0617270583558858E-7</v>
      </c>
      <c r="OL4" s="169">
        <f t="shared" si="26"/>
        <v>4.3494539485925572E-7</v>
      </c>
      <c r="OM4" s="169">
        <f t="shared" si="26"/>
        <v>3.105286133754317E-7</v>
      </c>
      <c r="ON4" s="169">
        <f t="shared" si="26"/>
        <v>2.2059569799820301E-7</v>
      </c>
      <c r="OO4" s="169">
        <f t="shared" si="26"/>
        <v>1.5592687709952602E-7</v>
      </c>
      <c r="OP4" s="169">
        <f t="shared" si="26"/>
        <v>1.0966636555257343E-7</v>
      </c>
      <c r="OQ4" s="169">
        <f t="shared" si="26"/>
        <v>7.6745770075661129E-8</v>
      </c>
      <c r="OR4" s="169">
        <f t="shared" si="26"/>
        <v>5.3439695299615088E-8</v>
      </c>
      <c r="OS4" s="169">
        <f t="shared" si="26"/>
        <v>3.7025593252072349E-8</v>
      </c>
      <c r="OT4" s="169">
        <f t="shared" si="26"/>
        <v>2.5525167815780845E-8</v>
      </c>
      <c r="OU4" s="169">
        <f t="shared" si="26"/>
        <v>1.750909559425064E-8</v>
      </c>
      <c r="OV4" s="169">
        <f t="shared" si="26"/>
        <v>1.1950535029347228E-8</v>
      </c>
      <c r="OW4" s="169">
        <f t="shared" si="26"/>
        <v>8.1159527917802942E-9</v>
      </c>
      <c r="OX4" s="169">
        <f t="shared" si="26"/>
        <v>5.4842873642842332E-9</v>
      </c>
      <c r="OY4" s="169">
        <f t="shared" si="26"/>
        <v>3.6874778555459485E-9</v>
      </c>
      <c r="OZ4" s="169">
        <f t="shared" ref="OZ4:PH32" si="27">IF(ISNONTEXT($K4),_xlfn.NORM.DIST(HG4,$G4,$K4,FALSE),NA())</f>
        <v>2.4669887366425547E-9</v>
      </c>
      <c r="PA4" s="169">
        <f t="shared" si="27"/>
        <v>1.6422279524373847E-9</v>
      </c>
      <c r="PB4" s="169">
        <f t="shared" si="27"/>
        <v>1.0877478684691913E-9</v>
      </c>
      <c r="PC4" s="169">
        <f t="shared" si="27"/>
        <v>7.1688842697436195E-10</v>
      </c>
      <c r="PD4" s="169">
        <f t="shared" si="27"/>
        <v>4.7011426074776372E-10</v>
      </c>
      <c r="PE4" s="169">
        <f t="shared" si="27"/>
        <v>3.0674946168386844E-10</v>
      </c>
      <c r="PF4" s="169">
        <f t="shared" si="27"/>
        <v>1.9915569071599394E-10</v>
      </c>
      <c r="PG4" s="169">
        <f t="shared" si="27"/>
        <v>1.2865603396428487E-10</v>
      </c>
      <c r="PH4" s="169">
        <f t="shared" si="27"/>
        <v>8.26982131472544E-11</v>
      </c>
    </row>
    <row r="5" spans="1:425" x14ac:dyDescent="0.75">
      <c r="A5" s="4">
        <v>2</v>
      </c>
      <c r="B5" s="95">
        <v>60</v>
      </c>
      <c r="C5" s="95">
        <v>120</v>
      </c>
      <c r="D5" s="95">
        <v>240</v>
      </c>
      <c r="E5" s="124">
        <f t="shared" ref="E5:E68" si="28">IF(OR(ISBLANK(C5),ISBLANK(D5),ISBLANK(B5)),"",IF(AND(B5&gt;0,C5&gt;0,D5&gt;0),IF(C5&gt;B5,IF(D5&gt;C5,1,-1),-1)))</f>
        <v>1</v>
      </c>
      <c r="F5" s="124">
        <f t="shared" ref="F5:F68" si="29">IF(OR(ISBLANK(B5),ISBLANK(C5),ISBLANK(D5)),"",IFERROR(MIN(C5-B5,D5-C5)/MAX(C5-B5,D5-C5),""))</f>
        <v>0.5</v>
      </c>
      <c r="G5" s="73">
        <f t="shared" ref="G5:G68" si="30">IF(AND(B5&gt;0,C5&gt;0,D5&gt;0),(B5+(4*C5)+D5)/6,"")</f>
        <v>130</v>
      </c>
      <c r="H5" s="23" t="s">
        <v>783</v>
      </c>
      <c r="I5" s="57"/>
      <c r="J5" s="280"/>
      <c r="K5" s="74">
        <f>IF(AND(B5&gt;0,C5&gt;0,D5&gt;0),IF(ISBLANK(J5),IF(ISBLANK(H5),"",(D5-B5)*VLOOKUP(H5,VLookups!$A$4:$B$13,2,FALSE)),J5),"")</f>
        <v>18</v>
      </c>
      <c r="L5" s="75">
        <f t="shared" si="0"/>
        <v>324</v>
      </c>
      <c r="M5" s="95">
        <v>150</v>
      </c>
      <c r="N5" s="270">
        <f>IF(AND(M5&gt;0,C5&gt;0,NOT(K5="")),ABS(VLOOKUP($M$1,VLookups!$A$43:$B$44,2,FALSE)-_xlfn.NORM.DIST(M5,G5,K5,TRUE)),"")</f>
        <v>0.86673973709749452</v>
      </c>
      <c r="O5" s="94">
        <f>IF(AND($B5&gt;0,$C5&gt;0,$D5&gt;0,NOT(ISBLANK($H5))),_xlfn.NORM.INV(ABS(VLOOKUP($M$1,VLookups!$A$43:$B$44,2,FALSE)-O$3),$G5,$K5),"")</f>
        <v>106.93207182019719</v>
      </c>
      <c r="P5" s="93">
        <f>IF(AND($B5&gt;0,$C5&gt;0,$D5&gt;0,NOT(ISBLANK($H5))),_xlfn.NORM.INV(ABS(VLOOKUP($M$1,VLookups!$A$43:$B$44,2,FALSE)-P$3),$G5,$K5),"")</f>
        <v>153.06792817980281</v>
      </c>
      <c r="Q5" s="94">
        <f>IF(AND($B5&gt;0,$C5&gt;0,$D5&gt;0,NOT(ISBLANK($H5))),_xlfn.NORM.INV(ABS(VLOOKUP($M$1,VLookups!$A$43:$B$44,2,FALSE)-Q$3),$G5,$K5),"")</f>
        <v>148.65580101088821</v>
      </c>
      <c r="R5" s="93">
        <f>IF(AND($B5&gt;0,$C5&gt;0,$D5&gt;0,NOT(ISBLANK($H5))),_xlfn.NORM.INV(ABS(VLOOKUP($M$1,VLookups!$A$43:$B$44,2,FALSE)-R$3),$G5,$K5),"")</f>
        <v>145.14918220431247</v>
      </c>
      <c r="S5" s="94">
        <f>IF(AND($B5&gt;0,$C5&gt;0,$D5&gt;0,NOT(ISBLANK($H5))),_xlfn.NORM.INV(ABS(VLOOKUP($M$1,VLookups!$A$43:$B$44,2,FALSE)-S$3),$G5,$K5),"")</f>
        <v>142.14081550352947</v>
      </c>
      <c r="T5" s="93">
        <f>IF(AND($B5&gt;0,$C5&gt;0,$D5&gt;0,NOT(ISBLANK($H5))),_xlfn.NORM.INV(ABS(VLOOKUP($M$1,VLookups!$A$43:$B$44,2,FALSE)-T$3),$G5,$K5),"")</f>
        <v>139.43920922874474</v>
      </c>
      <c r="U5" s="5"/>
      <c r="V5" s="168">
        <f t="shared" ref="V5:V68" si="31">IF(AND(B5&gt;0,C5&gt;0,D5&gt;0),ABS((B5-D5)/200),"")</f>
        <v>0.9</v>
      </c>
      <c r="W5" s="49">
        <f t="shared" ref="W5:AL24" si="32">IF(ISNONTEXT($V5),X5-$V5,"")</f>
        <v>29.999999999999702</v>
      </c>
      <c r="X5" s="49">
        <f t="shared" si="32"/>
        <v>30.8999999999997</v>
      </c>
      <c r="Y5" s="49">
        <f t="shared" si="32"/>
        <v>31.799999999999699</v>
      </c>
      <c r="Z5" s="49">
        <f t="shared" si="32"/>
        <v>32.699999999999697</v>
      </c>
      <c r="AA5" s="49">
        <f t="shared" si="32"/>
        <v>33.599999999999696</v>
      </c>
      <c r="AB5" s="49">
        <f t="shared" si="32"/>
        <v>34.499999999999694</v>
      </c>
      <c r="AC5" s="49">
        <f t="shared" si="32"/>
        <v>35.399999999999693</v>
      </c>
      <c r="AD5" s="49">
        <f t="shared" si="32"/>
        <v>36.299999999999692</v>
      </c>
      <c r="AE5" s="49">
        <f t="shared" si="32"/>
        <v>37.19999999999969</v>
      </c>
      <c r="AF5" s="49">
        <f t="shared" si="32"/>
        <v>38.099999999999689</v>
      </c>
      <c r="AG5" s="49">
        <f t="shared" si="32"/>
        <v>38.999999999999687</v>
      </c>
      <c r="AH5" s="49">
        <f t="shared" si="32"/>
        <v>39.899999999999686</v>
      </c>
      <c r="AI5" s="49">
        <f t="shared" si="32"/>
        <v>40.799999999999685</v>
      </c>
      <c r="AJ5" s="49">
        <f t="shared" si="32"/>
        <v>41.699999999999683</v>
      </c>
      <c r="AK5" s="49">
        <f t="shared" si="32"/>
        <v>42.599999999999682</v>
      </c>
      <c r="AL5" s="49">
        <f t="shared" si="32"/>
        <v>43.49999999999968</v>
      </c>
      <c r="AM5" s="49">
        <f t="shared" si="1"/>
        <v>44.399999999999679</v>
      </c>
      <c r="AN5" s="49">
        <f t="shared" si="2"/>
        <v>45.299999999999677</v>
      </c>
      <c r="AO5" s="49">
        <f t="shared" si="2"/>
        <v>46.199999999999676</v>
      </c>
      <c r="AP5" s="49">
        <f t="shared" si="2"/>
        <v>47.099999999999675</v>
      </c>
      <c r="AQ5" s="49">
        <f t="shared" si="2"/>
        <v>47.999999999999673</v>
      </c>
      <c r="AR5" s="49">
        <f t="shared" si="2"/>
        <v>48.899999999999672</v>
      </c>
      <c r="AS5" s="49">
        <f t="shared" si="2"/>
        <v>49.79999999999967</v>
      </c>
      <c r="AT5" s="49">
        <f t="shared" si="2"/>
        <v>50.699999999999669</v>
      </c>
      <c r="AU5" s="49">
        <f t="shared" si="2"/>
        <v>51.599999999999667</v>
      </c>
      <c r="AV5" s="49">
        <f t="shared" si="2"/>
        <v>52.499999999999666</v>
      </c>
      <c r="AW5" s="49">
        <f t="shared" si="2"/>
        <v>53.399999999999665</v>
      </c>
      <c r="AX5" s="49">
        <f t="shared" si="2"/>
        <v>54.299999999999663</v>
      </c>
      <c r="AY5" s="49">
        <f t="shared" si="2"/>
        <v>55.199999999999662</v>
      </c>
      <c r="AZ5" s="49">
        <f t="shared" si="2"/>
        <v>56.09999999999966</v>
      </c>
      <c r="BA5" s="49">
        <f t="shared" si="2"/>
        <v>56.999999999999659</v>
      </c>
      <c r="BB5" s="49">
        <f t="shared" si="2"/>
        <v>57.899999999999658</v>
      </c>
      <c r="BC5" s="49">
        <f t="shared" si="2"/>
        <v>58.799999999999656</v>
      </c>
      <c r="BD5" s="49">
        <f t="shared" si="3"/>
        <v>59.699999999999655</v>
      </c>
      <c r="BE5" s="49">
        <f t="shared" si="3"/>
        <v>60.599999999999653</v>
      </c>
      <c r="BF5" s="49">
        <f t="shared" si="3"/>
        <v>61.499999999999652</v>
      </c>
      <c r="BG5" s="49">
        <f t="shared" si="3"/>
        <v>62.39999999999965</v>
      </c>
      <c r="BH5" s="49">
        <f t="shared" si="3"/>
        <v>63.299999999999649</v>
      </c>
      <c r="BI5" s="49">
        <f t="shared" si="3"/>
        <v>64.199999999999648</v>
      </c>
      <c r="BJ5" s="49">
        <f t="shared" si="3"/>
        <v>65.099999999999653</v>
      </c>
      <c r="BK5" s="49">
        <f t="shared" si="3"/>
        <v>65.999999999999659</v>
      </c>
      <c r="BL5" s="49">
        <f t="shared" si="3"/>
        <v>66.899999999999665</v>
      </c>
      <c r="BM5" s="49">
        <f t="shared" si="3"/>
        <v>67.79999999999967</v>
      </c>
      <c r="BN5" s="49">
        <f t="shared" si="3"/>
        <v>68.699999999999676</v>
      </c>
      <c r="BO5" s="49">
        <f t="shared" si="3"/>
        <v>69.599999999999682</v>
      </c>
      <c r="BP5" s="49">
        <f t="shared" si="3"/>
        <v>70.499999999999687</v>
      </c>
      <c r="BQ5" s="49">
        <f t="shared" si="3"/>
        <v>71.399999999999693</v>
      </c>
      <c r="BR5" s="49">
        <f t="shared" si="3"/>
        <v>72.299999999999699</v>
      </c>
      <c r="BS5" s="49">
        <f t="shared" si="3"/>
        <v>73.199999999999704</v>
      </c>
      <c r="BT5" s="49">
        <f t="shared" si="4"/>
        <v>74.09999999999971</v>
      </c>
      <c r="BU5" s="49">
        <f t="shared" si="4"/>
        <v>74.999999999999716</v>
      </c>
      <c r="BV5" s="49">
        <f t="shared" si="4"/>
        <v>75.899999999999721</v>
      </c>
      <c r="BW5" s="49">
        <f t="shared" si="4"/>
        <v>76.799999999999727</v>
      </c>
      <c r="BX5" s="49">
        <f t="shared" si="4"/>
        <v>77.699999999999733</v>
      </c>
      <c r="BY5" s="49">
        <f t="shared" si="4"/>
        <v>78.599999999999739</v>
      </c>
      <c r="BZ5" s="49">
        <f t="shared" si="4"/>
        <v>79.499999999999744</v>
      </c>
      <c r="CA5" s="49">
        <f t="shared" si="4"/>
        <v>80.39999999999975</v>
      </c>
      <c r="CB5" s="49">
        <f t="shared" si="4"/>
        <v>81.299999999999756</v>
      </c>
      <c r="CC5" s="49">
        <f t="shared" si="4"/>
        <v>82.199999999999761</v>
      </c>
      <c r="CD5" s="49">
        <f t="shared" si="4"/>
        <v>83.099999999999767</v>
      </c>
      <c r="CE5" s="49">
        <f t="shared" si="4"/>
        <v>83.999999999999773</v>
      </c>
      <c r="CF5" s="49">
        <f t="shared" si="4"/>
        <v>84.899999999999778</v>
      </c>
      <c r="CG5" s="49">
        <f t="shared" si="4"/>
        <v>85.799999999999784</v>
      </c>
      <c r="CH5" s="49">
        <f t="shared" si="4"/>
        <v>86.69999999999979</v>
      </c>
      <c r="CI5" s="49">
        <f t="shared" si="4"/>
        <v>87.599999999999795</v>
      </c>
      <c r="CJ5" s="49">
        <f t="shared" si="5"/>
        <v>88.499999999999801</v>
      </c>
      <c r="CK5" s="49">
        <f t="shared" si="5"/>
        <v>89.399999999999807</v>
      </c>
      <c r="CL5" s="49">
        <f t="shared" si="5"/>
        <v>90.299999999999812</v>
      </c>
      <c r="CM5" s="49">
        <f t="shared" si="5"/>
        <v>91.199999999999818</v>
      </c>
      <c r="CN5" s="49">
        <f t="shared" si="5"/>
        <v>92.099999999999824</v>
      </c>
      <c r="CO5" s="49">
        <f t="shared" si="5"/>
        <v>92.999999999999829</v>
      </c>
      <c r="CP5" s="49">
        <f t="shared" si="5"/>
        <v>93.899999999999835</v>
      </c>
      <c r="CQ5" s="49">
        <f t="shared" si="5"/>
        <v>94.799999999999841</v>
      </c>
      <c r="CR5" s="49">
        <f t="shared" si="5"/>
        <v>95.699999999999847</v>
      </c>
      <c r="CS5" s="49">
        <f t="shared" si="5"/>
        <v>96.599999999999852</v>
      </c>
      <c r="CT5" s="49">
        <f t="shared" si="5"/>
        <v>97.499999999999858</v>
      </c>
      <c r="CU5" s="49">
        <f t="shared" si="5"/>
        <v>98.399999999999864</v>
      </c>
      <c r="CV5" s="49">
        <f t="shared" si="5"/>
        <v>99.299999999999869</v>
      </c>
      <c r="CW5" s="49">
        <f t="shared" si="5"/>
        <v>100.19999999999987</v>
      </c>
      <c r="CX5" s="49">
        <f t="shared" si="5"/>
        <v>101.09999999999988</v>
      </c>
      <c r="CY5" s="49">
        <f t="shared" si="5"/>
        <v>101.99999999999989</v>
      </c>
      <c r="CZ5" s="49">
        <f t="shared" si="6"/>
        <v>102.89999999999989</v>
      </c>
      <c r="DA5" s="49">
        <f t="shared" si="6"/>
        <v>103.7999999999999</v>
      </c>
      <c r="DB5" s="49">
        <f t="shared" si="6"/>
        <v>104.6999999999999</v>
      </c>
      <c r="DC5" s="49">
        <f t="shared" si="6"/>
        <v>105.59999999999991</v>
      </c>
      <c r="DD5" s="49">
        <f t="shared" si="6"/>
        <v>106.49999999999991</v>
      </c>
      <c r="DE5" s="49">
        <f t="shared" si="6"/>
        <v>107.39999999999992</v>
      </c>
      <c r="DF5" s="49">
        <f t="shared" si="6"/>
        <v>108.29999999999993</v>
      </c>
      <c r="DG5" s="49">
        <f t="shared" si="6"/>
        <v>109.19999999999993</v>
      </c>
      <c r="DH5" s="49">
        <f t="shared" si="6"/>
        <v>110.09999999999994</v>
      </c>
      <c r="DI5" s="49">
        <f t="shared" si="6"/>
        <v>110.99999999999994</v>
      </c>
      <c r="DJ5" s="49">
        <f t="shared" si="6"/>
        <v>111.89999999999995</v>
      </c>
      <c r="DK5" s="49">
        <f t="shared" si="6"/>
        <v>112.79999999999995</v>
      </c>
      <c r="DL5" s="49">
        <f t="shared" si="6"/>
        <v>113.69999999999996</v>
      </c>
      <c r="DM5" s="49">
        <f t="shared" si="6"/>
        <v>114.59999999999997</v>
      </c>
      <c r="DN5" s="49">
        <f t="shared" si="6"/>
        <v>115.49999999999997</v>
      </c>
      <c r="DO5" s="49">
        <f t="shared" si="6"/>
        <v>116.39999999999998</v>
      </c>
      <c r="DP5" s="49">
        <f t="shared" si="7"/>
        <v>117.29999999999998</v>
      </c>
      <c r="DQ5" s="49">
        <f t="shared" si="7"/>
        <v>118.19999999999999</v>
      </c>
      <c r="DR5" s="49">
        <f t="shared" si="7"/>
        <v>119.1</v>
      </c>
      <c r="DS5" s="183">
        <f t="shared" ref="DS5:DS68" si="33">IF(ISNONTEXT($V5),C5,"")</f>
        <v>120</v>
      </c>
      <c r="DT5" s="49">
        <f t="shared" ref="DT5:EI24" si="34">IF(ISNONTEXT($V5),DS5+$V5,"")</f>
        <v>120.9</v>
      </c>
      <c r="DU5" s="49">
        <f t="shared" si="34"/>
        <v>121.80000000000001</v>
      </c>
      <c r="DV5" s="49">
        <f t="shared" si="34"/>
        <v>122.70000000000002</v>
      </c>
      <c r="DW5" s="49">
        <f t="shared" si="34"/>
        <v>123.60000000000002</v>
      </c>
      <c r="DX5" s="49">
        <f t="shared" si="34"/>
        <v>124.50000000000003</v>
      </c>
      <c r="DY5" s="49">
        <f t="shared" si="34"/>
        <v>125.40000000000003</v>
      </c>
      <c r="DZ5" s="49">
        <f t="shared" si="34"/>
        <v>126.30000000000004</v>
      </c>
      <c r="EA5" s="49">
        <f t="shared" si="34"/>
        <v>127.20000000000005</v>
      </c>
      <c r="EB5" s="49">
        <f t="shared" si="34"/>
        <v>128.10000000000005</v>
      </c>
      <c r="EC5" s="49">
        <f t="shared" si="34"/>
        <v>129.00000000000006</v>
      </c>
      <c r="ED5" s="49">
        <f t="shared" si="34"/>
        <v>129.90000000000006</v>
      </c>
      <c r="EE5" s="49">
        <f t="shared" si="34"/>
        <v>130.80000000000007</v>
      </c>
      <c r="EF5" s="49">
        <f t="shared" si="34"/>
        <v>131.70000000000007</v>
      </c>
      <c r="EG5" s="49">
        <f t="shared" si="34"/>
        <v>132.60000000000008</v>
      </c>
      <c r="EH5" s="49">
        <f t="shared" si="34"/>
        <v>133.50000000000009</v>
      </c>
      <c r="EI5" s="49">
        <f t="shared" si="34"/>
        <v>134.40000000000009</v>
      </c>
      <c r="EJ5" s="49">
        <f t="shared" si="8"/>
        <v>135.3000000000001</v>
      </c>
      <c r="EK5" s="49">
        <f t="shared" si="9"/>
        <v>136.2000000000001</v>
      </c>
      <c r="EL5" s="49">
        <f t="shared" si="9"/>
        <v>137.10000000000011</v>
      </c>
      <c r="EM5" s="49">
        <f t="shared" si="9"/>
        <v>138.00000000000011</v>
      </c>
      <c r="EN5" s="49">
        <f t="shared" si="9"/>
        <v>138.90000000000012</v>
      </c>
      <c r="EO5" s="49">
        <f t="shared" si="9"/>
        <v>139.80000000000013</v>
      </c>
      <c r="EP5" s="49">
        <f t="shared" si="9"/>
        <v>140.70000000000013</v>
      </c>
      <c r="EQ5" s="49">
        <f t="shared" si="9"/>
        <v>141.60000000000014</v>
      </c>
      <c r="ER5" s="49">
        <f t="shared" si="9"/>
        <v>142.50000000000014</v>
      </c>
      <c r="ES5" s="49">
        <f t="shared" si="9"/>
        <v>143.40000000000015</v>
      </c>
      <c r="ET5" s="49">
        <f t="shared" si="9"/>
        <v>144.30000000000015</v>
      </c>
      <c r="EU5" s="49">
        <f t="shared" si="9"/>
        <v>145.20000000000016</v>
      </c>
      <c r="EV5" s="49">
        <f t="shared" si="9"/>
        <v>146.10000000000016</v>
      </c>
      <c r="EW5" s="49">
        <f t="shared" si="9"/>
        <v>147.00000000000017</v>
      </c>
      <c r="EX5" s="49">
        <f t="shared" si="9"/>
        <v>147.90000000000018</v>
      </c>
      <c r="EY5" s="49">
        <f t="shared" si="9"/>
        <v>148.80000000000018</v>
      </c>
      <c r="EZ5" s="49">
        <f t="shared" si="9"/>
        <v>149.70000000000019</v>
      </c>
      <c r="FA5" s="49">
        <f t="shared" si="10"/>
        <v>150.60000000000019</v>
      </c>
      <c r="FB5" s="49">
        <f t="shared" si="10"/>
        <v>151.5000000000002</v>
      </c>
      <c r="FC5" s="49">
        <f t="shared" si="10"/>
        <v>152.4000000000002</v>
      </c>
      <c r="FD5" s="49">
        <f t="shared" si="10"/>
        <v>153.30000000000021</v>
      </c>
      <c r="FE5" s="49">
        <f t="shared" si="10"/>
        <v>154.20000000000022</v>
      </c>
      <c r="FF5" s="49">
        <f t="shared" si="10"/>
        <v>155.10000000000022</v>
      </c>
      <c r="FG5" s="49">
        <f t="shared" si="10"/>
        <v>156.00000000000023</v>
      </c>
      <c r="FH5" s="49">
        <f t="shared" si="10"/>
        <v>156.90000000000023</v>
      </c>
      <c r="FI5" s="49">
        <f t="shared" si="10"/>
        <v>157.80000000000024</v>
      </c>
      <c r="FJ5" s="49">
        <f t="shared" si="10"/>
        <v>158.70000000000024</v>
      </c>
      <c r="FK5" s="49">
        <f t="shared" si="10"/>
        <v>159.60000000000025</v>
      </c>
      <c r="FL5" s="49">
        <f t="shared" si="10"/>
        <v>160.50000000000026</v>
      </c>
      <c r="FM5" s="49">
        <f t="shared" si="10"/>
        <v>161.40000000000026</v>
      </c>
      <c r="FN5" s="49">
        <f t="shared" si="10"/>
        <v>162.30000000000027</v>
      </c>
      <c r="FO5" s="49">
        <f t="shared" si="10"/>
        <v>163.20000000000027</v>
      </c>
      <c r="FP5" s="49">
        <f t="shared" si="10"/>
        <v>164.10000000000028</v>
      </c>
      <c r="FQ5" s="49">
        <f t="shared" si="11"/>
        <v>165.00000000000028</v>
      </c>
      <c r="FR5" s="49">
        <f t="shared" si="11"/>
        <v>165.90000000000029</v>
      </c>
      <c r="FS5" s="49">
        <f t="shared" si="11"/>
        <v>166.8000000000003</v>
      </c>
      <c r="FT5" s="49">
        <f t="shared" si="11"/>
        <v>167.7000000000003</v>
      </c>
      <c r="FU5" s="49">
        <f t="shared" si="11"/>
        <v>168.60000000000031</v>
      </c>
      <c r="FV5" s="49">
        <f t="shared" si="11"/>
        <v>169.50000000000031</v>
      </c>
      <c r="FW5" s="49">
        <f t="shared" si="11"/>
        <v>170.40000000000032</v>
      </c>
      <c r="FX5" s="49">
        <f t="shared" si="11"/>
        <v>171.30000000000032</v>
      </c>
      <c r="FY5" s="49">
        <f t="shared" si="11"/>
        <v>172.20000000000033</v>
      </c>
      <c r="FZ5" s="49">
        <f t="shared" si="11"/>
        <v>173.10000000000034</v>
      </c>
      <c r="GA5" s="49">
        <f t="shared" si="11"/>
        <v>174.00000000000034</v>
      </c>
      <c r="GB5" s="49">
        <f t="shared" si="11"/>
        <v>174.90000000000035</v>
      </c>
      <c r="GC5" s="49">
        <f t="shared" si="11"/>
        <v>175.80000000000035</v>
      </c>
      <c r="GD5" s="49">
        <f t="shared" si="11"/>
        <v>176.70000000000036</v>
      </c>
      <c r="GE5" s="49">
        <f t="shared" si="11"/>
        <v>177.60000000000036</v>
      </c>
      <c r="GF5" s="49">
        <f t="shared" si="11"/>
        <v>178.50000000000037</v>
      </c>
      <c r="GG5" s="49">
        <f t="shared" si="12"/>
        <v>179.40000000000038</v>
      </c>
      <c r="GH5" s="49">
        <f t="shared" si="12"/>
        <v>180.30000000000038</v>
      </c>
      <c r="GI5" s="49">
        <f t="shared" si="12"/>
        <v>181.20000000000039</v>
      </c>
      <c r="GJ5" s="49">
        <f t="shared" si="12"/>
        <v>182.10000000000039</v>
      </c>
      <c r="GK5" s="49">
        <f t="shared" si="12"/>
        <v>183.0000000000004</v>
      </c>
      <c r="GL5" s="49">
        <f t="shared" si="12"/>
        <v>183.9000000000004</v>
      </c>
      <c r="GM5" s="49">
        <f t="shared" si="12"/>
        <v>184.80000000000041</v>
      </c>
      <c r="GN5" s="49">
        <f t="shared" si="12"/>
        <v>185.70000000000041</v>
      </c>
      <c r="GO5" s="49">
        <f t="shared" si="12"/>
        <v>186.60000000000042</v>
      </c>
      <c r="GP5" s="49">
        <f t="shared" si="12"/>
        <v>187.50000000000043</v>
      </c>
      <c r="GQ5" s="49">
        <f t="shared" si="12"/>
        <v>188.40000000000043</v>
      </c>
      <c r="GR5" s="49">
        <f t="shared" si="12"/>
        <v>189.30000000000044</v>
      </c>
      <c r="GS5" s="49">
        <f t="shared" si="12"/>
        <v>190.20000000000044</v>
      </c>
      <c r="GT5" s="49">
        <f t="shared" si="12"/>
        <v>191.10000000000045</v>
      </c>
      <c r="GU5" s="49">
        <f t="shared" si="12"/>
        <v>192.00000000000045</v>
      </c>
      <c r="GV5" s="49">
        <f t="shared" si="12"/>
        <v>192.90000000000046</v>
      </c>
      <c r="GW5" s="49">
        <f t="shared" si="13"/>
        <v>193.80000000000047</v>
      </c>
      <c r="GX5" s="49">
        <f t="shared" si="13"/>
        <v>194.70000000000047</v>
      </c>
      <c r="GY5" s="49">
        <f t="shared" si="13"/>
        <v>195.60000000000048</v>
      </c>
      <c r="GZ5" s="49">
        <f t="shared" si="13"/>
        <v>196.50000000000048</v>
      </c>
      <c r="HA5" s="49">
        <f t="shared" si="13"/>
        <v>197.40000000000049</v>
      </c>
      <c r="HB5" s="49">
        <f t="shared" si="13"/>
        <v>198.30000000000049</v>
      </c>
      <c r="HC5" s="49">
        <f t="shared" si="13"/>
        <v>199.2000000000005</v>
      </c>
      <c r="HD5" s="49">
        <f t="shared" si="13"/>
        <v>200.10000000000051</v>
      </c>
      <c r="HE5" s="49">
        <f t="shared" si="13"/>
        <v>201.00000000000051</v>
      </c>
      <c r="HF5" s="49">
        <f t="shared" si="13"/>
        <v>201.90000000000052</v>
      </c>
      <c r="HG5" s="49">
        <f t="shared" si="13"/>
        <v>202.80000000000052</v>
      </c>
      <c r="HH5" s="49">
        <f t="shared" si="13"/>
        <v>203.70000000000053</v>
      </c>
      <c r="HI5" s="49">
        <f t="shared" si="13"/>
        <v>204.60000000000053</v>
      </c>
      <c r="HJ5" s="49">
        <f t="shared" si="13"/>
        <v>205.50000000000054</v>
      </c>
      <c r="HK5" s="49">
        <f t="shared" si="13"/>
        <v>206.40000000000055</v>
      </c>
      <c r="HL5" s="49">
        <f t="shared" si="13"/>
        <v>207.30000000000055</v>
      </c>
      <c r="HM5" s="49">
        <f t="shared" si="14"/>
        <v>208.20000000000056</v>
      </c>
      <c r="HN5" s="49">
        <f t="shared" si="14"/>
        <v>209.10000000000056</v>
      </c>
      <c r="HO5" s="49">
        <f t="shared" si="14"/>
        <v>210.00000000000057</v>
      </c>
      <c r="HP5" s="169">
        <f t="shared" si="15"/>
        <v>4.4011099937385723E-9</v>
      </c>
      <c r="HQ5" s="169">
        <f t="shared" si="15"/>
        <v>5.8030553201622232E-9</v>
      </c>
      <c r="HR5" s="169">
        <f t="shared" si="15"/>
        <v>7.6324762655725392E-9</v>
      </c>
      <c r="HS5" s="169">
        <f t="shared" si="15"/>
        <v>1.0013559392080902E-8</v>
      </c>
      <c r="HT5" s="169">
        <f t="shared" si="15"/>
        <v>1.3104659991898144E-8</v>
      </c>
      <c r="HU5" s="169">
        <f t="shared" si="15"/>
        <v>1.7107135707497281E-8</v>
      </c>
      <c r="HV5" s="169">
        <f t="shared" si="15"/>
        <v>2.2276302540265656E-8</v>
      </c>
      <c r="HW5" s="169">
        <f t="shared" si="15"/>
        <v>2.8934979451297037E-8</v>
      </c>
      <c r="HX5" s="169">
        <f t="shared" si="15"/>
        <v>3.7490178898499997E-8</v>
      </c>
      <c r="HY5" s="169">
        <f t="shared" si="15"/>
        <v>4.8453606852860969E-8</v>
      </c>
      <c r="HZ5" s="169">
        <f t="shared" si="15"/>
        <v>6.2466758933434115E-8</v>
      </c>
      <c r="IA5" s="169">
        <f t="shared" si="15"/>
        <v>8.0331541208751095E-8</v>
      </c>
      <c r="IB5" s="169">
        <f t="shared" si="15"/>
        <v>1.0304750688073527E-7</v>
      </c>
      <c r="IC5" s="169">
        <f t="shared" si="15"/>
        <v>1.3185698542995587E-7</v>
      </c>
      <c r="ID5" s="169">
        <f t="shared" si="15"/>
        <v>1.6829959071265642E-7</v>
      </c>
      <c r="IE5" s="169">
        <f t="shared" si="15"/>
        <v>2.1427783065468161E-7</v>
      </c>
      <c r="IF5" s="169">
        <f t="shared" si="16"/>
        <v>2.7213580502011929E-7</v>
      </c>
      <c r="IG5" s="169">
        <f t="shared" si="16"/>
        <v>3.4475327030098026E-7</v>
      </c>
      <c r="IH5" s="169">
        <f t="shared" si="16"/>
        <v>4.3565767262039382E-7</v>
      </c>
      <c r="II5" s="169">
        <f t="shared" si="16"/>
        <v>5.4915710053169115E-7</v>
      </c>
      <c r="IJ5" s="169">
        <f t="shared" si="16"/>
        <v>6.9049748873864967E-7</v>
      </c>
      <c r="IK5" s="169">
        <f t="shared" si="16"/>
        <v>8.6604780900923514E-7</v>
      </c>
      <c r="IL5" s="169">
        <f t="shared" si="16"/>
        <v>1.0835174125787725E-6</v>
      </c>
      <c r="IM5" s="169">
        <f t="shared" si="16"/>
        <v>1.3522101342979011E-6</v>
      </c>
      <c r="IN5" s="169">
        <f t="shared" si="16"/>
        <v>1.6833202260736185E-6</v>
      </c>
      <c r="IO5" s="169">
        <f t="shared" si="16"/>
        <v>2.0902756471646293E-6</v>
      </c>
      <c r="IP5" s="169">
        <f t="shared" si="16"/>
        <v>2.5891346907503553E-6</v>
      </c>
      <c r="IQ5" s="169">
        <f t="shared" si="16"/>
        <v>3.1990423565243698E-6</v>
      </c>
      <c r="IR5" s="169">
        <f t="shared" si="16"/>
        <v>3.942753271787989E-6</v>
      </c>
      <c r="IS5" s="169">
        <f t="shared" si="16"/>
        <v>4.8472282996754006E-6</v>
      </c>
      <c r="IT5" s="169">
        <f t="shared" si="16"/>
        <v>5.9443122307635126E-6</v>
      </c>
      <c r="IU5" s="169">
        <f t="shared" si="16"/>
        <v>7.271500108394413E-6</v>
      </c>
      <c r="IV5" s="169">
        <f t="shared" si="17"/>
        <v>8.8727997605387095E-6</v>
      </c>
      <c r="IW5" s="169">
        <f t="shared" si="17"/>
        <v>1.0799697971075042E-5</v>
      </c>
      <c r="IX5" s="169">
        <f t="shared" si="17"/>
        <v>1.3112237387489844E-5</v>
      </c>
      <c r="IY5" s="169">
        <f t="shared" si="17"/>
        <v>1.5880210694609563E-5</v>
      </c>
      <c r="IZ5" s="169">
        <f t="shared" si="17"/>
        <v>1.9184477747903597E-5</v>
      </c>
      <c r="JA5" s="169">
        <f t="shared" si="17"/>
        <v>2.3118410217221517E-5</v>
      </c>
      <c r="JB5" s="169">
        <f t="shared" si="17"/>
        <v>2.7789466804843838E-5</v>
      </c>
      <c r="JC5" s="169">
        <f t="shared" si="17"/>
        <v>3.3320900234126772E-5</v>
      </c>
      <c r="JD5" s="169">
        <f t="shared" si="17"/>
        <v>3.9853594923292127E-5</v>
      </c>
      <c r="JE5" s="169">
        <f t="shared" si="17"/>
        <v>4.7548031533928849E-5</v>
      </c>
      <c r="JF5" s="169">
        <f t="shared" si="17"/>
        <v>5.6586371392573078E-5</v>
      </c>
      <c r="JG5" s="169">
        <f t="shared" si="17"/>
        <v>6.7174650111470819E-5</v>
      </c>
      <c r="JH5" s="169">
        <f t="shared" si="17"/>
        <v>7.9545065576630536E-5</v>
      </c>
      <c r="JI5" s="169">
        <f t="shared" si="17"/>
        <v>9.3958340835196869E-5</v>
      </c>
      <c r="JJ5" s="169">
        <f t="shared" si="17"/>
        <v>1.1070613732216124E-4</v>
      </c>
      <c r="JK5" s="169">
        <f t="shared" si="17"/>
        <v>1.3011348835720315E-4</v>
      </c>
      <c r="JL5" s="169">
        <f t="shared" si="18"/>
        <v>1.5254121697332601E-4</v>
      </c>
      <c r="JM5" s="169">
        <f t="shared" si="18"/>
        <v>1.7838829598747414E-4</v>
      </c>
      <c r="JN5" s="169">
        <f t="shared" si="18"/>
        <v>2.080941018887604E-4</v>
      </c>
      <c r="JO5" s="169">
        <f t="shared" si="18"/>
        <v>2.4214050772413087E-4</v>
      </c>
      <c r="JP5" s="169">
        <f t="shared" si="18"/>
        <v>2.8105375384906089E-4</v>
      </c>
      <c r="JQ5" s="169">
        <f t="shared" si="18"/>
        <v>3.2540602934969388E-4</v>
      </c>
      <c r="JR5" s="169">
        <f t="shared" si="18"/>
        <v>3.7581669132170074E-4</v>
      </c>
      <c r="JS5" s="169">
        <f t="shared" si="18"/>
        <v>4.3295304421864695E-4</v>
      </c>
      <c r="JT5" s="169">
        <f t="shared" si="18"/>
        <v>4.9753059738399941E-4</v>
      </c>
      <c r="JU5" s="169">
        <f t="shared" si="18"/>
        <v>5.7031271589396131E-4</v>
      </c>
      <c r="JV5" s="169">
        <f t="shared" si="18"/>
        <v>6.5210957820856089E-4</v>
      </c>
      <c r="JW5" s="169">
        <f t="shared" si="18"/>
        <v>7.4377635410304368E-4</v>
      </c>
      <c r="JX5" s="169">
        <f t="shared" si="18"/>
        <v>8.462105181722883E-4</v>
      </c>
      <c r="JY5" s="169">
        <f t="shared" si="18"/>
        <v>9.6034821809613152E-4</v>
      </c>
      <c r="JZ5" s="169">
        <f t="shared" si="18"/>
        <v>1.087159623029592E-3</v>
      </c>
      <c r="KA5" s="169">
        <f t="shared" si="18"/>
        <v>1.2276431861142109E-3</v>
      </c>
      <c r="KB5" s="169">
        <f t="shared" si="19"/>
        <v>1.3828187663296285E-3</v>
      </c>
      <c r="KC5" s="169">
        <f t="shared" si="19"/>
        <v>1.553719568802137E-3</v>
      </c>
      <c r="KD5" s="169">
        <f t="shared" si="19"/>
        <v>1.7413828792839105E-3</v>
      </c>
      <c r="KE5" s="169">
        <f t="shared" si="19"/>
        <v>1.9468395877689307E-3</v>
      </c>
      <c r="KF5" s="169">
        <f t="shared" si="19"/>
        <v>2.1711025179998473E-3</v>
      </c>
      <c r="KG5" s="169">
        <f t="shared" si="19"/>
        <v>2.4151536037420175E-3</v>
      </c>
      <c r="KH5" s="169">
        <f t="shared" si="19"/>
        <v>2.679929978868653E-3</v>
      </c>
      <c r="KI5" s="169">
        <f t="shared" si="19"/>
        <v>2.9663090761372344E-3</v>
      </c>
      <c r="KJ5" s="169">
        <f t="shared" si="19"/>
        <v>3.275092858576867E-3</v>
      </c>
      <c r="KK5" s="169">
        <f t="shared" si="19"/>
        <v>3.6069913370985595E-3</v>
      </c>
      <c r="KL5" s="169">
        <f t="shared" si="19"/>
        <v>3.9626055576562763E-3</v>
      </c>
      <c r="KM5" s="169">
        <f t="shared" si="19"/>
        <v>4.3424102703270694E-3</v>
      </c>
      <c r="KN5" s="169">
        <f t="shared" si="19"/>
        <v>4.7467365202882575E-3</v>
      </c>
      <c r="KO5" s="169">
        <f t="shared" si="19"/>
        <v>5.1757544260517185E-3</v>
      </c>
      <c r="KP5" s="169">
        <f t="shared" si="19"/>
        <v>5.6294564326507274E-3</v>
      </c>
      <c r="KQ5" s="169">
        <f t="shared" si="19"/>
        <v>6.1076413459437836E-3</v>
      </c>
      <c r="KR5" s="169">
        <f t="shared" si="20"/>
        <v>6.6098994680041864E-3</v>
      </c>
      <c r="KS5" s="169">
        <f t="shared" si="20"/>
        <v>7.1355991619539176E-3</v>
      </c>
      <c r="KT5" s="169">
        <f t="shared" si="20"/>
        <v>7.6838751768978121E-3</v>
      </c>
      <c r="KU5" s="169">
        <f t="shared" si="20"/>
        <v>8.2536190592410671E-3</v>
      </c>
      <c r="KV5" s="169">
        <f t="shared" si="20"/>
        <v>8.843471965175027E-3</v>
      </c>
      <c r="KW5" s="169">
        <f t="shared" si="20"/>
        <v>9.4518201701860177E-3</v>
      </c>
      <c r="KX5" s="169">
        <f t="shared" si="20"/>
        <v>1.0076793544940184E-2</v>
      </c>
      <c r="KY5" s="169">
        <f t="shared" si="20"/>
        <v>1.0716267232869425E-2</v>
      </c>
      <c r="KZ5" s="169">
        <f t="shared" si="20"/>
        <v>1.1367866723472888E-2</v>
      </c>
      <c r="LA5" s="169">
        <f t="shared" si="20"/>
        <v>1.2028976467202952E-2</v>
      </c>
      <c r="LB5" s="169">
        <f t="shared" si="20"/>
        <v>1.2696752123479123E-2</v>
      </c>
      <c r="LC5" s="169">
        <f t="shared" si="20"/>
        <v>1.3368136473724776E-2</v>
      </c>
      <c r="LD5" s="169">
        <f t="shared" si="20"/>
        <v>1.4039878967397217E-2</v>
      </c>
      <c r="LE5" s="169">
        <f t="shared" si="20"/>
        <v>1.4708558802003328E-2</v>
      </c>
      <c r="LF5" s="169">
        <f t="shared" si="20"/>
        <v>1.5370611369429554E-2</v>
      </c>
      <c r="LG5" s="169">
        <f t="shared" si="20"/>
        <v>1.6022357832056425E-2</v>
      </c>
      <c r="LH5" s="169">
        <f t="shared" si="21"/>
        <v>1.6660037524645913E-2</v>
      </c>
      <c r="LI5" s="169">
        <f t="shared" si="21"/>
        <v>1.7279842813501388E-2</v>
      </c>
      <c r="LJ5" s="169">
        <f t="shared" si="21"/>
        <v>1.7877955984521195E-2</v>
      </c>
      <c r="LK5" s="169">
        <f t="shared" si="21"/>
        <v>1.8450587678070462E-2</v>
      </c>
      <c r="LL5" s="169">
        <f t="shared" si="21"/>
        <v>1.8994016342562734E-2</v>
      </c>
      <c r="LM5" s="169">
        <f t="shared" si="21"/>
        <v>1.9504628141619639E-2</v>
      </c>
      <c r="LN5" s="169">
        <f t="shared" si="21"/>
        <v>1.9978956722830166E-2</v>
      </c>
      <c r="LO5" s="169">
        <f t="shared" si="21"/>
        <v>2.0413722240411485E-2</v>
      </c>
      <c r="LP5" s="169">
        <f t="shared" si="21"/>
        <v>2.0805869020179661E-2</v>
      </c>
      <c r="LQ5" s="169">
        <f t="shared" si="21"/>
        <v>2.1152601263591871E-2</v>
      </c>
      <c r="LR5" s="169">
        <f t="shared" si="21"/>
        <v>2.1451416208345446E-2</v>
      </c>
      <c r="LS5" s="169">
        <f t="shared" si="21"/>
        <v>2.1700134195927652E-2</v>
      </c>
      <c r="LT5" s="169">
        <f t="shared" si="21"/>
        <v>2.1896925141107984E-2</v>
      </c>
      <c r="LU5" s="169">
        <f t="shared" si="21"/>
        <v>2.2040330953852313E-2</v>
      </c>
      <c r="LV5" s="169">
        <f t="shared" si="21"/>
        <v>2.2129283529430305E-2</v>
      </c>
      <c r="LW5" s="169">
        <f t="shared" si="21"/>
        <v>2.2163117996236867E-2</v>
      </c>
      <c r="LX5" s="169">
        <f t="shared" si="22"/>
        <v>2.2141580991480926E-2</v>
      </c>
      <c r="LY5" s="169">
        <f t="shared" si="22"/>
        <v>2.2064833820650592E-2</v>
      </c>
      <c r="LZ5" s="169">
        <f t="shared" si="22"/>
        <v>2.1933450445641989E-2</v>
      </c>
      <c r="MA5" s="169">
        <f t="shared" si="22"/>
        <v>2.1748410336652656E-2</v>
      </c>
      <c r="MB5" s="169">
        <f t="shared" si="22"/>
        <v>2.1511086312367169E-2</v>
      </c>
      <c r="MC5" s="169">
        <f t="shared" si="22"/>
        <v>2.1223227579602426E-2</v>
      </c>
      <c r="MD5" s="169">
        <f t="shared" si="22"/>
        <v>2.0886938265508984E-2</v>
      </c>
      <c r="ME5" s="169">
        <f t="shared" si="22"/>
        <v>2.0504651810847083E-2</v>
      </c>
      <c r="MF5" s="169">
        <f t="shared" si="22"/>
        <v>2.0079101660152362E-2</v>
      </c>
      <c r="MG5" s="169">
        <f t="shared" si="22"/>
        <v>1.9613288742376184E-2</v>
      </c>
      <c r="MH5" s="169">
        <f t="shared" si="22"/>
        <v>1.9110446282682651E-2</v>
      </c>
      <c r="MI5" s="169">
        <f t="shared" si="22"/>
        <v>1.8574002521644428E-2</v>
      </c>
      <c r="MJ5" s="169">
        <f t="shared" si="22"/>
        <v>1.8007541941537857E-2</v>
      </c>
      <c r="MK5" s="169">
        <f t="shared" si="22"/>
        <v>1.7414765610540232E-2</v>
      </c>
      <c r="ML5" s="169">
        <f t="shared" si="22"/>
        <v>1.6799451254433839E-2</v>
      </c>
      <c r="MM5" s="169">
        <f t="shared" si="22"/>
        <v>1.6165413652278852E-2</v>
      </c>
      <c r="MN5" s="169">
        <f t="shared" si="23"/>
        <v>1.551646592806928E-2</v>
      </c>
      <c r="MO5" s="169">
        <f t="shared" si="23"/>
        <v>1.4856382275530679E-2</v>
      </c>
      <c r="MP5" s="169">
        <f t="shared" si="23"/>
        <v>1.4188862609076591E-2</v>
      </c>
      <c r="MQ5" s="169">
        <f t="shared" si="23"/>
        <v>1.3517499581823401E-2</v>
      </c>
      <c r="MR5" s="169">
        <f t="shared" si="23"/>
        <v>1.2845748352925028E-2</v>
      </c>
      <c r="MS5" s="169">
        <f t="shared" si="23"/>
        <v>1.2176899422885801E-2</v>
      </c>
      <c r="MT5" s="169">
        <f t="shared" si="23"/>
        <v>1.1514054788552821E-2</v>
      </c>
      <c r="MU5" s="169">
        <f t="shared" si="23"/>
        <v>1.0860107600798356E-2</v>
      </c>
      <c r="MV5" s="169">
        <f t="shared" si="23"/>
        <v>1.0217725439063822E-2</v>
      </c>
      <c r="MW5" s="169">
        <f t="shared" si="23"/>
        <v>9.5893372494609969E-3</v>
      </c>
      <c r="MX5" s="169">
        <f t="shared" si="23"/>
        <v>8.9771239284119307E-3</v>
      </c>
      <c r="MY5" s="169">
        <f t="shared" si="23"/>
        <v>8.3830124731133267E-3</v>
      </c>
      <c r="MZ5" s="169">
        <f t="shared" si="23"/>
        <v>7.8086735645217752E-3</v>
      </c>
      <c r="NA5" s="169">
        <f t="shared" si="23"/>
        <v>7.2555223989735672E-3</v>
      </c>
      <c r="NB5" s="169">
        <f t="shared" si="23"/>
        <v>6.7247225416772914E-3</v>
      </c>
      <c r="NC5" s="169">
        <f t="shared" si="23"/>
        <v>6.2171925396429786E-3</v>
      </c>
      <c r="ND5" s="169">
        <f t="shared" si="24"/>
        <v>5.7336150034266358E-3</v>
      </c>
      <c r="NE5" s="169">
        <f t="shared" si="24"/>
        <v>5.2744478464619307E-3</v>
      </c>
      <c r="NF5" s="169">
        <f t="shared" si="24"/>
        <v>4.8399373576221462E-3</v>
      </c>
      <c r="NG5" s="169">
        <f t="shared" si="24"/>
        <v>4.4301327767335653E-3</v>
      </c>
      <c r="NH5" s="169">
        <f t="shared" si="24"/>
        <v>4.0449020436226649E-3</v>
      </c>
      <c r="NI5" s="169">
        <f t="shared" si="24"/>
        <v>3.6839483983707746E-3</v>
      </c>
      <c r="NJ5" s="169">
        <f t="shared" si="24"/>
        <v>3.3468275231137825E-3</v>
      </c>
      <c r="NK5" s="169">
        <f t="shared" si="24"/>
        <v>3.0329649332244031E-3</v>
      </c>
      <c r="NL5" s="169">
        <f t="shared" si="24"/>
        <v>2.741673347261248E-3</v>
      </c>
      <c r="NM5" s="169">
        <f t="shared" si="24"/>
        <v>2.4721697898451591E-3</v>
      </c>
      <c r="NN5" s="169">
        <f t="shared" si="24"/>
        <v>2.2235922088077935E-3</v>
      </c>
      <c r="NO5" s="169">
        <f t="shared" si="24"/>
        <v>1.9950154167470355E-3</v>
      </c>
      <c r="NP5" s="169">
        <f t="shared" si="24"/>
        <v>1.785466196752131E-3</v>
      </c>
      <c r="NQ5" s="169">
        <f t="shared" si="24"/>
        <v>1.5939374418160554E-3</v>
      </c>
      <c r="NR5" s="169">
        <f t="shared" si="24"/>
        <v>1.4194012266876006E-3</v>
      </c>
      <c r="NS5" s="169">
        <f t="shared" si="24"/>
        <v>1.2608207390626385E-3</v>
      </c>
      <c r="NT5" s="169">
        <f t="shared" si="25"/>
        <v>1.1171610235881394E-3</v>
      </c>
      <c r="NU5" s="169">
        <f t="shared" si="25"/>
        <v>9.8739851675722187E-4</v>
      </c>
      <c r="NV5" s="169">
        <f t="shared" si="25"/>
        <v>8.705293731007147E-4</v>
      </c>
      <c r="NW5" s="169">
        <f t="shared" si="25"/>
        <v>7.6557660290975675E-4</v>
      </c>
      <c r="NX5" s="169">
        <f t="shared" si="25"/>
        <v>6.7159605891733141E-4</v>
      </c>
      <c r="NY5" s="169">
        <f t="shared" si="25"/>
        <v>5.8768132386426532E-4</v>
      </c>
      <c r="NZ5" s="169">
        <f t="shared" si="25"/>
        <v>5.1296756268720122E-4</v>
      </c>
      <c r="OA5" s="169">
        <f t="shared" si="25"/>
        <v>4.466344122639727E-4</v>
      </c>
      <c r="OB5" s="169">
        <f t="shared" si="25"/>
        <v>3.8790798835987371E-4</v>
      </c>
      <c r="OC5" s="169">
        <f t="shared" si="25"/>
        <v>3.3606209380345847E-4</v>
      </c>
      <c r="OD5" s="169">
        <f t="shared" si="25"/>
        <v>2.9041871418307994E-4</v>
      </c>
      <c r="OE5" s="169">
        <f t="shared" si="25"/>
        <v>2.5034788771966985E-4</v>
      </c>
      <c r="OF5" s="169">
        <f t="shared" si="25"/>
        <v>2.1526703467675287E-4</v>
      </c>
      <c r="OG5" s="169">
        <f t="shared" si="25"/>
        <v>1.8463982896197009E-4</v>
      </c>
      <c r="OH5" s="169">
        <f t="shared" si="25"/>
        <v>1.5797469070185255E-4</v>
      </c>
      <c r="OI5" s="169">
        <f t="shared" si="25"/>
        <v>1.3482297377332106E-4</v>
      </c>
      <c r="OJ5" s="169">
        <f t="shared" si="26"/>
        <v>1.1477691677972297E-4</v>
      </c>
      <c r="OK5" s="169">
        <f t="shared" si="26"/>
        <v>9.7467419978763199E-5</v>
      </c>
      <c r="OL5" s="169">
        <f t="shared" si="26"/>
        <v>8.2561704397993342E-5</v>
      </c>
      <c r="OM5" s="169">
        <f t="shared" si="26"/>
        <v>6.9760902982964087E-5</v>
      </c>
      <c r="ON5" s="169">
        <f t="shared" si="26"/>
        <v>5.8797627263642625E-5</v>
      </c>
      <c r="OO5" s="169">
        <f t="shared" si="26"/>
        <v>4.9433546823174617E-5</v>
      </c>
      <c r="OP5" s="169">
        <f t="shared" si="26"/>
        <v>4.1457012913747409E-5</v>
      </c>
      <c r="OQ5" s="169">
        <f t="shared" si="26"/>
        <v>3.4680751969467922E-5</v>
      </c>
      <c r="OR5" s="169">
        <f t="shared" si="26"/>
        <v>2.8939649577472658E-5</v>
      </c>
      <c r="OS5" s="169">
        <f t="shared" si="26"/>
        <v>2.4088640728622435E-5</v>
      </c>
      <c r="OT5" s="169">
        <f t="shared" si="26"/>
        <v>2.0000717903762585E-5</v>
      </c>
      <c r="OU5" s="169">
        <f t="shared" si="26"/>
        <v>1.6565064771327704E-5</v>
      </c>
      <c r="OV5" s="169">
        <f t="shared" si="26"/>
        <v>1.368531997492638E-5</v>
      </c>
      <c r="OW5" s="169">
        <f t="shared" si="26"/>
        <v>1.1277972662682616E-5</v>
      </c>
      <c r="OX5" s="169">
        <f t="shared" si="26"/>
        <v>9.2708890322098334E-6</v>
      </c>
      <c r="OY5" s="169">
        <f t="shared" si="26"/>
        <v>7.6019672082334464E-6</v>
      </c>
      <c r="OZ5" s="169">
        <f t="shared" si="27"/>
        <v>6.2179162013745249E-6</v>
      </c>
      <c r="PA5" s="169">
        <f t="shared" si="27"/>
        <v>5.0731534806494953E-6</v>
      </c>
      <c r="PB5" s="169">
        <f t="shared" si="27"/>
        <v>4.1288147913192308E-6</v>
      </c>
      <c r="PC5" s="169">
        <f t="shared" si="27"/>
        <v>3.3518692258734524E-6</v>
      </c>
      <c r="PD5" s="169">
        <f t="shared" si="27"/>
        <v>2.7143321717584353E-6</v>
      </c>
      <c r="PE5" s="169">
        <f t="shared" si="27"/>
        <v>2.1925685789408907E-6</v>
      </c>
      <c r="PF5" s="169">
        <f t="shared" si="27"/>
        <v>1.7666789795657617E-6</v>
      </c>
      <c r="PG5" s="169">
        <f t="shared" si="27"/>
        <v>1.4199608193265954E-6</v>
      </c>
      <c r="PH5" s="169">
        <f t="shared" si="27"/>
        <v>1.1384378970483712E-6</v>
      </c>
    </row>
    <row r="6" spans="1:425" x14ac:dyDescent="0.75">
      <c r="A6" s="4">
        <v>3</v>
      </c>
      <c r="B6" s="95">
        <v>60</v>
      </c>
      <c r="C6" s="95">
        <v>120</v>
      </c>
      <c r="D6" s="95">
        <v>240</v>
      </c>
      <c r="E6" s="124">
        <f t="shared" si="28"/>
        <v>1</v>
      </c>
      <c r="F6" s="124">
        <f t="shared" si="29"/>
        <v>0.5</v>
      </c>
      <c r="G6" s="73">
        <f t="shared" si="30"/>
        <v>130</v>
      </c>
      <c r="H6" s="23" t="s">
        <v>0</v>
      </c>
      <c r="I6" s="57"/>
      <c r="J6" s="280"/>
      <c r="K6" s="74">
        <f>IF(AND(B6&gt;0,C6&gt;0,D6&gt;0),IF(ISBLANK(J6),IF(ISBLANK(H6),"",(D6-B6)*VLOOKUP(H6,VLookups!$A$4:$B$13,2,FALSE)),J6),"")</f>
        <v>25.45584412271571</v>
      </c>
      <c r="L6" s="75">
        <f t="shared" si="0"/>
        <v>648</v>
      </c>
      <c r="M6" s="95">
        <v>150</v>
      </c>
      <c r="N6" s="270">
        <f>IF(AND(M6&gt;0,C6&gt;0,NOT(K6="")),ABS(VLOOKUP($M$1,VLookups!$A$43:$B$44,2,FALSE)-_xlfn.NORM.DIST(M6,G6,K6,TRUE)),"")</f>
        <v>0.78397080942905362</v>
      </c>
      <c r="O6" s="94">
        <f>IF(AND($B6&gt;0,$C6&gt;0,$D6&gt;0,NOT(ISBLANK($H6))),_xlfn.NORM.INV(ABS(VLOOKUP($M$1,VLookups!$A$43:$B$44,2,FALSE)-O$3),$G6,$K6),"")</f>
        <v>97.377023112274358</v>
      </c>
      <c r="P6" s="93">
        <f>IF(AND($B6&gt;0,$C6&gt;0,$D6&gt;0,NOT(ISBLANK($H6))),_xlfn.NORM.INV(ABS(VLOOKUP($M$1,VLookups!$A$43:$B$44,2,FALSE)-P$3),$G6,$K6),"")</f>
        <v>162.62297688772566</v>
      </c>
      <c r="Q6" s="94">
        <f>IF(AND($B6&gt;0,$C6&gt;0,$D6&gt;0,NOT(ISBLANK($H6))),_xlfn.NORM.INV(ABS(VLOOKUP($M$1,VLookups!$A$43:$B$44,2,FALSE)-Q$3),$G6,$K6),"")</f>
        <v>156.38328680653183</v>
      </c>
      <c r="R6" s="93">
        <f>IF(AND($B6&gt;0,$C6&gt;0,$D6&gt;0,NOT(ISBLANK($H6))),_xlfn.NORM.INV(ABS(VLOOKUP($M$1,VLookups!$A$43:$B$44,2,FALSE)-R$3),$G6,$K6),"")</f>
        <v>151.42417893219982</v>
      </c>
      <c r="S6" s="94">
        <f>IF(AND($B6&gt;0,$C6&gt;0,$D6&gt;0,NOT(ISBLANK($H6))),_xlfn.NORM.INV(ABS(VLOOKUP($M$1,VLookups!$A$43:$B$44,2,FALSE)-S$3),$G6,$K6),"")</f>
        <v>147.16970594336092</v>
      </c>
      <c r="T6" s="93">
        <f>IF(AND($B6&gt;0,$C6&gt;0,$D6&gt;0,NOT(ISBLANK($H6))),_xlfn.NORM.INV(ABS(VLOOKUP($M$1,VLookups!$A$43:$B$44,2,FALSE)-T$3),$G6,$K6),"")</f>
        <v>143.34905770936808</v>
      </c>
      <c r="U6" s="5"/>
      <c r="V6" s="168">
        <f t="shared" si="31"/>
        <v>0.9</v>
      </c>
      <c r="W6" s="49">
        <f t="shared" si="32"/>
        <v>29.999999999999702</v>
      </c>
      <c r="X6" s="49">
        <f t="shared" si="32"/>
        <v>30.8999999999997</v>
      </c>
      <c r="Y6" s="49">
        <f t="shared" si="32"/>
        <v>31.799999999999699</v>
      </c>
      <c r="Z6" s="49">
        <f t="shared" si="32"/>
        <v>32.699999999999697</v>
      </c>
      <c r="AA6" s="49">
        <f t="shared" si="32"/>
        <v>33.599999999999696</v>
      </c>
      <c r="AB6" s="49">
        <f t="shared" si="32"/>
        <v>34.499999999999694</v>
      </c>
      <c r="AC6" s="49">
        <f t="shared" si="32"/>
        <v>35.399999999999693</v>
      </c>
      <c r="AD6" s="49">
        <f t="shared" si="32"/>
        <v>36.299999999999692</v>
      </c>
      <c r="AE6" s="49">
        <f t="shared" si="32"/>
        <v>37.19999999999969</v>
      </c>
      <c r="AF6" s="49">
        <f t="shared" si="32"/>
        <v>38.099999999999689</v>
      </c>
      <c r="AG6" s="49">
        <f t="shared" si="32"/>
        <v>38.999999999999687</v>
      </c>
      <c r="AH6" s="49">
        <f t="shared" si="32"/>
        <v>39.899999999999686</v>
      </c>
      <c r="AI6" s="49">
        <f t="shared" si="32"/>
        <v>40.799999999999685</v>
      </c>
      <c r="AJ6" s="49">
        <f t="shared" si="32"/>
        <v>41.699999999999683</v>
      </c>
      <c r="AK6" s="49">
        <f t="shared" si="32"/>
        <v>42.599999999999682</v>
      </c>
      <c r="AL6" s="49">
        <f t="shared" si="32"/>
        <v>43.49999999999968</v>
      </c>
      <c r="AM6" s="49">
        <f t="shared" si="1"/>
        <v>44.399999999999679</v>
      </c>
      <c r="AN6" s="49">
        <f t="shared" si="2"/>
        <v>45.299999999999677</v>
      </c>
      <c r="AO6" s="49">
        <f t="shared" si="2"/>
        <v>46.199999999999676</v>
      </c>
      <c r="AP6" s="49">
        <f t="shared" si="2"/>
        <v>47.099999999999675</v>
      </c>
      <c r="AQ6" s="49">
        <f t="shared" si="2"/>
        <v>47.999999999999673</v>
      </c>
      <c r="AR6" s="49">
        <f t="shared" si="2"/>
        <v>48.899999999999672</v>
      </c>
      <c r="AS6" s="49">
        <f t="shared" si="2"/>
        <v>49.79999999999967</v>
      </c>
      <c r="AT6" s="49">
        <f t="shared" si="2"/>
        <v>50.699999999999669</v>
      </c>
      <c r="AU6" s="49">
        <f t="shared" si="2"/>
        <v>51.599999999999667</v>
      </c>
      <c r="AV6" s="49">
        <f t="shared" si="2"/>
        <v>52.499999999999666</v>
      </c>
      <c r="AW6" s="49">
        <f t="shared" si="2"/>
        <v>53.399999999999665</v>
      </c>
      <c r="AX6" s="49">
        <f t="shared" si="2"/>
        <v>54.299999999999663</v>
      </c>
      <c r="AY6" s="49">
        <f t="shared" si="2"/>
        <v>55.199999999999662</v>
      </c>
      <c r="AZ6" s="49">
        <f t="shared" si="2"/>
        <v>56.09999999999966</v>
      </c>
      <c r="BA6" s="49">
        <f t="shared" si="2"/>
        <v>56.999999999999659</v>
      </c>
      <c r="BB6" s="49">
        <f t="shared" si="2"/>
        <v>57.899999999999658</v>
      </c>
      <c r="BC6" s="49">
        <f t="shared" si="2"/>
        <v>58.799999999999656</v>
      </c>
      <c r="BD6" s="49">
        <f t="shared" si="3"/>
        <v>59.699999999999655</v>
      </c>
      <c r="BE6" s="49">
        <f t="shared" si="3"/>
        <v>60.599999999999653</v>
      </c>
      <c r="BF6" s="49">
        <f t="shared" si="3"/>
        <v>61.499999999999652</v>
      </c>
      <c r="BG6" s="49">
        <f t="shared" si="3"/>
        <v>62.39999999999965</v>
      </c>
      <c r="BH6" s="49">
        <f t="shared" si="3"/>
        <v>63.299999999999649</v>
      </c>
      <c r="BI6" s="49">
        <f t="shared" si="3"/>
        <v>64.199999999999648</v>
      </c>
      <c r="BJ6" s="49">
        <f t="shared" si="3"/>
        <v>65.099999999999653</v>
      </c>
      <c r="BK6" s="49">
        <f t="shared" si="3"/>
        <v>65.999999999999659</v>
      </c>
      <c r="BL6" s="49">
        <f t="shared" si="3"/>
        <v>66.899999999999665</v>
      </c>
      <c r="BM6" s="49">
        <f t="shared" si="3"/>
        <v>67.79999999999967</v>
      </c>
      <c r="BN6" s="49">
        <f t="shared" si="3"/>
        <v>68.699999999999676</v>
      </c>
      <c r="BO6" s="49">
        <f t="shared" si="3"/>
        <v>69.599999999999682</v>
      </c>
      <c r="BP6" s="49">
        <f t="shared" si="3"/>
        <v>70.499999999999687</v>
      </c>
      <c r="BQ6" s="49">
        <f t="shared" si="3"/>
        <v>71.399999999999693</v>
      </c>
      <c r="BR6" s="49">
        <f t="shared" si="3"/>
        <v>72.299999999999699</v>
      </c>
      <c r="BS6" s="49">
        <f t="shared" si="3"/>
        <v>73.199999999999704</v>
      </c>
      <c r="BT6" s="49">
        <f t="shared" si="4"/>
        <v>74.09999999999971</v>
      </c>
      <c r="BU6" s="49">
        <f t="shared" si="4"/>
        <v>74.999999999999716</v>
      </c>
      <c r="BV6" s="49">
        <f t="shared" si="4"/>
        <v>75.899999999999721</v>
      </c>
      <c r="BW6" s="49">
        <f t="shared" si="4"/>
        <v>76.799999999999727</v>
      </c>
      <c r="BX6" s="49">
        <f t="shared" si="4"/>
        <v>77.699999999999733</v>
      </c>
      <c r="BY6" s="49">
        <f t="shared" si="4"/>
        <v>78.599999999999739</v>
      </c>
      <c r="BZ6" s="49">
        <f t="shared" si="4"/>
        <v>79.499999999999744</v>
      </c>
      <c r="CA6" s="49">
        <f t="shared" si="4"/>
        <v>80.39999999999975</v>
      </c>
      <c r="CB6" s="49">
        <f t="shared" si="4"/>
        <v>81.299999999999756</v>
      </c>
      <c r="CC6" s="49">
        <f t="shared" si="4"/>
        <v>82.199999999999761</v>
      </c>
      <c r="CD6" s="49">
        <f t="shared" si="4"/>
        <v>83.099999999999767</v>
      </c>
      <c r="CE6" s="49">
        <f t="shared" si="4"/>
        <v>83.999999999999773</v>
      </c>
      <c r="CF6" s="49">
        <f t="shared" si="4"/>
        <v>84.899999999999778</v>
      </c>
      <c r="CG6" s="49">
        <f t="shared" si="4"/>
        <v>85.799999999999784</v>
      </c>
      <c r="CH6" s="49">
        <f t="shared" si="4"/>
        <v>86.69999999999979</v>
      </c>
      <c r="CI6" s="49">
        <f t="shared" si="4"/>
        <v>87.599999999999795</v>
      </c>
      <c r="CJ6" s="49">
        <f t="shared" si="5"/>
        <v>88.499999999999801</v>
      </c>
      <c r="CK6" s="49">
        <f t="shared" si="5"/>
        <v>89.399999999999807</v>
      </c>
      <c r="CL6" s="49">
        <f t="shared" si="5"/>
        <v>90.299999999999812</v>
      </c>
      <c r="CM6" s="49">
        <f t="shared" si="5"/>
        <v>91.199999999999818</v>
      </c>
      <c r="CN6" s="49">
        <f t="shared" si="5"/>
        <v>92.099999999999824</v>
      </c>
      <c r="CO6" s="49">
        <f t="shared" si="5"/>
        <v>92.999999999999829</v>
      </c>
      <c r="CP6" s="49">
        <f t="shared" si="5"/>
        <v>93.899999999999835</v>
      </c>
      <c r="CQ6" s="49">
        <f t="shared" si="5"/>
        <v>94.799999999999841</v>
      </c>
      <c r="CR6" s="49">
        <f t="shared" si="5"/>
        <v>95.699999999999847</v>
      </c>
      <c r="CS6" s="49">
        <f t="shared" si="5"/>
        <v>96.599999999999852</v>
      </c>
      <c r="CT6" s="49">
        <f t="shared" si="5"/>
        <v>97.499999999999858</v>
      </c>
      <c r="CU6" s="49">
        <f t="shared" si="5"/>
        <v>98.399999999999864</v>
      </c>
      <c r="CV6" s="49">
        <f t="shared" si="5"/>
        <v>99.299999999999869</v>
      </c>
      <c r="CW6" s="49">
        <f t="shared" si="5"/>
        <v>100.19999999999987</v>
      </c>
      <c r="CX6" s="49">
        <f t="shared" si="5"/>
        <v>101.09999999999988</v>
      </c>
      <c r="CY6" s="49">
        <f t="shared" si="5"/>
        <v>101.99999999999989</v>
      </c>
      <c r="CZ6" s="49">
        <f t="shared" si="6"/>
        <v>102.89999999999989</v>
      </c>
      <c r="DA6" s="49">
        <f t="shared" si="6"/>
        <v>103.7999999999999</v>
      </c>
      <c r="DB6" s="49">
        <f t="shared" si="6"/>
        <v>104.6999999999999</v>
      </c>
      <c r="DC6" s="49">
        <f t="shared" si="6"/>
        <v>105.59999999999991</v>
      </c>
      <c r="DD6" s="49">
        <f t="shared" si="6"/>
        <v>106.49999999999991</v>
      </c>
      <c r="DE6" s="49">
        <f t="shared" si="6"/>
        <v>107.39999999999992</v>
      </c>
      <c r="DF6" s="49">
        <f t="shared" si="6"/>
        <v>108.29999999999993</v>
      </c>
      <c r="DG6" s="49">
        <f t="shared" si="6"/>
        <v>109.19999999999993</v>
      </c>
      <c r="DH6" s="49">
        <f t="shared" si="6"/>
        <v>110.09999999999994</v>
      </c>
      <c r="DI6" s="49">
        <f t="shared" si="6"/>
        <v>110.99999999999994</v>
      </c>
      <c r="DJ6" s="49">
        <f t="shared" si="6"/>
        <v>111.89999999999995</v>
      </c>
      <c r="DK6" s="49">
        <f t="shared" si="6"/>
        <v>112.79999999999995</v>
      </c>
      <c r="DL6" s="49">
        <f t="shared" si="6"/>
        <v>113.69999999999996</v>
      </c>
      <c r="DM6" s="49">
        <f t="shared" si="6"/>
        <v>114.59999999999997</v>
      </c>
      <c r="DN6" s="49">
        <f t="shared" si="6"/>
        <v>115.49999999999997</v>
      </c>
      <c r="DO6" s="49">
        <f t="shared" si="6"/>
        <v>116.39999999999998</v>
      </c>
      <c r="DP6" s="49">
        <f t="shared" si="7"/>
        <v>117.29999999999998</v>
      </c>
      <c r="DQ6" s="49">
        <f t="shared" si="7"/>
        <v>118.19999999999999</v>
      </c>
      <c r="DR6" s="49">
        <f t="shared" si="7"/>
        <v>119.1</v>
      </c>
      <c r="DS6" s="183">
        <f t="shared" si="33"/>
        <v>120</v>
      </c>
      <c r="DT6" s="49">
        <f t="shared" si="34"/>
        <v>120.9</v>
      </c>
      <c r="DU6" s="49">
        <f t="shared" si="34"/>
        <v>121.80000000000001</v>
      </c>
      <c r="DV6" s="49">
        <f t="shared" si="34"/>
        <v>122.70000000000002</v>
      </c>
      <c r="DW6" s="49">
        <f t="shared" si="34"/>
        <v>123.60000000000002</v>
      </c>
      <c r="DX6" s="49">
        <f t="shared" si="34"/>
        <v>124.50000000000003</v>
      </c>
      <c r="DY6" s="49">
        <f t="shared" si="34"/>
        <v>125.40000000000003</v>
      </c>
      <c r="DZ6" s="49">
        <f t="shared" si="34"/>
        <v>126.30000000000004</v>
      </c>
      <c r="EA6" s="49">
        <f t="shared" si="34"/>
        <v>127.20000000000005</v>
      </c>
      <c r="EB6" s="49">
        <f t="shared" si="34"/>
        <v>128.10000000000005</v>
      </c>
      <c r="EC6" s="49">
        <f t="shared" si="34"/>
        <v>129.00000000000006</v>
      </c>
      <c r="ED6" s="49">
        <f t="shared" si="34"/>
        <v>129.90000000000006</v>
      </c>
      <c r="EE6" s="49">
        <f t="shared" si="34"/>
        <v>130.80000000000007</v>
      </c>
      <c r="EF6" s="49">
        <f t="shared" si="34"/>
        <v>131.70000000000007</v>
      </c>
      <c r="EG6" s="49">
        <f t="shared" si="34"/>
        <v>132.60000000000008</v>
      </c>
      <c r="EH6" s="49">
        <f t="shared" si="34"/>
        <v>133.50000000000009</v>
      </c>
      <c r="EI6" s="49">
        <f t="shared" si="34"/>
        <v>134.40000000000009</v>
      </c>
      <c r="EJ6" s="49">
        <f t="shared" si="8"/>
        <v>135.3000000000001</v>
      </c>
      <c r="EK6" s="49">
        <f t="shared" si="9"/>
        <v>136.2000000000001</v>
      </c>
      <c r="EL6" s="49">
        <f t="shared" si="9"/>
        <v>137.10000000000011</v>
      </c>
      <c r="EM6" s="49">
        <f t="shared" si="9"/>
        <v>138.00000000000011</v>
      </c>
      <c r="EN6" s="49">
        <f t="shared" si="9"/>
        <v>138.90000000000012</v>
      </c>
      <c r="EO6" s="49">
        <f t="shared" si="9"/>
        <v>139.80000000000013</v>
      </c>
      <c r="EP6" s="49">
        <f t="shared" si="9"/>
        <v>140.70000000000013</v>
      </c>
      <c r="EQ6" s="49">
        <f t="shared" si="9"/>
        <v>141.60000000000014</v>
      </c>
      <c r="ER6" s="49">
        <f t="shared" si="9"/>
        <v>142.50000000000014</v>
      </c>
      <c r="ES6" s="49">
        <f t="shared" si="9"/>
        <v>143.40000000000015</v>
      </c>
      <c r="ET6" s="49">
        <f t="shared" si="9"/>
        <v>144.30000000000015</v>
      </c>
      <c r="EU6" s="49">
        <f t="shared" si="9"/>
        <v>145.20000000000016</v>
      </c>
      <c r="EV6" s="49">
        <f t="shared" si="9"/>
        <v>146.10000000000016</v>
      </c>
      <c r="EW6" s="49">
        <f t="shared" si="9"/>
        <v>147.00000000000017</v>
      </c>
      <c r="EX6" s="49">
        <f t="shared" si="9"/>
        <v>147.90000000000018</v>
      </c>
      <c r="EY6" s="49">
        <f t="shared" si="9"/>
        <v>148.80000000000018</v>
      </c>
      <c r="EZ6" s="49">
        <f t="shared" si="9"/>
        <v>149.70000000000019</v>
      </c>
      <c r="FA6" s="49">
        <f t="shared" si="10"/>
        <v>150.60000000000019</v>
      </c>
      <c r="FB6" s="49">
        <f t="shared" si="10"/>
        <v>151.5000000000002</v>
      </c>
      <c r="FC6" s="49">
        <f t="shared" si="10"/>
        <v>152.4000000000002</v>
      </c>
      <c r="FD6" s="49">
        <f t="shared" si="10"/>
        <v>153.30000000000021</v>
      </c>
      <c r="FE6" s="49">
        <f t="shared" si="10"/>
        <v>154.20000000000022</v>
      </c>
      <c r="FF6" s="49">
        <f t="shared" si="10"/>
        <v>155.10000000000022</v>
      </c>
      <c r="FG6" s="49">
        <f t="shared" si="10"/>
        <v>156.00000000000023</v>
      </c>
      <c r="FH6" s="49">
        <f t="shared" si="10"/>
        <v>156.90000000000023</v>
      </c>
      <c r="FI6" s="49">
        <f t="shared" si="10"/>
        <v>157.80000000000024</v>
      </c>
      <c r="FJ6" s="49">
        <f t="shared" si="10"/>
        <v>158.70000000000024</v>
      </c>
      <c r="FK6" s="49">
        <f t="shared" si="10"/>
        <v>159.60000000000025</v>
      </c>
      <c r="FL6" s="49">
        <f t="shared" si="10"/>
        <v>160.50000000000026</v>
      </c>
      <c r="FM6" s="49">
        <f t="shared" si="10"/>
        <v>161.40000000000026</v>
      </c>
      <c r="FN6" s="49">
        <f t="shared" si="10"/>
        <v>162.30000000000027</v>
      </c>
      <c r="FO6" s="49">
        <f t="shared" si="10"/>
        <v>163.20000000000027</v>
      </c>
      <c r="FP6" s="49">
        <f t="shared" si="10"/>
        <v>164.10000000000028</v>
      </c>
      <c r="FQ6" s="49">
        <f t="shared" si="11"/>
        <v>165.00000000000028</v>
      </c>
      <c r="FR6" s="49">
        <f t="shared" si="11"/>
        <v>165.90000000000029</v>
      </c>
      <c r="FS6" s="49">
        <f t="shared" si="11"/>
        <v>166.8000000000003</v>
      </c>
      <c r="FT6" s="49">
        <f t="shared" si="11"/>
        <v>167.7000000000003</v>
      </c>
      <c r="FU6" s="49">
        <f t="shared" si="11"/>
        <v>168.60000000000031</v>
      </c>
      <c r="FV6" s="49">
        <f t="shared" si="11"/>
        <v>169.50000000000031</v>
      </c>
      <c r="FW6" s="49">
        <f t="shared" si="11"/>
        <v>170.40000000000032</v>
      </c>
      <c r="FX6" s="49">
        <f t="shared" si="11"/>
        <v>171.30000000000032</v>
      </c>
      <c r="FY6" s="49">
        <f t="shared" si="11"/>
        <v>172.20000000000033</v>
      </c>
      <c r="FZ6" s="49">
        <f t="shared" si="11"/>
        <v>173.10000000000034</v>
      </c>
      <c r="GA6" s="49">
        <f t="shared" si="11"/>
        <v>174.00000000000034</v>
      </c>
      <c r="GB6" s="49">
        <f t="shared" si="11"/>
        <v>174.90000000000035</v>
      </c>
      <c r="GC6" s="49">
        <f t="shared" si="11"/>
        <v>175.80000000000035</v>
      </c>
      <c r="GD6" s="49">
        <f t="shared" si="11"/>
        <v>176.70000000000036</v>
      </c>
      <c r="GE6" s="49">
        <f t="shared" si="11"/>
        <v>177.60000000000036</v>
      </c>
      <c r="GF6" s="49">
        <f t="shared" si="11"/>
        <v>178.50000000000037</v>
      </c>
      <c r="GG6" s="49">
        <f t="shared" si="12"/>
        <v>179.40000000000038</v>
      </c>
      <c r="GH6" s="49">
        <f t="shared" si="12"/>
        <v>180.30000000000038</v>
      </c>
      <c r="GI6" s="49">
        <f t="shared" si="12"/>
        <v>181.20000000000039</v>
      </c>
      <c r="GJ6" s="49">
        <f t="shared" si="12"/>
        <v>182.10000000000039</v>
      </c>
      <c r="GK6" s="49">
        <f t="shared" si="12"/>
        <v>183.0000000000004</v>
      </c>
      <c r="GL6" s="49">
        <f t="shared" si="12"/>
        <v>183.9000000000004</v>
      </c>
      <c r="GM6" s="49">
        <f t="shared" si="12"/>
        <v>184.80000000000041</v>
      </c>
      <c r="GN6" s="49">
        <f t="shared" si="12"/>
        <v>185.70000000000041</v>
      </c>
      <c r="GO6" s="49">
        <f t="shared" si="12"/>
        <v>186.60000000000042</v>
      </c>
      <c r="GP6" s="49">
        <f t="shared" si="12"/>
        <v>187.50000000000043</v>
      </c>
      <c r="GQ6" s="49">
        <f t="shared" si="12"/>
        <v>188.40000000000043</v>
      </c>
      <c r="GR6" s="49">
        <f t="shared" si="12"/>
        <v>189.30000000000044</v>
      </c>
      <c r="GS6" s="49">
        <f t="shared" si="12"/>
        <v>190.20000000000044</v>
      </c>
      <c r="GT6" s="49">
        <f t="shared" si="12"/>
        <v>191.10000000000045</v>
      </c>
      <c r="GU6" s="49">
        <f t="shared" si="12"/>
        <v>192.00000000000045</v>
      </c>
      <c r="GV6" s="49">
        <f t="shared" si="12"/>
        <v>192.90000000000046</v>
      </c>
      <c r="GW6" s="49">
        <f t="shared" si="13"/>
        <v>193.80000000000047</v>
      </c>
      <c r="GX6" s="49">
        <f t="shared" si="13"/>
        <v>194.70000000000047</v>
      </c>
      <c r="GY6" s="49">
        <f t="shared" si="13"/>
        <v>195.60000000000048</v>
      </c>
      <c r="GZ6" s="49">
        <f t="shared" si="13"/>
        <v>196.50000000000048</v>
      </c>
      <c r="HA6" s="49">
        <f t="shared" si="13"/>
        <v>197.40000000000049</v>
      </c>
      <c r="HB6" s="49">
        <f t="shared" si="13"/>
        <v>198.30000000000049</v>
      </c>
      <c r="HC6" s="49">
        <f t="shared" si="13"/>
        <v>199.2000000000005</v>
      </c>
      <c r="HD6" s="49">
        <f t="shared" si="13"/>
        <v>200.10000000000051</v>
      </c>
      <c r="HE6" s="49">
        <f t="shared" si="13"/>
        <v>201.00000000000051</v>
      </c>
      <c r="HF6" s="49">
        <f t="shared" si="13"/>
        <v>201.90000000000052</v>
      </c>
      <c r="HG6" s="49">
        <f t="shared" si="13"/>
        <v>202.80000000000052</v>
      </c>
      <c r="HH6" s="49">
        <f t="shared" si="13"/>
        <v>203.70000000000053</v>
      </c>
      <c r="HI6" s="49">
        <f t="shared" si="13"/>
        <v>204.60000000000053</v>
      </c>
      <c r="HJ6" s="49">
        <f t="shared" si="13"/>
        <v>205.50000000000054</v>
      </c>
      <c r="HK6" s="49">
        <f t="shared" si="13"/>
        <v>206.40000000000055</v>
      </c>
      <c r="HL6" s="49">
        <f t="shared" si="13"/>
        <v>207.30000000000055</v>
      </c>
      <c r="HM6" s="49">
        <f t="shared" si="14"/>
        <v>208.20000000000056</v>
      </c>
      <c r="HN6" s="49">
        <f t="shared" si="14"/>
        <v>209.10000000000056</v>
      </c>
      <c r="HO6" s="49">
        <f t="shared" si="14"/>
        <v>210.00000000000057</v>
      </c>
      <c r="HP6" s="169">
        <f t="shared" si="15"/>
        <v>6.9836890466277929E-6</v>
      </c>
      <c r="HQ6" s="169">
        <f t="shared" si="15"/>
        <v>8.0192201801553333E-6</v>
      </c>
      <c r="HR6" s="169">
        <f t="shared" si="15"/>
        <v>9.1967951641641105E-6</v>
      </c>
      <c r="HS6" s="169">
        <f t="shared" si="15"/>
        <v>1.0534114183625719E-5</v>
      </c>
      <c r="HT6" s="169">
        <f t="shared" si="15"/>
        <v>1.2050821711325166E-5</v>
      </c>
      <c r="HU6" s="169">
        <f t="shared" si="15"/>
        <v>1.3768684003004933E-5</v>
      </c>
      <c r="HV6" s="169">
        <f t="shared" si="15"/>
        <v>1.5711778078815224E-5</v>
      </c>
      <c r="HW6" s="169">
        <f t="shared" si="15"/>
        <v>1.7906692328776798E-5</v>
      </c>
      <c r="HX6" s="169">
        <f t="shared" si="15"/>
        <v>2.0382738791019324E-5</v>
      </c>
      <c r="HY6" s="169">
        <f t="shared" si="15"/>
        <v>2.3172177049424049E-5</v>
      </c>
      <c r="HZ6" s="169">
        <f t="shared" si="15"/>
        <v>2.6310449581334906E-5</v>
      </c>
      <c r="IA6" s="169">
        <f t="shared" si="15"/>
        <v>2.9836428255657906E-5</v>
      </c>
      <c r="IB6" s="169">
        <f t="shared" si="15"/>
        <v>3.3792671536511075E-5</v>
      </c>
      <c r="IC6" s="169">
        <f t="shared" si="15"/>
        <v>3.8225691787317989E-5</v>
      </c>
      <c r="ID6" s="169">
        <f t="shared" si="15"/>
        <v>4.3186231894723763E-5</v>
      </c>
      <c r="IE6" s="169">
        <f t="shared" si="15"/>
        <v>4.8729550241001621E-5</v>
      </c>
      <c r="IF6" s="169">
        <f t="shared" si="16"/>
        <v>5.4915712847965144E-5</v>
      </c>
      <c r="IG6" s="169">
        <f t="shared" si="16"/>
        <v>6.1809891295299871E-5</v>
      </c>
      <c r="IH6" s="169">
        <f t="shared" si="16"/>
        <v>6.9482664782415812E-5</v>
      </c>
      <c r="II6" s="169">
        <f t="shared" si="16"/>
        <v>7.8010324456437486E-5</v>
      </c>
      <c r="IJ6" s="169">
        <f t="shared" si="16"/>
        <v>8.7475177871093409E-5</v>
      </c>
      <c r="IK6" s="169">
        <f t="shared" si="16"/>
        <v>9.7965851173708151E-5</v>
      </c>
      <c r="IL6" s="169">
        <f t="shared" si="16"/>
        <v>1.0957758634218369E-4</v>
      </c>
      <c r="IM6" s="169">
        <f t="shared" si="16"/>
        <v>1.2241253051314415E-4</v>
      </c>
      <c r="IN6" s="169">
        <f t="shared" si="16"/>
        <v>1.3658001415894403E-4</v>
      </c>
      <c r="IO6" s="169">
        <f t="shared" si="16"/>
        <v>1.5219681458809235E-4</v>
      </c>
      <c r="IP6" s="169">
        <f t="shared" si="16"/>
        <v>1.6938740096418076E-4</v>
      </c>
      <c r="IQ6" s="169">
        <f t="shared" si="16"/>
        <v>1.8828415676641223E-4</v>
      </c>
      <c r="IR6" s="169">
        <f t="shared" si="16"/>
        <v>2.0902757535439306E-4</v>
      </c>
      <c r="IS6" s="169">
        <f t="shared" si="16"/>
        <v>2.3176642405536846E-4</v>
      </c>
      <c r="IT6" s="169">
        <f t="shared" si="16"/>
        <v>2.566578719683141E-4</v>
      </c>
      <c r="IU6" s="169">
        <f t="shared" si="16"/>
        <v>2.8386757648114958E-4</v>
      </c>
      <c r="IV6" s="169">
        <f t="shared" si="17"/>
        <v>3.1356972333006656E-4</v>
      </c>
      <c r="IW6" s="169">
        <f t="shared" si="17"/>
        <v>3.4594701489885378E-4</v>
      </c>
      <c r="IX6" s="169">
        <f t="shared" si="17"/>
        <v>3.8119060136666691E-4</v>
      </c>
      <c r="IY6" s="169">
        <f t="shared" si="17"/>
        <v>4.1949994927038381E-4</v>
      </c>
      <c r="IZ6" s="169">
        <f t="shared" si="17"/>
        <v>4.6108264205801551E-4</v>
      </c>
      <c r="JA6" s="169">
        <f t="shared" si="17"/>
        <v>5.0615410727789314E-4</v>
      </c>
      <c r="JB6" s="169">
        <f t="shared" si="17"/>
        <v>5.549372651796954E-4</v>
      </c>
      <c r="JC6" s="169">
        <f t="shared" si="17"/>
        <v>6.0766209370264983E-4</v>
      </c>
      <c r="JD6" s="169">
        <f t="shared" si="17"/>
        <v>6.645651050978357E-4</v>
      </c>
      <c r="JE6" s="169">
        <f t="shared" si="17"/>
        <v>7.2588872977935755E-4</v>
      </c>
      <c r="JF6" s="169">
        <f t="shared" si="17"/>
        <v>7.9188060342655754E-4</v>
      </c>
      <c r="JG6" s="169">
        <f t="shared" si="17"/>
        <v>8.6279275386899677E-4</v>
      </c>
      <c r="JH6" s="169">
        <f t="shared" si="17"/>
        <v>9.3888068487934801E-4</v>
      </c>
      <c r="JI6" s="169">
        <f t="shared" si="17"/>
        <v>1.0204023546774813E-3</v>
      </c>
      <c r="JJ6" s="169">
        <f t="shared" si="17"/>
        <v>1.1076170477117013E-3</v>
      </c>
      <c r="JK6" s="169">
        <f t="shared" si="17"/>
        <v>1.2007841391289075E-3</v>
      </c>
      <c r="JL6" s="169">
        <f t="shared" si="18"/>
        <v>1.3001617522719207E-3</v>
      </c>
      <c r="JM6" s="169">
        <f t="shared" si="18"/>
        <v>1.4060053105456117E-3</v>
      </c>
      <c r="JN6" s="169">
        <f t="shared" si="18"/>
        <v>1.5185659860684918E-3</v>
      </c>
      <c r="JO6" s="169">
        <f t="shared" si="18"/>
        <v>1.6380890486667144E-3</v>
      </c>
      <c r="JP6" s="169">
        <f t="shared" si="18"/>
        <v>1.7648121199651137E-3</v>
      </c>
      <c r="JQ6" s="169">
        <f t="shared" si="18"/>
        <v>1.8989633385755394E-3</v>
      </c>
      <c r="JR6" s="169">
        <f t="shared" si="18"/>
        <v>2.0407594436657977E-3</v>
      </c>
      <c r="JS6" s="169">
        <f t="shared" si="18"/>
        <v>2.1904037855009573E-3</v>
      </c>
      <c r="JT6" s="169">
        <f t="shared" si="18"/>
        <v>2.3480842728692899E-3</v>
      </c>
      <c r="JU6" s="169">
        <f t="shared" si="18"/>
        <v>2.5139712686232298E-3</v>
      </c>
      <c r="JV6" s="169">
        <f t="shared" si="18"/>
        <v>2.6882154458660427E-3</v>
      </c>
      <c r="JW6" s="169">
        <f t="shared" si="18"/>
        <v>2.8709456185807675E-3</v>
      </c>
      <c r="JX6" s="169">
        <f t="shared" si="18"/>
        <v>3.0622665617123213E-3</v>
      </c>
      <c r="JY6" s="169">
        <f t="shared" si="18"/>
        <v>3.2622568368586798E-3</v>
      </c>
      <c r="JZ6" s="169">
        <f t="shared" si="18"/>
        <v>3.4709666407844579E-3</v>
      </c>
      <c r="KA6" s="169">
        <f t="shared" si="18"/>
        <v>3.6884156949219776E-3</v>
      </c>
      <c r="KB6" s="169">
        <f t="shared" si="19"/>
        <v>3.9145911948526256E-3</v>
      </c>
      <c r="KC6" s="169">
        <f t="shared" si="19"/>
        <v>4.14944583944737E-3</v>
      </c>
      <c r="KD6" s="169">
        <f t="shared" si="19"/>
        <v>4.392895959872585E-3</v>
      </c>
      <c r="KE6" s="169">
        <f t="shared" si="19"/>
        <v>4.644819769019635E-3</v>
      </c>
      <c r="KF6" s="169">
        <f t="shared" si="19"/>
        <v>4.9050557520790945E-3</v>
      </c>
      <c r="KG6" s="169">
        <f t="shared" si="19"/>
        <v>5.1734012189397398E-3</v>
      </c>
      <c r="KH6" s="169">
        <f t="shared" si="19"/>
        <v>5.4496110388367871E-3</v>
      </c>
      <c r="KI6" s="169">
        <f t="shared" si="19"/>
        <v>5.7333965771939523E-3</v>
      </c>
      <c r="KJ6" s="169">
        <f t="shared" si="19"/>
        <v>6.0244248538924667E-3</v>
      </c>
      <c r="KK6" s="169">
        <f t="shared" si="19"/>
        <v>6.3223179412527529E-3</v>
      </c>
      <c r="KL6" s="169">
        <f t="shared" si="19"/>
        <v>6.6266526188289779E-3</v>
      </c>
      <c r="KM6" s="169">
        <f t="shared" si="19"/>
        <v>6.9369603006946348E-3</v>
      </c>
      <c r="KN6" s="169">
        <f t="shared" si="19"/>
        <v>7.2527272492424813E-3</v>
      </c>
      <c r="KO6" s="169">
        <f t="shared" si="19"/>
        <v>7.5733950876422972E-3</v>
      </c>
      <c r="KP6" s="169">
        <f t="shared" si="19"/>
        <v>7.8983616210054671E-3</v>
      </c>
      <c r="KQ6" s="169">
        <f t="shared" si="19"/>
        <v>8.2269819740103563E-3</v>
      </c>
      <c r="KR6" s="169">
        <f t="shared" si="20"/>
        <v>8.5585700502637981E-3</v>
      </c>
      <c r="KS6" s="169">
        <f t="shared" si="20"/>
        <v>8.8924003160321119E-3</v>
      </c>
      <c r="KT6" s="169">
        <f t="shared" si="20"/>
        <v>9.2277099081931463E-3</v>
      </c>
      <c r="KU6" s="169">
        <f t="shared" si="20"/>
        <v>9.5637010633644777E-3</v>
      </c>
      <c r="KV6" s="169">
        <f t="shared" si="20"/>
        <v>9.8995438621813179E-3</v>
      </c>
      <c r="KW6" s="169">
        <f t="shared" si="20"/>
        <v>1.0234379279660876E-2</v>
      </c>
      <c r="KX6" s="169">
        <f t="shared" si="20"/>
        <v>1.0567322529531091E-2</v>
      </c>
      <c r="KY6" s="169">
        <f t="shared" si="20"/>
        <v>1.0897466687354555E-2</v>
      </c>
      <c r="KZ6" s="169">
        <f t="shared" si="20"/>
        <v>1.1223886574278684E-2</v>
      </c>
      <c r="LA6" s="169">
        <f t="shared" si="20"/>
        <v>1.1545642880326367E-2</v>
      </c>
      <c r="LB6" s="169">
        <f t="shared" si="20"/>
        <v>1.1861786503343527E-2</v>
      </c>
      <c r="LC6" s="169">
        <f t="shared" si="20"/>
        <v>1.2171363077077149E-2</v>
      </c>
      <c r="LD6" s="169">
        <f t="shared" si="20"/>
        <v>1.2473417659404023E-2</v>
      </c>
      <c r="LE6" s="169">
        <f t="shared" si="20"/>
        <v>1.2766999549500193E-2</v>
      </c>
      <c r="LF6" s="169">
        <f t="shared" si="20"/>
        <v>1.3051167200765794E-2</v>
      </c>
      <c r="LG6" s="169">
        <f t="shared" si="20"/>
        <v>1.33249931946286E-2</v>
      </c>
      <c r="LH6" s="169">
        <f t="shared" si="21"/>
        <v>1.3587569238968717E-2</v>
      </c>
      <c r="LI6" s="169">
        <f t="shared" si="21"/>
        <v>1.3838011153859818E-2</v>
      </c>
      <c r="LJ6" s="169">
        <f t="shared" si="21"/>
        <v>1.4075463806628307E-2</v>
      </c>
      <c r="LK6" s="169">
        <f t="shared" si="21"/>
        <v>1.429910595790676E-2</v>
      </c>
      <c r="LL6" s="169">
        <f t="shared" si="21"/>
        <v>1.4508154980412509E-2</v>
      </c>
      <c r="LM6" s="169">
        <f t="shared" si="21"/>
        <v>1.4701871412623801E-2</v>
      </c>
      <c r="LN6" s="169">
        <f t="shared" si="21"/>
        <v>1.4879563310355321E-2</v>
      </c>
      <c r="LO6" s="169">
        <f t="shared" si="21"/>
        <v>1.5040590360450174E-2</v>
      </c>
      <c r="LP6" s="169">
        <f t="shared" si="21"/>
        <v>1.5184367722397923E-2</v>
      </c>
      <c r="LQ6" s="169">
        <f t="shared" si="21"/>
        <v>1.531036956564585E-2</v>
      </c>
      <c r="LR6" s="169">
        <f t="shared" si="21"/>
        <v>1.5418132272675272E-2</v>
      </c>
      <c r="LS6" s="169">
        <f t="shared" si="21"/>
        <v>1.5507257280544924E-2</v>
      </c>
      <c r="LT6" s="169">
        <f t="shared" si="21"/>
        <v>1.5577413536532346E-2</v>
      </c>
      <c r="LU6" s="169">
        <f t="shared" si="21"/>
        <v>1.56283395467018E-2</v>
      </c>
      <c r="LV6" s="169">
        <f t="shared" si="21"/>
        <v>1.565984499965933E-2</v>
      </c>
      <c r="LW6" s="169">
        <f t="shared" si="21"/>
        <v>1.56718119513851E-2</v>
      </c>
      <c r="LX6" s="169">
        <f t="shared" si="22"/>
        <v>1.5664195560820309E-2</v>
      </c>
      <c r="LY6" s="169">
        <f t="shared" si="22"/>
        <v>1.563702436978856E-2</v>
      </c>
      <c r="LZ6" s="169">
        <f t="shared" si="22"/>
        <v>1.5590400124806357E-2</v>
      </c>
      <c r="MA6" s="169">
        <f t="shared" si="22"/>
        <v>1.5524497142339534E-2</v>
      </c>
      <c r="MB6" s="169">
        <f t="shared" si="22"/>
        <v>1.5439561223047009E-2</v>
      </c>
      <c r="MC6" s="169">
        <f t="shared" si="22"/>
        <v>1.5335908124475901E-2</v>
      </c>
      <c r="MD6" s="169">
        <f t="shared" si="22"/>
        <v>1.5213921605488415E-2</v>
      </c>
      <c r="ME6" s="169">
        <f t="shared" si="22"/>
        <v>1.5074051059369009E-2</v>
      </c>
      <c r="MF6" s="169">
        <f t="shared" si="22"/>
        <v>1.4916808756039625E-2</v>
      </c>
      <c r="MG6" s="169">
        <f t="shared" si="22"/>
        <v>1.4742766717063606E-2</v>
      </c>
      <c r="MH6" s="169">
        <f t="shared" si="22"/>
        <v>1.4552553250110156E-2</v>
      </c>
      <c r="MI6" s="169">
        <f t="shared" si="22"/>
        <v>1.434684917225032E-2</v>
      </c>
      <c r="MJ6" s="169">
        <f t="shared" si="22"/>
        <v>1.4126383753834482E-2</v>
      </c>
      <c r="MK6" s="169">
        <f t="shared" si="22"/>
        <v>1.3891930416737714E-2</v>
      </c>
      <c r="ML6" s="169">
        <f t="shared" si="22"/>
        <v>1.3644302222434327E-2</v>
      </c>
      <c r="MM6" s="169">
        <f t="shared" si="22"/>
        <v>1.3384347186662751E-2</v>
      </c>
      <c r="MN6" s="169">
        <f t="shared" si="23"/>
        <v>1.3112943458357696E-2</v>
      </c>
      <c r="MO6" s="169">
        <f t="shared" si="23"/>
        <v>1.2830994401053989E-2</v>
      </c>
      <c r="MP6" s="169">
        <f t="shared" si="23"/>
        <v>1.2539423615106918E-2</v>
      </c>
      <c r="MQ6" s="169">
        <f t="shared" si="23"/>
        <v>1.2239169938832136E-2</v>
      </c>
      <c r="MR6" s="169">
        <f t="shared" si="23"/>
        <v>1.1931182466055141E-2</v>
      </c>
      <c r="MS6" s="169">
        <f t="shared" si="23"/>
        <v>1.1616415616590159E-2</v>
      </c>
      <c r="MT6" s="169">
        <f t="shared" si="23"/>
        <v>1.1295824294859655E-2</v>
      </c>
      <c r="MU6" s="169">
        <f t="shared" si="23"/>
        <v>1.0970359170241202E-2</v>
      </c>
      <c r="MV6" s="169">
        <f t="shared" si="23"/>
        <v>1.0640962110813742E-2</v>
      </c>
      <c r="MW6" s="169">
        <f t="shared" si="23"/>
        <v>1.0308561799999031E-2</v>
      </c>
      <c r="MX6" s="169">
        <f t="shared" si="23"/>
        <v>9.9740695631875074E-3</v>
      </c>
      <c r="MY6" s="169">
        <f t="shared" si="23"/>
        <v>9.6383754288340701E-3</v>
      </c>
      <c r="MZ6" s="169">
        <f t="shared" si="23"/>
        <v>9.302344445742787E-3</v>
      </c>
      <c r="NA6" s="169">
        <f t="shared" si="23"/>
        <v>8.9668132753661714E-3</v>
      </c>
      <c r="NB6" s="169">
        <f t="shared" si="23"/>
        <v>8.632587074960103E-3</v>
      </c>
      <c r="NC6" s="169">
        <f t="shared" si="23"/>
        <v>8.3004366843958954E-3</v>
      </c>
      <c r="ND6" s="169">
        <f t="shared" si="24"/>
        <v>7.9710961263717104E-3</v>
      </c>
      <c r="NE6" s="169">
        <f t="shared" si="24"/>
        <v>7.645260426721083E-3</v>
      </c>
      <c r="NF6" s="169">
        <f t="shared" si="24"/>
        <v>7.3235837585195794E-3</v>
      </c>
      <c r="NG6" s="169">
        <f t="shared" si="24"/>
        <v>7.0066779107728133E-3</v>
      </c>
      <c r="NH6" s="169">
        <f t="shared" si="24"/>
        <v>6.6951110796594649E-3</v>
      </c>
      <c r="NI6" s="169">
        <f t="shared" si="24"/>
        <v>6.3894069776276362E-3</v>
      </c>
      <c r="NJ6" s="169">
        <f t="shared" si="24"/>
        <v>6.0900442531262337E-3</v>
      </c>
      <c r="NK6" s="169">
        <f t="shared" si="24"/>
        <v>5.7974562114155876E-3</v>
      </c>
      <c r="NL6" s="169">
        <f t="shared" si="24"/>
        <v>5.512030824761191E-3</v>
      </c>
      <c r="NM6" s="169">
        <f t="shared" si="24"/>
        <v>5.234111018385809E-3</v>
      </c>
      <c r="NN6" s="169">
        <f t="shared" si="24"/>
        <v>4.9639952168496985E-3</v>
      </c>
      <c r="NO6" s="169">
        <f t="shared" si="24"/>
        <v>4.7019381340543346E-3</v>
      </c>
      <c r="NP6" s="169">
        <f t="shared" si="24"/>
        <v>4.4481517888268571E-3</v>
      </c>
      <c r="NQ6" s="169">
        <f t="shared" si="24"/>
        <v>4.2028067270420714E-3</v>
      </c>
      <c r="NR6" s="169">
        <f t="shared" si="24"/>
        <v>3.9660334304753896E-3</v>
      </c>
      <c r="NS6" s="169">
        <f t="shared" si="24"/>
        <v>3.7379238920491561E-3</v>
      </c>
      <c r="NT6" s="169">
        <f t="shared" si="25"/>
        <v>3.5185333368300993E-3</v>
      </c>
      <c r="NU6" s="169">
        <f t="shared" si="25"/>
        <v>3.3078820680481325E-3</v>
      </c>
      <c r="NV6" s="169">
        <f t="shared" si="25"/>
        <v>3.1059574175250002E-3</v>
      </c>
      <c r="NW6" s="169">
        <f t="shared" si="25"/>
        <v>2.9127157802126893E-3</v>
      </c>
      <c r="NX6" s="169">
        <f t="shared" si="25"/>
        <v>2.728084713031262E-3</v>
      </c>
      <c r="NY6" s="169">
        <f t="shared" si="25"/>
        <v>2.5519650788479705E-3</v>
      </c>
      <c r="NZ6" s="169">
        <f t="shared" si="25"/>
        <v>2.3842332172372932E-3</v>
      </c>
      <c r="OA6" s="169">
        <f t="shared" si="25"/>
        <v>2.2247431245872883E-3</v>
      </c>
      <c r="OB6" s="169">
        <f t="shared" si="25"/>
        <v>2.0733286271531559E-3</v>
      </c>
      <c r="OC6" s="169">
        <f t="shared" si="25"/>
        <v>1.9298055317860385E-3</v>
      </c>
      <c r="OD6" s="169">
        <f t="shared" si="25"/>
        <v>1.7939737402655857E-3</v>
      </c>
      <c r="OE6" s="169">
        <f t="shared" si="25"/>
        <v>1.6656193144207055E-3</v>
      </c>
      <c r="OF6" s="169">
        <f t="shared" si="25"/>
        <v>1.5445164805170696E-3</v>
      </c>
      <c r="OG6" s="169">
        <f t="shared" si="25"/>
        <v>1.4304295627054261E-3</v>
      </c>
      <c r="OH6" s="169">
        <f t="shared" si="25"/>
        <v>1.3231148366460871E-3</v>
      </c>
      <c r="OI6" s="169">
        <f t="shared" si="25"/>
        <v>1.2223222957372668E-3</v>
      </c>
      <c r="OJ6" s="169">
        <f t="shared" si="26"/>
        <v>1.1277973236646849E-3</v>
      </c>
      <c r="OK6" s="169">
        <f t="shared" si="26"/>
        <v>1.0392822682448253E-3</v>
      </c>
      <c r="OL6" s="169">
        <f t="shared" si="26"/>
        <v>9.5651791274341074E-4</v>
      </c>
      <c r="OM6" s="169">
        <f t="shared" si="26"/>
        <v>8.79244842004376E-4</v>
      </c>
      <c r="ON6" s="169">
        <f t="shared" si="26"/>
        <v>8.0720470181483255E-4</v>
      </c>
      <c r="OO6" s="169">
        <f t="shared" si="26"/>
        <v>7.4014135095129454E-4</v>
      </c>
      <c r="OP6" s="169">
        <f t="shared" si="26"/>
        <v>6.7780190629633508E-4</v>
      </c>
      <c r="OQ6" s="169">
        <f t="shared" si="26"/>
        <v>6.1993768227889938E-4</v>
      </c>
      <c r="OR6" s="169">
        <f t="shared" si="26"/>
        <v>5.6630502667278976E-4</v>
      </c>
      <c r="OS6" s="169">
        <f t="shared" si="26"/>
        <v>5.1666605548478532E-4</v>
      </c>
      <c r="OT6" s="169">
        <f t="shared" si="26"/>
        <v>4.7078929027611596E-4</v>
      </c>
      <c r="OU6" s="169">
        <f t="shared" si="26"/>
        <v>4.2845020178905338E-4</v>
      </c>
      <c r="OV6" s="169">
        <f t="shared" si="26"/>
        <v>3.8943166419584414E-4</v>
      </c>
      <c r="OW6" s="169">
        <f t="shared" si="26"/>
        <v>3.5352432465247599E-4</v>
      </c>
      <c r="OX6" s="169">
        <f t="shared" si="26"/>
        <v>3.2052689312800169E-4</v>
      </c>
      <c r="OY6" s="169">
        <f t="shared" si="26"/>
        <v>2.9024635769508939E-4</v>
      </c>
      <c r="OZ6" s="169">
        <f t="shared" si="27"/>
        <v>2.6249813061352169E-4</v>
      </c>
      <c r="PA6" s="169">
        <f t="shared" si="27"/>
        <v>2.371061306202098E-4</v>
      </c>
      <c r="PB6" s="169">
        <f t="shared" si="27"/>
        <v>2.1390280686200939E-4</v>
      </c>
      <c r="PC6" s="169">
        <f t="shared" si="27"/>
        <v>1.9272910987657021E-4</v>
      </c>
      <c r="PD6" s="169">
        <f t="shared" si="27"/>
        <v>1.7343441494699897E-4</v>
      </c>
      <c r="PE6" s="169">
        <f t="shared" si="27"/>
        <v>1.558764030338005E-4</v>
      </c>
      <c r="PF6" s="169">
        <f t="shared" si="27"/>
        <v>1.3992090432784991E-4</v>
      </c>
      <c r="PG6" s="169">
        <f t="shared" si="27"/>
        <v>1.2544170927642048E-4</v>
      </c>
      <c r="PH6" s="169">
        <f t="shared" si="27"/>
        <v>1.1232035171576195E-4</v>
      </c>
    </row>
    <row r="7" spans="1:425" x14ac:dyDescent="0.75">
      <c r="A7" s="4">
        <v>4</v>
      </c>
      <c r="B7" s="95">
        <v>60</v>
      </c>
      <c r="C7" s="95">
        <v>120</v>
      </c>
      <c r="D7" s="95">
        <v>240</v>
      </c>
      <c r="E7" s="124">
        <f t="shared" si="28"/>
        <v>1</v>
      </c>
      <c r="F7" s="124">
        <f t="shared" si="29"/>
        <v>0.5</v>
      </c>
      <c r="G7" s="73">
        <f t="shared" si="30"/>
        <v>130</v>
      </c>
      <c r="H7" s="23" t="s">
        <v>3</v>
      </c>
      <c r="I7" s="57"/>
      <c r="J7" s="280"/>
      <c r="K7" s="74">
        <f>IF(AND(B7&gt;0,C7&gt;0,D7&gt;0),IF(ISBLANK(J7),IF(ISBLANK(H7),"",(D7-B7)*VLOOKUP(H7,VLookups!$A$4:$B$13,2,FALSE)),J7),"")</f>
        <v>31.176914536239792</v>
      </c>
      <c r="L7" s="75">
        <f t="shared" si="0"/>
        <v>972</v>
      </c>
      <c r="M7" s="95">
        <v>150</v>
      </c>
      <c r="N7" s="270">
        <f>IF(AND(M7&gt;0,C7&gt;0,NOT(K7="")),ABS(VLOOKUP($M$1,VLookups!$A$43:$B$44,2,FALSE)-_xlfn.NORM.DIST(M7,G7,K7,TRUE)),"")</f>
        <v>0.73940115668317219</v>
      </c>
      <c r="O7" s="94">
        <f>IF(AND($B7&gt;0,$C7&gt;0,$D7&gt;0,NOT(ISBLANK($H7))),_xlfn.NORM.INV(ABS(VLOOKUP($M$1,VLookups!$A$43:$B$44,2,FALSE)-O$3),$G7,$K7),"")</f>
        <v>90.045176367231676</v>
      </c>
      <c r="P7" s="93">
        <f>IF(AND($B7&gt;0,$C7&gt;0,$D7&gt;0,NOT(ISBLANK($H7))),_xlfn.NORM.INV(ABS(VLOOKUP($M$1,VLookups!$A$43:$B$44,2,FALSE)-P$3),$G7,$K7),"")</f>
        <v>169.95482363276832</v>
      </c>
      <c r="Q7" s="94">
        <f>IF(AND($B7&gt;0,$C7&gt;0,$D7&gt;0,NOT(ISBLANK($H7))),_xlfn.NORM.INV(ABS(VLOOKUP($M$1,VLookups!$A$43:$B$44,2,FALSE)-Q$3),$G7,$K7),"")</f>
        <v>162.31279520675321</v>
      </c>
      <c r="R7" s="93">
        <f>IF(AND($B7&gt;0,$C7&gt;0,$D7&gt;0,NOT(ISBLANK($H7))),_xlfn.NORM.INV(ABS(VLOOKUP($M$1,VLookups!$A$43:$B$44,2,FALSE)-R$3),$G7,$K7),"")</f>
        <v>156.23915327098746</v>
      </c>
      <c r="S7" s="94">
        <f>IF(AND($B7&gt;0,$C7&gt;0,$D7&gt;0,NOT(ISBLANK($H7))),_xlfn.NORM.INV(ABS(VLOOKUP($M$1,VLookups!$A$43:$B$44,2,FALSE)-S$3),$G7,$K7),"")</f>
        <v>151.02850929743298</v>
      </c>
      <c r="T7" s="93">
        <f>IF(AND($B7&gt;0,$C7&gt;0,$D7&gt;0,NOT(ISBLANK($H7))),_xlfn.NORM.INV(ABS(VLOOKUP($M$1,VLookups!$A$43:$B$44,2,FALSE)-T$3),$G7,$K7),"")</f>
        <v>146.34918996745893</v>
      </c>
      <c r="U7" s="5"/>
      <c r="V7" s="168">
        <f t="shared" si="31"/>
        <v>0.9</v>
      </c>
      <c r="W7" s="49">
        <f t="shared" si="32"/>
        <v>29.999999999999702</v>
      </c>
      <c r="X7" s="49">
        <f t="shared" si="32"/>
        <v>30.8999999999997</v>
      </c>
      <c r="Y7" s="49">
        <f t="shared" si="32"/>
        <v>31.799999999999699</v>
      </c>
      <c r="Z7" s="49">
        <f t="shared" si="32"/>
        <v>32.699999999999697</v>
      </c>
      <c r="AA7" s="49">
        <f t="shared" si="32"/>
        <v>33.599999999999696</v>
      </c>
      <c r="AB7" s="49">
        <f t="shared" si="32"/>
        <v>34.499999999999694</v>
      </c>
      <c r="AC7" s="49">
        <f t="shared" si="32"/>
        <v>35.399999999999693</v>
      </c>
      <c r="AD7" s="49">
        <f t="shared" si="32"/>
        <v>36.299999999999692</v>
      </c>
      <c r="AE7" s="49">
        <f t="shared" si="32"/>
        <v>37.19999999999969</v>
      </c>
      <c r="AF7" s="49">
        <f t="shared" si="32"/>
        <v>38.099999999999689</v>
      </c>
      <c r="AG7" s="49">
        <f t="shared" si="32"/>
        <v>38.999999999999687</v>
      </c>
      <c r="AH7" s="49">
        <f t="shared" si="32"/>
        <v>39.899999999999686</v>
      </c>
      <c r="AI7" s="49">
        <f t="shared" si="32"/>
        <v>40.799999999999685</v>
      </c>
      <c r="AJ7" s="49">
        <f t="shared" si="32"/>
        <v>41.699999999999683</v>
      </c>
      <c r="AK7" s="49">
        <f t="shared" si="32"/>
        <v>42.599999999999682</v>
      </c>
      <c r="AL7" s="49">
        <f t="shared" si="32"/>
        <v>43.49999999999968</v>
      </c>
      <c r="AM7" s="49">
        <f t="shared" si="1"/>
        <v>44.399999999999679</v>
      </c>
      <c r="AN7" s="49">
        <f t="shared" si="2"/>
        <v>45.299999999999677</v>
      </c>
      <c r="AO7" s="49">
        <f t="shared" si="2"/>
        <v>46.199999999999676</v>
      </c>
      <c r="AP7" s="49">
        <f t="shared" si="2"/>
        <v>47.099999999999675</v>
      </c>
      <c r="AQ7" s="49">
        <f t="shared" si="2"/>
        <v>47.999999999999673</v>
      </c>
      <c r="AR7" s="49">
        <f t="shared" si="2"/>
        <v>48.899999999999672</v>
      </c>
      <c r="AS7" s="49">
        <f t="shared" si="2"/>
        <v>49.79999999999967</v>
      </c>
      <c r="AT7" s="49">
        <f t="shared" si="2"/>
        <v>50.699999999999669</v>
      </c>
      <c r="AU7" s="49">
        <f t="shared" si="2"/>
        <v>51.599999999999667</v>
      </c>
      <c r="AV7" s="49">
        <f t="shared" si="2"/>
        <v>52.499999999999666</v>
      </c>
      <c r="AW7" s="49">
        <f t="shared" si="2"/>
        <v>53.399999999999665</v>
      </c>
      <c r="AX7" s="49">
        <f t="shared" si="2"/>
        <v>54.299999999999663</v>
      </c>
      <c r="AY7" s="49">
        <f t="shared" si="2"/>
        <v>55.199999999999662</v>
      </c>
      <c r="AZ7" s="49">
        <f t="shared" si="2"/>
        <v>56.09999999999966</v>
      </c>
      <c r="BA7" s="49">
        <f t="shared" si="2"/>
        <v>56.999999999999659</v>
      </c>
      <c r="BB7" s="49">
        <f t="shared" si="2"/>
        <v>57.899999999999658</v>
      </c>
      <c r="BC7" s="49">
        <f t="shared" si="2"/>
        <v>58.799999999999656</v>
      </c>
      <c r="BD7" s="49">
        <f t="shared" si="3"/>
        <v>59.699999999999655</v>
      </c>
      <c r="BE7" s="49">
        <f t="shared" si="3"/>
        <v>60.599999999999653</v>
      </c>
      <c r="BF7" s="49">
        <f t="shared" si="3"/>
        <v>61.499999999999652</v>
      </c>
      <c r="BG7" s="49">
        <f t="shared" si="3"/>
        <v>62.39999999999965</v>
      </c>
      <c r="BH7" s="49">
        <f t="shared" si="3"/>
        <v>63.299999999999649</v>
      </c>
      <c r="BI7" s="49">
        <f t="shared" si="3"/>
        <v>64.199999999999648</v>
      </c>
      <c r="BJ7" s="49">
        <f t="shared" si="3"/>
        <v>65.099999999999653</v>
      </c>
      <c r="BK7" s="49">
        <f t="shared" si="3"/>
        <v>65.999999999999659</v>
      </c>
      <c r="BL7" s="49">
        <f t="shared" si="3"/>
        <v>66.899999999999665</v>
      </c>
      <c r="BM7" s="49">
        <f t="shared" si="3"/>
        <v>67.79999999999967</v>
      </c>
      <c r="BN7" s="49">
        <f t="shared" si="3"/>
        <v>68.699999999999676</v>
      </c>
      <c r="BO7" s="49">
        <f t="shared" si="3"/>
        <v>69.599999999999682</v>
      </c>
      <c r="BP7" s="49">
        <f t="shared" si="3"/>
        <v>70.499999999999687</v>
      </c>
      <c r="BQ7" s="49">
        <f t="shared" si="3"/>
        <v>71.399999999999693</v>
      </c>
      <c r="BR7" s="49">
        <f t="shared" si="3"/>
        <v>72.299999999999699</v>
      </c>
      <c r="BS7" s="49">
        <f t="shared" si="3"/>
        <v>73.199999999999704</v>
      </c>
      <c r="BT7" s="49">
        <f t="shared" si="4"/>
        <v>74.09999999999971</v>
      </c>
      <c r="BU7" s="49">
        <f t="shared" si="4"/>
        <v>74.999999999999716</v>
      </c>
      <c r="BV7" s="49">
        <f t="shared" si="4"/>
        <v>75.899999999999721</v>
      </c>
      <c r="BW7" s="49">
        <f t="shared" si="4"/>
        <v>76.799999999999727</v>
      </c>
      <c r="BX7" s="49">
        <f t="shared" si="4"/>
        <v>77.699999999999733</v>
      </c>
      <c r="BY7" s="49">
        <f t="shared" si="4"/>
        <v>78.599999999999739</v>
      </c>
      <c r="BZ7" s="49">
        <f t="shared" si="4"/>
        <v>79.499999999999744</v>
      </c>
      <c r="CA7" s="49">
        <f t="shared" si="4"/>
        <v>80.39999999999975</v>
      </c>
      <c r="CB7" s="49">
        <f t="shared" si="4"/>
        <v>81.299999999999756</v>
      </c>
      <c r="CC7" s="49">
        <f t="shared" si="4"/>
        <v>82.199999999999761</v>
      </c>
      <c r="CD7" s="49">
        <f t="shared" si="4"/>
        <v>83.099999999999767</v>
      </c>
      <c r="CE7" s="49">
        <f t="shared" si="4"/>
        <v>83.999999999999773</v>
      </c>
      <c r="CF7" s="49">
        <f t="shared" si="4"/>
        <v>84.899999999999778</v>
      </c>
      <c r="CG7" s="49">
        <f t="shared" si="4"/>
        <v>85.799999999999784</v>
      </c>
      <c r="CH7" s="49">
        <f t="shared" si="4"/>
        <v>86.69999999999979</v>
      </c>
      <c r="CI7" s="49">
        <f t="shared" si="4"/>
        <v>87.599999999999795</v>
      </c>
      <c r="CJ7" s="49">
        <f t="shared" si="5"/>
        <v>88.499999999999801</v>
      </c>
      <c r="CK7" s="49">
        <f t="shared" si="5"/>
        <v>89.399999999999807</v>
      </c>
      <c r="CL7" s="49">
        <f t="shared" si="5"/>
        <v>90.299999999999812</v>
      </c>
      <c r="CM7" s="49">
        <f t="shared" si="5"/>
        <v>91.199999999999818</v>
      </c>
      <c r="CN7" s="49">
        <f t="shared" si="5"/>
        <v>92.099999999999824</v>
      </c>
      <c r="CO7" s="49">
        <f t="shared" si="5"/>
        <v>92.999999999999829</v>
      </c>
      <c r="CP7" s="49">
        <f t="shared" si="5"/>
        <v>93.899999999999835</v>
      </c>
      <c r="CQ7" s="49">
        <f t="shared" si="5"/>
        <v>94.799999999999841</v>
      </c>
      <c r="CR7" s="49">
        <f t="shared" si="5"/>
        <v>95.699999999999847</v>
      </c>
      <c r="CS7" s="49">
        <f t="shared" si="5"/>
        <v>96.599999999999852</v>
      </c>
      <c r="CT7" s="49">
        <f t="shared" si="5"/>
        <v>97.499999999999858</v>
      </c>
      <c r="CU7" s="49">
        <f t="shared" si="5"/>
        <v>98.399999999999864</v>
      </c>
      <c r="CV7" s="49">
        <f t="shared" si="5"/>
        <v>99.299999999999869</v>
      </c>
      <c r="CW7" s="49">
        <f t="shared" si="5"/>
        <v>100.19999999999987</v>
      </c>
      <c r="CX7" s="49">
        <f t="shared" si="5"/>
        <v>101.09999999999988</v>
      </c>
      <c r="CY7" s="49">
        <f t="shared" si="5"/>
        <v>101.99999999999989</v>
      </c>
      <c r="CZ7" s="49">
        <f t="shared" si="6"/>
        <v>102.89999999999989</v>
      </c>
      <c r="DA7" s="49">
        <f t="shared" si="6"/>
        <v>103.7999999999999</v>
      </c>
      <c r="DB7" s="49">
        <f t="shared" si="6"/>
        <v>104.6999999999999</v>
      </c>
      <c r="DC7" s="49">
        <f t="shared" si="6"/>
        <v>105.59999999999991</v>
      </c>
      <c r="DD7" s="49">
        <f t="shared" si="6"/>
        <v>106.49999999999991</v>
      </c>
      <c r="DE7" s="49">
        <f t="shared" si="6"/>
        <v>107.39999999999992</v>
      </c>
      <c r="DF7" s="49">
        <f t="shared" si="6"/>
        <v>108.29999999999993</v>
      </c>
      <c r="DG7" s="49">
        <f t="shared" si="6"/>
        <v>109.19999999999993</v>
      </c>
      <c r="DH7" s="49">
        <f t="shared" si="6"/>
        <v>110.09999999999994</v>
      </c>
      <c r="DI7" s="49">
        <f t="shared" si="6"/>
        <v>110.99999999999994</v>
      </c>
      <c r="DJ7" s="49">
        <f t="shared" si="6"/>
        <v>111.89999999999995</v>
      </c>
      <c r="DK7" s="49">
        <f t="shared" si="6"/>
        <v>112.79999999999995</v>
      </c>
      <c r="DL7" s="49">
        <f t="shared" si="6"/>
        <v>113.69999999999996</v>
      </c>
      <c r="DM7" s="49">
        <f t="shared" si="6"/>
        <v>114.59999999999997</v>
      </c>
      <c r="DN7" s="49">
        <f t="shared" si="6"/>
        <v>115.49999999999997</v>
      </c>
      <c r="DO7" s="49">
        <f t="shared" si="6"/>
        <v>116.39999999999998</v>
      </c>
      <c r="DP7" s="49">
        <f t="shared" si="7"/>
        <v>117.29999999999998</v>
      </c>
      <c r="DQ7" s="49">
        <f t="shared" si="7"/>
        <v>118.19999999999999</v>
      </c>
      <c r="DR7" s="49">
        <f t="shared" si="7"/>
        <v>119.1</v>
      </c>
      <c r="DS7" s="183">
        <f t="shared" si="33"/>
        <v>120</v>
      </c>
      <c r="DT7" s="49">
        <f t="shared" si="34"/>
        <v>120.9</v>
      </c>
      <c r="DU7" s="49">
        <f t="shared" si="34"/>
        <v>121.80000000000001</v>
      </c>
      <c r="DV7" s="49">
        <f t="shared" si="34"/>
        <v>122.70000000000002</v>
      </c>
      <c r="DW7" s="49">
        <f t="shared" si="34"/>
        <v>123.60000000000002</v>
      </c>
      <c r="DX7" s="49">
        <f t="shared" si="34"/>
        <v>124.50000000000003</v>
      </c>
      <c r="DY7" s="49">
        <f t="shared" si="34"/>
        <v>125.40000000000003</v>
      </c>
      <c r="DZ7" s="49">
        <f t="shared" si="34"/>
        <v>126.30000000000004</v>
      </c>
      <c r="EA7" s="49">
        <f t="shared" si="34"/>
        <v>127.20000000000005</v>
      </c>
      <c r="EB7" s="49">
        <f t="shared" si="34"/>
        <v>128.10000000000005</v>
      </c>
      <c r="EC7" s="49">
        <f t="shared" si="34"/>
        <v>129.00000000000006</v>
      </c>
      <c r="ED7" s="49">
        <f t="shared" si="34"/>
        <v>129.90000000000006</v>
      </c>
      <c r="EE7" s="49">
        <f t="shared" si="34"/>
        <v>130.80000000000007</v>
      </c>
      <c r="EF7" s="49">
        <f t="shared" si="34"/>
        <v>131.70000000000007</v>
      </c>
      <c r="EG7" s="49">
        <f t="shared" si="34"/>
        <v>132.60000000000008</v>
      </c>
      <c r="EH7" s="49">
        <f t="shared" si="34"/>
        <v>133.50000000000009</v>
      </c>
      <c r="EI7" s="49">
        <f t="shared" si="34"/>
        <v>134.40000000000009</v>
      </c>
      <c r="EJ7" s="49">
        <f t="shared" si="8"/>
        <v>135.3000000000001</v>
      </c>
      <c r="EK7" s="49">
        <f t="shared" si="9"/>
        <v>136.2000000000001</v>
      </c>
      <c r="EL7" s="49">
        <f t="shared" si="9"/>
        <v>137.10000000000011</v>
      </c>
      <c r="EM7" s="49">
        <f t="shared" si="9"/>
        <v>138.00000000000011</v>
      </c>
      <c r="EN7" s="49">
        <f t="shared" si="9"/>
        <v>138.90000000000012</v>
      </c>
      <c r="EO7" s="49">
        <f t="shared" si="9"/>
        <v>139.80000000000013</v>
      </c>
      <c r="EP7" s="49">
        <f t="shared" si="9"/>
        <v>140.70000000000013</v>
      </c>
      <c r="EQ7" s="49">
        <f t="shared" si="9"/>
        <v>141.60000000000014</v>
      </c>
      <c r="ER7" s="49">
        <f t="shared" si="9"/>
        <v>142.50000000000014</v>
      </c>
      <c r="ES7" s="49">
        <f t="shared" si="9"/>
        <v>143.40000000000015</v>
      </c>
      <c r="ET7" s="49">
        <f t="shared" si="9"/>
        <v>144.30000000000015</v>
      </c>
      <c r="EU7" s="49">
        <f t="shared" si="9"/>
        <v>145.20000000000016</v>
      </c>
      <c r="EV7" s="49">
        <f t="shared" si="9"/>
        <v>146.10000000000016</v>
      </c>
      <c r="EW7" s="49">
        <f t="shared" si="9"/>
        <v>147.00000000000017</v>
      </c>
      <c r="EX7" s="49">
        <f t="shared" si="9"/>
        <v>147.90000000000018</v>
      </c>
      <c r="EY7" s="49">
        <f t="shared" si="9"/>
        <v>148.80000000000018</v>
      </c>
      <c r="EZ7" s="49">
        <f t="shared" si="9"/>
        <v>149.70000000000019</v>
      </c>
      <c r="FA7" s="49">
        <f t="shared" si="10"/>
        <v>150.60000000000019</v>
      </c>
      <c r="FB7" s="49">
        <f t="shared" si="10"/>
        <v>151.5000000000002</v>
      </c>
      <c r="FC7" s="49">
        <f t="shared" si="10"/>
        <v>152.4000000000002</v>
      </c>
      <c r="FD7" s="49">
        <f t="shared" si="10"/>
        <v>153.30000000000021</v>
      </c>
      <c r="FE7" s="49">
        <f t="shared" si="10"/>
        <v>154.20000000000022</v>
      </c>
      <c r="FF7" s="49">
        <f t="shared" si="10"/>
        <v>155.10000000000022</v>
      </c>
      <c r="FG7" s="49">
        <f t="shared" si="10"/>
        <v>156.00000000000023</v>
      </c>
      <c r="FH7" s="49">
        <f t="shared" si="10"/>
        <v>156.90000000000023</v>
      </c>
      <c r="FI7" s="49">
        <f t="shared" si="10"/>
        <v>157.80000000000024</v>
      </c>
      <c r="FJ7" s="49">
        <f t="shared" si="10"/>
        <v>158.70000000000024</v>
      </c>
      <c r="FK7" s="49">
        <f t="shared" si="10"/>
        <v>159.60000000000025</v>
      </c>
      <c r="FL7" s="49">
        <f t="shared" si="10"/>
        <v>160.50000000000026</v>
      </c>
      <c r="FM7" s="49">
        <f t="shared" si="10"/>
        <v>161.40000000000026</v>
      </c>
      <c r="FN7" s="49">
        <f t="shared" si="10"/>
        <v>162.30000000000027</v>
      </c>
      <c r="FO7" s="49">
        <f t="shared" si="10"/>
        <v>163.20000000000027</v>
      </c>
      <c r="FP7" s="49">
        <f t="shared" si="10"/>
        <v>164.10000000000028</v>
      </c>
      <c r="FQ7" s="49">
        <f t="shared" si="11"/>
        <v>165.00000000000028</v>
      </c>
      <c r="FR7" s="49">
        <f t="shared" si="11"/>
        <v>165.90000000000029</v>
      </c>
      <c r="FS7" s="49">
        <f t="shared" si="11"/>
        <v>166.8000000000003</v>
      </c>
      <c r="FT7" s="49">
        <f t="shared" si="11"/>
        <v>167.7000000000003</v>
      </c>
      <c r="FU7" s="49">
        <f t="shared" si="11"/>
        <v>168.60000000000031</v>
      </c>
      <c r="FV7" s="49">
        <f t="shared" si="11"/>
        <v>169.50000000000031</v>
      </c>
      <c r="FW7" s="49">
        <f t="shared" si="11"/>
        <v>170.40000000000032</v>
      </c>
      <c r="FX7" s="49">
        <f t="shared" si="11"/>
        <v>171.30000000000032</v>
      </c>
      <c r="FY7" s="49">
        <f t="shared" si="11"/>
        <v>172.20000000000033</v>
      </c>
      <c r="FZ7" s="49">
        <f t="shared" si="11"/>
        <v>173.10000000000034</v>
      </c>
      <c r="GA7" s="49">
        <f t="shared" si="11"/>
        <v>174.00000000000034</v>
      </c>
      <c r="GB7" s="49">
        <f t="shared" si="11"/>
        <v>174.90000000000035</v>
      </c>
      <c r="GC7" s="49">
        <f t="shared" si="11"/>
        <v>175.80000000000035</v>
      </c>
      <c r="GD7" s="49">
        <f t="shared" si="11"/>
        <v>176.70000000000036</v>
      </c>
      <c r="GE7" s="49">
        <f t="shared" si="11"/>
        <v>177.60000000000036</v>
      </c>
      <c r="GF7" s="49">
        <f t="shared" si="11"/>
        <v>178.50000000000037</v>
      </c>
      <c r="GG7" s="49">
        <f t="shared" si="12"/>
        <v>179.40000000000038</v>
      </c>
      <c r="GH7" s="49">
        <f t="shared" si="12"/>
        <v>180.30000000000038</v>
      </c>
      <c r="GI7" s="49">
        <f t="shared" si="12"/>
        <v>181.20000000000039</v>
      </c>
      <c r="GJ7" s="49">
        <f t="shared" si="12"/>
        <v>182.10000000000039</v>
      </c>
      <c r="GK7" s="49">
        <f t="shared" si="12"/>
        <v>183.0000000000004</v>
      </c>
      <c r="GL7" s="49">
        <f t="shared" si="12"/>
        <v>183.9000000000004</v>
      </c>
      <c r="GM7" s="49">
        <f t="shared" si="12"/>
        <v>184.80000000000041</v>
      </c>
      <c r="GN7" s="49">
        <f t="shared" si="12"/>
        <v>185.70000000000041</v>
      </c>
      <c r="GO7" s="49">
        <f t="shared" si="12"/>
        <v>186.60000000000042</v>
      </c>
      <c r="GP7" s="49">
        <f t="shared" si="12"/>
        <v>187.50000000000043</v>
      </c>
      <c r="GQ7" s="49">
        <f t="shared" si="12"/>
        <v>188.40000000000043</v>
      </c>
      <c r="GR7" s="49">
        <f t="shared" si="12"/>
        <v>189.30000000000044</v>
      </c>
      <c r="GS7" s="49">
        <f t="shared" si="12"/>
        <v>190.20000000000044</v>
      </c>
      <c r="GT7" s="49">
        <f t="shared" si="12"/>
        <v>191.10000000000045</v>
      </c>
      <c r="GU7" s="49">
        <f t="shared" si="12"/>
        <v>192.00000000000045</v>
      </c>
      <c r="GV7" s="49">
        <f t="shared" si="12"/>
        <v>192.90000000000046</v>
      </c>
      <c r="GW7" s="49">
        <f t="shared" si="13"/>
        <v>193.80000000000047</v>
      </c>
      <c r="GX7" s="49">
        <f t="shared" si="13"/>
        <v>194.70000000000047</v>
      </c>
      <c r="GY7" s="49">
        <f t="shared" si="13"/>
        <v>195.60000000000048</v>
      </c>
      <c r="GZ7" s="49">
        <f t="shared" si="13"/>
        <v>196.50000000000048</v>
      </c>
      <c r="HA7" s="49">
        <f t="shared" si="13"/>
        <v>197.40000000000049</v>
      </c>
      <c r="HB7" s="49">
        <f t="shared" si="13"/>
        <v>198.30000000000049</v>
      </c>
      <c r="HC7" s="49">
        <f t="shared" si="13"/>
        <v>199.2000000000005</v>
      </c>
      <c r="HD7" s="49">
        <f t="shared" si="13"/>
        <v>200.10000000000051</v>
      </c>
      <c r="HE7" s="49">
        <f t="shared" si="13"/>
        <v>201.00000000000051</v>
      </c>
      <c r="HF7" s="49">
        <f t="shared" si="13"/>
        <v>201.90000000000052</v>
      </c>
      <c r="HG7" s="49">
        <f t="shared" si="13"/>
        <v>202.80000000000052</v>
      </c>
      <c r="HH7" s="49">
        <f t="shared" si="13"/>
        <v>203.70000000000053</v>
      </c>
      <c r="HI7" s="49">
        <f t="shared" si="13"/>
        <v>204.60000000000053</v>
      </c>
      <c r="HJ7" s="49">
        <f t="shared" si="13"/>
        <v>205.50000000000054</v>
      </c>
      <c r="HK7" s="49">
        <f t="shared" si="13"/>
        <v>206.40000000000055</v>
      </c>
      <c r="HL7" s="49">
        <f t="shared" si="13"/>
        <v>207.30000000000055</v>
      </c>
      <c r="HM7" s="49">
        <f t="shared" si="14"/>
        <v>208.20000000000056</v>
      </c>
      <c r="HN7" s="49">
        <f t="shared" si="14"/>
        <v>209.10000000000056</v>
      </c>
      <c r="HO7" s="49">
        <f t="shared" si="14"/>
        <v>210.00000000000057</v>
      </c>
      <c r="HP7" s="169">
        <f t="shared" si="15"/>
        <v>7.4653783114009341E-5</v>
      </c>
      <c r="HQ7" s="169">
        <f t="shared" si="15"/>
        <v>8.1862182054886855E-5</v>
      </c>
      <c r="HR7" s="169">
        <f t="shared" si="15"/>
        <v>8.9691833202264594E-5</v>
      </c>
      <c r="HS7" s="169">
        <f t="shared" si="15"/>
        <v>9.8188488014783887E-5</v>
      </c>
      <c r="HT7" s="169">
        <f t="shared" si="15"/>
        <v>1.074005071813289E-4</v>
      </c>
      <c r="HU7" s="169">
        <f t="shared" si="15"/>
        <v>1.1737893911082735E-4</v>
      </c>
      <c r="HV7" s="169">
        <f t="shared" si="15"/>
        <v>1.2817759410937499E-4</v>
      </c>
      <c r="HW7" s="169">
        <f t="shared" si="15"/>
        <v>1.3985311345257695E-4</v>
      </c>
      <c r="HX7" s="169">
        <f t="shared" si="15"/>
        <v>1.5246503251819884E-4</v>
      </c>
      <c r="HY7" s="169">
        <f t="shared" si="15"/>
        <v>1.6607583710326036E-4</v>
      </c>
      <c r="HZ7" s="169">
        <f t="shared" si="15"/>
        <v>1.8075101201106423E-4</v>
      </c>
      <c r="IA7" s="169">
        <f t="shared" si="15"/>
        <v>1.9655908095787486E-4</v>
      </c>
      <c r="IB7" s="169">
        <f t="shared" si="15"/>
        <v>2.1357163681654941E-4</v>
      </c>
      <c r="IC7" s="169">
        <f t="shared" si="15"/>
        <v>2.318633611859677E-4</v>
      </c>
      <c r="ID7" s="169">
        <f t="shared" si="15"/>
        <v>2.5151203225114898E-4</v>
      </c>
      <c r="IE7" s="169">
        <f t="shared" si="15"/>
        <v>2.7259851988009555E-4</v>
      </c>
      <c r="IF7" s="169">
        <f t="shared" si="16"/>
        <v>2.9520676689022884E-4</v>
      </c>
      <c r="IG7" s="169">
        <f t="shared" si="16"/>
        <v>3.1942375541040257E-4</v>
      </c>
      <c r="IH7" s="169">
        <f t="shared" si="16"/>
        <v>3.453394572644404E-4</v>
      </c>
      <c r="II7" s="169">
        <f t="shared" si="16"/>
        <v>3.7304676730958548E-4</v>
      </c>
      <c r="IJ7" s="169">
        <f t="shared" si="16"/>
        <v>4.0264141867866381E-4</v>
      </c>
      <c r="IK7" s="169">
        <f t="shared" si="16"/>
        <v>4.3422187889875899E-4</v>
      </c>
      <c r="IL7" s="169">
        <f t="shared" si="16"/>
        <v>4.6788922589221317E-4</v>
      </c>
      <c r="IM7" s="169">
        <f t="shared" si="16"/>
        <v>5.0374700290835642E-4</v>
      </c>
      <c r="IN7" s="169">
        <f t="shared" si="16"/>
        <v>5.4190105148687782E-4</v>
      </c>
      <c r="IO7" s="169">
        <f t="shared" si="16"/>
        <v>5.8245932161663308E-4</v>
      </c>
      <c r="IP7" s="169">
        <f t="shared" si="16"/>
        <v>6.2553165832717719E-4</v>
      </c>
      <c r="IQ7" s="169">
        <f t="shared" si="16"/>
        <v>6.7122956403474867E-4</v>
      </c>
      <c r="IR7" s="169">
        <f t="shared" si="16"/>
        <v>7.1966593605991532E-4</v>
      </c>
      <c r="IS7" s="169">
        <f t="shared" si="16"/>
        <v>7.7095477884075601E-4</v>
      </c>
      <c r="IT7" s="169">
        <f t="shared" si="16"/>
        <v>8.252108904832756E-4</v>
      </c>
      <c r="IU7" s="169">
        <f t="shared" si="16"/>
        <v>8.8254952341966302E-4</v>
      </c>
      <c r="IV7" s="169">
        <f t="shared" si="17"/>
        <v>9.4308601908477997E-4</v>
      </c>
      <c r="IW7" s="169">
        <f t="shared" si="17"/>
        <v>1.0069354166716345E-3</v>
      </c>
      <c r="IX7" s="169">
        <f t="shared" si="17"/>
        <v>1.0742120361870861E-3</v>
      </c>
      <c r="IY7" s="169">
        <f t="shared" si="17"/>
        <v>1.1450290361991894E-3</v>
      </c>
      <c r="IZ7" s="169">
        <f t="shared" si="17"/>
        <v>1.2194979468466702E-3</v>
      </c>
      <c r="JA7" s="169">
        <f t="shared" si="17"/>
        <v>1.2977281788683526E-3</v>
      </c>
      <c r="JB7" s="169">
        <f t="shared" si="17"/>
        <v>1.3798265096048971E-3</v>
      </c>
      <c r="JC7" s="169">
        <f t="shared" si="17"/>
        <v>1.4658965471261414E-3</v>
      </c>
      <c r="JD7" s="169">
        <f t="shared" si="17"/>
        <v>1.5560381738432701E-3</v>
      </c>
      <c r="JE7" s="169">
        <f t="shared" si="17"/>
        <v>1.650346971174946E-3</v>
      </c>
      <c r="JF7" s="169">
        <f t="shared" si="17"/>
        <v>1.7489136270488696E-3</v>
      </c>
      <c r="JG7" s="169">
        <f t="shared" si="17"/>
        <v>1.8518233282336046E-3</v>
      </c>
      <c r="JH7" s="169">
        <f t="shared" si="17"/>
        <v>1.959155139708305E-3</v>
      </c>
      <c r="JI7" s="169">
        <f t="shared" si="17"/>
        <v>2.0709813734885274E-3</v>
      </c>
      <c r="JJ7" s="169">
        <f t="shared" si="17"/>
        <v>2.1873669495328105E-3</v>
      </c>
      <c r="JK7" s="169">
        <f t="shared" si="17"/>
        <v>2.3083687515554562E-3</v>
      </c>
      <c r="JL7" s="169">
        <f t="shared" si="18"/>
        <v>2.4340349807638246E-3</v>
      </c>
      <c r="JM7" s="169">
        <f t="shared" si="18"/>
        <v>2.5644045107218521E-3</v>
      </c>
      <c r="JN7" s="169">
        <f t="shared" si="18"/>
        <v>2.6995062467130922E-3</v>
      </c>
      <c r="JO7" s="169">
        <f t="shared" si="18"/>
        <v>2.8393584931347736E-3</v>
      </c>
      <c r="JP7" s="169">
        <f t="shared" si="18"/>
        <v>2.983968332596836E-3</v>
      </c>
      <c r="JQ7" s="169">
        <f t="shared" si="18"/>
        <v>3.1333310205250461E-3</v>
      </c>
      <c r="JR7" s="169">
        <f t="shared" si="18"/>
        <v>3.2874293991729375E-3</v>
      </c>
      <c r="JS7" s="169">
        <f t="shared" si="18"/>
        <v>3.4462333350318741E-3</v>
      </c>
      <c r="JT7" s="169">
        <f t="shared" si="18"/>
        <v>3.6096991836900437E-3</v>
      </c>
      <c r="JU7" s="169">
        <f t="shared" si="18"/>
        <v>3.7777692862282697E-3</v>
      </c>
      <c r="JV7" s="169">
        <f t="shared" si="18"/>
        <v>3.950371501251394E-3</v>
      </c>
      <c r="JW7" s="169">
        <f t="shared" si="18"/>
        <v>4.1274187766375658E-3</v>
      </c>
      <c r="JX7" s="169">
        <f t="shared" si="18"/>
        <v>4.3088087650426628E-3</v>
      </c>
      <c r="JY7" s="169">
        <f t="shared" si="18"/>
        <v>4.4944234871223936E-3</v>
      </c>
      <c r="JZ7" s="169">
        <f t="shared" si="18"/>
        <v>4.6841290463295595E-3</v>
      </c>
      <c r="KA7" s="169">
        <f t="shared" si="18"/>
        <v>4.8777753990078996E-3</v>
      </c>
      <c r="KB7" s="169">
        <f t="shared" si="19"/>
        <v>5.0751961833366329E-3</v>
      </c>
      <c r="KC7" s="169">
        <f t="shared" si="19"/>
        <v>5.2762086104810686E-3</v>
      </c>
      <c r="KD7" s="169">
        <f t="shared" si="19"/>
        <v>5.480613421074778E-3</v>
      </c>
      <c r="KE7" s="169">
        <f t="shared" si="19"/>
        <v>5.6881949098981453E-3</v>
      </c>
      <c r="KF7" s="169">
        <f t="shared" si="19"/>
        <v>5.8987210213275222E-3</v>
      </c>
      <c r="KG7" s="169">
        <f t="shared" si="19"/>
        <v>6.1119435178094862E-3</v>
      </c>
      <c r="KH7" s="169">
        <f t="shared" si="19"/>
        <v>6.3275982232675375E-3</v>
      </c>
      <c r="KI7" s="169">
        <f t="shared" si="19"/>
        <v>6.5454053429750058E-3</v>
      </c>
      <c r="KJ7" s="169">
        <f t="shared" si="19"/>
        <v>6.7650698610304963E-3</v>
      </c>
      <c r="KK7" s="169">
        <f t="shared" si="19"/>
        <v>6.9862820161523901E-3</v>
      </c>
      <c r="KL7" s="169">
        <f t="shared" si="19"/>
        <v>7.2087178560697185E-3</v>
      </c>
      <c r="KM7" s="169">
        <f t="shared" si="19"/>
        <v>7.432039870330278E-3</v>
      </c>
      <c r="KN7" s="169">
        <f t="shared" si="19"/>
        <v>7.6558977008765764E-3</v>
      </c>
      <c r="KO7" s="169">
        <f t="shared" si="19"/>
        <v>7.8799289292586644E-3</v>
      </c>
      <c r="KP7" s="169">
        <f t="shared" si="19"/>
        <v>8.1037599388640198E-3</v>
      </c>
      <c r="KQ7" s="169">
        <f t="shared" si="19"/>
        <v>8.3270068500512166E-3</v>
      </c>
      <c r="KR7" s="169">
        <f t="shared" si="20"/>
        <v>8.5492765255804539E-3</v>
      </c>
      <c r="KS7" s="169">
        <f t="shared" si="20"/>
        <v>8.7701676432432648E-3</v>
      </c>
      <c r="KT7" s="169">
        <f t="shared" si="20"/>
        <v>8.9892718321101621E-3</v>
      </c>
      <c r="KU7" s="169">
        <f t="shared" si="20"/>
        <v>9.2061748683420607E-3</v>
      </c>
      <c r="KV7" s="169">
        <f t="shared" si="20"/>
        <v>9.4204579260533973E-3</v>
      </c>
      <c r="KW7" s="169">
        <f t="shared" si="20"/>
        <v>9.6316988782752938E-3</v>
      </c>
      <c r="KX7" s="169">
        <f t="shared" si="20"/>
        <v>9.8394736426501376E-3</v>
      </c>
      <c r="KY7" s="169">
        <f t="shared" si="20"/>
        <v>1.0043357566098003E-2</v>
      </c>
      <c r="KZ7" s="169">
        <f t="shared" si="20"/>
        <v>1.0242926842334093E-2</v>
      </c>
      <c r="LA7" s="169">
        <f t="shared" si="20"/>
        <v>1.0437759955788328E-2</v>
      </c>
      <c r="LB7" s="169">
        <f t="shared" si="20"/>
        <v>1.0627439145186393E-2</v>
      </c>
      <c r="LC7" s="169">
        <f t="shared" si="20"/>
        <v>1.0811551879799063E-2</v>
      </c>
      <c r="LD7" s="169">
        <f t="shared" si="20"/>
        <v>1.098969234115625E-2</v>
      </c>
      <c r="LE7" s="169">
        <f t="shared" si="20"/>
        <v>1.1161462902856073E-2</v>
      </c>
      <c r="LF7" s="169">
        <f t="shared" si="20"/>
        <v>1.1326475600979805E-2</v>
      </c>
      <c r="LG7" s="169">
        <f t="shared" si="20"/>
        <v>1.1484353587552181E-2</v>
      </c>
      <c r="LH7" s="169">
        <f t="shared" si="21"/>
        <v>1.1634732559464888E-2</v>
      </c>
      <c r="LI7" s="169">
        <f t="shared" si="21"/>
        <v>1.1777262155309814E-2</v>
      </c>
      <c r="LJ7" s="169">
        <f t="shared" si="21"/>
        <v>1.1911607312648604E-2</v>
      </c>
      <c r="LK7" s="169">
        <f t="shared" si="21"/>
        <v>1.2037449578376179E-2</v>
      </c>
      <c r="LL7" s="169">
        <f t="shared" si="21"/>
        <v>1.2154488365017891E-2</v>
      </c>
      <c r="LM7" s="169">
        <f t="shared" si="21"/>
        <v>1.2262442146032405E-2</v>
      </c>
      <c r="LN7" s="169">
        <f t="shared" si="21"/>
        <v>1.2361049583473475E-2</v>
      </c>
      <c r="LO7" s="169">
        <f t="shared" si="21"/>
        <v>1.245007058169275E-2</v>
      </c>
      <c r="LP7" s="169">
        <f t="shared" si="21"/>
        <v>1.2529287261139874E-2</v>
      </c>
      <c r="LQ7" s="169">
        <f t="shared" si="21"/>
        <v>1.2598504846733498E-2</v>
      </c>
      <c r="LR7" s="169">
        <f t="shared" si="21"/>
        <v>1.2657552465734401E-2</v>
      </c>
      <c r="LS7" s="169">
        <f t="shared" si="21"/>
        <v>1.2706283850546739E-2</v>
      </c>
      <c r="LT7" s="169">
        <f t="shared" si="21"/>
        <v>1.2744577942401894E-2</v>
      </c>
      <c r="LU7" s="169">
        <f t="shared" si="21"/>
        <v>1.2772339392437784E-2</v>
      </c>
      <c r="LV7" s="169">
        <f t="shared" si="21"/>
        <v>1.2789498957270879E-2</v>
      </c>
      <c r="LW7" s="169">
        <f t="shared" si="21"/>
        <v>1.2796013786763975E-2</v>
      </c>
      <c r="LX7" s="169">
        <f t="shared" si="22"/>
        <v>1.2791867602315923E-2</v>
      </c>
      <c r="LY7" s="169">
        <f t="shared" si="22"/>
        <v>1.2777070764635006E-2</v>
      </c>
      <c r="LZ7" s="169">
        <f t="shared" si="22"/>
        <v>1.2751660230601121E-2</v>
      </c>
      <c r="MA7" s="169">
        <f t="shared" si="22"/>
        <v>1.2715699399468068E-2</v>
      </c>
      <c r="MB7" s="169">
        <f t="shared" si="22"/>
        <v>1.2669277849301785E-2</v>
      </c>
      <c r="MC7" s="169">
        <f t="shared" si="22"/>
        <v>1.2612510965188043E-2</v>
      </c>
      <c r="MD7" s="169">
        <f t="shared" si="22"/>
        <v>1.2545539461369364E-2</v>
      </c>
      <c r="ME7" s="169">
        <f t="shared" si="22"/>
        <v>1.2468528800081024E-2</v>
      </c>
      <c r="MF7" s="169">
        <f t="shared" si="22"/>
        <v>1.2381668510445497E-2</v>
      </c>
      <c r="MG7" s="169">
        <f t="shared" si="22"/>
        <v>1.2285171411349221E-2</v>
      </c>
      <c r="MH7" s="169">
        <f t="shared" si="22"/>
        <v>1.2179272742761081E-2</v>
      </c>
      <c r="MI7" s="169">
        <f t="shared" si="22"/>
        <v>1.2064229210454438E-2</v>
      </c>
      <c r="MJ7" s="169">
        <f t="shared" si="22"/>
        <v>1.1940317949560868E-2</v>
      </c>
      <c r="MK7" s="169">
        <f t="shared" si="22"/>
        <v>1.1807835412810198E-2</v>
      </c>
      <c r="ML7" s="169">
        <f t="shared" si="22"/>
        <v>1.1667096189695423E-2</v>
      </c>
      <c r="MM7" s="169">
        <f t="shared" si="22"/>
        <v>1.151843176314026E-2</v>
      </c>
      <c r="MN7" s="169">
        <f t="shared" si="23"/>
        <v>1.1362189210538977E-2</v>
      </c>
      <c r="MO7" s="169">
        <f t="shared" si="23"/>
        <v>1.1198729856281514E-2</v>
      </c>
      <c r="MP7" s="169">
        <f t="shared" si="23"/>
        <v>1.1028427883070107E-2</v>
      </c>
      <c r="MQ7" s="169">
        <f t="shared" si="23"/>
        <v>1.0851668909476225E-2</v>
      </c>
      <c r="MR7" s="169">
        <f t="shared" si="23"/>
        <v>1.0668848541277849E-2</v>
      </c>
      <c r="MS7" s="169">
        <f t="shared" si="23"/>
        <v>1.048037090415729E-2</v>
      </c>
      <c r="MT7" s="169">
        <f t="shared" si="23"/>
        <v>1.0286647165329229E-2</v>
      </c>
      <c r="MU7" s="169">
        <f t="shared" si="23"/>
        <v>1.0088094051608154E-2</v>
      </c>
      <c r="MV7" s="169">
        <f t="shared" si="23"/>
        <v>9.8851323713155682E-3</v>
      </c>
      <c r="MW7" s="169">
        <f t="shared" si="23"/>
        <v>9.678185547271333E-3</v>
      </c>
      <c r="MX7" s="169">
        <f t="shared" si="23"/>
        <v>9.4676781679128193E-3</v>
      </c>
      <c r="MY7" s="169">
        <f t="shared" si="23"/>
        <v>9.254034563342145E-3</v>
      </c>
      <c r="MZ7" s="169">
        <f t="shared" si="23"/>
        <v>9.0376774128184695E-3</v>
      </c>
      <c r="NA7" s="169">
        <f t="shared" si="23"/>
        <v>8.8190263898920637E-3</v>
      </c>
      <c r="NB7" s="169">
        <f t="shared" si="23"/>
        <v>8.5984968510226766E-3</v>
      </c>
      <c r="NC7" s="169">
        <f t="shared" si="23"/>
        <v>8.376498573140094E-3</v>
      </c>
      <c r="ND7" s="169">
        <f t="shared" si="24"/>
        <v>8.1534345451932701E-3</v>
      </c>
      <c r="NE7" s="169">
        <f t="shared" si="24"/>
        <v>7.9296998182995584E-3</v>
      </c>
      <c r="NF7" s="169">
        <f t="shared" si="24"/>
        <v>7.7056804186513448E-3</v>
      </c>
      <c r="NG7" s="169">
        <f t="shared" si="24"/>
        <v>7.4817523268675013E-3</v>
      </c>
      <c r="NH7" s="169">
        <f t="shared" si="24"/>
        <v>7.2582805269955425E-3</v>
      </c>
      <c r="NI7" s="169">
        <f t="shared" si="24"/>
        <v>7.0356181278808903E-3</v>
      </c>
      <c r="NJ7" s="169">
        <f t="shared" si="24"/>
        <v>6.8141055591262522E-3</v>
      </c>
      <c r="NK7" s="169">
        <f t="shared" si="24"/>
        <v>6.5940698433704231E-3</v>
      </c>
      <c r="NL7" s="169">
        <f t="shared" si="24"/>
        <v>6.3758239461254723E-3</v>
      </c>
      <c r="NM7" s="169">
        <f t="shared" si="24"/>
        <v>6.159666203928018E-3</v>
      </c>
      <c r="NN7" s="169">
        <f t="shared" si="24"/>
        <v>5.9458798310869695E-3</v>
      </c>
      <c r="NO7" s="169">
        <f t="shared" si="24"/>
        <v>5.7347325048506268E-3</v>
      </c>
      <c r="NP7" s="169">
        <f t="shared" si="24"/>
        <v>5.5264760283724786E-3</v>
      </c>
      <c r="NQ7" s="169">
        <f t="shared" si="24"/>
        <v>5.3213460704309773E-3</v>
      </c>
      <c r="NR7" s="169">
        <f t="shared" si="24"/>
        <v>5.1195619804556636E-3</v>
      </c>
      <c r="NS7" s="169">
        <f t="shared" si="24"/>
        <v>4.9213266770332699E-3</v>
      </c>
      <c r="NT7" s="169">
        <f t="shared" si="25"/>
        <v>4.7268266077140075E-3</v>
      </c>
      <c r="NU7" s="169">
        <f t="shared" si="25"/>
        <v>4.5362317776124596E-3</v>
      </c>
      <c r="NV7" s="169">
        <f t="shared" si="25"/>
        <v>4.3496958440002505E-3</v>
      </c>
      <c r="NW7" s="169">
        <f t="shared" si="25"/>
        <v>4.1673562738202838E-3</v>
      </c>
      <c r="NX7" s="169">
        <f t="shared" si="25"/>
        <v>3.989334560815622E-3</v>
      </c>
      <c r="NY7" s="169">
        <f t="shared" si="25"/>
        <v>3.8157364987602789E-3</v>
      </c>
      <c r="NZ7" s="169">
        <f t="shared" si="25"/>
        <v>3.6466525071050496E-3</v>
      </c>
      <c r="OA7" s="169">
        <f t="shared" si="25"/>
        <v>3.4821580052083723E-3</v>
      </c>
      <c r="OB7" s="169">
        <f t="shared" si="25"/>
        <v>3.322313831210419E-3</v>
      </c>
      <c r="OC7" s="169">
        <f t="shared" si="25"/>
        <v>3.167166701527164E-3</v>
      </c>
      <c r="OD7" s="169">
        <f t="shared" si="25"/>
        <v>3.0167497068896419E-3</v>
      </c>
      <c r="OE7" s="169">
        <f t="shared" si="25"/>
        <v>2.8710828408308334E-3</v>
      </c>
      <c r="OF7" s="169">
        <f t="shared" si="25"/>
        <v>2.730173556527625E-3</v>
      </c>
      <c r="OG7" s="169">
        <f t="shared" si="25"/>
        <v>2.594017347936559E-3</v>
      </c>
      <c r="OH7" s="169">
        <f t="shared" si="25"/>
        <v>2.4625983512184314E-3</v>
      </c>
      <c r="OI7" s="169">
        <f t="shared" si="25"/>
        <v>2.3358899625262422E-3</v>
      </c>
      <c r="OJ7" s="169">
        <f t="shared" si="26"/>
        <v>2.2138554683322404E-3</v>
      </c>
      <c r="OK7" s="169">
        <f t="shared" si="26"/>
        <v>2.0964486845906649E-3</v>
      </c>
      <c r="OL7" s="169">
        <f t="shared" si="26"/>
        <v>1.9836146011716583E-3</v>
      </c>
      <c r="OM7" s="169">
        <f t="shared" si="26"/>
        <v>1.8752900281566161E-3</v>
      </c>
      <c r="ON7" s="169">
        <f t="shared" si="26"/>
        <v>1.7714042407541016E-3</v>
      </c>
      <c r="OO7" s="169">
        <f t="shared" si="26"/>
        <v>1.6718796197763112E-3</v>
      </c>
      <c r="OP7" s="169">
        <f t="shared" si="26"/>
        <v>1.5766322848070923E-3</v>
      </c>
      <c r="OQ7" s="169">
        <f t="shared" si="26"/>
        <v>1.4855727173916269E-3</v>
      </c>
      <c r="OR7" s="169">
        <f t="shared" si="26"/>
        <v>1.3986063717833226E-3</v>
      </c>
      <c r="OS7" s="169">
        <f t="shared" si="26"/>
        <v>1.3156342709932105E-3</v>
      </c>
      <c r="OT7" s="169">
        <f t="shared" si="26"/>
        <v>1.2365535860996227E-3</v>
      </c>
      <c r="OU7" s="169">
        <f t="shared" si="26"/>
        <v>1.161258196989301E-3</v>
      </c>
      <c r="OV7" s="169">
        <f t="shared" si="26"/>
        <v>1.0896392329137934E-3</v>
      </c>
      <c r="OW7" s="169">
        <f t="shared" si="26"/>
        <v>1.0215855914555321E-3</v>
      </c>
      <c r="OX7" s="169">
        <f t="shared" si="26"/>
        <v>9.569844347049614E-4</v>
      </c>
      <c r="OY7" s="169">
        <f t="shared" si="26"/>
        <v>8.9572166165219E-4</v>
      </c>
      <c r="OZ7" s="169">
        <f t="shared" si="27"/>
        <v>8.3768235599273352E-4</v>
      </c>
      <c r="PA7" s="169">
        <f t="shared" si="27"/>
        <v>7.8275120873587476E-4</v>
      </c>
      <c r="PB7" s="169">
        <f t="shared" si="27"/>
        <v>7.3081291518522357E-4</v>
      </c>
      <c r="PC7" s="169">
        <f t="shared" si="27"/>
        <v>6.8175254603319304E-4</v>
      </c>
      <c r="PD7" s="169">
        <f t="shared" si="27"/>
        <v>6.3545589247385875E-4</v>
      </c>
      <c r="PE7" s="169">
        <f t="shared" si="27"/>
        <v>5.9180978539128326E-4</v>
      </c>
      <c r="PF7" s="169">
        <f t="shared" si="27"/>
        <v>5.507023888225741E-4</v>
      </c>
      <c r="PG7" s="169">
        <f t="shared" si="27"/>
        <v>5.1202346802627866E-4</v>
      </c>
      <c r="PH7" s="169">
        <f t="shared" si="27"/>
        <v>4.756646326070266E-4</v>
      </c>
    </row>
    <row r="8" spans="1:425" x14ac:dyDescent="0.75">
      <c r="A8" s="4">
        <v>5</v>
      </c>
      <c r="B8" s="95">
        <v>60</v>
      </c>
      <c r="C8" s="95">
        <v>120</v>
      </c>
      <c r="D8" s="95">
        <v>240</v>
      </c>
      <c r="E8" s="124">
        <f t="shared" si="28"/>
        <v>1</v>
      </c>
      <c r="F8" s="124">
        <f t="shared" si="29"/>
        <v>0.5</v>
      </c>
      <c r="G8" s="73">
        <f t="shared" si="30"/>
        <v>130</v>
      </c>
      <c r="H8" s="23" t="s">
        <v>1</v>
      </c>
      <c r="I8" s="57"/>
      <c r="J8" s="280"/>
      <c r="K8" s="74">
        <f>IF(AND(B8&gt;0,C8&gt;0,D8&gt;0),IF(ISBLANK(J8),IF(ISBLANK(H8),"",(D8-B8)*VLOOKUP(H8,VLookups!$A$4:$B$13,2,FALSE)),J8),"")</f>
        <v>36</v>
      </c>
      <c r="L8" s="75">
        <f t="shared" si="0"/>
        <v>1296</v>
      </c>
      <c r="M8" s="95">
        <v>150</v>
      </c>
      <c r="N8" s="270">
        <f>IF(AND(M8&gt;0,C8&gt;0,NOT(K8="")),ABS(VLOOKUP($M$1,VLookups!$A$43:$B$44,2,FALSE)-_xlfn.NORM.DIST(M8,G8,K8,TRUE)),"")</f>
        <v>0.7107426392460281</v>
      </c>
      <c r="O8" s="94">
        <f>IF(AND($B8&gt;0,$C8&gt;0,$D8&gt;0,NOT(ISBLANK($H8))),_xlfn.NORM.INV(ABS(VLOOKUP($M$1,VLookups!$A$43:$B$44,2,FALSE)-O$3),$G8,$K8),"")</f>
        <v>83.864143640394389</v>
      </c>
      <c r="P8" s="93">
        <f>IF(AND($B8&gt;0,$C8&gt;0,$D8&gt;0,NOT(ISBLANK($H8))),_xlfn.NORM.INV(ABS(VLOOKUP($M$1,VLookups!$A$43:$B$44,2,FALSE)-P$3),$G8,$K8),"")</f>
        <v>176.13585635960561</v>
      </c>
      <c r="Q8" s="94">
        <f>IF(AND($B8&gt;0,$C8&gt;0,$D8&gt;0,NOT(ISBLANK($H8))),_xlfn.NORM.INV(ABS(VLOOKUP($M$1,VLookups!$A$43:$B$44,2,FALSE)-Q$3),$G8,$K8),"")</f>
        <v>167.31160202177642</v>
      </c>
      <c r="R8" s="93">
        <f>IF(AND($B8&gt;0,$C8&gt;0,$D8&gt;0,NOT(ISBLANK($H8))),_xlfn.NORM.INV(ABS(VLOOKUP($M$1,VLookups!$A$43:$B$44,2,FALSE)-R$3),$G8,$K8),"")</f>
        <v>160.29836440862493</v>
      </c>
      <c r="S8" s="94">
        <f>IF(AND($B8&gt;0,$C8&gt;0,$D8&gt;0,NOT(ISBLANK($H8))),_xlfn.NORM.INV(ABS(VLOOKUP($M$1,VLookups!$A$43:$B$44,2,FALSE)-S$3),$G8,$K8),"")</f>
        <v>154.28163100705893</v>
      </c>
      <c r="T8" s="93">
        <f>IF(AND($B8&gt;0,$C8&gt;0,$D8&gt;0,NOT(ISBLANK($H8))),_xlfn.NORM.INV(ABS(VLOOKUP($M$1,VLookups!$A$43:$B$44,2,FALSE)-T$3),$G8,$K8),"")</f>
        <v>148.87841845748946</v>
      </c>
      <c r="U8" s="5"/>
      <c r="V8" s="168">
        <f t="shared" si="31"/>
        <v>0.9</v>
      </c>
      <c r="W8" s="49">
        <f t="shared" si="32"/>
        <v>29.999999999999702</v>
      </c>
      <c r="X8" s="49">
        <f t="shared" si="32"/>
        <v>30.8999999999997</v>
      </c>
      <c r="Y8" s="49">
        <f t="shared" si="32"/>
        <v>31.799999999999699</v>
      </c>
      <c r="Z8" s="49">
        <f t="shared" si="32"/>
        <v>32.699999999999697</v>
      </c>
      <c r="AA8" s="49">
        <f t="shared" si="32"/>
        <v>33.599999999999696</v>
      </c>
      <c r="AB8" s="49">
        <f t="shared" si="32"/>
        <v>34.499999999999694</v>
      </c>
      <c r="AC8" s="49">
        <f t="shared" si="32"/>
        <v>35.399999999999693</v>
      </c>
      <c r="AD8" s="49">
        <f t="shared" si="32"/>
        <v>36.299999999999692</v>
      </c>
      <c r="AE8" s="49">
        <f t="shared" si="32"/>
        <v>37.19999999999969</v>
      </c>
      <c r="AF8" s="49">
        <f t="shared" si="32"/>
        <v>38.099999999999689</v>
      </c>
      <c r="AG8" s="49">
        <f t="shared" si="32"/>
        <v>38.999999999999687</v>
      </c>
      <c r="AH8" s="49">
        <f t="shared" si="32"/>
        <v>39.899999999999686</v>
      </c>
      <c r="AI8" s="49">
        <f t="shared" si="32"/>
        <v>40.799999999999685</v>
      </c>
      <c r="AJ8" s="49">
        <f t="shared" si="32"/>
        <v>41.699999999999683</v>
      </c>
      <c r="AK8" s="49">
        <f t="shared" si="32"/>
        <v>42.599999999999682</v>
      </c>
      <c r="AL8" s="49">
        <f t="shared" si="32"/>
        <v>43.49999999999968</v>
      </c>
      <c r="AM8" s="49">
        <f t="shared" si="1"/>
        <v>44.399999999999679</v>
      </c>
      <c r="AN8" s="49">
        <f t="shared" si="2"/>
        <v>45.299999999999677</v>
      </c>
      <c r="AO8" s="49">
        <f t="shared" si="2"/>
        <v>46.199999999999676</v>
      </c>
      <c r="AP8" s="49">
        <f t="shared" si="2"/>
        <v>47.099999999999675</v>
      </c>
      <c r="AQ8" s="49">
        <f t="shared" si="2"/>
        <v>47.999999999999673</v>
      </c>
      <c r="AR8" s="49">
        <f t="shared" si="2"/>
        <v>48.899999999999672</v>
      </c>
      <c r="AS8" s="49">
        <f t="shared" si="2"/>
        <v>49.79999999999967</v>
      </c>
      <c r="AT8" s="49">
        <f t="shared" si="2"/>
        <v>50.699999999999669</v>
      </c>
      <c r="AU8" s="49">
        <f t="shared" si="2"/>
        <v>51.599999999999667</v>
      </c>
      <c r="AV8" s="49">
        <f t="shared" si="2"/>
        <v>52.499999999999666</v>
      </c>
      <c r="AW8" s="49">
        <f t="shared" si="2"/>
        <v>53.399999999999665</v>
      </c>
      <c r="AX8" s="49">
        <f t="shared" si="2"/>
        <v>54.299999999999663</v>
      </c>
      <c r="AY8" s="49">
        <f t="shared" si="2"/>
        <v>55.199999999999662</v>
      </c>
      <c r="AZ8" s="49">
        <f t="shared" si="2"/>
        <v>56.09999999999966</v>
      </c>
      <c r="BA8" s="49">
        <f t="shared" si="2"/>
        <v>56.999999999999659</v>
      </c>
      <c r="BB8" s="49">
        <f t="shared" si="2"/>
        <v>57.899999999999658</v>
      </c>
      <c r="BC8" s="49">
        <f t="shared" si="2"/>
        <v>58.799999999999656</v>
      </c>
      <c r="BD8" s="49">
        <f t="shared" si="3"/>
        <v>59.699999999999655</v>
      </c>
      <c r="BE8" s="49">
        <f t="shared" si="3"/>
        <v>60.599999999999653</v>
      </c>
      <c r="BF8" s="49">
        <f t="shared" si="3"/>
        <v>61.499999999999652</v>
      </c>
      <c r="BG8" s="49">
        <f t="shared" si="3"/>
        <v>62.39999999999965</v>
      </c>
      <c r="BH8" s="49">
        <f t="shared" si="3"/>
        <v>63.299999999999649</v>
      </c>
      <c r="BI8" s="49">
        <f t="shared" si="3"/>
        <v>64.199999999999648</v>
      </c>
      <c r="BJ8" s="49">
        <f t="shared" si="3"/>
        <v>65.099999999999653</v>
      </c>
      <c r="BK8" s="49">
        <f t="shared" si="3"/>
        <v>65.999999999999659</v>
      </c>
      <c r="BL8" s="49">
        <f t="shared" si="3"/>
        <v>66.899999999999665</v>
      </c>
      <c r="BM8" s="49">
        <f t="shared" si="3"/>
        <v>67.79999999999967</v>
      </c>
      <c r="BN8" s="49">
        <f t="shared" si="3"/>
        <v>68.699999999999676</v>
      </c>
      <c r="BO8" s="49">
        <f t="shared" si="3"/>
        <v>69.599999999999682</v>
      </c>
      <c r="BP8" s="49">
        <f t="shared" si="3"/>
        <v>70.499999999999687</v>
      </c>
      <c r="BQ8" s="49">
        <f t="shared" si="3"/>
        <v>71.399999999999693</v>
      </c>
      <c r="BR8" s="49">
        <f t="shared" si="3"/>
        <v>72.299999999999699</v>
      </c>
      <c r="BS8" s="49">
        <f t="shared" si="3"/>
        <v>73.199999999999704</v>
      </c>
      <c r="BT8" s="49">
        <f t="shared" si="4"/>
        <v>74.09999999999971</v>
      </c>
      <c r="BU8" s="49">
        <f t="shared" si="4"/>
        <v>74.999999999999716</v>
      </c>
      <c r="BV8" s="49">
        <f t="shared" si="4"/>
        <v>75.899999999999721</v>
      </c>
      <c r="BW8" s="49">
        <f t="shared" si="4"/>
        <v>76.799999999999727</v>
      </c>
      <c r="BX8" s="49">
        <f t="shared" si="4"/>
        <v>77.699999999999733</v>
      </c>
      <c r="BY8" s="49">
        <f t="shared" si="4"/>
        <v>78.599999999999739</v>
      </c>
      <c r="BZ8" s="49">
        <f t="shared" si="4"/>
        <v>79.499999999999744</v>
      </c>
      <c r="CA8" s="49">
        <f t="shared" si="4"/>
        <v>80.39999999999975</v>
      </c>
      <c r="CB8" s="49">
        <f t="shared" si="4"/>
        <v>81.299999999999756</v>
      </c>
      <c r="CC8" s="49">
        <f t="shared" si="4"/>
        <v>82.199999999999761</v>
      </c>
      <c r="CD8" s="49">
        <f t="shared" si="4"/>
        <v>83.099999999999767</v>
      </c>
      <c r="CE8" s="49">
        <f t="shared" si="4"/>
        <v>83.999999999999773</v>
      </c>
      <c r="CF8" s="49">
        <f t="shared" si="4"/>
        <v>84.899999999999778</v>
      </c>
      <c r="CG8" s="49">
        <f t="shared" si="4"/>
        <v>85.799999999999784</v>
      </c>
      <c r="CH8" s="49">
        <f t="shared" si="4"/>
        <v>86.69999999999979</v>
      </c>
      <c r="CI8" s="49">
        <f t="shared" si="4"/>
        <v>87.599999999999795</v>
      </c>
      <c r="CJ8" s="49">
        <f t="shared" si="5"/>
        <v>88.499999999999801</v>
      </c>
      <c r="CK8" s="49">
        <f t="shared" si="5"/>
        <v>89.399999999999807</v>
      </c>
      <c r="CL8" s="49">
        <f t="shared" si="5"/>
        <v>90.299999999999812</v>
      </c>
      <c r="CM8" s="49">
        <f t="shared" si="5"/>
        <v>91.199999999999818</v>
      </c>
      <c r="CN8" s="49">
        <f t="shared" si="5"/>
        <v>92.099999999999824</v>
      </c>
      <c r="CO8" s="49">
        <f t="shared" si="5"/>
        <v>92.999999999999829</v>
      </c>
      <c r="CP8" s="49">
        <f t="shared" si="5"/>
        <v>93.899999999999835</v>
      </c>
      <c r="CQ8" s="49">
        <f t="shared" si="5"/>
        <v>94.799999999999841</v>
      </c>
      <c r="CR8" s="49">
        <f t="shared" si="5"/>
        <v>95.699999999999847</v>
      </c>
      <c r="CS8" s="49">
        <f t="shared" si="5"/>
        <v>96.599999999999852</v>
      </c>
      <c r="CT8" s="49">
        <f t="shared" si="5"/>
        <v>97.499999999999858</v>
      </c>
      <c r="CU8" s="49">
        <f t="shared" si="5"/>
        <v>98.399999999999864</v>
      </c>
      <c r="CV8" s="49">
        <f t="shared" si="5"/>
        <v>99.299999999999869</v>
      </c>
      <c r="CW8" s="49">
        <f t="shared" si="5"/>
        <v>100.19999999999987</v>
      </c>
      <c r="CX8" s="49">
        <f t="shared" si="5"/>
        <v>101.09999999999988</v>
      </c>
      <c r="CY8" s="49">
        <f t="shared" si="5"/>
        <v>101.99999999999989</v>
      </c>
      <c r="CZ8" s="49">
        <f t="shared" si="6"/>
        <v>102.89999999999989</v>
      </c>
      <c r="DA8" s="49">
        <f t="shared" si="6"/>
        <v>103.7999999999999</v>
      </c>
      <c r="DB8" s="49">
        <f t="shared" si="6"/>
        <v>104.6999999999999</v>
      </c>
      <c r="DC8" s="49">
        <f t="shared" si="6"/>
        <v>105.59999999999991</v>
      </c>
      <c r="DD8" s="49">
        <f t="shared" si="6"/>
        <v>106.49999999999991</v>
      </c>
      <c r="DE8" s="49">
        <f t="shared" si="6"/>
        <v>107.39999999999992</v>
      </c>
      <c r="DF8" s="49">
        <f t="shared" si="6"/>
        <v>108.29999999999993</v>
      </c>
      <c r="DG8" s="49">
        <f t="shared" si="6"/>
        <v>109.19999999999993</v>
      </c>
      <c r="DH8" s="49">
        <f t="shared" si="6"/>
        <v>110.09999999999994</v>
      </c>
      <c r="DI8" s="49">
        <f t="shared" si="6"/>
        <v>110.99999999999994</v>
      </c>
      <c r="DJ8" s="49">
        <f t="shared" si="6"/>
        <v>111.89999999999995</v>
      </c>
      <c r="DK8" s="49">
        <f t="shared" si="6"/>
        <v>112.79999999999995</v>
      </c>
      <c r="DL8" s="49">
        <f t="shared" si="6"/>
        <v>113.69999999999996</v>
      </c>
      <c r="DM8" s="49">
        <f t="shared" si="6"/>
        <v>114.59999999999997</v>
      </c>
      <c r="DN8" s="49">
        <f t="shared" si="6"/>
        <v>115.49999999999997</v>
      </c>
      <c r="DO8" s="49">
        <f t="shared" si="6"/>
        <v>116.39999999999998</v>
      </c>
      <c r="DP8" s="49">
        <f t="shared" si="7"/>
        <v>117.29999999999998</v>
      </c>
      <c r="DQ8" s="49">
        <f t="shared" si="7"/>
        <v>118.19999999999999</v>
      </c>
      <c r="DR8" s="49">
        <f t="shared" si="7"/>
        <v>119.1</v>
      </c>
      <c r="DS8" s="183">
        <f t="shared" si="33"/>
        <v>120</v>
      </c>
      <c r="DT8" s="49">
        <f t="shared" si="34"/>
        <v>120.9</v>
      </c>
      <c r="DU8" s="49">
        <f t="shared" si="34"/>
        <v>121.80000000000001</v>
      </c>
      <c r="DV8" s="49">
        <f t="shared" si="34"/>
        <v>122.70000000000002</v>
      </c>
      <c r="DW8" s="49">
        <f t="shared" si="34"/>
        <v>123.60000000000002</v>
      </c>
      <c r="DX8" s="49">
        <f t="shared" si="34"/>
        <v>124.50000000000003</v>
      </c>
      <c r="DY8" s="49">
        <f t="shared" si="34"/>
        <v>125.40000000000003</v>
      </c>
      <c r="DZ8" s="49">
        <f t="shared" si="34"/>
        <v>126.30000000000004</v>
      </c>
      <c r="EA8" s="49">
        <f t="shared" si="34"/>
        <v>127.20000000000005</v>
      </c>
      <c r="EB8" s="49">
        <f t="shared" si="34"/>
        <v>128.10000000000005</v>
      </c>
      <c r="EC8" s="49">
        <f t="shared" si="34"/>
        <v>129.00000000000006</v>
      </c>
      <c r="ED8" s="49">
        <f t="shared" si="34"/>
        <v>129.90000000000006</v>
      </c>
      <c r="EE8" s="49">
        <f t="shared" si="34"/>
        <v>130.80000000000007</v>
      </c>
      <c r="EF8" s="49">
        <f t="shared" si="34"/>
        <v>131.70000000000007</v>
      </c>
      <c r="EG8" s="49">
        <f t="shared" si="34"/>
        <v>132.60000000000008</v>
      </c>
      <c r="EH8" s="49">
        <f t="shared" si="34"/>
        <v>133.50000000000009</v>
      </c>
      <c r="EI8" s="49">
        <f t="shared" si="34"/>
        <v>134.40000000000009</v>
      </c>
      <c r="EJ8" s="49">
        <f t="shared" si="8"/>
        <v>135.3000000000001</v>
      </c>
      <c r="EK8" s="49">
        <f t="shared" si="9"/>
        <v>136.2000000000001</v>
      </c>
      <c r="EL8" s="49">
        <f t="shared" si="9"/>
        <v>137.10000000000011</v>
      </c>
      <c r="EM8" s="49">
        <f t="shared" si="9"/>
        <v>138.00000000000011</v>
      </c>
      <c r="EN8" s="49">
        <f t="shared" si="9"/>
        <v>138.90000000000012</v>
      </c>
      <c r="EO8" s="49">
        <f t="shared" si="9"/>
        <v>139.80000000000013</v>
      </c>
      <c r="EP8" s="49">
        <f t="shared" si="9"/>
        <v>140.70000000000013</v>
      </c>
      <c r="EQ8" s="49">
        <f t="shared" si="9"/>
        <v>141.60000000000014</v>
      </c>
      <c r="ER8" s="49">
        <f t="shared" si="9"/>
        <v>142.50000000000014</v>
      </c>
      <c r="ES8" s="49">
        <f t="shared" si="9"/>
        <v>143.40000000000015</v>
      </c>
      <c r="ET8" s="49">
        <f t="shared" si="9"/>
        <v>144.30000000000015</v>
      </c>
      <c r="EU8" s="49">
        <f t="shared" si="9"/>
        <v>145.20000000000016</v>
      </c>
      <c r="EV8" s="49">
        <f t="shared" si="9"/>
        <v>146.10000000000016</v>
      </c>
      <c r="EW8" s="49">
        <f t="shared" si="9"/>
        <v>147.00000000000017</v>
      </c>
      <c r="EX8" s="49">
        <f t="shared" si="9"/>
        <v>147.90000000000018</v>
      </c>
      <c r="EY8" s="49">
        <f t="shared" si="9"/>
        <v>148.80000000000018</v>
      </c>
      <c r="EZ8" s="49">
        <f t="shared" si="9"/>
        <v>149.70000000000019</v>
      </c>
      <c r="FA8" s="49">
        <f t="shared" si="10"/>
        <v>150.60000000000019</v>
      </c>
      <c r="FB8" s="49">
        <f t="shared" si="10"/>
        <v>151.5000000000002</v>
      </c>
      <c r="FC8" s="49">
        <f t="shared" si="10"/>
        <v>152.4000000000002</v>
      </c>
      <c r="FD8" s="49">
        <f t="shared" si="10"/>
        <v>153.30000000000021</v>
      </c>
      <c r="FE8" s="49">
        <f t="shared" si="10"/>
        <v>154.20000000000022</v>
      </c>
      <c r="FF8" s="49">
        <f t="shared" si="10"/>
        <v>155.10000000000022</v>
      </c>
      <c r="FG8" s="49">
        <f t="shared" si="10"/>
        <v>156.00000000000023</v>
      </c>
      <c r="FH8" s="49">
        <f t="shared" si="10"/>
        <v>156.90000000000023</v>
      </c>
      <c r="FI8" s="49">
        <f t="shared" si="10"/>
        <v>157.80000000000024</v>
      </c>
      <c r="FJ8" s="49">
        <f t="shared" si="10"/>
        <v>158.70000000000024</v>
      </c>
      <c r="FK8" s="49">
        <f t="shared" si="10"/>
        <v>159.60000000000025</v>
      </c>
      <c r="FL8" s="49">
        <f t="shared" si="10"/>
        <v>160.50000000000026</v>
      </c>
      <c r="FM8" s="49">
        <f t="shared" si="10"/>
        <v>161.40000000000026</v>
      </c>
      <c r="FN8" s="49">
        <f t="shared" si="10"/>
        <v>162.30000000000027</v>
      </c>
      <c r="FO8" s="49">
        <f t="shared" si="10"/>
        <v>163.20000000000027</v>
      </c>
      <c r="FP8" s="49">
        <f t="shared" si="10"/>
        <v>164.10000000000028</v>
      </c>
      <c r="FQ8" s="49">
        <f t="shared" si="11"/>
        <v>165.00000000000028</v>
      </c>
      <c r="FR8" s="49">
        <f t="shared" si="11"/>
        <v>165.90000000000029</v>
      </c>
      <c r="FS8" s="49">
        <f t="shared" si="11"/>
        <v>166.8000000000003</v>
      </c>
      <c r="FT8" s="49">
        <f t="shared" si="11"/>
        <v>167.7000000000003</v>
      </c>
      <c r="FU8" s="49">
        <f t="shared" si="11"/>
        <v>168.60000000000031</v>
      </c>
      <c r="FV8" s="49">
        <f t="shared" si="11"/>
        <v>169.50000000000031</v>
      </c>
      <c r="FW8" s="49">
        <f t="shared" si="11"/>
        <v>170.40000000000032</v>
      </c>
      <c r="FX8" s="49">
        <f t="shared" si="11"/>
        <v>171.30000000000032</v>
      </c>
      <c r="FY8" s="49">
        <f t="shared" si="11"/>
        <v>172.20000000000033</v>
      </c>
      <c r="FZ8" s="49">
        <f t="shared" si="11"/>
        <v>173.10000000000034</v>
      </c>
      <c r="GA8" s="49">
        <f t="shared" si="11"/>
        <v>174.00000000000034</v>
      </c>
      <c r="GB8" s="49">
        <f t="shared" si="11"/>
        <v>174.90000000000035</v>
      </c>
      <c r="GC8" s="49">
        <f t="shared" si="11"/>
        <v>175.80000000000035</v>
      </c>
      <c r="GD8" s="49">
        <f t="shared" si="11"/>
        <v>176.70000000000036</v>
      </c>
      <c r="GE8" s="49">
        <f t="shared" si="11"/>
        <v>177.60000000000036</v>
      </c>
      <c r="GF8" s="49">
        <f t="shared" si="11"/>
        <v>178.50000000000037</v>
      </c>
      <c r="GG8" s="49">
        <f t="shared" si="12"/>
        <v>179.40000000000038</v>
      </c>
      <c r="GH8" s="49">
        <f t="shared" si="12"/>
        <v>180.30000000000038</v>
      </c>
      <c r="GI8" s="49">
        <f t="shared" si="12"/>
        <v>181.20000000000039</v>
      </c>
      <c r="GJ8" s="49">
        <f t="shared" si="12"/>
        <v>182.10000000000039</v>
      </c>
      <c r="GK8" s="49">
        <f t="shared" si="12"/>
        <v>183.0000000000004</v>
      </c>
      <c r="GL8" s="49">
        <f t="shared" si="12"/>
        <v>183.9000000000004</v>
      </c>
      <c r="GM8" s="49">
        <f t="shared" si="12"/>
        <v>184.80000000000041</v>
      </c>
      <c r="GN8" s="49">
        <f t="shared" si="12"/>
        <v>185.70000000000041</v>
      </c>
      <c r="GO8" s="49">
        <f t="shared" si="12"/>
        <v>186.60000000000042</v>
      </c>
      <c r="GP8" s="49">
        <f t="shared" si="12"/>
        <v>187.50000000000043</v>
      </c>
      <c r="GQ8" s="49">
        <f t="shared" si="12"/>
        <v>188.40000000000043</v>
      </c>
      <c r="GR8" s="49">
        <f t="shared" si="12"/>
        <v>189.30000000000044</v>
      </c>
      <c r="GS8" s="49">
        <f t="shared" si="12"/>
        <v>190.20000000000044</v>
      </c>
      <c r="GT8" s="49">
        <f t="shared" si="12"/>
        <v>191.10000000000045</v>
      </c>
      <c r="GU8" s="49">
        <f t="shared" si="12"/>
        <v>192.00000000000045</v>
      </c>
      <c r="GV8" s="49">
        <f t="shared" si="12"/>
        <v>192.90000000000046</v>
      </c>
      <c r="GW8" s="49">
        <f t="shared" si="13"/>
        <v>193.80000000000047</v>
      </c>
      <c r="GX8" s="49">
        <f t="shared" si="13"/>
        <v>194.70000000000047</v>
      </c>
      <c r="GY8" s="49">
        <f t="shared" si="13"/>
        <v>195.60000000000048</v>
      </c>
      <c r="GZ8" s="49">
        <f t="shared" si="13"/>
        <v>196.50000000000048</v>
      </c>
      <c r="HA8" s="49">
        <f t="shared" si="13"/>
        <v>197.40000000000049</v>
      </c>
      <c r="HB8" s="49">
        <f t="shared" si="13"/>
        <v>198.30000000000049</v>
      </c>
      <c r="HC8" s="49">
        <f t="shared" si="13"/>
        <v>199.2000000000005</v>
      </c>
      <c r="HD8" s="49">
        <f t="shared" si="13"/>
        <v>200.10000000000051</v>
      </c>
      <c r="HE8" s="49">
        <f t="shared" si="13"/>
        <v>201.00000000000051</v>
      </c>
      <c r="HF8" s="49">
        <f t="shared" si="13"/>
        <v>201.90000000000052</v>
      </c>
      <c r="HG8" s="49">
        <f t="shared" si="13"/>
        <v>202.80000000000052</v>
      </c>
      <c r="HH8" s="49">
        <f t="shared" si="13"/>
        <v>203.70000000000053</v>
      </c>
      <c r="HI8" s="49">
        <f t="shared" si="13"/>
        <v>204.60000000000053</v>
      </c>
      <c r="HJ8" s="49">
        <f t="shared" si="13"/>
        <v>205.50000000000054</v>
      </c>
      <c r="HK8" s="49">
        <f t="shared" si="13"/>
        <v>206.40000000000055</v>
      </c>
      <c r="HL8" s="49">
        <f t="shared" si="13"/>
        <v>207.30000000000055</v>
      </c>
      <c r="HM8" s="49">
        <f t="shared" si="14"/>
        <v>208.20000000000056</v>
      </c>
      <c r="HN8" s="49">
        <f t="shared" si="14"/>
        <v>209.10000000000056</v>
      </c>
      <c r="HO8" s="49">
        <f t="shared" si="14"/>
        <v>210.00000000000057</v>
      </c>
      <c r="HP8" s="169">
        <f t="shared" si="15"/>
        <v>2.3393151344772655E-4</v>
      </c>
      <c r="HQ8" s="169">
        <f t="shared" si="15"/>
        <v>2.5067576706163476E-4</v>
      </c>
      <c r="HR8" s="169">
        <f t="shared" si="15"/>
        <v>2.684506998408689E-4</v>
      </c>
      <c r="HS8" s="169">
        <f t="shared" si="15"/>
        <v>2.8730639602812726E-4</v>
      </c>
      <c r="HT8" s="169">
        <f t="shared" si="15"/>
        <v>3.0729437756365396E-4</v>
      </c>
      <c r="HU8" s="169">
        <f t="shared" si="15"/>
        <v>3.2846757183201868E-4</v>
      </c>
      <c r="HV8" s="169">
        <f t="shared" si="15"/>
        <v>3.5088027261370193E-4</v>
      </c>
      <c r="HW8" s="169">
        <f t="shared" si="15"/>
        <v>3.7458809392025631E-4</v>
      </c>
      <c r="HX8" s="169">
        <f t="shared" si="15"/>
        <v>3.9964791640177016E-4</v>
      </c>
      <c r="HY8" s="169">
        <f t="shared" si="15"/>
        <v>4.2611782602757262E-4</v>
      </c>
      <c r="HZ8" s="169">
        <f t="shared" si="15"/>
        <v>4.540570447557526E-4</v>
      </c>
      <c r="IA8" s="169">
        <f t="shared" si="15"/>
        <v>4.8352585292412461E-4</v>
      </c>
      <c r="IB8" s="169">
        <f t="shared" si="15"/>
        <v>5.1458550311486251E-4</v>
      </c>
      <c r="IC8" s="169">
        <f t="shared" si="15"/>
        <v>5.4729812526720534E-4</v>
      </c>
      <c r="ID8" s="169">
        <f t="shared" si="15"/>
        <v>5.8172662283738775E-4</v>
      </c>
      <c r="IE8" s="169">
        <f t="shared" si="15"/>
        <v>6.1793455983241458E-4</v>
      </c>
      <c r="IF8" s="169">
        <f t="shared" si="16"/>
        <v>6.5598603857434901E-4</v>
      </c>
      <c r="IG8" s="169">
        <f t="shared" si="16"/>
        <v>6.959455680845242E-4</v>
      </c>
      <c r="IH8" s="169">
        <f t="shared" si="16"/>
        <v>7.3787792301244573E-4</v>
      </c>
      <c r="II8" s="169">
        <f t="shared" si="16"/>
        <v>7.8184799307210156E-4</v>
      </c>
      <c r="IJ8" s="169">
        <f t="shared" si="16"/>
        <v>8.2792062298885354E-4</v>
      </c>
      <c r="IK8" s="169">
        <f t="shared" si="16"/>
        <v>8.7616044300303591E-4</v>
      </c>
      <c r="IL8" s="169">
        <f t="shared" si="16"/>
        <v>9.2663169002160314E-4</v>
      </c>
      <c r="IM8" s="169">
        <f t="shared" si="16"/>
        <v>9.7939801955672584E-4</v>
      </c>
      <c r="IN8" s="169">
        <f t="shared" si="16"/>
        <v>1.034522308639766E-3</v>
      </c>
      <c r="IO8" s="169">
        <f t="shared" si="16"/>
        <v>1.0920664499505749E-3</v>
      </c>
      <c r="IP8" s="169">
        <f t="shared" si="16"/>
        <v>1.1520911374552913E-3</v>
      </c>
      <c r="IQ8" s="169">
        <f t="shared" si="16"/>
        <v>1.2146556439005596E-3</v>
      </c>
      <c r="IR8" s="169">
        <f t="shared" si="16"/>
        <v>1.2798175905681518E-3</v>
      </c>
      <c r="IS8" s="169">
        <f t="shared" si="16"/>
        <v>1.3476327097510607E-3</v>
      </c>
      <c r="IT8" s="169">
        <f t="shared" si="16"/>
        <v>1.4181546004699615E-3</v>
      </c>
      <c r="IU8" s="169">
        <f t="shared" si="16"/>
        <v>1.491434478007344E-3</v>
      </c>
      <c r="IV8" s="169">
        <f t="shared" si="17"/>
        <v>1.567520917895052E-3</v>
      </c>
      <c r="IW8" s="169">
        <f t="shared" si="17"/>
        <v>1.6464595950493872E-3</v>
      </c>
      <c r="IX8" s="169">
        <f t="shared" si="17"/>
        <v>1.7282930188056887E-3</v>
      </c>
      <c r="IY8" s="169">
        <f t="shared" si="17"/>
        <v>1.8130602646613614E-3</v>
      </c>
      <c r="IZ8" s="169">
        <f t="shared" si="17"/>
        <v>1.9007967035920129E-3</v>
      </c>
      <c r="JA8" s="169">
        <f t="shared" si="17"/>
        <v>1.9915337298594951E-3</v>
      </c>
      <c r="JB8" s="169">
        <f t="shared" si="17"/>
        <v>2.0852984882827239E-3</v>
      </c>
      <c r="JC8" s="169">
        <f t="shared" si="17"/>
        <v>2.1821136019918841E-3</v>
      </c>
      <c r="JD8" s="169">
        <f t="shared" si="17"/>
        <v>2.2819969017334571E-3</v>
      </c>
      <c r="JE8" s="169">
        <f t="shared" si="17"/>
        <v>2.3849611578371714E-3</v>
      </c>
      <c r="JF8" s="169">
        <f t="shared" si="17"/>
        <v>2.4910138159960071E-3</v>
      </c>
      <c r="JG8" s="169">
        <f t="shared" si="17"/>
        <v>2.600156738046369E-3</v>
      </c>
      <c r="JH8" s="169">
        <f t="shared" si="17"/>
        <v>2.7123859489671318E-3</v>
      </c>
      <c r="JI8" s="169">
        <f t="shared" si="17"/>
        <v>2.8276913913430376E-3</v>
      </c>
      <c r="JJ8" s="169">
        <f t="shared" si="17"/>
        <v>2.9460566885595395E-3</v>
      </c>
      <c r="JK8" s="169">
        <f t="shared" si="17"/>
        <v>3.0674589180122547E-3</v>
      </c>
      <c r="JL8" s="169">
        <f t="shared" si="18"/>
        <v>3.1918683956244699E-3</v>
      </c>
      <c r="JM8" s="169">
        <f t="shared" si="18"/>
        <v>3.3192484729701634E-3</v>
      </c>
      <c r="JN8" s="169">
        <f t="shared" si="18"/>
        <v>3.4495553482976659E-3</v>
      </c>
      <c r="JO8" s="169">
        <f t="shared" si="18"/>
        <v>3.5827378927400185E-3</v>
      </c>
      <c r="JP8" s="169">
        <f t="shared" si="18"/>
        <v>3.7187374929820499E-3</v>
      </c>
      <c r="JQ8" s="169">
        <f t="shared" si="18"/>
        <v>3.8574879116311457E-3</v>
      </c>
      <c r="JR8" s="169">
        <f t="shared" si="18"/>
        <v>3.9989151665082798E-3</v>
      </c>
      <c r="JS8" s="169">
        <f t="shared" si="18"/>
        <v>4.1429374300381745E-3</v>
      </c>
      <c r="JT8" s="169">
        <f t="shared" si="18"/>
        <v>4.2894649498722796E-3</v>
      </c>
      <c r="JU8" s="169">
        <f t="shared" si="18"/>
        <v>4.4383999918257032E-3</v>
      </c>
      <c r="JV8" s="169">
        <f t="shared" si="18"/>
        <v>4.5896368061490948E-3</v>
      </c>
      <c r="JW8" s="169">
        <f t="shared" si="18"/>
        <v>4.7430616180891873E-3</v>
      </c>
      <c r="JX8" s="169">
        <f t="shared" si="18"/>
        <v>4.8985526436170334E-3</v>
      </c>
      <c r="JY8" s="169">
        <f t="shared" si="18"/>
        <v>5.0559801311212968E-3</v>
      </c>
      <c r="JZ8" s="169">
        <f t="shared" si="18"/>
        <v>5.2152064297754652E-3</v>
      </c>
      <c r="KA8" s="169">
        <f t="shared" si="18"/>
        <v>5.3760860851927682E-3</v>
      </c>
      <c r="KB8" s="169">
        <f t="shared" si="19"/>
        <v>5.5384659628813001E-3</v>
      </c>
      <c r="KC8" s="169">
        <f t="shared" si="19"/>
        <v>5.7021853999046591E-3</v>
      </c>
      <c r="KD8" s="169">
        <f t="shared" si="19"/>
        <v>5.8670763850409051E-3</v>
      </c>
      <c r="KE8" s="169">
        <f t="shared" si="19"/>
        <v>6.0329637676149843E-3</v>
      </c>
      <c r="KF8" s="169">
        <f t="shared" si="19"/>
        <v>6.1996654950579018E-3</v>
      </c>
      <c r="KG8" s="169">
        <f t="shared" si="19"/>
        <v>6.3669928791200026E-3</v>
      </c>
      <c r="KH8" s="169">
        <f t="shared" si="19"/>
        <v>6.5347508905366251E-3</v>
      </c>
      <c r="KI8" s="169">
        <f t="shared" si="19"/>
        <v>6.7027384818126425E-3</v>
      </c>
      <c r="KJ8" s="169">
        <f t="shared" si="19"/>
        <v>6.8707489376586967E-3</v>
      </c>
      <c r="KK8" s="169">
        <f t="shared" si="19"/>
        <v>7.0385702524770003E-3</v>
      </c>
      <c r="KL8" s="169">
        <f t="shared" si="19"/>
        <v>7.2059855341591334E-3</v>
      </c>
      <c r="KM8" s="169">
        <f t="shared" si="19"/>
        <v>7.3727734333230554E-3</v>
      </c>
      <c r="KN8" s="169">
        <f t="shared" si="19"/>
        <v>7.5387085969824026E-3</v>
      </c>
      <c r="KO8" s="169">
        <f t="shared" si="19"/>
        <v>7.7035621455087723E-3</v>
      </c>
      <c r="KP8" s="169">
        <f t="shared" si="19"/>
        <v>7.8671021716179446E-3</v>
      </c>
      <c r="KQ8" s="169">
        <f t="shared" si="19"/>
        <v>8.0290942599847114E-3</v>
      </c>
      <c r="KR8" s="169">
        <f t="shared" si="20"/>
        <v>8.1893020259687904E-3</v>
      </c>
      <c r="KS8" s="169">
        <f t="shared" si="20"/>
        <v>8.3474876718172032E-3</v>
      </c>
      <c r="KT8" s="169">
        <f t="shared" si="20"/>
        <v>8.5034125585971825E-3</v>
      </c>
      <c r="KU8" s="169">
        <f t="shared" si="20"/>
        <v>8.6568377920087283E-3</v>
      </c>
      <c r="KV8" s="169">
        <f t="shared" si="20"/>
        <v>8.8075248201284189E-3</v>
      </c>
      <c r="KW8" s="169">
        <f t="shared" si="20"/>
        <v>8.9552360410463973E-3</v>
      </c>
      <c r="KX8" s="169">
        <f t="shared" si="20"/>
        <v>9.0997354182774104E-3</v>
      </c>
      <c r="KY8" s="169">
        <f t="shared" si="20"/>
        <v>9.2407891017549284E-3</v>
      </c>
      <c r="KZ8" s="169">
        <f t="shared" si="20"/>
        <v>9.3781660521553584E-3</v>
      </c>
      <c r="LA8" s="169">
        <f t="shared" si="20"/>
        <v>9.5116386662475929E-3</v>
      </c>
      <c r="LB8" s="169">
        <f t="shared" si="20"/>
        <v>9.6409834009222352E-3</v>
      </c>
      <c r="LC8" s="169">
        <f t="shared" si="20"/>
        <v>9.7659813935249903E-3</v>
      </c>
      <c r="LD8" s="169">
        <f t="shared" si="20"/>
        <v>9.8864190761004632E-3</v>
      </c>
      <c r="LE8" s="169">
        <f t="shared" si="20"/>
        <v>1.0002088781146128E-2</v>
      </c>
      <c r="LF8" s="169">
        <f t="shared" si="20"/>
        <v>1.0112789336481711E-2</v>
      </c>
      <c r="LG8" s="169">
        <f t="shared" si="20"/>
        <v>1.0218326646856806E-2</v>
      </c>
      <c r="LH8" s="169">
        <f t="shared" si="21"/>
        <v>1.0318514259949379E-2</v>
      </c>
      <c r="LI8" s="169">
        <f t="shared" si="21"/>
        <v>1.0413173914449651E-2</v>
      </c>
      <c r="LJ8" s="169">
        <f t="shared" si="21"/>
        <v>1.0502136067977858E-2</v>
      </c>
      <c r="LK8" s="169">
        <f t="shared" si="21"/>
        <v>1.0585240402650192E-2</v>
      </c>
      <c r="LL8" s="169">
        <f t="shared" si="21"/>
        <v>1.0662336306184675E-2</v>
      </c>
      <c r="LM8" s="169">
        <f t="shared" si="21"/>
        <v>1.0733283326527458E-2</v>
      </c>
      <c r="LN8" s="169">
        <f t="shared" si="21"/>
        <v>1.0797951598079614E-2</v>
      </c>
      <c r="LO8" s="169">
        <f t="shared" si="21"/>
        <v>1.0856222237714637E-2</v>
      </c>
      <c r="LP8" s="169">
        <f t="shared" si="21"/>
        <v>1.090798770889663E-2</v>
      </c>
      <c r="LQ8" s="169">
        <f t="shared" si="21"/>
        <v>1.0953152152338497E-2</v>
      </c>
      <c r="LR8" s="169">
        <f t="shared" si="21"/>
        <v>1.0991631681777077E-2</v>
      </c>
      <c r="LS8" s="169">
        <f t="shared" si="21"/>
        <v>1.1023354643588005E-2</v>
      </c>
      <c r="LT8" s="169">
        <f t="shared" si="21"/>
        <v>1.1048261839115593E-2</v>
      </c>
      <c r="LU8" s="169">
        <f t="shared" si="21"/>
        <v>1.106630670875226E-2</v>
      </c>
      <c r="LV8" s="169">
        <f t="shared" si="21"/>
        <v>1.1077455476966251E-2</v>
      </c>
      <c r="LW8" s="169">
        <f t="shared" si="21"/>
        <v>1.1081687257645374E-2</v>
      </c>
      <c r="LX8" s="169">
        <f t="shared" si="22"/>
        <v>1.107899411929685E-2</v>
      </c>
      <c r="LY8" s="169">
        <f t="shared" si="22"/>
        <v>1.1069381109818404E-2</v>
      </c>
      <c r="LZ8" s="169">
        <f t="shared" si="22"/>
        <v>1.1052866240732278E-2</v>
      </c>
      <c r="MA8" s="169">
        <f t="shared" si="22"/>
        <v>1.1029480430951151E-2</v>
      </c>
      <c r="MB8" s="169">
        <f t="shared" si="22"/>
        <v>1.0999267410321634E-2</v>
      </c>
      <c r="MC8" s="169">
        <f t="shared" si="22"/>
        <v>1.0962283583366594E-2</v>
      </c>
      <c r="MD8" s="169">
        <f t="shared" si="22"/>
        <v>1.0918597853820537E-2</v>
      </c>
      <c r="ME8" s="169">
        <f t="shared" si="22"/>
        <v>1.0868291410722075E-2</v>
      </c>
      <c r="MF8" s="169">
        <f t="shared" si="22"/>
        <v>1.0811457476992947E-2</v>
      </c>
      <c r="MG8" s="169">
        <f t="shared" si="22"/>
        <v>1.0748201021593384E-2</v>
      </c>
      <c r="MH8" s="169">
        <f t="shared" si="22"/>
        <v>1.0678638436497752E-2</v>
      </c>
      <c r="MI8" s="169">
        <f t="shared" si="22"/>
        <v>1.0602897179881741E-2</v>
      </c>
      <c r="MJ8" s="169">
        <f t="shared" si="22"/>
        <v>1.0521115387051985E-2</v>
      </c>
      <c r="MK8" s="169">
        <f t="shared" si="22"/>
        <v>1.0433441450780101E-2</v>
      </c>
      <c r="ML8" s="169">
        <f t="shared" si="22"/>
        <v>1.034003357282519E-2</v>
      </c>
      <c r="MM8" s="169">
        <f t="shared" si="22"/>
        <v>1.0241059288541127E-2</v>
      </c>
      <c r="MN8" s="169">
        <f t="shared" si="23"/>
        <v>1.0136694966566946E-2</v>
      </c>
      <c r="MO8" s="169">
        <f t="shared" si="23"/>
        <v>1.0027125285689813E-2</v>
      </c>
      <c r="MP8" s="169">
        <f t="shared" si="23"/>
        <v>9.9125426910500573E-3</v>
      </c>
      <c r="MQ8" s="169">
        <f t="shared" si="23"/>
        <v>9.7931468319261694E-3</v>
      </c>
      <c r="MR8" s="169">
        <f t="shared" si="23"/>
        <v>9.6691439833943051E-3</v>
      </c>
      <c r="MS8" s="169">
        <f t="shared" si="23"/>
        <v>9.5407464542013876E-3</v>
      </c>
      <c r="MT8" s="169">
        <f t="shared" si="23"/>
        <v>9.4081719832233984E-3</v>
      </c>
      <c r="MU8" s="169">
        <f t="shared" si="23"/>
        <v>9.2716431269008019E-3</v>
      </c>
      <c r="MV8" s="169">
        <f t="shared" si="23"/>
        <v>9.1313866400510937E-3</v>
      </c>
      <c r="MW8" s="169">
        <f t="shared" si="23"/>
        <v>8.9876328524547827E-3</v>
      </c>
      <c r="MX8" s="169">
        <f t="shared" si="23"/>
        <v>8.8406150435952815E-3</v>
      </c>
      <c r="MY8" s="169">
        <f t="shared" si="23"/>
        <v>8.6905688179060771E-3</v>
      </c>
      <c r="MZ8" s="169">
        <f t="shared" si="23"/>
        <v>8.537731482839872E-3</v>
      </c>
      <c r="NA8" s="169">
        <f t="shared" si="23"/>
        <v>8.3823414320252018E-3</v>
      </c>
      <c r="NB8" s="169">
        <f t="shared" si="23"/>
        <v>8.22463753571606E-3</v>
      </c>
      <c r="NC8" s="169">
        <f t="shared" si="23"/>
        <v>8.0648585406704783E-3</v>
      </c>
      <c r="ND8" s="169">
        <f t="shared" si="24"/>
        <v>7.903242481514916E-3</v>
      </c>
      <c r="NE8" s="169">
        <f t="shared" si="24"/>
        <v>7.7400261055634882E-3</v>
      </c>
      <c r="NF8" s="169">
        <f t="shared" si="24"/>
        <v>7.5754443129652221E-3</v>
      </c>
      <c r="NG8" s="169">
        <f t="shared" si="24"/>
        <v>7.4097296139492026E-3</v>
      </c>
      <c r="NH8" s="169">
        <f t="shared" si="24"/>
        <v>7.2431116048274945E-3</v>
      </c>
      <c r="NI8" s="169">
        <f t="shared" si="24"/>
        <v>7.0758164642998238E-3</v>
      </c>
      <c r="NJ8" s="169">
        <f t="shared" si="24"/>
        <v>6.9080664714829092E-3</v>
      </c>
      <c r="NK8" s="169">
        <f t="shared" si="24"/>
        <v>6.7400795469618755E-3</v>
      </c>
      <c r="NL8" s="169">
        <f t="shared" si="24"/>
        <v>6.5720688180321242E-3</v>
      </c>
      <c r="NM8" s="169">
        <f t="shared" si="24"/>
        <v>6.4042422091682202E-3</v>
      </c>
      <c r="NN8" s="169">
        <f t="shared" si="24"/>
        <v>6.2368020586224537E-3</v>
      </c>
      <c r="NO8" s="169">
        <f t="shared" si="24"/>
        <v>6.0699447619208084E-3</v>
      </c>
      <c r="NP8" s="169">
        <f t="shared" si="24"/>
        <v>5.9038604428884676E-3</v>
      </c>
      <c r="NQ8" s="169">
        <f t="shared" si="24"/>
        <v>5.7387326527020355E-3</v>
      </c>
      <c r="NR8" s="169">
        <f t="shared" si="24"/>
        <v>5.5747380973314572E-3</v>
      </c>
      <c r="NS8" s="169">
        <f t="shared" si="24"/>
        <v>5.4120463936025032E-3</v>
      </c>
      <c r="NT8" s="169">
        <f t="shared" si="25"/>
        <v>5.2508198539808352E-3</v>
      </c>
      <c r="NU8" s="169">
        <f t="shared" si="25"/>
        <v>5.0912133000520932E-3</v>
      </c>
      <c r="NV8" s="169">
        <f t="shared" si="25"/>
        <v>4.9333739045495243E-3</v>
      </c>
      <c r="NW8" s="169">
        <f t="shared" si="25"/>
        <v>4.7774410616621124E-3</v>
      </c>
      <c r="NX8" s="169">
        <f t="shared" si="25"/>
        <v>4.6235462852424521E-3</v>
      </c>
      <c r="NY8" s="169">
        <f t="shared" si="25"/>
        <v>4.4718131344251635E-3</v>
      </c>
      <c r="NZ8" s="169">
        <f t="shared" si="25"/>
        <v>4.3223571660640789E-3</v>
      </c>
      <c r="OA8" s="169">
        <f t="shared" si="25"/>
        <v>4.1752859132998914E-3</v>
      </c>
      <c r="OB8" s="169">
        <f t="shared" si="25"/>
        <v>4.0306988894799976E-3</v>
      </c>
      <c r="OC8" s="169">
        <f t="shared" si="25"/>
        <v>3.8886876165690203E-3</v>
      </c>
      <c r="OD8" s="169">
        <f t="shared" si="25"/>
        <v>3.7493356771123314E-3</v>
      </c>
      <c r="OE8" s="169">
        <f t="shared" si="25"/>
        <v>3.6127187887458369E-3</v>
      </c>
      <c r="OF8" s="169">
        <f t="shared" si="25"/>
        <v>3.4789049001836521E-3</v>
      </c>
      <c r="OG8" s="169">
        <f t="shared" si="25"/>
        <v>3.347954307561006E-3</v>
      </c>
      <c r="OH8" s="169">
        <f t="shared" si="25"/>
        <v>3.2199197899628858E-3</v>
      </c>
      <c r="OI8" s="169">
        <f t="shared" si="25"/>
        <v>3.0948467629296154E-3</v>
      </c>
      <c r="OJ8" s="169">
        <f t="shared" si="26"/>
        <v>2.9727734486985117E-3</v>
      </c>
      <c r="OK8" s="169">
        <f t="shared" si="26"/>
        <v>2.8537310619160777E-3</v>
      </c>
      <c r="OL8" s="169">
        <f t="shared" si="26"/>
        <v>2.7377440095376648E-3</v>
      </c>
      <c r="OM8" s="169">
        <f t="shared" si="26"/>
        <v>2.624830103620893E-3</v>
      </c>
      <c r="ON8" s="169">
        <f t="shared" si="26"/>
        <v>2.5150007857153108E-3</v>
      </c>
      <c r="OO8" s="169">
        <f t="shared" si="26"/>
        <v>2.4082613615534292E-3</v>
      </c>
      <c r="OP8" s="169">
        <f t="shared" si="26"/>
        <v>2.3046112447571662E-3</v>
      </c>
      <c r="OQ8" s="169">
        <f t="shared" si="26"/>
        <v>2.2040442082885241E-3</v>
      </c>
      <c r="OR8" s="169">
        <f t="shared" si="26"/>
        <v>2.1065486423937959E-3</v>
      </c>
      <c r="OS8" s="169">
        <f t="shared" si="26"/>
        <v>2.0121078178161793E-3</v>
      </c>
      <c r="OT8" s="169">
        <f t="shared" si="26"/>
        <v>1.9207001530822964E-3</v>
      </c>
      <c r="OU8" s="169">
        <f t="shared" si="26"/>
        <v>1.8322994847031178E-3</v>
      </c>
      <c r="OV8" s="169">
        <f t="shared" si="26"/>
        <v>1.7468753391689713E-3</v>
      </c>
      <c r="OW8" s="169">
        <f t="shared" si="26"/>
        <v>1.6643932056611935E-3</v>
      </c>
      <c r="OX8" s="169">
        <f t="shared" si="26"/>
        <v>1.5848148084491676E-3</v>
      </c>
      <c r="OY8" s="169">
        <f t="shared" si="26"/>
        <v>1.508098377990592E-3</v>
      </c>
      <c r="OZ8" s="169">
        <f t="shared" si="27"/>
        <v>1.4341989198044176E-3</v>
      </c>
      <c r="PA8" s="169">
        <f t="shared" si="27"/>
        <v>1.3630684802396124E-3</v>
      </c>
      <c r="PB8" s="169">
        <f t="shared" si="27"/>
        <v>1.2946564083182953E-3</v>
      </c>
      <c r="PC8" s="169">
        <f t="shared" si="27"/>
        <v>1.2289096128885503E-3</v>
      </c>
      <c r="PD8" s="169">
        <f t="shared" si="27"/>
        <v>1.1657728143798728E-3</v>
      </c>
      <c r="PE8" s="169">
        <f t="shared" si="27"/>
        <v>1.1051887905124955E-3</v>
      </c>
      <c r="PF8" s="169">
        <f t="shared" si="27"/>
        <v>1.0470986153703424E-3</v>
      </c>
      <c r="PG8" s="169">
        <f t="shared" si="27"/>
        <v>9.9144189130572109E-4</v>
      </c>
      <c r="PH8" s="169">
        <f t="shared" si="27"/>
        <v>9.3815697320192974E-4</v>
      </c>
    </row>
    <row r="9" spans="1:425" x14ac:dyDescent="0.75">
      <c r="A9" s="4">
        <v>6</v>
      </c>
      <c r="B9" s="95">
        <v>60</v>
      </c>
      <c r="C9" s="95">
        <v>120</v>
      </c>
      <c r="D9" s="95">
        <v>240</v>
      </c>
      <c r="E9" s="124">
        <f t="shared" si="28"/>
        <v>1</v>
      </c>
      <c r="F9" s="124">
        <f t="shared" si="29"/>
        <v>0.5</v>
      </c>
      <c r="G9" s="73">
        <f t="shared" si="30"/>
        <v>130</v>
      </c>
      <c r="H9" s="23" t="s">
        <v>4</v>
      </c>
      <c r="I9" s="57"/>
      <c r="J9" s="280"/>
      <c r="K9" s="74">
        <f>IF(AND(B9&gt;0,C9&gt;0,D9&gt;0),IF(ISBLANK(J9),IF(ISBLANK(H9),"",(D9-B9)*VLOOKUP(H9,VLookups!$A$4:$B$13,2,FALSE)),J9),"")</f>
        <v>42.213741838410861</v>
      </c>
      <c r="L9" s="75">
        <f t="shared" si="0"/>
        <v>1781.9999999999995</v>
      </c>
      <c r="M9" s="95">
        <v>150</v>
      </c>
      <c r="N9" s="270">
        <f>IF(AND(M9&gt;0,C9&gt;0,NOT(K9="")),ABS(VLOOKUP($M$1,VLookups!$A$43:$B$44,2,FALSE)-_xlfn.NORM.DIST(M9,G9,K9,TRUE)),"")</f>
        <v>0.68217137619823431</v>
      </c>
      <c r="O9" s="94">
        <f>IF(AND($B9&gt;0,$C9&gt;0,$D9&gt;0,NOT(ISBLANK($H9))),_xlfn.NORM.INV(ABS(VLOOKUP($M$1,VLookups!$A$43:$B$44,2,FALSE)-O$3),$G9,$K9),"")</f>
        <v>75.900913059488957</v>
      </c>
      <c r="P9" s="93">
        <f>IF(AND($B9&gt;0,$C9&gt;0,$D9&gt;0,NOT(ISBLANK($H9))),_xlfn.NORM.INV(ABS(VLOOKUP($M$1,VLookups!$A$43:$B$44,2,FALSE)-P$3),$G9,$K9),"")</f>
        <v>184.09908694051103</v>
      </c>
      <c r="Q9" s="94">
        <f>IF(AND($B9&gt;0,$C9&gt;0,$D9&gt;0,NOT(ISBLANK($H9))),_xlfn.NORM.INV(ABS(VLOOKUP($M$1,VLookups!$A$43:$B$44,2,FALSE)-Q$3),$G9,$K9),"")</f>
        <v>173.75173153679998</v>
      </c>
      <c r="R9" s="93">
        <f>IF(AND($B9&gt;0,$C9&gt;0,$D9&gt;0,NOT(ISBLANK($H9))),_xlfn.NORM.INV(ABS(VLOOKUP($M$1,VLookups!$A$43:$B$44,2,FALSE)-R$3),$G9,$K9),"")</f>
        <v>165.52798147977191</v>
      </c>
      <c r="S9" s="94">
        <f>IF(AND($B9&gt;0,$C9&gt;0,$D9&gt;0,NOT(ISBLANK($H9))),_xlfn.NORM.INV(ABS(VLOOKUP($M$1,VLookups!$A$43:$B$44,2,FALSE)-S$3),$G9,$K9),"")</f>
        <v>158.47273618743162</v>
      </c>
      <c r="T9" s="93">
        <f>IF(AND($B9&gt;0,$C9&gt;0,$D9&gt;0,NOT(ISBLANK($H9))),_xlfn.NORM.INV(ABS(VLOOKUP($M$1,VLookups!$A$43:$B$44,2,FALSE)-T$3),$G9,$K9),"")</f>
        <v>152.13690786338753</v>
      </c>
      <c r="U9" s="5"/>
      <c r="V9" s="168">
        <f t="shared" si="31"/>
        <v>0.9</v>
      </c>
      <c r="W9" s="49">
        <f t="shared" si="32"/>
        <v>29.999999999999702</v>
      </c>
      <c r="X9" s="49">
        <f t="shared" si="32"/>
        <v>30.8999999999997</v>
      </c>
      <c r="Y9" s="49">
        <f t="shared" si="32"/>
        <v>31.799999999999699</v>
      </c>
      <c r="Z9" s="49">
        <f t="shared" si="32"/>
        <v>32.699999999999697</v>
      </c>
      <c r="AA9" s="49">
        <f t="shared" si="32"/>
        <v>33.599999999999696</v>
      </c>
      <c r="AB9" s="49">
        <f t="shared" si="32"/>
        <v>34.499999999999694</v>
      </c>
      <c r="AC9" s="49">
        <f t="shared" si="32"/>
        <v>35.399999999999693</v>
      </c>
      <c r="AD9" s="49">
        <f t="shared" si="32"/>
        <v>36.299999999999692</v>
      </c>
      <c r="AE9" s="49">
        <f t="shared" si="32"/>
        <v>37.19999999999969</v>
      </c>
      <c r="AF9" s="49">
        <f t="shared" si="32"/>
        <v>38.099999999999689</v>
      </c>
      <c r="AG9" s="49">
        <f t="shared" si="32"/>
        <v>38.999999999999687</v>
      </c>
      <c r="AH9" s="49">
        <f t="shared" si="32"/>
        <v>39.899999999999686</v>
      </c>
      <c r="AI9" s="49">
        <f t="shared" si="32"/>
        <v>40.799999999999685</v>
      </c>
      <c r="AJ9" s="49">
        <f t="shared" si="32"/>
        <v>41.699999999999683</v>
      </c>
      <c r="AK9" s="49">
        <f t="shared" si="32"/>
        <v>42.599999999999682</v>
      </c>
      <c r="AL9" s="49">
        <f t="shared" si="32"/>
        <v>43.49999999999968</v>
      </c>
      <c r="AM9" s="49">
        <f t="shared" si="1"/>
        <v>44.399999999999679</v>
      </c>
      <c r="AN9" s="49">
        <f t="shared" si="2"/>
        <v>45.299999999999677</v>
      </c>
      <c r="AO9" s="49">
        <f t="shared" si="2"/>
        <v>46.199999999999676</v>
      </c>
      <c r="AP9" s="49">
        <f t="shared" si="2"/>
        <v>47.099999999999675</v>
      </c>
      <c r="AQ9" s="49">
        <f t="shared" si="2"/>
        <v>47.999999999999673</v>
      </c>
      <c r="AR9" s="49">
        <f t="shared" si="2"/>
        <v>48.899999999999672</v>
      </c>
      <c r="AS9" s="49">
        <f t="shared" si="2"/>
        <v>49.79999999999967</v>
      </c>
      <c r="AT9" s="49">
        <f t="shared" si="2"/>
        <v>50.699999999999669</v>
      </c>
      <c r="AU9" s="49">
        <f t="shared" si="2"/>
        <v>51.599999999999667</v>
      </c>
      <c r="AV9" s="49">
        <f t="shared" si="2"/>
        <v>52.499999999999666</v>
      </c>
      <c r="AW9" s="49">
        <f t="shared" si="2"/>
        <v>53.399999999999665</v>
      </c>
      <c r="AX9" s="49">
        <f t="shared" si="2"/>
        <v>54.299999999999663</v>
      </c>
      <c r="AY9" s="49">
        <f t="shared" si="2"/>
        <v>55.199999999999662</v>
      </c>
      <c r="AZ9" s="49">
        <f t="shared" si="2"/>
        <v>56.09999999999966</v>
      </c>
      <c r="BA9" s="49">
        <f t="shared" si="2"/>
        <v>56.999999999999659</v>
      </c>
      <c r="BB9" s="49">
        <f t="shared" si="2"/>
        <v>57.899999999999658</v>
      </c>
      <c r="BC9" s="49">
        <f t="shared" si="2"/>
        <v>58.799999999999656</v>
      </c>
      <c r="BD9" s="49">
        <f t="shared" si="3"/>
        <v>59.699999999999655</v>
      </c>
      <c r="BE9" s="49">
        <f t="shared" si="3"/>
        <v>60.599999999999653</v>
      </c>
      <c r="BF9" s="49">
        <f t="shared" si="3"/>
        <v>61.499999999999652</v>
      </c>
      <c r="BG9" s="49">
        <f t="shared" si="3"/>
        <v>62.39999999999965</v>
      </c>
      <c r="BH9" s="49">
        <f t="shared" si="3"/>
        <v>63.299999999999649</v>
      </c>
      <c r="BI9" s="49">
        <f t="shared" si="3"/>
        <v>64.199999999999648</v>
      </c>
      <c r="BJ9" s="49">
        <f t="shared" si="3"/>
        <v>65.099999999999653</v>
      </c>
      <c r="BK9" s="49">
        <f t="shared" si="3"/>
        <v>65.999999999999659</v>
      </c>
      <c r="BL9" s="49">
        <f t="shared" si="3"/>
        <v>66.899999999999665</v>
      </c>
      <c r="BM9" s="49">
        <f t="shared" si="3"/>
        <v>67.79999999999967</v>
      </c>
      <c r="BN9" s="49">
        <f t="shared" si="3"/>
        <v>68.699999999999676</v>
      </c>
      <c r="BO9" s="49">
        <f t="shared" si="3"/>
        <v>69.599999999999682</v>
      </c>
      <c r="BP9" s="49">
        <f t="shared" si="3"/>
        <v>70.499999999999687</v>
      </c>
      <c r="BQ9" s="49">
        <f t="shared" si="3"/>
        <v>71.399999999999693</v>
      </c>
      <c r="BR9" s="49">
        <f t="shared" si="3"/>
        <v>72.299999999999699</v>
      </c>
      <c r="BS9" s="49">
        <f t="shared" si="3"/>
        <v>73.199999999999704</v>
      </c>
      <c r="BT9" s="49">
        <f t="shared" si="4"/>
        <v>74.09999999999971</v>
      </c>
      <c r="BU9" s="49">
        <f t="shared" si="4"/>
        <v>74.999999999999716</v>
      </c>
      <c r="BV9" s="49">
        <f t="shared" si="4"/>
        <v>75.899999999999721</v>
      </c>
      <c r="BW9" s="49">
        <f t="shared" si="4"/>
        <v>76.799999999999727</v>
      </c>
      <c r="BX9" s="49">
        <f t="shared" si="4"/>
        <v>77.699999999999733</v>
      </c>
      <c r="BY9" s="49">
        <f t="shared" si="4"/>
        <v>78.599999999999739</v>
      </c>
      <c r="BZ9" s="49">
        <f t="shared" si="4"/>
        <v>79.499999999999744</v>
      </c>
      <c r="CA9" s="49">
        <f t="shared" si="4"/>
        <v>80.39999999999975</v>
      </c>
      <c r="CB9" s="49">
        <f t="shared" si="4"/>
        <v>81.299999999999756</v>
      </c>
      <c r="CC9" s="49">
        <f t="shared" si="4"/>
        <v>82.199999999999761</v>
      </c>
      <c r="CD9" s="49">
        <f t="shared" si="4"/>
        <v>83.099999999999767</v>
      </c>
      <c r="CE9" s="49">
        <f t="shared" si="4"/>
        <v>83.999999999999773</v>
      </c>
      <c r="CF9" s="49">
        <f t="shared" si="4"/>
        <v>84.899999999999778</v>
      </c>
      <c r="CG9" s="49">
        <f t="shared" si="4"/>
        <v>85.799999999999784</v>
      </c>
      <c r="CH9" s="49">
        <f t="shared" si="4"/>
        <v>86.69999999999979</v>
      </c>
      <c r="CI9" s="49">
        <f t="shared" si="4"/>
        <v>87.599999999999795</v>
      </c>
      <c r="CJ9" s="49">
        <f t="shared" si="5"/>
        <v>88.499999999999801</v>
      </c>
      <c r="CK9" s="49">
        <f t="shared" si="5"/>
        <v>89.399999999999807</v>
      </c>
      <c r="CL9" s="49">
        <f t="shared" si="5"/>
        <v>90.299999999999812</v>
      </c>
      <c r="CM9" s="49">
        <f t="shared" si="5"/>
        <v>91.199999999999818</v>
      </c>
      <c r="CN9" s="49">
        <f t="shared" si="5"/>
        <v>92.099999999999824</v>
      </c>
      <c r="CO9" s="49">
        <f t="shared" si="5"/>
        <v>92.999999999999829</v>
      </c>
      <c r="CP9" s="49">
        <f t="shared" si="5"/>
        <v>93.899999999999835</v>
      </c>
      <c r="CQ9" s="49">
        <f t="shared" si="5"/>
        <v>94.799999999999841</v>
      </c>
      <c r="CR9" s="49">
        <f t="shared" si="5"/>
        <v>95.699999999999847</v>
      </c>
      <c r="CS9" s="49">
        <f t="shared" si="5"/>
        <v>96.599999999999852</v>
      </c>
      <c r="CT9" s="49">
        <f t="shared" si="5"/>
        <v>97.499999999999858</v>
      </c>
      <c r="CU9" s="49">
        <f t="shared" si="5"/>
        <v>98.399999999999864</v>
      </c>
      <c r="CV9" s="49">
        <f t="shared" si="5"/>
        <v>99.299999999999869</v>
      </c>
      <c r="CW9" s="49">
        <f t="shared" si="5"/>
        <v>100.19999999999987</v>
      </c>
      <c r="CX9" s="49">
        <f t="shared" si="5"/>
        <v>101.09999999999988</v>
      </c>
      <c r="CY9" s="49">
        <f t="shared" si="5"/>
        <v>101.99999999999989</v>
      </c>
      <c r="CZ9" s="49">
        <f t="shared" si="6"/>
        <v>102.89999999999989</v>
      </c>
      <c r="DA9" s="49">
        <f t="shared" si="6"/>
        <v>103.7999999999999</v>
      </c>
      <c r="DB9" s="49">
        <f t="shared" si="6"/>
        <v>104.6999999999999</v>
      </c>
      <c r="DC9" s="49">
        <f t="shared" si="6"/>
        <v>105.59999999999991</v>
      </c>
      <c r="DD9" s="49">
        <f t="shared" si="6"/>
        <v>106.49999999999991</v>
      </c>
      <c r="DE9" s="49">
        <f t="shared" si="6"/>
        <v>107.39999999999992</v>
      </c>
      <c r="DF9" s="49">
        <f t="shared" si="6"/>
        <v>108.29999999999993</v>
      </c>
      <c r="DG9" s="49">
        <f t="shared" si="6"/>
        <v>109.19999999999993</v>
      </c>
      <c r="DH9" s="49">
        <f t="shared" si="6"/>
        <v>110.09999999999994</v>
      </c>
      <c r="DI9" s="49">
        <f t="shared" si="6"/>
        <v>110.99999999999994</v>
      </c>
      <c r="DJ9" s="49">
        <f t="shared" si="6"/>
        <v>111.89999999999995</v>
      </c>
      <c r="DK9" s="49">
        <f t="shared" si="6"/>
        <v>112.79999999999995</v>
      </c>
      <c r="DL9" s="49">
        <f t="shared" si="6"/>
        <v>113.69999999999996</v>
      </c>
      <c r="DM9" s="49">
        <f t="shared" si="6"/>
        <v>114.59999999999997</v>
      </c>
      <c r="DN9" s="49">
        <f t="shared" si="6"/>
        <v>115.49999999999997</v>
      </c>
      <c r="DO9" s="49">
        <f t="shared" si="6"/>
        <v>116.39999999999998</v>
      </c>
      <c r="DP9" s="49">
        <f t="shared" si="7"/>
        <v>117.29999999999998</v>
      </c>
      <c r="DQ9" s="49">
        <f t="shared" si="7"/>
        <v>118.19999999999999</v>
      </c>
      <c r="DR9" s="49">
        <f t="shared" si="7"/>
        <v>119.1</v>
      </c>
      <c r="DS9" s="183">
        <f t="shared" si="33"/>
        <v>120</v>
      </c>
      <c r="DT9" s="49">
        <f t="shared" si="34"/>
        <v>120.9</v>
      </c>
      <c r="DU9" s="49">
        <f t="shared" si="34"/>
        <v>121.80000000000001</v>
      </c>
      <c r="DV9" s="49">
        <f t="shared" si="34"/>
        <v>122.70000000000002</v>
      </c>
      <c r="DW9" s="49">
        <f t="shared" si="34"/>
        <v>123.60000000000002</v>
      </c>
      <c r="DX9" s="49">
        <f t="shared" si="34"/>
        <v>124.50000000000003</v>
      </c>
      <c r="DY9" s="49">
        <f t="shared" si="34"/>
        <v>125.40000000000003</v>
      </c>
      <c r="DZ9" s="49">
        <f t="shared" si="34"/>
        <v>126.30000000000004</v>
      </c>
      <c r="EA9" s="49">
        <f t="shared" si="34"/>
        <v>127.20000000000005</v>
      </c>
      <c r="EB9" s="49">
        <f t="shared" si="34"/>
        <v>128.10000000000005</v>
      </c>
      <c r="EC9" s="49">
        <f t="shared" si="34"/>
        <v>129.00000000000006</v>
      </c>
      <c r="ED9" s="49">
        <f t="shared" si="34"/>
        <v>129.90000000000006</v>
      </c>
      <c r="EE9" s="49">
        <f t="shared" si="34"/>
        <v>130.80000000000007</v>
      </c>
      <c r="EF9" s="49">
        <f t="shared" si="34"/>
        <v>131.70000000000007</v>
      </c>
      <c r="EG9" s="49">
        <f t="shared" si="34"/>
        <v>132.60000000000008</v>
      </c>
      <c r="EH9" s="49">
        <f t="shared" si="34"/>
        <v>133.50000000000009</v>
      </c>
      <c r="EI9" s="49">
        <f t="shared" si="34"/>
        <v>134.40000000000009</v>
      </c>
      <c r="EJ9" s="49">
        <f t="shared" si="8"/>
        <v>135.3000000000001</v>
      </c>
      <c r="EK9" s="49">
        <f t="shared" si="9"/>
        <v>136.2000000000001</v>
      </c>
      <c r="EL9" s="49">
        <f t="shared" si="9"/>
        <v>137.10000000000011</v>
      </c>
      <c r="EM9" s="49">
        <f t="shared" si="9"/>
        <v>138.00000000000011</v>
      </c>
      <c r="EN9" s="49">
        <f t="shared" si="9"/>
        <v>138.90000000000012</v>
      </c>
      <c r="EO9" s="49">
        <f t="shared" si="9"/>
        <v>139.80000000000013</v>
      </c>
      <c r="EP9" s="49">
        <f t="shared" si="9"/>
        <v>140.70000000000013</v>
      </c>
      <c r="EQ9" s="49">
        <f t="shared" si="9"/>
        <v>141.60000000000014</v>
      </c>
      <c r="ER9" s="49">
        <f t="shared" si="9"/>
        <v>142.50000000000014</v>
      </c>
      <c r="ES9" s="49">
        <f t="shared" si="9"/>
        <v>143.40000000000015</v>
      </c>
      <c r="ET9" s="49">
        <f t="shared" si="9"/>
        <v>144.30000000000015</v>
      </c>
      <c r="EU9" s="49">
        <f t="shared" si="9"/>
        <v>145.20000000000016</v>
      </c>
      <c r="EV9" s="49">
        <f t="shared" si="9"/>
        <v>146.10000000000016</v>
      </c>
      <c r="EW9" s="49">
        <f t="shared" si="9"/>
        <v>147.00000000000017</v>
      </c>
      <c r="EX9" s="49">
        <f t="shared" si="9"/>
        <v>147.90000000000018</v>
      </c>
      <c r="EY9" s="49">
        <f t="shared" si="9"/>
        <v>148.80000000000018</v>
      </c>
      <c r="EZ9" s="49">
        <f t="shared" si="9"/>
        <v>149.70000000000019</v>
      </c>
      <c r="FA9" s="49">
        <f t="shared" si="10"/>
        <v>150.60000000000019</v>
      </c>
      <c r="FB9" s="49">
        <f t="shared" si="10"/>
        <v>151.5000000000002</v>
      </c>
      <c r="FC9" s="49">
        <f t="shared" si="10"/>
        <v>152.4000000000002</v>
      </c>
      <c r="FD9" s="49">
        <f t="shared" si="10"/>
        <v>153.30000000000021</v>
      </c>
      <c r="FE9" s="49">
        <f t="shared" si="10"/>
        <v>154.20000000000022</v>
      </c>
      <c r="FF9" s="49">
        <f t="shared" si="10"/>
        <v>155.10000000000022</v>
      </c>
      <c r="FG9" s="49">
        <f t="shared" si="10"/>
        <v>156.00000000000023</v>
      </c>
      <c r="FH9" s="49">
        <f t="shared" si="10"/>
        <v>156.90000000000023</v>
      </c>
      <c r="FI9" s="49">
        <f t="shared" si="10"/>
        <v>157.80000000000024</v>
      </c>
      <c r="FJ9" s="49">
        <f t="shared" si="10"/>
        <v>158.70000000000024</v>
      </c>
      <c r="FK9" s="49">
        <f t="shared" si="10"/>
        <v>159.60000000000025</v>
      </c>
      <c r="FL9" s="49">
        <f t="shared" si="10"/>
        <v>160.50000000000026</v>
      </c>
      <c r="FM9" s="49">
        <f t="shared" si="10"/>
        <v>161.40000000000026</v>
      </c>
      <c r="FN9" s="49">
        <f t="shared" si="10"/>
        <v>162.30000000000027</v>
      </c>
      <c r="FO9" s="49">
        <f t="shared" si="10"/>
        <v>163.20000000000027</v>
      </c>
      <c r="FP9" s="49">
        <f t="shared" si="10"/>
        <v>164.10000000000028</v>
      </c>
      <c r="FQ9" s="49">
        <f t="shared" si="11"/>
        <v>165.00000000000028</v>
      </c>
      <c r="FR9" s="49">
        <f t="shared" si="11"/>
        <v>165.90000000000029</v>
      </c>
      <c r="FS9" s="49">
        <f t="shared" si="11"/>
        <v>166.8000000000003</v>
      </c>
      <c r="FT9" s="49">
        <f t="shared" si="11"/>
        <v>167.7000000000003</v>
      </c>
      <c r="FU9" s="49">
        <f t="shared" si="11"/>
        <v>168.60000000000031</v>
      </c>
      <c r="FV9" s="49">
        <f t="shared" si="11"/>
        <v>169.50000000000031</v>
      </c>
      <c r="FW9" s="49">
        <f t="shared" si="11"/>
        <v>170.40000000000032</v>
      </c>
      <c r="FX9" s="49">
        <f t="shared" si="11"/>
        <v>171.30000000000032</v>
      </c>
      <c r="FY9" s="49">
        <f t="shared" si="11"/>
        <v>172.20000000000033</v>
      </c>
      <c r="FZ9" s="49">
        <f t="shared" si="11"/>
        <v>173.10000000000034</v>
      </c>
      <c r="GA9" s="49">
        <f t="shared" si="11"/>
        <v>174.00000000000034</v>
      </c>
      <c r="GB9" s="49">
        <f t="shared" si="11"/>
        <v>174.90000000000035</v>
      </c>
      <c r="GC9" s="49">
        <f t="shared" si="11"/>
        <v>175.80000000000035</v>
      </c>
      <c r="GD9" s="49">
        <f t="shared" si="11"/>
        <v>176.70000000000036</v>
      </c>
      <c r="GE9" s="49">
        <f t="shared" si="11"/>
        <v>177.60000000000036</v>
      </c>
      <c r="GF9" s="49">
        <f t="shared" si="11"/>
        <v>178.50000000000037</v>
      </c>
      <c r="GG9" s="49">
        <f t="shared" si="12"/>
        <v>179.40000000000038</v>
      </c>
      <c r="GH9" s="49">
        <f t="shared" si="12"/>
        <v>180.30000000000038</v>
      </c>
      <c r="GI9" s="49">
        <f t="shared" si="12"/>
        <v>181.20000000000039</v>
      </c>
      <c r="GJ9" s="49">
        <f t="shared" si="12"/>
        <v>182.10000000000039</v>
      </c>
      <c r="GK9" s="49">
        <f t="shared" si="12"/>
        <v>183.0000000000004</v>
      </c>
      <c r="GL9" s="49">
        <f t="shared" si="12"/>
        <v>183.9000000000004</v>
      </c>
      <c r="GM9" s="49">
        <f t="shared" si="12"/>
        <v>184.80000000000041</v>
      </c>
      <c r="GN9" s="49">
        <f t="shared" si="12"/>
        <v>185.70000000000041</v>
      </c>
      <c r="GO9" s="49">
        <f t="shared" si="12"/>
        <v>186.60000000000042</v>
      </c>
      <c r="GP9" s="49">
        <f t="shared" si="12"/>
        <v>187.50000000000043</v>
      </c>
      <c r="GQ9" s="49">
        <f t="shared" si="12"/>
        <v>188.40000000000043</v>
      </c>
      <c r="GR9" s="49">
        <f t="shared" si="12"/>
        <v>189.30000000000044</v>
      </c>
      <c r="GS9" s="49">
        <f t="shared" si="12"/>
        <v>190.20000000000044</v>
      </c>
      <c r="GT9" s="49">
        <f t="shared" si="12"/>
        <v>191.10000000000045</v>
      </c>
      <c r="GU9" s="49">
        <f t="shared" si="12"/>
        <v>192.00000000000045</v>
      </c>
      <c r="GV9" s="49">
        <f t="shared" si="12"/>
        <v>192.90000000000046</v>
      </c>
      <c r="GW9" s="49">
        <f t="shared" si="13"/>
        <v>193.80000000000047</v>
      </c>
      <c r="GX9" s="49">
        <f t="shared" si="13"/>
        <v>194.70000000000047</v>
      </c>
      <c r="GY9" s="49">
        <f t="shared" si="13"/>
        <v>195.60000000000048</v>
      </c>
      <c r="GZ9" s="49">
        <f t="shared" si="13"/>
        <v>196.50000000000048</v>
      </c>
      <c r="HA9" s="49">
        <f t="shared" si="13"/>
        <v>197.40000000000049</v>
      </c>
      <c r="HB9" s="49">
        <f t="shared" si="13"/>
        <v>198.30000000000049</v>
      </c>
      <c r="HC9" s="49">
        <f t="shared" si="13"/>
        <v>199.2000000000005</v>
      </c>
      <c r="HD9" s="49">
        <f t="shared" si="13"/>
        <v>200.10000000000051</v>
      </c>
      <c r="HE9" s="49">
        <f t="shared" si="13"/>
        <v>201.00000000000051</v>
      </c>
      <c r="HF9" s="49">
        <f t="shared" si="13"/>
        <v>201.90000000000052</v>
      </c>
      <c r="HG9" s="49">
        <f t="shared" si="13"/>
        <v>202.80000000000052</v>
      </c>
      <c r="HH9" s="49">
        <f t="shared" si="13"/>
        <v>203.70000000000053</v>
      </c>
      <c r="HI9" s="49">
        <f t="shared" si="13"/>
        <v>204.60000000000053</v>
      </c>
      <c r="HJ9" s="49">
        <f t="shared" si="13"/>
        <v>205.50000000000054</v>
      </c>
      <c r="HK9" s="49">
        <f t="shared" si="13"/>
        <v>206.40000000000055</v>
      </c>
      <c r="HL9" s="49">
        <f t="shared" si="13"/>
        <v>207.30000000000055</v>
      </c>
      <c r="HM9" s="49">
        <f t="shared" si="14"/>
        <v>208.20000000000056</v>
      </c>
      <c r="HN9" s="49">
        <f t="shared" si="14"/>
        <v>209.10000000000056</v>
      </c>
      <c r="HO9" s="49">
        <f t="shared" si="14"/>
        <v>210.00000000000057</v>
      </c>
      <c r="HP9" s="169">
        <f t="shared" si="15"/>
        <v>5.7134320096517666E-4</v>
      </c>
      <c r="HQ9" s="169">
        <f t="shared" si="15"/>
        <v>6.0080345995863684E-4</v>
      </c>
      <c r="HR9" s="169">
        <f t="shared" si="15"/>
        <v>6.3149567416731912E-4</v>
      </c>
      <c r="HS9" s="169">
        <f t="shared" si="15"/>
        <v>6.6345417016920594E-4</v>
      </c>
      <c r="HT9" s="169">
        <f t="shared" si="15"/>
        <v>6.9671324991259827E-4</v>
      </c>
      <c r="HU9" s="169">
        <f t="shared" si="15"/>
        <v>7.3130712555956995E-4</v>
      </c>
      <c r="HV9" s="169">
        <f t="shared" si="15"/>
        <v>7.6726985125726292E-4</v>
      </c>
      <c r="HW9" s="169">
        <f t="shared" si="15"/>
        <v>8.0463525187365837E-4</v>
      </c>
      <c r="HX9" s="169">
        <f t="shared" si="15"/>
        <v>8.4343684874619445E-4</v>
      </c>
      <c r="HY9" s="169">
        <f t="shared" si="15"/>
        <v>8.8370778250369461E-4</v>
      </c>
      <c r="HZ9" s="169">
        <f t="shared" si="15"/>
        <v>9.2548073303457847E-4</v>
      </c>
      <c r="IA9" s="169">
        <f t="shared" si="15"/>
        <v>9.6878783668715265E-4</v>
      </c>
      <c r="IB9" s="169">
        <f t="shared" si="15"/>
        <v>1.0136606008009134E-3</v>
      </c>
      <c r="IC9" s="169">
        <f t="shared" si="15"/>
        <v>1.0601298156811586E-3</v>
      </c>
      <c r="ID9" s="169">
        <f t="shared" si="15"/>
        <v>1.108225464142832E-3</v>
      </c>
      <c r="IE9" s="169">
        <f t="shared" si="15"/>
        <v>1.1579766287632648E-3</v>
      </c>
      <c r="IF9" s="169">
        <f t="shared" si="16"/>
        <v>1.2094113969974014E-3</v>
      </c>
      <c r="IG9" s="169">
        <f t="shared" si="16"/>
        <v>1.262556764323018E-3</v>
      </c>
      <c r="IH9" s="169">
        <f t="shared" si="16"/>
        <v>1.3174385355974065E-3</v>
      </c>
      <c r="II9" s="169">
        <f t="shared" si="16"/>
        <v>1.3740812248209412E-3</v>
      </c>
      <c r="IJ9" s="169">
        <f t="shared" si="16"/>
        <v>1.4325079535167221E-3</v>
      </c>
      <c r="IK9" s="169">
        <f t="shared" si="16"/>
        <v>1.4927403479491469E-3</v>
      </c>
      <c r="IL9" s="169">
        <f t="shared" si="16"/>
        <v>1.5547984354176425E-3</v>
      </c>
      <c r="IM9" s="169">
        <f t="shared" si="16"/>
        <v>1.6187005398749213E-3</v>
      </c>
      <c r="IN9" s="169">
        <f t="shared" si="16"/>
        <v>1.6844631771318281E-3</v>
      </c>
      <c r="IO9" s="169">
        <f t="shared" si="16"/>
        <v>1.7521009499231785E-3</v>
      </c>
      <c r="IP9" s="169">
        <f t="shared" si="16"/>
        <v>1.8216264431207255E-3</v>
      </c>
      <c r="IQ9" s="169">
        <f t="shared" si="16"/>
        <v>1.8930501193906569E-3</v>
      </c>
      <c r="IR9" s="169">
        <f t="shared" si="16"/>
        <v>1.9663802156035751E-3</v>
      </c>
      <c r="IS9" s="169">
        <f t="shared" si="16"/>
        <v>2.0416226403147386E-3</v>
      </c>
      <c r="IT9" s="169">
        <f t="shared" si="16"/>
        <v>2.1187808726414272E-3</v>
      </c>
      <c r="IU9" s="169">
        <f t="shared" si="16"/>
        <v>2.1978558628725142E-3</v>
      </c>
      <c r="IV9" s="169">
        <f t="shared" si="17"/>
        <v>2.2788459351525585E-3</v>
      </c>
      <c r="IW9" s="169">
        <f t="shared" si="17"/>
        <v>2.3617466925891003E-3</v>
      </c>
      <c r="IX9" s="169">
        <f t="shared" si="17"/>
        <v>2.4465509251370044E-3</v>
      </c>
      <c r="IY9" s="169">
        <f t="shared" si="17"/>
        <v>2.5332485206178671E-3</v>
      </c>
      <c r="IZ9" s="169">
        <f t="shared" si="17"/>
        <v>2.621826379235481E-3</v>
      </c>
      <c r="JA9" s="169">
        <f t="shared" si="17"/>
        <v>2.7122683319499986E-3</v>
      </c>
      <c r="JB9" s="169">
        <f t="shared" si="17"/>
        <v>2.8045550630739604E-3</v>
      </c>
      <c r="JC9" s="169">
        <f t="shared" si="17"/>
        <v>2.8986640374524188E-3</v>
      </c>
      <c r="JD9" s="169">
        <f t="shared" si="17"/>
        <v>2.9945694325871825E-3</v>
      </c>
      <c r="JE9" s="169">
        <f t="shared" si="17"/>
        <v>3.0922420760615067E-3</v>
      </c>
      <c r="JF9" s="169">
        <f t="shared" si="17"/>
        <v>3.1916493886164645E-3</v>
      </c>
      <c r="JG9" s="169">
        <f t="shared" si="17"/>
        <v>3.2927553332236944E-3</v>
      </c>
      <c r="JH9" s="169">
        <f t="shared" si="17"/>
        <v>3.3955203704911074E-3</v>
      </c>
      <c r="JI9" s="169">
        <f t="shared" si="17"/>
        <v>3.4999014207286192E-3</v>
      </c>
      <c r="JJ9" s="169">
        <f t="shared" si="17"/>
        <v>3.6058518329898704E-3</v>
      </c>
      <c r="JK9" s="169">
        <f t="shared" si="17"/>
        <v>3.7133213613932798E-3</v>
      </c>
      <c r="JL9" s="169">
        <f t="shared" si="18"/>
        <v>3.8222561490117153E-3</v>
      </c>
      <c r="JM9" s="169">
        <f t="shared" si="18"/>
        <v>3.9325987196044106E-3</v>
      </c>
      <c r="JN9" s="169">
        <f t="shared" si="18"/>
        <v>4.0442879774476746E-3</v>
      </c>
      <c r="JO9" s="169">
        <f t="shared" si="18"/>
        <v>4.1572592155024067E-3</v>
      </c>
      <c r="JP9" s="169">
        <f t="shared" si="18"/>
        <v>4.2714441321364399E-3</v>
      </c>
      <c r="JQ9" s="169">
        <f t="shared" si="18"/>
        <v>4.3867708565983954E-3</v>
      </c>
      <c r="JR9" s="169">
        <f t="shared" si="18"/>
        <v>4.5031639834170545E-3</v>
      </c>
      <c r="JS9" s="169">
        <f t="shared" si="18"/>
        <v>4.62054461587627E-3</v>
      </c>
      <c r="JT9" s="169">
        <f t="shared" si="18"/>
        <v>4.7388304186903292E-3</v>
      </c>
      <c r="JU9" s="169">
        <f t="shared" si="18"/>
        <v>4.8579356799782966E-3</v>
      </c>
      <c r="JV9" s="169">
        <f t="shared" si="18"/>
        <v>4.97777138260858E-3</v>
      </c>
      <c r="JW9" s="169">
        <f t="shared" si="18"/>
        <v>5.0982452849565596E-3</v>
      </c>
      <c r="JX9" s="169">
        <f t="shared" si="18"/>
        <v>5.219262011088922E-3</v>
      </c>
      <c r="JY9" s="169">
        <f t="shared" si="18"/>
        <v>5.3407231503583442E-3</v>
      </c>
      <c r="JZ9" s="169">
        <f t="shared" si="18"/>
        <v>5.4625273663614395E-3</v>
      </c>
      <c r="KA9" s="169">
        <f t="shared" si="18"/>
        <v>5.5845705151816773E-3</v>
      </c>
      <c r="KB9" s="169">
        <f t="shared" si="19"/>
        <v>5.7067457728072323E-3</v>
      </c>
      <c r="KC9" s="169">
        <f t="shared" si="19"/>
        <v>5.8289437715816784E-3</v>
      </c>
      <c r="KD9" s="169">
        <f t="shared" si="19"/>
        <v>5.9510527455132207E-3</v>
      </c>
      <c r="KE9" s="169">
        <f t="shared" si="19"/>
        <v>6.0729586842357842E-3</v>
      </c>
      <c r="KF9" s="169">
        <f t="shared" si="19"/>
        <v>6.1945454953830211E-3</v>
      </c>
      <c r="KG9" s="169">
        <f t="shared" si="19"/>
        <v>6.3156951751042007E-3</v>
      </c>
      <c r="KH9" s="169">
        <f t="shared" si="19"/>
        <v>6.4362879864191562E-3</v>
      </c>
      <c r="KI9" s="169">
        <f t="shared" si="19"/>
        <v>6.5562026450781902E-3</v>
      </c>
      <c r="KJ9" s="169">
        <f t="shared" si="19"/>
        <v>6.675316512562075E-3</v>
      </c>
      <c r="KK9" s="169">
        <f t="shared" si="19"/>
        <v>6.7935057958273624E-3</v>
      </c>
      <c r="KL9" s="169">
        <f t="shared" si="19"/>
        <v>6.9106457533730896E-3</v>
      </c>
      <c r="KM9" s="169">
        <f t="shared" si="19"/>
        <v>7.0266109071768987E-3</v>
      </c>
      <c r="KN9" s="169">
        <f t="shared" si="19"/>
        <v>7.1412752600216343E-3</v>
      </c>
      <c r="KO9" s="169">
        <f t="shared" si="19"/>
        <v>7.2545125177078491E-3</v>
      </c>
      <c r="KP9" s="169">
        <f t="shared" si="19"/>
        <v>7.3661963156233801E-3</v>
      </c>
      <c r="KQ9" s="169">
        <f t="shared" si="19"/>
        <v>7.4762004491184314E-3</v>
      </c>
      <c r="KR9" s="169">
        <f t="shared" si="20"/>
        <v>7.584399107113571E-3</v>
      </c>
      <c r="KS9" s="169">
        <f t="shared" si="20"/>
        <v>7.6906671083486746E-3</v>
      </c>
      <c r="KT9" s="169">
        <f t="shared" si="20"/>
        <v>7.7948801396634862E-3</v>
      </c>
      <c r="KU9" s="169">
        <f t="shared" si="20"/>
        <v>7.8969149956849474E-3</v>
      </c>
      <c r="KV9" s="169">
        <f t="shared" si="20"/>
        <v>7.9966498192830787E-3</v>
      </c>
      <c r="KW9" s="169">
        <f t="shared" si="20"/>
        <v>8.0939643421459109E-3</v>
      </c>
      <c r="KX9" s="169">
        <f t="shared" si="20"/>
        <v>8.1887401248149673E-3</v>
      </c>
      <c r="KY9" s="169">
        <f t="shared" si="20"/>
        <v>8.2808607955160516E-3</v>
      </c>
      <c r="KZ9" s="169">
        <f t="shared" si="20"/>
        <v>8.3702122871156508E-3</v>
      </c>
      <c r="LA9" s="169">
        <f t="shared" si="20"/>
        <v>8.456683071531388E-3</v>
      </c>
      <c r="LB9" s="169">
        <f t="shared" si="20"/>
        <v>8.5401643909252221E-3</v>
      </c>
      <c r="LC9" s="169">
        <f t="shared" si="20"/>
        <v>8.6205504850111608E-3</v>
      </c>
      <c r="LD9" s="169">
        <f t="shared" si="20"/>
        <v>8.697738813814495E-3</v>
      </c>
      <c r="LE9" s="169">
        <f t="shared" si="20"/>
        <v>8.7716302752274475E-3</v>
      </c>
      <c r="LF9" s="169">
        <f t="shared" si="20"/>
        <v>8.8421294167164537E-3</v>
      </c>
      <c r="LG9" s="169">
        <f t="shared" si="20"/>
        <v>8.909144640549033E-3</v>
      </c>
      <c r="LH9" s="169">
        <f t="shared" si="21"/>
        <v>8.9725884019233974E-3</v>
      </c>
      <c r="LI9" s="169">
        <f t="shared" si="21"/>
        <v>9.0323773994015304E-3</v>
      </c>
      <c r="LJ9" s="169">
        <f t="shared" si="21"/>
        <v>9.088432757066332E-3</v>
      </c>
      <c r="LK9" s="169">
        <f t="shared" si="21"/>
        <v>9.1406801978455923E-3</v>
      </c>
      <c r="LL9" s="169">
        <f t="shared" si="21"/>
        <v>9.1890502074699239E-3</v>
      </c>
      <c r="LM9" s="169">
        <f t="shared" si="21"/>
        <v>9.2334781885581984E-3</v>
      </c>
      <c r="LN9" s="169">
        <f t="shared" si="21"/>
        <v>9.2739046043525172E-3</v>
      </c>
      <c r="LO9" s="169">
        <f t="shared" si="21"/>
        <v>9.3102751116551277E-3</v>
      </c>
      <c r="LP9" s="169">
        <f t="shared" si="21"/>
        <v>9.3425406825518049E-3</v>
      </c>
      <c r="LQ9" s="169">
        <f t="shared" si="21"/>
        <v>9.3706577145401173E-3</v>
      </c>
      <c r="LR9" s="169">
        <f t="shared" si="21"/>
        <v>9.3945881287162848E-3</v>
      </c>
      <c r="LS9" s="169">
        <f t="shared" si="21"/>
        <v>9.4142994557111746E-3</v>
      </c>
      <c r="LT9" s="169">
        <f t="shared" si="21"/>
        <v>9.429764909103933E-3</v>
      </c>
      <c r="LU9" s="169">
        <f t="shared" si="21"/>
        <v>9.4409634460809431E-3</v>
      </c>
      <c r="LV9" s="169">
        <f t="shared" si="21"/>
        <v>9.4478798151477958E-3</v>
      </c>
      <c r="LW9" s="169">
        <f t="shared" si="21"/>
        <v>9.4505045907428489E-3</v>
      </c>
      <c r="LX9" s="169">
        <f t="shared" si="22"/>
        <v>9.4488341946424286E-3</v>
      </c>
      <c r="LY9" s="169">
        <f t="shared" si="22"/>
        <v>9.4428709040896251E-3</v>
      </c>
      <c r="LZ9" s="169">
        <f t="shared" si="22"/>
        <v>9.4326228466208081E-3</v>
      </c>
      <c r="MA9" s="169">
        <f t="shared" si="22"/>
        <v>9.4181039816063471E-3</v>
      </c>
      <c r="MB9" s="169">
        <f t="shared" si="22"/>
        <v>9.3993340685642086E-3</v>
      </c>
      <c r="MC9" s="169">
        <f t="shared" si="22"/>
        <v>9.3763386223471006E-3</v>
      </c>
      <c r="MD9" s="169">
        <f t="shared" si="22"/>
        <v>9.3491488553454419E-3</v>
      </c>
      <c r="ME9" s="169">
        <f t="shared" si="22"/>
        <v>9.317801606889416E-3</v>
      </c>
      <c r="MF9" s="169">
        <f t="shared" si="22"/>
        <v>9.2823392600736247E-3</v>
      </c>
      <c r="MG9" s="169">
        <f t="shared" si="22"/>
        <v>9.2428096462672197E-3</v>
      </c>
      <c r="MH9" s="169">
        <f t="shared" si="22"/>
        <v>9.1992659376106279E-3</v>
      </c>
      <c r="MI9" s="169">
        <f t="shared" si="22"/>
        <v>9.151766527837113E-3</v>
      </c>
      <c r="MJ9" s="169">
        <f t="shared" si="22"/>
        <v>9.1003749017930079E-3</v>
      </c>
      <c r="MK9" s="169">
        <f t="shared" si="22"/>
        <v>9.0451594940647497E-3</v>
      </c>
      <c r="ML9" s="169">
        <f t="shared" si="22"/>
        <v>8.9861935371532645E-3</v>
      </c>
      <c r="MM9" s="169">
        <f t="shared" si="22"/>
        <v>8.9235548996671379E-3</v>
      </c>
      <c r="MN9" s="169">
        <f t="shared" si="23"/>
        <v>8.8573259150348266E-3</v>
      </c>
      <c r="MO9" s="169">
        <f t="shared" si="23"/>
        <v>8.7875932012631119E-3</v>
      </c>
      <c r="MP9" s="169">
        <f t="shared" si="23"/>
        <v>8.7144474722937858E-3</v>
      </c>
      <c r="MQ9" s="169">
        <f t="shared" si="23"/>
        <v>8.6379833415332671E-3</v>
      </c>
      <c r="MR9" s="169">
        <f t="shared" si="23"/>
        <v>8.5582991181501599E-3</v>
      </c>
      <c r="MS9" s="169">
        <f t="shared" si="23"/>
        <v>8.4754965967539491E-3</v>
      </c>
      <c r="MT9" s="169">
        <f t="shared" si="23"/>
        <v>8.3896808410836715E-3</v>
      </c>
      <c r="MU9" s="169">
        <f t="shared" si="23"/>
        <v>8.3009599623487529E-3</v>
      </c>
      <c r="MV9" s="169">
        <f t="shared" si="23"/>
        <v>8.2094448928750098E-3</v>
      </c>
      <c r="MW9" s="169">
        <f t="shared" si="23"/>
        <v>8.1152491557172739E-3</v>
      </c>
      <c r="MX9" s="169">
        <f t="shared" si="23"/>
        <v>8.0184886309059636E-3</v>
      </c>
      <c r="MY9" s="169">
        <f t="shared" si="23"/>
        <v>7.9192813189983609E-3</v>
      </c>
      <c r="MZ9" s="169">
        <f t="shared" si="23"/>
        <v>7.8177471026063886E-3</v>
      </c>
      <c r="NA9" s="169">
        <f t="shared" si="23"/>
        <v>7.7140075065711489E-3</v>
      </c>
      <c r="NB9" s="169">
        <f t="shared" si="23"/>
        <v>7.6081854574506901E-3</v>
      </c>
      <c r="NC9" s="169">
        <f t="shared" si="23"/>
        <v>7.5004050429811888E-3</v>
      </c>
      <c r="ND9" s="169">
        <f t="shared" si="24"/>
        <v>7.390791272163238E-3</v>
      </c>
      <c r="NE9" s="169">
        <f t="shared" si="24"/>
        <v>7.2794698366141809E-3</v>
      </c>
      <c r="NF9" s="169">
        <f t="shared" si="24"/>
        <v>7.1665668738144497E-3</v>
      </c>
      <c r="NG9" s="169">
        <f t="shared" si="24"/>
        <v>7.052208732860896E-3</v>
      </c>
      <c r="NH9" s="169">
        <f t="shared" si="24"/>
        <v>6.9365217433230916E-3</v>
      </c>
      <c r="NI9" s="169">
        <f t="shared" si="24"/>
        <v>6.819631987779652E-3</v>
      </c>
      <c r="NJ9" s="169">
        <f t="shared" si="24"/>
        <v>6.7016650785909565E-3</v>
      </c>
      <c r="NK9" s="169">
        <f t="shared" si="24"/>
        <v>6.5827459394423209E-3</v>
      </c>
      <c r="NL9" s="169">
        <f t="shared" si="24"/>
        <v>6.4629985921676805E-3</v>
      </c>
      <c r="NM9" s="169">
        <f t="shared" si="24"/>
        <v>6.3425459493385381E-3</v>
      </c>
      <c r="NN9" s="169">
        <f t="shared" si="24"/>
        <v>6.2215096130762574E-3</v>
      </c>
      <c r="NO9" s="169">
        <f t="shared" si="24"/>
        <v>6.1000096805179562E-3</v>
      </c>
      <c r="NP9" s="169">
        <f t="shared" si="24"/>
        <v>5.9781645563373106E-3</v>
      </c>
      <c r="NQ9" s="169">
        <f t="shared" si="24"/>
        <v>5.8560907726918719E-3</v>
      </c>
      <c r="NR9" s="169">
        <f t="shared" si="24"/>
        <v>5.7339028169378853E-3</v>
      </c>
      <c r="NS9" s="169">
        <f t="shared" si="24"/>
        <v>5.6117129674224326E-3</v>
      </c>
      <c r="NT9" s="169">
        <f t="shared" si="25"/>
        <v>5.4896311376310134E-3</v>
      </c>
      <c r="NU9" s="169">
        <f t="shared" si="25"/>
        <v>5.3677647289366937E-3</v>
      </c>
      <c r="NV9" s="169">
        <f t="shared" si="25"/>
        <v>5.2462184921646298E-3</v>
      </c>
      <c r="NW9" s="169">
        <f t="shared" si="25"/>
        <v>5.1250943981535129E-3</v>
      </c>
      <c r="NX9" s="169">
        <f t="shared" si="25"/>
        <v>5.0044915174631563E-3</v>
      </c>
      <c r="NY9" s="169">
        <f t="shared" si="25"/>
        <v>4.8845059093453212E-3</v>
      </c>
      <c r="NZ9" s="169">
        <f t="shared" si="25"/>
        <v>4.7652305200631675E-3</v>
      </c>
      <c r="OA9" s="169">
        <f t="shared" si="25"/>
        <v>4.6467550906132381E-3</v>
      </c>
      <c r="OB9" s="169">
        <f t="shared" si="25"/>
        <v>4.529166073873137E-3</v>
      </c>
      <c r="OC9" s="169">
        <f t="shared" si="25"/>
        <v>4.4125465611678698E-3</v>
      </c>
      <c r="OD9" s="169">
        <f t="shared" si="25"/>
        <v>4.2969762182183836E-3</v>
      </c>
      <c r="OE9" s="169">
        <f t="shared" si="25"/>
        <v>4.1825312304073527E-3</v>
      </c>
      <c r="OF9" s="169">
        <f t="shared" si="25"/>
        <v>4.0692842572695974E-3</v>
      </c>
      <c r="OG9" s="169">
        <f t="shared" si="25"/>
        <v>3.957304396088014E-3</v>
      </c>
      <c r="OH9" s="169">
        <f t="shared" si="25"/>
        <v>3.8466571544505091E-3</v>
      </c>
      <c r="OI9" s="169">
        <f t="shared" si="25"/>
        <v>3.7374044315990713E-3</v>
      </c>
      <c r="OJ9" s="169">
        <f t="shared" si="26"/>
        <v>3.6296045083793098E-3</v>
      </c>
      <c r="OK9" s="169">
        <f t="shared" si="26"/>
        <v>3.5233120455770042E-3</v>
      </c>
      <c r="OL9" s="169">
        <f t="shared" si="26"/>
        <v>3.4185780904079886E-3</v>
      </c>
      <c r="OM9" s="169">
        <f t="shared" si="26"/>
        <v>3.3154500909088483E-3</v>
      </c>
      <c r="ON9" s="169">
        <f t="shared" si="26"/>
        <v>3.2139719179583989E-3</v>
      </c>
      <c r="OO9" s="169">
        <f t="shared" si="26"/>
        <v>3.1141838946440971E-3</v>
      </c>
      <c r="OP9" s="169">
        <f t="shared" si="26"/>
        <v>3.0161228326729701E-3</v>
      </c>
      <c r="OQ9" s="169">
        <f t="shared" si="26"/>
        <v>2.9198220755137947E-3</v>
      </c>
      <c r="OR9" s="169">
        <f t="shared" si="26"/>
        <v>2.8253115479458107E-3</v>
      </c>
      <c r="OS9" s="169">
        <f t="shared" si="26"/>
        <v>2.7326178116793423E-3</v>
      </c>
      <c r="OT9" s="169">
        <f t="shared" si="26"/>
        <v>2.6417641267053203E-3</v>
      </c>
      <c r="OU9" s="169">
        <f t="shared" si="26"/>
        <v>2.5527705180238133E-3</v>
      </c>
      <c r="OV9" s="169">
        <f t="shared" si="26"/>
        <v>2.4656538473961979E-3</v>
      </c>
      <c r="OW9" s="169">
        <f t="shared" si="26"/>
        <v>2.3804278897617062E-3</v>
      </c>
      <c r="OX9" s="169">
        <f t="shared" si="26"/>
        <v>2.2971034139564277E-3</v>
      </c>
      <c r="OY9" s="169">
        <f t="shared" si="26"/>
        <v>2.2156882673717462E-3</v>
      </c>
      <c r="OZ9" s="169">
        <f t="shared" si="27"/>
        <v>2.1361874641893049E-3</v>
      </c>
      <c r="PA9" s="169">
        <f t="shared" si="27"/>
        <v>2.0586032768310342E-3</v>
      </c>
      <c r="PB9" s="169">
        <f t="shared" si="27"/>
        <v>1.9829353302654924E-3</v>
      </c>
      <c r="PC9" s="169">
        <f t="shared" si="27"/>
        <v>1.9091806988156058E-3</v>
      </c>
      <c r="PD9" s="169">
        <f t="shared" si="27"/>
        <v>1.8373340051179206E-3</v>
      </c>
      <c r="PE9" s="169">
        <f t="shared" si="27"/>
        <v>1.7673875208895288E-3</v>
      </c>
      <c r="PF9" s="169">
        <f t="shared" si="27"/>
        <v>1.6993312691659019E-3</v>
      </c>
      <c r="PG9" s="169">
        <f t="shared" si="27"/>
        <v>1.6331531276808716E-3</v>
      </c>
      <c r="PH9" s="169">
        <f t="shared" si="27"/>
        <v>1.568838933068894E-3</v>
      </c>
    </row>
    <row r="10" spans="1:425" x14ac:dyDescent="0.75">
      <c r="A10" s="4">
        <v>7</v>
      </c>
      <c r="B10" s="95">
        <v>60</v>
      </c>
      <c r="C10" s="95">
        <v>120</v>
      </c>
      <c r="D10" s="95">
        <v>240</v>
      </c>
      <c r="E10" s="124">
        <f t="shared" si="28"/>
        <v>1</v>
      </c>
      <c r="F10" s="124">
        <f t="shared" si="29"/>
        <v>0.5</v>
      </c>
      <c r="G10" s="73">
        <f t="shared" si="30"/>
        <v>130</v>
      </c>
      <c r="H10" s="23" t="s">
        <v>2</v>
      </c>
      <c r="I10" s="57"/>
      <c r="J10" s="280"/>
      <c r="K10" s="74">
        <f>IF(AND(B10&gt;0,C10&gt;0,D10&gt;0),IF(ISBLANK(J10),IF(ISBLANK(H10),"",(D10-B10)*VLOOKUP(H10,VLookups!$A$4:$B$13,2,FALSE)),J10),"")</f>
        <v>49.295030175464944</v>
      </c>
      <c r="L10" s="75">
        <f t="shared" si="0"/>
        <v>2429.9999999999995</v>
      </c>
      <c r="M10" s="95">
        <v>150</v>
      </c>
      <c r="N10" s="270">
        <f>IF(AND(M10&gt;0,C10&gt;0,NOT(K10="")),ABS(VLOOKUP($M$1,VLookups!$A$43:$B$44,2,FALSE)-_xlfn.NORM.DIST(M10,G10,K10,TRUE)),"")</f>
        <v>0.657525979073873</v>
      </c>
      <c r="O10" s="94">
        <f>IF(AND($B10&gt;0,$C10&gt;0,$D10&gt;0,NOT(ISBLANK($H10))),_xlfn.NORM.INV(ABS(VLOOKUP($M$1,VLookups!$A$43:$B$44,2,FALSE)-O$3),$G10,$K10),"")</f>
        <v>66.825876905064575</v>
      </c>
      <c r="P10" s="93">
        <f>IF(AND($B10&gt;0,$C10&gt;0,$D10&gt;0,NOT(ISBLANK($H10))),_xlfn.NORM.INV(ABS(VLOOKUP($M$1,VLookups!$A$43:$B$44,2,FALSE)-P$3),$G10,$K10),"")</f>
        <v>193.17412309493542</v>
      </c>
      <c r="Q10" s="94">
        <f>IF(AND($B10&gt;0,$C10&gt;0,$D10&gt;0,NOT(ISBLANK($H10))),_xlfn.NORM.INV(ABS(VLOOKUP($M$1,VLookups!$A$43:$B$44,2,FALSE)-Q$3),$G10,$K10),"")</f>
        <v>181.0910152099558</v>
      </c>
      <c r="R10" s="93">
        <f>IF(AND($B10&gt;0,$C10&gt;0,$D10&gt;0,NOT(ISBLANK($H10))),_xlfn.NORM.INV(ABS(VLOOKUP($M$1,VLookups!$A$43:$B$44,2,FALSE)-R$3),$G10,$K10),"")</f>
        <v>171.48774410528887</v>
      </c>
      <c r="S10" s="94">
        <f>IF(AND($B10&gt;0,$C10&gt;0,$D10&gt;0,NOT(ISBLANK($H10))),_xlfn.NORM.INV(ABS(VLOOKUP($M$1,VLookups!$A$43:$B$44,2,FALSE)-S$3),$G10,$K10),"")</f>
        <v>163.24899258895766</v>
      </c>
      <c r="T10" s="93">
        <f>IF(AND($B10&gt;0,$C10&gt;0,$D10&gt;0,NOT(ISBLANK($H10))),_xlfn.NORM.INV(ABS(VLOOKUP($M$1,VLookups!$A$43:$B$44,2,FALSE)-T$3),$G10,$K10),"")</f>
        <v>155.85033909797215</v>
      </c>
      <c r="U10" s="5"/>
      <c r="V10" s="168">
        <f t="shared" si="31"/>
        <v>0.9</v>
      </c>
      <c r="W10" s="49">
        <f t="shared" si="32"/>
        <v>29.999999999999702</v>
      </c>
      <c r="X10" s="49">
        <f t="shared" si="32"/>
        <v>30.8999999999997</v>
      </c>
      <c r="Y10" s="49">
        <f t="shared" si="32"/>
        <v>31.799999999999699</v>
      </c>
      <c r="Z10" s="49">
        <f t="shared" si="32"/>
        <v>32.699999999999697</v>
      </c>
      <c r="AA10" s="49">
        <f t="shared" si="32"/>
        <v>33.599999999999696</v>
      </c>
      <c r="AB10" s="49">
        <f t="shared" si="32"/>
        <v>34.499999999999694</v>
      </c>
      <c r="AC10" s="49">
        <f t="shared" si="32"/>
        <v>35.399999999999693</v>
      </c>
      <c r="AD10" s="49">
        <f t="shared" si="32"/>
        <v>36.299999999999692</v>
      </c>
      <c r="AE10" s="49">
        <f t="shared" si="32"/>
        <v>37.19999999999969</v>
      </c>
      <c r="AF10" s="49">
        <f t="shared" si="32"/>
        <v>38.099999999999689</v>
      </c>
      <c r="AG10" s="49">
        <f t="shared" si="32"/>
        <v>38.999999999999687</v>
      </c>
      <c r="AH10" s="49">
        <f t="shared" si="32"/>
        <v>39.899999999999686</v>
      </c>
      <c r="AI10" s="49">
        <f t="shared" si="32"/>
        <v>40.799999999999685</v>
      </c>
      <c r="AJ10" s="49">
        <f t="shared" si="32"/>
        <v>41.699999999999683</v>
      </c>
      <c r="AK10" s="49">
        <f t="shared" si="32"/>
        <v>42.599999999999682</v>
      </c>
      <c r="AL10" s="49">
        <f t="shared" si="32"/>
        <v>43.49999999999968</v>
      </c>
      <c r="AM10" s="49">
        <f t="shared" si="1"/>
        <v>44.399999999999679</v>
      </c>
      <c r="AN10" s="49">
        <f t="shared" si="2"/>
        <v>45.299999999999677</v>
      </c>
      <c r="AO10" s="49">
        <f t="shared" si="2"/>
        <v>46.199999999999676</v>
      </c>
      <c r="AP10" s="49">
        <f t="shared" si="2"/>
        <v>47.099999999999675</v>
      </c>
      <c r="AQ10" s="49">
        <f t="shared" si="2"/>
        <v>47.999999999999673</v>
      </c>
      <c r="AR10" s="49">
        <f t="shared" si="2"/>
        <v>48.899999999999672</v>
      </c>
      <c r="AS10" s="49">
        <f t="shared" si="2"/>
        <v>49.79999999999967</v>
      </c>
      <c r="AT10" s="49">
        <f t="shared" si="2"/>
        <v>50.699999999999669</v>
      </c>
      <c r="AU10" s="49">
        <f t="shared" si="2"/>
        <v>51.599999999999667</v>
      </c>
      <c r="AV10" s="49">
        <f t="shared" si="2"/>
        <v>52.499999999999666</v>
      </c>
      <c r="AW10" s="49">
        <f t="shared" si="2"/>
        <v>53.399999999999665</v>
      </c>
      <c r="AX10" s="49">
        <f t="shared" si="2"/>
        <v>54.299999999999663</v>
      </c>
      <c r="AY10" s="49">
        <f t="shared" si="2"/>
        <v>55.199999999999662</v>
      </c>
      <c r="AZ10" s="49">
        <f t="shared" si="2"/>
        <v>56.09999999999966</v>
      </c>
      <c r="BA10" s="49">
        <f t="shared" si="2"/>
        <v>56.999999999999659</v>
      </c>
      <c r="BB10" s="49">
        <f t="shared" si="2"/>
        <v>57.899999999999658</v>
      </c>
      <c r="BC10" s="49">
        <f t="shared" si="2"/>
        <v>58.799999999999656</v>
      </c>
      <c r="BD10" s="49">
        <f t="shared" si="3"/>
        <v>59.699999999999655</v>
      </c>
      <c r="BE10" s="49">
        <f t="shared" si="3"/>
        <v>60.599999999999653</v>
      </c>
      <c r="BF10" s="49">
        <f t="shared" si="3"/>
        <v>61.499999999999652</v>
      </c>
      <c r="BG10" s="49">
        <f t="shared" si="3"/>
        <v>62.39999999999965</v>
      </c>
      <c r="BH10" s="49">
        <f t="shared" si="3"/>
        <v>63.299999999999649</v>
      </c>
      <c r="BI10" s="49">
        <f t="shared" si="3"/>
        <v>64.199999999999648</v>
      </c>
      <c r="BJ10" s="49">
        <f t="shared" si="3"/>
        <v>65.099999999999653</v>
      </c>
      <c r="BK10" s="49">
        <f t="shared" si="3"/>
        <v>65.999999999999659</v>
      </c>
      <c r="BL10" s="49">
        <f t="shared" si="3"/>
        <v>66.899999999999665</v>
      </c>
      <c r="BM10" s="49">
        <f t="shared" si="3"/>
        <v>67.79999999999967</v>
      </c>
      <c r="BN10" s="49">
        <f t="shared" si="3"/>
        <v>68.699999999999676</v>
      </c>
      <c r="BO10" s="49">
        <f t="shared" si="3"/>
        <v>69.599999999999682</v>
      </c>
      <c r="BP10" s="49">
        <f t="shared" si="3"/>
        <v>70.499999999999687</v>
      </c>
      <c r="BQ10" s="49">
        <f t="shared" si="3"/>
        <v>71.399999999999693</v>
      </c>
      <c r="BR10" s="49">
        <f t="shared" si="3"/>
        <v>72.299999999999699</v>
      </c>
      <c r="BS10" s="49">
        <f t="shared" si="3"/>
        <v>73.199999999999704</v>
      </c>
      <c r="BT10" s="49">
        <f t="shared" si="4"/>
        <v>74.09999999999971</v>
      </c>
      <c r="BU10" s="49">
        <f t="shared" si="4"/>
        <v>74.999999999999716</v>
      </c>
      <c r="BV10" s="49">
        <f t="shared" si="4"/>
        <v>75.899999999999721</v>
      </c>
      <c r="BW10" s="49">
        <f t="shared" si="4"/>
        <v>76.799999999999727</v>
      </c>
      <c r="BX10" s="49">
        <f t="shared" si="4"/>
        <v>77.699999999999733</v>
      </c>
      <c r="BY10" s="49">
        <f t="shared" si="4"/>
        <v>78.599999999999739</v>
      </c>
      <c r="BZ10" s="49">
        <f t="shared" si="4"/>
        <v>79.499999999999744</v>
      </c>
      <c r="CA10" s="49">
        <f t="shared" si="4"/>
        <v>80.39999999999975</v>
      </c>
      <c r="CB10" s="49">
        <f t="shared" si="4"/>
        <v>81.299999999999756</v>
      </c>
      <c r="CC10" s="49">
        <f t="shared" si="4"/>
        <v>82.199999999999761</v>
      </c>
      <c r="CD10" s="49">
        <f t="shared" si="4"/>
        <v>83.099999999999767</v>
      </c>
      <c r="CE10" s="49">
        <f t="shared" si="4"/>
        <v>83.999999999999773</v>
      </c>
      <c r="CF10" s="49">
        <f t="shared" si="4"/>
        <v>84.899999999999778</v>
      </c>
      <c r="CG10" s="49">
        <f t="shared" si="4"/>
        <v>85.799999999999784</v>
      </c>
      <c r="CH10" s="49">
        <f t="shared" si="4"/>
        <v>86.69999999999979</v>
      </c>
      <c r="CI10" s="49">
        <f t="shared" si="4"/>
        <v>87.599999999999795</v>
      </c>
      <c r="CJ10" s="49">
        <f t="shared" si="5"/>
        <v>88.499999999999801</v>
      </c>
      <c r="CK10" s="49">
        <f t="shared" si="5"/>
        <v>89.399999999999807</v>
      </c>
      <c r="CL10" s="49">
        <f t="shared" si="5"/>
        <v>90.299999999999812</v>
      </c>
      <c r="CM10" s="49">
        <f t="shared" si="5"/>
        <v>91.199999999999818</v>
      </c>
      <c r="CN10" s="49">
        <f t="shared" si="5"/>
        <v>92.099999999999824</v>
      </c>
      <c r="CO10" s="49">
        <f t="shared" si="5"/>
        <v>92.999999999999829</v>
      </c>
      <c r="CP10" s="49">
        <f t="shared" si="5"/>
        <v>93.899999999999835</v>
      </c>
      <c r="CQ10" s="49">
        <f t="shared" si="5"/>
        <v>94.799999999999841</v>
      </c>
      <c r="CR10" s="49">
        <f t="shared" si="5"/>
        <v>95.699999999999847</v>
      </c>
      <c r="CS10" s="49">
        <f t="shared" si="5"/>
        <v>96.599999999999852</v>
      </c>
      <c r="CT10" s="49">
        <f t="shared" si="5"/>
        <v>97.499999999999858</v>
      </c>
      <c r="CU10" s="49">
        <f t="shared" si="5"/>
        <v>98.399999999999864</v>
      </c>
      <c r="CV10" s="49">
        <f t="shared" si="5"/>
        <v>99.299999999999869</v>
      </c>
      <c r="CW10" s="49">
        <f t="shared" si="5"/>
        <v>100.19999999999987</v>
      </c>
      <c r="CX10" s="49">
        <f t="shared" si="5"/>
        <v>101.09999999999988</v>
      </c>
      <c r="CY10" s="49">
        <f t="shared" si="5"/>
        <v>101.99999999999989</v>
      </c>
      <c r="CZ10" s="49">
        <f t="shared" si="6"/>
        <v>102.89999999999989</v>
      </c>
      <c r="DA10" s="49">
        <f t="shared" si="6"/>
        <v>103.7999999999999</v>
      </c>
      <c r="DB10" s="49">
        <f t="shared" si="6"/>
        <v>104.6999999999999</v>
      </c>
      <c r="DC10" s="49">
        <f t="shared" si="6"/>
        <v>105.59999999999991</v>
      </c>
      <c r="DD10" s="49">
        <f t="shared" si="6"/>
        <v>106.49999999999991</v>
      </c>
      <c r="DE10" s="49">
        <f t="shared" si="6"/>
        <v>107.39999999999992</v>
      </c>
      <c r="DF10" s="49">
        <f t="shared" si="6"/>
        <v>108.29999999999993</v>
      </c>
      <c r="DG10" s="49">
        <f t="shared" si="6"/>
        <v>109.19999999999993</v>
      </c>
      <c r="DH10" s="49">
        <f t="shared" si="6"/>
        <v>110.09999999999994</v>
      </c>
      <c r="DI10" s="49">
        <f t="shared" si="6"/>
        <v>110.99999999999994</v>
      </c>
      <c r="DJ10" s="49">
        <f t="shared" si="6"/>
        <v>111.89999999999995</v>
      </c>
      <c r="DK10" s="49">
        <f t="shared" si="6"/>
        <v>112.79999999999995</v>
      </c>
      <c r="DL10" s="49">
        <f t="shared" si="6"/>
        <v>113.69999999999996</v>
      </c>
      <c r="DM10" s="49">
        <f t="shared" si="6"/>
        <v>114.59999999999997</v>
      </c>
      <c r="DN10" s="49">
        <f t="shared" si="6"/>
        <v>115.49999999999997</v>
      </c>
      <c r="DO10" s="49">
        <f t="shared" si="6"/>
        <v>116.39999999999998</v>
      </c>
      <c r="DP10" s="49">
        <f t="shared" si="7"/>
        <v>117.29999999999998</v>
      </c>
      <c r="DQ10" s="49">
        <f t="shared" si="7"/>
        <v>118.19999999999999</v>
      </c>
      <c r="DR10" s="49">
        <f t="shared" si="7"/>
        <v>119.1</v>
      </c>
      <c r="DS10" s="183">
        <f t="shared" si="33"/>
        <v>120</v>
      </c>
      <c r="DT10" s="49">
        <f t="shared" si="34"/>
        <v>120.9</v>
      </c>
      <c r="DU10" s="49">
        <f t="shared" si="34"/>
        <v>121.80000000000001</v>
      </c>
      <c r="DV10" s="49">
        <f t="shared" si="34"/>
        <v>122.70000000000002</v>
      </c>
      <c r="DW10" s="49">
        <f t="shared" si="34"/>
        <v>123.60000000000002</v>
      </c>
      <c r="DX10" s="49">
        <f t="shared" si="34"/>
        <v>124.50000000000003</v>
      </c>
      <c r="DY10" s="49">
        <f t="shared" si="34"/>
        <v>125.40000000000003</v>
      </c>
      <c r="DZ10" s="49">
        <f t="shared" si="34"/>
        <v>126.30000000000004</v>
      </c>
      <c r="EA10" s="49">
        <f t="shared" si="34"/>
        <v>127.20000000000005</v>
      </c>
      <c r="EB10" s="49">
        <f t="shared" si="34"/>
        <v>128.10000000000005</v>
      </c>
      <c r="EC10" s="49">
        <f t="shared" si="34"/>
        <v>129.00000000000006</v>
      </c>
      <c r="ED10" s="49">
        <f t="shared" si="34"/>
        <v>129.90000000000006</v>
      </c>
      <c r="EE10" s="49">
        <f t="shared" si="34"/>
        <v>130.80000000000007</v>
      </c>
      <c r="EF10" s="49">
        <f t="shared" si="34"/>
        <v>131.70000000000007</v>
      </c>
      <c r="EG10" s="49">
        <f t="shared" si="34"/>
        <v>132.60000000000008</v>
      </c>
      <c r="EH10" s="49">
        <f t="shared" si="34"/>
        <v>133.50000000000009</v>
      </c>
      <c r="EI10" s="49">
        <f t="shared" si="34"/>
        <v>134.40000000000009</v>
      </c>
      <c r="EJ10" s="49">
        <f t="shared" si="8"/>
        <v>135.3000000000001</v>
      </c>
      <c r="EK10" s="49">
        <f t="shared" si="9"/>
        <v>136.2000000000001</v>
      </c>
      <c r="EL10" s="49">
        <f t="shared" si="9"/>
        <v>137.10000000000011</v>
      </c>
      <c r="EM10" s="49">
        <f t="shared" si="9"/>
        <v>138.00000000000011</v>
      </c>
      <c r="EN10" s="49">
        <f t="shared" si="9"/>
        <v>138.90000000000012</v>
      </c>
      <c r="EO10" s="49">
        <f t="shared" si="9"/>
        <v>139.80000000000013</v>
      </c>
      <c r="EP10" s="49">
        <f t="shared" si="9"/>
        <v>140.70000000000013</v>
      </c>
      <c r="EQ10" s="49">
        <f t="shared" si="9"/>
        <v>141.60000000000014</v>
      </c>
      <c r="ER10" s="49">
        <f t="shared" si="9"/>
        <v>142.50000000000014</v>
      </c>
      <c r="ES10" s="49">
        <f t="shared" si="9"/>
        <v>143.40000000000015</v>
      </c>
      <c r="ET10" s="49">
        <f t="shared" si="9"/>
        <v>144.30000000000015</v>
      </c>
      <c r="EU10" s="49">
        <f t="shared" si="9"/>
        <v>145.20000000000016</v>
      </c>
      <c r="EV10" s="49">
        <f t="shared" si="9"/>
        <v>146.10000000000016</v>
      </c>
      <c r="EW10" s="49">
        <f t="shared" si="9"/>
        <v>147.00000000000017</v>
      </c>
      <c r="EX10" s="49">
        <f t="shared" si="9"/>
        <v>147.90000000000018</v>
      </c>
      <c r="EY10" s="49">
        <f t="shared" si="9"/>
        <v>148.80000000000018</v>
      </c>
      <c r="EZ10" s="49">
        <f t="shared" si="9"/>
        <v>149.70000000000019</v>
      </c>
      <c r="FA10" s="49">
        <f t="shared" si="10"/>
        <v>150.60000000000019</v>
      </c>
      <c r="FB10" s="49">
        <f t="shared" si="10"/>
        <v>151.5000000000002</v>
      </c>
      <c r="FC10" s="49">
        <f t="shared" si="10"/>
        <v>152.4000000000002</v>
      </c>
      <c r="FD10" s="49">
        <f t="shared" si="10"/>
        <v>153.30000000000021</v>
      </c>
      <c r="FE10" s="49">
        <f t="shared" si="10"/>
        <v>154.20000000000022</v>
      </c>
      <c r="FF10" s="49">
        <f t="shared" si="10"/>
        <v>155.10000000000022</v>
      </c>
      <c r="FG10" s="49">
        <f t="shared" si="10"/>
        <v>156.00000000000023</v>
      </c>
      <c r="FH10" s="49">
        <f t="shared" si="10"/>
        <v>156.90000000000023</v>
      </c>
      <c r="FI10" s="49">
        <f t="shared" si="10"/>
        <v>157.80000000000024</v>
      </c>
      <c r="FJ10" s="49">
        <f t="shared" si="10"/>
        <v>158.70000000000024</v>
      </c>
      <c r="FK10" s="49">
        <f t="shared" si="10"/>
        <v>159.60000000000025</v>
      </c>
      <c r="FL10" s="49">
        <f t="shared" si="10"/>
        <v>160.50000000000026</v>
      </c>
      <c r="FM10" s="49">
        <f t="shared" si="10"/>
        <v>161.40000000000026</v>
      </c>
      <c r="FN10" s="49">
        <f t="shared" si="10"/>
        <v>162.30000000000027</v>
      </c>
      <c r="FO10" s="49">
        <f t="shared" si="10"/>
        <v>163.20000000000027</v>
      </c>
      <c r="FP10" s="49">
        <f t="shared" si="10"/>
        <v>164.10000000000028</v>
      </c>
      <c r="FQ10" s="49">
        <f t="shared" si="11"/>
        <v>165.00000000000028</v>
      </c>
      <c r="FR10" s="49">
        <f t="shared" si="11"/>
        <v>165.90000000000029</v>
      </c>
      <c r="FS10" s="49">
        <f t="shared" si="11"/>
        <v>166.8000000000003</v>
      </c>
      <c r="FT10" s="49">
        <f t="shared" si="11"/>
        <v>167.7000000000003</v>
      </c>
      <c r="FU10" s="49">
        <f t="shared" si="11"/>
        <v>168.60000000000031</v>
      </c>
      <c r="FV10" s="49">
        <f t="shared" si="11"/>
        <v>169.50000000000031</v>
      </c>
      <c r="FW10" s="49">
        <f t="shared" si="11"/>
        <v>170.40000000000032</v>
      </c>
      <c r="FX10" s="49">
        <f t="shared" si="11"/>
        <v>171.30000000000032</v>
      </c>
      <c r="FY10" s="49">
        <f t="shared" si="11"/>
        <v>172.20000000000033</v>
      </c>
      <c r="FZ10" s="49">
        <f t="shared" si="11"/>
        <v>173.10000000000034</v>
      </c>
      <c r="GA10" s="49">
        <f t="shared" si="11"/>
        <v>174.00000000000034</v>
      </c>
      <c r="GB10" s="49">
        <f t="shared" si="11"/>
        <v>174.90000000000035</v>
      </c>
      <c r="GC10" s="49">
        <f t="shared" si="11"/>
        <v>175.80000000000035</v>
      </c>
      <c r="GD10" s="49">
        <f t="shared" si="11"/>
        <v>176.70000000000036</v>
      </c>
      <c r="GE10" s="49">
        <f t="shared" si="11"/>
        <v>177.60000000000036</v>
      </c>
      <c r="GF10" s="49">
        <f t="shared" si="11"/>
        <v>178.50000000000037</v>
      </c>
      <c r="GG10" s="49">
        <f t="shared" si="12"/>
        <v>179.40000000000038</v>
      </c>
      <c r="GH10" s="49">
        <f t="shared" si="12"/>
        <v>180.30000000000038</v>
      </c>
      <c r="GI10" s="49">
        <f t="shared" si="12"/>
        <v>181.20000000000039</v>
      </c>
      <c r="GJ10" s="49">
        <f t="shared" si="12"/>
        <v>182.10000000000039</v>
      </c>
      <c r="GK10" s="49">
        <f t="shared" si="12"/>
        <v>183.0000000000004</v>
      </c>
      <c r="GL10" s="49">
        <f t="shared" si="12"/>
        <v>183.9000000000004</v>
      </c>
      <c r="GM10" s="49">
        <f t="shared" si="12"/>
        <v>184.80000000000041</v>
      </c>
      <c r="GN10" s="49">
        <f t="shared" si="12"/>
        <v>185.70000000000041</v>
      </c>
      <c r="GO10" s="49">
        <f t="shared" si="12"/>
        <v>186.60000000000042</v>
      </c>
      <c r="GP10" s="49">
        <f t="shared" si="12"/>
        <v>187.50000000000043</v>
      </c>
      <c r="GQ10" s="49">
        <f t="shared" si="12"/>
        <v>188.40000000000043</v>
      </c>
      <c r="GR10" s="49">
        <f t="shared" si="12"/>
        <v>189.30000000000044</v>
      </c>
      <c r="GS10" s="49">
        <f t="shared" si="12"/>
        <v>190.20000000000044</v>
      </c>
      <c r="GT10" s="49">
        <f t="shared" si="12"/>
        <v>191.10000000000045</v>
      </c>
      <c r="GU10" s="49">
        <f t="shared" si="12"/>
        <v>192.00000000000045</v>
      </c>
      <c r="GV10" s="49">
        <f t="shared" si="12"/>
        <v>192.90000000000046</v>
      </c>
      <c r="GW10" s="49">
        <f t="shared" si="13"/>
        <v>193.80000000000047</v>
      </c>
      <c r="GX10" s="49">
        <f t="shared" si="13"/>
        <v>194.70000000000047</v>
      </c>
      <c r="GY10" s="49">
        <f t="shared" si="13"/>
        <v>195.60000000000048</v>
      </c>
      <c r="GZ10" s="49">
        <f t="shared" si="13"/>
        <v>196.50000000000048</v>
      </c>
      <c r="HA10" s="49">
        <f t="shared" si="13"/>
        <v>197.40000000000049</v>
      </c>
      <c r="HB10" s="49">
        <f t="shared" si="13"/>
        <v>198.30000000000049</v>
      </c>
      <c r="HC10" s="49">
        <f t="shared" si="13"/>
        <v>199.2000000000005</v>
      </c>
      <c r="HD10" s="49">
        <f t="shared" si="13"/>
        <v>200.10000000000051</v>
      </c>
      <c r="HE10" s="49">
        <f t="shared" si="13"/>
        <v>201.00000000000051</v>
      </c>
      <c r="HF10" s="49">
        <f t="shared" si="13"/>
        <v>201.90000000000052</v>
      </c>
      <c r="HG10" s="49">
        <f t="shared" si="13"/>
        <v>202.80000000000052</v>
      </c>
      <c r="HH10" s="49">
        <f t="shared" si="13"/>
        <v>203.70000000000053</v>
      </c>
      <c r="HI10" s="49">
        <f t="shared" si="13"/>
        <v>204.60000000000053</v>
      </c>
      <c r="HJ10" s="49">
        <f t="shared" si="13"/>
        <v>205.50000000000054</v>
      </c>
      <c r="HK10" s="49">
        <f t="shared" si="13"/>
        <v>206.40000000000055</v>
      </c>
      <c r="HL10" s="49">
        <f t="shared" si="13"/>
        <v>207.30000000000055</v>
      </c>
      <c r="HM10" s="49">
        <f t="shared" si="14"/>
        <v>208.20000000000056</v>
      </c>
      <c r="HN10" s="49">
        <f t="shared" si="14"/>
        <v>209.10000000000056</v>
      </c>
      <c r="HO10" s="49">
        <f t="shared" si="14"/>
        <v>210.00000000000057</v>
      </c>
      <c r="HP10" s="169">
        <f t="shared" si="15"/>
        <v>1.0339436824485686E-3</v>
      </c>
      <c r="HQ10" s="169">
        <f t="shared" si="15"/>
        <v>1.0727770705084812E-3</v>
      </c>
      <c r="HR10" s="169">
        <f t="shared" si="15"/>
        <v>1.1126980217455189E-3</v>
      </c>
      <c r="HS10" s="169">
        <f t="shared" si="15"/>
        <v>1.153719902703302E-3</v>
      </c>
      <c r="HT10" s="169">
        <f t="shared" si="15"/>
        <v>1.1958554540028076E-3</v>
      </c>
      <c r="HU10" s="169">
        <f t="shared" si="15"/>
        <v>1.239116749974686E-3</v>
      </c>
      <c r="HV10" s="169">
        <f t="shared" si="15"/>
        <v>1.2835151579409028E-3</v>
      </c>
      <c r="HW10" s="169">
        <f t="shared" si="15"/>
        <v>1.3290612972157979E-3</v>
      </c>
      <c r="HX10" s="169">
        <f t="shared" si="15"/>
        <v>1.3757649978998574E-3</v>
      </c>
      <c r="HY10" s="169">
        <f t="shared" si="15"/>
        <v>1.4236352595426174E-3</v>
      </c>
      <c r="HZ10" s="169">
        <f t="shared" si="15"/>
        <v>1.4726802097541512E-3</v>
      </c>
      <c r="IA10" s="169">
        <f t="shared" si="15"/>
        <v>1.5229070628475405E-3</v>
      </c>
      <c r="IB10" s="169">
        <f t="shared" si="15"/>
        <v>1.574322078597515E-3</v>
      </c>
      <c r="IC10" s="169">
        <f t="shared" si="15"/>
        <v>1.6269305212031258E-3</v>
      </c>
      <c r="ID10" s="169">
        <f t="shared" si="15"/>
        <v>1.6807366185448542E-3</v>
      </c>
      <c r="IE10" s="169">
        <f t="shared" si="15"/>
        <v>1.7357435218289046E-3</v>
      </c>
      <c r="IF10" s="169">
        <f t="shared" si="16"/>
        <v>1.7919532657136529E-3</v>
      </c>
      <c r="IG10" s="169">
        <f t="shared" si="16"/>
        <v>1.849366729015225E-3</v>
      </c>
      <c r="IH10" s="169">
        <f t="shared" si="16"/>
        <v>1.9079835960909791E-3</v>
      </c>
      <c r="II10" s="169">
        <f t="shared" si="16"/>
        <v>1.9678023190012944E-3</v>
      </c>
      <c r="IJ10" s="169">
        <f t="shared" si="16"/>
        <v>2.0288200805514732E-3</v>
      </c>
      <c r="IK10" s="169">
        <f t="shared" si="16"/>
        <v>2.0910327583166751E-3</v>
      </c>
      <c r="IL10" s="169">
        <f t="shared" si="16"/>
        <v>2.154434889753754E-3</v>
      </c>
      <c r="IM10" s="169">
        <f t="shared" si="16"/>
        <v>2.2190196385045245E-3</v>
      </c>
      <c r="IN10" s="169">
        <f t="shared" si="16"/>
        <v>2.2847787619953764E-3</v>
      </c>
      <c r="IO10" s="169">
        <f t="shared" si="16"/>
        <v>2.3517025804383083E-3</v>
      </c>
      <c r="IP10" s="169">
        <f t="shared" si="16"/>
        <v>2.4197799473382529E-3</v>
      </c>
      <c r="IQ10" s="169">
        <f t="shared" si="16"/>
        <v>2.4889982216111865E-3</v>
      </c>
      <c r="IR10" s="169">
        <f t="shared" si="16"/>
        <v>2.5593432414167377E-3</v>
      </c>
      <c r="IS10" s="169">
        <f t="shared" si="16"/>
        <v>2.6307992998080036E-3</v>
      </c>
      <c r="IT10" s="169">
        <f t="shared" si="16"/>
        <v>2.7033491222998966E-3</v>
      </c>
      <c r="IU10" s="169">
        <f t="shared" si="16"/>
        <v>2.7769738464557248E-3</v>
      </c>
      <c r="IV10" s="169">
        <f t="shared" si="17"/>
        <v>2.8516530035897392E-3</v>
      </c>
      <c r="IW10" s="169">
        <f t="shared" si="17"/>
        <v>2.9273645026810578E-3</v>
      </c>
      <c r="IX10" s="169">
        <f t="shared" si="17"/>
        <v>3.0040846165917678E-3</v>
      </c>
      <c r="IY10" s="169">
        <f t="shared" si="17"/>
        <v>3.0817879706791125E-3</v>
      </c>
      <c r="IZ10" s="169">
        <f t="shared" si="17"/>
        <v>3.1604475338883561E-3</v>
      </c>
      <c r="JA10" s="169">
        <f t="shared" si="17"/>
        <v>3.2400346124093903E-3</v>
      </c>
      <c r="JB10" s="169">
        <f t="shared" si="17"/>
        <v>3.3205188459762124E-3</v>
      </c>
      <c r="JC10" s="169">
        <f t="shared" si="17"/>
        <v>3.4018682068842243E-3</v>
      </c>
      <c r="JD10" s="169">
        <f t="shared" si="17"/>
        <v>3.4840490017957592E-3</v>
      </c>
      <c r="JE10" s="169">
        <f t="shared" si="17"/>
        <v>3.5670258763994597E-3</v>
      </c>
      <c r="JF10" s="169">
        <f t="shared" si="17"/>
        <v>3.6507618229839373E-3</v>
      </c>
      <c r="JG10" s="169">
        <f t="shared" si="17"/>
        <v>3.7352181909808217E-3</v>
      </c>
      <c r="JH10" s="169">
        <f t="shared" si="17"/>
        <v>3.820354700526551E-3</v>
      </c>
      <c r="JI10" s="169">
        <f t="shared" si="17"/>
        <v>3.9061294590863453E-3</v>
      </c>
      <c r="JJ10" s="169">
        <f t="shared" si="17"/>
        <v>3.9924989811775573E-3</v>
      </c>
      <c r="JK10" s="169">
        <f t="shared" si="17"/>
        <v>4.0794182112231583E-3</v>
      </c>
      <c r="JL10" s="169">
        <f t="shared" si="18"/>
        <v>4.1668405495594333E-3</v>
      </c>
      <c r="JM10" s="169">
        <f t="shared" si="18"/>
        <v>4.2547178816150144E-3</v>
      </c>
      <c r="JN10" s="169">
        <f t="shared" si="18"/>
        <v>4.343000610271373E-3</v>
      </c>
      <c r="JO10" s="169">
        <f t="shared" si="18"/>
        <v>4.4316376914074855E-3</v>
      </c>
      <c r="JP10" s="169">
        <f t="shared" si="18"/>
        <v>4.520576672624046E-3</v>
      </c>
      <c r="JQ10" s="169">
        <f t="shared" si="18"/>
        <v>4.6097637351349462E-3</v>
      </c>
      <c r="JR10" s="169">
        <f t="shared" si="18"/>
        <v>4.6991437388060756E-3</v>
      </c>
      <c r="JS10" s="169">
        <f t="shared" si="18"/>
        <v>4.7886602703136024E-3</v>
      </c>
      <c r="JT10" s="169">
        <f t="shared" si="18"/>
        <v>4.8782556943861039E-3</v>
      </c>
      <c r="JU10" s="169">
        <f t="shared" si="18"/>
        <v>4.9678712080868234E-3</v>
      </c>
      <c r="JV10" s="169">
        <f t="shared" si="18"/>
        <v>5.0574468980844681E-3</v>
      </c>
      <c r="JW10" s="169">
        <f t="shared" si="18"/>
        <v>5.1469218008528385E-3</v>
      </c>
      <c r="JX10" s="169">
        <f t="shared" si="18"/>
        <v>5.2362339657316395E-3</v>
      </c>
      <c r="JY10" s="169">
        <f t="shared" si="18"/>
        <v>5.3253205207728646E-3</v>
      </c>
      <c r="JZ10" s="169">
        <f t="shared" si="18"/>
        <v>5.4141177412891824E-3</v>
      </c>
      <c r="KA10" s="169">
        <f t="shared" si="18"/>
        <v>5.5025611210130169E-3</v>
      </c>
      <c r="KB10" s="169">
        <f t="shared" si="19"/>
        <v>5.5905854457672134E-3</v>
      </c>
      <c r="KC10" s="169">
        <f t="shared" si="19"/>
        <v>5.6781248695406831E-3</v>
      </c>
      <c r="KD10" s="169">
        <f t="shared" si="19"/>
        <v>5.7651129928549547E-3</v>
      </c>
      <c r="KE10" s="169">
        <f t="shared" si="19"/>
        <v>5.8514829433003509E-3</v>
      </c>
      <c r="KF10" s="169">
        <f t="shared" si="19"/>
        <v>5.9371674581134935E-3</v>
      </c>
      <c r="KG10" s="169">
        <f t="shared" si="19"/>
        <v>6.0220989686610325E-3</v>
      </c>
      <c r="KH10" s="169">
        <f t="shared" si="19"/>
        <v>6.1062096866880081E-3</v>
      </c>
      <c r="KI10" s="169">
        <f t="shared" si="19"/>
        <v>6.189431692182952E-3</v>
      </c>
      <c r="KJ10" s="169">
        <f t="shared" si="19"/>
        <v>6.2716970227059765E-3</v>
      </c>
      <c r="KK10" s="169">
        <f t="shared" si="19"/>
        <v>6.3529377640204002E-3</v>
      </c>
      <c r="KL10" s="169">
        <f t="shared" si="19"/>
        <v>6.4330861418632835E-3</v>
      </c>
      <c r="KM10" s="169">
        <f t="shared" si="19"/>
        <v>6.5120746146852832E-3</v>
      </c>
      <c r="KN10" s="169">
        <f t="shared" si="19"/>
        <v>6.5898359671858016E-3</v>
      </c>
      <c r="KO10" s="169">
        <f t="shared" si="19"/>
        <v>6.6663034044652488E-3</v>
      </c>
      <c r="KP10" s="169">
        <f t="shared" si="19"/>
        <v>6.7414106466126391E-3</v>
      </c>
      <c r="KQ10" s="169">
        <f t="shared" si="19"/>
        <v>6.8150920235434606E-3</v>
      </c>
      <c r="KR10" s="169">
        <f t="shared" si="20"/>
        <v>6.8872825699000184E-3</v>
      </c>
      <c r="KS10" s="169">
        <f t="shared" si="20"/>
        <v>6.9579181198241727E-3</v>
      </c>
      <c r="KT10" s="169">
        <f t="shared" si="20"/>
        <v>7.0269354014105461E-3</v>
      </c>
      <c r="KU10" s="169">
        <f t="shared" si="20"/>
        <v>7.0942721306470075E-3</v>
      </c>
      <c r="KV10" s="169">
        <f t="shared" si="20"/>
        <v>7.1598671046483528E-3</v>
      </c>
      <c r="KW10" s="169">
        <f t="shared" si="20"/>
        <v>7.2236602939889163E-3</v>
      </c>
      <c r="KX10" s="169">
        <f t="shared" si="20"/>
        <v>7.2855929339399285E-3</v>
      </c>
      <c r="KY10" s="169">
        <f t="shared" si="20"/>
        <v>7.345607614418298E-3</v>
      </c>
      <c r="KZ10" s="169">
        <f t="shared" si="20"/>
        <v>7.4036483684546848E-3</v>
      </c>
      <c r="LA10" s="169">
        <f t="shared" si="20"/>
        <v>7.4596607589905292E-3</v>
      </c>
      <c r="LB10" s="169">
        <f t="shared" si="20"/>
        <v>7.5135919638160574E-3</v>
      </c>
      <c r="LC10" s="169">
        <f t="shared" si="20"/>
        <v>7.5653908584640732E-3</v>
      </c>
      <c r="LD10" s="169">
        <f t="shared" si="20"/>
        <v>7.6150080968777189E-3</v>
      </c>
      <c r="LE10" s="169">
        <f t="shared" si="20"/>
        <v>7.6623961896742747E-3</v>
      </c>
      <c r="LF10" s="169">
        <f t="shared" si="20"/>
        <v>7.707509579831383E-3</v>
      </c>
      <c r="LG10" s="169">
        <f t="shared" si="20"/>
        <v>7.7503047156270172E-3</v>
      </c>
      <c r="LH10" s="169">
        <f t="shared" si="21"/>
        <v>7.7907401206698066E-3</v>
      </c>
      <c r="LI10" s="169">
        <f t="shared" si="21"/>
        <v>7.8287764608621635E-3</v>
      </c>
      <c r="LJ10" s="169">
        <f t="shared" si="21"/>
        <v>7.8643766081449625E-3</v>
      </c>
      <c r="LK10" s="169">
        <f t="shared" si="21"/>
        <v>7.897505700879175E-3</v>
      </c>
      <c r="LL10" s="169">
        <f t="shared" si="21"/>
        <v>7.9281312007270562E-3</v>
      </c>
      <c r="LM10" s="169">
        <f t="shared" si="21"/>
        <v>7.9562229459029608E-3</v>
      </c>
      <c r="LN10" s="169">
        <f t="shared" si="21"/>
        <v>7.9817532006718501E-3</v>
      </c>
      <c r="LO10" s="169">
        <f t="shared" si="21"/>
        <v>8.0046967009817366E-3</v>
      </c>
      <c r="LP10" s="169">
        <f t="shared" si="21"/>
        <v>8.0250306961250281E-3</v>
      </c>
      <c r="LQ10" s="169">
        <f t="shared" si="21"/>
        <v>8.0427349863325722E-3</v>
      </c>
      <c r="LR10" s="169">
        <f t="shared" si="21"/>
        <v>8.0577919562134521E-3</v>
      </c>
      <c r="LS10" s="169">
        <f t="shared" si="21"/>
        <v>8.0701866039630393E-3</v>
      </c>
      <c r="LT10" s="169">
        <f t="shared" si="21"/>
        <v>8.0799065662715171E-3</v>
      </c>
      <c r="LU10" s="169">
        <f t="shared" si="21"/>
        <v>8.0869421388749824E-3</v>
      </c>
      <c r="LV10" s="169">
        <f t="shared" si="21"/>
        <v>8.0912862927012743E-3</v>
      </c>
      <c r="LW10" s="169">
        <f t="shared" si="21"/>
        <v>8.0929346855729903E-3</v>
      </c>
      <c r="LX10" s="169">
        <f t="shared" si="22"/>
        <v>8.0918856694403383E-3</v>
      </c>
      <c r="LY10" s="169">
        <f t="shared" si="22"/>
        <v>8.0881402931270111E-3</v>
      </c>
      <c r="LZ10" s="169">
        <f t="shared" si="22"/>
        <v>8.081702300582666E-3</v>
      </c>
      <c r="MA10" s="169">
        <f t="shared" si="22"/>
        <v>8.0725781246460768E-3</v>
      </c>
      <c r="MB10" s="169">
        <f t="shared" si="22"/>
        <v>8.0607768763335044E-3</v>
      </c>
      <c r="MC10" s="169">
        <f t="shared" si="22"/>
        <v>8.046310329677276E-3</v>
      </c>
      <c r="MD10" s="169">
        <f t="shared" si="22"/>
        <v>8.0291929021498419E-3</v>
      </c>
      <c r="ME10" s="169">
        <f t="shared" si="22"/>
        <v>8.009441630718938E-3</v>
      </c>
      <c r="MF10" s="169">
        <f t="shared" si="22"/>
        <v>7.9870761435894555E-3</v>
      </c>
      <c r="MG10" s="169">
        <f t="shared" si="22"/>
        <v>7.9621186276976758E-3</v>
      </c>
      <c r="MH10" s="169">
        <f t="shared" si="22"/>
        <v>7.9345937920332135E-3</v>
      </c>
      <c r="MI10" s="169">
        <f t="shared" si="22"/>
        <v>7.9045288268735203E-3</v>
      </c>
      <c r="MJ10" s="169">
        <f t="shared" si="22"/>
        <v>7.8719533590251387E-3</v>
      </c>
      <c r="MK10" s="169">
        <f t="shared" si="22"/>
        <v>7.8368994031747866E-3</v>
      </c>
      <c r="ML10" s="169">
        <f t="shared" si="22"/>
        <v>7.7994013094621383E-3</v>
      </c>
      <c r="MM10" s="169">
        <f t="shared" si="22"/>
        <v>7.7594957073944294E-3</v>
      </c>
      <c r="MN10" s="169">
        <f t="shared" si="23"/>
        <v>7.7172214462310831E-3</v>
      </c>
      <c r="MO10" s="169">
        <f t="shared" si="23"/>
        <v>7.6726195319741309E-3</v>
      </c>
      <c r="MP10" s="169">
        <f t="shared" si="23"/>
        <v>7.6257330611074455E-3</v>
      </c>
      <c r="MQ10" s="169">
        <f t="shared" si="23"/>
        <v>7.5766071512346168E-3</v>
      </c>
      <c r="MR10" s="169">
        <f t="shared" si="23"/>
        <v>7.5252888687716516E-3</v>
      </c>
      <c r="MS10" s="169">
        <f t="shared" si="23"/>
        <v>7.4718271538566213E-3</v>
      </c>
      <c r="MT10" s="169">
        <f t="shared" si="23"/>
        <v>7.4162727426438325E-3</v>
      </c>
      <c r="MU10" s="169">
        <f t="shared" si="23"/>
        <v>7.3586780871550371E-3</v>
      </c>
      <c r="MV10" s="169">
        <f t="shared" si="23"/>
        <v>7.2990972728647335E-3</v>
      </c>
      <c r="MW10" s="169">
        <f t="shared" si="23"/>
        <v>7.2375859342005367E-3</v>
      </c>
      <c r="MX10" s="169">
        <f t="shared" si="23"/>
        <v>7.1742011681431147E-3</v>
      </c>
      <c r="MY10" s="169">
        <f t="shared" si="23"/>
        <v>7.1090014461130746E-3</v>
      </c>
      <c r="MZ10" s="169">
        <f t="shared" si="23"/>
        <v>7.04204652433469E-3</v>
      </c>
      <c r="NA10" s="169">
        <f t="shared" si="23"/>
        <v>6.9733973528682104E-3</v>
      </c>
      <c r="NB10" s="169">
        <f t="shared" si="23"/>
        <v>6.9031159835038908E-3</v>
      </c>
      <c r="NC10" s="169">
        <f t="shared" si="23"/>
        <v>6.83126547671174E-3</v>
      </c>
      <c r="ND10" s="169">
        <f t="shared" si="24"/>
        <v>6.7579098078413297E-3</v>
      </c>
      <c r="NE10" s="169">
        <f t="shared" si="24"/>
        <v>6.6831137727657915E-3</v>
      </c>
      <c r="NF10" s="169">
        <f t="shared" si="24"/>
        <v>6.6069428931634349E-3</v>
      </c>
      <c r="NG10" s="169">
        <f t="shared" si="24"/>
        <v>6.5294633216292754E-3</v>
      </c>
      <c r="NH10" s="169">
        <f t="shared" si="24"/>
        <v>6.4507417468069508E-3</v>
      </c>
      <c r="NI10" s="169">
        <f t="shared" si="24"/>
        <v>6.3708452987294283E-3</v>
      </c>
      <c r="NJ10" s="169">
        <f t="shared" si="24"/>
        <v>6.2898414545541539E-3</v>
      </c>
      <c r="NK10" s="169">
        <f t="shared" si="24"/>
        <v>6.207797944875245E-3</v>
      </c>
      <c r="NL10" s="169">
        <f t="shared" si="24"/>
        <v>6.1247826607917074E-3</v>
      </c>
      <c r="NM10" s="169">
        <f t="shared" si="24"/>
        <v>6.0408635619066797E-3</v>
      </c>
      <c r="NN10" s="169">
        <f t="shared" si="24"/>
        <v>5.9561085854283047E-3</v>
      </c>
      <c r="NO10" s="169">
        <f t="shared" si="24"/>
        <v>5.8705855565380034E-3</v>
      </c>
      <c r="NP10" s="169">
        <f t="shared" si="24"/>
        <v>5.784362100186769E-3</v>
      </c>
      <c r="NQ10" s="169">
        <f t="shared" si="24"/>
        <v>5.6975055544745351E-3</v>
      </c>
      <c r="NR10" s="169">
        <f t="shared" si="24"/>
        <v>5.6100828857618499E-3</v>
      </c>
      <c r="NS10" s="169">
        <f t="shared" si="24"/>
        <v>5.5221606056568501E-3</v>
      </c>
      <c r="NT10" s="169">
        <f t="shared" si="25"/>
        <v>5.4338046900141313E-3</v>
      </c>
      <c r="NU10" s="169">
        <f t="shared" si="25"/>
        <v>5.3450805000753191E-3</v>
      </c>
      <c r="NV10" s="169">
        <f t="shared" si="25"/>
        <v>5.2560527058742295E-3</v>
      </c>
      <c r="NW10" s="169">
        <f t="shared" si="25"/>
        <v>5.1667852120222731E-3</v>
      </c>
      <c r="NX10" s="169">
        <f t="shared" si="25"/>
        <v>5.0773410859824165E-3</v>
      </c>
      <c r="NY10" s="169">
        <f t="shared" si="25"/>
        <v>4.9877824889324818E-3</v>
      </c>
      <c r="NZ10" s="169">
        <f t="shared" si="25"/>
        <v>4.8981706093108139E-3</v>
      </c>
      <c r="OA10" s="169">
        <f t="shared" si="25"/>
        <v>4.8085655991296399E-3</v>
      </c>
      <c r="OB10" s="169">
        <f t="shared" si="25"/>
        <v>4.7190265131334943E-3</v>
      </c>
      <c r="OC10" s="169">
        <f t="shared" si="25"/>
        <v>4.6296112508721265E-3</v>
      </c>
      <c r="OD10" s="169">
        <f t="shared" si="25"/>
        <v>4.5403765017493873E-3</v>
      </c>
      <c r="OE10" s="169">
        <f t="shared" si="25"/>
        <v>4.4513776931014524E-3</v>
      </c>
      <c r="OF10" s="169">
        <f t="shared" si="25"/>
        <v>4.3626689413498827E-3</v>
      </c>
      <c r="OG10" s="169">
        <f t="shared" si="25"/>
        <v>4.2743030062669229E-3</v>
      </c>
      <c r="OH10" s="169">
        <f t="shared" si="25"/>
        <v>4.1863312483826232E-3</v>
      </c>
      <c r="OI10" s="169">
        <f t="shared" si="25"/>
        <v>4.0988035895554546E-3</v>
      </c>
      <c r="OJ10" s="169">
        <f t="shared" si="26"/>
        <v>4.0117684767204103E-3</v>
      </c>
      <c r="OK10" s="169">
        <f t="shared" si="26"/>
        <v>3.9252728488209012E-3</v>
      </c>
      <c r="OL10" s="169">
        <f t="shared" si="26"/>
        <v>3.8393621069233472E-3</v>
      </c>
      <c r="OM10" s="169">
        <f t="shared" si="26"/>
        <v>3.7540800875059737E-3</v>
      </c>
      <c r="ON10" s="169">
        <f t="shared" si="26"/>
        <v>3.6694690389062344E-3</v>
      </c>
      <c r="OO10" s="169">
        <f t="shared" si="26"/>
        <v>3.5855696009042962E-3</v>
      </c>
      <c r="OP10" s="169">
        <f t="shared" si="26"/>
        <v>3.5024207874133121E-3</v>
      </c>
      <c r="OQ10" s="169">
        <f t="shared" si="26"/>
        <v>3.4200599722406778E-3</v>
      </c>
      <c r="OR10" s="169">
        <f t="shared" si="26"/>
        <v>3.3385228778782189E-3</v>
      </c>
      <c r="OS10" s="169">
        <f t="shared" si="26"/>
        <v>3.2578435672732243E-3</v>
      </c>
      <c r="OT10" s="169">
        <f t="shared" si="26"/>
        <v>3.1780544385264934E-3</v>
      </c>
      <c r="OU10" s="169">
        <f t="shared" si="26"/>
        <v>3.0991862224581143E-3</v>
      </c>
      <c r="OV10" s="169">
        <f t="shared" si="26"/>
        <v>3.0212679829764747E-3</v>
      </c>
      <c r="OW10" s="169">
        <f t="shared" si="26"/>
        <v>2.9443271201811524E-3</v>
      </c>
      <c r="OX10" s="169">
        <f t="shared" si="26"/>
        <v>2.8683893761256921E-3</v>
      </c>
      <c r="OY10" s="169">
        <f t="shared" si="26"/>
        <v>2.7934788431620682E-3</v>
      </c>
      <c r="OZ10" s="169">
        <f t="shared" si="27"/>
        <v>2.7196179747846069E-3</v>
      </c>
      <c r="PA10" s="169">
        <f t="shared" si="27"/>
        <v>2.6468275988875134E-3</v>
      </c>
      <c r="PB10" s="169">
        <f t="shared" si="27"/>
        <v>2.5751269333468322E-3</v>
      </c>
      <c r="PC10" s="169">
        <f t="shared" si="27"/>
        <v>2.5045336038346487E-3</v>
      </c>
      <c r="PD10" s="169">
        <f t="shared" si="27"/>
        <v>2.4350636637706594E-3</v>
      </c>
      <c r="PE10" s="169">
        <f t="shared" si="27"/>
        <v>2.3667316163138766E-3</v>
      </c>
      <c r="PF10" s="169">
        <f t="shared" si="27"/>
        <v>2.2995504382951806E-3</v>
      </c>
      <c r="PG10" s="169">
        <f t="shared" si="27"/>
        <v>2.2335316059897189E-3</v>
      </c>
      <c r="PH10" s="169">
        <f t="shared" si="27"/>
        <v>2.1686851226267313E-3</v>
      </c>
    </row>
    <row r="11" spans="1:425" x14ac:dyDescent="0.75">
      <c r="A11" s="4">
        <v>8</v>
      </c>
      <c r="B11" s="95">
        <v>60</v>
      </c>
      <c r="C11" s="95">
        <v>120</v>
      </c>
      <c r="D11" s="95">
        <v>240</v>
      </c>
      <c r="E11" s="124">
        <f t="shared" si="28"/>
        <v>1</v>
      </c>
      <c r="F11" s="124">
        <f t="shared" si="29"/>
        <v>0.5</v>
      </c>
      <c r="G11" s="73">
        <f t="shared" si="30"/>
        <v>130</v>
      </c>
      <c r="H11" s="23" t="s">
        <v>784</v>
      </c>
      <c r="I11" s="57"/>
      <c r="J11" s="280"/>
      <c r="K11" s="74">
        <f>IF(AND(B11&gt;0,C11&gt;0,D11&gt;0),IF(ISBLANK(J11),IF(ISBLANK(H11),"",(D11-B11)*VLOOKUP(H11,VLookups!$A$4:$B$13,2,FALSE)),J11),"")</f>
        <v>56.920997883030829</v>
      </c>
      <c r="L11" s="75">
        <f t="shared" si="0"/>
        <v>3240</v>
      </c>
      <c r="M11" s="95">
        <v>150</v>
      </c>
      <c r="N11" s="270">
        <f>IF(AND(M11&gt;0,C11&gt;0,NOT(K11="")),ABS(VLOOKUP($M$1,VLookups!$A$43:$B$44,2,FALSE)-_xlfn.NORM.DIST(M11,G11,K11,TRUE)),"")</f>
        <v>0.6373424258812117</v>
      </c>
      <c r="O11" s="94">
        <f>IF(AND($B11&gt;0,$C11&gt;0,$D11&gt;0,NOT(ISBLANK($H11))),_xlfn.NORM.INV(ABS(VLOOKUP($M$1,VLookups!$A$43:$B$44,2,FALSE)-O$3),$G11,$K11),"")</f>
        <v>57.052806050640939</v>
      </c>
      <c r="P11" s="93">
        <f>IF(AND($B11&gt;0,$C11&gt;0,$D11&gt;0,NOT(ISBLANK($H11))),_xlfn.NORM.INV(ABS(VLOOKUP($M$1,VLookups!$A$43:$B$44,2,FALSE)-P$3),$G11,$K11),"")</f>
        <v>202.94719394935908</v>
      </c>
      <c r="Q11" s="94">
        <f>IF(AND($B11&gt;0,$C11&gt;0,$D11&gt;0,NOT(ISBLANK($H11))),_xlfn.NORM.INV(ABS(VLOOKUP($M$1,VLookups!$A$43:$B$44,2,FALSE)-Q$3),$G11,$K11),"")</f>
        <v>188.99482276927847</v>
      </c>
      <c r="R11" s="93">
        <f>IF(AND($B11&gt;0,$C11&gt;0,$D11&gt;0,NOT(ISBLANK($H11))),_xlfn.NORM.INV(ABS(VLOOKUP($M$1,VLookups!$A$43:$B$44,2,FALSE)-R$3),$G11,$K11),"")</f>
        <v>177.90592045451768</v>
      </c>
      <c r="S11" s="94">
        <f>IF(AND($B11&gt;0,$C11&gt;0,$D11&gt;0,NOT(ISBLANK($H11))),_xlfn.NORM.INV(ABS(VLOOKUP($M$1,VLookups!$A$43:$B$44,2,FALSE)-S$3),$G11,$K11),"")</f>
        <v>168.39262964303717</v>
      </c>
      <c r="T11" s="93">
        <f>IF(AND($B11&gt;0,$C11&gt;0,$D11&gt;0,NOT(ISBLANK($H11))),_xlfn.NORM.INV(ABS(VLOOKUP($M$1,VLookups!$A$43:$B$44,2,FALSE)-T$3),$G11,$K11),"")</f>
        <v>159.84940047371467</v>
      </c>
      <c r="U11" s="5"/>
      <c r="V11" s="168">
        <f t="shared" si="31"/>
        <v>0.9</v>
      </c>
      <c r="W11" s="49">
        <f t="shared" si="32"/>
        <v>29.999999999999702</v>
      </c>
      <c r="X11" s="49">
        <f t="shared" si="32"/>
        <v>30.8999999999997</v>
      </c>
      <c r="Y11" s="49">
        <f t="shared" si="32"/>
        <v>31.799999999999699</v>
      </c>
      <c r="Z11" s="49">
        <f t="shared" si="32"/>
        <v>32.699999999999697</v>
      </c>
      <c r="AA11" s="49">
        <f t="shared" si="32"/>
        <v>33.599999999999696</v>
      </c>
      <c r="AB11" s="49">
        <f t="shared" si="32"/>
        <v>34.499999999999694</v>
      </c>
      <c r="AC11" s="49">
        <f t="shared" si="32"/>
        <v>35.399999999999693</v>
      </c>
      <c r="AD11" s="49">
        <f t="shared" si="32"/>
        <v>36.299999999999692</v>
      </c>
      <c r="AE11" s="49">
        <f t="shared" si="32"/>
        <v>37.19999999999969</v>
      </c>
      <c r="AF11" s="49">
        <f t="shared" si="32"/>
        <v>38.099999999999689</v>
      </c>
      <c r="AG11" s="49">
        <f t="shared" si="32"/>
        <v>38.999999999999687</v>
      </c>
      <c r="AH11" s="49">
        <f t="shared" si="32"/>
        <v>39.899999999999686</v>
      </c>
      <c r="AI11" s="49">
        <f t="shared" si="32"/>
        <v>40.799999999999685</v>
      </c>
      <c r="AJ11" s="49">
        <f t="shared" si="32"/>
        <v>41.699999999999683</v>
      </c>
      <c r="AK11" s="49">
        <f t="shared" si="32"/>
        <v>42.599999999999682</v>
      </c>
      <c r="AL11" s="49">
        <f t="shared" si="32"/>
        <v>43.49999999999968</v>
      </c>
      <c r="AM11" s="49">
        <f t="shared" si="1"/>
        <v>44.399999999999679</v>
      </c>
      <c r="AN11" s="49">
        <f t="shared" si="2"/>
        <v>45.299999999999677</v>
      </c>
      <c r="AO11" s="49">
        <f t="shared" si="2"/>
        <v>46.199999999999676</v>
      </c>
      <c r="AP11" s="49">
        <f t="shared" si="2"/>
        <v>47.099999999999675</v>
      </c>
      <c r="AQ11" s="49">
        <f t="shared" si="2"/>
        <v>47.999999999999673</v>
      </c>
      <c r="AR11" s="49">
        <f t="shared" si="2"/>
        <v>48.899999999999672</v>
      </c>
      <c r="AS11" s="49">
        <f t="shared" si="2"/>
        <v>49.79999999999967</v>
      </c>
      <c r="AT11" s="49">
        <f t="shared" si="2"/>
        <v>50.699999999999669</v>
      </c>
      <c r="AU11" s="49">
        <f t="shared" si="2"/>
        <v>51.599999999999667</v>
      </c>
      <c r="AV11" s="49">
        <f t="shared" si="2"/>
        <v>52.499999999999666</v>
      </c>
      <c r="AW11" s="49">
        <f t="shared" si="2"/>
        <v>53.399999999999665</v>
      </c>
      <c r="AX11" s="49">
        <f t="shared" si="2"/>
        <v>54.299999999999663</v>
      </c>
      <c r="AY11" s="49">
        <f t="shared" si="2"/>
        <v>55.199999999999662</v>
      </c>
      <c r="AZ11" s="49">
        <f t="shared" si="2"/>
        <v>56.09999999999966</v>
      </c>
      <c r="BA11" s="49">
        <f t="shared" si="2"/>
        <v>56.999999999999659</v>
      </c>
      <c r="BB11" s="49">
        <f t="shared" si="2"/>
        <v>57.899999999999658</v>
      </c>
      <c r="BC11" s="49">
        <f t="shared" si="2"/>
        <v>58.799999999999656</v>
      </c>
      <c r="BD11" s="49">
        <f t="shared" si="3"/>
        <v>59.699999999999655</v>
      </c>
      <c r="BE11" s="49">
        <f t="shared" si="3"/>
        <v>60.599999999999653</v>
      </c>
      <c r="BF11" s="49">
        <f t="shared" si="3"/>
        <v>61.499999999999652</v>
      </c>
      <c r="BG11" s="49">
        <f t="shared" si="3"/>
        <v>62.39999999999965</v>
      </c>
      <c r="BH11" s="49">
        <f t="shared" si="3"/>
        <v>63.299999999999649</v>
      </c>
      <c r="BI11" s="49">
        <f t="shared" si="3"/>
        <v>64.199999999999648</v>
      </c>
      <c r="BJ11" s="49">
        <f t="shared" si="3"/>
        <v>65.099999999999653</v>
      </c>
      <c r="BK11" s="49">
        <f t="shared" si="3"/>
        <v>65.999999999999659</v>
      </c>
      <c r="BL11" s="49">
        <f t="shared" si="3"/>
        <v>66.899999999999665</v>
      </c>
      <c r="BM11" s="49">
        <f t="shared" si="3"/>
        <v>67.79999999999967</v>
      </c>
      <c r="BN11" s="49">
        <f t="shared" si="3"/>
        <v>68.699999999999676</v>
      </c>
      <c r="BO11" s="49">
        <f t="shared" si="3"/>
        <v>69.599999999999682</v>
      </c>
      <c r="BP11" s="49">
        <f t="shared" si="3"/>
        <v>70.499999999999687</v>
      </c>
      <c r="BQ11" s="49">
        <f t="shared" si="3"/>
        <v>71.399999999999693</v>
      </c>
      <c r="BR11" s="49">
        <f t="shared" si="3"/>
        <v>72.299999999999699</v>
      </c>
      <c r="BS11" s="49">
        <f t="shared" si="3"/>
        <v>73.199999999999704</v>
      </c>
      <c r="BT11" s="49">
        <f t="shared" si="4"/>
        <v>74.09999999999971</v>
      </c>
      <c r="BU11" s="49">
        <f t="shared" si="4"/>
        <v>74.999999999999716</v>
      </c>
      <c r="BV11" s="49">
        <f t="shared" si="4"/>
        <v>75.899999999999721</v>
      </c>
      <c r="BW11" s="49">
        <f t="shared" si="4"/>
        <v>76.799999999999727</v>
      </c>
      <c r="BX11" s="49">
        <f t="shared" si="4"/>
        <v>77.699999999999733</v>
      </c>
      <c r="BY11" s="49">
        <f t="shared" si="4"/>
        <v>78.599999999999739</v>
      </c>
      <c r="BZ11" s="49">
        <f t="shared" si="4"/>
        <v>79.499999999999744</v>
      </c>
      <c r="CA11" s="49">
        <f t="shared" si="4"/>
        <v>80.39999999999975</v>
      </c>
      <c r="CB11" s="49">
        <f t="shared" si="4"/>
        <v>81.299999999999756</v>
      </c>
      <c r="CC11" s="49">
        <f t="shared" si="4"/>
        <v>82.199999999999761</v>
      </c>
      <c r="CD11" s="49">
        <f t="shared" si="4"/>
        <v>83.099999999999767</v>
      </c>
      <c r="CE11" s="49">
        <f t="shared" si="4"/>
        <v>83.999999999999773</v>
      </c>
      <c r="CF11" s="49">
        <f t="shared" si="4"/>
        <v>84.899999999999778</v>
      </c>
      <c r="CG11" s="49">
        <f t="shared" si="4"/>
        <v>85.799999999999784</v>
      </c>
      <c r="CH11" s="49">
        <f t="shared" si="4"/>
        <v>86.69999999999979</v>
      </c>
      <c r="CI11" s="49">
        <f t="shared" si="4"/>
        <v>87.599999999999795</v>
      </c>
      <c r="CJ11" s="49">
        <f t="shared" si="5"/>
        <v>88.499999999999801</v>
      </c>
      <c r="CK11" s="49">
        <f t="shared" si="5"/>
        <v>89.399999999999807</v>
      </c>
      <c r="CL11" s="49">
        <f t="shared" si="5"/>
        <v>90.299999999999812</v>
      </c>
      <c r="CM11" s="49">
        <f t="shared" si="5"/>
        <v>91.199999999999818</v>
      </c>
      <c r="CN11" s="49">
        <f t="shared" si="5"/>
        <v>92.099999999999824</v>
      </c>
      <c r="CO11" s="49">
        <f t="shared" si="5"/>
        <v>92.999999999999829</v>
      </c>
      <c r="CP11" s="49">
        <f t="shared" si="5"/>
        <v>93.899999999999835</v>
      </c>
      <c r="CQ11" s="49">
        <f t="shared" si="5"/>
        <v>94.799999999999841</v>
      </c>
      <c r="CR11" s="49">
        <f t="shared" si="5"/>
        <v>95.699999999999847</v>
      </c>
      <c r="CS11" s="49">
        <f t="shared" si="5"/>
        <v>96.599999999999852</v>
      </c>
      <c r="CT11" s="49">
        <f t="shared" si="5"/>
        <v>97.499999999999858</v>
      </c>
      <c r="CU11" s="49">
        <f t="shared" si="5"/>
        <v>98.399999999999864</v>
      </c>
      <c r="CV11" s="49">
        <f t="shared" si="5"/>
        <v>99.299999999999869</v>
      </c>
      <c r="CW11" s="49">
        <f t="shared" si="5"/>
        <v>100.19999999999987</v>
      </c>
      <c r="CX11" s="49">
        <f t="shared" si="5"/>
        <v>101.09999999999988</v>
      </c>
      <c r="CY11" s="49">
        <f t="shared" si="5"/>
        <v>101.99999999999989</v>
      </c>
      <c r="CZ11" s="49">
        <f t="shared" si="6"/>
        <v>102.89999999999989</v>
      </c>
      <c r="DA11" s="49">
        <f t="shared" si="6"/>
        <v>103.7999999999999</v>
      </c>
      <c r="DB11" s="49">
        <f t="shared" si="6"/>
        <v>104.6999999999999</v>
      </c>
      <c r="DC11" s="49">
        <f t="shared" si="6"/>
        <v>105.59999999999991</v>
      </c>
      <c r="DD11" s="49">
        <f t="shared" si="6"/>
        <v>106.49999999999991</v>
      </c>
      <c r="DE11" s="49">
        <f t="shared" si="6"/>
        <v>107.39999999999992</v>
      </c>
      <c r="DF11" s="49">
        <f t="shared" si="6"/>
        <v>108.29999999999993</v>
      </c>
      <c r="DG11" s="49">
        <f t="shared" si="6"/>
        <v>109.19999999999993</v>
      </c>
      <c r="DH11" s="49">
        <f t="shared" si="6"/>
        <v>110.09999999999994</v>
      </c>
      <c r="DI11" s="49">
        <f t="shared" si="6"/>
        <v>110.99999999999994</v>
      </c>
      <c r="DJ11" s="49">
        <f t="shared" si="6"/>
        <v>111.89999999999995</v>
      </c>
      <c r="DK11" s="49">
        <f t="shared" si="6"/>
        <v>112.79999999999995</v>
      </c>
      <c r="DL11" s="49">
        <f t="shared" si="6"/>
        <v>113.69999999999996</v>
      </c>
      <c r="DM11" s="49">
        <f t="shared" si="6"/>
        <v>114.59999999999997</v>
      </c>
      <c r="DN11" s="49">
        <f t="shared" si="6"/>
        <v>115.49999999999997</v>
      </c>
      <c r="DO11" s="49">
        <f t="shared" si="6"/>
        <v>116.39999999999998</v>
      </c>
      <c r="DP11" s="49">
        <f t="shared" si="7"/>
        <v>117.29999999999998</v>
      </c>
      <c r="DQ11" s="49">
        <f t="shared" si="7"/>
        <v>118.19999999999999</v>
      </c>
      <c r="DR11" s="49">
        <f t="shared" si="7"/>
        <v>119.1</v>
      </c>
      <c r="DS11" s="183">
        <f t="shared" si="33"/>
        <v>120</v>
      </c>
      <c r="DT11" s="49">
        <f t="shared" si="34"/>
        <v>120.9</v>
      </c>
      <c r="DU11" s="49">
        <f t="shared" si="34"/>
        <v>121.80000000000001</v>
      </c>
      <c r="DV11" s="49">
        <f t="shared" si="34"/>
        <v>122.70000000000002</v>
      </c>
      <c r="DW11" s="49">
        <f t="shared" si="34"/>
        <v>123.60000000000002</v>
      </c>
      <c r="DX11" s="49">
        <f t="shared" si="34"/>
        <v>124.50000000000003</v>
      </c>
      <c r="DY11" s="49">
        <f t="shared" si="34"/>
        <v>125.40000000000003</v>
      </c>
      <c r="DZ11" s="49">
        <f t="shared" si="34"/>
        <v>126.30000000000004</v>
      </c>
      <c r="EA11" s="49">
        <f t="shared" si="34"/>
        <v>127.20000000000005</v>
      </c>
      <c r="EB11" s="49">
        <f t="shared" si="34"/>
        <v>128.10000000000005</v>
      </c>
      <c r="EC11" s="49">
        <f t="shared" si="34"/>
        <v>129.00000000000006</v>
      </c>
      <c r="ED11" s="49">
        <f t="shared" si="34"/>
        <v>129.90000000000006</v>
      </c>
      <c r="EE11" s="49">
        <f t="shared" si="34"/>
        <v>130.80000000000007</v>
      </c>
      <c r="EF11" s="49">
        <f t="shared" si="34"/>
        <v>131.70000000000007</v>
      </c>
      <c r="EG11" s="49">
        <f t="shared" si="34"/>
        <v>132.60000000000008</v>
      </c>
      <c r="EH11" s="49">
        <f t="shared" si="34"/>
        <v>133.50000000000009</v>
      </c>
      <c r="EI11" s="49">
        <f t="shared" si="34"/>
        <v>134.40000000000009</v>
      </c>
      <c r="EJ11" s="49">
        <f t="shared" si="8"/>
        <v>135.3000000000001</v>
      </c>
      <c r="EK11" s="49">
        <f t="shared" si="9"/>
        <v>136.2000000000001</v>
      </c>
      <c r="EL11" s="49">
        <f t="shared" si="9"/>
        <v>137.10000000000011</v>
      </c>
      <c r="EM11" s="49">
        <f t="shared" si="9"/>
        <v>138.00000000000011</v>
      </c>
      <c r="EN11" s="49">
        <f t="shared" si="9"/>
        <v>138.90000000000012</v>
      </c>
      <c r="EO11" s="49">
        <f t="shared" si="9"/>
        <v>139.80000000000013</v>
      </c>
      <c r="EP11" s="49">
        <f t="shared" si="9"/>
        <v>140.70000000000013</v>
      </c>
      <c r="EQ11" s="49">
        <f t="shared" si="9"/>
        <v>141.60000000000014</v>
      </c>
      <c r="ER11" s="49">
        <f t="shared" si="9"/>
        <v>142.50000000000014</v>
      </c>
      <c r="ES11" s="49">
        <f t="shared" si="9"/>
        <v>143.40000000000015</v>
      </c>
      <c r="ET11" s="49">
        <f t="shared" si="9"/>
        <v>144.30000000000015</v>
      </c>
      <c r="EU11" s="49">
        <f t="shared" si="9"/>
        <v>145.20000000000016</v>
      </c>
      <c r="EV11" s="49">
        <f t="shared" si="9"/>
        <v>146.10000000000016</v>
      </c>
      <c r="EW11" s="49">
        <f t="shared" si="9"/>
        <v>147.00000000000017</v>
      </c>
      <c r="EX11" s="49">
        <f t="shared" si="9"/>
        <v>147.90000000000018</v>
      </c>
      <c r="EY11" s="49">
        <f t="shared" si="9"/>
        <v>148.80000000000018</v>
      </c>
      <c r="EZ11" s="49">
        <f t="shared" si="9"/>
        <v>149.70000000000019</v>
      </c>
      <c r="FA11" s="49">
        <f t="shared" si="10"/>
        <v>150.60000000000019</v>
      </c>
      <c r="FB11" s="49">
        <f t="shared" si="10"/>
        <v>151.5000000000002</v>
      </c>
      <c r="FC11" s="49">
        <f t="shared" si="10"/>
        <v>152.4000000000002</v>
      </c>
      <c r="FD11" s="49">
        <f t="shared" si="10"/>
        <v>153.30000000000021</v>
      </c>
      <c r="FE11" s="49">
        <f t="shared" si="10"/>
        <v>154.20000000000022</v>
      </c>
      <c r="FF11" s="49">
        <f t="shared" si="10"/>
        <v>155.10000000000022</v>
      </c>
      <c r="FG11" s="49">
        <f t="shared" si="10"/>
        <v>156.00000000000023</v>
      </c>
      <c r="FH11" s="49">
        <f t="shared" si="10"/>
        <v>156.90000000000023</v>
      </c>
      <c r="FI11" s="49">
        <f t="shared" si="10"/>
        <v>157.80000000000024</v>
      </c>
      <c r="FJ11" s="49">
        <f t="shared" si="10"/>
        <v>158.70000000000024</v>
      </c>
      <c r="FK11" s="49">
        <f t="shared" si="10"/>
        <v>159.60000000000025</v>
      </c>
      <c r="FL11" s="49">
        <f t="shared" si="10"/>
        <v>160.50000000000026</v>
      </c>
      <c r="FM11" s="49">
        <f t="shared" si="10"/>
        <v>161.40000000000026</v>
      </c>
      <c r="FN11" s="49">
        <f t="shared" si="10"/>
        <v>162.30000000000027</v>
      </c>
      <c r="FO11" s="49">
        <f t="shared" si="10"/>
        <v>163.20000000000027</v>
      </c>
      <c r="FP11" s="49">
        <f t="shared" si="10"/>
        <v>164.10000000000028</v>
      </c>
      <c r="FQ11" s="49">
        <f t="shared" si="11"/>
        <v>165.00000000000028</v>
      </c>
      <c r="FR11" s="49">
        <f t="shared" si="11"/>
        <v>165.90000000000029</v>
      </c>
      <c r="FS11" s="49">
        <f t="shared" si="11"/>
        <v>166.8000000000003</v>
      </c>
      <c r="FT11" s="49">
        <f t="shared" si="11"/>
        <v>167.7000000000003</v>
      </c>
      <c r="FU11" s="49">
        <f t="shared" si="11"/>
        <v>168.60000000000031</v>
      </c>
      <c r="FV11" s="49">
        <f t="shared" si="11"/>
        <v>169.50000000000031</v>
      </c>
      <c r="FW11" s="49">
        <f t="shared" si="11"/>
        <v>170.40000000000032</v>
      </c>
      <c r="FX11" s="49">
        <f t="shared" si="11"/>
        <v>171.30000000000032</v>
      </c>
      <c r="FY11" s="49">
        <f t="shared" si="11"/>
        <v>172.20000000000033</v>
      </c>
      <c r="FZ11" s="49">
        <f t="shared" si="11"/>
        <v>173.10000000000034</v>
      </c>
      <c r="GA11" s="49">
        <f t="shared" si="11"/>
        <v>174.00000000000034</v>
      </c>
      <c r="GB11" s="49">
        <f t="shared" si="11"/>
        <v>174.90000000000035</v>
      </c>
      <c r="GC11" s="49">
        <f t="shared" si="11"/>
        <v>175.80000000000035</v>
      </c>
      <c r="GD11" s="49">
        <f t="shared" si="11"/>
        <v>176.70000000000036</v>
      </c>
      <c r="GE11" s="49">
        <f t="shared" si="11"/>
        <v>177.60000000000036</v>
      </c>
      <c r="GF11" s="49">
        <f t="shared" si="11"/>
        <v>178.50000000000037</v>
      </c>
      <c r="GG11" s="49">
        <f t="shared" si="12"/>
        <v>179.40000000000038</v>
      </c>
      <c r="GH11" s="49">
        <f t="shared" si="12"/>
        <v>180.30000000000038</v>
      </c>
      <c r="GI11" s="49">
        <f t="shared" si="12"/>
        <v>181.20000000000039</v>
      </c>
      <c r="GJ11" s="49">
        <f t="shared" si="12"/>
        <v>182.10000000000039</v>
      </c>
      <c r="GK11" s="49">
        <f t="shared" si="12"/>
        <v>183.0000000000004</v>
      </c>
      <c r="GL11" s="49">
        <f t="shared" si="12"/>
        <v>183.9000000000004</v>
      </c>
      <c r="GM11" s="49">
        <f t="shared" si="12"/>
        <v>184.80000000000041</v>
      </c>
      <c r="GN11" s="49">
        <f t="shared" si="12"/>
        <v>185.70000000000041</v>
      </c>
      <c r="GO11" s="49">
        <f t="shared" si="12"/>
        <v>186.60000000000042</v>
      </c>
      <c r="GP11" s="49">
        <f t="shared" si="12"/>
        <v>187.50000000000043</v>
      </c>
      <c r="GQ11" s="49">
        <f t="shared" si="12"/>
        <v>188.40000000000043</v>
      </c>
      <c r="GR11" s="49">
        <f t="shared" si="12"/>
        <v>189.30000000000044</v>
      </c>
      <c r="GS11" s="49">
        <f t="shared" si="12"/>
        <v>190.20000000000044</v>
      </c>
      <c r="GT11" s="49">
        <f t="shared" si="12"/>
        <v>191.10000000000045</v>
      </c>
      <c r="GU11" s="49">
        <f t="shared" si="12"/>
        <v>192.00000000000045</v>
      </c>
      <c r="GV11" s="49">
        <f t="shared" si="12"/>
        <v>192.90000000000046</v>
      </c>
      <c r="GW11" s="49">
        <f t="shared" si="13"/>
        <v>193.80000000000047</v>
      </c>
      <c r="GX11" s="49">
        <f t="shared" si="13"/>
        <v>194.70000000000047</v>
      </c>
      <c r="GY11" s="49">
        <f t="shared" si="13"/>
        <v>195.60000000000048</v>
      </c>
      <c r="GZ11" s="49">
        <f t="shared" si="13"/>
        <v>196.50000000000048</v>
      </c>
      <c r="HA11" s="49">
        <f t="shared" si="13"/>
        <v>197.40000000000049</v>
      </c>
      <c r="HB11" s="49">
        <f t="shared" si="13"/>
        <v>198.30000000000049</v>
      </c>
      <c r="HC11" s="49">
        <f t="shared" si="13"/>
        <v>199.2000000000005</v>
      </c>
      <c r="HD11" s="49">
        <f t="shared" si="13"/>
        <v>200.10000000000051</v>
      </c>
      <c r="HE11" s="49">
        <f t="shared" si="13"/>
        <v>201.00000000000051</v>
      </c>
      <c r="HF11" s="49">
        <f t="shared" si="13"/>
        <v>201.90000000000052</v>
      </c>
      <c r="HG11" s="49">
        <f t="shared" si="13"/>
        <v>202.80000000000052</v>
      </c>
      <c r="HH11" s="49">
        <f t="shared" si="13"/>
        <v>203.70000000000053</v>
      </c>
      <c r="HI11" s="49">
        <f t="shared" si="13"/>
        <v>204.60000000000053</v>
      </c>
      <c r="HJ11" s="49">
        <f t="shared" si="13"/>
        <v>205.50000000000054</v>
      </c>
      <c r="HK11" s="49">
        <f t="shared" si="13"/>
        <v>206.40000000000055</v>
      </c>
      <c r="HL11" s="49">
        <f t="shared" si="13"/>
        <v>207.30000000000055</v>
      </c>
      <c r="HM11" s="49">
        <f t="shared" si="14"/>
        <v>208.20000000000056</v>
      </c>
      <c r="HN11" s="49">
        <f t="shared" si="14"/>
        <v>209.10000000000056</v>
      </c>
      <c r="HO11" s="49">
        <f t="shared" si="14"/>
        <v>210.00000000000057</v>
      </c>
      <c r="HP11" s="169">
        <f t="shared" si="15"/>
        <v>1.4977179228208095E-3</v>
      </c>
      <c r="HQ11" s="169">
        <f t="shared" si="15"/>
        <v>1.5397119332833866E-3</v>
      </c>
      <c r="HR11" s="169">
        <f t="shared" si="15"/>
        <v>1.5824877283304448E-3</v>
      </c>
      <c r="HS11" s="169">
        <f t="shared" si="15"/>
        <v>1.6260453449735701E-3</v>
      </c>
      <c r="HT11" s="169">
        <f t="shared" si="15"/>
        <v>1.6703842268981667E-3</v>
      </c>
      <c r="HU11" s="169">
        <f t="shared" si="15"/>
        <v>1.7155032086974959E-3</v>
      </c>
      <c r="HV11" s="169">
        <f t="shared" si="15"/>
        <v>1.7614005004464015E-3</v>
      </c>
      <c r="HW11" s="169">
        <f t="shared" si="15"/>
        <v>1.8080736726474279E-3</v>
      </c>
      <c r="HX11" s="169">
        <f t="shared" si="15"/>
        <v>1.8555196415822701E-3</v>
      </c>
      <c r="HY11" s="169">
        <f t="shared" si="15"/>
        <v>1.9037346551016594E-3</v>
      </c>
      <c r="HZ11" s="169">
        <f t="shared" si="15"/>
        <v>1.9527142788868807E-3</v>
      </c>
      <c r="IA11" s="169">
        <f t="shared" si="15"/>
        <v>2.0024533832161753E-3</v>
      </c>
      <c r="IB11" s="169">
        <f t="shared" si="15"/>
        <v>2.0529461302692532E-3</v>
      </c>
      <c r="IC11" s="169">
        <f t="shared" si="15"/>
        <v>2.1041859620030291E-3</v>
      </c>
      <c r="ID11" s="169">
        <f t="shared" si="15"/>
        <v>2.1561655886315509E-3</v>
      </c>
      <c r="IE11" s="169">
        <f t="shared" si="15"/>
        <v>2.208876977742834E-3</v>
      </c>
      <c r="IF11" s="169">
        <f t="shared" si="16"/>
        <v>2.2623113440850403E-3</v>
      </c>
      <c r="IG11" s="169">
        <f t="shared" si="16"/>
        <v>2.3164591400540186E-3</v>
      </c>
      <c r="IH11" s="169">
        <f t="shared" si="16"/>
        <v>2.3713100469137981E-3</v>
      </c>
      <c r="II11" s="169">
        <f t="shared" si="16"/>
        <v>2.4268529667810868E-3</v>
      </c>
      <c r="IJ11" s="169">
        <f t="shared" si="16"/>
        <v>2.4830760154042186E-3</v>
      </c>
      <c r="IK11" s="169">
        <f t="shared" si="16"/>
        <v>2.5399665157663344E-3</v>
      </c>
      <c r="IL11" s="169">
        <f t="shared" si="16"/>
        <v>2.5975109925417614E-3</v>
      </c>
      <c r="IM11" s="169">
        <f t="shared" si="16"/>
        <v>2.6556951674338129E-3</v>
      </c>
      <c r="IN11" s="169">
        <f t="shared" si="16"/>
        <v>2.7145039554212383E-3</v>
      </c>
      <c r="IO11" s="169">
        <f t="shared" si="16"/>
        <v>2.7739214619396176E-3</v>
      </c>
      <c r="IP11" s="169">
        <f t="shared" si="16"/>
        <v>2.8339309810228967E-3</v>
      </c>
      <c r="IQ11" s="169">
        <f t="shared" si="16"/>
        <v>2.8945149944291627E-3</v>
      </c>
      <c r="IR11" s="169">
        <f t="shared" si="16"/>
        <v>2.9556551717735001E-3</v>
      </c>
      <c r="IS11" s="169">
        <f t="shared" si="16"/>
        <v>3.0173323716895396E-3</v>
      </c>
      <c r="IT11" s="169">
        <f t="shared" si="16"/>
        <v>3.0795266440398969E-3</v>
      </c>
      <c r="IU11" s="169">
        <f t="shared" si="16"/>
        <v>3.1422172331943281E-3</v>
      </c>
      <c r="IV11" s="169">
        <f t="shared" si="17"/>
        <v>3.2053825823929001E-3</v>
      </c>
      <c r="IW11" s="169">
        <f t="shared" si="17"/>
        <v>3.2690003392099351E-3</v>
      </c>
      <c r="IX11" s="169">
        <f t="shared" si="17"/>
        <v>3.3330473621328576E-3</v>
      </c>
      <c r="IY11" s="169">
        <f t="shared" si="17"/>
        <v>3.3974997282683692E-3</v>
      </c>
      <c r="IZ11" s="169">
        <f t="shared" si="17"/>
        <v>3.4623327421866917E-3</v>
      </c>
      <c r="JA11" s="169">
        <f t="shared" si="17"/>
        <v>3.5275209459127415E-3</v>
      </c>
      <c r="JB11" s="169">
        <f t="shared" si="17"/>
        <v>3.5930381300713077E-3</v>
      </c>
      <c r="JC11" s="169">
        <f t="shared" si="17"/>
        <v>3.6588573461913691E-3</v>
      </c>
      <c r="JD11" s="169">
        <f t="shared" si="17"/>
        <v>3.7249509201727517E-3</v>
      </c>
      <c r="JE11" s="169">
        <f t="shared" si="17"/>
        <v>3.7912904669163325E-3</v>
      </c>
      <c r="JF11" s="169">
        <f t="shared" si="17"/>
        <v>3.8578469061169556E-3</v>
      </c>
      <c r="JG11" s="169">
        <f t="shared" si="17"/>
        <v>3.9245904792161689E-3</v>
      </c>
      <c r="JH11" s="169">
        <f t="shared" si="17"/>
        <v>3.9914907675097878E-3</v>
      </c>
      <c r="JI11" s="169">
        <f t="shared" si="17"/>
        <v>4.0585167114031619E-3</v>
      </c>
      <c r="JJ11" s="169">
        <f t="shared" si="17"/>
        <v>4.1256366308048756E-3</v>
      </c>
      <c r="JK11" s="169">
        <f t="shared" si="17"/>
        <v>4.1928182466474404E-3</v>
      </c>
      <c r="JL11" s="169">
        <f t="shared" si="18"/>
        <v>4.2600287035213756E-3</v>
      </c>
      <c r="JM11" s="169">
        <f t="shared" si="18"/>
        <v>4.3272345934068325E-3</v>
      </c>
      <c r="JN11" s="169">
        <f t="shared" si="18"/>
        <v>4.3944019804847976E-3</v>
      </c>
      <c r="JO11" s="169">
        <f t="shared" si="18"/>
        <v>4.4614964270076381E-3</v>
      </c>
      <c r="JP11" s="169">
        <f t="shared" si="18"/>
        <v>4.5284830202066174E-3</v>
      </c>
      <c r="JQ11" s="169">
        <f t="shared" si="18"/>
        <v>4.5953264002118119E-3</v>
      </c>
      <c r="JR11" s="169">
        <f t="shared" si="18"/>
        <v>4.6619907889576921E-3</v>
      </c>
      <c r="JS11" s="169">
        <f t="shared" si="18"/>
        <v>4.7284400200454952E-3</v>
      </c>
      <c r="JT11" s="169">
        <f t="shared" si="18"/>
        <v>4.7946375695313952E-3</v>
      </c>
      <c r="JU11" s="169">
        <f t="shared" si="18"/>
        <v>4.8605465876074092E-3</v>
      </c>
      <c r="JV11" s="169">
        <f t="shared" si="18"/>
        <v>4.9261299311398991E-3</v>
      </c>
      <c r="JW11" s="169">
        <f t="shared" si="18"/>
        <v>4.9913501970285544E-3</v>
      </c>
      <c r="JX11" s="169">
        <f t="shared" si="18"/>
        <v>5.0561697563467484E-3</v>
      </c>
      <c r="JY11" s="169">
        <f t="shared" si="18"/>
        <v>5.1205507892222819E-3</v>
      </c>
      <c r="JZ11" s="169">
        <f t="shared" si="18"/>
        <v>5.1844553204156629E-3</v>
      </c>
      <c r="KA11" s="169">
        <f t="shared" si="18"/>
        <v>5.2478452555512721E-3</v>
      </c>
      <c r="KB11" s="169">
        <f t="shared" si="19"/>
        <v>5.3106824179550496E-3</v>
      </c>
      <c r="KC11" s="169">
        <f t="shared" si="19"/>
        <v>5.3729285860506992E-3</v>
      </c>
      <c r="KD11" s="169">
        <f t="shared" si="19"/>
        <v>5.4345455312648063E-3</v>
      </c>
      <c r="KE11" s="169">
        <f t="shared" si="19"/>
        <v>5.4954950563897769E-3</v>
      </c>
      <c r="KF11" s="169">
        <f t="shared" si="19"/>
        <v>5.5557390343521076E-3</v>
      </c>
      <c r="KG11" s="169">
        <f t="shared" si="19"/>
        <v>5.6152394473321585E-3</v>
      </c>
      <c r="KH11" s="169">
        <f t="shared" si="19"/>
        <v>5.6739584261803824E-3</v>
      </c>
      <c r="KI11" s="169">
        <f t="shared" si="19"/>
        <v>5.7318582900738263E-3</v>
      </c>
      <c r="KJ11" s="169">
        <f t="shared" si="19"/>
        <v>5.7889015863556914E-3</v>
      </c>
      <c r="KK11" s="169">
        <f t="shared" si="19"/>
        <v>5.8450511304998093E-3</v>
      </c>
      <c r="KL11" s="169">
        <f t="shared" si="19"/>
        <v>5.9002700461410779E-3</v>
      </c>
      <c r="KM11" s="169">
        <f t="shared" si="19"/>
        <v>5.95452180511218E-3</v>
      </c>
      <c r="KN11" s="169">
        <f t="shared" si="19"/>
        <v>6.0077702674263258E-3</v>
      </c>
      <c r="KO11" s="169">
        <f t="shared" si="19"/>
        <v>6.0599797211452434E-3</v>
      </c>
      <c r="KP11" s="169">
        <f t="shared" si="19"/>
        <v>6.1111149220713489E-3</v>
      </c>
      <c r="KQ11" s="169">
        <f t="shared" si="19"/>
        <v>6.161141133202686E-3</v>
      </c>
      <c r="KR11" s="169">
        <f t="shared" si="20"/>
        <v>6.2100241638891763E-3</v>
      </c>
      <c r="KS11" s="169">
        <f t="shared" si="20"/>
        <v>6.2577304086286973E-3</v>
      </c>
      <c r="KT11" s="169">
        <f t="shared" si="20"/>
        <v>6.3042268854416146E-3</v>
      </c>
      <c r="KU11" s="169">
        <f t="shared" si="20"/>
        <v>6.3494812737626494E-3</v>
      </c>
      <c r="KV11" s="169">
        <f t="shared" si="20"/>
        <v>6.3934619517893379E-3</v>
      </c>
      <c r="KW11" s="169">
        <f t="shared" si="20"/>
        <v>6.4361380332268354E-3</v>
      </c>
      <c r="KX11" s="169">
        <f t="shared" si="20"/>
        <v>6.4774794033694173E-3</v>
      </c>
      <c r="KY11" s="169">
        <f t="shared" si="20"/>
        <v>6.5174567544597998E-3</v>
      </c>
      <c r="KZ11" s="169">
        <f t="shared" si="20"/>
        <v>6.5560416202682607E-3</v>
      </c>
      <c r="LA11" s="169">
        <f t="shared" si="20"/>
        <v>6.5932064098345212E-3</v>
      </c>
      <c r="LB11" s="169">
        <f t="shared" si="20"/>
        <v>6.6289244403164643E-3</v>
      </c>
      <c r="LC11" s="169">
        <f t="shared" si="20"/>
        <v>6.6631699688910178E-3</v>
      </c>
      <c r="LD11" s="169">
        <f t="shared" si="20"/>
        <v>6.695918223653825E-3</v>
      </c>
      <c r="LE11" s="169">
        <f t="shared" si="20"/>
        <v>6.7271454334658408E-3</v>
      </c>
      <c r="LF11" s="169">
        <f t="shared" si="20"/>
        <v>6.756828856696543E-3</v>
      </c>
      <c r="LG11" s="169">
        <f t="shared" si="20"/>
        <v>6.7849468088150887E-3</v>
      </c>
      <c r="LH11" s="169">
        <f t="shared" si="21"/>
        <v>6.8114786887826352E-3</v>
      </c>
      <c r="LI11" s="169">
        <f t="shared" si="21"/>
        <v>6.8364050042008153E-3</v>
      </c>
      <c r="LJ11" s="169">
        <f t="shared" si="21"/>
        <v>6.859707395173424E-3</v>
      </c>
      <c r="LK11" s="169">
        <f t="shared" si="21"/>
        <v>6.8813686568404385E-3</v>
      </c>
      <c r="LL11" s="169">
        <f t="shared" si="21"/>
        <v>6.9013727605456519E-3</v>
      </c>
      <c r="LM11" s="169">
        <f t="shared" si="21"/>
        <v>6.9197048736014486E-3</v>
      </c>
      <c r="LN11" s="169">
        <f t="shared" si="21"/>
        <v>6.9363513776166535E-3</v>
      </c>
      <c r="LO11" s="169">
        <f t="shared" si="21"/>
        <v>6.951299885355703E-3</v>
      </c>
      <c r="LP11" s="169">
        <f t="shared" si="21"/>
        <v>6.9645392560999499E-3</v>
      </c>
      <c r="LQ11" s="169">
        <f t="shared" si="21"/>
        <v>6.9760596094844401E-3</v>
      </c>
      <c r="LR11" s="169">
        <f t="shared" si="21"/>
        <v>6.9858523377860672E-3</v>
      </c>
      <c r="LS11" s="169">
        <f t="shared" si="21"/>
        <v>6.9939101166417751E-3</v>
      </c>
      <c r="LT11" s="169">
        <f t="shared" si="21"/>
        <v>7.0002269141780571E-3</v>
      </c>
      <c r="LU11" s="169">
        <f t="shared" si="21"/>
        <v>7.00479799853586E-3</v>
      </c>
      <c r="LV11" s="169">
        <f t="shared" si="21"/>
        <v>7.0076199437777596E-3</v>
      </c>
      <c r="LW11" s="169">
        <f t="shared" si="21"/>
        <v>7.0086906341670458E-3</v>
      </c>
      <c r="LX11" s="169">
        <f t="shared" si="22"/>
        <v>7.0080092668112865E-3</v>
      </c>
      <c r="LY11" s="169">
        <f t="shared" si="22"/>
        <v>7.00557635266568E-3</v>
      </c>
      <c r="LZ11" s="169">
        <f t="shared" si="22"/>
        <v>7.0013937158945267E-3</v>
      </c>
      <c r="MA11" s="169">
        <f t="shared" si="22"/>
        <v>6.9954644915918487E-3</v>
      </c>
      <c r="MB11" s="169">
        <f t="shared" si="22"/>
        <v>6.9877931218652054E-3</v>
      </c>
      <c r="MC11" s="169">
        <f t="shared" si="22"/>
        <v>6.9783853502895319E-3</v>
      </c>
      <c r="MD11" s="169">
        <f t="shared" si="22"/>
        <v>6.9672482147406936E-3</v>
      </c>
      <c r="ME11" s="169">
        <f t="shared" si="22"/>
        <v>6.9543900386212741E-3</v>
      </c>
      <c r="MF11" s="169">
        <f t="shared" si="22"/>
        <v>6.9398204204939081E-3</v>
      </c>
      <c r="MG11" s="169">
        <f t="shared" si="22"/>
        <v>6.9235502221402494E-3</v>
      </c>
      <c r="MH11" s="169">
        <f t="shared" si="22"/>
        <v>6.905591555066347E-3</v>
      </c>
      <c r="MI11" s="169">
        <f t="shared" si="22"/>
        <v>6.8859577654779092E-3</v>
      </c>
      <c r="MJ11" s="169">
        <f t="shared" si="22"/>
        <v>6.8646634177515521E-3</v>
      </c>
      <c r="MK11" s="169">
        <f t="shared" si="22"/>
        <v>6.8417242764306817E-3</v>
      </c>
      <c r="ML11" s="169">
        <f t="shared" si="22"/>
        <v>6.8171572867771601E-3</v>
      </c>
      <c r="MM11" s="169">
        <f t="shared" si="22"/>
        <v>6.7909805539123468E-3</v>
      </c>
      <c r="MN11" s="169">
        <f t="shared" si="23"/>
        <v>6.7632133205834666E-3</v>
      </c>
      <c r="MO11" s="169">
        <f t="shared" si="23"/>
        <v>6.7338759435934909E-3</v>
      </c>
      <c r="MP11" s="169">
        <f t="shared" si="23"/>
        <v>6.7029898689349729E-3</v>
      </c>
      <c r="MQ11" s="169">
        <f t="shared" si="23"/>
        <v>6.670577605670332E-3</v>
      </c>
      <c r="MR11" s="169">
        <f t="shared" si="23"/>
        <v>6.63666269860311E-3</v>
      </c>
      <c r="MS11" s="169">
        <f t="shared" si="23"/>
        <v>6.6012696997866322E-3</v>
      </c>
      <c r="MT11" s="169">
        <f t="shared" si="23"/>
        <v>6.564424138918324E-3</v>
      </c>
      <c r="MU11" s="169">
        <f t="shared" si="23"/>
        <v>6.5261524926696233E-3</v>
      </c>
      <c r="MV11" s="169">
        <f t="shared" si="23"/>
        <v>6.4864821530030243E-3</v>
      </c>
      <c r="MW11" s="169">
        <f t="shared" si="23"/>
        <v>6.4454413945293169E-3</v>
      </c>
      <c r="MX11" s="169">
        <f t="shared" si="23"/>
        <v>6.4030593409593831E-3</v>
      </c>
      <c r="MY11" s="169">
        <f t="shared" si="23"/>
        <v>6.3593659307062487E-3</v>
      </c>
      <c r="MZ11" s="169">
        <f t="shared" si="23"/>
        <v>6.3143918816941568E-3</v>
      </c>
      <c r="NA11" s="169">
        <f t="shared" si="23"/>
        <v>6.268168655432481E-3</v>
      </c>
      <c r="NB11" s="169">
        <f t="shared" si="23"/>
        <v>6.220728420413206E-3</v>
      </c>
      <c r="NC11" s="169">
        <f t="shared" si="23"/>
        <v>6.17210401489142E-3</v>
      </c>
      <c r="ND11" s="169">
        <f t="shared" si="24"/>
        <v>6.1223289091089711E-3</v>
      </c>
      <c r="NE11" s="169">
        <f t="shared" si="24"/>
        <v>6.0714371670219187E-3</v>
      </c>
      <c r="NF11" s="169">
        <f t="shared" si="24"/>
        <v>6.0194634075928502E-3</v>
      </c>
      <c r="NG11" s="169">
        <f t="shared" si="24"/>
        <v>5.966442765709342E-3</v>
      </c>
      <c r="NH11" s="169">
        <f t="shared" si="24"/>
        <v>5.9124108527900841E-3</v>
      </c>
      <c r="NI11" s="169">
        <f t="shared" si="24"/>
        <v>5.8574037171401257E-3</v>
      </c>
      <c r="NJ11" s="169">
        <f t="shared" si="24"/>
        <v>5.8014578041166564E-3</v>
      </c>
      <c r="NK11" s="169">
        <f t="shared" si="24"/>
        <v>5.7446099161665024E-3</v>
      </c>
      <c r="NL11" s="169">
        <f t="shared" si="24"/>
        <v>5.6868971727961756E-3</v>
      </c>
      <c r="NM11" s="169">
        <f t="shared" si="24"/>
        <v>5.6283569705348601E-3</v>
      </c>
      <c r="NN11" s="169">
        <f t="shared" si="24"/>
        <v>5.5690269429501584E-3</v>
      </c>
      <c r="NO11" s="169">
        <f t="shared" si="24"/>
        <v>5.5089449207757135E-3</v>
      </c>
      <c r="NP11" s="169">
        <f t="shared" si="24"/>
        <v>5.4481488922090565E-3</v>
      </c>
      <c r="NQ11" s="169">
        <f t="shared" si="24"/>
        <v>5.3866769634370818E-3</v>
      </c>
      <c r="NR11" s="169">
        <f t="shared" si="24"/>
        <v>5.3245673194456007E-3</v>
      </c>
      <c r="NS11" s="169">
        <f t="shared" si="24"/>
        <v>5.2618581851682656E-3</v>
      </c>
      <c r="NT11" s="169">
        <f t="shared" si="25"/>
        <v>5.1985877870289647E-3</v>
      </c>
      <c r="NU11" s="169">
        <f t="shared" si="25"/>
        <v>5.1347943149305077E-3</v>
      </c>
      <c r="NV11" s="169">
        <f t="shared" si="25"/>
        <v>5.0705158847409873E-3</v>
      </c>
      <c r="NW11" s="169">
        <f t="shared" si="25"/>
        <v>5.0057905013277722E-3</v>
      </c>
      <c r="NX11" s="169">
        <f t="shared" si="25"/>
        <v>4.9406560221874887E-3</v>
      </c>
      <c r="NY11" s="169">
        <f t="shared" si="25"/>
        <v>4.8751501217187401E-3</v>
      </c>
      <c r="NZ11" s="169">
        <f t="shared" si="25"/>
        <v>4.8093102561825871E-3</v>
      </c>
      <c r="OA11" s="169">
        <f t="shared" si="25"/>
        <v>4.7431736293940506E-3</v>
      </c>
      <c r="OB11" s="169">
        <f t="shared" si="25"/>
        <v>4.6767771591860437E-3</v>
      </c>
      <c r="OC11" s="169">
        <f t="shared" si="25"/>
        <v>4.6101574446852618E-3</v>
      </c>
      <c r="OD11" s="169">
        <f t="shared" si="25"/>
        <v>4.5433507344375974E-3</v>
      </c>
      <c r="OE11" s="169">
        <f t="shared" si="25"/>
        <v>4.476392895418649E-3</v>
      </c>
      <c r="OF11" s="169">
        <f t="shared" si="25"/>
        <v>4.409319382962862E-3</v>
      </c>
      <c r="OG11" s="169">
        <f t="shared" si="25"/>
        <v>4.3421652116427609E-3</v>
      </c>
      <c r="OH11" s="169">
        <f t="shared" si="25"/>
        <v>4.2749649271276091E-3</v>
      </c>
      <c r="OI11" s="169">
        <f t="shared" si="25"/>
        <v>4.2077525790487165E-3</v>
      </c>
      <c r="OJ11" s="169">
        <f t="shared" si="26"/>
        <v>4.1405616948964408E-3</v>
      </c>
      <c r="OK11" s="169">
        <f t="shared" si="26"/>
        <v>4.0734252549717541E-3</v>
      </c>
      <c r="OL11" s="169">
        <f t="shared" si="26"/>
        <v>4.0063756684130787E-3</v>
      </c>
      <c r="OM11" s="169">
        <f t="shared" si="26"/>
        <v>3.9394447503168688E-3</v>
      </c>
      <c r="ON11" s="169">
        <f t="shared" si="26"/>
        <v>3.872663699968235E-3</v>
      </c>
      <c r="OO11" s="169">
        <f t="shared" si="26"/>
        <v>3.8060630801957426E-3</v>
      </c>
      <c r="OP11" s="169">
        <f t="shared" si="26"/>
        <v>3.7396727978622805E-3</v>
      </c>
      <c r="OQ11" s="169">
        <f t="shared" si="26"/>
        <v>3.6735220855017656E-3</v>
      </c>
      <c r="OR11" s="169">
        <f t="shared" si="26"/>
        <v>3.6076394841092628E-3</v>
      </c>
      <c r="OS11" s="169">
        <f t="shared" si="26"/>
        <v>3.5420528270900162E-3</v>
      </c>
      <c r="OT11" s="169">
        <f t="shared" si="26"/>
        <v>3.4767892253707144E-3</v>
      </c>
      <c r="OU11" s="169">
        <f t="shared" si="26"/>
        <v>3.4118750536743072E-3</v>
      </c>
      <c r="OV11" s="169">
        <f t="shared" si="26"/>
        <v>3.3473359379575926E-3</v>
      </c>
      <c r="OW11" s="169">
        <f t="shared" si="26"/>
        <v>3.2831967440088276E-3</v>
      </c>
      <c r="OX11" s="169">
        <f t="shared" si="26"/>
        <v>3.2194815672006551E-3</v>
      </c>
      <c r="OY11" s="169">
        <f t="shared" si="26"/>
        <v>3.1562137233916905E-3</v>
      </c>
      <c r="OZ11" s="169">
        <f t="shared" si="27"/>
        <v>3.0934157409683101E-3</v>
      </c>
      <c r="PA11" s="169">
        <f t="shared" si="27"/>
        <v>3.03110935401629E-3</v>
      </c>
      <c r="PB11" s="169">
        <f t="shared" si="27"/>
        <v>2.9693154966102795E-3</v>
      </c>
      <c r="PC11" s="169">
        <f t="shared" si="27"/>
        <v>2.9080542982073128E-3</v>
      </c>
      <c r="PD11" s="169">
        <f t="shared" si="27"/>
        <v>2.8473450801289896E-3</v>
      </c>
      <c r="PE11" s="169">
        <f t="shared" si="27"/>
        <v>2.7872063531153264E-3</v>
      </c>
      <c r="PF11" s="169">
        <f t="shared" si="27"/>
        <v>2.7276558159318315E-3</v>
      </c>
      <c r="PG11" s="169">
        <f t="shared" si="27"/>
        <v>2.66871035500986E-3</v>
      </c>
      <c r="PH11" s="169">
        <f t="shared" si="27"/>
        <v>2.6103860450989872E-3</v>
      </c>
    </row>
    <row r="12" spans="1:425" x14ac:dyDescent="0.75">
      <c r="A12" s="4">
        <v>9</v>
      </c>
      <c r="B12" s="95">
        <v>60</v>
      </c>
      <c r="C12" s="95">
        <v>120</v>
      </c>
      <c r="D12" s="95">
        <v>240</v>
      </c>
      <c r="E12" s="124">
        <f t="shared" si="28"/>
        <v>1</v>
      </c>
      <c r="F12" s="124">
        <f t="shared" si="29"/>
        <v>0.5</v>
      </c>
      <c r="G12" s="73">
        <f t="shared" si="30"/>
        <v>130</v>
      </c>
      <c r="H12" s="23" t="s">
        <v>785</v>
      </c>
      <c r="I12" s="57"/>
      <c r="J12" s="280"/>
      <c r="K12" s="74">
        <f>IF(AND(B12&gt;0,C12&gt;0,D12&gt;0),IF(ISBLANK(J12),IF(ISBLANK(H12),"",(D12-B12)*VLOOKUP(H12,VLookups!$A$4:$B$13,2,FALSE)),J12),"")</f>
        <v>63.63961030678928</v>
      </c>
      <c r="L12" s="75">
        <f t="shared" si="0"/>
        <v>4050.0000000000005</v>
      </c>
      <c r="M12" s="95">
        <v>150</v>
      </c>
      <c r="N12" s="270">
        <f>IF(AND(M12&gt;0,C12&gt;0,NOT(K12="")),ABS(VLOOKUP($M$1,VLookups!$A$43:$B$44,2,FALSE)-_xlfn.NORM.DIST(M12,G12,K12,TRUE)),"")</f>
        <v>0.62334188803432444</v>
      </c>
      <c r="O12" s="94">
        <f>IF(AND($B12&gt;0,$C12&gt;0,$D12&gt;0,NOT(ISBLANK($H12))),_xlfn.NORM.INV(ABS(VLOOKUP($M$1,VLookups!$A$43:$B$44,2,FALSE)-O$3),$G12,$K12),"")</f>
        <v>48.442557780685902</v>
      </c>
      <c r="P12" s="93">
        <f>IF(AND($B12&gt;0,$C12&gt;0,$D12&gt;0,NOT(ISBLANK($H12))),_xlfn.NORM.INV(ABS(VLOOKUP($M$1,VLookups!$A$43:$B$44,2,FALSE)-P$3),$G12,$K12),"")</f>
        <v>211.55744221931411</v>
      </c>
      <c r="Q12" s="94">
        <f>IF(AND($B12&gt;0,$C12&gt;0,$D12&gt;0,NOT(ISBLANK($H12))),_xlfn.NORM.INV(ABS(VLOOKUP($M$1,VLookups!$A$43:$B$44,2,FALSE)-Q$3),$G12,$K12),"")</f>
        <v>195.95821701632954</v>
      </c>
      <c r="R12" s="93">
        <f>IF(AND($B12&gt;0,$C12&gt;0,$D12&gt;0,NOT(ISBLANK($H12))),_xlfn.NORM.INV(ABS(VLOOKUP($M$1,VLookups!$A$43:$B$44,2,FALSE)-R$3),$G12,$K12),"")</f>
        <v>183.56044733049958</v>
      </c>
      <c r="S12" s="94">
        <f>IF(AND($B12&gt;0,$C12&gt;0,$D12&gt;0,NOT(ISBLANK($H12))),_xlfn.NORM.INV(ABS(VLOOKUP($M$1,VLookups!$A$43:$B$44,2,FALSE)-S$3),$G12,$K12),"")</f>
        <v>172.9242648584023</v>
      </c>
      <c r="T12" s="93">
        <f>IF(AND($B12&gt;0,$C12&gt;0,$D12&gt;0,NOT(ISBLANK($H12))),_xlfn.NORM.INV(ABS(VLOOKUP($M$1,VLookups!$A$43:$B$44,2,FALSE)-T$3),$G12,$K12),"")</f>
        <v>163.37264427342021</v>
      </c>
      <c r="U12" s="5"/>
      <c r="V12" s="168">
        <f t="shared" si="31"/>
        <v>0.9</v>
      </c>
      <c r="W12" s="49">
        <f t="shared" si="32"/>
        <v>29.999999999999702</v>
      </c>
      <c r="X12" s="49">
        <f t="shared" si="32"/>
        <v>30.8999999999997</v>
      </c>
      <c r="Y12" s="49">
        <f t="shared" si="32"/>
        <v>31.799999999999699</v>
      </c>
      <c r="Z12" s="49">
        <f t="shared" si="32"/>
        <v>32.699999999999697</v>
      </c>
      <c r="AA12" s="49">
        <f t="shared" si="32"/>
        <v>33.599999999999696</v>
      </c>
      <c r="AB12" s="49">
        <f t="shared" si="32"/>
        <v>34.499999999999694</v>
      </c>
      <c r="AC12" s="49">
        <f t="shared" si="32"/>
        <v>35.399999999999693</v>
      </c>
      <c r="AD12" s="49">
        <f t="shared" si="32"/>
        <v>36.299999999999692</v>
      </c>
      <c r="AE12" s="49">
        <f t="shared" si="32"/>
        <v>37.19999999999969</v>
      </c>
      <c r="AF12" s="49">
        <f t="shared" si="32"/>
        <v>38.099999999999689</v>
      </c>
      <c r="AG12" s="49">
        <f t="shared" si="32"/>
        <v>38.999999999999687</v>
      </c>
      <c r="AH12" s="49">
        <f t="shared" si="32"/>
        <v>39.899999999999686</v>
      </c>
      <c r="AI12" s="49">
        <f t="shared" si="32"/>
        <v>40.799999999999685</v>
      </c>
      <c r="AJ12" s="49">
        <f t="shared" si="32"/>
        <v>41.699999999999683</v>
      </c>
      <c r="AK12" s="49">
        <f t="shared" si="32"/>
        <v>42.599999999999682</v>
      </c>
      <c r="AL12" s="49">
        <f t="shared" si="32"/>
        <v>43.49999999999968</v>
      </c>
      <c r="AM12" s="49">
        <f t="shared" si="1"/>
        <v>44.399999999999679</v>
      </c>
      <c r="AN12" s="49">
        <f t="shared" si="2"/>
        <v>45.299999999999677</v>
      </c>
      <c r="AO12" s="49">
        <f t="shared" si="2"/>
        <v>46.199999999999676</v>
      </c>
      <c r="AP12" s="49">
        <f t="shared" si="2"/>
        <v>47.099999999999675</v>
      </c>
      <c r="AQ12" s="49">
        <f t="shared" si="2"/>
        <v>47.999999999999673</v>
      </c>
      <c r="AR12" s="49">
        <f t="shared" si="2"/>
        <v>48.899999999999672</v>
      </c>
      <c r="AS12" s="49">
        <f t="shared" si="2"/>
        <v>49.79999999999967</v>
      </c>
      <c r="AT12" s="49">
        <f t="shared" si="2"/>
        <v>50.699999999999669</v>
      </c>
      <c r="AU12" s="49">
        <f t="shared" si="2"/>
        <v>51.599999999999667</v>
      </c>
      <c r="AV12" s="49">
        <f t="shared" si="2"/>
        <v>52.499999999999666</v>
      </c>
      <c r="AW12" s="49">
        <f t="shared" si="2"/>
        <v>53.399999999999665</v>
      </c>
      <c r="AX12" s="49">
        <f t="shared" si="2"/>
        <v>54.299999999999663</v>
      </c>
      <c r="AY12" s="49">
        <f t="shared" si="2"/>
        <v>55.199999999999662</v>
      </c>
      <c r="AZ12" s="49">
        <f t="shared" si="2"/>
        <v>56.09999999999966</v>
      </c>
      <c r="BA12" s="49">
        <f t="shared" si="2"/>
        <v>56.999999999999659</v>
      </c>
      <c r="BB12" s="49">
        <f t="shared" si="2"/>
        <v>57.899999999999658</v>
      </c>
      <c r="BC12" s="49">
        <f t="shared" si="2"/>
        <v>58.799999999999656</v>
      </c>
      <c r="BD12" s="49">
        <f t="shared" si="3"/>
        <v>59.699999999999655</v>
      </c>
      <c r="BE12" s="49">
        <f t="shared" si="3"/>
        <v>60.599999999999653</v>
      </c>
      <c r="BF12" s="49">
        <f t="shared" si="3"/>
        <v>61.499999999999652</v>
      </c>
      <c r="BG12" s="49">
        <f t="shared" si="3"/>
        <v>62.39999999999965</v>
      </c>
      <c r="BH12" s="49">
        <f t="shared" si="3"/>
        <v>63.299999999999649</v>
      </c>
      <c r="BI12" s="49">
        <f t="shared" si="3"/>
        <v>64.199999999999648</v>
      </c>
      <c r="BJ12" s="49">
        <f t="shared" si="3"/>
        <v>65.099999999999653</v>
      </c>
      <c r="BK12" s="49">
        <f t="shared" si="3"/>
        <v>65.999999999999659</v>
      </c>
      <c r="BL12" s="49">
        <f t="shared" si="3"/>
        <v>66.899999999999665</v>
      </c>
      <c r="BM12" s="49">
        <f t="shared" si="3"/>
        <v>67.79999999999967</v>
      </c>
      <c r="BN12" s="49">
        <f t="shared" si="3"/>
        <v>68.699999999999676</v>
      </c>
      <c r="BO12" s="49">
        <f t="shared" si="3"/>
        <v>69.599999999999682</v>
      </c>
      <c r="BP12" s="49">
        <f t="shared" si="3"/>
        <v>70.499999999999687</v>
      </c>
      <c r="BQ12" s="49">
        <f t="shared" si="3"/>
        <v>71.399999999999693</v>
      </c>
      <c r="BR12" s="49">
        <f t="shared" si="3"/>
        <v>72.299999999999699</v>
      </c>
      <c r="BS12" s="49">
        <f t="shared" si="3"/>
        <v>73.199999999999704</v>
      </c>
      <c r="BT12" s="49">
        <f t="shared" si="4"/>
        <v>74.09999999999971</v>
      </c>
      <c r="BU12" s="49">
        <f t="shared" si="4"/>
        <v>74.999999999999716</v>
      </c>
      <c r="BV12" s="49">
        <f t="shared" si="4"/>
        <v>75.899999999999721</v>
      </c>
      <c r="BW12" s="49">
        <f t="shared" si="4"/>
        <v>76.799999999999727</v>
      </c>
      <c r="BX12" s="49">
        <f t="shared" si="4"/>
        <v>77.699999999999733</v>
      </c>
      <c r="BY12" s="49">
        <f t="shared" si="4"/>
        <v>78.599999999999739</v>
      </c>
      <c r="BZ12" s="49">
        <f t="shared" si="4"/>
        <v>79.499999999999744</v>
      </c>
      <c r="CA12" s="49">
        <f t="shared" si="4"/>
        <v>80.39999999999975</v>
      </c>
      <c r="CB12" s="49">
        <f t="shared" si="4"/>
        <v>81.299999999999756</v>
      </c>
      <c r="CC12" s="49">
        <f t="shared" si="4"/>
        <v>82.199999999999761</v>
      </c>
      <c r="CD12" s="49">
        <f t="shared" si="4"/>
        <v>83.099999999999767</v>
      </c>
      <c r="CE12" s="49">
        <f t="shared" si="4"/>
        <v>83.999999999999773</v>
      </c>
      <c r="CF12" s="49">
        <f t="shared" si="4"/>
        <v>84.899999999999778</v>
      </c>
      <c r="CG12" s="49">
        <f t="shared" si="4"/>
        <v>85.799999999999784</v>
      </c>
      <c r="CH12" s="49">
        <f t="shared" si="4"/>
        <v>86.69999999999979</v>
      </c>
      <c r="CI12" s="49">
        <f t="shared" si="4"/>
        <v>87.599999999999795</v>
      </c>
      <c r="CJ12" s="49">
        <f t="shared" si="5"/>
        <v>88.499999999999801</v>
      </c>
      <c r="CK12" s="49">
        <f t="shared" si="5"/>
        <v>89.399999999999807</v>
      </c>
      <c r="CL12" s="49">
        <f t="shared" si="5"/>
        <v>90.299999999999812</v>
      </c>
      <c r="CM12" s="49">
        <f t="shared" si="5"/>
        <v>91.199999999999818</v>
      </c>
      <c r="CN12" s="49">
        <f t="shared" si="5"/>
        <v>92.099999999999824</v>
      </c>
      <c r="CO12" s="49">
        <f t="shared" si="5"/>
        <v>92.999999999999829</v>
      </c>
      <c r="CP12" s="49">
        <f t="shared" si="5"/>
        <v>93.899999999999835</v>
      </c>
      <c r="CQ12" s="49">
        <f t="shared" si="5"/>
        <v>94.799999999999841</v>
      </c>
      <c r="CR12" s="49">
        <f t="shared" si="5"/>
        <v>95.699999999999847</v>
      </c>
      <c r="CS12" s="49">
        <f t="shared" si="5"/>
        <v>96.599999999999852</v>
      </c>
      <c r="CT12" s="49">
        <f t="shared" si="5"/>
        <v>97.499999999999858</v>
      </c>
      <c r="CU12" s="49">
        <f t="shared" si="5"/>
        <v>98.399999999999864</v>
      </c>
      <c r="CV12" s="49">
        <f t="shared" si="5"/>
        <v>99.299999999999869</v>
      </c>
      <c r="CW12" s="49">
        <f t="shared" si="5"/>
        <v>100.19999999999987</v>
      </c>
      <c r="CX12" s="49">
        <f t="shared" si="5"/>
        <v>101.09999999999988</v>
      </c>
      <c r="CY12" s="49">
        <f t="shared" si="5"/>
        <v>101.99999999999989</v>
      </c>
      <c r="CZ12" s="49">
        <f t="shared" si="6"/>
        <v>102.89999999999989</v>
      </c>
      <c r="DA12" s="49">
        <f t="shared" si="6"/>
        <v>103.7999999999999</v>
      </c>
      <c r="DB12" s="49">
        <f t="shared" si="6"/>
        <v>104.6999999999999</v>
      </c>
      <c r="DC12" s="49">
        <f t="shared" si="6"/>
        <v>105.59999999999991</v>
      </c>
      <c r="DD12" s="49">
        <f t="shared" si="6"/>
        <v>106.49999999999991</v>
      </c>
      <c r="DE12" s="49">
        <f t="shared" si="6"/>
        <v>107.39999999999992</v>
      </c>
      <c r="DF12" s="49">
        <f t="shared" si="6"/>
        <v>108.29999999999993</v>
      </c>
      <c r="DG12" s="49">
        <f t="shared" si="6"/>
        <v>109.19999999999993</v>
      </c>
      <c r="DH12" s="49">
        <f t="shared" si="6"/>
        <v>110.09999999999994</v>
      </c>
      <c r="DI12" s="49">
        <f t="shared" si="6"/>
        <v>110.99999999999994</v>
      </c>
      <c r="DJ12" s="49">
        <f t="shared" si="6"/>
        <v>111.89999999999995</v>
      </c>
      <c r="DK12" s="49">
        <f t="shared" si="6"/>
        <v>112.79999999999995</v>
      </c>
      <c r="DL12" s="49">
        <f t="shared" si="6"/>
        <v>113.69999999999996</v>
      </c>
      <c r="DM12" s="49">
        <f t="shared" si="6"/>
        <v>114.59999999999997</v>
      </c>
      <c r="DN12" s="49">
        <f t="shared" si="6"/>
        <v>115.49999999999997</v>
      </c>
      <c r="DO12" s="49">
        <f t="shared" si="6"/>
        <v>116.39999999999998</v>
      </c>
      <c r="DP12" s="49">
        <f t="shared" si="7"/>
        <v>117.29999999999998</v>
      </c>
      <c r="DQ12" s="49">
        <f t="shared" si="7"/>
        <v>118.19999999999999</v>
      </c>
      <c r="DR12" s="49">
        <f t="shared" si="7"/>
        <v>119.1</v>
      </c>
      <c r="DS12" s="183">
        <f t="shared" si="33"/>
        <v>120</v>
      </c>
      <c r="DT12" s="49">
        <f t="shared" si="34"/>
        <v>120.9</v>
      </c>
      <c r="DU12" s="49">
        <f t="shared" si="34"/>
        <v>121.80000000000001</v>
      </c>
      <c r="DV12" s="49">
        <f t="shared" si="34"/>
        <v>122.70000000000002</v>
      </c>
      <c r="DW12" s="49">
        <f t="shared" si="34"/>
        <v>123.60000000000002</v>
      </c>
      <c r="DX12" s="49">
        <f t="shared" si="34"/>
        <v>124.50000000000003</v>
      </c>
      <c r="DY12" s="49">
        <f t="shared" si="34"/>
        <v>125.40000000000003</v>
      </c>
      <c r="DZ12" s="49">
        <f t="shared" si="34"/>
        <v>126.30000000000004</v>
      </c>
      <c r="EA12" s="49">
        <f t="shared" si="34"/>
        <v>127.20000000000005</v>
      </c>
      <c r="EB12" s="49">
        <f t="shared" si="34"/>
        <v>128.10000000000005</v>
      </c>
      <c r="EC12" s="49">
        <f t="shared" si="34"/>
        <v>129.00000000000006</v>
      </c>
      <c r="ED12" s="49">
        <f t="shared" si="34"/>
        <v>129.90000000000006</v>
      </c>
      <c r="EE12" s="49">
        <f t="shared" si="34"/>
        <v>130.80000000000007</v>
      </c>
      <c r="EF12" s="49">
        <f t="shared" si="34"/>
        <v>131.70000000000007</v>
      </c>
      <c r="EG12" s="49">
        <f t="shared" si="34"/>
        <v>132.60000000000008</v>
      </c>
      <c r="EH12" s="49">
        <f t="shared" si="34"/>
        <v>133.50000000000009</v>
      </c>
      <c r="EI12" s="49">
        <f t="shared" si="34"/>
        <v>134.40000000000009</v>
      </c>
      <c r="EJ12" s="49">
        <f t="shared" si="8"/>
        <v>135.3000000000001</v>
      </c>
      <c r="EK12" s="49">
        <f t="shared" si="9"/>
        <v>136.2000000000001</v>
      </c>
      <c r="EL12" s="49">
        <f t="shared" si="9"/>
        <v>137.10000000000011</v>
      </c>
      <c r="EM12" s="49">
        <f t="shared" si="9"/>
        <v>138.00000000000011</v>
      </c>
      <c r="EN12" s="49">
        <f t="shared" si="9"/>
        <v>138.90000000000012</v>
      </c>
      <c r="EO12" s="49">
        <f t="shared" si="9"/>
        <v>139.80000000000013</v>
      </c>
      <c r="EP12" s="49">
        <f t="shared" si="9"/>
        <v>140.70000000000013</v>
      </c>
      <c r="EQ12" s="49">
        <f t="shared" si="9"/>
        <v>141.60000000000014</v>
      </c>
      <c r="ER12" s="49">
        <f t="shared" si="9"/>
        <v>142.50000000000014</v>
      </c>
      <c r="ES12" s="49">
        <f t="shared" si="9"/>
        <v>143.40000000000015</v>
      </c>
      <c r="ET12" s="49">
        <f t="shared" si="9"/>
        <v>144.30000000000015</v>
      </c>
      <c r="EU12" s="49">
        <f t="shared" si="9"/>
        <v>145.20000000000016</v>
      </c>
      <c r="EV12" s="49">
        <f t="shared" si="9"/>
        <v>146.10000000000016</v>
      </c>
      <c r="EW12" s="49">
        <f t="shared" si="9"/>
        <v>147.00000000000017</v>
      </c>
      <c r="EX12" s="49">
        <f t="shared" si="9"/>
        <v>147.90000000000018</v>
      </c>
      <c r="EY12" s="49">
        <f t="shared" si="9"/>
        <v>148.80000000000018</v>
      </c>
      <c r="EZ12" s="49">
        <f t="shared" si="9"/>
        <v>149.70000000000019</v>
      </c>
      <c r="FA12" s="49">
        <f t="shared" si="10"/>
        <v>150.60000000000019</v>
      </c>
      <c r="FB12" s="49">
        <f t="shared" si="10"/>
        <v>151.5000000000002</v>
      </c>
      <c r="FC12" s="49">
        <f t="shared" si="10"/>
        <v>152.4000000000002</v>
      </c>
      <c r="FD12" s="49">
        <f t="shared" si="10"/>
        <v>153.30000000000021</v>
      </c>
      <c r="FE12" s="49">
        <f t="shared" si="10"/>
        <v>154.20000000000022</v>
      </c>
      <c r="FF12" s="49">
        <f t="shared" si="10"/>
        <v>155.10000000000022</v>
      </c>
      <c r="FG12" s="49">
        <f t="shared" si="10"/>
        <v>156.00000000000023</v>
      </c>
      <c r="FH12" s="49">
        <f t="shared" si="10"/>
        <v>156.90000000000023</v>
      </c>
      <c r="FI12" s="49">
        <f t="shared" si="10"/>
        <v>157.80000000000024</v>
      </c>
      <c r="FJ12" s="49">
        <f t="shared" si="10"/>
        <v>158.70000000000024</v>
      </c>
      <c r="FK12" s="49">
        <f t="shared" si="10"/>
        <v>159.60000000000025</v>
      </c>
      <c r="FL12" s="49">
        <f t="shared" si="10"/>
        <v>160.50000000000026</v>
      </c>
      <c r="FM12" s="49">
        <f t="shared" si="10"/>
        <v>161.40000000000026</v>
      </c>
      <c r="FN12" s="49">
        <f t="shared" si="10"/>
        <v>162.30000000000027</v>
      </c>
      <c r="FO12" s="49">
        <f t="shared" si="10"/>
        <v>163.20000000000027</v>
      </c>
      <c r="FP12" s="49">
        <f t="shared" si="10"/>
        <v>164.10000000000028</v>
      </c>
      <c r="FQ12" s="49">
        <f t="shared" si="11"/>
        <v>165.00000000000028</v>
      </c>
      <c r="FR12" s="49">
        <f t="shared" si="11"/>
        <v>165.90000000000029</v>
      </c>
      <c r="FS12" s="49">
        <f t="shared" si="11"/>
        <v>166.8000000000003</v>
      </c>
      <c r="FT12" s="49">
        <f t="shared" si="11"/>
        <v>167.7000000000003</v>
      </c>
      <c r="FU12" s="49">
        <f t="shared" si="11"/>
        <v>168.60000000000031</v>
      </c>
      <c r="FV12" s="49">
        <f t="shared" si="11"/>
        <v>169.50000000000031</v>
      </c>
      <c r="FW12" s="49">
        <f t="shared" si="11"/>
        <v>170.40000000000032</v>
      </c>
      <c r="FX12" s="49">
        <f t="shared" si="11"/>
        <v>171.30000000000032</v>
      </c>
      <c r="FY12" s="49">
        <f t="shared" si="11"/>
        <v>172.20000000000033</v>
      </c>
      <c r="FZ12" s="49">
        <f t="shared" si="11"/>
        <v>173.10000000000034</v>
      </c>
      <c r="GA12" s="49">
        <f t="shared" si="11"/>
        <v>174.00000000000034</v>
      </c>
      <c r="GB12" s="49">
        <f t="shared" si="11"/>
        <v>174.90000000000035</v>
      </c>
      <c r="GC12" s="49">
        <f t="shared" si="11"/>
        <v>175.80000000000035</v>
      </c>
      <c r="GD12" s="49">
        <f t="shared" si="11"/>
        <v>176.70000000000036</v>
      </c>
      <c r="GE12" s="49">
        <f t="shared" si="11"/>
        <v>177.60000000000036</v>
      </c>
      <c r="GF12" s="49">
        <f t="shared" si="11"/>
        <v>178.50000000000037</v>
      </c>
      <c r="GG12" s="49">
        <f t="shared" si="12"/>
        <v>179.40000000000038</v>
      </c>
      <c r="GH12" s="49">
        <f t="shared" si="12"/>
        <v>180.30000000000038</v>
      </c>
      <c r="GI12" s="49">
        <f t="shared" si="12"/>
        <v>181.20000000000039</v>
      </c>
      <c r="GJ12" s="49">
        <f t="shared" si="12"/>
        <v>182.10000000000039</v>
      </c>
      <c r="GK12" s="49">
        <f t="shared" si="12"/>
        <v>183.0000000000004</v>
      </c>
      <c r="GL12" s="49">
        <f t="shared" si="12"/>
        <v>183.9000000000004</v>
      </c>
      <c r="GM12" s="49">
        <f t="shared" si="12"/>
        <v>184.80000000000041</v>
      </c>
      <c r="GN12" s="49">
        <f t="shared" si="12"/>
        <v>185.70000000000041</v>
      </c>
      <c r="GO12" s="49">
        <f t="shared" si="12"/>
        <v>186.60000000000042</v>
      </c>
      <c r="GP12" s="49">
        <f t="shared" si="12"/>
        <v>187.50000000000043</v>
      </c>
      <c r="GQ12" s="49">
        <f t="shared" si="12"/>
        <v>188.40000000000043</v>
      </c>
      <c r="GR12" s="49">
        <f t="shared" si="12"/>
        <v>189.30000000000044</v>
      </c>
      <c r="GS12" s="49">
        <f t="shared" si="12"/>
        <v>190.20000000000044</v>
      </c>
      <c r="GT12" s="49">
        <f t="shared" si="12"/>
        <v>191.10000000000045</v>
      </c>
      <c r="GU12" s="49">
        <f t="shared" si="12"/>
        <v>192.00000000000045</v>
      </c>
      <c r="GV12" s="49">
        <f t="shared" si="12"/>
        <v>192.90000000000046</v>
      </c>
      <c r="GW12" s="49">
        <f t="shared" si="13"/>
        <v>193.80000000000047</v>
      </c>
      <c r="GX12" s="49">
        <f t="shared" si="13"/>
        <v>194.70000000000047</v>
      </c>
      <c r="GY12" s="49">
        <f t="shared" si="13"/>
        <v>195.60000000000048</v>
      </c>
      <c r="GZ12" s="49">
        <f t="shared" si="13"/>
        <v>196.50000000000048</v>
      </c>
      <c r="HA12" s="49">
        <f t="shared" si="13"/>
        <v>197.40000000000049</v>
      </c>
      <c r="HB12" s="49">
        <f t="shared" si="13"/>
        <v>198.30000000000049</v>
      </c>
      <c r="HC12" s="49">
        <f t="shared" si="13"/>
        <v>199.2000000000005</v>
      </c>
      <c r="HD12" s="49">
        <f t="shared" si="13"/>
        <v>200.10000000000051</v>
      </c>
      <c r="HE12" s="49">
        <f t="shared" si="13"/>
        <v>201.00000000000051</v>
      </c>
      <c r="HF12" s="49">
        <f t="shared" si="13"/>
        <v>201.90000000000052</v>
      </c>
      <c r="HG12" s="49">
        <f t="shared" si="13"/>
        <v>202.80000000000052</v>
      </c>
      <c r="HH12" s="49">
        <f t="shared" si="13"/>
        <v>203.70000000000053</v>
      </c>
      <c r="HI12" s="49">
        <f t="shared" si="13"/>
        <v>204.60000000000053</v>
      </c>
      <c r="HJ12" s="49">
        <f t="shared" si="13"/>
        <v>205.50000000000054</v>
      </c>
      <c r="HK12" s="49">
        <f t="shared" si="13"/>
        <v>206.40000000000055</v>
      </c>
      <c r="HL12" s="49">
        <f t="shared" si="13"/>
        <v>207.30000000000055</v>
      </c>
      <c r="HM12" s="49">
        <f t="shared" si="14"/>
        <v>208.20000000000056</v>
      </c>
      <c r="HN12" s="49">
        <f t="shared" si="14"/>
        <v>209.10000000000056</v>
      </c>
      <c r="HO12" s="49">
        <f t="shared" si="14"/>
        <v>210.00000000000057</v>
      </c>
      <c r="HP12" s="169">
        <f t="shared" si="15"/>
        <v>1.8239651123946449E-3</v>
      </c>
      <c r="HQ12" s="169">
        <f t="shared" si="15"/>
        <v>1.8647649010188601E-3</v>
      </c>
      <c r="HR12" s="169">
        <f t="shared" si="15"/>
        <v>1.9060960718829583E-3</v>
      </c>
      <c r="HS12" s="169">
        <f t="shared" si="15"/>
        <v>1.9479536886795232E-3</v>
      </c>
      <c r="HT12" s="169">
        <f t="shared" si="15"/>
        <v>1.9903323868996859E-3</v>
      </c>
      <c r="HU12" s="169">
        <f t="shared" si="15"/>
        <v>2.0332263687684177E-3</v>
      </c>
      <c r="HV12" s="169">
        <f t="shared" si="15"/>
        <v>2.0766293985070286E-3</v>
      </c>
      <c r="HW12" s="169">
        <f t="shared" si="15"/>
        <v>2.1205347979357417E-3</v>
      </c>
      <c r="HX12" s="169">
        <f t="shared" si="15"/>
        <v>2.1649354424290016E-3</v>
      </c>
      <c r="HY12" s="169">
        <f t="shared" si="15"/>
        <v>2.2098237572359524E-3</v>
      </c>
      <c r="HZ12" s="169">
        <f t="shared" si="15"/>
        <v>2.255191714178257E-3</v>
      </c>
      <c r="IA12" s="169">
        <f t="shared" si="15"/>
        <v>2.3010308287371734E-3</v>
      </c>
      <c r="IB12" s="169">
        <f t="shared" si="15"/>
        <v>2.3473321575414809E-3</v>
      </c>
      <c r="IC12" s="169">
        <f t="shared" si="15"/>
        <v>2.3940862962675354E-3</v>
      </c>
      <c r="ID12" s="169">
        <f t="shared" si="15"/>
        <v>2.4412833779623657E-3</v>
      </c>
      <c r="IE12" s="169">
        <f t="shared" si="15"/>
        <v>2.4889130718003609E-3</v>
      </c>
      <c r="IF12" s="169">
        <f t="shared" si="16"/>
        <v>2.5369645822836931E-3</v>
      </c>
      <c r="IG12" s="169">
        <f t="shared" si="16"/>
        <v>2.585426648896189E-3</v>
      </c>
      <c r="IH12" s="169">
        <f t="shared" si="16"/>
        <v>2.6342875462199082E-3</v>
      </c>
      <c r="II12" s="169">
        <f t="shared" si="16"/>
        <v>2.6835350845232251E-3</v>
      </c>
      <c r="IJ12" s="169">
        <f t="shared" si="16"/>
        <v>2.7331566108287197E-3</v>
      </c>
      <c r="IK12" s="169">
        <f t="shared" si="16"/>
        <v>2.7831390104686268E-3</v>
      </c>
      <c r="IL12" s="169">
        <f t="shared" si="16"/>
        <v>2.8334687091350927E-3</v>
      </c>
      <c r="IM12" s="169">
        <f t="shared" si="16"/>
        <v>2.8841316754318978E-3</v>
      </c>
      <c r="IN12" s="169">
        <f t="shared" si="16"/>
        <v>2.9351134239337258E-3</v>
      </c>
      <c r="IO12" s="169">
        <f t="shared" si="16"/>
        <v>2.9863990187584625E-3</v>
      </c>
      <c r="IP12" s="169">
        <f t="shared" si="16"/>
        <v>3.0379730776573534E-3</v>
      </c>
      <c r="IQ12" s="169">
        <f t="shared" si="16"/>
        <v>3.0898197766272397E-3</v>
      </c>
      <c r="IR12" s="169">
        <f t="shared" si="16"/>
        <v>3.1419228550484081E-3</v>
      </c>
      <c r="IS12" s="169">
        <f t="shared" si="16"/>
        <v>3.1942656213509125E-3</v>
      </c>
      <c r="IT12" s="169">
        <f t="shared" si="16"/>
        <v>3.2468309592115253E-3</v>
      </c>
      <c r="IU12" s="169">
        <f t="shared" si="16"/>
        <v>3.2996013342827756E-3</v>
      </c>
      <c r="IV12" s="169">
        <f t="shared" si="17"/>
        <v>3.3525588014547869E-3</v>
      </c>
      <c r="IW12" s="169">
        <f t="shared" si="17"/>
        <v>3.4056850126499257E-3</v>
      </c>
      <c r="IX12" s="169">
        <f t="shared" si="17"/>
        <v>3.4589612251494412E-3</v>
      </c>
      <c r="IY12" s="169">
        <f t="shared" si="17"/>
        <v>3.5123683104506167E-3</v>
      </c>
      <c r="IZ12" s="169">
        <f t="shared" si="17"/>
        <v>3.5658867636520993E-3</v>
      </c>
      <c r="JA12" s="169">
        <f t="shared" si="17"/>
        <v>3.6194967133643262E-3</v>
      </c>
      <c r="JB12" s="169">
        <f t="shared" si="17"/>
        <v>3.6731779321411777E-3</v>
      </c>
      <c r="JC12" s="169">
        <f t="shared" si="17"/>
        <v>3.7269098474281797E-3</v>
      </c>
      <c r="JD12" s="169">
        <f t="shared" si="17"/>
        <v>3.7806715530217996E-3</v>
      </c>
      <c r="JE12" s="169">
        <f t="shared" si="17"/>
        <v>3.8344418210335524E-3</v>
      </c>
      <c r="JF12" s="169">
        <f t="shared" si="17"/>
        <v>3.8881991143518537E-3</v>
      </c>
      <c r="JG12" s="169">
        <f t="shared" si="17"/>
        <v>3.9419215995937255E-3</v>
      </c>
      <c r="JH12" s="169">
        <f t="shared" si="17"/>
        <v>3.9955871605376909E-3</v>
      </c>
      <c r="JI12" s="169">
        <f t="shared" si="17"/>
        <v>4.0491734120283581E-3</v>
      </c>
      <c r="JJ12" s="169">
        <f t="shared" si="17"/>
        <v>4.1026577143424203E-3</v>
      </c>
      <c r="JK12" s="169">
        <f t="shared" si="17"/>
        <v>4.1560171880050054E-3</v>
      </c>
      <c r="JL12" s="169">
        <f t="shared" si="18"/>
        <v>4.2092287290445042E-3</v>
      </c>
      <c r="JM12" s="169">
        <f t="shared" si="18"/>
        <v>4.2622690246732703E-3</v>
      </c>
      <c r="JN12" s="169">
        <f t="shared" si="18"/>
        <v>4.315114569380764E-3</v>
      </c>
      <c r="JO12" s="169">
        <f t="shared" si="18"/>
        <v>4.3677416814250193E-3</v>
      </c>
      <c r="JP12" s="169">
        <f t="shared" si="18"/>
        <v>4.4201265197075261E-3</v>
      </c>
      <c r="JQ12" s="169">
        <f t="shared" si="18"/>
        <v>4.4722451010159123E-3</v>
      </c>
      <c r="JR12" s="169">
        <f t="shared" si="18"/>
        <v>4.5240733176180993E-3</v>
      </c>
      <c r="JS12" s="169">
        <f t="shared" si="18"/>
        <v>4.575586955190919E-3</v>
      </c>
      <c r="JT12" s="169">
        <f t="shared" si="18"/>
        <v>4.6267617110654809E-3</v>
      </c>
      <c r="JU12" s="169">
        <f t="shared" si="18"/>
        <v>4.6775732127709684E-3</v>
      </c>
      <c r="JV12" s="169">
        <f t="shared" si="18"/>
        <v>4.7279970368578617E-3</v>
      </c>
      <c r="JW12" s="169">
        <f t="shared" si="18"/>
        <v>4.7780087279810229E-3</v>
      </c>
      <c r="JX12" s="169">
        <f t="shared" si="18"/>
        <v>4.8275838182224749E-3</v>
      </c>
      <c r="JY12" s="169">
        <f t="shared" si="18"/>
        <v>4.876697846633124E-3</v>
      </c>
      <c r="JZ12" s="169">
        <f t="shared" si="18"/>
        <v>4.9253263789722258E-3</v>
      </c>
      <c r="KA12" s="169">
        <f t="shared" si="18"/>
        <v>4.973445027622779E-3</v>
      </c>
      <c r="KB12" s="169">
        <f t="shared" si="19"/>
        <v>5.0210294716606808E-3</v>
      </c>
      <c r="KC12" s="169">
        <f t="shared" si="19"/>
        <v>5.0680554770549217E-3</v>
      </c>
      <c r="KD12" s="169">
        <f t="shared" si="19"/>
        <v>5.1144989169758107E-3</v>
      </c>
      <c r="KE12" s="169">
        <f t="shared" si="19"/>
        <v>5.1603357921877141E-3</v>
      </c>
      <c r="KF12" s="169">
        <f t="shared" si="19"/>
        <v>5.205542251502584E-3</v>
      </c>
      <c r="KG12" s="169">
        <f t="shared" si="19"/>
        <v>5.250094612270129E-3</v>
      </c>
      <c r="KH12" s="169">
        <f t="shared" si="19"/>
        <v>5.2939693808803047E-3</v>
      </c>
      <c r="KI12" s="169">
        <f t="shared" si="19"/>
        <v>5.3371432732534918E-3</v>
      </c>
      <c r="KJ12" s="169">
        <f t="shared" si="19"/>
        <v>5.3795932352936025E-3</v>
      </c>
      <c r="KK12" s="169">
        <f t="shared" si="19"/>
        <v>5.4212964632791242E-3</v>
      </c>
      <c r="KL12" s="169">
        <f t="shared" si="19"/>
        <v>5.4622304241670758E-3</v>
      </c>
      <c r="KM12" s="169">
        <f t="shared" si="19"/>
        <v>5.5023728757846941E-3</v>
      </c>
      <c r="KN12" s="169">
        <f t="shared" si="19"/>
        <v>5.5417018868836676E-3</v>
      </c>
      <c r="KO12" s="169">
        <f t="shared" si="19"/>
        <v>5.5801958570317525E-3</v>
      </c>
      <c r="KP12" s="169">
        <f t="shared" si="19"/>
        <v>5.6178335363165858E-3</v>
      </c>
      <c r="KQ12" s="169">
        <f t="shared" si="19"/>
        <v>5.6545940448366611E-3</v>
      </c>
      <c r="KR12" s="169">
        <f t="shared" si="20"/>
        <v>5.6904568919545111E-3</v>
      </c>
      <c r="KS12" s="169">
        <f t="shared" si="20"/>
        <v>5.7254019952873124E-3</v>
      </c>
      <c r="KT12" s="169">
        <f t="shared" si="20"/>
        <v>5.7594096994103465E-3</v>
      </c>
      <c r="KU12" s="169">
        <f t="shared" si="20"/>
        <v>5.7924607942489758E-3</v>
      </c>
      <c r="KV12" s="169">
        <f t="shared" si="20"/>
        <v>5.8245365331350994E-3</v>
      </c>
      <c r="KW12" s="169">
        <f t="shared" si="20"/>
        <v>5.8556186505043543E-3</v>
      </c>
      <c r="KX12" s="169">
        <f t="shared" si="20"/>
        <v>5.8856893792107205E-3</v>
      </c>
      <c r="KY12" s="169">
        <f t="shared" si="20"/>
        <v>5.9147314674355784E-3</v>
      </c>
      <c r="KZ12" s="169">
        <f t="shared" si="20"/>
        <v>5.9427281951687132E-3</v>
      </c>
      <c r="LA12" s="169">
        <f t="shared" si="20"/>
        <v>5.9696633902392307E-3</v>
      </c>
      <c r="LB12" s="169">
        <f t="shared" si="20"/>
        <v>5.9955214438749179E-3</v>
      </c>
      <c r="LC12" s="169">
        <f t="shared" si="20"/>
        <v>6.0202873257690602E-3</v>
      </c>
      <c r="LD12" s="169">
        <f t="shared" si="20"/>
        <v>6.0439465986344126E-3</v>
      </c>
      <c r="LE12" s="169">
        <f t="shared" si="20"/>
        <v>6.0664854322245608E-3</v>
      </c>
      <c r="LF12" s="169">
        <f t="shared" si="20"/>
        <v>6.087890616803651E-3</v>
      </c>
      <c r="LG12" s="169">
        <f t="shared" si="20"/>
        <v>6.1081495760461069E-3</v>
      </c>
      <c r="LH12" s="169">
        <f t="shared" si="21"/>
        <v>6.127250379348712E-3</v>
      </c>
      <c r="LI12" s="169">
        <f t="shared" si="21"/>
        <v>6.1451817535381932E-3</v>
      </c>
      <c r="LJ12" s="169">
        <f t="shared" si="21"/>
        <v>6.1619330939582002E-3</v>
      </c>
      <c r="LK12" s="169">
        <f t="shared" si="21"/>
        <v>6.1774944749204514E-3</v>
      </c>
      <c r="LL12" s="169">
        <f t="shared" si="21"/>
        <v>6.1918566595056046E-3</v>
      </c>
      <c r="LM12" s="169">
        <f t="shared" si="21"/>
        <v>6.205011108700309E-3</v>
      </c>
      <c r="LN12" s="169">
        <f t="shared" si="21"/>
        <v>6.2169499898578045E-3</v>
      </c>
      <c r="LO12" s="169">
        <f t="shared" si="21"/>
        <v>6.2276661844703016E-3</v>
      </c>
      <c r="LP12" s="169">
        <f t="shared" si="21"/>
        <v>6.2371532952423762E-3</v>
      </c>
      <c r="LQ12" s="169">
        <f t="shared" si="21"/>
        <v>6.2454056524555174E-3</v>
      </c>
      <c r="LR12" s="169">
        <f t="shared" si="21"/>
        <v>6.252418319614989E-3</v>
      </c>
      <c r="LS12" s="169">
        <f t="shared" si="21"/>
        <v>6.2581870983710892E-3</v>
      </c>
      <c r="LT12" s="169">
        <f t="shared" si="21"/>
        <v>6.2627085327080015E-3</v>
      </c>
      <c r="LU12" s="169">
        <f t="shared" si="21"/>
        <v>6.2659799123943203E-3</v>
      </c>
      <c r="LV12" s="169">
        <f t="shared" si="21"/>
        <v>6.2679992756904841E-3</v>
      </c>
      <c r="LW12" s="169">
        <f t="shared" si="21"/>
        <v>6.2687654113092912E-3</v>
      </c>
      <c r="LX12" s="169">
        <f t="shared" si="22"/>
        <v>6.2682778596267787E-3</v>
      </c>
      <c r="LY12" s="169">
        <f t="shared" si="22"/>
        <v>6.2665369131417554E-3</v>
      </c>
      <c r="LZ12" s="169">
        <f t="shared" si="22"/>
        <v>6.263543616183356E-3</v>
      </c>
      <c r="MA12" s="169">
        <f t="shared" si="22"/>
        <v>6.2592997638670237E-3</v>
      </c>
      <c r="MB12" s="169">
        <f t="shared" si="22"/>
        <v>6.2538079003003708E-3</v>
      </c>
      <c r="MC12" s="169">
        <f t="shared" si="22"/>
        <v>6.2470713160414464E-3</v>
      </c>
      <c r="MD12" s="169">
        <f t="shared" si="22"/>
        <v>6.2390940448129517E-3</v>
      </c>
      <c r="ME12" s="169">
        <f t="shared" si="22"/>
        <v>6.2298808594770045E-3</v>
      </c>
      <c r="MF12" s="169">
        <f t="shared" si="22"/>
        <v>6.2194372672760671E-3</v>
      </c>
      <c r="MG12" s="169">
        <f t="shared" si="22"/>
        <v>6.2077695043466895E-3</v>
      </c>
      <c r="MH12" s="169">
        <f t="shared" si="22"/>
        <v>6.1948845295137205E-3</v>
      </c>
      <c r="MI12" s="169">
        <f t="shared" si="22"/>
        <v>6.1807900173736115E-3</v>
      </c>
      <c r="MJ12" s="169">
        <f t="shared" si="22"/>
        <v>6.1654943506764667E-3</v>
      </c>
      <c r="MK12" s="169">
        <f t="shared" si="22"/>
        <v>6.1490066120174058E-3</v>
      </c>
      <c r="ML12" s="169">
        <f t="shared" si="22"/>
        <v>6.1313365748487687E-3</v>
      </c>
      <c r="MM12" s="169">
        <f t="shared" si="22"/>
        <v>6.1124946938256215E-3</v>
      </c>
      <c r="MN12" s="169">
        <f t="shared" si="23"/>
        <v>6.092492094497904E-3</v>
      </c>
      <c r="MO12" s="169">
        <f t="shared" si="23"/>
        <v>6.0713405623634533E-3</v>
      </c>
      <c r="MP12" s="169">
        <f t="shared" si="23"/>
        <v>6.0490525312969666E-3</v>
      </c>
      <c r="MQ12" s="169">
        <f t="shared" si="23"/>
        <v>6.025641071370832E-3</v>
      </c>
      <c r="MR12" s="169">
        <f t="shared" si="23"/>
        <v>6.0011198760844906E-3</v>
      </c>
      <c r="MS12" s="169">
        <f t="shared" si="23"/>
        <v>5.9755032490198205E-3</v>
      </c>
      <c r="MT12" s="169">
        <f t="shared" si="23"/>
        <v>5.9488060899407355E-3</v>
      </c>
      <c r="MU12" s="169">
        <f t="shared" si="23"/>
        <v>5.9210438803558871E-3</v>
      </c>
      <c r="MV12" s="169">
        <f t="shared" si="23"/>
        <v>5.8922326685640798E-3</v>
      </c>
      <c r="MW12" s="169">
        <f t="shared" si="23"/>
        <v>5.8623890542025764E-3</v>
      </c>
      <c r="MX12" s="169">
        <f t="shared" si="23"/>
        <v>5.8315301723191318E-3</v>
      </c>
      <c r="MY12" s="169">
        <f t="shared" si="23"/>
        <v>5.7996736769891167E-3</v>
      </c>
      <c r="MZ12" s="169">
        <f t="shared" si="23"/>
        <v>5.7668377244996646E-3</v>
      </c>
      <c r="NA12" s="169">
        <f t="shared" si="23"/>
        <v>5.7330409561232171E-3</v>
      </c>
      <c r="NB12" s="169">
        <f t="shared" si="23"/>
        <v>5.6983024805033339E-3</v>
      </c>
      <c r="NC12" s="169">
        <f t="shared" si="23"/>
        <v>5.6626418556760399E-3</v>
      </c>
      <c r="ND12" s="169">
        <f t="shared" si="24"/>
        <v>5.6260790707503413E-3</v>
      </c>
      <c r="NE12" s="169">
        <f t="shared" si="24"/>
        <v>5.5886345272718879E-3</v>
      </c>
      <c r="NF12" s="169">
        <f t="shared" si="24"/>
        <v>5.550329020294063E-3</v>
      </c>
      <c r="NG12" s="169">
        <f t="shared" si="24"/>
        <v>5.5111837191810144E-3</v>
      </c>
      <c r="NH12" s="169">
        <f t="shared" si="24"/>
        <v>5.47122014816738E-3</v>
      </c>
      <c r="NI12" s="169">
        <f t="shared" si="24"/>
        <v>5.4304601666995958E-3</v>
      </c>
      <c r="NJ12" s="169">
        <f t="shared" si="24"/>
        <v>5.3889259495838553E-3</v>
      </c>
      <c r="NK12" s="169">
        <f t="shared" si="24"/>
        <v>5.346639966965828E-3</v>
      </c>
      <c r="NL12" s="169">
        <f t="shared" si="24"/>
        <v>5.3036249641673448E-3</v>
      </c>
      <c r="NM12" s="169">
        <f t="shared" si="24"/>
        <v>5.2599039414052157E-3</v>
      </c>
      <c r="NN12" s="169">
        <f t="shared" si="24"/>
        <v>5.2155001334173662E-3</v>
      </c>
      <c r="NO12" s="169">
        <f t="shared" si="24"/>
        <v>5.1704369890213661E-3</v>
      </c>
      <c r="NP12" s="169">
        <f t="shared" si="24"/>
        <v>5.1247381506303331E-3</v>
      </c>
      <c r="NQ12" s="169">
        <f t="shared" si="24"/>
        <v>5.0784274337510541E-3</v>
      </c>
      <c r="NR12" s="169">
        <f t="shared" si="24"/>
        <v>5.0315288064889576E-3</v>
      </c>
      <c r="NS12" s="169">
        <f t="shared" si="24"/>
        <v>4.9840663690843513E-3</v>
      </c>
      <c r="NT12" s="169">
        <f t="shared" si="25"/>
        <v>4.9360643335041041E-3</v>
      </c>
      <c r="NU12" s="169">
        <f t="shared" si="25"/>
        <v>4.8875470031126073E-3</v>
      </c>
      <c r="NV12" s="169">
        <f t="shared" si="25"/>
        <v>4.8385387524455571E-3</v>
      </c>
      <c r="NW12" s="169">
        <f t="shared" si="25"/>
        <v>4.7890640071097191E-3</v>
      </c>
      <c r="NX12" s="169">
        <f t="shared" si="25"/>
        <v>4.7391472238314108E-3</v>
      </c>
      <c r="NY12" s="169">
        <f t="shared" si="25"/>
        <v>4.6888128706760622E-3</v>
      </c>
      <c r="NZ12" s="169">
        <f t="shared" si="25"/>
        <v>4.6380854074606799E-3</v>
      </c>
      <c r="OA12" s="169">
        <f t="shared" si="25"/>
        <v>4.5869892663806134E-3</v>
      </c>
      <c r="OB12" s="169">
        <f t="shared" si="25"/>
        <v>4.535548832871438E-3</v>
      </c>
      <c r="OC12" s="169">
        <f t="shared" si="25"/>
        <v>4.4837884267262713E-3</v>
      </c>
      <c r="OD12" s="169">
        <f t="shared" si="25"/>
        <v>4.4317322834882267E-3</v>
      </c>
      <c r="OE12" s="169">
        <f t="shared" si="25"/>
        <v>4.3794045361371077E-3</v>
      </c>
      <c r="OF12" s="169">
        <f t="shared" si="25"/>
        <v>4.3268291970888642E-3</v>
      </c>
      <c r="OG12" s="169">
        <f t="shared" si="25"/>
        <v>4.2740301405256075E-3</v>
      </c>
      <c r="OH12" s="169">
        <f t="shared" si="25"/>
        <v>4.2210310850733911E-3</v>
      </c>
      <c r="OI12" s="169">
        <f t="shared" si="25"/>
        <v>4.167855576844218E-3</v>
      </c>
      <c r="OJ12" s="169">
        <f t="shared" si="26"/>
        <v>4.1145269728580635E-3</v>
      </c>
      <c r="OK12" s="169">
        <f t="shared" si="26"/>
        <v>4.0610684248599573E-3</v>
      </c>
      <c r="OL12" s="169">
        <f t="shared" si="26"/>
        <v>4.007502863546451E-3</v>
      </c>
      <c r="OM12" s="169">
        <f t="shared" si="26"/>
        <v>3.953852983215031E-3</v>
      </c>
      <c r="ON12" s="169">
        <f t="shared" si="26"/>
        <v>3.9001412268492778E-3</v>
      </c>
      <c r="OO12" s="169">
        <f t="shared" si="26"/>
        <v>3.8463897716518049E-3</v>
      </c>
      <c r="OP12" s="169">
        <f t="shared" si="26"/>
        <v>3.7926205150362164E-3</v>
      </c>
      <c r="OQ12" s="169">
        <f t="shared" si="26"/>
        <v>3.7388550610885527E-3</v>
      </c>
      <c r="OR12" s="169">
        <f t="shared" si="26"/>
        <v>3.6851147075078663E-3</v>
      </c>
      <c r="OS12" s="169">
        <f t="shared" si="26"/>
        <v>3.6314204330348122E-3</v>
      </c>
      <c r="OT12" s="169">
        <f t="shared" si="26"/>
        <v>3.5777928853762864E-3</v>
      </c>
      <c r="OU12" s="169">
        <f t="shared" si="26"/>
        <v>3.5242523696333806E-3</v>
      </c>
      <c r="OV12" s="169">
        <f t="shared" si="26"/>
        <v>3.4708188372391045E-3</v>
      </c>
      <c r="OW12" s="169">
        <f t="shared" si="26"/>
        <v>3.4175118754115079E-3</v>
      </c>
      <c r="OX12" s="169">
        <f t="shared" si="26"/>
        <v>3.3643506971270691E-3</v>
      </c>
      <c r="OY12" s="169">
        <f t="shared" si="26"/>
        <v>3.3113541316183775E-3</v>
      </c>
      <c r="OZ12" s="169">
        <f t="shared" si="27"/>
        <v>3.2585406153993897E-3</v>
      </c>
      <c r="PA12" s="169">
        <f t="shared" si="27"/>
        <v>3.2059281838207284E-3</v>
      </c>
      <c r="PB12" s="169">
        <f t="shared" si="27"/>
        <v>3.1535344631567321E-3</v>
      </c>
      <c r="PC12" s="169">
        <f t="shared" si="27"/>
        <v>3.1013766632251782E-3</v>
      </c>
      <c r="PD12" s="169">
        <f t="shared" si="27"/>
        <v>3.0494715705398877E-3</v>
      </c>
      <c r="PE12" s="169">
        <f t="shared" si="27"/>
        <v>2.9978355419956275E-3</v>
      </c>
      <c r="PF12" s="169">
        <f t="shared" si="27"/>
        <v>2.9464844990840337E-3</v>
      </c>
      <c r="PG12" s="169">
        <f t="shared" si="27"/>
        <v>2.8954339226385508E-3</v>
      </c>
      <c r="PH12" s="169">
        <f t="shared" si="27"/>
        <v>2.8446988481056704E-3</v>
      </c>
    </row>
    <row r="13" spans="1:425" x14ac:dyDescent="0.75">
      <c r="A13" s="4">
        <v>10</v>
      </c>
      <c r="B13" s="95">
        <v>60</v>
      </c>
      <c r="C13" s="95">
        <v>120</v>
      </c>
      <c r="D13" s="95">
        <v>240</v>
      </c>
      <c r="E13" s="124">
        <f t="shared" si="28"/>
        <v>1</v>
      </c>
      <c r="F13" s="124">
        <f t="shared" si="29"/>
        <v>0.5</v>
      </c>
      <c r="G13" s="73">
        <f t="shared" si="30"/>
        <v>130</v>
      </c>
      <c r="H13" s="23" t="s">
        <v>14</v>
      </c>
      <c r="I13" s="57"/>
      <c r="J13" s="280"/>
      <c r="K13" s="74">
        <f>IF(AND(B13&gt;0,C13&gt;0,D13&gt;0),IF(ISBLANK(J13),IF(ISBLANK(H13),"",(D13-B13)*VLOOKUP(H13,VLookups!$A$4:$B$13,2,FALSE)),J13),"")</f>
        <v>73.11634564172364</v>
      </c>
      <c r="L13" s="75">
        <f t="shared" si="0"/>
        <v>5346</v>
      </c>
      <c r="M13" s="95">
        <v>150</v>
      </c>
      <c r="N13" s="270">
        <f>IF(AND(M13&gt;0,C13&gt;0,NOT(K13="")),ABS(VLOOKUP($M$1,VLookups!$A$43:$B$44,2,FALSE)-_xlfn.NORM.DIST(M13,G13,K13,TRUE)),"")</f>
        <v>0.60777963694510129</v>
      </c>
      <c r="O13" s="94">
        <f>IF(AND($B13&gt;0,$C13&gt;0,$D13&gt;0,NOT(ISBLANK($H13))),_xlfn.NORM.INV(ABS(VLOOKUP($M$1,VLookups!$A$43:$B$44,2,FALSE)-O$3),$G13,$K13),"")</f>
        <v>36.297632775948941</v>
      </c>
      <c r="P13" s="93">
        <f>IF(AND($B13&gt;0,$C13&gt;0,$D13&gt;0,NOT(ISBLANK($H13))),_xlfn.NORM.INV(ABS(VLOOKUP($M$1,VLookups!$A$43:$B$44,2,FALSE)-P$3),$G13,$K13),"")</f>
        <v>223.70236722405105</v>
      </c>
      <c r="Q13" s="94">
        <f>IF(AND($B13&gt;0,$C13&gt;0,$D13&gt;0,NOT(ISBLANK($H13))),_xlfn.NORM.INV(ABS(VLOOKUP($M$1,VLookups!$A$43:$B$44,2,FALSE)-Q$3),$G13,$K13),"")</f>
        <v>205.78022194085111</v>
      </c>
      <c r="R13" s="93">
        <f>IF(AND($B13&gt;0,$C13&gt;0,$D13&gt;0,NOT(ISBLANK($H13))),_xlfn.NORM.INV(ABS(VLOOKUP($M$1,VLookups!$A$43:$B$44,2,FALSE)-R$3),$G13,$K13),"")</f>
        <v>191.53626901333107</v>
      </c>
      <c r="S13" s="94">
        <f>IF(AND($B13&gt;0,$C13&gt;0,$D13&gt;0,NOT(ISBLANK($H13))),_xlfn.NORM.INV(ABS(VLOOKUP($M$1,VLookups!$A$43:$B$44,2,FALSE)-S$3),$G13,$K13),"")</f>
        <v>179.31622570713657</v>
      </c>
      <c r="T13" s="93">
        <f>IF(AND($B13&gt;0,$C13&gt;0,$D13&gt;0,NOT(ISBLANK($H13))),_xlfn.NORM.INV(ABS(VLOOKUP($M$1,VLookups!$A$43:$B$44,2,FALSE)-T$3),$G13,$K13),"")</f>
        <v>168.34224914185819</v>
      </c>
      <c r="U13" s="5"/>
      <c r="V13" s="168">
        <f t="shared" si="31"/>
        <v>0.9</v>
      </c>
      <c r="W13" s="49">
        <f t="shared" si="32"/>
        <v>29.999999999999702</v>
      </c>
      <c r="X13" s="49">
        <f t="shared" si="32"/>
        <v>30.8999999999997</v>
      </c>
      <c r="Y13" s="49">
        <f t="shared" si="32"/>
        <v>31.799999999999699</v>
      </c>
      <c r="Z13" s="49">
        <f t="shared" si="32"/>
        <v>32.699999999999697</v>
      </c>
      <c r="AA13" s="49">
        <f t="shared" si="32"/>
        <v>33.599999999999696</v>
      </c>
      <c r="AB13" s="49">
        <f t="shared" si="32"/>
        <v>34.499999999999694</v>
      </c>
      <c r="AC13" s="49">
        <f t="shared" si="32"/>
        <v>35.399999999999693</v>
      </c>
      <c r="AD13" s="49">
        <f t="shared" si="32"/>
        <v>36.299999999999692</v>
      </c>
      <c r="AE13" s="49">
        <f t="shared" si="32"/>
        <v>37.19999999999969</v>
      </c>
      <c r="AF13" s="49">
        <f t="shared" si="32"/>
        <v>38.099999999999689</v>
      </c>
      <c r="AG13" s="49">
        <f t="shared" si="32"/>
        <v>38.999999999999687</v>
      </c>
      <c r="AH13" s="49">
        <f t="shared" si="32"/>
        <v>39.899999999999686</v>
      </c>
      <c r="AI13" s="49">
        <f t="shared" si="32"/>
        <v>40.799999999999685</v>
      </c>
      <c r="AJ13" s="49">
        <f t="shared" si="32"/>
        <v>41.699999999999683</v>
      </c>
      <c r="AK13" s="49">
        <f t="shared" si="32"/>
        <v>42.599999999999682</v>
      </c>
      <c r="AL13" s="49">
        <f t="shared" si="32"/>
        <v>43.49999999999968</v>
      </c>
      <c r="AM13" s="49">
        <f t="shared" si="1"/>
        <v>44.399999999999679</v>
      </c>
      <c r="AN13" s="49">
        <f t="shared" si="2"/>
        <v>45.299999999999677</v>
      </c>
      <c r="AO13" s="49">
        <f t="shared" si="2"/>
        <v>46.199999999999676</v>
      </c>
      <c r="AP13" s="49">
        <f t="shared" si="2"/>
        <v>47.099999999999675</v>
      </c>
      <c r="AQ13" s="49">
        <f t="shared" si="2"/>
        <v>47.999999999999673</v>
      </c>
      <c r="AR13" s="49">
        <f t="shared" si="2"/>
        <v>48.899999999999672</v>
      </c>
      <c r="AS13" s="49">
        <f t="shared" si="2"/>
        <v>49.79999999999967</v>
      </c>
      <c r="AT13" s="49">
        <f t="shared" si="2"/>
        <v>50.699999999999669</v>
      </c>
      <c r="AU13" s="49">
        <f t="shared" si="2"/>
        <v>51.599999999999667</v>
      </c>
      <c r="AV13" s="49">
        <f t="shared" si="2"/>
        <v>52.499999999999666</v>
      </c>
      <c r="AW13" s="49">
        <f t="shared" si="2"/>
        <v>53.399999999999665</v>
      </c>
      <c r="AX13" s="49">
        <f t="shared" si="2"/>
        <v>54.299999999999663</v>
      </c>
      <c r="AY13" s="49">
        <f t="shared" si="2"/>
        <v>55.199999999999662</v>
      </c>
      <c r="AZ13" s="49">
        <f t="shared" si="2"/>
        <v>56.09999999999966</v>
      </c>
      <c r="BA13" s="49">
        <f t="shared" si="2"/>
        <v>56.999999999999659</v>
      </c>
      <c r="BB13" s="49">
        <f t="shared" si="2"/>
        <v>57.899999999999658</v>
      </c>
      <c r="BC13" s="49">
        <f t="shared" si="2"/>
        <v>58.799999999999656</v>
      </c>
      <c r="BD13" s="49">
        <f t="shared" si="3"/>
        <v>59.699999999999655</v>
      </c>
      <c r="BE13" s="49">
        <f t="shared" si="3"/>
        <v>60.599999999999653</v>
      </c>
      <c r="BF13" s="49">
        <f t="shared" si="3"/>
        <v>61.499999999999652</v>
      </c>
      <c r="BG13" s="49">
        <f t="shared" si="3"/>
        <v>62.39999999999965</v>
      </c>
      <c r="BH13" s="49">
        <f t="shared" si="3"/>
        <v>63.299999999999649</v>
      </c>
      <c r="BI13" s="49">
        <f t="shared" si="3"/>
        <v>64.199999999999648</v>
      </c>
      <c r="BJ13" s="49">
        <f t="shared" si="3"/>
        <v>65.099999999999653</v>
      </c>
      <c r="BK13" s="49">
        <f t="shared" si="3"/>
        <v>65.999999999999659</v>
      </c>
      <c r="BL13" s="49">
        <f t="shared" si="3"/>
        <v>66.899999999999665</v>
      </c>
      <c r="BM13" s="49">
        <f t="shared" si="3"/>
        <v>67.79999999999967</v>
      </c>
      <c r="BN13" s="49">
        <f t="shared" si="3"/>
        <v>68.699999999999676</v>
      </c>
      <c r="BO13" s="49">
        <f t="shared" si="3"/>
        <v>69.599999999999682</v>
      </c>
      <c r="BP13" s="49">
        <f t="shared" si="3"/>
        <v>70.499999999999687</v>
      </c>
      <c r="BQ13" s="49">
        <f t="shared" si="3"/>
        <v>71.399999999999693</v>
      </c>
      <c r="BR13" s="49">
        <f t="shared" si="3"/>
        <v>72.299999999999699</v>
      </c>
      <c r="BS13" s="49">
        <f t="shared" si="3"/>
        <v>73.199999999999704</v>
      </c>
      <c r="BT13" s="49">
        <f t="shared" si="4"/>
        <v>74.09999999999971</v>
      </c>
      <c r="BU13" s="49">
        <f t="shared" si="4"/>
        <v>74.999999999999716</v>
      </c>
      <c r="BV13" s="49">
        <f t="shared" si="4"/>
        <v>75.899999999999721</v>
      </c>
      <c r="BW13" s="49">
        <f t="shared" si="4"/>
        <v>76.799999999999727</v>
      </c>
      <c r="BX13" s="49">
        <f t="shared" si="4"/>
        <v>77.699999999999733</v>
      </c>
      <c r="BY13" s="49">
        <f t="shared" si="4"/>
        <v>78.599999999999739</v>
      </c>
      <c r="BZ13" s="49">
        <f t="shared" si="4"/>
        <v>79.499999999999744</v>
      </c>
      <c r="CA13" s="49">
        <f t="shared" si="4"/>
        <v>80.39999999999975</v>
      </c>
      <c r="CB13" s="49">
        <f t="shared" si="4"/>
        <v>81.299999999999756</v>
      </c>
      <c r="CC13" s="49">
        <f t="shared" si="4"/>
        <v>82.199999999999761</v>
      </c>
      <c r="CD13" s="49">
        <f t="shared" si="4"/>
        <v>83.099999999999767</v>
      </c>
      <c r="CE13" s="49">
        <f t="shared" si="4"/>
        <v>83.999999999999773</v>
      </c>
      <c r="CF13" s="49">
        <f t="shared" si="4"/>
        <v>84.899999999999778</v>
      </c>
      <c r="CG13" s="49">
        <f t="shared" si="4"/>
        <v>85.799999999999784</v>
      </c>
      <c r="CH13" s="49">
        <f t="shared" si="4"/>
        <v>86.69999999999979</v>
      </c>
      <c r="CI13" s="49">
        <f t="shared" si="4"/>
        <v>87.599999999999795</v>
      </c>
      <c r="CJ13" s="49">
        <f t="shared" si="5"/>
        <v>88.499999999999801</v>
      </c>
      <c r="CK13" s="49">
        <f t="shared" si="5"/>
        <v>89.399999999999807</v>
      </c>
      <c r="CL13" s="49">
        <f t="shared" si="5"/>
        <v>90.299999999999812</v>
      </c>
      <c r="CM13" s="49">
        <f t="shared" si="5"/>
        <v>91.199999999999818</v>
      </c>
      <c r="CN13" s="49">
        <f t="shared" si="5"/>
        <v>92.099999999999824</v>
      </c>
      <c r="CO13" s="49">
        <f t="shared" si="5"/>
        <v>92.999999999999829</v>
      </c>
      <c r="CP13" s="49">
        <f t="shared" si="5"/>
        <v>93.899999999999835</v>
      </c>
      <c r="CQ13" s="49">
        <f t="shared" si="5"/>
        <v>94.799999999999841</v>
      </c>
      <c r="CR13" s="49">
        <f t="shared" si="5"/>
        <v>95.699999999999847</v>
      </c>
      <c r="CS13" s="49">
        <f t="shared" si="5"/>
        <v>96.599999999999852</v>
      </c>
      <c r="CT13" s="49">
        <f t="shared" si="5"/>
        <v>97.499999999999858</v>
      </c>
      <c r="CU13" s="49">
        <f t="shared" si="5"/>
        <v>98.399999999999864</v>
      </c>
      <c r="CV13" s="49">
        <f t="shared" si="5"/>
        <v>99.299999999999869</v>
      </c>
      <c r="CW13" s="49">
        <f t="shared" si="5"/>
        <v>100.19999999999987</v>
      </c>
      <c r="CX13" s="49">
        <f t="shared" si="5"/>
        <v>101.09999999999988</v>
      </c>
      <c r="CY13" s="49">
        <f t="shared" si="5"/>
        <v>101.99999999999989</v>
      </c>
      <c r="CZ13" s="49">
        <f t="shared" si="6"/>
        <v>102.89999999999989</v>
      </c>
      <c r="DA13" s="49">
        <f t="shared" si="6"/>
        <v>103.7999999999999</v>
      </c>
      <c r="DB13" s="49">
        <f t="shared" si="6"/>
        <v>104.6999999999999</v>
      </c>
      <c r="DC13" s="49">
        <f t="shared" si="6"/>
        <v>105.59999999999991</v>
      </c>
      <c r="DD13" s="49">
        <f t="shared" si="6"/>
        <v>106.49999999999991</v>
      </c>
      <c r="DE13" s="49">
        <f t="shared" si="6"/>
        <v>107.39999999999992</v>
      </c>
      <c r="DF13" s="49">
        <f t="shared" si="6"/>
        <v>108.29999999999993</v>
      </c>
      <c r="DG13" s="49">
        <f t="shared" si="6"/>
        <v>109.19999999999993</v>
      </c>
      <c r="DH13" s="49">
        <f t="shared" si="6"/>
        <v>110.09999999999994</v>
      </c>
      <c r="DI13" s="49">
        <f t="shared" si="6"/>
        <v>110.99999999999994</v>
      </c>
      <c r="DJ13" s="49">
        <f t="shared" si="6"/>
        <v>111.89999999999995</v>
      </c>
      <c r="DK13" s="49">
        <f t="shared" si="6"/>
        <v>112.79999999999995</v>
      </c>
      <c r="DL13" s="49">
        <f t="shared" si="6"/>
        <v>113.69999999999996</v>
      </c>
      <c r="DM13" s="49">
        <f t="shared" si="6"/>
        <v>114.59999999999997</v>
      </c>
      <c r="DN13" s="49">
        <f t="shared" si="6"/>
        <v>115.49999999999997</v>
      </c>
      <c r="DO13" s="49">
        <f t="shared" si="6"/>
        <v>116.39999999999998</v>
      </c>
      <c r="DP13" s="49">
        <f t="shared" si="7"/>
        <v>117.29999999999998</v>
      </c>
      <c r="DQ13" s="49">
        <f t="shared" si="7"/>
        <v>118.19999999999999</v>
      </c>
      <c r="DR13" s="49">
        <f t="shared" si="7"/>
        <v>119.1</v>
      </c>
      <c r="DS13" s="183">
        <f t="shared" si="33"/>
        <v>120</v>
      </c>
      <c r="DT13" s="49">
        <f t="shared" si="34"/>
        <v>120.9</v>
      </c>
      <c r="DU13" s="49">
        <f t="shared" si="34"/>
        <v>121.80000000000001</v>
      </c>
      <c r="DV13" s="49">
        <f t="shared" si="34"/>
        <v>122.70000000000002</v>
      </c>
      <c r="DW13" s="49">
        <f t="shared" si="34"/>
        <v>123.60000000000002</v>
      </c>
      <c r="DX13" s="49">
        <f t="shared" si="34"/>
        <v>124.50000000000003</v>
      </c>
      <c r="DY13" s="49">
        <f t="shared" si="34"/>
        <v>125.40000000000003</v>
      </c>
      <c r="DZ13" s="49">
        <f t="shared" si="34"/>
        <v>126.30000000000004</v>
      </c>
      <c r="EA13" s="49">
        <f t="shared" si="34"/>
        <v>127.20000000000005</v>
      </c>
      <c r="EB13" s="49">
        <f t="shared" si="34"/>
        <v>128.10000000000005</v>
      </c>
      <c r="EC13" s="49">
        <f t="shared" si="34"/>
        <v>129.00000000000006</v>
      </c>
      <c r="ED13" s="49">
        <f t="shared" si="34"/>
        <v>129.90000000000006</v>
      </c>
      <c r="EE13" s="49">
        <f t="shared" si="34"/>
        <v>130.80000000000007</v>
      </c>
      <c r="EF13" s="49">
        <f t="shared" si="34"/>
        <v>131.70000000000007</v>
      </c>
      <c r="EG13" s="49">
        <f t="shared" si="34"/>
        <v>132.60000000000008</v>
      </c>
      <c r="EH13" s="49">
        <f t="shared" si="34"/>
        <v>133.50000000000009</v>
      </c>
      <c r="EI13" s="49">
        <f t="shared" si="34"/>
        <v>134.40000000000009</v>
      </c>
      <c r="EJ13" s="49">
        <f t="shared" si="8"/>
        <v>135.3000000000001</v>
      </c>
      <c r="EK13" s="49">
        <f t="shared" si="9"/>
        <v>136.2000000000001</v>
      </c>
      <c r="EL13" s="49">
        <f t="shared" si="9"/>
        <v>137.10000000000011</v>
      </c>
      <c r="EM13" s="49">
        <f t="shared" si="9"/>
        <v>138.00000000000011</v>
      </c>
      <c r="EN13" s="49">
        <f t="shared" si="9"/>
        <v>138.90000000000012</v>
      </c>
      <c r="EO13" s="49">
        <f t="shared" si="9"/>
        <v>139.80000000000013</v>
      </c>
      <c r="EP13" s="49">
        <f t="shared" si="9"/>
        <v>140.70000000000013</v>
      </c>
      <c r="EQ13" s="49">
        <f t="shared" si="9"/>
        <v>141.60000000000014</v>
      </c>
      <c r="ER13" s="49">
        <f t="shared" si="9"/>
        <v>142.50000000000014</v>
      </c>
      <c r="ES13" s="49">
        <f t="shared" si="9"/>
        <v>143.40000000000015</v>
      </c>
      <c r="ET13" s="49">
        <f t="shared" si="9"/>
        <v>144.30000000000015</v>
      </c>
      <c r="EU13" s="49">
        <f t="shared" si="9"/>
        <v>145.20000000000016</v>
      </c>
      <c r="EV13" s="49">
        <f t="shared" si="9"/>
        <v>146.10000000000016</v>
      </c>
      <c r="EW13" s="49">
        <f t="shared" si="9"/>
        <v>147.00000000000017</v>
      </c>
      <c r="EX13" s="49">
        <f t="shared" si="9"/>
        <v>147.90000000000018</v>
      </c>
      <c r="EY13" s="49">
        <f t="shared" si="9"/>
        <v>148.80000000000018</v>
      </c>
      <c r="EZ13" s="49">
        <f t="shared" si="9"/>
        <v>149.70000000000019</v>
      </c>
      <c r="FA13" s="49">
        <f t="shared" si="10"/>
        <v>150.60000000000019</v>
      </c>
      <c r="FB13" s="49">
        <f t="shared" si="10"/>
        <v>151.5000000000002</v>
      </c>
      <c r="FC13" s="49">
        <f t="shared" si="10"/>
        <v>152.4000000000002</v>
      </c>
      <c r="FD13" s="49">
        <f t="shared" si="10"/>
        <v>153.30000000000021</v>
      </c>
      <c r="FE13" s="49">
        <f t="shared" si="10"/>
        <v>154.20000000000022</v>
      </c>
      <c r="FF13" s="49">
        <f t="shared" si="10"/>
        <v>155.10000000000022</v>
      </c>
      <c r="FG13" s="49">
        <f t="shared" si="10"/>
        <v>156.00000000000023</v>
      </c>
      <c r="FH13" s="49">
        <f t="shared" si="10"/>
        <v>156.90000000000023</v>
      </c>
      <c r="FI13" s="49">
        <f t="shared" si="10"/>
        <v>157.80000000000024</v>
      </c>
      <c r="FJ13" s="49">
        <f t="shared" si="10"/>
        <v>158.70000000000024</v>
      </c>
      <c r="FK13" s="49">
        <f t="shared" si="10"/>
        <v>159.60000000000025</v>
      </c>
      <c r="FL13" s="49">
        <f t="shared" si="10"/>
        <v>160.50000000000026</v>
      </c>
      <c r="FM13" s="49">
        <f t="shared" si="10"/>
        <v>161.40000000000026</v>
      </c>
      <c r="FN13" s="49">
        <f t="shared" si="10"/>
        <v>162.30000000000027</v>
      </c>
      <c r="FO13" s="49">
        <f t="shared" si="10"/>
        <v>163.20000000000027</v>
      </c>
      <c r="FP13" s="49">
        <f t="shared" si="10"/>
        <v>164.10000000000028</v>
      </c>
      <c r="FQ13" s="49">
        <f t="shared" si="11"/>
        <v>165.00000000000028</v>
      </c>
      <c r="FR13" s="49">
        <f t="shared" si="11"/>
        <v>165.90000000000029</v>
      </c>
      <c r="FS13" s="49">
        <f t="shared" si="11"/>
        <v>166.8000000000003</v>
      </c>
      <c r="FT13" s="49">
        <f t="shared" si="11"/>
        <v>167.7000000000003</v>
      </c>
      <c r="FU13" s="49">
        <f t="shared" si="11"/>
        <v>168.60000000000031</v>
      </c>
      <c r="FV13" s="49">
        <f t="shared" si="11"/>
        <v>169.50000000000031</v>
      </c>
      <c r="FW13" s="49">
        <f t="shared" si="11"/>
        <v>170.40000000000032</v>
      </c>
      <c r="FX13" s="49">
        <f t="shared" si="11"/>
        <v>171.30000000000032</v>
      </c>
      <c r="FY13" s="49">
        <f t="shared" si="11"/>
        <v>172.20000000000033</v>
      </c>
      <c r="FZ13" s="49">
        <f t="shared" si="11"/>
        <v>173.10000000000034</v>
      </c>
      <c r="GA13" s="49">
        <f t="shared" si="11"/>
        <v>174.00000000000034</v>
      </c>
      <c r="GB13" s="49">
        <f t="shared" si="11"/>
        <v>174.90000000000035</v>
      </c>
      <c r="GC13" s="49">
        <f t="shared" si="11"/>
        <v>175.80000000000035</v>
      </c>
      <c r="GD13" s="49">
        <f t="shared" si="11"/>
        <v>176.70000000000036</v>
      </c>
      <c r="GE13" s="49">
        <f t="shared" si="11"/>
        <v>177.60000000000036</v>
      </c>
      <c r="GF13" s="49">
        <f t="shared" si="11"/>
        <v>178.50000000000037</v>
      </c>
      <c r="GG13" s="49">
        <f t="shared" si="12"/>
        <v>179.40000000000038</v>
      </c>
      <c r="GH13" s="49">
        <f t="shared" si="12"/>
        <v>180.30000000000038</v>
      </c>
      <c r="GI13" s="49">
        <f t="shared" si="12"/>
        <v>181.20000000000039</v>
      </c>
      <c r="GJ13" s="49">
        <f t="shared" si="12"/>
        <v>182.10000000000039</v>
      </c>
      <c r="GK13" s="49">
        <f t="shared" si="12"/>
        <v>183.0000000000004</v>
      </c>
      <c r="GL13" s="49">
        <f t="shared" si="12"/>
        <v>183.9000000000004</v>
      </c>
      <c r="GM13" s="49">
        <f t="shared" si="12"/>
        <v>184.80000000000041</v>
      </c>
      <c r="GN13" s="49">
        <f t="shared" si="12"/>
        <v>185.70000000000041</v>
      </c>
      <c r="GO13" s="49">
        <f t="shared" si="12"/>
        <v>186.60000000000042</v>
      </c>
      <c r="GP13" s="49">
        <f t="shared" si="12"/>
        <v>187.50000000000043</v>
      </c>
      <c r="GQ13" s="49">
        <f t="shared" si="12"/>
        <v>188.40000000000043</v>
      </c>
      <c r="GR13" s="49">
        <f t="shared" si="12"/>
        <v>189.30000000000044</v>
      </c>
      <c r="GS13" s="49">
        <f t="shared" si="12"/>
        <v>190.20000000000044</v>
      </c>
      <c r="GT13" s="49">
        <f t="shared" si="12"/>
        <v>191.10000000000045</v>
      </c>
      <c r="GU13" s="49">
        <f t="shared" si="12"/>
        <v>192.00000000000045</v>
      </c>
      <c r="GV13" s="49">
        <f t="shared" si="12"/>
        <v>192.90000000000046</v>
      </c>
      <c r="GW13" s="49">
        <f t="shared" si="13"/>
        <v>193.80000000000047</v>
      </c>
      <c r="GX13" s="49">
        <f t="shared" si="13"/>
        <v>194.70000000000047</v>
      </c>
      <c r="GY13" s="49">
        <f t="shared" si="13"/>
        <v>195.60000000000048</v>
      </c>
      <c r="GZ13" s="49">
        <f t="shared" si="13"/>
        <v>196.50000000000048</v>
      </c>
      <c r="HA13" s="49">
        <f t="shared" si="13"/>
        <v>197.40000000000049</v>
      </c>
      <c r="HB13" s="49">
        <f t="shared" si="13"/>
        <v>198.30000000000049</v>
      </c>
      <c r="HC13" s="49">
        <f t="shared" si="13"/>
        <v>199.2000000000005</v>
      </c>
      <c r="HD13" s="49">
        <f t="shared" si="13"/>
        <v>200.10000000000051</v>
      </c>
      <c r="HE13" s="49">
        <f t="shared" si="13"/>
        <v>201.00000000000051</v>
      </c>
      <c r="HF13" s="49">
        <f t="shared" si="13"/>
        <v>201.90000000000052</v>
      </c>
      <c r="HG13" s="49">
        <f t="shared" si="13"/>
        <v>202.80000000000052</v>
      </c>
      <c r="HH13" s="49">
        <f t="shared" si="13"/>
        <v>203.70000000000053</v>
      </c>
      <c r="HI13" s="49">
        <f t="shared" si="13"/>
        <v>204.60000000000053</v>
      </c>
      <c r="HJ13" s="49">
        <f t="shared" si="13"/>
        <v>205.50000000000054</v>
      </c>
      <c r="HK13" s="49">
        <f t="shared" si="13"/>
        <v>206.40000000000055</v>
      </c>
      <c r="HL13" s="49">
        <f t="shared" si="13"/>
        <v>207.30000000000055</v>
      </c>
      <c r="HM13" s="49">
        <f t="shared" si="14"/>
        <v>208.20000000000056</v>
      </c>
      <c r="HN13" s="49">
        <f t="shared" si="14"/>
        <v>209.10000000000056</v>
      </c>
      <c r="HO13" s="49">
        <f t="shared" si="14"/>
        <v>210.00000000000057</v>
      </c>
      <c r="HP13" s="169">
        <f t="shared" si="15"/>
        <v>2.1414562416747695E-3</v>
      </c>
      <c r="HQ13" s="169">
        <f t="shared" si="15"/>
        <v>2.1776478875091126E-3</v>
      </c>
      <c r="HR13" s="169">
        <f t="shared" si="15"/>
        <v>2.2141156921655671E-3</v>
      </c>
      <c r="HS13" s="169">
        <f t="shared" si="15"/>
        <v>2.2508531377787412E-3</v>
      </c>
      <c r="HT13" s="169">
        <f t="shared" si="15"/>
        <v>2.2878534742666826E-3</v>
      </c>
      <c r="HU13" s="169">
        <f t="shared" si="15"/>
        <v>2.3251097196023839E-3</v>
      </c>
      <c r="HV13" s="169">
        <f t="shared" si="15"/>
        <v>2.3626146602669152E-3</v>
      </c>
      <c r="HW13" s="169">
        <f t="shared" si="15"/>
        <v>2.4003608518867337E-3</v>
      </c>
      <c r="HX13" s="169">
        <f t="shared" si="15"/>
        <v>2.4383406200576231E-3</v>
      </c>
      <c r="HY13" s="169">
        <f t="shared" si="15"/>
        <v>2.4765460613574743E-3</v>
      </c>
      <c r="HZ13" s="169">
        <f t="shared" si="15"/>
        <v>2.5149690445500309E-3</v>
      </c>
      <c r="IA13" s="169">
        <f t="shared" si="15"/>
        <v>2.5536012119814983E-3</v>
      </c>
      <c r="IB13" s="169">
        <f t="shared" si="15"/>
        <v>2.5924339811717657E-3</v>
      </c>
      <c r="IC13" s="169">
        <f t="shared" si="15"/>
        <v>2.6314585466018078E-3</v>
      </c>
      <c r="ID13" s="169">
        <f t="shared" si="15"/>
        <v>2.670665881698626E-3</v>
      </c>
      <c r="IE13" s="169">
        <f t="shared" si="15"/>
        <v>2.7100467410189348E-3</v>
      </c>
      <c r="IF13" s="169">
        <f t="shared" si="16"/>
        <v>2.7495916626325695E-3</v>
      </c>
      <c r="IG13" s="169">
        <f t="shared" si="16"/>
        <v>2.7892909707064196E-3</v>
      </c>
      <c r="IH13" s="169">
        <f t="shared" si="16"/>
        <v>2.8291347782894746E-3</v>
      </c>
      <c r="II13" s="169">
        <f t="shared" si="16"/>
        <v>2.8691129902993521E-3</v>
      </c>
      <c r="IJ13" s="169">
        <f t="shared" si="16"/>
        <v>2.9092153067105204E-3</v>
      </c>
      <c r="IK13" s="169">
        <f t="shared" si="16"/>
        <v>2.9494312259441299E-3</v>
      </c>
      <c r="IL13" s="169">
        <f t="shared" si="16"/>
        <v>2.9897500484592442E-3</v>
      </c>
      <c r="IM13" s="169">
        <f t="shared" si="16"/>
        <v>3.0301608805449586E-3</v>
      </c>
      <c r="IN13" s="169">
        <f t="shared" si="16"/>
        <v>3.0706526383127452E-3</v>
      </c>
      <c r="IO13" s="169">
        <f t="shared" si="16"/>
        <v>3.1112140518880938E-3</v>
      </c>
      <c r="IP13" s="169">
        <f t="shared" si="16"/>
        <v>3.151833669800297E-3</v>
      </c>
      <c r="IQ13" s="169">
        <f t="shared" si="16"/>
        <v>3.1924998635690302E-3</v>
      </c>
      <c r="IR13" s="169">
        <f t="shared" si="16"/>
        <v>3.233200832486112E-3</v>
      </c>
      <c r="IS13" s="169">
        <f t="shared" si="16"/>
        <v>3.2739246085906381E-3</v>
      </c>
      <c r="IT13" s="169">
        <f t="shared" si="16"/>
        <v>3.3146590618354029E-3</v>
      </c>
      <c r="IU13" s="169">
        <f t="shared" si="16"/>
        <v>3.3553919054423518E-3</v>
      </c>
      <c r="IV13" s="169">
        <f t="shared" si="17"/>
        <v>3.3961107014445304E-3</v>
      </c>
      <c r="IW13" s="169">
        <f t="shared" si="17"/>
        <v>3.4368028664117844E-3</v>
      </c>
      <c r="IX13" s="169">
        <f t="shared" si="17"/>
        <v>3.4774556773572336E-3</v>
      </c>
      <c r="IY13" s="169">
        <f t="shared" si="17"/>
        <v>3.5180562778213071E-3</v>
      </c>
      <c r="IZ13" s="169">
        <f t="shared" si="17"/>
        <v>3.5585916841299175E-3</v>
      </c>
      <c r="JA13" s="169">
        <f t="shared" si="17"/>
        <v>3.5990487918230976E-3</v>
      </c>
      <c r="JB13" s="169">
        <f t="shared" si="17"/>
        <v>3.6394143822502164E-3</v>
      </c>
      <c r="JC13" s="169">
        <f t="shared" si="17"/>
        <v>3.6796751293276674E-3</v>
      </c>
      <c r="JD13" s="169">
        <f t="shared" si="17"/>
        <v>3.7198176064546992E-3</v>
      </c>
      <c r="JE13" s="169">
        <f t="shared" si="17"/>
        <v>3.7598282935828366E-3</v>
      </c>
      <c r="JF13" s="169">
        <f t="shared" si="17"/>
        <v>3.7996935844341329E-3</v>
      </c>
      <c r="JG13" s="169">
        <f t="shared" si="17"/>
        <v>3.8393997938632775E-3</v>
      </c>
      <c r="JH13" s="169">
        <f t="shared" si="17"/>
        <v>3.8789331653583882E-3</v>
      </c>
      <c r="JI13" s="169">
        <f t="shared" si="17"/>
        <v>3.9182798786750817E-3</v>
      </c>
      <c r="JJ13" s="169">
        <f t="shared" si="17"/>
        <v>3.957426057598276E-3</v>
      </c>
      <c r="JK13" s="169">
        <f t="shared" si="17"/>
        <v>3.9963577778259016E-3</v>
      </c>
      <c r="JL13" s="169">
        <f t="shared" si="18"/>
        <v>4.0350610749686124E-3</v>
      </c>
      <c r="JM13" s="169">
        <f t="shared" si="18"/>
        <v>4.0735219526592883E-3</v>
      </c>
      <c r="JN13" s="169">
        <f t="shared" si="18"/>
        <v>4.1117263907660467E-3</v>
      </c>
      <c r="JO13" s="169">
        <f t="shared" si="18"/>
        <v>4.1496603537022501E-3</v>
      </c>
      <c r="JP13" s="169">
        <f t="shared" si="18"/>
        <v>4.1873097988268278E-3</v>
      </c>
      <c r="JQ13" s="169">
        <f t="shared" si="18"/>
        <v>4.224660684928128E-3</v>
      </c>
      <c r="JR13" s="169">
        <f t="shared" si="18"/>
        <v>4.2616989807842702E-3</v>
      </c>
      <c r="JS13" s="169">
        <f t="shared" si="18"/>
        <v>4.2984106737929267E-3</v>
      </c>
      <c r="JT13" s="169">
        <f t="shared" si="18"/>
        <v>4.33478177866324E-3</v>
      </c>
      <c r="JU13" s="169">
        <f t="shared" si="18"/>
        <v>4.3707983461625053E-3</v>
      </c>
      <c r="JV13" s="169">
        <f t="shared" si="18"/>
        <v>4.4064464719100879E-3</v>
      </c>
      <c r="JW13" s="169">
        <f t="shared" si="18"/>
        <v>4.4417123052109654E-3</v>
      </c>
      <c r="JX13" s="169">
        <f t="shared" si="18"/>
        <v>4.4765820579211494E-3</v>
      </c>
      <c r="JY13" s="169">
        <f t="shared" si="18"/>
        <v>4.5110420133371637E-3</v>
      </c>
      <c r="JZ13" s="169">
        <f t="shared" si="18"/>
        <v>4.5450785351016498E-3</v>
      </c>
      <c r="KA13" s="169">
        <f t="shared" si="18"/>
        <v>4.5786780761171162E-3</v>
      </c>
      <c r="KB13" s="169">
        <f t="shared" si="19"/>
        <v>4.6118271874597359E-3</v>
      </c>
      <c r="KC13" s="169">
        <f t="shared" si="19"/>
        <v>4.6445125272850862E-3</v>
      </c>
      <c r="KD13" s="169">
        <f t="shared" si="19"/>
        <v>4.67672086971763E-3</v>
      </c>
      <c r="KE13" s="169">
        <f t="shared" si="19"/>
        <v>4.7084391137157148E-3</v>
      </c>
      <c r="KF13" s="169">
        <f t="shared" si="19"/>
        <v>4.7396542919038373E-3</v>
      </c>
      <c r="KG13" s="169">
        <f t="shared" si="19"/>
        <v>4.7703535793638752E-3</v>
      </c>
      <c r="KH13" s="169">
        <f t="shared" si="19"/>
        <v>4.8005243023770119E-3</v>
      </c>
      <c r="KI13" s="169">
        <f t="shared" si="19"/>
        <v>4.830153947108025E-3</v>
      </c>
      <c r="KJ13" s="169">
        <f t="shared" si="19"/>
        <v>4.8592301682236876E-3</v>
      </c>
      <c r="KK13" s="169">
        <f t="shared" si="19"/>
        <v>4.8877407974369626E-3</v>
      </c>
      <c r="KL13" s="169">
        <f t="shared" si="19"/>
        <v>4.9156738519687739E-3</v>
      </c>
      <c r="KM13" s="169">
        <f t="shared" si="19"/>
        <v>4.943017542919129E-3</v>
      </c>
      <c r="KN13" s="169">
        <f t="shared" si="19"/>
        <v>4.9697602835394403E-3</v>
      </c>
      <c r="KO13" s="169">
        <f t="shared" si="19"/>
        <v>4.9958906973979235E-3</v>
      </c>
      <c r="KP13" s="169">
        <f t="shared" si="19"/>
        <v>5.0213976264300575E-3</v>
      </c>
      <c r="KQ13" s="169">
        <f t="shared" si="19"/>
        <v>5.0462701388661246E-3</v>
      </c>
      <c r="KR13" s="169">
        <f t="shared" si="20"/>
        <v>5.070497537027983E-3</v>
      </c>
      <c r="KS13" s="169">
        <f t="shared" si="20"/>
        <v>5.0940693649872779E-3</v>
      </c>
      <c r="KT13" s="169">
        <f t="shared" si="20"/>
        <v>5.1169754160774366E-3</v>
      </c>
      <c r="KU13" s="169">
        <f t="shared" si="20"/>
        <v>5.1392057402519075E-3</v>
      </c>
      <c r="KV13" s="169">
        <f t="shared" si="20"/>
        <v>5.1607506512812143E-3</v>
      </c>
      <c r="KW13" s="169">
        <f t="shared" si="20"/>
        <v>5.1816007337815422E-3</v>
      </c>
      <c r="KX13" s="169">
        <f t="shared" si="20"/>
        <v>5.2017468500677403E-3</v>
      </c>
      <c r="KY13" s="169">
        <f t="shared" si="20"/>
        <v>5.2211801468237343E-3</v>
      </c>
      <c r="KZ13" s="169">
        <f t="shared" si="20"/>
        <v>5.2398920615835667E-3</v>
      </c>
      <c r="LA13" s="169">
        <f t="shared" si="20"/>
        <v>5.2578743290163966E-3</v>
      </c>
      <c r="LB13" s="169">
        <f t="shared" si="20"/>
        <v>5.2751189870090288E-3</v>
      </c>
      <c r="LC13" s="169">
        <f t="shared" si="20"/>
        <v>5.2916183825396923E-3</v>
      </c>
      <c r="LD13" s="169">
        <f t="shared" si="20"/>
        <v>5.3073651773370058E-3</v>
      </c>
      <c r="LE13" s="169">
        <f t="shared" si="20"/>
        <v>5.322352353318285E-3</v>
      </c>
      <c r="LF13" s="169">
        <f t="shared" si="20"/>
        <v>5.3365732178015275E-3</v>
      </c>
      <c r="LG13" s="169">
        <f t="shared" si="20"/>
        <v>5.3500214084856914E-3</v>
      </c>
      <c r="LH13" s="169">
        <f t="shared" si="21"/>
        <v>5.3626908981940424E-3</v>
      </c>
      <c r="LI13" s="169">
        <f t="shared" si="21"/>
        <v>5.3745759993756468E-3</v>
      </c>
      <c r="LJ13" s="169">
        <f t="shared" si="21"/>
        <v>5.3856713683602961E-3</v>
      </c>
      <c r="LK13" s="169">
        <f t="shared" si="21"/>
        <v>5.3959720093624004E-3</v>
      </c>
      <c r="LL13" s="169">
        <f t="shared" si="21"/>
        <v>5.4054732782296598E-3</v>
      </c>
      <c r="LM13" s="169">
        <f t="shared" si="21"/>
        <v>5.414170885932575E-3</v>
      </c>
      <c r="LN13" s="169">
        <f t="shared" si="21"/>
        <v>5.4220609017911212E-3</v>
      </c>
      <c r="LO13" s="169">
        <f t="shared" si="21"/>
        <v>5.4291397564351935E-3</v>
      </c>
      <c r="LP13" s="169">
        <f t="shared" si="21"/>
        <v>5.435404244495695E-3</v>
      </c>
      <c r="LQ13" s="169">
        <f t="shared" si="21"/>
        <v>5.4408515270234345E-3</v>
      </c>
      <c r="LR13" s="169">
        <f t="shared" si="21"/>
        <v>5.4454791336332829E-3</v>
      </c>
      <c r="LS13" s="169">
        <f t="shared" si="21"/>
        <v>5.4492849643712976E-3</v>
      </c>
      <c r="LT13" s="169">
        <f t="shared" si="21"/>
        <v>5.4522672913028692E-3</v>
      </c>
      <c r="LU13" s="169">
        <f t="shared" si="21"/>
        <v>5.4544247598201957E-3</v>
      </c>
      <c r="LV13" s="169">
        <f t="shared" si="21"/>
        <v>5.455756389667687E-3</v>
      </c>
      <c r="LW13" s="169">
        <f t="shared" si="21"/>
        <v>5.4562615756842403E-3</v>
      </c>
      <c r="LX13" s="169">
        <f t="shared" si="22"/>
        <v>5.4559400882615745E-3</v>
      </c>
      <c r="LY13" s="169">
        <f t="shared" si="22"/>
        <v>5.4547920735181481E-3</v>
      </c>
      <c r="LZ13" s="169">
        <f t="shared" si="22"/>
        <v>5.4528180531884865E-3</v>
      </c>
      <c r="MA13" s="169">
        <f t="shared" si="22"/>
        <v>5.4500189242280058E-3</v>
      </c>
      <c r="MB13" s="169">
        <f t="shared" si="22"/>
        <v>5.4463959581337908E-3</v>
      </c>
      <c r="MC13" s="169">
        <f t="shared" si="22"/>
        <v>5.4419507999820199E-3</v>
      </c>
      <c r="MD13" s="169">
        <f t="shared" si="22"/>
        <v>5.436685467183058E-3</v>
      </c>
      <c r="ME13" s="169">
        <f t="shared" si="22"/>
        <v>5.4306023479555607E-3</v>
      </c>
      <c r="MF13" s="169">
        <f t="shared" si="22"/>
        <v>5.4237041995211684E-3</v>
      </c>
      <c r="MG13" s="169">
        <f t="shared" si="22"/>
        <v>5.4159941460217385E-3</v>
      </c>
      <c r="MH13" s="169">
        <f t="shared" si="22"/>
        <v>5.4074756761612851E-3</v>
      </c>
      <c r="MI13" s="169">
        <f t="shared" si="22"/>
        <v>5.3981526405751448E-3</v>
      </c>
      <c r="MJ13" s="169">
        <f t="shared" si="22"/>
        <v>5.3880292489291272E-3</v>
      </c>
      <c r="MK13" s="169">
        <f t="shared" si="22"/>
        <v>5.3771100667517162E-3</v>
      </c>
      <c r="ML13" s="169">
        <f t="shared" si="22"/>
        <v>5.3654000120026664E-3</v>
      </c>
      <c r="MM13" s="169">
        <f t="shared" si="22"/>
        <v>5.3529043513815865E-3</v>
      </c>
      <c r="MN13" s="169">
        <f t="shared" si="23"/>
        <v>5.3396286963804116E-3</v>
      </c>
      <c r="MO13" s="169">
        <f t="shared" si="23"/>
        <v>5.3255789990838825E-3</v>
      </c>
      <c r="MP13" s="169">
        <f t="shared" si="23"/>
        <v>5.310761547722454E-3</v>
      </c>
      <c r="MQ13" s="169">
        <f t="shared" si="23"/>
        <v>5.295182961982268E-3</v>
      </c>
      <c r="MR13" s="169">
        <f t="shared" si="23"/>
        <v>5.2788501880770911E-3</v>
      </c>
      <c r="MS13" s="169">
        <f t="shared" si="23"/>
        <v>5.2617704935873557E-3</v>
      </c>
      <c r="MT13" s="169">
        <f t="shared" si="23"/>
        <v>5.2439514620716684E-3</v>
      </c>
      <c r="MU13" s="169">
        <f t="shared" si="23"/>
        <v>5.2254009874563856E-3</v>
      </c>
      <c r="MV13" s="169">
        <f t="shared" si="23"/>
        <v>5.2061272682090414E-3</v>
      </c>
      <c r="MW13" s="169">
        <f t="shared" si="23"/>
        <v>5.1861388013016915E-3</v>
      </c>
      <c r="MX13" s="169">
        <f t="shared" si="23"/>
        <v>5.165444375970339E-3</v>
      </c>
      <c r="MY13" s="169">
        <f t="shared" si="23"/>
        <v>5.1440530672769011E-3</v>
      </c>
      <c r="MZ13" s="169">
        <f t="shared" si="23"/>
        <v>5.1219742294802903E-3</v>
      </c>
      <c r="NA13" s="169">
        <f t="shared" si="23"/>
        <v>5.0992174892233975E-3</v>
      </c>
      <c r="NB13" s="169">
        <f t="shared" si="23"/>
        <v>5.0757927385429074E-3</v>
      </c>
      <c r="NC13" s="169">
        <f t="shared" si="23"/>
        <v>5.0517101277090552E-3</v>
      </c>
      <c r="ND13" s="169">
        <f t="shared" si="24"/>
        <v>5.0269800579025815E-3</v>
      </c>
      <c r="NE13" s="169">
        <f t="shared" si="24"/>
        <v>5.0016131737362426E-3</v>
      </c>
      <c r="NF13" s="169">
        <f t="shared" si="24"/>
        <v>4.9756203556284434E-3</v>
      </c>
      <c r="NG13" s="169">
        <f t="shared" si="24"/>
        <v>4.9490127120365868E-3</v>
      </c>
      <c r="NH13" s="169">
        <f t="shared" si="24"/>
        <v>4.9218015715579121E-3</v>
      </c>
      <c r="NI13" s="169">
        <f t="shared" si="24"/>
        <v>4.8939984749056704E-3</v>
      </c>
      <c r="NJ13" s="169">
        <f t="shared" si="24"/>
        <v>4.865615166768574E-3</v>
      </c>
      <c r="NK13" s="169">
        <f t="shared" si="24"/>
        <v>4.8366635875615365E-3</v>
      </c>
      <c r="NL13" s="169">
        <f t="shared" si="24"/>
        <v>4.807155865075804E-3</v>
      </c>
      <c r="NM13" s="169">
        <f t="shared" si="24"/>
        <v>4.7771043060366239E-3</v>
      </c>
      <c r="NN13" s="169">
        <f t="shared" si="24"/>
        <v>4.746521387576641E-3</v>
      </c>
      <c r="NO13" s="169">
        <f t="shared" si="24"/>
        <v>4.7154197486332927E-3</v>
      </c>
      <c r="NP13" s="169">
        <f t="shared" si="24"/>
        <v>4.6838121812784288E-3</v>
      </c>
      <c r="NQ13" s="169">
        <f t="shared" si="24"/>
        <v>4.6517116219884896E-3</v>
      </c>
      <c r="NR13" s="169">
        <f t="shared" si="24"/>
        <v>4.6191311428635026E-3</v>
      </c>
      <c r="NS13" s="169">
        <f t="shared" si="24"/>
        <v>4.5860839428032317E-3</v>
      </c>
      <c r="NT13" s="169">
        <f t="shared" si="25"/>
        <v>4.5525833386487304E-3</v>
      </c>
      <c r="NU13" s="169">
        <f t="shared" si="25"/>
        <v>4.5186427562975886E-3</v>
      </c>
      <c r="NV13" s="169">
        <f t="shared" si="25"/>
        <v>4.4842757218011018E-3</v>
      </c>
      <c r="NW13" s="169">
        <f t="shared" si="25"/>
        <v>4.4494958524515541E-3</v>
      </c>
      <c r="NX13" s="169">
        <f t="shared" si="25"/>
        <v>4.414316847867761E-3</v>
      </c>
      <c r="NY13" s="169">
        <f t="shared" si="25"/>
        <v>4.3787524810869616E-3</v>
      </c>
      <c r="NZ13" s="169">
        <f t="shared" si="25"/>
        <v>4.3428165896710648E-3</v>
      </c>
      <c r="OA13" s="169">
        <f t="shared" si="25"/>
        <v>4.3065230668352062E-3</v>
      </c>
      <c r="OB13" s="169">
        <f t="shared" si="25"/>
        <v>4.2698858526064474E-3</v>
      </c>
      <c r="OC13" s="169">
        <f t="shared" si="25"/>
        <v>4.2329189250203906E-3</v>
      </c>
      <c r="OD13" s="169">
        <f t="shared" si="25"/>
        <v>4.1956362913633484E-3</v>
      </c>
      <c r="OE13" s="169">
        <f t="shared" si="25"/>
        <v>4.1580519794676045E-3</v>
      </c>
      <c r="OF13" s="169">
        <f t="shared" si="25"/>
        <v>4.1201800290672054E-3</v>
      </c>
      <c r="OG13" s="169">
        <f t="shared" si="25"/>
        <v>4.0820344832215479E-3</v>
      </c>
      <c r="OH13" s="169">
        <f t="shared" si="25"/>
        <v>4.0436293798139233E-3</v>
      </c>
      <c r="OI13" s="169">
        <f t="shared" si="25"/>
        <v>4.0049787431320396E-3</v>
      </c>
      <c r="OJ13" s="169">
        <f t="shared" si="26"/>
        <v>3.966096575537357E-3</v>
      </c>
      <c r="OK13" s="169">
        <f t="shared" si="26"/>
        <v>3.9269968492299627E-3</v>
      </c>
      <c r="OL13" s="169">
        <f t="shared" si="26"/>
        <v>3.8876934981155044E-3</v>
      </c>
      <c r="OM13" s="169">
        <f t="shared" si="26"/>
        <v>3.848200409780548E-3</v>
      </c>
      <c r="ON13" s="169">
        <f t="shared" si="26"/>
        <v>3.8085314175825657E-3</v>
      </c>
      <c r="OO13" s="169">
        <f t="shared" si="26"/>
        <v>3.7687002928605412E-3</v>
      </c>
      <c r="OP13" s="169">
        <f t="shared" si="26"/>
        <v>3.7287207372720156E-3</v>
      </c>
      <c r="OQ13" s="169">
        <f t="shared" si="26"/>
        <v>3.6886063752622146E-3</v>
      </c>
      <c r="OR13" s="169">
        <f t="shared" si="26"/>
        <v>3.6483707466706604E-3</v>
      </c>
      <c r="OS13" s="169">
        <f t="shared" si="26"/>
        <v>3.6080272994805209E-3</v>
      </c>
      <c r="OT13" s="169">
        <f t="shared" si="26"/>
        <v>3.5675893827156885E-3</v>
      </c>
      <c r="OU13" s="169">
        <f t="shared" si="26"/>
        <v>3.5270702394904242E-3</v>
      </c>
      <c r="OV13" s="169">
        <f t="shared" si="26"/>
        <v>3.4864830002161429E-3</v>
      </c>
      <c r="OW13" s="169">
        <f t="shared" si="26"/>
        <v>3.4458406759697272E-3</v>
      </c>
      <c r="OX13" s="169">
        <f t="shared" si="26"/>
        <v>3.4051561520275289E-3</v>
      </c>
      <c r="OY13" s="169">
        <f t="shared" si="26"/>
        <v>3.3644421815689934E-3</v>
      </c>
      <c r="OZ13" s="169">
        <f t="shared" si="27"/>
        <v>3.3237113795536216E-3</v>
      </c>
      <c r="PA13" s="169">
        <f t="shared" si="27"/>
        <v>3.2829762167747496E-3</v>
      </c>
      <c r="PB13" s="169">
        <f t="shared" si="27"/>
        <v>3.2422490140934135E-3</v>
      </c>
      <c r="PC13" s="169">
        <f t="shared" si="27"/>
        <v>3.201541936855319E-3</v>
      </c>
      <c r="PD13" s="169">
        <f t="shared" si="27"/>
        <v>3.1608669894937244E-3</v>
      </c>
      <c r="PE13" s="169">
        <f t="shared" si="27"/>
        <v>3.1202360103208E-3</v>
      </c>
      <c r="PF13" s="169">
        <f t="shared" si="27"/>
        <v>3.0796606665098045E-3</v>
      </c>
      <c r="PG13" s="169">
        <f t="shared" si="27"/>
        <v>3.0391524492701842E-3</v>
      </c>
      <c r="PH13" s="169">
        <f t="shared" si="27"/>
        <v>2.9987226692174797E-3</v>
      </c>
    </row>
    <row r="14" spans="1:425" hidden="1" x14ac:dyDescent="0.75">
      <c r="A14" s="4">
        <v>11</v>
      </c>
      <c r="B14" s="95"/>
      <c r="C14" s="95"/>
      <c r="D14" s="95"/>
      <c r="E14" s="124" t="str">
        <f t="shared" si="28"/>
        <v/>
      </c>
      <c r="F14" s="124" t="str">
        <f t="shared" si="29"/>
        <v/>
      </c>
      <c r="G14" s="73" t="str">
        <f t="shared" si="30"/>
        <v/>
      </c>
      <c r="H14" s="23"/>
      <c r="I14" s="57"/>
      <c r="J14" s="280"/>
      <c r="K14" s="74" t="str">
        <f>IF(AND(B14&gt;0,C14&gt;0,D14&gt;0),IF(ISBLANK(J14),IF(ISBLANK(H14),"",(D14-B14)*VLOOKUP(H14,VLookups!$A$4:$B$13,2,FALSE)),J14),"")</f>
        <v/>
      </c>
      <c r="L14" s="75" t="str">
        <f t="shared" si="0"/>
        <v/>
      </c>
      <c r="M14" s="95"/>
      <c r="N14" s="270" t="str">
        <f>IF(AND(M14&gt;0,C14&gt;0,NOT(K14="")),ABS(VLOOKUP($M$1,VLookups!$A$43:$B$44,2,FALSE)-_xlfn.NORM.DIST(M14,G14,K14,TRUE)),"")</f>
        <v/>
      </c>
      <c r="O14" s="94" t="str">
        <f>IF(AND($B14&gt;0,$C14&gt;0,$D14&gt;0,NOT(ISBLANK($H14))),_xlfn.NORM.INV(ABS(VLOOKUP($M$1,VLookups!$A$43:$B$44,2,FALSE)-O$3),$G14,$K14),"")</f>
        <v/>
      </c>
      <c r="P14" s="93" t="str">
        <f>IF(AND($B14&gt;0,$C14&gt;0,$D14&gt;0,NOT(ISBLANK($H14))),_xlfn.NORM.INV(ABS(VLOOKUP($M$1,VLookups!$A$43:$B$44,2,FALSE)-P$3),$G14,$K14),"")</f>
        <v/>
      </c>
      <c r="Q14" s="94" t="str">
        <f>IF(AND($B14&gt;0,$C14&gt;0,$D14&gt;0,NOT(ISBLANK($H14))),_xlfn.NORM.INV(ABS(VLOOKUP($M$1,VLookups!$A$43:$B$44,2,FALSE)-Q$3),$G14,$K14),"")</f>
        <v/>
      </c>
      <c r="R14" s="93" t="str">
        <f>IF(AND($B14&gt;0,$C14&gt;0,$D14&gt;0,NOT(ISBLANK($H14))),_xlfn.NORM.INV(ABS(VLOOKUP($M$1,VLookups!$A$43:$B$44,2,FALSE)-R$3),$G14,$K14),"")</f>
        <v/>
      </c>
      <c r="S14" s="94" t="str">
        <f>IF(AND($B14&gt;0,$C14&gt;0,$D14&gt;0,NOT(ISBLANK($H14))),_xlfn.NORM.INV(ABS(VLOOKUP($M$1,VLookups!$A$43:$B$44,2,FALSE)-S$3),$G14,$K14),"")</f>
        <v/>
      </c>
      <c r="T14" s="93" t="str">
        <f>IF(AND($B14&gt;0,$C14&gt;0,$D14&gt;0,NOT(ISBLANK($H14))),_xlfn.NORM.INV(ABS(VLOOKUP($M$1,VLookups!$A$43:$B$44,2,FALSE)-T$3),$G14,$K14),"")</f>
        <v/>
      </c>
      <c r="U14" s="5"/>
      <c r="V14" s="168" t="str">
        <f t="shared" si="31"/>
        <v/>
      </c>
      <c r="W14" s="49" t="str">
        <f t="shared" si="32"/>
        <v/>
      </c>
      <c r="X14" s="49" t="str">
        <f t="shared" si="32"/>
        <v/>
      </c>
      <c r="Y14" s="49" t="str">
        <f t="shared" si="32"/>
        <v/>
      </c>
      <c r="Z14" s="49" t="str">
        <f t="shared" si="32"/>
        <v/>
      </c>
      <c r="AA14" s="49" t="str">
        <f t="shared" si="32"/>
        <v/>
      </c>
      <c r="AB14" s="49" t="str">
        <f t="shared" si="32"/>
        <v/>
      </c>
      <c r="AC14" s="49" t="str">
        <f t="shared" si="32"/>
        <v/>
      </c>
      <c r="AD14" s="49" t="str">
        <f t="shared" si="32"/>
        <v/>
      </c>
      <c r="AE14" s="49" t="str">
        <f t="shared" si="32"/>
        <v/>
      </c>
      <c r="AF14" s="49" t="str">
        <f t="shared" si="32"/>
        <v/>
      </c>
      <c r="AG14" s="49" t="str">
        <f t="shared" si="32"/>
        <v/>
      </c>
      <c r="AH14" s="49" t="str">
        <f t="shared" si="32"/>
        <v/>
      </c>
      <c r="AI14" s="49" t="str">
        <f t="shared" si="32"/>
        <v/>
      </c>
      <c r="AJ14" s="49" t="str">
        <f t="shared" si="32"/>
        <v/>
      </c>
      <c r="AK14" s="49" t="str">
        <f t="shared" si="32"/>
        <v/>
      </c>
      <c r="AL14" s="49" t="str">
        <f t="shared" si="32"/>
        <v/>
      </c>
      <c r="AM14" s="49" t="str">
        <f t="shared" si="1"/>
        <v/>
      </c>
      <c r="AN14" s="49" t="str">
        <f t="shared" si="2"/>
        <v/>
      </c>
      <c r="AO14" s="49" t="str">
        <f t="shared" si="2"/>
        <v/>
      </c>
      <c r="AP14" s="49" t="str">
        <f t="shared" si="2"/>
        <v/>
      </c>
      <c r="AQ14" s="49" t="str">
        <f t="shared" si="2"/>
        <v/>
      </c>
      <c r="AR14" s="49" t="str">
        <f t="shared" si="2"/>
        <v/>
      </c>
      <c r="AS14" s="49" t="str">
        <f t="shared" si="2"/>
        <v/>
      </c>
      <c r="AT14" s="49" t="str">
        <f t="shared" si="2"/>
        <v/>
      </c>
      <c r="AU14" s="49" t="str">
        <f t="shared" si="2"/>
        <v/>
      </c>
      <c r="AV14" s="49" t="str">
        <f t="shared" si="2"/>
        <v/>
      </c>
      <c r="AW14" s="49" t="str">
        <f t="shared" si="2"/>
        <v/>
      </c>
      <c r="AX14" s="49" t="str">
        <f t="shared" si="2"/>
        <v/>
      </c>
      <c r="AY14" s="49" t="str">
        <f t="shared" si="2"/>
        <v/>
      </c>
      <c r="AZ14" s="49" t="str">
        <f t="shared" si="2"/>
        <v/>
      </c>
      <c r="BA14" s="49" t="str">
        <f t="shared" si="2"/>
        <v/>
      </c>
      <c r="BB14" s="49" t="str">
        <f t="shared" si="2"/>
        <v/>
      </c>
      <c r="BC14" s="49" t="str">
        <f t="shared" si="2"/>
        <v/>
      </c>
      <c r="BD14" s="49" t="str">
        <f t="shared" si="3"/>
        <v/>
      </c>
      <c r="BE14" s="49" t="str">
        <f t="shared" si="3"/>
        <v/>
      </c>
      <c r="BF14" s="49" t="str">
        <f t="shared" si="3"/>
        <v/>
      </c>
      <c r="BG14" s="49" t="str">
        <f t="shared" si="3"/>
        <v/>
      </c>
      <c r="BH14" s="49" t="str">
        <f t="shared" si="3"/>
        <v/>
      </c>
      <c r="BI14" s="49" t="str">
        <f t="shared" si="3"/>
        <v/>
      </c>
      <c r="BJ14" s="49" t="str">
        <f t="shared" si="3"/>
        <v/>
      </c>
      <c r="BK14" s="49" t="str">
        <f t="shared" si="3"/>
        <v/>
      </c>
      <c r="BL14" s="49" t="str">
        <f t="shared" si="3"/>
        <v/>
      </c>
      <c r="BM14" s="49" t="str">
        <f t="shared" si="3"/>
        <v/>
      </c>
      <c r="BN14" s="49" t="str">
        <f t="shared" si="3"/>
        <v/>
      </c>
      <c r="BO14" s="49" t="str">
        <f t="shared" si="3"/>
        <v/>
      </c>
      <c r="BP14" s="49" t="str">
        <f t="shared" si="3"/>
        <v/>
      </c>
      <c r="BQ14" s="49" t="str">
        <f t="shared" si="3"/>
        <v/>
      </c>
      <c r="BR14" s="49" t="str">
        <f t="shared" si="3"/>
        <v/>
      </c>
      <c r="BS14" s="49" t="str">
        <f t="shared" si="3"/>
        <v/>
      </c>
      <c r="BT14" s="49" t="str">
        <f t="shared" si="4"/>
        <v/>
      </c>
      <c r="BU14" s="49" t="str">
        <f t="shared" si="4"/>
        <v/>
      </c>
      <c r="BV14" s="49" t="str">
        <f t="shared" si="4"/>
        <v/>
      </c>
      <c r="BW14" s="49" t="str">
        <f t="shared" si="4"/>
        <v/>
      </c>
      <c r="BX14" s="49" t="str">
        <f t="shared" si="4"/>
        <v/>
      </c>
      <c r="BY14" s="49" t="str">
        <f t="shared" si="4"/>
        <v/>
      </c>
      <c r="BZ14" s="49" t="str">
        <f t="shared" si="4"/>
        <v/>
      </c>
      <c r="CA14" s="49" t="str">
        <f t="shared" si="4"/>
        <v/>
      </c>
      <c r="CB14" s="49" t="str">
        <f t="shared" si="4"/>
        <v/>
      </c>
      <c r="CC14" s="49" t="str">
        <f t="shared" si="4"/>
        <v/>
      </c>
      <c r="CD14" s="49" t="str">
        <f t="shared" si="4"/>
        <v/>
      </c>
      <c r="CE14" s="49" t="str">
        <f t="shared" si="4"/>
        <v/>
      </c>
      <c r="CF14" s="49" t="str">
        <f t="shared" si="4"/>
        <v/>
      </c>
      <c r="CG14" s="49" t="str">
        <f t="shared" si="4"/>
        <v/>
      </c>
      <c r="CH14" s="49" t="str">
        <f t="shared" si="4"/>
        <v/>
      </c>
      <c r="CI14" s="49" t="str">
        <f t="shared" si="4"/>
        <v/>
      </c>
      <c r="CJ14" s="49" t="str">
        <f t="shared" si="5"/>
        <v/>
      </c>
      <c r="CK14" s="49" t="str">
        <f t="shared" si="5"/>
        <v/>
      </c>
      <c r="CL14" s="49" t="str">
        <f t="shared" si="5"/>
        <v/>
      </c>
      <c r="CM14" s="49" t="str">
        <f t="shared" si="5"/>
        <v/>
      </c>
      <c r="CN14" s="49" t="str">
        <f t="shared" si="5"/>
        <v/>
      </c>
      <c r="CO14" s="49" t="str">
        <f t="shared" si="5"/>
        <v/>
      </c>
      <c r="CP14" s="49" t="str">
        <f t="shared" si="5"/>
        <v/>
      </c>
      <c r="CQ14" s="49" t="str">
        <f t="shared" si="5"/>
        <v/>
      </c>
      <c r="CR14" s="49" t="str">
        <f t="shared" si="5"/>
        <v/>
      </c>
      <c r="CS14" s="49" t="str">
        <f t="shared" si="5"/>
        <v/>
      </c>
      <c r="CT14" s="49" t="str">
        <f t="shared" si="5"/>
        <v/>
      </c>
      <c r="CU14" s="49" t="str">
        <f t="shared" si="5"/>
        <v/>
      </c>
      <c r="CV14" s="49" t="str">
        <f t="shared" si="5"/>
        <v/>
      </c>
      <c r="CW14" s="49" t="str">
        <f t="shared" si="5"/>
        <v/>
      </c>
      <c r="CX14" s="49" t="str">
        <f t="shared" si="5"/>
        <v/>
      </c>
      <c r="CY14" s="49" t="str">
        <f t="shared" si="5"/>
        <v/>
      </c>
      <c r="CZ14" s="49" t="str">
        <f t="shared" si="6"/>
        <v/>
      </c>
      <c r="DA14" s="49" t="str">
        <f t="shared" si="6"/>
        <v/>
      </c>
      <c r="DB14" s="49" t="str">
        <f t="shared" si="6"/>
        <v/>
      </c>
      <c r="DC14" s="49" t="str">
        <f t="shared" si="6"/>
        <v/>
      </c>
      <c r="DD14" s="49" t="str">
        <f t="shared" si="6"/>
        <v/>
      </c>
      <c r="DE14" s="49" t="str">
        <f t="shared" si="6"/>
        <v/>
      </c>
      <c r="DF14" s="49" t="str">
        <f t="shared" si="6"/>
        <v/>
      </c>
      <c r="DG14" s="49" t="str">
        <f t="shared" si="6"/>
        <v/>
      </c>
      <c r="DH14" s="49" t="str">
        <f t="shared" si="6"/>
        <v/>
      </c>
      <c r="DI14" s="49" t="str">
        <f t="shared" si="6"/>
        <v/>
      </c>
      <c r="DJ14" s="49" t="str">
        <f t="shared" si="6"/>
        <v/>
      </c>
      <c r="DK14" s="49" t="str">
        <f t="shared" si="6"/>
        <v/>
      </c>
      <c r="DL14" s="49" t="str">
        <f t="shared" si="6"/>
        <v/>
      </c>
      <c r="DM14" s="49" t="str">
        <f t="shared" si="6"/>
        <v/>
      </c>
      <c r="DN14" s="49" t="str">
        <f t="shared" si="6"/>
        <v/>
      </c>
      <c r="DO14" s="49" t="str">
        <f t="shared" si="6"/>
        <v/>
      </c>
      <c r="DP14" s="49" t="str">
        <f t="shared" si="7"/>
        <v/>
      </c>
      <c r="DQ14" s="49" t="str">
        <f t="shared" si="7"/>
        <v/>
      </c>
      <c r="DR14" s="49" t="str">
        <f t="shared" si="7"/>
        <v/>
      </c>
      <c r="DS14" s="183" t="str">
        <f t="shared" si="33"/>
        <v/>
      </c>
      <c r="DT14" s="49" t="str">
        <f t="shared" si="34"/>
        <v/>
      </c>
      <c r="DU14" s="49" t="str">
        <f t="shared" si="34"/>
        <v/>
      </c>
      <c r="DV14" s="49" t="str">
        <f t="shared" si="34"/>
        <v/>
      </c>
      <c r="DW14" s="49" t="str">
        <f t="shared" si="34"/>
        <v/>
      </c>
      <c r="DX14" s="49" t="str">
        <f t="shared" si="34"/>
        <v/>
      </c>
      <c r="DY14" s="49" t="str">
        <f t="shared" si="34"/>
        <v/>
      </c>
      <c r="DZ14" s="49" t="str">
        <f t="shared" si="34"/>
        <v/>
      </c>
      <c r="EA14" s="49" t="str">
        <f t="shared" si="34"/>
        <v/>
      </c>
      <c r="EB14" s="49" t="str">
        <f t="shared" si="34"/>
        <v/>
      </c>
      <c r="EC14" s="49" t="str">
        <f t="shared" si="34"/>
        <v/>
      </c>
      <c r="ED14" s="49" t="str">
        <f t="shared" si="34"/>
        <v/>
      </c>
      <c r="EE14" s="49" t="str">
        <f t="shared" si="34"/>
        <v/>
      </c>
      <c r="EF14" s="49" t="str">
        <f t="shared" si="34"/>
        <v/>
      </c>
      <c r="EG14" s="49" t="str">
        <f t="shared" si="34"/>
        <v/>
      </c>
      <c r="EH14" s="49" t="str">
        <f t="shared" si="34"/>
        <v/>
      </c>
      <c r="EI14" s="49" t="str">
        <f t="shared" si="34"/>
        <v/>
      </c>
      <c r="EJ14" s="49" t="str">
        <f t="shared" si="8"/>
        <v/>
      </c>
      <c r="EK14" s="49" t="str">
        <f t="shared" si="9"/>
        <v/>
      </c>
      <c r="EL14" s="49" t="str">
        <f t="shared" si="9"/>
        <v/>
      </c>
      <c r="EM14" s="49" t="str">
        <f t="shared" si="9"/>
        <v/>
      </c>
      <c r="EN14" s="49" t="str">
        <f t="shared" si="9"/>
        <v/>
      </c>
      <c r="EO14" s="49" t="str">
        <f t="shared" si="9"/>
        <v/>
      </c>
      <c r="EP14" s="49" t="str">
        <f t="shared" si="9"/>
        <v/>
      </c>
      <c r="EQ14" s="49" t="str">
        <f t="shared" si="9"/>
        <v/>
      </c>
      <c r="ER14" s="49" t="str">
        <f t="shared" si="9"/>
        <v/>
      </c>
      <c r="ES14" s="49" t="str">
        <f t="shared" si="9"/>
        <v/>
      </c>
      <c r="ET14" s="49" t="str">
        <f t="shared" si="9"/>
        <v/>
      </c>
      <c r="EU14" s="49" t="str">
        <f t="shared" si="9"/>
        <v/>
      </c>
      <c r="EV14" s="49" t="str">
        <f t="shared" si="9"/>
        <v/>
      </c>
      <c r="EW14" s="49" t="str">
        <f t="shared" si="9"/>
        <v/>
      </c>
      <c r="EX14" s="49" t="str">
        <f t="shared" si="9"/>
        <v/>
      </c>
      <c r="EY14" s="49" t="str">
        <f t="shared" si="9"/>
        <v/>
      </c>
      <c r="EZ14" s="49" t="str">
        <f t="shared" si="9"/>
        <v/>
      </c>
      <c r="FA14" s="49" t="str">
        <f t="shared" si="10"/>
        <v/>
      </c>
      <c r="FB14" s="49" t="str">
        <f t="shared" si="10"/>
        <v/>
      </c>
      <c r="FC14" s="49" t="str">
        <f t="shared" si="10"/>
        <v/>
      </c>
      <c r="FD14" s="49" t="str">
        <f t="shared" si="10"/>
        <v/>
      </c>
      <c r="FE14" s="49" t="str">
        <f t="shared" si="10"/>
        <v/>
      </c>
      <c r="FF14" s="49" t="str">
        <f t="shared" si="10"/>
        <v/>
      </c>
      <c r="FG14" s="49" t="str">
        <f t="shared" si="10"/>
        <v/>
      </c>
      <c r="FH14" s="49" t="str">
        <f t="shared" si="10"/>
        <v/>
      </c>
      <c r="FI14" s="49" t="str">
        <f t="shared" si="10"/>
        <v/>
      </c>
      <c r="FJ14" s="49" t="str">
        <f t="shared" si="10"/>
        <v/>
      </c>
      <c r="FK14" s="49" t="str">
        <f t="shared" si="10"/>
        <v/>
      </c>
      <c r="FL14" s="49" t="str">
        <f t="shared" si="10"/>
        <v/>
      </c>
      <c r="FM14" s="49" t="str">
        <f t="shared" si="10"/>
        <v/>
      </c>
      <c r="FN14" s="49" t="str">
        <f t="shared" si="10"/>
        <v/>
      </c>
      <c r="FO14" s="49" t="str">
        <f t="shared" si="10"/>
        <v/>
      </c>
      <c r="FP14" s="49" t="str">
        <f t="shared" si="10"/>
        <v/>
      </c>
      <c r="FQ14" s="49" t="str">
        <f t="shared" si="11"/>
        <v/>
      </c>
      <c r="FR14" s="49" t="str">
        <f t="shared" si="11"/>
        <v/>
      </c>
      <c r="FS14" s="49" t="str">
        <f t="shared" si="11"/>
        <v/>
      </c>
      <c r="FT14" s="49" t="str">
        <f t="shared" si="11"/>
        <v/>
      </c>
      <c r="FU14" s="49" t="str">
        <f t="shared" si="11"/>
        <v/>
      </c>
      <c r="FV14" s="49" t="str">
        <f t="shared" si="11"/>
        <v/>
      </c>
      <c r="FW14" s="49" t="str">
        <f t="shared" si="11"/>
        <v/>
      </c>
      <c r="FX14" s="49" t="str">
        <f t="shared" si="11"/>
        <v/>
      </c>
      <c r="FY14" s="49" t="str">
        <f t="shared" si="11"/>
        <v/>
      </c>
      <c r="FZ14" s="49" t="str">
        <f t="shared" si="11"/>
        <v/>
      </c>
      <c r="GA14" s="49" t="str">
        <f t="shared" si="11"/>
        <v/>
      </c>
      <c r="GB14" s="49" t="str">
        <f t="shared" si="11"/>
        <v/>
      </c>
      <c r="GC14" s="49" t="str">
        <f t="shared" si="11"/>
        <v/>
      </c>
      <c r="GD14" s="49" t="str">
        <f t="shared" si="11"/>
        <v/>
      </c>
      <c r="GE14" s="49" t="str">
        <f t="shared" si="11"/>
        <v/>
      </c>
      <c r="GF14" s="49" t="str">
        <f t="shared" si="11"/>
        <v/>
      </c>
      <c r="GG14" s="49" t="str">
        <f t="shared" si="12"/>
        <v/>
      </c>
      <c r="GH14" s="49" t="str">
        <f t="shared" si="12"/>
        <v/>
      </c>
      <c r="GI14" s="49" t="str">
        <f t="shared" si="12"/>
        <v/>
      </c>
      <c r="GJ14" s="49" t="str">
        <f t="shared" si="12"/>
        <v/>
      </c>
      <c r="GK14" s="49" t="str">
        <f t="shared" si="12"/>
        <v/>
      </c>
      <c r="GL14" s="49" t="str">
        <f t="shared" si="12"/>
        <v/>
      </c>
      <c r="GM14" s="49" t="str">
        <f t="shared" si="12"/>
        <v/>
      </c>
      <c r="GN14" s="49" t="str">
        <f t="shared" si="12"/>
        <v/>
      </c>
      <c r="GO14" s="49" t="str">
        <f t="shared" si="12"/>
        <v/>
      </c>
      <c r="GP14" s="49" t="str">
        <f t="shared" si="12"/>
        <v/>
      </c>
      <c r="GQ14" s="49" t="str">
        <f t="shared" si="12"/>
        <v/>
      </c>
      <c r="GR14" s="49" t="str">
        <f t="shared" si="12"/>
        <v/>
      </c>
      <c r="GS14" s="49" t="str">
        <f t="shared" si="12"/>
        <v/>
      </c>
      <c r="GT14" s="49" t="str">
        <f t="shared" si="12"/>
        <v/>
      </c>
      <c r="GU14" s="49" t="str">
        <f t="shared" si="12"/>
        <v/>
      </c>
      <c r="GV14" s="49" t="str">
        <f t="shared" si="12"/>
        <v/>
      </c>
      <c r="GW14" s="49" t="str">
        <f t="shared" si="13"/>
        <v/>
      </c>
      <c r="GX14" s="49" t="str">
        <f t="shared" si="13"/>
        <v/>
      </c>
      <c r="GY14" s="49" t="str">
        <f t="shared" si="13"/>
        <v/>
      </c>
      <c r="GZ14" s="49" t="str">
        <f t="shared" si="13"/>
        <v/>
      </c>
      <c r="HA14" s="49" t="str">
        <f t="shared" si="13"/>
        <v/>
      </c>
      <c r="HB14" s="49" t="str">
        <f t="shared" si="13"/>
        <v/>
      </c>
      <c r="HC14" s="49" t="str">
        <f t="shared" si="13"/>
        <v/>
      </c>
      <c r="HD14" s="49" t="str">
        <f t="shared" si="13"/>
        <v/>
      </c>
      <c r="HE14" s="49" t="str">
        <f t="shared" si="13"/>
        <v/>
      </c>
      <c r="HF14" s="49" t="str">
        <f t="shared" si="13"/>
        <v/>
      </c>
      <c r="HG14" s="49" t="str">
        <f t="shared" si="13"/>
        <v/>
      </c>
      <c r="HH14" s="49" t="str">
        <f t="shared" si="13"/>
        <v/>
      </c>
      <c r="HI14" s="49" t="str">
        <f t="shared" si="13"/>
        <v/>
      </c>
      <c r="HJ14" s="49" t="str">
        <f t="shared" si="13"/>
        <v/>
      </c>
      <c r="HK14" s="49" t="str">
        <f t="shared" si="13"/>
        <v/>
      </c>
      <c r="HL14" s="49" t="str">
        <f t="shared" si="13"/>
        <v/>
      </c>
      <c r="HM14" s="49" t="str">
        <f t="shared" si="14"/>
        <v/>
      </c>
      <c r="HN14" s="49" t="str">
        <f t="shared" si="14"/>
        <v/>
      </c>
      <c r="HO14" s="49" t="str">
        <f t="shared" si="14"/>
        <v/>
      </c>
      <c r="HP14" s="169" t="e">
        <f t="shared" si="15"/>
        <v>#N/A</v>
      </c>
      <c r="HQ14" s="169" t="e">
        <f t="shared" si="15"/>
        <v>#N/A</v>
      </c>
      <c r="HR14" s="169" t="e">
        <f t="shared" si="15"/>
        <v>#N/A</v>
      </c>
      <c r="HS14" s="169" t="e">
        <f t="shared" si="15"/>
        <v>#N/A</v>
      </c>
      <c r="HT14" s="169" t="e">
        <f t="shared" si="15"/>
        <v>#N/A</v>
      </c>
      <c r="HU14" s="169" t="e">
        <f t="shared" si="15"/>
        <v>#N/A</v>
      </c>
      <c r="HV14" s="169" t="e">
        <f t="shared" si="15"/>
        <v>#N/A</v>
      </c>
      <c r="HW14" s="169" t="e">
        <f t="shared" si="15"/>
        <v>#N/A</v>
      </c>
      <c r="HX14" s="169" t="e">
        <f t="shared" si="15"/>
        <v>#N/A</v>
      </c>
      <c r="HY14" s="169" t="e">
        <f t="shared" si="15"/>
        <v>#N/A</v>
      </c>
      <c r="HZ14" s="169" t="e">
        <f t="shared" si="15"/>
        <v>#N/A</v>
      </c>
      <c r="IA14" s="169" t="e">
        <f t="shared" si="15"/>
        <v>#N/A</v>
      </c>
      <c r="IB14" s="169" t="e">
        <f t="shared" si="15"/>
        <v>#N/A</v>
      </c>
      <c r="IC14" s="169" t="e">
        <f t="shared" si="15"/>
        <v>#N/A</v>
      </c>
      <c r="ID14" s="169" t="e">
        <f t="shared" si="15"/>
        <v>#N/A</v>
      </c>
      <c r="IE14" s="169" t="e">
        <f t="shared" si="15"/>
        <v>#N/A</v>
      </c>
      <c r="IF14" s="169" t="e">
        <f t="shared" si="16"/>
        <v>#N/A</v>
      </c>
      <c r="IG14" s="169" t="e">
        <f t="shared" si="16"/>
        <v>#N/A</v>
      </c>
      <c r="IH14" s="169" t="e">
        <f t="shared" si="16"/>
        <v>#N/A</v>
      </c>
      <c r="II14" s="169" t="e">
        <f t="shared" si="16"/>
        <v>#N/A</v>
      </c>
      <c r="IJ14" s="169" t="e">
        <f t="shared" si="16"/>
        <v>#N/A</v>
      </c>
      <c r="IK14" s="169" t="e">
        <f t="shared" si="16"/>
        <v>#N/A</v>
      </c>
      <c r="IL14" s="169" t="e">
        <f t="shared" si="16"/>
        <v>#N/A</v>
      </c>
      <c r="IM14" s="169" t="e">
        <f t="shared" si="16"/>
        <v>#N/A</v>
      </c>
      <c r="IN14" s="169" t="e">
        <f t="shared" si="16"/>
        <v>#N/A</v>
      </c>
      <c r="IO14" s="169" t="e">
        <f t="shared" si="16"/>
        <v>#N/A</v>
      </c>
      <c r="IP14" s="169" t="e">
        <f t="shared" si="16"/>
        <v>#N/A</v>
      </c>
      <c r="IQ14" s="169" t="e">
        <f t="shared" si="16"/>
        <v>#N/A</v>
      </c>
      <c r="IR14" s="169" t="e">
        <f t="shared" si="16"/>
        <v>#N/A</v>
      </c>
      <c r="IS14" s="169" t="e">
        <f t="shared" si="16"/>
        <v>#N/A</v>
      </c>
      <c r="IT14" s="169" t="e">
        <f t="shared" si="16"/>
        <v>#N/A</v>
      </c>
      <c r="IU14" s="169" t="e">
        <f t="shared" si="16"/>
        <v>#N/A</v>
      </c>
      <c r="IV14" s="169" t="e">
        <f t="shared" si="17"/>
        <v>#N/A</v>
      </c>
      <c r="IW14" s="169" t="e">
        <f t="shared" si="17"/>
        <v>#N/A</v>
      </c>
      <c r="IX14" s="169" t="e">
        <f t="shared" si="17"/>
        <v>#N/A</v>
      </c>
      <c r="IY14" s="169" t="e">
        <f t="shared" si="17"/>
        <v>#N/A</v>
      </c>
      <c r="IZ14" s="169" t="e">
        <f t="shared" si="17"/>
        <v>#N/A</v>
      </c>
      <c r="JA14" s="169" t="e">
        <f t="shared" si="17"/>
        <v>#N/A</v>
      </c>
      <c r="JB14" s="169" t="e">
        <f t="shared" si="17"/>
        <v>#N/A</v>
      </c>
      <c r="JC14" s="169" t="e">
        <f t="shared" si="17"/>
        <v>#N/A</v>
      </c>
      <c r="JD14" s="169" t="e">
        <f t="shared" si="17"/>
        <v>#N/A</v>
      </c>
      <c r="JE14" s="169" t="e">
        <f t="shared" si="17"/>
        <v>#N/A</v>
      </c>
      <c r="JF14" s="169" t="e">
        <f t="shared" si="17"/>
        <v>#N/A</v>
      </c>
      <c r="JG14" s="169" t="e">
        <f t="shared" si="17"/>
        <v>#N/A</v>
      </c>
      <c r="JH14" s="169" t="e">
        <f t="shared" si="17"/>
        <v>#N/A</v>
      </c>
      <c r="JI14" s="169" t="e">
        <f t="shared" si="17"/>
        <v>#N/A</v>
      </c>
      <c r="JJ14" s="169" t="e">
        <f t="shared" si="17"/>
        <v>#N/A</v>
      </c>
      <c r="JK14" s="169" t="e">
        <f t="shared" si="17"/>
        <v>#N/A</v>
      </c>
      <c r="JL14" s="169" t="e">
        <f t="shared" si="18"/>
        <v>#N/A</v>
      </c>
      <c r="JM14" s="169" t="e">
        <f t="shared" si="18"/>
        <v>#N/A</v>
      </c>
      <c r="JN14" s="169" t="e">
        <f t="shared" si="18"/>
        <v>#N/A</v>
      </c>
      <c r="JO14" s="169" t="e">
        <f t="shared" si="18"/>
        <v>#N/A</v>
      </c>
      <c r="JP14" s="169" t="e">
        <f t="shared" si="18"/>
        <v>#N/A</v>
      </c>
      <c r="JQ14" s="169" t="e">
        <f t="shared" si="18"/>
        <v>#N/A</v>
      </c>
      <c r="JR14" s="169" t="e">
        <f t="shared" si="18"/>
        <v>#N/A</v>
      </c>
      <c r="JS14" s="169" t="e">
        <f t="shared" si="18"/>
        <v>#N/A</v>
      </c>
      <c r="JT14" s="169" t="e">
        <f t="shared" si="18"/>
        <v>#N/A</v>
      </c>
      <c r="JU14" s="169" t="e">
        <f t="shared" si="18"/>
        <v>#N/A</v>
      </c>
      <c r="JV14" s="169" t="e">
        <f t="shared" si="18"/>
        <v>#N/A</v>
      </c>
      <c r="JW14" s="169" t="e">
        <f t="shared" si="18"/>
        <v>#N/A</v>
      </c>
      <c r="JX14" s="169" t="e">
        <f t="shared" si="18"/>
        <v>#N/A</v>
      </c>
      <c r="JY14" s="169" t="e">
        <f t="shared" si="18"/>
        <v>#N/A</v>
      </c>
      <c r="JZ14" s="169" t="e">
        <f t="shared" si="18"/>
        <v>#N/A</v>
      </c>
      <c r="KA14" s="169" t="e">
        <f t="shared" si="18"/>
        <v>#N/A</v>
      </c>
      <c r="KB14" s="169" t="e">
        <f t="shared" si="19"/>
        <v>#N/A</v>
      </c>
      <c r="KC14" s="169" t="e">
        <f t="shared" si="19"/>
        <v>#N/A</v>
      </c>
      <c r="KD14" s="169" t="e">
        <f t="shared" si="19"/>
        <v>#N/A</v>
      </c>
      <c r="KE14" s="169" t="e">
        <f t="shared" si="19"/>
        <v>#N/A</v>
      </c>
      <c r="KF14" s="169" t="e">
        <f t="shared" si="19"/>
        <v>#N/A</v>
      </c>
      <c r="KG14" s="169" t="e">
        <f t="shared" si="19"/>
        <v>#N/A</v>
      </c>
      <c r="KH14" s="169" t="e">
        <f t="shared" si="19"/>
        <v>#N/A</v>
      </c>
      <c r="KI14" s="169" t="e">
        <f t="shared" si="19"/>
        <v>#N/A</v>
      </c>
      <c r="KJ14" s="169" t="e">
        <f t="shared" si="19"/>
        <v>#N/A</v>
      </c>
      <c r="KK14" s="169" t="e">
        <f t="shared" si="19"/>
        <v>#N/A</v>
      </c>
      <c r="KL14" s="169" t="e">
        <f t="shared" si="19"/>
        <v>#N/A</v>
      </c>
      <c r="KM14" s="169" t="e">
        <f t="shared" si="19"/>
        <v>#N/A</v>
      </c>
      <c r="KN14" s="169" t="e">
        <f t="shared" si="19"/>
        <v>#N/A</v>
      </c>
      <c r="KO14" s="169" t="e">
        <f t="shared" si="19"/>
        <v>#N/A</v>
      </c>
      <c r="KP14" s="169" t="e">
        <f t="shared" si="19"/>
        <v>#N/A</v>
      </c>
      <c r="KQ14" s="169" t="e">
        <f t="shared" si="19"/>
        <v>#N/A</v>
      </c>
      <c r="KR14" s="169" t="e">
        <f t="shared" si="20"/>
        <v>#N/A</v>
      </c>
      <c r="KS14" s="169" t="e">
        <f t="shared" si="20"/>
        <v>#N/A</v>
      </c>
      <c r="KT14" s="169" t="e">
        <f t="shared" si="20"/>
        <v>#N/A</v>
      </c>
      <c r="KU14" s="169" t="e">
        <f t="shared" si="20"/>
        <v>#N/A</v>
      </c>
      <c r="KV14" s="169" t="e">
        <f t="shared" si="20"/>
        <v>#N/A</v>
      </c>
      <c r="KW14" s="169" t="e">
        <f t="shared" si="20"/>
        <v>#N/A</v>
      </c>
      <c r="KX14" s="169" t="e">
        <f t="shared" si="20"/>
        <v>#N/A</v>
      </c>
      <c r="KY14" s="169" t="e">
        <f t="shared" si="20"/>
        <v>#N/A</v>
      </c>
      <c r="KZ14" s="169" t="e">
        <f t="shared" si="20"/>
        <v>#N/A</v>
      </c>
      <c r="LA14" s="169" t="e">
        <f t="shared" si="20"/>
        <v>#N/A</v>
      </c>
      <c r="LB14" s="169" t="e">
        <f t="shared" si="20"/>
        <v>#N/A</v>
      </c>
      <c r="LC14" s="169" t="e">
        <f t="shared" si="20"/>
        <v>#N/A</v>
      </c>
      <c r="LD14" s="169" t="e">
        <f t="shared" si="20"/>
        <v>#N/A</v>
      </c>
      <c r="LE14" s="169" t="e">
        <f t="shared" si="20"/>
        <v>#N/A</v>
      </c>
      <c r="LF14" s="169" t="e">
        <f t="shared" si="20"/>
        <v>#N/A</v>
      </c>
      <c r="LG14" s="169" t="e">
        <f t="shared" si="20"/>
        <v>#N/A</v>
      </c>
      <c r="LH14" s="169" t="e">
        <f t="shared" si="21"/>
        <v>#N/A</v>
      </c>
      <c r="LI14" s="169" t="e">
        <f t="shared" si="21"/>
        <v>#N/A</v>
      </c>
      <c r="LJ14" s="169" t="e">
        <f t="shared" si="21"/>
        <v>#N/A</v>
      </c>
      <c r="LK14" s="169" t="e">
        <f t="shared" si="21"/>
        <v>#N/A</v>
      </c>
      <c r="LL14" s="169" t="e">
        <f t="shared" si="21"/>
        <v>#N/A</v>
      </c>
      <c r="LM14" s="169" t="e">
        <f t="shared" si="21"/>
        <v>#N/A</v>
      </c>
      <c r="LN14" s="169" t="e">
        <f t="shared" si="21"/>
        <v>#N/A</v>
      </c>
      <c r="LO14" s="169" t="e">
        <f t="shared" si="21"/>
        <v>#N/A</v>
      </c>
      <c r="LP14" s="169" t="e">
        <f t="shared" si="21"/>
        <v>#N/A</v>
      </c>
      <c r="LQ14" s="169" t="e">
        <f t="shared" si="21"/>
        <v>#N/A</v>
      </c>
      <c r="LR14" s="169" t="e">
        <f t="shared" si="21"/>
        <v>#N/A</v>
      </c>
      <c r="LS14" s="169" t="e">
        <f t="shared" si="21"/>
        <v>#N/A</v>
      </c>
      <c r="LT14" s="169" t="e">
        <f t="shared" si="21"/>
        <v>#N/A</v>
      </c>
      <c r="LU14" s="169" t="e">
        <f t="shared" si="21"/>
        <v>#N/A</v>
      </c>
      <c r="LV14" s="169" t="e">
        <f t="shared" si="21"/>
        <v>#N/A</v>
      </c>
      <c r="LW14" s="169" t="e">
        <f t="shared" si="21"/>
        <v>#N/A</v>
      </c>
      <c r="LX14" s="169" t="e">
        <f t="shared" si="22"/>
        <v>#N/A</v>
      </c>
      <c r="LY14" s="169" t="e">
        <f t="shared" si="22"/>
        <v>#N/A</v>
      </c>
      <c r="LZ14" s="169" t="e">
        <f t="shared" si="22"/>
        <v>#N/A</v>
      </c>
      <c r="MA14" s="169" t="e">
        <f t="shared" si="22"/>
        <v>#N/A</v>
      </c>
      <c r="MB14" s="169" t="e">
        <f t="shared" si="22"/>
        <v>#N/A</v>
      </c>
      <c r="MC14" s="169" t="e">
        <f t="shared" si="22"/>
        <v>#N/A</v>
      </c>
      <c r="MD14" s="169" t="e">
        <f t="shared" si="22"/>
        <v>#N/A</v>
      </c>
      <c r="ME14" s="169" t="e">
        <f t="shared" si="22"/>
        <v>#N/A</v>
      </c>
      <c r="MF14" s="169" t="e">
        <f t="shared" si="22"/>
        <v>#N/A</v>
      </c>
      <c r="MG14" s="169" t="e">
        <f t="shared" si="22"/>
        <v>#N/A</v>
      </c>
      <c r="MH14" s="169" t="e">
        <f t="shared" si="22"/>
        <v>#N/A</v>
      </c>
      <c r="MI14" s="169" t="e">
        <f t="shared" si="22"/>
        <v>#N/A</v>
      </c>
      <c r="MJ14" s="169" t="e">
        <f t="shared" si="22"/>
        <v>#N/A</v>
      </c>
      <c r="MK14" s="169" t="e">
        <f t="shared" si="22"/>
        <v>#N/A</v>
      </c>
      <c r="ML14" s="169" t="e">
        <f t="shared" si="22"/>
        <v>#N/A</v>
      </c>
      <c r="MM14" s="169" t="e">
        <f t="shared" si="22"/>
        <v>#N/A</v>
      </c>
      <c r="MN14" s="169" t="e">
        <f t="shared" si="23"/>
        <v>#N/A</v>
      </c>
      <c r="MO14" s="169" t="e">
        <f t="shared" si="23"/>
        <v>#N/A</v>
      </c>
      <c r="MP14" s="169" t="e">
        <f t="shared" si="23"/>
        <v>#N/A</v>
      </c>
      <c r="MQ14" s="169" t="e">
        <f t="shared" si="23"/>
        <v>#N/A</v>
      </c>
      <c r="MR14" s="169" t="e">
        <f t="shared" si="23"/>
        <v>#N/A</v>
      </c>
      <c r="MS14" s="169" t="e">
        <f t="shared" si="23"/>
        <v>#N/A</v>
      </c>
      <c r="MT14" s="169" t="e">
        <f t="shared" si="23"/>
        <v>#N/A</v>
      </c>
      <c r="MU14" s="169" t="e">
        <f t="shared" si="23"/>
        <v>#N/A</v>
      </c>
      <c r="MV14" s="169" t="e">
        <f t="shared" si="23"/>
        <v>#N/A</v>
      </c>
      <c r="MW14" s="169" t="e">
        <f t="shared" si="23"/>
        <v>#N/A</v>
      </c>
      <c r="MX14" s="169" t="e">
        <f t="shared" si="23"/>
        <v>#N/A</v>
      </c>
      <c r="MY14" s="169" t="e">
        <f t="shared" si="23"/>
        <v>#N/A</v>
      </c>
      <c r="MZ14" s="169" t="e">
        <f t="shared" si="23"/>
        <v>#N/A</v>
      </c>
      <c r="NA14" s="169" t="e">
        <f t="shared" si="23"/>
        <v>#N/A</v>
      </c>
      <c r="NB14" s="169" t="e">
        <f t="shared" si="23"/>
        <v>#N/A</v>
      </c>
      <c r="NC14" s="169" t="e">
        <f t="shared" si="23"/>
        <v>#N/A</v>
      </c>
      <c r="ND14" s="169" t="e">
        <f t="shared" si="24"/>
        <v>#N/A</v>
      </c>
      <c r="NE14" s="169" t="e">
        <f t="shared" si="24"/>
        <v>#N/A</v>
      </c>
      <c r="NF14" s="169" t="e">
        <f t="shared" si="24"/>
        <v>#N/A</v>
      </c>
      <c r="NG14" s="169" t="e">
        <f t="shared" si="24"/>
        <v>#N/A</v>
      </c>
      <c r="NH14" s="169" t="e">
        <f t="shared" si="24"/>
        <v>#N/A</v>
      </c>
      <c r="NI14" s="169" t="e">
        <f t="shared" si="24"/>
        <v>#N/A</v>
      </c>
      <c r="NJ14" s="169" t="e">
        <f t="shared" si="24"/>
        <v>#N/A</v>
      </c>
      <c r="NK14" s="169" t="e">
        <f t="shared" si="24"/>
        <v>#N/A</v>
      </c>
      <c r="NL14" s="169" t="e">
        <f t="shared" si="24"/>
        <v>#N/A</v>
      </c>
      <c r="NM14" s="169" t="e">
        <f t="shared" si="24"/>
        <v>#N/A</v>
      </c>
      <c r="NN14" s="169" t="e">
        <f t="shared" si="24"/>
        <v>#N/A</v>
      </c>
      <c r="NO14" s="169" t="e">
        <f t="shared" si="24"/>
        <v>#N/A</v>
      </c>
      <c r="NP14" s="169" t="e">
        <f t="shared" si="24"/>
        <v>#N/A</v>
      </c>
      <c r="NQ14" s="169" t="e">
        <f t="shared" si="24"/>
        <v>#N/A</v>
      </c>
      <c r="NR14" s="169" t="e">
        <f t="shared" si="24"/>
        <v>#N/A</v>
      </c>
      <c r="NS14" s="169" t="e">
        <f t="shared" si="24"/>
        <v>#N/A</v>
      </c>
      <c r="NT14" s="169" t="e">
        <f t="shared" si="25"/>
        <v>#N/A</v>
      </c>
      <c r="NU14" s="169" t="e">
        <f t="shared" si="25"/>
        <v>#N/A</v>
      </c>
      <c r="NV14" s="169" t="e">
        <f t="shared" si="25"/>
        <v>#N/A</v>
      </c>
      <c r="NW14" s="169" t="e">
        <f t="shared" si="25"/>
        <v>#N/A</v>
      </c>
      <c r="NX14" s="169" t="e">
        <f t="shared" si="25"/>
        <v>#N/A</v>
      </c>
      <c r="NY14" s="169" t="e">
        <f t="shared" si="25"/>
        <v>#N/A</v>
      </c>
      <c r="NZ14" s="169" t="e">
        <f t="shared" si="25"/>
        <v>#N/A</v>
      </c>
      <c r="OA14" s="169" t="e">
        <f t="shared" si="25"/>
        <v>#N/A</v>
      </c>
      <c r="OB14" s="169" t="e">
        <f t="shared" si="25"/>
        <v>#N/A</v>
      </c>
      <c r="OC14" s="169" t="e">
        <f t="shared" si="25"/>
        <v>#N/A</v>
      </c>
      <c r="OD14" s="169" t="e">
        <f t="shared" si="25"/>
        <v>#N/A</v>
      </c>
      <c r="OE14" s="169" t="e">
        <f t="shared" si="25"/>
        <v>#N/A</v>
      </c>
      <c r="OF14" s="169" t="e">
        <f t="shared" si="25"/>
        <v>#N/A</v>
      </c>
      <c r="OG14" s="169" t="e">
        <f t="shared" si="25"/>
        <v>#N/A</v>
      </c>
      <c r="OH14" s="169" t="e">
        <f t="shared" si="25"/>
        <v>#N/A</v>
      </c>
      <c r="OI14" s="169" t="e">
        <f t="shared" si="25"/>
        <v>#N/A</v>
      </c>
      <c r="OJ14" s="169" t="e">
        <f t="shared" si="26"/>
        <v>#N/A</v>
      </c>
      <c r="OK14" s="169" t="e">
        <f t="shared" si="26"/>
        <v>#N/A</v>
      </c>
      <c r="OL14" s="169" t="e">
        <f t="shared" si="26"/>
        <v>#N/A</v>
      </c>
      <c r="OM14" s="169" t="e">
        <f t="shared" si="26"/>
        <v>#N/A</v>
      </c>
      <c r="ON14" s="169" t="e">
        <f t="shared" si="26"/>
        <v>#N/A</v>
      </c>
      <c r="OO14" s="169" t="e">
        <f t="shared" si="26"/>
        <v>#N/A</v>
      </c>
      <c r="OP14" s="169" t="e">
        <f t="shared" si="26"/>
        <v>#N/A</v>
      </c>
      <c r="OQ14" s="169" t="e">
        <f t="shared" si="26"/>
        <v>#N/A</v>
      </c>
      <c r="OR14" s="169" t="e">
        <f t="shared" si="26"/>
        <v>#N/A</v>
      </c>
      <c r="OS14" s="169" t="e">
        <f t="shared" si="26"/>
        <v>#N/A</v>
      </c>
      <c r="OT14" s="169" t="e">
        <f t="shared" si="26"/>
        <v>#N/A</v>
      </c>
      <c r="OU14" s="169" t="e">
        <f t="shared" si="26"/>
        <v>#N/A</v>
      </c>
      <c r="OV14" s="169" t="e">
        <f t="shared" si="26"/>
        <v>#N/A</v>
      </c>
      <c r="OW14" s="169" t="e">
        <f t="shared" si="26"/>
        <v>#N/A</v>
      </c>
      <c r="OX14" s="169" t="e">
        <f t="shared" si="26"/>
        <v>#N/A</v>
      </c>
      <c r="OY14" s="169" t="e">
        <f t="shared" si="26"/>
        <v>#N/A</v>
      </c>
      <c r="OZ14" s="169" t="e">
        <f t="shared" si="27"/>
        <v>#N/A</v>
      </c>
      <c r="PA14" s="169" t="e">
        <f t="shared" si="27"/>
        <v>#N/A</v>
      </c>
      <c r="PB14" s="169" t="e">
        <f t="shared" si="27"/>
        <v>#N/A</v>
      </c>
      <c r="PC14" s="169" t="e">
        <f t="shared" si="27"/>
        <v>#N/A</v>
      </c>
      <c r="PD14" s="169" t="e">
        <f t="shared" si="27"/>
        <v>#N/A</v>
      </c>
      <c r="PE14" s="169" t="e">
        <f t="shared" si="27"/>
        <v>#N/A</v>
      </c>
      <c r="PF14" s="169" t="e">
        <f t="shared" si="27"/>
        <v>#N/A</v>
      </c>
      <c r="PG14" s="169" t="e">
        <f t="shared" si="27"/>
        <v>#N/A</v>
      </c>
      <c r="PH14" s="169" t="e">
        <f t="shared" si="27"/>
        <v>#N/A</v>
      </c>
    </row>
    <row r="15" spans="1:425" hidden="1" x14ac:dyDescent="0.75">
      <c r="A15" s="4">
        <v>12</v>
      </c>
      <c r="B15" s="95"/>
      <c r="C15" s="95"/>
      <c r="D15" s="95"/>
      <c r="E15" s="124" t="str">
        <f t="shared" si="28"/>
        <v/>
      </c>
      <c r="F15" s="124" t="str">
        <f t="shared" si="29"/>
        <v/>
      </c>
      <c r="G15" s="73" t="str">
        <f t="shared" si="30"/>
        <v/>
      </c>
      <c r="H15" s="23"/>
      <c r="I15" s="57"/>
      <c r="J15" s="280"/>
      <c r="K15" s="74" t="str">
        <f>IF(AND(B15&gt;0,C15&gt;0,D15&gt;0),IF(ISBLANK(J15),IF(ISBLANK(H15),"",(D15-B15)*VLOOKUP(H15,VLookups!$A$4:$B$13,2,FALSE)),J15),"")</f>
        <v/>
      </c>
      <c r="L15" s="75" t="str">
        <f t="shared" si="0"/>
        <v/>
      </c>
      <c r="M15" s="95"/>
      <c r="N15" s="270" t="str">
        <f>IF(AND(M15&gt;0,C15&gt;0,NOT(K15="")),ABS(VLOOKUP($M$1,VLookups!$A$43:$B$44,2,FALSE)-_xlfn.NORM.DIST(M15,G15,K15,TRUE)),"")</f>
        <v/>
      </c>
      <c r="O15" s="94" t="str">
        <f>IF(AND($B15&gt;0,$C15&gt;0,$D15&gt;0,NOT(ISBLANK($H15))),_xlfn.NORM.INV(ABS(VLOOKUP($M$1,VLookups!$A$43:$B$44,2,FALSE)-O$3),$G15,$K15),"")</f>
        <v/>
      </c>
      <c r="P15" s="93" t="str">
        <f>IF(AND($B15&gt;0,$C15&gt;0,$D15&gt;0,NOT(ISBLANK($H15))),_xlfn.NORM.INV(ABS(VLOOKUP($M$1,VLookups!$A$43:$B$44,2,FALSE)-P$3),$G15,$K15),"")</f>
        <v/>
      </c>
      <c r="Q15" s="94" t="str">
        <f>IF(AND($B15&gt;0,$C15&gt;0,$D15&gt;0,NOT(ISBLANK($H15))),_xlfn.NORM.INV(ABS(VLOOKUP($M$1,VLookups!$A$43:$B$44,2,FALSE)-Q$3),$G15,$K15),"")</f>
        <v/>
      </c>
      <c r="R15" s="93" t="str">
        <f>IF(AND($B15&gt;0,$C15&gt;0,$D15&gt;0,NOT(ISBLANK($H15))),_xlfn.NORM.INV(ABS(VLOOKUP($M$1,VLookups!$A$43:$B$44,2,FALSE)-R$3),$G15,$K15),"")</f>
        <v/>
      </c>
      <c r="S15" s="94" t="str">
        <f>IF(AND($B15&gt;0,$C15&gt;0,$D15&gt;0,NOT(ISBLANK($H15))),_xlfn.NORM.INV(ABS(VLOOKUP($M$1,VLookups!$A$43:$B$44,2,FALSE)-S$3),$G15,$K15),"")</f>
        <v/>
      </c>
      <c r="T15" s="93" t="str">
        <f>IF(AND($B15&gt;0,$C15&gt;0,$D15&gt;0,NOT(ISBLANK($H15))),_xlfn.NORM.INV(ABS(VLOOKUP($M$1,VLookups!$A$43:$B$44,2,FALSE)-T$3),$G15,$K15),"")</f>
        <v/>
      </c>
      <c r="U15" s="5"/>
      <c r="V15" s="168" t="str">
        <f t="shared" si="31"/>
        <v/>
      </c>
      <c r="W15" s="49" t="str">
        <f t="shared" si="32"/>
        <v/>
      </c>
      <c r="X15" s="49" t="str">
        <f t="shared" si="32"/>
        <v/>
      </c>
      <c r="Y15" s="49" t="str">
        <f t="shared" si="32"/>
        <v/>
      </c>
      <c r="Z15" s="49" t="str">
        <f t="shared" si="32"/>
        <v/>
      </c>
      <c r="AA15" s="49" t="str">
        <f t="shared" si="32"/>
        <v/>
      </c>
      <c r="AB15" s="49" t="str">
        <f t="shared" si="32"/>
        <v/>
      </c>
      <c r="AC15" s="49" t="str">
        <f t="shared" si="32"/>
        <v/>
      </c>
      <c r="AD15" s="49" t="str">
        <f t="shared" si="32"/>
        <v/>
      </c>
      <c r="AE15" s="49" t="str">
        <f t="shared" si="32"/>
        <v/>
      </c>
      <c r="AF15" s="49" t="str">
        <f t="shared" si="32"/>
        <v/>
      </c>
      <c r="AG15" s="49" t="str">
        <f t="shared" si="32"/>
        <v/>
      </c>
      <c r="AH15" s="49" t="str">
        <f t="shared" si="32"/>
        <v/>
      </c>
      <c r="AI15" s="49" t="str">
        <f t="shared" si="32"/>
        <v/>
      </c>
      <c r="AJ15" s="49" t="str">
        <f t="shared" si="32"/>
        <v/>
      </c>
      <c r="AK15" s="49" t="str">
        <f t="shared" si="32"/>
        <v/>
      </c>
      <c r="AL15" s="49" t="str">
        <f t="shared" si="32"/>
        <v/>
      </c>
      <c r="AM15" s="49" t="str">
        <f t="shared" si="1"/>
        <v/>
      </c>
      <c r="AN15" s="49" t="str">
        <f t="shared" si="2"/>
        <v/>
      </c>
      <c r="AO15" s="49" t="str">
        <f t="shared" si="2"/>
        <v/>
      </c>
      <c r="AP15" s="49" t="str">
        <f t="shared" si="2"/>
        <v/>
      </c>
      <c r="AQ15" s="49" t="str">
        <f t="shared" si="2"/>
        <v/>
      </c>
      <c r="AR15" s="49" t="str">
        <f t="shared" si="2"/>
        <v/>
      </c>
      <c r="AS15" s="49" t="str">
        <f t="shared" si="2"/>
        <v/>
      </c>
      <c r="AT15" s="49" t="str">
        <f t="shared" si="2"/>
        <v/>
      </c>
      <c r="AU15" s="49" t="str">
        <f t="shared" si="2"/>
        <v/>
      </c>
      <c r="AV15" s="49" t="str">
        <f t="shared" si="2"/>
        <v/>
      </c>
      <c r="AW15" s="49" t="str">
        <f t="shared" si="2"/>
        <v/>
      </c>
      <c r="AX15" s="49" t="str">
        <f t="shared" si="2"/>
        <v/>
      </c>
      <c r="AY15" s="49" t="str">
        <f t="shared" si="2"/>
        <v/>
      </c>
      <c r="AZ15" s="49" t="str">
        <f t="shared" si="2"/>
        <v/>
      </c>
      <c r="BA15" s="49" t="str">
        <f t="shared" si="2"/>
        <v/>
      </c>
      <c r="BB15" s="49" t="str">
        <f t="shared" si="2"/>
        <v/>
      </c>
      <c r="BC15" s="49" t="str">
        <f t="shared" si="2"/>
        <v/>
      </c>
      <c r="BD15" s="49" t="str">
        <f t="shared" si="3"/>
        <v/>
      </c>
      <c r="BE15" s="49" t="str">
        <f t="shared" si="3"/>
        <v/>
      </c>
      <c r="BF15" s="49" t="str">
        <f t="shared" si="3"/>
        <v/>
      </c>
      <c r="BG15" s="49" t="str">
        <f t="shared" si="3"/>
        <v/>
      </c>
      <c r="BH15" s="49" t="str">
        <f t="shared" si="3"/>
        <v/>
      </c>
      <c r="BI15" s="49" t="str">
        <f t="shared" si="3"/>
        <v/>
      </c>
      <c r="BJ15" s="49" t="str">
        <f t="shared" si="3"/>
        <v/>
      </c>
      <c r="BK15" s="49" t="str">
        <f t="shared" si="3"/>
        <v/>
      </c>
      <c r="BL15" s="49" t="str">
        <f t="shared" si="3"/>
        <v/>
      </c>
      <c r="BM15" s="49" t="str">
        <f t="shared" si="3"/>
        <v/>
      </c>
      <c r="BN15" s="49" t="str">
        <f t="shared" si="3"/>
        <v/>
      </c>
      <c r="BO15" s="49" t="str">
        <f t="shared" si="3"/>
        <v/>
      </c>
      <c r="BP15" s="49" t="str">
        <f t="shared" si="3"/>
        <v/>
      </c>
      <c r="BQ15" s="49" t="str">
        <f t="shared" si="3"/>
        <v/>
      </c>
      <c r="BR15" s="49" t="str">
        <f t="shared" si="3"/>
        <v/>
      </c>
      <c r="BS15" s="49" t="str">
        <f t="shared" si="3"/>
        <v/>
      </c>
      <c r="BT15" s="49" t="str">
        <f t="shared" si="4"/>
        <v/>
      </c>
      <c r="BU15" s="49" t="str">
        <f t="shared" si="4"/>
        <v/>
      </c>
      <c r="BV15" s="49" t="str">
        <f t="shared" si="4"/>
        <v/>
      </c>
      <c r="BW15" s="49" t="str">
        <f t="shared" si="4"/>
        <v/>
      </c>
      <c r="BX15" s="49" t="str">
        <f t="shared" si="4"/>
        <v/>
      </c>
      <c r="BY15" s="49" t="str">
        <f t="shared" si="4"/>
        <v/>
      </c>
      <c r="BZ15" s="49" t="str">
        <f t="shared" si="4"/>
        <v/>
      </c>
      <c r="CA15" s="49" t="str">
        <f t="shared" si="4"/>
        <v/>
      </c>
      <c r="CB15" s="49" t="str">
        <f t="shared" si="4"/>
        <v/>
      </c>
      <c r="CC15" s="49" t="str">
        <f t="shared" si="4"/>
        <v/>
      </c>
      <c r="CD15" s="49" t="str">
        <f t="shared" si="4"/>
        <v/>
      </c>
      <c r="CE15" s="49" t="str">
        <f t="shared" si="4"/>
        <v/>
      </c>
      <c r="CF15" s="49" t="str">
        <f t="shared" si="4"/>
        <v/>
      </c>
      <c r="CG15" s="49" t="str">
        <f t="shared" si="4"/>
        <v/>
      </c>
      <c r="CH15" s="49" t="str">
        <f t="shared" si="4"/>
        <v/>
      </c>
      <c r="CI15" s="49" t="str">
        <f t="shared" si="4"/>
        <v/>
      </c>
      <c r="CJ15" s="49" t="str">
        <f t="shared" si="5"/>
        <v/>
      </c>
      <c r="CK15" s="49" t="str">
        <f t="shared" si="5"/>
        <v/>
      </c>
      <c r="CL15" s="49" t="str">
        <f t="shared" si="5"/>
        <v/>
      </c>
      <c r="CM15" s="49" t="str">
        <f t="shared" si="5"/>
        <v/>
      </c>
      <c r="CN15" s="49" t="str">
        <f t="shared" si="5"/>
        <v/>
      </c>
      <c r="CO15" s="49" t="str">
        <f t="shared" si="5"/>
        <v/>
      </c>
      <c r="CP15" s="49" t="str">
        <f t="shared" si="5"/>
        <v/>
      </c>
      <c r="CQ15" s="49" t="str">
        <f t="shared" si="5"/>
        <v/>
      </c>
      <c r="CR15" s="49" t="str">
        <f t="shared" si="5"/>
        <v/>
      </c>
      <c r="CS15" s="49" t="str">
        <f t="shared" si="5"/>
        <v/>
      </c>
      <c r="CT15" s="49" t="str">
        <f t="shared" si="5"/>
        <v/>
      </c>
      <c r="CU15" s="49" t="str">
        <f t="shared" si="5"/>
        <v/>
      </c>
      <c r="CV15" s="49" t="str">
        <f t="shared" si="5"/>
        <v/>
      </c>
      <c r="CW15" s="49" t="str">
        <f t="shared" si="5"/>
        <v/>
      </c>
      <c r="CX15" s="49" t="str">
        <f t="shared" si="5"/>
        <v/>
      </c>
      <c r="CY15" s="49" t="str">
        <f t="shared" si="5"/>
        <v/>
      </c>
      <c r="CZ15" s="49" t="str">
        <f t="shared" si="6"/>
        <v/>
      </c>
      <c r="DA15" s="49" t="str">
        <f t="shared" si="6"/>
        <v/>
      </c>
      <c r="DB15" s="49" t="str">
        <f t="shared" si="6"/>
        <v/>
      </c>
      <c r="DC15" s="49" t="str">
        <f t="shared" si="6"/>
        <v/>
      </c>
      <c r="DD15" s="49" t="str">
        <f t="shared" si="6"/>
        <v/>
      </c>
      <c r="DE15" s="49" t="str">
        <f t="shared" si="6"/>
        <v/>
      </c>
      <c r="DF15" s="49" t="str">
        <f t="shared" si="6"/>
        <v/>
      </c>
      <c r="DG15" s="49" t="str">
        <f t="shared" si="6"/>
        <v/>
      </c>
      <c r="DH15" s="49" t="str">
        <f t="shared" si="6"/>
        <v/>
      </c>
      <c r="DI15" s="49" t="str">
        <f t="shared" si="6"/>
        <v/>
      </c>
      <c r="DJ15" s="49" t="str">
        <f t="shared" si="6"/>
        <v/>
      </c>
      <c r="DK15" s="49" t="str">
        <f t="shared" si="6"/>
        <v/>
      </c>
      <c r="DL15" s="49" t="str">
        <f t="shared" si="6"/>
        <v/>
      </c>
      <c r="DM15" s="49" t="str">
        <f t="shared" si="6"/>
        <v/>
      </c>
      <c r="DN15" s="49" t="str">
        <f t="shared" si="6"/>
        <v/>
      </c>
      <c r="DO15" s="49" t="str">
        <f t="shared" si="6"/>
        <v/>
      </c>
      <c r="DP15" s="49" t="str">
        <f t="shared" si="7"/>
        <v/>
      </c>
      <c r="DQ15" s="49" t="str">
        <f t="shared" si="7"/>
        <v/>
      </c>
      <c r="DR15" s="49" t="str">
        <f t="shared" si="7"/>
        <v/>
      </c>
      <c r="DS15" s="183" t="str">
        <f t="shared" si="33"/>
        <v/>
      </c>
      <c r="DT15" s="49" t="str">
        <f t="shared" si="34"/>
        <v/>
      </c>
      <c r="DU15" s="49" t="str">
        <f t="shared" si="34"/>
        <v/>
      </c>
      <c r="DV15" s="49" t="str">
        <f t="shared" si="34"/>
        <v/>
      </c>
      <c r="DW15" s="49" t="str">
        <f t="shared" si="34"/>
        <v/>
      </c>
      <c r="DX15" s="49" t="str">
        <f t="shared" si="34"/>
        <v/>
      </c>
      <c r="DY15" s="49" t="str">
        <f t="shared" si="34"/>
        <v/>
      </c>
      <c r="DZ15" s="49" t="str">
        <f t="shared" si="34"/>
        <v/>
      </c>
      <c r="EA15" s="49" t="str">
        <f t="shared" si="34"/>
        <v/>
      </c>
      <c r="EB15" s="49" t="str">
        <f t="shared" si="34"/>
        <v/>
      </c>
      <c r="EC15" s="49" t="str">
        <f t="shared" si="34"/>
        <v/>
      </c>
      <c r="ED15" s="49" t="str">
        <f t="shared" si="34"/>
        <v/>
      </c>
      <c r="EE15" s="49" t="str">
        <f t="shared" si="34"/>
        <v/>
      </c>
      <c r="EF15" s="49" t="str">
        <f t="shared" si="34"/>
        <v/>
      </c>
      <c r="EG15" s="49" t="str">
        <f t="shared" si="34"/>
        <v/>
      </c>
      <c r="EH15" s="49" t="str">
        <f t="shared" si="34"/>
        <v/>
      </c>
      <c r="EI15" s="49" t="str">
        <f t="shared" si="34"/>
        <v/>
      </c>
      <c r="EJ15" s="49" t="str">
        <f t="shared" si="8"/>
        <v/>
      </c>
      <c r="EK15" s="49" t="str">
        <f t="shared" si="9"/>
        <v/>
      </c>
      <c r="EL15" s="49" t="str">
        <f t="shared" si="9"/>
        <v/>
      </c>
      <c r="EM15" s="49" t="str">
        <f t="shared" si="9"/>
        <v/>
      </c>
      <c r="EN15" s="49" t="str">
        <f t="shared" si="9"/>
        <v/>
      </c>
      <c r="EO15" s="49" t="str">
        <f t="shared" si="9"/>
        <v/>
      </c>
      <c r="EP15" s="49" t="str">
        <f t="shared" si="9"/>
        <v/>
      </c>
      <c r="EQ15" s="49" t="str">
        <f t="shared" si="9"/>
        <v/>
      </c>
      <c r="ER15" s="49" t="str">
        <f t="shared" si="9"/>
        <v/>
      </c>
      <c r="ES15" s="49" t="str">
        <f t="shared" si="9"/>
        <v/>
      </c>
      <c r="ET15" s="49" t="str">
        <f t="shared" si="9"/>
        <v/>
      </c>
      <c r="EU15" s="49" t="str">
        <f t="shared" si="9"/>
        <v/>
      </c>
      <c r="EV15" s="49" t="str">
        <f t="shared" si="9"/>
        <v/>
      </c>
      <c r="EW15" s="49" t="str">
        <f t="shared" si="9"/>
        <v/>
      </c>
      <c r="EX15" s="49" t="str">
        <f t="shared" si="9"/>
        <v/>
      </c>
      <c r="EY15" s="49" t="str">
        <f t="shared" si="9"/>
        <v/>
      </c>
      <c r="EZ15" s="49" t="str">
        <f t="shared" si="9"/>
        <v/>
      </c>
      <c r="FA15" s="49" t="str">
        <f t="shared" si="10"/>
        <v/>
      </c>
      <c r="FB15" s="49" t="str">
        <f t="shared" si="10"/>
        <v/>
      </c>
      <c r="FC15" s="49" t="str">
        <f t="shared" si="10"/>
        <v/>
      </c>
      <c r="FD15" s="49" t="str">
        <f t="shared" si="10"/>
        <v/>
      </c>
      <c r="FE15" s="49" t="str">
        <f t="shared" si="10"/>
        <v/>
      </c>
      <c r="FF15" s="49" t="str">
        <f t="shared" si="10"/>
        <v/>
      </c>
      <c r="FG15" s="49" t="str">
        <f t="shared" si="10"/>
        <v/>
      </c>
      <c r="FH15" s="49" t="str">
        <f t="shared" si="10"/>
        <v/>
      </c>
      <c r="FI15" s="49" t="str">
        <f t="shared" si="10"/>
        <v/>
      </c>
      <c r="FJ15" s="49" t="str">
        <f t="shared" si="10"/>
        <v/>
      </c>
      <c r="FK15" s="49" t="str">
        <f t="shared" si="10"/>
        <v/>
      </c>
      <c r="FL15" s="49" t="str">
        <f t="shared" si="10"/>
        <v/>
      </c>
      <c r="FM15" s="49" t="str">
        <f t="shared" si="10"/>
        <v/>
      </c>
      <c r="FN15" s="49" t="str">
        <f t="shared" si="10"/>
        <v/>
      </c>
      <c r="FO15" s="49" t="str">
        <f t="shared" si="10"/>
        <v/>
      </c>
      <c r="FP15" s="49" t="str">
        <f t="shared" si="10"/>
        <v/>
      </c>
      <c r="FQ15" s="49" t="str">
        <f t="shared" si="11"/>
        <v/>
      </c>
      <c r="FR15" s="49" t="str">
        <f t="shared" si="11"/>
        <v/>
      </c>
      <c r="FS15" s="49" t="str">
        <f t="shared" si="11"/>
        <v/>
      </c>
      <c r="FT15" s="49" t="str">
        <f t="shared" si="11"/>
        <v/>
      </c>
      <c r="FU15" s="49" t="str">
        <f t="shared" si="11"/>
        <v/>
      </c>
      <c r="FV15" s="49" t="str">
        <f t="shared" si="11"/>
        <v/>
      </c>
      <c r="FW15" s="49" t="str">
        <f t="shared" si="11"/>
        <v/>
      </c>
      <c r="FX15" s="49" t="str">
        <f t="shared" si="11"/>
        <v/>
      </c>
      <c r="FY15" s="49" t="str">
        <f t="shared" si="11"/>
        <v/>
      </c>
      <c r="FZ15" s="49" t="str">
        <f t="shared" si="11"/>
        <v/>
      </c>
      <c r="GA15" s="49" t="str">
        <f t="shared" si="11"/>
        <v/>
      </c>
      <c r="GB15" s="49" t="str">
        <f t="shared" si="11"/>
        <v/>
      </c>
      <c r="GC15" s="49" t="str">
        <f t="shared" si="11"/>
        <v/>
      </c>
      <c r="GD15" s="49" t="str">
        <f t="shared" si="11"/>
        <v/>
      </c>
      <c r="GE15" s="49" t="str">
        <f t="shared" si="11"/>
        <v/>
      </c>
      <c r="GF15" s="49" t="str">
        <f t="shared" si="11"/>
        <v/>
      </c>
      <c r="GG15" s="49" t="str">
        <f t="shared" si="12"/>
        <v/>
      </c>
      <c r="GH15" s="49" t="str">
        <f t="shared" si="12"/>
        <v/>
      </c>
      <c r="GI15" s="49" t="str">
        <f t="shared" si="12"/>
        <v/>
      </c>
      <c r="GJ15" s="49" t="str">
        <f t="shared" si="12"/>
        <v/>
      </c>
      <c r="GK15" s="49" t="str">
        <f t="shared" si="12"/>
        <v/>
      </c>
      <c r="GL15" s="49" t="str">
        <f t="shared" si="12"/>
        <v/>
      </c>
      <c r="GM15" s="49" t="str">
        <f t="shared" si="12"/>
        <v/>
      </c>
      <c r="GN15" s="49" t="str">
        <f t="shared" si="12"/>
        <v/>
      </c>
      <c r="GO15" s="49" t="str">
        <f t="shared" si="12"/>
        <v/>
      </c>
      <c r="GP15" s="49" t="str">
        <f t="shared" si="12"/>
        <v/>
      </c>
      <c r="GQ15" s="49" t="str">
        <f t="shared" si="12"/>
        <v/>
      </c>
      <c r="GR15" s="49" t="str">
        <f t="shared" si="12"/>
        <v/>
      </c>
      <c r="GS15" s="49" t="str">
        <f t="shared" si="12"/>
        <v/>
      </c>
      <c r="GT15" s="49" t="str">
        <f t="shared" si="12"/>
        <v/>
      </c>
      <c r="GU15" s="49" t="str">
        <f t="shared" si="12"/>
        <v/>
      </c>
      <c r="GV15" s="49" t="str">
        <f t="shared" si="12"/>
        <v/>
      </c>
      <c r="GW15" s="49" t="str">
        <f t="shared" si="13"/>
        <v/>
      </c>
      <c r="GX15" s="49" t="str">
        <f t="shared" si="13"/>
        <v/>
      </c>
      <c r="GY15" s="49" t="str">
        <f t="shared" si="13"/>
        <v/>
      </c>
      <c r="GZ15" s="49" t="str">
        <f t="shared" si="13"/>
        <v/>
      </c>
      <c r="HA15" s="49" t="str">
        <f t="shared" si="13"/>
        <v/>
      </c>
      <c r="HB15" s="49" t="str">
        <f t="shared" si="13"/>
        <v/>
      </c>
      <c r="HC15" s="49" t="str">
        <f t="shared" si="13"/>
        <v/>
      </c>
      <c r="HD15" s="49" t="str">
        <f t="shared" si="13"/>
        <v/>
      </c>
      <c r="HE15" s="49" t="str">
        <f t="shared" si="13"/>
        <v/>
      </c>
      <c r="HF15" s="49" t="str">
        <f t="shared" si="13"/>
        <v/>
      </c>
      <c r="HG15" s="49" t="str">
        <f t="shared" si="13"/>
        <v/>
      </c>
      <c r="HH15" s="49" t="str">
        <f t="shared" si="13"/>
        <v/>
      </c>
      <c r="HI15" s="49" t="str">
        <f t="shared" si="13"/>
        <v/>
      </c>
      <c r="HJ15" s="49" t="str">
        <f t="shared" si="13"/>
        <v/>
      </c>
      <c r="HK15" s="49" t="str">
        <f t="shared" si="13"/>
        <v/>
      </c>
      <c r="HL15" s="49" t="str">
        <f t="shared" si="13"/>
        <v/>
      </c>
      <c r="HM15" s="49" t="str">
        <f t="shared" si="14"/>
        <v/>
      </c>
      <c r="HN15" s="49" t="str">
        <f t="shared" si="14"/>
        <v/>
      </c>
      <c r="HO15" s="49" t="str">
        <f t="shared" si="14"/>
        <v/>
      </c>
      <c r="HP15" s="169" t="e">
        <f t="shared" si="15"/>
        <v>#N/A</v>
      </c>
      <c r="HQ15" s="169" t="e">
        <f t="shared" si="15"/>
        <v>#N/A</v>
      </c>
      <c r="HR15" s="169" t="e">
        <f t="shared" si="15"/>
        <v>#N/A</v>
      </c>
      <c r="HS15" s="169" t="e">
        <f t="shared" si="15"/>
        <v>#N/A</v>
      </c>
      <c r="HT15" s="169" t="e">
        <f t="shared" si="15"/>
        <v>#N/A</v>
      </c>
      <c r="HU15" s="169" t="e">
        <f t="shared" si="15"/>
        <v>#N/A</v>
      </c>
      <c r="HV15" s="169" t="e">
        <f t="shared" si="15"/>
        <v>#N/A</v>
      </c>
      <c r="HW15" s="169" t="e">
        <f t="shared" si="15"/>
        <v>#N/A</v>
      </c>
      <c r="HX15" s="169" t="e">
        <f t="shared" si="15"/>
        <v>#N/A</v>
      </c>
      <c r="HY15" s="169" t="e">
        <f t="shared" si="15"/>
        <v>#N/A</v>
      </c>
      <c r="HZ15" s="169" t="e">
        <f t="shared" si="15"/>
        <v>#N/A</v>
      </c>
      <c r="IA15" s="169" t="e">
        <f t="shared" si="15"/>
        <v>#N/A</v>
      </c>
      <c r="IB15" s="169" t="e">
        <f t="shared" si="15"/>
        <v>#N/A</v>
      </c>
      <c r="IC15" s="169" t="e">
        <f t="shared" si="15"/>
        <v>#N/A</v>
      </c>
      <c r="ID15" s="169" t="e">
        <f t="shared" si="15"/>
        <v>#N/A</v>
      </c>
      <c r="IE15" s="169" t="e">
        <f t="shared" si="15"/>
        <v>#N/A</v>
      </c>
      <c r="IF15" s="169" t="e">
        <f t="shared" si="16"/>
        <v>#N/A</v>
      </c>
      <c r="IG15" s="169" t="e">
        <f t="shared" si="16"/>
        <v>#N/A</v>
      </c>
      <c r="IH15" s="169" t="e">
        <f t="shared" si="16"/>
        <v>#N/A</v>
      </c>
      <c r="II15" s="169" t="e">
        <f t="shared" si="16"/>
        <v>#N/A</v>
      </c>
      <c r="IJ15" s="169" t="e">
        <f t="shared" si="16"/>
        <v>#N/A</v>
      </c>
      <c r="IK15" s="169" t="e">
        <f t="shared" si="16"/>
        <v>#N/A</v>
      </c>
      <c r="IL15" s="169" t="e">
        <f t="shared" si="16"/>
        <v>#N/A</v>
      </c>
      <c r="IM15" s="169" t="e">
        <f t="shared" si="16"/>
        <v>#N/A</v>
      </c>
      <c r="IN15" s="169" t="e">
        <f t="shared" si="16"/>
        <v>#N/A</v>
      </c>
      <c r="IO15" s="169" t="e">
        <f t="shared" si="16"/>
        <v>#N/A</v>
      </c>
      <c r="IP15" s="169" t="e">
        <f t="shared" si="16"/>
        <v>#N/A</v>
      </c>
      <c r="IQ15" s="169" t="e">
        <f t="shared" si="16"/>
        <v>#N/A</v>
      </c>
      <c r="IR15" s="169" t="e">
        <f t="shared" si="16"/>
        <v>#N/A</v>
      </c>
      <c r="IS15" s="169" t="e">
        <f t="shared" si="16"/>
        <v>#N/A</v>
      </c>
      <c r="IT15" s="169" t="e">
        <f t="shared" si="16"/>
        <v>#N/A</v>
      </c>
      <c r="IU15" s="169" t="e">
        <f t="shared" si="16"/>
        <v>#N/A</v>
      </c>
      <c r="IV15" s="169" t="e">
        <f t="shared" si="17"/>
        <v>#N/A</v>
      </c>
      <c r="IW15" s="169" t="e">
        <f t="shared" si="17"/>
        <v>#N/A</v>
      </c>
      <c r="IX15" s="169" t="e">
        <f t="shared" si="17"/>
        <v>#N/A</v>
      </c>
      <c r="IY15" s="169" t="e">
        <f t="shared" si="17"/>
        <v>#N/A</v>
      </c>
      <c r="IZ15" s="169" t="e">
        <f t="shared" si="17"/>
        <v>#N/A</v>
      </c>
      <c r="JA15" s="169" t="e">
        <f t="shared" si="17"/>
        <v>#N/A</v>
      </c>
      <c r="JB15" s="169" t="e">
        <f t="shared" si="17"/>
        <v>#N/A</v>
      </c>
      <c r="JC15" s="169" t="e">
        <f t="shared" si="17"/>
        <v>#N/A</v>
      </c>
      <c r="JD15" s="169" t="e">
        <f t="shared" si="17"/>
        <v>#N/A</v>
      </c>
      <c r="JE15" s="169" t="e">
        <f t="shared" si="17"/>
        <v>#N/A</v>
      </c>
      <c r="JF15" s="169" t="e">
        <f t="shared" si="17"/>
        <v>#N/A</v>
      </c>
      <c r="JG15" s="169" t="e">
        <f t="shared" si="17"/>
        <v>#N/A</v>
      </c>
      <c r="JH15" s="169" t="e">
        <f t="shared" si="17"/>
        <v>#N/A</v>
      </c>
      <c r="JI15" s="169" t="e">
        <f t="shared" si="17"/>
        <v>#N/A</v>
      </c>
      <c r="JJ15" s="169" t="e">
        <f t="shared" si="17"/>
        <v>#N/A</v>
      </c>
      <c r="JK15" s="169" t="e">
        <f t="shared" si="17"/>
        <v>#N/A</v>
      </c>
      <c r="JL15" s="169" t="e">
        <f t="shared" si="18"/>
        <v>#N/A</v>
      </c>
      <c r="JM15" s="169" t="e">
        <f t="shared" si="18"/>
        <v>#N/A</v>
      </c>
      <c r="JN15" s="169" t="e">
        <f t="shared" si="18"/>
        <v>#N/A</v>
      </c>
      <c r="JO15" s="169" t="e">
        <f t="shared" si="18"/>
        <v>#N/A</v>
      </c>
      <c r="JP15" s="169" t="e">
        <f t="shared" si="18"/>
        <v>#N/A</v>
      </c>
      <c r="JQ15" s="169" t="e">
        <f t="shared" si="18"/>
        <v>#N/A</v>
      </c>
      <c r="JR15" s="169" t="e">
        <f t="shared" si="18"/>
        <v>#N/A</v>
      </c>
      <c r="JS15" s="169" t="e">
        <f t="shared" si="18"/>
        <v>#N/A</v>
      </c>
      <c r="JT15" s="169" t="e">
        <f t="shared" si="18"/>
        <v>#N/A</v>
      </c>
      <c r="JU15" s="169" t="e">
        <f t="shared" si="18"/>
        <v>#N/A</v>
      </c>
      <c r="JV15" s="169" t="e">
        <f t="shared" si="18"/>
        <v>#N/A</v>
      </c>
      <c r="JW15" s="169" t="e">
        <f t="shared" si="18"/>
        <v>#N/A</v>
      </c>
      <c r="JX15" s="169" t="e">
        <f t="shared" si="18"/>
        <v>#N/A</v>
      </c>
      <c r="JY15" s="169" t="e">
        <f t="shared" si="18"/>
        <v>#N/A</v>
      </c>
      <c r="JZ15" s="169" t="e">
        <f t="shared" si="18"/>
        <v>#N/A</v>
      </c>
      <c r="KA15" s="169" t="e">
        <f t="shared" si="18"/>
        <v>#N/A</v>
      </c>
      <c r="KB15" s="169" t="e">
        <f t="shared" si="19"/>
        <v>#N/A</v>
      </c>
      <c r="KC15" s="169" t="e">
        <f t="shared" si="19"/>
        <v>#N/A</v>
      </c>
      <c r="KD15" s="169" t="e">
        <f t="shared" si="19"/>
        <v>#N/A</v>
      </c>
      <c r="KE15" s="169" t="e">
        <f t="shared" si="19"/>
        <v>#N/A</v>
      </c>
      <c r="KF15" s="169" t="e">
        <f t="shared" si="19"/>
        <v>#N/A</v>
      </c>
      <c r="KG15" s="169" t="e">
        <f t="shared" si="19"/>
        <v>#N/A</v>
      </c>
      <c r="KH15" s="169" t="e">
        <f t="shared" si="19"/>
        <v>#N/A</v>
      </c>
      <c r="KI15" s="169" t="e">
        <f t="shared" si="19"/>
        <v>#N/A</v>
      </c>
      <c r="KJ15" s="169" t="e">
        <f t="shared" si="19"/>
        <v>#N/A</v>
      </c>
      <c r="KK15" s="169" t="e">
        <f t="shared" si="19"/>
        <v>#N/A</v>
      </c>
      <c r="KL15" s="169" t="e">
        <f t="shared" si="19"/>
        <v>#N/A</v>
      </c>
      <c r="KM15" s="169" t="e">
        <f t="shared" si="19"/>
        <v>#N/A</v>
      </c>
      <c r="KN15" s="169" t="e">
        <f t="shared" si="19"/>
        <v>#N/A</v>
      </c>
      <c r="KO15" s="169" t="e">
        <f t="shared" si="19"/>
        <v>#N/A</v>
      </c>
      <c r="KP15" s="169" t="e">
        <f t="shared" si="19"/>
        <v>#N/A</v>
      </c>
      <c r="KQ15" s="169" t="e">
        <f t="shared" si="19"/>
        <v>#N/A</v>
      </c>
      <c r="KR15" s="169" t="e">
        <f t="shared" si="20"/>
        <v>#N/A</v>
      </c>
      <c r="KS15" s="169" t="e">
        <f t="shared" si="20"/>
        <v>#N/A</v>
      </c>
      <c r="KT15" s="169" t="e">
        <f t="shared" si="20"/>
        <v>#N/A</v>
      </c>
      <c r="KU15" s="169" t="e">
        <f t="shared" si="20"/>
        <v>#N/A</v>
      </c>
      <c r="KV15" s="169" t="e">
        <f t="shared" si="20"/>
        <v>#N/A</v>
      </c>
      <c r="KW15" s="169" t="e">
        <f t="shared" si="20"/>
        <v>#N/A</v>
      </c>
      <c r="KX15" s="169" t="e">
        <f t="shared" si="20"/>
        <v>#N/A</v>
      </c>
      <c r="KY15" s="169" t="e">
        <f t="shared" si="20"/>
        <v>#N/A</v>
      </c>
      <c r="KZ15" s="169" t="e">
        <f t="shared" si="20"/>
        <v>#N/A</v>
      </c>
      <c r="LA15" s="169" t="e">
        <f t="shared" si="20"/>
        <v>#N/A</v>
      </c>
      <c r="LB15" s="169" t="e">
        <f t="shared" si="20"/>
        <v>#N/A</v>
      </c>
      <c r="LC15" s="169" t="e">
        <f t="shared" si="20"/>
        <v>#N/A</v>
      </c>
      <c r="LD15" s="169" t="e">
        <f t="shared" si="20"/>
        <v>#N/A</v>
      </c>
      <c r="LE15" s="169" t="e">
        <f t="shared" si="20"/>
        <v>#N/A</v>
      </c>
      <c r="LF15" s="169" t="e">
        <f t="shared" si="20"/>
        <v>#N/A</v>
      </c>
      <c r="LG15" s="169" t="e">
        <f t="shared" si="20"/>
        <v>#N/A</v>
      </c>
      <c r="LH15" s="169" t="e">
        <f t="shared" si="21"/>
        <v>#N/A</v>
      </c>
      <c r="LI15" s="169" t="e">
        <f t="shared" si="21"/>
        <v>#N/A</v>
      </c>
      <c r="LJ15" s="169" t="e">
        <f t="shared" si="21"/>
        <v>#N/A</v>
      </c>
      <c r="LK15" s="169" t="e">
        <f t="shared" si="21"/>
        <v>#N/A</v>
      </c>
      <c r="LL15" s="169" t="e">
        <f t="shared" si="21"/>
        <v>#N/A</v>
      </c>
      <c r="LM15" s="169" t="e">
        <f t="shared" si="21"/>
        <v>#N/A</v>
      </c>
      <c r="LN15" s="169" t="e">
        <f t="shared" si="21"/>
        <v>#N/A</v>
      </c>
      <c r="LO15" s="169" t="e">
        <f t="shared" si="21"/>
        <v>#N/A</v>
      </c>
      <c r="LP15" s="169" t="e">
        <f t="shared" si="21"/>
        <v>#N/A</v>
      </c>
      <c r="LQ15" s="169" t="e">
        <f t="shared" si="21"/>
        <v>#N/A</v>
      </c>
      <c r="LR15" s="169" t="e">
        <f t="shared" si="21"/>
        <v>#N/A</v>
      </c>
      <c r="LS15" s="169" t="e">
        <f t="shared" si="21"/>
        <v>#N/A</v>
      </c>
      <c r="LT15" s="169" t="e">
        <f t="shared" si="21"/>
        <v>#N/A</v>
      </c>
      <c r="LU15" s="169" t="e">
        <f t="shared" si="21"/>
        <v>#N/A</v>
      </c>
      <c r="LV15" s="169" t="e">
        <f t="shared" si="21"/>
        <v>#N/A</v>
      </c>
      <c r="LW15" s="169" t="e">
        <f t="shared" si="21"/>
        <v>#N/A</v>
      </c>
      <c r="LX15" s="169" t="e">
        <f t="shared" si="22"/>
        <v>#N/A</v>
      </c>
      <c r="LY15" s="169" t="e">
        <f t="shared" si="22"/>
        <v>#N/A</v>
      </c>
      <c r="LZ15" s="169" t="e">
        <f t="shared" si="22"/>
        <v>#N/A</v>
      </c>
      <c r="MA15" s="169" t="e">
        <f t="shared" si="22"/>
        <v>#N/A</v>
      </c>
      <c r="MB15" s="169" t="e">
        <f t="shared" si="22"/>
        <v>#N/A</v>
      </c>
      <c r="MC15" s="169" t="e">
        <f t="shared" si="22"/>
        <v>#N/A</v>
      </c>
      <c r="MD15" s="169" t="e">
        <f t="shared" si="22"/>
        <v>#N/A</v>
      </c>
      <c r="ME15" s="169" t="e">
        <f t="shared" si="22"/>
        <v>#N/A</v>
      </c>
      <c r="MF15" s="169" t="e">
        <f t="shared" si="22"/>
        <v>#N/A</v>
      </c>
      <c r="MG15" s="169" t="e">
        <f t="shared" si="22"/>
        <v>#N/A</v>
      </c>
      <c r="MH15" s="169" t="e">
        <f t="shared" si="22"/>
        <v>#N/A</v>
      </c>
      <c r="MI15" s="169" t="e">
        <f t="shared" si="22"/>
        <v>#N/A</v>
      </c>
      <c r="MJ15" s="169" t="e">
        <f t="shared" si="22"/>
        <v>#N/A</v>
      </c>
      <c r="MK15" s="169" t="e">
        <f t="shared" si="22"/>
        <v>#N/A</v>
      </c>
      <c r="ML15" s="169" t="e">
        <f t="shared" si="22"/>
        <v>#N/A</v>
      </c>
      <c r="MM15" s="169" t="e">
        <f t="shared" si="22"/>
        <v>#N/A</v>
      </c>
      <c r="MN15" s="169" t="e">
        <f t="shared" si="23"/>
        <v>#N/A</v>
      </c>
      <c r="MO15" s="169" t="e">
        <f t="shared" si="23"/>
        <v>#N/A</v>
      </c>
      <c r="MP15" s="169" t="e">
        <f t="shared" si="23"/>
        <v>#N/A</v>
      </c>
      <c r="MQ15" s="169" t="e">
        <f t="shared" si="23"/>
        <v>#N/A</v>
      </c>
      <c r="MR15" s="169" t="e">
        <f t="shared" si="23"/>
        <v>#N/A</v>
      </c>
      <c r="MS15" s="169" t="e">
        <f t="shared" si="23"/>
        <v>#N/A</v>
      </c>
      <c r="MT15" s="169" t="e">
        <f t="shared" si="23"/>
        <v>#N/A</v>
      </c>
      <c r="MU15" s="169" t="e">
        <f t="shared" si="23"/>
        <v>#N/A</v>
      </c>
      <c r="MV15" s="169" t="e">
        <f t="shared" si="23"/>
        <v>#N/A</v>
      </c>
      <c r="MW15" s="169" t="e">
        <f t="shared" si="23"/>
        <v>#N/A</v>
      </c>
      <c r="MX15" s="169" t="e">
        <f t="shared" si="23"/>
        <v>#N/A</v>
      </c>
      <c r="MY15" s="169" t="e">
        <f t="shared" si="23"/>
        <v>#N/A</v>
      </c>
      <c r="MZ15" s="169" t="e">
        <f t="shared" si="23"/>
        <v>#N/A</v>
      </c>
      <c r="NA15" s="169" t="e">
        <f t="shared" si="23"/>
        <v>#N/A</v>
      </c>
      <c r="NB15" s="169" t="e">
        <f t="shared" si="23"/>
        <v>#N/A</v>
      </c>
      <c r="NC15" s="169" t="e">
        <f t="shared" si="23"/>
        <v>#N/A</v>
      </c>
      <c r="ND15" s="169" t="e">
        <f t="shared" si="24"/>
        <v>#N/A</v>
      </c>
      <c r="NE15" s="169" t="e">
        <f t="shared" si="24"/>
        <v>#N/A</v>
      </c>
      <c r="NF15" s="169" t="e">
        <f t="shared" si="24"/>
        <v>#N/A</v>
      </c>
      <c r="NG15" s="169" t="e">
        <f t="shared" si="24"/>
        <v>#N/A</v>
      </c>
      <c r="NH15" s="169" t="e">
        <f t="shared" si="24"/>
        <v>#N/A</v>
      </c>
      <c r="NI15" s="169" t="e">
        <f t="shared" si="24"/>
        <v>#N/A</v>
      </c>
      <c r="NJ15" s="169" t="e">
        <f t="shared" si="24"/>
        <v>#N/A</v>
      </c>
      <c r="NK15" s="169" t="e">
        <f t="shared" si="24"/>
        <v>#N/A</v>
      </c>
      <c r="NL15" s="169" t="e">
        <f t="shared" si="24"/>
        <v>#N/A</v>
      </c>
      <c r="NM15" s="169" t="e">
        <f t="shared" si="24"/>
        <v>#N/A</v>
      </c>
      <c r="NN15" s="169" t="e">
        <f t="shared" si="24"/>
        <v>#N/A</v>
      </c>
      <c r="NO15" s="169" t="e">
        <f t="shared" si="24"/>
        <v>#N/A</v>
      </c>
      <c r="NP15" s="169" t="e">
        <f t="shared" si="24"/>
        <v>#N/A</v>
      </c>
      <c r="NQ15" s="169" t="e">
        <f t="shared" si="24"/>
        <v>#N/A</v>
      </c>
      <c r="NR15" s="169" t="e">
        <f t="shared" si="24"/>
        <v>#N/A</v>
      </c>
      <c r="NS15" s="169" t="e">
        <f t="shared" si="24"/>
        <v>#N/A</v>
      </c>
      <c r="NT15" s="169" t="e">
        <f t="shared" si="25"/>
        <v>#N/A</v>
      </c>
      <c r="NU15" s="169" t="e">
        <f t="shared" si="25"/>
        <v>#N/A</v>
      </c>
      <c r="NV15" s="169" t="e">
        <f t="shared" si="25"/>
        <v>#N/A</v>
      </c>
      <c r="NW15" s="169" t="e">
        <f t="shared" si="25"/>
        <v>#N/A</v>
      </c>
      <c r="NX15" s="169" t="e">
        <f t="shared" si="25"/>
        <v>#N/A</v>
      </c>
      <c r="NY15" s="169" t="e">
        <f t="shared" si="25"/>
        <v>#N/A</v>
      </c>
      <c r="NZ15" s="169" t="e">
        <f t="shared" si="25"/>
        <v>#N/A</v>
      </c>
      <c r="OA15" s="169" t="e">
        <f t="shared" si="25"/>
        <v>#N/A</v>
      </c>
      <c r="OB15" s="169" t="e">
        <f t="shared" si="25"/>
        <v>#N/A</v>
      </c>
      <c r="OC15" s="169" t="e">
        <f t="shared" si="25"/>
        <v>#N/A</v>
      </c>
      <c r="OD15" s="169" t="e">
        <f t="shared" si="25"/>
        <v>#N/A</v>
      </c>
      <c r="OE15" s="169" t="e">
        <f t="shared" si="25"/>
        <v>#N/A</v>
      </c>
      <c r="OF15" s="169" t="e">
        <f t="shared" si="25"/>
        <v>#N/A</v>
      </c>
      <c r="OG15" s="169" t="e">
        <f t="shared" si="25"/>
        <v>#N/A</v>
      </c>
      <c r="OH15" s="169" t="e">
        <f t="shared" si="25"/>
        <v>#N/A</v>
      </c>
      <c r="OI15" s="169" t="e">
        <f t="shared" si="25"/>
        <v>#N/A</v>
      </c>
      <c r="OJ15" s="169" t="e">
        <f t="shared" si="26"/>
        <v>#N/A</v>
      </c>
      <c r="OK15" s="169" t="e">
        <f t="shared" si="26"/>
        <v>#N/A</v>
      </c>
      <c r="OL15" s="169" t="e">
        <f t="shared" si="26"/>
        <v>#N/A</v>
      </c>
      <c r="OM15" s="169" t="e">
        <f t="shared" si="26"/>
        <v>#N/A</v>
      </c>
      <c r="ON15" s="169" t="e">
        <f t="shared" si="26"/>
        <v>#N/A</v>
      </c>
      <c r="OO15" s="169" t="e">
        <f t="shared" si="26"/>
        <v>#N/A</v>
      </c>
      <c r="OP15" s="169" t="e">
        <f t="shared" si="26"/>
        <v>#N/A</v>
      </c>
      <c r="OQ15" s="169" t="e">
        <f t="shared" si="26"/>
        <v>#N/A</v>
      </c>
      <c r="OR15" s="169" t="e">
        <f t="shared" si="26"/>
        <v>#N/A</v>
      </c>
      <c r="OS15" s="169" t="e">
        <f t="shared" si="26"/>
        <v>#N/A</v>
      </c>
      <c r="OT15" s="169" t="e">
        <f t="shared" si="26"/>
        <v>#N/A</v>
      </c>
      <c r="OU15" s="169" t="e">
        <f t="shared" si="26"/>
        <v>#N/A</v>
      </c>
      <c r="OV15" s="169" t="e">
        <f t="shared" si="26"/>
        <v>#N/A</v>
      </c>
      <c r="OW15" s="169" t="e">
        <f t="shared" si="26"/>
        <v>#N/A</v>
      </c>
      <c r="OX15" s="169" t="e">
        <f t="shared" si="26"/>
        <v>#N/A</v>
      </c>
      <c r="OY15" s="169" t="e">
        <f t="shared" si="26"/>
        <v>#N/A</v>
      </c>
      <c r="OZ15" s="169" t="e">
        <f t="shared" si="27"/>
        <v>#N/A</v>
      </c>
      <c r="PA15" s="169" t="e">
        <f t="shared" si="27"/>
        <v>#N/A</v>
      </c>
      <c r="PB15" s="169" t="e">
        <f t="shared" si="27"/>
        <v>#N/A</v>
      </c>
      <c r="PC15" s="169" t="e">
        <f t="shared" si="27"/>
        <v>#N/A</v>
      </c>
      <c r="PD15" s="169" t="e">
        <f t="shared" si="27"/>
        <v>#N/A</v>
      </c>
      <c r="PE15" s="169" t="e">
        <f t="shared" si="27"/>
        <v>#N/A</v>
      </c>
      <c r="PF15" s="169" t="e">
        <f t="shared" si="27"/>
        <v>#N/A</v>
      </c>
      <c r="PG15" s="169" t="e">
        <f t="shared" si="27"/>
        <v>#N/A</v>
      </c>
      <c r="PH15" s="169" t="e">
        <f t="shared" si="27"/>
        <v>#N/A</v>
      </c>
    </row>
    <row r="16" spans="1:425" hidden="1" x14ac:dyDescent="0.75">
      <c r="A16" s="4">
        <v>13</v>
      </c>
      <c r="B16" s="95"/>
      <c r="C16" s="95"/>
      <c r="D16" s="95"/>
      <c r="E16" s="124" t="str">
        <f t="shared" si="28"/>
        <v/>
      </c>
      <c r="F16" s="124" t="str">
        <f t="shared" si="29"/>
        <v/>
      </c>
      <c r="G16" s="73" t="str">
        <f t="shared" si="30"/>
        <v/>
      </c>
      <c r="H16" s="23"/>
      <c r="I16" s="57"/>
      <c r="J16" s="280"/>
      <c r="K16" s="74" t="str">
        <f>IF(AND(B16&gt;0,C16&gt;0,D16&gt;0),IF(ISBLANK(J16),IF(ISBLANK(H16),"",(D16-B16)*VLOOKUP(H16,VLookups!$A$4:$B$13,2,FALSE)),J16),"")</f>
        <v/>
      </c>
      <c r="L16" s="75" t="str">
        <f t="shared" si="0"/>
        <v/>
      </c>
      <c r="M16" s="95"/>
      <c r="N16" s="270" t="str">
        <f>IF(AND(M16&gt;0,C16&gt;0,NOT(K16="")),ABS(VLOOKUP($M$1,VLookups!$A$43:$B$44,2,FALSE)-_xlfn.NORM.DIST(M16,G16,K16,TRUE)),"")</f>
        <v/>
      </c>
      <c r="O16" s="94" t="str">
        <f>IF(AND($B16&gt;0,$C16&gt;0,$D16&gt;0,NOT(ISBLANK($H16))),_xlfn.NORM.INV(ABS(VLOOKUP($M$1,VLookups!$A$43:$B$44,2,FALSE)-O$3),$G16,$K16),"")</f>
        <v/>
      </c>
      <c r="P16" s="93" t="str">
        <f>IF(AND($B16&gt;0,$C16&gt;0,$D16&gt;0,NOT(ISBLANK($H16))),_xlfn.NORM.INV(ABS(VLOOKUP($M$1,VLookups!$A$43:$B$44,2,FALSE)-P$3),$G16,$K16),"")</f>
        <v/>
      </c>
      <c r="Q16" s="94" t="str">
        <f>IF(AND($B16&gt;0,$C16&gt;0,$D16&gt;0,NOT(ISBLANK($H16))),_xlfn.NORM.INV(ABS(VLOOKUP($M$1,VLookups!$A$43:$B$44,2,FALSE)-Q$3),$G16,$K16),"")</f>
        <v/>
      </c>
      <c r="R16" s="93" t="str">
        <f>IF(AND($B16&gt;0,$C16&gt;0,$D16&gt;0,NOT(ISBLANK($H16))),_xlfn.NORM.INV(ABS(VLOOKUP($M$1,VLookups!$A$43:$B$44,2,FALSE)-R$3),$G16,$K16),"")</f>
        <v/>
      </c>
      <c r="S16" s="94" t="str">
        <f>IF(AND($B16&gt;0,$C16&gt;0,$D16&gt;0,NOT(ISBLANK($H16))),_xlfn.NORM.INV(ABS(VLOOKUP($M$1,VLookups!$A$43:$B$44,2,FALSE)-S$3),$G16,$K16),"")</f>
        <v/>
      </c>
      <c r="T16" s="93" t="str">
        <f>IF(AND($B16&gt;0,$C16&gt;0,$D16&gt;0,NOT(ISBLANK($H16))),_xlfn.NORM.INV(ABS(VLOOKUP($M$1,VLookups!$A$43:$B$44,2,FALSE)-T$3),$G16,$K16),"")</f>
        <v/>
      </c>
      <c r="U16" s="5"/>
      <c r="V16" s="168" t="str">
        <f t="shared" si="31"/>
        <v/>
      </c>
      <c r="W16" s="49" t="str">
        <f t="shared" si="32"/>
        <v/>
      </c>
      <c r="X16" s="49" t="str">
        <f t="shared" si="32"/>
        <v/>
      </c>
      <c r="Y16" s="49" t="str">
        <f t="shared" si="32"/>
        <v/>
      </c>
      <c r="Z16" s="49" t="str">
        <f t="shared" si="32"/>
        <v/>
      </c>
      <c r="AA16" s="49" t="str">
        <f t="shared" si="32"/>
        <v/>
      </c>
      <c r="AB16" s="49" t="str">
        <f t="shared" si="32"/>
        <v/>
      </c>
      <c r="AC16" s="49" t="str">
        <f t="shared" si="32"/>
        <v/>
      </c>
      <c r="AD16" s="49" t="str">
        <f t="shared" si="32"/>
        <v/>
      </c>
      <c r="AE16" s="49" t="str">
        <f t="shared" si="32"/>
        <v/>
      </c>
      <c r="AF16" s="49" t="str">
        <f t="shared" si="32"/>
        <v/>
      </c>
      <c r="AG16" s="49" t="str">
        <f t="shared" si="32"/>
        <v/>
      </c>
      <c r="AH16" s="49" t="str">
        <f t="shared" si="32"/>
        <v/>
      </c>
      <c r="AI16" s="49" t="str">
        <f t="shared" si="32"/>
        <v/>
      </c>
      <c r="AJ16" s="49" t="str">
        <f t="shared" si="32"/>
        <v/>
      </c>
      <c r="AK16" s="49" t="str">
        <f t="shared" si="32"/>
        <v/>
      </c>
      <c r="AL16" s="49" t="str">
        <f t="shared" si="32"/>
        <v/>
      </c>
      <c r="AM16" s="49" t="str">
        <f t="shared" si="1"/>
        <v/>
      </c>
      <c r="AN16" s="49" t="str">
        <f t="shared" si="2"/>
        <v/>
      </c>
      <c r="AO16" s="49" t="str">
        <f t="shared" si="2"/>
        <v/>
      </c>
      <c r="AP16" s="49" t="str">
        <f t="shared" si="2"/>
        <v/>
      </c>
      <c r="AQ16" s="49" t="str">
        <f t="shared" si="2"/>
        <v/>
      </c>
      <c r="AR16" s="49" t="str">
        <f t="shared" si="2"/>
        <v/>
      </c>
      <c r="AS16" s="49" t="str">
        <f t="shared" si="2"/>
        <v/>
      </c>
      <c r="AT16" s="49" t="str">
        <f t="shared" si="2"/>
        <v/>
      </c>
      <c r="AU16" s="49" t="str">
        <f t="shared" si="2"/>
        <v/>
      </c>
      <c r="AV16" s="49" t="str">
        <f t="shared" si="2"/>
        <v/>
      </c>
      <c r="AW16" s="49" t="str">
        <f t="shared" si="2"/>
        <v/>
      </c>
      <c r="AX16" s="49" t="str">
        <f t="shared" si="2"/>
        <v/>
      </c>
      <c r="AY16" s="49" t="str">
        <f t="shared" si="2"/>
        <v/>
      </c>
      <c r="AZ16" s="49" t="str">
        <f t="shared" si="2"/>
        <v/>
      </c>
      <c r="BA16" s="49" t="str">
        <f t="shared" si="2"/>
        <v/>
      </c>
      <c r="BB16" s="49" t="str">
        <f t="shared" si="2"/>
        <v/>
      </c>
      <c r="BC16" s="49" t="str">
        <f t="shared" si="2"/>
        <v/>
      </c>
      <c r="BD16" s="49" t="str">
        <f t="shared" si="3"/>
        <v/>
      </c>
      <c r="BE16" s="49" t="str">
        <f t="shared" si="3"/>
        <v/>
      </c>
      <c r="BF16" s="49" t="str">
        <f t="shared" si="3"/>
        <v/>
      </c>
      <c r="BG16" s="49" t="str">
        <f t="shared" si="3"/>
        <v/>
      </c>
      <c r="BH16" s="49" t="str">
        <f t="shared" si="3"/>
        <v/>
      </c>
      <c r="BI16" s="49" t="str">
        <f t="shared" si="3"/>
        <v/>
      </c>
      <c r="BJ16" s="49" t="str">
        <f t="shared" si="3"/>
        <v/>
      </c>
      <c r="BK16" s="49" t="str">
        <f t="shared" si="3"/>
        <v/>
      </c>
      <c r="BL16" s="49" t="str">
        <f t="shared" si="3"/>
        <v/>
      </c>
      <c r="BM16" s="49" t="str">
        <f t="shared" si="3"/>
        <v/>
      </c>
      <c r="BN16" s="49" t="str">
        <f t="shared" si="3"/>
        <v/>
      </c>
      <c r="BO16" s="49" t="str">
        <f t="shared" si="3"/>
        <v/>
      </c>
      <c r="BP16" s="49" t="str">
        <f t="shared" si="3"/>
        <v/>
      </c>
      <c r="BQ16" s="49" t="str">
        <f t="shared" si="3"/>
        <v/>
      </c>
      <c r="BR16" s="49" t="str">
        <f t="shared" si="3"/>
        <v/>
      </c>
      <c r="BS16" s="49" t="str">
        <f t="shared" si="3"/>
        <v/>
      </c>
      <c r="BT16" s="49" t="str">
        <f t="shared" si="4"/>
        <v/>
      </c>
      <c r="BU16" s="49" t="str">
        <f t="shared" si="4"/>
        <v/>
      </c>
      <c r="BV16" s="49" t="str">
        <f t="shared" si="4"/>
        <v/>
      </c>
      <c r="BW16" s="49" t="str">
        <f t="shared" si="4"/>
        <v/>
      </c>
      <c r="BX16" s="49" t="str">
        <f t="shared" si="4"/>
        <v/>
      </c>
      <c r="BY16" s="49" t="str">
        <f t="shared" si="4"/>
        <v/>
      </c>
      <c r="BZ16" s="49" t="str">
        <f t="shared" si="4"/>
        <v/>
      </c>
      <c r="CA16" s="49" t="str">
        <f t="shared" si="4"/>
        <v/>
      </c>
      <c r="CB16" s="49" t="str">
        <f t="shared" si="4"/>
        <v/>
      </c>
      <c r="CC16" s="49" t="str">
        <f t="shared" si="4"/>
        <v/>
      </c>
      <c r="CD16" s="49" t="str">
        <f t="shared" si="4"/>
        <v/>
      </c>
      <c r="CE16" s="49" t="str">
        <f t="shared" si="4"/>
        <v/>
      </c>
      <c r="CF16" s="49" t="str">
        <f t="shared" si="4"/>
        <v/>
      </c>
      <c r="CG16" s="49" t="str">
        <f t="shared" si="4"/>
        <v/>
      </c>
      <c r="CH16" s="49" t="str">
        <f t="shared" si="4"/>
        <v/>
      </c>
      <c r="CI16" s="49" t="str">
        <f t="shared" si="4"/>
        <v/>
      </c>
      <c r="CJ16" s="49" t="str">
        <f t="shared" si="5"/>
        <v/>
      </c>
      <c r="CK16" s="49" t="str">
        <f t="shared" si="5"/>
        <v/>
      </c>
      <c r="CL16" s="49" t="str">
        <f t="shared" si="5"/>
        <v/>
      </c>
      <c r="CM16" s="49" t="str">
        <f t="shared" si="5"/>
        <v/>
      </c>
      <c r="CN16" s="49" t="str">
        <f t="shared" si="5"/>
        <v/>
      </c>
      <c r="CO16" s="49" t="str">
        <f t="shared" si="5"/>
        <v/>
      </c>
      <c r="CP16" s="49" t="str">
        <f t="shared" si="5"/>
        <v/>
      </c>
      <c r="CQ16" s="49" t="str">
        <f t="shared" si="5"/>
        <v/>
      </c>
      <c r="CR16" s="49" t="str">
        <f t="shared" si="5"/>
        <v/>
      </c>
      <c r="CS16" s="49" t="str">
        <f t="shared" si="5"/>
        <v/>
      </c>
      <c r="CT16" s="49" t="str">
        <f t="shared" si="5"/>
        <v/>
      </c>
      <c r="CU16" s="49" t="str">
        <f t="shared" si="5"/>
        <v/>
      </c>
      <c r="CV16" s="49" t="str">
        <f t="shared" si="5"/>
        <v/>
      </c>
      <c r="CW16" s="49" t="str">
        <f t="shared" si="5"/>
        <v/>
      </c>
      <c r="CX16" s="49" t="str">
        <f t="shared" si="5"/>
        <v/>
      </c>
      <c r="CY16" s="49" t="str">
        <f t="shared" si="5"/>
        <v/>
      </c>
      <c r="CZ16" s="49" t="str">
        <f t="shared" si="6"/>
        <v/>
      </c>
      <c r="DA16" s="49" t="str">
        <f t="shared" si="6"/>
        <v/>
      </c>
      <c r="DB16" s="49" t="str">
        <f t="shared" si="6"/>
        <v/>
      </c>
      <c r="DC16" s="49" t="str">
        <f t="shared" si="6"/>
        <v/>
      </c>
      <c r="DD16" s="49" t="str">
        <f t="shared" si="6"/>
        <v/>
      </c>
      <c r="DE16" s="49" t="str">
        <f t="shared" si="6"/>
        <v/>
      </c>
      <c r="DF16" s="49" t="str">
        <f t="shared" si="6"/>
        <v/>
      </c>
      <c r="DG16" s="49" t="str">
        <f t="shared" si="6"/>
        <v/>
      </c>
      <c r="DH16" s="49" t="str">
        <f t="shared" si="6"/>
        <v/>
      </c>
      <c r="DI16" s="49" t="str">
        <f t="shared" si="6"/>
        <v/>
      </c>
      <c r="DJ16" s="49" t="str">
        <f t="shared" si="6"/>
        <v/>
      </c>
      <c r="DK16" s="49" t="str">
        <f t="shared" si="6"/>
        <v/>
      </c>
      <c r="DL16" s="49" t="str">
        <f t="shared" si="6"/>
        <v/>
      </c>
      <c r="DM16" s="49" t="str">
        <f t="shared" si="6"/>
        <v/>
      </c>
      <c r="DN16" s="49" t="str">
        <f t="shared" si="6"/>
        <v/>
      </c>
      <c r="DO16" s="49" t="str">
        <f t="shared" si="6"/>
        <v/>
      </c>
      <c r="DP16" s="49" t="str">
        <f t="shared" si="7"/>
        <v/>
      </c>
      <c r="DQ16" s="49" t="str">
        <f t="shared" si="7"/>
        <v/>
      </c>
      <c r="DR16" s="49" t="str">
        <f t="shared" si="7"/>
        <v/>
      </c>
      <c r="DS16" s="183" t="str">
        <f t="shared" si="33"/>
        <v/>
      </c>
      <c r="DT16" s="49" t="str">
        <f t="shared" si="34"/>
        <v/>
      </c>
      <c r="DU16" s="49" t="str">
        <f t="shared" si="34"/>
        <v/>
      </c>
      <c r="DV16" s="49" t="str">
        <f t="shared" si="34"/>
        <v/>
      </c>
      <c r="DW16" s="49" t="str">
        <f t="shared" si="34"/>
        <v/>
      </c>
      <c r="DX16" s="49" t="str">
        <f t="shared" si="34"/>
        <v/>
      </c>
      <c r="DY16" s="49" t="str">
        <f t="shared" si="34"/>
        <v/>
      </c>
      <c r="DZ16" s="49" t="str">
        <f t="shared" si="34"/>
        <v/>
      </c>
      <c r="EA16" s="49" t="str">
        <f t="shared" si="34"/>
        <v/>
      </c>
      <c r="EB16" s="49" t="str">
        <f t="shared" si="34"/>
        <v/>
      </c>
      <c r="EC16" s="49" t="str">
        <f t="shared" si="34"/>
        <v/>
      </c>
      <c r="ED16" s="49" t="str">
        <f t="shared" si="34"/>
        <v/>
      </c>
      <c r="EE16" s="49" t="str">
        <f t="shared" si="34"/>
        <v/>
      </c>
      <c r="EF16" s="49" t="str">
        <f t="shared" si="34"/>
        <v/>
      </c>
      <c r="EG16" s="49" t="str">
        <f t="shared" si="34"/>
        <v/>
      </c>
      <c r="EH16" s="49" t="str">
        <f t="shared" si="34"/>
        <v/>
      </c>
      <c r="EI16" s="49" t="str">
        <f t="shared" si="34"/>
        <v/>
      </c>
      <c r="EJ16" s="49" t="str">
        <f t="shared" si="8"/>
        <v/>
      </c>
      <c r="EK16" s="49" t="str">
        <f t="shared" si="9"/>
        <v/>
      </c>
      <c r="EL16" s="49" t="str">
        <f t="shared" si="9"/>
        <v/>
      </c>
      <c r="EM16" s="49" t="str">
        <f t="shared" si="9"/>
        <v/>
      </c>
      <c r="EN16" s="49" t="str">
        <f t="shared" si="9"/>
        <v/>
      </c>
      <c r="EO16" s="49" t="str">
        <f t="shared" si="9"/>
        <v/>
      </c>
      <c r="EP16" s="49" t="str">
        <f t="shared" si="9"/>
        <v/>
      </c>
      <c r="EQ16" s="49" t="str">
        <f t="shared" si="9"/>
        <v/>
      </c>
      <c r="ER16" s="49" t="str">
        <f t="shared" si="9"/>
        <v/>
      </c>
      <c r="ES16" s="49" t="str">
        <f t="shared" si="9"/>
        <v/>
      </c>
      <c r="ET16" s="49" t="str">
        <f t="shared" si="9"/>
        <v/>
      </c>
      <c r="EU16" s="49" t="str">
        <f t="shared" si="9"/>
        <v/>
      </c>
      <c r="EV16" s="49" t="str">
        <f t="shared" si="9"/>
        <v/>
      </c>
      <c r="EW16" s="49" t="str">
        <f t="shared" si="9"/>
        <v/>
      </c>
      <c r="EX16" s="49" t="str">
        <f t="shared" si="9"/>
        <v/>
      </c>
      <c r="EY16" s="49" t="str">
        <f t="shared" si="9"/>
        <v/>
      </c>
      <c r="EZ16" s="49" t="str">
        <f t="shared" si="9"/>
        <v/>
      </c>
      <c r="FA16" s="49" t="str">
        <f t="shared" si="10"/>
        <v/>
      </c>
      <c r="FB16" s="49" t="str">
        <f t="shared" si="10"/>
        <v/>
      </c>
      <c r="FC16" s="49" t="str">
        <f t="shared" si="10"/>
        <v/>
      </c>
      <c r="FD16" s="49" t="str">
        <f t="shared" si="10"/>
        <v/>
      </c>
      <c r="FE16" s="49" t="str">
        <f t="shared" si="10"/>
        <v/>
      </c>
      <c r="FF16" s="49" t="str">
        <f t="shared" si="10"/>
        <v/>
      </c>
      <c r="FG16" s="49" t="str">
        <f t="shared" si="10"/>
        <v/>
      </c>
      <c r="FH16" s="49" t="str">
        <f t="shared" si="10"/>
        <v/>
      </c>
      <c r="FI16" s="49" t="str">
        <f t="shared" si="10"/>
        <v/>
      </c>
      <c r="FJ16" s="49" t="str">
        <f t="shared" si="10"/>
        <v/>
      </c>
      <c r="FK16" s="49" t="str">
        <f t="shared" si="10"/>
        <v/>
      </c>
      <c r="FL16" s="49" t="str">
        <f t="shared" si="10"/>
        <v/>
      </c>
      <c r="FM16" s="49" t="str">
        <f t="shared" si="10"/>
        <v/>
      </c>
      <c r="FN16" s="49" t="str">
        <f t="shared" si="10"/>
        <v/>
      </c>
      <c r="FO16" s="49" t="str">
        <f t="shared" si="10"/>
        <v/>
      </c>
      <c r="FP16" s="49" t="str">
        <f t="shared" si="10"/>
        <v/>
      </c>
      <c r="FQ16" s="49" t="str">
        <f t="shared" si="11"/>
        <v/>
      </c>
      <c r="FR16" s="49" t="str">
        <f t="shared" si="11"/>
        <v/>
      </c>
      <c r="FS16" s="49" t="str">
        <f t="shared" si="11"/>
        <v/>
      </c>
      <c r="FT16" s="49" t="str">
        <f t="shared" si="11"/>
        <v/>
      </c>
      <c r="FU16" s="49" t="str">
        <f t="shared" si="11"/>
        <v/>
      </c>
      <c r="FV16" s="49" t="str">
        <f t="shared" si="11"/>
        <v/>
      </c>
      <c r="FW16" s="49" t="str">
        <f t="shared" si="11"/>
        <v/>
      </c>
      <c r="FX16" s="49" t="str">
        <f t="shared" si="11"/>
        <v/>
      </c>
      <c r="FY16" s="49" t="str">
        <f t="shared" si="11"/>
        <v/>
      </c>
      <c r="FZ16" s="49" t="str">
        <f t="shared" si="11"/>
        <v/>
      </c>
      <c r="GA16" s="49" t="str">
        <f t="shared" si="11"/>
        <v/>
      </c>
      <c r="GB16" s="49" t="str">
        <f t="shared" si="11"/>
        <v/>
      </c>
      <c r="GC16" s="49" t="str">
        <f t="shared" si="11"/>
        <v/>
      </c>
      <c r="GD16" s="49" t="str">
        <f t="shared" si="11"/>
        <v/>
      </c>
      <c r="GE16" s="49" t="str">
        <f t="shared" si="11"/>
        <v/>
      </c>
      <c r="GF16" s="49" t="str">
        <f t="shared" si="11"/>
        <v/>
      </c>
      <c r="GG16" s="49" t="str">
        <f t="shared" si="12"/>
        <v/>
      </c>
      <c r="GH16" s="49" t="str">
        <f t="shared" si="12"/>
        <v/>
      </c>
      <c r="GI16" s="49" t="str">
        <f t="shared" si="12"/>
        <v/>
      </c>
      <c r="GJ16" s="49" t="str">
        <f t="shared" si="12"/>
        <v/>
      </c>
      <c r="GK16" s="49" t="str">
        <f t="shared" si="12"/>
        <v/>
      </c>
      <c r="GL16" s="49" t="str">
        <f t="shared" si="12"/>
        <v/>
      </c>
      <c r="GM16" s="49" t="str">
        <f t="shared" si="12"/>
        <v/>
      </c>
      <c r="GN16" s="49" t="str">
        <f t="shared" si="12"/>
        <v/>
      </c>
      <c r="GO16" s="49" t="str">
        <f t="shared" si="12"/>
        <v/>
      </c>
      <c r="GP16" s="49" t="str">
        <f t="shared" si="12"/>
        <v/>
      </c>
      <c r="GQ16" s="49" t="str">
        <f t="shared" si="12"/>
        <v/>
      </c>
      <c r="GR16" s="49" t="str">
        <f t="shared" si="12"/>
        <v/>
      </c>
      <c r="GS16" s="49" t="str">
        <f t="shared" si="12"/>
        <v/>
      </c>
      <c r="GT16" s="49" t="str">
        <f t="shared" si="12"/>
        <v/>
      </c>
      <c r="GU16" s="49" t="str">
        <f t="shared" si="12"/>
        <v/>
      </c>
      <c r="GV16" s="49" t="str">
        <f t="shared" si="12"/>
        <v/>
      </c>
      <c r="GW16" s="49" t="str">
        <f t="shared" si="13"/>
        <v/>
      </c>
      <c r="GX16" s="49" t="str">
        <f t="shared" si="13"/>
        <v/>
      </c>
      <c r="GY16" s="49" t="str">
        <f t="shared" si="13"/>
        <v/>
      </c>
      <c r="GZ16" s="49" t="str">
        <f t="shared" si="13"/>
        <v/>
      </c>
      <c r="HA16" s="49" t="str">
        <f t="shared" si="13"/>
        <v/>
      </c>
      <c r="HB16" s="49" t="str">
        <f t="shared" si="13"/>
        <v/>
      </c>
      <c r="HC16" s="49" t="str">
        <f t="shared" si="13"/>
        <v/>
      </c>
      <c r="HD16" s="49" t="str">
        <f t="shared" si="13"/>
        <v/>
      </c>
      <c r="HE16" s="49" t="str">
        <f t="shared" si="13"/>
        <v/>
      </c>
      <c r="HF16" s="49" t="str">
        <f t="shared" si="13"/>
        <v/>
      </c>
      <c r="HG16" s="49" t="str">
        <f t="shared" si="13"/>
        <v/>
      </c>
      <c r="HH16" s="49" t="str">
        <f t="shared" si="13"/>
        <v/>
      </c>
      <c r="HI16" s="49" t="str">
        <f t="shared" si="13"/>
        <v/>
      </c>
      <c r="HJ16" s="49" t="str">
        <f t="shared" si="13"/>
        <v/>
      </c>
      <c r="HK16" s="49" t="str">
        <f t="shared" si="13"/>
        <v/>
      </c>
      <c r="HL16" s="49" t="str">
        <f t="shared" si="13"/>
        <v/>
      </c>
      <c r="HM16" s="49" t="str">
        <f t="shared" si="14"/>
        <v/>
      </c>
      <c r="HN16" s="49" t="str">
        <f t="shared" si="14"/>
        <v/>
      </c>
      <c r="HO16" s="49" t="str">
        <f t="shared" si="14"/>
        <v/>
      </c>
      <c r="HP16" s="169" t="e">
        <f t="shared" si="15"/>
        <v>#N/A</v>
      </c>
      <c r="HQ16" s="169" t="e">
        <f t="shared" si="15"/>
        <v>#N/A</v>
      </c>
      <c r="HR16" s="169" t="e">
        <f t="shared" si="15"/>
        <v>#N/A</v>
      </c>
      <c r="HS16" s="169" t="e">
        <f t="shared" si="15"/>
        <v>#N/A</v>
      </c>
      <c r="HT16" s="169" t="e">
        <f t="shared" si="15"/>
        <v>#N/A</v>
      </c>
      <c r="HU16" s="169" t="e">
        <f t="shared" si="15"/>
        <v>#N/A</v>
      </c>
      <c r="HV16" s="169" t="e">
        <f t="shared" si="15"/>
        <v>#N/A</v>
      </c>
      <c r="HW16" s="169" t="e">
        <f t="shared" si="15"/>
        <v>#N/A</v>
      </c>
      <c r="HX16" s="169" t="e">
        <f t="shared" si="15"/>
        <v>#N/A</v>
      </c>
      <c r="HY16" s="169" t="e">
        <f t="shared" si="15"/>
        <v>#N/A</v>
      </c>
      <c r="HZ16" s="169" t="e">
        <f t="shared" si="15"/>
        <v>#N/A</v>
      </c>
      <c r="IA16" s="169" t="e">
        <f t="shared" si="15"/>
        <v>#N/A</v>
      </c>
      <c r="IB16" s="169" t="e">
        <f t="shared" si="15"/>
        <v>#N/A</v>
      </c>
      <c r="IC16" s="169" t="e">
        <f t="shared" si="15"/>
        <v>#N/A</v>
      </c>
      <c r="ID16" s="169" t="e">
        <f t="shared" si="15"/>
        <v>#N/A</v>
      </c>
      <c r="IE16" s="169" t="e">
        <f t="shared" si="15"/>
        <v>#N/A</v>
      </c>
      <c r="IF16" s="169" t="e">
        <f t="shared" si="16"/>
        <v>#N/A</v>
      </c>
      <c r="IG16" s="169" t="e">
        <f t="shared" si="16"/>
        <v>#N/A</v>
      </c>
      <c r="IH16" s="169" t="e">
        <f t="shared" si="16"/>
        <v>#N/A</v>
      </c>
      <c r="II16" s="169" t="e">
        <f t="shared" si="16"/>
        <v>#N/A</v>
      </c>
      <c r="IJ16" s="169" t="e">
        <f t="shared" si="16"/>
        <v>#N/A</v>
      </c>
      <c r="IK16" s="169" t="e">
        <f t="shared" si="16"/>
        <v>#N/A</v>
      </c>
      <c r="IL16" s="169" t="e">
        <f t="shared" si="16"/>
        <v>#N/A</v>
      </c>
      <c r="IM16" s="169" t="e">
        <f t="shared" si="16"/>
        <v>#N/A</v>
      </c>
      <c r="IN16" s="169" t="e">
        <f t="shared" si="16"/>
        <v>#N/A</v>
      </c>
      <c r="IO16" s="169" t="e">
        <f t="shared" si="16"/>
        <v>#N/A</v>
      </c>
      <c r="IP16" s="169" t="e">
        <f t="shared" si="16"/>
        <v>#N/A</v>
      </c>
      <c r="IQ16" s="169" t="e">
        <f t="shared" si="16"/>
        <v>#N/A</v>
      </c>
      <c r="IR16" s="169" t="e">
        <f t="shared" si="16"/>
        <v>#N/A</v>
      </c>
      <c r="IS16" s="169" t="e">
        <f t="shared" si="16"/>
        <v>#N/A</v>
      </c>
      <c r="IT16" s="169" t="e">
        <f t="shared" si="16"/>
        <v>#N/A</v>
      </c>
      <c r="IU16" s="169" t="e">
        <f t="shared" si="16"/>
        <v>#N/A</v>
      </c>
      <c r="IV16" s="169" t="e">
        <f t="shared" si="17"/>
        <v>#N/A</v>
      </c>
      <c r="IW16" s="169" t="e">
        <f t="shared" si="17"/>
        <v>#N/A</v>
      </c>
      <c r="IX16" s="169" t="e">
        <f t="shared" si="17"/>
        <v>#N/A</v>
      </c>
      <c r="IY16" s="169" t="e">
        <f t="shared" si="17"/>
        <v>#N/A</v>
      </c>
      <c r="IZ16" s="169" t="e">
        <f t="shared" si="17"/>
        <v>#N/A</v>
      </c>
      <c r="JA16" s="169" t="e">
        <f t="shared" si="17"/>
        <v>#N/A</v>
      </c>
      <c r="JB16" s="169" t="e">
        <f t="shared" si="17"/>
        <v>#N/A</v>
      </c>
      <c r="JC16" s="169" t="e">
        <f t="shared" si="17"/>
        <v>#N/A</v>
      </c>
      <c r="JD16" s="169" t="e">
        <f t="shared" si="17"/>
        <v>#N/A</v>
      </c>
      <c r="JE16" s="169" t="e">
        <f t="shared" si="17"/>
        <v>#N/A</v>
      </c>
      <c r="JF16" s="169" t="e">
        <f t="shared" si="17"/>
        <v>#N/A</v>
      </c>
      <c r="JG16" s="169" t="e">
        <f t="shared" si="17"/>
        <v>#N/A</v>
      </c>
      <c r="JH16" s="169" t="e">
        <f t="shared" si="17"/>
        <v>#N/A</v>
      </c>
      <c r="JI16" s="169" t="e">
        <f t="shared" si="17"/>
        <v>#N/A</v>
      </c>
      <c r="JJ16" s="169" t="e">
        <f t="shared" si="17"/>
        <v>#N/A</v>
      </c>
      <c r="JK16" s="169" t="e">
        <f t="shared" si="17"/>
        <v>#N/A</v>
      </c>
      <c r="JL16" s="169" t="e">
        <f t="shared" si="18"/>
        <v>#N/A</v>
      </c>
      <c r="JM16" s="169" t="e">
        <f t="shared" si="18"/>
        <v>#N/A</v>
      </c>
      <c r="JN16" s="169" t="e">
        <f t="shared" si="18"/>
        <v>#N/A</v>
      </c>
      <c r="JO16" s="169" t="e">
        <f t="shared" si="18"/>
        <v>#N/A</v>
      </c>
      <c r="JP16" s="169" t="e">
        <f t="shared" si="18"/>
        <v>#N/A</v>
      </c>
      <c r="JQ16" s="169" t="e">
        <f t="shared" si="18"/>
        <v>#N/A</v>
      </c>
      <c r="JR16" s="169" t="e">
        <f t="shared" si="18"/>
        <v>#N/A</v>
      </c>
      <c r="JS16" s="169" t="e">
        <f t="shared" si="18"/>
        <v>#N/A</v>
      </c>
      <c r="JT16" s="169" t="e">
        <f t="shared" si="18"/>
        <v>#N/A</v>
      </c>
      <c r="JU16" s="169" t="e">
        <f t="shared" si="18"/>
        <v>#N/A</v>
      </c>
      <c r="JV16" s="169" t="e">
        <f t="shared" si="18"/>
        <v>#N/A</v>
      </c>
      <c r="JW16" s="169" t="e">
        <f t="shared" si="18"/>
        <v>#N/A</v>
      </c>
      <c r="JX16" s="169" t="e">
        <f t="shared" si="18"/>
        <v>#N/A</v>
      </c>
      <c r="JY16" s="169" t="e">
        <f t="shared" si="18"/>
        <v>#N/A</v>
      </c>
      <c r="JZ16" s="169" t="e">
        <f t="shared" si="18"/>
        <v>#N/A</v>
      </c>
      <c r="KA16" s="169" t="e">
        <f t="shared" si="18"/>
        <v>#N/A</v>
      </c>
      <c r="KB16" s="169" t="e">
        <f t="shared" si="19"/>
        <v>#N/A</v>
      </c>
      <c r="KC16" s="169" t="e">
        <f t="shared" si="19"/>
        <v>#N/A</v>
      </c>
      <c r="KD16" s="169" t="e">
        <f t="shared" si="19"/>
        <v>#N/A</v>
      </c>
      <c r="KE16" s="169" t="e">
        <f t="shared" si="19"/>
        <v>#N/A</v>
      </c>
      <c r="KF16" s="169" t="e">
        <f t="shared" si="19"/>
        <v>#N/A</v>
      </c>
      <c r="KG16" s="169" t="e">
        <f t="shared" si="19"/>
        <v>#N/A</v>
      </c>
      <c r="KH16" s="169" t="e">
        <f t="shared" si="19"/>
        <v>#N/A</v>
      </c>
      <c r="KI16" s="169" t="e">
        <f t="shared" si="19"/>
        <v>#N/A</v>
      </c>
      <c r="KJ16" s="169" t="e">
        <f t="shared" si="19"/>
        <v>#N/A</v>
      </c>
      <c r="KK16" s="169" t="e">
        <f t="shared" si="19"/>
        <v>#N/A</v>
      </c>
      <c r="KL16" s="169" t="e">
        <f t="shared" si="19"/>
        <v>#N/A</v>
      </c>
      <c r="KM16" s="169" t="e">
        <f t="shared" si="19"/>
        <v>#N/A</v>
      </c>
      <c r="KN16" s="169" t="e">
        <f t="shared" si="19"/>
        <v>#N/A</v>
      </c>
      <c r="KO16" s="169" t="e">
        <f t="shared" si="19"/>
        <v>#N/A</v>
      </c>
      <c r="KP16" s="169" t="e">
        <f t="shared" si="19"/>
        <v>#N/A</v>
      </c>
      <c r="KQ16" s="169" t="e">
        <f t="shared" si="19"/>
        <v>#N/A</v>
      </c>
      <c r="KR16" s="169" t="e">
        <f t="shared" si="20"/>
        <v>#N/A</v>
      </c>
      <c r="KS16" s="169" t="e">
        <f t="shared" si="20"/>
        <v>#N/A</v>
      </c>
      <c r="KT16" s="169" t="e">
        <f t="shared" si="20"/>
        <v>#N/A</v>
      </c>
      <c r="KU16" s="169" t="e">
        <f t="shared" si="20"/>
        <v>#N/A</v>
      </c>
      <c r="KV16" s="169" t="e">
        <f t="shared" si="20"/>
        <v>#N/A</v>
      </c>
      <c r="KW16" s="169" t="e">
        <f t="shared" si="20"/>
        <v>#N/A</v>
      </c>
      <c r="KX16" s="169" t="e">
        <f t="shared" si="20"/>
        <v>#N/A</v>
      </c>
      <c r="KY16" s="169" t="e">
        <f t="shared" si="20"/>
        <v>#N/A</v>
      </c>
      <c r="KZ16" s="169" t="e">
        <f t="shared" si="20"/>
        <v>#N/A</v>
      </c>
      <c r="LA16" s="169" t="e">
        <f t="shared" si="20"/>
        <v>#N/A</v>
      </c>
      <c r="LB16" s="169" t="e">
        <f t="shared" si="20"/>
        <v>#N/A</v>
      </c>
      <c r="LC16" s="169" t="e">
        <f t="shared" si="20"/>
        <v>#N/A</v>
      </c>
      <c r="LD16" s="169" t="e">
        <f t="shared" si="20"/>
        <v>#N/A</v>
      </c>
      <c r="LE16" s="169" t="e">
        <f t="shared" si="20"/>
        <v>#N/A</v>
      </c>
      <c r="LF16" s="169" t="e">
        <f t="shared" si="20"/>
        <v>#N/A</v>
      </c>
      <c r="LG16" s="169" t="e">
        <f t="shared" si="20"/>
        <v>#N/A</v>
      </c>
      <c r="LH16" s="169" t="e">
        <f t="shared" si="21"/>
        <v>#N/A</v>
      </c>
      <c r="LI16" s="169" t="e">
        <f t="shared" si="21"/>
        <v>#N/A</v>
      </c>
      <c r="LJ16" s="169" t="e">
        <f t="shared" si="21"/>
        <v>#N/A</v>
      </c>
      <c r="LK16" s="169" t="e">
        <f t="shared" si="21"/>
        <v>#N/A</v>
      </c>
      <c r="LL16" s="169" t="e">
        <f t="shared" si="21"/>
        <v>#N/A</v>
      </c>
      <c r="LM16" s="169" t="e">
        <f t="shared" si="21"/>
        <v>#N/A</v>
      </c>
      <c r="LN16" s="169" t="e">
        <f t="shared" si="21"/>
        <v>#N/A</v>
      </c>
      <c r="LO16" s="169" t="e">
        <f t="shared" si="21"/>
        <v>#N/A</v>
      </c>
      <c r="LP16" s="169" t="e">
        <f t="shared" si="21"/>
        <v>#N/A</v>
      </c>
      <c r="LQ16" s="169" t="e">
        <f t="shared" si="21"/>
        <v>#N/A</v>
      </c>
      <c r="LR16" s="169" t="e">
        <f t="shared" si="21"/>
        <v>#N/A</v>
      </c>
      <c r="LS16" s="169" t="e">
        <f t="shared" si="21"/>
        <v>#N/A</v>
      </c>
      <c r="LT16" s="169" t="e">
        <f t="shared" si="21"/>
        <v>#N/A</v>
      </c>
      <c r="LU16" s="169" t="e">
        <f t="shared" si="21"/>
        <v>#N/A</v>
      </c>
      <c r="LV16" s="169" t="e">
        <f t="shared" si="21"/>
        <v>#N/A</v>
      </c>
      <c r="LW16" s="169" t="e">
        <f t="shared" si="21"/>
        <v>#N/A</v>
      </c>
      <c r="LX16" s="169" t="e">
        <f t="shared" si="22"/>
        <v>#N/A</v>
      </c>
      <c r="LY16" s="169" t="e">
        <f t="shared" si="22"/>
        <v>#N/A</v>
      </c>
      <c r="LZ16" s="169" t="e">
        <f t="shared" si="22"/>
        <v>#N/A</v>
      </c>
      <c r="MA16" s="169" t="e">
        <f t="shared" si="22"/>
        <v>#N/A</v>
      </c>
      <c r="MB16" s="169" t="e">
        <f t="shared" si="22"/>
        <v>#N/A</v>
      </c>
      <c r="MC16" s="169" t="e">
        <f t="shared" si="22"/>
        <v>#N/A</v>
      </c>
      <c r="MD16" s="169" t="e">
        <f t="shared" si="22"/>
        <v>#N/A</v>
      </c>
      <c r="ME16" s="169" t="e">
        <f t="shared" si="22"/>
        <v>#N/A</v>
      </c>
      <c r="MF16" s="169" t="e">
        <f t="shared" si="22"/>
        <v>#N/A</v>
      </c>
      <c r="MG16" s="169" t="e">
        <f t="shared" si="22"/>
        <v>#N/A</v>
      </c>
      <c r="MH16" s="169" t="e">
        <f t="shared" si="22"/>
        <v>#N/A</v>
      </c>
      <c r="MI16" s="169" t="e">
        <f t="shared" si="22"/>
        <v>#N/A</v>
      </c>
      <c r="MJ16" s="169" t="e">
        <f t="shared" si="22"/>
        <v>#N/A</v>
      </c>
      <c r="MK16" s="169" t="e">
        <f t="shared" si="22"/>
        <v>#N/A</v>
      </c>
      <c r="ML16" s="169" t="e">
        <f t="shared" si="22"/>
        <v>#N/A</v>
      </c>
      <c r="MM16" s="169" t="e">
        <f t="shared" si="22"/>
        <v>#N/A</v>
      </c>
      <c r="MN16" s="169" t="e">
        <f t="shared" si="23"/>
        <v>#N/A</v>
      </c>
      <c r="MO16" s="169" t="e">
        <f t="shared" si="23"/>
        <v>#N/A</v>
      </c>
      <c r="MP16" s="169" t="e">
        <f t="shared" si="23"/>
        <v>#N/A</v>
      </c>
      <c r="MQ16" s="169" t="e">
        <f t="shared" si="23"/>
        <v>#N/A</v>
      </c>
      <c r="MR16" s="169" t="e">
        <f t="shared" si="23"/>
        <v>#N/A</v>
      </c>
      <c r="MS16" s="169" t="e">
        <f t="shared" si="23"/>
        <v>#N/A</v>
      </c>
      <c r="MT16" s="169" t="e">
        <f t="shared" si="23"/>
        <v>#N/A</v>
      </c>
      <c r="MU16" s="169" t="e">
        <f t="shared" si="23"/>
        <v>#N/A</v>
      </c>
      <c r="MV16" s="169" t="e">
        <f t="shared" si="23"/>
        <v>#N/A</v>
      </c>
      <c r="MW16" s="169" t="e">
        <f t="shared" si="23"/>
        <v>#N/A</v>
      </c>
      <c r="MX16" s="169" t="e">
        <f t="shared" si="23"/>
        <v>#N/A</v>
      </c>
      <c r="MY16" s="169" t="e">
        <f t="shared" si="23"/>
        <v>#N/A</v>
      </c>
      <c r="MZ16" s="169" t="e">
        <f t="shared" si="23"/>
        <v>#N/A</v>
      </c>
      <c r="NA16" s="169" t="e">
        <f t="shared" si="23"/>
        <v>#N/A</v>
      </c>
      <c r="NB16" s="169" t="e">
        <f t="shared" si="23"/>
        <v>#N/A</v>
      </c>
      <c r="NC16" s="169" t="e">
        <f t="shared" si="23"/>
        <v>#N/A</v>
      </c>
      <c r="ND16" s="169" t="e">
        <f t="shared" si="24"/>
        <v>#N/A</v>
      </c>
      <c r="NE16" s="169" t="e">
        <f t="shared" si="24"/>
        <v>#N/A</v>
      </c>
      <c r="NF16" s="169" t="e">
        <f t="shared" si="24"/>
        <v>#N/A</v>
      </c>
      <c r="NG16" s="169" t="e">
        <f t="shared" si="24"/>
        <v>#N/A</v>
      </c>
      <c r="NH16" s="169" t="e">
        <f t="shared" si="24"/>
        <v>#N/A</v>
      </c>
      <c r="NI16" s="169" t="e">
        <f t="shared" si="24"/>
        <v>#N/A</v>
      </c>
      <c r="NJ16" s="169" t="e">
        <f t="shared" si="24"/>
        <v>#N/A</v>
      </c>
      <c r="NK16" s="169" t="e">
        <f t="shared" si="24"/>
        <v>#N/A</v>
      </c>
      <c r="NL16" s="169" t="e">
        <f t="shared" si="24"/>
        <v>#N/A</v>
      </c>
      <c r="NM16" s="169" t="e">
        <f t="shared" si="24"/>
        <v>#N/A</v>
      </c>
      <c r="NN16" s="169" t="e">
        <f t="shared" si="24"/>
        <v>#N/A</v>
      </c>
      <c r="NO16" s="169" t="e">
        <f t="shared" si="24"/>
        <v>#N/A</v>
      </c>
      <c r="NP16" s="169" t="e">
        <f t="shared" si="24"/>
        <v>#N/A</v>
      </c>
      <c r="NQ16" s="169" t="e">
        <f t="shared" si="24"/>
        <v>#N/A</v>
      </c>
      <c r="NR16" s="169" t="e">
        <f t="shared" si="24"/>
        <v>#N/A</v>
      </c>
      <c r="NS16" s="169" t="e">
        <f t="shared" si="24"/>
        <v>#N/A</v>
      </c>
      <c r="NT16" s="169" t="e">
        <f t="shared" si="25"/>
        <v>#N/A</v>
      </c>
      <c r="NU16" s="169" t="e">
        <f t="shared" si="25"/>
        <v>#N/A</v>
      </c>
      <c r="NV16" s="169" t="e">
        <f t="shared" si="25"/>
        <v>#N/A</v>
      </c>
      <c r="NW16" s="169" t="e">
        <f t="shared" si="25"/>
        <v>#N/A</v>
      </c>
      <c r="NX16" s="169" t="e">
        <f t="shared" si="25"/>
        <v>#N/A</v>
      </c>
      <c r="NY16" s="169" t="e">
        <f t="shared" si="25"/>
        <v>#N/A</v>
      </c>
      <c r="NZ16" s="169" t="e">
        <f t="shared" si="25"/>
        <v>#N/A</v>
      </c>
      <c r="OA16" s="169" t="e">
        <f t="shared" si="25"/>
        <v>#N/A</v>
      </c>
      <c r="OB16" s="169" t="e">
        <f t="shared" si="25"/>
        <v>#N/A</v>
      </c>
      <c r="OC16" s="169" t="e">
        <f t="shared" si="25"/>
        <v>#N/A</v>
      </c>
      <c r="OD16" s="169" t="e">
        <f t="shared" si="25"/>
        <v>#N/A</v>
      </c>
      <c r="OE16" s="169" t="e">
        <f t="shared" si="25"/>
        <v>#N/A</v>
      </c>
      <c r="OF16" s="169" t="e">
        <f t="shared" si="25"/>
        <v>#N/A</v>
      </c>
      <c r="OG16" s="169" t="e">
        <f t="shared" si="25"/>
        <v>#N/A</v>
      </c>
      <c r="OH16" s="169" t="e">
        <f t="shared" si="25"/>
        <v>#N/A</v>
      </c>
      <c r="OI16" s="169" t="e">
        <f t="shared" si="25"/>
        <v>#N/A</v>
      </c>
      <c r="OJ16" s="169" t="e">
        <f t="shared" si="26"/>
        <v>#N/A</v>
      </c>
      <c r="OK16" s="169" t="e">
        <f t="shared" si="26"/>
        <v>#N/A</v>
      </c>
      <c r="OL16" s="169" t="e">
        <f t="shared" si="26"/>
        <v>#N/A</v>
      </c>
      <c r="OM16" s="169" t="e">
        <f t="shared" si="26"/>
        <v>#N/A</v>
      </c>
      <c r="ON16" s="169" t="e">
        <f t="shared" si="26"/>
        <v>#N/A</v>
      </c>
      <c r="OO16" s="169" t="e">
        <f t="shared" si="26"/>
        <v>#N/A</v>
      </c>
      <c r="OP16" s="169" t="e">
        <f t="shared" si="26"/>
        <v>#N/A</v>
      </c>
      <c r="OQ16" s="169" t="e">
        <f t="shared" si="26"/>
        <v>#N/A</v>
      </c>
      <c r="OR16" s="169" t="e">
        <f t="shared" si="26"/>
        <v>#N/A</v>
      </c>
      <c r="OS16" s="169" t="e">
        <f t="shared" si="26"/>
        <v>#N/A</v>
      </c>
      <c r="OT16" s="169" t="e">
        <f t="shared" si="26"/>
        <v>#N/A</v>
      </c>
      <c r="OU16" s="169" t="e">
        <f t="shared" si="26"/>
        <v>#N/A</v>
      </c>
      <c r="OV16" s="169" t="e">
        <f t="shared" si="26"/>
        <v>#N/A</v>
      </c>
      <c r="OW16" s="169" t="e">
        <f t="shared" si="26"/>
        <v>#N/A</v>
      </c>
      <c r="OX16" s="169" t="e">
        <f t="shared" si="26"/>
        <v>#N/A</v>
      </c>
      <c r="OY16" s="169" t="e">
        <f t="shared" si="26"/>
        <v>#N/A</v>
      </c>
      <c r="OZ16" s="169" t="e">
        <f t="shared" si="27"/>
        <v>#N/A</v>
      </c>
      <c r="PA16" s="169" t="e">
        <f t="shared" si="27"/>
        <v>#N/A</v>
      </c>
      <c r="PB16" s="169" t="e">
        <f t="shared" si="27"/>
        <v>#N/A</v>
      </c>
      <c r="PC16" s="169" t="e">
        <f t="shared" si="27"/>
        <v>#N/A</v>
      </c>
      <c r="PD16" s="169" t="e">
        <f t="shared" si="27"/>
        <v>#N/A</v>
      </c>
      <c r="PE16" s="169" t="e">
        <f t="shared" si="27"/>
        <v>#N/A</v>
      </c>
      <c r="PF16" s="169" t="e">
        <f t="shared" si="27"/>
        <v>#N/A</v>
      </c>
      <c r="PG16" s="169" t="e">
        <f t="shared" si="27"/>
        <v>#N/A</v>
      </c>
      <c r="PH16" s="169" t="e">
        <f t="shared" si="27"/>
        <v>#N/A</v>
      </c>
    </row>
    <row r="17" spans="1:424" hidden="1" x14ac:dyDescent="0.75">
      <c r="A17" s="4">
        <v>14</v>
      </c>
      <c r="B17" s="95"/>
      <c r="C17" s="95"/>
      <c r="D17" s="95"/>
      <c r="E17" s="124" t="str">
        <f t="shared" si="28"/>
        <v/>
      </c>
      <c r="F17" s="124" t="str">
        <f t="shared" si="29"/>
        <v/>
      </c>
      <c r="G17" s="73" t="str">
        <f t="shared" si="30"/>
        <v/>
      </c>
      <c r="H17" s="23"/>
      <c r="I17" s="57"/>
      <c r="J17" s="280"/>
      <c r="K17" s="74" t="str">
        <f>IF(AND(B17&gt;0,C17&gt;0,D17&gt;0),IF(ISBLANK(J17),IF(ISBLANK(H17),"",(D17-B17)*VLOOKUP(H17,VLookups!$A$4:$B$13,2,FALSE)),J17),"")</f>
        <v/>
      </c>
      <c r="L17" s="75" t="str">
        <f t="shared" si="0"/>
        <v/>
      </c>
      <c r="M17" s="95"/>
      <c r="N17" s="270" t="str">
        <f>IF(AND(M17&gt;0,C17&gt;0,NOT(K17="")),ABS(VLOOKUP($M$1,VLookups!$A$43:$B$44,2,FALSE)-_xlfn.NORM.DIST(M17,G17,K17,TRUE)),"")</f>
        <v/>
      </c>
      <c r="O17" s="94" t="str">
        <f>IF(AND($B17&gt;0,$C17&gt;0,$D17&gt;0,NOT(ISBLANK($H17))),_xlfn.NORM.INV(ABS(VLOOKUP($M$1,VLookups!$A$43:$B$44,2,FALSE)-O$3),$G17,$K17),"")</f>
        <v/>
      </c>
      <c r="P17" s="93" t="str">
        <f>IF(AND($B17&gt;0,$C17&gt;0,$D17&gt;0,NOT(ISBLANK($H17))),_xlfn.NORM.INV(ABS(VLOOKUP($M$1,VLookups!$A$43:$B$44,2,FALSE)-P$3),$G17,$K17),"")</f>
        <v/>
      </c>
      <c r="Q17" s="94" t="str">
        <f>IF(AND($B17&gt;0,$C17&gt;0,$D17&gt;0,NOT(ISBLANK($H17))),_xlfn.NORM.INV(ABS(VLOOKUP($M$1,VLookups!$A$43:$B$44,2,FALSE)-Q$3),$G17,$K17),"")</f>
        <v/>
      </c>
      <c r="R17" s="93" t="str">
        <f>IF(AND($B17&gt;0,$C17&gt;0,$D17&gt;0,NOT(ISBLANK($H17))),_xlfn.NORM.INV(ABS(VLOOKUP($M$1,VLookups!$A$43:$B$44,2,FALSE)-R$3),$G17,$K17),"")</f>
        <v/>
      </c>
      <c r="S17" s="94" t="str">
        <f>IF(AND($B17&gt;0,$C17&gt;0,$D17&gt;0,NOT(ISBLANK($H17))),_xlfn.NORM.INV(ABS(VLOOKUP($M$1,VLookups!$A$43:$B$44,2,FALSE)-S$3),$G17,$K17),"")</f>
        <v/>
      </c>
      <c r="T17" s="93" t="str">
        <f>IF(AND($B17&gt;0,$C17&gt;0,$D17&gt;0,NOT(ISBLANK($H17))),_xlfn.NORM.INV(ABS(VLOOKUP($M$1,VLookups!$A$43:$B$44,2,FALSE)-T$3),$G17,$K17),"")</f>
        <v/>
      </c>
      <c r="U17" s="5"/>
      <c r="V17" s="168" t="str">
        <f t="shared" si="31"/>
        <v/>
      </c>
      <c r="W17" s="49" t="str">
        <f t="shared" si="32"/>
        <v/>
      </c>
      <c r="X17" s="49" t="str">
        <f t="shared" si="32"/>
        <v/>
      </c>
      <c r="Y17" s="49" t="str">
        <f t="shared" si="32"/>
        <v/>
      </c>
      <c r="Z17" s="49" t="str">
        <f t="shared" si="32"/>
        <v/>
      </c>
      <c r="AA17" s="49" t="str">
        <f t="shared" si="32"/>
        <v/>
      </c>
      <c r="AB17" s="49" t="str">
        <f t="shared" si="32"/>
        <v/>
      </c>
      <c r="AC17" s="49" t="str">
        <f t="shared" si="32"/>
        <v/>
      </c>
      <c r="AD17" s="49" t="str">
        <f t="shared" si="32"/>
        <v/>
      </c>
      <c r="AE17" s="49" t="str">
        <f t="shared" si="32"/>
        <v/>
      </c>
      <c r="AF17" s="49" t="str">
        <f t="shared" si="32"/>
        <v/>
      </c>
      <c r="AG17" s="49" t="str">
        <f t="shared" si="32"/>
        <v/>
      </c>
      <c r="AH17" s="49" t="str">
        <f t="shared" si="32"/>
        <v/>
      </c>
      <c r="AI17" s="49" t="str">
        <f t="shared" si="32"/>
        <v/>
      </c>
      <c r="AJ17" s="49" t="str">
        <f t="shared" si="32"/>
        <v/>
      </c>
      <c r="AK17" s="49" t="str">
        <f t="shared" si="32"/>
        <v/>
      </c>
      <c r="AL17" s="49" t="str">
        <f t="shared" si="32"/>
        <v/>
      </c>
      <c r="AM17" s="49" t="str">
        <f t="shared" si="1"/>
        <v/>
      </c>
      <c r="AN17" s="49" t="str">
        <f t="shared" si="2"/>
        <v/>
      </c>
      <c r="AO17" s="49" t="str">
        <f t="shared" si="2"/>
        <v/>
      </c>
      <c r="AP17" s="49" t="str">
        <f t="shared" si="2"/>
        <v/>
      </c>
      <c r="AQ17" s="49" t="str">
        <f t="shared" si="2"/>
        <v/>
      </c>
      <c r="AR17" s="49" t="str">
        <f t="shared" si="2"/>
        <v/>
      </c>
      <c r="AS17" s="49" t="str">
        <f t="shared" si="2"/>
        <v/>
      </c>
      <c r="AT17" s="49" t="str">
        <f t="shared" si="2"/>
        <v/>
      </c>
      <c r="AU17" s="49" t="str">
        <f t="shared" si="2"/>
        <v/>
      </c>
      <c r="AV17" s="49" t="str">
        <f t="shared" si="2"/>
        <v/>
      </c>
      <c r="AW17" s="49" t="str">
        <f t="shared" si="2"/>
        <v/>
      </c>
      <c r="AX17" s="49" t="str">
        <f t="shared" si="2"/>
        <v/>
      </c>
      <c r="AY17" s="49" t="str">
        <f t="shared" si="2"/>
        <v/>
      </c>
      <c r="AZ17" s="49" t="str">
        <f t="shared" si="2"/>
        <v/>
      </c>
      <c r="BA17" s="49" t="str">
        <f t="shared" si="2"/>
        <v/>
      </c>
      <c r="BB17" s="49" t="str">
        <f t="shared" si="2"/>
        <v/>
      </c>
      <c r="BC17" s="49" t="str">
        <f t="shared" si="2"/>
        <v/>
      </c>
      <c r="BD17" s="49" t="str">
        <f t="shared" si="3"/>
        <v/>
      </c>
      <c r="BE17" s="49" t="str">
        <f t="shared" si="3"/>
        <v/>
      </c>
      <c r="BF17" s="49" t="str">
        <f t="shared" si="3"/>
        <v/>
      </c>
      <c r="BG17" s="49" t="str">
        <f t="shared" si="3"/>
        <v/>
      </c>
      <c r="BH17" s="49" t="str">
        <f t="shared" si="3"/>
        <v/>
      </c>
      <c r="BI17" s="49" t="str">
        <f t="shared" si="3"/>
        <v/>
      </c>
      <c r="BJ17" s="49" t="str">
        <f t="shared" si="3"/>
        <v/>
      </c>
      <c r="BK17" s="49" t="str">
        <f t="shared" si="3"/>
        <v/>
      </c>
      <c r="BL17" s="49" t="str">
        <f t="shared" si="3"/>
        <v/>
      </c>
      <c r="BM17" s="49" t="str">
        <f t="shared" si="3"/>
        <v/>
      </c>
      <c r="BN17" s="49" t="str">
        <f t="shared" si="3"/>
        <v/>
      </c>
      <c r="BO17" s="49" t="str">
        <f t="shared" si="3"/>
        <v/>
      </c>
      <c r="BP17" s="49" t="str">
        <f t="shared" si="3"/>
        <v/>
      </c>
      <c r="BQ17" s="49" t="str">
        <f t="shared" si="3"/>
        <v/>
      </c>
      <c r="BR17" s="49" t="str">
        <f t="shared" si="3"/>
        <v/>
      </c>
      <c r="BS17" s="49" t="str">
        <f t="shared" si="3"/>
        <v/>
      </c>
      <c r="BT17" s="49" t="str">
        <f t="shared" si="4"/>
        <v/>
      </c>
      <c r="BU17" s="49" t="str">
        <f t="shared" si="4"/>
        <v/>
      </c>
      <c r="BV17" s="49" t="str">
        <f t="shared" si="4"/>
        <v/>
      </c>
      <c r="BW17" s="49" t="str">
        <f t="shared" si="4"/>
        <v/>
      </c>
      <c r="BX17" s="49" t="str">
        <f t="shared" si="4"/>
        <v/>
      </c>
      <c r="BY17" s="49" t="str">
        <f t="shared" si="4"/>
        <v/>
      </c>
      <c r="BZ17" s="49" t="str">
        <f t="shared" si="4"/>
        <v/>
      </c>
      <c r="CA17" s="49" t="str">
        <f t="shared" si="4"/>
        <v/>
      </c>
      <c r="CB17" s="49" t="str">
        <f t="shared" si="4"/>
        <v/>
      </c>
      <c r="CC17" s="49" t="str">
        <f t="shared" si="4"/>
        <v/>
      </c>
      <c r="CD17" s="49" t="str">
        <f t="shared" si="4"/>
        <v/>
      </c>
      <c r="CE17" s="49" t="str">
        <f t="shared" si="4"/>
        <v/>
      </c>
      <c r="CF17" s="49" t="str">
        <f t="shared" si="4"/>
        <v/>
      </c>
      <c r="CG17" s="49" t="str">
        <f t="shared" si="4"/>
        <v/>
      </c>
      <c r="CH17" s="49" t="str">
        <f t="shared" si="4"/>
        <v/>
      </c>
      <c r="CI17" s="49" t="str">
        <f t="shared" si="4"/>
        <v/>
      </c>
      <c r="CJ17" s="49" t="str">
        <f t="shared" si="5"/>
        <v/>
      </c>
      <c r="CK17" s="49" t="str">
        <f t="shared" si="5"/>
        <v/>
      </c>
      <c r="CL17" s="49" t="str">
        <f t="shared" si="5"/>
        <v/>
      </c>
      <c r="CM17" s="49" t="str">
        <f t="shared" si="5"/>
        <v/>
      </c>
      <c r="CN17" s="49" t="str">
        <f t="shared" si="5"/>
        <v/>
      </c>
      <c r="CO17" s="49" t="str">
        <f t="shared" si="5"/>
        <v/>
      </c>
      <c r="CP17" s="49" t="str">
        <f t="shared" si="5"/>
        <v/>
      </c>
      <c r="CQ17" s="49" t="str">
        <f t="shared" si="5"/>
        <v/>
      </c>
      <c r="CR17" s="49" t="str">
        <f t="shared" si="5"/>
        <v/>
      </c>
      <c r="CS17" s="49" t="str">
        <f t="shared" si="5"/>
        <v/>
      </c>
      <c r="CT17" s="49" t="str">
        <f t="shared" si="5"/>
        <v/>
      </c>
      <c r="CU17" s="49" t="str">
        <f t="shared" si="5"/>
        <v/>
      </c>
      <c r="CV17" s="49" t="str">
        <f t="shared" si="5"/>
        <v/>
      </c>
      <c r="CW17" s="49" t="str">
        <f t="shared" si="5"/>
        <v/>
      </c>
      <c r="CX17" s="49" t="str">
        <f t="shared" si="5"/>
        <v/>
      </c>
      <c r="CY17" s="49" t="str">
        <f t="shared" si="5"/>
        <v/>
      </c>
      <c r="CZ17" s="49" t="str">
        <f t="shared" si="6"/>
        <v/>
      </c>
      <c r="DA17" s="49" t="str">
        <f t="shared" si="6"/>
        <v/>
      </c>
      <c r="DB17" s="49" t="str">
        <f t="shared" si="6"/>
        <v/>
      </c>
      <c r="DC17" s="49" t="str">
        <f t="shared" si="6"/>
        <v/>
      </c>
      <c r="DD17" s="49" t="str">
        <f t="shared" si="6"/>
        <v/>
      </c>
      <c r="DE17" s="49" t="str">
        <f t="shared" si="6"/>
        <v/>
      </c>
      <c r="DF17" s="49" t="str">
        <f t="shared" si="6"/>
        <v/>
      </c>
      <c r="DG17" s="49" t="str">
        <f t="shared" si="6"/>
        <v/>
      </c>
      <c r="DH17" s="49" t="str">
        <f t="shared" si="6"/>
        <v/>
      </c>
      <c r="DI17" s="49" t="str">
        <f t="shared" si="6"/>
        <v/>
      </c>
      <c r="DJ17" s="49" t="str">
        <f t="shared" si="6"/>
        <v/>
      </c>
      <c r="DK17" s="49" t="str">
        <f t="shared" si="6"/>
        <v/>
      </c>
      <c r="DL17" s="49" t="str">
        <f t="shared" si="6"/>
        <v/>
      </c>
      <c r="DM17" s="49" t="str">
        <f t="shared" si="6"/>
        <v/>
      </c>
      <c r="DN17" s="49" t="str">
        <f t="shared" si="6"/>
        <v/>
      </c>
      <c r="DO17" s="49" t="str">
        <f t="shared" si="6"/>
        <v/>
      </c>
      <c r="DP17" s="49" t="str">
        <f t="shared" si="7"/>
        <v/>
      </c>
      <c r="DQ17" s="49" t="str">
        <f t="shared" si="7"/>
        <v/>
      </c>
      <c r="DR17" s="49" t="str">
        <f t="shared" si="7"/>
        <v/>
      </c>
      <c r="DS17" s="183" t="str">
        <f t="shared" si="33"/>
        <v/>
      </c>
      <c r="DT17" s="49" t="str">
        <f t="shared" si="34"/>
        <v/>
      </c>
      <c r="DU17" s="49" t="str">
        <f t="shared" si="34"/>
        <v/>
      </c>
      <c r="DV17" s="49" t="str">
        <f t="shared" si="34"/>
        <v/>
      </c>
      <c r="DW17" s="49" t="str">
        <f t="shared" si="34"/>
        <v/>
      </c>
      <c r="DX17" s="49" t="str">
        <f t="shared" si="34"/>
        <v/>
      </c>
      <c r="DY17" s="49" t="str">
        <f t="shared" si="34"/>
        <v/>
      </c>
      <c r="DZ17" s="49" t="str">
        <f t="shared" si="34"/>
        <v/>
      </c>
      <c r="EA17" s="49" t="str">
        <f t="shared" si="34"/>
        <v/>
      </c>
      <c r="EB17" s="49" t="str">
        <f t="shared" si="34"/>
        <v/>
      </c>
      <c r="EC17" s="49" t="str">
        <f t="shared" si="34"/>
        <v/>
      </c>
      <c r="ED17" s="49" t="str">
        <f t="shared" si="34"/>
        <v/>
      </c>
      <c r="EE17" s="49" t="str">
        <f t="shared" si="34"/>
        <v/>
      </c>
      <c r="EF17" s="49" t="str">
        <f t="shared" si="34"/>
        <v/>
      </c>
      <c r="EG17" s="49" t="str">
        <f t="shared" si="34"/>
        <v/>
      </c>
      <c r="EH17" s="49" t="str">
        <f t="shared" si="34"/>
        <v/>
      </c>
      <c r="EI17" s="49" t="str">
        <f t="shared" si="34"/>
        <v/>
      </c>
      <c r="EJ17" s="49" t="str">
        <f t="shared" si="8"/>
        <v/>
      </c>
      <c r="EK17" s="49" t="str">
        <f t="shared" si="9"/>
        <v/>
      </c>
      <c r="EL17" s="49" t="str">
        <f t="shared" si="9"/>
        <v/>
      </c>
      <c r="EM17" s="49" t="str">
        <f t="shared" si="9"/>
        <v/>
      </c>
      <c r="EN17" s="49" t="str">
        <f t="shared" si="9"/>
        <v/>
      </c>
      <c r="EO17" s="49" t="str">
        <f t="shared" si="9"/>
        <v/>
      </c>
      <c r="EP17" s="49" t="str">
        <f t="shared" si="9"/>
        <v/>
      </c>
      <c r="EQ17" s="49" t="str">
        <f t="shared" si="9"/>
        <v/>
      </c>
      <c r="ER17" s="49" t="str">
        <f t="shared" si="9"/>
        <v/>
      </c>
      <c r="ES17" s="49" t="str">
        <f t="shared" si="9"/>
        <v/>
      </c>
      <c r="ET17" s="49" t="str">
        <f t="shared" si="9"/>
        <v/>
      </c>
      <c r="EU17" s="49" t="str">
        <f t="shared" si="9"/>
        <v/>
      </c>
      <c r="EV17" s="49" t="str">
        <f t="shared" si="9"/>
        <v/>
      </c>
      <c r="EW17" s="49" t="str">
        <f t="shared" si="9"/>
        <v/>
      </c>
      <c r="EX17" s="49" t="str">
        <f t="shared" si="9"/>
        <v/>
      </c>
      <c r="EY17" s="49" t="str">
        <f t="shared" si="9"/>
        <v/>
      </c>
      <c r="EZ17" s="49" t="str">
        <f t="shared" si="9"/>
        <v/>
      </c>
      <c r="FA17" s="49" t="str">
        <f t="shared" si="10"/>
        <v/>
      </c>
      <c r="FB17" s="49" t="str">
        <f t="shared" si="10"/>
        <v/>
      </c>
      <c r="FC17" s="49" t="str">
        <f t="shared" si="10"/>
        <v/>
      </c>
      <c r="FD17" s="49" t="str">
        <f t="shared" si="10"/>
        <v/>
      </c>
      <c r="FE17" s="49" t="str">
        <f t="shared" si="10"/>
        <v/>
      </c>
      <c r="FF17" s="49" t="str">
        <f t="shared" si="10"/>
        <v/>
      </c>
      <c r="FG17" s="49" t="str">
        <f t="shared" si="10"/>
        <v/>
      </c>
      <c r="FH17" s="49" t="str">
        <f t="shared" si="10"/>
        <v/>
      </c>
      <c r="FI17" s="49" t="str">
        <f t="shared" si="10"/>
        <v/>
      </c>
      <c r="FJ17" s="49" t="str">
        <f t="shared" si="10"/>
        <v/>
      </c>
      <c r="FK17" s="49" t="str">
        <f t="shared" si="10"/>
        <v/>
      </c>
      <c r="FL17" s="49" t="str">
        <f t="shared" si="10"/>
        <v/>
      </c>
      <c r="FM17" s="49" t="str">
        <f t="shared" si="10"/>
        <v/>
      </c>
      <c r="FN17" s="49" t="str">
        <f t="shared" si="10"/>
        <v/>
      </c>
      <c r="FO17" s="49" t="str">
        <f t="shared" si="10"/>
        <v/>
      </c>
      <c r="FP17" s="49" t="str">
        <f t="shared" si="10"/>
        <v/>
      </c>
      <c r="FQ17" s="49" t="str">
        <f t="shared" si="11"/>
        <v/>
      </c>
      <c r="FR17" s="49" t="str">
        <f t="shared" si="11"/>
        <v/>
      </c>
      <c r="FS17" s="49" t="str">
        <f t="shared" si="11"/>
        <v/>
      </c>
      <c r="FT17" s="49" t="str">
        <f t="shared" si="11"/>
        <v/>
      </c>
      <c r="FU17" s="49" t="str">
        <f t="shared" si="11"/>
        <v/>
      </c>
      <c r="FV17" s="49" t="str">
        <f t="shared" si="11"/>
        <v/>
      </c>
      <c r="FW17" s="49" t="str">
        <f t="shared" si="11"/>
        <v/>
      </c>
      <c r="FX17" s="49" t="str">
        <f t="shared" si="11"/>
        <v/>
      </c>
      <c r="FY17" s="49" t="str">
        <f t="shared" si="11"/>
        <v/>
      </c>
      <c r="FZ17" s="49" t="str">
        <f t="shared" si="11"/>
        <v/>
      </c>
      <c r="GA17" s="49" t="str">
        <f t="shared" si="11"/>
        <v/>
      </c>
      <c r="GB17" s="49" t="str">
        <f t="shared" si="11"/>
        <v/>
      </c>
      <c r="GC17" s="49" t="str">
        <f t="shared" si="11"/>
        <v/>
      </c>
      <c r="GD17" s="49" t="str">
        <f t="shared" si="11"/>
        <v/>
      </c>
      <c r="GE17" s="49" t="str">
        <f t="shared" si="11"/>
        <v/>
      </c>
      <c r="GF17" s="49" t="str">
        <f t="shared" si="11"/>
        <v/>
      </c>
      <c r="GG17" s="49" t="str">
        <f t="shared" si="12"/>
        <v/>
      </c>
      <c r="GH17" s="49" t="str">
        <f t="shared" si="12"/>
        <v/>
      </c>
      <c r="GI17" s="49" t="str">
        <f t="shared" si="12"/>
        <v/>
      </c>
      <c r="GJ17" s="49" t="str">
        <f t="shared" si="12"/>
        <v/>
      </c>
      <c r="GK17" s="49" t="str">
        <f t="shared" si="12"/>
        <v/>
      </c>
      <c r="GL17" s="49" t="str">
        <f t="shared" si="12"/>
        <v/>
      </c>
      <c r="GM17" s="49" t="str">
        <f t="shared" si="12"/>
        <v/>
      </c>
      <c r="GN17" s="49" t="str">
        <f t="shared" si="12"/>
        <v/>
      </c>
      <c r="GO17" s="49" t="str">
        <f t="shared" si="12"/>
        <v/>
      </c>
      <c r="GP17" s="49" t="str">
        <f t="shared" si="12"/>
        <v/>
      </c>
      <c r="GQ17" s="49" t="str">
        <f t="shared" si="12"/>
        <v/>
      </c>
      <c r="GR17" s="49" t="str">
        <f t="shared" si="12"/>
        <v/>
      </c>
      <c r="GS17" s="49" t="str">
        <f t="shared" si="12"/>
        <v/>
      </c>
      <c r="GT17" s="49" t="str">
        <f t="shared" si="12"/>
        <v/>
      </c>
      <c r="GU17" s="49" t="str">
        <f t="shared" si="12"/>
        <v/>
      </c>
      <c r="GV17" s="49" t="str">
        <f t="shared" si="12"/>
        <v/>
      </c>
      <c r="GW17" s="49" t="str">
        <f t="shared" si="13"/>
        <v/>
      </c>
      <c r="GX17" s="49" t="str">
        <f t="shared" si="13"/>
        <v/>
      </c>
      <c r="GY17" s="49" t="str">
        <f t="shared" si="13"/>
        <v/>
      </c>
      <c r="GZ17" s="49" t="str">
        <f t="shared" si="13"/>
        <v/>
      </c>
      <c r="HA17" s="49" t="str">
        <f t="shared" si="13"/>
        <v/>
      </c>
      <c r="HB17" s="49" t="str">
        <f t="shared" si="13"/>
        <v/>
      </c>
      <c r="HC17" s="49" t="str">
        <f t="shared" si="13"/>
        <v/>
      </c>
      <c r="HD17" s="49" t="str">
        <f t="shared" si="13"/>
        <v/>
      </c>
      <c r="HE17" s="49" t="str">
        <f t="shared" si="13"/>
        <v/>
      </c>
      <c r="HF17" s="49" t="str">
        <f t="shared" si="13"/>
        <v/>
      </c>
      <c r="HG17" s="49" t="str">
        <f t="shared" si="13"/>
        <v/>
      </c>
      <c r="HH17" s="49" t="str">
        <f t="shared" si="13"/>
        <v/>
      </c>
      <c r="HI17" s="49" t="str">
        <f t="shared" si="13"/>
        <v/>
      </c>
      <c r="HJ17" s="49" t="str">
        <f t="shared" si="13"/>
        <v/>
      </c>
      <c r="HK17" s="49" t="str">
        <f t="shared" si="13"/>
        <v/>
      </c>
      <c r="HL17" s="49" t="str">
        <f t="shared" si="13"/>
        <v/>
      </c>
      <c r="HM17" s="49" t="str">
        <f t="shared" si="14"/>
        <v/>
      </c>
      <c r="HN17" s="49" t="str">
        <f t="shared" si="14"/>
        <v/>
      </c>
      <c r="HO17" s="49" t="str">
        <f t="shared" si="14"/>
        <v/>
      </c>
      <c r="HP17" s="169" t="e">
        <f t="shared" si="15"/>
        <v>#N/A</v>
      </c>
      <c r="HQ17" s="169" t="e">
        <f t="shared" si="15"/>
        <v>#N/A</v>
      </c>
      <c r="HR17" s="169" t="e">
        <f t="shared" si="15"/>
        <v>#N/A</v>
      </c>
      <c r="HS17" s="169" t="e">
        <f t="shared" si="15"/>
        <v>#N/A</v>
      </c>
      <c r="HT17" s="169" t="e">
        <f t="shared" si="15"/>
        <v>#N/A</v>
      </c>
      <c r="HU17" s="169" t="e">
        <f t="shared" si="15"/>
        <v>#N/A</v>
      </c>
      <c r="HV17" s="169" t="e">
        <f t="shared" si="15"/>
        <v>#N/A</v>
      </c>
      <c r="HW17" s="169" t="e">
        <f t="shared" si="15"/>
        <v>#N/A</v>
      </c>
      <c r="HX17" s="169" t="e">
        <f t="shared" si="15"/>
        <v>#N/A</v>
      </c>
      <c r="HY17" s="169" t="e">
        <f t="shared" si="15"/>
        <v>#N/A</v>
      </c>
      <c r="HZ17" s="169" t="e">
        <f t="shared" si="15"/>
        <v>#N/A</v>
      </c>
      <c r="IA17" s="169" t="e">
        <f t="shared" si="15"/>
        <v>#N/A</v>
      </c>
      <c r="IB17" s="169" t="e">
        <f t="shared" si="15"/>
        <v>#N/A</v>
      </c>
      <c r="IC17" s="169" t="e">
        <f t="shared" si="15"/>
        <v>#N/A</v>
      </c>
      <c r="ID17" s="169" t="e">
        <f t="shared" si="15"/>
        <v>#N/A</v>
      </c>
      <c r="IE17" s="169" t="e">
        <f t="shared" si="15"/>
        <v>#N/A</v>
      </c>
      <c r="IF17" s="169" t="e">
        <f t="shared" si="16"/>
        <v>#N/A</v>
      </c>
      <c r="IG17" s="169" t="e">
        <f t="shared" si="16"/>
        <v>#N/A</v>
      </c>
      <c r="IH17" s="169" t="e">
        <f t="shared" si="16"/>
        <v>#N/A</v>
      </c>
      <c r="II17" s="169" t="e">
        <f t="shared" si="16"/>
        <v>#N/A</v>
      </c>
      <c r="IJ17" s="169" t="e">
        <f t="shared" si="16"/>
        <v>#N/A</v>
      </c>
      <c r="IK17" s="169" t="e">
        <f t="shared" si="16"/>
        <v>#N/A</v>
      </c>
      <c r="IL17" s="169" t="e">
        <f t="shared" si="16"/>
        <v>#N/A</v>
      </c>
      <c r="IM17" s="169" t="e">
        <f t="shared" si="16"/>
        <v>#N/A</v>
      </c>
      <c r="IN17" s="169" t="e">
        <f t="shared" si="16"/>
        <v>#N/A</v>
      </c>
      <c r="IO17" s="169" t="e">
        <f t="shared" si="16"/>
        <v>#N/A</v>
      </c>
      <c r="IP17" s="169" t="e">
        <f t="shared" si="16"/>
        <v>#N/A</v>
      </c>
      <c r="IQ17" s="169" t="e">
        <f t="shared" si="16"/>
        <v>#N/A</v>
      </c>
      <c r="IR17" s="169" t="e">
        <f t="shared" si="16"/>
        <v>#N/A</v>
      </c>
      <c r="IS17" s="169" t="e">
        <f t="shared" si="16"/>
        <v>#N/A</v>
      </c>
      <c r="IT17" s="169" t="e">
        <f t="shared" si="16"/>
        <v>#N/A</v>
      </c>
      <c r="IU17" s="169" t="e">
        <f t="shared" si="16"/>
        <v>#N/A</v>
      </c>
      <c r="IV17" s="169" t="e">
        <f t="shared" si="17"/>
        <v>#N/A</v>
      </c>
      <c r="IW17" s="169" t="e">
        <f t="shared" si="17"/>
        <v>#N/A</v>
      </c>
      <c r="IX17" s="169" t="e">
        <f t="shared" si="17"/>
        <v>#N/A</v>
      </c>
      <c r="IY17" s="169" t="e">
        <f t="shared" si="17"/>
        <v>#N/A</v>
      </c>
      <c r="IZ17" s="169" t="e">
        <f t="shared" si="17"/>
        <v>#N/A</v>
      </c>
      <c r="JA17" s="169" t="e">
        <f t="shared" si="17"/>
        <v>#N/A</v>
      </c>
      <c r="JB17" s="169" t="e">
        <f t="shared" si="17"/>
        <v>#N/A</v>
      </c>
      <c r="JC17" s="169" t="e">
        <f t="shared" si="17"/>
        <v>#N/A</v>
      </c>
      <c r="JD17" s="169" t="e">
        <f t="shared" si="17"/>
        <v>#N/A</v>
      </c>
      <c r="JE17" s="169" t="e">
        <f t="shared" si="17"/>
        <v>#N/A</v>
      </c>
      <c r="JF17" s="169" t="e">
        <f t="shared" si="17"/>
        <v>#N/A</v>
      </c>
      <c r="JG17" s="169" t="e">
        <f t="shared" si="17"/>
        <v>#N/A</v>
      </c>
      <c r="JH17" s="169" t="e">
        <f t="shared" si="17"/>
        <v>#N/A</v>
      </c>
      <c r="JI17" s="169" t="e">
        <f t="shared" si="17"/>
        <v>#N/A</v>
      </c>
      <c r="JJ17" s="169" t="e">
        <f t="shared" si="17"/>
        <v>#N/A</v>
      </c>
      <c r="JK17" s="169" t="e">
        <f t="shared" si="17"/>
        <v>#N/A</v>
      </c>
      <c r="JL17" s="169" t="e">
        <f t="shared" si="18"/>
        <v>#N/A</v>
      </c>
      <c r="JM17" s="169" t="e">
        <f t="shared" si="18"/>
        <v>#N/A</v>
      </c>
      <c r="JN17" s="169" t="e">
        <f t="shared" si="18"/>
        <v>#N/A</v>
      </c>
      <c r="JO17" s="169" t="e">
        <f t="shared" si="18"/>
        <v>#N/A</v>
      </c>
      <c r="JP17" s="169" t="e">
        <f t="shared" si="18"/>
        <v>#N/A</v>
      </c>
      <c r="JQ17" s="169" t="e">
        <f t="shared" si="18"/>
        <v>#N/A</v>
      </c>
      <c r="JR17" s="169" t="e">
        <f t="shared" si="18"/>
        <v>#N/A</v>
      </c>
      <c r="JS17" s="169" t="e">
        <f t="shared" si="18"/>
        <v>#N/A</v>
      </c>
      <c r="JT17" s="169" t="e">
        <f t="shared" si="18"/>
        <v>#N/A</v>
      </c>
      <c r="JU17" s="169" t="e">
        <f t="shared" si="18"/>
        <v>#N/A</v>
      </c>
      <c r="JV17" s="169" t="e">
        <f t="shared" si="18"/>
        <v>#N/A</v>
      </c>
      <c r="JW17" s="169" t="e">
        <f t="shared" si="18"/>
        <v>#N/A</v>
      </c>
      <c r="JX17" s="169" t="e">
        <f t="shared" si="18"/>
        <v>#N/A</v>
      </c>
      <c r="JY17" s="169" t="e">
        <f t="shared" si="18"/>
        <v>#N/A</v>
      </c>
      <c r="JZ17" s="169" t="e">
        <f t="shared" si="18"/>
        <v>#N/A</v>
      </c>
      <c r="KA17" s="169" t="e">
        <f t="shared" si="18"/>
        <v>#N/A</v>
      </c>
      <c r="KB17" s="169" t="e">
        <f t="shared" si="19"/>
        <v>#N/A</v>
      </c>
      <c r="KC17" s="169" t="e">
        <f t="shared" si="19"/>
        <v>#N/A</v>
      </c>
      <c r="KD17" s="169" t="e">
        <f t="shared" si="19"/>
        <v>#N/A</v>
      </c>
      <c r="KE17" s="169" t="e">
        <f t="shared" si="19"/>
        <v>#N/A</v>
      </c>
      <c r="KF17" s="169" t="e">
        <f t="shared" si="19"/>
        <v>#N/A</v>
      </c>
      <c r="KG17" s="169" t="e">
        <f t="shared" si="19"/>
        <v>#N/A</v>
      </c>
      <c r="KH17" s="169" t="e">
        <f t="shared" si="19"/>
        <v>#N/A</v>
      </c>
      <c r="KI17" s="169" t="e">
        <f t="shared" si="19"/>
        <v>#N/A</v>
      </c>
      <c r="KJ17" s="169" t="e">
        <f t="shared" si="19"/>
        <v>#N/A</v>
      </c>
      <c r="KK17" s="169" t="e">
        <f t="shared" si="19"/>
        <v>#N/A</v>
      </c>
      <c r="KL17" s="169" t="e">
        <f t="shared" si="19"/>
        <v>#N/A</v>
      </c>
      <c r="KM17" s="169" t="e">
        <f t="shared" si="19"/>
        <v>#N/A</v>
      </c>
      <c r="KN17" s="169" t="e">
        <f t="shared" si="19"/>
        <v>#N/A</v>
      </c>
      <c r="KO17" s="169" t="e">
        <f t="shared" si="19"/>
        <v>#N/A</v>
      </c>
      <c r="KP17" s="169" t="e">
        <f t="shared" si="19"/>
        <v>#N/A</v>
      </c>
      <c r="KQ17" s="169" t="e">
        <f t="shared" si="19"/>
        <v>#N/A</v>
      </c>
      <c r="KR17" s="169" t="e">
        <f t="shared" si="20"/>
        <v>#N/A</v>
      </c>
      <c r="KS17" s="169" t="e">
        <f t="shared" si="20"/>
        <v>#N/A</v>
      </c>
      <c r="KT17" s="169" t="e">
        <f t="shared" si="20"/>
        <v>#N/A</v>
      </c>
      <c r="KU17" s="169" t="e">
        <f t="shared" si="20"/>
        <v>#N/A</v>
      </c>
      <c r="KV17" s="169" t="e">
        <f t="shared" si="20"/>
        <v>#N/A</v>
      </c>
      <c r="KW17" s="169" t="e">
        <f t="shared" si="20"/>
        <v>#N/A</v>
      </c>
      <c r="KX17" s="169" t="e">
        <f t="shared" si="20"/>
        <v>#N/A</v>
      </c>
      <c r="KY17" s="169" t="e">
        <f t="shared" si="20"/>
        <v>#N/A</v>
      </c>
      <c r="KZ17" s="169" t="e">
        <f t="shared" si="20"/>
        <v>#N/A</v>
      </c>
      <c r="LA17" s="169" t="e">
        <f t="shared" si="20"/>
        <v>#N/A</v>
      </c>
      <c r="LB17" s="169" t="e">
        <f t="shared" si="20"/>
        <v>#N/A</v>
      </c>
      <c r="LC17" s="169" t="e">
        <f t="shared" si="20"/>
        <v>#N/A</v>
      </c>
      <c r="LD17" s="169" t="e">
        <f t="shared" si="20"/>
        <v>#N/A</v>
      </c>
      <c r="LE17" s="169" t="e">
        <f t="shared" si="20"/>
        <v>#N/A</v>
      </c>
      <c r="LF17" s="169" t="e">
        <f t="shared" si="20"/>
        <v>#N/A</v>
      </c>
      <c r="LG17" s="169" t="e">
        <f t="shared" si="20"/>
        <v>#N/A</v>
      </c>
      <c r="LH17" s="169" t="e">
        <f t="shared" si="21"/>
        <v>#N/A</v>
      </c>
      <c r="LI17" s="169" t="e">
        <f t="shared" si="21"/>
        <v>#N/A</v>
      </c>
      <c r="LJ17" s="169" t="e">
        <f t="shared" si="21"/>
        <v>#N/A</v>
      </c>
      <c r="LK17" s="169" t="e">
        <f t="shared" si="21"/>
        <v>#N/A</v>
      </c>
      <c r="LL17" s="169" t="e">
        <f t="shared" si="21"/>
        <v>#N/A</v>
      </c>
      <c r="LM17" s="169" t="e">
        <f t="shared" si="21"/>
        <v>#N/A</v>
      </c>
      <c r="LN17" s="169" t="e">
        <f t="shared" si="21"/>
        <v>#N/A</v>
      </c>
      <c r="LO17" s="169" t="e">
        <f t="shared" si="21"/>
        <v>#N/A</v>
      </c>
      <c r="LP17" s="169" t="e">
        <f t="shared" si="21"/>
        <v>#N/A</v>
      </c>
      <c r="LQ17" s="169" t="e">
        <f t="shared" si="21"/>
        <v>#N/A</v>
      </c>
      <c r="LR17" s="169" t="e">
        <f t="shared" si="21"/>
        <v>#N/A</v>
      </c>
      <c r="LS17" s="169" t="e">
        <f t="shared" si="21"/>
        <v>#N/A</v>
      </c>
      <c r="LT17" s="169" t="e">
        <f t="shared" si="21"/>
        <v>#N/A</v>
      </c>
      <c r="LU17" s="169" t="e">
        <f t="shared" si="21"/>
        <v>#N/A</v>
      </c>
      <c r="LV17" s="169" t="e">
        <f t="shared" si="21"/>
        <v>#N/A</v>
      </c>
      <c r="LW17" s="169" t="e">
        <f t="shared" si="21"/>
        <v>#N/A</v>
      </c>
      <c r="LX17" s="169" t="e">
        <f t="shared" si="22"/>
        <v>#N/A</v>
      </c>
      <c r="LY17" s="169" t="e">
        <f t="shared" si="22"/>
        <v>#N/A</v>
      </c>
      <c r="LZ17" s="169" t="e">
        <f t="shared" si="22"/>
        <v>#N/A</v>
      </c>
      <c r="MA17" s="169" t="e">
        <f t="shared" si="22"/>
        <v>#N/A</v>
      </c>
      <c r="MB17" s="169" t="e">
        <f t="shared" si="22"/>
        <v>#N/A</v>
      </c>
      <c r="MC17" s="169" t="e">
        <f t="shared" si="22"/>
        <v>#N/A</v>
      </c>
      <c r="MD17" s="169" t="e">
        <f t="shared" si="22"/>
        <v>#N/A</v>
      </c>
      <c r="ME17" s="169" t="e">
        <f t="shared" si="22"/>
        <v>#N/A</v>
      </c>
      <c r="MF17" s="169" t="e">
        <f t="shared" si="22"/>
        <v>#N/A</v>
      </c>
      <c r="MG17" s="169" t="e">
        <f t="shared" si="22"/>
        <v>#N/A</v>
      </c>
      <c r="MH17" s="169" t="e">
        <f t="shared" si="22"/>
        <v>#N/A</v>
      </c>
      <c r="MI17" s="169" t="e">
        <f t="shared" si="22"/>
        <v>#N/A</v>
      </c>
      <c r="MJ17" s="169" t="e">
        <f t="shared" si="22"/>
        <v>#N/A</v>
      </c>
      <c r="MK17" s="169" t="e">
        <f t="shared" si="22"/>
        <v>#N/A</v>
      </c>
      <c r="ML17" s="169" t="e">
        <f t="shared" si="22"/>
        <v>#N/A</v>
      </c>
      <c r="MM17" s="169" t="e">
        <f t="shared" si="22"/>
        <v>#N/A</v>
      </c>
      <c r="MN17" s="169" t="e">
        <f t="shared" si="23"/>
        <v>#N/A</v>
      </c>
      <c r="MO17" s="169" t="e">
        <f t="shared" si="23"/>
        <v>#N/A</v>
      </c>
      <c r="MP17" s="169" t="e">
        <f t="shared" si="23"/>
        <v>#N/A</v>
      </c>
      <c r="MQ17" s="169" t="e">
        <f t="shared" si="23"/>
        <v>#N/A</v>
      </c>
      <c r="MR17" s="169" t="e">
        <f t="shared" si="23"/>
        <v>#N/A</v>
      </c>
      <c r="MS17" s="169" t="e">
        <f t="shared" si="23"/>
        <v>#N/A</v>
      </c>
      <c r="MT17" s="169" t="e">
        <f t="shared" si="23"/>
        <v>#N/A</v>
      </c>
      <c r="MU17" s="169" t="e">
        <f t="shared" si="23"/>
        <v>#N/A</v>
      </c>
      <c r="MV17" s="169" t="e">
        <f t="shared" si="23"/>
        <v>#N/A</v>
      </c>
      <c r="MW17" s="169" t="e">
        <f t="shared" si="23"/>
        <v>#N/A</v>
      </c>
      <c r="MX17" s="169" t="e">
        <f t="shared" si="23"/>
        <v>#N/A</v>
      </c>
      <c r="MY17" s="169" t="e">
        <f t="shared" si="23"/>
        <v>#N/A</v>
      </c>
      <c r="MZ17" s="169" t="e">
        <f t="shared" si="23"/>
        <v>#N/A</v>
      </c>
      <c r="NA17" s="169" t="e">
        <f t="shared" si="23"/>
        <v>#N/A</v>
      </c>
      <c r="NB17" s="169" t="e">
        <f t="shared" si="23"/>
        <v>#N/A</v>
      </c>
      <c r="NC17" s="169" t="e">
        <f t="shared" si="23"/>
        <v>#N/A</v>
      </c>
      <c r="ND17" s="169" t="e">
        <f t="shared" si="24"/>
        <v>#N/A</v>
      </c>
      <c r="NE17" s="169" t="e">
        <f t="shared" si="24"/>
        <v>#N/A</v>
      </c>
      <c r="NF17" s="169" t="e">
        <f t="shared" si="24"/>
        <v>#N/A</v>
      </c>
      <c r="NG17" s="169" t="e">
        <f t="shared" si="24"/>
        <v>#N/A</v>
      </c>
      <c r="NH17" s="169" t="e">
        <f t="shared" si="24"/>
        <v>#N/A</v>
      </c>
      <c r="NI17" s="169" t="e">
        <f t="shared" si="24"/>
        <v>#N/A</v>
      </c>
      <c r="NJ17" s="169" t="e">
        <f t="shared" si="24"/>
        <v>#N/A</v>
      </c>
      <c r="NK17" s="169" t="e">
        <f t="shared" si="24"/>
        <v>#N/A</v>
      </c>
      <c r="NL17" s="169" t="e">
        <f t="shared" si="24"/>
        <v>#N/A</v>
      </c>
      <c r="NM17" s="169" t="e">
        <f t="shared" si="24"/>
        <v>#N/A</v>
      </c>
      <c r="NN17" s="169" t="e">
        <f t="shared" si="24"/>
        <v>#N/A</v>
      </c>
      <c r="NO17" s="169" t="e">
        <f t="shared" si="24"/>
        <v>#N/A</v>
      </c>
      <c r="NP17" s="169" t="e">
        <f t="shared" si="24"/>
        <v>#N/A</v>
      </c>
      <c r="NQ17" s="169" t="e">
        <f t="shared" si="24"/>
        <v>#N/A</v>
      </c>
      <c r="NR17" s="169" t="e">
        <f t="shared" si="24"/>
        <v>#N/A</v>
      </c>
      <c r="NS17" s="169" t="e">
        <f t="shared" si="24"/>
        <v>#N/A</v>
      </c>
      <c r="NT17" s="169" t="e">
        <f t="shared" si="25"/>
        <v>#N/A</v>
      </c>
      <c r="NU17" s="169" t="e">
        <f t="shared" si="25"/>
        <v>#N/A</v>
      </c>
      <c r="NV17" s="169" t="e">
        <f t="shared" si="25"/>
        <v>#N/A</v>
      </c>
      <c r="NW17" s="169" t="e">
        <f t="shared" si="25"/>
        <v>#N/A</v>
      </c>
      <c r="NX17" s="169" t="e">
        <f t="shared" si="25"/>
        <v>#N/A</v>
      </c>
      <c r="NY17" s="169" t="e">
        <f t="shared" si="25"/>
        <v>#N/A</v>
      </c>
      <c r="NZ17" s="169" t="e">
        <f t="shared" si="25"/>
        <v>#N/A</v>
      </c>
      <c r="OA17" s="169" t="e">
        <f t="shared" si="25"/>
        <v>#N/A</v>
      </c>
      <c r="OB17" s="169" t="e">
        <f t="shared" si="25"/>
        <v>#N/A</v>
      </c>
      <c r="OC17" s="169" t="e">
        <f t="shared" si="25"/>
        <v>#N/A</v>
      </c>
      <c r="OD17" s="169" t="e">
        <f t="shared" si="25"/>
        <v>#N/A</v>
      </c>
      <c r="OE17" s="169" t="e">
        <f t="shared" si="25"/>
        <v>#N/A</v>
      </c>
      <c r="OF17" s="169" t="e">
        <f t="shared" si="25"/>
        <v>#N/A</v>
      </c>
      <c r="OG17" s="169" t="e">
        <f t="shared" si="25"/>
        <v>#N/A</v>
      </c>
      <c r="OH17" s="169" t="e">
        <f t="shared" si="25"/>
        <v>#N/A</v>
      </c>
      <c r="OI17" s="169" t="e">
        <f t="shared" si="25"/>
        <v>#N/A</v>
      </c>
      <c r="OJ17" s="169" t="e">
        <f t="shared" si="26"/>
        <v>#N/A</v>
      </c>
      <c r="OK17" s="169" t="e">
        <f t="shared" si="26"/>
        <v>#N/A</v>
      </c>
      <c r="OL17" s="169" t="e">
        <f t="shared" si="26"/>
        <v>#N/A</v>
      </c>
      <c r="OM17" s="169" t="e">
        <f t="shared" si="26"/>
        <v>#N/A</v>
      </c>
      <c r="ON17" s="169" t="e">
        <f t="shared" si="26"/>
        <v>#N/A</v>
      </c>
      <c r="OO17" s="169" t="e">
        <f t="shared" si="26"/>
        <v>#N/A</v>
      </c>
      <c r="OP17" s="169" t="e">
        <f t="shared" si="26"/>
        <v>#N/A</v>
      </c>
      <c r="OQ17" s="169" t="e">
        <f t="shared" si="26"/>
        <v>#N/A</v>
      </c>
      <c r="OR17" s="169" t="e">
        <f t="shared" si="26"/>
        <v>#N/A</v>
      </c>
      <c r="OS17" s="169" t="e">
        <f t="shared" si="26"/>
        <v>#N/A</v>
      </c>
      <c r="OT17" s="169" t="e">
        <f t="shared" si="26"/>
        <v>#N/A</v>
      </c>
      <c r="OU17" s="169" t="e">
        <f t="shared" si="26"/>
        <v>#N/A</v>
      </c>
      <c r="OV17" s="169" t="e">
        <f t="shared" si="26"/>
        <v>#N/A</v>
      </c>
      <c r="OW17" s="169" t="e">
        <f t="shared" si="26"/>
        <v>#N/A</v>
      </c>
      <c r="OX17" s="169" t="e">
        <f t="shared" si="26"/>
        <v>#N/A</v>
      </c>
      <c r="OY17" s="169" t="e">
        <f t="shared" si="26"/>
        <v>#N/A</v>
      </c>
      <c r="OZ17" s="169" t="e">
        <f t="shared" si="27"/>
        <v>#N/A</v>
      </c>
      <c r="PA17" s="169" t="e">
        <f t="shared" si="27"/>
        <v>#N/A</v>
      </c>
      <c r="PB17" s="169" t="e">
        <f t="shared" si="27"/>
        <v>#N/A</v>
      </c>
      <c r="PC17" s="169" t="e">
        <f t="shared" si="27"/>
        <v>#N/A</v>
      </c>
      <c r="PD17" s="169" t="e">
        <f t="shared" si="27"/>
        <v>#N/A</v>
      </c>
      <c r="PE17" s="169" t="e">
        <f t="shared" si="27"/>
        <v>#N/A</v>
      </c>
      <c r="PF17" s="169" t="e">
        <f t="shared" si="27"/>
        <v>#N/A</v>
      </c>
      <c r="PG17" s="169" t="e">
        <f t="shared" si="27"/>
        <v>#N/A</v>
      </c>
      <c r="PH17" s="169" t="e">
        <f t="shared" si="27"/>
        <v>#N/A</v>
      </c>
    </row>
    <row r="18" spans="1:424" hidden="1" x14ac:dyDescent="0.75">
      <c r="A18" s="4">
        <v>15</v>
      </c>
      <c r="B18" s="95"/>
      <c r="C18" s="95"/>
      <c r="D18" s="95"/>
      <c r="E18" s="124" t="str">
        <f t="shared" si="28"/>
        <v/>
      </c>
      <c r="F18" s="124" t="str">
        <f t="shared" si="29"/>
        <v/>
      </c>
      <c r="G18" s="73" t="str">
        <f t="shared" si="30"/>
        <v/>
      </c>
      <c r="H18" s="23"/>
      <c r="I18" s="57"/>
      <c r="J18" s="280"/>
      <c r="K18" s="74" t="str">
        <f>IF(AND(B18&gt;0,C18&gt;0,D18&gt;0),IF(ISBLANK(J18),IF(ISBLANK(H18),"",(D18-B18)*VLOOKUP(H18,VLookups!$A$4:$B$13,2,FALSE)),J18),"")</f>
        <v/>
      </c>
      <c r="L18" s="75" t="str">
        <f t="shared" si="0"/>
        <v/>
      </c>
      <c r="M18" s="95"/>
      <c r="N18" s="270" t="str">
        <f>IF(AND(M18&gt;0,C18&gt;0,NOT(K18="")),ABS(VLOOKUP($M$1,VLookups!$A$43:$B$44,2,FALSE)-_xlfn.NORM.DIST(M18,G18,K18,TRUE)),"")</f>
        <v/>
      </c>
      <c r="O18" s="94" t="str">
        <f>IF(AND($B18&gt;0,$C18&gt;0,$D18&gt;0,NOT(ISBLANK($H18))),_xlfn.NORM.INV(ABS(VLOOKUP($M$1,VLookups!$A$43:$B$44,2,FALSE)-O$3),$G18,$K18),"")</f>
        <v/>
      </c>
      <c r="P18" s="93" t="str">
        <f>IF(AND($B18&gt;0,$C18&gt;0,$D18&gt;0,NOT(ISBLANK($H18))),_xlfn.NORM.INV(ABS(VLOOKUP($M$1,VLookups!$A$43:$B$44,2,FALSE)-P$3),$G18,$K18),"")</f>
        <v/>
      </c>
      <c r="Q18" s="94" t="str">
        <f>IF(AND($B18&gt;0,$C18&gt;0,$D18&gt;0,NOT(ISBLANK($H18))),_xlfn.NORM.INV(ABS(VLOOKUP($M$1,VLookups!$A$43:$B$44,2,FALSE)-Q$3),$G18,$K18),"")</f>
        <v/>
      </c>
      <c r="R18" s="93" t="str">
        <f>IF(AND($B18&gt;0,$C18&gt;0,$D18&gt;0,NOT(ISBLANK($H18))),_xlfn.NORM.INV(ABS(VLOOKUP($M$1,VLookups!$A$43:$B$44,2,FALSE)-R$3),$G18,$K18),"")</f>
        <v/>
      </c>
      <c r="S18" s="94" t="str">
        <f>IF(AND($B18&gt;0,$C18&gt;0,$D18&gt;0,NOT(ISBLANK($H18))),_xlfn.NORM.INV(ABS(VLOOKUP($M$1,VLookups!$A$43:$B$44,2,FALSE)-S$3),$G18,$K18),"")</f>
        <v/>
      </c>
      <c r="T18" s="93" t="str">
        <f>IF(AND($B18&gt;0,$C18&gt;0,$D18&gt;0,NOT(ISBLANK($H18))),_xlfn.NORM.INV(ABS(VLOOKUP($M$1,VLookups!$A$43:$B$44,2,FALSE)-T$3),$G18,$K18),"")</f>
        <v/>
      </c>
      <c r="U18" s="5"/>
      <c r="V18" s="168" t="str">
        <f t="shared" si="31"/>
        <v/>
      </c>
      <c r="W18" s="49" t="str">
        <f t="shared" si="32"/>
        <v/>
      </c>
      <c r="X18" s="49" t="str">
        <f t="shared" si="32"/>
        <v/>
      </c>
      <c r="Y18" s="49" t="str">
        <f t="shared" si="32"/>
        <v/>
      </c>
      <c r="Z18" s="49" t="str">
        <f t="shared" si="32"/>
        <v/>
      </c>
      <c r="AA18" s="49" t="str">
        <f t="shared" si="32"/>
        <v/>
      </c>
      <c r="AB18" s="49" t="str">
        <f t="shared" si="32"/>
        <v/>
      </c>
      <c r="AC18" s="49" t="str">
        <f t="shared" si="32"/>
        <v/>
      </c>
      <c r="AD18" s="49" t="str">
        <f t="shared" si="32"/>
        <v/>
      </c>
      <c r="AE18" s="49" t="str">
        <f t="shared" si="32"/>
        <v/>
      </c>
      <c r="AF18" s="49" t="str">
        <f t="shared" si="32"/>
        <v/>
      </c>
      <c r="AG18" s="49" t="str">
        <f t="shared" si="32"/>
        <v/>
      </c>
      <c r="AH18" s="49" t="str">
        <f t="shared" si="32"/>
        <v/>
      </c>
      <c r="AI18" s="49" t="str">
        <f t="shared" si="32"/>
        <v/>
      </c>
      <c r="AJ18" s="49" t="str">
        <f t="shared" si="32"/>
        <v/>
      </c>
      <c r="AK18" s="49" t="str">
        <f t="shared" si="32"/>
        <v/>
      </c>
      <c r="AL18" s="49" t="str">
        <f t="shared" si="32"/>
        <v/>
      </c>
      <c r="AM18" s="49" t="str">
        <f t="shared" si="1"/>
        <v/>
      </c>
      <c r="AN18" s="49" t="str">
        <f t="shared" si="2"/>
        <v/>
      </c>
      <c r="AO18" s="49" t="str">
        <f t="shared" si="2"/>
        <v/>
      </c>
      <c r="AP18" s="49" t="str">
        <f t="shared" si="2"/>
        <v/>
      </c>
      <c r="AQ18" s="49" t="str">
        <f t="shared" si="2"/>
        <v/>
      </c>
      <c r="AR18" s="49" t="str">
        <f t="shared" si="2"/>
        <v/>
      </c>
      <c r="AS18" s="49" t="str">
        <f t="shared" si="2"/>
        <v/>
      </c>
      <c r="AT18" s="49" t="str">
        <f t="shared" si="2"/>
        <v/>
      </c>
      <c r="AU18" s="49" t="str">
        <f t="shared" si="2"/>
        <v/>
      </c>
      <c r="AV18" s="49" t="str">
        <f t="shared" si="2"/>
        <v/>
      </c>
      <c r="AW18" s="49" t="str">
        <f t="shared" si="2"/>
        <v/>
      </c>
      <c r="AX18" s="49" t="str">
        <f t="shared" si="2"/>
        <v/>
      </c>
      <c r="AY18" s="49" t="str">
        <f t="shared" si="2"/>
        <v/>
      </c>
      <c r="AZ18" s="49" t="str">
        <f t="shared" si="2"/>
        <v/>
      </c>
      <c r="BA18" s="49" t="str">
        <f t="shared" si="2"/>
        <v/>
      </c>
      <c r="BB18" s="49" t="str">
        <f t="shared" si="2"/>
        <v/>
      </c>
      <c r="BC18" s="49" t="str">
        <f t="shared" si="2"/>
        <v/>
      </c>
      <c r="BD18" s="49" t="str">
        <f t="shared" si="3"/>
        <v/>
      </c>
      <c r="BE18" s="49" t="str">
        <f t="shared" si="3"/>
        <v/>
      </c>
      <c r="BF18" s="49" t="str">
        <f t="shared" si="3"/>
        <v/>
      </c>
      <c r="BG18" s="49" t="str">
        <f t="shared" si="3"/>
        <v/>
      </c>
      <c r="BH18" s="49" t="str">
        <f t="shared" si="3"/>
        <v/>
      </c>
      <c r="BI18" s="49" t="str">
        <f t="shared" si="3"/>
        <v/>
      </c>
      <c r="BJ18" s="49" t="str">
        <f t="shared" si="3"/>
        <v/>
      </c>
      <c r="BK18" s="49" t="str">
        <f t="shared" si="3"/>
        <v/>
      </c>
      <c r="BL18" s="49" t="str">
        <f t="shared" si="3"/>
        <v/>
      </c>
      <c r="BM18" s="49" t="str">
        <f t="shared" si="3"/>
        <v/>
      </c>
      <c r="BN18" s="49" t="str">
        <f t="shared" si="3"/>
        <v/>
      </c>
      <c r="BO18" s="49" t="str">
        <f t="shared" si="3"/>
        <v/>
      </c>
      <c r="BP18" s="49" t="str">
        <f t="shared" si="3"/>
        <v/>
      </c>
      <c r="BQ18" s="49" t="str">
        <f t="shared" si="3"/>
        <v/>
      </c>
      <c r="BR18" s="49" t="str">
        <f t="shared" si="3"/>
        <v/>
      </c>
      <c r="BS18" s="49" t="str">
        <f t="shared" si="3"/>
        <v/>
      </c>
      <c r="BT18" s="49" t="str">
        <f t="shared" si="4"/>
        <v/>
      </c>
      <c r="BU18" s="49" t="str">
        <f t="shared" si="4"/>
        <v/>
      </c>
      <c r="BV18" s="49" t="str">
        <f t="shared" si="4"/>
        <v/>
      </c>
      <c r="BW18" s="49" t="str">
        <f t="shared" si="4"/>
        <v/>
      </c>
      <c r="BX18" s="49" t="str">
        <f t="shared" si="4"/>
        <v/>
      </c>
      <c r="BY18" s="49" t="str">
        <f t="shared" si="4"/>
        <v/>
      </c>
      <c r="BZ18" s="49" t="str">
        <f t="shared" si="4"/>
        <v/>
      </c>
      <c r="CA18" s="49" t="str">
        <f t="shared" si="4"/>
        <v/>
      </c>
      <c r="CB18" s="49" t="str">
        <f t="shared" si="4"/>
        <v/>
      </c>
      <c r="CC18" s="49" t="str">
        <f t="shared" si="4"/>
        <v/>
      </c>
      <c r="CD18" s="49" t="str">
        <f t="shared" si="4"/>
        <v/>
      </c>
      <c r="CE18" s="49" t="str">
        <f t="shared" si="4"/>
        <v/>
      </c>
      <c r="CF18" s="49" t="str">
        <f t="shared" si="4"/>
        <v/>
      </c>
      <c r="CG18" s="49" t="str">
        <f t="shared" si="4"/>
        <v/>
      </c>
      <c r="CH18" s="49" t="str">
        <f t="shared" si="4"/>
        <v/>
      </c>
      <c r="CI18" s="49" t="str">
        <f t="shared" si="4"/>
        <v/>
      </c>
      <c r="CJ18" s="49" t="str">
        <f t="shared" si="5"/>
        <v/>
      </c>
      <c r="CK18" s="49" t="str">
        <f t="shared" si="5"/>
        <v/>
      </c>
      <c r="CL18" s="49" t="str">
        <f t="shared" si="5"/>
        <v/>
      </c>
      <c r="CM18" s="49" t="str">
        <f t="shared" si="5"/>
        <v/>
      </c>
      <c r="CN18" s="49" t="str">
        <f t="shared" si="5"/>
        <v/>
      </c>
      <c r="CO18" s="49" t="str">
        <f t="shared" si="5"/>
        <v/>
      </c>
      <c r="CP18" s="49" t="str">
        <f t="shared" si="5"/>
        <v/>
      </c>
      <c r="CQ18" s="49" t="str">
        <f t="shared" si="5"/>
        <v/>
      </c>
      <c r="CR18" s="49" t="str">
        <f t="shared" si="5"/>
        <v/>
      </c>
      <c r="CS18" s="49" t="str">
        <f t="shared" si="5"/>
        <v/>
      </c>
      <c r="CT18" s="49" t="str">
        <f t="shared" si="5"/>
        <v/>
      </c>
      <c r="CU18" s="49" t="str">
        <f t="shared" si="5"/>
        <v/>
      </c>
      <c r="CV18" s="49" t="str">
        <f t="shared" si="5"/>
        <v/>
      </c>
      <c r="CW18" s="49" t="str">
        <f t="shared" si="5"/>
        <v/>
      </c>
      <c r="CX18" s="49" t="str">
        <f t="shared" si="5"/>
        <v/>
      </c>
      <c r="CY18" s="49" t="str">
        <f t="shared" si="5"/>
        <v/>
      </c>
      <c r="CZ18" s="49" t="str">
        <f t="shared" si="6"/>
        <v/>
      </c>
      <c r="DA18" s="49" t="str">
        <f t="shared" si="6"/>
        <v/>
      </c>
      <c r="DB18" s="49" t="str">
        <f t="shared" si="6"/>
        <v/>
      </c>
      <c r="DC18" s="49" t="str">
        <f t="shared" si="6"/>
        <v/>
      </c>
      <c r="DD18" s="49" t="str">
        <f t="shared" si="6"/>
        <v/>
      </c>
      <c r="DE18" s="49" t="str">
        <f t="shared" si="6"/>
        <v/>
      </c>
      <c r="DF18" s="49" t="str">
        <f t="shared" si="6"/>
        <v/>
      </c>
      <c r="DG18" s="49" t="str">
        <f t="shared" si="6"/>
        <v/>
      </c>
      <c r="DH18" s="49" t="str">
        <f t="shared" si="6"/>
        <v/>
      </c>
      <c r="DI18" s="49" t="str">
        <f t="shared" si="6"/>
        <v/>
      </c>
      <c r="DJ18" s="49" t="str">
        <f t="shared" si="6"/>
        <v/>
      </c>
      <c r="DK18" s="49" t="str">
        <f t="shared" si="6"/>
        <v/>
      </c>
      <c r="DL18" s="49" t="str">
        <f t="shared" si="6"/>
        <v/>
      </c>
      <c r="DM18" s="49" t="str">
        <f t="shared" si="6"/>
        <v/>
      </c>
      <c r="DN18" s="49" t="str">
        <f t="shared" si="6"/>
        <v/>
      </c>
      <c r="DO18" s="49" t="str">
        <f t="shared" si="6"/>
        <v/>
      </c>
      <c r="DP18" s="49" t="str">
        <f t="shared" si="7"/>
        <v/>
      </c>
      <c r="DQ18" s="49" t="str">
        <f t="shared" si="7"/>
        <v/>
      </c>
      <c r="DR18" s="49" t="str">
        <f t="shared" si="7"/>
        <v/>
      </c>
      <c r="DS18" s="183" t="str">
        <f t="shared" si="33"/>
        <v/>
      </c>
      <c r="DT18" s="49" t="str">
        <f t="shared" si="34"/>
        <v/>
      </c>
      <c r="DU18" s="49" t="str">
        <f t="shared" si="34"/>
        <v/>
      </c>
      <c r="DV18" s="49" t="str">
        <f t="shared" si="34"/>
        <v/>
      </c>
      <c r="DW18" s="49" t="str">
        <f t="shared" si="34"/>
        <v/>
      </c>
      <c r="DX18" s="49" t="str">
        <f t="shared" si="34"/>
        <v/>
      </c>
      <c r="DY18" s="49" t="str">
        <f t="shared" si="34"/>
        <v/>
      </c>
      <c r="DZ18" s="49" t="str">
        <f t="shared" si="34"/>
        <v/>
      </c>
      <c r="EA18" s="49" t="str">
        <f t="shared" si="34"/>
        <v/>
      </c>
      <c r="EB18" s="49" t="str">
        <f t="shared" si="34"/>
        <v/>
      </c>
      <c r="EC18" s="49" t="str">
        <f t="shared" si="34"/>
        <v/>
      </c>
      <c r="ED18" s="49" t="str">
        <f t="shared" si="34"/>
        <v/>
      </c>
      <c r="EE18" s="49" t="str">
        <f t="shared" si="34"/>
        <v/>
      </c>
      <c r="EF18" s="49" t="str">
        <f t="shared" si="34"/>
        <v/>
      </c>
      <c r="EG18" s="49" t="str">
        <f t="shared" si="34"/>
        <v/>
      </c>
      <c r="EH18" s="49" t="str">
        <f t="shared" si="34"/>
        <v/>
      </c>
      <c r="EI18" s="49" t="str">
        <f t="shared" si="34"/>
        <v/>
      </c>
      <c r="EJ18" s="49" t="str">
        <f t="shared" si="8"/>
        <v/>
      </c>
      <c r="EK18" s="49" t="str">
        <f t="shared" si="9"/>
        <v/>
      </c>
      <c r="EL18" s="49" t="str">
        <f t="shared" si="9"/>
        <v/>
      </c>
      <c r="EM18" s="49" t="str">
        <f t="shared" si="9"/>
        <v/>
      </c>
      <c r="EN18" s="49" t="str">
        <f t="shared" si="9"/>
        <v/>
      </c>
      <c r="EO18" s="49" t="str">
        <f t="shared" si="9"/>
        <v/>
      </c>
      <c r="EP18" s="49" t="str">
        <f t="shared" si="9"/>
        <v/>
      </c>
      <c r="EQ18" s="49" t="str">
        <f t="shared" si="9"/>
        <v/>
      </c>
      <c r="ER18" s="49" t="str">
        <f t="shared" si="9"/>
        <v/>
      </c>
      <c r="ES18" s="49" t="str">
        <f t="shared" si="9"/>
        <v/>
      </c>
      <c r="ET18" s="49" t="str">
        <f t="shared" si="9"/>
        <v/>
      </c>
      <c r="EU18" s="49" t="str">
        <f t="shared" si="9"/>
        <v/>
      </c>
      <c r="EV18" s="49" t="str">
        <f t="shared" si="9"/>
        <v/>
      </c>
      <c r="EW18" s="49" t="str">
        <f t="shared" si="9"/>
        <v/>
      </c>
      <c r="EX18" s="49" t="str">
        <f t="shared" si="9"/>
        <v/>
      </c>
      <c r="EY18" s="49" t="str">
        <f t="shared" si="9"/>
        <v/>
      </c>
      <c r="EZ18" s="49" t="str">
        <f t="shared" si="9"/>
        <v/>
      </c>
      <c r="FA18" s="49" t="str">
        <f t="shared" si="10"/>
        <v/>
      </c>
      <c r="FB18" s="49" t="str">
        <f t="shared" si="10"/>
        <v/>
      </c>
      <c r="FC18" s="49" t="str">
        <f t="shared" si="10"/>
        <v/>
      </c>
      <c r="FD18" s="49" t="str">
        <f t="shared" si="10"/>
        <v/>
      </c>
      <c r="FE18" s="49" t="str">
        <f t="shared" si="10"/>
        <v/>
      </c>
      <c r="FF18" s="49" t="str">
        <f t="shared" si="10"/>
        <v/>
      </c>
      <c r="FG18" s="49" t="str">
        <f t="shared" si="10"/>
        <v/>
      </c>
      <c r="FH18" s="49" t="str">
        <f t="shared" si="10"/>
        <v/>
      </c>
      <c r="FI18" s="49" t="str">
        <f t="shared" si="10"/>
        <v/>
      </c>
      <c r="FJ18" s="49" t="str">
        <f t="shared" si="10"/>
        <v/>
      </c>
      <c r="FK18" s="49" t="str">
        <f t="shared" si="10"/>
        <v/>
      </c>
      <c r="FL18" s="49" t="str">
        <f t="shared" si="10"/>
        <v/>
      </c>
      <c r="FM18" s="49" t="str">
        <f t="shared" si="10"/>
        <v/>
      </c>
      <c r="FN18" s="49" t="str">
        <f t="shared" si="10"/>
        <v/>
      </c>
      <c r="FO18" s="49" t="str">
        <f t="shared" si="10"/>
        <v/>
      </c>
      <c r="FP18" s="49" t="str">
        <f t="shared" si="10"/>
        <v/>
      </c>
      <c r="FQ18" s="49" t="str">
        <f t="shared" si="11"/>
        <v/>
      </c>
      <c r="FR18" s="49" t="str">
        <f t="shared" si="11"/>
        <v/>
      </c>
      <c r="FS18" s="49" t="str">
        <f t="shared" si="11"/>
        <v/>
      </c>
      <c r="FT18" s="49" t="str">
        <f t="shared" si="11"/>
        <v/>
      </c>
      <c r="FU18" s="49" t="str">
        <f t="shared" si="11"/>
        <v/>
      </c>
      <c r="FV18" s="49" t="str">
        <f t="shared" si="11"/>
        <v/>
      </c>
      <c r="FW18" s="49" t="str">
        <f t="shared" si="11"/>
        <v/>
      </c>
      <c r="FX18" s="49" t="str">
        <f t="shared" si="11"/>
        <v/>
      </c>
      <c r="FY18" s="49" t="str">
        <f t="shared" si="11"/>
        <v/>
      </c>
      <c r="FZ18" s="49" t="str">
        <f t="shared" si="11"/>
        <v/>
      </c>
      <c r="GA18" s="49" t="str">
        <f t="shared" si="11"/>
        <v/>
      </c>
      <c r="GB18" s="49" t="str">
        <f t="shared" si="11"/>
        <v/>
      </c>
      <c r="GC18" s="49" t="str">
        <f t="shared" si="11"/>
        <v/>
      </c>
      <c r="GD18" s="49" t="str">
        <f t="shared" si="11"/>
        <v/>
      </c>
      <c r="GE18" s="49" t="str">
        <f t="shared" si="11"/>
        <v/>
      </c>
      <c r="GF18" s="49" t="str">
        <f t="shared" si="11"/>
        <v/>
      </c>
      <c r="GG18" s="49" t="str">
        <f t="shared" si="12"/>
        <v/>
      </c>
      <c r="GH18" s="49" t="str">
        <f t="shared" si="12"/>
        <v/>
      </c>
      <c r="GI18" s="49" t="str">
        <f t="shared" si="12"/>
        <v/>
      </c>
      <c r="GJ18" s="49" t="str">
        <f t="shared" si="12"/>
        <v/>
      </c>
      <c r="GK18" s="49" t="str">
        <f t="shared" si="12"/>
        <v/>
      </c>
      <c r="GL18" s="49" t="str">
        <f t="shared" si="12"/>
        <v/>
      </c>
      <c r="GM18" s="49" t="str">
        <f t="shared" si="12"/>
        <v/>
      </c>
      <c r="GN18" s="49" t="str">
        <f t="shared" si="12"/>
        <v/>
      </c>
      <c r="GO18" s="49" t="str">
        <f t="shared" si="12"/>
        <v/>
      </c>
      <c r="GP18" s="49" t="str">
        <f t="shared" si="12"/>
        <v/>
      </c>
      <c r="GQ18" s="49" t="str">
        <f t="shared" si="12"/>
        <v/>
      </c>
      <c r="GR18" s="49" t="str">
        <f t="shared" si="12"/>
        <v/>
      </c>
      <c r="GS18" s="49" t="str">
        <f t="shared" si="12"/>
        <v/>
      </c>
      <c r="GT18" s="49" t="str">
        <f t="shared" si="12"/>
        <v/>
      </c>
      <c r="GU18" s="49" t="str">
        <f t="shared" si="12"/>
        <v/>
      </c>
      <c r="GV18" s="49" t="str">
        <f t="shared" si="12"/>
        <v/>
      </c>
      <c r="GW18" s="49" t="str">
        <f t="shared" si="13"/>
        <v/>
      </c>
      <c r="GX18" s="49" t="str">
        <f t="shared" si="13"/>
        <v/>
      </c>
      <c r="GY18" s="49" t="str">
        <f t="shared" si="13"/>
        <v/>
      </c>
      <c r="GZ18" s="49" t="str">
        <f t="shared" si="13"/>
        <v/>
      </c>
      <c r="HA18" s="49" t="str">
        <f t="shared" si="13"/>
        <v/>
      </c>
      <c r="HB18" s="49" t="str">
        <f t="shared" si="13"/>
        <v/>
      </c>
      <c r="HC18" s="49" t="str">
        <f t="shared" si="13"/>
        <v/>
      </c>
      <c r="HD18" s="49" t="str">
        <f t="shared" si="13"/>
        <v/>
      </c>
      <c r="HE18" s="49" t="str">
        <f t="shared" si="13"/>
        <v/>
      </c>
      <c r="HF18" s="49" t="str">
        <f t="shared" si="13"/>
        <v/>
      </c>
      <c r="HG18" s="49" t="str">
        <f t="shared" si="13"/>
        <v/>
      </c>
      <c r="HH18" s="49" t="str">
        <f t="shared" si="13"/>
        <v/>
      </c>
      <c r="HI18" s="49" t="str">
        <f t="shared" si="13"/>
        <v/>
      </c>
      <c r="HJ18" s="49" t="str">
        <f t="shared" si="13"/>
        <v/>
      </c>
      <c r="HK18" s="49" t="str">
        <f t="shared" si="13"/>
        <v/>
      </c>
      <c r="HL18" s="49" t="str">
        <f t="shared" si="13"/>
        <v/>
      </c>
      <c r="HM18" s="49" t="str">
        <f t="shared" si="14"/>
        <v/>
      </c>
      <c r="HN18" s="49" t="str">
        <f t="shared" si="14"/>
        <v/>
      </c>
      <c r="HO18" s="49" t="str">
        <f t="shared" si="14"/>
        <v/>
      </c>
      <c r="HP18" s="169" t="e">
        <f t="shared" si="15"/>
        <v>#N/A</v>
      </c>
      <c r="HQ18" s="169" t="e">
        <f t="shared" si="15"/>
        <v>#N/A</v>
      </c>
      <c r="HR18" s="169" t="e">
        <f t="shared" si="15"/>
        <v>#N/A</v>
      </c>
      <c r="HS18" s="169" t="e">
        <f t="shared" si="15"/>
        <v>#N/A</v>
      </c>
      <c r="HT18" s="169" t="e">
        <f t="shared" si="15"/>
        <v>#N/A</v>
      </c>
      <c r="HU18" s="169" t="e">
        <f t="shared" si="15"/>
        <v>#N/A</v>
      </c>
      <c r="HV18" s="169" t="e">
        <f t="shared" si="15"/>
        <v>#N/A</v>
      </c>
      <c r="HW18" s="169" t="e">
        <f t="shared" si="15"/>
        <v>#N/A</v>
      </c>
      <c r="HX18" s="169" t="e">
        <f t="shared" si="15"/>
        <v>#N/A</v>
      </c>
      <c r="HY18" s="169" t="e">
        <f t="shared" si="15"/>
        <v>#N/A</v>
      </c>
      <c r="HZ18" s="169" t="e">
        <f t="shared" si="15"/>
        <v>#N/A</v>
      </c>
      <c r="IA18" s="169" t="e">
        <f t="shared" si="15"/>
        <v>#N/A</v>
      </c>
      <c r="IB18" s="169" t="e">
        <f t="shared" si="15"/>
        <v>#N/A</v>
      </c>
      <c r="IC18" s="169" t="e">
        <f t="shared" si="15"/>
        <v>#N/A</v>
      </c>
      <c r="ID18" s="169" t="e">
        <f t="shared" si="15"/>
        <v>#N/A</v>
      </c>
      <c r="IE18" s="169" t="e">
        <f t="shared" si="15"/>
        <v>#N/A</v>
      </c>
      <c r="IF18" s="169" t="e">
        <f t="shared" si="16"/>
        <v>#N/A</v>
      </c>
      <c r="IG18" s="169" t="e">
        <f t="shared" si="16"/>
        <v>#N/A</v>
      </c>
      <c r="IH18" s="169" t="e">
        <f t="shared" si="16"/>
        <v>#N/A</v>
      </c>
      <c r="II18" s="169" t="e">
        <f t="shared" si="16"/>
        <v>#N/A</v>
      </c>
      <c r="IJ18" s="169" t="e">
        <f t="shared" si="16"/>
        <v>#N/A</v>
      </c>
      <c r="IK18" s="169" t="e">
        <f t="shared" si="16"/>
        <v>#N/A</v>
      </c>
      <c r="IL18" s="169" t="e">
        <f t="shared" si="16"/>
        <v>#N/A</v>
      </c>
      <c r="IM18" s="169" t="e">
        <f t="shared" si="16"/>
        <v>#N/A</v>
      </c>
      <c r="IN18" s="169" t="e">
        <f t="shared" si="16"/>
        <v>#N/A</v>
      </c>
      <c r="IO18" s="169" t="e">
        <f t="shared" si="16"/>
        <v>#N/A</v>
      </c>
      <c r="IP18" s="169" t="e">
        <f t="shared" si="16"/>
        <v>#N/A</v>
      </c>
      <c r="IQ18" s="169" t="e">
        <f t="shared" si="16"/>
        <v>#N/A</v>
      </c>
      <c r="IR18" s="169" t="e">
        <f t="shared" si="16"/>
        <v>#N/A</v>
      </c>
      <c r="IS18" s="169" t="e">
        <f t="shared" si="16"/>
        <v>#N/A</v>
      </c>
      <c r="IT18" s="169" t="e">
        <f t="shared" si="16"/>
        <v>#N/A</v>
      </c>
      <c r="IU18" s="169" t="e">
        <f t="shared" si="16"/>
        <v>#N/A</v>
      </c>
      <c r="IV18" s="169" t="e">
        <f t="shared" si="17"/>
        <v>#N/A</v>
      </c>
      <c r="IW18" s="169" t="e">
        <f t="shared" si="17"/>
        <v>#N/A</v>
      </c>
      <c r="IX18" s="169" t="e">
        <f t="shared" si="17"/>
        <v>#N/A</v>
      </c>
      <c r="IY18" s="169" t="e">
        <f t="shared" si="17"/>
        <v>#N/A</v>
      </c>
      <c r="IZ18" s="169" t="e">
        <f t="shared" si="17"/>
        <v>#N/A</v>
      </c>
      <c r="JA18" s="169" t="e">
        <f t="shared" si="17"/>
        <v>#N/A</v>
      </c>
      <c r="JB18" s="169" t="e">
        <f t="shared" si="17"/>
        <v>#N/A</v>
      </c>
      <c r="JC18" s="169" t="e">
        <f t="shared" si="17"/>
        <v>#N/A</v>
      </c>
      <c r="JD18" s="169" t="e">
        <f t="shared" si="17"/>
        <v>#N/A</v>
      </c>
      <c r="JE18" s="169" t="e">
        <f t="shared" si="17"/>
        <v>#N/A</v>
      </c>
      <c r="JF18" s="169" t="e">
        <f t="shared" si="17"/>
        <v>#N/A</v>
      </c>
      <c r="JG18" s="169" t="e">
        <f t="shared" si="17"/>
        <v>#N/A</v>
      </c>
      <c r="JH18" s="169" t="e">
        <f t="shared" si="17"/>
        <v>#N/A</v>
      </c>
      <c r="JI18" s="169" t="e">
        <f t="shared" si="17"/>
        <v>#N/A</v>
      </c>
      <c r="JJ18" s="169" t="e">
        <f t="shared" si="17"/>
        <v>#N/A</v>
      </c>
      <c r="JK18" s="169" t="e">
        <f t="shared" si="17"/>
        <v>#N/A</v>
      </c>
      <c r="JL18" s="169" t="e">
        <f t="shared" si="18"/>
        <v>#N/A</v>
      </c>
      <c r="JM18" s="169" t="e">
        <f t="shared" si="18"/>
        <v>#N/A</v>
      </c>
      <c r="JN18" s="169" t="e">
        <f t="shared" si="18"/>
        <v>#N/A</v>
      </c>
      <c r="JO18" s="169" t="e">
        <f t="shared" si="18"/>
        <v>#N/A</v>
      </c>
      <c r="JP18" s="169" t="e">
        <f t="shared" si="18"/>
        <v>#N/A</v>
      </c>
      <c r="JQ18" s="169" t="e">
        <f t="shared" si="18"/>
        <v>#N/A</v>
      </c>
      <c r="JR18" s="169" t="e">
        <f t="shared" si="18"/>
        <v>#N/A</v>
      </c>
      <c r="JS18" s="169" t="e">
        <f t="shared" si="18"/>
        <v>#N/A</v>
      </c>
      <c r="JT18" s="169" t="e">
        <f t="shared" si="18"/>
        <v>#N/A</v>
      </c>
      <c r="JU18" s="169" t="e">
        <f t="shared" si="18"/>
        <v>#N/A</v>
      </c>
      <c r="JV18" s="169" t="e">
        <f t="shared" si="18"/>
        <v>#N/A</v>
      </c>
      <c r="JW18" s="169" t="e">
        <f t="shared" si="18"/>
        <v>#N/A</v>
      </c>
      <c r="JX18" s="169" t="e">
        <f t="shared" si="18"/>
        <v>#N/A</v>
      </c>
      <c r="JY18" s="169" t="e">
        <f t="shared" si="18"/>
        <v>#N/A</v>
      </c>
      <c r="JZ18" s="169" t="e">
        <f t="shared" si="18"/>
        <v>#N/A</v>
      </c>
      <c r="KA18" s="169" t="e">
        <f t="shared" si="18"/>
        <v>#N/A</v>
      </c>
      <c r="KB18" s="169" t="e">
        <f t="shared" si="19"/>
        <v>#N/A</v>
      </c>
      <c r="KC18" s="169" t="e">
        <f t="shared" si="19"/>
        <v>#N/A</v>
      </c>
      <c r="KD18" s="169" t="e">
        <f t="shared" si="19"/>
        <v>#N/A</v>
      </c>
      <c r="KE18" s="169" t="e">
        <f t="shared" si="19"/>
        <v>#N/A</v>
      </c>
      <c r="KF18" s="169" t="e">
        <f t="shared" si="19"/>
        <v>#N/A</v>
      </c>
      <c r="KG18" s="169" t="e">
        <f t="shared" si="19"/>
        <v>#N/A</v>
      </c>
      <c r="KH18" s="169" t="e">
        <f t="shared" si="19"/>
        <v>#N/A</v>
      </c>
      <c r="KI18" s="169" t="e">
        <f t="shared" si="19"/>
        <v>#N/A</v>
      </c>
      <c r="KJ18" s="169" t="e">
        <f t="shared" si="19"/>
        <v>#N/A</v>
      </c>
      <c r="KK18" s="169" t="e">
        <f t="shared" si="19"/>
        <v>#N/A</v>
      </c>
      <c r="KL18" s="169" t="e">
        <f t="shared" si="19"/>
        <v>#N/A</v>
      </c>
      <c r="KM18" s="169" t="e">
        <f t="shared" si="19"/>
        <v>#N/A</v>
      </c>
      <c r="KN18" s="169" t="e">
        <f t="shared" si="19"/>
        <v>#N/A</v>
      </c>
      <c r="KO18" s="169" t="e">
        <f t="shared" si="19"/>
        <v>#N/A</v>
      </c>
      <c r="KP18" s="169" t="e">
        <f t="shared" si="19"/>
        <v>#N/A</v>
      </c>
      <c r="KQ18" s="169" t="e">
        <f t="shared" si="19"/>
        <v>#N/A</v>
      </c>
      <c r="KR18" s="169" t="e">
        <f t="shared" si="20"/>
        <v>#N/A</v>
      </c>
      <c r="KS18" s="169" t="e">
        <f t="shared" si="20"/>
        <v>#N/A</v>
      </c>
      <c r="KT18" s="169" t="e">
        <f t="shared" si="20"/>
        <v>#N/A</v>
      </c>
      <c r="KU18" s="169" t="e">
        <f t="shared" si="20"/>
        <v>#N/A</v>
      </c>
      <c r="KV18" s="169" t="e">
        <f t="shared" si="20"/>
        <v>#N/A</v>
      </c>
      <c r="KW18" s="169" t="e">
        <f t="shared" si="20"/>
        <v>#N/A</v>
      </c>
      <c r="KX18" s="169" t="e">
        <f t="shared" si="20"/>
        <v>#N/A</v>
      </c>
      <c r="KY18" s="169" t="e">
        <f t="shared" si="20"/>
        <v>#N/A</v>
      </c>
      <c r="KZ18" s="169" t="e">
        <f t="shared" si="20"/>
        <v>#N/A</v>
      </c>
      <c r="LA18" s="169" t="e">
        <f t="shared" si="20"/>
        <v>#N/A</v>
      </c>
      <c r="LB18" s="169" t="e">
        <f t="shared" si="20"/>
        <v>#N/A</v>
      </c>
      <c r="LC18" s="169" t="e">
        <f t="shared" si="20"/>
        <v>#N/A</v>
      </c>
      <c r="LD18" s="169" t="e">
        <f t="shared" si="20"/>
        <v>#N/A</v>
      </c>
      <c r="LE18" s="169" t="e">
        <f t="shared" si="20"/>
        <v>#N/A</v>
      </c>
      <c r="LF18" s="169" t="e">
        <f t="shared" si="20"/>
        <v>#N/A</v>
      </c>
      <c r="LG18" s="169" t="e">
        <f t="shared" si="20"/>
        <v>#N/A</v>
      </c>
      <c r="LH18" s="169" t="e">
        <f t="shared" si="21"/>
        <v>#N/A</v>
      </c>
      <c r="LI18" s="169" t="e">
        <f t="shared" si="21"/>
        <v>#N/A</v>
      </c>
      <c r="LJ18" s="169" t="e">
        <f t="shared" si="21"/>
        <v>#N/A</v>
      </c>
      <c r="LK18" s="169" t="e">
        <f t="shared" si="21"/>
        <v>#N/A</v>
      </c>
      <c r="LL18" s="169" t="e">
        <f t="shared" si="21"/>
        <v>#N/A</v>
      </c>
      <c r="LM18" s="169" t="e">
        <f t="shared" si="21"/>
        <v>#N/A</v>
      </c>
      <c r="LN18" s="169" t="e">
        <f t="shared" si="21"/>
        <v>#N/A</v>
      </c>
      <c r="LO18" s="169" t="e">
        <f t="shared" si="21"/>
        <v>#N/A</v>
      </c>
      <c r="LP18" s="169" t="e">
        <f t="shared" si="21"/>
        <v>#N/A</v>
      </c>
      <c r="LQ18" s="169" t="e">
        <f t="shared" si="21"/>
        <v>#N/A</v>
      </c>
      <c r="LR18" s="169" t="e">
        <f t="shared" si="21"/>
        <v>#N/A</v>
      </c>
      <c r="LS18" s="169" t="e">
        <f t="shared" si="21"/>
        <v>#N/A</v>
      </c>
      <c r="LT18" s="169" t="e">
        <f t="shared" si="21"/>
        <v>#N/A</v>
      </c>
      <c r="LU18" s="169" t="e">
        <f t="shared" si="21"/>
        <v>#N/A</v>
      </c>
      <c r="LV18" s="169" t="e">
        <f t="shared" si="21"/>
        <v>#N/A</v>
      </c>
      <c r="LW18" s="169" t="e">
        <f t="shared" si="21"/>
        <v>#N/A</v>
      </c>
      <c r="LX18" s="169" t="e">
        <f t="shared" si="22"/>
        <v>#N/A</v>
      </c>
      <c r="LY18" s="169" t="e">
        <f t="shared" si="22"/>
        <v>#N/A</v>
      </c>
      <c r="LZ18" s="169" t="e">
        <f t="shared" si="22"/>
        <v>#N/A</v>
      </c>
      <c r="MA18" s="169" t="e">
        <f t="shared" si="22"/>
        <v>#N/A</v>
      </c>
      <c r="MB18" s="169" t="e">
        <f t="shared" si="22"/>
        <v>#N/A</v>
      </c>
      <c r="MC18" s="169" t="e">
        <f t="shared" si="22"/>
        <v>#N/A</v>
      </c>
      <c r="MD18" s="169" t="e">
        <f t="shared" si="22"/>
        <v>#N/A</v>
      </c>
      <c r="ME18" s="169" t="e">
        <f t="shared" si="22"/>
        <v>#N/A</v>
      </c>
      <c r="MF18" s="169" t="e">
        <f t="shared" si="22"/>
        <v>#N/A</v>
      </c>
      <c r="MG18" s="169" t="e">
        <f t="shared" si="22"/>
        <v>#N/A</v>
      </c>
      <c r="MH18" s="169" t="e">
        <f t="shared" si="22"/>
        <v>#N/A</v>
      </c>
      <c r="MI18" s="169" t="e">
        <f t="shared" si="22"/>
        <v>#N/A</v>
      </c>
      <c r="MJ18" s="169" t="e">
        <f t="shared" si="22"/>
        <v>#N/A</v>
      </c>
      <c r="MK18" s="169" t="e">
        <f t="shared" si="22"/>
        <v>#N/A</v>
      </c>
      <c r="ML18" s="169" t="e">
        <f t="shared" si="22"/>
        <v>#N/A</v>
      </c>
      <c r="MM18" s="169" t="e">
        <f t="shared" si="22"/>
        <v>#N/A</v>
      </c>
      <c r="MN18" s="169" t="e">
        <f t="shared" si="23"/>
        <v>#N/A</v>
      </c>
      <c r="MO18" s="169" t="e">
        <f t="shared" si="23"/>
        <v>#N/A</v>
      </c>
      <c r="MP18" s="169" t="e">
        <f t="shared" si="23"/>
        <v>#N/A</v>
      </c>
      <c r="MQ18" s="169" t="e">
        <f t="shared" si="23"/>
        <v>#N/A</v>
      </c>
      <c r="MR18" s="169" t="e">
        <f t="shared" si="23"/>
        <v>#N/A</v>
      </c>
      <c r="MS18" s="169" t="e">
        <f t="shared" si="23"/>
        <v>#N/A</v>
      </c>
      <c r="MT18" s="169" t="e">
        <f t="shared" si="23"/>
        <v>#N/A</v>
      </c>
      <c r="MU18" s="169" t="e">
        <f t="shared" si="23"/>
        <v>#N/A</v>
      </c>
      <c r="MV18" s="169" t="e">
        <f t="shared" si="23"/>
        <v>#N/A</v>
      </c>
      <c r="MW18" s="169" t="e">
        <f t="shared" si="23"/>
        <v>#N/A</v>
      </c>
      <c r="MX18" s="169" t="e">
        <f t="shared" si="23"/>
        <v>#N/A</v>
      </c>
      <c r="MY18" s="169" t="e">
        <f t="shared" si="23"/>
        <v>#N/A</v>
      </c>
      <c r="MZ18" s="169" t="e">
        <f t="shared" si="23"/>
        <v>#N/A</v>
      </c>
      <c r="NA18" s="169" t="e">
        <f t="shared" si="23"/>
        <v>#N/A</v>
      </c>
      <c r="NB18" s="169" t="e">
        <f t="shared" si="23"/>
        <v>#N/A</v>
      </c>
      <c r="NC18" s="169" t="e">
        <f t="shared" si="23"/>
        <v>#N/A</v>
      </c>
      <c r="ND18" s="169" t="e">
        <f t="shared" si="24"/>
        <v>#N/A</v>
      </c>
      <c r="NE18" s="169" t="e">
        <f t="shared" si="24"/>
        <v>#N/A</v>
      </c>
      <c r="NF18" s="169" t="e">
        <f t="shared" si="24"/>
        <v>#N/A</v>
      </c>
      <c r="NG18" s="169" t="e">
        <f t="shared" si="24"/>
        <v>#N/A</v>
      </c>
      <c r="NH18" s="169" t="e">
        <f t="shared" si="24"/>
        <v>#N/A</v>
      </c>
      <c r="NI18" s="169" t="e">
        <f t="shared" si="24"/>
        <v>#N/A</v>
      </c>
      <c r="NJ18" s="169" t="e">
        <f t="shared" si="24"/>
        <v>#N/A</v>
      </c>
      <c r="NK18" s="169" t="e">
        <f t="shared" si="24"/>
        <v>#N/A</v>
      </c>
      <c r="NL18" s="169" t="e">
        <f t="shared" si="24"/>
        <v>#N/A</v>
      </c>
      <c r="NM18" s="169" t="e">
        <f t="shared" si="24"/>
        <v>#N/A</v>
      </c>
      <c r="NN18" s="169" t="e">
        <f t="shared" si="24"/>
        <v>#N/A</v>
      </c>
      <c r="NO18" s="169" t="e">
        <f t="shared" si="24"/>
        <v>#N/A</v>
      </c>
      <c r="NP18" s="169" t="e">
        <f t="shared" si="24"/>
        <v>#N/A</v>
      </c>
      <c r="NQ18" s="169" t="e">
        <f t="shared" si="24"/>
        <v>#N/A</v>
      </c>
      <c r="NR18" s="169" t="e">
        <f t="shared" si="24"/>
        <v>#N/A</v>
      </c>
      <c r="NS18" s="169" t="e">
        <f t="shared" si="24"/>
        <v>#N/A</v>
      </c>
      <c r="NT18" s="169" t="e">
        <f t="shared" si="25"/>
        <v>#N/A</v>
      </c>
      <c r="NU18" s="169" t="e">
        <f t="shared" si="25"/>
        <v>#N/A</v>
      </c>
      <c r="NV18" s="169" t="e">
        <f t="shared" si="25"/>
        <v>#N/A</v>
      </c>
      <c r="NW18" s="169" t="e">
        <f t="shared" si="25"/>
        <v>#N/A</v>
      </c>
      <c r="NX18" s="169" t="e">
        <f t="shared" si="25"/>
        <v>#N/A</v>
      </c>
      <c r="NY18" s="169" t="e">
        <f t="shared" si="25"/>
        <v>#N/A</v>
      </c>
      <c r="NZ18" s="169" t="e">
        <f t="shared" si="25"/>
        <v>#N/A</v>
      </c>
      <c r="OA18" s="169" t="e">
        <f t="shared" si="25"/>
        <v>#N/A</v>
      </c>
      <c r="OB18" s="169" t="e">
        <f t="shared" si="25"/>
        <v>#N/A</v>
      </c>
      <c r="OC18" s="169" t="e">
        <f t="shared" si="25"/>
        <v>#N/A</v>
      </c>
      <c r="OD18" s="169" t="e">
        <f t="shared" si="25"/>
        <v>#N/A</v>
      </c>
      <c r="OE18" s="169" t="e">
        <f t="shared" si="25"/>
        <v>#N/A</v>
      </c>
      <c r="OF18" s="169" t="e">
        <f t="shared" si="25"/>
        <v>#N/A</v>
      </c>
      <c r="OG18" s="169" t="e">
        <f t="shared" si="25"/>
        <v>#N/A</v>
      </c>
      <c r="OH18" s="169" t="e">
        <f t="shared" si="25"/>
        <v>#N/A</v>
      </c>
      <c r="OI18" s="169" t="e">
        <f t="shared" si="25"/>
        <v>#N/A</v>
      </c>
      <c r="OJ18" s="169" t="e">
        <f t="shared" si="26"/>
        <v>#N/A</v>
      </c>
      <c r="OK18" s="169" t="e">
        <f t="shared" si="26"/>
        <v>#N/A</v>
      </c>
      <c r="OL18" s="169" t="e">
        <f t="shared" si="26"/>
        <v>#N/A</v>
      </c>
      <c r="OM18" s="169" t="e">
        <f t="shared" si="26"/>
        <v>#N/A</v>
      </c>
      <c r="ON18" s="169" t="e">
        <f t="shared" si="26"/>
        <v>#N/A</v>
      </c>
      <c r="OO18" s="169" t="e">
        <f t="shared" si="26"/>
        <v>#N/A</v>
      </c>
      <c r="OP18" s="169" t="e">
        <f t="shared" si="26"/>
        <v>#N/A</v>
      </c>
      <c r="OQ18" s="169" t="e">
        <f t="shared" si="26"/>
        <v>#N/A</v>
      </c>
      <c r="OR18" s="169" t="e">
        <f t="shared" si="26"/>
        <v>#N/A</v>
      </c>
      <c r="OS18" s="169" t="e">
        <f t="shared" si="26"/>
        <v>#N/A</v>
      </c>
      <c r="OT18" s="169" t="e">
        <f t="shared" si="26"/>
        <v>#N/A</v>
      </c>
      <c r="OU18" s="169" t="e">
        <f t="shared" si="26"/>
        <v>#N/A</v>
      </c>
      <c r="OV18" s="169" t="e">
        <f t="shared" si="26"/>
        <v>#N/A</v>
      </c>
      <c r="OW18" s="169" t="e">
        <f t="shared" si="26"/>
        <v>#N/A</v>
      </c>
      <c r="OX18" s="169" t="e">
        <f t="shared" si="26"/>
        <v>#N/A</v>
      </c>
      <c r="OY18" s="169" t="e">
        <f t="shared" si="26"/>
        <v>#N/A</v>
      </c>
      <c r="OZ18" s="169" t="e">
        <f t="shared" si="27"/>
        <v>#N/A</v>
      </c>
      <c r="PA18" s="169" t="e">
        <f t="shared" si="27"/>
        <v>#N/A</v>
      </c>
      <c r="PB18" s="169" t="e">
        <f t="shared" si="27"/>
        <v>#N/A</v>
      </c>
      <c r="PC18" s="169" t="e">
        <f t="shared" si="27"/>
        <v>#N/A</v>
      </c>
      <c r="PD18" s="169" t="e">
        <f t="shared" si="27"/>
        <v>#N/A</v>
      </c>
      <c r="PE18" s="169" t="e">
        <f t="shared" si="27"/>
        <v>#N/A</v>
      </c>
      <c r="PF18" s="169" t="e">
        <f t="shared" si="27"/>
        <v>#N/A</v>
      </c>
      <c r="PG18" s="169" t="e">
        <f t="shared" si="27"/>
        <v>#N/A</v>
      </c>
      <c r="PH18" s="169" t="e">
        <f t="shared" si="27"/>
        <v>#N/A</v>
      </c>
    </row>
    <row r="19" spans="1:424" hidden="1" x14ac:dyDescent="0.75">
      <c r="A19" s="4">
        <v>16</v>
      </c>
      <c r="B19" s="95"/>
      <c r="C19" s="95"/>
      <c r="D19" s="95"/>
      <c r="E19" s="124" t="str">
        <f t="shared" si="28"/>
        <v/>
      </c>
      <c r="F19" s="124" t="str">
        <f t="shared" si="29"/>
        <v/>
      </c>
      <c r="G19" s="73" t="str">
        <f t="shared" si="30"/>
        <v/>
      </c>
      <c r="H19" s="23"/>
      <c r="I19" s="57"/>
      <c r="J19" s="280"/>
      <c r="K19" s="74" t="str">
        <f>IF(AND(B19&gt;0,C19&gt;0,D19&gt;0),IF(ISBLANK(J19),IF(ISBLANK(H19),"",(D19-B19)*VLOOKUP(H19,VLookups!$A$4:$B$13,2,FALSE)),J19),"")</f>
        <v/>
      </c>
      <c r="L19" s="75" t="str">
        <f t="shared" si="0"/>
        <v/>
      </c>
      <c r="M19" s="95"/>
      <c r="N19" s="270" t="str">
        <f>IF(AND(M19&gt;0,C19&gt;0,NOT(K19="")),ABS(VLOOKUP($M$1,VLookups!$A$43:$B$44,2,FALSE)-_xlfn.NORM.DIST(M19,G19,K19,TRUE)),"")</f>
        <v/>
      </c>
      <c r="O19" s="94" t="str">
        <f>IF(AND($B19&gt;0,$C19&gt;0,$D19&gt;0,NOT(ISBLANK($H19))),_xlfn.NORM.INV(ABS(VLOOKUP($M$1,VLookups!$A$43:$B$44,2,FALSE)-O$3),$G19,$K19),"")</f>
        <v/>
      </c>
      <c r="P19" s="93" t="str">
        <f>IF(AND($B19&gt;0,$C19&gt;0,$D19&gt;0,NOT(ISBLANK($H19))),_xlfn.NORM.INV(ABS(VLOOKUP($M$1,VLookups!$A$43:$B$44,2,FALSE)-P$3),$G19,$K19),"")</f>
        <v/>
      </c>
      <c r="Q19" s="94" t="str">
        <f>IF(AND($B19&gt;0,$C19&gt;0,$D19&gt;0,NOT(ISBLANK($H19))),_xlfn.NORM.INV(ABS(VLOOKUP($M$1,VLookups!$A$43:$B$44,2,FALSE)-Q$3),$G19,$K19),"")</f>
        <v/>
      </c>
      <c r="R19" s="93" t="str">
        <f>IF(AND($B19&gt;0,$C19&gt;0,$D19&gt;0,NOT(ISBLANK($H19))),_xlfn.NORM.INV(ABS(VLOOKUP($M$1,VLookups!$A$43:$B$44,2,FALSE)-R$3),$G19,$K19),"")</f>
        <v/>
      </c>
      <c r="S19" s="94" t="str">
        <f>IF(AND($B19&gt;0,$C19&gt;0,$D19&gt;0,NOT(ISBLANK($H19))),_xlfn.NORM.INV(ABS(VLOOKUP($M$1,VLookups!$A$43:$B$44,2,FALSE)-S$3),$G19,$K19),"")</f>
        <v/>
      </c>
      <c r="T19" s="93" t="str">
        <f>IF(AND($B19&gt;0,$C19&gt;0,$D19&gt;0,NOT(ISBLANK($H19))),_xlfn.NORM.INV(ABS(VLOOKUP($M$1,VLookups!$A$43:$B$44,2,FALSE)-T$3),$G19,$K19),"")</f>
        <v/>
      </c>
      <c r="U19" s="5"/>
      <c r="V19" s="168" t="str">
        <f t="shared" si="31"/>
        <v/>
      </c>
      <c r="W19" s="49" t="str">
        <f t="shared" si="32"/>
        <v/>
      </c>
      <c r="X19" s="49" t="str">
        <f t="shared" si="32"/>
        <v/>
      </c>
      <c r="Y19" s="49" t="str">
        <f t="shared" si="32"/>
        <v/>
      </c>
      <c r="Z19" s="49" t="str">
        <f t="shared" si="32"/>
        <v/>
      </c>
      <c r="AA19" s="49" t="str">
        <f t="shared" si="32"/>
        <v/>
      </c>
      <c r="AB19" s="49" t="str">
        <f t="shared" si="32"/>
        <v/>
      </c>
      <c r="AC19" s="49" t="str">
        <f t="shared" si="32"/>
        <v/>
      </c>
      <c r="AD19" s="49" t="str">
        <f t="shared" si="32"/>
        <v/>
      </c>
      <c r="AE19" s="49" t="str">
        <f t="shared" si="32"/>
        <v/>
      </c>
      <c r="AF19" s="49" t="str">
        <f t="shared" si="32"/>
        <v/>
      </c>
      <c r="AG19" s="49" t="str">
        <f t="shared" si="32"/>
        <v/>
      </c>
      <c r="AH19" s="49" t="str">
        <f t="shared" si="32"/>
        <v/>
      </c>
      <c r="AI19" s="49" t="str">
        <f t="shared" si="32"/>
        <v/>
      </c>
      <c r="AJ19" s="49" t="str">
        <f t="shared" si="32"/>
        <v/>
      </c>
      <c r="AK19" s="49" t="str">
        <f t="shared" si="32"/>
        <v/>
      </c>
      <c r="AL19" s="49" t="str">
        <f t="shared" si="32"/>
        <v/>
      </c>
      <c r="AM19" s="49" t="str">
        <f t="shared" si="1"/>
        <v/>
      </c>
      <c r="AN19" s="49" t="str">
        <f t="shared" si="2"/>
        <v/>
      </c>
      <c r="AO19" s="49" t="str">
        <f t="shared" si="2"/>
        <v/>
      </c>
      <c r="AP19" s="49" t="str">
        <f t="shared" si="2"/>
        <v/>
      </c>
      <c r="AQ19" s="49" t="str">
        <f t="shared" si="2"/>
        <v/>
      </c>
      <c r="AR19" s="49" t="str">
        <f t="shared" si="2"/>
        <v/>
      </c>
      <c r="AS19" s="49" t="str">
        <f t="shared" si="2"/>
        <v/>
      </c>
      <c r="AT19" s="49" t="str">
        <f t="shared" si="2"/>
        <v/>
      </c>
      <c r="AU19" s="49" t="str">
        <f t="shared" si="2"/>
        <v/>
      </c>
      <c r="AV19" s="49" t="str">
        <f t="shared" si="2"/>
        <v/>
      </c>
      <c r="AW19" s="49" t="str">
        <f t="shared" si="2"/>
        <v/>
      </c>
      <c r="AX19" s="49" t="str">
        <f t="shared" si="2"/>
        <v/>
      </c>
      <c r="AY19" s="49" t="str">
        <f t="shared" si="2"/>
        <v/>
      </c>
      <c r="AZ19" s="49" t="str">
        <f t="shared" si="2"/>
        <v/>
      </c>
      <c r="BA19" s="49" t="str">
        <f t="shared" si="2"/>
        <v/>
      </c>
      <c r="BB19" s="49" t="str">
        <f t="shared" si="2"/>
        <v/>
      </c>
      <c r="BC19" s="49" t="str">
        <f t="shared" ref="BC19:BR19" si="35">IF(ISNONTEXT($V19),BD19-$V19,"")</f>
        <v/>
      </c>
      <c r="BD19" s="49" t="str">
        <f t="shared" si="35"/>
        <v/>
      </c>
      <c r="BE19" s="49" t="str">
        <f t="shared" si="35"/>
        <v/>
      </c>
      <c r="BF19" s="49" t="str">
        <f t="shared" si="35"/>
        <v/>
      </c>
      <c r="BG19" s="49" t="str">
        <f t="shared" si="35"/>
        <v/>
      </c>
      <c r="BH19" s="49" t="str">
        <f t="shared" si="35"/>
        <v/>
      </c>
      <c r="BI19" s="49" t="str">
        <f t="shared" si="35"/>
        <v/>
      </c>
      <c r="BJ19" s="49" t="str">
        <f t="shared" si="35"/>
        <v/>
      </c>
      <c r="BK19" s="49" t="str">
        <f t="shared" si="35"/>
        <v/>
      </c>
      <c r="BL19" s="49" t="str">
        <f t="shared" si="35"/>
        <v/>
      </c>
      <c r="BM19" s="49" t="str">
        <f t="shared" si="35"/>
        <v/>
      </c>
      <c r="BN19" s="49" t="str">
        <f t="shared" si="35"/>
        <v/>
      </c>
      <c r="BO19" s="49" t="str">
        <f t="shared" si="35"/>
        <v/>
      </c>
      <c r="BP19" s="49" t="str">
        <f t="shared" si="35"/>
        <v/>
      </c>
      <c r="BQ19" s="49" t="str">
        <f t="shared" si="35"/>
        <v/>
      </c>
      <c r="BR19" s="49" t="str">
        <f t="shared" si="35"/>
        <v/>
      </c>
      <c r="BS19" s="49" t="str">
        <f t="shared" si="3"/>
        <v/>
      </c>
      <c r="BT19" s="49" t="str">
        <f t="shared" si="4"/>
        <v/>
      </c>
      <c r="BU19" s="49" t="str">
        <f t="shared" si="4"/>
        <v/>
      </c>
      <c r="BV19" s="49" t="str">
        <f t="shared" si="4"/>
        <v/>
      </c>
      <c r="BW19" s="49" t="str">
        <f t="shared" si="4"/>
        <v/>
      </c>
      <c r="BX19" s="49" t="str">
        <f t="shared" si="4"/>
        <v/>
      </c>
      <c r="BY19" s="49" t="str">
        <f t="shared" si="4"/>
        <v/>
      </c>
      <c r="BZ19" s="49" t="str">
        <f t="shared" si="4"/>
        <v/>
      </c>
      <c r="CA19" s="49" t="str">
        <f t="shared" si="4"/>
        <v/>
      </c>
      <c r="CB19" s="49" t="str">
        <f t="shared" si="4"/>
        <v/>
      </c>
      <c r="CC19" s="49" t="str">
        <f t="shared" si="4"/>
        <v/>
      </c>
      <c r="CD19" s="49" t="str">
        <f t="shared" si="4"/>
        <v/>
      </c>
      <c r="CE19" s="49" t="str">
        <f t="shared" si="4"/>
        <v/>
      </c>
      <c r="CF19" s="49" t="str">
        <f t="shared" si="4"/>
        <v/>
      </c>
      <c r="CG19" s="49" t="str">
        <f t="shared" si="4"/>
        <v/>
      </c>
      <c r="CH19" s="49" t="str">
        <f t="shared" si="4"/>
        <v/>
      </c>
      <c r="CI19" s="49" t="str">
        <f t="shared" ref="X19:CI23" si="36">IF(ISNONTEXT($V19),CJ19-$V19,"")</f>
        <v/>
      </c>
      <c r="CJ19" s="49" t="str">
        <f t="shared" si="5"/>
        <v/>
      </c>
      <c r="CK19" s="49" t="str">
        <f t="shared" si="5"/>
        <v/>
      </c>
      <c r="CL19" s="49" t="str">
        <f t="shared" si="5"/>
        <v/>
      </c>
      <c r="CM19" s="49" t="str">
        <f t="shared" si="5"/>
        <v/>
      </c>
      <c r="CN19" s="49" t="str">
        <f t="shared" si="5"/>
        <v/>
      </c>
      <c r="CO19" s="49" t="str">
        <f t="shared" si="5"/>
        <v/>
      </c>
      <c r="CP19" s="49" t="str">
        <f t="shared" si="5"/>
        <v/>
      </c>
      <c r="CQ19" s="49" t="str">
        <f t="shared" si="5"/>
        <v/>
      </c>
      <c r="CR19" s="49" t="str">
        <f t="shared" si="5"/>
        <v/>
      </c>
      <c r="CS19" s="49" t="str">
        <f t="shared" si="5"/>
        <v/>
      </c>
      <c r="CT19" s="49" t="str">
        <f t="shared" si="5"/>
        <v/>
      </c>
      <c r="CU19" s="49" t="str">
        <f t="shared" si="5"/>
        <v/>
      </c>
      <c r="CV19" s="49" t="str">
        <f t="shared" si="5"/>
        <v/>
      </c>
      <c r="CW19" s="49" t="str">
        <f t="shared" si="5"/>
        <v/>
      </c>
      <c r="CX19" s="49" t="str">
        <f t="shared" si="5"/>
        <v/>
      </c>
      <c r="CY19" s="49" t="str">
        <f t="shared" ref="CY19:DN34" si="37">IF(ISNONTEXT($V19),CZ19-$V19,"")</f>
        <v/>
      </c>
      <c r="CZ19" s="49" t="str">
        <f t="shared" si="37"/>
        <v/>
      </c>
      <c r="DA19" s="49" t="str">
        <f t="shared" si="37"/>
        <v/>
      </c>
      <c r="DB19" s="49" t="str">
        <f t="shared" si="37"/>
        <v/>
      </c>
      <c r="DC19" s="49" t="str">
        <f t="shared" si="37"/>
        <v/>
      </c>
      <c r="DD19" s="49" t="str">
        <f t="shared" si="37"/>
        <v/>
      </c>
      <c r="DE19" s="49" t="str">
        <f t="shared" si="37"/>
        <v/>
      </c>
      <c r="DF19" s="49" t="str">
        <f t="shared" si="37"/>
        <v/>
      </c>
      <c r="DG19" s="49" t="str">
        <f t="shared" si="37"/>
        <v/>
      </c>
      <c r="DH19" s="49" t="str">
        <f t="shared" si="37"/>
        <v/>
      </c>
      <c r="DI19" s="49" t="str">
        <f t="shared" si="37"/>
        <v/>
      </c>
      <c r="DJ19" s="49" t="str">
        <f t="shared" si="37"/>
        <v/>
      </c>
      <c r="DK19" s="49" t="str">
        <f t="shared" si="37"/>
        <v/>
      </c>
      <c r="DL19" s="49" t="str">
        <f t="shared" si="37"/>
        <v/>
      </c>
      <c r="DM19" s="49" t="str">
        <f t="shared" si="37"/>
        <v/>
      </c>
      <c r="DN19" s="49" t="str">
        <f t="shared" si="37"/>
        <v/>
      </c>
      <c r="DO19" s="49" t="str">
        <f t="shared" si="6"/>
        <v/>
      </c>
      <c r="DP19" s="49" t="str">
        <f t="shared" si="7"/>
        <v/>
      </c>
      <c r="DQ19" s="49" t="str">
        <f t="shared" si="7"/>
        <v/>
      </c>
      <c r="DR19" s="49" t="str">
        <f t="shared" si="7"/>
        <v/>
      </c>
      <c r="DS19" s="183" t="str">
        <f t="shared" si="33"/>
        <v/>
      </c>
      <c r="DT19" s="49" t="str">
        <f t="shared" si="34"/>
        <v/>
      </c>
      <c r="DU19" s="49" t="str">
        <f t="shared" si="34"/>
        <v/>
      </c>
      <c r="DV19" s="49" t="str">
        <f t="shared" si="34"/>
        <v/>
      </c>
      <c r="DW19" s="49" t="str">
        <f t="shared" si="34"/>
        <v/>
      </c>
      <c r="DX19" s="49" t="str">
        <f t="shared" si="34"/>
        <v/>
      </c>
      <c r="DY19" s="49" t="str">
        <f t="shared" si="34"/>
        <v/>
      </c>
      <c r="DZ19" s="49" t="str">
        <f t="shared" si="34"/>
        <v/>
      </c>
      <c r="EA19" s="49" t="str">
        <f t="shared" si="34"/>
        <v/>
      </c>
      <c r="EB19" s="49" t="str">
        <f t="shared" si="34"/>
        <v/>
      </c>
      <c r="EC19" s="49" t="str">
        <f t="shared" si="34"/>
        <v/>
      </c>
      <c r="ED19" s="49" t="str">
        <f t="shared" si="34"/>
        <v/>
      </c>
      <c r="EE19" s="49" t="str">
        <f t="shared" si="34"/>
        <v/>
      </c>
      <c r="EF19" s="49" t="str">
        <f t="shared" si="34"/>
        <v/>
      </c>
      <c r="EG19" s="49" t="str">
        <f t="shared" si="34"/>
        <v/>
      </c>
      <c r="EH19" s="49" t="str">
        <f t="shared" si="34"/>
        <v/>
      </c>
      <c r="EI19" s="49" t="str">
        <f t="shared" si="34"/>
        <v/>
      </c>
      <c r="EJ19" s="49" t="str">
        <f t="shared" si="8"/>
        <v/>
      </c>
      <c r="EK19" s="49" t="str">
        <f t="shared" si="9"/>
        <v/>
      </c>
      <c r="EL19" s="49" t="str">
        <f t="shared" si="9"/>
        <v/>
      </c>
      <c r="EM19" s="49" t="str">
        <f t="shared" si="9"/>
        <v/>
      </c>
      <c r="EN19" s="49" t="str">
        <f t="shared" si="9"/>
        <v/>
      </c>
      <c r="EO19" s="49" t="str">
        <f t="shared" si="9"/>
        <v/>
      </c>
      <c r="EP19" s="49" t="str">
        <f t="shared" si="9"/>
        <v/>
      </c>
      <c r="EQ19" s="49" t="str">
        <f t="shared" si="9"/>
        <v/>
      </c>
      <c r="ER19" s="49" t="str">
        <f t="shared" si="9"/>
        <v/>
      </c>
      <c r="ES19" s="49" t="str">
        <f t="shared" si="9"/>
        <v/>
      </c>
      <c r="ET19" s="49" t="str">
        <f t="shared" si="9"/>
        <v/>
      </c>
      <c r="EU19" s="49" t="str">
        <f t="shared" si="9"/>
        <v/>
      </c>
      <c r="EV19" s="49" t="str">
        <f t="shared" si="9"/>
        <v/>
      </c>
      <c r="EW19" s="49" t="str">
        <f t="shared" si="9"/>
        <v/>
      </c>
      <c r="EX19" s="49" t="str">
        <f t="shared" si="9"/>
        <v/>
      </c>
      <c r="EY19" s="49" t="str">
        <f t="shared" si="9"/>
        <v/>
      </c>
      <c r="EZ19" s="49" t="str">
        <f t="shared" ref="EZ19:FO19" si="38">IF(ISNONTEXT($V19),EY19+$V19,"")</f>
        <v/>
      </c>
      <c r="FA19" s="49" t="str">
        <f t="shared" si="38"/>
        <v/>
      </c>
      <c r="FB19" s="49" t="str">
        <f t="shared" si="38"/>
        <v/>
      </c>
      <c r="FC19" s="49" t="str">
        <f t="shared" si="38"/>
        <v/>
      </c>
      <c r="FD19" s="49" t="str">
        <f t="shared" si="38"/>
        <v/>
      </c>
      <c r="FE19" s="49" t="str">
        <f t="shared" si="38"/>
        <v/>
      </c>
      <c r="FF19" s="49" t="str">
        <f t="shared" si="38"/>
        <v/>
      </c>
      <c r="FG19" s="49" t="str">
        <f t="shared" si="38"/>
        <v/>
      </c>
      <c r="FH19" s="49" t="str">
        <f t="shared" si="38"/>
        <v/>
      </c>
      <c r="FI19" s="49" t="str">
        <f t="shared" si="38"/>
        <v/>
      </c>
      <c r="FJ19" s="49" t="str">
        <f t="shared" si="38"/>
        <v/>
      </c>
      <c r="FK19" s="49" t="str">
        <f t="shared" si="38"/>
        <v/>
      </c>
      <c r="FL19" s="49" t="str">
        <f t="shared" si="38"/>
        <v/>
      </c>
      <c r="FM19" s="49" t="str">
        <f t="shared" si="38"/>
        <v/>
      </c>
      <c r="FN19" s="49" t="str">
        <f t="shared" si="38"/>
        <v/>
      </c>
      <c r="FO19" s="49" t="str">
        <f t="shared" si="38"/>
        <v/>
      </c>
      <c r="FP19" s="49" t="str">
        <f t="shared" si="10"/>
        <v/>
      </c>
      <c r="FQ19" s="49" t="str">
        <f t="shared" si="11"/>
        <v/>
      </c>
      <c r="FR19" s="49" t="str">
        <f t="shared" si="11"/>
        <v/>
      </c>
      <c r="FS19" s="49" t="str">
        <f t="shared" si="11"/>
        <v/>
      </c>
      <c r="FT19" s="49" t="str">
        <f t="shared" si="11"/>
        <v/>
      </c>
      <c r="FU19" s="49" t="str">
        <f t="shared" si="11"/>
        <v/>
      </c>
      <c r="FV19" s="49" t="str">
        <f t="shared" si="11"/>
        <v/>
      </c>
      <c r="FW19" s="49" t="str">
        <f t="shared" si="11"/>
        <v/>
      </c>
      <c r="FX19" s="49" t="str">
        <f t="shared" si="11"/>
        <v/>
      </c>
      <c r="FY19" s="49" t="str">
        <f t="shared" si="11"/>
        <v/>
      </c>
      <c r="FZ19" s="49" t="str">
        <f t="shared" si="11"/>
        <v/>
      </c>
      <c r="GA19" s="49" t="str">
        <f t="shared" si="11"/>
        <v/>
      </c>
      <c r="GB19" s="49" t="str">
        <f t="shared" si="11"/>
        <v/>
      </c>
      <c r="GC19" s="49" t="str">
        <f t="shared" si="11"/>
        <v/>
      </c>
      <c r="GD19" s="49" t="str">
        <f t="shared" si="11"/>
        <v/>
      </c>
      <c r="GE19" s="49" t="str">
        <f t="shared" si="11"/>
        <v/>
      </c>
      <c r="GF19" s="49" t="str">
        <f t="shared" ref="DU19:GF23" si="39">IF(ISNONTEXT($V19),GE19+$V19,"")</f>
        <v/>
      </c>
      <c r="GG19" s="49" t="str">
        <f t="shared" si="12"/>
        <v/>
      </c>
      <c r="GH19" s="49" t="str">
        <f t="shared" si="12"/>
        <v/>
      </c>
      <c r="GI19" s="49" t="str">
        <f t="shared" si="12"/>
        <v/>
      </c>
      <c r="GJ19" s="49" t="str">
        <f t="shared" si="12"/>
        <v/>
      </c>
      <c r="GK19" s="49" t="str">
        <f t="shared" si="12"/>
        <v/>
      </c>
      <c r="GL19" s="49" t="str">
        <f t="shared" si="12"/>
        <v/>
      </c>
      <c r="GM19" s="49" t="str">
        <f t="shared" si="12"/>
        <v/>
      </c>
      <c r="GN19" s="49" t="str">
        <f t="shared" si="12"/>
        <v/>
      </c>
      <c r="GO19" s="49" t="str">
        <f t="shared" si="12"/>
        <v/>
      </c>
      <c r="GP19" s="49" t="str">
        <f t="shared" si="12"/>
        <v/>
      </c>
      <c r="GQ19" s="49" t="str">
        <f t="shared" si="12"/>
        <v/>
      </c>
      <c r="GR19" s="49" t="str">
        <f t="shared" si="12"/>
        <v/>
      </c>
      <c r="GS19" s="49" t="str">
        <f t="shared" si="12"/>
        <v/>
      </c>
      <c r="GT19" s="49" t="str">
        <f t="shared" si="12"/>
        <v/>
      </c>
      <c r="GU19" s="49" t="str">
        <f t="shared" si="12"/>
        <v/>
      </c>
      <c r="GV19" s="49" t="str">
        <f t="shared" ref="GV19:HK34" si="40">IF(ISNONTEXT($V19),GU19+$V19,"")</f>
        <v/>
      </c>
      <c r="GW19" s="49" t="str">
        <f t="shared" si="40"/>
        <v/>
      </c>
      <c r="GX19" s="49" t="str">
        <f t="shared" si="40"/>
        <v/>
      </c>
      <c r="GY19" s="49" t="str">
        <f t="shared" si="40"/>
        <v/>
      </c>
      <c r="GZ19" s="49" t="str">
        <f t="shared" si="40"/>
        <v/>
      </c>
      <c r="HA19" s="49" t="str">
        <f t="shared" si="40"/>
        <v/>
      </c>
      <c r="HB19" s="49" t="str">
        <f t="shared" si="40"/>
        <v/>
      </c>
      <c r="HC19" s="49" t="str">
        <f t="shared" si="40"/>
        <v/>
      </c>
      <c r="HD19" s="49" t="str">
        <f t="shared" si="40"/>
        <v/>
      </c>
      <c r="HE19" s="49" t="str">
        <f t="shared" si="40"/>
        <v/>
      </c>
      <c r="HF19" s="49" t="str">
        <f t="shared" si="40"/>
        <v/>
      </c>
      <c r="HG19" s="49" t="str">
        <f t="shared" si="40"/>
        <v/>
      </c>
      <c r="HH19" s="49" t="str">
        <f t="shared" si="40"/>
        <v/>
      </c>
      <c r="HI19" s="49" t="str">
        <f t="shared" si="40"/>
        <v/>
      </c>
      <c r="HJ19" s="49" t="str">
        <f t="shared" si="40"/>
        <v/>
      </c>
      <c r="HK19" s="49" t="str">
        <f t="shared" si="40"/>
        <v/>
      </c>
      <c r="HL19" s="49" t="str">
        <f t="shared" si="13"/>
        <v/>
      </c>
      <c r="HM19" s="49" t="str">
        <f t="shared" si="14"/>
        <v/>
      </c>
      <c r="HN19" s="49" t="str">
        <f t="shared" si="14"/>
        <v/>
      </c>
      <c r="HO19" s="49" t="str">
        <f t="shared" si="14"/>
        <v/>
      </c>
      <c r="HP19" s="169" t="e">
        <f t="shared" si="15"/>
        <v>#N/A</v>
      </c>
      <c r="HQ19" s="169" t="e">
        <f t="shared" si="15"/>
        <v>#N/A</v>
      </c>
      <c r="HR19" s="169" t="e">
        <f t="shared" si="15"/>
        <v>#N/A</v>
      </c>
      <c r="HS19" s="169" t="e">
        <f t="shared" si="15"/>
        <v>#N/A</v>
      </c>
      <c r="HT19" s="169" t="e">
        <f t="shared" si="15"/>
        <v>#N/A</v>
      </c>
      <c r="HU19" s="169" t="e">
        <f t="shared" si="15"/>
        <v>#N/A</v>
      </c>
      <c r="HV19" s="169" t="e">
        <f t="shared" si="15"/>
        <v>#N/A</v>
      </c>
      <c r="HW19" s="169" t="e">
        <f t="shared" si="15"/>
        <v>#N/A</v>
      </c>
      <c r="HX19" s="169" t="e">
        <f t="shared" si="15"/>
        <v>#N/A</v>
      </c>
      <c r="HY19" s="169" t="e">
        <f t="shared" si="15"/>
        <v>#N/A</v>
      </c>
      <c r="HZ19" s="169" t="e">
        <f t="shared" si="15"/>
        <v>#N/A</v>
      </c>
      <c r="IA19" s="169" t="e">
        <f t="shared" si="15"/>
        <v>#N/A</v>
      </c>
      <c r="IB19" s="169" t="e">
        <f t="shared" si="15"/>
        <v>#N/A</v>
      </c>
      <c r="IC19" s="169" t="e">
        <f t="shared" si="15"/>
        <v>#N/A</v>
      </c>
      <c r="ID19" s="169" t="e">
        <f t="shared" si="15"/>
        <v>#N/A</v>
      </c>
      <c r="IE19" s="169" t="e">
        <f t="shared" ref="IE19:IT35" si="41">IF(ISNONTEXT($K19),_xlfn.NORM.DIST(AL19,$G19,$K19,FALSE),NA())</f>
        <v>#N/A</v>
      </c>
      <c r="IF19" s="169" t="e">
        <f t="shared" si="16"/>
        <v>#N/A</v>
      </c>
      <c r="IG19" s="169" t="e">
        <f t="shared" si="16"/>
        <v>#N/A</v>
      </c>
      <c r="IH19" s="169" t="e">
        <f t="shared" si="16"/>
        <v>#N/A</v>
      </c>
      <c r="II19" s="169" t="e">
        <f t="shared" si="16"/>
        <v>#N/A</v>
      </c>
      <c r="IJ19" s="169" t="e">
        <f t="shared" si="16"/>
        <v>#N/A</v>
      </c>
      <c r="IK19" s="169" t="e">
        <f t="shared" si="16"/>
        <v>#N/A</v>
      </c>
      <c r="IL19" s="169" t="e">
        <f t="shared" si="16"/>
        <v>#N/A</v>
      </c>
      <c r="IM19" s="169" t="e">
        <f t="shared" si="16"/>
        <v>#N/A</v>
      </c>
      <c r="IN19" s="169" t="e">
        <f t="shared" si="16"/>
        <v>#N/A</v>
      </c>
      <c r="IO19" s="169" t="e">
        <f t="shared" si="16"/>
        <v>#N/A</v>
      </c>
      <c r="IP19" s="169" t="e">
        <f t="shared" si="16"/>
        <v>#N/A</v>
      </c>
      <c r="IQ19" s="169" t="e">
        <f t="shared" si="16"/>
        <v>#N/A</v>
      </c>
      <c r="IR19" s="169" t="e">
        <f t="shared" si="16"/>
        <v>#N/A</v>
      </c>
      <c r="IS19" s="169" t="e">
        <f t="shared" si="16"/>
        <v>#N/A</v>
      </c>
      <c r="IT19" s="169" t="e">
        <f t="shared" si="16"/>
        <v>#N/A</v>
      </c>
      <c r="IU19" s="169" t="e">
        <f t="shared" ref="IU19:JJ35" si="42">IF(ISNONTEXT($K19),_xlfn.NORM.DIST(BB19,$G19,$K19,FALSE),NA())</f>
        <v>#N/A</v>
      </c>
      <c r="IV19" s="169" t="e">
        <f t="shared" si="17"/>
        <v>#N/A</v>
      </c>
      <c r="IW19" s="169" t="e">
        <f t="shared" si="17"/>
        <v>#N/A</v>
      </c>
      <c r="IX19" s="169" t="e">
        <f t="shared" si="17"/>
        <v>#N/A</v>
      </c>
      <c r="IY19" s="169" t="e">
        <f t="shared" si="17"/>
        <v>#N/A</v>
      </c>
      <c r="IZ19" s="169" t="e">
        <f t="shared" si="17"/>
        <v>#N/A</v>
      </c>
      <c r="JA19" s="169" t="e">
        <f t="shared" si="17"/>
        <v>#N/A</v>
      </c>
      <c r="JB19" s="169" t="e">
        <f t="shared" si="17"/>
        <v>#N/A</v>
      </c>
      <c r="JC19" s="169" t="e">
        <f t="shared" si="17"/>
        <v>#N/A</v>
      </c>
      <c r="JD19" s="169" t="e">
        <f t="shared" si="17"/>
        <v>#N/A</v>
      </c>
      <c r="JE19" s="169" t="e">
        <f t="shared" si="17"/>
        <v>#N/A</v>
      </c>
      <c r="JF19" s="169" t="e">
        <f t="shared" si="17"/>
        <v>#N/A</v>
      </c>
      <c r="JG19" s="169" t="e">
        <f t="shared" si="17"/>
        <v>#N/A</v>
      </c>
      <c r="JH19" s="169" t="e">
        <f t="shared" si="17"/>
        <v>#N/A</v>
      </c>
      <c r="JI19" s="169" t="e">
        <f t="shared" si="17"/>
        <v>#N/A</v>
      </c>
      <c r="JJ19" s="169" t="e">
        <f t="shared" si="17"/>
        <v>#N/A</v>
      </c>
      <c r="JK19" s="169" t="e">
        <f t="shared" ref="JK19:JZ35" si="43">IF(ISNONTEXT($K19),_xlfn.NORM.DIST(BR19,$G19,$K19,FALSE),NA())</f>
        <v>#N/A</v>
      </c>
      <c r="JL19" s="169" t="e">
        <f t="shared" si="18"/>
        <v>#N/A</v>
      </c>
      <c r="JM19" s="169" t="e">
        <f t="shared" si="18"/>
        <v>#N/A</v>
      </c>
      <c r="JN19" s="169" t="e">
        <f t="shared" si="18"/>
        <v>#N/A</v>
      </c>
      <c r="JO19" s="169" t="e">
        <f t="shared" si="18"/>
        <v>#N/A</v>
      </c>
      <c r="JP19" s="169" t="e">
        <f t="shared" si="18"/>
        <v>#N/A</v>
      </c>
      <c r="JQ19" s="169" t="e">
        <f t="shared" si="18"/>
        <v>#N/A</v>
      </c>
      <c r="JR19" s="169" t="e">
        <f t="shared" si="18"/>
        <v>#N/A</v>
      </c>
      <c r="JS19" s="169" t="e">
        <f t="shared" si="18"/>
        <v>#N/A</v>
      </c>
      <c r="JT19" s="169" t="e">
        <f t="shared" si="18"/>
        <v>#N/A</v>
      </c>
      <c r="JU19" s="169" t="e">
        <f t="shared" si="18"/>
        <v>#N/A</v>
      </c>
      <c r="JV19" s="169" t="e">
        <f t="shared" si="18"/>
        <v>#N/A</v>
      </c>
      <c r="JW19" s="169" t="e">
        <f t="shared" si="18"/>
        <v>#N/A</v>
      </c>
      <c r="JX19" s="169" t="e">
        <f t="shared" si="18"/>
        <v>#N/A</v>
      </c>
      <c r="JY19" s="169" t="e">
        <f t="shared" si="18"/>
        <v>#N/A</v>
      </c>
      <c r="JZ19" s="169" t="e">
        <f t="shared" si="18"/>
        <v>#N/A</v>
      </c>
      <c r="KA19" s="169" t="e">
        <f t="shared" ref="KA19:KP35" si="44">IF(ISNONTEXT($K19),_xlfn.NORM.DIST(CH19,$G19,$K19,FALSE),NA())</f>
        <v>#N/A</v>
      </c>
      <c r="KB19" s="169" t="e">
        <f t="shared" si="19"/>
        <v>#N/A</v>
      </c>
      <c r="KC19" s="169" t="e">
        <f t="shared" si="19"/>
        <v>#N/A</v>
      </c>
      <c r="KD19" s="169" t="e">
        <f t="shared" si="19"/>
        <v>#N/A</v>
      </c>
      <c r="KE19" s="169" t="e">
        <f t="shared" si="19"/>
        <v>#N/A</v>
      </c>
      <c r="KF19" s="169" t="e">
        <f t="shared" si="19"/>
        <v>#N/A</v>
      </c>
      <c r="KG19" s="169" t="e">
        <f t="shared" si="19"/>
        <v>#N/A</v>
      </c>
      <c r="KH19" s="169" t="e">
        <f t="shared" si="19"/>
        <v>#N/A</v>
      </c>
      <c r="KI19" s="169" t="e">
        <f t="shared" si="19"/>
        <v>#N/A</v>
      </c>
      <c r="KJ19" s="169" t="e">
        <f t="shared" si="19"/>
        <v>#N/A</v>
      </c>
      <c r="KK19" s="169" t="e">
        <f t="shared" si="19"/>
        <v>#N/A</v>
      </c>
      <c r="KL19" s="169" t="e">
        <f t="shared" si="19"/>
        <v>#N/A</v>
      </c>
      <c r="KM19" s="169" t="e">
        <f t="shared" si="19"/>
        <v>#N/A</v>
      </c>
      <c r="KN19" s="169" t="e">
        <f t="shared" si="19"/>
        <v>#N/A</v>
      </c>
      <c r="KO19" s="169" t="e">
        <f t="shared" si="19"/>
        <v>#N/A</v>
      </c>
      <c r="KP19" s="169" t="e">
        <f t="shared" si="19"/>
        <v>#N/A</v>
      </c>
      <c r="KQ19" s="169" t="e">
        <f t="shared" ref="KQ19:LF35" si="45">IF(ISNONTEXT($K19),_xlfn.NORM.DIST(CX19,$G19,$K19,FALSE),NA())</f>
        <v>#N/A</v>
      </c>
      <c r="KR19" s="169" t="e">
        <f t="shared" si="20"/>
        <v>#N/A</v>
      </c>
      <c r="KS19" s="169" t="e">
        <f t="shared" si="20"/>
        <v>#N/A</v>
      </c>
      <c r="KT19" s="169" t="e">
        <f t="shared" si="20"/>
        <v>#N/A</v>
      </c>
      <c r="KU19" s="169" t="e">
        <f t="shared" si="20"/>
        <v>#N/A</v>
      </c>
      <c r="KV19" s="169" t="e">
        <f t="shared" si="20"/>
        <v>#N/A</v>
      </c>
      <c r="KW19" s="169" t="e">
        <f t="shared" si="20"/>
        <v>#N/A</v>
      </c>
      <c r="KX19" s="169" t="e">
        <f t="shared" si="20"/>
        <v>#N/A</v>
      </c>
      <c r="KY19" s="169" t="e">
        <f t="shared" si="20"/>
        <v>#N/A</v>
      </c>
      <c r="KZ19" s="169" t="e">
        <f t="shared" si="20"/>
        <v>#N/A</v>
      </c>
      <c r="LA19" s="169" t="e">
        <f t="shared" si="20"/>
        <v>#N/A</v>
      </c>
      <c r="LB19" s="169" t="e">
        <f t="shared" si="20"/>
        <v>#N/A</v>
      </c>
      <c r="LC19" s="169" t="e">
        <f t="shared" si="20"/>
        <v>#N/A</v>
      </c>
      <c r="LD19" s="169" t="e">
        <f t="shared" si="20"/>
        <v>#N/A</v>
      </c>
      <c r="LE19" s="169" t="e">
        <f t="shared" si="20"/>
        <v>#N/A</v>
      </c>
      <c r="LF19" s="169" t="e">
        <f t="shared" si="20"/>
        <v>#N/A</v>
      </c>
      <c r="LG19" s="169" t="e">
        <f t="shared" ref="LG19:LV35" si="46">IF(ISNONTEXT($K19),_xlfn.NORM.DIST(DN19,$G19,$K19,FALSE),NA())</f>
        <v>#N/A</v>
      </c>
      <c r="LH19" s="169" t="e">
        <f t="shared" si="21"/>
        <v>#N/A</v>
      </c>
      <c r="LI19" s="169" t="e">
        <f t="shared" si="21"/>
        <v>#N/A</v>
      </c>
      <c r="LJ19" s="169" t="e">
        <f t="shared" si="21"/>
        <v>#N/A</v>
      </c>
      <c r="LK19" s="169" t="e">
        <f t="shared" si="21"/>
        <v>#N/A</v>
      </c>
      <c r="LL19" s="169" t="e">
        <f t="shared" si="21"/>
        <v>#N/A</v>
      </c>
      <c r="LM19" s="169" t="e">
        <f t="shared" si="21"/>
        <v>#N/A</v>
      </c>
      <c r="LN19" s="169" t="e">
        <f t="shared" si="21"/>
        <v>#N/A</v>
      </c>
      <c r="LO19" s="169" t="e">
        <f t="shared" si="21"/>
        <v>#N/A</v>
      </c>
      <c r="LP19" s="169" t="e">
        <f t="shared" si="21"/>
        <v>#N/A</v>
      </c>
      <c r="LQ19" s="169" t="e">
        <f t="shared" si="21"/>
        <v>#N/A</v>
      </c>
      <c r="LR19" s="169" t="e">
        <f t="shared" si="21"/>
        <v>#N/A</v>
      </c>
      <c r="LS19" s="169" t="e">
        <f t="shared" si="21"/>
        <v>#N/A</v>
      </c>
      <c r="LT19" s="169" t="e">
        <f t="shared" si="21"/>
        <v>#N/A</v>
      </c>
      <c r="LU19" s="169" t="e">
        <f t="shared" si="21"/>
        <v>#N/A</v>
      </c>
      <c r="LV19" s="169" t="e">
        <f t="shared" si="21"/>
        <v>#N/A</v>
      </c>
      <c r="LW19" s="169" t="e">
        <f t="shared" ref="LW19:ML35" si="47">IF(ISNONTEXT($K19),_xlfn.NORM.DIST(ED19,$G19,$K19,FALSE),NA())</f>
        <v>#N/A</v>
      </c>
      <c r="LX19" s="169" t="e">
        <f t="shared" si="22"/>
        <v>#N/A</v>
      </c>
      <c r="LY19" s="169" t="e">
        <f t="shared" si="22"/>
        <v>#N/A</v>
      </c>
      <c r="LZ19" s="169" t="e">
        <f t="shared" si="22"/>
        <v>#N/A</v>
      </c>
      <c r="MA19" s="169" t="e">
        <f t="shared" si="22"/>
        <v>#N/A</v>
      </c>
      <c r="MB19" s="169" t="e">
        <f t="shared" si="22"/>
        <v>#N/A</v>
      </c>
      <c r="MC19" s="169" t="e">
        <f t="shared" si="22"/>
        <v>#N/A</v>
      </c>
      <c r="MD19" s="169" t="e">
        <f t="shared" si="22"/>
        <v>#N/A</v>
      </c>
      <c r="ME19" s="169" t="e">
        <f t="shared" si="22"/>
        <v>#N/A</v>
      </c>
      <c r="MF19" s="169" t="e">
        <f t="shared" si="22"/>
        <v>#N/A</v>
      </c>
      <c r="MG19" s="169" t="e">
        <f t="shared" si="22"/>
        <v>#N/A</v>
      </c>
      <c r="MH19" s="169" t="e">
        <f t="shared" si="22"/>
        <v>#N/A</v>
      </c>
      <c r="MI19" s="169" t="e">
        <f t="shared" si="22"/>
        <v>#N/A</v>
      </c>
      <c r="MJ19" s="169" t="e">
        <f t="shared" si="22"/>
        <v>#N/A</v>
      </c>
      <c r="MK19" s="169" t="e">
        <f t="shared" si="22"/>
        <v>#N/A</v>
      </c>
      <c r="ML19" s="169" t="e">
        <f t="shared" si="22"/>
        <v>#N/A</v>
      </c>
      <c r="MM19" s="169" t="e">
        <f t="shared" ref="MM19:NB35" si="48">IF(ISNONTEXT($K19),_xlfn.NORM.DIST(ET19,$G19,$K19,FALSE),NA())</f>
        <v>#N/A</v>
      </c>
      <c r="MN19" s="169" t="e">
        <f t="shared" si="23"/>
        <v>#N/A</v>
      </c>
      <c r="MO19" s="169" t="e">
        <f t="shared" si="23"/>
        <v>#N/A</v>
      </c>
      <c r="MP19" s="169" t="e">
        <f t="shared" si="23"/>
        <v>#N/A</v>
      </c>
      <c r="MQ19" s="169" t="e">
        <f t="shared" si="23"/>
        <v>#N/A</v>
      </c>
      <c r="MR19" s="169" t="e">
        <f t="shared" si="23"/>
        <v>#N/A</v>
      </c>
      <c r="MS19" s="169" t="e">
        <f t="shared" si="23"/>
        <v>#N/A</v>
      </c>
      <c r="MT19" s="169" t="e">
        <f t="shared" si="23"/>
        <v>#N/A</v>
      </c>
      <c r="MU19" s="169" t="e">
        <f t="shared" si="23"/>
        <v>#N/A</v>
      </c>
      <c r="MV19" s="169" t="e">
        <f t="shared" si="23"/>
        <v>#N/A</v>
      </c>
      <c r="MW19" s="169" t="e">
        <f t="shared" si="23"/>
        <v>#N/A</v>
      </c>
      <c r="MX19" s="169" t="e">
        <f t="shared" si="23"/>
        <v>#N/A</v>
      </c>
      <c r="MY19" s="169" t="e">
        <f t="shared" si="23"/>
        <v>#N/A</v>
      </c>
      <c r="MZ19" s="169" t="e">
        <f t="shared" si="23"/>
        <v>#N/A</v>
      </c>
      <c r="NA19" s="169" t="e">
        <f t="shared" si="23"/>
        <v>#N/A</v>
      </c>
      <c r="NB19" s="169" t="e">
        <f t="shared" si="23"/>
        <v>#N/A</v>
      </c>
      <c r="NC19" s="169" t="e">
        <f t="shared" ref="NC19:NR35" si="49">IF(ISNONTEXT($K19),_xlfn.NORM.DIST(FJ19,$G19,$K19,FALSE),NA())</f>
        <v>#N/A</v>
      </c>
      <c r="ND19" s="169" t="e">
        <f t="shared" si="24"/>
        <v>#N/A</v>
      </c>
      <c r="NE19" s="169" t="e">
        <f t="shared" si="24"/>
        <v>#N/A</v>
      </c>
      <c r="NF19" s="169" t="e">
        <f t="shared" si="24"/>
        <v>#N/A</v>
      </c>
      <c r="NG19" s="169" t="e">
        <f t="shared" si="24"/>
        <v>#N/A</v>
      </c>
      <c r="NH19" s="169" t="e">
        <f t="shared" si="24"/>
        <v>#N/A</v>
      </c>
      <c r="NI19" s="169" t="e">
        <f t="shared" si="24"/>
        <v>#N/A</v>
      </c>
      <c r="NJ19" s="169" t="e">
        <f t="shared" si="24"/>
        <v>#N/A</v>
      </c>
      <c r="NK19" s="169" t="e">
        <f t="shared" si="24"/>
        <v>#N/A</v>
      </c>
      <c r="NL19" s="169" t="e">
        <f t="shared" si="24"/>
        <v>#N/A</v>
      </c>
      <c r="NM19" s="169" t="e">
        <f t="shared" si="24"/>
        <v>#N/A</v>
      </c>
      <c r="NN19" s="169" t="e">
        <f t="shared" si="24"/>
        <v>#N/A</v>
      </c>
      <c r="NO19" s="169" t="e">
        <f t="shared" si="24"/>
        <v>#N/A</v>
      </c>
      <c r="NP19" s="169" t="e">
        <f t="shared" si="24"/>
        <v>#N/A</v>
      </c>
      <c r="NQ19" s="169" t="e">
        <f t="shared" si="24"/>
        <v>#N/A</v>
      </c>
      <c r="NR19" s="169" t="e">
        <f t="shared" si="24"/>
        <v>#N/A</v>
      </c>
      <c r="NS19" s="169" t="e">
        <f t="shared" ref="NS19:OH35" si="50">IF(ISNONTEXT($K19),_xlfn.NORM.DIST(FZ19,$G19,$K19,FALSE),NA())</f>
        <v>#N/A</v>
      </c>
      <c r="NT19" s="169" t="e">
        <f t="shared" si="25"/>
        <v>#N/A</v>
      </c>
      <c r="NU19" s="169" t="e">
        <f t="shared" si="25"/>
        <v>#N/A</v>
      </c>
      <c r="NV19" s="169" t="e">
        <f t="shared" si="25"/>
        <v>#N/A</v>
      </c>
      <c r="NW19" s="169" t="e">
        <f t="shared" si="25"/>
        <v>#N/A</v>
      </c>
      <c r="NX19" s="169" t="e">
        <f t="shared" si="25"/>
        <v>#N/A</v>
      </c>
      <c r="NY19" s="169" t="e">
        <f t="shared" si="25"/>
        <v>#N/A</v>
      </c>
      <c r="NZ19" s="169" t="e">
        <f t="shared" si="25"/>
        <v>#N/A</v>
      </c>
      <c r="OA19" s="169" t="e">
        <f t="shared" si="25"/>
        <v>#N/A</v>
      </c>
      <c r="OB19" s="169" t="e">
        <f t="shared" si="25"/>
        <v>#N/A</v>
      </c>
      <c r="OC19" s="169" t="e">
        <f t="shared" si="25"/>
        <v>#N/A</v>
      </c>
      <c r="OD19" s="169" t="e">
        <f t="shared" si="25"/>
        <v>#N/A</v>
      </c>
      <c r="OE19" s="169" t="e">
        <f t="shared" si="25"/>
        <v>#N/A</v>
      </c>
      <c r="OF19" s="169" t="e">
        <f t="shared" si="25"/>
        <v>#N/A</v>
      </c>
      <c r="OG19" s="169" t="e">
        <f t="shared" si="25"/>
        <v>#N/A</v>
      </c>
      <c r="OH19" s="169" t="e">
        <f t="shared" si="25"/>
        <v>#N/A</v>
      </c>
      <c r="OI19" s="169" t="e">
        <f t="shared" ref="OI19:OX35" si="51">IF(ISNONTEXT($K19),_xlfn.NORM.DIST(GP19,$G19,$K19,FALSE),NA())</f>
        <v>#N/A</v>
      </c>
      <c r="OJ19" s="169" t="e">
        <f t="shared" si="26"/>
        <v>#N/A</v>
      </c>
      <c r="OK19" s="169" t="e">
        <f t="shared" si="26"/>
        <v>#N/A</v>
      </c>
      <c r="OL19" s="169" t="e">
        <f t="shared" si="26"/>
        <v>#N/A</v>
      </c>
      <c r="OM19" s="169" t="e">
        <f t="shared" si="26"/>
        <v>#N/A</v>
      </c>
      <c r="ON19" s="169" t="e">
        <f t="shared" si="26"/>
        <v>#N/A</v>
      </c>
      <c r="OO19" s="169" t="e">
        <f t="shared" si="26"/>
        <v>#N/A</v>
      </c>
      <c r="OP19" s="169" t="e">
        <f t="shared" si="26"/>
        <v>#N/A</v>
      </c>
      <c r="OQ19" s="169" t="e">
        <f t="shared" si="26"/>
        <v>#N/A</v>
      </c>
      <c r="OR19" s="169" t="e">
        <f t="shared" si="26"/>
        <v>#N/A</v>
      </c>
      <c r="OS19" s="169" t="e">
        <f t="shared" si="26"/>
        <v>#N/A</v>
      </c>
      <c r="OT19" s="169" t="e">
        <f t="shared" si="26"/>
        <v>#N/A</v>
      </c>
      <c r="OU19" s="169" t="e">
        <f t="shared" si="26"/>
        <v>#N/A</v>
      </c>
      <c r="OV19" s="169" t="e">
        <f t="shared" si="26"/>
        <v>#N/A</v>
      </c>
      <c r="OW19" s="169" t="e">
        <f t="shared" si="26"/>
        <v>#N/A</v>
      </c>
      <c r="OX19" s="169" t="e">
        <f t="shared" si="26"/>
        <v>#N/A</v>
      </c>
      <c r="OY19" s="169" t="e">
        <f t="shared" ref="OY19:PB50" si="52">IF(ISNONTEXT($K19),_xlfn.NORM.DIST(HF19,$G19,$K19,FALSE),NA())</f>
        <v>#N/A</v>
      </c>
      <c r="OZ19" s="169" t="e">
        <f t="shared" si="27"/>
        <v>#N/A</v>
      </c>
      <c r="PA19" s="169" t="e">
        <f t="shared" si="27"/>
        <v>#N/A</v>
      </c>
      <c r="PB19" s="169" t="e">
        <f t="shared" si="27"/>
        <v>#N/A</v>
      </c>
      <c r="PC19" s="169" t="e">
        <f t="shared" si="27"/>
        <v>#N/A</v>
      </c>
      <c r="PD19" s="169" t="e">
        <f t="shared" si="27"/>
        <v>#N/A</v>
      </c>
      <c r="PE19" s="169" t="e">
        <f t="shared" si="27"/>
        <v>#N/A</v>
      </c>
      <c r="PF19" s="169" t="e">
        <f t="shared" si="27"/>
        <v>#N/A</v>
      </c>
      <c r="PG19" s="169" t="e">
        <f t="shared" si="27"/>
        <v>#N/A</v>
      </c>
      <c r="PH19" s="169" t="e">
        <f t="shared" si="27"/>
        <v>#N/A</v>
      </c>
    </row>
    <row r="20" spans="1:424" hidden="1" x14ac:dyDescent="0.75">
      <c r="A20" s="4">
        <v>17</v>
      </c>
      <c r="B20" s="95"/>
      <c r="C20" s="95"/>
      <c r="D20" s="95"/>
      <c r="E20" s="124" t="str">
        <f t="shared" si="28"/>
        <v/>
      </c>
      <c r="F20" s="124" t="str">
        <f t="shared" si="29"/>
        <v/>
      </c>
      <c r="G20" s="73" t="str">
        <f t="shared" si="30"/>
        <v/>
      </c>
      <c r="H20" s="23"/>
      <c r="I20" s="57"/>
      <c r="J20" s="280"/>
      <c r="K20" s="74" t="str">
        <f>IF(AND(B20&gt;0,C20&gt;0,D20&gt;0),IF(ISBLANK(J20),IF(ISBLANK(H20),"",(D20-B20)*VLOOKUP(H20,VLookups!$A$4:$B$13,2,FALSE)),J20),"")</f>
        <v/>
      </c>
      <c r="L20" s="75" t="str">
        <f t="shared" si="0"/>
        <v/>
      </c>
      <c r="M20" s="95"/>
      <c r="N20" s="270" t="str">
        <f>IF(AND(M20&gt;0,C20&gt;0,NOT(K20="")),ABS(VLOOKUP($M$1,VLookups!$A$43:$B$44,2,FALSE)-_xlfn.NORM.DIST(M20,G20,K20,TRUE)),"")</f>
        <v/>
      </c>
      <c r="O20" s="94" t="str">
        <f>IF(AND($B20&gt;0,$C20&gt;0,$D20&gt;0,NOT(ISBLANK($H20))),_xlfn.NORM.INV(ABS(VLOOKUP($M$1,VLookups!$A$43:$B$44,2,FALSE)-O$3),$G20,$K20),"")</f>
        <v/>
      </c>
      <c r="P20" s="93" t="str">
        <f>IF(AND($B20&gt;0,$C20&gt;0,$D20&gt;0,NOT(ISBLANK($H20))),_xlfn.NORM.INV(ABS(VLOOKUP($M$1,VLookups!$A$43:$B$44,2,FALSE)-P$3),$G20,$K20),"")</f>
        <v/>
      </c>
      <c r="Q20" s="94" t="str">
        <f>IF(AND($B20&gt;0,$C20&gt;0,$D20&gt;0,NOT(ISBLANK($H20))),_xlfn.NORM.INV(ABS(VLOOKUP($M$1,VLookups!$A$43:$B$44,2,FALSE)-Q$3),$G20,$K20),"")</f>
        <v/>
      </c>
      <c r="R20" s="93" t="str">
        <f>IF(AND($B20&gt;0,$C20&gt;0,$D20&gt;0,NOT(ISBLANK($H20))),_xlfn.NORM.INV(ABS(VLOOKUP($M$1,VLookups!$A$43:$B$44,2,FALSE)-R$3),$G20,$K20),"")</f>
        <v/>
      </c>
      <c r="S20" s="94" t="str">
        <f>IF(AND($B20&gt;0,$C20&gt;0,$D20&gt;0,NOT(ISBLANK($H20))),_xlfn.NORM.INV(ABS(VLOOKUP($M$1,VLookups!$A$43:$B$44,2,FALSE)-S$3),$G20,$K20),"")</f>
        <v/>
      </c>
      <c r="T20" s="93" t="str">
        <f>IF(AND($B20&gt;0,$C20&gt;0,$D20&gt;0,NOT(ISBLANK($H20))),_xlfn.NORM.INV(ABS(VLOOKUP($M$1,VLookups!$A$43:$B$44,2,FALSE)-T$3),$G20,$K20),"")</f>
        <v/>
      </c>
      <c r="U20" s="5"/>
      <c r="V20" s="168" t="str">
        <f t="shared" si="31"/>
        <v/>
      </c>
      <c r="W20" s="49" t="str">
        <f t="shared" si="32"/>
        <v/>
      </c>
      <c r="X20" s="49" t="str">
        <f t="shared" si="36"/>
        <v/>
      </c>
      <c r="Y20" s="49" t="str">
        <f t="shared" si="36"/>
        <v/>
      </c>
      <c r="Z20" s="49" t="str">
        <f t="shared" si="36"/>
        <v/>
      </c>
      <c r="AA20" s="49" t="str">
        <f t="shared" si="36"/>
        <v/>
      </c>
      <c r="AB20" s="49" t="str">
        <f t="shared" si="36"/>
        <v/>
      </c>
      <c r="AC20" s="49" t="str">
        <f t="shared" si="36"/>
        <v/>
      </c>
      <c r="AD20" s="49" t="str">
        <f t="shared" si="36"/>
        <v/>
      </c>
      <c r="AE20" s="49" t="str">
        <f t="shared" si="36"/>
        <v/>
      </c>
      <c r="AF20" s="49" t="str">
        <f t="shared" si="36"/>
        <v/>
      </c>
      <c r="AG20" s="49" t="str">
        <f t="shared" si="36"/>
        <v/>
      </c>
      <c r="AH20" s="49" t="str">
        <f t="shared" si="36"/>
        <v/>
      </c>
      <c r="AI20" s="49" t="str">
        <f t="shared" si="36"/>
        <v/>
      </c>
      <c r="AJ20" s="49" t="str">
        <f t="shared" si="36"/>
        <v/>
      </c>
      <c r="AK20" s="49" t="str">
        <f t="shared" si="36"/>
        <v/>
      </c>
      <c r="AL20" s="49" t="str">
        <f t="shared" si="36"/>
        <v/>
      </c>
      <c r="AM20" s="49" t="str">
        <f t="shared" si="36"/>
        <v/>
      </c>
      <c r="AN20" s="49" t="str">
        <f t="shared" si="36"/>
        <v/>
      </c>
      <c r="AO20" s="49" t="str">
        <f t="shared" si="36"/>
        <v/>
      </c>
      <c r="AP20" s="49" t="str">
        <f t="shared" si="36"/>
        <v/>
      </c>
      <c r="AQ20" s="49" t="str">
        <f t="shared" si="36"/>
        <v/>
      </c>
      <c r="AR20" s="49" t="str">
        <f t="shared" si="36"/>
        <v/>
      </c>
      <c r="AS20" s="49" t="str">
        <f t="shared" si="36"/>
        <v/>
      </c>
      <c r="AT20" s="49" t="str">
        <f t="shared" si="36"/>
        <v/>
      </c>
      <c r="AU20" s="49" t="str">
        <f t="shared" si="36"/>
        <v/>
      </c>
      <c r="AV20" s="49" t="str">
        <f t="shared" si="36"/>
        <v/>
      </c>
      <c r="AW20" s="49" t="str">
        <f t="shared" si="36"/>
        <v/>
      </c>
      <c r="AX20" s="49" t="str">
        <f t="shared" si="36"/>
        <v/>
      </c>
      <c r="AY20" s="49" t="str">
        <f t="shared" si="36"/>
        <v/>
      </c>
      <c r="AZ20" s="49" t="str">
        <f t="shared" si="36"/>
        <v/>
      </c>
      <c r="BA20" s="49" t="str">
        <f t="shared" si="36"/>
        <v/>
      </c>
      <c r="BB20" s="49" t="str">
        <f t="shared" si="36"/>
        <v/>
      </c>
      <c r="BC20" s="49" t="str">
        <f t="shared" si="36"/>
        <v/>
      </c>
      <c r="BD20" s="49" t="str">
        <f t="shared" si="36"/>
        <v/>
      </c>
      <c r="BE20" s="49" t="str">
        <f t="shared" si="36"/>
        <v/>
      </c>
      <c r="BF20" s="49" t="str">
        <f t="shared" si="36"/>
        <v/>
      </c>
      <c r="BG20" s="49" t="str">
        <f t="shared" si="36"/>
        <v/>
      </c>
      <c r="BH20" s="49" t="str">
        <f t="shared" si="36"/>
        <v/>
      </c>
      <c r="BI20" s="49" t="str">
        <f t="shared" si="36"/>
        <v/>
      </c>
      <c r="BJ20" s="49" t="str">
        <f t="shared" si="36"/>
        <v/>
      </c>
      <c r="BK20" s="49" t="str">
        <f t="shared" si="36"/>
        <v/>
      </c>
      <c r="BL20" s="49" t="str">
        <f t="shared" si="36"/>
        <v/>
      </c>
      <c r="BM20" s="49" t="str">
        <f t="shared" si="36"/>
        <v/>
      </c>
      <c r="BN20" s="49" t="str">
        <f t="shared" si="36"/>
        <v/>
      </c>
      <c r="BO20" s="49" t="str">
        <f t="shared" si="36"/>
        <v/>
      </c>
      <c r="BP20" s="49" t="str">
        <f t="shared" si="36"/>
        <v/>
      </c>
      <c r="BQ20" s="49" t="str">
        <f t="shared" si="36"/>
        <v/>
      </c>
      <c r="BR20" s="49" t="str">
        <f t="shared" si="36"/>
        <v/>
      </c>
      <c r="BS20" s="49" t="str">
        <f t="shared" si="36"/>
        <v/>
      </c>
      <c r="BT20" s="49" t="str">
        <f t="shared" si="36"/>
        <v/>
      </c>
      <c r="BU20" s="49" t="str">
        <f t="shared" si="36"/>
        <v/>
      </c>
      <c r="BV20" s="49" t="str">
        <f t="shared" si="36"/>
        <v/>
      </c>
      <c r="BW20" s="49" t="str">
        <f t="shared" si="36"/>
        <v/>
      </c>
      <c r="BX20" s="49" t="str">
        <f t="shared" si="36"/>
        <v/>
      </c>
      <c r="BY20" s="49" t="str">
        <f t="shared" si="36"/>
        <v/>
      </c>
      <c r="BZ20" s="49" t="str">
        <f t="shared" si="36"/>
        <v/>
      </c>
      <c r="CA20" s="49" t="str">
        <f t="shared" si="36"/>
        <v/>
      </c>
      <c r="CB20" s="49" t="str">
        <f t="shared" si="36"/>
        <v/>
      </c>
      <c r="CC20" s="49" t="str">
        <f t="shared" si="36"/>
        <v/>
      </c>
      <c r="CD20" s="49" t="str">
        <f t="shared" si="36"/>
        <v/>
      </c>
      <c r="CE20" s="49" t="str">
        <f t="shared" si="36"/>
        <v/>
      </c>
      <c r="CF20" s="49" t="str">
        <f t="shared" si="36"/>
        <v/>
      </c>
      <c r="CG20" s="49" t="str">
        <f t="shared" si="36"/>
        <v/>
      </c>
      <c r="CH20" s="49" t="str">
        <f t="shared" si="36"/>
        <v/>
      </c>
      <c r="CI20" s="49" t="str">
        <f t="shared" si="36"/>
        <v/>
      </c>
      <c r="CJ20" s="49" t="str">
        <f t="shared" ref="CJ20:CY35" si="53">IF(ISNONTEXT($V20),CK20-$V20,"")</f>
        <v/>
      </c>
      <c r="CK20" s="49" t="str">
        <f t="shared" si="53"/>
        <v/>
      </c>
      <c r="CL20" s="49" t="str">
        <f t="shared" si="53"/>
        <v/>
      </c>
      <c r="CM20" s="49" t="str">
        <f t="shared" si="53"/>
        <v/>
      </c>
      <c r="CN20" s="49" t="str">
        <f t="shared" si="53"/>
        <v/>
      </c>
      <c r="CO20" s="49" t="str">
        <f t="shared" si="53"/>
        <v/>
      </c>
      <c r="CP20" s="49" t="str">
        <f t="shared" si="53"/>
        <v/>
      </c>
      <c r="CQ20" s="49" t="str">
        <f t="shared" si="53"/>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37"/>
        <v/>
      </c>
      <c r="DA20" s="49" t="str">
        <f t="shared" si="37"/>
        <v/>
      </c>
      <c r="DB20" s="49" t="str">
        <f t="shared" si="37"/>
        <v/>
      </c>
      <c r="DC20" s="49" t="str">
        <f t="shared" si="37"/>
        <v/>
      </c>
      <c r="DD20" s="49" t="str">
        <f t="shared" si="37"/>
        <v/>
      </c>
      <c r="DE20" s="49" t="str">
        <f t="shared" si="37"/>
        <v/>
      </c>
      <c r="DF20" s="49" t="str">
        <f t="shared" si="37"/>
        <v/>
      </c>
      <c r="DG20" s="49" t="str">
        <f t="shared" si="37"/>
        <v/>
      </c>
      <c r="DH20" s="49" t="str">
        <f t="shared" si="37"/>
        <v/>
      </c>
      <c r="DI20" s="49" t="str">
        <f t="shared" si="37"/>
        <v/>
      </c>
      <c r="DJ20" s="49" t="str">
        <f t="shared" si="37"/>
        <v/>
      </c>
      <c r="DK20" s="49" t="str">
        <f t="shared" si="37"/>
        <v/>
      </c>
      <c r="DL20" s="49" t="str">
        <f t="shared" si="37"/>
        <v/>
      </c>
      <c r="DM20" s="49" t="str">
        <f t="shared" si="37"/>
        <v/>
      </c>
      <c r="DN20" s="49" t="str">
        <f t="shared" si="37"/>
        <v/>
      </c>
      <c r="DO20" s="49" t="str">
        <f t="shared" ref="DO20:DR35" si="54">IF(ISNONTEXT($V20),DP20-$V20,"")</f>
        <v/>
      </c>
      <c r="DP20" s="49" t="str">
        <f t="shared" si="54"/>
        <v/>
      </c>
      <c r="DQ20" s="49" t="str">
        <f t="shared" si="54"/>
        <v/>
      </c>
      <c r="DR20" s="49" t="str">
        <f t="shared" si="54"/>
        <v/>
      </c>
      <c r="DS20" s="183" t="str">
        <f t="shared" si="33"/>
        <v/>
      </c>
      <c r="DT20" s="49" t="str">
        <f t="shared" si="34"/>
        <v/>
      </c>
      <c r="DU20" s="49" t="str">
        <f t="shared" si="39"/>
        <v/>
      </c>
      <c r="DV20" s="49" t="str">
        <f t="shared" si="39"/>
        <v/>
      </c>
      <c r="DW20" s="49" t="str">
        <f t="shared" si="39"/>
        <v/>
      </c>
      <c r="DX20" s="49" t="str">
        <f t="shared" si="39"/>
        <v/>
      </c>
      <c r="DY20" s="49" t="str">
        <f t="shared" si="39"/>
        <v/>
      </c>
      <c r="DZ20" s="49" t="str">
        <f t="shared" si="39"/>
        <v/>
      </c>
      <c r="EA20" s="49" t="str">
        <f t="shared" si="39"/>
        <v/>
      </c>
      <c r="EB20" s="49" t="str">
        <f t="shared" si="39"/>
        <v/>
      </c>
      <c r="EC20" s="49" t="str">
        <f t="shared" si="39"/>
        <v/>
      </c>
      <c r="ED20" s="49" t="str">
        <f t="shared" si="39"/>
        <v/>
      </c>
      <c r="EE20" s="49" t="str">
        <f t="shared" si="39"/>
        <v/>
      </c>
      <c r="EF20" s="49" t="str">
        <f t="shared" si="39"/>
        <v/>
      </c>
      <c r="EG20" s="49" t="str">
        <f t="shared" si="39"/>
        <v/>
      </c>
      <c r="EH20" s="49" t="str">
        <f t="shared" si="39"/>
        <v/>
      </c>
      <c r="EI20" s="49" t="str">
        <f t="shared" si="39"/>
        <v/>
      </c>
      <c r="EJ20" s="49" t="str">
        <f t="shared" si="39"/>
        <v/>
      </c>
      <c r="EK20" s="49" t="str">
        <f t="shared" si="39"/>
        <v/>
      </c>
      <c r="EL20" s="49" t="str">
        <f t="shared" si="39"/>
        <v/>
      </c>
      <c r="EM20" s="49" t="str">
        <f t="shared" si="39"/>
        <v/>
      </c>
      <c r="EN20" s="49" t="str">
        <f t="shared" si="39"/>
        <v/>
      </c>
      <c r="EO20" s="49" t="str">
        <f t="shared" si="39"/>
        <v/>
      </c>
      <c r="EP20" s="49" t="str">
        <f t="shared" si="39"/>
        <v/>
      </c>
      <c r="EQ20" s="49" t="str">
        <f t="shared" si="39"/>
        <v/>
      </c>
      <c r="ER20" s="49" t="str">
        <f t="shared" si="39"/>
        <v/>
      </c>
      <c r="ES20" s="49" t="str">
        <f t="shared" si="39"/>
        <v/>
      </c>
      <c r="ET20" s="49" t="str">
        <f t="shared" si="39"/>
        <v/>
      </c>
      <c r="EU20" s="49" t="str">
        <f t="shared" si="39"/>
        <v/>
      </c>
      <c r="EV20" s="49" t="str">
        <f t="shared" si="39"/>
        <v/>
      </c>
      <c r="EW20" s="49" t="str">
        <f t="shared" si="39"/>
        <v/>
      </c>
      <c r="EX20" s="49" t="str">
        <f t="shared" si="39"/>
        <v/>
      </c>
      <c r="EY20" s="49" t="str">
        <f t="shared" si="39"/>
        <v/>
      </c>
      <c r="EZ20" s="49" t="str">
        <f t="shared" si="39"/>
        <v/>
      </c>
      <c r="FA20" s="49" t="str">
        <f t="shared" si="39"/>
        <v/>
      </c>
      <c r="FB20" s="49" t="str">
        <f t="shared" si="39"/>
        <v/>
      </c>
      <c r="FC20" s="49" t="str">
        <f t="shared" si="39"/>
        <v/>
      </c>
      <c r="FD20" s="49" t="str">
        <f t="shared" si="39"/>
        <v/>
      </c>
      <c r="FE20" s="49" t="str">
        <f t="shared" si="39"/>
        <v/>
      </c>
      <c r="FF20" s="49" t="str">
        <f t="shared" si="39"/>
        <v/>
      </c>
      <c r="FG20" s="49" t="str">
        <f t="shared" si="39"/>
        <v/>
      </c>
      <c r="FH20" s="49" t="str">
        <f t="shared" si="39"/>
        <v/>
      </c>
      <c r="FI20" s="49" t="str">
        <f t="shared" si="39"/>
        <v/>
      </c>
      <c r="FJ20" s="49" t="str">
        <f t="shared" si="39"/>
        <v/>
      </c>
      <c r="FK20" s="49" t="str">
        <f t="shared" si="39"/>
        <v/>
      </c>
      <c r="FL20" s="49" t="str">
        <f t="shared" si="39"/>
        <v/>
      </c>
      <c r="FM20" s="49" t="str">
        <f t="shared" si="39"/>
        <v/>
      </c>
      <c r="FN20" s="49" t="str">
        <f t="shared" si="39"/>
        <v/>
      </c>
      <c r="FO20" s="49" t="str">
        <f t="shared" si="39"/>
        <v/>
      </c>
      <c r="FP20" s="49" t="str">
        <f t="shared" si="39"/>
        <v/>
      </c>
      <c r="FQ20" s="49" t="str">
        <f t="shared" si="39"/>
        <v/>
      </c>
      <c r="FR20" s="49" t="str">
        <f t="shared" si="39"/>
        <v/>
      </c>
      <c r="FS20" s="49" t="str">
        <f t="shared" si="39"/>
        <v/>
      </c>
      <c r="FT20" s="49" t="str">
        <f t="shared" si="39"/>
        <v/>
      </c>
      <c r="FU20" s="49" t="str">
        <f t="shared" si="39"/>
        <v/>
      </c>
      <c r="FV20" s="49" t="str">
        <f t="shared" si="39"/>
        <v/>
      </c>
      <c r="FW20" s="49" t="str">
        <f t="shared" si="39"/>
        <v/>
      </c>
      <c r="FX20" s="49" t="str">
        <f t="shared" si="39"/>
        <v/>
      </c>
      <c r="FY20" s="49" t="str">
        <f t="shared" si="39"/>
        <v/>
      </c>
      <c r="FZ20" s="49" t="str">
        <f t="shared" si="39"/>
        <v/>
      </c>
      <c r="GA20" s="49" t="str">
        <f t="shared" si="39"/>
        <v/>
      </c>
      <c r="GB20" s="49" t="str">
        <f t="shared" si="39"/>
        <v/>
      </c>
      <c r="GC20" s="49" t="str">
        <f t="shared" si="39"/>
        <v/>
      </c>
      <c r="GD20" s="49" t="str">
        <f t="shared" si="39"/>
        <v/>
      </c>
      <c r="GE20" s="49" t="str">
        <f t="shared" si="39"/>
        <v/>
      </c>
      <c r="GF20" s="49" t="str">
        <f t="shared" si="39"/>
        <v/>
      </c>
      <c r="GG20" s="49" t="str">
        <f t="shared" ref="GG20:GV35" si="55">IF(ISNONTEXT($V20),GF20+$V20,"")</f>
        <v/>
      </c>
      <c r="GH20" s="49" t="str">
        <f t="shared" si="55"/>
        <v/>
      </c>
      <c r="GI20" s="49" t="str">
        <f t="shared" si="55"/>
        <v/>
      </c>
      <c r="GJ20" s="49" t="str">
        <f t="shared" si="55"/>
        <v/>
      </c>
      <c r="GK20" s="49" t="str">
        <f t="shared" si="55"/>
        <v/>
      </c>
      <c r="GL20" s="49" t="str">
        <f t="shared" si="55"/>
        <v/>
      </c>
      <c r="GM20" s="49" t="str">
        <f t="shared" si="55"/>
        <v/>
      </c>
      <c r="GN20" s="49" t="str">
        <f t="shared" si="55"/>
        <v/>
      </c>
      <c r="GO20" s="49" t="str">
        <f t="shared" si="55"/>
        <v/>
      </c>
      <c r="GP20" s="49" t="str">
        <f t="shared" si="55"/>
        <v/>
      </c>
      <c r="GQ20" s="49" t="str">
        <f t="shared" si="55"/>
        <v/>
      </c>
      <c r="GR20" s="49" t="str">
        <f t="shared" si="55"/>
        <v/>
      </c>
      <c r="GS20" s="49" t="str">
        <f t="shared" si="55"/>
        <v/>
      </c>
      <c r="GT20" s="49" t="str">
        <f t="shared" si="55"/>
        <v/>
      </c>
      <c r="GU20" s="49" t="str">
        <f t="shared" si="55"/>
        <v/>
      </c>
      <c r="GV20" s="49" t="str">
        <f t="shared" si="55"/>
        <v/>
      </c>
      <c r="GW20" s="49" t="str">
        <f t="shared" si="40"/>
        <v/>
      </c>
      <c r="GX20" s="49" t="str">
        <f t="shared" si="40"/>
        <v/>
      </c>
      <c r="GY20" s="49" t="str">
        <f t="shared" si="40"/>
        <v/>
      </c>
      <c r="GZ20" s="49" t="str">
        <f t="shared" si="40"/>
        <v/>
      </c>
      <c r="HA20" s="49" t="str">
        <f t="shared" si="40"/>
        <v/>
      </c>
      <c r="HB20" s="49" t="str">
        <f t="shared" si="40"/>
        <v/>
      </c>
      <c r="HC20" s="49" t="str">
        <f t="shared" si="40"/>
        <v/>
      </c>
      <c r="HD20" s="49" t="str">
        <f t="shared" si="40"/>
        <v/>
      </c>
      <c r="HE20" s="49" t="str">
        <f t="shared" si="40"/>
        <v/>
      </c>
      <c r="HF20" s="49" t="str">
        <f t="shared" si="40"/>
        <v/>
      </c>
      <c r="HG20" s="49" t="str">
        <f t="shared" si="40"/>
        <v/>
      </c>
      <c r="HH20" s="49" t="str">
        <f t="shared" si="40"/>
        <v/>
      </c>
      <c r="HI20" s="49" t="str">
        <f t="shared" si="40"/>
        <v/>
      </c>
      <c r="HJ20" s="49" t="str">
        <f t="shared" si="40"/>
        <v/>
      </c>
      <c r="HK20" s="49" t="str">
        <f t="shared" si="40"/>
        <v/>
      </c>
      <c r="HL20" s="49" t="str">
        <f t="shared" ref="HL20:HO35" si="56">IF(ISNONTEXT($V20),HK20+$V20,"")</f>
        <v/>
      </c>
      <c r="HM20" s="49" t="str">
        <f t="shared" si="56"/>
        <v/>
      </c>
      <c r="HN20" s="49" t="str">
        <f t="shared" si="56"/>
        <v/>
      </c>
      <c r="HO20" s="49" t="str">
        <f t="shared" si="56"/>
        <v/>
      </c>
      <c r="HP20" s="169" t="e">
        <f t="shared" ref="HP20:ID36" si="57">IF(ISNONTEXT($K20),_xlfn.NORM.DIST(W20,$G20,$K20,FALSE),NA())</f>
        <v>#N/A</v>
      </c>
      <c r="HQ20" s="169" t="e">
        <f t="shared" si="57"/>
        <v>#N/A</v>
      </c>
      <c r="HR20" s="169" t="e">
        <f t="shared" si="57"/>
        <v>#N/A</v>
      </c>
      <c r="HS20" s="169" t="e">
        <f t="shared" si="57"/>
        <v>#N/A</v>
      </c>
      <c r="HT20" s="169" t="e">
        <f t="shared" si="57"/>
        <v>#N/A</v>
      </c>
      <c r="HU20" s="169" t="e">
        <f t="shared" si="57"/>
        <v>#N/A</v>
      </c>
      <c r="HV20" s="169" t="e">
        <f t="shared" si="57"/>
        <v>#N/A</v>
      </c>
      <c r="HW20" s="169" t="e">
        <f t="shared" si="57"/>
        <v>#N/A</v>
      </c>
      <c r="HX20" s="169" t="e">
        <f t="shared" si="57"/>
        <v>#N/A</v>
      </c>
      <c r="HY20" s="169" t="e">
        <f t="shared" si="57"/>
        <v>#N/A</v>
      </c>
      <c r="HZ20" s="169" t="e">
        <f t="shared" si="57"/>
        <v>#N/A</v>
      </c>
      <c r="IA20" s="169" t="e">
        <f t="shared" si="57"/>
        <v>#N/A</v>
      </c>
      <c r="IB20" s="169" t="e">
        <f t="shared" si="57"/>
        <v>#N/A</v>
      </c>
      <c r="IC20" s="169" t="e">
        <f t="shared" si="57"/>
        <v>#N/A</v>
      </c>
      <c r="ID20" s="169" t="e">
        <f t="shared" si="57"/>
        <v>#N/A</v>
      </c>
      <c r="IE20" s="169" t="e">
        <f t="shared" si="41"/>
        <v>#N/A</v>
      </c>
      <c r="IF20" s="169" t="e">
        <f t="shared" si="41"/>
        <v>#N/A</v>
      </c>
      <c r="IG20" s="169" t="e">
        <f t="shared" si="41"/>
        <v>#N/A</v>
      </c>
      <c r="IH20" s="169" t="e">
        <f t="shared" si="41"/>
        <v>#N/A</v>
      </c>
      <c r="II20" s="169" t="e">
        <f t="shared" si="41"/>
        <v>#N/A</v>
      </c>
      <c r="IJ20" s="169" t="e">
        <f t="shared" si="41"/>
        <v>#N/A</v>
      </c>
      <c r="IK20" s="169" t="e">
        <f t="shared" si="41"/>
        <v>#N/A</v>
      </c>
      <c r="IL20" s="169" t="e">
        <f t="shared" si="41"/>
        <v>#N/A</v>
      </c>
      <c r="IM20" s="169" t="e">
        <f t="shared" si="41"/>
        <v>#N/A</v>
      </c>
      <c r="IN20" s="169" t="e">
        <f t="shared" si="41"/>
        <v>#N/A</v>
      </c>
      <c r="IO20" s="169" t="e">
        <f t="shared" si="41"/>
        <v>#N/A</v>
      </c>
      <c r="IP20" s="169" t="e">
        <f t="shared" si="41"/>
        <v>#N/A</v>
      </c>
      <c r="IQ20" s="169" t="e">
        <f t="shared" si="41"/>
        <v>#N/A</v>
      </c>
      <c r="IR20" s="169" t="e">
        <f t="shared" si="41"/>
        <v>#N/A</v>
      </c>
      <c r="IS20" s="169" t="e">
        <f t="shared" si="41"/>
        <v>#N/A</v>
      </c>
      <c r="IT20" s="169" t="e">
        <f t="shared" si="41"/>
        <v>#N/A</v>
      </c>
      <c r="IU20" s="169" t="e">
        <f t="shared" si="42"/>
        <v>#N/A</v>
      </c>
      <c r="IV20" s="169" t="e">
        <f t="shared" si="42"/>
        <v>#N/A</v>
      </c>
      <c r="IW20" s="169" t="e">
        <f t="shared" si="42"/>
        <v>#N/A</v>
      </c>
      <c r="IX20" s="169" t="e">
        <f t="shared" si="42"/>
        <v>#N/A</v>
      </c>
      <c r="IY20" s="169" t="e">
        <f t="shared" si="42"/>
        <v>#N/A</v>
      </c>
      <c r="IZ20" s="169" t="e">
        <f t="shared" si="42"/>
        <v>#N/A</v>
      </c>
      <c r="JA20" s="169" t="e">
        <f t="shared" si="42"/>
        <v>#N/A</v>
      </c>
      <c r="JB20" s="169" t="e">
        <f t="shared" si="42"/>
        <v>#N/A</v>
      </c>
      <c r="JC20" s="169" t="e">
        <f t="shared" si="42"/>
        <v>#N/A</v>
      </c>
      <c r="JD20" s="169" t="e">
        <f t="shared" si="42"/>
        <v>#N/A</v>
      </c>
      <c r="JE20" s="169" t="e">
        <f t="shared" si="42"/>
        <v>#N/A</v>
      </c>
      <c r="JF20" s="169" t="e">
        <f t="shared" si="42"/>
        <v>#N/A</v>
      </c>
      <c r="JG20" s="169" t="e">
        <f t="shared" si="42"/>
        <v>#N/A</v>
      </c>
      <c r="JH20" s="169" t="e">
        <f t="shared" si="42"/>
        <v>#N/A</v>
      </c>
      <c r="JI20" s="169" t="e">
        <f t="shared" si="42"/>
        <v>#N/A</v>
      </c>
      <c r="JJ20" s="169" t="e">
        <f t="shared" si="42"/>
        <v>#N/A</v>
      </c>
      <c r="JK20" s="169" t="e">
        <f t="shared" si="43"/>
        <v>#N/A</v>
      </c>
      <c r="JL20" s="169" t="e">
        <f t="shared" si="43"/>
        <v>#N/A</v>
      </c>
      <c r="JM20" s="169" t="e">
        <f t="shared" si="43"/>
        <v>#N/A</v>
      </c>
      <c r="JN20" s="169" t="e">
        <f t="shared" si="43"/>
        <v>#N/A</v>
      </c>
      <c r="JO20" s="169" t="e">
        <f t="shared" si="43"/>
        <v>#N/A</v>
      </c>
      <c r="JP20" s="169" t="e">
        <f t="shared" si="43"/>
        <v>#N/A</v>
      </c>
      <c r="JQ20" s="169" t="e">
        <f t="shared" si="43"/>
        <v>#N/A</v>
      </c>
      <c r="JR20" s="169" t="e">
        <f t="shared" si="43"/>
        <v>#N/A</v>
      </c>
      <c r="JS20" s="169" t="e">
        <f t="shared" si="43"/>
        <v>#N/A</v>
      </c>
      <c r="JT20" s="169" t="e">
        <f t="shared" si="43"/>
        <v>#N/A</v>
      </c>
      <c r="JU20" s="169" t="e">
        <f t="shared" si="43"/>
        <v>#N/A</v>
      </c>
      <c r="JV20" s="169" t="e">
        <f t="shared" si="43"/>
        <v>#N/A</v>
      </c>
      <c r="JW20" s="169" t="e">
        <f t="shared" si="43"/>
        <v>#N/A</v>
      </c>
      <c r="JX20" s="169" t="e">
        <f t="shared" si="43"/>
        <v>#N/A</v>
      </c>
      <c r="JY20" s="169" t="e">
        <f t="shared" si="43"/>
        <v>#N/A</v>
      </c>
      <c r="JZ20" s="169" t="e">
        <f t="shared" si="43"/>
        <v>#N/A</v>
      </c>
      <c r="KA20" s="169" t="e">
        <f t="shared" si="44"/>
        <v>#N/A</v>
      </c>
      <c r="KB20" s="169" t="e">
        <f t="shared" si="44"/>
        <v>#N/A</v>
      </c>
      <c r="KC20" s="169" t="e">
        <f t="shared" si="44"/>
        <v>#N/A</v>
      </c>
      <c r="KD20" s="169" t="e">
        <f t="shared" si="44"/>
        <v>#N/A</v>
      </c>
      <c r="KE20" s="169" t="e">
        <f t="shared" si="44"/>
        <v>#N/A</v>
      </c>
      <c r="KF20" s="169" t="e">
        <f t="shared" si="44"/>
        <v>#N/A</v>
      </c>
      <c r="KG20" s="169" t="e">
        <f t="shared" si="44"/>
        <v>#N/A</v>
      </c>
      <c r="KH20" s="169" t="e">
        <f t="shared" si="44"/>
        <v>#N/A</v>
      </c>
      <c r="KI20" s="169" t="e">
        <f t="shared" si="44"/>
        <v>#N/A</v>
      </c>
      <c r="KJ20" s="169" t="e">
        <f t="shared" si="44"/>
        <v>#N/A</v>
      </c>
      <c r="KK20" s="169" t="e">
        <f t="shared" si="44"/>
        <v>#N/A</v>
      </c>
      <c r="KL20" s="169" t="e">
        <f t="shared" si="44"/>
        <v>#N/A</v>
      </c>
      <c r="KM20" s="169" t="e">
        <f t="shared" si="44"/>
        <v>#N/A</v>
      </c>
      <c r="KN20" s="169" t="e">
        <f t="shared" si="44"/>
        <v>#N/A</v>
      </c>
      <c r="KO20" s="169" t="e">
        <f t="shared" si="44"/>
        <v>#N/A</v>
      </c>
      <c r="KP20" s="169" t="e">
        <f t="shared" si="44"/>
        <v>#N/A</v>
      </c>
      <c r="KQ20" s="169" t="e">
        <f t="shared" si="45"/>
        <v>#N/A</v>
      </c>
      <c r="KR20" s="169" t="e">
        <f t="shared" si="45"/>
        <v>#N/A</v>
      </c>
      <c r="KS20" s="169" t="e">
        <f t="shared" si="45"/>
        <v>#N/A</v>
      </c>
      <c r="KT20" s="169" t="e">
        <f t="shared" si="45"/>
        <v>#N/A</v>
      </c>
      <c r="KU20" s="169" t="e">
        <f t="shared" si="45"/>
        <v>#N/A</v>
      </c>
      <c r="KV20" s="169" t="e">
        <f t="shared" si="45"/>
        <v>#N/A</v>
      </c>
      <c r="KW20" s="169" t="e">
        <f t="shared" si="45"/>
        <v>#N/A</v>
      </c>
      <c r="KX20" s="169" t="e">
        <f t="shared" si="45"/>
        <v>#N/A</v>
      </c>
      <c r="KY20" s="169" t="e">
        <f t="shared" si="45"/>
        <v>#N/A</v>
      </c>
      <c r="KZ20" s="169" t="e">
        <f t="shared" si="45"/>
        <v>#N/A</v>
      </c>
      <c r="LA20" s="169" t="e">
        <f t="shared" si="45"/>
        <v>#N/A</v>
      </c>
      <c r="LB20" s="169" t="e">
        <f t="shared" si="45"/>
        <v>#N/A</v>
      </c>
      <c r="LC20" s="169" t="e">
        <f t="shared" si="45"/>
        <v>#N/A</v>
      </c>
      <c r="LD20" s="169" t="e">
        <f t="shared" si="45"/>
        <v>#N/A</v>
      </c>
      <c r="LE20" s="169" t="e">
        <f t="shared" si="45"/>
        <v>#N/A</v>
      </c>
      <c r="LF20" s="169" t="e">
        <f t="shared" si="45"/>
        <v>#N/A</v>
      </c>
      <c r="LG20" s="169" t="e">
        <f t="shared" si="46"/>
        <v>#N/A</v>
      </c>
      <c r="LH20" s="169" t="e">
        <f t="shared" si="46"/>
        <v>#N/A</v>
      </c>
      <c r="LI20" s="169" t="e">
        <f t="shared" si="46"/>
        <v>#N/A</v>
      </c>
      <c r="LJ20" s="169" t="e">
        <f t="shared" si="46"/>
        <v>#N/A</v>
      </c>
      <c r="LK20" s="169" t="e">
        <f t="shared" si="46"/>
        <v>#N/A</v>
      </c>
      <c r="LL20" s="169" t="e">
        <f t="shared" si="46"/>
        <v>#N/A</v>
      </c>
      <c r="LM20" s="169" t="e">
        <f t="shared" si="46"/>
        <v>#N/A</v>
      </c>
      <c r="LN20" s="169" t="e">
        <f t="shared" si="46"/>
        <v>#N/A</v>
      </c>
      <c r="LO20" s="169" t="e">
        <f t="shared" si="46"/>
        <v>#N/A</v>
      </c>
      <c r="LP20" s="169" t="e">
        <f t="shared" si="46"/>
        <v>#N/A</v>
      </c>
      <c r="LQ20" s="169" t="e">
        <f t="shared" si="46"/>
        <v>#N/A</v>
      </c>
      <c r="LR20" s="169" t="e">
        <f t="shared" si="46"/>
        <v>#N/A</v>
      </c>
      <c r="LS20" s="169" t="e">
        <f t="shared" si="46"/>
        <v>#N/A</v>
      </c>
      <c r="LT20" s="169" t="e">
        <f t="shared" si="46"/>
        <v>#N/A</v>
      </c>
      <c r="LU20" s="169" t="e">
        <f t="shared" si="46"/>
        <v>#N/A</v>
      </c>
      <c r="LV20" s="169" t="e">
        <f t="shared" si="46"/>
        <v>#N/A</v>
      </c>
      <c r="LW20" s="169" t="e">
        <f t="shared" si="47"/>
        <v>#N/A</v>
      </c>
      <c r="LX20" s="169" t="e">
        <f t="shared" si="47"/>
        <v>#N/A</v>
      </c>
      <c r="LY20" s="169" t="e">
        <f t="shared" si="47"/>
        <v>#N/A</v>
      </c>
      <c r="LZ20" s="169" t="e">
        <f t="shared" si="47"/>
        <v>#N/A</v>
      </c>
      <c r="MA20" s="169" t="e">
        <f t="shared" si="47"/>
        <v>#N/A</v>
      </c>
      <c r="MB20" s="169" t="e">
        <f t="shared" si="47"/>
        <v>#N/A</v>
      </c>
      <c r="MC20" s="169" t="e">
        <f t="shared" si="47"/>
        <v>#N/A</v>
      </c>
      <c r="MD20" s="169" t="e">
        <f t="shared" si="47"/>
        <v>#N/A</v>
      </c>
      <c r="ME20" s="169" t="e">
        <f t="shared" si="47"/>
        <v>#N/A</v>
      </c>
      <c r="MF20" s="169" t="e">
        <f t="shared" si="47"/>
        <v>#N/A</v>
      </c>
      <c r="MG20" s="169" t="e">
        <f t="shared" si="47"/>
        <v>#N/A</v>
      </c>
      <c r="MH20" s="169" t="e">
        <f t="shared" si="47"/>
        <v>#N/A</v>
      </c>
      <c r="MI20" s="169" t="e">
        <f t="shared" si="47"/>
        <v>#N/A</v>
      </c>
      <c r="MJ20" s="169" t="e">
        <f t="shared" si="47"/>
        <v>#N/A</v>
      </c>
      <c r="MK20" s="169" t="e">
        <f t="shared" si="47"/>
        <v>#N/A</v>
      </c>
      <c r="ML20" s="169" t="e">
        <f t="shared" si="47"/>
        <v>#N/A</v>
      </c>
      <c r="MM20" s="169" t="e">
        <f t="shared" si="48"/>
        <v>#N/A</v>
      </c>
      <c r="MN20" s="169" t="e">
        <f t="shared" si="48"/>
        <v>#N/A</v>
      </c>
      <c r="MO20" s="169" t="e">
        <f t="shared" si="48"/>
        <v>#N/A</v>
      </c>
      <c r="MP20" s="169" t="e">
        <f t="shared" si="48"/>
        <v>#N/A</v>
      </c>
      <c r="MQ20" s="169" t="e">
        <f t="shared" si="48"/>
        <v>#N/A</v>
      </c>
      <c r="MR20" s="169" t="e">
        <f t="shared" si="48"/>
        <v>#N/A</v>
      </c>
      <c r="MS20" s="169" t="e">
        <f t="shared" si="48"/>
        <v>#N/A</v>
      </c>
      <c r="MT20" s="169" t="e">
        <f t="shared" si="48"/>
        <v>#N/A</v>
      </c>
      <c r="MU20" s="169" t="e">
        <f t="shared" si="48"/>
        <v>#N/A</v>
      </c>
      <c r="MV20" s="169" t="e">
        <f t="shared" si="48"/>
        <v>#N/A</v>
      </c>
      <c r="MW20" s="169" t="e">
        <f t="shared" si="48"/>
        <v>#N/A</v>
      </c>
      <c r="MX20" s="169" t="e">
        <f t="shared" si="48"/>
        <v>#N/A</v>
      </c>
      <c r="MY20" s="169" t="e">
        <f t="shared" si="48"/>
        <v>#N/A</v>
      </c>
      <c r="MZ20" s="169" t="e">
        <f t="shared" si="48"/>
        <v>#N/A</v>
      </c>
      <c r="NA20" s="169" t="e">
        <f t="shared" si="48"/>
        <v>#N/A</v>
      </c>
      <c r="NB20" s="169" t="e">
        <f t="shared" si="48"/>
        <v>#N/A</v>
      </c>
      <c r="NC20" s="169" t="e">
        <f t="shared" si="49"/>
        <v>#N/A</v>
      </c>
      <c r="ND20" s="169" t="e">
        <f t="shared" si="49"/>
        <v>#N/A</v>
      </c>
      <c r="NE20" s="169" t="e">
        <f t="shared" si="49"/>
        <v>#N/A</v>
      </c>
      <c r="NF20" s="169" t="e">
        <f t="shared" si="49"/>
        <v>#N/A</v>
      </c>
      <c r="NG20" s="169" t="e">
        <f t="shared" si="49"/>
        <v>#N/A</v>
      </c>
      <c r="NH20" s="169" t="e">
        <f t="shared" si="49"/>
        <v>#N/A</v>
      </c>
      <c r="NI20" s="169" t="e">
        <f t="shared" si="49"/>
        <v>#N/A</v>
      </c>
      <c r="NJ20" s="169" t="e">
        <f t="shared" si="49"/>
        <v>#N/A</v>
      </c>
      <c r="NK20" s="169" t="e">
        <f t="shared" si="49"/>
        <v>#N/A</v>
      </c>
      <c r="NL20" s="169" t="e">
        <f t="shared" si="49"/>
        <v>#N/A</v>
      </c>
      <c r="NM20" s="169" t="e">
        <f t="shared" si="49"/>
        <v>#N/A</v>
      </c>
      <c r="NN20" s="169" t="e">
        <f t="shared" si="49"/>
        <v>#N/A</v>
      </c>
      <c r="NO20" s="169" t="e">
        <f t="shared" si="49"/>
        <v>#N/A</v>
      </c>
      <c r="NP20" s="169" t="e">
        <f t="shared" si="49"/>
        <v>#N/A</v>
      </c>
      <c r="NQ20" s="169" t="e">
        <f t="shared" si="49"/>
        <v>#N/A</v>
      </c>
      <c r="NR20" s="169" t="e">
        <f t="shared" si="49"/>
        <v>#N/A</v>
      </c>
      <c r="NS20" s="169" t="e">
        <f t="shared" si="50"/>
        <v>#N/A</v>
      </c>
      <c r="NT20" s="169" t="e">
        <f t="shared" si="50"/>
        <v>#N/A</v>
      </c>
      <c r="NU20" s="169" t="e">
        <f t="shared" si="50"/>
        <v>#N/A</v>
      </c>
      <c r="NV20" s="169" t="e">
        <f t="shared" si="50"/>
        <v>#N/A</v>
      </c>
      <c r="NW20" s="169" t="e">
        <f t="shared" si="50"/>
        <v>#N/A</v>
      </c>
      <c r="NX20" s="169" t="e">
        <f t="shared" si="50"/>
        <v>#N/A</v>
      </c>
      <c r="NY20" s="169" t="e">
        <f t="shared" si="50"/>
        <v>#N/A</v>
      </c>
      <c r="NZ20" s="169" t="e">
        <f t="shared" si="50"/>
        <v>#N/A</v>
      </c>
      <c r="OA20" s="169" t="e">
        <f t="shared" si="50"/>
        <v>#N/A</v>
      </c>
      <c r="OB20" s="169" t="e">
        <f t="shared" si="50"/>
        <v>#N/A</v>
      </c>
      <c r="OC20" s="169" t="e">
        <f t="shared" si="50"/>
        <v>#N/A</v>
      </c>
      <c r="OD20" s="169" t="e">
        <f t="shared" si="50"/>
        <v>#N/A</v>
      </c>
      <c r="OE20" s="169" t="e">
        <f t="shared" si="50"/>
        <v>#N/A</v>
      </c>
      <c r="OF20" s="169" t="e">
        <f t="shared" si="50"/>
        <v>#N/A</v>
      </c>
      <c r="OG20" s="169" t="e">
        <f t="shared" si="50"/>
        <v>#N/A</v>
      </c>
      <c r="OH20" s="169" t="e">
        <f t="shared" si="50"/>
        <v>#N/A</v>
      </c>
      <c r="OI20" s="169" t="e">
        <f t="shared" si="51"/>
        <v>#N/A</v>
      </c>
      <c r="OJ20" s="169" t="e">
        <f t="shared" si="51"/>
        <v>#N/A</v>
      </c>
      <c r="OK20" s="169" t="e">
        <f t="shared" si="51"/>
        <v>#N/A</v>
      </c>
      <c r="OL20" s="169" t="e">
        <f t="shared" si="51"/>
        <v>#N/A</v>
      </c>
      <c r="OM20" s="169" t="e">
        <f t="shared" si="51"/>
        <v>#N/A</v>
      </c>
      <c r="ON20" s="169" t="e">
        <f t="shared" si="51"/>
        <v>#N/A</v>
      </c>
      <c r="OO20" s="169" t="e">
        <f t="shared" si="51"/>
        <v>#N/A</v>
      </c>
      <c r="OP20" s="169" t="e">
        <f t="shared" si="51"/>
        <v>#N/A</v>
      </c>
      <c r="OQ20" s="169" t="e">
        <f t="shared" si="51"/>
        <v>#N/A</v>
      </c>
      <c r="OR20" s="169" t="e">
        <f t="shared" si="51"/>
        <v>#N/A</v>
      </c>
      <c r="OS20" s="169" t="e">
        <f t="shared" si="51"/>
        <v>#N/A</v>
      </c>
      <c r="OT20" s="169" t="e">
        <f t="shared" si="51"/>
        <v>#N/A</v>
      </c>
      <c r="OU20" s="169" t="e">
        <f t="shared" si="51"/>
        <v>#N/A</v>
      </c>
      <c r="OV20" s="169" t="e">
        <f t="shared" si="51"/>
        <v>#N/A</v>
      </c>
      <c r="OW20" s="169" t="e">
        <f t="shared" si="51"/>
        <v>#N/A</v>
      </c>
      <c r="OX20" s="169" t="e">
        <f t="shared" si="51"/>
        <v>#N/A</v>
      </c>
      <c r="OY20" s="169" t="e">
        <f t="shared" si="52"/>
        <v>#N/A</v>
      </c>
      <c r="OZ20" s="169" t="e">
        <f t="shared" si="27"/>
        <v>#N/A</v>
      </c>
      <c r="PA20" s="169" t="e">
        <f t="shared" si="27"/>
        <v>#N/A</v>
      </c>
      <c r="PB20" s="169" t="e">
        <f t="shared" si="27"/>
        <v>#N/A</v>
      </c>
      <c r="PC20" s="169" t="e">
        <f t="shared" si="27"/>
        <v>#N/A</v>
      </c>
      <c r="PD20" s="169" t="e">
        <f t="shared" si="27"/>
        <v>#N/A</v>
      </c>
      <c r="PE20" s="169" t="e">
        <f t="shared" si="27"/>
        <v>#N/A</v>
      </c>
      <c r="PF20" s="169" t="e">
        <f t="shared" si="27"/>
        <v>#N/A</v>
      </c>
      <c r="PG20" s="169" t="e">
        <f t="shared" si="27"/>
        <v>#N/A</v>
      </c>
      <c r="PH20" s="169" t="e">
        <f t="shared" si="27"/>
        <v>#N/A</v>
      </c>
    </row>
    <row r="21" spans="1:424" hidden="1" x14ac:dyDescent="0.75">
      <c r="A21" s="4">
        <v>18</v>
      </c>
      <c r="B21" s="95"/>
      <c r="C21" s="95"/>
      <c r="D21" s="95"/>
      <c r="E21" s="124" t="str">
        <f t="shared" si="28"/>
        <v/>
      </c>
      <c r="F21" s="124" t="str">
        <f t="shared" si="29"/>
        <v/>
      </c>
      <c r="G21" s="73" t="str">
        <f t="shared" si="30"/>
        <v/>
      </c>
      <c r="H21" s="23"/>
      <c r="I21" s="57"/>
      <c r="J21" s="280"/>
      <c r="K21" s="74" t="str">
        <f>IF(AND(B21&gt;0,C21&gt;0,D21&gt;0),IF(ISBLANK(J21),IF(ISBLANK(H21),"",(D21-B21)*VLOOKUP(H21,VLookups!$A$4:$B$13,2,FALSE)),J21),"")</f>
        <v/>
      </c>
      <c r="L21" s="75" t="str">
        <f t="shared" si="0"/>
        <v/>
      </c>
      <c r="M21" s="95"/>
      <c r="N21" s="270" t="str">
        <f>IF(AND(M21&gt;0,C21&gt;0,NOT(K21="")),ABS(VLOOKUP($M$1,VLookups!$A$43:$B$44,2,FALSE)-_xlfn.NORM.DIST(M21,G21,K21,TRUE)),"")</f>
        <v/>
      </c>
      <c r="O21" s="94" t="str">
        <f>IF(AND($B21&gt;0,$C21&gt;0,$D21&gt;0,NOT(ISBLANK($H21))),_xlfn.NORM.INV(ABS(VLOOKUP($M$1,VLookups!$A$43:$B$44,2,FALSE)-O$3),$G21,$K21),"")</f>
        <v/>
      </c>
      <c r="P21" s="93" t="str">
        <f>IF(AND($B21&gt;0,$C21&gt;0,$D21&gt;0,NOT(ISBLANK($H21))),_xlfn.NORM.INV(ABS(VLOOKUP($M$1,VLookups!$A$43:$B$44,2,FALSE)-P$3),$G21,$K21),"")</f>
        <v/>
      </c>
      <c r="Q21" s="94" t="str">
        <f>IF(AND($B21&gt;0,$C21&gt;0,$D21&gt;0,NOT(ISBLANK($H21))),_xlfn.NORM.INV(ABS(VLOOKUP($M$1,VLookups!$A$43:$B$44,2,FALSE)-Q$3),$G21,$K21),"")</f>
        <v/>
      </c>
      <c r="R21" s="93" t="str">
        <f>IF(AND($B21&gt;0,$C21&gt;0,$D21&gt;0,NOT(ISBLANK($H21))),_xlfn.NORM.INV(ABS(VLOOKUP($M$1,VLookups!$A$43:$B$44,2,FALSE)-R$3),$G21,$K21),"")</f>
        <v/>
      </c>
      <c r="S21" s="94" t="str">
        <f>IF(AND($B21&gt;0,$C21&gt;0,$D21&gt;0,NOT(ISBLANK($H21))),_xlfn.NORM.INV(ABS(VLOOKUP($M$1,VLookups!$A$43:$B$44,2,FALSE)-S$3),$G21,$K21),"")</f>
        <v/>
      </c>
      <c r="T21" s="93" t="str">
        <f>IF(AND($B21&gt;0,$C21&gt;0,$D21&gt;0,NOT(ISBLANK($H21))),_xlfn.NORM.INV(ABS(VLOOKUP($M$1,VLookups!$A$43:$B$44,2,FALSE)-T$3),$G21,$K21),"")</f>
        <v/>
      </c>
      <c r="U21" s="5"/>
      <c r="V21" s="168" t="str">
        <f t="shared" si="31"/>
        <v/>
      </c>
      <c r="W21" s="49" t="str">
        <f t="shared" si="32"/>
        <v/>
      </c>
      <c r="X21" s="49" t="str">
        <f t="shared" si="36"/>
        <v/>
      </c>
      <c r="Y21" s="49" t="str">
        <f t="shared" si="36"/>
        <v/>
      </c>
      <c r="Z21" s="49" t="str">
        <f t="shared" si="36"/>
        <v/>
      </c>
      <c r="AA21" s="49" t="str">
        <f t="shared" si="36"/>
        <v/>
      </c>
      <c r="AB21" s="49" t="str">
        <f t="shared" si="36"/>
        <v/>
      </c>
      <c r="AC21" s="49" t="str">
        <f t="shared" si="36"/>
        <v/>
      </c>
      <c r="AD21" s="49" t="str">
        <f t="shared" si="36"/>
        <v/>
      </c>
      <c r="AE21" s="49" t="str">
        <f t="shared" si="36"/>
        <v/>
      </c>
      <c r="AF21" s="49" t="str">
        <f t="shared" si="36"/>
        <v/>
      </c>
      <c r="AG21" s="49" t="str">
        <f t="shared" si="36"/>
        <v/>
      </c>
      <c r="AH21" s="49" t="str">
        <f t="shared" si="36"/>
        <v/>
      </c>
      <c r="AI21" s="49" t="str">
        <f t="shared" si="36"/>
        <v/>
      </c>
      <c r="AJ21" s="49" t="str">
        <f t="shared" si="36"/>
        <v/>
      </c>
      <c r="AK21" s="49" t="str">
        <f t="shared" si="36"/>
        <v/>
      </c>
      <c r="AL21" s="49" t="str">
        <f t="shared" si="36"/>
        <v/>
      </c>
      <c r="AM21" s="49" t="str">
        <f t="shared" si="36"/>
        <v/>
      </c>
      <c r="AN21" s="49" t="str">
        <f t="shared" si="36"/>
        <v/>
      </c>
      <c r="AO21" s="49" t="str">
        <f t="shared" si="36"/>
        <v/>
      </c>
      <c r="AP21" s="49" t="str">
        <f t="shared" si="36"/>
        <v/>
      </c>
      <c r="AQ21" s="49" t="str">
        <f t="shared" si="36"/>
        <v/>
      </c>
      <c r="AR21" s="49" t="str">
        <f t="shared" si="36"/>
        <v/>
      </c>
      <c r="AS21" s="49" t="str">
        <f t="shared" si="36"/>
        <v/>
      </c>
      <c r="AT21" s="49" t="str">
        <f t="shared" si="36"/>
        <v/>
      </c>
      <c r="AU21" s="49" t="str">
        <f t="shared" si="36"/>
        <v/>
      </c>
      <c r="AV21" s="49" t="str">
        <f t="shared" si="36"/>
        <v/>
      </c>
      <c r="AW21" s="49" t="str">
        <f t="shared" si="36"/>
        <v/>
      </c>
      <c r="AX21" s="49" t="str">
        <f t="shared" si="36"/>
        <v/>
      </c>
      <c r="AY21" s="49" t="str">
        <f t="shared" si="36"/>
        <v/>
      </c>
      <c r="AZ21" s="49" t="str">
        <f t="shared" si="36"/>
        <v/>
      </c>
      <c r="BA21" s="49" t="str">
        <f t="shared" si="36"/>
        <v/>
      </c>
      <c r="BB21" s="49" t="str">
        <f t="shared" si="36"/>
        <v/>
      </c>
      <c r="BC21" s="49" t="str">
        <f t="shared" si="36"/>
        <v/>
      </c>
      <c r="BD21" s="49" t="str">
        <f t="shared" si="36"/>
        <v/>
      </c>
      <c r="BE21" s="49" t="str">
        <f t="shared" si="36"/>
        <v/>
      </c>
      <c r="BF21" s="49" t="str">
        <f t="shared" si="36"/>
        <v/>
      </c>
      <c r="BG21" s="49" t="str">
        <f t="shared" si="36"/>
        <v/>
      </c>
      <c r="BH21" s="49" t="str">
        <f t="shared" si="36"/>
        <v/>
      </c>
      <c r="BI21" s="49" t="str">
        <f t="shared" si="36"/>
        <v/>
      </c>
      <c r="BJ21" s="49" t="str">
        <f t="shared" si="36"/>
        <v/>
      </c>
      <c r="BK21" s="49" t="str">
        <f t="shared" si="36"/>
        <v/>
      </c>
      <c r="BL21" s="49" t="str">
        <f t="shared" si="36"/>
        <v/>
      </c>
      <c r="BM21" s="49" t="str">
        <f t="shared" si="36"/>
        <v/>
      </c>
      <c r="BN21" s="49" t="str">
        <f t="shared" si="36"/>
        <v/>
      </c>
      <c r="BO21" s="49" t="str">
        <f t="shared" si="36"/>
        <v/>
      </c>
      <c r="BP21" s="49" t="str">
        <f t="shared" si="36"/>
        <v/>
      </c>
      <c r="BQ21" s="49" t="str">
        <f t="shared" si="36"/>
        <v/>
      </c>
      <c r="BR21" s="49" t="str">
        <f t="shared" si="36"/>
        <v/>
      </c>
      <c r="BS21" s="49" t="str">
        <f t="shared" si="36"/>
        <v/>
      </c>
      <c r="BT21" s="49" t="str">
        <f t="shared" si="36"/>
        <v/>
      </c>
      <c r="BU21" s="49" t="str">
        <f t="shared" si="36"/>
        <v/>
      </c>
      <c r="BV21" s="49" t="str">
        <f t="shared" si="36"/>
        <v/>
      </c>
      <c r="BW21" s="49" t="str">
        <f t="shared" si="36"/>
        <v/>
      </c>
      <c r="BX21" s="49" t="str">
        <f t="shared" si="36"/>
        <v/>
      </c>
      <c r="BY21" s="49" t="str">
        <f t="shared" si="36"/>
        <v/>
      </c>
      <c r="BZ21" s="49" t="str">
        <f t="shared" si="36"/>
        <v/>
      </c>
      <c r="CA21" s="49" t="str">
        <f t="shared" si="36"/>
        <v/>
      </c>
      <c r="CB21" s="49" t="str">
        <f t="shared" si="36"/>
        <v/>
      </c>
      <c r="CC21" s="49" t="str">
        <f t="shared" si="36"/>
        <v/>
      </c>
      <c r="CD21" s="49" t="str">
        <f t="shared" si="36"/>
        <v/>
      </c>
      <c r="CE21" s="49" t="str">
        <f t="shared" si="36"/>
        <v/>
      </c>
      <c r="CF21" s="49" t="str">
        <f t="shared" si="36"/>
        <v/>
      </c>
      <c r="CG21" s="49" t="str">
        <f t="shared" si="36"/>
        <v/>
      </c>
      <c r="CH21" s="49" t="str">
        <f t="shared" si="36"/>
        <v/>
      </c>
      <c r="CI21" s="49" t="str">
        <f t="shared" si="36"/>
        <v/>
      </c>
      <c r="CJ21" s="49" t="str">
        <f t="shared" si="53"/>
        <v/>
      </c>
      <c r="CK21" s="49" t="str">
        <f t="shared" si="53"/>
        <v/>
      </c>
      <c r="CL21" s="49" t="str">
        <f t="shared" si="53"/>
        <v/>
      </c>
      <c r="CM21" s="49" t="str">
        <f t="shared" si="53"/>
        <v/>
      </c>
      <c r="CN21" s="49" t="str">
        <f t="shared" si="53"/>
        <v/>
      </c>
      <c r="CO21" s="49" t="str">
        <f t="shared" si="53"/>
        <v/>
      </c>
      <c r="CP21" s="49" t="str">
        <f t="shared" si="53"/>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37"/>
        <v/>
      </c>
      <c r="DA21" s="49" t="str">
        <f t="shared" si="37"/>
        <v/>
      </c>
      <c r="DB21" s="49" t="str">
        <f t="shared" si="37"/>
        <v/>
      </c>
      <c r="DC21" s="49" t="str">
        <f t="shared" si="37"/>
        <v/>
      </c>
      <c r="DD21" s="49" t="str">
        <f t="shared" si="37"/>
        <v/>
      </c>
      <c r="DE21" s="49" t="str">
        <f t="shared" si="37"/>
        <v/>
      </c>
      <c r="DF21" s="49" t="str">
        <f t="shared" si="37"/>
        <v/>
      </c>
      <c r="DG21" s="49" t="str">
        <f t="shared" si="37"/>
        <v/>
      </c>
      <c r="DH21" s="49" t="str">
        <f t="shared" si="37"/>
        <v/>
      </c>
      <c r="DI21" s="49" t="str">
        <f t="shared" si="37"/>
        <v/>
      </c>
      <c r="DJ21" s="49" t="str">
        <f t="shared" si="37"/>
        <v/>
      </c>
      <c r="DK21" s="49" t="str">
        <f t="shared" si="37"/>
        <v/>
      </c>
      <c r="DL21" s="49" t="str">
        <f t="shared" si="37"/>
        <v/>
      </c>
      <c r="DM21" s="49" t="str">
        <f t="shared" si="37"/>
        <v/>
      </c>
      <c r="DN21" s="49" t="str">
        <f t="shared" si="37"/>
        <v/>
      </c>
      <c r="DO21" s="49" t="str">
        <f t="shared" si="54"/>
        <v/>
      </c>
      <c r="DP21" s="49" t="str">
        <f t="shared" si="54"/>
        <v/>
      </c>
      <c r="DQ21" s="49" t="str">
        <f t="shared" si="54"/>
        <v/>
      </c>
      <c r="DR21" s="49" t="str">
        <f t="shared" si="54"/>
        <v/>
      </c>
      <c r="DS21" s="183" t="str">
        <f t="shared" si="33"/>
        <v/>
      </c>
      <c r="DT21" s="49" t="str">
        <f t="shared" si="34"/>
        <v/>
      </c>
      <c r="DU21" s="49" t="str">
        <f t="shared" si="39"/>
        <v/>
      </c>
      <c r="DV21" s="49" t="str">
        <f t="shared" si="39"/>
        <v/>
      </c>
      <c r="DW21" s="49" t="str">
        <f t="shared" si="39"/>
        <v/>
      </c>
      <c r="DX21" s="49" t="str">
        <f t="shared" si="39"/>
        <v/>
      </c>
      <c r="DY21" s="49" t="str">
        <f t="shared" si="39"/>
        <v/>
      </c>
      <c r="DZ21" s="49" t="str">
        <f t="shared" si="39"/>
        <v/>
      </c>
      <c r="EA21" s="49" t="str">
        <f t="shared" si="39"/>
        <v/>
      </c>
      <c r="EB21" s="49" t="str">
        <f t="shared" si="39"/>
        <v/>
      </c>
      <c r="EC21" s="49" t="str">
        <f t="shared" si="39"/>
        <v/>
      </c>
      <c r="ED21" s="49" t="str">
        <f t="shared" si="39"/>
        <v/>
      </c>
      <c r="EE21" s="49" t="str">
        <f t="shared" si="39"/>
        <v/>
      </c>
      <c r="EF21" s="49" t="str">
        <f t="shared" si="39"/>
        <v/>
      </c>
      <c r="EG21" s="49" t="str">
        <f t="shared" si="39"/>
        <v/>
      </c>
      <c r="EH21" s="49" t="str">
        <f t="shared" si="39"/>
        <v/>
      </c>
      <c r="EI21" s="49" t="str">
        <f t="shared" si="39"/>
        <v/>
      </c>
      <c r="EJ21" s="49" t="str">
        <f t="shared" si="39"/>
        <v/>
      </c>
      <c r="EK21" s="49" t="str">
        <f t="shared" si="39"/>
        <v/>
      </c>
      <c r="EL21" s="49" t="str">
        <f t="shared" si="39"/>
        <v/>
      </c>
      <c r="EM21" s="49" t="str">
        <f t="shared" si="39"/>
        <v/>
      </c>
      <c r="EN21" s="49" t="str">
        <f t="shared" si="39"/>
        <v/>
      </c>
      <c r="EO21" s="49" t="str">
        <f t="shared" si="39"/>
        <v/>
      </c>
      <c r="EP21" s="49" t="str">
        <f t="shared" si="39"/>
        <v/>
      </c>
      <c r="EQ21" s="49" t="str">
        <f t="shared" si="39"/>
        <v/>
      </c>
      <c r="ER21" s="49" t="str">
        <f t="shared" si="39"/>
        <v/>
      </c>
      <c r="ES21" s="49" t="str">
        <f t="shared" si="39"/>
        <v/>
      </c>
      <c r="ET21" s="49" t="str">
        <f t="shared" si="39"/>
        <v/>
      </c>
      <c r="EU21" s="49" t="str">
        <f t="shared" si="39"/>
        <v/>
      </c>
      <c r="EV21" s="49" t="str">
        <f t="shared" si="39"/>
        <v/>
      </c>
      <c r="EW21" s="49" t="str">
        <f t="shared" si="39"/>
        <v/>
      </c>
      <c r="EX21" s="49" t="str">
        <f t="shared" si="39"/>
        <v/>
      </c>
      <c r="EY21" s="49" t="str">
        <f t="shared" si="39"/>
        <v/>
      </c>
      <c r="EZ21" s="49" t="str">
        <f t="shared" si="39"/>
        <v/>
      </c>
      <c r="FA21" s="49" t="str">
        <f t="shared" si="39"/>
        <v/>
      </c>
      <c r="FB21" s="49" t="str">
        <f t="shared" si="39"/>
        <v/>
      </c>
      <c r="FC21" s="49" t="str">
        <f t="shared" si="39"/>
        <v/>
      </c>
      <c r="FD21" s="49" t="str">
        <f t="shared" si="39"/>
        <v/>
      </c>
      <c r="FE21" s="49" t="str">
        <f t="shared" si="39"/>
        <v/>
      </c>
      <c r="FF21" s="49" t="str">
        <f t="shared" si="39"/>
        <v/>
      </c>
      <c r="FG21" s="49" t="str">
        <f t="shared" si="39"/>
        <v/>
      </c>
      <c r="FH21" s="49" t="str">
        <f t="shared" si="39"/>
        <v/>
      </c>
      <c r="FI21" s="49" t="str">
        <f t="shared" si="39"/>
        <v/>
      </c>
      <c r="FJ21" s="49" t="str">
        <f t="shared" si="39"/>
        <v/>
      </c>
      <c r="FK21" s="49" t="str">
        <f t="shared" si="39"/>
        <v/>
      </c>
      <c r="FL21" s="49" t="str">
        <f t="shared" si="39"/>
        <v/>
      </c>
      <c r="FM21" s="49" t="str">
        <f t="shared" si="39"/>
        <v/>
      </c>
      <c r="FN21" s="49" t="str">
        <f t="shared" si="39"/>
        <v/>
      </c>
      <c r="FO21" s="49" t="str">
        <f t="shared" si="39"/>
        <v/>
      </c>
      <c r="FP21" s="49" t="str">
        <f t="shared" si="39"/>
        <v/>
      </c>
      <c r="FQ21" s="49" t="str">
        <f t="shared" si="39"/>
        <v/>
      </c>
      <c r="FR21" s="49" t="str">
        <f t="shared" si="39"/>
        <v/>
      </c>
      <c r="FS21" s="49" t="str">
        <f t="shared" si="39"/>
        <v/>
      </c>
      <c r="FT21" s="49" t="str">
        <f t="shared" si="39"/>
        <v/>
      </c>
      <c r="FU21" s="49" t="str">
        <f t="shared" si="39"/>
        <v/>
      </c>
      <c r="FV21" s="49" t="str">
        <f t="shared" si="39"/>
        <v/>
      </c>
      <c r="FW21" s="49" t="str">
        <f t="shared" si="39"/>
        <v/>
      </c>
      <c r="FX21" s="49" t="str">
        <f t="shared" si="39"/>
        <v/>
      </c>
      <c r="FY21" s="49" t="str">
        <f t="shared" si="39"/>
        <v/>
      </c>
      <c r="FZ21" s="49" t="str">
        <f t="shared" si="39"/>
        <v/>
      </c>
      <c r="GA21" s="49" t="str">
        <f t="shared" si="39"/>
        <v/>
      </c>
      <c r="GB21" s="49" t="str">
        <f t="shared" si="39"/>
        <v/>
      </c>
      <c r="GC21" s="49" t="str">
        <f t="shared" si="39"/>
        <v/>
      </c>
      <c r="GD21" s="49" t="str">
        <f t="shared" si="39"/>
        <v/>
      </c>
      <c r="GE21" s="49" t="str">
        <f t="shared" si="39"/>
        <v/>
      </c>
      <c r="GF21" s="49" t="str">
        <f t="shared" si="39"/>
        <v/>
      </c>
      <c r="GG21" s="49" t="str">
        <f t="shared" si="55"/>
        <v/>
      </c>
      <c r="GH21" s="49" t="str">
        <f t="shared" si="55"/>
        <v/>
      </c>
      <c r="GI21" s="49" t="str">
        <f t="shared" si="55"/>
        <v/>
      </c>
      <c r="GJ21" s="49" t="str">
        <f t="shared" si="55"/>
        <v/>
      </c>
      <c r="GK21" s="49" t="str">
        <f t="shared" si="55"/>
        <v/>
      </c>
      <c r="GL21" s="49" t="str">
        <f t="shared" si="55"/>
        <v/>
      </c>
      <c r="GM21" s="49" t="str">
        <f t="shared" si="55"/>
        <v/>
      </c>
      <c r="GN21" s="49" t="str">
        <f t="shared" si="55"/>
        <v/>
      </c>
      <c r="GO21" s="49" t="str">
        <f t="shared" si="55"/>
        <v/>
      </c>
      <c r="GP21" s="49" t="str">
        <f t="shared" si="55"/>
        <v/>
      </c>
      <c r="GQ21" s="49" t="str">
        <f t="shared" si="55"/>
        <v/>
      </c>
      <c r="GR21" s="49" t="str">
        <f t="shared" si="55"/>
        <v/>
      </c>
      <c r="GS21" s="49" t="str">
        <f t="shared" si="55"/>
        <v/>
      </c>
      <c r="GT21" s="49" t="str">
        <f t="shared" si="55"/>
        <v/>
      </c>
      <c r="GU21" s="49" t="str">
        <f t="shared" si="55"/>
        <v/>
      </c>
      <c r="GV21" s="49" t="str">
        <f t="shared" si="55"/>
        <v/>
      </c>
      <c r="GW21" s="49" t="str">
        <f t="shared" si="40"/>
        <v/>
      </c>
      <c r="GX21" s="49" t="str">
        <f t="shared" si="40"/>
        <v/>
      </c>
      <c r="GY21" s="49" t="str">
        <f t="shared" si="40"/>
        <v/>
      </c>
      <c r="GZ21" s="49" t="str">
        <f t="shared" si="40"/>
        <v/>
      </c>
      <c r="HA21" s="49" t="str">
        <f t="shared" si="40"/>
        <v/>
      </c>
      <c r="HB21" s="49" t="str">
        <f t="shared" si="40"/>
        <v/>
      </c>
      <c r="HC21" s="49" t="str">
        <f t="shared" si="40"/>
        <v/>
      </c>
      <c r="HD21" s="49" t="str">
        <f t="shared" si="40"/>
        <v/>
      </c>
      <c r="HE21" s="49" t="str">
        <f t="shared" si="40"/>
        <v/>
      </c>
      <c r="HF21" s="49" t="str">
        <f t="shared" si="40"/>
        <v/>
      </c>
      <c r="HG21" s="49" t="str">
        <f t="shared" si="40"/>
        <v/>
      </c>
      <c r="HH21" s="49" t="str">
        <f t="shared" si="40"/>
        <v/>
      </c>
      <c r="HI21" s="49" t="str">
        <f t="shared" si="40"/>
        <v/>
      </c>
      <c r="HJ21" s="49" t="str">
        <f t="shared" si="40"/>
        <v/>
      </c>
      <c r="HK21" s="49" t="str">
        <f t="shared" si="40"/>
        <v/>
      </c>
      <c r="HL21" s="49" t="str">
        <f t="shared" si="56"/>
        <v/>
      </c>
      <c r="HM21" s="49" t="str">
        <f t="shared" si="56"/>
        <v/>
      </c>
      <c r="HN21" s="49" t="str">
        <f t="shared" si="56"/>
        <v/>
      </c>
      <c r="HO21" s="49" t="str">
        <f t="shared" si="56"/>
        <v/>
      </c>
      <c r="HP21" s="169" t="e">
        <f t="shared" si="57"/>
        <v>#N/A</v>
      </c>
      <c r="HQ21" s="169" t="e">
        <f t="shared" si="57"/>
        <v>#N/A</v>
      </c>
      <c r="HR21" s="169" t="e">
        <f t="shared" si="57"/>
        <v>#N/A</v>
      </c>
      <c r="HS21" s="169" t="e">
        <f t="shared" si="57"/>
        <v>#N/A</v>
      </c>
      <c r="HT21" s="169" t="e">
        <f t="shared" si="57"/>
        <v>#N/A</v>
      </c>
      <c r="HU21" s="169" t="e">
        <f t="shared" si="57"/>
        <v>#N/A</v>
      </c>
      <c r="HV21" s="169" t="e">
        <f t="shared" si="57"/>
        <v>#N/A</v>
      </c>
      <c r="HW21" s="169" t="e">
        <f t="shared" si="57"/>
        <v>#N/A</v>
      </c>
      <c r="HX21" s="169" t="e">
        <f t="shared" si="57"/>
        <v>#N/A</v>
      </c>
      <c r="HY21" s="169" t="e">
        <f t="shared" si="57"/>
        <v>#N/A</v>
      </c>
      <c r="HZ21" s="169" t="e">
        <f t="shared" si="57"/>
        <v>#N/A</v>
      </c>
      <c r="IA21" s="169" t="e">
        <f t="shared" si="57"/>
        <v>#N/A</v>
      </c>
      <c r="IB21" s="169" t="e">
        <f t="shared" si="57"/>
        <v>#N/A</v>
      </c>
      <c r="IC21" s="169" t="e">
        <f t="shared" si="57"/>
        <v>#N/A</v>
      </c>
      <c r="ID21" s="169" t="e">
        <f t="shared" si="57"/>
        <v>#N/A</v>
      </c>
      <c r="IE21" s="169" t="e">
        <f t="shared" si="41"/>
        <v>#N/A</v>
      </c>
      <c r="IF21" s="169" t="e">
        <f t="shared" si="41"/>
        <v>#N/A</v>
      </c>
      <c r="IG21" s="169" t="e">
        <f t="shared" si="41"/>
        <v>#N/A</v>
      </c>
      <c r="IH21" s="169" t="e">
        <f t="shared" si="41"/>
        <v>#N/A</v>
      </c>
      <c r="II21" s="169" t="e">
        <f t="shared" si="41"/>
        <v>#N/A</v>
      </c>
      <c r="IJ21" s="169" t="e">
        <f t="shared" si="41"/>
        <v>#N/A</v>
      </c>
      <c r="IK21" s="169" t="e">
        <f t="shared" si="41"/>
        <v>#N/A</v>
      </c>
      <c r="IL21" s="169" t="e">
        <f t="shared" si="41"/>
        <v>#N/A</v>
      </c>
      <c r="IM21" s="169" t="e">
        <f t="shared" si="41"/>
        <v>#N/A</v>
      </c>
      <c r="IN21" s="169" t="e">
        <f t="shared" si="41"/>
        <v>#N/A</v>
      </c>
      <c r="IO21" s="169" t="e">
        <f t="shared" si="41"/>
        <v>#N/A</v>
      </c>
      <c r="IP21" s="169" t="e">
        <f t="shared" si="41"/>
        <v>#N/A</v>
      </c>
      <c r="IQ21" s="169" t="e">
        <f t="shared" si="41"/>
        <v>#N/A</v>
      </c>
      <c r="IR21" s="169" t="e">
        <f t="shared" si="41"/>
        <v>#N/A</v>
      </c>
      <c r="IS21" s="169" t="e">
        <f t="shared" si="41"/>
        <v>#N/A</v>
      </c>
      <c r="IT21" s="169" t="e">
        <f t="shared" si="41"/>
        <v>#N/A</v>
      </c>
      <c r="IU21" s="169" t="e">
        <f t="shared" si="42"/>
        <v>#N/A</v>
      </c>
      <c r="IV21" s="169" t="e">
        <f t="shared" si="42"/>
        <v>#N/A</v>
      </c>
      <c r="IW21" s="169" t="e">
        <f t="shared" si="42"/>
        <v>#N/A</v>
      </c>
      <c r="IX21" s="169" t="e">
        <f t="shared" si="42"/>
        <v>#N/A</v>
      </c>
      <c r="IY21" s="169" t="e">
        <f t="shared" si="42"/>
        <v>#N/A</v>
      </c>
      <c r="IZ21" s="169" t="e">
        <f t="shared" si="42"/>
        <v>#N/A</v>
      </c>
      <c r="JA21" s="169" t="e">
        <f t="shared" si="42"/>
        <v>#N/A</v>
      </c>
      <c r="JB21" s="169" t="e">
        <f t="shared" si="42"/>
        <v>#N/A</v>
      </c>
      <c r="JC21" s="169" t="e">
        <f t="shared" si="42"/>
        <v>#N/A</v>
      </c>
      <c r="JD21" s="169" t="e">
        <f t="shared" si="42"/>
        <v>#N/A</v>
      </c>
      <c r="JE21" s="169" t="e">
        <f t="shared" si="42"/>
        <v>#N/A</v>
      </c>
      <c r="JF21" s="169" t="e">
        <f t="shared" si="42"/>
        <v>#N/A</v>
      </c>
      <c r="JG21" s="169" t="e">
        <f t="shared" si="42"/>
        <v>#N/A</v>
      </c>
      <c r="JH21" s="169" t="e">
        <f t="shared" si="42"/>
        <v>#N/A</v>
      </c>
      <c r="JI21" s="169" t="e">
        <f t="shared" si="42"/>
        <v>#N/A</v>
      </c>
      <c r="JJ21" s="169" t="e">
        <f t="shared" si="42"/>
        <v>#N/A</v>
      </c>
      <c r="JK21" s="169" t="e">
        <f t="shared" si="43"/>
        <v>#N/A</v>
      </c>
      <c r="JL21" s="169" t="e">
        <f t="shared" si="43"/>
        <v>#N/A</v>
      </c>
      <c r="JM21" s="169" t="e">
        <f t="shared" si="43"/>
        <v>#N/A</v>
      </c>
      <c r="JN21" s="169" t="e">
        <f t="shared" si="43"/>
        <v>#N/A</v>
      </c>
      <c r="JO21" s="169" t="e">
        <f t="shared" si="43"/>
        <v>#N/A</v>
      </c>
      <c r="JP21" s="169" t="e">
        <f t="shared" si="43"/>
        <v>#N/A</v>
      </c>
      <c r="JQ21" s="169" t="e">
        <f t="shared" si="43"/>
        <v>#N/A</v>
      </c>
      <c r="JR21" s="169" t="e">
        <f t="shared" si="43"/>
        <v>#N/A</v>
      </c>
      <c r="JS21" s="169" t="e">
        <f t="shared" si="43"/>
        <v>#N/A</v>
      </c>
      <c r="JT21" s="169" t="e">
        <f t="shared" si="43"/>
        <v>#N/A</v>
      </c>
      <c r="JU21" s="169" t="e">
        <f t="shared" si="43"/>
        <v>#N/A</v>
      </c>
      <c r="JV21" s="169" t="e">
        <f t="shared" si="43"/>
        <v>#N/A</v>
      </c>
      <c r="JW21" s="169" t="e">
        <f t="shared" si="43"/>
        <v>#N/A</v>
      </c>
      <c r="JX21" s="169" t="e">
        <f t="shared" si="43"/>
        <v>#N/A</v>
      </c>
      <c r="JY21" s="169" t="e">
        <f t="shared" si="43"/>
        <v>#N/A</v>
      </c>
      <c r="JZ21" s="169" t="e">
        <f t="shared" si="43"/>
        <v>#N/A</v>
      </c>
      <c r="KA21" s="169" t="e">
        <f t="shared" si="44"/>
        <v>#N/A</v>
      </c>
      <c r="KB21" s="169" t="e">
        <f t="shared" si="44"/>
        <v>#N/A</v>
      </c>
      <c r="KC21" s="169" t="e">
        <f t="shared" si="44"/>
        <v>#N/A</v>
      </c>
      <c r="KD21" s="169" t="e">
        <f t="shared" si="44"/>
        <v>#N/A</v>
      </c>
      <c r="KE21" s="169" t="e">
        <f t="shared" si="44"/>
        <v>#N/A</v>
      </c>
      <c r="KF21" s="169" t="e">
        <f t="shared" si="44"/>
        <v>#N/A</v>
      </c>
      <c r="KG21" s="169" t="e">
        <f t="shared" si="44"/>
        <v>#N/A</v>
      </c>
      <c r="KH21" s="169" t="e">
        <f t="shared" si="44"/>
        <v>#N/A</v>
      </c>
      <c r="KI21" s="169" t="e">
        <f t="shared" si="44"/>
        <v>#N/A</v>
      </c>
      <c r="KJ21" s="169" t="e">
        <f t="shared" si="44"/>
        <v>#N/A</v>
      </c>
      <c r="KK21" s="169" t="e">
        <f t="shared" si="44"/>
        <v>#N/A</v>
      </c>
      <c r="KL21" s="169" t="e">
        <f t="shared" si="44"/>
        <v>#N/A</v>
      </c>
      <c r="KM21" s="169" t="e">
        <f t="shared" si="44"/>
        <v>#N/A</v>
      </c>
      <c r="KN21" s="169" t="e">
        <f t="shared" si="44"/>
        <v>#N/A</v>
      </c>
      <c r="KO21" s="169" t="e">
        <f t="shared" si="44"/>
        <v>#N/A</v>
      </c>
      <c r="KP21" s="169" t="e">
        <f t="shared" si="44"/>
        <v>#N/A</v>
      </c>
      <c r="KQ21" s="169" t="e">
        <f t="shared" si="45"/>
        <v>#N/A</v>
      </c>
      <c r="KR21" s="169" t="e">
        <f t="shared" si="45"/>
        <v>#N/A</v>
      </c>
      <c r="KS21" s="169" t="e">
        <f t="shared" si="45"/>
        <v>#N/A</v>
      </c>
      <c r="KT21" s="169" t="e">
        <f t="shared" si="45"/>
        <v>#N/A</v>
      </c>
      <c r="KU21" s="169" t="e">
        <f t="shared" si="45"/>
        <v>#N/A</v>
      </c>
      <c r="KV21" s="169" t="e">
        <f t="shared" si="45"/>
        <v>#N/A</v>
      </c>
      <c r="KW21" s="169" t="e">
        <f t="shared" si="45"/>
        <v>#N/A</v>
      </c>
      <c r="KX21" s="169" t="e">
        <f t="shared" si="45"/>
        <v>#N/A</v>
      </c>
      <c r="KY21" s="169" t="e">
        <f t="shared" si="45"/>
        <v>#N/A</v>
      </c>
      <c r="KZ21" s="169" t="e">
        <f t="shared" si="45"/>
        <v>#N/A</v>
      </c>
      <c r="LA21" s="169" t="e">
        <f t="shared" si="45"/>
        <v>#N/A</v>
      </c>
      <c r="LB21" s="169" t="e">
        <f t="shared" si="45"/>
        <v>#N/A</v>
      </c>
      <c r="LC21" s="169" t="e">
        <f t="shared" si="45"/>
        <v>#N/A</v>
      </c>
      <c r="LD21" s="169" t="e">
        <f t="shared" si="45"/>
        <v>#N/A</v>
      </c>
      <c r="LE21" s="169" t="e">
        <f t="shared" si="45"/>
        <v>#N/A</v>
      </c>
      <c r="LF21" s="169" t="e">
        <f t="shared" si="45"/>
        <v>#N/A</v>
      </c>
      <c r="LG21" s="169" t="e">
        <f t="shared" si="46"/>
        <v>#N/A</v>
      </c>
      <c r="LH21" s="169" t="e">
        <f t="shared" si="46"/>
        <v>#N/A</v>
      </c>
      <c r="LI21" s="169" t="e">
        <f t="shared" si="46"/>
        <v>#N/A</v>
      </c>
      <c r="LJ21" s="169" t="e">
        <f t="shared" si="46"/>
        <v>#N/A</v>
      </c>
      <c r="LK21" s="169" t="e">
        <f t="shared" si="46"/>
        <v>#N/A</v>
      </c>
      <c r="LL21" s="169" t="e">
        <f t="shared" si="46"/>
        <v>#N/A</v>
      </c>
      <c r="LM21" s="169" t="e">
        <f t="shared" si="46"/>
        <v>#N/A</v>
      </c>
      <c r="LN21" s="169" t="e">
        <f t="shared" si="46"/>
        <v>#N/A</v>
      </c>
      <c r="LO21" s="169" t="e">
        <f t="shared" si="46"/>
        <v>#N/A</v>
      </c>
      <c r="LP21" s="169" t="e">
        <f t="shared" si="46"/>
        <v>#N/A</v>
      </c>
      <c r="LQ21" s="169" t="e">
        <f t="shared" si="46"/>
        <v>#N/A</v>
      </c>
      <c r="LR21" s="169" t="e">
        <f t="shared" si="46"/>
        <v>#N/A</v>
      </c>
      <c r="LS21" s="169" t="e">
        <f t="shared" si="46"/>
        <v>#N/A</v>
      </c>
      <c r="LT21" s="169" t="e">
        <f t="shared" si="46"/>
        <v>#N/A</v>
      </c>
      <c r="LU21" s="169" t="e">
        <f t="shared" si="46"/>
        <v>#N/A</v>
      </c>
      <c r="LV21" s="169" t="e">
        <f t="shared" si="46"/>
        <v>#N/A</v>
      </c>
      <c r="LW21" s="169" t="e">
        <f t="shared" si="47"/>
        <v>#N/A</v>
      </c>
      <c r="LX21" s="169" t="e">
        <f t="shared" si="47"/>
        <v>#N/A</v>
      </c>
      <c r="LY21" s="169" t="e">
        <f t="shared" si="47"/>
        <v>#N/A</v>
      </c>
      <c r="LZ21" s="169" t="e">
        <f t="shared" si="47"/>
        <v>#N/A</v>
      </c>
      <c r="MA21" s="169" t="e">
        <f t="shared" si="47"/>
        <v>#N/A</v>
      </c>
      <c r="MB21" s="169" t="e">
        <f t="shared" si="47"/>
        <v>#N/A</v>
      </c>
      <c r="MC21" s="169" t="e">
        <f t="shared" si="47"/>
        <v>#N/A</v>
      </c>
      <c r="MD21" s="169" t="e">
        <f t="shared" si="47"/>
        <v>#N/A</v>
      </c>
      <c r="ME21" s="169" t="e">
        <f t="shared" si="47"/>
        <v>#N/A</v>
      </c>
      <c r="MF21" s="169" t="e">
        <f t="shared" si="47"/>
        <v>#N/A</v>
      </c>
      <c r="MG21" s="169" t="e">
        <f t="shared" si="47"/>
        <v>#N/A</v>
      </c>
      <c r="MH21" s="169" t="e">
        <f t="shared" si="47"/>
        <v>#N/A</v>
      </c>
      <c r="MI21" s="169" t="e">
        <f t="shared" si="47"/>
        <v>#N/A</v>
      </c>
      <c r="MJ21" s="169" t="e">
        <f t="shared" si="47"/>
        <v>#N/A</v>
      </c>
      <c r="MK21" s="169" t="e">
        <f t="shared" si="47"/>
        <v>#N/A</v>
      </c>
      <c r="ML21" s="169" t="e">
        <f t="shared" si="47"/>
        <v>#N/A</v>
      </c>
      <c r="MM21" s="169" t="e">
        <f t="shared" si="48"/>
        <v>#N/A</v>
      </c>
      <c r="MN21" s="169" t="e">
        <f t="shared" si="48"/>
        <v>#N/A</v>
      </c>
      <c r="MO21" s="169" t="e">
        <f t="shared" si="48"/>
        <v>#N/A</v>
      </c>
      <c r="MP21" s="169" t="e">
        <f t="shared" si="48"/>
        <v>#N/A</v>
      </c>
      <c r="MQ21" s="169" t="e">
        <f t="shared" si="48"/>
        <v>#N/A</v>
      </c>
      <c r="MR21" s="169" t="e">
        <f t="shared" si="48"/>
        <v>#N/A</v>
      </c>
      <c r="MS21" s="169" t="e">
        <f t="shared" si="48"/>
        <v>#N/A</v>
      </c>
      <c r="MT21" s="169" t="e">
        <f t="shared" si="48"/>
        <v>#N/A</v>
      </c>
      <c r="MU21" s="169" t="e">
        <f t="shared" si="48"/>
        <v>#N/A</v>
      </c>
      <c r="MV21" s="169" t="e">
        <f t="shared" si="48"/>
        <v>#N/A</v>
      </c>
      <c r="MW21" s="169" t="e">
        <f t="shared" si="48"/>
        <v>#N/A</v>
      </c>
      <c r="MX21" s="169" t="e">
        <f t="shared" si="48"/>
        <v>#N/A</v>
      </c>
      <c r="MY21" s="169" t="e">
        <f t="shared" si="48"/>
        <v>#N/A</v>
      </c>
      <c r="MZ21" s="169" t="e">
        <f t="shared" si="48"/>
        <v>#N/A</v>
      </c>
      <c r="NA21" s="169" t="e">
        <f t="shared" si="48"/>
        <v>#N/A</v>
      </c>
      <c r="NB21" s="169" t="e">
        <f t="shared" si="48"/>
        <v>#N/A</v>
      </c>
      <c r="NC21" s="169" t="e">
        <f t="shared" si="49"/>
        <v>#N/A</v>
      </c>
      <c r="ND21" s="169" t="e">
        <f t="shared" si="49"/>
        <v>#N/A</v>
      </c>
      <c r="NE21" s="169" t="e">
        <f t="shared" si="49"/>
        <v>#N/A</v>
      </c>
      <c r="NF21" s="169" t="e">
        <f t="shared" si="49"/>
        <v>#N/A</v>
      </c>
      <c r="NG21" s="169" t="e">
        <f t="shared" si="49"/>
        <v>#N/A</v>
      </c>
      <c r="NH21" s="169" t="e">
        <f t="shared" si="49"/>
        <v>#N/A</v>
      </c>
      <c r="NI21" s="169" t="e">
        <f t="shared" si="49"/>
        <v>#N/A</v>
      </c>
      <c r="NJ21" s="169" t="e">
        <f t="shared" si="49"/>
        <v>#N/A</v>
      </c>
      <c r="NK21" s="169" t="e">
        <f t="shared" si="49"/>
        <v>#N/A</v>
      </c>
      <c r="NL21" s="169" t="e">
        <f t="shared" si="49"/>
        <v>#N/A</v>
      </c>
      <c r="NM21" s="169" t="e">
        <f t="shared" si="49"/>
        <v>#N/A</v>
      </c>
      <c r="NN21" s="169" t="e">
        <f t="shared" si="49"/>
        <v>#N/A</v>
      </c>
      <c r="NO21" s="169" t="e">
        <f t="shared" si="49"/>
        <v>#N/A</v>
      </c>
      <c r="NP21" s="169" t="e">
        <f t="shared" si="49"/>
        <v>#N/A</v>
      </c>
      <c r="NQ21" s="169" t="e">
        <f t="shared" si="49"/>
        <v>#N/A</v>
      </c>
      <c r="NR21" s="169" t="e">
        <f t="shared" si="49"/>
        <v>#N/A</v>
      </c>
      <c r="NS21" s="169" t="e">
        <f t="shared" si="50"/>
        <v>#N/A</v>
      </c>
      <c r="NT21" s="169" t="e">
        <f t="shared" si="50"/>
        <v>#N/A</v>
      </c>
      <c r="NU21" s="169" t="e">
        <f t="shared" si="50"/>
        <v>#N/A</v>
      </c>
      <c r="NV21" s="169" t="e">
        <f t="shared" si="50"/>
        <v>#N/A</v>
      </c>
      <c r="NW21" s="169" t="e">
        <f t="shared" si="50"/>
        <v>#N/A</v>
      </c>
      <c r="NX21" s="169" t="e">
        <f t="shared" si="50"/>
        <v>#N/A</v>
      </c>
      <c r="NY21" s="169" t="e">
        <f t="shared" si="50"/>
        <v>#N/A</v>
      </c>
      <c r="NZ21" s="169" t="e">
        <f t="shared" si="50"/>
        <v>#N/A</v>
      </c>
      <c r="OA21" s="169" t="e">
        <f t="shared" si="50"/>
        <v>#N/A</v>
      </c>
      <c r="OB21" s="169" t="e">
        <f t="shared" si="50"/>
        <v>#N/A</v>
      </c>
      <c r="OC21" s="169" t="e">
        <f t="shared" si="50"/>
        <v>#N/A</v>
      </c>
      <c r="OD21" s="169" t="e">
        <f t="shared" si="50"/>
        <v>#N/A</v>
      </c>
      <c r="OE21" s="169" t="e">
        <f t="shared" si="50"/>
        <v>#N/A</v>
      </c>
      <c r="OF21" s="169" t="e">
        <f t="shared" si="50"/>
        <v>#N/A</v>
      </c>
      <c r="OG21" s="169" t="e">
        <f t="shared" si="50"/>
        <v>#N/A</v>
      </c>
      <c r="OH21" s="169" t="e">
        <f t="shared" si="50"/>
        <v>#N/A</v>
      </c>
      <c r="OI21" s="169" t="e">
        <f t="shared" si="51"/>
        <v>#N/A</v>
      </c>
      <c r="OJ21" s="169" t="e">
        <f t="shared" si="51"/>
        <v>#N/A</v>
      </c>
      <c r="OK21" s="169" t="e">
        <f t="shared" si="51"/>
        <v>#N/A</v>
      </c>
      <c r="OL21" s="169" t="e">
        <f t="shared" si="51"/>
        <v>#N/A</v>
      </c>
      <c r="OM21" s="169" t="e">
        <f t="shared" si="51"/>
        <v>#N/A</v>
      </c>
      <c r="ON21" s="169" t="e">
        <f t="shared" si="51"/>
        <v>#N/A</v>
      </c>
      <c r="OO21" s="169" t="e">
        <f t="shared" si="51"/>
        <v>#N/A</v>
      </c>
      <c r="OP21" s="169" t="e">
        <f t="shared" si="51"/>
        <v>#N/A</v>
      </c>
      <c r="OQ21" s="169" t="e">
        <f t="shared" si="51"/>
        <v>#N/A</v>
      </c>
      <c r="OR21" s="169" t="e">
        <f t="shared" si="51"/>
        <v>#N/A</v>
      </c>
      <c r="OS21" s="169" t="e">
        <f t="shared" si="51"/>
        <v>#N/A</v>
      </c>
      <c r="OT21" s="169" t="e">
        <f t="shared" si="51"/>
        <v>#N/A</v>
      </c>
      <c r="OU21" s="169" t="e">
        <f t="shared" si="51"/>
        <v>#N/A</v>
      </c>
      <c r="OV21" s="169" t="e">
        <f t="shared" si="51"/>
        <v>#N/A</v>
      </c>
      <c r="OW21" s="169" t="e">
        <f t="shared" si="51"/>
        <v>#N/A</v>
      </c>
      <c r="OX21" s="169" t="e">
        <f t="shared" si="51"/>
        <v>#N/A</v>
      </c>
      <c r="OY21" s="169" t="e">
        <f t="shared" si="52"/>
        <v>#N/A</v>
      </c>
      <c r="OZ21" s="169" t="e">
        <f t="shared" si="27"/>
        <v>#N/A</v>
      </c>
      <c r="PA21" s="169" t="e">
        <f t="shared" si="27"/>
        <v>#N/A</v>
      </c>
      <c r="PB21" s="169" t="e">
        <f t="shared" si="27"/>
        <v>#N/A</v>
      </c>
      <c r="PC21" s="169" t="e">
        <f t="shared" si="27"/>
        <v>#N/A</v>
      </c>
      <c r="PD21" s="169" t="e">
        <f t="shared" si="27"/>
        <v>#N/A</v>
      </c>
      <c r="PE21" s="169" t="e">
        <f t="shared" si="27"/>
        <v>#N/A</v>
      </c>
      <c r="PF21" s="169" t="e">
        <f t="shared" si="27"/>
        <v>#N/A</v>
      </c>
      <c r="PG21" s="169" t="e">
        <f t="shared" si="27"/>
        <v>#N/A</v>
      </c>
      <c r="PH21" s="169" t="e">
        <f t="shared" si="27"/>
        <v>#N/A</v>
      </c>
    </row>
    <row r="22" spans="1:424" hidden="1" x14ac:dyDescent="0.75">
      <c r="A22" s="4">
        <v>19</v>
      </c>
      <c r="B22" s="95"/>
      <c r="C22" s="95"/>
      <c r="D22" s="95"/>
      <c r="E22" s="124" t="str">
        <f t="shared" si="28"/>
        <v/>
      </c>
      <c r="F22" s="124" t="str">
        <f t="shared" si="29"/>
        <v/>
      </c>
      <c r="G22" s="73" t="str">
        <f t="shared" si="30"/>
        <v/>
      </c>
      <c r="H22" s="23"/>
      <c r="I22" s="57"/>
      <c r="J22" s="280"/>
      <c r="K22" s="74" t="str">
        <f>IF(AND(B22&gt;0,C22&gt;0,D22&gt;0),IF(ISBLANK(J22),IF(ISBLANK(H22),"",(D22-B22)*VLOOKUP(H22,VLookups!$A$4:$B$13,2,FALSE)),J22),"")</f>
        <v/>
      </c>
      <c r="L22" s="75" t="str">
        <f t="shared" si="0"/>
        <v/>
      </c>
      <c r="M22" s="95"/>
      <c r="N22" s="270" t="str">
        <f>IF(AND(M22&gt;0,C22&gt;0,NOT(K22="")),ABS(VLOOKUP($M$1,VLookups!$A$43:$B$44,2,FALSE)-_xlfn.NORM.DIST(M22,G22,K22,TRUE)),"")</f>
        <v/>
      </c>
      <c r="O22" s="94" t="str">
        <f>IF(AND($B22&gt;0,$C22&gt;0,$D22&gt;0,NOT(ISBLANK($H22))),_xlfn.NORM.INV(ABS(VLOOKUP($M$1,VLookups!$A$43:$B$44,2,FALSE)-O$3),$G22,$K22),"")</f>
        <v/>
      </c>
      <c r="P22" s="93" t="str">
        <f>IF(AND($B22&gt;0,$C22&gt;0,$D22&gt;0,NOT(ISBLANK($H22))),_xlfn.NORM.INV(ABS(VLOOKUP($M$1,VLookups!$A$43:$B$44,2,FALSE)-P$3),$G22,$K22),"")</f>
        <v/>
      </c>
      <c r="Q22" s="94" t="str">
        <f>IF(AND($B22&gt;0,$C22&gt;0,$D22&gt;0,NOT(ISBLANK($H22))),_xlfn.NORM.INV(ABS(VLOOKUP($M$1,VLookups!$A$43:$B$44,2,FALSE)-Q$3),$G22,$K22),"")</f>
        <v/>
      </c>
      <c r="R22" s="93" t="str">
        <f>IF(AND($B22&gt;0,$C22&gt;0,$D22&gt;0,NOT(ISBLANK($H22))),_xlfn.NORM.INV(ABS(VLOOKUP($M$1,VLookups!$A$43:$B$44,2,FALSE)-R$3),$G22,$K22),"")</f>
        <v/>
      </c>
      <c r="S22" s="94" t="str">
        <f>IF(AND($B22&gt;0,$C22&gt;0,$D22&gt;0,NOT(ISBLANK($H22))),_xlfn.NORM.INV(ABS(VLOOKUP($M$1,VLookups!$A$43:$B$44,2,FALSE)-S$3),$G22,$K22),"")</f>
        <v/>
      </c>
      <c r="T22" s="93" t="str">
        <f>IF(AND($B22&gt;0,$C22&gt;0,$D22&gt;0,NOT(ISBLANK($H22))),_xlfn.NORM.INV(ABS(VLOOKUP($M$1,VLookups!$A$43:$B$44,2,FALSE)-T$3),$G22,$K22),"")</f>
        <v/>
      </c>
      <c r="U22" s="5"/>
      <c r="V22" s="168" t="str">
        <f t="shared" si="31"/>
        <v/>
      </c>
      <c r="W22" s="49" t="str">
        <f t="shared" si="32"/>
        <v/>
      </c>
      <c r="X22" s="49" t="str">
        <f t="shared" si="36"/>
        <v/>
      </c>
      <c r="Y22" s="49" t="str">
        <f t="shared" si="36"/>
        <v/>
      </c>
      <c r="Z22" s="49" t="str">
        <f t="shared" si="36"/>
        <v/>
      </c>
      <c r="AA22" s="49" t="str">
        <f t="shared" si="36"/>
        <v/>
      </c>
      <c r="AB22" s="49" t="str">
        <f t="shared" si="36"/>
        <v/>
      </c>
      <c r="AC22" s="49" t="str">
        <f t="shared" si="36"/>
        <v/>
      </c>
      <c r="AD22" s="49" t="str">
        <f t="shared" si="36"/>
        <v/>
      </c>
      <c r="AE22" s="49" t="str">
        <f t="shared" si="36"/>
        <v/>
      </c>
      <c r="AF22" s="49" t="str">
        <f t="shared" si="36"/>
        <v/>
      </c>
      <c r="AG22" s="49" t="str">
        <f t="shared" si="36"/>
        <v/>
      </c>
      <c r="AH22" s="49" t="str">
        <f t="shared" si="36"/>
        <v/>
      </c>
      <c r="AI22" s="49" t="str">
        <f t="shared" si="36"/>
        <v/>
      </c>
      <c r="AJ22" s="49" t="str">
        <f t="shared" si="36"/>
        <v/>
      </c>
      <c r="AK22" s="49" t="str">
        <f t="shared" si="36"/>
        <v/>
      </c>
      <c r="AL22" s="49" t="str">
        <f t="shared" si="36"/>
        <v/>
      </c>
      <c r="AM22" s="49" t="str">
        <f t="shared" si="36"/>
        <v/>
      </c>
      <c r="AN22" s="49" t="str">
        <f t="shared" si="36"/>
        <v/>
      </c>
      <c r="AO22" s="49" t="str">
        <f t="shared" si="36"/>
        <v/>
      </c>
      <c r="AP22" s="49" t="str">
        <f t="shared" si="36"/>
        <v/>
      </c>
      <c r="AQ22" s="49" t="str">
        <f t="shared" si="36"/>
        <v/>
      </c>
      <c r="AR22" s="49" t="str">
        <f t="shared" si="36"/>
        <v/>
      </c>
      <c r="AS22" s="49" t="str">
        <f t="shared" si="36"/>
        <v/>
      </c>
      <c r="AT22" s="49" t="str">
        <f t="shared" si="36"/>
        <v/>
      </c>
      <c r="AU22" s="49" t="str">
        <f t="shared" si="36"/>
        <v/>
      </c>
      <c r="AV22" s="49" t="str">
        <f t="shared" si="36"/>
        <v/>
      </c>
      <c r="AW22" s="49" t="str">
        <f t="shared" si="36"/>
        <v/>
      </c>
      <c r="AX22" s="49" t="str">
        <f t="shared" si="36"/>
        <v/>
      </c>
      <c r="AY22" s="49" t="str">
        <f t="shared" si="36"/>
        <v/>
      </c>
      <c r="AZ22" s="49" t="str">
        <f t="shared" si="36"/>
        <v/>
      </c>
      <c r="BA22" s="49" t="str">
        <f t="shared" si="36"/>
        <v/>
      </c>
      <c r="BB22" s="49" t="str">
        <f t="shared" si="36"/>
        <v/>
      </c>
      <c r="BC22" s="49" t="str">
        <f t="shared" si="36"/>
        <v/>
      </c>
      <c r="BD22" s="49" t="str">
        <f t="shared" si="36"/>
        <v/>
      </c>
      <c r="BE22" s="49" t="str">
        <f t="shared" si="36"/>
        <v/>
      </c>
      <c r="BF22" s="49" t="str">
        <f t="shared" si="36"/>
        <v/>
      </c>
      <c r="BG22" s="49" t="str">
        <f t="shared" si="36"/>
        <v/>
      </c>
      <c r="BH22" s="49" t="str">
        <f t="shared" si="36"/>
        <v/>
      </c>
      <c r="BI22" s="49" t="str">
        <f t="shared" si="36"/>
        <v/>
      </c>
      <c r="BJ22" s="49" t="str">
        <f t="shared" si="36"/>
        <v/>
      </c>
      <c r="BK22" s="49" t="str">
        <f t="shared" si="36"/>
        <v/>
      </c>
      <c r="BL22" s="49" t="str">
        <f t="shared" si="36"/>
        <v/>
      </c>
      <c r="BM22" s="49" t="str">
        <f t="shared" si="36"/>
        <v/>
      </c>
      <c r="BN22" s="49" t="str">
        <f t="shared" si="36"/>
        <v/>
      </c>
      <c r="BO22" s="49" t="str">
        <f t="shared" si="36"/>
        <v/>
      </c>
      <c r="BP22" s="49" t="str">
        <f t="shared" si="36"/>
        <v/>
      </c>
      <c r="BQ22" s="49" t="str">
        <f t="shared" si="36"/>
        <v/>
      </c>
      <c r="BR22" s="49" t="str">
        <f t="shared" si="36"/>
        <v/>
      </c>
      <c r="BS22" s="49" t="str">
        <f t="shared" si="36"/>
        <v/>
      </c>
      <c r="BT22" s="49" t="str">
        <f t="shared" si="36"/>
        <v/>
      </c>
      <c r="BU22" s="49" t="str">
        <f t="shared" si="36"/>
        <v/>
      </c>
      <c r="BV22" s="49" t="str">
        <f t="shared" si="36"/>
        <v/>
      </c>
      <c r="BW22" s="49" t="str">
        <f t="shared" si="36"/>
        <v/>
      </c>
      <c r="BX22" s="49" t="str">
        <f t="shared" si="36"/>
        <v/>
      </c>
      <c r="BY22" s="49" t="str">
        <f t="shared" si="36"/>
        <v/>
      </c>
      <c r="BZ22" s="49" t="str">
        <f t="shared" si="36"/>
        <v/>
      </c>
      <c r="CA22" s="49" t="str">
        <f t="shared" si="36"/>
        <v/>
      </c>
      <c r="CB22" s="49" t="str">
        <f t="shared" si="36"/>
        <v/>
      </c>
      <c r="CC22" s="49" t="str">
        <f t="shared" si="36"/>
        <v/>
      </c>
      <c r="CD22" s="49" t="str">
        <f t="shared" si="36"/>
        <v/>
      </c>
      <c r="CE22" s="49" t="str">
        <f t="shared" si="36"/>
        <v/>
      </c>
      <c r="CF22" s="49" t="str">
        <f t="shared" si="36"/>
        <v/>
      </c>
      <c r="CG22" s="49" t="str">
        <f t="shared" si="36"/>
        <v/>
      </c>
      <c r="CH22" s="49" t="str">
        <f t="shared" si="36"/>
        <v/>
      </c>
      <c r="CI22" s="49" t="str">
        <f t="shared" si="36"/>
        <v/>
      </c>
      <c r="CJ22" s="49" t="str">
        <f t="shared" si="53"/>
        <v/>
      </c>
      <c r="CK22" s="49" t="str">
        <f t="shared" si="53"/>
        <v/>
      </c>
      <c r="CL22" s="49" t="str">
        <f t="shared" si="53"/>
        <v/>
      </c>
      <c r="CM22" s="49" t="str">
        <f t="shared" si="53"/>
        <v/>
      </c>
      <c r="CN22" s="49" t="str">
        <f t="shared" si="53"/>
        <v/>
      </c>
      <c r="CO22" s="49" t="str">
        <f t="shared" si="53"/>
        <v/>
      </c>
      <c r="CP22" s="49" t="str">
        <f t="shared" si="53"/>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37"/>
        <v/>
      </c>
      <c r="DA22" s="49" t="str">
        <f t="shared" si="37"/>
        <v/>
      </c>
      <c r="DB22" s="49" t="str">
        <f t="shared" si="37"/>
        <v/>
      </c>
      <c r="DC22" s="49" t="str">
        <f t="shared" si="37"/>
        <v/>
      </c>
      <c r="DD22" s="49" t="str">
        <f t="shared" si="37"/>
        <v/>
      </c>
      <c r="DE22" s="49" t="str">
        <f t="shared" si="37"/>
        <v/>
      </c>
      <c r="DF22" s="49" t="str">
        <f t="shared" si="37"/>
        <v/>
      </c>
      <c r="DG22" s="49" t="str">
        <f t="shared" si="37"/>
        <v/>
      </c>
      <c r="DH22" s="49" t="str">
        <f t="shared" si="37"/>
        <v/>
      </c>
      <c r="DI22" s="49" t="str">
        <f t="shared" si="37"/>
        <v/>
      </c>
      <c r="DJ22" s="49" t="str">
        <f t="shared" si="37"/>
        <v/>
      </c>
      <c r="DK22" s="49" t="str">
        <f t="shared" si="37"/>
        <v/>
      </c>
      <c r="DL22" s="49" t="str">
        <f t="shared" si="37"/>
        <v/>
      </c>
      <c r="DM22" s="49" t="str">
        <f t="shared" si="37"/>
        <v/>
      </c>
      <c r="DN22" s="49" t="str">
        <f t="shared" si="37"/>
        <v/>
      </c>
      <c r="DO22" s="49" t="str">
        <f t="shared" si="54"/>
        <v/>
      </c>
      <c r="DP22" s="49" t="str">
        <f t="shared" si="54"/>
        <v/>
      </c>
      <c r="DQ22" s="49" t="str">
        <f t="shared" si="54"/>
        <v/>
      </c>
      <c r="DR22" s="49" t="str">
        <f t="shared" si="54"/>
        <v/>
      </c>
      <c r="DS22" s="183" t="str">
        <f t="shared" si="33"/>
        <v/>
      </c>
      <c r="DT22" s="49" t="str">
        <f t="shared" si="34"/>
        <v/>
      </c>
      <c r="DU22" s="49" t="str">
        <f t="shared" si="39"/>
        <v/>
      </c>
      <c r="DV22" s="49" t="str">
        <f t="shared" si="39"/>
        <v/>
      </c>
      <c r="DW22" s="49" t="str">
        <f t="shared" si="39"/>
        <v/>
      </c>
      <c r="DX22" s="49" t="str">
        <f t="shared" si="39"/>
        <v/>
      </c>
      <c r="DY22" s="49" t="str">
        <f t="shared" si="39"/>
        <v/>
      </c>
      <c r="DZ22" s="49" t="str">
        <f t="shared" si="39"/>
        <v/>
      </c>
      <c r="EA22" s="49" t="str">
        <f t="shared" si="39"/>
        <v/>
      </c>
      <c r="EB22" s="49" t="str">
        <f t="shared" si="39"/>
        <v/>
      </c>
      <c r="EC22" s="49" t="str">
        <f t="shared" si="39"/>
        <v/>
      </c>
      <c r="ED22" s="49" t="str">
        <f t="shared" si="39"/>
        <v/>
      </c>
      <c r="EE22" s="49" t="str">
        <f t="shared" si="39"/>
        <v/>
      </c>
      <c r="EF22" s="49" t="str">
        <f t="shared" si="39"/>
        <v/>
      </c>
      <c r="EG22" s="49" t="str">
        <f t="shared" si="39"/>
        <v/>
      </c>
      <c r="EH22" s="49" t="str">
        <f t="shared" si="39"/>
        <v/>
      </c>
      <c r="EI22" s="49" t="str">
        <f t="shared" si="39"/>
        <v/>
      </c>
      <c r="EJ22" s="49" t="str">
        <f t="shared" si="39"/>
        <v/>
      </c>
      <c r="EK22" s="49" t="str">
        <f t="shared" si="39"/>
        <v/>
      </c>
      <c r="EL22" s="49" t="str">
        <f t="shared" si="39"/>
        <v/>
      </c>
      <c r="EM22" s="49" t="str">
        <f t="shared" si="39"/>
        <v/>
      </c>
      <c r="EN22" s="49" t="str">
        <f t="shared" si="39"/>
        <v/>
      </c>
      <c r="EO22" s="49" t="str">
        <f t="shared" si="39"/>
        <v/>
      </c>
      <c r="EP22" s="49" t="str">
        <f t="shared" si="39"/>
        <v/>
      </c>
      <c r="EQ22" s="49" t="str">
        <f t="shared" si="39"/>
        <v/>
      </c>
      <c r="ER22" s="49" t="str">
        <f t="shared" si="39"/>
        <v/>
      </c>
      <c r="ES22" s="49" t="str">
        <f t="shared" si="39"/>
        <v/>
      </c>
      <c r="ET22" s="49" t="str">
        <f t="shared" si="39"/>
        <v/>
      </c>
      <c r="EU22" s="49" t="str">
        <f t="shared" si="39"/>
        <v/>
      </c>
      <c r="EV22" s="49" t="str">
        <f t="shared" si="39"/>
        <v/>
      </c>
      <c r="EW22" s="49" t="str">
        <f t="shared" si="39"/>
        <v/>
      </c>
      <c r="EX22" s="49" t="str">
        <f t="shared" si="39"/>
        <v/>
      </c>
      <c r="EY22" s="49" t="str">
        <f t="shared" si="39"/>
        <v/>
      </c>
      <c r="EZ22" s="49" t="str">
        <f t="shared" si="39"/>
        <v/>
      </c>
      <c r="FA22" s="49" t="str">
        <f t="shared" si="39"/>
        <v/>
      </c>
      <c r="FB22" s="49" t="str">
        <f t="shared" si="39"/>
        <v/>
      </c>
      <c r="FC22" s="49" t="str">
        <f t="shared" si="39"/>
        <v/>
      </c>
      <c r="FD22" s="49" t="str">
        <f t="shared" si="39"/>
        <v/>
      </c>
      <c r="FE22" s="49" t="str">
        <f t="shared" si="39"/>
        <v/>
      </c>
      <c r="FF22" s="49" t="str">
        <f t="shared" si="39"/>
        <v/>
      </c>
      <c r="FG22" s="49" t="str">
        <f t="shared" si="39"/>
        <v/>
      </c>
      <c r="FH22" s="49" t="str">
        <f t="shared" si="39"/>
        <v/>
      </c>
      <c r="FI22" s="49" t="str">
        <f t="shared" si="39"/>
        <v/>
      </c>
      <c r="FJ22" s="49" t="str">
        <f t="shared" si="39"/>
        <v/>
      </c>
      <c r="FK22" s="49" t="str">
        <f t="shared" si="39"/>
        <v/>
      </c>
      <c r="FL22" s="49" t="str">
        <f t="shared" si="39"/>
        <v/>
      </c>
      <c r="FM22" s="49" t="str">
        <f t="shared" si="39"/>
        <v/>
      </c>
      <c r="FN22" s="49" t="str">
        <f t="shared" si="39"/>
        <v/>
      </c>
      <c r="FO22" s="49" t="str">
        <f t="shared" si="39"/>
        <v/>
      </c>
      <c r="FP22" s="49" t="str">
        <f t="shared" si="39"/>
        <v/>
      </c>
      <c r="FQ22" s="49" t="str">
        <f t="shared" si="39"/>
        <v/>
      </c>
      <c r="FR22" s="49" t="str">
        <f t="shared" si="39"/>
        <v/>
      </c>
      <c r="FS22" s="49" t="str">
        <f t="shared" si="39"/>
        <v/>
      </c>
      <c r="FT22" s="49" t="str">
        <f t="shared" si="39"/>
        <v/>
      </c>
      <c r="FU22" s="49" t="str">
        <f t="shared" si="39"/>
        <v/>
      </c>
      <c r="FV22" s="49" t="str">
        <f t="shared" si="39"/>
        <v/>
      </c>
      <c r="FW22" s="49" t="str">
        <f t="shared" si="39"/>
        <v/>
      </c>
      <c r="FX22" s="49" t="str">
        <f t="shared" si="39"/>
        <v/>
      </c>
      <c r="FY22" s="49" t="str">
        <f t="shared" si="39"/>
        <v/>
      </c>
      <c r="FZ22" s="49" t="str">
        <f t="shared" si="39"/>
        <v/>
      </c>
      <c r="GA22" s="49" t="str">
        <f t="shared" si="39"/>
        <v/>
      </c>
      <c r="GB22" s="49" t="str">
        <f t="shared" si="39"/>
        <v/>
      </c>
      <c r="GC22" s="49" t="str">
        <f t="shared" si="39"/>
        <v/>
      </c>
      <c r="GD22" s="49" t="str">
        <f t="shared" si="39"/>
        <v/>
      </c>
      <c r="GE22" s="49" t="str">
        <f t="shared" si="39"/>
        <v/>
      </c>
      <c r="GF22" s="49" t="str">
        <f t="shared" si="39"/>
        <v/>
      </c>
      <c r="GG22" s="49" t="str">
        <f t="shared" si="55"/>
        <v/>
      </c>
      <c r="GH22" s="49" t="str">
        <f t="shared" si="55"/>
        <v/>
      </c>
      <c r="GI22" s="49" t="str">
        <f t="shared" si="55"/>
        <v/>
      </c>
      <c r="GJ22" s="49" t="str">
        <f t="shared" si="55"/>
        <v/>
      </c>
      <c r="GK22" s="49" t="str">
        <f t="shared" si="55"/>
        <v/>
      </c>
      <c r="GL22" s="49" t="str">
        <f t="shared" si="55"/>
        <v/>
      </c>
      <c r="GM22" s="49" t="str">
        <f t="shared" si="55"/>
        <v/>
      </c>
      <c r="GN22" s="49" t="str">
        <f t="shared" si="55"/>
        <v/>
      </c>
      <c r="GO22" s="49" t="str">
        <f t="shared" si="55"/>
        <v/>
      </c>
      <c r="GP22" s="49" t="str">
        <f t="shared" si="55"/>
        <v/>
      </c>
      <c r="GQ22" s="49" t="str">
        <f t="shared" si="55"/>
        <v/>
      </c>
      <c r="GR22" s="49" t="str">
        <f t="shared" si="55"/>
        <v/>
      </c>
      <c r="GS22" s="49" t="str">
        <f t="shared" si="55"/>
        <v/>
      </c>
      <c r="GT22" s="49" t="str">
        <f t="shared" si="55"/>
        <v/>
      </c>
      <c r="GU22" s="49" t="str">
        <f t="shared" si="55"/>
        <v/>
      </c>
      <c r="GV22" s="49" t="str">
        <f t="shared" si="55"/>
        <v/>
      </c>
      <c r="GW22" s="49" t="str">
        <f t="shared" si="40"/>
        <v/>
      </c>
      <c r="GX22" s="49" t="str">
        <f t="shared" si="40"/>
        <v/>
      </c>
      <c r="GY22" s="49" t="str">
        <f t="shared" si="40"/>
        <v/>
      </c>
      <c r="GZ22" s="49" t="str">
        <f t="shared" si="40"/>
        <v/>
      </c>
      <c r="HA22" s="49" t="str">
        <f t="shared" si="40"/>
        <v/>
      </c>
      <c r="HB22" s="49" t="str">
        <f t="shared" si="40"/>
        <v/>
      </c>
      <c r="HC22" s="49" t="str">
        <f t="shared" si="40"/>
        <v/>
      </c>
      <c r="HD22" s="49" t="str">
        <f t="shared" si="40"/>
        <v/>
      </c>
      <c r="HE22" s="49" t="str">
        <f t="shared" si="40"/>
        <v/>
      </c>
      <c r="HF22" s="49" t="str">
        <f t="shared" si="40"/>
        <v/>
      </c>
      <c r="HG22" s="49" t="str">
        <f t="shared" si="40"/>
        <v/>
      </c>
      <c r="HH22" s="49" t="str">
        <f t="shared" si="40"/>
        <v/>
      </c>
      <c r="HI22" s="49" t="str">
        <f t="shared" si="40"/>
        <v/>
      </c>
      <c r="HJ22" s="49" t="str">
        <f t="shared" si="40"/>
        <v/>
      </c>
      <c r="HK22" s="49" t="str">
        <f t="shared" si="40"/>
        <v/>
      </c>
      <c r="HL22" s="49" t="str">
        <f t="shared" si="56"/>
        <v/>
      </c>
      <c r="HM22" s="49" t="str">
        <f t="shared" si="56"/>
        <v/>
      </c>
      <c r="HN22" s="49" t="str">
        <f t="shared" si="56"/>
        <v/>
      </c>
      <c r="HO22" s="49" t="str">
        <f t="shared" si="56"/>
        <v/>
      </c>
      <c r="HP22" s="169" t="e">
        <f t="shared" si="57"/>
        <v>#N/A</v>
      </c>
      <c r="HQ22" s="169" t="e">
        <f t="shared" si="57"/>
        <v>#N/A</v>
      </c>
      <c r="HR22" s="169" t="e">
        <f t="shared" si="57"/>
        <v>#N/A</v>
      </c>
      <c r="HS22" s="169" t="e">
        <f t="shared" si="57"/>
        <v>#N/A</v>
      </c>
      <c r="HT22" s="169" t="e">
        <f t="shared" si="57"/>
        <v>#N/A</v>
      </c>
      <c r="HU22" s="169" t="e">
        <f t="shared" si="57"/>
        <v>#N/A</v>
      </c>
      <c r="HV22" s="169" t="e">
        <f t="shared" si="57"/>
        <v>#N/A</v>
      </c>
      <c r="HW22" s="169" t="e">
        <f t="shared" si="57"/>
        <v>#N/A</v>
      </c>
      <c r="HX22" s="169" t="e">
        <f t="shared" si="57"/>
        <v>#N/A</v>
      </c>
      <c r="HY22" s="169" t="e">
        <f t="shared" si="57"/>
        <v>#N/A</v>
      </c>
      <c r="HZ22" s="169" t="e">
        <f t="shared" si="57"/>
        <v>#N/A</v>
      </c>
      <c r="IA22" s="169" t="e">
        <f t="shared" si="57"/>
        <v>#N/A</v>
      </c>
      <c r="IB22" s="169" t="e">
        <f t="shared" si="57"/>
        <v>#N/A</v>
      </c>
      <c r="IC22" s="169" t="e">
        <f t="shared" si="57"/>
        <v>#N/A</v>
      </c>
      <c r="ID22" s="169" t="e">
        <f t="shared" si="57"/>
        <v>#N/A</v>
      </c>
      <c r="IE22" s="169" t="e">
        <f t="shared" si="41"/>
        <v>#N/A</v>
      </c>
      <c r="IF22" s="169" t="e">
        <f t="shared" si="41"/>
        <v>#N/A</v>
      </c>
      <c r="IG22" s="169" t="e">
        <f t="shared" si="41"/>
        <v>#N/A</v>
      </c>
      <c r="IH22" s="169" t="e">
        <f t="shared" si="41"/>
        <v>#N/A</v>
      </c>
      <c r="II22" s="169" t="e">
        <f t="shared" si="41"/>
        <v>#N/A</v>
      </c>
      <c r="IJ22" s="169" t="e">
        <f t="shared" si="41"/>
        <v>#N/A</v>
      </c>
      <c r="IK22" s="169" t="e">
        <f t="shared" si="41"/>
        <v>#N/A</v>
      </c>
      <c r="IL22" s="169" t="e">
        <f t="shared" si="41"/>
        <v>#N/A</v>
      </c>
      <c r="IM22" s="169" t="e">
        <f t="shared" si="41"/>
        <v>#N/A</v>
      </c>
      <c r="IN22" s="169" t="e">
        <f t="shared" si="41"/>
        <v>#N/A</v>
      </c>
      <c r="IO22" s="169" t="e">
        <f t="shared" si="41"/>
        <v>#N/A</v>
      </c>
      <c r="IP22" s="169" t="e">
        <f t="shared" si="41"/>
        <v>#N/A</v>
      </c>
      <c r="IQ22" s="169" t="e">
        <f t="shared" si="41"/>
        <v>#N/A</v>
      </c>
      <c r="IR22" s="169" t="e">
        <f t="shared" si="41"/>
        <v>#N/A</v>
      </c>
      <c r="IS22" s="169" t="e">
        <f t="shared" si="41"/>
        <v>#N/A</v>
      </c>
      <c r="IT22" s="169" t="e">
        <f t="shared" si="41"/>
        <v>#N/A</v>
      </c>
      <c r="IU22" s="169" t="e">
        <f t="shared" si="42"/>
        <v>#N/A</v>
      </c>
      <c r="IV22" s="169" t="e">
        <f t="shared" si="42"/>
        <v>#N/A</v>
      </c>
      <c r="IW22" s="169" t="e">
        <f t="shared" si="42"/>
        <v>#N/A</v>
      </c>
      <c r="IX22" s="169" t="e">
        <f t="shared" si="42"/>
        <v>#N/A</v>
      </c>
      <c r="IY22" s="169" t="e">
        <f t="shared" si="42"/>
        <v>#N/A</v>
      </c>
      <c r="IZ22" s="169" t="e">
        <f t="shared" si="42"/>
        <v>#N/A</v>
      </c>
      <c r="JA22" s="169" t="e">
        <f t="shared" si="42"/>
        <v>#N/A</v>
      </c>
      <c r="JB22" s="169" t="e">
        <f t="shared" si="42"/>
        <v>#N/A</v>
      </c>
      <c r="JC22" s="169" t="e">
        <f t="shared" si="42"/>
        <v>#N/A</v>
      </c>
      <c r="JD22" s="169" t="e">
        <f t="shared" si="42"/>
        <v>#N/A</v>
      </c>
      <c r="JE22" s="169" t="e">
        <f t="shared" si="42"/>
        <v>#N/A</v>
      </c>
      <c r="JF22" s="169" t="e">
        <f t="shared" si="42"/>
        <v>#N/A</v>
      </c>
      <c r="JG22" s="169" t="e">
        <f t="shared" si="42"/>
        <v>#N/A</v>
      </c>
      <c r="JH22" s="169" t="e">
        <f t="shared" si="42"/>
        <v>#N/A</v>
      </c>
      <c r="JI22" s="169" t="e">
        <f t="shared" si="42"/>
        <v>#N/A</v>
      </c>
      <c r="JJ22" s="169" t="e">
        <f t="shared" si="42"/>
        <v>#N/A</v>
      </c>
      <c r="JK22" s="169" t="e">
        <f t="shared" si="43"/>
        <v>#N/A</v>
      </c>
      <c r="JL22" s="169" t="e">
        <f t="shared" si="43"/>
        <v>#N/A</v>
      </c>
      <c r="JM22" s="169" t="e">
        <f t="shared" si="43"/>
        <v>#N/A</v>
      </c>
      <c r="JN22" s="169" t="e">
        <f t="shared" si="43"/>
        <v>#N/A</v>
      </c>
      <c r="JO22" s="169" t="e">
        <f t="shared" si="43"/>
        <v>#N/A</v>
      </c>
      <c r="JP22" s="169" t="e">
        <f t="shared" si="43"/>
        <v>#N/A</v>
      </c>
      <c r="JQ22" s="169" t="e">
        <f t="shared" si="43"/>
        <v>#N/A</v>
      </c>
      <c r="JR22" s="169" t="e">
        <f t="shared" si="43"/>
        <v>#N/A</v>
      </c>
      <c r="JS22" s="169" t="e">
        <f t="shared" si="43"/>
        <v>#N/A</v>
      </c>
      <c r="JT22" s="169" t="e">
        <f t="shared" si="43"/>
        <v>#N/A</v>
      </c>
      <c r="JU22" s="169" t="e">
        <f t="shared" si="43"/>
        <v>#N/A</v>
      </c>
      <c r="JV22" s="169" t="e">
        <f t="shared" si="43"/>
        <v>#N/A</v>
      </c>
      <c r="JW22" s="169" t="e">
        <f t="shared" si="43"/>
        <v>#N/A</v>
      </c>
      <c r="JX22" s="169" t="e">
        <f t="shared" si="43"/>
        <v>#N/A</v>
      </c>
      <c r="JY22" s="169" t="e">
        <f t="shared" si="43"/>
        <v>#N/A</v>
      </c>
      <c r="JZ22" s="169" t="e">
        <f t="shared" si="43"/>
        <v>#N/A</v>
      </c>
      <c r="KA22" s="169" t="e">
        <f t="shared" si="44"/>
        <v>#N/A</v>
      </c>
      <c r="KB22" s="169" t="e">
        <f t="shared" si="44"/>
        <v>#N/A</v>
      </c>
      <c r="KC22" s="169" t="e">
        <f t="shared" si="44"/>
        <v>#N/A</v>
      </c>
      <c r="KD22" s="169" t="e">
        <f t="shared" si="44"/>
        <v>#N/A</v>
      </c>
      <c r="KE22" s="169" t="e">
        <f t="shared" si="44"/>
        <v>#N/A</v>
      </c>
      <c r="KF22" s="169" t="e">
        <f t="shared" si="44"/>
        <v>#N/A</v>
      </c>
      <c r="KG22" s="169" t="e">
        <f t="shared" si="44"/>
        <v>#N/A</v>
      </c>
      <c r="KH22" s="169" t="e">
        <f t="shared" si="44"/>
        <v>#N/A</v>
      </c>
      <c r="KI22" s="169" t="e">
        <f t="shared" si="44"/>
        <v>#N/A</v>
      </c>
      <c r="KJ22" s="169" t="e">
        <f t="shared" si="44"/>
        <v>#N/A</v>
      </c>
      <c r="KK22" s="169" t="e">
        <f t="shared" si="44"/>
        <v>#N/A</v>
      </c>
      <c r="KL22" s="169" t="e">
        <f t="shared" si="44"/>
        <v>#N/A</v>
      </c>
      <c r="KM22" s="169" t="e">
        <f t="shared" si="44"/>
        <v>#N/A</v>
      </c>
      <c r="KN22" s="169" t="e">
        <f t="shared" si="44"/>
        <v>#N/A</v>
      </c>
      <c r="KO22" s="169" t="e">
        <f t="shared" si="44"/>
        <v>#N/A</v>
      </c>
      <c r="KP22" s="169" t="e">
        <f t="shared" si="44"/>
        <v>#N/A</v>
      </c>
      <c r="KQ22" s="169" t="e">
        <f t="shared" si="45"/>
        <v>#N/A</v>
      </c>
      <c r="KR22" s="169" t="e">
        <f t="shared" si="45"/>
        <v>#N/A</v>
      </c>
      <c r="KS22" s="169" t="e">
        <f t="shared" si="45"/>
        <v>#N/A</v>
      </c>
      <c r="KT22" s="169" t="e">
        <f t="shared" si="45"/>
        <v>#N/A</v>
      </c>
      <c r="KU22" s="169" t="e">
        <f t="shared" si="45"/>
        <v>#N/A</v>
      </c>
      <c r="KV22" s="169" t="e">
        <f t="shared" si="45"/>
        <v>#N/A</v>
      </c>
      <c r="KW22" s="169" t="e">
        <f t="shared" si="45"/>
        <v>#N/A</v>
      </c>
      <c r="KX22" s="169" t="e">
        <f t="shared" si="45"/>
        <v>#N/A</v>
      </c>
      <c r="KY22" s="169" t="e">
        <f t="shared" si="45"/>
        <v>#N/A</v>
      </c>
      <c r="KZ22" s="169" t="e">
        <f t="shared" si="45"/>
        <v>#N/A</v>
      </c>
      <c r="LA22" s="169" t="e">
        <f t="shared" si="45"/>
        <v>#N/A</v>
      </c>
      <c r="LB22" s="169" t="e">
        <f t="shared" si="45"/>
        <v>#N/A</v>
      </c>
      <c r="LC22" s="169" t="e">
        <f t="shared" si="45"/>
        <v>#N/A</v>
      </c>
      <c r="LD22" s="169" t="e">
        <f t="shared" si="45"/>
        <v>#N/A</v>
      </c>
      <c r="LE22" s="169" t="e">
        <f t="shared" si="45"/>
        <v>#N/A</v>
      </c>
      <c r="LF22" s="169" t="e">
        <f t="shared" si="45"/>
        <v>#N/A</v>
      </c>
      <c r="LG22" s="169" t="e">
        <f t="shared" si="46"/>
        <v>#N/A</v>
      </c>
      <c r="LH22" s="169" t="e">
        <f t="shared" si="46"/>
        <v>#N/A</v>
      </c>
      <c r="LI22" s="169" t="e">
        <f t="shared" si="46"/>
        <v>#N/A</v>
      </c>
      <c r="LJ22" s="169" t="e">
        <f t="shared" si="46"/>
        <v>#N/A</v>
      </c>
      <c r="LK22" s="169" t="e">
        <f t="shared" si="46"/>
        <v>#N/A</v>
      </c>
      <c r="LL22" s="169" t="e">
        <f t="shared" si="46"/>
        <v>#N/A</v>
      </c>
      <c r="LM22" s="169" t="e">
        <f t="shared" si="46"/>
        <v>#N/A</v>
      </c>
      <c r="LN22" s="169" t="e">
        <f t="shared" si="46"/>
        <v>#N/A</v>
      </c>
      <c r="LO22" s="169" t="e">
        <f t="shared" si="46"/>
        <v>#N/A</v>
      </c>
      <c r="LP22" s="169" t="e">
        <f t="shared" si="46"/>
        <v>#N/A</v>
      </c>
      <c r="LQ22" s="169" t="e">
        <f t="shared" si="46"/>
        <v>#N/A</v>
      </c>
      <c r="LR22" s="169" t="e">
        <f t="shared" si="46"/>
        <v>#N/A</v>
      </c>
      <c r="LS22" s="169" t="e">
        <f t="shared" si="46"/>
        <v>#N/A</v>
      </c>
      <c r="LT22" s="169" t="e">
        <f t="shared" si="46"/>
        <v>#N/A</v>
      </c>
      <c r="LU22" s="169" t="e">
        <f t="shared" si="46"/>
        <v>#N/A</v>
      </c>
      <c r="LV22" s="169" t="e">
        <f t="shared" si="46"/>
        <v>#N/A</v>
      </c>
      <c r="LW22" s="169" t="e">
        <f t="shared" si="47"/>
        <v>#N/A</v>
      </c>
      <c r="LX22" s="169" t="e">
        <f t="shared" si="47"/>
        <v>#N/A</v>
      </c>
      <c r="LY22" s="169" t="e">
        <f t="shared" si="47"/>
        <v>#N/A</v>
      </c>
      <c r="LZ22" s="169" t="e">
        <f t="shared" si="47"/>
        <v>#N/A</v>
      </c>
      <c r="MA22" s="169" t="e">
        <f t="shared" si="47"/>
        <v>#N/A</v>
      </c>
      <c r="MB22" s="169" t="e">
        <f t="shared" si="47"/>
        <v>#N/A</v>
      </c>
      <c r="MC22" s="169" t="e">
        <f t="shared" si="47"/>
        <v>#N/A</v>
      </c>
      <c r="MD22" s="169" t="e">
        <f t="shared" si="47"/>
        <v>#N/A</v>
      </c>
      <c r="ME22" s="169" t="e">
        <f t="shared" si="47"/>
        <v>#N/A</v>
      </c>
      <c r="MF22" s="169" t="e">
        <f t="shared" si="47"/>
        <v>#N/A</v>
      </c>
      <c r="MG22" s="169" t="e">
        <f t="shared" si="47"/>
        <v>#N/A</v>
      </c>
      <c r="MH22" s="169" t="e">
        <f t="shared" si="47"/>
        <v>#N/A</v>
      </c>
      <c r="MI22" s="169" t="e">
        <f t="shared" si="47"/>
        <v>#N/A</v>
      </c>
      <c r="MJ22" s="169" t="e">
        <f t="shared" si="47"/>
        <v>#N/A</v>
      </c>
      <c r="MK22" s="169" t="e">
        <f t="shared" si="47"/>
        <v>#N/A</v>
      </c>
      <c r="ML22" s="169" t="e">
        <f t="shared" si="47"/>
        <v>#N/A</v>
      </c>
      <c r="MM22" s="169" t="e">
        <f t="shared" si="48"/>
        <v>#N/A</v>
      </c>
      <c r="MN22" s="169" t="e">
        <f t="shared" si="48"/>
        <v>#N/A</v>
      </c>
      <c r="MO22" s="169" t="e">
        <f t="shared" si="48"/>
        <v>#N/A</v>
      </c>
      <c r="MP22" s="169" t="e">
        <f t="shared" si="48"/>
        <v>#N/A</v>
      </c>
      <c r="MQ22" s="169" t="e">
        <f t="shared" si="48"/>
        <v>#N/A</v>
      </c>
      <c r="MR22" s="169" t="e">
        <f t="shared" si="48"/>
        <v>#N/A</v>
      </c>
      <c r="MS22" s="169" t="e">
        <f t="shared" si="48"/>
        <v>#N/A</v>
      </c>
      <c r="MT22" s="169" t="e">
        <f t="shared" si="48"/>
        <v>#N/A</v>
      </c>
      <c r="MU22" s="169" t="e">
        <f t="shared" si="48"/>
        <v>#N/A</v>
      </c>
      <c r="MV22" s="169" t="e">
        <f t="shared" si="48"/>
        <v>#N/A</v>
      </c>
      <c r="MW22" s="169" t="e">
        <f t="shared" si="48"/>
        <v>#N/A</v>
      </c>
      <c r="MX22" s="169" t="e">
        <f t="shared" si="48"/>
        <v>#N/A</v>
      </c>
      <c r="MY22" s="169" t="e">
        <f t="shared" si="48"/>
        <v>#N/A</v>
      </c>
      <c r="MZ22" s="169" t="e">
        <f t="shared" si="48"/>
        <v>#N/A</v>
      </c>
      <c r="NA22" s="169" t="e">
        <f t="shared" si="48"/>
        <v>#N/A</v>
      </c>
      <c r="NB22" s="169" t="e">
        <f t="shared" si="48"/>
        <v>#N/A</v>
      </c>
      <c r="NC22" s="169" t="e">
        <f t="shared" si="49"/>
        <v>#N/A</v>
      </c>
      <c r="ND22" s="169" t="e">
        <f t="shared" si="49"/>
        <v>#N/A</v>
      </c>
      <c r="NE22" s="169" t="e">
        <f t="shared" si="49"/>
        <v>#N/A</v>
      </c>
      <c r="NF22" s="169" t="e">
        <f t="shared" si="49"/>
        <v>#N/A</v>
      </c>
      <c r="NG22" s="169" t="e">
        <f t="shared" si="49"/>
        <v>#N/A</v>
      </c>
      <c r="NH22" s="169" t="e">
        <f t="shared" si="49"/>
        <v>#N/A</v>
      </c>
      <c r="NI22" s="169" t="e">
        <f t="shared" si="49"/>
        <v>#N/A</v>
      </c>
      <c r="NJ22" s="169" t="e">
        <f t="shared" si="49"/>
        <v>#N/A</v>
      </c>
      <c r="NK22" s="169" t="e">
        <f t="shared" si="49"/>
        <v>#N/A</v>
      </c>
      <c r="NL22" s="169" t="e">
        <f t="shared" si="49"/>
        <v>#N/A</v>
      </c>
      <c r="NM22" s="169" t="e">
        <f t="shared" si="49"/>
        <v>#N/A</v>
      </c>
      <c r="NN22" s="169" t="e">
        <f t="shared" si="49"/>
        <v>#N/A</v>
      </c>
      <c r="NO22" s="169" t="e">
        <f t="shared" si="49"/>
        <v>#N/A</v>
      </c>
      <c r="NP22" s="169" t="e">
        <f t="shared" si="49"/>
        <v>#N/A</v>
      </c>
      <c r="NQ22" s="169" t="e">
        <f t="shared" si="49"/>
        <v>#N/A</v>
      </c>
      <c r="NR22" s="169" t="e">
        <f t="shared" si="49"/>
        <v>#N/A</v>
      </c>
      <c r="NS22" s="169" t="e">
        <f t="shared" si="50"/>
        <v>#N/A</v>
      </c>
      <c r="NT22" s="169" t="e">
        <f t="shared" si="50"/>
        <v>#N/A</v>
      </c>
      <c r="NU22" s="169" t="e">
        <f t="shared" si="50"/>
        <v>#N/A</v>
      </c>
      <c r="NV22" s="169" t="e">
        <f t="shared" si="50"/>
        <v>#N/A</v>
      </c>
      <c r="NW22" s="169" t="e">
        <f t="shared" si="50"/>
        <v>#N/A</v>
      </c>
      <c r="NX22" s="169" t="e">
        <f t="shared" si="50"/>
        <v>#N/A</v>
      </c>
      <c r="NY22" s="169" t="e">
        <f t="shared" si="50"/>
        <v>#N/A</v>
      </c>
      <c r="NZ22" s="169" t="e">
        <f t="shared" si="50"/>
        <v>#N/A</v>
      </c>
      <c r="OA22" s="169" t="e">
        <f t="shared" si="50"/>
        <v>#N/A</v>
      </c>
      <c r="OB22" s="169" t="e">
        <f t="shared" si="50"/>
        <v>#N/A</v>
      </c>
      <c r="OC22" s="169" t="e">
        <f t="shared" si="50"/>
        <v>#N/A</v>
      </c>
      <c r="OD22" s="169" t="e">
        <f t="shared" si="50"/>
        <v>#N/A</v>
      </c>
      <c r="OE22" s="169" t="e">
        <f t="shared" si="50"/>
        <v>#N/A</v>
      </c>
      <c r="OF22" s="169" t="e">
        <f t="shared" si="50"/>
        <v>#N/A</v>
      </c>
      <c r="OG22" s="169" t="e">
        <f t="shared" si="50"/>
        <v>#N/A</v>
      </c>
      <c r="OH22" s="169" t="e">
        <f t="shared" si="50"/>
        <v>#N/A</v>
      </c>
      <c r="OI22" s="169" t="e">
        <f t="shared" si="51"/>
        <v>#N/A</v>
      </c>
      <c r="OJ22" s="169" t="e">
        <f t="shared" si="51"/>
        <v>#N/A</v>
      </c>
      <c r="OK22" s="169" t="e">
        <f t="shared" si="51"/>
        <v>#N/A</v>
      </c>
      <c r="OL22" s="169" t="e">
        <f t="shared" si="51"/>
        <v>#N/A</v>
      </c>
      <c r="OM22" s="169" t="e">
        <f t="shared" si="51"/>
        <v>#N/A</v>
      </c>
      <c r="ON22" s="169" t="e">
        <f t="shared" si="51"/>
        <v>#N/A</v>
      </c>
      <c r="OO22" s="169" t="e">
        <f t="shared" si="51"/>
        <v>#N/A</v>
      </c>
      <c r="OP22" s="169" t="e">
        <f t="shared" si="51"/>
        <v>#N/A</v>
      </c>
      <c r="OQ22" s="169" t="e">
        <f t="shared" si="51"/>
        <v>#N/A</v>
      </c>
      <c r="OR22" s="169" t="e">
        <f t="shared" si="51"/>
        <v>#N/A</v>
      </c>
      <c r="OS22" s="169" t="e">
        <f t="shared" si="51"/>
        <v>#N/A</v>
      </c>
      <c r="OT22" s="169" t="e">
        <f t="shared" si="51"/>
        <v>#N/A</v>
      </c>
      <c r="OU22" s="169" t="e">
        <f t="shared" si="51"/>
        <v>#N/A</v>
      </c>
      <c r="OV22" s="169" t="e">
        <f t="shared" si="51"/>
        <v>#N/A</v>
      </c>
      <c r="OW22" s="169" t="e">
        <f t="shared" si="51"/>
        <v>#N/A</v>
      </c>
      <c r="OX22" s="169" t="e">
        <f t="shared" si="51"/>
        <v>#N/A</v>
      </c>
      <c r="OY22" s="169" t="e">
        <f t="shared" si="52"/>
        <v>#N/A</v>
      </c>
      <c r="OZ22" s="169" t="e">
        <f t="shared" si="27"/>
        <v>#N/A</v>
      </c>
      <c r="PA22" s="169" t="e">
        <f t="shared" si="27"/>
        <v>#N/A</v>
      </c>
      <c r="PB22" s="169" t="e">
        <f t="shared" si="27"/>
        <v>#N/A</v>
      </c>
      <c r="PC22" s="169" t="e">
        <f t="shared" si="27"/>
        <v>#N/A</v>
      </c>
      <c r="PD22" s="169" t="e">
        <f t="shared" si="27"/>
        <v>#N/A</v>
      </c>
      <c r="PE22" s="169" t="e">
        <f t="shared" si="27"/>
        <v>#N/A</v>
      </c>
      <c r="PF22" s="169" t="e">
        <f t="shared" si="27"/>
        <v>#N/A</v>
      </c>
      <c r="PG22" s="169" t="e">
        <f t="shared" si="27"/>
        <v>#N/A</v>
      </c>
      <c r="PH22" s="169" t="e">
        <f t="shared" si="27"/>
        <v>#N/A</v>
      </c>
    </row>
    <row r="23" spans="1:424" hidden="1" x14ac:dyDescent="0.75">
      <c r="A23" s="4">
        <v>20</v>
      </c>
      <c r="B23" s="95"/>
      <c r="C23" s="95"/>
      <c r="D23" s="95"/>
      <c r="E23" s="124" t="str">
        <f t="shared" si="28"/>
        <v/>
      </c>
      <c r="F23" s="124" t="str">
        <f t="shared" si="29"/>
        <v/>
      </c>
      <c r="G23" s="73" t="str">
        <f t="shared" si="30"/>
        <v/>
      </c>
      <c r="H23" s="23"/>
      <c r="I23" s="57"/>
      <c r="J23" s="280"/>
      <c r="K23" s="74" t="str">
        <f>IF(AND(B23&gt;0,C23&gt;0,D23&gt;0),IF(ISBLANK(J23),IF(ISBLANK(H23),"",(D23-B23)*VLOOKUP(H23,VLookups!$A$4:$B$13,2,FALSE)),J23),"")</f>
        <v/>
      </c>
      <c r="L23" s="75" t="str">
        <f t="shared" si="0"/>
        <v/>
      </c>
      <c r="M23" s="95"/>
      <c r="N23" s="270" t="str">
        <f>IF(AND(M23&gt;0,C23&gt;0,NOT(K23="")),ABS(VLOOKUP($M$1,VLookups!$A$43:$B$44,2,FALSE)-_xlfn.NORM.DIST(M23,G23,K23,TRUE)),"")</f>
        <v/>
      </c>
      <c r="O23" s="94" t="str">
        <f>IF(AND($B23&gt;0,$C23&gt;0,$D23&gt;0,NOT(ISBLANK($H23))),_xlfn.NORM.INV(ABS(VLOOKUP($M$1,VLookups!$A$43:$B$44,2,FALSE)-O$3),$G23,$K23),"")</f>
        <v/>
      </c>
      <c r="P23" s="93" t="str">
        <f>IF(AND($B23&gt;0,$C23&gt;0,$D23&gt;0,NOT(ISBLANK($H23))),_xlfn.NORM.INV(ABS(VLOOKUP($M$1,VLookups!$A$43:$B$44,2,FALSE)-P$3),$G23,$K23),"")</f>
        <v/>
      </c>
      <c r="Q23" s="94" t="str">
        <f>IF(AND($B23&gt;0,$C23&gt;0,$D23&gt;0,NOT(ISBLANK($H23))),_xlfn.NORM.INV(ABS(VLOOKUP($M$1,VLookups!$A$43:$B$44,2,FALSE)-Q$3),$G23,$K23),"")</f>
        <v/>
      </c>
      <c r="R23" s="93" t="str">
        <f>IF(AND($B23&gt;0,$C23&gt;0,$D23&gt;0,NOT(ISBLANK($H23))),_xlfn.NORM.INV(ABS(VLOOKUP($M$1,VLookups!$A$43:$B$44,2,FALSE)-R$3),$G23,$K23),"")</f>
        <v/>
      </c>
      <c r="S23" s="94" t="str">
        <f>IF(AND($B23&gt;0,$C23&gt;0,$D23&gt;0,NOT(ISBLANK($H23))),_xlfn.NORM.INV(ABS(VLOOKUP($M$1,VLookups!$A$43:$B$44,2,FALSE)-S$3),$G23,$K23),"")</f>
        <v/>
      </c>
      <c r="T23" s="93" t="str">
        <f>IF(AND($B23&gt;0,$C23&gt;0,$D23&gt;0,NOT(ISBLANK($H23))),_xlfn.NORM.INV(ABS(VLOOKUP($M$1,VLookups!$A$43:$B$44,2,FALSE)-T$3),$G23,$K23),"")</f>
        <v/>
      </c>
      <c r="U23" s="5"/>
      <c r="V23" s="168" t="str">
        <f t="shared" si="31"/>
        <v/>
      </c>
      <c r="W23" s="49" t="str">
        <f t="shared" si="32"/>
        <v/>
      </c>
      <c r="X23" s="49" t="str">
        <f t="shared" si="36"/>
        <v/>
      </c>
      <c r="Y23" s="49" t="str">
        <f t="shared" si="36"/>
        <v/>
      </c>
      <c r="Z23" s="49" t="str">
        <f t="shared" si="36"/>
        <v/>
      </c>
      <c r="AA23" s="49" t="str">
        <f t="shared" si="36"/>
        <v/>
      </c>
      <c r="AB23" s="49" t="str">
        <f t="shared" si="36"/>
        <v/>
      </c>
      <c r="AC23" s="49" t="str">
        <f t="shared" si="36"/>
        <v/>
      </c>
      <c r="AD23" s="49" t="str">
        <f t="shared" si="36"/>
        <v/>
      </c>
      <c r="AE23" s="49" t="str">
        <f t="shared" si="36"/>
        <v/>
      </c>
      <c r="AF23" s="49" t="str">
        <f t="shared" si="36"/>
        <v/>
      </c>
      <c r="AG23" s="49" t="str">
        <f t="shared" si="36"/>
        <v/>
      </c>
      <c r="AH23" s="49" t="str">
        <f t="shared" si="36"/>
        <v/>
      </c>
      <c r="AI23" s="49" t="str">
        <f t="shared" si="36"/>
        <v/>
      </c>
      <c r="AJ23" s="49" t="str">
        <f t="shared" si="36"/>
        <v/>
      </c>
      <c r="AK23" s="49" t="str">
        <f t="shared" si="36"/>
        <v/>
      </c>
      <c r="AL23" s="49" t="str">
        <f t="shared" si="36"/>
        <v/>
      </c>
      <c r="AM23" s="49" t="str">
        <f t="shared" si="36"/>
        <v/>
      </c>
      <c r="AN23" s="49" t="str">
        <f t="shared" si="36"/>
        <v/>
      </c>
      <c r="AO23" s="49" t="str">
        <f t="shared" si="36"/>
        <v/>
      </c>
      <c r="AP23" s="49" t="str">
        <f t="shared" si="36"/>
        <v/>
      </c>
      <c r="AQ23" s="49" t="str">
        <f t="shared" si="36"/>
        <v/>
      </c>
      <c r="AR23" s="49" t="str">
        <f t="shared" si="36"/>
        <v/>
      </c>
      <c r="AS23" s="49" t="str">
        <f t="shared" si="36"/>
        <v/>
      </c>
      <c r="AT23" s="49" t="str">
        <f t="shared" si="36"/>
        <v/>
      </c>
      <c r="AU23" s="49" t="str">
        <f t="shared" si="36"/>
        <v/>
      </c>
      <c r="AV23" s="49" t="str">
        <f t="shared" si="36"/>
        <v/>
      </c>
      <c r="AW23" s="49" t="str">
        <f t="shared" si="36"/>
        <v/>
      </c>
      <c r="AX23" s="49" t="str">
        <f t="shared" si="36"/>
        <v/>
      </c>
      <c r="AY23" s="49" t="str">
        <f t="shared" si="36"/>
        <v/>
      </c>
      <c r="AZ23" s="49" t="str">
        <f t="shared" si="36"/>
        <v/>
      </c>
      <c r="BA23" s="49" t="str">
        <f t="shared" si="36"/>
        <v/>
      </c>
      <c r="BB23" s="49" t="str">
        <f t="shared" si="36"/>
        <v/>
      </c>
      <c r="BC23" s="49" t="str">
        <f t="shared" si="36"/>
        <v/>
      </c>
      <c r="BD23" s="49" t="str">
        <f t="shared" si="36"/>
        <v/>
      </c>
      <c r="BE23" s="49" t="str">
        <f t="shared" si="36"/>
        <v/>
      </c>
      <c r="BF23" s="49" t="str">
        <f t="shared" si="36"/>
        <v/>
      </c>
      <c r="BG23" s="49" t="str">
        <f t="shared" si="36"/>
        <v/>
      </c>
      <c r="BH23" s="49" t="str">
        <f t="shared" si="36"/>
        <v/>
      </c>
      <c r="BI23" s="49" t="str">
        <f t="shared" si="36"/>
        <v/>
      </c>
      <c r="BJ23" s="49" t="str">
        <f t="shared" si="36"/>
        <v/>
      </c>
      <c r="BK23" s="49" t="str">
        <f t="shared" si="36"/>
        <v/>
      </c>
      <c r="BL23" s="49" t="str">
        <f t="shared" si="36"/>
        <v/>
      </c>
      <c r="BM23" s="49" t="str">
        <f t="shared" si="36"/>
        <v/>
      </c>
      <c r="BN23" s="49" t="str">
        <f t="shared" si="36"/>
        <v/>
      </c>
      <c r="BO23" s="49" t="str">
        <f t="shared" si="36"/>
        <v/>
      </c>
      <c r="BP23" s="49" t="str">
        <f t="shared" si="36"/>
        <v/>
      </c>
      <c r="BQ23" s="49" t="str">
        <f t="shared" si="36"/>
        <v/>
      </c>
      <c r="BR23" s="49" t="str">
        <f t="shared" si="36"/>
        <v/>
      </c>
      <c r="BS23" s="49" t="str">
        <f t="shared" si="36"/>
        <v/>
      </c>
      <c r="BT23" s="49" t="str">
        <f t="shared" si="36"/>
        <v/>
      </c>
      <c r="BU23" s="49" t="str">
        <f t="shared" si="36"/>
        <v/>
      </c>
      <c r="BV23" s="49" t="str">
        <f t="shared" si="36"/>
        <v/>
      </c>
      <c r="BW23" s="49" t="str">
        <f t="shared" si="36"/>
        <v/>
      </c>
      <c r="BX23" s="49" t="str">
        <f t="shared" si="36"/>
        <v/>
      </c>
      <c r="BY23" s="49" t="str">
        <f t="shared" si="36"/>
        <v/>
      </c>
      <c r="BZ23" s="49" t="str">
        <f t="shared" si="36"/>
        <v/>
      </c>
      <c r="CA23" s="49" t="str">
        <f t="shared" si="36"/>
        <v/>
      </c>
      <c r="CB23" s="49" t="str">
        <f t="shared" si="36"/>
        <v/>
      </c>
      <c r="CC23" s="49" t="str">
        <f t="shared" si="36"/>
        <v/>
      </c>
      <c r="CD23" s="49" t="str">
        <f t="shared" si="36"/>
        <v/>
      </c>
      <c r="CE23" s="49" t="str">
        <f t="shared" si="36"/>
        <v/>
      </c>
      <c r="CF23" s="49" t="str">
        <f t="shared" si="36"/>
        <v/>
      </c>
      <c r="CG23" s="49" t="str">
        <f t="shared" si="36"/>
        <v/>
      </c>
      <c r="CH23" s="49" t="str">
        <f t="shared" ref="CH23:CI23" si="58">IF(ISNONTEXT($V23),CI23-$V23,"")</f>
        <v/>
      </c>
      <c r="CI23" s="49" t="str">
        <f t="shared" si="58"/>
        <v/>
      </c>
      <c r="CJ23" s="49" t="str">
        <f t="shared" si="53"/>
        <v/>
      </c>
      <c r="CK23" s="49" t="str">
        <f t="shared" si="53"/>
        <v/>
      </c>
      <c r="CL23" s="49" t="str">
        <f t="shared" si="53"/>
        <v/>
      </c>
      <c r="CM23" s="49" t="str">
        <f t="shared" si="53"/>
        <v/>
      </c>
      <c r="CN23" s="49" t="str">
        <f t="shared" si="53"/>
        <v/>
      </c>
      <c r="CO23" s="49" t="str">
        <f t="shared" si="53"/>
        <v/>
      </c>
      <c r="CP23" s="49" t="str">
        <f t="shared" si="53"/>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37"/>
        <v/>
      </c>
      <c r="DA23" s="49" t="str">
        <f t="shared" si="37"/>
        <v/>
      </c>
      <c r="DB23" s="49" t="str">
        <f t="shared" si="37"/>
        <v/>
      </c>
      <c r="DC23" s="49" t="str">
        <f t="shared" si="37"/>
        <v/>
      </c>
      <c r="DD23" s="49" t="str">
        <f t="shared" si="37"/>
        <v/>
      </c>
      <c r="DE23" s="49" t="str">
        <f t="shared" si="37"/>
        <v/>
      </c>
      <c r="DF23" s="49" t="str">
        <f t="shared" si="37"/>
        <v/>
      </c>
      <c r="DG23" s="49" t="str">
        <f t="shared" si="37"/>
        <v/>
      </c>
      <c r="DH23" s="49" t="str">
        <f t="shared" si="37"/>
        <v/>
      </c>
      <c r="DI23" s="49" t="str">
        <f t="shared" si="37"/>
        <v/>
      </c>
      <c r="DJ23" s="49" t="str">
        <f t="shared" si="37"/>
        <v/>
      </c>
      <c r="DK23" s="49" t="str">
        <f t="shared" si="37"/>
        <v/>
      </c>
      <c r="DL23" s="49" t="str">
        <f t="shared" si="37"/>
        <v/>
      </c>
      <c r="DM23" s="49" t="str">
        <f t="shared" si="37"/>
        <v/>
      </c>
      <c r="DN23" s="49" t="str">
        <f t="shared" si="37"/>
        <v/>
      </c>
      <c r="DO23" s="49" t="str">
        <f t="shared" si="54"/>
        <v/>
      </c>
      <c r="DP23" s="49" t="str">
        <f t="shared" si="54"/>
        <v/>
      </c>
      <c r="DQ23" s="49" t="str">
        <f t="shared" si="54"/>
        <v/>
      </c>
      <c r="DR23" s="49" t="str">
        <f t="shared" si="54"/>
        <v/>
      </c>
      <c r="DS23" s="183" t="str">
        <f t="shared" si="33"/>
        <v/>
      </c>
      <c r="DT23" s="49" t="str">
        <f t="shared" si="34"/>
        <v/>
      </c>
      <c r="DU23" s="49" t="str">
        <f t="shared" si="39"/>
        <v/>
      </c>
      <c r="DV23" s="49" t="str">
        <f t="shared" si="39"/>
        <v/>
      </c>
      <c r="DW23" s="49" t="str">
        <f t="shared" si="39"/>
        <v/>
      </c>
      <c r="DX23" s="49" t="str">
        <f t="shared" si="39"/>
        <v/>
      </c>
      <c r="DY23" s="49" t="str">
        <f t="shared" si="39"/>
        <v/>
      </c>
      <c r="DZ23" s="49" t="str">
        <f t="shared" si="39"/>
        <v/>
      </c>
      <c r="EA23" s="49" t="str">
        <f t="shared" si="39"/>
        <v/>
      </c>
      <c r="EB23" s="49" t="str">
        <f t="shared" si="39"/>
        <v/>
      </c>
      <c r="EC23" s="49" t="str">
        <f t="shared" si="39"/>
        <v/>
      </c>
      <c r="ED23" s="49" t="str">
        <f t="shared" si="39"/>
        <v/>
      </c>
      <c r="EE23" s="49" t="str">
        <f t="shared" si="39"/>
        <v/>
      </c>
      <c r="EF23" s="49" t="str">
        <f t="shared" si="39"/>
        <v/>
      </c>
      <c r="EG23" s="49" t="str">
        <f t="shared" si="39"/>
        <v/>
      </c>
      <c r="EH23" s="49" t="str">
        <f t="shared" si="39"/>
        <v/>
      </c>
      <c r="EI23" s="49" t="str">
        <f t="shared" si="39"/>
        <v/>
      </c>
      <c r="EJ23" s="49" t="str">
        <f t="shared" si="39"/>
        <v/>
      </c>
      <c r="EK23" s="49" t="str">
        <f t="shared" si="39"/>
        <v/>
      </c>
      <c r="EL23" s="49" t="str">
        <f t="shared" si="39"/>
        <v/>
      </c>
      <c r="EM23" s="49" t="str">
        <f t="shared" si="39"/>
        <v/>
      </c>
      <c r="EN23" s="49" t="str">
        <f t="shared" si="39"/>
        <v/>
      </c>
      <c r="EO23" s="49" t="str">
        <f t="shared" si="39"/>
        <v/>
      </c>
      <c r="EP23" s="49" t="str">
        <f t="shared" si="39"/>
        <v/>
      </c>
      <c r="EQ23" s="49" t="str">
        <f t="shared" si="39"/>
        <v/>
      </c>
      <c r="ER23" s="49" t="str">
        <f t="shared" si="39"/>
        <v/>
      </c>
      <c r="ES23" s="49" t="str">
        <f t="shared" si="39"/>
        <v/>
      </c>
      <c r="ET23" s="49" t="str">
        <f t="shared" si="39"/>
        <v/>
      </c>
      <c r="EU23" s="49" t="str">
        <f t="shared" si="39"/>
        <v/>
      </c>
      <c r="EV23" s="49" t="str">
        <f t="shared" si="39"/>
        <v/>
      </c>
      <c r="EW23" s="49" t="str">
        <f t="shared" si="39"/>
        <v/>
      </c>
      <c r="EX23" s="49" t="str">
        <f t="shared" si="39"/>
        <v/>
      </c>
      <c r="EY23" s="49" t="str">
        <f t="shared" si="39"/>
        <v/>
      </c>
      <c r="EZ23" s="49" t="str">
        <f t="shared" si="39"/>
        <v/>
      </c>
      <c r="FA23" s="49" t="str">
        <f t="shared" si="39"/>
        <v/>
      </c>
      <c r="FB23" s="49" t="str">
        <f t="shared" si="39"/>
        <v/>
      </c>
      <c r="FC23" s="49" t="str">
        <f t="shared" si="39"/>
        <v/>
      </c>
      <c r="FD23" s="49" t="str">
        <f t="shared" si="39"/>
        <v/>
      </c>
      <c r="FE23" s="49" t="str">
        <f t="shared" si="39"/>
        <v/>
      </c>
      <c r="FF23" s="49" t="str">
        <f t="shared" si="39"/>
        <v/>
      </c>
      <c r="FG23" s="49" t="str">
        <f t="shared" si="39"/>
        <v/>
      </c>
      <c r="FH23" s="49" t="str">
        <f t="shared" si="39"/>
        <v/>
      </c>
      <c r="FI23" s="49" t="str">
        <f t="shared" si="39"/>
        <v/>
      </c>
      <c r="FJ23" s="49" t="str">
        <f t="shared" si="39"/>
        <v/>
      </c>
      <c r="FK23" s="49" t="str">
        <f t="shared" si="39"/>
        <v/>
      </c>
      <c r="FL23" s="49" t="str">
        <f t="shared" si="39"/>
        <v/>
      </c>
      <c r="FM23" s="49" t="str">
        <f t="shared" si="39"/>
        <v/>
      </c>
      <c r="FN23" s="49" t="str">
        <f t="shared" si="39"/>
        <v/>
      </c>
      <c r="FO23" s="49" t="str">
        <f t="shared" si="39"/>
        <v/>
      </c>
      <c r="FP23" s="49" t="str">
        <f t="shared" si="39"/>
        <v/>
      </c>
      <c r="FQ23" s="49" t="str">
        <f t="shared" si="39"/>
        <v/>
      </c>
      <c r="FR23" s="49" t="str">
        <f t="shared" si="39"/>
        <v/>
      </c>
      <c r="FS23" s="49" t="str">
        <f t="shared" si="39"/>
        <v/>
      </c>
      <c r="FT23" s="49" t="str">
        <f t="shared" si="39"/>
        <v/>
      </c>
      <c r="FU23" s="49" t="str">
        <f t="shared" si="39"/>
        <v/>
      </c>
      <c r="FV23" s="49" t="str">
        <f t="shared" si="39"/>
        <v/>
      </c>
      <c r="FW23" s="49" t="str">
        <f t="shared" si="39"/>
        <v/>
      </c>
      <c r="FX23" s="49" t="str">
        <f t="shared" si="39"/>
        <v/>
      </c>
      <c r="FY23" s="49" t="str">
        <f t="shared" si="39"/>
        <v/>
      </c>
      <c r="FZ23" s="49" t="str">
        <f t="shared" si="39"/>
        <v/>
      </c>
      <c r="GA23" s="49" t="str">
        <f t="shared" si="39"/>
        <v/>
      </c>
      <c r="GB23" s="49" t="str">
        <f t="shared" si="39"/>
        <v/>
      </c>
      <c r="GC23" s="49" t="str">
        <f t="shared" si="39"/>
        <v/>
      </c>
      <c r="GD23" s="49" t="str">
        <f t="shared" si="39"/>
        <v/>
      </c>
      <c r="GE23" s="49" t="str">
        <f t="shared" ref="GE23:GF23" si="59">IF(ISNONTEXT($V23),GD23+$V23,"")</f>
        <v/>
      </c>
      <c r="GF23" s="49" t="str">
        <f t="shared" si="59"/>
        <v/>
      </c>
      <c r="GG23" s="49" t="str">
        <f t="shared" si="55"/>
        <v/>
      </c>
      <c r="GH23" s="49" t="str">
        <f t="shared" si="55"/>
        <v/>
      </c>
      <c r="GI23" s="49" t="str">
        <f t="shared" si="55"/>
        <v/>
      </c>
      <c r="GJ23" s="49" t="str">
        <f t="shared" si="55"/>
        <v/>
      </c>
      <c r="GK23" s="49" t="str">
        <f t="shared" si="55"/>
        <v/>
      </c>
      <c r="GL23" s="49" t="str">
        <f t="shared" si="55"/>
        <v/>
      </c>
      <c r="GM23" s="49" t="str">
        <f t="shared" si="55"/>
        <v/>
      </c>
      <c r="GN23" s="49" t="str">
        <f t="shared" si="55"/>
        <v/>
      </c>
      <c r="GO23" s="49" t="str">
        <f t="shared" si="55"/>
        <v/>
      </c>
      <c r="GP23" s="49" t="str">
        <f t="shared" si="55"/>
        <v/>
      </c>
      <c r="GQ23" s="49" t="str">
        <f t="shared" si="55"/>
        <v/>
      </c>
      <c r="GR23" s="49" t="str">
        <f t="shared" si="55"/>
        <v/>
      </c>
      <c r="GS23" s="49" t="str">
        <f t="shared" si="55"/>
        <v/>
      </c>
      <c r="GT23" s="49" t="str">
        <f t="shared" si="55"/>
        <v/>
      </c>
      <c r="GU23" s="49" t="str">
        <f t="shared" si="55"/>
        <v/>
      </c>
      <c r="GV23" s="49" t="str">
        <f t="shared" si="55"/>
        <v/>
      </c>
      <c r="GW23" s="49" t="str">
        <f t="shared" si="40"/>
        <v/>
      </c>
      <c r="GX23" s="49" t="str">
        <f t="shared" si="40"/>
        <v/>
      </c>
      <c r="GY23" s="49" t="str">
        <f t="shared" si="40"/>
        <v/>
      </c>
      <c r="GZ23" s="49" t="str">
        <f t="shared" si="40"/>
        <v/>
      </c>
      <c r="HA23" s="49" t="str">
        <f t="shared" si="40"/>
        <v/>
      </c>
      <c r="HB23" s="49" t="str">
        <f t="shared" si="40"/>
        <v/>
      </c>
      <c r="HC23" s="49" t="str">
        <f t="shared" si="40"/>
        <v/>
      </c>
      <c r="HD23" s="49" t="str">
        <f t="shared" si="40"/>
        <v/>
      </c>
      <c r="HE23" s="49" t="str">
        <f t="shared" si="40"/>
        <v/>
      </c>
      <c r="HF23" s="49" t="str">
        <f t="shared" si="40"/>
        <v/>
      </c>
      <c r="HG23" s="49" t="str">
        <f t="shared" si="40"/>
        <v/>
      </c>
      <c r="HH23" s="49" t="str">
        <f t="shared" si="40"/>
        <v/>
      </c>
      <c r="HI23" s="49" t="str">
        <f t="shared" si="40"/>
        <v/>
      </c>
      <c r="HJ23" s="49" t="str">
        <f t="shared" si="40"/>
        <v/>
      </c>
      <c r="HK23" s="49" t="str">
        <f t="shared" si="40"/>
        <v/>
      </c>
      <c r="HL23" s="49" t="str">
        <f t="shared" si="56"/>
        <v/>
      </c>
      <c r="HM23" s="49" t="str">
        <f t="shared" si="56"/>
        <v/>
      </c>
      <c r="HN23" s="49" t="str">
        <f t="shared" si="56"/>
        <v/>
      </c>
      <c r="HO23" s="49" t="str">
        <f t="shared" si="56"/>
        <v/>
      </c>
      <c r="HP23" s="169" t="e">
        <f t="shared" si="57"/>
        <v>#N/A</v>
      </c>
      <c r="HQ23" s="169" t="e">
        <f t="shared" si="57"/>
        <v>#N/A</v>
      </c>
      <c r="HR23" s="169" t="e">
        <f t="shared" si="57"/>
        <v>#N/A</v>
      </c>
      <c r="HS23" s="169" t="e">
        <f t="shared" si="57"/>
        <v>#N/A</v>
      </c>
      <c r="HT23" s="169" t="e">
        <f t="shared" si="57"/>
        <v>#N/A</v>
      </c>
      <c r="HU23" s="169" t="e">
        <f t="shared" si="57"/>
        <v>#N/A</v>
      </c>
      <c r="HV23" s="169" t="e">
        <f t="shared" si="57"/>
        <v>#N/A</v>
      </c>
      <c r="HW23" s="169" t="e">
        <f t="shared" si="57"/>
        <v>#N/A</v>
      </c>
      <c r="HX23" s="169" t="e">
        <f t="shared" si="57"/>
        <v>#N/A</v>
      </c>
      <c r="HY23" s="169" t="e">
        <f t="shared" si="57"/>
        <v>#N/A</v>
      </c>
      <c r="HZ23" s="169" t="e">
        <f t="shared" si="57"/>
        <v>#N/A</v>
      </c>
      <c r="IA23" s="169" t="e">
        <f t="shared" si="57"/>
        <v>#N/A</v>
      </c>
      <c r="IB23" s="169" t="e">
        <f t="shared" si="57"/>
        <v>#N/A</v>
      </c>
      <c r="IC23" s="169" t="e">
        <f t="shared" si="57"/>
        <v>#N/A</v>
      </c>
      <c r="ID23" s="169" t="e">
        <f t="shared" si="57"/>
        <v>#N/A</v>
      </c>
      <c r="IE23" s="169" t="e">
        <f t="shared" si="41"/>
        <v>#N/A</v>
      </c>
      <c r="IF23" s="169" t="e">
        <f t="shared" si="41"/>
        <v>#N/A</v>
      </c>
      <c r="IG23" s="169" t="e">
        <f t="shared" si="41"/>
        <v>#N/A</v>
      </c>
      <c r="IH23" s="169" t="e">
        <f t="shared" si="41"/>
        <v>#N/A</v>
      </c>
      <c r="II23" s="169" t="e">
        <f t="shared" si="41"/>
        <v>#N/A</v>
      </c>
      <c r="IJ23" s="169" t="e">
        <f t="shared" si="41"/>
        <v>#N/A</v>
      </c>
      <c r="IK23" s="169" t="e">
        <f t="shared" si="41"/>
        <v>#N/A</v>
      </c>
      <c r="IL23" s="169" t="e">
        <f t="shared" si="41"/>
        <v>#N/A</v>
      </c>
      <c r="IM23" s="169" t="e">
        <f t="shared" si="41"/>
        <v>#N/A</v>
      </c>
      <c r="IN23" s="169" t="e">
        <f t="shared" si="41"/>
        <v>#N/A</v>
      </c>
      <c r="IO23" s="169" t="e">
        <f t="shared" si="41"/>
        <v>#N/A</v>
      </c>
      <c r="IP23" s="169" t="e">
        <f t="shared" si="41"/>
        <v>#N/A</v>
      </c>
      <c r="IQ23" s="169" t="e">
        <f t="shared" si="41"/>
        <v>#N/A</v>
      </c>
      <c r="IR23" s="169" t="e">
        <f t="shared" si="41"/>
        <v>#N/A</v>
      </c>
      <c r="IS23" s="169" t="e">
        <f t="shared" si="41"/>
        <v>#N/A</v>
      </c>
      <c r="IT23" s="169" t="e">
        <f t="shared" si="41"/>
        <v>#N/A</v>
      </c>
      <c r="IU23" s="169" t="e">
        <f t="shared" si="42"/>
        <v>#N/A</v>
      </c>
      <c r="IV23" s="169" t="e">
        <f t="shared" si="42"/>
        <v>#N/A</v>
      </c>
      <c r="IW23" s="169" t="e">
        <f t="shared" si="42"/>
        <v>#N/A</v>
      </c>
      <c r="IX23" s="169" t="e">
        <f t="shared" si="42"/>
        <v>#N/A</v>
      </c>
      <c r="IY23" s="169" t="e">
        <f t="shared" si="42"/>
        <v>#N/A</v>
      </c>
      <c r="IZ23" s="169" t="e">
        <f t="shared" si="42"/>
        <v>#N/A</v>
      </c>
      <c r="JA23" s="169" t="e">
        <f t="shared" si="42"/>
        <v>#N/A</v>
      </c>
      <c r="JB23" s="169" t="e">
        <f t="shared" si="42"/>
        <v>#N/A</v>
      </c>
      <c r="JC23" s="169" t="e">
        <f t="shared" si="42"/>
        <v>#N/A</v>
      </c>
      <c r="JD23" s="169" t="e">
        <f t="shared" si="42"/>
        <v>#N/A</v>
      </c>
      <c r="JE23" s="169" t="e">
        <f t="shared" si="42"/>
        <v>#N/A</v>
      </c>
      <c r="JF23" s="169" t="e">
        <f t="shared" si="42"/>
        <v>#N/A</v>
      </c>
      <c r="JG23" s="169" t="e">
        <f t="shared" si="42"/>
        <v>#N/A</v>
      </c>
      <c r="JH23" s="169" t="e">
        <f t="shared" si="42"/>
        <v>#N/A</v>
      </c>
      <c r="JI23" s="169" t="e">
        <f t="shared" si="42"/>
        <v>#N/A</v>
      </c>
      <c r="JJ23" s="169" t="e">
        <f t="shared" si="42"/>
        <v>#N/A</v>
      </c>
      <c r="JK23" s="169" t="e">
        <f t="shared" si="43"/>
        <v>#N/A</v>
      </c>
      <c r="JL23" s="169" t="e">
        <f t="shared" si="43"/>
        <v>#N/A</v>
      </c>
      <c r="JM23" s="169" t="e">
        <f t="shared" si="43"/>
        <v>#N/A</v>
      </c>
      <c r="JN23" s="169" t="e">
        <f t="shared" si="43"/>
        <v>#N/A</v>
      </c>
      <c r="JO23" s="169" t="e">
        <f t="shared" si="43"/>
        <v>#N/A</v>
      </c>
      <c r="JP23" s="169" t="e">
        <f t="shared" si="43"/>
        <v>#N/A</v>
      </c>
      <c r="JQ23" s="169" t="e">
        <f t="shared" si="43"/>
        <v>#N/A</v>
      </c>
      <c r="JR23" s="169" t="e">
        <f t="shared" si="43"/>
        <v>#N/A</v>
      </c>
      <c r="JS23" s="169" t="e">
        <f t="shared" si="43"/>
        <v>#N/A</v>
      </c>
      <c r="JT23" s="169" t="e">
        <f t="shared" si="43"/>
        <v>#N/A</v>
      </c>
      <c r="JU23" s="169" t="e">
        <f t="shared" si="43"/>
        <v>#N/A</v>
      </c>
      <c r="JV23" s="169" t="e">
        <f t="shared" si="43"/>
        <v>#N/A</v>
      </c>
      <c r="JW23" s="169" t="e">
        <f t="shared" si="43"/>
        <v>#N/A</v>
      </c>
      <c r="JX23" s="169" t="e">
        <f t="shared" si="43"/>
        <v>#N/A</v>
      </c>
      <c r="JY23" s="169" t="e">
        <f t="shared" si="43"/>
        <v>#N/A</v>
      </c>
      <c r="JZ23" s="169" t="e">
        <f t="shared" si="43"/>
        <v>#N/A</v>
      </c>
      <c r="KA23" s="169" t="e">
        <f t="shared" si="44"/>
        <v>#N/A</v>
      </c>
      <c r="KB23" s="169" t="e">
        <f t="shared" si="44"/>
        <v>#N/A</v>
      </c>
      <c r="KC23" s="169" t="e">
        <f t="shared" si="44"/>
        <v>#N/A</v>
      </c>
      <c r="KD23" s="169" t="e">
        <f t="shared" si="44"/>
        <v>#N/A</v>
      </c>
      <c r="KE23" s="169" t="e">
        <f t="shared" si="44"/>
        <v>#N/A</v>
      </c>
      <c r="KF23" s="169" t="e">
        <f t="shared" si="44"/>
        <v>#N/A</v>
      </c>
      <c r="KG23" s="169" t="e">
        <f t="shared" si="44"/>
        <v>#N/A</v>
      </c>
      <c r="KH23" s="169" t="e">
        <f t="shared" si="44"/>
        <v>#N/A</v>
      </c>
      <c r="KI23" s="169" t="e">
        <f t="shared" si="44"/>
        <v>#N/A</v>
      </c>
      <c r="KJ23" s="169" t="e">
        <f t="shared" si="44"/>
        <v>#N/A</v>
      </c>
      <c r="KK23" s="169" t="e">
        <f t="shared" si="44"/>
        <v>#N/A</v>
      </c>
      <c r="KL23" s="169" t="e">
        <f t="shared" si="44"/>
        <v>#N/A</v>
      </c>
      <c r="KM23" s="169" t="e">
        <f t="shared" si="44"/>
        <v>#N/A</v>
      </c>
      <c r="KN23" s="169" t="e">
        <f t="shared" si="44"/>
        <v>#N/A</v>
      </c>
      <c r="KO23" s="169" t="e">
        <f t="shared" si="44"/>
        <v>#N/A</v>
      </c>
      <c r="KP23" s="169" t="e">
        <f t="shared" si="44"/>
        <v>#N/A</v>
      </c>
      <c r="KQ23" s="169" t="e">
        <f t="shared" si="45"/>
        <v>#N/A</v>
      </c>
      <c r="KR23" s="169" t="e">
        <f t="shared" si="45"/>
        <v>#N/A</v>
      </c>
      <c r="KS23" s="169" t="e">
        <f t="shared" si="45"/>
        <v>#N/A</v>
      </c>
      <c r="KT23" s="169" t="e">
        <f t="shared" si="45"/>
        <v>#N/A</v>
      </c>
      <c r="KU23" s="169" t="e">
        <f t="shared" si="45"/>
        <v>#N/A</v>
      </c>
      <c r="KV23" s="169" t="e">
        <f t="shared" si="45"/>
        <v>#N/A</v>
      </c>
      <c r="KW23" s="169" t="e">
        <f t="shared" si="45"/>
        <v>#N/A</v>
      </c>
      <c r="KX23" s="169" t="e">
        <f t="shared" si="45"/>
        <v>#N/A</v>
      </c>
      <c r="KY23" s="169" t="e">
        <f t="shared" si="45"/>
        <v>#N/A</v>
      </c>
      <c r="KZ23" s="169" t="e">
        <f t="shared" si="45"/>
        <v>#N/A</v>
      </c>
      <c r="LA23" s="169" t="e">
        <f t="shared" si="45"/>
        <v>#N/A</v>
      </c>
      <c r="LB23" s="169" t="e">
        <f t="shared" si="45"/>
        <v>#N/A</v>
      </c>
      <c r="LC23" s="169" t="e">
        <f t="shared" si="45"/>
        <v>#N/A</v>
      </c>
      <c r="LD23" s="169" t="e">
        <f t="shared" si="45"/>
        <v>#N/A</v>
      </c>
      <c r="LE23" s="169" t="e">
        <f t="shared" si="45"/>
        <v>#N/A</v>
      </c>
      <c r="LF23" s="169" t="e">
        <f t="shared" si="45"/>
        <v>#N/A</v>
      </c>
      <c r="LG23" s="169" t="e">
        <f t="shared" si="46"/>
        <v>#N/A</v>
      </c>
      <c r="LH23" s="169" t="e">
        <f t="shared" si="46"/>
        <v>#N/A</v>
      </c>
      <c r="LI23" s="169" t="e">
        <f t="shared" si="46"/>
        <v>#N/A</v>
      </c>
      <c r="LJ23" s="169" t="e">
        <f t="shared" si="46"/>
        <v>#N/A</v>
      </c>
      <c r="LK23" s="169" t="e">
        <f t="shared" si="46"/>
        <v>#N/A</v>
      </c>
      <c r="LL23" s="169" t="e">
        <f t="shared" si="46"/>
        <v>#N/A</v>
      </c>
      <c r="LM23" s="169" t="e">
        <f t="shared" si="46"/>
        <v>#N/A</v>
      </c>
      <c r="LN23" s="169" t="e">
        <f t="shared" si="46"/>
        <v>#N/A</v>
      </c>
      <c r="LO23" s="169" t="e">
        <f t="shared" si="46"/>
        <v>#N/A</v>
      </c>
      <c r="LP23" s="169" t="e">
        <f t="shared" si="46"/>
        <v>#N/A</v>
      </c>
      <c r="LQ23" s="169" t="e">
        <f t="shared" si="46"/>
        <v>#N/A</v>
      </c>
      <c r="LR23" s="169" t="e">
        <f t="shared" si="46"/>
        <v>#N/A</v>
      </c>
      <c r="LS23" s="169" t="e">
        <f t="shared" si="46"/>
        <v>#N/A</v>
      </c>
      <c r="LT23" s="169" t="e">
        <f t="shared" si="46"/>
        <v>#N/A</v>
      </c>
      <c r="LU23" s="169" t="e">
        <f t="shared" si="46"/>
        <v>#N/A</v>
      </c>
      <c r="LV23" s="169" t="e">
        <f t="shared" si="46"/>
        <v>#N/A</v>
      </c>
      <c r="LW23" s="169" t="e">
        <f t="shared" si="47"/>
        <v>#N/A</v>
      </c>
      <c r="LX23" s="169" t="e">
        <f t="shared" si="47"/>
        <v>#N/A</v>
      </c>
      <c r="LY23" s="169" t="e">
        <f t="shared" si="47"/>
        <v>#N/A</v>
      </c>
      <c r="LZ23" s="169" t="e">
        <f t="shared" si="47"/>
        <v>#N/A</v>
      </c>
      <c r="MA23" s="169" t="e">
        <f t="shared" si="47"/>
        <v>#N/A</v>
      </c>
      <c r="MB23" s="169" t="e">
        <f t="shared" si="47"/>
        <v>#N/A</v>
      </c>
      <c r="MC23" s="169" t="e">
        <f t="shared" si="47"/>
        <v>#N/A</v>
      </c>
      <c r="MD23" s="169" t="e">
        <f t="shared" si="47"/>
        <v>#N/A</v>
      </c>
      <c r="ME23" s="169" t="e">
        <f t="shared" si="47"/>
        <v>#N/A</v>
      </c>
      <c r="MF23" s="169" t="e">
        <f t="shared" si="47"/>
        <v>#N/A</v>
      </c>
      <c r="MG23" s="169" t="e">
        <f t="shared" si="47"/>
        <v>#N/A</v>
      </c>
      <c r="MH23" s="169" t="e">
        <f t="shared" si="47"/>
        <v>#N/A</v>
      </c>
      <c r="MI23" s="169" t="e">
        <f t="shared" si="47"/>
        <v>#N/A</v>
      </c>
      <c r="MJ23" s="169" t="e">
        <f t="shared" si="47"/>
        <v>#N/A</v>
      </c>
      <c r="MK23" s="169" t="e">
        <f t="shared" si="47"/>
        <v>#N/A</v>
      </c>
      <c r="ML23" s="169" t="e">
        <f t="shared" si="47"/>
        <v>#N/A</v>
      </c>
      <c r="MM23" s="169" t="e">
        <f t="shared" si="48"/>
        <v>#N/A</v>
      </c>
      <c r="MN23" s="169" t="e">
        <f t="shared" si="48"/>
        <v>#N/A</v>
      </c>
      <c r="MO23" s="169" t="e">
        <f t="shared" si="48"/>
        <v>#N/A</v>
      </c>
      <c r="MP23" s="169" t="e">
        <f t="shared" si="48"/>
        <v>#N/A</v>
      </c>
      <c r="MQ23" s="169" t="e">
        <f t="shared" si="48"/>
        <v>#N/A</v>
      </c>
      <c r="MR23" s="169" t="e">
        <f t="shared" si="48"/>
        <v>#N/A</v>
      </c>
      <c r="MS23" s="169" t="e">
        <f t="shared" si="48"/>
        <v>#N/A</v>
      </c>
      <c r="MT23" s="169" t="e">
        <f t="shared" si="48"/>
        <v>#N/A</v>
      </c>
      <c r="MU23" s="169" t="e">
        <f t="shared" si="48"/>
        <v>#N/A</v>
      </c>
      <c r="MV23" s="169" t="e">
        <f t="shared" si="48"/>
        <v>#N/A</v>
      </c>
      <c r="MW23" s="169" t="e">
        <f t="shared" si="48"/>
        <v>#N/A</v>
      </c>
      <c r="MX23" s="169" t="e">
        <f t="shared" si="48"/>
        <v>#N/A</v>
      </c>
      <c r="MY23" s="169" t="e">
        <f t="shared" si="48"/>
        <v>#N/A</v>
      </c>
      <c r="MZ23" s="169" t="e">
        <f t="shared" si="48"/>
        <v>#N/A</v>
      </c>
      <c r="NA23" s="169" t="e">
        <f t="shared" si="48"/>
        <v>#N/A</v>
      </c>
      <c r="NB23" s="169" t="e">
        <f t="shared" si="48"/>
        <v>#N/A</v>
      </c>
      <c r="NC23" s="169" t="e">
        <f t="shared" si="49"/>
        <v>#N/A</v>
      </c>
      <c r="ND23" s="169" t="e">
        <f t="shared" si="49"/>
        <v>#N/A</v>
      </c>
      <c r="NE23" s="169" t="e">
        <f t="shared" si="49"/>
        <v>#N/A</v>
      </c>
      <c r="NF23" s="169" t="e">
        <f t="shared" si="49"/>
        <v>#N/A</v>
      </c>
      <c r="NG23" s="169" t="e">
        <f t="shared" si="49"/>
        <v>#N/A</v>
      </c>
      <c r="NH23" s="169" t="e">
        <f t="shared" si="49"/>
        <v>#N/A</v>
      </c>
      <c r="NI23" s="169" t="e">
        <f t="shared" si="49"/>
        <v>#N/A</v>
      </c>
      <c r="NJ23" s="169" t="e">
        <f t="shared" si="49"/>
        <v>#N/A</v>
      </c>
      <c r="NK23" s="169" t="e">
        <f t="shared" si="49"/>
        <v>#N/A</v>
      </c>
      <c r="NL23" s="169" t="e">
        <f t="shared" si="49"/>
        <v>#N/A</v>
      </c>
      <c r="NM23" s="169" t="e">
        <f t="shared" si="49"/>
        <v>#N/A</v>
      </c>
      <c r="NN23" s="169" t="e">
        <f t="shared" si="49"/>
        <v>#N/A</v>
      </c>
      <c r="NO23" s="169" t="e">
        <f t="shared" si="49"/>
        <v>#N/A</v>
      </c>
      <c r="NP23" s="169" t="e">
        <f t="shared" si="49"/>
        <v>#N/A</v>
      </c>
      <c r="NQ23" s="169" t="e">
        <f t="shared" si="49"/>
        <v>#N/A</v>
      </c>
      <c r="NR23" s="169" t="e">
        <f t="shared" si="49"/>
        <v>#N/A</v>
      </c>
      <c r="NS23" s="169" t="e">
        <f t="shared" si="50"/>
        <v>#N/A</v>
      </c>
      <c r="NT23" s="169" t="e">
        <f t="shared" si="50"/>
        <v>#N/A</v>
      </c>
      <c r="NU23" s="169" t="e">
        <f t="shared" si="50"/>
        <v>#N/A</v>
      </c>
      <c r="NV23" s="169" t="e">
        <f t="shared" si="50"/>
        <v>#N/A</v>
      </c>
      <c r="NW23" s="169" t="e">
        <f t="shared" si="50"/>
        <v>#N/A</v>
      </c>
      <c r="NX23" s="169" t="e">
        <f t="shared" si="50"/>
        <v>#N/A</v>
      </c>
      <c r="NY23" s="169" t="e">
        <f t="shared" si="50"/>
        <v>#N/A</v>
      </c>
      <c r="NZ23" s="169" t="e">
        <f t="shared" si="50"/>
        <v>#N/A</v>
      </c>
      <c r="OA23" s="169" t="e">
        <f t="shared" si="50"/>
        <v>#N/A</v>
      </c>
      <c r="OB23" s="169" t="e">
        <f t="shared" si="50"/>
        <v>#N/A</v>
      </c>
      <c r="OC23" s="169" t="e">
        <f t="shared" si="50"/>
        <v>#N/A</v>
      </c>
      <c r="OD23" s="169" t="e">
        <f t="shared" si="50"/>
        <v>#N/A</v>
      </c>
      <c r="OE23" s="169" t="e">
        <f t="shared" si="50"/>
        <v>#N/A</v>
      </c>
      <c r="OF23" s="169" t="e">
        <f t="shared" si="50"/>
        <v>#N/A</v>
      </c>
      <c r="OG23" s="169" t="e">
        <f t="shared" si="50"/>
        <v>#N/A</v>
      </c>
      <c r="OH23" s="169" t="e">
        <f t="shared" si="50"/>
        <v>#N/A</v>
      </c>
      <c r="OI23" s="169" t="e">
        <f t="shared" si="51"/>
        <v>#N/A</v>
      </c>
      <c r="OJ23" s="169" t="e">
        <f t="shared" si="51"/>
        <v>#N/A</v>
      </c>
      <c r="OK23" s="169" t="e">
        <f t="shared" si="51"/>
        <v>#N/A</v>
      </c>
      <c r="OL23" s="169" t="e">
        <f t="shared" si="51"/>
        <v>#N/A</v>
      </c>
      <c r="OM23" s="169" t="e">
        <f t="shared" si="51"/>
        <v>#N/A</v>
      </c>
      <c r="ON23" s="169" t="e">
        <f t="shared" si="51"/>
        <v>#N/A</v>
      </c>
      <c r="OO23" s="169" t="e">
        <f t="shared" si="51"/>
        <v>#N/A</v>
      </c>
      <c r="OP23" s="169" t="e">
        <f t="shared" si="51"/>
        <v>#N/A</v>
      </c>
      <c r="OQ23" s="169" t="e">
        <f t="shared" si="51"/>
        <v>#N/A</v>
      </c>
      <c r="OR23" s="169" t="e">
        <f t="shared" si="51"/>
        <v>#N/A</v>
      </c>
      <c r="OS23" s="169" t="e">
        <f t="shared" si="51"/>
        <v>#N/A</v>
      </c>
      <c r="OT23" s="169" t="e">
        <f t="shared" si="51"/>
        <v>#N/A</v>
      </c>
      <c r="OU23" s="169" t="e">
        <f t="shared" si="51"/>
        <v>#N/A</v>
      </c>
      <c r="OV23" s="169" t="e">
        <f t="shared" si="51"/>
        <v>#N/A</v>
      </c>
      <c r="OW23" s="169" t="e">
        <f t="shared" si="51"/>
        <v>#N/A</v>
      </c>
      <c r="OX23" s="169" t="e">
        <f t="shared" si="51"/>
        <v>#N/A</v>
      </c>
      <c r="OY23" s="169" t="e">
        <f t="shared" si="52"/>
        <v>#N/A</v>
      </c>
      <c r="OZ23" s="169" t="e">
        <f t="shared" si="27"/>
        <v>#N/A</v>
      </c>
      <c r="PA23" s="169" t="e">
        <f t="shared" si="27"/>
        <v>#N/A</v>
      </c>
      <c r="PB23" s="169" t="e">
        <f t="shared" si="27"/>
        <v>#N/A</v>
      </c>
      <c r="PC23" s="169" t="e">
        <f t="shared" si="27"/>
        <v>#N/A</v>
      </c>
      <c r="PD23" s="169" t="e">
        <f t="shared" si="27"/>
        <v>#N/A</v>
      </c>
      <c r="PE23" s="169" t="e">
        <f t="shared" si="27"/>
        <v>#N/A</v>
      </c>
      <c r="PF23" s="169" t="e">
        <f t="shared" si="27"/>
        <v>#N/A</v>
      </c>
      <c r="PG23" s="169" t="e">
        <f t="shared" si="27"/>
        <v>#N/A</v>
      </c>
      <c r="PH23" s="169" t="e">
        <f t="shared" si="27"/>
        <v>#N/A</v>
      </c>
    </row>
    <row r="24" spans="1:424" hidden="1" x14ac:dyDescent="0.75">
      <c r="A24" s="4">
        <v>21</v>
      </c>
      <c r="B24" s="95"/>
      <c r="C24" s="95"/>
      <c r="D24" s="95"/>
      <c r="E24" s="124" t="str">
        <f t="shared" si="28"/>
        <v/>
      </c>
      <c r="F24" s="124" t="str">
        <f t="shared" si="29"/>
        <v/>
      </c>
      <c r="G24" s="73" t="str">
        <f t="shared" si="30"/>
        <v/>
      </c>
      <c r="H24" s="23"/>
      <c r="I24" s="57"/>
      <c r="J24" s="280"/>
      <c r="K24" s="74" t="str">
        <f>IF(AND(B24&gt;0,C24&gt;0,D24&gt;0),IF(ISBLANK(J24),IF(ISBLANK(H24),"",(D24-B24)*VLOOKUP(H24,VLookups!$A$4:$B$13,2,FALSE)),J24),"")</f>
        <v/>
      </c>
      <c r="L24" s="75" t="str">
        <f t="shared" si="0"/>
        <v/>
      </c>
      <c r="M24" s="95"/>
      <c r="N24" s="270" t="str">
        <f>IF(AND(M24&gt;0,C24&gt;0,NOT(K24="")),ABS(VLOOKUP($M$1,VLookups!$A$43:$B$44,2,FALSE)-_xlfn.NORM.DIST(M24,G24,K24,TRUE)),"")</f>
        <v/>
      </c>
      <c r="O24" s="94" t="str">
        <f>IF(AND($B24&gt;0,$C24&gt;0,$D24&gt;0,NOT(ISBLANK($H24))),_xlfn.NORM.INV(ABS(VLOOKUP($M$1,VLookups!$A$43:$B$44,2,FALSE)-O$3),$G24,$K24),"")</f>
        <v/>
      </c>
      <c r="P24" s="93" t="str">
        <f>IF(AND($B24&gt;0,$C24&gt;0,$D24&gt;0,NOT(ISBLANK($H24))),_xlfn.NORM.INV(ABS(VLOOKUP($M$1,VLookups!$A$43:$B$44,2,FALSE)-P$3),$G24,$K24),"")</f>
        <v/>
      </c>
      <c r="Q24" s="94" t="str">
        <f>IF(AND($B24&gt;0,$C24&gt;0,$D24&gt;0,NOT(ISBLANK($H24))),_xlfn.NORM.INV(ABS(VLOOKUP($M$1,VLookups!$A$43:$B$44,2,FALSE)-Q$3),$G24,$K24),"")</f>
        <v/>
      </c>
      <c r="R24" s="93" t="str">
        <f>IF(AND($B24&gt;0,$C24&gt;0,$D24&gt;0,NOT(ISBLANK($H24))),_xlfn.NORM.INV(ABS(VLOOKUP($M$1,VLookups!$A$43:$B$44,2,FALSE)-R$3),$G24,$K24),"")</f>
        <v/>
      </c>
      <c r="S24" s="94" t="str">
        <f>IF(AND($B24&gt;0,$C24&gt;0,$D24&gt;0,NOT(ISBLANK($H24))),_xlfn.NORM.INV(ABS(VLOOKUP($M$1,VLookups!$A$43:$B$44,2,FALSE)-S$3),$G24,$K24),"")</f>
        <v/>
      </c>
      <c r="T24" s="93" t="str">
        <f>IF(AND($B24&gt;0,$C24&gt;0,$D24&gt;0,NOT(ISBLANK($H24))),_xlfn.NORM.INV(ABS(VLOOKUP($M$1,VLookups!$A$43:$B$44,2,FALSE)-T$3),$G24,$K24),"")</f>
        <v/>
      </c>
      <c r="U24" s="5"/>
      <c r="V24" s="168" t="str">
        <f t="shared" si="31"/>
        <v/>
      </c>
      <c r="W24" s="49" t="str">
        <f t="shared" si="32"/>
        <v/>
      </c>
      <c r="X24" s="49" t="str">
        <f t="shared" si="32"/>
        <v/>
      </c>
      <c r="Y24" s="49" t="str">
        <f t="shared" si="32"/>
        <v/>
      </c>
      <c r="Z24" s="49" t="str">
        <f t="shared" si="32"/>
        <v/>
      </c>
      <c r="AA24" s="49" t="str">
        <f t="shared" si="32"/>
        <v/>
      </c>
      <c r="AB24" s="49" t="str">
        <f t="shared" si="32"/>
        <v/>
      </c>
      <c r="AC24" s="49" t="str">
        <f t="shared" si="32"/>
        <v/>
      </c>
      <c r="AD24" s="49" t="str">
        <f t="shared" si="32"/>
        <v/>
      </c>
      <c r="AE24" s="49" t="str">
        <f t="shared" si="32"/>
        <v/>
      </c>
      <c r="AF24" s="49" t="str">
        <f t="shared" si="32"/>
        <v/>
      </c>
      <c r="AG24" s="49" t="str">
        <f t="shared" si="32"/>
        <v/>
      </c>
      <c r="AH24" s="49" t="str">
        <f t="shared" ref="AH24:AW39" si="60">IF(ISNONTEXT($V24),AI24-$V24,"")</f>
        <v/>
      </c>
      <c r="AI24" s="49" t="str">
        <f t="shared" si="60"/>
        <v/>
      </c>
      <c r="AJ24" s="49" t="str">
        <f t="shared" si="60"/>
        <v/>
      </c>
      <c r="AK24" s="49" t="str">
        <f t="shared" si="60"/>
        <v/>
      </c>
      <c r="AL24" s="49" t="str">
        <f t="shared" si="60"/>
        <v/>
      </c>
      <c r="AM24" s="49" t="str">
        <f t="shared" si="60"/>
        <v/>
      </c>
      <c r="AN24" s="49" t="str">
        <f t="shared" si="60"/>
        <v/>
      </c>
      <c r="AO24" s="49" t="str">
        <f t="shared" si="60"/>
        <v/>
      </c>
      <c r="AP24" s="49" t="str">
        <f t="shared" si="60"/>
        <v/>
      </c>
      <c r="AQ24" s="49" t="str">
        <f t="shared" si="60"/>
        <v/>
      </c>
      <c r="AR24" s="49" t="str">
        <f t="shared" si="60"/>
        <v/>
      </c>
      <c r="AS24" s="49" t="str">
        <f t="shared" si="60"/>
        <v/>
      </c>
      <c r="AT24" s="49" t="str">
        <f t="shared" si="60"/>
        <v/>
      </c>
      <c r="AU24" s="49" t="str">
        <f t="shared" si="60"/>
        <v/>
      </c>
      <c r="AV24" s="49" t="str">
        <f t="shared" si="60"/>
        <v/>
      </c>
      <c r="AW24" s="49" t="str">
        <f t="shared" si="60"/>
        <v/>
      </c>
      <c r="AX24" s="49" t="str">
        <f t="shared" ref="AX24:BM39" si="61">IF(ISNONTEXT($V24),AY24-$V24,"")</f>
        <v/>
      </c>
      <c r="AY24" s="49" t="str">
        <f t="shared" si="61"/>
        <v/>
      </c>
      <c r="AZ24" s="49" t="str">
        <f t="shared" si="61"/>
        <v/>
      </c>
      <c r="BA24" s="49" t="str">
        <f t="shared" si="61"/>
        <v/>
      </c>
      <c r="BB24" s="49" t="str">
        <f t="shared" si="61"/>
        <v/>
      </c>
      <c r="BC24" s="49" t="str">
        <f t="shared" si="61"/>
        <v/>
      </c>
      <c r="BD24" s="49" t="str">
        <f t="shared" si="61"/>
        <v/>
      </c>
      <c r="BE24" s="49" t="str">
        <f t="shared" si="61"/>
        <v/>
      </c>
      <c r="BF24" s="49" t="str">
        <f t="shared" si="61"/>
        <v/>
      </c>
      <c r="BG24" s="49" t="str">
        <f t="shared" si="61"/>
        <v/>
      </c>
      <c r="BH24" s="49" t="str">
        <f t="shared" si="61"/>
        <v/>
      </c>
      <c r="BI24" s="49" t="str">
        <f t="shared" si="61"/>
        <v/>
      </c>
      <c r="BJ24" s="49" t="str">
        <f t="shared" si="61"/>
        <v/>
      </c>
      <c r="BK24" s="49" t="str">
        <f t="shared" si="61"/>
        <v/>
      </c>
      <c r="BL24" s="49" t="str">
        <f t="shared" si="61"/>
        <v/>
      </c>
      <c r="BM24" s="49" t="str">
        <f t="shared" si="61"/>
        <v/>
      </c>
      <c r="BN24" s="49" t="str">
        <f t="shared" ref="BN24:CC39" si="62">IF(ISNONTEXT($V24),BO24-$V24,"")</f>
        <v/>
      </c>
      <c r="BO24" s="49" t="str">
        <f t="shared" si="62"/>
        <v/>
      </c>
      <c r="BP24" s="49" t="str">
        <f t="shared" si="62"/>
        <v/>
      </c>
      <c r="BQ24" s="49" t="str">
        <f t="shared" si="62"/>
        <v/>
      </c>
      <c r="BR24" s="49" t="str">
        <f t="shared" si="62"/>
        <v/>
      </c>
      <c r="BS24" s="49" t="str">
        <f t="shared" si="62"/>
        <v/>
      </c>
      <c r="BT24" s="49" t="str">
        <f t="shared" si="62"/>
        <v/>
      </c>
      <c r="BU24" s="49" t="str">
        <f t="shared" si="62"/>
        <v/>
      </c>
      <c r="BV24" s="49" t="str">
        <f t="shared" si="62"/>
        <v/>
      </c>
      <c r="BW24" s="49" t="str">
        <f t="shared" si="62"/>
        <v/>
      </c>
      <c r="BX24" s="49" t="str">
        <f t="shared" si="62"/>
        <v/>
      </c>
      <c r="BY24" s="49" t="str">
        <f t="shared" si="62"/>
        <v/>
      </c>
      <c r="BZ24" s="49" t="str">
        <f t="shared" si="62"/>
        <v/>
      </c>
      <c r="CA24" s="49" t="str">
        <f t="shared" si="62"/>
        <v/>
      </c>
      <c r="CB24" s="49" t="str">
        <f t="shared" si="62"/>
        <v/>
      </c>
      <c r="CC24" s="49" t="str">
        <f t="shared" si="62"/>
        <v/>
      </c>
      <c r="CD24" s="49" t="str">
        <f t="shared" ref="CD24:CS39" si="63">IF(ISNONTEXT($V24),CE24-$V24,"")</f>
        <v/>
      </c>
      <c r="CE24" s="49" t="str">
        <f t="shared" si="63"/>
        <v/>
      </c>
      <c r="CF24" s="49" t="str">
        <f t="shared" si="63"/>
        <v/>
      </c>
      <c r="CG24" s="49" t="str">
        <f t="shared" si="63"/>
        <v/>
      </c>
      <c r="CH24" s="49" t="str">
        <f t="shared" si="63"/>
        <v/>
      </c>
      <c r="CI24" s="49" t="str">
        <f t="shared" si="63"/>
        <v/>
      </c>
      <c r="CJ24" s="49" t="str">
        <f t="shared" si="53"/>
        <v/>
      </c>
      <c r="CK24" s="49" t="str">
        <f t="shared" si="53"/>
        <v/>
      </c>
      <c r="CL24" s="49" t="str">
        <f t="shared" si="53"/>
        <v/>
      </c>
      <c r="CM24" s="49" t="str">
        <f t="shared" si="53"/>
        <v/>
      </c>
      <c r="CN24" s="49" t="str">
        <f t="shared" si="53"/>
        <v/>
      </c>
      <c r="CO24" s="49" t="str">
        <f t="shared" si="53"/>
        <v/>
      </c>
      <c r="CP24" s="49" t="str">
        <f t="shared" si="53"/>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37"/>
        <v/>
      </c>
      <c r="DA24" s="49" t="str">
        <f t="shared" si="37"/>
        <v/>
      </c>
      <c r="DB24" s="49" t="str">
        <f t="shared" si="37"/>
        <v/>
      </c>
      <c r="DC24" s="49" t="str">
        <f t="shared" si="37"/>
        <v/>
      </c>
      <c r="DD24" s="49" t="str">
        <f t="shared" si="37"/>
        <v/>
      </c>
      <c r="DE24" s="49" t="str">
        <f t="shared" si="37"/>
        <v/>
      </c>
      <c r="DF24" s="49" t="str">
        <f t="shared" si="37"/>
        <v/>
      </c>
      <c r="DG24" s="49" t="str">
        <f t="shared" si="37"/>
        <v/>
      </c>
      <c r="DH24" s="49" t="str">
        <f t="shared" si="37"/>
        <v/>
      </c>
      <c r="DI24" s="49" t="str">
        <f t="shared" si="37"/>
        <v/>
      </c>
      <c r="DJ24" s="49" t="str">
        <f t="shared" si="37"/>
        <v/>
      </c>
      <c r="DK24" s="49" t="str">
        <f t="shared" si="37"/>
        <v/>
      </c>
      <c r="DL24" s="49" t="str">
        <f t="shared" si="37"/>
        <v/>
      </c>
      <c r="DM24" s="49" t="str">
        <f t="shared" si="37"/>
        <v/>
      </c>
      <c r="DN24" s="49" t="str">
        <f t="shared" si="37"/>
        <v/>
      </c>
      <c r="DO24" s="49" t="str">
        <f t="shared" si="54"/>
        <v/>
      </c>
      <c r="DP24" s="49" t="str">
        <f t="shared" si="54"/>
        <v/>
      </c>
      <c r="DQ24" s="49" t="str">
        <f t="shared" si="54"/>
        <v/>
      </c>
      <c r="DR24" s="49" t="str">
        <f t="shared" si="54"/>
        <v/>
      </c>
      <c r="DS24" s="183" t="str">
        <f t="shared" si="33"/>
        <v/>
      </c>
      <c r="DT24" s="49" t="str">
        <f t="shared" si="34"/>
        <v/>
      </c>
      <c r="DU24" s="49" t="str">
        <f t="shared" si="34"/>
        <v/>
      </c>
      <c r="DV24" s="49" t="str">
        <f t="shared" si="34"/>
        <v/>
      </c>
      <c r="DW24" s="49" t="str">
        <f t="shared" si="34"/>
        <v/>
      </c>
      <c r="DX24" s="49" t="str">
        <f t="shared" si="34"/>
        <v/>
      </c>
      <c r="DY24" s="49" t="str">
        <f t="shared" si="34"/>
        <v/>
      </c>
      <c r="DZ24" s="49" t="str">
        <f t="shared" si="34"/>
        <v/>
      </c>
      <c r="EA24" s="49" t="str">
        <f t="shared" si="34"/>
        <v/>
      </c>
      <c r="EB24" s="49" t="str">
        <f t="shared" si="34"/>
        <v/>
      </c>
      <c r="EC24" s="49" t="str">
        <f t="shared" si="34"/>
        <v/>
      </c>
      <c r="ED24" s="49" t="str">
        <f t="shared" si="34"/>
        <v/>
      </c>
      <c r="EE24" s="49" t="str">
        <f t="shared" ref="EE24:ET39" si="64">IF(ISNONTEXT($V24),ED24+$V24,"")</f>
        <v/>
      </c>
      <c r="EF24" s="49" t="str">
        <f t="shared" si="64"/>
        <v/>
      </c>
      <c r="EG24" s="49" t="str">
        <f t="shared" si="64"/>
        <v/>
      </c>
      <c r="EH24" s="49" t="str">
        <f t="shared" si="64"/>
        <v/>
      </c>
      <c r="EI24" s="49" t="str">
        <f t="shared" si="64"/>
        <v/>
      </c>
      <c r="EJ24" s="49" t="str">
        <f t="shared" si="64"/>
        <v/>
      </c>
      <c r="EK24" s="49" t="str">
        <f t="shared" si="64"/>
        <v/>
      </c>
      <c r="EL24" s="49" t="str">
        <f t="shared" si="64"/>
        <v/>
      </c>
      <c r="EM24" s="49" t="str">
        <f t="shared" si="64"/>
        <v/>
      </c>
      <c r="EN24" s="49" t="str">
        <f t="shared" si="64"/>
        <v/>
      </c>
      <c r="EO24" s="49" t="str">
        <f t="shared" si="64"/>
        <v/>
      </c>
      <c r="EP24" s="49" t="str">
        <f t="shared" si="64"/>
        <v/>
      </c>
      <c r="EQ24" s="49" t="str">
        <f t="shared" si="64"/>
        <v/>
      </c>
      <c r="ER24" s="49" t="str">
        <f t="shared" si="64"/>
        <v/>
      </c>
      <c r="ES24" s="49" t="str">
        <f t="shared" si="64"/>
        <v/>
      </c>
      <c r="ET24" s="49" t="str">
        <f t="shared" si="64"/>
        <v/>
      </c>
      <c r="EU24" s="49" t="str">
        <f t="shared" ref="EU24:FJ39" si="65">IF(ISNONTEXT($V24),ET24+$V24,"")</f>
        <v/>
      </c>
      <c r="EV24" s="49" t="str">
        <f t="shared" si="65"/>
        <v/>
      </c>
      <c r="EW24" s="49" t="str">
        <f t="shared" si="65"/>
        <v/>
      </c>
      <c r="EX24" s="49" t="str">
        <f t="shared" si="65"/>
        <v/>
      </c>
      <c r="EY24" s="49" t="str">
        <f t="shared" si="65"/>
        <v/>
      </c>
      <c r="EZ24" s="49" t="str">
        <f t="shared" si="65"/>
        <v/>
      </c>
      <c r="FA24" s="49" t="str">
        <f t="shared" si="65"/>
        <v/>
      </c>
      <c r="FB24" s="49" t="str">
        <f t="shared" si="65"/>
        <v/>
      </c>
      <c r="FC24" s="49" t="str">
        <f t="shared" si="65"/>
        <v/>
      </c>
      <c r="FD24" s="49" t="str">
        <f t="shared" si="65"/>
        <v/>
      </c>
      <c r="FE24" s="49" t="str">
        <f t="shared" si="65"/>
        <v/>
      </c>
      <c r="FF24" s="49" t="str">
        <f t="shared" si="65"/>
        <v/>
      </c>
      <c r="FG24" s="49" t="str">
        <f t="shared" si="65"/>
        <v/>
      </c>
      <c r="FH24" s="49" t="str">
        <f t="shared" si="65"/>
        <v/>
      </c>
      <c r="FI24" s="49" t="str">
        <f t="shared" si="65"/>
        <v/>
      </c>
      <c r="FJ24" s="49" t="str">
        <f t="shared" si="65"/>
        <v/>
      </c>
      <c r="FK24" s="49" t="str">
        <f t="shared" ref="FK24:FZ39" si="66">IF(ISNONTEXT($V24),FJ24+$V24,"")</f>
        <v/>
      </c>
      <c r="FL24" s="49" t="str">
        <f t="shared" si="66"/>
        <v/>
      </c>
      <c r="FM24" s="49" t="str">
        <f t="shared" si="66"/>
        <v/>
      </c>
      <c r="FN24" s="49" t="str">
        <f t="shared" si="66"/>
        <v/>
      </c>
      <c r="FO24" s="49" t="str">
        <f t="shared" si="66"/>
        <v/>
      </c>
      <c r="FP24" s="49" t="str">
        <f t="shared" si="66"/>
        <v/>
      </c>
      <c r="FQ24" s="49" t="str">
        <f t="shared" si="66"/>
        <v/>
      </c>
      <c r="FR24" s="49" t="str">
        <f t="shared" si="66"/>
        <v/>
      </c>
      <c r="FS24" s="49" t="str">
        <f t="shared" si="66"/>
        <v/>
      </c>
      <c r="FT24" s="49" t="str">
        <f t="shared" si="66"/>
        <v/>
      </c>
      <c r="FU24" s="49" t="str">
        <f t="shared" si="66"/>
        <v/>
      </c>
      <c r="FV24" s="49" t="str">
        <f t="shared" si="66"/>
        <v/>
      </c>
      <c r="FW24" s="49" t="str">
        <f t="shared" si="66"/>
        <v/>
      </c>
      <c r="FX24" s="49" t="str">
        <f t="shared" si="66"/>
        <v/>
      </c>
      <c r="FY24" s="49" t="str">
        <f t="shared" si="66"/>
        <v/>
      </c>
      <c r="FZ24" s="49" t="str">
        <f t="shared" si="66"/>
        <v/>
      </c>
      <c r="GA24" s="49" t="str">
        <f t="shared" ref="GA24:GP39" si="67">IF(ISNONTEXT($V24),FZ24+$V24,"")</f>
        <v/>
      </c>
      <c r="GB24" s="49" t="str">
        <f t="shared" si="67"/>
        <v/>
      </c>
      <c r="GC24" s="49" t="str">
        <f t="shared" si="67"/>
        <v/>
      </c>
      <c r="GD24" s="49" t="str">
        <f t="shared" si="67"/>
        <v/>
      </c>
      <c r="GE24" s="49" t="str">
        <f t="shared" si="67"/>
        <v/>
      </c>
      <c r="GF24" s="49" t="str">
        <f t="shared" si="67"/>
        <v/>
      </c>
      <c r="GG24" s="49" t="str">
        <f t="shared" si="55"/>
        <v/>
      </c>
      <c r="GH24" s="49" t="str">
        <f t="shared" si="55"/>
        <v/>
      </c>
      <c r="GI24" s="49" t="str">
        <f t="shared" si="55"/>
        <v/>
      </c>
      <c r="GJ24" s="49" t="str">
        <f t="shared" si="55"/>
        <v/>
      </c>
      <c r="GK24" s="49" t="str">
        <f t="shared" si="55"/>
        <v/>
      </c>
      <c r="GL24" s="49" t="str">
        <f t="shared" si="55"/>
        <v/>
      </c>
      <c r="GM24" s="49" t="str">
        <f t="shared" si="55"/>
        <v/>
      </c>
      <c r="GN24" s="49" t="str">
        <f t="shared" si="55"/>
        <v/>
      </c>
      <c r="GO24" s="49" t="str">
        <f t="shared" si="55"/>
        <v/>
      </c>
      <c r="GP24" s="49" t="str">
        <f t="shared" si="55"/>
        <v/>
      </c>
      <c r="GQ24" s="49" t="str">
        <f t="shared" si="55"/>
        <v/>
      </c>
      <c r="GR24" s="49" t="str">
        <f t="shared" si="55"/>
        <v/>
      </c>
      <c r="GS24" s="49" t="str">
        <f t="shared" si="55"/>
        <v/>
      </c>
      <c r="GT24" s="49" t="str">
        <f t="shared" si="55"/>
        <v/>
      </c>
      <c r="GU24" s="49" t="str">
        <f t="shared" si="55"/>
        <v/>
      </c>
      <c r="GV24" s="49" t="str">
        <f t="shared" si="55"/>
        <v/>
      </c>
      <c r="GW24" s="49" t="str">
        <f t="shared" si="40"/>
        <v/>
      </c>
      <c r="GX24" s="49" t="str">
        <f t="shared" si="40"/>
        <v/>
      </c>
      <c r="GY24" s="49" t="str">
        <f t="shared" si="40"/>
        <v/>
      </c>
      <c r="GZ24" s="49" t="str">
        <f t="shared" si="40"/>
        <v/>
      </c>
      <c r="HA24" s="49" t="str">
        <f t="shared" si="40"/>
        <v/>
      </c>
      <c r="HB24" s="49" t="str">
        <f t="shared" si="40"/>
        <v/>
      </c>
      <c r="HC24" s="49" t="str">
        <f t="shared" si="40"/>
        <v/>
      </c>
      <c r="HD24" s="49" t="str">
        <f t="shared" si="40"/>
        <v/>
      </c>
      <c r="HE24" s="49" t="str">
        <f t="shared" si="40"/>
        <v/>
      </c>
      <c r="HF24" s="49" t="str">
        <f t="shared" si="40"/>
        <v/>
      </c>
      <c r="HG24" s="49" t="str">
        <f t="shared" si="40"/>
        <v/>
      </c>
      <c r="HH24" s="49" t="str">
        <f t="shared" si="40"/>
        <v/>
      </c>
      <c r="HI24" s="49" t="str">
        <f t="shared" si="40"/>
        <v/>
      </c>
      <c r="HJ24" s="49" t="str">
        <f t="shared" si="40"/>
        <v/>
      </c>
      <c r="HK24" s="49" t="str">
        <f t="shared" si="40"/>
        <v/>
      </c>
      <c r="HL24" s="49" t="str">
        <f t="shared" si="56"/>
        <v/>
      </c>
      <c r="HM24" s="49" t="str">
        <f t="shared" si="56"/>
        <v/>
      </c>
      <c r="HN24" s="49" t="str">
        <f t="shared" si="56"/>
        <v/>
      </c>
      <c r="HO24" s="49" t="str">
        <f t="shared" si="56"/>
        <v/>
      </c>
      <c r="HP24" s="169" t="e">
        <f t="shared" si="57"/>
        <v>#N/A</v>
      </c>
      <c r="HQ24" s="169" t="e">
        <f t="shared" si="57"/>
        <v>#N/A</v>
      </c>
      <c r="HR24" s="169" t="e">
        <f t="shared" si="57"/>
        <v>#N/A</v>
      </c>
      <c r="HS24" s="169" t="e">
        <f t="shared" si="57"/>
        <v>#N/A</v>
      </c>
      <c r="HT24" s="169" t="e">
        <f t="shared" si="57"/>
        <v>#N/A</v>
      </c>
      <c r="HU24" s="169" t="e">
        <f t="shared" si="57"/>
        <v>#N/A</v>
      </c>
      <c r="HV24" s="169" t="e">
        <f t="shared" si="57"/>
        <v>#N/A</v>
      </c>
      <c r="HW24" s="169" t="e">
        <f t="shared" si="57"/>
        <v>#N/A</v>
      </c>
      <c r="HX24" s="169" t="e">
        <f t="shared" si="57"/>
        <v>#N/A</v>
      </c>
      <c r="HY24" s="169" t="e">
        <f t="shared" si="57"/>
        <v>#N/A</v>
      </c>
      <c r="HZ24" s="169" t="e">
        <f t="shared" si="57"/>
        <v>#N/A</v>
      </c>
      <c r="IA24" s="169" t="e">
        <f t="shared" si="57"/>
        <v>#N/A</v>
      </c>
      <c r="IB24" s="169" t="e">
        <f t="shared" si="57"/>
        <v>#N/A</v>
      </c>
      <c r="IC24" s="169" t="e">
        <f t="shared" si="57"/>
        <v>#N/A</v>
      </c>
      <c r="ID24" s="169" t="e">
        <f t="shared" si="57"/>
        <v>#N/A</v>
      </c>
      <c r="IE24" s="169" t="e">
        <f t="shared" si="41"/>
        <v>#N/A</v>
      </c>
      <c r="IF24" s="169" t="e">
        <f t="shared" si="41"/>
        <v>#N/A</v>
      </c>
      <c r="IG24" s="169" t="e">
        <f t="shared" si="41"/>
        <v>#N/A</v>
      </c>
      <c r="IH24" s="169" t="e">
        <f t="shared" si="41"/>
        <v>#N/A</v>
      </c>
      <c r="II24" s="169" t="e">
        <f t="shared" si="41"/>
        <v>#N/A</v>
      </c>
      <c r="IJ24" s="169" t="e">
        <f t="shared" si="41"/>
        <v>#N/A</v>
      </c>
      <c r="IK24" s="169" t="e">
        <f t="shared" si="41"/>
        <v>#N/A</v>
      </c>
      <c r="IL24" s="169" t="e">
        <f t="shared" si="41"/>
        <v>#N/A</v>
      </c>
      <c r="IM24" s="169" t="e">
        <f t="shared" si="41"/>
        <v>#N/A</v>
      </c>
      <c r="IN24" s="169" t="e">
        <f t="shared" si="41"/>
        <v>#N/A</v>
      </c>
      <c r="IO24" s="169" t="e">
        <f t="shared" si="41"/>
        <v>#N/A</v>
      </c>
      <c r="IP24" s="169" t="e">
        <f t="shared" si="41"/>
        <v>#N/A</v>
      </c>
      <c r="IQ24" s="169" t="e">
        <f t="shared" si="41"/>
        <v>#N/A</v>
      </c>
      <c r="IR24" s="169" t="e">
        <f t="shared" si="41"/>
        <v>#N/A</v>
      </c>
      <c r="IS24" s="169" t="e">
        <f t="shared" si="41"/>
        <v>#N/A</v>
      </c>
      <c r="IT24" s="169" t="e">
        <f t="shared" si="41"/>
        <v>#N/A</v>
      </c>
      <c r="IU24" s="169" t="e">
        <f t="shared" si="42"/>
        <v>#N/A</v>
      </c>
      <c r="IV24" s="169" t="e">
        <f t="shared" si="42"/>
        <v>#N/A</v>
      </c>
      <c r="IW24" s="169" t="e">
        <f t="shared" si="42"/>
        <v>#N/A</v>
      </c>
      <c r="IX24" s="169" t="e">
        <f t="shared" si="42"/>
        <v>#N/A</v>
      </c>
      <c r="IY24" s="169" t="e">
        <f t="shared" si="42"/>
        <v>#N/A</v>
      </c>
      <c r="IZ24" s="169" t="e">
        <f t="shared" si="42"/>
        <v>#N/A</v>
      </c>
      <c r="JA24" s="169" t="e">
        <f t="shared" si="42"/>
        <v>#N/A</v>
      </c>
      <c r="JB24" s="169" t="e">
        <f t="shared" si="42"/>
        <v>#N/A</v>
      </c>
      <c r="JC24" s="169" t="e">
        <f t="shared" si="42"/>
        <v>#N/A</v>
      </c>
      <c r="JD24" s="169" t="e">
        <f t="shared" si="42"/>
        <v>#N/A</v>
      </c>
      <c r="JE24" s="169" t="e">
        <f t="shared" si="42"/>
        <v>#N/A</v>
      </c>
      <c r="JF24" s="169" t="e">
        <f t="shared" si="42"/>
        <v>#N/A</v>
      </c>
      <c r="JG24" s="169" t="e">
        <f t="shared" si="42"/>
        <v>#N/A</v>
      </c>
      <c r="JH24" s="169" t="e">
        <f t="shared" si="42"/>
        <v>#N/A</v>
      </c>
      <c r="JI24" s="169" t="e">
        <f t="shared" si="42"/>
        <v>#N/A</v>
      </c>
      <c r="JJ24" s="169" t="e">
        <f t="shared" si="42"/>
        <v>#N/A</v>
      </c>
      <c r="JK24" s="169" t="e">
        <f t="shared" si="43"/>
        <v>#N/A</v>
      </c>
      <c r="JL24" s="169" t="e">
        <f t="shared" si="43"/>
        <v>#N/A</v>
      </c>
      <c r="JM24" s="169" t="e">
        <f t="shared" si="43"/>
        <v>#N/A</v>
      </c>
      <c r="JN24" s="169" t="e">
        <f t="shared" si="43"/>
        <v>#N/A</v>
      </c>
      <c r="JO24" s="169" t="e">
        <f t="shared" si="43"/>
        <v>#N/A</v>
      </c>
      <c r="JP24" s="169" t="e">
        <f t="shared" si="43"/>
        <v>#N/A</v>
      </c>
      <c r="JQ24" s="169" t="e">
        <f t="shared" si="43"/>
        <v>#N/A</v>
      </c>
      <c r="JR24" s="169" t="e">
        <f t="shared" si="43"/>
        <v>#N/A</v>
      </c>
      <c r="JS24" s="169" t="e">
        <f t="shared" si="43"/>
        <v>#N/A</v>
      </c>
      <c r="JT24" s="169" t="e">
        <f t="shared" si="43"/>
        <v>#N/A</v>
      </c>
      <c r="JU24" s="169" t="e">
        <f t="shared" si="43"/>
        <v>#N/A</v>
      </c>
      <c r="JV24" s="169" t="e">
        <f t="shared" si="43"/>
        <v>#N/A</v>
      </c>
      <c r="JW24" s="169" t="e">
        <f t="shared" si="43"/>
        <v>#N/A</v>
      </c>
      <c r="JX24" s="169" t="e">
        <f t="shared" si="43"/>
        <v>#N/A</v>
      </c>
      <c r="JY24" s="169" t="e">
        <f t="shared" si="43"/>
        <v>#N/A</v>
      </c>
      <c r="JZ24" s="169" t="e">
        <f t="shared" si="43"/>
        <v>#N/A</v>
      </c>
      <c r="KA24" s="169" t="e">
        <f t="shared" si="44"/>
        <v>#N/A</v>
      </c>
      <c r="KB24" s="169" t="e">
        <f t="shared" si="44"/>
        <v>#N/A</v>
      </c>
      <c r="KC24" s="169" t="e">
        <f t="shared" si="44"/>
        <v>#N/A</v>
      </c>
      <c r="KD24" s="169" t="e">
        <f t="shared" si="44"/>
        <v>#N/A</v>
      </c>
      <c r="KE24" s="169" t="e">
        <f t="shared" si="44"/>
        <v>#N/A</v>
      </c>
      <c r="KF24" s="169" t="e">
        <f t="shared" si="44"/>
        <v>#N/A</v>
      </c>
      <c r="KG24" s="169" t="e">
        <f t="shared" si="44"/>
        <v>#N/A</v>
      </c>
      <c r="KH24" s="169" t="e">
        <f t="shared" si="44"/>
        <v>#N/A</v>
      </c>
      <c r="KI24" s="169" t="e">
        <f t="shared" si="44"/>
        <v>#N/A</v>
      </c>
      <c r="KJ24" s="169" t="e">
        <f t="shared" si="44"/>
        <v>#N/A</v>
      </c>
      <c r="KK24" s="169" t="e">
        <f t="shared" si="44"/>
        <v>#N/A</v>
      </c>
      <c r="KL24" s="169" t="e">
        <f t="shared" si="44"/>
        <v>#N/A</v>
      </c>
      <c r="KM24" s="169" t="e">
        <f t="shared" si="44"/>
        <v>#N/A</v>
      </c>
      <c r="KN24" s="169" t="e">
        <f t="shared" si="44"/>
        <v>#N/A</v>
      </c>
      <c r="KO24" s="169" t="e">
        <f t="shared" si="44"/>
        <v>#N/A</v>
      </c>
      <c r="KP24" s="169" t="e">
        <f t="shared" si="44"/>
        <v>#N/A</v>
      </c>
      <c r="KQ24" s="169" t="e">
        <f t="shared" si="45"/>
        <v>#N/A</v>
      </c>
      <c r="KR24" s="169" t="e">
        <f t="shared" si="45"/>
        <v>#N/A</v>
      </c>
      <c r="KS24" s="169" t="e">
        <f t="shared" si="45"/>
        <v>#N/A</v>
      </c>
      <c r="KT24" s="169" t="e">
        <f t="shared" si="45"/>
        <v>#N/A</v>
      </c>
      <c r="KU24" s="169" t="e">
        <f t="shared" si="45"/>
        <v>#N/A</v>
      </c>
      <c r="KV24" s="169" t="e">
        <f t="shared" si="45"/>
        <v>#N/A</v>
      </c>
      <c r="KW24" s="169" t="e">
        <f t="shared" si="45"/>
        <v>#N/A</v>
      </c>
      <c r="KX24" s="169" t="e">
        <f t="shared" si="45"/>
        <v>#N/A</v>
      </c>
      <c r="KY24" s="169" t="e">
        <f t="shared" si="45"/>
        <v>#N/A</v>
      </c>
      <c r="KZ24" s="169" t="e">
        <f t="shared" si="45"/>
        <v>#N/A</v>
      </c>
      <c r="LA24" s="169" t="e">
        <f t="shared" si="45"/>
        <v>#N/A</v>
      </c>
      <c r="LB24" s="169" t="e">
        <f t="shared" si="45"/>
        <v>#N/A</v>
      </c>
      <c r="LC24" s="169" t="e">
        <f t="shared" si="45"/>
        <v>#N/A</v>
      </c>
      <c r="LD24" s="169" t="e">
        <f t="shared" si="45"/>
        <v>#N/A</v>
      </c>
      <c r="LE24" s="169" t="e">
        <f t="shared" si="45"/>
        <v>#N/A</v>
      </c>
      <c r="LF24" s="169" t="e">
        <f t="shared" si="45"/>
        <v>#N/A</v>
      </c>
      <c r="LG24" s="169" t="e">
        <f t="shared" si="46"/>
        <v>#N/A</v>
      </c>
      <c r="LH24" s="169" t="e">
        <f t="shared" si="46"/>
        <v>#N/A</v>
      </c>
      <c r="LI24" s="169" t="e">
        <f t="shared" si="46"/>
        <v>#N/A</v>
      </c>
      <c r="LJ24" s="169" t="e">
        <f t="shared" si="46"/>
        <v>#N/A</v>
      </c>
      <c r="LK24" s="169" t="e">
        <f t="shared" si="46"/>
        <v>#N/A</v>
      </c>
      <c r="LL24" s="169" t="e">
        <f t="shared" si="46"/>
        <v>#N/A</v>
      </c>
      <c r="LM24" s="169" t="e">
        <f t="shared" si="46"/>
        <v>#N/A</v>
      </c>
      <c r="LN24" s="169" t="e">
        <f t="shared" si="46"/>
        <v>#N/A</v>
      </c>
      <c r="LO24" s="169" t="e">
        <f t="shared" si="46"/>
        <v>#N/A</v>
      </c>
      <c r="LP24" s="169" t="e">
        <f t="shared" si="46"/>
        <v>#N/A</v>
      </c>
      <c r="LQ24" s="169" t="e">
        <f t="shared" si="46"/>
        <v>#N/A</v>
      </c>
      <c r="LR24" s="169" t="e">
        <f t="shared" si="46"/>
        <v>#N/A</v>
      </c>
      <c r="LS24" s="169" t="e">
        <f t="shared" si="46"/>
        <v>#N/A</v>
      </c>
      <c r="LT24" s="169" t="e">
        <f t="shared" si="46"/>
        <v>#N/A</v>
      </c>
      <c r="LU24" s="169" t="e">
        <f t="shared" si="46"/>
        <v>#N/A</v>
      </c>
      <c r="LV24" s="169" t="e">
        <f t="shared" si="46"/>
        <v>#N/A</v>
      </c>
      <c r="LW24" s="169" t="e">
        <f t="shared" si="47"/>
        <v>#N/A</v>
      </c>
      <c r="LX24" s="169" t="e">
        <f t="shared" si="47"/>
        <v>#N/A</v>
      </c>
      <c r="LY24" s="169" t="e">
        <f t="shared" si="47"/>
        <v>#N/A</v>
      </c>
      <c r="LZ24" s="169" t="e">
        <f t="shared" si="47"/>
        <v>#N/A</v>
      </c>
      <c r="MA24" s="169" t="e">
        <f t="shared" si="47"/>
        <v>#N/A</v>
      </c>
      <c r="MB24" s="169" t="e">
        <f t="shared" si="47"/>
        <v>#N/A</v>
      </c>
      <c r="MC24" s="169" t="e">
        <f t="shared" si="47"/>
        <v>#N/A</v>
      </c>
      <c r="MD24" s="169" t="e">
        <f t="shared" si="47"/>
        <v>#N/A</v>
      </c>
      <c r="ME24" s="169" t="e">
        <f t="shared" si="47"/>
        <v>#N/A</v>
      </c>
      <c r="MF24" s="169" t="e">
        <f t="shared" si="47"/>
        <v>#N/A</v>
      </c>
      <c r="MG24" s="169" t="e">
        <f t="shared" si="47"/>
        <v>#N/A</v>
      </c>
      <c r="MH24" s="169" t="e">
        <f t="shared" si="47"/>
        <v>#N/A</v>
      </c>
      <c r="MI24" s="169" t="e">
        <f t="shared" si="47"/>
        <v>#N/A</v>
      </c>
      <c r="MJ24" s="169" t="e">
        <f t="shared" si="47"/>
        <v>#N/A</v>
      </c>
      <c r="MK24" s="169" t="e">
        <f t="shared" si="47"/>
        <v>#N/A</v>
      </c>
      <c r="ML24" s="169" t="e">
        <f t="shared" si="47"/>
        <v>#N/A</v>
      </c>
      <c r="MM24" s="169" t="e">
        <f t="shared" si="48"/>
        <v>#N/A</v>
      </c>
      <c r="MN24" s="169" t="e">
        <f t="shared" si="48"/>
        <v>#N/A</v>
      </c>
      <c r="MO24" s="169" t="e">
        <f t="shared" si="48"/>
        <v>#N/A</v>
      </c>
      <c r="MP24" s="169" t="e">
        <f t="shared" si="48"/>
        <v>#N/A</v>
      </c>
      <c r="MQ24" s="169" t="e">
        <f t="shared" si="48"/>
        <v>#N/A</v>
      </c>
      <c r="MR24" s="169" t="e">
        <f t="shared" si="48"/>
        <v>#N/A</v>
      </c>
      <c r="MS24" s="169" t="e">
        <f t="shared" si="48"/>
        <v>#N/A</v>
      </c>
      <c r="MT24" s="169" t="e">
        <f t="shared" si="48"/>
        <v>#N/A</v>
      </c>
      <c r="MU24" s="169" t="e">
        <f t="shared" si="48"/>
        <v>#N/A</v>
      </c>
      <c r="MV24" s="169" t="e">
        <f t="shared" si="48"/>
        <v>#N/A</v>
      </c>
      <c r="MW24" s="169" t="e">
        <f t="shared" si="48"/>
        <v>#N/A</v>
      </c>
      <c r="MX24" s="169" t="e">
        <f t="shared" si="48"/>
        <v>#N/A</v>
      </c>
      <c r="MY24" s="169" t="e">
        <f t="shared" si="48"/>
        <v>#N/A</v>
      </c>
      <c r="MZ24" s="169" t="e">
        <f t="shared" si="48"/>
        <v>#N/A</v>
      </c>
      <c r="NA24" s="169" t="e">
        <f t="shared" si="48"/>
        <v>#N/A</v>
      </c>
      <c r="NB24" s="169" t="e">
        <f t="shared" si="48"/>
        <v>#N/A</v>
      </c>
      <c r="NC24" s="169" t="e">
        <f t="shared" si="49"/>
        <v>#N/A</v>
      </c>
      <c r="ND24" s="169" t="e">
        <f t="shared" si="49"/>
        <v>#N/A</v>
      </c>
      <c r="NE24" s="169" t="e">
        <f t="shared" si="49"/>
        <v>#N/A</v>
      </c>
      <c r="NF24" s="169" t="e">
        <f t="shared" si="49"/>
        <v>#N/A</v>
      </c>
      <c r="NG24" s="169" t="e">
        <f t="shared" si="49"/>
        <v>#N/A</v>
      </c>
      <c r="NH24" s="169" t="e">
        <f t="shared" si="49"/>
        <v>#N/A</v>
      </c>
      <c r="NI24" s="169" t="e">
        <f t="shared" si="49"/>
        <v>#N/A</v>
      </c>
      <c r="NJ24" s="169" t="e">
        <f t="shared" si="49"/>
        <v>#N/A</v>
      </c>
      <c r="NK24" s="169" t="e">
        <f t="shared" si="49"/>
        <v>#N/A</v>
      </c>
      <c r="NL24" s="169" t="e">
        <f t="shared" si="49"/>
        <v>#N/A</v>
      </c>
      <c r="NM24" s="169" t="e">
        <f t="shared" si="49"/>
        <v>#N/A</v>
      </c>
      <c r="NN24" s="169" t="e">
        <f t="shared" si="49"/>
        <v>#N/A</v>
      </c>
      <c r="NO24" s="169" t="e">
        <f t="shared" si="49"/>
        <v>#N/A</v>
      </c>
      <c r="NP24" s="169" t="e">
        <f t="shared" si="49"/>
        <v>#N/A</v>
      </c>
      <c r="NQ24" s="169" t="e">
        <f t="shared" si="49"/>
        <v>#N/A</v>
      </c>
      <c r="NR24" s="169" t="e">
        <f t="shared" si="49"/>
        <v>#N/A</v>
      </c>
      <c r="NS24" s="169" t="e">
        <f t="shared" si="50"/>
        <v>#N/A</v>
      </c>
      <c r="NT24" s="169" t="e">
        <f t="shared" si="50"/>
        <v>#N/A</v>
      </c>
      <c r="NU24" s="169" t="e">
        <f t="shared" si="50"/>
        <v>#N/A</v>
      </c>
      <c r="NV24" s="169" t="e">
        <f t="shared" si="50"/>
        <v>#N/A</v>
      </c>
      <c r="NW24" s="169" t="e">
        <f t="shared" si="50"/>
        <v>#N/A</v>
      </c>
      <c r="NX24" s="169" t="e">
        <f t="shared" si="50"/>
        <v>#N/A</v>
      </c>
      <c r="NY24" s="169" t="e">
        <f t="shared" si="50"/>
        <v>#N/A</v>
      </c>
      <c r="NZ24" s="169" t="e">
        <f t="shared" si="50"/>
        <v>#N/A</v>
      </c>
      <c r="OA24" s="169" t="e">
        <f t="shared" si="50"/>
        <v>#N/A</v>
      </c>
      <c r="OB24" s="169" t="e">
        <f t="shared" si="50"/>
        <v>#N/A</v>
      </c>
      <c r="OC24" s="169" t="e">
        <f t="shared" si="50"/>
        <v>#N/A</v>
      </c>
      <c r="OD24" s="169" t="e">
        <f t="shared" si="50"/>
        <v>#N/A</v>
      </c>
      <c r="OE24" s="169" t="e">
        <f t="shared" si="50"/>
        <v>#N/A</v>
      </c>
      <c r="OF24" s="169" t="e">
        <f t="shared" si="50"/>
        <v>#N/A</v>
      </c>
      <c r="OG24" s="169" t="e">
        <f t="shared" si="50"/>
        <v>#N/A</v>
      </c>
      <c r="OH24" s="169" t="e">
        <f t="shared" si="50"/>
        <v>#N/A</v>
      </c>
      <c r="OI24" s="169" t="e">
        <f t="shared" si="51"/>
        <v>#N/A</v>
      </c>
      <c r="OJ24" s="169" t="e">
        <f t="shared" si="51"/>
        <v>#N/A</v>
      </c>
      <c r="OK24" s="169" t="e">
        <f t="shared" si="51"/>
        <v>#N/A</v>
      </c>
      <c r="OL24" s="169" t="e">
        <f t="shared" si="51"/>
        <v>#N/A</v>
      </c>
      <c r="OM24" s="169" t="e">
        <f t="shared" si="51"/>
        <v>#N/A</v>
      </c>
      <c r="ON24" s="169" t="e">
        <f t="shared" si="51"/>
        <v>#N/A</v>
      </c>
      <c r="OO24" s="169" t="e">
        <f t="shared" si="51"/>
        <v>#N/A</v>
      </c>
      <c r="OP24" s="169" t="e">
        <f t="shared" si="51"/>
        <v>#N/A</v>
      </c>
      <c r="OQ24" s="169" t="e">
        <f t="shared" si="51"/>
        <v>#N/A</v>
      </c>
      <c r="OR24" s="169" t="e">
        <f t="shared" si="51"/>
        <v>#N/A</v>
      </c>
      <c r="OS24" s="169" t="e">
        <f t="shared" si="51"/>
        <v>#N/A</v>
      </c>
      <c r="OT24" s="169" t="e">
        <f t="shared" si="51"/>
        <v>#N/A</v>
      </c>
      <c r="OU24" s="169" t="e">
        <f t="shared" si="51"/>
        <v>#N/A</v>
      </c>
      <c r="OV24" s="169" t="e">
        <f t="shared" si="51"/>
        <v>#N/A</v>
      </c>
      <c r="OW24" s="169" t="e">
        <f t="shared" si="51"/>
        <v>#N/A</v>
      </c>
      <c r="OX24" s="169" t="e">
        <f t="shared" si="51"/>
        <v>#N/A</v>
      </c>
      <c r="OY24" s="169" t="e">
        <f t="shared" si="52"/>
        <v>#N/A</v>
      </c>
      <c r="OZ24" s="169" t="e">
        <f t="shared" si="27"/>
        <v>#N/A</v>
      </c>
      <c r="PA24" s="169" t="e">
        <f t="shared" si="27"/>
        <v>#N/A</v>
      </c>
      <c r="PB24" s="169" t="e">
        <f t="shared" si="27"/>
        <v>#N/A</v>
      </c>
      <c r="PC24" s="169" t="e">
        <f t="shared" si="27"/>
        <v>#N/A</v>
      </c>
      <c r="PD24" s="169" t="e">
        <f t="shared" si="27"/>
        <v>#N/A</v>
      </c>
      <c r="PE24" s="169" t="e">
        <f t="shared" si="27"/>
        <v>#N/A</v>
      </c>
      <c r="PF24" s="169" t="e">
        <f t="shared" si="27"/>
        <v>#N/A</v>
      </c>
      <c r="PG24" s="169" t="e">
        <f t="shared" si="27"/>
        <v>#N/A</v>
      </c>
      <c r="PH24" s="169" t="e">
        <f t="shared" si="27"/>
        <v>#N/A</v>
      </c>
    </row>
    <row r="25" spans="1:424" hidden="1" x14ac:dyDescent="0.75">
      <c r="A25" s="4">
        <v>22</v>
      </c>
      <c r="B25" s="95"/>
      <c r="C25" s="95"/>
      <c r="D25" s="95"/>
      <c r="E25" s="124" t="str">
        <f t="shared" si="28"/>
        <v/>
      </c>
      <c r="F25" s="124" t="str">
        <f t="shared" si="29"/>
        <v/>
      </c>
      <c r="G25" s="73" t="str">
        <f t="shared" si="30"/>
        <v/>
      </c>
      <c r="H25" s="23"/>
      <c r="I25" s="57"/>
      <c r="J25" s="280"/>
      <c r="K25" s="74" t="str">
        <f>IF(AND(B25&gt;0,C25&gt;0,D25&gt;0),IF(ISBLANK(J25),IF(ISBLANK(H25),"",(D25-B25)*VLOOKUP(H25,VLookups!$A$4:$B$13,2,FALSE)),J25),"")</f>
        <v/>
      </c>
      <c r="L25" s="75" t="str">
        <f t="shared" si="0"/>
        <v/>
      </c>
      <c r="M25" s="95"/>
      <c r="N25" s="270" t="str">
        <f>IF(AND(M25&gt;0,C25&gt;0,NOT(K25="")),ABS(VLOOKUP($M$1,VLookups!$A$43:$B$44,2,FALSE)-_xlfn.NORM.DIST(M25,G25,K25,TRUE)),"")</f>
        <v/>
      </c>
      <c r="O25" s="94" t="str">
        <f>IF(AND($B25&gt;0,$C25&gt;0,$D25&gt;0,NOT(ISBLANK($H25))),_xlfn.NORM.INV(ABS(VLOOKUP($M$1,VLookups!$A$43:$B$44,2,FALSE)-O$3),$G25,$K25),"")</f>
        <v/>
      </c>
      <c r="P25" s="93" t="str">
        <f>IF(AND($B25&gt;0,$C25&gt;0,$D25&gt;0,NOT(ISBLANK($H25))),_xlfn.NORM.INV(ABS(VLOOKUP($M$1,VLookups!$A$43:$B$44,2,FALSE)-P$3),$G25,$K25),"")</f>
        <v/>
      </c>
      <c r="Q25" s="94" t="str">
        <f>IF(AND($B25&gt;0,$C25&gt;0,$D25&gt;0,NOT(ISBLANK($H25))),_xlfn.NORM.INV(ABS(VLOOKUP($M$1,VLookups!$A$43:$B$44,2,FALSE)-Q$3),$G25,$K25),"")</f>
        <v/>
      </c>
      <c r="R25" s="93" t="str">
        <f>IF(AND($B25&gt;0,$C25&gt;0,$D25&gt;0,NOT(ISBLANK($H25))),_xlfn.NORM.INV(ABS(VLOOKUP($M$1,VLookups!$A$43:$B$44,2,FALSE)-R$3),$G25,$K25),"")</f>
        <v/>
      </c>
      <c r="S25" s="94" t="str">
        <f>IF(AND($B25&gt;0,$C25&gt;0,$D25&gt;0,NOT(ISBLANK($H25))),_xlfn.NORM.INV(ABS(VLOOKUP($M$1,VLookups!$A$43:$B$44,2,FALSE)-S$3),$G25,$K25),"")</f>
        <v/>
      </c>
      <c r="T25" s="93" t="str">
        <f>IF(AND($B25&gt;0,$C25&gt;0,$D25&gt;0,NOT(ISBLANK($H25))),_xlfn.NORM.INV(ABS(VLOOKUP($M$1,VLookups!$A$43:$B$44,2,FALSE)-T$3),$G25,$K25),"")</f>
        <v/>
      </c>
      <c r="U25" s="5"/>
      <c r="V25" s="168" t="str">
        <f t="shared" si="31"/>
        <v/>
      </c>
      <c r="W25" s="49" t="str">
        <f t="shared" ref="W25:AL40" si="68">IF(ISNONTEXT($V25),X25-$V25,"")</f>
        <v/>
      </c>
      <c r="X25" s="49" t="str">
        <f t="shared" si="68"/>
        <v/>
      </c>
      <c r="Y25" s="49" t="str">
        <f t="shared" si="68"/>
        <v/>
      </c>
      <c r="Z25" s="49" t="str">
        <f t="shared" si="68"/>
        <v/>
      </c>
      <c r="AA25" s="49" t="str">
        <f t="shared" si="68"/>
        <v/>
      </c>
      <c r="AB25" s="49" t="str">
        <f t="shared" si="68"/>
        <v/>
      </c>
      <c r="AC25" s="49" t="str">
        <f t="shared" si="68"/>
        <v/>
      </c>
      <c r="AD25" s="49" t="str">
        <f t="shared" si="68"/>
        <v/>
      </c>
      <c r="AE25" s="49" t="str">
        <f t="shared" si="68"/>
        <v/>
      </c>
      <c r="AF25" s="49" t="str">
        <f t="shared" si="68"/>
        <v/>
      </c>
      <c r="AG25" s="49" t="str">
        <f t="shared" si="68"/>
        <v/>
      </c>
      <c r="AH25" s="49" t="str">
        <f t="shared" si="68"/>
        <v/>
      </c>
      <c r="AI25" s="49" t="str">
        <f t="shared" si="68"/>
        <v/>
      </c>
      <c r="AJ25" s="49" t="str">
        <f t="shared" si="68"/>
        <v/>
      </c>
      <c r="AK25" s="49" t="str">
        <f t="shared" si="68"/>
        <v/>
      </c>
      <c r="AL25" s="49" t="str">
        <f t="shared" si="68"/>
        <v/>
      </c>
      <c r="AM25" s="49" t="str">
        <f t="shared" si="60"/>
        <v/>
      </c>
      <c r="AN25" s="49" t="str">
        <f t="shared" si="60"/>
        <v/>
      </c>
      <c r="AO25" s="49" t="str">
        <f t="shared" si="60"/>
        <v/>
      </c>
      <c r="AP25" s="49" t="str">
        <f t="shared" si="60"/>
        <v/>
      </c>
      <c r="AQ25" s="49" t="str">
        <f t="shared" si="60"/>
        <v/>
      </c>
      <c r="AR25" s="49" t="str">
        <f t="shared" si="60"/>
        <v/>
      </c>
      <c r="AS25" s="49" t="str">
        <f t="shared" si="60"/>
        <v/>
      </c>
      <c r="AT25" s="49" t="str">
        <f t="shared" si="60"/>
        <v/>
      </c>
      <c r="AU25" s="49" t="str">
        <f t="shared" si="60"/>
        <v/>
      </c>
      <c r="AV25" s="49" t="str">
        <f t="shared" si="60"/>
        <v/>
      </c>
      <c r="AW25" s="49" t="str">
        <f t="shared" si="60"/>
        <v/>
      </c>
      <c r="AX25" s="49" t="str">
        <f t="shared" si="61"/>
        <v/>
      </c>
      <c r="AY25" s="49" t="str">
        <f t="shared" si="61"/>
        <v/>
      </c>
      <c r="AZ25" s="49" t="str">
        <f t="shared" si="61"/>
        <v/>
      </c>
      <c r="BA25" s="49" t="str">
        <f t="shared" si="61"/>
        <v/>
      </c>
      <c r="BB25" s="49" t="str">
        <f t="shared" si="61"/>
        <v/>
      </c>
      <c r="BC25" s="49" t="str">
        <f t="shared" si="61"/>
        <v/>
      </c>
      <c r="BD25" s="49" t="str">
        <f t="shared" si="61"/>
        <v/>
      </c>
      <c r="BE25" s="49" t="str">
        <f t="shared" si="61"/>
        <v/>
      </c>
      <c r="BF25" s="49" t="str">
        <f t="shared" si="61"/>
        <v/>
      </c>
      <c r="BG25" s="49" t="str">
        <f t="shared" si="61"/>
        <v/>
      </c>
      <c r="BH25" s="49" t="str">
        <f t="shared" si="61"/>
        <v/>
      </c>
      <c r="BI25" s="49" t="str">
        <f t="shared" si="61"/>
        <v/>
      </c>
      <c r="BJ25" s="49" t="str">
        <f t="shared" si="61"/>
        <v/>
      </c>
      <c r="BK25" s="49" t="str">
        <f t="shared" si="61"/>
        <v/>
      </c>
      <c r="BL25" s="49" t="str">
        <f t="shared" si="61"/>
        <v/>
      </c>
      <c r="BM25" s="49" t="str">
        <f t="shared" si="61"/>
        <v/>
      </c>
      <c r="BN25" s="49" t="str">
        <f t="shared" si="62"/>
        <v/>
      </c>
      <c r="BO25" s="49" t="str">
        <f t="shared" si="62"/>
        <v/>
      </c>
      <c r="BP25" s="49" t="str">
        <f t="shared" si="62"/>
        <v/>
      </c>
      <c r="BQ25" s="49" t="str">
        <f t="shared" si="62"/>
        <v/>
      </c>
      <c r="BR25" s="49" t="str">
        <f t="shared" si="62"/>
        <v/>
      </c>
      <c r="BS25" s="49" t="str">
        <f t="shared" si="62"/>
        <v/>
      </c>
      <c r="BT25" s="49" t="str">
        <f t="shared" si="62"/>
        <v/>
      </c>
      <c r="BU25" s="49" t="str">
        <f t="shared" si="62"/>
        <v/>
      </c>
      <c r="BV25" s="49" t="str">
        <f t="shared" si="62"/>
        <v/>
      </c>
      <c r="BW25" s="49" t="str">
        <f t="shared" si="62"/>
        <v/>
      </c>
      <c r="BX25" s="49" t="str">
        <f t="shared" si="62"/>
        <v/>
      </c>
      <c r="BY25" s="49" t="str">
        <f t="shared" si="62"/>
        <v/>
      </c>
      <c r="BZ25" s="49" t="str">
        <f t="shared" si="62"/>
        <v/>
      </c>
      <c r="CA25" s="49" t="str">
        <f t="shared" si="62"/>
        <v/>
      </c>
      <c r="CB25" s="49" t="str">
        <f t="shared" si="62"/>
        <v/>
      </c>
      <c r="CC25" s="49" t="str">
        <f t="shared" si="62"/>
        <v/>
      </c>
      <c r="CD25" s="49" t="str">
        <f t="shared" si="63"/>
        <v/>
      </c>
      <c r="CE25" s="49" t="str">
        <f t="shared" si="63"/>
        <v/>
      </c>
      <c r="CF25" s="49" t="str">
        <f t="shared" si="63"/>
        <v/>
      </c>
      <c r="CG25" s="49" t="str">
        <f t="shared" si="63"/>
        <v/>
      </c>
      <c r="CH25" s="49" t="str">
        <f t="shared" si="63"/>
        <v/>
      </c>
      <c r="CI25" s="49" t="str">
        <f t="shared" si="63"/>
        <v/>
      </c>
      <c r="CJ25" s="49" t="str">
        <f t="shared" si="63"/>
        <v/>
      </c>
      <c r="CK25" s="49" t="str">
        <f t="shared" si="63"/>
        <v/>
      </c>
      <c r="CL25" s="49" t="str">
        <f t="shared" si="63"/>
        <v/>
      </c>
      <c r="CM25" s="49" t="str">
        <f t="shared" si="63"/>
        <v/>
      </c>
      <c r="CN25" s="49" t="str">
        <f t="shared" si="63"/>
        <v/>
      </c>
      <c r="CO25" s="49" t="str">
        <f t="shared" si="63"/>
        <v/>
      </c>
      <c r="CP25" s="49" t="str">
        <f t="shared" si="63"/>
        <v/>
      </c>
      <c r="CQ25" s="49" t="str">
        <f t="shared" si="63"/>
        <v/>
      </c>
      <c r="CR25" s="49" t="str">
        <f t="shared" si="63"/>
        <v/>
      </c>
      <c r="CS25" s="49" t="str">
        <f t="shared" si="63"/>
        <v/>
      </c>
      <c r="CT25" s="49" t="str">
        <f t="shared" si="53"/>
        <v/>
      </c>
      <c r="CU25" s="49" t="str">
        <f t="shared" si="53"/>
        <v/>
      </c>
      <c r="CV25" s="49" t="str">
        <f t="shared" si="53"/>
        <v/>
      </c>
      <c r="CW25" s="49" t="str">
        <f t="shared" si="53"/>
        <v/>
      </c>
      <c r="CX25" s="49" t="str">
        <f t="shared" si="53"/>
        <v/>
      </c>
      <c r="CY25" s="49" t="str">
        <f t="shared" si="53"/>
        <v/>
      </c>
      <c r="CZ25" s="49" t="str">
        <f t="shared" si="37"/>
        <v/>
      </c>
      <c r="DA25" s="49" t="str">
        <f t="shared" si="37"/>
        <v/>
      </c>
      <c r="DB25" s="49" t="str">
        <f t="shared" si="37"/>
        <v/>
      </c>
      <c r="DC25" s="49" t="str">
        <f t="shared" si="37"/>
        <v/>
      </c>
      <c r="DD25" s="49" t="str">
        <f t="shared" si="37"/>
        <v/>
      </c>
      <c r="DE25" s="49" t="str">
        <f t="shared" si="37"/>
        <v/>
      </c>
      <c r="DF25" s="49" t="str">
        <f t="shared" si="37"/>
        <v/>
      </c>
      <c r="DG25" s="49" t="str">
        <f t="shared" si="37"/>
        <v/>
      </c>
      <c r="DH25" s="49" t="str">
        <f t="shared" si="37"/>
        <v/>
      </c>
      <c r="DI25" s="49" t="str">
        <f t="shared" si="37"/>
        <v/>
      </c>
      <c r="DJ25" s="49" t="str">
        <f t="shared" si="37"/>
        <v/>
      </c>
      <c r="DK25" s="49" t="str">
        <f t="shared" si="37"/>
        <v/>
      </c>
      <c r="DL25" s="49" t="str">
        <f t="shared" si="37"/>
        <v/>
      </c>
      <c r="DM25" s="49" t="str">
        <f t="shared" si="37"/>
        <v/>
      </c>
      <c r="DN25" s="49" t="str">
        <f t="shared" si="37"/>
        <v/>
      </c>
      <c r="DO25" s="49" t="str">
        <f t="shared" si="54"/>
        <v/>
      </c>
      <c r="DP25" s="49" t="str">
        <f t="shared" si="54"/>
        <v/>
      </c>
      <c r="DQ25" s="49" t="str">
        <f t="shared" si="54"/>
        <v/>
      </c>
      <c r="DR25" s="49" t="str">
        <f t="shared" si="54"/>
        <v/>
      </c>
      <c r="DS25" s="183" t="str">
        <f t="shared" si="33"/>
        <v/>
      </c>
      <c r="DT25" s="49" t="str">
        <f t="shared" ref="DT25:EI40" si="69">IF(ISNONTEXT($V25),DS25+$V25,"")</f>
        <v/>
      </c>
      <c r="DU25" s="49" t="str">
        <f t="shared" si="69"/>
        <v/>
      </c>
      <c r="DV25" s="49" t="str">
        <f t="shared" si="69"/>
        <v/>
      </c>
      <c r="DW25" s="49" t="str">
        <f t="shared" si="69"/>
        <v/>
      </c>
      <c r="DX25" s="49" t="str">
        <f t="shared" si="69"/>
        <v/>
      </c>
      <c r="DY25" s="49" t="str">
        <f t="shared" si="69"/>
        <v/>
      </c>
      <c r="DZ25" s="49" t="str">
        <f t="shared" si="69"/>
        <v/>
      </c>
      <c r="EA25" s="49" t="str">
        <f t="shared" si="69"/>
        <v/>
      </c>
      <c r="EB25" s="49" t="str">
        <f t="shared" si="69"/>
        <v/>
      </c>
      <c r="EC25" s="49" t="str">
        <f t="shared" si="69"/>
        <v/>
      </c>
      <c r="ED25" s="49" t="str">
        <f t="shared" si="69"/>
        <v/>
      </c>
      <c r="EE25" s="49" t="str">
        <f t="shared" si="69"/>
        <v/>
      </c>
      <c r="EF25" s="49" t="str">
        <f t="shared" si="69"/>
        <v/>
      </c>
      <c r="EG25" s="49" t="str">
        <f t="shared" si="69"/>
        <v/>
      </c>
      <c r="EH25" s="49" t="str">
        <f t="shared" si="69"/>
        <v/>
      </c>
      <c r="EI25" s="49" t="str">
        <f t="shared" si="69"/>
        <v/>
      </c>
      <c r="EJ25" s="49" t="str">
        <f t="shared" si="64"/>
        <v/>
      </c>
      <c r="EK25" s="49" t="str">
        <f t="shared" si="64"/>
        <v/>
      </c>
      <c r="EL25" s="49" t="str">
        <f t="shared" si="64"/>
        <v/>
      </c>
      <c r="EM25" s="49" t="str">
        <f t="shared" si="64"/>
        <v/>
      </c>
      <c r="EN25" s="49" t="str">
        <f t="shared" si="64"/>
        <v/>
      </c>
      <c r="EO25" s="49" t="str">
        <f t="shared" si="64"/>
        <v/>
      </c>
      <c r="EP25" s="49" t="str">
        <f t="shared" si="64"/>
        <v/>
      </c>
      <c r="EQ25" s="49" t="str">
        <f t="shared" si="64"/>
        <v/>
      </c>
      <c r="ER25" s="49" t="str">
        <f t="shared" si="64"/>
        <v/>
      </c>
      <c r="ES25" s="49" t="str">
        <f t="shared" si="64"/>
        <v/>
      </c>
      <c r="ET25" s="49" t="str">
        <f t="shared" si="64"/>
        <v/>
      </c>
      <c r="EU25" s="49" t="str">
        <f t="shared" si="65"/>
        <v/>
      </c>
      <c r="EV25" s="49" t="str">
        <f t="shared" si="65"/>
        <v/>
      </c>
      <c r="EW25" s="49" t="str">
        <f t="shared" si="65"/>
        <v/>
      </c>
      <c r="EX25" s="49" t="str">
        <f t="shared" si="65"/>
        <v/>
      </c>
      <c r="EY25" s="49" t="str">
        <f t="shared" si="65"/>
        <v/>
      </c>
      <c r="EZ25" s="49" t="str">
        <f t="shared" si="65"/>
        <v/>
      </c>
      <c r="FA25" s="49" t="str">
        <f t="shared" si="65"/>
        <v/>
      </c>
      <c r="FB25" s="49" t="str">
        <f t="shared" si="65"/>
        <v/>
      </c>
      <c r="FC25" s="49" t="str">
        <f t="shared" si="65"/>
        <v/>
      </c>
      <c r="FD25" s="49" t="str">
        <f t="shared" si="65"/>
        <v/>
      </c>
      <c r="FE25" s="49" t="str">
        <f t="shared" si="65"/>
        <v/>
      </c>
      <c r="FF25" s="49" t="str">
        <f t="shared" si="65"/>
        <v/>
      </c>
      <c r="FG25" s="49" t="str">
        <f t="shared" si="65"/>
        <v/>
      </c>
      <c r="FH25" s="49" t="str">
        <f t="shared" si="65"/>
        <v/>
      </c>
      <c r="FI25" s="49" t="str">
        <f t="shared" si="65"/>
        <v/>
      </c>
      <c r="FJ25" s="49" t="str">
        <f t="shared" si="65"/>
        <v/>
      </c>
      <c r="FK25" s="49" t="str">
        <f t="shared" si="66"/>
        <v/>
      </c>
      <c r="FL25" s="49" t="str">
        <f t="shared" si="66"/>
        <v/>
      </c>
      <c r="FM25" s="49" t="str">
        <f t="shared" si="66"/>
        <v/>
      </c>
      <c r="FN25" s="49" t="str">
        <f t="shared" si="66"/>
        <v/>
      </c>
      <c r="FO25" s="49" t="str">
        <f t="shared" si="66"/>
        <v/>
      </c>
      <c r="FP25" s="49" t="str">
        <f t="shared" si="66"/>
        <v/>
      </c>
      <c r="FQ25" s="49" t="str">
        <f t="shared" si="66"/>
        <v/>
      </c>
      <c r="FR25" s="49" t="str">
        <f t="shared" si="66"/>
        <v/>
      </c>
      <c r="FS25" s="49" t="str">
        <f t="shared" si="66"/>
        <v/>
      </c>
      <c r="FT25" s="49" t="str">
        <f t="shared" si="66"/>
        <v/>
      </c>
      <c r="FU25" s="49" t="str">
        <f t="shared" si="66"/>
        <v/>
      </c>
      <c r="FV25" s="49" t="str">
        <f t="shared" si="66"/>
        <v/>
      </c>
      <c r="FW25" s="49" t="str">
        <f t="shared" si="66"/>
        <v/>
      </c>
      <c r="FX25" s="49" t="str">
        <f t="shared" si="66"/>
        <v/>
      </c>
      <c r="FY25" s="49" t="str">
        <f t="shared" si="66"/>
        <v/>
      </c>
      <c r="FZ25" s="49" t="str">
        <f t="shared" si="66"/>
        <v/>
      </c>
      <c r="GA25" s="49" t="str">
        <f t="shared" si="67"/>
        <v/>
      </c>
      <c r="GB25" s="49" t="str">
        <f t="shared" si="67"/>
        <v/>
      </c>
      <c r="GC25" s="49" t="str">
        <f t="shared" si="67"/>
        <v/>
      </c>
      <c r="GD25" s="49" t="str">
        <f t="shared" si="67"/>
        <v/>
      </c>
      <c r="GE25" s="49" t="str">
        <f t="shared" si="67"/>
        <v/>
      </c>
      <c r="GF25" s="49" t="str">
        <f t="shared" si="67"/>
        <v/>
      </c>
      <c r="GG25" s="49" t="str">
        <f t="shared" si="67"/>
        <v/>
      </c>
      <c r="GH25" s="49" t="str">
        <f t="shared" si="67"/>
        <v/>
      </c>
      <c r="GI25" s="49" t="str">
        <f t="shared" si="67"/>
        <v/>
      </c>
      <c r="GJ25" s="49" t="str">
        <f t="shared" si="67"/>
        <v/>
      </c>
      <c r="GK25" s="49" t="str">
        <f t="shared" si="67"/>
        <v/>
      </c>
      <c r="GL25" s="49" t="str">
        <f t="shared" si="67"/>
        <v/>
      </c>
      <c r="GM25" s="49" t="str">
        <f t="shared" si="67"/>
        <v/>
      </c>
      <c r="GN25" s="49" t="str">
        <f t="shared" si="67"/>
        <v/>
      </c>
      <c r="GO25" s="49" t="str">
        <f t="shared" si="67"/>
        <v/>
      </c>
      <c r="GP25" s="49" t="str">
        <f t="shared" si="67"/>
        <v/>
      </c>
      <c r="GQ25" s="49" t="str">
        <f t="shared" si="55"/>
        <v/>
      </c>
      <c r="GR25" s="49" t="str">
        <f t="shared" si="55"/>
        <v/>
      </c>
      <c r="GS25" s="49" t="str">
        <f t="shared" si="55"/>
        <v/>
      </c>
      <c r="GT25" s="49" t="str">
        <f t="shared" si="55"/>
        <v/>
      </c>
      <c r="GU25" s="49" t="str">
        <f t="shared" si="55"/>
        <v/>
      </c>
      <c r="GV25" s="49" t="str">
        <f t="shared" si="55"/>
        <v/>
      </c>
      <c r="GW25" s="49" t="str">
        <f t="shared" si="40"/>
        <v/>
      </c>
      <c r="GX25" s="49" t="str">
        <f t="shared" si="40"/>
        <v/>
      </c>
      <c r="GY25" s="49" t="str">
        <f t="shared" si="40"/>
        <v/>
      </c>
      <c r="GZ25" s="49" t="str">
        <f t="shared" si="40"/>
        <v/>
      </c>
      <c r="HA25" s="49" t="str">
        <f t="shared" si="40"/>
        <v/>
      </c>
      <c r="HB25" s="49" t="str">
        <f t="shared" si="40"/>
        <v/>
      </c>
      <c r="HC25" s="49" t="str">
        <f t="shared" si="40"/>
        <v/>
      </c>
      <c r="HD25" s="49" t="str">
        <f t="shared" si="40"/>
        <v/>
      </c>
      <c r="HE25" s="49" t="str">
        <f t="shared" si="40"/>
        <v/>
      </c>
      <c r="HF25" s="49" t="str">
        <f t="shared" si="40"/>
        <v/>
      </c>
      <c r="HG25" s="49" t="str">
        <f t="shared" si="40"/>
        <v/>
      </c>
      <c r="HH25" s="49" t="str">
        <f t="shared" si="40"/>
        <v/>
      </c>
      <c r="HI25" s="49" t="str">
        <f t="shared" si="40"/>
        <v/>
      </c>
      <c r="HJ25" s="49" t="str">
        <f t="shared" si="40"/>
        <v/>
      </c>
      <c r="HK25" s="49" t="str">
        <f t="shared" si="40"/>
        <v/>
      </c>
      <c r="HL25" s="49" t="str">
        <f t="shared" si="56"/>
        <v/>
      </c>
      <c r="HM25" s="49" t="str">
        <f t="shared" si="56"/>
        <v/>
      </c>
      <c r="HN25" s="49" t="str">
        <f t="shared" si="56"/>
        <v/>
      </c>
      <c r="HO25" s="49" t="str">
        <f t="shared" si="56"/>
        <v/>
      </c>
      <c r="HP25" s="169" t="e">
        <f t="shared" si="57"/>
        <v>#N/A</v>
      </c>
      <c r="HQ25" s="169" t="e">
        <f t="shared" si="57"/>
        <v>#N/A</v>
      </c>
      <c r="HR25" s="169" t="e">
        <f t="shared" si="57"/>
        <v>#N/A</v>
      </c>
      <c r="HS25" s="169" t="e">
        <f t="shared" si="57"/>
        <v>#N/A</v>
      </c>
      <c r="HT25" s="169" t="e">
        <f t="shared" si="57"/>
        <v>#N/A</v>
      </c>
      <c r="HU25" s="169" t="e">
        <f t="shared" si="57"/>
        <v>#N/A</v>
      </c>
      <c r="HV25" s="169" t="e">
        <f t="shared" si="57"/>
        <v>#N/A</v>
      </c>
      <c r="HW25" s="169" t="e">
        <f t="shared" si="57"/>
        <v>#N/A</v>
      </c>
      <c r="HX25" s="169" t="e">
        <f t="shared" si="57"/>
        <v>#N/A</v>
      </c>
      <c r="HY25" s="169" t="e">
        <f t="shared" si="57"/>
        <v>#N/A</v>
      </c>
      <c r="HZ25" s="169" t="e">
        <f t="shared" si="57"/>
        <v>#N/A</v>
      </c>
      <c r="IA25" s="169" t="e">
        <f t="shared" si="57"/>
        <v>#N/A</v>
      </c>
      <c r="IB25" s="169" t="e">
        <f t="shared" si="57"/>
        <v>#N/A</v>
      </c>
      <c r="IC25" s="169" t="e">
        <f t="shared" si="57"/>
        <v>#N/A</v>
      </c>
      <c r="ID25" s="169" t="e">
        <f t="shared" si="57"/>
        <v>#N/A</v>
      </c>
      <c r="IE25" s="169" t="e">
        <f t="shared" si="41"/>
        <v>#N/A</v>
      </c>
      <c r="IF25" s="169" t="e">
        <f t="shared" si="41"/>
        <v>#N/A</v>
      </c>
      <c r="IG25" s="169" t="e">
        <f t="shared" si="41"/>
        <v>#N/A</v>
      </c>
      <c r="IH25" s="169" t="e">
        <f t="shared" si="41"/>
        <v>#N/A</v>
      </c>
      <c r="II25" s="169" t="e">
        <f t="shared" si="41"/>
        <v>#N/A</v>
      </c>
      <c r="IJ25" s="169" t="e">
        <f t="shared" si="41"/>
        <v>#N/A</v>
      </c>
      <c r="IK25" s="169" t="e">
        <f t="shared" si="41"/>
        <v>#N/A</v>
      </c>
      <c r="IL25" s="169" t="e">
        <f t="shared" si="41"/>
        <v>#N/A</v>
      </c>
      <c r="IM25" s="169" t="e">
        <f t="shared" si="41"/>
        <v>#N/A</v>
      </c>
      <c r="IN25" s="169" t="e">
        <f t="shared" si="41"/>
        <v>#N/A</v>
      </c>
      <c r="IO25" s="169" t="e">
        <f t="shared" si="41"/>
        <v>#N/A</v>
      </c>
      <c r="IP25" s="169" t="e">
        <f t="shared" si="41"/>
        <v>#N/A</v>
      </c>
      <c r="IQ25" s="169" t="e">
        <f t="shared" si="41"/>
        <v>#N/A</v>
      </c>
      <c r="IR25" s="169" t="e">
        <f t="shared" si="41"/>
        <v>#N/A</v>
      </c>
      <c r="IS25" s="169" t="e">
        <f t="shared" si="41"/>
        <v>#N/A</v>
      </c>
      <c r="IT25" s="169" t="e">
        <f t="shared" si="41"/>
        <v>#N/A</v>
      </c>
      <c r="IU25" s="169" t="e">
        <f t="shared" si="42"/>
        <v>#N/A</v>
      </c>
      <c r="IV25" s="169" t="e">
        <f t="shared" si="42"/>
        <v>#N/A</v>
      </c>
      <c r="IW25" s="169" t="e">
        <f t="shared" si="42"/>
        <v>#N/A</v>
      </c>
      <c r="IX25" s="169" t="e">
        <f t="shared" si="42"/>
        <v>#N/A</v>
      </c>
      <c r="IY25" s="169" t="e">
        <f t="shared" si="42"/>
        <v>#N/A</v>
      </c>
      <c r="IZ25" s="169" t="e">
        <f t="shared" si="42"/>
        <v>#N/A</v>
      </c>
      <c r="JA25" s="169" t="e">
        <f t="shared" si="42"/>
        <v>#N/A</v>
      </c>
      <c r="JB25" s="169" t="e">
        <f t="shared" si="42"/>
        <v>#N/A</v>
      </c>
      <c r="JC25" s="169" t="e">
        <f t="shared" si="42"/>
        <v>#N/A</v>
      </c>
      <c r="JD25" s="169" t="e">
        <f t="shared" si="42"/>
        <v>#N/A</v>
      </c>
      <c r="JE25" s="169" t="e">
        <f t="shared" si="42"/>
        <v>#N/A</v>
      </c>
      <c r="JF25" s="169" t="e">
        <f t="shared" si="42"/>
        <v>#N/A</v>
      </c>
      <c r="JG25" s="169" t="e">
        <f t="shared" si="42"/>
        <v>#N/A</v>
      </c>
      <c r="JH25" s="169" t="e">
        <f t="shared" si="42"/>
        <v>#N/A</v>
      </c>
      <c r="JI25" s="169" t="e">
        <f t="shared" si="42"/>
        <v>#N/A</v>
      </c>
      <c r="JJ25" s="169" t="e">
        <f t="shared" si="42"/>
        <v>#N/A</v>
      </c>
      <c r="JK25" s="169" t="e">
        <f t="shared" si="43"/>
        <v>#N/A</v>
      </c>
      <c r="JL25" s="169" t="e">
        <f t="shared" si="43"/>
        <v>#N/A</v>
      </c>
      <c r="JM25" s="169" t="e">
        <f t="shared" si="43"/>
        <v>#N/A</v>
      </c>
      <c r="JN25" s="169" t="e">
        <f t="shared" si="43"/>
        <v>#N/A</v>
      </c>
      <c r="JO25" s="169" t="e">
        <f t="shared" si="43"/>
        <v>#N/A</v>
      </c>
      <c r="JP25" s="169" t="e">
        <f t="shared" si="43"/>
        <v>#N/A</v>
      </c>
      <c r="JQ25" s="169" t="e">
        <f t="shared" si="43"/>
        <v>#N/A</v>
      </c>
      <c r="JR25" s="169" t="e">
        <f t="shared" si="43"/>
        <v>#N/A</v>
      </c>
      <c r="JS25" s="169" t="e">
        <f t="shared" si="43"/>
        <v>#N/A</v>
      </c>
      <c r="JT25" s="169" t="e">
        <f t="shared" si="43"/>
        <v>#N/A</v>
      </c>
      <c r="JU25" s="169" t="e">
        <f t="shared" si="43"/>
        <v>#N/A</v>
      </c>
      <c r="JV25" s="169" t="e">
        <f t="shared" si="43"/>
        <v>#N/A</v>
      </c>
      <c r="JW25" s="169" t="e">
        <f t="shared" si="43"/>
        <v>#N/A</v>
      </c>
      <c r="JX25" s="169" t="e">
        <f t="shared" si="43"/>
        <v>#N/A</v>
      </c>
      <c r="JY25" s="169" t="e">
        <f t="shared" si="43"/>
        <v>#N/A</v>
      </c>
      <c r="JZ25" s="169" t="e">
        <f t="shared" si="43"/>
        <v>#N/A</v>
      </c>
      <c r="KA25" s="169" t="e">
        <f t="shared" si="44"/>
        <v>#N/A</v>
      </c>
      <c r="KB25" s="169" t="e">
        <f t="shared" si="44"/>
        <v>#N/A</v>
      </c>
      <c r="KC25" s="169" t="e">
        <f t="shared" si="44"/>
        <v>#N/A</v>
      </c>
      <c r="KD25" s="169" t="e">
        <f t="shared" si="44"/>
        <v>#N/A</v>
      </c>
      <c r="KE25" s="169" t="e">
        <f t="shared" si="44"/>
        <v>#N/A</v>
      </c>
      <c r="KF25" s="169" t="e">
        <f t="shared" si="44"/>
        <v>#N/A</v>
      </c>
      <c r="KG25" s="169" t="e">
        <f t="shared" si="44"/>
        <v>#N/A</v>
      </c>
      <c r="KH25" s="169" t="e">
        <f t="shared" si="44"/>
        <v>#N/A</v>
      </c>
      <c r="KI25" s="169" t="e">
        <f t="shared" si="44"/>
        <v>#N/A</v>
      </c>
      <c r="KJ25" s="169" t="e">
        <f t="shared" si="44"/>
        <v>#N/A</v>
      </c>
      <c r="KK25" s="169" t="e">
        <f t="shared" si="44"/>
        <v>#N/A</v>
      </c>
      <c r="KL25" s="169" t="e">
        <f t="shared" si="44"/>
        <v>#N/A</v>
      </c>
      <c r="KM25" s="169" t="e">
        <f t="shared" si="44"/>
        <v>#N/A</v>
      </c>
      <c r="KN25" s="169" t="e">
        <f t="shared" si="44"/>
        <v>#N/A</v>
      </c>
      <c r="KO25" s="169" t="e">
        <f t="shared" si="44"/>
        <v>#N/A</v>
      </c>
      <c r="KP25" s="169" t="e">
        <f t="shared" si="44"/>
        <v>#N/A</v>
      </c>
      <c r="KQ25" s="169" t="e">
        <f t="shared" si="45"/>
        <v>#N/A</v>
      </c>
      <c r="KR25" s="169" t="e">
        <f t="shared" si="45"/>
        <v>#N/A</v>
      </c>
      <c r="KS25" s="169" t="e">
        <f t="shared" si="45"/>
        <v>#N/A</v>
      </c>
      <c r="KT25" s="169" t="e">
        <f t="shared" si="45"/>
        <v>#N/A</v>
      </c>
      <c r="KU25" s="169" t="e">
        <f t="shared" si="45"/>
        <v>#N/A</v>
      </c>
      <c r="KV25" s="169" t="e">
        <f t="shared" si="45"/>
        <v>#N/A</v>
      </c>
      <c r="KW25" s="169" t="e">
        <f t="shared" si="45"/>
        <v>#N/A</v>
      </c>
      <c r="KX25" s="169" t="e">
        <f t="shared" si="45"/>
        <v>#N/A</v>
      </c>
      <c r="KY25" s="169" t="e">
        <f t="shared" si="45"/>
        <v>#N/A</v>
      </c>
      <c r="KZ25" s="169" t="e">
        <f t="shared" si="45"/>
        <v>#N/A</v>
      </c>
      <c r="LA25" s="169" t="e">
        <f t="shared" si="45"/>
        <v>#N/A</v>
      </c>
      <c r="LB25" s="169" t="e">
        <f t="shared" si="45"/>
        <v>#N/A</v>
      </c>
      <c r="LC25" s="169" t="e">
        <f t="shared" si="45"/>
        <v>#N/A</v>
      </c>
      <c r="LD25" s="169" t="e">
        <f t="shared" si="45"/>
        <v>#N/A</v>
      </c>
      <c r="LE25" s="169" t="e">
        <f t="shared" si="45"/>
        <v>#N/A</v>
      </c>
      <c r="LF25" s="169" t="e">
        <f t="shared" si="45"/>
        <v>#N/A</v>
      </c>
      <c r="LG25" s="169" t="e">
        <f t="shared" si="46"/>
        <v>#N/A</v>
      </c>
      <c r="LH25" s="169" t="e">
        <f t="shared" si="46"/>
        <v>#N/A</v>
      </c>
      <c r="LI25" s="169" t="e">
        <f t="shared" si="46"/>
        <v>#N/A</v>
      </c>
      <c r="LJ25" s="169" t="e">
        <f t="shared" si="46"/>
        <v>#N/A</v>
      </c>
      <c r="LK25" s="169" t="e">
        <f t="shared" si="46"/>
        <v>#N/A</v>
      </c>
      <c r="LL25" s="169" t="e">
        <f t="shared" si="46"/>
        <v>#N/A</v>
      </c>
      <c r="LM25" s="169" t="e">
        <f t="shared" si="46"/>
        <v>#N/A</v>
      </c>
      <c r="LN25" s="169" t="e">
        <f t="shared" si="46"/>
        <v>#N/A</v>
      </c>
      <c r="LO25" s="169" t="e">
        <f t="shared" si="46"/>
        <v>#N/A</v>
      </c>
      <c r="LP25" s="169" t="e">
        <f t="shared" si="46"/>
        <v>#N/A</v>
      </c>
      <c r="LQ25" s="169" t="e">
        <f t="shared" si="46"/>
        <v>#N/A</v>
      </c>
      <c r="LR25" s="169" t="e">
        <f t="shared" si="46"/>
        <v>#N/A</v>
      </c>
      <c r="LS25" s="169" t="e">
        <f t="shared" si="46"/>
        <v>#N/A</v>
      </c>
      <c r="LT25" s="169" t="e">
        <f t="shared" si="46"/>
        <v>#N/A</v>
      </c>
      <c r="LU25" s="169" t="e">
        <f t="shared" si="46"/>
        <v>#N/A</v>
      </c>
      <c r="LV25" s="169" t="e">
        <f t="shared" si="46"/>
        <v>#N/A</v>
      </c>
      <c r="LW25" s="169" t="e">
        <f t="shared" si="47"/>
        <v>#N/A</v>
      </c>
      <c r="LX25" s="169" t="e">
        <f t="shared" si="47"/>
        <v>#N/A</v>
      </c>
      <c r="LY25" s="169" t="e">
        <f t="shared" si="47"/>
        <v>#N/A</v>
      </c>
      <c r="LZ25" s="169" t="e">
        <f t="shared" si="47"/>
        <v>#N/A</v>
      </c>
      <c r="MA25" s="169" t="e">
        <f t="shared" si="47"/>
        <v>#N/A</v>
      </c>
      <c r="MB25" s="169" t="e">
        <f t="shared" si="47"/>
        <v>#N/A</v>
      </c>
      <c r="MC25" s="169" t="e">
        <f t="shared" si="47"/>
        <v>#N/A</v>
      </c>
      <c r="MD25" s="169" t="e">
        <f t="shared" si="47"/>
        <v>#N/A</v>
      </c>
      <c r="ME25" s="169" t="e">
        <f t="shared" si="47"/>
        <v>#N/A</v>
      </c>
      <c r="MF25" s="169" t="e">
        <f t="shared" si="47"/>
        <v>#N/A</v>
      </c>
      <c r="MG25" s="169" t="e">
        <f t="shared" si="47"/>
        <v>#N/A</v>
      </c>
      <c r="MH25" s="169" t="e">
        <f t="shared" si="47"/>
        <v>#N/A</v>
      </c>
      <c r="MI25" s="169" t="e">
        <f t="shared" si="47"/>
        <v>#N/A</v>
      </c>
      <c r="MJ25" s="169" t="e">
        <f t="shared" si="47"/>
        <v>#N/A</v>
      </c>
      <c r="MK25" s="169" t="e">
        <f t="shared" si="47"/>
        <v>#N/A</v>
      </c>
      <c r="ML25" s="169" t="e">
        <f t="shared" si="47"/>
        <v>#N/A</v>
      </c>
      <c r="MM25" s="169" t="e">
        <f t="shared" si="48"/>
        <v>#N/A</v>
      </c>
      <c r="MN25" s="169" t="e">
        <f t="shared" si="48"/>
        <v>#N/A</v>
      </c>
      <c r="MO25" s="169" t="e">
        <f t="shared" si="48"/>
        <v>#N/A</v>
      </c>
      <c r="MP25" s="169" t="e">
        <f t="shared" si="48"/>
        <v>#N/A</v>
      </c>
      <c r="MQ25" s="169" t="e">
        <f t="shared" si="48"/>
        <v>#N/A</v>
      </c>
      <c r="MR25" s="169" t="e">
        <f t="shared" si="48"/>
        <v>#N/A</v>
      </c>
      <c r="MS25" s="169" t="e">
        <f t="shared" si="48"/>
        <v>#N/A</v>
      </c>
      <c r="MT25" s="169" t="e">
        <f t="shared" si="48"/>
        <v>#N/A</v>
      </c>
      <c r="MU25" s="169" t="e">
        <f t="shared" si="48"/>
        <v>#N/A</v>
      </c>
      <c r="MV25" s="169" t="e">
        <f t="shared" si="48"/>
        <v>#N/A</v>
      </c>
      <c r="MW25" s="169" t="e">
        <f t="shared" si="48"/>
        <v>#N/A</v>
      </c>
      <c r="MX25" s="169" t="e">
        <f t="shared" si="48"/>
        <v>#N/A</v>
      </c>
      <c r="MY25" s="169" t="e">
        <f t="shared" si="48"/>
        <v>#N/A</v>
      </c>
      <c r="MZ25" s="169" t="e">
        <f t="shared" si="48"/>
        <v>#N/A</v>
      </c>
      <c r="NA25" s="169" t="e">
        <f t="shared" si="48"/>
        <v>#N/A</v>
      </c>
      <c r="NB25" s="169" t="e">
        <f t="shared" si="48"/>
        <v>#N/A</v>
      </c>
      <c r="NC25" s="169" t="e">
        <f t="shared" si="49"/>
        <v>#N/A</v>
      </c>
      <c r="ND25" s="169" t="e">
        <f t="shared" si="49"/>
        <v>#N/A</v>
      </c>
      <c r="NE25" s="169" t="e">
        <f t="shared" si="49"/>
        <v>#N/A</v>
      </c>
      <c r="NF25" s="169" t="e">
        <f t="shared" si="49"/>
        <v>#N/A</v>
      </c>
      <c r="NG25" s="169" t="e">
        <f t="shared" si="49"/>
        <v>#N/A</v>
      </c>
      <c r="NH25" s="169" t="e">
        <f t="shared" si="49"/>
        <v>#N/A</v>
      </c>
      <c r="NI25" s="169" t="e">
        <f t="shared" si="49"/>
        <v>#N/A</v>
      </c>
      <c r="NJ25" s="169" t="e">
        <f t="shared" si="49"/>
        <v>#N/A</v>
      </c>
      <c r="NK25" s="169" t="e">
        <f t="shared" si="49"/>
        <v>#N/A</v>
      </c>
      <c r="NL25" s="169" t="e">
        <f t="shared" si="49"/>
        <v>#N/A</v>
      </c>
      <c r="NM25" s="169" t="e">
        <f t="shared" si="49"/>
        <v>#N/A</v>
      </c>
      <c r="NN25" s="169" t="e">
        <f t="shared" si="49"/>
        <v>#N/A</v>
      </c>
      <c r="NO25" s="169" t="e">
        <f t="shared" si="49"/>
        <v>#N/A</v>
      </c>
      <c r="NP25" s="169" t="e">
        <f t="shared" si="49"/>
        <v>#N/A</v>
      </c>
      <c r="NQ25" s="169" t="e">
        <f t="shared" si="49"/>
        <v>#N/A</v>
      </c>
      <c r="NR25" s="169" t="e">
        <f t="shared" si="49"/>
        <v>#N/A</v>
      </c>
      <c r="NS25" s="169" t="e">
        <f t="shared" si="50"/>
        <v>#N/A</v>
      </c>
      <c r="NT25" s="169" t="e">
        <f t="shared" si="50"/>
        <v>#N/A</v>
      </c>
      <c r="NU25" s="169" t="e">
        <f t="shared" si="50"/>
        <v>#N/A</v>
      </c>
      <c r="NV25" s="169" t="e">
        <f t="shared" si="50"/>
        <v>#N/A</v>
      </c>
      <c r="NW25" s="169" t="e">
        <f t="shared" si="50"/>
        <v>#N/A</v>
      </c>
      <c r="NX25" s="169" t="e">
        <f t="shared" si="50"/>
        <v>#N/A</v>
      </c>
      <c r="NY25" s="169" t="e">
        <f t="shared" si="50"/>
        <v>#N/A</v>
      </c>
      <c r="NZ25" s="169" t="e">
        <f t="shared" si="50"/>
        <v>#N/A</v>
      </c>
      <c r="OA25" s="169" t="e">
        <f t="shared" si="50"/>
        <v>#N/A</v>
      </c>
      <c r="OB25" s="169" t="e">
        <f t="shared" si="50"/>
        <v>#N/A</v>
      </c>
      <c r="OC25" s="169" t="e">
        <f t="shared" si="50"/>
        <v>#N/A</v>
      </c>
      <c r="OD25" s="169" t="e">
        <f t="shared" si="50"/>
        <v>#N/A</v>
      </c>
      <c r="OE25" s="169" t="e">
        <f t="shared" si="50"/>
        <v>#N/A</v>
      </c>
      <c r="OF25" s="169" t="e">
        <f t="shared" si="50"/>
        <v>#N/A</v>
      </c>
      <c r="OG25" s="169" t="e">
        <f t="shared" si="50"/>
        <v>#N/A</v>
      </c>
      <c r="OH25" s="169" t="e">
        <f t="shared" si="50"/>
        <v>#N/A</v>
      </c>
      <c r="OI25" s="169" t="e">
        <f t="shared" si="51"/>
        <v>#N/A</v>
      </c>
      <c r="OJ25" s="169" t="e">
        <f t="shared" si="51"/>
        <v>#N/A</v>
      </c>
      <c r="OK25" s="169" t="e">
        <f t="shared" si="51"/>
        <v>#N/A</v>
      </c>
      <c r="OL25" s="169" t="e">
        <f t="shared" si="51"/>
        <v>#N/A</v>
      </c>
      <c r="OM25" s="169" t="e">
        <f t="shared" si="51"/>
        <v>#N/A</v>
      </c>
      <c r="ON25" s="169" t="e">
        <f t="shared" si="51"/>
        <v>#N/A</v>
      </c>
      <c r="OO25" s="169" t="e">
        <f t="shared" si="51"/>
        <v>#N/A</v>
      </c>
      <c r="OP25" s="169" t="e">
        <f t="shared" si="51"/>
        <v>#N/A</v>
      </c>
      <c r="OQ25" s="169" t="e">
        <f t="shared" si="51"/>
        <v>#N/A</v>
      </c>
      <c r="OR25" s="169" t="e">
        <f t="shared" si="51"/>
        <v>#N/A</v>
      </c>
      <c r="OS25" s="169" t="e">
        <f t="shared" si="51"/>
        <v>#N/A</v>
      </c>
      <c r="OT25" s="169" t="e">
        <f t="shared" si="51"/>
        <v>#N/A</v>
      </c>
      <c r="OU25" s="169" t="e">
        <f t="shared" si="51"/>
        <v>#N/A</v>
      </c>
      <c r="OV25" s="169" t="e">
        <f t="shared" si="51"/>
        <v>#N/A</v>
      </c>
      <c r="OW25" s="169" t="e">
        <f t="shared" si="51"/>
        <v>#N/A</v>
      </c>
      <c r="OX25" s="169" t="e">
        <f t="shared" si="51"/>
        <v>#N/A</v>
      </c>
      <c r="OY25" s="169" t="e">
        <f t="shared" si="52"/>
        <v>#N/A</v>
      </c>
      <c r="OZ25" s="169" t="e">
        <f t="shared" si="27"/>
        <v>#N/A</v>
      </c>
      <c r="PA25" s="169" t="e">
        <f t="shared" si="27"/>
        <v>#N/A</v>
      </c>
      <c r="PB25" s="169" t="e">
        <f t="shared" si="27"/>
        <v>#N/A</v>
      </c>
      <c r="PC25" s="169" t="e">
        <f t="shared" si="27"/>
        <v>#N/A</v>
      </c>
      <c r="PD25" s="169" t="e">
        <f t="shared" si="27"/>
        <v>#N/A</v>
      </c>
      <c r="PE25" s="169" t="e">
        <f t="shared" si="27"/>
        <v>#N/A</v>
      </c>
      <c r="PF25" s="169" t="e">
        <f t="shared" si="27"/>
        <v>#N/A</v>
      </c>
      <c r="PG25" s="169" t="e">
        <f t="shared" si="27"/>
        <v>#N/A</v>
      </c>
      <c r="PH25" s="169" t="e">
        <f t="shared" si="27"/>
        <v>#N/A</v>
      </c>
    </row>
    <row r="26" spans="1:424" hidden="1" x14ac:dyDescent="0.75">
      <c r="A26" s="4">
        <v>23</v>
      </c>
      <c r="B26" s="95"/>
      <c r="C26" s="95"/>
      <c r="D26" s="95"/>
      <c r="E26" s="124" t="str">
        <f t="shared" si="28"/>
        <v/>
      </c>
      <c r="F26" s="124" t="str">
        <f t="shared" si="29"/>
        <v/>
      </c>
      <c r="G26" s="73" t="str">
        <f t="shared" si="30"/>
        <v/>
      </c>
      <c r="H26" s="23"/>
      <c r="I26" s="57"/>
      <c r="J26" s="280"/>
      <c r="K26" s="74" t="str">
        <f>IF(AND(B26&gt;0,C26&gt;0,D26&gt;0),IF(ISBLANK(J26),IF(ISBLANK(H26),"",(D26-B26)*VLOOKUP(H26,VLookups!$A$4:$B$13,2,FALSE)),J26),"")</f>
        <v/>
      </c>
      <c r="L26" s="75" t="str">
        <f t="shared" si="0"/>
        <v/>
      </c>
      <c r="M26" s="95"/>
      <c r="N26" s="270" t="str">
        <f>IF(AND(M26&gt;0,C26&gt;0,NOT(K26="")),ABS(VLOOKUP($M$1,VLookups!$A$43:$B$44,2,FALSE)-_xlfn.NORM.DIST(M26,G26,K26,TRUE)),"")</f>
        <v/>
      </c>
      <c r="O26" s="94" t="str">
        <f>IF(AND($B26&gt;0,$C26&gt;0,$D26&gt;0,NOT(ISBLANK($H26))),_xlfn.NORM.INV(ABS(VLOOKUP($M$1,VLookups!$A$43:$B$44,2,FALSE)-O$3),$G26,$K26),"")</f>
        <v/>
      </c>
      <c r="P26" s="93" t="str">
        <f>IF(AND($B26&gt;0,$C26&gt;0,$D26&gt;0,NOT(ISBLANK($H26))),_xlfn.NORM.INV(ABS(VLOOKUP($M$1,VLookups!$A$43:$B$44,2,FALSE)-P$3),$G26,$K26),"")</f>
        <v/>
      </c>
      <c r="Q26" s="94" t="str">
        <f>IF(AND($B26&gt;0,$C26&gt;0,$D26&gt;0,NOT(ISBLANK($H26))),_xlfn.NORM.INV(ABS(VLOOKUP($M$1,VLookups!$A$43:$B$44,2,FALSE)-Q$3),$G26,$K26),"")</f>
        <v/>
      </c>
      <c r="R26" s="93" t="str">
        <f>IF(AND($B26&gt;0,$C26&gt;0,$D26&gt;0,NOT(ISBLANK($H26))),_xlfn.NORM.INV(ABS(VLOOKUP($M$1,VLookups!$A$43:$B$44,2,FALSE)-R$3),$G26,$K26),"")</f>
        <v/>
      </c>
      <c r="S26" s="94" t="str">
        <f>IF(AND($B26&gt;0,$C26&gt;0,$D26&gt;0,NOT(ISBLANK($H26))),_xlfn.NORM.INV(ABS(VLOOKUP($M$1,VLookups!$A$43:$B$44,2,FALSE)-S$3),$G26,$K26),"")</f>
        <v/>
      </c>
      <c r="T26" s="93" t="str">
        <f>IF(AND($B26&gt;0,$C26&gt;0,$D26&gt;0,NOT(ISBLANK($H26))),_xlfn.NORM.INV(ABS(VLOOKUP($M$1,VLookups!$A$43:$B$44,2,FALSE)-T$3),$G26,$K26),"")</f>
        <v/>
      </c>
      <c r="U26" s="5"/>
      <c r="V26" s="168" t="str">
        <f t="shared" si="31"/>
        <v/>
      </c>
      <c r="W26" s="49" t="str">
        <f t="shared" si="68"/>
        <v/>
      </c>
      <c r="X26" s="49" t="str">
        <f t="shared" si="68"/>
        <v/>
      </c>
      <c r="Y26" s="49" t="str">
        <f t="shared" si="68"/>
        <v/>
      </c>
      <c r="Z26" s="49" t="str">
        <f t="shared" si="68"/>
        <v/>
      </c>
      <c r="AA26" s="49" t="str">
        <f t="shared" si="68"/>
        <v/>
      </c>
      <c r="AB26" s="49" t="str">
        <f t="shared" si="68"/>
        <v/>
      </c>
      <c r="AC26" s="49" t="str">
        <f t="shared" si="68"/>
        <v/>
      </c>
      <c r="AD26" s="49" t="str">
        <f t="shared" si="68"/>
        <v/>
      </c>
      <c r="AE26" s="49" t="str">
        <f t="shared" si="68"/>
        <v/>
      </c>
      <c r="AF26" s="49" t="str">
        <f t="shared" si="68"/>
        <v/>
      </c>
      <c r="AG26" s="49" t="str">
        <f t="shared" si="68"/>
        <v/>
      </c>
      <c r="AH26" s="49" t="str">
        <f t="shared" si="68"/>
        <v/>
      </c>
      <c r="AI26" s="49" t="str">
        <f t="shared" si="68"/>
        <v/>
      </c>
      <c r="AJ26" s="49" t="str">
        <f t="shared" si="68"/>
        <v/>
      </c>
      <c r="AK26" s="49" t="str">
        <f t="shared" si="68"/>
        <v/>
      </c>
      <c r="AL26" s="49" t="str">
        <f t="shared" si="68"/>
        <v/>
      </c>
      <c r="AM26" s="49" t="str">
        <f t="shared" si="60"/>
        <v/>
      </c>
      <c r="AN26" s="49" t="str">
        <f t="shared" si="60"/>
        <v/>
      </c>
      <c r="AO26" s="49" t="str">
        <f t="shared" si="60"/>
        <v/>
      </c>
      <c r="AP26" s="49" t="str">
        <f t="shared" si="60"/>
        <v/>
      </c>
      <c r="AQ26" s="49" t="str">
        <f t="shared" si="60"/>
        <v/>
      </c>
      <c r="AR26" s="49" t="str">
        <f t="shared" si="60"/>
        <v/>
      </c>
      <c r="AS26" s="49" t="str">
        <f t="shared" si="60"/>
        <v/>
      </c>
      <c r="AT26" s="49" t="str">
        <f t="shared" si="60"/>
        <v/>
      </c>
      <c r="AU26" s="49" t="str">
        <f t="shared" si="60"/>
        <v/>
      </c>
      <c r="AV26" s="49" t="str">
        <f t="shared" si="60"/>
        <v/>
      </c>
      <c r="AW26" s="49" t="str">
        <f t="shared" si="60"/>
        <v/>
      </c>
      <c r="AX26" s="49" t="str">
        <f t="shared" si="61"/>
        <v/>
      </c>
      <c r="AY26" s="49" t="str">
        <f t="shared" si="61"/>
        <v/>
      </c>
      <c r="AZ26" s="49" t="str">
        <f t="shared" si="61"/>
        <v/>
      </c>
      <c r="BA26" s="49" t="str">
        <f t="shared" si="61"/>
        <v/>
      </c>
      <c r="BB26" s="49" t="str">
        <f t="shared" si="61"/>
        <v/>
      </c>
      <c r="BC26" s="49" t="str">
        <f t="shared" si="61"/>
        <v/>
      </c>
      <c r="BD26" s="49" t="str">
        <f t="shared" si="61"/>
        <v/>
      </c>
      <c r="BE26" s="49" t="str">
        <f t="shared" si="61"/>
        <v/>
      </c>
      <c r="BF26" s="49" t="str">
        <f t="shared" si="61"/>
        <v/>
      </c>
      <c r="BG26" s="49" t="str">
        <f t="shared" si="61"/>
        <v/>
      </c>
      <c r="BH26" s="49" t="str">
        <f t="shared" si="61"/>
        <v/>
      </c>
      <c r="BI26" s="49" t="str">
        <f t="shared" si="61"/>
        <v/>
      </c>
      <c r="BJ26" s="49" t="str">
        <f t="shared" si="61"/>
        <v/>
      </c>
      <c r="BK26" s="49" t="str">
        <f t="shared" si="61"/>
        <v/>
      </c>
      <c r="BL26" s="49" t="str">
        <f t="shared" si="61"/>
        <v/>
      </c>
      <c r="BM26" s="49" t="str">
        <f t="shared" si="61"/>
        <v/>
      </c>
      <c r="BN26" s="49" t="str">
        <f t="shared" si="62"/>
        <v/>
      </c>
      <c r="BO26" s="49" t="str">
        <f t="shared" si="62"/>
        <v/>
      </c>
      <c r="BP26" s="49" t="str">
        <f t="shared" si="62"/>
        <v/>
      </c>
      <c r="BQ26" s="49" t="str">
        <f t="shared" si="62"/>
        <v/>
      </c>
      <c r="BR26" s="49" t="str">
        <f t="shared" si="62"/>
        <v/>
      </c>
      <c r="BS26" s="49" t="str">
        <f t="shared" si="62"/>
        <v/>
      </c>
      <c r="BT26" s="49" t="str">
        <f t="shared" si="62"/>
        <v/>
      </c>
      <c r="BU26" s="49" t="str">
        <f t="shared" si="62"/>
        <v/>
      </c>
      <c r="BV26" s="49" t="str">
        <f t="shared" si="62"/>
        <v/>
      </c>
      <c r="BW26" s="49" t="str">
        <f t="shared" si="62"/>
        <v/>
      </c>
      <c r="BX26" s="49" t="str">
        <f t="shared" si="62"/>
        <v/>
      </c>
      <c r="BY26" s="49" t="str">
        <f t="shared" si="62"/>
        <v/>
      </c>
      <c r="BZ26" s="49" t="str">
        <f t="shared" si="62"/>
        <v/>
      </c>
      <c r="CA26" s="49" t="str">
        <f t="shared" si="62"/>
        <v/>
      </c>
      <c r="CB26" s="49" t="str">
        <f t="shared" si="62"/>
        <v/>
      </c>
      <c r="CC26" s="49" t="str">
        <f t="shared" si="62"/>
        <v/>
      </c>
      <c r="CD26" s="49" t="str">
        <f t="shared" si="63"/>
        <v/>
      </c>
      <c r="CE26" s="49" t="str">
        <f t="shared" si="63"/>
        <v/>
      </c>
      <c r="CF26" s="49" t="str">
        <f t="shared" si="63"/>
        <v/>
      </c>
      <c r="CG26" s="49" t="str">
        <f t="shared" si="63"/>
        <v/>
      </c>
      <c r="CH26" s="49" t="str">
        <f t="shared" si="63"/>
        <v/>
      </c>
      <c r="CI26" s="49" t="str">
        <f t="shared" si="63"/>
        <v/>
      </c>
      <c r="CJ26" s="49" t="str">
        <f t="shared" si="63"/>
        <v/>
      </c>
      <c r="CK26" s="49" t="str">
        <f t="shared" si="63"/>
        <v/>
      </c>
      <c r="CL26" s="49" t="str">
        <f t="shared" si="63"/>
        <v/>
      </c>
      <c r="CM26" s="49" t="str">
        <f t="shared" si="63"/>
        <v/>
      </c>
      <c r="CN26" s="49" t="str">
        <f t="shared" si="63"/>
        <v/>
      </c>
      <c r="CO26" s="49" t="str">
        <f t="shared" si="63"/>
        <v/>
      </c>
      <c r="CP26" s="49" t="str">
        <f t="shared" si="63"/>
        <v/>
      </c>
      <c r="CQ26" s="49" t="str">
        <f t="shared" si="63"/>
        <v/>
      </c>
      <c r="CR26" s="49" t="str">
        <f t="shared" si="63"/>
        <v/>
      </c>
      <c r="CS26" s="49" t="str">
        <f t="shared" si="63"/>
        <v/>
      </c>
      <c r="CT26" s="49" t="str">
        <f t="shared" si="53"/>
        <v/>
      </c>
      <c r="CU26" s="49" t="str">
        <f t="shared" si="53"/>
        <v/>
      </c>
      <c r="CV26" s="49" t="str">
        <f t="shared" si="53"/>
        <v/>
      </c>
      <c r="CW26" s="49" t="str">
        <f t="shared" si="53"/>
        <v/>
      </c>
      <c r="CX26" s="49" t="str">
        <f t="shared" si="53"/>
        <v/>
      </c>
      <c r="CY26" s="49" t="str">
        <f t="shared" si="53"/>
        <v/>
      </c>
      <c r="CZ26" s="49" t="str">
        <f t="shared" si="37"/>
        <v/>
      </c>
      <c r="DA26" s="49" t="str">
        <f t="shared" si="37"/>
        <v/>
      </c>
      <c r="DB26" s="49" t="str">
        <f t="shared" si="37"/>
        <v/>
      </c>
      <c r="DC26" s="49" t="str">
        <f t="shared" si="37"/>
        <v/>
      </c>
      <c r="DD26" s="49" t="str">
        <f t="shared" si="37"/>
        <v/>
      </c>
      <c r="DE26" s="49" t="str">
        <f t="shared" si="37"/>
        <v/>
      </c>
      <c r="DF26" s="49" t="str">
        <f t="shared" si="37"/>
        <v/>
      </c>
      <c r="DG26" s="49" t="str">
        <f t="shared" si="37"/>
        <v/>
      </c>
      <c r="DH26" s="49" t="str">
        <f t="shared" si="37"/>
        <v/>
      </c>
      <c r="DI26" s="49" t="str">
        <f t="shared" si="37"/>
        <v/>
      </c>
      <c r="DJ26" s="49" t="str">
        <f t="shared" si="37"/>
        <v/>
      </c>
      <c r="DK26" s="49" t="str">
        <f t="shared" si="37"/>
        <v/>
      </c>
      <c r="DL26" s="49" t="str">
        <f t="shared" si="37"/>
        <v/>
      </c>
      <c r="DM26" s="49" t="str">
        <f t="shared" si="37"/>
        <v/>
      </c>
      <c r="DN26" s="49" t="str">
        <f t="shared" si="37"/>
        <v/>
      </c>
      <c r="DO26" s="49" t="str">
        <f t="shared" si="54"/>
        <v/>
      </c>
      <c r="DP26" s="49" t="str">
        <f t="shared" si="54"/>
        <v/>
      </c>
      <c r="DQ26" s="49" t="str">
        <f t="shared" si="54"/>
        <v/>
      </c>
      <c r="DR26" s="49" t="str">
        <f t="shared" si="54"/>
        <v/>
      </c>
      <c r="DS26" s="183" t="str">
        <f t="shared" si="33"/>
        <v/>
      </c>
      <c r="DT26" s="49" t="str">
        <f t="shared" si="69"/>
        <v/>
      </c>
      <c r="DU26" s="49" t="str">
        <f t="shared" si="69"/>
        <v/>
      </c>
      <c r="DV26" s="49" t="str">
        <f t="shared" si="69"/>
        <v/>
      </c>
      <c r="DW26" s="49" t="str">
        <f t="shared" si="69"/>
        <v/>
      </c>
      <c r="DX26" s="49" t="str">
        <f t="shared" si="69"/>
        <v/>
      </c>
      <c r="DY26" s="49" t="str">
        <f t="shared" si="69"/>
        <v/>
      </c>
      <c r="DZ26" s="49" t="str">
        <f t="shared" si="69"/>
        <v/>
      </c>
      <c r="EA26" s="49" t="str">
        <f t="shared" si="69"/>
        <v/>
      </c>
      <c r="EB26" s="49" t="str">
        <f t="shared" si="69"/>
        <v/>
      </c>
      <c r="EC26" s="49" t="str">
        <f t="shared" si="69"/>
        <v/>
      </c>
      <c r="ED26" s="49" t="str">
        <f t="shared" si="69"/>
        <v/>
      </c>
      <c r="EE26" s="49" t="str">
        <f t="shared" si="69"/>
        <v/>
      </c>
      <c r="EF26" s="49" t="str">
        <f t="shared" si="69"/>
        <v/>
      </c>
      <c r="EG26" s="49" t="str">
        <f t="shared" si="69"/>
        <v/>
      </c>
      <c r="EH26" s="49" t="str">
        <f t="shared" si="69"/>
        <v/>
      </c>
      <c r="EI26" s="49" t="str">
        <f t="shared" si="69"/>
        <v/>
      </c>
      <c r="EJ26" s="49" t="str">
        <f t="shared" si="64"/>
        <v/>
      </c>
      <c r="EK26" s="49" t="str">
        <f t="shared" si="64"/>
        <v/>
      </c>
      <c r="EL26" s="49" t="str">
        <f t="shared" si="64"/>
        <v/>
      </c>
      <c r="EM26" s="49" t="str">
        <f t="shared" si="64"/>
        <v/>
      </c>
      <c r="EN26" s="49" t="str">
        <f t="shared" si="64"/>
        <v/>
      </c>
      <c r="EO26" s="49" t="str">
        <f t="shared" si="64"/>
        <v/>
      </c>
      <c r="EP26" s="49" t="str">
        <f t="shared" si="64"/>
        <v/>
      </c>
      <c r="EQ26" s="49" t="str">
        <f t="shared" si="64"/>
        <v/>
      </c>
      <c r="ER26" s="49" t="str">
        <f t="shared" si="64"/>
        <v/>
      </c>
      <c r="ES26" s="49" t="str">
        <f t="shared" si="64"/>
        <v/>
      </c>
      <c r="ET26" s="49" t="str">
        <f t="shared" si="64"/>
        <v/>
      </c>
      <c r="EU26" s="49" t="str">
        <f t="shared" si="65"/>
        <v/>
      </c>
      <c r="EV26" s="49" t="str">
        <f t="shared" si="65"/>
        <v/>
      </c>
      <c r="EW26" s="49" t="str">
        <f t="shared" si="65"/>
        <v/>
      </c>
      <c r="EX26" s="49" t="str">
        <f t="shared" si="65"/>
        <v/>
      </c>
      <c r="EY26" s="49" t="str">
        <f t="shared" si="65"/>
        <v/>
      </c>
      <c r="EZ26" s="49" t="str">
        <f t="shared" si="65"/>
        <v/>
      </c>
      <c r="FA26" s="49" t="str">
        <f t="shared" si="65"/>
        <v/>
      </c>
      <c r="FB26" s="49" t="str">
        <f t="shared" si="65"/>
        <v/>
      </c>
      <c r="FC26" s="49" t="str">
        <f t="shared" si="65"/>
        <v/>
      </c>
      <c r="FD26" s="49" t="str">
        <f t="shared" si="65"/>
        <v/>
      </c>
      <c r="FE26" s="49" t="str">
        <f t="shared" si="65"/>
        <v/>
      </c>
      <c r="FF26" s="49" t="str">
        <f t="shared" si="65"/>
        <v/>
      </c>
      <c r="FG26" s="49" t="str">
        <f t="shared" si="65"/>
        <v/>
      </c>
      <c r="FH26" s="49" t="str">
        <f t="shared" si="65"/>
        <v/>
      </c>
      <c r="FI26" s="49" t="str">
        <f t="shared" si="65"/>
        <v/>
      </c>
      <c r="FJ26" s="49" t="str">
        <f t="shared" si="65"/>
        <v/>
      </c>
      <c r="FK26" s="49" t="str">
        <f t="shared" si="66"/>
        <v/>
      </c>
      <c r="FL26" s="49" t="str">
        <f t="shared" si="66"/>
        <v/>
      </c>
      <c r="FM26" s="49" t="str">
        <f t="shared" si="66"/>
        <v/>
      </c>
      <c r="FN26" s="49" t="str">
        <f t="shared" si="66"/>
        <v/>
      </c>
      <c r="FO26" s="49" t="str">
        <f t="shared" si="66"/>
        <v/>
      </c>
      <c r="FP26" s="49" t="str">
        <f t="shared" si="66"/>
        <v/>
      </c>
      <c r="FQ26" s="49" t="str">
        <f t="shared" si="66"/>
        <v/>
      </c>
      <c r="FR26" s="49" t="str">
        <f t="shared" si="66"/>
        <v/>
      </c>
      <c r="FS26" s="49" t="str">
        <f t="shared" si="66"/>
        <v/>
      </c>
      <c r="FT26" s="49" t="str">
        <f t="shared" si="66"/>
        <v/>
      </c>
      <c r="FU26" s="49" t="str">
        <f t="shared" si="66"/>
        <v/>
      </c>
      <c r="FV26" s="49" t="str">
        <f t="shared" si="66"/>
        <v/>
      </c>
      <c r="FW26" s="49" t="str">
        <f t="shared" si="66"/>
        <v/>
      </c>
      <c r="FX26" s="49" t="str">
        <f t="shared" si="66"/>
        <v/>
      </c>
      <c r="FY26" s="49" t="str">
        <f t="shared" si="66"/>
        <v/>
      </c>
      <c r="FZ26" s="49" t="str">
        <f t="shared" si="66"/>
        <v/>
      </c>
      <c r="GA26" s="49" t="str">
        <f t="shared" si="67"/>
        <v/>
      </c>
      <c r="GB26" s="49" t="str">
        <f t="shared" si="67"/>
        <v/>
      </c>
      <c r="GC26" s="49" t="str">
        <f t="shared" si="67"/>
        <v/>
      </c>
      <c r="GD26" s="49" t="str">
        <f t="shared" si="67"/>
        <v/>
      </c>
      <c r="GE26" s="49" t="str">
        <f t="shared" si="67"/>
        <v/>
      </c>
      <c r="GF26" s="49" t="str">
        <f t="shared" si="67"/>
        <v/>
      </c>
      <c r="GG26" s="49" t="str">
        <f t="shared" si="67"/>
        <v/>
      </c>
      <c r="GH26" s="49" t="str">
        <f t="shared" si="67"/>
        <v/>
      </c>
      <c r="GI26" s="49" t="str">
        <f t="shared" si="67"/>
        <v/>
      </c>
      <c r="GJ26" s="49" t="str">
        <f t="shared" si="67"/>
        <v/>
      </c>
      <c r="GK26" s="49" t="str">
        <f t="shared" si="67"/>
        <v/>
      </c>
      <c r="GL26" s="49" t="str">
        <f t="shared" si="67"/>
        <v/>
      </c>
      <c r="GM26" s="49" t="str">
        <f t="shared" si="67"/>
        <v/>
      </c>
      <c r="GN26" s="49" t="str">
        <f t="shared" si="67"/>
        <v/>
      </c>
      <c r="GO26" s="49" t="str">
        <f t="shared" si="67"/>
        <v/>
      </c>
      <c r="GP26" s="49" t="str">
        <f t="shared" si="67"/>
        <v/>
      </c>
      <c r="GQ26" s="49" t="str">
        <f t="shared" si="55"/>
        <v/>
      </c>
      <c r="GR26" s="49" t="str">
        <f t="shared" si="55"/>
        <v/>
      </c>
      <c r="GS26" s="49" t="str">
        <f t="shared" si="55"/>
        <v/>
      </c>
      <c r="GT26" s="49" t="str">
        <f t="shared" si="55"/>
        <v/>
      </c>
      <c r="GU26" s="49" t="str">
        <f t="shared" si="55"/>
        <v/>
      </c>
      <c r="GV26" s="49" t="str">
        <f t="shared" si="55"/>
        <v/>
      </c>
      <c r="GW26" s="49" t="str">
        <f t="shared" si="40"/>
        <v/>
      </c>
      <c r="GX26" s="49" t="str">
        <f t="shared" si="40"/>
        <v/>
      </c>
      <c r="GY26" s="49" t="str">
        <f t="shared" si="40"/>
        <v/>
      </c>
      <c r="GZ26" s="49" t="str">
        <f t="shared" si="40"/>
        <v/>
      </c>
      <c r="HA26" s="49" t="str">
        <f t="shared" si="40"/>
        <v/>
      </c>
      <c r="HB26" s="49" t="str">
        <f t="shared" si="40"/>
        <v/>
      </c>
      <c r="HC26" s="49" t="str">
        <f t="shared" si="40"/>
        <v/>
      </c>
      <c r="HD26" s="49" t="str">
        <f t="shared" si="40"/>
        <v/>
      </c>
      <c r="HE26" s="49" t="str">
        <f t="shared" si="40"/>
        <v/>
      </c>
      <c r="HF26" s="49" t="str">
        <f t="shared" si="40"/>
        <v/>
      </c>
      <c r="HG26" s="49" t="str">
        <f t="shared" si="40"/>
        <v/>
      </c>
      <c r="HH26" s="49" t="str">
        <f t="shared" si="40"/>
        <v/>
      </c>
      <c r="HI26" s="49" t="str">
        <f t="shared" si="40"/>
        <v/>
      </c>
      <c r="HJ26" s="49" t="str">
        <f t="shared" si="40"/>
        <v/>
      </c>
      <c r="HK26" s="49" t="str">
        <f t="shared" si="40"/>
        <v/>
      </c>
      <c r="HL26" s="49" t="str">
        <f t="shared" si="56"/>
        <v/>
      </c>
      <c r="HM26" s="49" t="str">
        <f t="shared" si="56"/>
        <v/>
      </c>
      <c r="HN26" s="49" t="str">
        <f t="shared" si="56"/>
        <v/>
      </c>
      <c r="HO26" s="49" t="str">
        <f t="shared" si="56"/>
        <v/>
      </c>
      <c r="HP26" s="169" t="e">
        <f t="shared" si="57"/>
        <v>#N/A</v>
      </c>
      <c r="HQ26" s="169" t="e">
        <f t="shared" si="57"/>
        <v>#N/A</v>
      </c>
      <c r="HR26" s="169" t="e">
        <f t="shared" si="57"/>
        <v>#N/A</v>
      </c>
      <c r="HS26" s="169" t="e">
        <f t="shared" si="57"/>
        <v>#N/A</v>
      </c>
      <c r="HT26" s="169" t="e">
        <f t="shared" si="57"/>
        <v>#N/A</v>
      </c>
      <c r="HU26" s="169" t="e">
        <f t="shared" si="57"/>
        <v>#N/A</v>
      </c>
      <c r="HV26" s="169" t="e">
        <f t="shared" si="57"/>
        <v>#N/A</v>
      </c>
      <c r="HW26" s="169" t="e">
        <f t="shared" si="57"/>
        <v>#N/A</v>
      </c>
      <c r="HX26" s="169" t="e">
        <f t="shared" si="57"/>
        <v>#N/A</v>
      </c>
      <c r="HY26" s="169" t="e">
        <f t="shared" si="57"/>
        <v>#N/A</v>
      </c>
      <c r="HZ26" s="169" t="e">
        <f t="shared" si="57"/>
        <v>#N/A</v>
      </c>
      <c r="IA26" s="169" t="e">
        <f t="shared" si="57"/>
        <v>#N/A</v>
      </c>
      <c r="IB26" s="169" t="e">
        <f t="shared" si="57"/>
        <v>#N/A</v>
      </c>
      <c r="IC26" s="169" t="e">
        <f t="shared" si="57"/>
        <v>#N/A</v>
      </c>
      <c r="ID26" s="169" t="e">
        <f t="shared" si="57"/>
        <v>#N/A</v>
      </c>
      <c r="IE26" s="169" t="e">
        <f t="shared" si="41"/>
        <v>#N/A</v>
      </c>
      <c r="IF26" s="169" t="e">
        <f t="shared" si="41"/>
        <v>#N/A</v>
      </c>
      <c r="IG26" s="169" t="e">
        <f t="shared" si="41"/>
        <v>#N/A</v>
      </c>
      <c r="IH26" s="169" t="e">
        <f t="shared" si="41"/>
        <v>#N/A</v>
      </c>
      <c r="II26" s="169" t="e">
        <f t="shared" si="41"/>
        <v>#N/A</v>
      </c>
      <c r="IJ26" s="169" t="e">
        <f t="shared" si="41"/>
        <v>#N/A</v>
      </c>
      <c r="IK26" s="169" t="e">
        <f t="shared" si="41"/>
        <v>#N/A</v>
      </c>
      <c r="IL26" s="169" t="e">
        <f t="shared" si="41"/>
        <v>#N/A</v>
      </c>
      <c r="IM26" s="169" t="e">
        <f t="shared" si="41"/>
        <v>#N/A</v>
      </c>
      <c r="IN26" s="169" t="e">
        <f t="shared" si="41"/>
        <v>#N/A</v>
      </c>
      <c r="IO26" s="169" t="e">
        <f t="shared" si="41"/>
        <v>#N/A</v>
      </c>
      <c r="IP26" s="169" t="e">
        <f t="shared" si="41"/>
        <v>#N/A</v>
      </c>
      <c r="IQ26" s="169" t="e">
        <f t="shared" si="41"/>
        <v>#N/A</v>
      </c>
      <c r="IR26" s="169" t="e">
        <f t="shared" si="41"/>
        <v>#N/A</v>
      </c>
      <c r="IS26" s="169" t="e">
        <f t="shared" si="41"/>
        <v>#N/A</v>
      </c>
      <c r="IT26" s="169" t="e">
        <f t="shared" si="41"/>
        <v>#N/A</v>
      </c>
      <c r="IU26" s="169" t="e">
        <f t="shared" si="42"/>
        <v>#N/A</v>
      </c>
      <c r="IV26" s="169" t="e">
        <f t="shared" si="42"/>
        <v>#N/A</v>
      </c>
      <c r="IW26" s="169" t="e">
        <f t="shared" si="42"/>
        <v>#N/A</v>
      </c>
      <c r="IX26" s="169" t="e">
        <f t="shared" si="42"/>
        <v>#N/A</v>
      </c>
      <c r="IY26" s="169" t="e">
        <f t="shared" si="42"/>
        <v>#N/A</v>
      </c>
      <c r="IZ26" s="169" t="e">
        <f t="shared" si="42"/>
        <v>#N/A</v>
      </c>
      <c r="JA26" s="169" t="e">
        <f t="shared" si="42"/>
        <v>#N/A</v>
      </c>
      <c r="JB26" s="169" t="e">
        <f t="shared" si="42"/>
        <v>#N/A</v>
      </c>
      <c r="JC26" s="169" t="e">
        <f t="shared" si="42"/>
        <v>#N/A</v>
      </c>
      <c r="JD26" s="169" t="e">
        <f t="shared" si="42"/>
        <v>#N/A</v>
      </c>
      <c r="JE26" s="169" t="e">
        <f t="shared" si="42"/>
        <v>#N/A</v>
      </c>
      <c r="JF26" s="169" t="e">
        <f t="shared" si="42"/>
        <v>#N/A</v>
      </c>
      <c r="JG26" s="169" t="e">
        <f t="shared" si="42"/>
        <v>#N/A</v>
      </c>
      <c r="JH26" s="169" t="e">
        <f t="shared" si="42"/>
        <v>#N/A</v>
      </c>
      <c r="JI26" s="169" t="e">
        <f t="shared" si="42"/>
        <v>#N/A</v>
      </c>
      <c r="JJ26" s="169" t="e">
        <f t="shared" si="42"/>
        <v>#N/A</v>
      </c>
      <c r="JK26" s="169" t="e">
        <f t="shared" si="43"/>
        <v>#N/A</v>
      </c>
      <c r="JL26" s="169" t="e">
        <f t="shared" si="43"/>
        <v>#N/A</v>
      </c>
      <c r="JM26" s="169" t="e">
        <f t="shared" si="43"/>
        <v>#N/A</v>
      </c>
      <c r="JN26" s="169" t="e">
        <f t="shared" si="43"/>
        <v>#N/A</v>
      </c>
      <c r="JO26" s="169" t="e">
        <f t="shared" si="43"/>
        <v>#N/A</v>
      </c>
      <c r="JP26" s="169" t="e">
        <f t="shared" si="43"/>
        <v>#N/A</v>
      </c>
      <c r="JQ26" s="169" t="e">
        <f t="shared" si="43"/>
        <v>#N/A</v>
      </c>
      <c r="JR26" s="169" t="e">
        <f t="shared" si="43"/>
        <v>#N/A</v>
      </c>
      <c r="JS26" s="169" t="e">
        <f t="shared" si="43"/>
        <v>#N/A</v>
      </c>
      <c r="JT26" s="169" t="e">
        <f t="shared" si="43"/>
        <v>#N/A</v>
      </c>
      <c r="JU26" s="169" t="e">
        <f t="shared" si="43"/>
        <v>#N/A</v>
      </c>
      <c r="JV26" s="169" t="e">
        <f t="shared" si="43"/>
        <v>#N/A</v>
      </c>
      <c r="JW26" s="169" t="e">
        <f t="shared" si="43"/>
        <v>#N/A</v>
      </c>
      <c r="JX26" s="169" t="e">
        <f t="shared" si="43"/>
        <v>#N/A</v>
      </c>
      <c r="JY26" s="169" t="e">
        <f t="shared" si="43"/>
        <v>#N/A</v>
      </c>
      <c r="JZ26" s="169" t="e">
        <f t="shared" si="43"/>
        <v>#N/A</v>
      </c>
      <c r="KA26" s="169" t="e">
        <f t="shared" si="44"/>
        <v>#N/A</v>
      </c>
      <c r="KB26" s="169" t="e">
        <f t="shared" si="44"/>
        <v>#N/A</v>
      </c>
      <c r="KC26" s="169" t="e">
        <f t="shared" si="44"/>
        <v>#N/A</v>
      </c>
      <c r="KD26" s="169" t="e">
        <f t="shared" si="44"/>
        <v>#N/A</v>
      </c>
      <c r="KE26" s="169" t="e">
        <f t="shared" si="44"/>
        <v>#N/A</v>
      </c>
      <c r="KF26" s="169" t="e">
        <f t="shared" si="44"/>
        <v>#N/A</v>
      </c>
      <c r="KG26" s="169" t="e">
        <f t="shared" si="44"/>
        <v>#N/A</v>
      </c>
      <c r="KH26" s="169" t="e">
        <f t="shared" si="44"/>
        <v>#N/A</v>
      </c>
      <c r="KI26" s="169" t="e">
        <f t="shared" si="44"/>
        <v>#N/A</v>
      </c>
      <c r="KJ26" s="169" t="e">
        <f t="shared" si="44"/>
        <v>#N/A</v>
      </c>
      <c r="KK26" s="169" t="e">
        <f t="shared" si="44"/>
        <v>#N/A</v>
      </c>
      <c r="KL26" s="169" t="e">
        <f t="shared" si="44"/>
        <v>#N/A</v>
      </c>
      <c r="KM26" s="169" t="e">
        <f t="shared" si="44"/>
        <v>#N/A</v>
      </c>
      <c r="KN26" s="169" t="e">
        <f t="shared" si="44"/>
        <v>#N/A</v>
      </c>
      <c r="KO26" s="169" t="e">
        <f t="shared" si="44"/>
        <v>#N/A</v>
      </c>
      <c r="KP26" s="169" t="e">
        <f t="shared" si="44"/>
        <v>#N/A</v>
      </c>
      <c r="KQ26" s="169" t="e">
        <f t="shared" si="45"/>
        <v>#N/A</v>
      </c>
      <c r="KR26" s="169" t="e">
        <f t="shared" si="45"/>
        <v>#N/A</v>
      </c>
      <c r="KS26" s="169" t="e">
        <f t="shared" si="45"/>
        <v>#N/A</v>
      </c>
      <c r="KT26" s="169" t="e">
        <f t="shared" si="45"/>
        <v>#N/A</v>
      </c>
      <c r="KU26" s="169" t="e">
        <f t="shared" si="45"/>
        <v>#N/A</v>
      </c>
      <c r="KV26" s="169" t="e">
        <f t="shared" si="45"/>
        <v>#N/A</v>
      </c>
      <c r="KW26" s="169" t="e">
        <f t="shared" si="45"/>
        <v>#N/A</v>
      </c>
      <c r="KX26" s="169" t="e">
        <f t="shared" si="45"/>
        <v>#N/A</v>
      </c>
      <c r="KY26" s="169" t="e">
        <f t="shared" si="45"/>
        <v>#N/A</v>
      </c>
      <c r="KZ26" s="169" t="e">
        <f t="shared" si="45"/>
        <v>#N/A</v>
      </c>
      <c r="LA26" s="169" t="e">
        <f t="shared" si="45"/>
        <v>#N/A</v>
      </c>
      <c r="LB26" s="169" t="e">
        <f t="shared" si="45"/>
        <v>#N/A</v>
      </c>
      <c r="LC26" s="169" t="e">
        <f t="shared" si="45"/>
        <v>#N/A</v>
      </c>
      <c r="LD26" s="169" t="e">
        <f t="shared" si="45"/>
        <v>#N/A</v>
      </c>
      <c r="LE26" s="169" t="e">
        <f t="shared" si="45"/>
        <v>#N/A</v>
      </c>
      <c r="LF26" s="169" t="e">
        <f t="shared" si="45"/>
        <v>#N/A</v>
      </c>
      <c r="LG26" s="169" t="e">
        <f t="shared" si="46"/>
        <v>#N/A</v>
      </c>
      <c r="LH26" s="169" t="e">
        <f t="shared" si="46"/>
        <v>#N/A</v>
      </c>
      <c r="LI26" s="169" t="e">
        <f t="shared" si="46"/>
        <v>#N/A</v>
      </c>
      <c r="LJ26" s="169" t="e">
        <f t="shared" si="46"/>
        <v>#N/A</v>
      </c>
      <c r="LK26" s="169" t="e">
        <f t="shared" si="46"/>
        <v>#N/A</v>
      </c>
      <c r="LL26" s="169" t="e">
        <f t="shared" si="46"/>
        <v>#N/A</v>
      </c>
      <c r="LM26" s="169" t="e">
        <f t="shared" si="46"/>
        <v>#N/A</v>
      </c>
      <c r="LN26" s="169" t="e">
        <f t="shared" si="46"/>
        <v>#N/A</v>
      </c>
      <c r="LO26" s="169" t="e">
        <f t="shared" si="46"/>
        <v>#N/A</v>
      </c>
      <c r="LP26" s="169" t="e">
        <f t="shared" si="46"/>
        <v>#N/A</v>
      </c>
      <c r="LQ26" s="169" t="e">
        <f t="shared" si="46"/>
        <v>#N/A</v>
      </c>
      <c r="LR26" s="169" t="e">
        <f t="shared" si="46"/>
        <v>#N/A</v>
      </c>
      <c r="LS26" s="169" t="e">
        <f t="shared" si="46"/>
        <v>#N/A</v>
      </c>
      <c r="LT26" s="169" t="e">
        <f t="shared" si="46"/>
        <v>#N/A</v>
      </c>
      <c r="LU26" s="169" t="e">
        <f t="shared" si="46"/>
        <v>#N/A</v>
      </c>
      <c r="LV26" s="169" t="e">
        <f t="shared" si="46"/>
        <v>#N/A</v>
      </c>
      <c r="LW26" s="169" t="e">
        <f t="shared" si="47"/>
        <v>#N/A</v>
      </c>
      <c r="LX26" s="169" t="e">
        <f t="shared" si="47"/>
        <v>#N/A</v>
      </c>
      <c r="LY26" s="169" t="e">
        <f t="shared" si="47"/>
        <v>#N/A</v>
      </c>
      <c r="LZ26" s="169" t="e">
        <f t="shared" si="47"/>
        <v>#N/A</v>
      </c>
      <c r="MA26" s="169" t="e">
        <f t="shared" si="47"/>
        <v>#N/A</v>
      </c>
      <c r="MB26" s="169" t="e">
        <f t="shared" si="47"/>
        <v>#N/A</v>
      </c>
      <c r="MC26" s="169" t="e">
        <f t="shared" si="47"/>
        <v>#N/A</v>
      </c>
      <c r="MD26" s="169" t="e">
        <f t="shared" si="47"/>
        <v>#N/A</v>
      </c>
      <c r="ME26" s="169" t="e">
        <f t="shared" si="47"/>
        <v>#N/A</v>
      </c>
      <c r="MF26" s="169" t="e">
        <f t="shared" si="47"/>
        <v>#N/A</v>
      </c>
      <c r="MG26" s="169" t="e">
        <f t="shared" si="47"/>
        <v>#N/A</v>
      </c>
      <c r="MH26" s="169" t="e">
        <f t="shared" si="47"/>
        <v>#N/A</v>
      </c>
      <c r="MI26" s="169" t="e">
        <f t="shared" si="47"/>
        <v>#N/A</v>
      </c>
      <c r="MJ26" s="169" t="e">
        <f t="shared" si="47"/>
        <v>#N/A</v>
      </c>
      <c r="MK26" s="169" t="e">
        <f t="shared" si="47"/>
        <v>#N/A</v>
      </c>
      <c r="ML26" s="169" t="e">
        <f t="shared" si="47"/>
        <v>#N/A</v>
      </c>
      <c r="MM26" s="169" t="e">
        <f t="shared" si="48"/>
        <v>#N/A</v>
      </c>
      <c r="MN26" s="169" t="e">
        <f t="shared" si="48"/>
        <v>#N/A</v>
      </c>
      <c r="MO26" s="169" t="e">
        <f t="shared" si="48"/>
        <v>#N/A</v>
      </c>
      <c r="MP26" s="169" t="e">
        <f t="shared" si="48"/>
        <v>#N/A</v>
      </c>
      <c r="MQ26" s="169" t="e">
        <f t="shared" si="48"/>
        <v>#N/A</v>
      </c>
      <c r="MR26" s="169" t="e">
        <f t="shared" si="48"/>
        <v>#N/A</v>
      </c>
      <c r="MS26" s="169" t="e">
        <f t="shared" si="48"/>
        <v>#N/A</v>
      </c>
      <c r="MT26" s="169" t="e">
        <f t="shared" si="48"/>
        <v>#N/A</v>
      </c>
      <c r="MU26" s="169" t="e">
        <f t="shared" si="48"/>
        <v>#N/A</v>
      </c>
      <c r="MV26" s="169" t="e">
        <f t="shared" si="48"/>
        <v>#N/A</v>
      </c>
      <c r="MW26" s="169" t="e">
        <f t="shared" si="48"/>
        <v>#N/A</v>
      </c>
      <c r="MX26" s="169" t="e">
        <f t="shared" si="48"/>
        <v>#N/A</v>
      </c>
      <c r="MY26" s="169" t="e">
        <f t="shared" si="48"/>
        <v>#N/A</v>
      </c>
      <c r="MZ26" s="169" t="e">
        <f t="shared" si="48"/>
        <v>#N/A</v>
      </c>
      <c r="NA26" s="169" t="e">
        <f t="shared" si="48"/>
        <v>#N/A</v>
      </c>
      <c r="NB26" s="169" t="e">
        <f t="shared" si="48"/>
        <v>#N/A</v>
      </c>
      <c r="NC26" s="169" t="e">
        <f t="shared" si="49"/>
        <v>#N/A</v>
      </c>
      <c r="ND26" s="169" t="e">
        <f t="shared" si="49"/>
        <v>#N/A</v>
      </c>
      <c r="NE26" s="169" t="e">
        <f t="shared" si="49"/>
        <v>#N/A</v>
      </c>
      <c r="NF26" s="169" t="e">
        <f t="shared" si="49"/>
        <v>#N/A</v>
      </c>
      <c r="NG26" s="169" t="e">
        <f t="shared" si="49"/>
        <v>#N/A</v>
      </c>
      <c r="NH26" s="169" t="e">
        <f t="shared" si="49"/>
        <v>#N/A</v>
      </c>
      <c r="NI26" s="169" t="e">
        <f t="shared" si="49"/>
        <v>#N/A</v>
      </c>
      <c r="NJ26" s="169" t="e">
        <f t="shared" si="49"/>
        <v>#N/A</v>
      </c>
      <c r="NK26" s="169" t="e">
        <f t="shared" si="49"/>
        <v>#N/A</v>
      </c>
      <c r="NL26" s="169" t="e">
        <f t="shared" si="49"/>
        <v>#N/A</v>
      </c>
      <c r="NM26" s="169" t="e">
        <f t="shared" si="49"/>
        <v>#N/A</v>
      </c>
      <c r="NN26" s="169" t="e">
        <f t="shared" si="49"/>
        <v>#N/A</v>
      </c>
      <c r="NO26" s="169" t="e">
        <f t="shared" si="49"/>
        <v>#N/A</v>
      </c>
      <c r="NP26" s="169" t="e">
        <f t="shared" si="49"/>
        <v>#N/A</v>
      </c>
      <c r="NQ26" s="169" t="e">
        <f t="shared" si="49"/>
        <v>#N/A</v>
      </c>
      <c r="NR26" s="169" t="e">
        <f t="shared" si="49"/>
        <v>#N/A</v>
      </c>
      <c r="NS26" s="169" t="e">
        <f t="shared" si="50"/>
        <v>#N/A</v>
      </c>
      <c r="NT26" s="169" t="e">
        <f t="shared" si="50"/>
        <v>#N/A</v>
      </c>
      <c r="NU26" s="169" t="e">
        <f t="shared" si="50"/>
        <v>#N/A</v>
      </c>
      <c r="NV26" s="169" t="e">
        <f t="shared" si="50"/>
        <v>#N/A</v>
      </c>
      <c r="NW26" s="169" t="e">
        <f t="shared" si="50"/>
        <v>#N/A</v>
      </c>
      <c r="NX26" s="169" t="e">
        <f t="shared" si="50"/>
        <v>#N/A</v>
      </c>
      <c r="NY26" s="169" t="e">
        <f t="shared" si="50"/>
        <v>#N/A</v>
      </c>
      <c r="NZ26" s="169" t="e">
        <f t="shared" si="50"/>
        <v>#N/A</v>
      </c>
      <c r="OA26" s="169" t="e">
        <f t="shared" si="50"/>
        <v>#N/A</v>
      </c>
      <c r="OB26" s="169" t="e">
        <f t="shared" si="50"/>
        <v>#N/A</v>
      </c>
      <c r="OC26" s="169" t="e">
        <f t="shared" si="50"/>
        <v>#N/A</v>
      </c>
      <c r="OD26" s="169" t="e">
        <f t="shared" si="50"/>
        <v>#N/A</v>
      </c>
      <c r="OE26" s="169" t="e">
        <f t="shared" si="50"/>
        <v>#N/A</v>
      </c>
      <c r="OF26" s="169" t="e">
        <f t="shared" si="50"/>
        <v>#N/A</v>
      </c>
      <c r="OG26" s="169" t="e">
        <f t="shared" si="50"/>
        <v>#N/A</v>
      </c>
      <c r="OH26" s="169" t="e">
        <f t="shared" si="50"/>
        <v>#N/A</v>
      </c>
      <c r="OI26" s="169" t="e">
        <f t="shared" si="51"/>
        <v>#N/A</v>
      </c>
      <c r="OJ26" s="169" t="e">
        <f t="shared" si="51"/>
        <v>#N/A</v>
      </c>
      <c r="OK26" s="169" t="e">
        <f t="shared" si="51"/>
        <v>#N/A</v>
      </c>
      <c r="OL26" s="169" t="e">
        <f t="shared" si="51"/>
        <v>#N/A</v>
      </c>
      <c r="OM26" s="169" t="e">
        <f t="shared" si="51"/>
        <v>#N/A</v>
      </c>
      <c r="ON26" s="169" t="e">
        <f t="shared" si="51"/>
        <v>#N/A</v>
      </c>
      <c r="OO26" s="169" t="e">
        <f t="shared" si="51"/>
        <v>#N/A</v>
      </c>
      <c r="OP26" s="169" t="e">
        <f t="shared" si="51"/>
        <v>#N/A</v>
      </c>
      <c r="OQ26" s="169" t="e">
        <f t="shared" si="51"/>
        <v>#N/A</v>
      </c>
      <c r="OR26" s="169" t="e">
        <f t="shared" si="51"/>
        <v>#N/A</v>
      </c>
      <c r="OS26" s="169" t="e">
        <f t="shared" si="51"/>
        <v>#N/A</v>
      </c>
      <c r="OT26" s="169" t="e">
        <f t="shared" si="51"/>
        <v>#N/A</v>
      </c>
      <c r="OU26" s="169" t="e">
        <f t="shared" si="51"/>
        <v>#N/A</v>
      </c>
      <c r="OV26" s="169" t="e">
        <f t="shared" si="51"/>
        <v>#N/A</v>
      </c>
      <c r="OW26" s="169" t="e">
        <f t="shared" si="51"/>
        <v>#N/A</v>
      </c>
      <c r="OX26" s="169" t="e">
        <f t="shared" si="51"/>
        <v>#N/A</v>
      </c>
      <c r="OY26" s="169" t="e">
        <f t="shared" si="52"/>
        <v>#N/A</v>
      </c>
      <c r="OZ26" s="169" t="e">
        <f t="shared" si="27"/>
        <v>#N/A</v>
      </c>
      <c r="PA26" s="169" t="e">
        <f t="shared" si="27"/>
        <v>#N/A</v>
      </c>
      <c r="PB26" s="169" t="e">
        <f t="shared" si="27"/>
        <v>#N/A</v>
      </c>
      <c r="PC26" s="169" t="e">
        <f t="shared" si="27"/>
        <v>#N/A</v>
      </c>
      <c r="PD26" s="169" t="e">
        <f t="shared" si="27"/>
        <v>#N/A</v>
      </c>
      <c r="PE26" s="169" t="e">
        <f t="shared" si="27"/>
        <v>#N/A</v>
      </c>
      <c r="PF26" s="169" t="e">
        <f t="shared" si="27"/>
        <v>#N/A</v>
      </c>
      <c r="PG26" s="169" t="e">
        <f t="shared" si="27"/>
        <v>#N/A</v>
      </c>
      <c r="PH26" s="169" t="e">
        <f t="shared" si="27"/>
        <v>#N/A</v>
      </c>
    </row>
    <row r="27" spans="1:424" hidden="1" x14ac:dyDescent="0.75">
      <c r="A27" s="4">
        <v>24</v>
      </c>
      <c r="B27" s="95"/>
      <c r="C27" s="95"/>
      <c r="D27" s="95"/>
      <c r="E27" s="124" t="str">
        <f t="shared" si="28"/>
        <v/>
      </c>
      <c r="F27" s="124" t="str">
        <f t="shared" si="29"/>
        <v/>
      </c>
      <c r="G27" s="73" t="str">
        <f t="shared" si="30"/>
        <v/>
      </c>
      <c r="H27" s="23"/>
      <c r="I27" s="57"/>
      <c r="J27" s="280"/>
      <c r="K27" s="74" t="str">
        <f>IF(AND(B27&gt;0,C27&gt;0,D27&gt;0),IF(ISBLANK(J27),IF(ISBLANK(H27),"",(D27-B27)*VLOOKUP(H27,VLookups!$A$4:$B$13,2,FALSE)),J27),"")</f>
        <v/>
      </c>
      <c r="L27" s="75" t="str">
        <f t="shared" si="0"/>
        <v/>
      </c>
      <c r="M27" s="95"/>
      <c r="N27" s="270" t="str">
        <f>IF(AND(M27&gt;0,C27&gt;0,NOT(K27="")),ABS(VLOOKUP($M$1,VLookups!$A$43:$B$44,2,FALSE)-_xlfn.NORM.DIST(M27,G27,K27,TRUE)),"")</f>
        <v/>
      </c>
      <c r="O27" s="94" t="str">
        <f>IF(AND($B27&gt;0,$C27&gt;0,$D27&gt;0,NOT(ISBLANK($H27))),_xlfn.NORM.INV(ABS(VLOOKUP($M$1,VLookups!$A$43:$B$44,2,FALSE)-O$3),$G27,$K27),"")</f>
        <v/>
      </c>
      <c r="P27" s="93" t="str">
        <f>IF(AND($B27&gt;0,$C27&gt;0,$D27&gt;0,NOT(ISBLANK($H27))),_xlfn.NORM.INV(ABS(VLOOKUP($M$1,VLookups!$A$43:$B$44,2,FALSE)-P$3),$G27,$K27),"")</f>
        <v/>
      </c>
      <c r="Q27" s="94" t="str">
        <f>IF(AND($B27&gt;0,$C27&gt;0,$D27&gt;0,NOT(ISBLANK($H27))),_xlfn.NORM.INV(ABS(VLOOKUP($M$1,VLookups!$A$43:$B$44,2,FALSE)-Q$3),$G27,$K27),"")</f>
        <v/>
      </c>
      <c r="R27" s="93" t="str">
        <f>IF(AND($B27&gt;0,$C27&gt;0,$D27&gt;0,NOT(ISBLANK($H27))),_xlfn.NORM.INV(ABS(VLOOKUP($M$1,VLookups!$A$43:$B$44,2,FALSE)-R$3),$G27,$K27),"")</f>
        <v/>
      </c>
      <c r="S27" s="94" t="str">
        <f>IF(AND($B27&gt;0,$C27&gt;0,$D27&gt;0,NOT(ISBLANK($H27))),_xlfn.NORM.INV(ABS(VLOOKUP($M$1,VLookups!$A$43:$B$44,2,FALSE)-S$3),$G27,$K27),"")</f>
        <v/>
      </c>
      <c r="T27" s="93" t="str">
        <f>IF(AND($B27&gt;0,$C27&gt;0,$D27&gt;0,NOT(ISBLANK($H27))),_xlfn.NORM.INV(ABS(VLOOKUP($M$1,VLookups!$A$43:$B$44,2,FALSE)-T$3),$G27,$K27),"")</f>
        <v/>
      </c>
      <c r="U27" s="5"/>
      <c r="V27" s="168" t="str">
        <f t="shared" si="31"/>
        <v/>
      </c>
      <c r="W27" s="49" t="str">
        <f t="shared" si="68"/>
        <v/>
      </c>
      <c r="X27" s="49" t="str">
        <f t="shared" si="68"/>
        <v/>
      </c>
      <c r="Y27" s="49" t="str">
        <f t="shared" si="68"/>
        <v/>
      </c>
      <c r="Z27" s="49" t="str">
        <f t="shared" si="68"/>
        <v/>
      </c>
      <c r="AA27" s="49" t="str">
        <f t="shared" si="68"/>
        <v/>
      </c>
      <c r="AB27" s="49" t="str">
        <f t="shared" si="68"/>
        <v/>
      </c>
      <c r="AC27" s="49" t="str">
        <f t="shared" si="68"/>
        <v/>
      </c>
      <c r="AD27" s="49" t="str">
        <f t="shared" si="68"/>
        <v/>
      </c>
      <c r="AE27" s="49" t="str">
        <f t="shared" si="68"/>
        <v/>
      </c>
      <c r="AF27" s="49" t="str">
        <f t="shared" si="68"/>
        <v/>
      </c>
      <c r="AG27" s="49" t="str">
        <f t="shared" si="68"/>
        <v/>
      </c>
      <c r="AH27" s="49" t="str">
        <f t="shared" si="68"/>
        <v/>
      </c>
      <c r="AI27" s="49" t="str">
        <f t="shared" si="68"/>
        <v/>
      </c>
      <c r="AJ27" s="49" t="str">
        <f t="shared" si="68"/>
        <v/>
      </c>
      <c r="AK27" s="49" t="str">
        <f t="shared" si="68"/>
        <v/>
      </c>
      <c r="AL27" s="49" t="str">
        <f t="shared" si="68"/>
        <v/>
      </c>
      <c r="AM27" s="49" t="str">
        <f t="shared" si="60"/>
        <v/>
      </c>
      <c r="AN27" s="49" t="str">
        <f t="shared" si="60"/>
        <v/>
      </c>
      <c r="AO27" s="49" t="str">
        <f t="shared" si="60"/>
        <v/>
      </c>
      <c r="AP27" s="49" t="str">
        <f t="shared" si="60"/>
        <v/>
      </c>
      <c r="AQ27" s="49" t="str">
        <f t="shared" si="60"/>
        <v/>
      </c>
      <c r="AR27" s="49" t="str">
        <f t="shared" si="60"/>
        <v/>
      </c>
      <c r="AS27" s="49" t="str">
        <f t="shared" si="60"/>
        <v/>
      </c>
      <c r="AT27" s="49" t="str">
        <f t="shared" si="60"/>
        <v/>
      </c>
      <c r="AU27" s="49" t="str">
        <f t="shared" si="60"/>
        <v/>
      </c>
      <c r="AV27" s="49" t="str">
        <f t="shared" si="60"/>
        <v/>
      </c>
      <c r="AW27" s="49" t="str">
        <f t="shared" si="60"/>
        <v/>
      </c>
      <c r="AX27" s="49" t="str">
        <f t="shared" si="61"/>
        <v/>
      </c>
      <c r="AY27" s="49" t="str">
        <f t="shared" si="61"/>
        <v/>
      </c>
      <c r="AZ27" s="49" t="str">
        <f t="shared" si="61"/>
        <v/>
      </c>
      <c r="BA27" s="49" t="str">
        <f t="shared" si="61"/>
        <v/>
      </c>
      <c r="BB27" s="49" t="str">
        <f t="shared" si="61"/>
        <v/>
      </c>
      <c r="BC27" s="49" t="str">
        <f t="shared" si="61"/>
        <v/>
      </c>
      <c r="BD27" s="49" t="str">
        <f t="shared" si="61"/>
        <v/>
      </c>
      <c r="BE27" s="49" t="str">
        <f t="shared" si="61"/>
        <v/>
      </c>
      <c r="BF27" s="49" t="str">
        <f t="shared" si="61"/>
        <v/>
      </c>
      <c r="BG27" s="49" t="str">
        <f t="shared" si="61"/>
        <v/>
      </c>
      <c r="BH27" s="49" t="str">
        <f t="shared" si="61"/>
        <v/>
      </c>
      <c r="BI27" s="49" t="str">
        <f t="shared" si="61"/>
        <v/>
      </c>
      <c r="BJ27" s="49" t="str">
        <f t="shared" si="61"/>
        <v/>
      </c>
      <c r="BK27" s="49" t="str">
        <f t="shared" si="61"/>
        <v/>
      </c>
      <c r="BL27" s="49" t="str">
        <f t="shared" si="61"/>
        <v/>
      </c>
      <c r="BM27" s="49" t="str">
        <f t="shared" si="61"/>
        <v/>
      </c>
      <c r="BN27" s="49" t="str">
        <f t="shared" si="62"/>
        <v/>
      </c>
      <c r="BO27" s="49" t="str">
        <f t="shared" si="62"/>
        <v/>
      </c>
      <c r="BP27" s="49" t="str">
        <f t="shared" si="62"/>
        <v/>
      </c>
      <c r="BQ27" s="49" t="str">
        <f t="shared" si="62"/>
        <v/>
      </c>
      <c r="BR27" s="49" t="str">
        <f t="shared" si="62"/>
        <v/>
      </c>
      <c r="BS27" s="49" t="str">
        <f t="shared" si="62"/>
        <v/>
      </c>
      <c r="BT27" s="49" t="str">
        <f t="shared" si="62"/>
        <v/>
      </c>
      <c r="BU27" s="49" t="str">
        <f t="shared" si="62"/>
        <v/>
      </c>
      <c r="BV27" s="49" t="str">
        <f t="shared" si="62"/>
        <v/>
      </c>
      <c r="BW27" s="49" t="str">
        <f t="shared" si="62"/>
        <v/>
      </c>
      <c r="BX27" s="49" t="str">
        <f t="shared" si="62"/>
        <v/>
      </c>
      <c r="BY27" s="49" t="str">
        <f t="shared" si="62"/>
        <v/>
      </c>
      <c r="BZ27" s="49" t="str">
        <f t="shared" si="62"/>
        <v/>
      </c>
      <c r="CA27" s="49" t="str">
        <f t="shared" si="62"/>
        <v/>
      </c>
      <c r="CB27" s="49" t="str">
        <f t="shared" si="62"/>
        <v/>
      </c>
      <c r="CC27" s="49" t="str">
        <f t="shared" si="62"/>
        <v/>
      </c>
      <c r="CD27" s="49" t="str">
        <f t="shared" si="63"/>
        <v/>
      </c>
      <c r="CE27" s="49" t="str">
        <f t="shared" si="63"/>
        <v/>
      </c>
      <c r="CF27" s="49" t="str">
        <f t="shared" si="63"/>
        <v/>
      </c>
      <c r="CG27" s="49" t="str">
        <f t="shared" si="63"/>
        <v/>
      </c>
      <c r="CH27" s="49" t="str">
        <f t="shared" si="63"/>
        <v/>
      </c>
      <c r="CI27" s="49" t="str">
        <f t="shared" si="63"/>
        <v/>
      </c>
      <c r="CJ27" s="49" t="str">
        <f t="shared" si="63"/>
        <v/>
      </c>
      <c r="CK27" s="49" t="str">
        <f t="shared" si="63"/>
        <v/>
      </c>
      <c r="CL27" s="49" t="str">
        <f t="shared" si="63"/>
        <v/>
      </c>
      <c r="CM27" s="49" t="str">
        <f t="shared" si="63"/>
        <v/>
      </c>
      <c r="CN27" s="49" t="str">
        <f t="shared" si="63"/>
        <v/>
      </c>
      <c r="CO27" s="49" t="str">
        <f t="shared" si="63"/>
        <v/>
      </c>
      <c r="CP27" s="49" t="str">
        <f t="shared" si="63"/>
        <v/>
      </c>
      <c r="CQ27" s="49" t="str">
        <f t="shared" si="63"/>
        <v/>
      </c>
      <c r="CR27" s="49" t="str">
        <f t="shared" si="63"/>
        <v/>
      </c>
      <c r="CS27" s="49" t="str">
        <f t="shared" si="63"/>
        <v/>
      </c>
      <c r="CT27" s="49" t="str">
        <f t="shared" si="53"/>
        <v/>
      </c>
      <c r="CU27" s="49" t="str">
        <f t="shared" si="53"/>
        <v/>
      </c>
      <c r="CV27" s="49" t="str">
        <f t="shared" si="53"/>
        <v/>
      </c>
      <c r="CW27" s="49" t="str">
        <f t="shared" si="53"/>
        <v/>
      </c>
      <c r="CX27" s="49" t="str">
        <f t="shared" si="53"/>
        <v/>
      </c>
      <c r="CY27" s="49" t="str">
        <f t="shared" si="53"/>
        <v/>
      </c>
      <c r="CZ27" s="49" t="str">
        <f t="shared" si="37"/>
        <v/>
      </c>
      <c r="DA27" s="49" t="str">
        <f t="shared" si="37"/>
        <v/>
      </c>
      <c r="DB27" s="49" t="str">
        <f t="shared" si="37"/>
        <v/>
      </c>
      <c r="DC27" s="49" t="str">
        <f t="shared" si="37"/>
        <v/>
      </c>
      <c r="DD27" s="49" t="str">
        <f t="shared" si="37"/>
        <v/>
      </c>
      <c r="DE27" s="49" t="str">
        <f t="shared" si="37"/>
        <v/>
      </c>
      <c r="DF27" s="49" t="str">
        <f t="shared" si="37"/>
        <v/>
      </c>
      <c r="DG27" s="49" t="str">
        <f t="shared" si="37"/>
        <v/>
      </c>
      <c r="DH27" s="49" t="str">
        <f t="shared" si="37"/>
        <v/>
      </c>
      <c r="DI27" s="49" t="str">
        <f t="shared" si="37"/>
        <v/>
      </c>
      <c r="DJ27" s="49" t="str">
        <f t="shared" si="37"/>
        <v/>
      </c>
      <c r="DK27" s="49" t="str">
        <f t="shared" si="37"/>
        <v/>
      </c>
      <c r="DL27" s="49" t="str">
        <f t="shared" si="37"/>
        <v/>
      </c>
      <c r="DM27" s="49" t="str">
        <f t="shared" si="37"/>
        <v/>
      </c>
      <c r="DN27" s="49" t="str">
        <f t="shared" si="37"/>
        <v/>
      </c>
      <c r="DO27" s="49" t="str">
        <f t="shared" si="54"/>
        <v/>
      </c>
      <c r="DP27" s="49" t="str">
        <f t="shared" si="54"/>
        <v/>
      </c>
      <c r="DQ27" s="49" t="str">
        <f t="shared" si="54"/>
        <v/>
      </c>
      <c r="DR27" s="49" t="str">
        <f t="shared" si="54"/>
        <v/>
      </c>
      <c r="DS27" s="183" t="str">
        <f t="shared" si="33"/>
        <v/>
      </c>
      <c r="DT27" s="49" t="str">
        <f t="shared" si="69"/>
        <v/>
      </c>
      <c r="DU27" s="49" t="str">
        <f t="shared" si="69"/>
        <v/>
      </c>
      <c r="DV27" s="49" t="str">
        <f t="shared" si="69"/>
        <v/>
      </c>
      <c r="DW27" s="49" t="str">
        <f t="shared" si="69"/>
        <v/>
      </c>
      <c r="DX27" s="49" t="str">
        <f t="shared" si="69"/>
        <v/>
      </c>
      <c r="DY27" s="49" t="str">
        <f t="shared" si="69"/>
        <v/>
      </c>
      <c r="DZ27" s="49" t="str">
        <f t="shared" si="69"/>
        <v/>
      </c>
      <c r="EA27" s="49" t="str">
        <f t="shared" si="69"/>
        <v/>
      </c>
      <c r="EB27" s="49" t="str">
        <f t="shared" si="69"/>
        <v/>
      </c>
      <c r="EC27" s="49" t="str">
        <f t="shared" si="69"/>
        <v/>
      </c>
      <c r="ED27" s="49" t="str">
        <f t="shared" si="69"/>
        <v/>
      </c>
      <c r="EE27" s="49" t="str">
        <f t="shared" si="69"/>
        <v/>
      </c>
      <c r="EF27" s="49" t="str">
        <f t="shared" si="69"/>
        <v/>
      </c>
      <c r="EG27" s="49" t="str">
        <f t="shared" si="69"/>
        <v/>
      </c>
      <c r="EH27" s="49" t="str">
        <f t="shared" si="69"/>
        <v/>
      </c>
      <c r="EI27" s="49" t="str">
        <f t="shared" si="69"/>
        <v/>
      </c>
      <c r="EJ27" s="49" t="str">
        <f t="shared" si="64"/>
        <v/>
      </c>
      <c r="EK27" s="49" t="str">
        <f t="shared" si="64"/>
        <v/>
      </c>
      <c r="EL27" s="49" t="str">
        <f t="shared" si="64"/>
        <v/>
      </c>
      <c r="EM27" s="49" t="str">
        <f t="shared" si="64"/>
        <v/>
      </c>
      <c r="EN27" s="49" t="str">
        <f t="shared" si="64"/>
        <v/>
      </c>
      <c r="EO27" s="49" t="str">
        <f t="shared" si="64"/>
        <v/>
      </c>
      <c r="EP27" s="49" t="str">
        <f t="shared" si="64"/>
        <v/>
      </c>
      <c r="EQ27" s="49" t="str">
        <f t="shared" si="64"/>
        <v/>
      </c>
      <c r="ER27" s="49" t="str">
        <f t="shared" si="64"/>
        <v/>
      </c>
      <c r="ES27" s="49" t="str">
        <f t="shared" si="64"/>
        <v/>
      </c>
      <c r="ET27" s="49" t="str">
        <f t="shared" si="64"/>
        <v/>
      </c>
      <c r="EU27" s="49" t="str">
        <f t="shared" si="65"/>
        <v/>
      </c>
      <c r="EV27" s="49" t="str">
        <f t="shared" si="65"/>
        <v/>
      </c>
      <c r="EW27" s="49" t="str">
        <f t="shared" si="65"/>
        <v/>
      </c>
      <c r="EX27" s="49" t="str">
        <f t="shared" si="65"/>
        <v/>
      </c>
      <c r="EY27" s="49" t="str">
        <f t="shared" si="65"/>
        <v/>
      </c>
      <c r="EZ27" s="49" t="str">
        <f t="shared" si="65"/>
        <v/>
      </c>
      <c r="FA27" s="49" t="str">
        <f t="shared" si="65"/>
        <v/>
      </c>
      <c r="FB27" s="49" t="str">
        <f t="shared" si="65"/>
        <v/>
      </c>
      <c r="FC27" s="49" t="str">
        <f t="shared" si="65"/>
        <v/>
      </c>
      <c r="FD27" s="49" t="str">
        <f t="shared" si="65"/>
        <v/>
      </c>
      <c r="FE27" s="49" t="str">
        <f t="shared" si="65"/>
        <v/>
      </c>
      <c r="FF27" s="49" t="str">
        <f t="shared" si="65"/>
        <v/>
      </c>
      <c r="FG27" s="49" t="str">
        <f t="shared" si="65"/>
        <v/>
      </c>
      <c r="FH27" s="49" t="str">
        <f t="shared" si="65"/>
        <v/>
      </c>
      <c r="FI27" s="49" t="str">
        <f t="shared" si="65"/>
        <v/>
      </c>
      <c r="FJ27" s="49" t="str">
        <f t="shared" si="65"/>
        <v/>
      </c>
      <c r="FK27" s="49" t="str">
        <f t="shared" si="66"/>
        <v/>
      </c>
      <c r="FL27" s="49" t="str">
        <f t="shared" si="66"/>
        <v/>
      </c>
      <c r="FM27" s="49" t="str">
        <f t="shared" si="66"/>
        <v/>
      </c>
      <c r="FN27" s="49" t="str">
        <f t="shared" si="66"/>
        <v/>
      </c>
      <c r="FO27" s="49" t="str">
        <f t="shared" si="66"/>
        <v/>
      </c>
      <c r="FP27" s="49" t="str">
        <f t="shared" si="66"/>
        <v/>
      </c>
      <c r="FQ27" s="49" t="str">
        <f t="shared" si="66"/>
        <v/>
      </c>
      <c r="FR27" s="49" t="str">
        <f t="shared" si="66"/>
        <v/>
      </c>
      <c r="FS27" s="49" t="str">
        <f t="shared" si="66"/>
        <v/>
      </c>
      <c r="FT27" s="49" t="str">
        <f t="shared" si="66"/>
        <v/>
      </c>
      <c r="FU27" s="49" t="str">
        <f t="shared" si="66"/>
        <v/>
      </c>
      <c r="FV27" s="49" t="str">
        <f t="shared" si="66"/>
        <v/>
      </c>
      <c r="FW27" s="49" t="str">
        <f t="shared" si="66"/>
        <v/>
      </c>
      <c r="FX27" s="49" t="str">
        <f t="shared" si="66"/>
        <v/>
      </c>
      <c r="FY27" s="49" t="str">
        <f t="shared" si="66"/>
        <v/>
      </c>
      <c r="FZ27" s="49" t="str">
        <f t="shared" si="66"/>
        <v/>
      </c>
      <c r="GA27" s="49" t="str">
        <f t="shared" si="67"/>
        <v/>
      </c>
      <c r="GB27" s="49" t="str">
        <f t="shared" si="67"/>
        <v/>
      </c>
      <c r="GC27" s="49" t="str">
        <f t="shared" si="67"/>
        <v/>
      </c>
      <c r="GD27" s="49" t="str">
        <f t="shared" si="67"/>
        <v/>
      </c>
      <c r="GE27" s="49" t="str">
        <f t="shared" si="67"/>
        <v/>
      </c>
      <c r="GF27" s="49" t="str">
        <f t="shared" si="67"/>
        <v/>
      </c>
      <c r="GG27" s="49" t="str">
        <f t="shared" si="67"/>
        <v/>
      </c>
      <c r="GH27" s="49" t="str">
        <f t="shared" si="67"/>
        <v/>
      </c>
      <c r="GI27" s="49" t="str">
        <f t="shared" si="67"/>
        <v/>
      </c>
      <c r="GJ27" s="49" t="str">
        <f t="shared" si="67"/>
        <v/>
      </c>
      <c r="GK27" s="49" t="str">
        <f t="shared" si="67"/>
        <v/>
      </c>
      <c r="GL27" s="49" t="str">
        <f t="shared" si="67"/>
        <v/>
      </c>
      <c r="GM27" s="49" t="str">
        <f t="shared" si="67"/>
        <v/>
      </c>
      <c r="GN27" s="49" t="str">
        <f t="shared" si="67"/>
        <v/>
      </c>
      <c r="GO27" s="49" t="str">
        <f t="shared" si="67"/>
        <v/>
      </c>
      <c r="GP27" s="49" t="str">
        <f t="shared" si="67"/>
        <v/>
      </c>
      <c r="GQ27" s="49" t="str">
        <f t="shared" si="55"/>
        <v/>
      </c>
      <c r="GR27" s="49" t="str">
        <f t="shared" si="55"/>
        <v/>
      </c>
      <c r="GS27" s="49" t="str">
        <f t="shared" si="55"/>
        <v/>
      </c>
      <c r="GT27" s="49" t="str">
        <f t="shared" si="55"/>
        <v/>
      </c>
      <c r="GU27" s="49" t="str">
        <f t="shared" si="55"/>
        <v/>
      </c>
      <c r="GV27" s="49" t="str">
        <f t="shared" si="55"/>
        <v/>
      </c>
      <c r="GW27" s="49" t="str">
        <f t="shared" si="40"/>
        <v/>
      </c>
      <c r="GX27" s="49" t="str">
        <f t="shared" si="40"/>
        <v/>
      </c>
      <c r="GY27" s="49" t="str">
        <f t="shared" si="40"/>
        <v/>
      </c>
      <c r="GZ27" s="49" t="str">
        <f t="shared" si="40"/>
        <v/>
      </c>
      <c r="HA27" s="49" t="str">
        <f t="shared" si="40"/>
        <v/>
      </c>
      <c r="HB27" s="49" t="str">
        <f t="shared" si="40"/>
        <v/>
      </c>
      <c r="HC27" s="49" t="str">
        <f t="shared" si="40"/>
        <v/>
      </c>
      <c r="HD27" s="49" t="str">
        <f t="shared" si="40"/>
        <v/>
      </c>
      <c r="HE27" s="49" t="str">
        <f t="shared" si="40"/>
        <v/>
      </c>
      <c r="HF27" s="49" t="str">
        <f t="shared" si="40"/>
        <v/>
      </c>
      <c r="HG27" s="49" t="str">
        <f t="shared" si="40"/>
        <v/>
      </c>
      <c r="HH27" s="49" t="str">
        <f t="shared" si="40"/>
        <v/>
      </c>
      <c r="HI27" s="49" t="str">
        <f t="shared" si="40"/>
        <v/>
      </c>
      <c r="HJ27" s="49" t="str">
        <f t="shared" si="40"/>
        <v/>
      </c>
      <c r="HK27" s="49" t="str">
        <f t="shared" si="40"/>
        <v/>
      </c>
      <c r="HL27" s="49" t="str">
        <f t="shared" si="56"/>
        <v/>
      </c>
      <c r="HM27" s="49" t="str">
        <f t="shared" si="56"/>
        <v/>
      </c>
      <c r="HN27" s="49" t="str">
        <f t="shared" si="56"/>
        <v/>
      </c>
      <c r="HO27" s="49" t="str">
        <f t="shared" si="56"/>
        <v/>
      </c>
      <c r="HP27" s="169" t="e">
        <f t="shared" si="57"/>
        <v>#N/A</v>
      </c>
      <c r="HQ27" s="169" t="e">
        <f t="shared" si="57"/>
        <v>#N/A</v>
      </c>
      <c r="HR27" s="169" t="e">
        <f t="shared" si="57"/>
        <v>#N/A</v>
      </c>
      <c r="HS27" s="169" t="e">
        <f t="shared" si="57"/>
        <v>#N/A</v>
      </c>
      <c r="HT27" s="169" t="e">
        <f t="shared" si="57"/>
        <v>#N/A</v>
      </c>
      <c r="HU27" s="169" t="e">
        <f t="shared" si="57"/>
        <v>#N/A</v>
      </c>
      <c r="HV27" s="169" t="e">
        <f t="shared" si="57"/>
        <v>#N/A</v>
      </c>
      <c r="HW27" s="169" t="e">
        <f t="shared" si="57"/>
        <v>#N/A</v>
      </c>
      <c r="HX27" s="169" t="e">
        <f t="shared" si="57"/>
        <v>#N/A</v>
      </c>
      <c r="HY27" s="169" t="e">
        <f t="shared" si="57"/>
        <v>#N/A</v>
      </c>
      <c r="HZ27" s="169" t="e">
        <f t="shared" si="57"/>
        <v>#N/A</v>
      </c>
      <c r="IA27" s="169" t="e">
        <f t="shared" si="57"/>
        <v>#N/A</v>
      </c>
      <c r="IB27" s="169" t="e">
        <f t="shared" si="57"/>
        <v>#N/A</v>
      </c>
      <c r="IC27" s="169" t="e">
        <f t="shared" si="57"/>
        <v>#N/A</v>
      </c>
      <c r="ID27" s="169" t="e">
        <f t="shared" si="57"/>
        <v>#N/A</v>
      </c>
      <c r="IE27" s="169" t="e">
        <f t="shared" si="41"/>
        <v>#N/A</v>
      </c>
      <c r="IF27" s="169" t="e">
        <f t="shared" si="41"/>
        <v>#N/A</v>
      </c>
      <c r="IG27" s="169" t="e">
        <f t="shared" si="41"/>
        <v>#N/A</v>
      </c>
      <c r="IH27" s="169" t="e">
        <f t="shared" si="41"/>
        <v>#N/A</v>
      </c>
      <c r="II27" s="169" t="e">
        <f t="shared" si="41"/>
        <v>#N/A</v>
      </c>
      <c r="IJ27" s="169" t="e">
        <f t="shared" si="41"/>
        <v>#N/A</v>
      </c>
      <c r="IK27" s="169" t="e">
        <f t="shared" si="41"/>
        <v>#N/A</v>
      </c>
      <c r="IL27" s="169" t="e">
        <f t="shared" si="41"/>
        <v>#N/A</v>
      </c>
      <c r="IM27" s="169" t="e">
        <f t="shared" si="41"/>
        <v>#N/A</v>
      </c>
      <c r="IN27" s="169" t="e">
        <f t="shared" si="41"/>
        <v>#N/A</v>
      </c>
      <c r="IO27" s="169" t="e">
        <f t="shared" si="41"/>
        <v>#N/A</v>
      </c>
      <c r="IP27" s="169" t="e">
        <f t="shared" si="41"/>
        <v>#N/A</v>
      </c>
      <c r="IQ27" s="169" t="e">
        <f t="shared" si="41"/>
        <v>#N/A</v>
      </c>
      <c r="IR27" s="169" t="e">
        <f t="shared" si="41"/>
        <v>#N/A</v>
      </c>
      <c r="IS27" s="169" t="e">
        <f t="shared" si="41"/>
        <v>#N/A</v>
      </c>
      <c r="IT27" s="169" t="e">
        <f t="shared" si="41"/>
        <v>#N/A</v>
      </c>
      <c r="IU27" s="169" t="e">
        <f t="shared" si="42"/>
        <v>#N/A</v>
      </c>
      <c r="IV27" s="169" t="e">
        <f t="shared" si="42"/>
        <v>#N/A</v>
      </c>
      <c r="IW27" s="169" t="e">
        <f t="shared" si="42"/>
        <v>#N/A</v>
      </c>
      <c r="IX27" s="169" t="e">
        <f t="shared" si="42"/>
        <v>#N/A</v>
      </c>
      <c r="IY27" s="169" t="e">
        <f t="shared" si="42"/>
        <v>#N/A</v>
      </c>
      <c r="IZ27" s="169" t="e">
        <f t="shared" si="42"/>
        <v>#N/A</v>
      </c>
      <c r="JA27" s="169" t="e">
        <f t="shared" si="42"/>
        <v>#N/A</v>
      </c>
      <c r="JB27" s="169" t="e">
        <f t="shared" si="42"/>
        <v>#N/A</v>
      </c>
      <c r="JC27" s="169" t="e">
        <f t="shared" si="42"/>
        <v>#N/A</v>
      </c>
      <c r="JD27" s="169" t="e">
        <f t="shared" si="42"/>
        <v>#N/A</v>
      </c>
      <c r="JE27" s="169" t="e">
        <f t="shared" si="42"/>
        <v>#N/A</v>
      </c>
      <c r="JF27" s="169" t="e">
        <f t="shared" si="42"/>
        <v>#N/A</v>
      </c>
      <c r="JG27" s="169" t="e">
        <f t="shared" si="42"/>
        <v>#N/A</v>
      </c>
      <c r="JH27" s="169" t="e">
        <f t="shared" si="42"/>
        <v>#N/A</v>
      </c>
      <c r="JI27" s="169" t="e">
        <f t="shared" si="42"/>
        <v>#N/A</v>
      </c>
      <c r="JJ27" s="169" t="e">
        <f t="shared" si="42"/>
        <v>#N/A</v>
      </c>
      <c r="JK27" s="169" t="e">
        <f t="shared" si="43"/>
        <v>#N/A</v>
      </c>
      <c r="JL27" s="169" t="e">
        <f t="shared" si="43"/>
        <v>#N/A</v>
      </c>
      <c r="JM27" s="169" t="e">
        <f t="shared" si="43"/>
        <v>#N/A</v>
      </c>
      <c r="JN27" s="169" t="e">
        <f t="shared" si="43"/>
        <v>#N/A</v>
      </c>
      <c r="JO27" s="169" t="e">
        <f t="shared" si="43"/>
        <v>#N/A</v>
      </c>
      <c r="JP27" s="169" t="e">
        <f t="shared" si="43"/>
        <v>#N/A</v>
      </c>
      <c r="JQ27" s="169" t="e">
        <f t="shared" si="43"/>
        <v>#N/A</v>
      </c>
      <c r="JR27" s="169" t="e">
        <f t="shared" si="43"/>
        <v>#N/A</v>
      </c>
      <c r="JS27" s="169" t="e">
        <f t="shared" si="43"/>
        <v>#N/A</v>
      </c>
      <c r="JT27" s="169" t="e">
        <f t="shared" si="43"/>
        <v>#N/A</v>
      </c>
      <c r="JU27" s="169" t="e">
        <f t="shared" si="43"/>
        <v>#N/A</v>
      </c>
      <c r="JV27" s="169" t="e">
        <f t="shared" si="43"/>
        <v>#N/A</v>
      </c>
      <c r="JW27" s="169" t="e">
        <f t="shared" si="43"/>
        <v>#N/A</v>
      </c>
      <c r="JX27" s="169" t="e">
        <f t="shared" si="43"/>
        <v>#N/A</v>
      </c>
      <c r="JY27" s="169" t="e">
        <f t="shared" si="43"/>
        <v>#N/A</v>
      </c>
      <c r="JZ27" s="169" t="e">
        <f t="shared" si="43"/>
        <v>#N/A</v>
      </c>
      <c r="KA27" s="169" t="e">
        <f t="shared" si="44"/>
        <v>#N/A</v>
      </c>
      <c r="KB27" s="169" t="e">
        <f t="shared" si="44"/>
        <v>#N/A</v>
      </c>
      <c r="KC27" s="169" t="e">
        <f t="shared" si="44"/>
        <v>#N/A</v>
      </c>
      <c r="KD27" s="169" t="e">
        <f t="shared" si="44"/>
        <v>#N/A</v>
      </c>
      <c r="KE27" s="169" t="e">
        <f t="shared" si="44"/>
        <v>#N/A</v>
      </c>
      <c r="KF27" s="169" t="e">
        <f t="shared" si="44"/>
        <v>#N/A</v>
      </c>
      <c r="KG27" s="169" t="e">
        <f t="shared" si="44"/>
        <v>#N/A</v>
      </c>
      <c r="KH27" s="169" t="e">
        <f t="shared" si="44"/>
        <v>#N/A</v>
      </c>
      <c r="KI27" s="169" t="e">
        <f t="shared" si="44"/>
        <v>#N/A</v>
      </c>
      <c r="KJ27" s="169" t="e">
        <f t="shared" si="44"/>
        <v>#N/A</v>
      </c>
      <c r="KK27" s="169" t="e">
        <f t="shared" si="44"/>
        <v>#N/A</v>
      </c>
      <c r="KL27" s="169" t="e">
        <f t="shared" si="44"/>
        <v>#N/A</v>
      </c>
      <c r="KM27" s="169" t="e">
        <f t="shared" si="44"/>
        <v>#N/A</v>
      </c>
      <c r="KN27" s="169" t="e">
        <f t="shared" si="44"/>
        <v>#N/A</v>
      </c>
      <c r="KO27" s="169" t="e">
        <f t="shared" si="44"/>
        <v>#N/A</v>
      </c>
      <c r="KP27" s="169" t="e">
        <f t="shared" si="44"/>
        <v>#N/A</v>
      </c>
      <c r="KQ27" s="169" t="e">
        <f t="shared" si="45"/>
        <v>#N/A</v>
      </c>
      <c r="KR27" s="169" t="e">
        <f t="shared" si="45"/>
        <v>#N/A</v>
      </c>
      <c r="KS27" s="169" t="e">
        <f t="shared" si="45"/>
        <v>#N/A</v>
      </c>
      <c r="KT27" s="169" t="e">
        <f t="shared" si="45"/>
        <v>#N/A</v>
      </c>
      <c r="KU27" s="169" t="e">
        <f t="shared" si="45"/>
        <v>#N/A</v>
      </c>
      <c r="KV27" s="169" t="e">
        <f t="shared" si="45"/>
        <v>#N/A</v>
      </c>
      <c r="KW27" s="169" t="e">
        <f t="shared" si="45"/>
        <v>#N/A</v>
      </c>
      <c r="KX27" s="169" t="e">
        <f t="shared" si="45"/>
        <v>#N/A</v>
      </c>
      <c r="KY27" s="169" t="e">
        <f t="shared" si="45"/>
        <v>#N/A</v>
      </c>
      <c r="KZ27" s="169" t="e">
        <f t="shared" si="45"/>
        <v>#N/A</v>
      </c>
      <c r="LA27" s="169" t="e">
        <f t="shared" si="45"/>
        <v>#N/A</v>
      </c>
      <c r="LB27" s="169" t="e">
        <f t="shared" si="45"/>
        <v>#N/A</v>
      </c>
      <c r="LC27" s="169" t="e">
        <f t="shared" si="45"/>
        <v>#N/A</v>
      </c>
      <c r="LD27" s="169" t="e">
        <f t="shared" si="45"/>
        <v>#N/A</v>
      </c>
      <c r="LE27" s="169" t="e">
        <f t="shared" si="45"/>
        <v>#N/A</v>
      </c>
      <c r="LF27" s="169" t="e">
        <f t="shared" si="45"/>
        <v>#N/A</v>
      </c>
      <c r="LG27" s="169" t="e">
        <f t="shared" si="46"/>
        <v>#N/A</v>
      </c>
      <c r="LH27" s="169" t="e">
        <f t="shared" si="46"/>
        <v>#N/A</v>
      </c>
      <c r="LI27" s="169" t="e">
        <f t="shared" si="46"/>
        <v>#N/A</v>
      </c>
      <c r="LJ27" s="169" t="e">
        <f t="shared" si="46"/>
        <v>#N/A</v>
      </c>
      <c r="LK27" s="169" t="e">
        <f t="shared" si="46"/>
        <v>#N/A</v>
      </c>
      <c r="LL27" s="169" t="e">
        <f t="shared" si="46"/>
        <v>#N/A</v>
      </c>
      <c r="LM27" s="169" t="e">
        <f t="shared" si="46"/>
        <v>#N/A</v>
      </c>
      <c r="LN27" s="169" t="e">
        <f t="shared" si="46"/>
        <v>#N/A</v>
      </c>
      <c r="LO27" s="169" t="e">
        <f t="shared" si="46"/>
        <v>#N/A</v>
      </c>
      <c r="LP27" s="169" t="e">
        <f t="shared" si="46"/>
        <v>#N/A</v>
      </c>
      <c r="LQ27" s="169" t="e">
        <f t="shared" si="46"/>
        <v>#N/A</v>
      </c>
      <c r="LR27" s="169" t="e">
        <f t="shared" si="46"/>
        <v>#N/A</v>
      </c>
      <c r="LS27" s="169" t="e">
        <f t="shared" si="46"/>
        <v>#N/A</v>
      </c>
      <c r="LT27" s="169" t="e">
        <f t="shared" si="46"/>
        <v>#N/A</v>
      </c>
      <c r="LU27" s="169" t="e">
        <f t="shared" si="46"/>
        <v>#N/A</v>
      </c>
      <c r="LV27" s="169" t="e">
        <f t="shared" si="46"/>
        <v>#N/A</v>
      </c>
      <c r="LW27" s="169" t="e">
        <f t="shared" si="47"/>
        <v>#N/A</v>
      </c>
      <c r="LX27" s="169" t="e">
        <f t="shared" si="47"/>
        <v>#N/A</v>
      </c>
      <c r="LY27" s="169" t="e">
        <f t="shared" si="47"/>
        <v>#N/A</v>
      </c>
      <c r="LZ27" s="169" t="e">
        <f t="shared" si="47"/>
        <v>#N/A</v>
      </c>
      <c r="MA27" s="169" t="e">
        <f t="shared" si="47"/>
        <v>#N/A</v>
      </c>
      <c r="MB27" s="169" t="e">
        <f t="shared" si="47"/>
        <v>#N/A</v>
      </c>
      <c r="MC27" s="169" t="e">
        <f t="shared" si="47"/>
        <v>#N/A</v>
      </c>
      <c r="MD27" s="169" t="e">
        <f t="shared" si="47"/>
        <v>#N/A</v>
      </c>
      <c r="ME27" s="169" t="e">
        <f t="shared" si="47"/>
        <v>#N/A</v>
      </c>
      <c r="MF27" s="169" t="e">
        <f t="shared" si="47"/>
        <v>#N/A</v>
      </c>
      <c r="MG27" s="169" t="e">
        <f t="shared" si="47"/>
        <v>#N/A</v>
      </c>
      <c r="MH27" s="169" t="e">
        <f t="shared" si="47"/>
        <v>#N/A</v>
      </c>
      <c r="MI27" s="169" t="e">
        <f t="shared" si="47"/>
        <v>#N/A</v>
      </c>
      <c r="MJ27" s="169" t="e">
        <f t="shared" si="47"/>
        <v>#N/A</v>
      </c>
      <c r="MK27" s="169" t="e">
        <f t="shared" si="47"/>
        <v>#N/A</v>
      </c>
      <c r="ML27" s="169" t="e">
        <f t="shared" si="47"/>
        <v>#N/A</v>
      </c>
      <c r="MM27" s="169" t="e">
        <f t="shared" si="48"/>
        <v>#N/A</v>
      </c>
      <c r="MN27" s="169" t="e">
        <f t="shared" si="48"/>
        <v>#N/A</v>
      </c>
      <c r="MO27" s="169" t="e">
        <f t="shared" si="48"/>
        <v>#N/A</v>
      </c>
      <c r="MP27" s="169" t="e">
        <f t="shared" si="48"/>
        <v>#N/A</v>
      </c>
      <c r="MQ27" s="169" t="e">
        <f t="shared" si="48"/>
        <v>#N/A</v>
      </c>
      <c r="MR27" s="169" t="e">
        <f t="shared" si="48"/>
        <v>#N/A</v>
      </c>
      <c r="MS27" s="169" t="e">
        <f t="shared" si="48"/>
        <v>#N/A</v>
      </c>
      <c r="MT27" s="169" t="e">
        <f t="shared" si="48"/>
        <v>#N/A</v>
      </c>
      <c r="MU27" s="169" t="e">
        <f t="shared" si="48"/>
        <v>#N/A</v>
      </c>
      <c r="MV27" s="169" t="e">
        <f t="shared" si="48"/>
        <v>#N/A</v>
      </c>
      <c r="MW27" s="169" t="e">
        <f t="shared" si="48"/>
        <v>#N/A</v>
      </c>
      <c r="MX27" s="169" t="e">
        <f t="shared" si="48"/>
        <v>#N/A</v>
      </c>
      <c r="MY27" s="169" t="e">
        <f t="shared" si="48"/>
        <v>#N/A</v>
      </c>
      <c r="MZ27" s="169" t="e">
        <f t="shared" si="48"/>
        <v>#N/A</v>
      </c>
      <c r="NA27" s="169" t="e">
        <f t="shared" si="48"/>
        <v>#N/A</v>
      </c>
      <c r="NB27" s="169" t="e">
        <f t="shared" si="48"/>
        <v>#N/A</v>
      </c>
      <c r="NC27" s="169" t="e">
        <f t="shared" si="49"/>
        <v>#N/A</v>
      </c>
      <c r="ND27" s="169" t="e">
        <f t="shared" si="49"/>
        <v>#N/A</v>
      </c>
      <c r="NE27" s="169" t="e">
        <f t="shared" si="49"/>
        <v>#N/A</v>
      </c>
      <c r="NF27" s="169" t="e">
        <f t="shared" si="49"/>
        <v>#N/A</v>
      </c>
      <c r="NG27" s="169" t="e">
        <f t="shared" si="49"/>
        <v>#N/A</v>
      </c>
      <c r="NH27" s="169" t="e">
        <f t="shared" si="49"/>
        <v>#N/A</v>
      </c>
      <c r="NI27" s="169" t="e">
        <f t="shared" si="49"/>
        <v>#N/A</v>
      </c>
      <c r="NJ27" s="169" t="e">
        <f t="shared" si="49"/>
        <v>#N/A</v>
      </c>
      <c r="NK27" s="169" t="e">
        <f t="shared" si="49"/>
        <v>#N/A</v>
      </c>
      <c r="NL27" s="169" t="e">
        <f t="shared" si="49"/>
        <v>#N/A</v>
      </c>
      <c r="NM27" s="169" t="e">
        <f t="shared" si="49"/>
        <v>#N/A</v>
      </c>
      <c r="NN27" s="169" t="e">
        <f t="shared" si="49"/>
        <v>#N/A</v>
      </c>
      <c r="NO27" s="169" t="e">
        <f t="shared" si="49"/>
        <v>#N/A</v>
      </c>
      <c r="NP27" s="169" t="e">
        <f t="shared" si="49"/>
        <v>#N/A</v>
      </c>
      <c r="NQ27" s="169" t="e">
        <f t="shared" si="49"/>
        <v>#N/A</v>
      </c>
      <c r="NR27" s="169" t="e">
        <f t="shared" si="49"/>
        <v>#N/A</v>
      </c>
      <c r="NS27" s="169" t="e">
        <f t="shared" si="50"/>
        <v>#N/A</v>
      </c>
      <c r="NT27" s="169" t="e">
        <f t="shared" si="50"/>
        <v>#N/A</v>
      </c>
      <c r="NU27" s="169" t="e">
        <f t="shared" si="50"/>
        <v>#N/A</v>
      </c>
      <c r="NV27" s="169" t="e">
        <f t="shared" si="50"/>
        <v>#N/A</v>
      </c>
      <c r="NW27" s="169" t="e">
        <f t="shared" si="50"/>
        <v>#N/A</v>
      </c>
      <c r="NX27" s="169" t="e">
        <f t="shared" si="50"/>
        <v>#N/A</v>
      </c>
      <c r="NY27" s="169" t="e">
        <f t="shared" si="50"/>
        <v>#N/A</v>
      </c>
      <c r="NZ27" s="169" t="e">
        <f t="shared" si="50"/>
        <v>#N/A</v>
      </c>
      <c r="OA27" s="169" t="e">
        <f t="shared" si="50"/>
        <v>#N/A</v>
      </c>
      <c r="OB27" s="169" t="e">
        <f t="shared" si="50"/>
        <v>#N/A</v>
      </c>
      <c r="OC27" s="169" t="e">
        <f t="shared" si="50"/>
        <v>#N/A</v>
      </c>
      <c r="OD27" s="169" t="e">
        <f t="shared" si="50"/>
        <v>#N/A</v>
      </c>
      <c r="OE27" s="169" t="e">
        <f t="shared" si="50"/>
        <v>#N/A</v>
      </c>
      <c r="OF27" s="169" t="e">
        <f t="shared" si="50"/>
        <v>#N/A</v>
      </c>
      <c r="OG27" s="169" t="e">
        <f t="shared" si="50"/>
        <v>#N/A</v>
      </c>
      <c r="OH27" s="169" t="e">
        <f t="shared" si="50"/>
        <v>#N/A</v>
      </c>
      <c r="OI27" s="169" t="e">
        <f t="shared" si="51"/>
        <v>#N/A</v>
      </c>
      <c r="OJ27" s="169" t="e">
        <f t="shared" si="51"/>
        <v>#N/A</v>
      </c>
      <c r="OK27" s="169" t="e">
        <f t="shared" si="51"/>
        <v>#N/A</v>
      </c>
      <c r="OL27" s="169" t="e">
        <f t="shared" si="51"/>
        <v>#N/A</v>
      </c>
      <c r="OM27" s="169" t="e">
        <f t="shared" si="51"/>
        <v>#N/A</v>
      </c>
      <c r="ON27" s="169" t="e">
        <f t="shared" si="51"/>
        <v>#N/A</v>
      </c>
      <c r="OO27" s="169" t="e">
        <f t="shared" si="51"/>
        <v>#N/A</v>
      </c>
      <c r="OP27" s="169" t="e">
        <f t="shared" si="51"/>
        <v>#N/A</v>
      </c>
      <c r="OQ27" s="169" t="e">
        <f t="shared" si="51"/>
        <v>#N/A</v>
      </c>
      <c r="OR27" s="169" t="e">
        <f t="shared" si="51"/>
        <v>#N/A</v>
      </c>
      <c r="OS27" s="169" t="e">
        <f t="shared" si="51"/>
        <v>#N/A</v>
      </c>
      <c r="OT27" s="169" t="e">
        <f t="shared" si="51"/>
        <v>#N/A</v>
      </c>
      <c r="OU27" s="169" t="e">
        <f t="shared" si="51"/>
        <v>#N/A</v>
      </c>
      <c r="OV27" s="169" t="e">
        <f t="shared" si="51"/>
        <v>#N/A</v>
      </c>
      <c r="OW27" s="169" t="e">
        <f t="shared" si="51"/>
        <v>#N/A</v>
      </c>
      <c r="OX27" s="169" t="e">
        <f t="shared" si="51"/>
        <v>#N/A</v>
      </c>
      <c r="OY27" s="169" t="e">
        <f t="shared" si="52"/>
        <v>#N/A</v>
      </c>
      <c r="OZ27" s="169" t="e">
        <f t="shared" si="27"/>
        <v>#N/A</v>
      </c>
      <c r="PA27" s="169" t="e">
        <f t="shared" si="27"/>
        <v>#N/A</v>
      </c>
      <c r="PB27" s="169" t="e">
        <f t="shared" si="27"/>
        <v>#N/A</v>
      </c>
      <c r="PC27" s="169" t="e">
        <f t="shared" si="27"/>
        <v>#N/A</v>
      </c>
      <c r="PD27" s="169" t="e">
        <f t="shared" si="27"/>
        <v>#N/A</v>
      </c>
      <c r="PE27" s="169" t="e">
        <f t="shared" si="27"/>
        <v>#N/A</v>
      </c>
      <c r="PF27" s="169" t="e">
        <f t="shared" si="27"/>
        <v>#N/A</v>
      </c>
      <c r="PG27" s="169" t="e">
        <f t="shared" si="27"/>
        <v>#N/A</v>
      </c>
      <c r="PH27" s="169" t="e">
        <f t="shared" si="27"/>
        <v>#N/A</v>
      </c>
    </row>
    <row r="28" spans="1:424" hidden="1" x14ac:dyDescent="0.75">
      <c r="A28" s="4">
        <v>25</v>
      </c>
      <c r="B28" s="95"/>
      <c r="C28" s="95"/>
      <c r="D28" s="95"/>
      <c r="E28" s="124" t="str">
        <f t="shared" si="28"/>
        <v/>
      </c>
      <c r="F28" s="124" t="str">
        <f t="shared" si="29"/>
        <v/>
      </c>
      <c r="G28" s="73" t="str">
        <f t="shared" si="30"/>
        <v/>
      </c>
      <c r="H28" s="23"/>
      <c r="I28" s="57"/>
      <c r="J28" s="280"/>
      <c r="K28" s="74" t="str">
        <f>IF(AND(B28&gt;0,C28&gt;0,D28&gt;0),IF(ISBLANK(J28),IF(ISBLANK(H28),"",(D28-B28)*VLOOKUP(H28,VLookups!$A$4:$B$13,2,FALSE)),J28),"")</f>
        <v/>
      </c>
      <c r="L28" s="75" t="str">
        <f t="shared" si="0"/>
        <v/>
      </c>
      <c r="M28" s="95"/>
      <c r="N28" s="270" t="str">
        <f>IF(AND(M28&gt;0,C28&gt;0,NOT(K28="")),ABS(VLOOKUP($M$1,VLookups!$A$43:$B$44,2,FALSE)-_xlfn.NORM.DIST(M28,G28,K28,TRUE)),"")</f>
        <v/>
      </c>
      <c r="O28" s="94" t="str">
        <f>IF(AND($B28&gt;0,$C28&gt;0,$D28&gt;0,NOT(ISBLANK($H28))),_xlfn.NORM.INV(ABS(VLOOKUP($M$1,VLookups!$A$43:$B$44,2,FALSE)-O$3),$G28,$K28),"")</f>
        <v/>
      </c>
      <c r="P28" s="93" t="str">
        <f>IF(AND($B28&gt;0,$C28&gt;0,$D28&gt;0,NOT(ISBLANK($H28))),_xlfn.NORM.INV(ABS(VLOOKUP($M$1,VLookups!$A$43:$B$44,2,FALSE)-P$3),$G28,$K28),"")</f>
        <v/>
      </c>
      <c r="Q28" s="94" t="str">
        <f>IF(AND($B28&gt;0,$C28&gt;0,$D28&gt;0,NOT(ISBLANK($H28))),_xlfn.NORM.INV(ABS(VLOOKUP($M$1,VLookups!$A$43:$B$44,2,FALSE)-Q$3),$G28,$K28),"")</f>
        <v/>
      </c>
      <c r="R28" s="93" t="str">
        <f>IF(AND($B28&gt;0,$C28&gt;0,$D28&gt;0,NOT(ISBLANK($H28))),_xlfn.NORM.INV(ABS(VLOOKUP($M$1,VLookups!$A$43:$B$44,2,FALSE)-R$3),$G28,$K28),"")</f>
        <v/>
      </c>
      <c r="S28" s="94" t="str">
        <f>IF(AND($B28&gt;0,$C28&gt;0,$D28&gt;0,NOT(ISBLANK($H28))),_xlfn.NORM.INV(ABS(VLOOKUP($M$1,VLookups!$A$43:$B$44,2,FALSE)-S$3),$G28,$K28),"")</f>
        <v/>
      </c>
      <c r="T28" s="93" t="str">
        <f>IF(AND($B28&gt;0,$C28&gt;0,$D28&gt;0,NOT(ISBLANK($H28))),_xlfn.NORM.INV(ABS(VLOOKUP($M$1,VLookups!$A$43:$B$44,2,FALSE)-T$3),$G28,$K28),"")</f>
        <v/>
      </c>
      <c r="U28" s="5"/>
      <c r="V28" s="168" t="str">
        <f t="shared" si="31"/>
        <v/>
      </c>
      <c r="W28" s="49" t="str">
        <f t="shared" si="68"/>
        <v/>
      </c>
      <c r="X28" s="49" t="str">
        <f t="shared" si="68"/>
        <v/>
      </c>
      <c r="Y28" s="49" t="str">
        <f t="shared" si="68"/>
        <v/>
      </c>
      <c r="Z28" s="49" t="str">
        <f t="shared" si="68"/>
        <v/>
      </c>
      <c r="AA28" s="49" t="str">
        <f t="shared" si="68"/>
        <v/>
      </c>
      <c r="AB28" s="49" t="str">
        <f t="shared" si="68"/>
        <v/>
      </c>
      <c r="AC28" s="49" t="str">
        <f t="shared" si="68"/>
        <v/>
      </c>
      <c r="AD28" s="49" t="str">
        <f t="shared" si="68"/>
        <v/>
      </c>
      <c r="AE28" s="49" t="str">
        <f t="shared" si="68"/>
        <v/>
      </c>
      <c r="AF28" s="49" t="str">
        <f t="shared" si="68"/>
        <v/>
      </c>
      <c r="AG28" s="49" t="str">
        <f t="shared" si="68"/>
        <v/>
      </c>
      <c r="AH28" s="49" t="str">
        <f t="shared" si="68"/>
        <v/>
      </c>
      <c r="AI28" s="49" t="str">
        <f t="shared" si="68"/>
        <v/>
      </c>
      <c r="AJ28" s="49" t="str">
        <f t="shared" si="68"/>
        <v/>
      </c>
      <c r="AK28" s="49" t="str">
        <f t="shared" si="68"/>
        <v/>
      </c>
      <c r="AL28" s="49" t="str">
        <f t="shared" si="68"/>
        <v/>
      </c>
      <c r="AM28" s="49" t="str">
        <f t="shared" si="60"/>
        <v/>
      </c>
      <c r="AN28" s="49" t="str">
        <f t="shared" si="60"/>
        <v/>
      </c>
      <c r="AO28" s="49" t="str">
        <f t="shared" si="60"/>
        <v/>
      </c>
      <c r="AP28" s="49" t="str">
        <f t="shared" si="60"/>
        <v/>
      </c>
      <c r="AQ28" s="49" t="str">
        <f t="shared" si="60"/>
        <v/>
      </c>
      <c r="AR28" s="49" t="str">
        <f t="shared" si="60"/>
        <v/>
      </c>
      <c r="AS28" s="49" t="str">
        <f t="shared" si="60"/>
        <v/>
      </c>
      <c r="AT28" s="49" t="str">
        <f t="shared" si="60"/>
        <v/>
      </c>
      <c r="AU28" s="49" t="str">
        <f t="shared" si="60"/>
        <v/>
      </c>
      <c r="AV28" s="49" t="str">
        <f t="shared" si="60"/>
        <v/>
      </c>
      <c r="AW28" s="49" t="str">
        <f t="shared" si="60"/>
        <v/>
      </c>
      <c r="AX28" s="49" t="str">
        <f t="shared" si="61"/>
        <v/>
      </c>
      <c r="AY28" s="49" t="str">
        <f t="shared" si="61"/>
        <v/>
      </c>
      <c r="AZ28" s="49" t="str">
        <f t="shared" si="61"/>
        <v/>
      </c>
      <c r="BA28" s="49" t="str">
        <f t="shared" si="61"/>
        <v/>
      </c>
      <c r="BB28" s="49" t="str">
        <f t="shared" si="61"/>
        <v/>
      </c>
      <c r="BC28" s="49" t="str">
        <f t="shared" si="61"/>
        <v/>
      </c>
      <c r="BD28" s="49" t="str">
        <f t="shared" si="61"/>
        <v/>
      </c>
      <c r="BE28" s="49" t="str">
        <f t="shared" si="61"/>
        <v/>
      </c>
      <c r="BF28" s="49" t="str">
        <f t="shared" si="61"/>
        <v/>
      </c>
      <c r="BG28" s="49" t="str">
        <f t="shared" si="61"/>
        <v/>
      </c>
      <c r="BH28" s="49" t="str">
        <f t="shared" si="61"/>
        <v/>
      </c>
      <c r="BI28" s="49" t="str">
        <f t="shared" si="61"/>
        <v/>
      </c>
      <c r="BJ28" s="49" t="str">
        <f t="shared" si="61"/>
        <v/>
      </c>
      <c r="BK28" s="49" t="str">
        <f t="shared" si="61"/>
        <v/>
      </c>
      <c r="BL28" s="49" t="str">
        <f t="shared" si="61"/>
        <v/>
      </c>
      <c r="BM28" s="49" t="str">
        <f t="shared" si="61"/>
        <v/>
      </c>
      <c r="BN28" s="49" t="str">
        <f t="shared" si="62"/>
        <v/>
      </c>
      <c r="BO28" s="49" t="str">
        <f t="shared" si="62"/>
        <v/>
      </c>
      <c r="BP28" s="49" t="str">
        <f t="shared" si="62"/>
        <v/>
      </c>
      <c r="BQ28" s="49" t="str">
        <f t="shared" si="62"/>
        <v/>
      </c>
      <c r="BR28" s="49" t="str">
        <f t="shared" si="62"/>
        <v/>
      </c>
      <c r="BS28" s="49" t="str">
        <f t="shared" si="62"/>
        <v/>
      </c>
      <c r="BT28" s="49" t="str">
        <f t="shared" si="62"/>
        <v/>
      </c>
      <c r="BU28" s="49" t="str">
        <f t="shared" si="62"/>
        <v/>
      </c>
      <c r="BV28" s="49" t="str">
        <f t="shared" si="62"/>
        <v/>
      </c>
      <c r="BW28" s="49" t="str">
        <f t="shared" si="62"/>
        <v/>
      </c>
      <c r="BX28" s="49" t="str">
        <f t="shared" si="62"/>
        <v/>
      </c>
      <c r="BY28" s="49" t="str">
        <f t="shared" si="62"/>
        <v/>
      </c>
      <c r="BZ28" s="49" t="str">
        <f t="shared" si="62"/>
        <v/>
      </c>
      <c r="CA28" s="49" t="str">
        <f t="shared" si="62"/>
        <v/>
      </c>
      <c r="CB28" s="49" t="str">
        <f t="shared" si="62"/>
        <v/>
      </c>
      <c r="CC28" s="49" t="str">
        <f t="shared" si="62"/>
        <v/>
      </c>
      <c r="CD28" s="49" t="str">
        <f t="shared" si="63"/>
        <v/>
      </c>
      <c r="CE28" s="49" t="str">
        <f t="shared" si="63"/>
        <v/>
      </c>
      <c r="CF28" s="49" t="str">
        <f t="shared" si="63"/>
        <v/>
      </c>
      <c r="CG28" s="49" t="str">
        <f t="shared" si="63"/>
        <v/>
      </c>
      <c r="CH28" s="49" t="str">
        <f t="shared" si="63"/>
        <v/>
      </c>
      <c r="CI28" s="49" t="str">
        <f t="shared" si="63"/>
        <v/>
      </c>
      <c r="CJ28" s="49" t="str">
        <f t="shared" si="63"/>
        <v/>
      </c>
      <c r="CK28" s="49" t="str">
        <f t="shared" si="63"/>
        <v/>
      </c>
      <c r="CL28" s="49" t="str">
        <f t="shared" si="63"/>
        <v/>
      </c>
      <c r="CM28" s="49" t="str">
        <f t="shared" si="63"/>
        <v/>
      </c>
      <c r="CN28" s="49" t="str">
        <f t="shared" si="63"/>
        <v/>
      </c>
      <c r="CO28" s="49" t="str">
        <f t="shared" si="63"/>
        <v/>
      </c>
      <c r="CP28" s="49" t="str">
        <f t="shared" si="63"/>
        <v/>
      </c>
      <c r="CQ28" s="49" t="str">
        <f t="shared" si="63"/>
        <v/>
      </c>
      <c r="CR28" s="49" t="str">
        <f t="shared" si="63"/>
        <v/>
      </c>
      <c r="CS28" s="49" t="str">
        <f t="shared" si="63"/>
        <v/>
      </c>
      <c r="CT28" s="49" t="str">
        <f t="shared" si="53"/>
        <v/>
      </c>
      <c r="CU28" s="49" t="str">
        <f t="shared" si="53"/>
        <v/>
      </c>
      <c r="CV28" s="49" t="str">
        <f t="shared" si="53"/>
        <v/>
      </c>
      <c r="CW28" s="49" t="str">
        <f t="shared" si="53"/>
        <v/>
      </c>
      <c r="CX28" s="49" t="str">
        <f t="shared" si="53"/>
        <v/>
      </c>
      <c r="CY28" s="49" t="str">
        <f t="shared" si="53"/>
        <v/>
      </c>
      <c r="CZ28" s="49" t="str">
        <f t="shared" si="37"/>
        <v/>
      </c>
      <c r="DA28" s="49" t="str">
        <f t="shared" si="37"/>
        <v/>
      </c>
      <c r="DB28" s="49" t="str">
        <f t="shared" si="37"/>
        <v/>
      </c>
      <c r="DC28" s="49" t="str">
        <f t="shared" si="37"/>
        <v/>
      </c>
      <c r="DD28" s="49" t="str">
        <f t="shared" si="37"/>
        <v/>
      </c>
      <c r="DE28" s="49" t="str">
        <f t="shared" si="37"/>
        <v/>
      </c>
      <c r="DF28" s="49" t="str">
        <f t="shared" si="37"/>
        <v/>
      </c>
      <c r="DG28" s="49" t="str">
        <f t="shared" si="37"/>
        <v/>
      </c>
      <c r="DH28" s="49" t="str">
        <f t="shared" si="37"/>
        <v/>
      </c>
      <c r="DI28" s="49" t="str">
        <f t="shared" si="37"/>
        <v/>
      </c>
      <c r="DJ28" s="49" t="str">
        <f t="shared" si="37"/>
        <v/>
      </c>
      <c r="DK28" s="49" t="str">
        <f t="shared" si="37"/>
        <v/>
      </c>
      <c r="DL28" s="49" t="str">
        <f t="shared" si="37"/>
        <v/>
      </c>
      <c r="DM28" s="49" t="str">
        <f t="shared" si="37"/>
        <v/>
      </c>
      <c r="DN28" s="49" t="str">
        <f t="shared" si="37"/>
        <v/>
      </c>
      <c r="DO28" s="49" t="str">
        <f t="shared" si="54"/>
        <v/>
      </c>
      <c r="DP28" s="49" t="str">
        <f t="shared" si="54"/>
        <v/>
      </c>
      <c r="DQ28" s="49" t="str">
        <f t="shared" si="54"/>
        <v/>
      </c>
      <c r="DR28" s="49" t="str">
        <f t="shared" si="54"/>
        <v/>
      </c>
      <c r="DS28" s="183" t="str">
        <f t="shared" si="33"/>
        <v/>
      </c>
      <c r="DT28" s="49" t="str">
        <f t="shared" si="69"/>
        <v/>
      </c>
      <c r="DU28" s="49" t="str">
        <f t="shared" si="69"/>
        <v/>
      </c>
      <c r="DV28" s="49" t="str">
        <f t="shared" si="69"/>
        <v/>
      </c>
      <c r="DW28" s="49" t="str">
        <f t="shared" si="69"/>
        <v/>
      </c>
      <c r="DX28" s="49" t="str">
        <f t="shared" si="69"/>
        <v/>
      </c>
      <c r="DY28" s="49" t="str">
        <f t="shared" si="69"/>
        <v/>
      </c>
      <c r="DZ28" s="49" t="str">
        <f t="shared" si="69"/>
        <v/>
      </c>
      <c r="EA28" s="49" t="str">
        <f t="shared" si="69"/>
        <v/>
      </c>
      <c r="EB28" s="49" t="str">
        <f t="shared" si="69"/>
        <v/>
      </c>
      <c r="EC28" s="49" t="str">
        <f t="shared" si="69"/>
        <v/>
      </c>
      <c r="ED28" s="49" t="str">
        <f t="shared" si="69"/>
        <v/>
      </c>
      <c r="EE28" s="49" t="str">
        <f t="shared" si="69"/>
        <v/>
      </c>
      <c r="EF28" s="49" t="str">
        <f t="shared" si="69"/>
        <v/>
      </c>
      <c r="EG28" s="49" t="str">
        <f t="shared" si="69"/>
        <v/>
      </c>
      <c r="EH28" s="49" t="str">
        <f t="shared" si="69"/>
        <v/>
      </c>
      <c r="EI28" s="49" t="str">
        <f t="shared" si="69"/>
        <v/>
      </c>
      <c r="EJ28" s="49" t="str">
        <f t="shared" si="64"/>
        <v/>
      </c>
      <c r="EK28" s="49" t="str">
        <f t="shared" si="64"/>
        <v/>
      </c>
      <c r="EL28" s="49" t="str">
        <f t="shared" si="64"/>
        <v/>
      </c>
      <c r="EM28" s="49" t="str">
        <f t="shared" si="64"/>
        <v/>
      </c>
      <c r="EN28" s="49" t="str">
        <f t="shared" si="64"/>
        <v/>
      </c>
      <c r="EO28" s="49" t="str">
        <f t="shared" si="64"/>
        <v/>
      </c>
      <c r="EP28" s="49" t="str">
        <f t="shared" si="64"/>
        <v/>
      </c>
      <c r="EQ28" s="49" t="str">
        <f t="shared" si="64"/>
        <v/>
      </c>
      <c r="ER28" s="49" t="str">
        <f t="shared" si="64"/>
        <v/>
      </c>
      <c r="ES28" s="49" t="str">
        <f t="shared" si="64"/>
        <v/>
      </c>
      <c r="ET28" s="49" t="str">
        <f t="shared" si="64"/>
        <v/>
      </c>
      <c r="EU28" s="49" t="str">
        <f t="shared" si="65"/>
        <v/>
      </c>
      <c r="EV28" s="49" t="str">
        <f t="shared" si="65"/>
        <v/>
      </c>
      <c r="EW28" s="49" t="str">
        <f t="shared" si="65"/>
        <v/>
      </c>
      <c r="EX28" s="49" t="str">
        <f t="shared" si="65"/>
        <v/>
      </c>
      <c r="EY28" s="49" t="str">
        <f t="shared" si="65"/>
        <v/>
      </c>
      <c r="EZ28" s="49" t="str">
        <f t="shared" si="65"/>
        <v/>
      </c>
      <c r="FA28" s="49" t="str">
        <f t="shared" si="65"/>
        <v/>
      </c>
      <c r="FB28" s="49" t="str">
        <f t="shared" si="65"/>
        <v/>
      </c>
      <c r="FC28" s="49" t="str">
        <f t="shared" si="65"/>
        <v/>
      </c>
      <c r="FD28" s="49" t="str">
        <f t="shared" si="65"/>
        <v/>
      </c>
      <c r="FE28" s="49" t="str">
        <f t="shared" si="65"/>
        <v/>
      </c>
      <c r="FF28" s="49" t="str">
        <f t="shared" si="65"/>
        <v/>
      </c>
      <c r="FG28" s="49" t="str">
        <f t="shared" si="65"/>
        <v/>
      </c>
      <c r="FH28" s="49" t="str">
        <f t="shared" si="65"/>
        <v/>
      </c>
      <c r="FI28" s="49" t="str">
        <f t="shared" si="65"/>
        <v/>
      </c>
      <c r="FJ28" s="49" t="str">
        <f t="shared" si="65"/>
        <v/>
      </c>
      <c r="FK28" s="49" t="str">
        <f t="shared" si="66"/>
        <v/>
      </c>
      <c r="FL28" s="49" t="str">
        <f t="shared" si="66"/>
        <v/>
      </c>
      <c r="FM28" s="49" t="str">
        <f t="shared" si="66"/>
        <v/>
      </c>
      <c r="FN28" s="49" t="str">
        <f t="shared" si="66"/>
        <v/>
      </c>
      <c r="FO28" s="49" t="str">
        <f t="shared" si="66"/>
        <v/>
      </c>
      <c r="FP28" s="49" t="str">
        <f t="shared" si="66"/>
        <v/>
      </c>
      <c r="FQ28" s="49" t="str">
        <f t="shared" si="66"/>
        <v/>
      </c>
      <c r="FR28" s="49" t="str">
        <f t="shared" si="66"/>
        <v/>
      </c>
      <c r="FS28" s="49" t="str">
        <f t="shared" si="66"/>
        <v/>
      </c>
      <c r="FT28" s="49" t="str">
        <f t="shared" si="66"/>
        <v/>
      </c>
      <c r="FU28" s="49" t="str">
        <f t="shared" si="66"/>
        <v/>
      </c>
      <c r="FV28" s="49" t="str">
        <f t="shared" si="66"/>
        <v/>
      </c>
      <c r="FW28" s="49" t="str">
        <f t="shared" si="66"/>
        <v/>
      </c>
      <c r="FX28" s="49" t="str">
        <f t="shared" si="66"/>
        <v/>
      </c>
      <c r="FY28" s="49" t="str">
        <f t="shared" si="66"/>
        <v/>
      </c>
      <c r="FZ28" s="49" t="str">
        <f t="shared" si="66"/>
        <v/>
      </c>
      <c r="GA28" s="49" t="str">
        <f t="shared" si="67"/>
        <v/>
      </c>
      <c r="GB28" s="49" t="str">
        <f t="shared" si="67"/>
        <v/>
      </c>
      <c r="GC28" s="49" t="str">
        <f t="shared" si="67"/>
        <v/>
      </c>
      <c r="GD28" s="49" t="str">
        <f t="shared" si="67"/>
        <v/>
      </c>
      <c r="GE28" s="49" t="str">
        <f t="shared" si="67"/>
        <v/>
      </c>
      <c r="GF28" s="49" t="str">
        <f t="shared" si="67"/>
        <v/>
      </c>
      <c r="GG28" s="49" t="str">
        <f t="shared" si="67"/>
        <v/>
      </c>
      <c r="GH28" s="49" t="str">
        <f t="shared" si="67"/>
        <v/>
      </c>
      <c r="GI28" s="49" t="str">
        <f t="shared" si="67"/>
        <v/>
      </c>
      <c r="GJ28" s="49" t="str">
        <f t="shared" si="67"/>
        <v/>
      </c>
      <c r="GK28" s="49" t="str">
        <f t="shared" si="67"/>
        <v/>
      </c>
      <c r="GL28" s="49" t="str">
        <f t="shared" si="67"/>
        <v/>
      </c>
      <c r="GM28" s="49" t="str">
        <f t="shared" si="67"/>
        <v/>
      </c>
      <c r="GN28" s="49" t="str">
        <f t="shared" si="67"/>
        <v/>
      </c>
      <c r="GO28" s="49" t="str">
        <f t="shared" si="67"/>
        <v/>
      </c>
      <c r="GP28" s="49" t="str">
        <f t="shared" si="67"/>
        <v/>
      </c>
      <c r="GQ28" s="49" t="str">
        <f t="shared" si="55"/>
        <v/>
      </c>
      <c r="GR28" s="49" t="str">
        <f t="shared" si="55"/>
        <v/>
      </c>
      <c r="GS28" s="49" t="str">
        <f t="shared" si="55"/>
        <v/>
      </c>
      <c r="GT28" s="49" t="str">
        <f t="shared" si="55"/>
        <v/>
      </c>
      <c r="GU28" s="49" t="str">
        <f t="shared" si="55"/>
        <v/>
      </c>
      <c r="GV28" s="49" t="str">
        <f t="shared" si="55"/>
        <v/>
      </c>
      <c r="GW28" s="49" t="str">
        <f t="shared" si="40"/>
        <v/>
      </c>
      <c r="GX28" s="49" t="str">
        <f t="shared" si="40"/>
        <v/>
      </c>
      <c r="GY28" s="49" t="str">
        <f t="shared" si="40"/>
        <v/>
      </c>
      <c r="GZ28" s="49" t="str">
        <f t="shared" si="40"/>
        <v/>
      </c>
      <c r="HA28" s="49" t="str">
        <f t="shared" si="40"/>
        <v/>
      </c>
      <c r="HB28" s="49" t="str">
        <f t="shared" si="40"/>
        <v/>
      </c>
      <c r="HC28" s="49" t="str">
        <f t="shared" si="40"/>
        <v/>
      </c>
      <c r="HD28" s="49" t="str">
        <f t="shared" si="40"/>
        <v/>
      </c>
      <c r="HE28" s="49" t="str">
        <f t="shared" si="40"/>
        <v/>
      </c>
      <c r="HF28" s="49" t="str">
        <f t="shared" si="40"/>
        <v/>
      </c>
      <c r="HG28" s="49" t="str">
        <f t="shared" si="40"/>
        <v/>
      </c>
      <c r="HH28" s="49" t="str">
        <f t="shared" si="40"/>
        <v/>
      </c>
      <c r="HI28" s="49" t="str">
        <f t="shared" si="40"/>
        <v/>
      </c>
      <c r="HJ28" s="49" t="str">
        <f t="shared" si="40"/>
        <v/>
      </c>
      <c r="HK28" s="49" t="str">
        <f t="shared" si="40"/>
        <v/>
      </c>
      <c r="HL28" s="49" t="str">
        <f t="shared" si="56"/>
        <v/>
      </c>
      <c r="HM28" s="49" t="str">
        <f t="shared" si="56"/>
        <v/>
      </c>
      <c r="HN28" s="49" t="str">
        <f t="shared" si="56"/>
        <v/>
      </c>
      <c r="HO28" s="49" t="str">
        <f t="shared" si="56"/>
        <v/>
      </c>
      <c r="HP28" s="169" t="e">
        <f t="shared" si="57"/>
        <v>#N/A</v>
      </c>
      <c r="HQ28" s="169" t="e">
        <f t="shared" si="57"/>
        <v>#N/A</v>
      </c>
      <c r="HR28" s="169" t="e">
        <f t="shared" si="57"/>
        <v>#N/A</v>
      </c>
      <c r="HS28" s="169" t="e">
        <f t="shared" si="57"/>
        <v>#N/A</v>
      </c>
      <c r="HT28" s="169" t="e">
        <f t="shared" si="57"/>
        <v>#N/A</v>
      </c>
      <c r="HU28" s="169" t="e">
        <f t="shared" si="57"/>
        <v>#N/A</v>
      </c>
      <c r="HV28" s="169" t="e">
        <f t="shared" si="57"/>
        <v>#N/A</v>
      </c>
      <c r="HW28" s="169" t="e">
        <f t="shared" si="57"/>
        <v>#N/A</v>
      </c>
      <c r="HX28" s="169" t="e">
        <f t="shared" si="57"/>
        <v>#N/A</v>
      </c>
      <c r="HY28" s="169" t="e">
        <f t="shared" si="57"/>
        <v>#N/A</v>
      </c>
      <c r="HZ28" s="169" t="e">
        <f t="shared" si="57"/>
        <v>#N/A</v>
      </c>
      <c r="IA28" s="169" t="e">
        <f t="shared" si="57"/>
        <v>#N/A</v>
      </c>
      <c r="IB28" s="169" t="e">
        <f t="shared" si="57"/>
        <v>#N/A</v>
      </c>
      <c r="IC28" s="169" t="e">
        <f t="shared" si="57"/>
        <v>#N/A</v>
      </c>
      <c r="ID28" s="169" t="e">
        <f t="shared" si="57"/>
        <v>#N/A</v>
      </c>
      <c r="IE28" s="169" t="e">
        <f t="shared" si="41"/>
        <v>#N/A</v>
      </c>
      <c r="IF28" s="169" t="e">
        <f t="shared" si="41"/>
        <v>#N/A</v>
      </c>
      <c r="IG28" s="169" t="e">
        <f t="shared" si="41"/>
        <v>#N/A</v>
      </c>
      <c r="IH28" s="169" t="e">
        <f t="shared" si="41"/>
        <v>#N/A</v>
      </c>
      <c r="II28" s="169" t="e">
        <f t="shared" si="41"/>
        <v>#N/A</v>
      </c>
      <c r="IJ28" s="169" t="e">
        <f t="shared" si="41"/>
        <v>#N/A</v>
      </c>
      <c r="IK28" s="169" t="e">
        <f t="shared" si="41"/>
        <v>#N/A</v>
      </c>
      <c r="IL28" s="169" t="e">
        <f t="shared" si="41"/>
        <v>#N/A</v>
      </c>
      <c r="IM28" s="169" t="e">
        <f t="shared" si="41"/>
        <v>#N/A</v>
      </c>
      <c r="IN28" s="169" t="e">
        <f t="shared" si="41"/>
        <v>#N/A</v>
      </c>
      <c r="IO28" s="169" t="e">
        <f t="shared" si="41"/>
        <v>#N/A</v>
      </c>
      <c r="IP28" s="169" t="e">
        <f t="shared" si="41"/>
        <v>#N/A</v>
      </c>
      <c r="IQ28" s="169" t="e">
        <f t="shared" si="41"/>
        <v>#N/A</v>
      </c>
      <c r="IR28" s="169" t="e">
        <f t="shared" si="41"/>
        <v>#N/A</v>
      </c>
      <c r="IS28" s="169" t="e">
        <f t="shared" si="41"/>
        <v>#N/A</v>
      </c>
      <c r="IT28" s="169" t="e">
        <f t="shared" si="41"/>
        <v>#N/A</v>
      </c>
      <c r="IU28" s="169" t="e">
        <f t="shared" si="42"/>
        <v>#N/A</v>
      </c>
      <c r="IV28" s="169" t="e">
        <f t="shared" si="42"/>
        <v>#N/A</v>
      </c>
      <c r="IW28" s="169" t="e">
        <f t="shared" si="42"/>
        <v>#N/A</v>
      </c>
      <c r="IX28" s="169" t="e">
        <f t="shared" si="42"/>
        <v>#N/A</v>
      </c>
      <c r="IY28" s="169" t="e">
        <f t="shared" si="42"/>
        <v>#N/A</v>
      </c>
      <c r="IZ28" s="169" t="e">
        <f t="shared" si="42"/>
        <v>#N/A</v>
      </c>
      <c r="JA28" s="169" t="e">
        <f t="shared" si="42"/>
        <v>#N/A</v>
      </c>
      <c r="JB28" s="169" t="e">
        <f t="shared" si="42"/>
        <v>#N/A</v>
      </c>
      <c r="JC28" s="169" t="e">
        <f t="shared" si="42"/>
        <v>#N/A</v>
      </c>
      <c r="JD28" s="169" t="e">
        <f t="shared" si="42"/>
        <v>#N/A</v>
      </c>
      <c r="JE28" s="169" t="e">
        <f t="shared" si="42"/>
        <v>#N/A</v>
      </c>
      <c r="JF28" s="169" t="e">
        <f t="shared" si="42"/>
        <v>#N/A</v>
      </c>
      <c r="JG28" s="169" t="e">
        <f t="shared" si="42"/>
        <v>#N/A</v>
      </c>
      <c r="JH28" s="169" t="e">
        <f t="shared" si="42"/>
        <v>#N/A</v>
      </c>
      <c r="JI28" s="169" t="e">
        <f t="shared" si="42"/>
        <v>#N/A</v>
      </c>
      <c r="JJ28" s="169" t="e">
        <f t="shared" si="42"/>
        <v>#N/A</v>
      </c>
      <c r="JK28" s="169" t="e">
        <f t="shared" si="43"/>
        <v>#N/A</v>
      </c>
      <c r="JL28" s="169" t="e">
        <f t="shared" si="43"/>
        <v>#N/A</v>
      </c>
      <c r="JM28" s="169" t="e">
        <f t="shared" si="43"/>
        <v>#N/A</v>
      </c>
      <c r="JN28" s="169" t="e">
        <f t="shared" si="43"/>
        <v>#N/A</v>
      </c>
      <c r="JO28" s="169" t="e">
        <f t="shared" si="43"/>
        <v>#N/A</v>
      </c>
      <c r="JP28" s="169" t="e">
        <f t="shared" si="43"/>
        <v>#N/A</v>
      </c>
      <c r="JQ28" s="169" t="e">
        <f t="shared" si="43"/>
        <v>#N/A</v>
      </c>
      <c r="JR28" s="169" t="e">
        <f t="shared" si="43"/>
        <v>#N/A</v>
      </c>
      <c r="JS28" s="169" t="e">
        <f t="shared" si="43"/>
        <v>#N/A</v>
      </c>
      <c r="JT28" s="169" t="e">
        <f t="shared" si="43"/>
        <v>#N/A</v>
      </c>
      <c r="JU28" s="169" t="e">
        <f t="shared" si="43"/>
        <v>#N/A</v>
      </c>
      <c r="JV28" s="169" t="e">
        <f t="shared" si="43"/>
        <v>#N/A</v>
      </c>
      <c r="JW28" s="169" t="e">
        <f t="shared" si="43"/>
        <v>#N/A</v>
      </c>
      <c r="JX28" s="169" t="e">
        <f t="shared" si="43"/>
        <v>#N/A</v>
      </c>
      <c r="JY28" s="169" t="e">
        <f t="shared" si="43"/>
        <v>#N/A</v>
      </c>
      <c r="JZ28" s="169" t="e">
        <f t="shared" si="43"/>
        <v>#N/A</v>
      </c>
      <c r="KA28" s="169" t="e">
        <f t="shared" si="44"/>
        <v>#N/A</v>
      </c>
      <c r="KB28" s="169" t="e">
        <f t="shared" si="44"/>
        <v>#N/A</v>
      </c>
      <c r="KC28" s="169" t="e">
        <f t="shared" si="44"/>
        <v>#N/A</v>
      </c>
      <c r="KD28" s="169" t="e">
        <f t="shared" si="44"/>
        <v>#N/A</v>
      </c>
      <c r="KE28" s="169" t="e">
        <f t="shared" si="44"/>
        <v>#N/A</v>
      </c>
      <c r="KF28" s="169" t="e">
        <f t="shared" si="44"/>
        <v>#N/A</v>
      </c>
      <c r="KG28" s="169" t="e">
        <f t="shared" si="44"/>
        <v>#N/A</v>
      </c>
      <c r="KH28" s="169" t="e">
        <f t="shared" si="44"/>
        <v>#N/A</v>
      </c>
      <c r="KI28" s="169" t="e">
        <f t="shared" si="44"/>
        <v>#N/A</v>
      </c>
      <c r="KJ28" s="169" t="e">
        <f t="shared" si="44"/>
        <v>#N/A</v>
      </c>
      <c r="KK28" s="169" t="e">
        <f t="shared" si="44"/>
        <v>#N/A</v>
      </c>
      <c r="KL28" s="169" t="e">
        <f t="shared" si="44"/>
        <v>#N/A</v>
      </c>
      <c r="KM28" s="169" t="e">
        <f t="shared" si="44"/>
        <v>#N/A</v>
      </c>
      <c r="KN28" s="169" t="e">
        <f t="shared" si="44"/>
        <v>#N/A</v>
      </c>
      <c r="KO28" s="169" t="e">
        <f t="shared" si="44"/>
        <v>#N/A</v>
      </c>
      <c r="KP28" s="169" t="e">
        <f t="shared" si="44"/>
        <v>#N/A</v>
      </c>
      <c r="KQ28" s="169" t="e">
        <f t="shared" si="45"/>
        <v>#N/A</v>
      </c>
      <c r="KR28" s="169" t="e">
        <f t="shared" si="45"/>
        <v>#N/A</v>
      </c>
      <c r="KS28" s="169" t="e">
        <f t="shared" si="45"/>
        <v>#N/A</v>
      </c>
      <c r="KT28" s="169" t="e">
        <f t="shared" si="45"/>
        <v>#N/A</v>
      </c>
      <c r="KU28" s="169" t="e">
        <f t="shared" si="45"/>
        <v>#N/A</v>
      </c>
      <c r="KV28" s="169" t="e">
        <f t="shared" si="45"/>
        <v>#N/A</v>
      </c>
      <c r="KW28" s="169" t="e">
        <f t="shared" si="45"/>
        <v>#N/A</v>
      </c>
      <c r="KX28" s="169" t="e">
        <f t="shared" si="45"/>
        <v>#N/A</v>
      </c>
      <c r="KY28" s="169" t="e">
        <f t="shared" si="45"/>
        <v>#N/A</v>
      </c>
      <c r="KZ28" s="169" t="e">
        <f t="shared" si="45"/>
        <v>#N/A</v>
      </c>
      <c r="LA28" s="169" t="e">
        <f t="shared" si="45"/>
        <v>#N/A</v>
      </c>
      <c r="LB28" s="169" t="e">
        <f t="shared" si="45"/>
        <v>#N/A</v>
      </c>
      <c r="LC28" s="169" t="e">
        <f t="shared" si="45"/>
        <v>#N/A</v>
      </c>
      <c r="LD28" s="169" t="e">
        <f t="shared" si="45"/>
        <v>#N/A</v>
      </c>
      <c r="LE28" s="169" t="e">
        <f t="shared" si="45"/>
        <v>#N/A</v>
      </c>
      <c r="LF28" s="169" t="e">
        <f t="shared" si="45"/>
        <v>#N/A</v>
      </c>
      <c r="LG28" s="169" t="e">
        <f t="shared" si="46"/>
        <v>#N/A</v>
      </c>
      <c r="LH28" s="169" t="e">
        <f t="shared" si="46"/>
        <v>#N/A</v>
      </c>
      <c r="LI28" s="169" t="e">
        <f t="shared" si="46"/>
        <v>#N/A</v>
      </c>
      <c r="LJ28" s="169" t="e">
        <f t="shared" si="46"/>
        <v>#N/A</v>
      </c>
      <c r="LK28" s="169" t="e">
        <f t="shared" si="46"/>
        <v>#N/A</v>
      </c>
      <c r="LL28" s="169" t="e">
        <f t="shared" si="46"/>
        <v>#N/A</v>
      </c>
      <c r="LM28" s="169" t="e">
        <f t="shared" si="46"/>
        <v>#N/A</v>
      </c>
      <c r="LN28" s="169" t="e">
        <f t="shared" si="46"/>
        <v>#N/A</v>
      </c>
      <c r="LO28" s="169" t="e">
        <f t="shared" si="46"/>
        <v>#N/A</v>
      </c>
      <c r="LP28" s="169" t="e">
        <f t="shared" si="46"/>
        <v>#N/A</v>
      </c>
      <c r="LQ28" s="169" t="e">
        <f t="shared" si="46"/>
        <v>#N/A</v>
      </c>
      <c r="LR28" s="169" t="e">
        <f t="shared" si="46"/>
        <v>#N/A</v>
      </c>
      <c r="LS28" s="169" t="e">
        <f t="shared" si="46"/>
        <v>#N/A</v>
      </c>
      <c r="LT28" s="169" t="e">
        <f t="shared" si="46"/>
        <v>#N/A</v>
      </c>
      <c r="LU28" s="169" t="e">
        <f t="shared" si="46"/>
        <v>#N/A</v>
      </c>
      <c r="LV28" s="169" t="e">
        <f t="shared" si="46"/>
        <v>#N/A</v>
      </c>
      <c r="LW28" s="169" t="e">
        <f t="shared" si="47"/>
        <v>#N/A</v>
      </c>
      <c r="LX28" s="169" t="e">
        <f t="shared" si="47"/>
        <v>#N/A</v>
      </c>
      <c r="LY28" s="169" t="e">
        <f t="shared" si="47"/>
        <v>#N/A</v>
      </c>
      <c r="LZ28" s="169" t="e">
        <f t="shared" si="47"/>
        <v>#N/A</v>
      </c>
      <c r="MA28" s="169" t="e">
        <f t="shared" si="47"/>
        <v>#N/A</v>
      </c>
      <c r="MB28" s="169" t="e">
        <f t="shared" si="47"/>
        <v>#N/A</v>
      </c>
      <c r="MC28" s="169" t="e">
        <f t="shared" si="47"/>
        <v>#N/A</v>
      </c>
      <c r="MD28" s="169" t="e">
        <f t="shared" si="47"/>
        <v>#N/A</v>
      </c>
      <c r="ME28" s="169" t="e">
        <f t="shared" si="47"/>
        <v>#N/A</v>
      </c>
      <c r="MF28" s="169" t="e">
        <f t="shared" si="47"/>
        <v>#N/A</v>
      </c>
      <c r="MG28" s="169" t="e">
        <f t="shared" si="47"/>
        <v>#N/A</v>
      </c>
      <c r="MH28" s="169" t="e">
        <f t="shared" si="47"/>
        <v>#N/A</v>
      </c>
      <c r="MI28" s="169" t="e">
        <f t="shared" si="47"/>
        <v>#N/A</v>
      </c>
      <c r="MJ28" s="169" t="e">
        <f t="shared" si="47"/>
        <v>#N/A</v>
      </c>
      <c r="MK28" s="169" t="e">
        <f t="shared" si="47"/>
        <v>#N/A</v>
      </c>
      <c r="ML28" s="169" t="e">
        <f t="shared" si="47"/>
        <v>#N/A</v>
      </c>
      <c r="MM28" s="169" t="e">
        <f t="shared" si="48"/>
        <v>#N/A</v>
      </c>
      <c r="MN28" s="169" t="e">
        <f t="shared" si="48"/>
        <v>#N/A</v>
      </c>
      <c r="MO28" s="169" t="e">
        <f t="shared" si="48"/>
        <v>#N/A</v>
      </c>
      <c r="MP28" s="169" t="e">
        <f t="shared" si="48"/>
        <v>#N/A</v>
      </c>
      <c r="MQ28" s="169" t="e">
        <f t="shared" si="48"/>
        <v>#N/A</v>
      </c>
      <c r="MR28" s="169" t="e">
        <f t="shared" si="48"/>
        <v>#N/A</v>
      </c>
      <c r="MS28" s="169" t="e">
        <f t="shared" si="48"/>
        <v>#N/A</v>
      </c>
      <c r="MT28" s="169" t="e">
        <f t="shared" si="48"/>
        <v>#N/A</v>
      </c>
      <c r="MU28" s="169" t="e">
        <f t="shared" si="48"/>
        <v>#N/A</v>
      </c>
      <c r="MV28" s="169" t="e">
        <f t="shared" si="48"/>
        <v>#N/A</v>
      </c>
      <c r="MW28" s="169" t="e">
        <f t="shared" si="48"/>
        <v>#N/A</v>
      </c>
      <c r="MX28" s="169" t="e">
        <f t="shared" si="48"/>
        <v>#N/A</v>
      </c>
      <c r="MY28" s="169" t="e">
        <f t="shared" si="48"/>
        <v>#N/A</v>
      </c>
      <c r="MZ28" s="169" t="e">
        <f t="shared" si="48"/>
        <v>#N/A</v>
      </c>
      <c r="NA28" s="169" t="e">
        <f t="shared" si="48"/>
        <v>#N/A</v>
      </c>
      <c r="NB28" s="169" t="e">
        <f t="shared" si="48"/>
        <v>#N/A</v>
      </c>
      <c r="NC28" s="169" t="e">
        <f t="shared" si="49"/>
        <v>#N/A</v>
      </c>
      <c r="ND28" s="169" t="e">
        <f t="shared" si="49"/>
        <v>#N/A</v>
      </c>
      <c r="NE28" s="169" t="e">
        <f t="shared" si="49"/>
        <v>#N/A</v>
      </c>
      <c r="NF28" s="169" t="e">
        <f t="shared" si="49"/>
        <v>#N/A</v>
      </c>
      <c r="NG28" s="169" t="e">
        <f t="shared" si="49"/>
        <v>#N/A</v>
      </c>
      <c r="NH28" s="169" t="e">
        <f t="shared" si="49"/>
        <v>#N/A</v>
      </c>
      <c r="NI28" s="169" t="e">
        <f t="shared" si="49"/>
        <v>#N/A</v>
      </c>
      <c r="NJ28" s="169" t="e">
        <f t="shared" si="49"/>
        <v>#N/A</v>
      </c>
      <c r="NK28" s="169" t="e">
        <f t="shared" si="49"/>
        <v>#N/A</v>
      </c>
      <c r="NL28" s="169" t="e">
        <f t="shared" si="49"/>
        <v>#N/A</v>
      </c>
      <c r="NM28" s="169" t="e">
        <f t="shared" si="49"/>
        <v>#N/A</v>
      </c>
      <c r="NN28" s="169" t="e">
        <f t="shared" si="49"/>
        <v>#N/A</v>
      </c>
      <c r="NO28" s="169" t="e">
        <f t="shared" si="49"/>
        <v>#N/A</v>
      </c>
      <c r="NP28" s="169" t="e">
        <f t="shared" si="49"/>
        <v>#N/A</v>
      </c>
      <c r="NQ28" s="169" t="e">
        <f t="shared" si="49"/>
        <v>#N/A</v>
      </c>
      <c r="NR28" s="169" t="e">
        <f t="shared" si="49"/>
        <v>#N/A</v>
      </c>
      <c r="NS28" s="169" t="e">
        <f t="shared" si="50"/>
        <v>#N/A</v>
      </c>
      <c r="NT28" s="169" t="e">
        <f t="shared" si="50"/>
        <v>#N/A</v>
      </c>
      <c r="NU28" s="169" t="e">
        <f t="shared" si="50"/>
        <v>#N/A</v>
      </c>
      <c r="NV28" s="169" t="e">
        <f t="shared" si="50"/>
        <v>#N/A</v>
      </c>
      <c r="NW28" s="169" t="e">
        <f t="shared" si="50"/>
        <v>#N/A</v>
      </c>
      <c r="NX28" s="169" t="e">
        <f t="shared" si="50"/>
        <v>#N/A</v>
      </c>
      <c r="NY28" s="169" t="e">
        <f t="shared" si="50"/>
        <v>#N/A</v>
      </c>
      <c r="NZ28" s="169" t="e">
        <f t="shared" si="50"/>
        <v>#N/A</v>
      </c>
      <c r="OA28" s="169" t="e">
        <f t="shared" si="50"/>
        <v>#N/A</v>
      </c>
      <c r="OB28" s="169" t="e">
        <f t="shared" si="50"/>
        <v>#N/A</v>
      </c>
      <c r="OC28" s="169" t="e">
        <f t="shared" si="50"/>
        <v>#N/A</v>
      </c>
      <c r="OD28" s="169" t="e">
        <f t="shared" si="50"/>
        <v>#N/A</v>
      </c>
      <c r="OE28" s="169" t="e">
        <f t="shared" si="50"/>
        <v>#N/A</v>
      </c>
      <c r="OF28" s="169" t="e">
        <f t="shared" si="50"/>
        <v>#N/A</v>
      </c>
      <c r="OG28" s="169" t="e">
        <f t="shared" si="50"/>
        <v>#N/A</v>
      </c>
      <c r="OH28" s="169" t="e">
        <f t="shared" si="50"/>
        <v>#N/A</v>
      </c>
      <c r="OI28" s="169" t="e">
        <f t="shared" si="51"/>
        <v>#N/A</v>
      </c>
      <c r="OJ28" s="169" t="e">
        <f t="shared" si="51"/>
        <v>#N/A</v>
      </c>
      <c r="OK28" s="169" t="e">
        <f t="shared" si="51"/>
        <v>#N/A</v>
      </c>
      <c r="OL28" s="169" t="e">
        <f t="shared" si="51"/>
        <v>#N/A</v>
      </c>
      <c r="OM28" s="169" t="e">
        <f t="shared" si="51"/>
        <v>#N/A</v>
      </c>
      <c r="ON28" s="169" t="e">
        <f t="shared" si="51"/>
        <v>#N/A</v>
      </c>
      <c r="OO28" s="169" t="e">
        <f t="shared" si="51"/>
        <v>#N/A</v>
      </c>
      <c r="OP28" s="169" t="e">
        <f t="shared" si="51"/>
        <v>#N/A</v>
      </c>
      <c r="OQ28" s="169" t="e">
        <f t="shared" si="51"/>
        <v>#N/A</v>
      </c>
      <c r="OR28" s="169" t="e">
        <f t="shared" si="51"/>
        <v>#N/A</v>
      </c>
      <c r="OS28" s="169" t="e">
        <f t="shared" si="51"/>
        <v>#N/A</v>
      </c>
      <c r="OT28" s="169" t="e">
        <f t="shared" si="51"/>
        <v>#N/A</v>
      </c>
      <c r="OU28" s="169" t="e">
        <f t="shared" si="51"/>
        <v>#N/A</v>
      </c>
      <c r="OV28" s="169" t="e">
        <f t="shared" si="51"/>
        <v>#N/A</v>
      </c>
      <c r="OW28" s="169" t="e">
        <f t="shared" si="51"/>
        <v>#N/A</v>
      </c>
      <c r="OX28" s="169" t="e">
        <f t="shared" si="51"/>
        <v>#N/A</v>
      </c>
      <c r="OY28" s="169" t="e">
        <f t="shared" si="52"/>
        <v>#N/A</v>
      </c>
      <c r="OZ28" s="169" t="e">
        <f t="shared" si="27"/>
        <v>#N/A</v>
      </c>
      <c r="PA28" s="169" t="e">
        <f t="shared" si="27"/>
        <v>#N/A</v>
      </c>
      <c r="PB28" s="169" t="e">
        <f t="shared" si="27"/>
        <v>#N/A</v>
      </c>
      <c r="PC28" s="169" t="e">
        <f t="shared" si="27"/>
        <v>#N/A</v>
      </c>
      <c r="PD28" s="169" t="e">
        <f t="shared" si="27"/>
        <v>#N/A</v>
      </c>
      <c r="PE28" s="169" t="e">
        <f t="shared" si="27"/>
        <v>#N/A</v>
      </c>
      <c r="PF28" s="169" t="e">
        <f t="shared" si="27"/>
        <v>#N/A</v>
      </c>
      <c r="PG28" s="169" t="e">
        <f t="shared" si="27"/>
        <v>#N/A</v>
      </c>
      <c r="PH28" s="169" t="e">
        <f t="shared" si="27"/>
        <v>#N/A</v>
      </c>
    </row>
    <row r="29" spans="1:424" hidden="1" x14ac:dyDescent="0.75">
      <c r="A29" s="4">
        <v>26</v>
      </c>
      <c r="B29" s="95"/>
      <c r="C29" s="95"/>
      <c r="D29" s="95"/>
      <c r="E29" s="124" t="str">
        <f t="shared" si="28"/>
        <v/>
      </c>
      <c r="F29" s="124" t="str">
        <f t="shared" si="29"/>
        <v/>
      </c>
      <c r="G29" s="73" t="str">
        <f t="shared" si="30"/>
        <v/>
      </c>
      <c r="H29" s="23"/>
      <c r="I29" s="57"/>
      <c r="J29" s="280"/>
      <c r="K29" s="74" t="str">
        <f>IF(AND(B29&gt;0,C29&gt;0,D29&gt;0),IF(ISBLANK(J29),IF(ISBLANK(H29),"",(D29-B29)*VLOOKUP(H29,VLookups!$A$4:$B$13,2,FALSE)),J29),"")</f>
        <v/>
      </c>
      <c r="L29" s="75" t="str">
        <f t="shared" si="0"/>
        <v/>
      </c>
      <c r="M29" s="95"/>
      <c r="N29" s="270" t="str">
        <f>IF(AND(M29&gt;0,C29&gt;0,NOT(K29="")),ABS(VLOOKUP($M$1,VLookups!$A$43:$B$44,2,FALSE)-_xlfn.NORM.DIST(M29,G29,K29,TRUE)),"")</f>
        <v/>
      </c>
      <c r="O29" s="94" t="str">
        <f>IF(AND($B29&gt;0,$C29&gt;0,$D29&gt;0,NOT(ISBLANK($H29))),_xlfn.NORM.INV(ABS(VLOOKUP($M$1,VLookups!$A$43:$B$44,2,FALSE)-O$3),$G29,$K29),"")</f>
        <v/>
      </c>
      <c r="P29" s="93" t="str">
        <f>IF(AND($B29&gt;0,$C29&gt;0,$D29&gt;0,NOT(ISBLANK($H29))),_xlfn.NORM.INV(ABS(VLOOKUP($M$1,VLookups!$A$43:$B$44,2,FALSE)-P$3),$G29,$K29),"")</f>
        <v/>
      </c>
      <c r="Q29" s="94" t="str">
        <f>IF(AND($B29&gt;0,$C29&gt;0,$D29&gt;0,NOT(ISBLANK($H29))),_xlfn.NORM.INV(ABS(VLOOKUP($M$1,VLookups!$A$43:$B$44,2,FALSE)-Q$3),$G29,$K29),"")</f>
        <v/>
      </c>
      <c r="R29" s="93" t="str">
        <f>IF(AND($B29&gt;0,$C29&gt;0,$D29&gt;0,NOT(ISBLANK($H29))),_xlfn.NORM.INV(ABS(VLOOKUP($M$1,VLookups!$A$43:$B$44,2,FALSE)-R$3),$G29,$K29),"")</f>
        <v/>
      </c>
      <c r="S29" s="94" t="str">
        <f>IF(AND($B29&gt;0,$C29&gt;0,$D29&gt;0,NOT(ISBLANK($H29))),_xlfn.NORM.INV(ABS(VLOOKUP($M$1,VLookups!$A$43:$B$44,2,FALSE)-S$3),$G29,$K29),"")</f>
        <v/>
      </c>
      <c r="T29" s="93" t="str">
        <f>IF(AND($B29&gt;0,$C29&gt;0,$D29&gt;0,NOT(ISBLANK($H29))),_xlfn.NORM.INV(ABS(VLOOKUP($M$1,VLookups!$A$43:$B$44,2,FALSE)-T$3),$G29,$K29),"")</f>
        <v/>
      </c>
      <c r="U29" s="5"/>
      <c r="V29" s="168" t="str">
        <f t="shared" si="31"/>
        <v/>
      </c>
      <c r="W29" s="49" t="str">
        <f t="shared" si="68"/>
        <v/>
      </c>
      <c r="X29" s="49" t="str">
        <f t="shared" si="68"/>
        <v/>
      </c>
      <c r="Y29" s="49" t="str">
        <f t="shared" si="68"/>
        <v/>
      </c>
      <c r="Z29" s="49" t="str">
        <f t="shared" si="68"/>
        <v/>
      </c>
      <c r="AA29" s="49" t="str">
        <f t="shared" si="68"/>
        <v/>
      </c>
      <c r="AB29" s="49" t="str">
        <f t="shared" si="68"/>
        <v/>
      </c>
      <c r="AC29" s="49" t="str">
        <f t="shared" si="68"/>
        <v/>
      </c>
      <c r="AD29" s="49" t="str">
        <f t="shared" si="68"/>
        <v/>
      </c>
      <c r="AE29" s="49" t="str">
        <f t="shared" si="68"/>
        <v/>
      </c>
      <c r="AF29" s="49" t="str">
        <f t="shared" si="68"/>
        <v/>
      </c>
      <c r="AG29" s="49" t="str">
        <f t="shared" si="68"/>
        <v/>
      </c>
      <c r="AH29" s="49" t="str">
        <f t="shared" si="68"/>
        <v/>
      </c>
      <c r="AI29" s="49" t="str">
        <f t="shared" si="68"/>
        <v/>
      </c>
      <c r="AJ29" s="49" t="str">
        <f t="shared" si="68"/>
        <v/>
      </c>
      <c r="AK29" s="49" t="str">
        <f t="shared" si="68"/>
        <v/>
      </c>
      <c r="AL29" s="49" t="str">
        <f t="shared" si="68"/>
        <v/>
      </c>
      <c r="AM29" s="49" t="str">
        <f t="shared" si="60"/>
        <v/>
      </c>
      <c r="AN29" s="49" t="str">
        <f t="shared" si="60"/>
        <v/>
      </c>
      <c r="AO29" s="49" t="str">
        <f t="shared" si="60"/>
        <v/>
      </c>
      <c r="AP29" s="49" t="str">
        <f t="shared" si="60"/>
        <v/>
      </c>
      <c r="AQ29" s="49" t="str">
        <f t="shared" si="60"/>
        <v/>
      </c>
      <c r="AR29" s="49" t="str">
        <f t="shared" si="60"/>
        <v/>
      </c>
      <c r="AS29" s="49" t="str">
        <f t="shared" si="60"/>
        <v/>
      </c>
      <c r="AT29" s="49" t="str">
        <f t="shared" si="60"/>
        <v/>
      </c>
      <c r="AU29" s="49" t="str">
        <f t="shared" si="60"/>
        <v/>
      </c>
      <c r="AV29" s="49" t="str">
        <f t="shared" si="60"/>
        <v/>
      </c>
      <c r="AW29" s="49" t="str">
        <f t="shared" si="60"/>
        <v/>
      </c>
      <c r="AX29" s="49" t="str">
        <f t="shared" si="61"/>
        <v/>
      </c>
      <c r="AY29" s="49" t="str">
        <f t="shared" si="61"/>
        <v/>
      </c>
      <c r="AZ29" s="49" t="str">
        <f t="shared" si="61"/>
        <v/>
      </c>
      <c r="BA29" s="49" t="str">
        <f t="shared" si="61"/>
        <v/>
      </c>
      <c r="BB29" s="49" t="str">
        <f t="shared" si="61"/>
        <v/>
      </c>
      <c r="BC29" s="49" t="str">
        <f t="shared" si="61"/>
        <v/>
      </c>
      <c r="BD29" s="49" t="str">
        <f t="shared" si="61"/>
        <v/>
      </c>
      <c r="BE29" s="49" t="str">
        <f t="shared" si="61"/>
        <v/>
      </c>
      <c r="BF29" s="49" t="str">
        <f t="shared" si="61"/>
        <v/>
      </c>
      <c r="BG29" s="49" t="str">
        <f t="shared" si="61"/>
        <v/>
      </c>
      <c r="BH29" s="49" t="str">
        <f t="shared" si="61"/>
        <v/>
      </c>
      <c r="BI29" s="49" t="str">
        <f t="shared" si="61"/>
        <v/>
      </c>
      <c r="BJ29" s="49" t="str">
        <f t="shared" si="61"/>
        <v/>
      </c>
      <c r="BK29" s="49" t="str">
        <f t="shared" si="61"/>
        <v/>
      </c>
      <c r="BL29" s="49" t="str">
        <f t="shared" si="61"/>
        <v/>
      </c>
      <c r="BM29" s="49" t="str">
        <f t="shared" si="61"/>
        <v/>
      </c>
      <c r="BN29" s="49" t="str">
        <f t="shared" si="62"/>
        <v/>
      </c>
      <c r="BO29" s="49" t="str">
        <f t="shared" si="62"/>
        <v/>
      </c>
      <c r="BP29" s="49" t="str">
        <f t="shared" si="62"/>
        <v/>
      </c>
      <c r="BQ29" s="49" t="str">
        <f t="shared" si="62"/>
        <v/>
      </c>
      <c r="BR29" s="49" t="str">
        <f t="shared" si="62"/>
        <v/>
      </c>
      <c r="BS29" s="49" t="str">
        <f t="shared" si="62"/>
        <v/>
      </c>
      <c r="BT29" s="49" t="str">
        <f t="shared" si="62"/>
        <v/>
      </c>
      <c r="BU29" s="49" t="str">
        <f t="shared" si="62"/>
        <v/>
      </c>
      <c r="BV29" s="49" t="str">
        <f t="shared" si="62"/>
        <v/>
      </c>
      <c r="BW29" s="49" t="str">
        <f t="shared" si="62"/>
        <v/>
      </c>
      <c r="BX29" s="49" t="str">
        <f t="shared" si="62"/>
        <v/>
      </c>
      <c r="BY29" s="49" t="str">
        <f t="shared" si="62"/>
        <v/>
      </c>
      <c r="BZ29" s="49" t="str">
        <f t="shared" si="62"/>
        <v/>
      </c>
      <c r="CA29" s="49" t="str">
        <f t="shared" si="62"/>
        <v/>
      </c>
      <c r="CB29" s="49" t="str">
        <f t="shared" si="62"/>
        <v/>
      </c>
      <c r="CC29" s="49" t="str">
        <f t="shared" si="62"/>
        <v/>
      </c>
      <c r="CD29" s="49" t="str">
        <f t="shared" si="63"/>
        <v/>
      </c>
      <c r="CE29" s="49" t="str">
        <f t="shared" si="63"/>
        <v/>
      </c>
      <c r="CF29" s="49" t="str">
        <f t="shared" si="63"/>
        <v/>
      </c>
      <c r="CG29" s="49" t="str">
        <f t="shared" si="63"/>
        <v/>
      </c>
      <c r="CH29" s="49" t="str">
        <f t="shared" si="63"/>
        <v/>
      </c>
      <c r="CI29" s="49" t="str">
        <f t="shared" si="63"/>
        <v/>
      </c>
      <c r="CJ29" s="49" t="str">
        <f t="shared" si="63"/>
        <v/>
      </c>
      <c r="CK29" s="49" t="str">
        <f t="shared" si="63"/>
        <v/>
      </c>
      <c r="CL29" s="49" t="str">
        <f t="shared" si="63"/>
        <v/>
      </c>
      <c r="CM29" s="49" t="str">
        <f t="shared" si="63"/>
        <v/>
      </c>
      <c r="CN29" s="49" t="str">
        <f t="shared" si="63"/>
        <v/>
      </c>
      <c r="CO29" s="49" t="str">
        <f t="shared" si="63"/>
        <v/>
      </c>
      <c r="CP29" s="49" t="str">
        <f t="shared" si="63"/>
        <v/>
      </c>
      <c r="CQ29" s="49" t="str">
        <f t="shared" si="63"/>
        <v/>
      </c>
      <c r="CR29" s="49" t="str">
        <f t="shared" si="63"/>
        <v/>
      </c>
      <c r="CS29" s="49" t="str">
        <f t="shared" si="63"/>
        <v/>
      </c>
      <c r="CT29" s="49" t="str">
        <f t="shared" si="53"/>
        <v/>
      </c>
      <c r="CU29" s="49" t="str">
        <f t="shared" si="53"/>
        <v/>
      </c>
      <c r="CV29" s="49" t="str">
        <f t="shared" si="53"/>
        <v/>
      </c>
      <c r="CW29" s="49" t="str">
        <f t="shared" si="53"/>
        <v/>
      </c>
      <c r="CX29" s="49" t="str">
        <f t="shared" si="53"/>
        <v/>
      </c>
      <c r="CY29" s="49" t="str">
        <f t="shared" si="53"/>
        <v/>
      </c>
      <c r="CZ29" s="49" t="str">
        <f t="shared" si="37"/>
        <v/>
      </c>
      <c r="DA29" s="49" t="str">
        <f t="shared" si="37"/>
        <v/>
      </c>
      <c r="DB29" s="49" t="str">
        <f t="shared" si="37"/>
        <v/>
      </c>
      <c r="DC29" s="49" t="str">
        <f t="shared" si="37"/>
        <v/>
      </c>
      <c r="DD29" s="49" t="str">
        <f t="shared" si="37"/>
        <v/>
      </c>
      <c r="DE29" s="49" t="str">
        <f t="shared" si="37"/>
        <v/>
      </c>
      <c r="DF29" s="49" t="str">
        <f t="shared" si="37"/>
        <v/>
      </c>
      <c r="DG29" s="49" t="str">
        <f t="shared" si="37"/>
        <v/>
      </c>
      <c r="DH29" s="49" t="str">
        <f t="shared" si="37"/>
        <v/>
      </c>
      <c r="DI29" s="49" t="str">
        <f t="shared" si="37"/>
        <v/>
      </c>
      <c r="DJ29" s="49" t="str">
        <f t="shared" si="37"/>
        <v/>
      </c>
      <c r="DK29" s="49" t="str">
        <f t="shared" si="37"/>
        <v/>
      </c>
      <c r="DL29" s="49" t="str">
        <f t="shared" si="37"/>
        <v/>
      </c>
      <c r="DM29" s="49" t="str">
        <f t="shared" si="37"/>
        <v/>
      </c>
      <c r="DN29" s="49" t="str">
        <f t="shared" si="37"/>
        <v/>
      </c>
      <c r="DO29" s="49" t="str">
        <f t="shared" si="54"/>
        <v/>
      </c>
      <c r="DP29" s="49" t="str">
        <f t="shared" si="54"/>
        <v/>
      </c>
      <c r="DQ29" s="49" t="str">
        <f t="shared" si="54"/>
        <v/>
      </c>
      <c r="DR29" s="49" t="str">
        <f t="shared" si="54"/>
        <v/>
      </c>
      <c r="DS29" s="183" t="str">
        <f t="shared" si="33"/>
        <v/>
      </c>
      <c r="DT29" s="49" t="str">
        <f t="shared" si="69"/>
        <v/>
      </c>
      <c r="DU29" s="49" t="str">
        <f t="shared" si="69"/>
        <v/>
      </c>
      <c r="DV29" s="49" t="str">
        <f t="shared" si="69"/>
        <v/>
      </c>
      <c r="DW29" s="49" t="str">
        <f t="shared" si="69"/>
        <v/>
      </c>
      <c r="DX29" s="49" t="str">
        <f t="shared" si="69"/>
        <v/>
      </c>
      <c r="DY29" s="49" t="str">
        <f t="shared" si="69"/>
        <v/>
      </c>
      <c r="DZ29" s="49" t="str">
        <f t="shared" si="69"/>
        <v/>
      </c>
      <c r="EA29" s="49" t="str">
        <f t="shared" si="69"/>
        <v/>
      </c>
      <c r="EB29" s="49" t="str">
        <f t="shared" si="69"/>
        <v/>
      </c>
      <c r="EC29" s="49" t="str">
        <f t="shared" si="69"/>
        <v/>
      </c>
      <c r="ED29" s="49" t="str">
        <f t="shared" si="69"/>
        <v/>
      </c>
      <c r="EE29" s="49" t="str">
        <f t="shared" si="69"/>
        <v/>
      </c>
      <c r="EF29" s="49" t="str">
        <f t="shared" si="69"/>
        <v/>
      </c>
      <c r="EG29" s="49" t="str">
        <f t="shared" si="69"/>
        <v/>
      </c>
      <c r="EH29" s="49" t="str">
        <f t="shared" si="69"/>
        <v/>
      </c>
      <c r="EI29" s="49" t="str">
        <f t="shared" si="69"/>
        <v/>
      </c>
      <c r="EJ29" s="49" t="str">
        <f t="shared" si="64"/>
        <v/>
      </c>
      <c r="EK29" s="49" t="str">
        <f t="shared" si="64"/>
        <v/>
      </c>
      <c r="EL29" s="49" t="str">
        <f t="shared" si="64"/>
        <v/>
      </c>
      <c r="EM29" s="49" t="str">
        <f t="shared" si="64"/>
        <v/>
      </c>
      <c r="EN29" s="49" t="str">
        <f t="shared" si="64"/>
        <v/>
      </c>
      <c r="EO29" s="49" t="str">
        <f t="shared" si="64"/>
        <v/>
      </c>
      <c r="EP29" s="49" t="str">
        <f t="shared" si="64"/>
        <v/>
      </c>
      <c r="EQ29" s="49" t="str">
        <f t="shared" si="64"/>
        <v/>
      </c>
      <c r="ER29" s="49" t="str">
        <f t="shared" si="64"/>
        <v/>
      </c>
      <c r="ES29" s="49" t="str">
        <f t="shared" si="64"/>
        <v/>
      </c>
      <c r="ET29" s="49" t="str">
        <f t="shared" si="64"/>
        <v/>
      </c>
      <c r="EU29" s="49" t="str">
        <f t="shared" si="65"/>
        <v/>
      </c>
      <c r="EV29" s="49" t="str">
        <f t="shared" si="65"/>
        <v/>
      </c>
      <c r="EW29" s="49" t="str">
        <f t="shared" si="65"/>
        <v/>
      </c>
      <c r="EX29" s="49" t="str">
        <f t="shared" si="65"/>
        <v/>
      </c>
      <c r="EY29" s="49" t="str">
        <f t="shared" si="65"/>
        <v/>
      </c>
      <c r="EZ29" s="49" t="str">
        <f t="shared" si="65"/>
        <v/>
      </c>
      <c r="FA29" s="49" t="str">
        <f t="shared" si="65"/>
        <v/>
      </c>
      <c r="FB29" s="49" t="str">
        <f t="shared" si="65"/>
        <v/>
      </c>
      <c r="FC29" s="49" t="str">
        <f t="shared" si="65"/>
        <v/>
      </c>
      <c r="FD29" s="49" t="str">
        <f t="shared" si="65"/>
        <v/>
      </c>
      <c r="FE29" s="49" t="str">
        <f t="shared" si="65"/>
        <v/>
      </c>
      <c r="FF29" s="49" t="str">
        <f t="shared" si="65"/>
        <v/>
      </c>
      <c r="FG29" s="49" t="str">
        <f t="shared" si="65"/>
        <v/>
      </c>
      <c r="FH29" s="49" t="str">
        <f t="shared" si="65"/>
        <v/>
      </c>
      <c r="FI29" s="49" t="str">
        <f t="shared" si="65"/>
        <v/>
      </c>
      <c r="FJ29" s="49" t="str">
        <f t="shared" si="65"/>
        <v/>
      </c>
      <c r="FK29" s="49" t="str">
        <f t="shared" si="66"/>
        <v/>
      </c>
      <c r="FL29" s="49" t="str">
        <f t="shared" si="66"/>
        <v/>
      </c>
      <c r="FM29" s="49" t="str">
        <f t="shared" si="66"/>
        <v/>
      </c>
      <c r="FN29" s="49" t="str">
        <f t="shared" si="66"/>
        <v/>
      </c>
      <c r="FO29" s="49" t="str">
        <f t="shared" si="66"/>
        <v/>
      </c>
      <c r="FP29" s="49" t="str">
        <f t="shared" si="66"/>
        <v/>
      </c>
      <c r="FQ29" s="49" t="str">
        <f t="shared" si="66"/>
        <v/>
      </c>
      <c r="FR29" s="49" t="str">
        <f t="shared" si="66"/>
        <v/>
      </c>
      <c r="FS29" s="49" t="str">
        <f t="shared" si="66"/>
        <v/>
      </c>
      <c r="FT29" s="49" t="str">
        <f t="shared" si="66"/>
        <v/>
      </c>
      <c r="FU29" s="49" t="str">
        <f t="shared" si="66"/>
        <v/>
      </c>
      <c r="FV29" s="49" t="str">
        <f t="shared" si="66"/>
        <v/>
      </c>
      <c r="FW29" s="49" t="str">
        <f t="shared" si="66"/>
        <v/>
      </c>
      <c r="FX29" s="49" t="str">
        <f t="shared" si="66"/>
        <v/>
      </c>
      <c r="FY29" s="49" t="str">
        <f t="shared" si="66"/>
        <v/>
      </c>
      <c r="FZ29" s="49" t="str">
        <f t="shared" si="66"/>
        <v/>
      </c>
      <c r="GA29" s="49" t="str">
        <f t="shared" si="67"/>
        <v/>
      </c>
      <c r="GB29" s="49" t="str">
        <f t="shared" si="67"/>
        <v/>
      </c>
      <c r="GC29" s="49" t="str">
        <f t="shared" si="67"/>
        <v/>
      </c>
      <c r="GD29" s="49" t="str">
        <f t="shared" si="67"/>
        <v/>
      </c>
      <c r="GE29" s="49" t="str">
        <f t="shared" si="67"/>
        <v/>
      </c>
      <c r="GF29" s="49" t="str">
        <f t="shared" si="67"/>
        <v/>
      </c>
      <c r="GG29" s="49" t="str">
        <f t="shared" si="67"/>
        <v/>
      </c>
      <c r="GH29" s="49" t="str">
        <f t="shared" si="67"/>
        <v/>
      </c>
      <c r="GI29" s="49" t="str">
        <f t="shared" si="67"/>
        <v/>
      </c>
      <c r="GJ29" s="49" t="str">
        <f t="shared" si="67"/>
        <v/>
      </c>
      <c r="GK29" s="49" t="str">
        <f t="shared" si="67"/>
        <v/>
      </c>
      <c r="GL29" s="49" t="str">
        <f t="shared" si="67"/>
        <v/>
      </c>
      <c r="GM29" s="49" t="str">
        <f t="shared" si="67"/>
        <v/>
      </c>
      <c r="GN29" s="49" t="str">
        <f t="shared" si="67"/>
        <v/>
      </c>
      <c r="GO29" s="49" t="str">
        <f t="shared" si="67"/>
        <v/>
      </c>
      <c r="GP29" s="49" t="str">
        <f t="shared" si="67"/>
        <v/>
      </c>
      <c r="GQ29" s="49" t="str">
        <f t="shared" si="55"/>
        <v/>
      </c>
      <c r="GR29" s="49" t="str">
        <f t="shared" si="55"/>
        <v/>
      </c>
      <c r="GS29" s="49" t="str">
        <f t="shared" si="55"/>
        <v/>
      </c>
      <c r="GT29" s="49" t="str">
        <f t="shared" si="55"/>
        <v/>
      </c>
      <c r="GU29" s="49" t="str">
        <f t="shared" si="55"/>
        <v/>
      </c>
      <c r="GV29" s="49" t="str">
        <f t="shared" si="55"/>
        <v/>
      </c>
      <c r="GW29" s="49" t="str">
        <f t="shared" si="40"/>
        <v/>
      </c>
      <c r="GX29" s="49" t="str">
        <f t="shared" si="40"/>
        <v/>
      </c>
      <c r="GY29" s="49" t="str">
        <f t="shared" si="40"/>
        <v/>
      </c>
      <c r="GZ29" s="49" t="str">
        <f t="shared" si="40"/>
        <v/>
      </c>
      <c r="HA29" s="49" t="str">
        <f t="shared" si="40"/>
        <v/>
      </c>
      <c r="HB29" s="49" t="str">
        <f t="shared" si="40"/>
        <v/>
      </c>
      <c r="HC29" s="49" t="str">
        <f t="shared" si="40"/>
        <v/>
      </c>
      <c r="HD29" s="49" t="str">
        <f t="shared" si="40"/>
        <v/>
      </c>
      <c r="HE29" s="49" t="str">
        <f t="shared" si="40"/>
        <v/>
      </c>
      <c r="HF29" s="49" t="str">
        <f t="shared" si="40"/>
        <v/>
      </c>
      <c r="HG29" s="49" t="str">
        <f t="shared" si="40"/>
        <v/>
      </c>
      <c r="HH29" s="49" t="str">
        <f t="shared" si="40"/>
        <v/>
      </c>
      <c r="HI29" s="49" t="str">
        <f t="shared" si="40"/>
        <v/>
      </c>
      <c r="HJ29" s="49" t="str">
        <f t="shared" si="40"/>
        <v/>
      </c>
      <c r="HK29" s="49" t="str">
        <f t="shared" si="40"/>
        <v/>
      </c>
      <c r="HL29" s="49" t="str">
        <f t="shared" si="56"/>
        <v/>
      </c>
      <c r="HM29" s="49" t="str">
        <f t="shared" si="56"/>
        <v/>
      </c>
      <c r="HN29" s="49" t="str">
        <f t="shared" si="56"/>
        <v/>
      </c>
      <c r="HO29" s="49" t="str">
        <f t="shared" si="56"/>
        <v/>
      </c>
      <c r="HP29" s="169" t="e">
        <f t="shared" si="57"/>
        <v>#N/A</v>
      </c>
      <c r="HQ29" s="169" t="e">
        <f t="shared" si="57"/>
        <v>#N/A</v>
      </c>
      <c r="HR29" s="169" t="e">
        <f t="shared" si="57"/>
        <v>#N/A</v>
      </c>
      <c r="HS29" s="169" t="e">
        <f t="shared" si="57"/>
        <v>#N/A</v>
      </c>
      <c r="HT29" s="169" t="e">
        <f t="shared" si="57"/>
        <v>#N/A</v>
      </c>
      <c r="HU29" s="169" t="e">
        <f t="shared" si="57"/>
        <v>#N/A</v>
      </c>
      <c r="HV29" s="169" t="e">
        <f t="shared" si="57"/>
        <v>#N/A</v>
      </c>
      <c r="HW29" s="169" t="e">
        <f t="shared" si="57"/>
        <v>#N/A</v>
      </c>
      <c r="HX29" s="169" t="e">
        <f t="shared" si="57"/>
        <v>#N/A</v>
      </c>
      <c r="HY29" s="169" t="e">
        <f t="shared" si="57"/>
        <v>#N/A</v>
      </c>
      <c r="HZ29" s="169" t="e">
        <f t="shared" si="57"/>
        <v>#N/A</v>
      </c>
      <c r="IA29" s="169" t="e">
        <f t="shared" si="57"/>
        <v>#N/A</v>
      </c>
      <c r="IB29" s="169" t="e">
        <f t="shared" si="57"/>
        <v>#N/A</v>
      </c>
      <c r="IC29" s="169" t="e">
        <f t="shared" si="57"/>
        <v>#N/A</v>
      </c>
      <c r="ID29" s="169" t="e">
        <f t="shared" si="57"/>
        <v>#N/A</v>
      </c>
      <c r="IE29" s="169" t="e">
        <f t="shared" si="41"/>
        <v>#N/A</v>
      </c>
      <c r="IF29" s="169" t="e">
        <f t="shared" si="41"/>
        <v>#N/A</v>
      </c>
      <c r="IG29" s="169" t="e">
        <f t="shared" si="41"/>
        <v>#N/A</v>
      </c>
      <c r="IH29" s="169" t="e">
        <f t="shared" si="41"/>
        <v>#N/A</v>
      </c>
      <c r="II29" s="169" t="e">
        <f t="shared" si="41"/>
        <v>#N/A</v>
      </c>
      <c r="IJ29" s="169" t="e">
        <f t="shared" si="41"/>
        <v>#N/A</v>
      </c>
      <c r="IK29" s="169" t="e">
        <f t="shared" si="41"/>
        <v>#N/A</v>
      </c>
      <c r="IL29" s="169" t="e">
        <f t="shared" si="41"/>
        <v>#N/A</v>
      </c>
      <c r="IM29" s="169" t="e">
        <f t="shared" si="41"/>
        <v>#N/A</v>
      </c>
      <c r="IN29" s="169" t="e">
        <f t="shared" si="41"/>
        <v>#N/A</v>
      </c>
      <c r="IO29" s="169" t="e">
        <f t="shared" si="41"/>
        <v>#N/A</v>
      </c>
      <c r="IP29" s="169" t="e">
        <f t="shared" si="41"/>
        <v>#N/A</v>
      </c>
      <c r="IQ29" s="169" t="e">
        <f t="shared" si="41"/>
        <v>#N/A</v>
      </c>
      <c r="IR29" s="169" t="e">
        <f t="shared" si="41"/>
        <v>#N/A</v>
      </c>
      <c r="IS29" s="169" t="e">
        <f t="shared" si="41"/>
        <v>#N/A</v>
      </c>
      <c r="IT29" s="169" t="e">
        <f t="shared" si="41"/>
        <v>#N/A</v>
      </c>
      <c r="IU29" s="169" t="e">
        <f t="shared" si="42"/>
        <v>#N/A</v>
      </c>
      <c r="IV29" s="169" t="e">
        <f t="shared" si="42"/>
        <v>#N/A</v>
      </c>
      <c r="IW29" s="169" t="e">
        <f t="shared" si="42"/>
        <v>#N/A</v>
      </c>
      <c r="IX29" s="169" t="e">
        <f t="shared" si="42"/>
        <v>#N/A</v>
      </c>
      <c r="IY29" s="169" t="e">
        <f t="shared" si="42"/>
        <v>#N/A</v>
      </c>
      <c r="IZ29" s="169" t="e">
        <f t="shared" si="42"/>
        <v>#N/A</v>
      </c>
      <c r="JA29" s="169" t="e">
        <f t="shared" si="42"/>
        <v>#N/A</v>
      </c>
      <c r="JB29" s="169" t="e">
        <f t="shared" si="42"/>
        <v>#N/A</v>
      </c>
      <c r="JC29" s="169" t="e">
        <f t="shared" si="42"/>
        <v>#N/A</v>
      </c>
      <c r="JD29" s="169" t="e">
        <f t="shared" si="42"/>
        <v>#N/A</v>
      </c>
      <c r="JE29" s="169" t="e">
        <f t="shared" si="42"/>
        <v>#N/A</v>
      </c>
      <c r="JF29" s="169" t="e">
        <f t="shared" si="42"/>
        <v>#N/A</v>
      </c>
      <c r="JG29" s="169" t="e">
        <f t="shared" si="42"/>
        <v>#N/A</v>
      </c>
      <c r="JH29" s="169" t="e">
        <f t="shared" si="42"/>
        <v>#N/A</v>
      </c>
      <c r="JI29" s="169" t="e">
        <f t="shared" si="42"/>
        <v>#N/A</v>
      </c>
      <c r="JJ29" s="169" t="e">
        <f t="shared" si="42"/>
        <v>#N/A</v>
      </c>
      <c r="JK29" s="169" t="e">
        <f t="shared" si="43"/>
        <v>#N/A</v>
      </c>
      <c r="JL29" s="169" t="e">
        <f t="shared" si="43"/>
        <v>#N/A</v>
      </c>
      <c r="JM29" s="169" t="e">
        <f t="shared" si="43"/>
        <v>#N/A</v>
      </c>
      <c r="JN29" s="169" t="e">
        <f t="shared" si="43"/>
        <v>#N/A</v>
      </c>
      <c r="JO29" s="169" t="e">
        <f t="shared" si="43"/>
        <v>#N/A</v>
      </c>
      <c r="JP29" s="169" t="e">
        <f t="shared" si="43"/>
        <v>#N/A</v>
      </c>
      <c r="JQ29" s="169" t="e">
        <f t="shared" si="43"/>
        <v>#N/A</v>
      </c>
      <c r="JR29" s="169" t="e">
        <f t="shared" si="43"/>
        <v>#N/A</v>
      </c>
      <c r="JS29" s="169" t="e">
        <f t="shared" si="43"/>
        <v>#N/A</v>
      </c>
      <c r="JT29" s="169" t="e">
        <f t="shared" si="43"/>
        <v>#N/A</v>
      </c>
      <c r="JU29" s="169" t="e">
        <f t="shared" si="43"/>
        <v>#N/A</v>
      </c>
      <c r="JV29" s="169" t="e">
        <f t="shared" si="43"/>
        <v>#N/A</v>
      </c>
      <c r="JW29" s="169" t="e">
        <f t="shared" si="43"/>
        <v>#N/A</v>
      </c>
      <c r="JX29" s="169" t="e">
        <f t="shared" si="43"/>
        <v>#N/A</v>
      </c>
      <c r="JY29" s="169" t="e">
        <f t="shared" si="43"/>
        <v>#N/A</v>
      </c>
      <c r="JZ29" s="169" t="e">
        <f t="shared" si="43"/>
        <v>#N/A</v>
      </c>
      <c r="KA29" s="169" t="e">
        <f t="shared" si="44"/>
        <v>#N/A</v>
      </c>
      <c r="KB29" s="169" t="e">
        <f t="shared" si="44"/>
        <v>#N/A</v>
      </c>
      <c r="KC29" s="169" t="e">
        <f t="shared" si="44"/>
        <v>#N/A</v>
      </c>
      <c r="KD29" s="169" t="e">
        <f t="shared" si="44"/>
        <v>#N/A</v>
      </c>
      <c r="KE29" s="169" t="e">
        <f t="shared" si="44"/>
        <v>#N/A</v>
      </c>
      <c r="KF29" s="169" t="e">
        <f t="shared" si="44"/>
        <v>#N/A</v>
      </c>
      <c r="KG29" s="169" t="e">
        <f t="shared" si="44"/>
        <v>#N/A</v>
      </c>
      <c r="KH29" s="169" t="e">
        <f t="shared" si="44"/>
        <v>#N/A</v>
      </c>
      <c r="KI29" s="169" t="e">
        <f t="shared" si="44"/>
        <v>#N/A</v>
      </c>
      <c r="KJ29" s="169" t="e">
        <f t="shared" si="44"/>
        <v>#N/A</v>
      </c>
      <c r="KK29" s="169" t="e">
        <f t="shared" si="44"/>
        <v>#N/A</v>
      </c>
      <c r="KL29" s="169" t="e">
        <f t="shared" si="44"/>
        <v>#N/A</v>
      </c>
      <c r="KM29" s="169" t="e">
        <f t="shared" si="44"/>
        <v>#N/A</v>
      </c>
      <c r="KN29" s="169" t="e">
        <f t="shared" si="44"/>
        <v>#N/A</v>
      </c>
      <c r="KO29" s="169" t="e">
        <f t="shared" si="44"/>
        <v>#N/A</v>
      </c>
      <c r="KP29" s="169" t="e">
        <f t="shared" si="44"/>
        <v>#N/A</v>
      </c>
      <c r="KQ29" s="169" t="e">
        <f t="shared" si="45"/>
        <v>#N/A</v>
      </c>
      <c r="KR29" s="169" t="e">
        <f t="shared" si="45"/>
        <v>#N/A</v>
      </c>
      <c r="KS29" s="169" t="e">
        <f t="shared" si="45"/>
        <v>#N/A</v>
      </c>
      <c r="KT29" s="169" t="e">
        <f t="shared" si="45"/>
        <v>#N/A</v>
      </c>
      <c r="KU29" s="169" t="e">
        <f t="shared" si="45"/>
        <v>#N/A</v>
      </c>
      <c r="KV29" s="169" t="e">
        <f t="shared" si="45"/>
        <v>#N/A</v>
      </c>
      <c r="KW29" s="169" t="e">
        <f t="shared" si="45"/>
        <v>#N/A</v>
      </c>
      <c r="KX29" s="169" t="e">
        <f t="shared" si="45"/>
        <v>#N/A</v>
      </c>
      <c r="KY29" s="169" t="e">
        <f t="shared" si="45"/>
        <v>#N/A</v>
      </c>
      <c r="KZ29" s="169" t="e">
        <f t="shared" si="45"/>
        <v>#N/A</v>
      </c>
      <c r="LA29" s="169" t="e">
        <f t="shared" si="45"/>
        <v>#N/A</v>
      </c>
      <c r="LB29" s="169" t="e">
        <f t="shared" si="45"/>
        <v>#N/A</v>
      </c>
      <c r="LC29" s="169" t="e">
        <f t="shared" si="45"/>
        <v>#N/A</v>
      </c>
      <c r="LD29" s="169" t="e">
        <f t="shared" si="45"/>
        <v>#N/A</v>
      </c>
      <c r="LE29" s="169" t="e">
        <f t="shared" si="45"/>
        <v>#N/A</v>
      </c>
      <c r="LF29" s="169" t="e">
        <f t="shared" si="45"/>
        <v>#N/A</v>
      </c>
      <c r="LG29" s="169" t="e">
        <f t="shared" si="46"/>
        <v>#N/A</v>
      </c>
      <c r="LH29" s="169" t="e">
        <f t="shared" si="46"/>
        <v>#N/A</v>
      </c>
      <c r="LI29" s="169" t="e">
        <f t="shared" si="46"/>
        <v>#N/A</v>
      </c>
      <c r="LJ29" s="169" t="e">
        <f t="shared" si="46"/>
        <v>#N/A</v>
      </c>
      <c r="LK29" s="169" t="e">
        <f t="shared" si="46"/>
        <v>#N/A</v>
      </c>
      <c r="LL29" s="169" t="e">
        <f t="shared" si="46"/>
        <v>#N/A</v>
      </c>
      <c r="LM29" s="169" t="e">
        <f t="shared" si="46"/>
        <v>#N/A</v>
      </c>
      <c r="LN29" s="169" t="e">
        <f t="shared" si="46"/>
        <v>#N/A</v>
      </c>
      <c r="LO29" s="169" t="e">
        <f t="shared" si="46"/>
        <v>#N/A</v>
      </c>
      <c r="LP29" s="169" t="e">
        <f t="shared" si="46"/>
        <v>#N/A</v>
      </c>
      <c r="LQ29" s="169" t="e">
        <f t="shared" si="46"/>
        <v>#N/A</v>
      </c>
      <c r="LR29" s="169" t="e">
        <f t="shared" si="46"/>
        <v>#N/A</v>
      </c>
      <c r="LS29" s="169" t="e">
        <f t="shared" si="46"/>
        <v>#N/A</v>
      </c>
      <c r="LT29" s="169" t="e">
        <f t="shared" si="46"/>
        <v>#N/A</v>
      </c>
      <c r="LU29" s="169" t="e">
        <f t="shared" si="46"/>
        <v>#N/A</v>
      </c>
      <c r="LV29" s="169" t="e">
        <f t="shared" si="46"/>
        <v>#N/A</v>
      </c>
      <c r="LW29" s="169" t="e">
        <f t="shared" si="47"/>
        <v>#N/A</v>
      </c>
      <c r="LX29" s="169" t="e">
        <f t="shared" si="47"/>
        <v>#N/A</v>
      </c>
      <c r="LY29" s="169" t="e">
        <f t="shared" si="47"/>
        <v>#N/A</v>
      </c>
      <c r="LZ29" s="169" t="e">
        <f t="shared" si="47"/>
        <v>#N/A</v>
      </c>
      <c r="MA29" s="169" t="e">
        <f t="shared" si="47"/>
        <v>#N/A</v>
      </c>
      <c r="MB29" s="169" t="e">
        <f t="shared" si="47"/>
        <v>#N/A</v>
      </c>
      <c r="MC29" s="169" t="e">
        <f t="shared" si="47"/>
        <v>#N/A</v>
      </c>
      <c r="MD29" s="169" t="e">
        <f t="shared" si="47"/>
        <v>#N/A</v>
      </c>
      <c r="ME29" s="169" t="e">
        <f t="shared" si="47"/>
        <v>#N/A</v>
      </c>
      <c r="MF29" s="169" t="e">
        <f t="shared" si="47"/>
        <v>#N/A</v>
      </c>
      <c r="MG29" s="169" t="e">
        <f t="shared" si="47"/>
        <v>#N/A</v>
      </c>
      <c r="MH29" s="169" t="e">
        <f t="shared" si="47"/>
        <v>#N/A</v>
      </c>
      <c r="MI29" s="169" t="e">
        <f t="shared" si="47"/>
        <v>#N/A</v>
      </c>
      <c r="MJ29" s="169" t="e">
        <f t="shared" si="47"/>
        <v>#N/A</v>
      </c>
      <c r="MK29" s="169" t="e">
        <f t="shared" si="47"/>
        <v>#N/A</v>
      </c>
      <c r="ML29" s="169" t="e">
        <f t="shared" si="47"/>
        <v>#N/A</v>
      </c>
      <c r="MM29" s="169" t="e">
        <f t="shared" si="48"/>
        <v>#N/A</v>
      </c>
      <c r="MN29" s="169" t="e">
        <f t="shared" si="48"/>
        <v>#N/A</v>
      </c>
      <c r="MO29" s="169" t="e">
        <f t="shared" si="48"/>
        <v>#N/A</v>
      </c>
      <c r="MP29" s="169" t="e">
        <f t="shared" si="48"/>
        <v>#N/A</v>
      </c>
      <c r="MQ29" s="169" t="e">
        <f t="shared" si="48"/>
        <v>#N/A</v>
      </c>
      <c r="MR29" s="169" t="e">
        <f t="shared" si="48"/>
        <v>#N/A</v>
      </c>
      <c r="MS29" s="169" t="e">
        <f t="shared" si="48"/>
        <v>#N/A</v>
      </c>
      <c r="MT29" s="169" t="e">
        <f t="shared" si="48"/>
        <v>#N/A</v>
      </c>
      <c r="MU29" s="169" t="e">
        <f t="shared" si="48"/>
        <v>#N/A</v>
      </c>
      <c r="MV29" s="169" t="e">
        <f t="shared" si="48"/>
        <v>#N/A</v>
      </c>
      <c r="MW29" s="169" t="e">
        <f t="shared" si="48"/>
        <v>#N/A</v>
      </c>
      <c r="MX29" s="169" t="e">
        <f t="shared" si="48"/>
        <v>#N/A</v>
      </c>
      <c r="MY29" s="169" t="e">
        <f t="shared" si="48"/>
        <v>#N/A</v>
      </c>
      <c r="MZ29" s="169" t="e">
        <f t="shared" si="48"/>
        <v>#N/A</v>
      </c>
      <c r="NA29" s="169" t="e">
        <f t="shared" si="48"/>
        <v>#N/A</v>
      </c>
      <c r="NB29" s="169" t="e">
        <f t="shared" si="48"/>
        <v>#N/A</v>
      </c>
      <c r="NC29" s="169" t="e">
        <f t="shared" si="49"/>
        <v>#N/A</v>
      </c>
      <c r="ND29" s="169" t="e">
        <f t="shared" si="49"/>
        <v>#N/A</v>
      </c>
      <c r="NE29" s="169" t="e">
        <f t="shared" si="49"/>
        <v>#N/A</v>
      </c>
      <c r="NF29" s="169" t="e">
        <f t="shared" si="49"/>
        <v>#N/A</v>
      </c>
      <c r="NG29" s="169" t="e">
        <f t="shared" si="49"/>
        <v>#N/A</v>
      </c>
      <c r="NH29" s="169" t="e">
        <f t="shared" si="49"/>
        <v>#N/A</v>
      </c>
      <c r="NI29" s="169" t="e">
        <f t="shared" si="49"/>
        <v>#N/A</v>
      </c>
      <c r="NJ29" s="169" t="e">
        <f t="shared" si="49"/>
        <v>#N/A</v>
      </c>
      <c r="NK29" s="169" t="e">
        <f t="shared" si="49"/>
        <v>#N/A</v>
      </c>
      <c r="NL29" s="169" t="e">
        <f t="shared" si="49"/>
        <v>#N/A</v>
      </c>
      <c r="NM29" s="169" t="e">
        <f t="shared" si="49"/>
        <v>#N/A</v>
      </c>
      <c r="NN29" s="169" t="e">
        <f t="shared" si="49"/>
        <v>#N/A</v>
      </c>
      <c r="NO29" s="169" t="e">
        <f t="shared" si="49"/>
        <v>#N/A</v>
      </c>
      <c r="NP29" s="169" t="e">
        <f t="shared" si="49"/>
        <v>#N/A</v>
      </c>
      <c r="NQ29" s="169" t="e">
        <f t="shared" si="49"/>
        <v>#N/A</v>
      </c>
      <c r="NR29" s="169" t="e">
        <f t="shared" si="49"/>
        <v>#N/A</v>
      </c>
      <c r="NS29" s="169" t="e">
        <f t="shared" si="50"/>
        <v>#N/A</v>
      </c>
      <c r="NT29" s="169" t="e">
        <f t="shared" si="50"/>
        <v>#N/A</v>
      </c>
      <c r="NU29" s="169" t="e">
        <f t="shared" si="50"/>
        <v>#N/A</v>
      </c>
      <c r="NV29" s="169" t="e">
        <f t="shared" si="50"/>
        <v>#N/A</v>
      </c>
      <c r="NW29" s="169" t="e">
        <f t="shared" si="50"/>
        <v>#N/A</v>
      </c>
      <c r="NX29" s="169" t="e">
        <f t="shared" si="50"/>
        <v>#N/A</v>
      </c>
      <c r="NY29" s="169" t="e">
        <f t="shared" si="50"/>
        <v>#N/A</v>
      </c>
      <c r="NZ29" s="169" t="e">
        <f t="shared" si="50"/>
        <v>#N/A</v>
      </c>
      <c r="OA29" s="169" t="e">
        <f t="shared" si="50"/>
        <v>#N/A</v>
      </c>
      <c r="OB29" s="169" t="e">
        <f t="shared" si="50"/>
        <v>#N/A</v>
      </c>
      <c r="OC29" s="169" t="e">
        <f t="shared" si="50"/>
        <v>#N/A</v>
      </c>
      <c r="OD29" s="169" t="e">
        <f t="shared" si="50"/>
        <v>#N/A</v>
      </c>
      <c r="OE29" s="169" t="e">
        <f t="shared" si="50"/>
        <v>#N/A</v>
      </c>
      <c r="OF29" s="169" t="e">
        <f t="shared" si="50"/>
        <v>#N/A</v>
      </c>
      <c r="OG29" s="169" t="e">
        <f t="shared" si="50"/>
        <v>#N/A</v>
      </c>
      <c r="OH29" s="169" t="e">
        <f t="shared" si="50"/>
        <v>#N/A</v>
      </c>
      <c r="OI29" s="169" t="e">
        <f t="shared" si="51"/>
        <v>#N/A</v>
      </c>
      <c r="OJ29" s="169" t="e">
        <f t="shared" si="51"/>
        <v>#N/A</v>
      </c>
      <c r="OK29" s="169" t="e">
        <f t="shared" si="51"/>
        <v>#N/A</v>
      </c>
      <c r="OL29" s="169" t="e">
        <f t="shared" si="51"/>
        <v>#N/A</v>
      </c>
      <c r="OM29" s="169" t="e">
        <f t="shared" si="51"/>
        <v>#N/A</v>
      </c>
      <c r="ON29" s="169" t="e">
        <f t="shared" si="51"/>
        <v>#N/A</v>
      </c>
      <c r="OO29" s="169" t="e">
        <f t="shared" si="51"/>
        <v>#N/A</v>
      </c>
      <c r="OP29" s="169" t="e">
        <f t="shared" si="51"/>
        <v>#N/A</v>
      </c>
      <c r="OQ29" s="169" t="e">
        <f t="shared" si="51"/>
        <v>#N/A</v>
      </c>
      <c r="OR29" s="169" t="e">
        <f t="shared" si="51"/>
        <v>#N/A</v>
      </c>
      <c r="OS29" s="169" t="e">
        <f t="shared" si="51"/>
        <v>#N/A</v>
      </c>
      <c r="OT29" s="169" t="e">
        <f t="shared" si="51"/>
        <v>#N/A</v>
      </c>
      <c r="OU29" s="169" t="e">
        <f t="shared" si="51"/>
        <v>#N/A</v>
      </c>
      <c r="OV29" s="169" t="e">
        <f t="shared" si="51"/>
        <v>#N/A</v>
      </c>
      <c r="OW29" s="169" t="e">
        <f t="shared" si="51"/>
        <v>#N/A</v>
      </c>
      <c r="OX29" s="169" t="e">
        <f t="shared" si="51"/>
        <v>#N/A</v>
      </c>
      <c r="OY29" s="169" t="e">
        <f t="shared" si="52"/>
        <v>#N/A</v>
      </c>
      <c r="OZ29" s="169" t="e">
        <f t="shared" si="27"/>
        <v>#N/A</v>
      </c>
      <c r="PA29" s="169" t="e">
        <f t="shared" si="27"/>
        <v>#N/A</v>
      </c>
      <c r="PB29" s="169" t="e">
        <f t="shared" si="27"/>
        <v>#N/A</v>
      </c>
      <c r="PC29" s="169" t="e">
        <f t="shared" si="27"/>
        <v>#N/A</v>
      </c>
      <c r="PD29" s="169" t="e">
        <f t="shared" si="27"/>
        <v>#N/A</v>
      </c>
      <c r="PE29" s="169" t="e">
        <f t="shared" si="27"/>
        <v>#N/A</v>
      </c>
      <c r="PF29" s="169" t="e">
        <f t="shared" si="27"/>
        <v>#N/A</v>
      </c>
      <c r="PG29" s="169" t="e">
        <f t="shared" si="27"/>
        <v>#N/A</v>
      </c>
      <c r="PH29" s="169" t="e">
        <f t="shared" si="27"/>
        <v>#N/A</v>
      </c>
    </row>
    <row r="30" spans="1:424" hidden="1" x14ac:dyDescent="0.75">
      <c r="A30" s="4">
        <v>27</v>
      </c>
      <c r="B30" s="95"/>
      <c r="C30" s="95"/>
      <c r="D30" s="95"/>
      <c r="E30" s="124" t="str">
        <f t="shared" si="28"/>
        <v/>
      </c>
      <c r="F30" s="124" t="str">
        <f t="shared" si="29"/>
        <v/>
      </c>
      <c r="G30" s="73" t="str">
        <f t="shared" si="30"/>
        <v/>
      </c>
      <c r="H30" s="23"/>
      <c r="I30" s="57"/>
      <c r="J30" s="280"/>
      <c r="K30" s="74" t="str">
        <f>IF(AND(B30&gt;0,C30&gt;0,D30&gt;0),IF(ISBLANK(J30),IF(ISBLANK(H30),"",(D30-B30)*VLOOKUP(H30,VLookups!$A$4:$B$13,2,FALSE)),J30),"")</f>
        <v/>
      </c>
      <c r="L30" s="75" t="str">
        <f t="shared" si="0"/>
        <v/>
      </c>
      <c r="M30" s="95"/>
      <c r="N30" s="270" t="str">
        <f>IF(AND(M30&gt;0,C30&gt;0,NOT(K30="")),ABS(VLOOKUP($M$1,VLookups!$A$43:$B$44,2,FALSE)-_xlfn.NORM.DIST(M30,G30,K30,TRUE)),"")</f>
        <v/>
      </c>
      <c r="O30" s="94" t="str">
        <f>IF(AND($B30&gt;0,$C30&gt;0,$D30&gt;0,NOT(ISBLANK($H30))),_xlfn.NORM.INV(ABS(VLOOKUP($M$1,VLookups!$A$43:$B$44,2,FALSE)-O$3),$G30,$K30),"")</f>
        <v/>
      </c>
      <c r="P30" s="93" t="str">
        <f>IF(AND($B30&gt;0,$C30&gt;0,$D30&gt;0,NOT(ISBLANK($H30))),_xlfn.NORM.INV(ABS(VLOOKUP($M$1,VLookups!$A$43:$B$44,2,FALSE)-P$3),$G30,$K30),"")</f>
        <v/>
      </c>
      <c r="Q30" s="94" t="str">
        <f>IF(AND($B30&gt;0,$C30&gt;0,$D30&gt;0,NOT(ISBLANK($H30))),_xlfn.NORM.INV(ABS(VLOOKUP($M$1,VLookups!$A$43:$B$44,2,FALSE)-Q$3),$G30,$K30),"")</f>
        <v/>
      </c>
      <c r="R30" s="93" t="str">
        <f>IF(AND($B30&gt;0,$C30&gt;0,$D30&gt;0,NOT(ISBLANK($H30))),_xlfn.NORM.INV(ABS(VLOOKUP($M$1,VLookups!$A$43:$B$44,2,FALSE)-R$3),$G30,$K30),"")</f>
        <v/>
      </c>
      <c r="S30" s="94" t="str">
        <f>IF(AND($B30&gt;0,$C30&gt;0,$D30&gt;0,NOT(ISBLANK($H30))),_xlfn.NORM.INV(ABS(VLOOKUP($M$1,VLookups!$A$43:$B$44,2,FALSE)-S$3),$G30,$K30),"")</f>
        <v/>
      </c>
      <c r="T30" s="93" t="str">
        <f>IF(AND($B30&gt;0,$C30&gt;0,$D30&gt;0,NOT(ISBLANK($H30))),_xlfn.NORM.INV(ABS(VLOOKUP($M$1,VLookups!$A$43:$B$44,2,FALSE)-T$3),$G30,$K30),"")</f>
        <v/>
      </c>
      <c r="U30" s="5"/>
      <c r="V30" s="168" t="str">
        <f t="shared" si="31"/>
        <v/>
      </c>
      <c r="W30" s="49" t="str">
        <f t="shared" si="68"/>
        <v/>
      </c>
      <c r="X30" s="49" t="str">
        <f t="shared" si="68"/>
        <v/>
      </c>
      <c r="Y30" s="49" t="str">
        <f t="shared" si="68"/>
        <v/>
      </c>
      <c r="Z30" s="49" t="str">
        <f t="shared" si="68"/>
        <v/>
      </c>
      <c r="AA30" s="49" t="str">
        <f t="shared" si="68"/>
        <v/>
      </c>
      <c r="AB30" s="49" t="str">
        <f t="shared" si="68"/>
        <v/>
      </c>
      <c r="AC30" s="49" t="str">
        <f t="shared" si="68"/>
        <v/>
      </c>
      <c r="AD30" s="49" t="str">
        <f t="shared" si="68"/>
        <v/>
      </c>
      <c r="AE30" s="49" t="str">
        <f t="shared" si="68"/>
        <v/>
      </c>
      <c r="AF30" s="49" t="str">
        <f t="shared" si="68"/>
        <v/>
      </c>
      <c r="AG30" s="49" t="str">
        <f t="shared" si="68"/>
        <v/>
      </c>
      <c r="AH30" s="49" t="str">
        <f t="shared" si="68"/>
        <v/>
      </c>
      <c r="AI30" s="49" t="str">
        <f t="shared" si="68"/>
        <v/>
      </c>
      <c r="AJ30" s="49" t="str">
        <f t="shared" si="68"/>
        <v/>
      </c>
      <c r="AK30" s="49" t="str">
        <f t="shared" si="68"/>
        <v/>
      </c>
      <c r="AL30" s="49" t="str">
        <f t="shared" si="68"/>
        <v/>
      </c>
      <c r="AM30" s="49" t="str">
        <f t="shared" si="60"/>
        <v/>
      </c>
      <c r="AN30" s="49" t="str">
        <f t="shared" si="60"/>
        <v/>
      </c>
      <c r="AO30" s="49" t="str">
        <f t="shared" si="60"/>
        <v/>
      </c>
      <c r="AP30" s="49" t="str">
        <f t="shared" si="60"/>
        <v/>
      </c>
      <c r="AQ30" s="49" t="str">
        <f t="shared" si="60"/>
        <v/>
      </c>
      <c r="AR30" s="49" t="str">
        <f t="shared" si="60"/>
        <v/>
      </c>
      <c r="AS30" s="49" t="str">
        <f t="shared" si="60"/>
        <v/>
      </c>
      <c r="AT30" s="49" t="str">
        <f t="shared" si="60"/>
        <v/>
      </c>
      <c r="AU30" s="49" t="str">
        <f t="shared" si="60"/>
        <v/>
      </c>
      <c r="AV30" s="49" t="str">
        <f t="shared" si="60"/>
        <v/>
      </c>
      <c r="AW30" s="49" t="str">
        <f t="shared" si="60"/>
        <v/>
      </c>
      <c r="AX30" s="49" t="str">
        <f t="shared" si="61"/>
        <v/>
      </c>
      <c r="AY30" s="49" t="str">
        <f t="shared" si="61"/>
        <v/>
      </c>
      <c r="AZ30" s="49" t="str">
        <f t="shared" si="61"/>
        <v/>
      </c>
      <c r="BA30" s="49" t="str">
        <f t="shared" si="61"/>
        <v/>
      </c>
      <c r="BB30" s="49" t="str">
        <f t="shared" si="61"/>
        <v/>
      </c>
      <c r="BC30" s="49" t="str">
        <f t="shared" si="61"/>
        <v/>
      </c>
      <c r="BD30" s="49" t="str">
        <f t="shared" si="61"/>
        <v/>
      </c>
      <c r="BE30" s="49" t="str">
        <f t="shared" si="61"/>
        <v/>
      </c>
      <c r="BF30" s="49" t="str">
        <f t="shared" si="61"/>
        <v/>
      </c>
      <c r="BG30" s="49" t="str">
        <f t="shared" si="61"/>
        <v/>
      </c>
      <c r="BH30" s="49" t="str">
        <f t="shared" si="61"/>
        <v/>
      </c>
      <c r="BI30" s="49" t="str">
        <f t="shared" si="61"/>
        <v/>
      </c>
      <c r="BJ30" s="49" t="str">
        <f t="shared" si="61"/>
        <v/>
      </c>
      <c r="BK30" s="49" t="str">
        <f t="shared" si="61"/>
        <v/>
      </c>
      <c r="BL30" s="49" t="str">
        <f t="shared" si="61"/>
        <v/>
      </c>
      <c r="BM30" s="49" t="str">
        <f t="shared" si="61"/>
        <v/>
      </c>
      <c r="BN30" s="49" t="str">
        <f t="shared" si="62"/>
        <v/>
      </c>
      <c r="BO30" s="49" t="str">
        <f t="shared" si="62"/>
        <v/>
      </c>
      <c r="BP30" s="49" t="str">
        <f t="shared" si="62"/>
        <v/>
      </c>
      <c r="BQ30" s="49" t="str">
        <f t="shared" si="62"/>
        <v/>
      </c>
      <c r="BR30" s="49" t="str">
        <f t="shared" si="62"/>
        <v/>
      </c>
      <c r="BS30" s="49" t="str">
        <f t="shared" si="62"/>
        <v/>
      </c>
      <c r="BT30" s="49" t="str">
        <f t="shared" si="62"/>
        <v/>
      </c>
      <c r="BU30" s="49" t="str">
        <f t="shared" si="62"/>
        <v/>
      </c>
      <c r="BV30" s="49" t="str">
        <f t="shared" si="62"/>
        <v/>
      </c>
      <c r="BW30" s="49" t="str">
        <f t="shared" si="62"/>
        <v/>
      </c>
      <c r="BX30" s="49" t="str">
        <f t="shared" si="62"/>
        <v/>
      </c>
      <c r="BY30" s="49" t="str">
        <f t="shared" si="62"/>
        <v/>
      </c>
      <c r="BZ30" s="49" t="str">
        <f t="shared" si="62"/>
        <v/>
      </c>
      <c r="CA30" s="49" t="str">
        <f t="shared" si="62"/>
        <v/>
      </c>
      <c r="CB30" s="49" t="str">
        <f t="shared" si="62"/>
        <v/>
      </c>
      <c r="CC30" s="49" t="str">
        <f t="shared" si="62"/>
        <v/>
      </c>
      <c r="CD30" s="49" t="str">
        <f t="shared" si="63"/>
        <v/>
      </c>
      <c r="CE30" s="49" t="str">
        <f t="shared" si="63"/>
        <v/>
      </c>
      <c r="CF30" s="49" t="str">
        <f t="shared" si="63"/>
        <v/>
      </c>
      <c r="CG30" s="49" t="str">
        <f t="shared" si="63"/>
        <v/>
      </c>
      <c r="CH30" s="49" t="str">
        <f t="shared" si="63"/>
        <v/>
      </c>
      <c r="CI30" s="49" t="str">
        <f t="shared" si="63"/>
        <v/>
      </c>
      <c r="CJ30" s="49" t="str">
        <f t="shared" si="63"/>
        <v/>
      </c>
      <c r="CK30" s="49" t="str">
        <f t="shared" si="63"/>
        <v/>
      </c>
      <c r="CL30" s="49" t="str">
        <f t="shared" si="63"/>
        <v/>
      </c>
      <c r="CM30" s="49" t="str">
        <f t="shared" si="63"/>
        <v/>
      </c>
      <c r="CN30" s="49" t="str">
        <f t="shared" si="63"/>
        <v/>
      </c>
      <c r="CO30" s="49" t="str">
        <f t="shared" si="63"/>
        <v/>
      </c>
      <c r="CP30" s="49" t="str">
        <f t="shared" si="63"/>
        <v/>
      </c>
      <c r="CQ30" s="49" t="str">
        <f t="shared" si="63"/>
        <v/>
      </c>
      <c r="CR30" s="49" t="str">
        <f t="shared" si="63"/>
        <v/>
      </c>
      <c r="CS30" s="49" t="str">
        <f t="shared" si="63"/>
        <v/>
      </c>
      <c r="CT30" s="49" t="str">
        <f t="shared" si="53"/>
        <v/>
      </c>
      <c r="CU30" s="49" t="str">
        <f t="shared" si="53"/>
        <v/>
      </c>
      <c r="CV30" s="49" t="str">
        <f t="shared" si="53"/>
        <v/>
      </c>
      <c r="CW30" s="49" t="str">
        <f t="shared" si="53"/>
        <v/>
      </c>
      <c r="CX30" s="49" t="str">
        <f t="shared" si="53"/>
        <v/>
      </c>
      <c r="CY30" s="49" t="str">
        <f t="shared" si="53"/>
        <v/>
      </c>
      <c r="CZ30" s="49" t="str">
        <f t="shared" si="37"/>
        <v/>
      </c>
      <c r="DA30" s="49" t="str">
        <f t="shared" si="37"/>
        <v/>
      </c>
      <c r="DB30" s="49" t="str">
        <f t="shared" si="37"/>
        <v/>
      </c>
      <c r="DC30" s="49" t="str">
        <f t="shared" si="37"/>
        <v/>
      </c>
      <c r="DD30" s="49" t="str">
        <f t="shared" si="37"/>
        <v/>
      </c>
      <c r="DE30" s="49" t="str">
        <f t="shared" si="37"/>
        <v/>
      </c>
      <c r="DF30" s="49" t="str">
        <f t="shared" si="37"/>
        <v/>
      </c>
      <c r="DG30" s="49" t="str">
        <f t="shared" si="37"/>
        <v/>
      </c>
      <c r="DH30" s="49" t="str">
        <f t="shared" si="37"/>
        <v/>
      </c>
      <c r="DI30" s="49" t="str">
        <f t="shared" si="37"/>
        <v/>
      </c>
      <c r="DJ30" s="49" t="str">
        <f t="shared" si="37"/>
        <v/>
      </c>
      <c r="DK30" s="49" t="str">
        <f t="shared" si="37"/>
        <v/>
      </c>
      <c r="DL30" s="49" t="str">
        <f t="shared" si="37"/>
        <v/>
      </c>
      <c r="DM30" s="49" t="str">
        <f t="shared" si="37"/>
        <v/>
      </c>
      <c r="DN30" s="49" t="str">
        <f t="shared" si="37"/>
        <v/>
      </c>
      <c r="DO30" s="49" t="str">
        <f t="shared" si="54"/>
        <v/>
      </c>
      <c r="DP30" s="49" t="str">
        <f t="shared" si="54"/>
        <v/>
      </c>
      <c r="DQ30" s="49" t="str">
        <f t="shared" si="54"/>
        <v/>
      </c>
      <c r="DR30" s="49" t="str">
        <f t="shared" si="54"/>
        <v/>
      </c>
      <c r="DS30" s="183" t="str">
        <f t="shared" si="33"/>
        <v/>
      </c>
      <c r="DT30" s="49" t="str">
        <f t="shared" si="69"/>
        <v/>
      </c>
      <c r="DU30" s="49" t="str">
        <f t="shared" si="69"/>
        <v/>
      </c>
      <c r="DV30" s="49" t="str">
        <f t="shared" si="69"/>
        <v/>
      </c>
      <c r="DW30" s="49" t="str">
        <f t="shared" si="69"/>
        <v/>
      </c>
      <c r="DX30" s="49" t="str">
        <f t="shared" si="69"/>
        <v/>
      </c>
      <c r="DY30" s="49" t="str">
        <f t="shared" si="69"/>
        <v/>
      </c>
      <c r="DZ30" s="49" t="str">
        <f t="shared" si="69"/>
        <v/>
      </c>
      <c r="EA30" s="49" t="str">
        <f t="shared" si="69"/>
        <v/>
      </c>
      <c r="EB30" s="49" t="str">
        <f t="shared" si="69"/>
        <v/>
      </c>
      <c r="EC30" s="49" t="str">
        <f t="shared" si="69"/>
        <v/>
      </c>
      <c r="ED30" s="49" t="str">
        <f t="shared" si="69"/>
        <v/>
      </c>
      <c r="EE30" s="49" t="str">
        <f t="shared" si="69"/>
        <v/>
      </c>
      <c r="EF30" s="49" t="str">
        <f t="shared" si="69"/>
        <v/>
      </c>
      <c r="EG30" s="49" t="str">
        <f t="shared" si="69"/>
        <v/>
      </c>
      <c r="EH30" s="49" t="str">
        <f t="shared" si="69"/>
        <v/>
      </c>
      <c r="EI30" s="49" t="str">
        <f t="shared" si="69"/>
        <v/>
      </c>
      <c r="EJ30" s="49" t="str">
        <f t="shared" si="64"/>
        <v/>
      </c>
      <c r="EK30" s="49" t="str">
        <f t="shared" si="64"/>
        <v/>
      </c>
      <c r="EL30" s="49" t="str">
        <f t="shared" si="64"/>
        <v/>
      </c>
      <c r="EM30" s="49" t="str">
        <f t="shared" si="64"/>
        <v/>
      </c>
      <c r="EN30" s="49" t="str">
        <f t="shared" si="64"/>
        <v/>
      </c>
      <c r="EO30" s="49" t="str">
        <f t="shared" si="64"/>
        <v/>
      </c>
      <c r="EP30" s="49" t="str">
        <f t="shared" si="64"/>
        <v/>
      </c>
      <c r="EQ30" s="49" t="str">
        <f t="shared" si="64"/>
        <v/>
      </c>
      <c r="ER30" s="49" t="str">
        <f t="shared" si="64"/>
        <v/>
      </c>
      <c r="ES30" s="49" t="str">
        <f t="shared" si="64"/>
        <v/>
      </c>
      <c r="ET30" s="49" t="str">
        <f t="shared" si="64"/>
        <v/>
      </c>
      <c r="EU30" s="49" t="str">
        <f t="shared" si="65"/>
        <v/>
      </c>
      <c r="EV30" s="49" t="str">
        <f t="shared" si="65"/>
        <v/>
      </c>
      <c r="EW30" s="49" t="str">
        <f t="shared" si="65"/>
        <v/>
      </c>
      <c r="EX30" s="49" t="str">
        <f t="shared" si="65"/>
        <v/>
      </c>
      <c r="EY30" s="49" t="str">
        <f t="shared" si="65"/>
        <v/>
      </c>
      <c r="EZ30" s="49" t="str">
        <f t="shared" si="65"/>
        <v/>
      </c>
      <c r="FA30" s="49" t="str">
        <f t="shared" si="65"/>
        <v/>
      </c>
      <c r="FB30" s="49" t="str">
        <f t="shared" si="65"/>
        <v/>
      </c>
      <c r="FC30" s="49" t="str">
        <f t="shared" si="65"/>
        <v/>
      </c>
      <c r="FD30" s="49" t="str">
        <f t="shared" si="65"/>
        <v/>
      </c>
      <c r="FE30" s="49" t="str">
        <f t="shared" si="65"/>
        <v/>
      </c>
      <c r="FF30" s="49" t="str">
        <f t="shared" si="65"/>
        <v/>
      </c>
      <c r="FG30" s="49" t="str">
        <f t="shared" si="65"/>
        <v/>
      </c>
      <c r="FH30" s="49" t="str">
        <f t="shared" si="65"/>
        <v/>
      </c>
      <c r="FI30" s="49" t="str">
        <f t="shared" si="65"/>
        <v/>
      </c>
      <c r="FJ30" s="49" t="str">
        <f t="shared" si="65"/>
        <v/>
      </c>
      <c r="FK30" s="49" t="str">
        <f t="shared" si="66"/>
        <v/>
      </c>
      <c r="FL30" s="49" t="str">
        <f t="shared" si="66"/>
        <v/>
      </c>
      <c r="FM30" s="49" t="str">
        <f t="shared" si="66"/>
        <v/>
      </c>
      <c r="FN30" s="49" t="str">
        <f t="shared" si="66"/>
        <v/>
      </c>
      <c r="FO30" s="49" t="str">
        <f t="shared" si="66"/>
        <v/>
      </c>
      <c r="FP30" s="49" t="str">
        <f t="shared" si="66"/>
        <v/>
      </c>
      <c r="FQ30" s="49" t="str">
        <f t="shared" si="66"/>
        <v/>
      </c>
      <c r="FR30" s="49" t="str">
        <f t="shared" si="66"/>
        <v/>
      </c>
      <c r="FS30" s="49" t="str">
        <f t="shared" si="66"/>
        <v/>
      </c>
      <c r="FT30" s="49" t="str">
        <f t="shared" si="66"/>
        <v/>
      </c>
      <c r="FU30" s="49" t="str">
        <f t="shared" si="66"/>
        <v/>
      </c>
      <c r="FV30" s="49" t="str">
        <f t="shared" si="66"/>
        <v/>
      </c>
      <c r="FW30" s="49" t="str">
        <f t="shared" si="66"/>
        <v/>
      </c>
      <c r="FX30" s="49" t="str">
        <f t="shared" si="66"/>
        <v/>
      </c>
      <c r="FY30" s="49" t="str">
        <f t="shared" si="66"/>
        <v/>
      </c>
      <c r="FZ30" s="49" t="str">
        <f t="shared" si="66"/>
        <v/>
      </c>
      <c r="GA30" s="49" t="str">
        <f t="shared" si="67"/>
        <v/>
      </c>
      <c r="GB30" s="49" t="str">
        <f t="shared" si="67"/>
        <v/>
      </c>
      <c r="GC30" s="49" t="str">
        <f t="shared" si="67"/>
        <v/>
      </c>
      <c r="GD30" s="49" t="str">
        <f t="shared" si="67"/>
        <v/>
      </c>
      <c r="GE30" s="49" t="str">
        <f t="shared" si="67"/>
        <v/>
      </c>
      <c r="GF30" s="49" t="str">
        <f t="shared" si="67"/>
        <v/>
      </c>
      <c r="GG30" s="49" t="str">
        <f t="shared" si="67"/>
        <v/>
      </c>
      <c r="GH30" s="49" t="str">
        <f t="shared" si="67"/>
        <v/>
      </c>
      <c r="GI30" s="49" t="str">
        <f t="shared" si="67"/>
        <v/>
      </c>
      <c r="GJ30" s="49" t="str">
        <f t="shared" si="67"/>
        <v/>
      </c>
      <c r="GK30" s="49" t="str">
        <f t="shared" si="67"/>
        <v/>
      </c>
      <c r="GL30" s="49" t="str">
        <f t="shared" si="67"/>
        <v/>
      </c>
      <c r="GM30" s="49" t="str">
        <f t="shared" si="67"/>
        <v/>
      </c>
      <c r="GN30" s="49" t="str">
        <f t="shared" si="67"/>
        <v/>
      </c>
      <c r="GO30" s="49" t="str">
        <f t="shared" si="67"/>
        <v/>
      </c>
      <c r="GP30" s="49" t="str">
        <f t="shared" si="67"/>
        <v/>
      </c>
      <c r="GQ30" s="49" t="str">
        <f t="shared" si="55"/>
        <v/>
      </c>
      <c r="GR30" s="49" t="str">
        <f t="shared" si="55"/>
        <v/>
      </c>
      <c r="GS30" s="49" t="str">
        <f t="shared" si="55"/>
        <v/>
      </c>
      <c r="GT30" s="49" t="str">
        <f t="shared" si="55"/>
        <v/>
      </c>
      <c r="GU30" s="49" t="str">
        <f t="shared" si="55"/>
        <v/>
      </c>
      <c r="GV30" s="49" t="str">
        <f t="shared" si="55"/>
        <v/>
      </c>
      <c r="GW30" s="49" t="str">
        <f t="shared" si="40"/>
        <v/>
      </c>
      <c r="GX30" s="49" t="str">
        <f t="shared" si="40"/>
        <v/>
      </c>
      <c r="GY30" s="49" t="str">
        <f t="shared" si="40"/>
        <v/>
      </c>
      <c r="GZ30" s="49" t="str">
        <f t="shared" si="40"/>
        <v/>
      </c>
      <c r="HA30" s="49" t="str">
        <f t="shared" si="40"/>
        <v/>
      </c>
      <c r="HB30" s="49" t="str">
        <f t="shared" si="40"/>
        <v/>
      </c>
      <c r="HC30" s="49" t="str">
        <f t="shared" si="40"/>
        <v/>
      </c>
      <c r="HD30" s="49" t="str">
        <f t="shared" si="40"/>
        <v/>
      </c>
      <c r="HE30" s="49" t="str">
        <f t="shared" si="40"/>
        <v/>
      </c>
      <c r="HF30" s="49" t="str">
        <f t="shared" si="40"/>
        <v/>
      </c>
      <c r="HG30" s="49" t="str">
        <f t="shared" si="40"/>
        <v/>
      </c>
      <c r="HH30" s="49" t="str">
        <f t="shared" si="40"/>
        <v/>
      </c>
      <c r="HI30" s="49" t="str">
        <f t="shared" si="40"/>
        <v/>
      </c>
      <c r="HJ30" s="49" t="str">
        <f t="shared" si="40"/>
        <v/>
      </c>
      <c r="HK30" s="49" t="str">
        <f t="shared" si="40"/>
        <v/>
      </c>
      <c r="HL30" s="49" t="str">
        <f t="shared" si="56"/>
        <v/>
      </c>
      <c r="HM30" s="49" t="str">
        <f t="shared" si="56"/>
        <v/>
      </c>
      <c r="HN30" s="49" t="str">
        <f t="shared" si="56"/>
        <v/>
      </c>
      <c r="HO30" s="49" t="str">
        <f t="shared" si="56"/>
        <v/>
      </c>
      <c r="HP30" s="169" t="e">
        <f t="shared" si="57"/>
        <v>#N/A</v>
      </c>
      <c r="HQ30" s="169" t="e">
        <f t="shared" si="57"/>
        <v>#N/A</v>
      </c>
      <c r="HR30" s="169" t="e">
        <f t="shared" si="57"/>
        <v>#N/A</v>
      </c>
      <c r="HS30" s="169" t="e">
        <f t="shared" si="57"/>
        <v>#N/A</v>
      </c>
      <c r="HT30" s="169" t="e">
        <f t="shared" si="57"/>
        <v>#N/A</v>
      </c>
      <c r="HU30" s="169" t="e">
        <f t="shared" si="57"/>
        <v>#N/A</v>
      </c>
      <c r="HV30" s="169" t="e">
        <f t="shared" si="57"/>
        <v>#N/A</v>
      </c>
      <c r="HW30" s="169" t="e">
        <f t="shared" si="57"/>
        <v>#N/A</v>
      </c>
      <c r="HX30" s="169" t="e">
        <f t="shared" si="57"/>
        <v>#N/A</v>
      </c>
      <c r="HY30" s="169" t="e">
        <f t="shared" si="57"/>
        <v>#N/A</v>
      </c>
      <c r="HZ30" s="169" t="e">
        <f t="shared" si="57"/>
        <v>#N/A</v>
      </c>
      <c r="IA30" s="169" t="e">
        <f t="shared" si="57"/>
        <v>#N/A</v>
      </c>
      <c r="IB30" s="169" t="e">
        <f t="shared" si="57"/>
        <v>#N/A</v>
      </c>
      <c r="IC30" s="169" t="e">
        <f t="shared" si="57"/>
        <v>#N/A</v>
      </c>
      <c r="ID30" s="169" t="e">
        <f t="shared" si="57"/>
        <v>#N/A</v>
      </c>
      <c r="IE30" s="169" t="e">
        <f t="shared" si="41"/>
        <v>#N/A</v>
      </c>
      <c r="IF30" s="169" t="e">
        <f t="shared" si="41"/>
        <v>#N/A</v>
      </c>
      <c r="IG30" s="169" t="e">
        <f t="shared" si="41"/>
        <v>#N/A</v>
      </c>
      <c r="IH30" s="169" t="e">
        <f t="shared" si="41"/>
        <v>#N/A</v>
      </c>
      <c r="II30" s="169" t="e">
        <f t="shared" si="41"/>
        <v>#N/A</v>
      </c>
      <c r="IJ30" s="169" t="e">
        <f t="shared" si="41"/>
        <v>#N/A</v>
      </c>
      <c r="IK30" s="169" t="e">
        <f t="shared" si="41"/>
        <v>#N/A</v>
      </c>
      <c r="IL30" s="169" t="e">
        <f t="shared" si="41"/>
        <v>#N/A</v>
      </c>
      <c r="IM30" s="169" t="e">
        <f t="shared" si="41"/>
        <v>#N/A</v>
      </c>
      <c r="IN30" s="169" t="e">
        <f t="shared" si="41"/>
        <v>#N/A</v>
      </c>
      <c r="IO30" s="169" t="e">
        <f t="shared" si="41"/>
        <v>#N/A</v>
      </c>
      <c r="IP30" s="169" t="e">
        <f t="shared" si="41"/>
        <v>#N/A</v>
      </c>
      <c r="IQ30" s="169" t="e">
        <f t="shared" si="41"/>
        <v>#N/A</v>
      </c>
      <c r="IR30" s="169" t="e">
        <f t="shared" si="41"/>
        <v>#N/A</v>
      </c>
      <c r="IS30" s="169" t="e">
        <f t="shared" si="41"/>
        <v>#N/A</v>
      </c>
      <c r="IT30" s="169" t="e">
        <f t="shared" si="41"/>
        <v>#N/A</v>
      </c>
      <c r="IU30" s="169" t="e">
        <f t="shared" si="42"/>
        <v>#N/A</v>
      </c>
      <c r="IV30" s="169" t="e">
        <f t="shared" si="42"/>
        <v>#N/A</v>
      </c>
      <c r="IW30" s="169" t="e">
        <f t="shared" si="42"/>
        <v>#N/A</v>
      </c>
      <c r="IX30" s="169" t="e">
        <f t="shared" si="42"/>
        <v>#N/A</v>
      </c>
      <c r="IY30" s="169" t="e">
        <f t="shared" si="42"/>
        <v>#N/A</v>
      </c>
      <c r="IZ30" s="169" t="e">
        <f t="shared" si="42"/>
        <v>#N/A</v>
      </c>
      <c r="JA30" s="169" t="e">
        <f t="shared" si="42"/>
        <v>#N/A</v>
      </c>
      <c r="JB30" s="169" t="e">
        <f t="shared" si="42"/>
        <v>#N/A</v>
      </c>
      <c r="JC30" s="169" t="e">
        <f t="shared" si="42"/>
        <v>#N/A</v>
      </c>
      <c r="JD30" s="169" t="e">
        <f t="shared" si="42"/>
        <v>#N/A</v>
      </c>
      <c r="JE30" s="169" t="e">
        <f t="shared" si="42"/>
        <v>#N/A</v>
      </c>
      <c r="JF30" s="169" t="e">
        <f t="shared" si="42"/>
        <v>#N/A</v>
      </c>
      <c r="JG30" s="169" t="e">
        <f t="shared" si="42"/>
        <v>#N/A</v>
      </c>
      <c r="JH30" s="169" t="e">
        <f t="shared" si="42"/>
        <v>#N/A</v>
      </c>
      <c r="JI30" s="169" t="e">
        <f t="shared" si="42"/>
        <v>#N/A</v>
      </c>
      <c r="JJ30" s="169" t="e">
        <f t="shared" si="42"/>
        <v>#N/A</v>
      </c>
      <c r="JK30" s="169" t="e">
        <f t="shared" si="43"/>
        <v>#N/A</v>
      </c>
      <c r="JL30" s="169" t="e">
        <f t="shared" si="43"/>
        <v>#N/A</v>
      </c>
      <c r="JM30" s="169" t="e">
        <f t="shared" si="43"/>
        <v>#N/A</v>
      </c>
      <c r="JN30" s="169" t="e">
        <f t="shared" si="43"/>
        <v>#N/A</v>
      </c>
      <c r="JO30" s="169" t="e">
        <f t="shared" si="43"/>
        <v>#N/A</v>
      </c>
      <c r="JP30" s="169" t="e">
        <f t="shared" si="43"/>
        <v>#N/A</v>
      </c>
      <c r="JQ30" s="169" t="e">
        <f t="shared" si="43"/>
        <v>#N/A</v>
      </c>
      <c r="JR30" s="169" t="e">
        <f t="shared" si="43"/>
        <v>#N/A</v>
      </c>
      <c r="JS30" s="169" t="e">
        <f t="shared" si="43"/>
        <v>#N/A</v>
      </c>
      <c r="JT30" s="169" t="e">
        <f t="shared" si="43"/>
        <v>#N/A</v>
      </c>
      <c r="JU30" s="169" t="e">
        <f t="shared" si="43"/>
        <v>#N/A</v>
      </c>
      <c r="JV30" s="169" t="e">
        <f t="shared" si="43"/>
        <v>#N/A</v>
      </c>
      <c r="JW30" s="169" t="e">
        <f t="shared" si="43"/>
        <v>#N/A</v>
      </c>
      <c r="JX30" s="169" t="e">
        <f t="shared" si="43"/>
        <v>#N/A</v>
      </c>
      <c r="JY30" s="169" t="e">
        <f t="shared" si="43"/>
        <v>#N/A</v>
      </c>
      <c r="JZ30" s="169" t="e">
        <f t="shared" si="43"/>
        <v>#N/A</v>
      </c>
      <c r="KA30" s="169" t="e">
        <f t="shared" si="44"/>
        <v>#N/A</v>
      </c>
      <c r="KB30" s="169" t="e">
        <f t="shared" si="44"/>
        <v>#N/A</v>
      </c>
      <c r="KC30" s="169" t="e">
        <f t="shared" si="44"/>
        <v>#N/A</v>
      </c>
      <c r="KD30" s="169" t="e">
        <f t="shared" si="44"/>
        <v>#N/A</v>
      </c>
      <c r="KE30" s="169" t="e">
        <f t="shared" si="44"/>
        <v>#N/A</v>
      </c>
      <c r="KF30" s="169" t="e">
        <f t="shared" si="44"/>
        <v>#N/A</v>
      </c>
      <c r="KG30" s="169" t="e">
        <f t="shared" si="44"/>
        <v>#N/A</v>
      </c>
      <c r="KH30" s="169" t="e">
        <f t="shared" si="44"/>
        <v>#N/A</v>
      </c>
      <c r="KI30" s="169" t="e">
        <f t="shared" si="44"/>
        <v>#N/A</v>
      </c>
      <c r="KJ30" s="169" t="e">
        <f t="shared" si="44"/>
        <v>#N/A</v>
      </c>
      <c r="KK30" s="169" t="e">
        <f t="shared" si="44"/>
        <v>#N/A</v>
      </c>
      <c r="KL30" s="169" t="e">
        <f t="shared" si="44"/>
        <v>#N/A</v>
      </c>
      <c r="KM30" s="169" t="e">
        <f t="shared" si="44"/>
        <v>#N/A</v>
      </c>
      <c r="KN30" s="169" t="e">
        <f t="shared" si="44"/>
        <v>#N/A</v>
      </c>
      <c r="KO30" s="169" t="e">
        <f t="shared" si="44"/>
        <v>#N/A</v>
      </c>
      <c r="KP30" s="169" t="e">
        <f t="shared" si="44"/>
        <v>#N/A</v>
      </c>
      <c r="KQ30" s="169" t="e">
        <f t="shared" si="45"/>
        <v>#N/A</v>
      </c>
      <c r="KR30" s="169" t="e">
        <f t="shared" si="45"/>
        <v>#N/A</v>
      </c>
      <c r="KS30" s="169" t="e">
        <f t="shared" si="45"/>
        <v>#N/A</v>
      </c>
      <c r="KT30" s="169" t="e">
        <f t="shared" si="45"/>
        <v>#N/A</v>
      </c>
      <c r="KU30" s="169" t="e">
        <f t="shared" si="45"/>
        <v>#N/A</v>
      </c>
      <c r="KV30" s="169" t="e">
        <f t="shared" si="45"/>
        <v>#N/A</v>
      </c>
      <c r="KW30" s="169" t="e">
        <f t="shared" si="45"/>
        <v>#N/A</v>
      </c>
      <c r="KX30" s="169" t="e">
        <f t="shared" si="45"/>
        <v>#N/A</v>
      </c>
      <c r="KY30" s="169" t="e">
        <f t="shared" si="45"/>
        <v>#N/A</v>
      </c>
      <c r="KZ30" s="169" t="e">
        <f t="shared" si="45"/>
        <v>#N/A</v>
      </c>
      <c r="LA30" s="169" t="e">
        <f t="shared" si="45"/>
        <v>#N/A</v>
      </c>
      <c r="LB30" s="169" t="e">
        <f t="shared" si="45"/>
        <v>#N/A</v>
      </c>
      <c r="LC30" s="169" t="e">
        <f t="shared" si="45"/>
        <v>#N/A</v>
      </c>
      <c r="LD30" s="169" t="e">
        <f t="shared" si="45"/>
        <v>#N/A</v>
      </c>
      <c r="LE30" s="169" t="e">
        <f t="shared" si="45"/>
        <v>#N/A</v>
      </c>
      <c r="LF30" s="169" t="e">
        <f t="shared" si="45"/>
        <v>#N/A</v>
      </c>
      <c r="LG30" s="169" t="e">
        <f t="shared" si="46"/>
        <v>#N/A</v>
      </c>
      <c r="LH30" s="169" t="e">
        <f t="shared" si="46"/>
        <v>#N/A</v>
      </c>
      <c r="LI30" s="169" t="e">
        <f t="shared" si="46"/>
        <v>#N/A</v>
      </c>
      <c r="LJ30" s="169" t="e">
        <f t="shared" si="46"/>
        <v>#N/A</v>
      </c>
      <c r="LK30" s="169" t="e">
        <f t="shared" si="46"/>
        <v>#N/A</v>
      </c>
      <c r="LL30" s="169" t="e">
        <f t="shared" si="46"/>
        <v>#N/A</v>
      </c>
      <c r="LM30" s="169" t="e">
        <f t="shared" si="46"/>
        <v>#N/A</v>
      </c>
      <c r="LN30" s="169" t="e">
        <f t="shared" si="46"/>
        <v>#N/A</v>
      </c>
      <c r="LO30" s="169" t="e">
        <f t="shared" si="46"/>
        <v>#N/A</v>
      </c>
      <c r="LP30" s="169" t="e">
        <f t="shared" si="46"/>
        <v>#N/A</v>
      </c>
      <c r="LQ30" s="169" t="e">
        <f t="shared" si="46"/>
        <v>#N/A</v>
      </c>
      <c r="LR30" s="169" t="e">
        <f t="shared" si="46"/>
        <v>#N/A</v>
      </c>
      <c r="LS30" s="169" t="e">
        <f t="shared" si="46"/>
        <v>#N/A</v>
      </c>
      <c r="LT30" s="169" t="e">
        <f t="shared" si="46"/>
        <v>#N/A</v>
      </c>
      <c r="LU30" s="169" t="e">
        <f t="shared" si="46"/>
        <v>#N/A</v>
      </c>
      <c r="LV30" s="169" t="e">
        <f t="shared" si="46"/>
        <v>#N/A</v>
      </c>
      <c r="LW30" s="169" t="e">
        <f t="shared" si="47"/>
        <v>#N/A</v>
      </c>
      <c r="LX30" s="169" t="e">
        <f t="shared" si="47"/>
        <v>#N/A</v>
      </c>
      <c r="LY30" s="169" t="e">
        <f t="shared" si="47"/>
        <v>#N/A</v>
      </c>
      <c r="LZ30" s="169" t="e">
        <f t="shared" si="47"/>
        <v>#N/A</v>
      </c>
      <c r="MA30" s="169" t="e">
        <f t="shared" si="47"/>
        <v>#N/A</v>
      </c>
      <c r="MB30" s="169" t="e">
        <f t="shared" si="47"/>
        <v>#N/A</v>
      </c>
      <c r="MC30" s="169" t="e">
        <f t="shared" si="47"/>
        <v>#N/A</v>
      </c>
      <c r="MD30" s="169" t="e">
        <f t="shared" si="47"/>
        <v>#N/A</v>
      </c>
      <c r="ME30" s="169" t="e">
        <f t="shared" si="47"/>
        <v>#N/A</v>
      </c>
      <c r="MF30" s="169" t="e">
        <f t="shared" si="47"/>
        <v>#N/A</v>
      </c>
      <c r="MG30" s="169" t="e">
        <f t="shared" si="47"/>
        <v>#N/A</v>
      </c>
      <c r="MH30" s="169" t="e">
        <f t="shared" si="47"/>
        <v>#N/A</v>
      </c>
      <c r="MI30" s="169" t="e">
        <f t="shared" si="47"/>
        <v>#N/A</v>
      </c>
      <c r="MJ30" s="169" t="e">
        <f t="shared" si="47"/>
        <v>#N/A</v>
      </c>
      <c r="MK30" s="169" t="e">
        <f t="shared" si="47"/>
        <v>#N/A</v>
      </c>
      <c r="ML30" s="169" t="e">
        <f t="shared" si="47"/>
        <v>#N/A</v>
      </c>
      <c r="MM30" s="169" t="e">
        <f t="shared" si="48"/>
        <v>#N/A</v>
      </c>
      <c r="MN30" s="169" t="e">
        <f t="shared" si="48"/>
        <v>#N/A</v>
      </c>
      <c r="MO30" s="169" t="e">
        <f t="shared" si="48"/>
        <v>#N/A</v>
      </c>
      <c r="MP30" s="169" t="e">
        <f t="shared" si="48"/>
        <v>#N/A</v>
      </c>
      <c r="MQ30" s="169" t="e">
        <f t="shared" si="48"/>
        <v>#N/A</v>
      </c>
      <c r="MR30" s="169" t="e">
        <f t="shared" si="48"/>
        <v>#N/A</v>
      </c>
      <c r="MS30" s="169" t="e">
        <f t="shared" si="48"/>
        <v>#N/A</v>
      </c>
      <c r="MT30" s="169" t="e">
        <f t="shared" si="48"/>
        <v>#N/A</v>
      </c>
      <c r="MU30" s="169" t="e">
        <f t="shared" si="48"/>
        <v>#N/A</v>
      </c>
      <c r="MV30" s="169" t="e">
        <f t="shared" si="48"/>
        <v>#N/A</v>
      </c>
      <c r="MW30" s="169" t="e">
        <f t="shared" si="48"/>
        <v>#N/A</v>
      </c>
      <c r="MX30" s="169" t="e">
        <f t="shared" si="48"/>
        <v>#N/A</v>
      </c>
      <c r="MY30" s="169" t="e">
        <f t="shared" si="48"/>
        <v>#N/A</v>
      </c>
      <c r="MZ30" s="169" t="e">
        <f t="shared" si="48"/>
        <v>#N/A</v>
      </c>
      <c r="NA30" s="169" t="e">
        <f t="shared" si="48"/>
        <v>#N/A</v>
      </c>
      <c r="NB30" s="169" t="e">
        <f t="shared" si="48"/>
        <v>#N/A</v>
      </c>
      <c r="NC30" s="169" t="e">
        <f t="shared" si="49"/>
        <v>#N/A</v>
      </c>
      <c r="ND30" s="169" t="e">
        <f t="shared" si="49"/>
        <v>#N/A</v>
      </c>
      <c r="NE30" s="169" t="e">
        <f t="shared" si="49"/>
        <v>#N/A</v>
      </c>
      <c r="NF30" s="169" t="e">
        <f t="shared" si="49"/>
        <v>#N/A</v>
      </c>
      <c r="NG30" s="169" t="e">
        <f t="shared" si="49"/>
        <v>#N/A</v>
      </c>
      <c r="NH30" s="169" t="e">
        <f t="shared" si="49"/>
        <v>#N/A</v>
      </c>
      <c r="NI30" s="169" t="e">
        <f t="shared" si="49"/>
        <v>#N/A</v>
      </c>
      <c r="NJ30" s="169" t="e">
        <f t="shared" si="49"/>
        <v>#N/A</v>
      </c>
      <c r="NK30" s="169" t="e">
        <f t="shared" si="49"/>
        <v>#N/A</v>
      </c>
      <c r="NL30" s="169" t="e">
        <f t="shared" si="49"/>
        <v>#N/A</v>
      </c>
      <c r="NM30" s="169" t="e">
        <f t="shared" si="49"/>
        <v>#N/A</v>
      </c>
      <c r="NN30" s="169" t="e">
        <f t="shared" si="49"/>
        <v>#N/A</v>
      </c>
      <c r="NO30" s="169" t="e">
        <f t="shared" si="49"/>
        <v>#N/A</v>
      </c>
      <c r="NP30" s="169" t="e">
        <f t="shared" si="49"/>
        <v>#N/A</v>
      </c>
      <c r="NQ30" s="169" t="e">
        <f t="shared" si="49"/>
        <v>#N/A</v>
      </c>
      <c r="NR30" s="169" t="e">
        <f t="shared" si="49"/>
        <v>#N/A</v>
      </c>
      <c r="NS30" s="169" t="e">
        <f t="shared" si="50"/>
        <v>#N/A</v>
      </c>
      <c r="NT30" s="169" t="e">
        <f t="shared" si="50"/>
        <v>#N/A</v>
      </c>
      <c r="NU30" s="169" t="e">
        <f t="shared" si="50"/>
        <v>#N/A</v>
      </c>
      <c r="NV30" s="169" t="e">
        <f t="shared" si="50"/>
        <v>#N/A</v>
      </c>
      <c r="NW30" s="169" t="e">
        <f t="shared" si="50"/>
        <v>#N/A</v>
      </c>
      <c r="NX30" s="169" t="e">
        <f t="shared" si="50"/>
        <v>#N/A</v>
      </c>
      <c r="NY30" s="169" t="e">
        <f t="shared" si="50"/>
        <v>#N/A</v>
      </c>
      <c r="NZ30" s="169" t="e">
        <f t="shared" si="50"/>
        <v>#N/A</v>
      </c>
      <c r="OA30" s="169" t="e">
        <f t="shared" si="50"/>
        <v>#N/A</v>
      </c>
      <c r="OB30" s="169" t="e">
        <f t="shared" si="50"/>
        <v>#N/A</v>
      </c>
      <c r="OC30" s="169" t="e">
        <f t="shared" si="50"/>
        <v>#N/A</v>
      </c>
      <c r="OD30" s="169" t="e">
        <f t="shared" si="50"/>
        <v>#N/A</v>
      </c>
      <c r="OE30" s="169" t="e">
        <f t="shared" si="50"/>
        <v>#N/A</v>
      </c>
      <c r="OF30" s="169" t="e">
        <f t="shared" si="50"/>
        <v>#N/A</v>
      </c>
      <c r="OG30" s="169" t="e">
        <f t="shared" si="50"/>
        <v>#N/A</v>
      </c>
      <c r="OH30" s="169" t="e">
        <f t="shared" si="50"/>
        <v>#N/A</v>
      </c>
      <c r="OI30" s="169" t="e">
        <f t="shared" si="51"/>
        <v>#N/A</v>
      </c>
      <c r="OJ30" s="169" t="e">
        <f t="shared" si="51"/>
        <v>#N/A</v>
      </c>
      <c r="OK30" s="169" t="e">
        <f t="shared" si="51"/>
        <v>#N/A</v>
      </c>
      <c r="OL30" s="169" t="e">
        <f t="shared" si="51"/>
        <v>#N/A</v>
      </c>
      <c r="OM30" s="169" t="e">
        <f t="shared" si="51"/>
        <v>#N/A</v>
      </c>
      <c r="ON30" s="169" t="e">
        <f t="shared" si="51"/>
        <v>#N/A</v>
      </c>
      <c r="OO30" s="169" t="e">
        <f t="shared" si="51"/>
        <v>#N/A</v>
      </c>
      <c r="OP30" s="169" t="e">
        <f t="shared" si="51"/>
        <v>#N/A</v>
      </c>
      <c r="OQ30" s="169" t="e">
        <f t="shared" si="51"/>
        <v>#N/A</v>
      </c>
      <c r="OR30" s="169" t="e">
        <f t="shared" si="51"/>
        <v>#N/A</v>
      </c>
      <c r="OS30" s="169" t="e">
        <f t="shared" si="51"/>
        <v>#N/A</v>
      </c>
      <c r="OT30" s="169" t="e">
        <f t="shared" si="51"/>
        <v>#N/A</v>
      </c>
      <c r="OU30" s="169" t="e">
        <f t="shared" si="51"/>
        <v>#N/A</v>
      </c>
      <c r="OV30" s="169" t="e">
        <f t="shared" si="51"/>
        <v>#N/A</v>
      </c>
      <c r="OW30" s="169" t="e">
        <f t="shared" si="51"/>
        <v>#N/A</v>
      </c>
      <c r="OX30" s="169" t="e">
        <f t="shared" si="51"/>
        <v>#N/A</v>
      </c>
      <c r="OY30" s="169" t="e">
        <f t="shared" si="52"/>
        <v>#N/A</v>
      </c>
      <c r="OZ30" s="169" t="e">
        <f t="shared" si="27"/>
        <v>#N/A</v>
      </c>
      <c r="PA30" s="169" t="e">
        <f t="shared" si="27"/>
        <v>#N/A</v>
      </c>
      <c r="PB30" s="169" t="e">
        <f t="shared" si="27"/>
        <v>#N/A</v>
      </c>
      <c r="PC30" s="169" t="e">
        <f t="shared" si="27"/>
        <v>#N/A</v>
      </c>
      <c r="PD30" s="169" t="e">
        <f t="shared" si="27"/>
        <v>#N/A</v>
      </c>
      <c r="PE30" s="169" t="e">
        <f t="shared" si="27"/>
        <v>#N/A</v>
      </c>
      <c r="PF30" s="169" t="e">
        <f t="shared" si="27"/>
        <v>#N/A</v>
      </c>
      <c r="PG30" s="169" t="e">
        <f t="shared" si="27"/>
        <v>#N/A</v>
      </c>
      <c r="PH30" s="169" t="e">
        <f t="shared" si="27"/>
        <v>#N/A</v>
      </c>
    </row>
    <row r="31" spans="1:424" hidden="1" x14ac:dyDescent="0.75">
      <c r="A31" s="4">
        <v>28</v>
      </c>
      <c r="B31" s="95"/>
      <c r="C31" s="95"/>
      <c r="D31" s="95"/>
      <c r="E31" s="124" t="str">
        <f t="shared" si="28"/>
        <v/>
      </c>
      <c r="F31" s="124" t="str">
        <f t="shared" si="29"/>
        <v/>
      </c>
      <c r="G31" s="73" t="str">
        <f t="shared" si="30"/>
        <v/>
      </c>
      <c r="H31" s="23"/>
      <c r="I31" s="57"/>
      <c r="J31" s="280"/>
      <c r="K31" s="74" t="str">
        <f>IF(AND(B31&gt;0,C31&gt;0,D31&gt;0),IF(ISBLANK(J31),IF(ISBLANK(H31),"",(D31-B31)*VLOOKUP(H31,VLookups!$A$4:$B$13,2,FALSE)),J31),"")</f>
        <v/>
      </c>
      <c r="L31" s="75" t="str">
        <f t="shared" si="0"/>
        <v/>
      </c>
      <c r="M31" s="95"/>
      <c r="N31" s="270" t="str">
        <f>IF(AND(M31&gt;0,C31&gt;0,NOT(K31="")),ABS(VLOOKUP($M$1,VLookups!$A$43:$B$44,2,FALSE)-_xlfn.NORM.DIST(M31,G31,K31,TRUE)),"")</f>
        <v/>
      </c>
      <c r="O31" s="94" t="str">
        <f>IF(AND($B31&gt;0,$C31&gt;0,$D31&gt;0,NOT(ISBLANK($H31))),_xlfn.NORM.INV(ABS(VLOOKUP($M$1,VLookups!$A$43:$B$44,2,FALSE)-O$3),$G31,$K31),"")</f>
        <v/>
      </c>
      <c r="P31" s="93" t="str">
        <f>IF(AND($B31&gt;0,$C31&gt;0,$D31&gt;0,NOT(ISBLANK($H31))),_xlfn.NORM.INV(ABS(VLOOKUP($M$1,VLookups!$A$43:$B$44,2,FALSE)-P$3),$G31,$K31),"")</f>
        <v/>
      </c>
      <c r="Q31" s="94" t="str">
        <f>IF(AND($B31&gt;0,$C31&gt;0,$D31&gt;0,NOT(ISBLANK($H31))),_xlfn.NORM.INV(ABS(VLOOKUP($M$1,VLookups!$A$43:$B$44,2,FALSE)-Q$3),$G31,$K31),"")</f>
        <v/>
      </c>
      <c r="R31" s="93" t="str">
        <f>IF(AND($B31&gt;0,$C31&gt;0,$D31&gt;0,NOT(ISBLANK($H31))),_xlfn.NORM.INV(ABS(VLOOKUP($M$1,VLookups!$A$43:$B$44,2,FALSE)-R$3),$G31,$K31),"")</f>
        <v/>
      </c>
      <c r="S31" s="94" t="str">
        <f>IF(AND($B31&gt;0,$C31&gt;0,$D31&gt;0,NOT(ISBLANK($H31))),_xlfn.NORM.INV(ABS(VLOOKUP($M$1,VLookups!$A$43:$B$44,2,FALSE)-S$3),$G31,$K31),"")</f>
        <v/>
      </c>
      <c r="T31" s="93" t="str">
        <f>IF(AND($B31&gt;0,$C31&gt;0,$D31&gt;0,NOT(ISBLANK($H31))),_xlfn.NORM.INV(ABS(VLOOKUP($M$1,VLookups!$A$43:$B$44,2,FALSE)-T$3),$G31,$K31),"")</f>
        <v/>
      </c>
      <c r="U31" s="5"/>
      <c r="V31" s="168" t="str">
        <f t="shared" si="31"/>
        <v/>
      </c>
      <c r="W31" s="49" t="str">
        <f t="shared" si="68"/>
        <v/>
      </c>
      <c r="X31" s="49" t="str">
        <f t="shared" si="68"/>
        <v/>
      </c>
      <c r="Y31" s="49" t="str">
        <f t="shared" si="68"/>
        <v/>
      </c>
      <c r="Z31" s="49" t="str">
        <f t="shared" si="68"/>
        <v/>
      </c>
      <c r="AA31" s="49" t="str">
        <f t="shared" si="68"/>
        <v/>
      </c>
      <c r="AB31" s="49" t="str">
        <f t="shared" si="68"/>
        <v/>
      </c>
      <c r="AC31" s="49" t="str">
        <f t="shared" si="68"/>
        <v/>
      </c>
      <c r="AD31" s="49" t="str">
        <f t="shared" si="68"/>
        <v/>
      </c>
      <c r="AE31" s="49" t="str">
        <f t="shared" si="68"/>
        <v/>
      </c>
      <c r="AF31" s="49" t="str">
        <f t="shared" si="68"/>
        <v/>
      </c>
      <c r="AG31" s="49" t="str">
        <f t="shared" si="68"/>
        <v/>
      </c>
      <c r="AH31" s="49" t="str">
        <f t="shared" si="68"/>
        <v/>
      </c>
      <c r="AI31" s="49" t="str">
        <f t="shared" si="68"/>
        <v/>
      </c>
      <c r="AJ31" s="49" t="str">
        <f t="shared" si="68"/>
        <v/>
      </c>
      <c r="AK31" s="49" t="str">
        <f t="shared" si="68"/>
        <v/>
      </c>
      <c r="AL31" s="49" t="str">
        <f t="shared" si="68"/>
        <v/>
      </c>
      <c r="AM31" s="49" t="str">
        <f t="shared" si="60"/>
        <v/>
      </c>
      <c r="AN31" s="49" t="str">
        <f t="shared" si="60"/>
        <v/>
      </c>
      <c r="AO31" s="49" t="str">
        <f t="shared" si="60"/>
        <v/>
      </c>
      <c r="AP31" s="49" t="str">
        <f t="shared" si="60"/>
        <v/>
      </c>
      <c r="AQ31" s="49" t="str">
        <f t="shared" si="60"/>
        <v/>
      </c>
      <c r="AR31" s="49" t="str">
        <f t="shared" si="60"/>
        <v/>
      </c>
      <c r="AS31" s="49" t="str">
        <f t="shared" si="60"/>
        <v/>
      </c>
      <c r="AT31" s="49" t="str">
        <f t="shared" si="60"/>
        <v/>
      </c>
      <c r="AU31" s="49" t="str">
        <f t="shared" si="60"/>
        <v/>
      </c>
      <c r="AV31" s="49" t="str">
        <f t="shared" si="60"/>
        <v/>
      </c>
      <c r="AW31" s="49" t="str">
        <f t="shared" si="60"/>
        <v/>
      </c>
      <c r="AX31" s="49" t="str">
        <f t="shared" si="61"/>
        <v/>
      </c>
      <c r="AY31" s="49" t="str">
        <f t="shared" si="61"/>
        <v/>
      </c>
      <c r="AZ31" s="49" t="str">
        <f t="shared" si="61"/>
        <v/>
      </c>
      <c r="BA31" s="49" t="str">
        <f t="shared" si="61"/>
        <v/>
      </c>
      <c r="BB31" s="49" t="str">
        <f t="shared" si="61"/>
        <v/>
      </c>
      <c r="BC31" s="49" t="str">
        <f t="shared" si="61"/>
        <v/>
      </c>
      <c r="BD31" s="49" t="str">
        <f t="shared" si="61"/>
        <v/>
      </c>
      <c r="BE31" s="49" t="str">
        <f t="shared" si="61"/>
        <v/>
      </c>
      <c r="BF31" s="49" t="str">
        <f t="shared" si="61"/>
        <v/>
      </c>
      <c r="BG31" s="49" t="str">
        <f t="shared" si="61"/>
        <v/>
      </c>
      <c r="BH31" s="49" t="str">
        <f t="shared" si="61"/>
        <v/>
      </c>
      <c r="BI31" s="49" t="str">
        <f t="shared" si="61"/>
        <v/>
      </c>
      <c r="BJ31" s="49" t="str">
        <f t="shared" si="61"/>
        <v/>
      </c>
      <c r="BK31" s="49" t="str">
        <f t="shared" si="61"/>
        <v/>
      </c>
      <c r="BL31" s="49" t="str">
        <f t="shared" si="61"/>
        <v/>
      </c>
      <c r="BM31" s="49" t="str">
        <f t="shared" si="61"/>
        <v/>
      </c>
      <c r="BN31" s="49" t="str">
        <f t="shared" si="62"/>
        <v/>
      </c>
      <c r="BO31" s="49" t="str">
        <f t="shared" si="62"/>
        <v/>
      </c>
      <c r="BP31" s="49" t="str">
        <f t="shared" si="62"/>
        <v/>
      </c>
      <c r="BQ31" s="49" t="str">
        <f t="shared" si="62"/>
        <v/>
      </c>
      <c r="BR31" s="49" t="str">
        <f t="shared" si="62"/>
        <v/>
      </c>
      <c r="BS31" s="49" t="str">
        <f t="shared" si="62"/>
        <v/>
      </c>
      <c r="BT31" s="49" t="str">
        <f t="shared" si="62"/>
        <v/>
      </c>
      <c r="BU31" s="49" t="str">
        <f t="shared" si="62"/>
        <v/>
      </c>
      <c r="BV31" s="49" t="str">
        <f t="shared" si="62"/>
        <v/>
      </c>
      <c r="BW31" s="49" t="str">
        <f t="shared" si="62"/>
        <v/>
      </c>
      <c r="BX31" s="49" t="str">
        <f t="shared" si="62"/>
        <v/>
      </c>
      <c r="BY31" s="49" t="str">
        <f t="shared" si="62"/>
        <v/>
      </c>
      <c r="BZ31" s="49" t="str">
        <f t="shared" si="62"/>
        <v/>
      </c>
      <c r="CA31" s="49" t="str">
        <f t="shared" si="62"/>
        <v/>
      </c>
      <c r="CB31" s="49" t="str">
        <f t="shared" si="62"/>
        <v/>
      </c>
      <c r="CC31" s="49" t="str">
        <f t="shared" si="62"/>
        <v/>
      </c>
      <c r="CD31" s="49" t="str">
        <f t="shared" si="63"/>
        <v/>
      </c>
      <c r="CE31" s="49" t="str">
        <f t="shared" si="63"/>
        <v/>
      </c>
      <c r="CF31" s="49" t="str">
        <f t="shared" si="63"/>
        <v/>
      </c>
      <c r="CG31" s="49" t="str">
        <f t="shared" si="63"/>
        <v/>
      </c>
      <c r="CH31" s="49" t="str">
        <f t="shared" si="63"/>
        <v/>
      </c>
      <c r="CI31" s="49" t="str">
        <f t="shared" si="63"/>
        <v/>
      </c>
      <c r="CJ31" s="49" t="str">
        <f t="shared" si="63"/>
        <v/>
      </c>
      <c r="CK31" s="49" t="str">
        <f t="shared" si="63"/>
        <v/>
      </c>
      <c r="CL31" s="49" t="str">
        <f t="shared" si="63"/>
        <v/>
      </c>
      <c r="CM31" s="49" t="str">
        <f t="shared" si="63"/>
        <v/>
      </c>
      <c r="CN31" s="49" t="str">
        <f t="shared" si="63"/>
        <v/>
      </c>
      <c r="CO31" s="49" t="str">
        <f t="shared" si="63"/>
        <v/>
      </c>
      <c r="CP31" s="49" t="str">
        <f t="shared" si="63"/>
        <v/>
      </c>
      <c r="CQ31" s="49" t="str">
        <f t="shared" si="63"/>
        <v/>
      </c>
      <c r="CR31" s="49" t="str">
        <f t="shared" si="63"/>
        <v/>
      </c>
      <c r="CS31" s="49" t="str">
        <f t="shared" si="63"/>
        <v/>
      </c>
      <c r="CT31" s="49" t="str">
        <f t="shared" si="53"/>
        <v/>
      </c>
      <c r="CU31" s="49" t="str">
        <f t="shared" si="53"/>
        <v/>
      </c>
      <c r="CV31" s="49" t="str">
        <f t="shared" si="53"/>
        <v/>
      </c>
      <c r="CW31" s="49" t="str">
        <f t="shared" si="53"/>
        <v/>
      </c>
      <c r="CX31" s="49" t="str">
        <f t="shared" si="53"/>
        <v/>
      </c>
      <c r="CY31" s="49" t="str">
        <f t="shared" si="53"/>
        <v/>
      </c>
      <c r="CZ31" s="49" t="str">
        <f t="shared" si="37"/>
        <v/>
      </c>
      <c r="DA31" s="49" t="str">
        <f t="shared" si="37"/>
        <v/>
      </c>
      <c r="DB31" s="49" t="str">
        <f t="shared" si="37"/>
        <v/>
      </c>
      <c r="DC31" s="49" t="str">
        <f t="shared" si="37"/>
        <v/>
      </c>
      <c r="DD31" s="49" t="str">
        <f t="shared" si="37"/>
        <v/>
      </c>
      <c r="DE31" s="49" t="str">
        <f t="shared" si="37"/>
        <v/>
      </c>
      <c r="DF31" s="49" t="str">
        <f t="shared" si="37"/>
        <v/>
      </c>
      <c r="DG31" s="49" t="str">
        <f t="shared" si="37"/>
        <v/>
      </c>
      <c r="DH31" s="49" t="str">
        <f t="shared" si="37"/>
        <v/>
      </c>
      <c r="DI31" s="49" t="str">
        <f t="shared" si="37"/>
        <v/>
      </c>
      <c r="DJ31" s="49" t="str">
        <f t="shared" si="37"/>
        <v/>
      </c>
      <c r="DK31" s="49" t="str">
        <f t="shared" si="37"/>
        <v/>
      </c>
      <c r="DL31" s="49" t="str">
        <f t="shared" si="37"/>
        <v/>
      </c>
      <c r="DM31" s="49" t="str">
        <f t="shared" si="37"/>
        <v/>
      </c>
      <c r="DN31" s="49" t="str">
        <f t="shared" si="37"/>
        <v/>
      </c>
      <c r="DO31" s="49" t="str">
        <f t="shared" si="54"/>
        <v/>
      </c>
      <c r="DP31" s="49" t="str">
        <f t="shared" si="54"/>
        <v/>
      </c>
      <c r="DQ31" s="49" t="str">
        <f t="shared" si="54"/>
        <v/>
      </c>
      <c r="DR31" s="49" t="str">
        <f t="shared" si="54"/>
        <v/>
      </c>
      <c r="DS31" s="183" t="str">
        <f t="shared" si="33"/>
        <v/>
      </c>
      <c r="DT31" s="49" t="str">
        <f t="shared" si="69"/>
        <v/>
      </c>
      <c r="DU31" s="49" t="str">
        <f t="shared" si="69"/>
        <v/>
      </c>
      <c r="DV31" s="49" t="str">
        <f t="shared" si="69"/>
        <v/>
      </c>
      <c r="DW31" s="49" t="str">
        <f t="shared" si="69"/>
        <v/>
      </c>
      <c r="DX31" s="49" t="str">
        <f t="shared" si="69"/>
        <v/>
      </c>
      <c r="DY31" s="49" t="str">
        <f t="shared" si="69"/>
        <v/>
      </c>
      <c r="DZ31" s="49" t="str">
        <f t="shared" si="69"/>
        <v/>
      </c>
      <c r="EA31" s="49" t="str">
        <f t="shared" si="69"/>
        <v/>
      </c>
      <c r="EB31" s="49" t="str">
        <f t="shared" si="69"/>
        <v/>
      </c>
      <c r="EC31" s="49" t="str">
        <f t="shared" si="69"/>
        <v/>
      </c>
      <c r="ED31" s="49" t="str">
        <f t="shared" si="69"/>
        <v/>
      </c>
      <c r="EE31" s="49" t="str">
        <f t="shared" si="69"/>
        <v/>
      </c>
      <c r="EF31" s="49" t="str">
        <f t="shared" si="69"/>
        <v/>
      </c>
      <c r="EG31" s="49" t="str">
        <f t="shared" si="69"/>
        <v/>
      </c>
      <c r="EH31" s="49" t="str">
        <f t="shared" si="69"/>
        <v/>
      </c>
      <c r="EI31" s="49" t="str">
        <f t="shared" si="69"/>
        <v/>
      </c>
      <c r="EJ31" s="49" t="str">
        <f t="shared" si="64"/>
        <v/>
      </c>
      <c r="EK31" s="49" t="str">
        <f t="shared" si="64"/>
        <v/>
      </c>
      <c r="EL31" s="49" t="str">
        <f t="shared" si="64"/>
        <v/>
      </c>
      <c r="EM31" s="49" t="str">
        <f t="shared" si="64"/>
        <v/>
      </c>
      <c r="EN31" s="49" t="str">
        <f t="shared" si="64"/>
        <v/>
      </c>
      <c r="EO31" s="49" t="str">
        <f t="shared" si="64"/>
        <v/>
      </c>
      <c r="EP31" s="49" t="str">
        <f t="shared" si="64"/>
        <v/>
      </c>
      <c r="EQ31" s="49" t="str">
        <f t="shared" si="64"/>
        <v/>
      </c>
      <c r="ER31" s="49" t="str">
        <f t="shared" si="64"/>
        <v/>
      </c>
      <c r="ES31" s="49" t="str">
        <f t="shared" si="64"/>
        <v/>
      </c>
      <c r="ET31" s="49" t="str">
        <f t="shared" si="64"/>
        <v/>
      </c>
      <c r="EU31" s="49" t="str">
        <f t="shared" si="65"/>
        <v/>
      </c>
      <c r="EV31" s="49" t="str">
        <f t="shared" si="65"/>
        <v/>
      </c>
      <c r="EW31" s="49" t="str">
        <f t="shared" si="65"/>
        <v/>
      </c>
      <c r="EX31" s="49" t="str">
        <f t="shared" si="65"/>
        <v/>
      </c>
      <c r="EY31" s="49" t="str">
        <f t="shared" si="65"/>
        <v/>
      </c>
      <c r="EZ31" s="49" t="str">
        <f t="shared" si="65"/>
        <v/>
      </c>
      <c r="FA31" s="49" t="str">
        <f t="shared" si="65"/>
        <v/>
      </c>
      <c r="FB31" s="49" t="str">
        <f t="shared" si="65"/>
        <v/>
      </c>
      <c r="FC31" s="49" t="str">
        <f t="shared" si="65"/>
        <v/>
      </c>
      <c r="FD31" s="49" t="str">
        <f t="shared" si="65"/>
        <v/>
      </c>
      <c r="FE31" s="49" t="str">
        <f t="shared" si="65"/>
        <v/>
      </c>
      <c r="FF31" s="49" t="str">
        <f t="shared" si="65"/>
        <v/>
      </c>
      <c r="FG31" s="49" t="str">
        <f t="shared" si="65"/>
        <v/>
      </c>
      <c r="FH31" s="49" t="str">
        <f t="shared" si="65"/>
        <v/>
      </c>
      <c r="FI31" s="49" t="str">
        <f t="shared" si="65"/>
        <v/>
      </c>
      <c r="FJ31" s="49" t="str">
        <f t="shared" si="65"/>
        <v/>
      </c>
      <c r="FK31" s="49" t="str">
        <f t="shared" si="66"/>
        <v/>
      </c>
      <c r="FL31" s="49" t="str">
        <f t="shared" si="66"/>
        <v/>
      </c>
      <c r="FM31" s="49" t="str">
        <f t="shared" si="66"/>
        <v/>
      </c>
      <c r="FN31" s="49" t="str">
        <f t="shared" si="66"/>
        <v/>
      </c>
      <c r="FO31" s="49" t="str">
        <f t="shared" si="66"/>
        <v/>
      </c>
      <c r="FP31" s="49" t="str">
        <f t="shared" si="66"/>
        <v/>
      </c>
      <c r="FQ31" s="49" t="str">
        <f t="shared" si="66"/>
        <v/>
      </c>
      <c r="FR31" s="49" t="str">
        <f t="shared" si="66"/>
        <v/>
      </c>
      <c r="FS31" s="49" t="str">
        <f t="shared" si="66"/>
        <v/>
      </c>
      <c r="FT31" s="49" t="str">
        <f t="shared" si="66"/>
        <v/>
      </c>
      <c r="FU31" s="49" t="str">
        <f t="shared" si="66"/>
        <v/>
      </c>
      <c r="FV31" s="49" t="str">
        <f t="shared" si="66"/>
        <v/>
      </c>
      <c r="FW31" s="49" t="str">
        <f t="shared" si="66"/>
        <v/>
      </c>
      <c r="FX31" s="49" t="str">
        <f t="shared" si="66"/>
        <v/>
      </c>
      <c r="FY31" s="49" t="str">
        <f t="shared" si="66"/>
        <v/>
      </c>
      <c r="FZ31" s="49" t="str">
        <f t="shared" si="66"/>
        <v/>
      </c>
      <c r="GA31" s="49" t="str">
        <f t="shared" si="67"/>
        <v/>
      </c>
      <c r="GB31" s="49" t="str">
        <f t="shared" si="67"/>
        <v/>
      </c>
      <c r="GC31" s="49" t="str">
        <f t="shared" si="67"/>
        <v/>
      </c>
      <c r="GD31" s="49" t="str">
        <f t="shared" si="67"/>
        <v/>
      </c>
      <c r="GE31" s="49" t="str">
        <f t="shared" si="67"/>
        <v/>
      </c>
      <c r="GF31" s="49" t="str">
        <f t="shared" si="67"/>
        <v/>
      </c>
      <c r="GG31" s="49" t="str">
        <f t="shared" si="67"/>
        <v/>
      </c>
      <c r="GH31" s="49" t="str">
        <f t="shared" si="67"/>
        <v/>
      </c>
      <c r="GI31" s="49" t="str">
        <f t="shared" si="67"/>
        <v/>
      </c>
      <c r="GJ31" s="49" t="str">
        <f t="shared" si="67"/>
        <v/>
      </c>
      <c r="GK31" s="49" t="str">
        <f t="shared" si="67"/>
        <v/>
      </c>
      <c r="GL31" s="49" t="str">
        <f t="shared" si="67"/>
        <v/>
      </c>
      <c r="GM31" s="49" t="str">
        <f t="shared" si="67"/>
        <v/>
      </c>
      <c r="GN31" s="49" t="str">
        <f t="shared" si="67"/>
        <v/>
      </c>
      <c r="GO31" s="49" t="str">
        <f t="shared" si="67"/>
        <v/>
      </c>
      <c r="GP31" s="49" t="str">
        <f t="shared" si="67"/>
        <v/>
      </c>
      <c r="GQ31" s="49" t="str">
        <f t="shared" si="55"/>
        <v/>
      </c>
      <c r="GR31" s="49" t="str">
        <f t="shared" si="55"/>
        <v/>
      </c>
      <c r="GS31" s="49" t="str">
        <f t="shared" si="55"/>
        <v/>
      </c>
      <c r="GT31" s="49" t="str">
        <f t="shared" si="55"/>
        <v/>
      </c>
      <c r="GU31" s="49" t="str">
        <f t="shared" si="55"/>
        <v/>
      </c>
      <c r="GV31" s="49" t="str">
        <f t="shared" si="55"/>
        <v/>
      </c>
      <c r="GW31" s="49" t="str">
        <f t="shared" si="40"/>
        <v/>
      </c>
      <c r="GX31" s="49" t="str">
        <f t="shared" si="40"/>
        <v/>
      </c>
      <c r="GY31" s="49" t="str">
        <f t="shared" si="40"/>
        <v/>
      </c>
      <c r="GZ31" s="49" t="str">
        <f t="shared" si="40"/>
        <v/>
      </c>
      <c r="HA31" s="49" t="str">
        <f t="shared" si="40"/>
        <v/>
      </c>
      <c r="HB31" s="49" t="str">
        <f t="shared" si="40"/>
        <v/>
      </c>
      <c r="HC31" s="49" t="str">
        <f t="shared" si="40"/>
        <v/>
      </c>
      <c r="HD31" s="49" t="str">
        <f t="shared" si="40"/>
        <v/>
      </c>
      <c r="HE31" s="49" t="str">
        <f t="shared" si="40"/>
        <v/>
      </c>
      <c r="HF31" s="49" t="str">
        <f t="shared" si="40"/>
        <v/>
      </c>
      <c r="HG31" s="49" t="str">
        <f t="shared" si="40"/>
        <v/>
      </c>
      <c r="HH31" s="49" t="str">
        <f t="shared" si="40"/>
        <v/>
      </c>
      <c r="HI31" s="49" t="str">
        <f t="shared" si="40"/>
        <v/>
      </c>
      <c r="HJ31" s="49" t="str">
        <f t="shared" si="40"/>
        <v/>
      </c>
      <c r="HK31" s="49" t="str">
        <f t="shared" si="40"/>
        <v/>
      </c>
      <c r="HL31" s="49" t="str">
        <f t="shared" si="56"/>
        <v/>
      </c>
      <c r="HM31" s="49" t="str">
        <f t="shared" si="56"/>
        <v/>
      </c>
      <c r="HN31" s="49" t="str">
        <f t="shared" si="56"/>
        <v/>
      </c>
      <c r="HO31" s="49" t="str">
        <f t="shared" si="56"/>
        <v/>
      </c>
      <c r="HP31" s="169" t="e">
        <f t="shared" si="57"/>
        <v>#N/A</v>
      </c>
      <c r="HQ31" s="169" t="e">
        <f t="shared" si="57"/>
        <v>#N/A</v>
      </c>
      <c r="HR31" s="169" t="e">
        <f t="shared" si="57"/>
        <v>#N/A</v>
      </c>
      <c r="HS31" s="169" t="e">
        <f t="shared" si="57"/>
        <v>#N/A</v>
      </c>
      <c r="HT31" s="169" t="e">
        <f t="shared" si="57"/>
        <v>#N/A</v>
      </c>
      <c r="HU31" s="169" t="e">
        <f t="shared" si="57"/>
        <v>#N/A</v>
      </c>
      <c r="HV31" s="169" t="e">
        <f t="shared" si="57"/>
        <v>#N/A</v>
      </c>
      <c r="HW31" s="169" t="e">
        <f t="shared" si="57"/>
        <v>#N/A</v>
      </c>
      <c r="HX31" s="169" t="e">
        <f t="shared" si="57"/>
        <v>#N/A</v>
      </c>
      <c r="HY31" s="169" t="e">
        <f t="shared" si="57"/>
        <v>#N/A</v>
      </c>
      <c r="HZ31" s="169" t="e">
        <f t="shared" si="57"/>
        <v>#N/A</v>
      </c>
      <c r="IA31" s="169" t="e">
        <f t="shared" si="57"/>
        <v>#N/A</v>
      </c>
      <c r="IB31" s="169" t="e">
        <f t="shared" si="57"/>
        <v>#N/A</v>
      </c>
      <c r="IC31" s="169" t="e">
        <f t="shared" si="57"/>
        <v>#N/A</v>
      </c>
      <c r="ID31" s="169" t="e">
        <f t="shared" si="57"/>
        <v>#N/A</v>
      </c>
      <c r="IE31" s="169" t="e">
        <f t="shared" si="41"/>
        <v>#N/A</v>
      </c>
      <c r="IF31" s="169" t="e">
        <f t="shared" si="41"/>
        <v>#N/A</v>
      </c>
      <c r="IG31" s="169" t="e">
        <f t="shared" si="41"/>
        <v>#N/A</v>
      </c>
      <c r="IH31" s="169" t="e">
        <f t="shared" si="41"/>
        <v>#N/A</v>
      </c>
      <c r="II31" s="169" t="e">
        <f t="shared" si="41"/>
        <v>#N/A</v>
      </c>
      <c r="IJ31" s="169" t="e">
        <f t="shared" si="41"/>
        <v>#N/A</v>
      </c>
      <c r="IK31" s="169" t="e">
        <f t="shared" si="41"/>
        <v>#N/A</v>
      </c>
      <c r="IL31" s="169" t="e">
        <f t="shared" si="41"/>
        <v>#N/A</v>
      </c>
      <c r="IM31" s="169" t="e">
        <f t="shared" si="41"/>
        <v>#N/A</v>
      </c>
      <c r="IN31" s="169" t="e">
        <f t="shared" si="41"/>
        <v>#N/A</v>
      </c>
      <c r="IO31" s="169" t="e">
        <f t="shared" si="41"/>
        <v>#N/A</v>
      </c>
      <c r="IP31" s="169" t="e">
        <f t="shared" si="41"/>
        <v>#N/A</v>
      </c>
      <c r="IQ31" s="169" t="e">
        <f t="shared" si="41"/>
        <v>#N/A</v>
      </c>
      <c r="IR31" s="169" t="e">
        <f t="shared" si="41"/>
        <v>#N/A</v>
      </c>
      <c r="IS31" s="169" t="e">
        <f t="shared" si="41"/>
        <v>#N/A</v>
      </c>
      <c r="IT31" s="169" t="e">
        <f t="shared" si="41"/>
        <v>#N/A</v>
      </c>
      <c r="IU31" s="169" t="e">
        <f t="shared" si="42"/>
        <v>#N/A</v>
      </c>
      <c r="IV31" s="169" t="e">
        <f t="shared" si="42"/>
        <v>#N/A</v>
      </c>
      <c r="IW31" s="169" t="e">
        <f t="shared" si="42"/>
        <v>#N/A</v>
      </c>
      <c r="IX31" s="169" t="e">
        <f t="shared" si="42"/>
        <v>#N/A</v>
      </c>
      <c r="IY31" s="169" t="e">
        <f t="shared" si="42"/>
        <v>#N/A</v>
      </c>
      <c r="IZ31" s="169" t="e">
        <f t="shared" si="42"/>
        <v>#N/A</v>
      </c>
      <c r="JA31" s="169" t="e">
        <f t="shared" si="42"/>
        <v>#N/A</v>
      </c>
      <c r="JB31" s="169" t="e">
        <f t="shared" si="42"/>
        <v>#N/A</v>
      </c>
      <c r="JC31" s="169" t="e">
        <f t="shared" si="42"/>
        <v>#N/A</v>
      </c>
      <c r="JD31" s="169" t="e">
        <f t="shared" si="42"/>
        <v>#N/A</v>
      </c>
      <c r="JE31" s="169" t="e">
        <f t="shared" si="42"/>
        <v>#N/A</v>
      </c>
      <c r="JF31" s="169" t="e">
        <f t="shared" si="42"/>
        <v>#N/A</v>
      </c>
      <c r="JG31" s="169" t="e">
        <f t="shared" si="42"/>
        <v>#N/A</v>
      </c>
      <c r="JH31" s="169" t="e">
        <f t="shared" si="42"/>
        <v>#N/A</v>
      </c>
      <c r="JI31" s="169" t="e">
        <f t="shared" si="42"/>
        <v>#N/A</v>
      </c>
      <c r="JJ31" s="169" t="e">
        <f t="shared" si="42"/>
        <v>#N/A</v>
      </c>
      <c r="JK31" s="169" t="e">
        <f t="shared" si="43"/>
        <v>#N/A</v>
      </c>
      <c r="JL31" s="169" t="e">
        <f t="shared" si="43"/>
        <v>#N/A</v>
      </c>
      <c r="JM31" s="169" t="e">
        <f t="shared" si="43"/>
        <v>#N/A</v>
      </c>
      <c r="JN31" s="169" t="e">
        <f t="shared" si="43"/>
        <v>#N/A</v>
      </c>
      <c r="JO31" s="169" t="e">
        <f t="shared" si="43"/>
        <v>#N/A</v>
      </c>
      <c r="JP31" s="169" t="e">
        <f t="shared" si="43"/>
        <v>#N/A</v>
      </c>
      <c r="JQ31" s="169" t="e">
        <f t="shared" si="43"/>
        <v>#N/A</v>
      </c>
      <c r="JR31" s="169" t="e">
        <f t="shared" si="43"/>
        <v>#N/A</v>
      </c>
      <c r="JS31" s="169" t="e">
        <f t="shared" si="43"/>
        <v>#N/A</v>
      </c>
      <c r="JT31" s="169" t="e">
        <f t="shared" si="43"/>
        <v>#N/A</v>
      </c>
      <c r="JU31" s="169" t="e">
        <f t="shared" si="43"/>
        <v>#N/A</v>
      </c>
      <c r="JV31" s="169" t="e">
        <f t="shared" si="43"/>
        <v>#N/A</v>
      </c>
      <c r="JW31" s="169" t="e">
        <f t="shared" si="43"/>
        <v>#N/A</v>
      </c>
      <c r="JX31" s="169" t="e">
        <f t="shared" si="43"/>
        <v>#N/A</v>
      </c>
      <c r="JY31" s="169" t="e">
        <f t="shared" si="43"/>
        <v>#N/A</v>
      </c>
      <c r="JZ31" s="169" t="e">
        <f t="shared" si="43"/>
        <v>#N/A</v>
      </c>
      <c r="KA31" s="169" t="e">
        <f t="shared" si="44"/>
        <v>#N/A</v>
      </c>
      <c r="KB31" s="169" t="e">
        <f t="shared" si="44"/>
        <v>#N/A</v>
      </c>
      <c r="KC31" s="169" t="e">
        <f t="shared" si="44"/>
        <v>#N/A</v>
      </c>
      <c r="KD31" s="169" t="e">
        <f t="shared" si="44"/>
        <v>#N/A</v>
      </c>
      <c r="KE31" s="169" t="e">
        <f t="shared" si="44"/>
        <v>#N/A</v>
      </c>
      <c r="KF31" s="169" t="e">
        <f t="shared" si="44"/>
        <v>#N/A</v>
      </c>
      <c r="KG31" s="169" t="e">
        <f t="shared" si="44"/>
        <v>#N/A</v>
      </c>
      <c r="KH31" s="169" t="e">
        <f t="shared" si="44"/>
        <v>#N/A</v>
      </c>
      <c r="KI31" s="169" t="e">
        <f t="shared" si="44"/>
        <v>#N/A</v>
      </c>
      <c r="KJ31" s="169" t="e">
        <f t="shared" si="44"/>
        <v>#N/A</v>
      </c>
      <c r="KK31" s="169" t="e">
        <f t="shared" si="44"/>
        <v>#N/A</v>
      </c>
      <c r="KL31" s="169" t="e">
        <f t="shared" si="44"/>
        <v>#N/A</v>
      </c>
      <c r="KM31" s="169" t="e">
        <f t="shared" si="44"/>
        <v>#N/A</v>
      </c>
      <c r="KN31" s="169" t="e">
        <f t="shared" si="44"/>
        <v>#N/A</v>
      </c>
      <c r="KO31" s="169" t="e">
        <f t="shared" si="44"/>
        <v>#N/A</v>
      </c>
      <c r="KP31" s="169" t="e">
        <f t="shared" si="44"/>
        <v>#N/A</v>
      </c>
      <c r="KQ31" s="169" t="e">
        <f t="shared" si="45"/>
        <v>#N/A</v>
      </c>
      <c r="KR31" s="169" t="e">
        <f t="shared" si="45"/>
        <v>#N/A</v>
      </c>
      <c r="KS31" s="169" t="e">
        <f t="shared" si="45"/>
        <v>#N/A</v>
      </c>
      <c r="KT31" s="169" t="e">
        <f t="shared" si="45"/>
        <v>#N/A</v>
      </c>
      <c r="KU31" s="169" t="e">
        <f t="shared" si="45"/>
        <v>#N/A</v>
      </c>
      <c r="KV31" s="169" t="e">
        <f t="shared" si="45"/>
        <v>#N/A</v>
      </c>
      <c r="KW31" s="169" t="e">
        <f t="shared" si="45"/>
        <v>#N/A</v>
      </c>
      <c r="KX31" s="169" t="e">
        <f t="shared" si="45"/>
        <v>#N/A</v>
      </c>
      <c r="KY31" s="169" t="e">
        <f t="shared" si="45"/>
        <v>#N/A</v>
      </c>
      <c r="KZ31" s="169" t="e">
        <f t="shared" si="45"/>
        <v>#N/A</v>
      </c>
      <c r="LA31" s="169" t="e">
        <f t="shared" si="45"/>
        <v>#N/A</v>
      </c>
      <c r="LB31" s="169" t="e">
        <f t="shared" si="45"/>
        <v>#N/A</v>
      </c>
      <c r="LC31" s="169" t="e">
        <f t="shared" si="45"/>
        <v>#N/A</v>
      </c>
      <c r="LD31" s="169" t="e">
        <f t="shared" si="45"/>
        <v>#N/A</v>
      </c>
      <c r="LE31" s="169" t="e">
        <f t="shared" si="45"/>
        <v>#N/A</v>
      </c>
      <c r="LF31" s="169" t="e">
        <f t="shared" si="45"/>
        <v>#N/A</v>
      </c>
      <c r="LG31" s="169" t="e">
        <f t="shared" si="46"/>
        <v>#N/A</v>
      </c>
      <c r="LH31" s="169" t="e">
        <f t="shared" si="46"/>
        <v>#N/A</v>
      </c>
      <c r="LI31" s="169" t="e">
        <f t="shared" si="46"/>
        <v>#N/A</v>
      </c>
      <c r="LJ31" s="169" t="e">
        <f t="shared" si="46"/>
        <v>#N/A</v>
      </c>
      <c r="LK31" s="169" t="e">
        <f t="shared" si="46"/>
        <v>#N/A</v>
      </c>
      <c r="LL31" s="169" t="e">
        <f t="shared" si="46"/>
        <v>#N/A</v>
      </c>
      <c r="LM31" s="169" t="e">
        <f t="shared" si="46"/>
        <v>#N/A</v>
      </c>
      <c r="LN31" s="169" t="e">
        <f t="shared" si="46"/>
        <v>#N/A</v>
      </c>
      <c r="LO31" s="169" t="e">
        <f t="shared" si="46"/>
        <v>#N/A</v>
      </c>
      <c r="LP31" s="169" t="e">
        <f t="shared" si="46"/>
        <v>#N/A</v>
      </c>
      <c r="LQ31" s="169" t="e">
        <f t="shared" si="46"/>
        <v>#N/A</v>
      </c>
      <c r="LR31" s="169" t="e">
        <f t="shared" si="46"/>
        <v>#N/A</v>
      </c>
      <c r="LS31" s="169" t="e">
        <f t="shared" si="46"/>
        <v>#N/A</v>
      </c>
      <c r="LT31" s="169" t="e">
        <f t="shared" si="46"/>
        <v>#N/A</v>
      </c>
      <c r="LU31" s="169" t="e">
        <f t="shared" si="46"/>
        <v>#N/A</v>
      </c>
      <c r="LV31" s="169" t="e">
        <f t="shared" si="46"/>
        <v>#N/A</v>
      </c>
      <c r="LW31" s="169" t="e">
        <f t="shared" si="47"/>
        <v>#N/A</v>
      </c>
      <c r="LX31" s="169" t="e">
        <f t="shared" si="47"/>
        <v>#N/A</v>
      </c>
      <c r="LY31" s="169" t="e">
        <f t="shared" si="47"/>
        <v>#N/A</v>
      </c>
      <c r="LZ31" s="169" t="e">
        <f t="shared" si="47"/>
        <v>#N/A</v>
      </c>
      <c r="MA31" s="169" t="e">
        <f t="shared" si="47"/>
        <v>#N/A</v>
      </c>
      <c r="MB31" s="169" t="e">
        <f t="shared" si="47"/>
        <v>#N/A</v>
      </c>
      <c r="MC31" s="169" t="e">
        <f t="shared" si="47"/>
        <v>#N/A</v>
      </c>
      <c r="MD31" s="169" t="e">
        <f t="shared" si="47"/>
        <v>#N/A</v>
      </c>
      <c r="ME31" s="169" t="e">
        <f t="shared" si="47"/>
        <v>#N/A</v>
      </c>
      <c r="MF31" s="169" t="e">
        <f t="shared" si="47"/>
        <v>#N/A</v>
      </c>
      <c r="MG31" s="169" t="e">
        <f t="shared" si="47"/>
        <v>#N/A</v>
      </c>
      <c r="MH31" s="169" t="e">
        <f t="shared" si="47"/>
        <v>#N/A</v>
      </c>
      <c r="MI31" s="169" t="e">
        <f t="shared" si="47"/>
        <v>#N/A</v>
      </c>
      <c r="MJ31" s="169" t="e">
        <f t="shared" si="47"/>
        <v>#N/A</v>
      </c>
      <c r="MK31" s="169" t="e">
        <f t="shared" si="47"/>
        <v>#N/A</v>
      </c>
      <c r="ML31" s="169" t="e">
        <f t="shared" si="47"/>
        <v>#N/A</v>
      </c>
      <c r="MM31" s="169" t="e">
        <f t="shared" si="48"/>
        <v>#N/A</v>
      </c>
      <c r="MN31" s="169" t="e">
        <f t="shared" si="48"/>
        <v>#N/A</v>
      </c>
      <c r="MO31" s="169" t="e">
        <f t="shared" si="48"/>
        <v>#N/A</v>
      </c>
      <c r="MP31" s="169" t="e">
        <f t="shared" si="48"/>
        <v>#N/A</v>
      </c>
      <c r="MQ31" s="169" t="e">
        <f t="shared" si="48"/>
        <v>#N/A</v>
      </c>
      <c r="MR31" s="169" t="e">
        <f t="shared" si="48"/>
        <v>#N/A</v>
      </c>
      <c r="MS31" s="169" t="e">
        <f t="shared" si="48"/>
        <v>#N/A</v>
      </c>
      <c r="MT31" s="169" t="e">
        <f t="shared" si="48"/>
        <v>#N/A</v>
      </c>
      <c r="MU31" s="169" t="e">
        <f t="shared" si="48"/>
        <v>#N/A</v>
      </c>
      <c r="MV31" s="169" t="e">
        <f t="shared" si="48"/>
        <v>#N/A</v>
      </c>
      <c r="MW31" s="169" t="e">
        <f t="shared" si="48"/>
        <v>#N/A</v>
      </c>
      <c r="MX31" s="169" t="e">
        <f t="shared" si="48"/>
        <v>#N/A</v>
      </c>
      <c r="MY31" s="169" t="e">
        <f t="shared" si="48"/>
        <v>#N/A</v>
      </c>
      <c r="MZ31" s="169" t="e">
        <f t="shared" si="48"/>
        <v>#N/A</v>
      </c>
      <c r="NA31" s="169" t="e">
        <f t="shared" si="48"/>
        <v>#N/A</v>
      </c>
      <c r="NB31" s="169" t="e">
        <f t="shared" si="48"/>
        <v>#N/A</v>
      </c>
      <c r="NC31" s="169" t="e">
        <f t="shared" si="49"/>
        <v>#N/A</v>
      </c>
      <c r="ND31" s="169" t="e">
        <f t="shared" si="49"/>
        <v>#N/A</v>
      </c>
      <c r="NE31" s="169" t="e">
        <f t="shared" si="49"/>
        <v>#N/A</v>
      </c>
      <c r="NF31" s="169" t="e">
        <f t="shared" si="49"/>
        <v>#N/A</v>
      </c>
      <c r="NG31" s="169" t="e">
        <f t="shared" si="49"/>
        <v>#N/A</v>
      </c>
      <c r="NH31" s="169" t="e">
        <f t="shared" si="49"/>
        <v>#N/A</v>
      </c>
      <c r="NI31" s="169" t="e">
        <f t="shared" si="49"/>
        <v>#N/A</v>
      </c>
      <c r="NJ31" s="169" t="e">
        <f t="shared" si="49"/>
        <v>#N/A</v>
      </c>
      <c r="NK31" s="169" t="e">
        <f t="shared" si="49"/>
        <v>#N/A</v>
      </c>
      <c r="NL31" s="169" t="e">
        <f t="shared" si="49"/>
        <v>#N/A</v>
      </c>
      <c r="NM31" s="169" t="e">
        <f t="shared" si="49"/>
        <v>#N/A</v>
      </c>
      <c r="NN31" s="169" t="e">
        <f t="shared" si="49"/>
        <v>#N/A</v>
      </c>
      <c r="NO31" s="169" t="e">
        <f t="shared" si="49"/>
        <v>#N/A</v>
      </c>
      <c r="NP31" s="169" t="e">
        <f t="shared" si="49"/>
        <v>#N/A</v>
      </c>
      <c r="NQ31" s="169" t="e">
        <f t="shared" si="49"/>
        <v>#N/A</v>
      </c>
      <c r="NR31" s="169" t="e">
        <f t="shared" si="49"/>
        <v>#N/A</v>
      </c>
      <c r="NS31" s="169" t="e">
        <f t="shared" si="50"/>
        <v>#N/A</v>
      </c>
      <c r="NT31" s="169" t="e">
        <f t="shared" si="50"/>
        <v>#N/A</v>
      </c>
      <c r="NU31" s="169" t="e">
        <f t="shared" si="50"/>
        <v>#N/A</v>
      </c>
      <c r="NV31" s="169" t="e">
        <f t="shared" si="50"/>
        <v>#N/A</v>
      </c>
      <c r="NW31" s="169" t="e">
        <f t="shared" si="50"/>
        <v>#N/A</v>
      </c>
      <c r="NX31" s="169" t="e">
        <f t="shared" si="50"/>
        <v>#N/A</v>
      </c>
      <c r="NY31" s="169" t="e">
        <f t="shared" si="50"/>
        <v>#N/A</v>
      </c>
      <c r="NZ31" s="169" t="e">
        <f t="shared" si="50"/>
        <v>#N/A</v>
      </c>
      <c r="OA31" s="169" t="e">
        <f t="shared" si="50"/>
        <v>#N/A</v>
      </c>
      <c r="OB31" s="169" t="e">
        <f t="shared" si="50"/>
        <v>#N/A</v>
      </c>
      <c r="OC31" s="169" t="e">
        <f t="shared" si="50"/>
        <v>#N/A</v>
      </c>
      <c r="OD31" s="169" t="e">
        <f t="shared" si="50"/>
        <v>#N/A</v>
      </c>
      <c r="OE31" s="169" t="e">
        <f t="shared" si="50"/>
        <v>#N/A</v>
      </c>
      <c r="OF31" s="169" t="e">
        <f t="shared" si="50"/>
        <v>#N/A</v>
      </c>
      <c r="OG31" s="169" t="e">
        <f t="shared" si="50"/>
        <v>#N/A</v>
      </c>
      <c r="OH31" s="169" t="e">
        <f t="shared" si="50"/>
        <v>#N/A</v>
      </c>
      <c r="OI31" s="169" t="e">
        <f t="shared" si="51"/>
        <v>#N/A</v>
      </c>
      <c r="OJ31" s="169" t="e">
        <f t="shared" si="51"/>
        <v>#N/A</v>
      </c>
      <c r="OK31" s="169" t="e">
        <f t="shared" si="51"/>
        <v>#N/A</v>
      </c>
      <c r="OL31" s="169" t="e">
        <f t="shared" si="51"/>
        <v>#N/A</v>
      </c>
      <c r="OM31" s="169" t="e">
        <f t="shared" si="51"/>
        <v>#N/A</v>
      </c>
      <c r="ON31" s="169" t="e">
        <f t="shared" si="51"/>
        <v>#N/A</v>
      </c>
      <c r="OO31" s="169" t="e">
        <f t="shared" si="51"/>
        <v>#N/A</v>
      </c>
      <c r="OP31" s="169" t="e">
        <f t="shared" si="51"/>
        <v>#N/A</v>
      </c>
      <c r="OQ31" s="169" t="e">
        <f t="shared" si="51"/>
        <v>#N/A</v>
      </c>
      <c r="OR31" s="169" t="e">
        <f t="shared" si="51"/>
        <v>#N/A</v>
      </c>
      <c r="OS31" s="169" t="e">
        <f t="shared" si="51"/>
        <v>#N/A</v>
      </c>
      <c r="OT31" s="169" t="e">
        <f t="shared" si="51"/>
        <v>#N/A</v>
      </c>
      <c r="OU31" s="169" t="e">
        <f t="shared" si="51"/>
        <v>#N/A</v>
      </c>
      <c r="OV31" s="169" t="e">
        <f t="shared" si="51"/>
        <v>#N/A</v>
      </c>
      <c r="OW31" s="169" t="e">
        <f t="shared" si="51"/>
        <v>#N/A</v>
      </c>
      <c r="OX31" s="169" t="e">
        <f t="shared" si="51"/>
        <v>#N/A</v>
      </c>
      <c r="OY31" s="169" t="e">
        <f t="shared" si="52"/>
        <v>#N/A</v>
      </c>
      <c r="OZ31" s="169" t="e">
        <f t="shared" si="27"/>
        <v>#N/A</v>
      </c>
      <c r="PA31" s="169" t="e">
        <f t="shared" si="27"/>
        <v>#N/A</v>
      </c>
      <c r="PB31" s="169" t="e">
        <f t="shared" si="27"/>
        <v>#N/A</v>
      </c>
      <c r="PC31" s="169" t="e">
        <f t="shared" si="27"/>
        <v>#N/A</v>
      </c>
      <c r="PD31" s="169" t="e">
        <f t="shared" si="27"/>
        <v>#N/A</v>
      </c>
      <c r="PE31" s="169" t="e">
        <f t="shared" si="27"/>
        <v>#N/A</v>
      </c>
      <c r="PF31" s="169" t="e">
        <f t="shared" si="27"/>
        <v>#N/A</v>
      </c>
      <c r="PG31" s="169" t="e">
        <f t="shared" si="27"/>
        <v>#N/A</v>
      </c>
      <c r="PH31" s="169" t="e">
        <f t="shared" si="27"/>
        <v>#N/A</v>
      </c>
    </row>
    <row r="32" spans="1:424" hidden="1" x14ac:dyDescent="0.75">
      <c r="A32" s="4">
        <v>29</v>
      </c>
      <c r="B32" s="95"/>
      <c r="C32" s="95"/>
      <c r="D32" s="95"/>
      <c r="E32" s="124" t="str">
        <f t="shared" si="28"/>
        <v/>
      </c>
      <c r="F32" s="124" t="str">
        <f t="shared" si="29"/>
        <v/>
      </c>
      <c r="G32" s="73" t="str">
        <f t="shared" si="30"/>
        <v/>
      </c>
      <c r="H32" s="23"/>
      <c r="I32" s="57"/>
      <c r="J32" s="280"/>
      <c r="K32" s="74" t="str">
        <f>IF(AND(B32&gt;0,C32&gt;0,D32&gt;0),IF(ISBLANK(J32),IF(ISBLANK(H32),"",(D32-B32)*VLOOKUP(H32,VLookups!$A$4:$B$13,2,FALSE)),J32),"")</f>
        <v/>
      </c>
      <c r="L32" s="75" t="str">
        <f t="shared" si="0"/>
        <v/>
      </c>
      <c r="M32" s="95"/>
      <c r="N32" s="270" t="str">
        <f>IF(AND(M32&gt;0,C32&gt;0,NOT(K32="")),ABS(VLOOKUP($M$1,VLookups!$A$43:$B$44,2,FALSE)-_xlfn.NORM.DIST(M32,G32,K32,TRUE)),"")</f>
        <v/>
      </c>
      <c r="O32" s="94" t="str">
        <f>IF(AND($B32&gt;0,$C32&gt;0,$D32&gt;0,NOT(ISBLANK($H32))),_xlfn.NORM.INV(ABS(VLOOKUP($M$1,VLookups!$A$43:$B$44,2,FALSE)-O$3),$G32,$K32),"")</f>
        <v/>
      </c>
      <c r="P32" s="93" t="str">
        <f>IF(AND($B32&gt;0,$C32&gt;0,$D32&gt;0,NOT(ISBLANK($H32))),_xlfn.NORM.INV(ABS(VLOOKUP($M$1,VLookups!$A$43:$B$44,2,FALSE)-P$3),$G32,$K32),"")</f>
        <v/>
      </c>
      <c r="Q32" s="94" t="str">
        <f>IF(AND($B32&gt;0,$C32&gt;0,$D32&gt;0,NOT(ISBLANK($H32))),_xlfn.NORM.INV(ABS(VLOOKUP($M$1,VLookups!$A$43:$B$44,2,FALSE)-Q$3),$G32,$K32),"")</f>
        <v/>
      </c>
      <c r="R32" s="93" t="str">
        <f>IF(AND($B32&gt;0,$C32&gt;0,$D32&gt;0,NOT(ISBLANK($H32))),_xlfn.NORM.INV(ABS(VLOOKUP($M$1,VLookups!$A$43:$B$44,2,FALSE)-R$3),$G32,$K32),"")</f>
        <v/>
      </c>
      <c r="S32" s="94" t="str">
        <f>IF(AND($B32&gt;0,$C32&gt;0,$D32&gt;0,NOT(ISBLANK($H32))),_xlfn.NORM.INV(ABS(VLOOKUP($M$1,VLookups!$A$43:$B$44,2,FALSE)-S$3),$G32,$K32),"")</f>
        <v/>
      </c>
      <c r="T32" s="93" t="str">
        <f>IF(AND($B32&gt;0,$C32&gt;0,$D32&gt;0,NOT(ISBLANK($H32))),_xlfn.NORM.INV(ABS(VLOOKUP($M$1,VLookups!$A$43:$B$44,2,FALSE)-T$3),$G32,$K32),"")</f>
        <v/>
      </c>
      <c r="U32" s="5"/>
      <c r="V32" s="168" t="str">
        <f t="shared" si="31"/>
        <v/>
      </c>
      <c r="W32" s="49" t="str">
        <f t="shared" si="68"/>
        <v/>
      </c>
      <c r="X32" s="49" t="str">
        <f t="shared" si="68"/>
        <v/>
      </c>
      <c r="Y32" s="49" t="str">
        <f t="shared" si="68"/>
        <v/>
      </c>
      <c r="Z32" s="49" t="str">
        <f t="shared" si="68"/>
        <v/>
      </c>
      <c r="AA32" s="49" t="str">
        <f t="shared" si="68"/>
        <v/>
      </c>
      <c r="AB32" s="49" t="str">
        <f t="shared" si="68"/>
        <v/>
      </c>
      <c r="AC32" s="49" t="str">
        <f t="shared" si="68"/>
        <v/>
      </c>
      <c r="AD32" s="49" t="str">
        <f t="shared" si="68"/>
        <v/>
      </c>
      <c r="AE32" s="49" t="str">
        <f t="shared" si="68"/>
        <v/>
      </c>
      <c r="AF32" s="49" t="str">
        <f t="shared" si="68"/>
        <v/>
      </c>
      <c r="AG32" s="49" t="str">
        <f t="shared" si="68"/>
        <v/>
      </c>
      <c r="AH32" s="49" t="str">
        <f t="shared" si="68"/>
        <v/>
      </c>
      <c r="AI32" s="49" t="str">
        <f t="shared" si="68"/>
        <v/>
      </c>
      <c r="AJ32" s="49" t="str">
        <f t="shared" si="68"/>
        <v/>
      </c>
      <c r="AK32" s="49" t="str">
        <f t="shared" si="68"/>
        <v/>
      </c>
      <c r="AL32" s="49" t="str">
        <f t="shared" si="68"/>
        <v/>
      </c>
      <c r="AM32" s="49" t="str">
        <f t="shared" si="60"/>
        <v/>
      </c>
      <c r="AN32" s="49" t="str">
        <f t="shared" si="60"/>
        <v/>
      </c>
      <c r="AO32" s="49" t="str">
        <f t="shared" si="60"/>
        <v/>
      </c>
      <c r="AP32" s="49" t="str">
        <f t="shared" si="60"/>
        <v/>
      </c>
      <c r="AQ32" s="49" t="str">
        <f t="shared" si="60"/>
        <v/>
      </c>
      <c r="AR32" s="49" t="str">
        <f t="shared" si="60"/>
        <v/>
      </c>
      <c r="AS32" s="49" t="str">
        <f t="shared" si="60"/>
        <v/>
      </c>
      <c r="AT32" s="49" t="str">
        <f t="shared" si="60"/>
        <v/>
      </c>
      <c r="AU32" s="49" t="str">
        <f t="shared" si="60"/>
        <v/>
      </c>
      <c r="AV32" s="49" t="str">
        <f t="shared" si="60"/>
        <v/>
      </c>
      <c r="AW32" s="49" t="str">
        <f t="shared" si="60"/>
        <v/>
      </c>
      <c r="AX32" s="49" t="str">
        <f t="shared" si="61"/>
        <v/>
      </c>
      <c r="AY32" s="49" t="str">
        <f t="shared" si="61"/>
        <v/>
      </c>
      <c r="AZ32" s="49" t="str">
        <f t="shared" si="61"/>
        <v/>
      </c>
      <c r="BA32" s="49" t="str">
        <f t="shared" si="61"/>
        <v/>
      </c>
      <c r="BB32" s="49" t="str">
        <f t="shared" si="61"/>
        <v/>
      </c>
      <c r="BC32" s="49" t="str">
        <f t="shared" si="61"/>
        <v/>
      </c>
      <c r="BD32" s="49" t="str">
        <f t="shared" si="61"/>
        <v/>
      </c>
      <c r="BE32" s="49" t="str">
        <f t="shared" si="61"/>
        <v/>
      </c>
      <c r="BF32" s="49" t="str">
        <f t="shared" si="61"/>
        <v/>
      </c>
      <c r="BG32" s="49" t="str">
        <f t="shared" si="61"/>
        <v/>
      </c>
      <c r="BH32" s="49" t="str">
        <f t="shared" si="61"/>
        <v/>
      </c>
      <c r="BI32" s="49" t="str">
        <f t="shared" si="61"/>
        <v/>
      </c>
      <c r="BJ32" s="49" t="str">
        <f t="shared" si="61"/>
        <v/>
      </c>
      <c r="BK32" s="49" t="str">
        <f t="shared" si="61"/>
        <v/>
      </c>
      <c r="BL32" s="49" t="str">
        <f t="shared" si="61"/>
        <v/>
      </c>
      <c r="BM32" s="49" t="str">
        <f t="shared" si="61"/>
        <v/>
      </c>
      <c r="BN32" s="49" t="str">
        <f t="shared" si="62"/>
        <v/>
      </c>
      <c r="BO32" s="49" t="str">
        <f t="shared" si="62"/>
        <v/>
      </c>
      <c r="BP32" s="49" t="str">
        <f t="shared" si="62"/>
        <v/>
      </c>
      <c r="BQ32" s="49" t="str">
        <f t="shared" si="62"/>
        <v/>
      </c>
      <c r="BR32" s="49" t="str">
        <f t="shared" si="62"/>
        <v/>
      </c>
      <c r="BS32" s="49" t="str">
        <f t="shared" si="62"/>
        <v/>
      </c>
      <c r="BT32" s="49" t="str">
        <f t="shared" si="62"/>
        <v/>
      </c>
      <c r="BU32" s="49" t="str">
        <f t="shared" si="62"/>
        <v/>
      </c>
      <c r="BV32" s="49" t="str">
        <f t="shared" si="62"/>
        <v/>
      </c>
      <c r="BW32" s="49" t="str">
        <f t="shared" si="62"/>
        <v/>
      </c>
      <c r="BX32" s="49" t="str">
        <f t="shared" si="62"/>
        <v/>
      </c>
      <c r="BY32" s="49" t="str">
        <f t="shared" si="62"/>
        <v/>
      </c>
      <c r="BZ32" s="49" t="str">
        <f t="shared" si="62"/>
        <v/>
      </c>
      <c r="CA32" s="49" t="str">
        <f t="shared" si="62"/>
        <v/>
      </c>
      <c r="CB32" s="49" t="str">
        <f t="shared" si="62"/>
        <v/>
      </c>
      <c r="CC32" s="49" t="str">
        <f t="shared" si="62"/>
        <v/>
      </c>
      <c r="CD32" s="49" t="str">
        <f t="shared" si="63"/>
        <v/>
      </c>
      <c r="CE32" s="49" t="str">
        <f t="shared" si="63"/>
        <v/>
      </c>
      <c r="CF32" s="49" t="str">
        <f t="shared" si="63"/>
        <v/>
      </c>
      <c r="CG32" s="49" t="str">
        <f t="shared" si="63"/>
        <v/>
      </c>
      <c r="CH32" s="49" t="str">
        <f t="shared" si="63"/>
        <v/>
      </c>
      <c r="CI32" s="49" t="str">
        <f t="shared" si="63"/>
        <v/>
      </c>
      <c r="CJ32" s="49" t="str">
        <f t="shared" si="63"/>
        <v/>
      </c>
      <c r="CK32" s="49" t="str">
        <f t="shared" si="63"/>
        <v/>
      </c>
      <c r="CL32" s="49" t="str">
        <f t="shared" si="63"/>
        <v/>
      </c>
      <c r="CM32" s="49" t="str">
        <f t="shared" si="63"/>
        <v/>
      </c>
      <c r="CN32" s="49" t="str">
        <f t="shared" si="63"/>
        <v/>
      </c>
      <c r="CO32" s="49" t="str">
        <f t="shared" si="63"/>
        <v/>
      </c>
      <c r="CP32" s="49" t="str">
        <f t="shared" si="63"/>
        <v/>
      </c>
      <c r="CQ32" s="49" t="str">
        <f t="shared" si="63"/>
        <v/>
      </c>
      <c r="CR32" s="49" t="str">
        <f t="shared" si="63"/>
        <v/>
      </c>
      <c r="CS32" s="49" t="str">
        <f t="shared" si="63"/>
        <v/>
      </c>
      <c r="CT32" s="49" t="str">
        <f t="shared" si="53"/>
        <v/>
      </c>
      <c r="CU32" s="49" t="str">
        <f t="shared" si="53"/>
        <v/>
      </c>
      <c r="CV32" s="49" t="str">
        <f t="shared" si="53"/>
        <v/>
      </c>
      <c r="CW32" s="49" t="str">
        <f t="shared" si="53"/>
        <v/>
      </c>
      <c r="CX32" s="49" t="str">
        <f t="shared" si="53"/>
        <v/>
      </c>
      <c r="CY32" s="49" t="str">
        <f t="shared" si="53"/>
        <v/>
      </c>
      <c r="CZ32" s="49" t="str">
        <f t="shared" si="37"/>
        <v/>
      </c>
      <c r="DA32" s="49" t="str">
        <f t="shared" si="37"/>
        <v/>
      </c>
      <c r="DB32" s="49" t="str">
        <f t="shared" si="37"/>
        <v/>
      </c>
      <c r="DC32" s="49" t="str">
        <f t="shared" si="37"/>
        <v/>
      </c>
      <c r="DD32" s="49" t="str">
        <f t="shared" si="37"/>
        <v/>
      </c>
      <c r="DE32" s="49" t="str">
        <f t="shared" si="37"/>
        <v/>
      </c>
      <c r="DF32" s="49" t="str">
        <f t="shared" si="37"/>
        <v/>
      </c>
      <c r="DG32" s="49" t="str">
        <f t="shared" si="37"/>
        <v/>
      </c>
      <c r="DH32" s="49" t="str">
        <f t="shared" si="37"/>
        <v/>
      </c>
      <c r="DI32" s="49" t="str">
        <f t="shared" si="37"/>
        <v/>
      </c>
      <c r="DJ32" s="49" t="str">
        <f t="shared" si="37"/>
        <v/>
      </c>
      <c r="DK32" s="49" t="str">
        <f t="shared" si="37"/>
        <v/>
      </c>
      <c r="DL32" s="49" t="str">
        <f t="shared" si="37"/>
        <v/>
      </c>
      <c r="DM32" s="49" t="str">
        <f t="shared" si="37"/>
        <v/>
      </c>
      <c r="DN32" s="49" t="str">
        <f t="shared" si="37"/>
        <v/>
      </c>
      <c r="DO32" s="49" t="str">
        <f t="shared" si="54"/>
        <v/>
      </c>
      <c r="DP32" s="49" t="str">
        <f t="shared" si="54"/>
        <v/>
      </c>
      <c r="DQ32" s="49" t="str">
        <f t="shared" si="54"/>
        <v/>
      </c>
      <c r="DR32" s="49" t="str">
        <f t="shared" si="54"/>
        <v/>
      </c>
      <c r="DS32" s="183" t="str">
        <f t="shared" si="33"/>
        <v/>
      </c>
      <c r="DT32" s="49" t="str">
        <f t="shared" si="69"/>
        <v/>
      </c>
      <c r="DU32" s="49" t="str">
        <f t="shared" si="69"/>
        <v/>
      </c>
      <c r="DV32" s="49" t="str">
        <f t="shared" si="69"/>
        <v/>
      </c>
      <c r="DW32" s="49" t="str">
        <f t="shared" si="69"/>
        <v/>
      </c>
      <c r="DX32" s="49" t="str">
        <f t="shared" si="69"/>
        <v/>
      </c>
      <c r="DY32" s="49" t="str">
        <f t="shared" si="69"/>
        <v/>
      </c>
      <c r="DZ32" s="49" t="str">
        <f t="shared" si="69"/>
        <v/>
      </c>
      <c r="EA32" s="49" t="str">
        <f t="shared" si="69"/>
        <v/>
      </c>
      <c r="EB32" s="49" t="str">
        <f t="shared" si="69"/>
        <v/>
      </c>
      <c r="EC32" s="49" t="str">
        <f t="shared" si="69"/>
        <v/>
      </c>
      <c r="ED32" s="49" t="str">
        <f t="shared" si="69"/>
        <v/>
      </c>
      <c r="EE32" s="49" t="str">
        <f t="shared" si="69"/>
        <v/>
      </c>
      <c r="EF32" s="49" t="str">
        <f t="shared" si="69"/>
        <v/>
      </c>
      <c r="EG32" s="49" t="str">
        <f t="shared" si="69"/>
        <v/>
      </c>
      <c r="EH32" s="49" t="str">
        <f t="shared" si="69"/>
        <v/>
      </c>
      <c r="EI32" s="49" t="str">
        <f t="shared" si="69"/>
        <v/>
      </c>
      <c r="EJ32" s="49" t="str">
        <f t="shared" si="64"/>
        <v/>
      </c>
      <c r="EK32" s="49" t="str">
        <f t="shared" si="64"/>
        <v/>
      </c>
      <c r="EL32" s="49" t="str">
        <f t="shared" si="64"/>
        <v/>
      </c>
      <c r="EM32" s="49" t="str">
        <f t="shared" si="64"/>
        <v/>
      </c>
      <c r="EN32" s="49" t="str">
        <f t="shared" si="64"/>
        <v/>
      </c>
      <c r="EO32" s="49" t="str">
        <f t="shared" si="64"/>
        <v/>
      </c>
      <c r="EP32" s="49" t="str">
        <f t="shared" si="64"/>
        <v/>
      </c>
      <c r="EQ32" s="49" t="str">
        <f t="shared" si="64"/>
        <v/>
      </c>
      <c r="ER32" s="49" t="str">
        <f t="shared" si="64"/>
        <v/>
      </c>
      <c r="ES32" s="49" t="str">
        <f t="shared" si="64"/>
        <v/>
      </c>
      <c r="ET32" s="49" t="str">
        <f t="shared" si="64"/>
        <v/>
      </c>
      <c r="EU32" s="49" t="str">
        <f t="shared" si="65"/>
        <v/>
      </c>
      <c r="EV32" s="49" t="str">
        <f t="shared" si="65"/>
        <v/>
      </c>
      <c r="EW32" s="49" t="str">
        <f t="shared" si="65"/>
        <v/>
      </c>
      <c r="EX32" s="49" t="str">
        <f t="shared" si="65"/>
        <v/>
      </c>
      <c r="EY32" s="49" t="str">
        <f t="shared" si="65"/>
        <v/>
      </c>
      <c r="EZ32" s="49" t="str">
        <f t="shared" si="65"/>
        <v/>
      </c>
      <c r="FA32" s="49" t="str">
        <f t="shared" si="65"/>
        <v/>
      </c>
      <c r="FB32" s="49" t="str">
        <f t="shared" si="65"/>
        <v/>
      </c>
      <c r="FC32" s="49" t="str">
        <f t="shared" si="65"/>
        <v/>
      </c>
      <c r="FD32" s="49" t="str">
        <f t="shared" si="65"/>
        <v/>
      </c>
      <c r="FE32" s="49" t="str">
        <f t="shared" si="65"/>
        <v/>
      </c>
      <c r="FF32" s="49" t="str">
        <f t="shared" si="65"/>
        <v/>
      </c>
      <c r="FG32" s="49" t="str">
        <f t="shared" si="65"/>
        <v/>
      </c>
      <c r="FH32" s="49" t="str">
        <f t="shared" si="65"/>
        <v/>
      </c>
      <c r="FI32" s="49" t="str">
        <f t="shared" si="65"/>
        <v/>
      </c>
      <c r="FJ32" s="49" t="str">
        <f t="shared" si="65"/>
        <v/>
      </c>
      <c r="FK32" s="49" t="str">
        <f t="shared" si="66"/>
        <v/>
      </c>
      <c r="FL32" s="49" t="str">
        <f t="shared" si="66"/>
        <v/>
      </c>
      <c r="FM32" s="49" t="str">
        <f t="shared" si="66"/>
        <v/>
      </c>
      <c r="FN32" s="49" t="str">
        <f t="shared" si="66"/>
        <v/>
      </c>
      <c r="FO32" s="49" t="str">
        <f t="shared" si="66"/>
        <v/>
      </c>
      <c r="FP32" s="49" t="str">
        <f t="shared" si="66"/>
        <v/>
      </c>
      <c r="FQ32" s="49" t="str">
        <f t="shared" si="66"/>
        <v/>
      </c>
      <c r="FR32" s="49" t="str">
        <f t="shared" si="66"/>
        <v/>
      </c>
      <c r="FS32" s="49" t="str">
        <f t="shared" si="66"/>
        <v/>
      </c>
      <c r="FT32" s="49" t="str">
        <f t="shared" si="66"/>
        <v/>
      </c>
      <c r="FU32" s="49" t="str">
        <f t="shared" si="66"/>
        <v/>
      </c>
      <c r="FV32" s="49" t="str">
        <f t="shared" si="66"/>
        <v/>
      </c>
      <c r="FW32" s="49" t="str">
        <f t="shared" si="66"/>
        <v/>
      </c>
      <c r="FX32" s="49" t="str">
        <f t="shared" si="66"/>
        <v/>
      </c>
      <c r="FY32" s="49" t="str">
        <f t="shared" si="66"/>
        <v/>
      </c>
      <c r="FZ32" s="49" t="str">
        <f t="shared" si="66"/>
        <v/>
      </c>
      <c r="GA32" s="49" t="str">
        <f t="shared" si="67"/>
        <v/>
      </c>
      <c r="GB32" s="49" t="str">
        <f t="shared" si="67"/>
        <v/>
      </c>
      <c r="GC32" s="49" t="str">
        <f t="shared" si="67"/>
        <v/>
      </c>
      <c r="GD32" s="49" t="str">
        <f t="shared" si="67"/>
        <v/>
      </c>
      <c r="GE32" s="49" t="str">
        <f t="shared" si="67"/>
        <v/>
      </c>
      <c r="GF32" s="49" t="str">
        <f t="shared" si="67"/>
        <v/>
      </c>
      <c r="GG32" s="49" t="str">
        <f t="shared" si="67"/>
        <v/>
      </c>
      <c r="GH32" s="49" t="str">
        <f t="shared" si="67"/>
        <v/>
      </c>
      <c r="GI32" s="49" t="str">
        <f t="shared" si="67"/>
        <v/>
      </c>
      <c r="GJ32" s="49" t="str">
        <f t="shared" si="67"/>
        <v/>
      </c>
      <c r="GK32" s="49" t="str">
        <f t="shared" si="67"/>
        <v/>
      </c>
      <c r="GL32" s="49" t="str">
        <f t="shared" si="67"/>
        <v/>
      </c>
      <c r="GM32" s="49" t="str">
        <f t="shared" si="67"/>
        <v/>
      </c>
      <c r="GN32" s="49" t="str">
        <f t="shared" si="67"/>
        <v/>
      </c>
      <c r="GO32" s="49" t="str">
        <f t="shared" si="67"/>
        <v/>
      </c>
      <c r="GP32" s="49" t="str">
        <f t="shared" si="67"/>
        <v/>
      </c>
      <c r="GQ32" s="49" t="str">
        <f t="shared" si="55"/>
        <v/>
      </c>
      <c r="GR32" s="49" t="str">
        <f t="shared" si="55"/>
        <v/>
      </c>
      <c r="GS32" s="49" t="str">
        <f t="shared" si="55"/>
        <v/>
      </c>
      <c r="GT32" s="49" t="str">
        <f t="shared" si="55"/>
        <v/>
      </c>
      <c r="GU32" s="49" t="str">
        <f t="shared" si="55"/>
        <v/>
      </c>
      <c r="GV32" s="49" t="str">
        <f t="shared" si="55"/>
        <v/>
      </c>
      <c r="GW32" s="49" t="str">
        <f t="shared" si="40"/>
        <v/>
      </c>
      <c r="GX32" s="49" t="str">
        <f t="shared" si="40"/>
        <v/>
      </c>
      <c r="GY32" s="49" t="str">
        <f t="shared" si="40"/>
        <v/>
      </c>
      <c r="GZ32" s="49" t="str">
        <f t="shared" si="40"/>
        <v/>
      </c>
      <c r="HA32" s="49" t="str">
        <f t="shared" si="40"/>
        <v/>
      </c>
      <c r="HB32" s="49" t="str">
        <f t="shared" si="40"/>
        <v/>
      </c>
      <c r="HC32" s="49" t="str">
        <f t="shared" si="40"/>
        <v/>
      </c>
      <c r="HD32" s="49" t="str">
        <f t="shared" si="40"/>
        <v/>
      </c>
      <c r="HE32" s="49" t="str">
        <f t="shared" si="40"/>
        <v/>
      </c>
      <c r="HF32" s="49" t="str">
        <f t="shared" si="40"/>
        <v/>
      </c>
      <c r="HG32" s="49" t="str">
        <f t="shared" si="40"/>
        <v/>
      </c>
      <c r="HH32" s="49" t="str">
        <f t="shared" si="40"/>
        <v/>
      </c>
      <c r="HI32" s="49" t="str">
        <f t="shared" si="40"/>
        <v/>
      </c>
      <c r="HJ32" s="49" t="str">
        <f t="shared" si="40"/>
        <v/>
      </c>
      <c r="HK32" s="49" t="str">
        <f t="shared" si="40"/>
        <v/>
      </c>
      <c r="HL32" s="49" t="str">
        <f t="shared" si="56"/>
        <v/>
      </c>
      <c r="HM32" s="49" t="str">
        <f t="shared" si="56"/>
        <v/>
      </c>
      <c r="HN32" s="49" t="str">
        <f t="shared" si="56"/>
        <v/>
      </c>
      <c r="HO32" s="49" t="str">
        <f t="shared" si="56"/>
        <v/>
      </c>
      <c r="HP32" s="169" t="e">
        <f t="shared" si="57"/>
        <v>#N/A</v>
      </c>
      <c r="HQ32" s="169" t="e">
        <f t="shared" si="57"/>
        <v>#N/A</v>
      </c>
      <c r="HR32" s="169" t="e">
        <f t="shared" si="57"/>
        <v>#N/A</v>
      </c>
      <c r="HS32" s="169" t="e">
        <f t="shared" si="57"/>
        <v>#N/A</v>
      </c>
      <c r="HT32" s="169" t="e">
        <f t="shared" si="57"/>
        <v>#N/A</v>
      </c>
      <c r="HU32" s="169" t="e">
        <f t="shared" si="57"/>
        <v>#N/A</v>
      </c>
      <c r="HV32" s="169" t="e">
        <f t="shared" si="57"/>
        <v>#N/A</v>
      </c>
      <c r="HW32" s="169" t="e">
        <f t="shared" si="57"/>
        <v>#N/A</v>
      </c>
      <c r="HX32" s="169" t="e">
        <f t="shared" si="57"/>
        <v>#N/A</v>
      </c>
      <c r="HY32" s="169" t="e">
        <f t="shared" si="57"/>
        <v>#N/A</v>
      </c>
      <c r="HZ32" s="169" t="e">
        <f t="shared" si="57"/>
        <v>#N/A</v>
      </c>
      <c r="IA32" s="169" t="e">
        <f t="shared" si="57"/>
        <v>#N/A</v>
      </c>
      <c r="IB32" s="169" t="e">
        <f t="shared" si="57"/>
        <v>#N/A</v>
      </c>
      <c r="IC32" s="169" t="e">
        <f t="shared" si="57"/>
        <v>#N/A</v>
      </c>
      <c r="ID32" s="169" t="e">
        <f t="shared" si="57"/>
        <v>#N/A</v>
      </c>
      <c r="IE32" s="169" t="e">
        <f t="shared" si="41"/>
        <v>#N/A</v>
      </c>
      <c r="IF32" s="169" t="e">
        <f t="shared" si="41"/>
        <v>#N/A</v>
      </c>
      <c r="IG32" s="169" t="e">
        <f t="shared" si="41"/>
        <v>#N/A</v>
      </c>
      <c r="IH32" s="169" t="e">
        <f t="shared" si="41"/>
        <v>#N/A</v>
      </c>
      <c r="II32" s="169" t="e">
        <f t="shared" si="41"/>
        <v>#N/A</v>
      </c>
      <c r="IJ32" s="169" t="e">
        <f t="shared" si="41"/>
        <v>#N/A</v>
      </c>
      <c r="IK32" s="169" t="e">
        <f t="shared" si="41"/>
        <v>#N/A</v>
      </c>
      <c r="IL32" s="169" t="e">
        <f t="shared" si="41"/>
        <v>#N/A</v>
      </c>
      <c r="IM32" s="169" t="e">
        <f t="shared" si="41"/>
        <v>#N/A</v>
      </c>
      <c r="IN32" s="169" t="e">
        <f t="shared" si="41"/>
        <v>#N/A</v>
      </c>
      <c r="IO32" s="169" t="e">
        <f t="shared" si="41"/>
        <v>#N/A</v>
      </c>
      <c r="IP32" s="169" t="e">
        <f t="shared" si="41"/>
        <v>#N/A</v>
      </c>
      <c r="IQ32" s="169" t="e">
        <f t="shared" si="41"/>
        <v>#N/A</v>
      </c>
      <c r="IR32" s="169" t="e">
        <f t="shared" si="41"/>
        <v>#N/A</v>
      </c>
      <c r="IS32" s="169" t="e">
        <f t="shared" si="41"/>
        <v>#N/A</v>
      </c>
      <c r="IT32" s="169" t="e">
        <f t="shared" si="41"/>
        <v>#N/A</v>
      </c>
      <c r="IU32" s="169" t="e">
        <f t="shared" si="42"/>
        <v>#N/A</v>
      </c>
      <c r="IV32" s="169" t="e">
        <f t="shared" si="42"/>
        <v>#N/A</v>
      </c>
      <c r="IW32" s="169" t="e">
        <f t="shared" si="42"/>
        <v>#N/A</v>
      </c>
      <c r="IX32" s="169" t="e">
        <f t="shared" si="42"/>
        <v>#N/A</v>
      </c>
      <c r="IY32" s="169" t="e">
        <f t="shared" si="42"/>
        <v>#N/A</v>
      </c>
      <c r="IZ32" s="169" t="e">
        <f t="shared" si="42"/>
        <v>#N/A</v>
      </c>
      <c r="JA32" s="169" t="e">
        <f t="shared" si="42"/>
        <v>#N/A</v>
      </c>
      <c r="JB32" s="169" t="e">
        <f t="shared" si="42"/>
        <v>#N/A</v>
      </c>
      <c r="JC32" s="169" t="e">
        <f t="shared" si="42"/>
        <v>#N/A</v>
      </c>
      <c r="JD32" s="169" t="e">
        <f t="shared" si="42"/>
        <v>#N/A</v>
      </c>
      <c r="JE32" s="169" t="e">
        <f t="shared" si="42"/>
        <v>#N/A</v>
      </c>
      <c r="JF32" s="169" t="e">
        <f t="shared" si="42"/>
        <v>#N/A</v>
      </c>
      <c r="JG32" s="169" t="e">
        <f t="shared" si="42"/>
        <v>#N/A</v>
      </c>
      <c r="JH32" s="169" t="e">
        <f t="shared" si="42"/>
        <v>#N/A</v>
      </c>
      <c r="JI32" s="169" t="e">
        <f t="shared" si="42"/>
        <v>#N/A</v>
      </c>
      <c r="JJ32" s="169" t="e">
        <f t="shared" si="42"/>
        <v>#N/A</v>
      </c>
      <c r="JK32" s="169" t="e">
        <f t="shared" si="43"/>
        <v>#N/A</v>
      </c>
      <c r="JL32" s="169" t="e">
        <f t="shared" si="43"/>
        <v>#N/A</v>
      </c>
      <c r="JM32" s="169" t="e">
        <f t="shared" si="43"/>
        <v>#N/A</v>
      </c>
      <c r="JN32" s="169" t="e">
        <f t="shared" si="43"/>
        <v>#N/A</v>
      </c>
      <c r="JO32" s="169" t="e">
        <f t="shared" si="43"/>
        <v>#N/A</v>
      </c>
      <c r="JP32" s="169" t="e">
        <f t="shared" si="43"/>
        <v>#N/A</v>
      </c>
      <c r="JQ32" s="169" t="e">
        <f t="shared" si="43"/>
        <v>#N/A</v>
      </c>
      <c r="JR32" s="169" t="e">
        <f t="shared" si="43"/>
        <v>#N/A</v>
      </c>
      <c r="JS32" s="169" t="e">
        <f t="shared" si="43"/>
        <v>#N/A</v>
      </c>
      <c r="JT32" s="169" t="e">
        <f t="shared" si="43"/>
        <v>#N/A</v>
      </c>
      <c r="JU32" s="169" t="e">
        <f t="shared" si="43"/>
        <v>#N/A</v>
      </c>
      <c r="JV32" s="169" t="e">
        <f t="shared" si="43"/>
        <v>#N/A</v>
      </c>
      <c r="JW32" s="169" t="e">
        <f t="shared" si="43"/>
        <v>#N/A</v>
      </c>
      <c r="JX32" s="169" t="e">
        <f t="shared" si="43"/>
        <v>#N/A</v>
      </c>
      <c r="JY32" s="169" t="e">
        <f t="shared" si="43"/>
        <v>#N/A</v>
      </c>
      <c r="JZ32" s="169" t="e">
        <f t="shared" si="43"/>
        <v>#N/A</v>
      </c>
      <c r="KA32" s="169" t="e">
        <f t="shared" si="44"/>
        <v>#N/A</v>
      </c>
      <c r="KB32" s="169" t="e">
        <f t="shared" si="44"/>
        <v>#N/A</v>
      </c>
      <c r="KC32" s="169" t="e">
        <f t="shared" si="44"/>
        <v>#N/A</v>
      </c>
      <c r="KD32" s="169" t="e">
        <f t="shared" si="44"/>
        <v>#N/A</v>
      </c>
      <c r="KE32" s="169" t="e">
        <f t="shared" si="44"/>
        <v>#N/A</v>
      </c>
      <c r="KF32" s="169" t="e">
        <f t="shared" si="44"/>
        <v>#N/A</v>
      </c>
      <c r="KG32" s="169" t="e">
        <f t="shared" si="44"/>
        <v>#N/A</v>
      </c>
      <c r="KH32" s="169" t="e">
        <f t="shared" si="44"/>
        <v>#N/A</v>
      </c>
      <c r="KI32" s="169" t="e">
        <f t="shared" si="44"/>
        <v>#N/A</v>
      </c>
      <c r="KJ32" s="169" t="e">
        <f t="shared" si="44"/>
        <v>#N/A</v>
      </c>
      <c r="KK32" s="169" t="e">
        <f t="shared" si="44"/>
        <v>#N/A</v>
      </c>
      <c r="KL32" s="169" t="e">
        <f t="shared" si="44"/>
        <v>#N/A</v>
      </c>
      <c r="KM32" s="169" t="e">
        <f t="shared" si="44"/>
        <v>#N/A</v>
      </c>
      <c r="KN32" s="169" t="e">
        <f t="shared" si="44"/>
        <v>#N/A</v>
      </c>
      <c r="KO32" s="169" t="e">
        <f t="shared" si="44"/>
        <v>#N/A</v>
      </c>
      <c r="KP32" s="169" t="e">
        <f t="shared" si="44"/>
        <v>#N/A</v>
      </c>
      <c r="KQ32" s="169" t="e">
        <f t="shared" si="45"/>
        <v>#N/A</v>
      </c>
      <c r="KR32" s="169" t="e">
        <f t="shared" si="45"/>
        <v>#N/A</v>
      </c>
      <c r="KS32" s="169" t="e">
        <f t="shared" si="45"/>
        <v>#N/A</v>
      </c>
      <c r="KT32" s="169" t="e">
        <f t="shared" si="45"/>
        <v>#N/A</v>
      </c>
      <c r="KU32" s="169" t="e">
        <f t="shared" si="45"/>
        <v>#N/A</v>
      </c>
      <c r="KV32" s="169" t="e">
        <f t="shared" si="45"/>
        <v>#N/A</v>
      </c>
      <c r="KW32" s="169" t="e">
        <f t="shared" si="45"/>
        <v>#N/A</v>
      </c>
      <c r="KX32" s="169" t="e">
        <f t="shared" si="45"/>
        <v>#N/A</v>
      </c>
      <c r="KY32" s="169" t="e">
        <f t="shared" si="45"/>
        <v>#N/A</v>
      </c>
      <c r="KZ32" s="169" t="e">
        <f t="shared" si="45"/>
        <v>#N/A</v>
      </c>
      <c r="LA32" s="169" t="e">
        <f t="shared" si="45"/>
        <v>#N/A</v>
      </c>
      <c r="LB32" s="169" t="e">
        <f t="shared" si="45"/>
        <v>#N/A</v>
      </c>
      <c r="LC32" s="169" t="e">
        <f t="shared" si="45"/>
        <v>#N/A</v>
      </c>
      <c r="LD32" s="169" t="e">
        <f t="shared" si="45"/>
        <v>#N/A</v>
      </c>
      <c r="LE32" s="169" t="e">
        <f t="shared" si="45"/>
        <v>#N/A</v>
      </c>
      <c r="LF32" s="169" t="e">
        <f t="shared" si="45"/>
        <v>#N/A</v>
      </c>
      <c r="LG32" s="169" t="e">
        <f t="shared" si="46"/>
        <v>#N/A</v>
      </c>
      <c r="LH32" s="169" t="e">
        <f t="shared" si="46"/>
        <v>#N/A</v>
      </c>
      <c r="LI32" s="169" t="e">
        <f t="shared" si="46"/>
        <v>#N/A</v>
      </c>
      <c r="LJ32" s="169" t="e">
        <f t="shared" si="46"/>
        <v>#N/A</v>
      </c>
      <c r="LK32" s="169" t="e">
        <f t="shared" si="46"/>
        <v>#N/A</v>
      </c>
      <c r="LL32" s="169" t="e">
        <f t="shared" si="46"/>
        <v>#N/A</v>
      </c>
      <c r="LM32" s="169" t="e">
        <f t="shared" si="46"/>
        <v>#N/A</v>
      </c>
      <c r="LN32" s="169" t="e">
        <f t="shared" si="46"/>
        <v>#N/A</v>
      </c>
      <c r="LO32" s="169" t="e">
        <f t="shared" si="46"/>
        <v>#N/A</v>
      </c>
      <c r="LP32" s="169" t="e">
        <f t="shared" si="46"/>
        <v>#N/A</v>
      </c>
      <c r="LQ32" s="169" t="e">
        <f t="shared" si="46"/>
        <v>#N/A</v>
      </c>
      <c r="LR32" s="169" t="e">
        <f t="shared" si="46"/>
        <v>#N/A</v>
      </c>
      <c r="LS32" s="169" t="e">
        <f t="shared" si="46"/>
        <v>#N/A</v>
      </c>
      <c r="LT32" s="169" t="e">
        <f t="shared" si="46"/>
        <v>#N/A</v>
      </c>
      <c r="LU32" s="169" t="e">
        <f t="shared" si="46"/>
        <v>#N/A</v>
      </c>
      <c r="LV32" s="169" t="e">
        <f t="shared" si="46"/>
        <v>#N/A</v>
      </c>
      <c r="LW32" s="169" t="e">
        <f t="shared" si="47"/>
        <v>#N/A</v>
      </c>
      <c r="LX32" s="169" t="e">
        <f t="shared" si="47"/>
        <v>#N/A</v>
      </c>
      <c r="LY32" s="169" t="e">
        <f t="shared" si="47"/>
        <v>#N/A</v>
      </c>
      <c r="LZ32" s="169" t="e">
        <f t="shared" si="47"/>
        <v>#N/A</v>
      </c>
      <c r="MA32" s="169" t="e">
        <f t="shared" si="47"/>
        <v>#N/A</v>
      </c>
      <c r="MB32" s="169" t="e">
        <f t="shared" si="47"/>
        <v>#N/A</v>
      </c>
      <c r="MC32" s="169" t="e">
        <f t="shared" si="47"/>
        <v>#N/A</v>
      </c>
      <c r="MD32" s="169" t="e">
        <f t="shared" si="47"/>
        <v>#N/A</v>
      </c>
      <c r="ME32" s="169" t="e">
        <f t="shared" si="47"/>
        <v>#N/A</v>
      </c>
      <c r="MF32" s="169" t="e">
        <f t="shared" si="47"/>
        <v>#N/A</v>
      </c>
      <c r="MG32" s="169" t="e">
        <f t="shared" si="47"/>
        <v>#N/A</v>
      </c>
      <c r="MH32" s="169" t="e">
        <f t="shared" si="47"/>
        <v>#N/A</v>
      </c>
      <c r="MI32" s="169" t="e">
        <f t="shared" si="47"/>
        <v>#N/A</v>
      </c>
      <c r="MJ32" s="169" t="e">
        <f t="shared" si="47"/>
        <v>#N/A</v>
      </c>
      <c r="MK32" s="169" t="e">
        <f t="shared" si="47"/>
        <v>#N/A</v>
      </c>
      <c r="ML32" s="169" t="e">
        <f t="shared" si="47"/>
        <v>#N/A</v>
      </c>
      <c r="MM32" s="169" t="e">
        <f t="shared" si="48"/>
        <v>#N/A</v>
      </c>
      <c r="MN32" s="169" t="e">
        <f t="shared" si="48"/>
        <v>#N/A</v>
      </c>
      <c r="MO32" s="169" t="e">
        <f t="shared" si="48"/>
        <v>#N/A</v>
      </c>
      <c r="MP32" s="169" t="e">
        <f t="shared" si="48"/>
        <v>#N/A</v>
      </c>
      <c r="MQ32" s="169" t="e">
        <f t="shared" si="48"/>
        <v>#N/A</v>
      </c>
      <c r="MR32" s="169" t="e">
        <f t="shared" si="48"/>
        <v>#N/A</v>
      </c>
      <c r="MS32" s="169" t="e">
        <f t="shared" si="48"/>
        <v>#N/A</v>
      </c>
      <c r="MT32" s="169" t="e">
        <f t="shared" si="48"/>
        <v>#N/A</v>
      </c>
      <c r="MU32" s="169" t="e">
        <f t="shared" si="48"/>
        <v>#N/A</v>
      </c>
      <c r="MV32" s="169" t="e">
        <f t="shared" si="48"/>
        <v>#N/A</v>
      </c>
      <c r="MW32" s="169" t="e">
        <f t="shared" si="48"/>
        <v>#N/A</v>
      </c>
      <c r="MX32" s="169" t="e">
        <f t="shared" si="48"/>
        <v>#N/A</v>
      </c>
      <c r="MY32" s="169" t="e">
        <f t="shared" si="48"/>
        <v>#N/A</v>
      </c>
      <c r="MZ32" s="169" t="e">
        <f t="shared" si="48"/>
        <v>#N/A</v>
      </c>
      <c r="NA32" s="169" t="e">
        <f t="shared" si="48"/>
        <v>#N/A</v>
      </c>
      <c r="NB32" s="169" t="e">
        <f t="shared" si="48"/>
        <v>#N/A</v>
      </c>
      <c r="NC32" s="169" t="e">
        <f t="shared" si="49"/>
        <v>#N/A</v>
      </c>
      <c r="ND32" s="169" t="e">
        <f t="shared" si="49"/>
        <v>#N/A</v>
      </c>
      <c r="NE32" s="169" t="e">
        <f t="shared" si="49"/>
        <v>#N/A</v>
      </c>
      <c r="NF32" s="169" t="e">
        <f t="shared" si="49"/>
        <v>#N/A</v>
      </c>
      <c r="NG32" s="169" t="e">
        <f t="shared" si="49"/>
        <v>#N/A</v>
      </c>
      <c r="NH32" s="169" t="e">
        <f t="shared" si="49"/>
        <v>#N/A</v>
      </c>
      <c r="NI32" s="169" t="e">
        <f t="shared" si="49"/>
        <v>#N/A</v>
      </c>
      <c r="NJ32" s="169" t="e">
        <f t="shared" si="49"/>
        <v>#N/A</v>
      </c>
      <c r="NK32" s="169" t="e">
        <f t="shared" si="49"/>
        <v>#N/A</v>
      </c>
      <c r="NL32" s="169" t="e">
        <f t="shared" si="49"/>
        <v>#N/A</v>
      </c>
      <c r="NM32" s="169" t="e">
        <f t="shared" si="49"/>
        <v>#N/A</v>
      </c>
      <c r="NN32" s="169" t="e">
        <f t="shared" si="49"/>
        <v>#N/A</v>
      </c>
      <c r="NO32" s="169" t="e">
        <f t="shared" si="49"/>
        <v>#N/A</v>
      </c>
      <c r="NP32" s="169" t="e">
        <f t="shared" si="49"/>
        <v>#N/A</v>
      </c>
      <c r="NQ32" s="169" t="e">
        <f t="shared" si="49"/>
        <v>#N/A</v>
      </c>
      <c r="NR32" s="169" t="e">
        <f t="shared" si="49"/>
        <v>#N/A</v>
      </c>
      <c r="NS32" s="169" t="e">
        <f t="shared" si="50"/>
        <v>#N/A</v>
      </c>
      <c r="NT32" s="169" t="e">
        <f t="shared" si="50"/>
        <v>#N/A</v>
      </c>
      <c r="NU32" s="169" t="e">
        <f t="shared" si="50"/>
        <v>#N/A</v>
      </c>
      <c r="NV32" s="169" t="e">
        <f t="shared" si="50"/>
        <v>#N/A</v>
      </c>
      <c r="NW32" s="169" t="e">
        <f t="shared" si="50"/>
        <v>#N/A</v>
      </c>
      <c r="NX32" s="169" t="e">
        <f t="shared" si="50"/>
        <v>#N/A</v>
      </c>
      <c r="NY32" s="169" t="e">
        <f t="shared" si="50"/>
        <v>#N/A</v>
      </c>
      <c r="NZ32" s="169" t="e">
        <f t="shared" si="50"/>
        <v>#N/A</v>
      </c>
      <c r="OA32" s="169" t="e">
        <f t="shared" si="50"/>
        <v>#N/A</v>
      </c>
      <c r="OB32" s="169" t="e">
        <f t="shared" si="50"/>
        <v>#N/A</v>
      </c>
      <c r="OC32" s="169" t="e">
        <f t="shared" si="50"/>
        <v>#N/A</v>
      </c>
      <c r="OD32" s="169" t="e">
        <f t="shared" si="50"/>
        <v>#N/A</v>
      </c>
      <c r="OE32" s="169" t="e">
        <f t="shared" si="50"/>
        <v>#N/A</v>
      </c>
      <c r="OF32" s="169" t="e">
        <f t="shared" si="50"/>
        <v>#N/A</v>
      </c>
      <c r="OG32" s="169" t="e">
        <f t="shared" si="50"/>
        <v>#N/A</v>
      </c>
      <c r="OH32" s="169" t="e">
        <f t="shared" si="50"/>
        <v>#N/A</v>
      </c>
      <c r="OI32" s="169" t="e">
        <f t="shared" si="51"/>
        <v>#N/A</v>
      </c>
      <c r="OJ32" s="169" t="e">
        <f t="shared" si="51"/>
        <v>#N/A</v>
      </c>
      <c r="OK32" s="169" t="e">
        <f t="shared" si="51"/>
        <v>#N/A</v>
      </c>
      <c r="OL32" s="169" t="e">
        <f t="shared" si="51"/>
        <v>#N/A</v>
      </c>
      <c r="OM32" s="169" t="e">
        <f t="shared" si="51"/>
        <v>#N/A</v>
      </c>
      <c r="ON32" s="169" t="e">
        <f t="shared" si="51"/>
        <v>#N/A</v>
      </c>
      <c r="OO32" s="169" t="e">
        <f t="shared" si="51"/>
        <v>#N/A</v>
      </c>
      <c r="OP32" s="169" t="e">
        <f t="shared" si="51"/>
        <v>#N/A</v>
      </c>
      <c r="OQ32" s="169" t="e">
        <f t="shared" si="51"/>
        <v>#N/A</v>
      </c>
      <c r="OR32" s="169" t="e">
        <f t="shared" si="51"/>
        <v>#N/A</v>
      </c>
      <c r="OS32" s="169" t="e">
        <f t="shared" si="51"/>
        <v>#N/A</v>
      </c>
      <c r="OT32" s="169" t="e">
        <f t="shared" si="51"/>
        <v>#N/A</v>
      </c>
      <c r="OU32" s="169" t="e">
        <f t="shared" si="51"/>
        <v>#N/A</v>
      </c>
      <c r="OV32" s="169" t="e">
        <f t="shared" si="51"/>
        <v>#N/A</v>
      </c>
      <c r="OW32" s="169" t="e">
        <f t="shared" si="51"/>
        <v>#N/A</v>
      </c>
      <c r="OX32" s="169" t="e">
        <f t="shared" si="51"/>
        <v>#N/A</v>
      </c>
      <c r="OY32" s="169" t="e">
        <f t="shared" si="52"/>
        <v>#N/A</v>
      </c>
      <c r="OZ32" s="169" t="e">
        <f t="shared" si="27"/>
        <v>#N/A</v>
      </c>
      <c r="PA32" s="169" t="e">
        <f t="shared" si="27"/>
        <v>#N/A</v>
      </c>
      <c r="PB32" s="169" t="e">
        <f t="shared" si="27"/>
        <v>#N/A</v>
      </c>
      <c r="PC32" s="169" t="e">
        <f t="shared" ref="PC32:PH63" si="70">IF(ISNONTEXT($K32),_xlfn.NORM.DIST(HJ32,$G32,$K32,FALSE),NA())</f>
        <v>#N/A</v>
      </c>
      <c r="PD32" s="169" t="e">
        <f t="shared" si="70"/>
        <v>#N/A</v>
      </c>
      <c r="PE32" s="169" t="e">
        <f t="shared" si="70"/>
        <v>#N/A</v>
      </c>
      <c r="PF32" s="169" t="e">
        <f t="shared" si="70"/>
        <v>#N/A</v>
      </c>
      <c r="PG32" s="169" t="e">
        <f t="shared" si="70"/>
        <v>#N/A</v>
      </c>
      <c r="PH32" s="169" t="e">
        <f t="shared" si="70"/>
        <v>#N/A</v>
      </c>
    </row>
    <row r="33" spans="1:424" hidden="1" x14ac:dyDescent="0.75">
      <c r="A33" s="4">
        <v>30</v>
      </c>
      <c r="B33" s="95"/>
      <c r="C33" s="95"/>
      <c r="D33" s="95"/>
      <c r="E33" s="124" t="str">
        <f t="shared" si="28"/>
        <v/>
      </c>
      <c r="F33" s="124" t="str">
        <f t="shared" si="29"/>
        <v/>
      </c>
      <c r="G33" s="73" t="str">
        <f t="shared" si="30"/>
        <v/>
      </c>
      <c r="H33" s="23"/>
      <c r="I33" s="57"/>
      <c r="J33" s="280"/>
      <c r="K33" s="74" t="str">
        <f>IF(AND(B33&gt;0,C33&gt;0,D33&gt;0),IF(ISBLANK(J33),IF(ISBLANK(H33),"",(D33-B33)*VLOOKUP(H33,VLookups!$A$4:$B$13,2,FALSE)),J33),"")</f>
        <v/>
      </c>
      <c r="L33" s="75" t="str">
        <f t="shared" si="0"/>
        <v/>
      </c>
      <c r="M33" s="95"/>
      <c r="N33" s="270" t="str">
        <f>IF(AND(M33&gt;0,C33&gt;0,NOT(K33="")),ABS(VLOOKUP($M$1,VLookups!$A$43:$B$44,2,FALSE)-_xlfn.NORM.DIST(M33,G33,K33,TRUE)),"")</f>
        <v/>
      </c>
      <c r="O33" s="94" t="str">
        <f>IF(AND($B33&gt;0,$C33&gt;0,$D33&gt;0,NOT(ISBLANK($H33))),_xlfn.NORM.INV(ABS(VLOOKUP($M$1,VLookups!$A$43:$B$44,2,FALSE)-O$3),$G33,$K33),"")</f>
        <v/>
      </c>
      <c r="P33" s="93" t="str">
        <f>IF(AND($B33&gt;0,$C33&gt;0,$D33&gt;0,NOT(ISBLANK($H33))),_xlfn.NORM.INV(ABS(VLOOKUP($M$1,VLookups!$A$43:$B$44,2,FALSE)-P$3),$G33,$K33),"")</f>
        <v/>
      </c>
      <c r="Q33" s="94" t="str">
        <f>IF(AND($B33&gt;0,$C33&gt;0,$D33&gt;0,NOT(ISBLANK($H33))),_xlfn.NORM.INV(ABS(VLOOKUP($M$1,VLookups!$A$43:$B$44,2,FALSE)-Q$3),$G33,$K33),"")</f>
        <v/>
      </c>
      <c r="R33" s="93" t="str">
        <f>IF(AND($B33&gt;0,$C33&gt;0,$D33&gt;0,NOT(ISBLANK($H33))),_xlfn.NORM.INV(ABS(VLOOKUP($M$1,VLookups!$A$43:$B$44,2,FALSE)-R$3),$G33,$K33),"")</f>
        <v/>
      </c>
      <c r="S33" s="94" t="str">
        <f>IF(AND($B33&gt;0,$C33&gt;0,$D33&gt;0,NOT(ISBLANK($H33))),_xlfn.NORM.INV(ABS(VLOOKUP($M$1,VLookups!$A$43:$B$44,2,FALSE)-S$3),$G33,$K33),"")</f>
        <v/>
      </c>
      <c r="T33" s="93" t="str">
        <f>IF(AND($B33&gt;0,$C33&gt;0,$D33&gt;0,NOT(ISBLANK($H33))),_xlfn.NORM.INV(ABS(VLOOKUP($M$1,VLookups!$A$43:$B$44,2,FALSE)-T$3),$G33,$K33),"")</f>
        <v/>
      </c>
      <c r="U33" s="5"/>
      <c r="V33" s="168" t="str">
        <f t="shared" si="31"/>
        <v/>
      </c>
      <c r="W33" s="49" t="str">
        <f t="shared" si="68"/>
        <v/>
      </c>
      <c r="X33" s="49" t="str">
        <f t="shared" si="68"/>
        <v/>
      </c>
      <c r="Y33" s="49" t="str">
        <f t="shared" si="68"/>
        <v/>
      </c>
      <c r="Z33" s="49" t="str">
        <f t="shared" si="68"/>
        <v/>
      </c>
      <c r="AA33" s="49" t="str">
        <f t="shared" si="68"/>
        <v/>
      </c>
      <c r="AB33" s="49" t="str">
        <f t="shared" si="68"/>
        <v/>
      </c>
      <c r="AC33" s="49" t="str">
        <f t="shared" si="68"/>
        <v/>
      </c>
      <c r="AD33" s="49" t="str">
        <f t="shared" si="68"/>
        <v/>
      </c>
      <c r="AE33" s="49" t="str">
        <f t="shared" si="68"/>
        <v/>
      </c>
      <c r="AF33" s="49" t="str">
        <f t="shared" si="68"/>
        <v/>
      </c>
      <c r="AG33" s="49" t="str">
        <f t="shared" si="68"/>
        <v/>
      </c>
      <c r="AH33" s="49" t="str">
        <f t="shared" si="68"/>
        <v/>
      </c>
      <c r="AI33" s="49" t="str">
        <f t="shared" si="68"/>
        <v/>
      </c>
      <c r="AJ33" s="49" t="str">
        <f t="shared" si="68"/>
        <v/>
      </c>
      <c r="AK33" s="49" t="str">
        <f t="shared" si="68"/>
        <v/>
      </c>
      <c r="AL33" s="49" t="str">
        <f t="shared" si="68"/>
        <v/>
      </c>
      <c r="AM33" s="49" t="str">
        <f t="shared" si="60"/>
        <v/>
      </c>
      <c r="AN33" s="49" t="str">
        <f t="shared" si="60"/>
        <v/>
      </c>
      <c r="AO33" s="49" t="str">
        <f t="shared" si="60"/>
        <v/>
      </c>
      <c r="AP33" s="49" t="str">
        <f t="shared" si="60"/>
        <v/>
      </c>
      <c r="AQ33" s="49" t="str">
        <f t="shared" si="60"/>
        <v/>
      </c>
      <c r="AR33" s="49" t="str">
        <f t="shared" si="60"/>
        <v/>
      </c>
      <c r="AS33" s="49" t="str">
        <f t="shared" si="60"/>
        <v/>
      </c>
      <c r="AT33" s="49" t="str">
        <f t="shared" si="60"/>
        <v/>
      </c>
      <c r="AU33" s="49" t="str">
        <f t="shared" si="60"/>
        <v/>
      </c>
      <c r="AV33" s="49" t="str">
        <f t="shared" si="60"/>
        <v/>
      </c>
      <c r="AW33" s="49" t="str">
        <f t="shared" si="60"/>
        <v/>
      </c>
      <c r="AX33" s="49" t="str">
        <f t="shared" si="61"/>
        <v/>
      </c>
      <c r="AY33" s="49" t="str">
        <f t="shared" si="61"/>
        <v/>
      </c>
      <c r="AZ33" s="49" t="str">
        <f t="shared" si="61"/>
        <v/>
      </c>
      <c r="BA33" s="49" t="str">
        <f t="shared" si="61"/>
        <v/>
      </c>
      <c r="BB33" s="49" t="str">
        <f t="shared" si="61"/>
        <v/>
      </c>
      <c r="BC33" s="49" t="str">
        <f t="shared" si="61"/>
        <v/>
      </c>
      <c r="BD33" s="49" t="str">
        <f t="shared" si="61"/>
        <v/>
      </c>
      <c r="BE33" s="49" t="str">
        <f t="shared" si="61"/>
        <v/>
      </c>
      <c r="BF33" s="49" t="str">
        <f t="shared" si="61"/>
        <v/>
      </c>
      <c r="BG33" s="49" t="str">
        <f t="shared" si="61"/>
        <v/>
      </c>
      <c r="BH33" s="49" t="str">
        <f t="shared" si="61"/>
        <v/>
      </c>
      <c r="BI33" s="49" t="str">
        <f t="shared" si="61"/>
        <v/>
      </c>
      <c r="BJ33" s="49" t="str">
        <f t="shared" si="61"/>
        <v/>
      </c>
      <c r="BK33" s="49" t="str">
        <f t="shared" si="61"/>
        <v/>
      </c>
      <c r="BL33" s="49" t="str">
        <f t="shared" si="61"/>
        <v/>
      </c>
      <c r="BM33" s="49" t="str">
        <f t="shared" si="61"/>
        <v/>
      </c>
      <c r="BN33" s="49" t="str">
        <f t="shared" si="62"/>
        <v/>
      </c>
      <c r="BO33" s="49" t="str">
        <f t="shared" si="62"/>
        <v/>
      </c>
      <c r="BP33" s="49" t="str">
        <f t="shared" si="62"/>
        <v/>
      </c>
      <c r="BQ33" s="49" t="str">
        <f t="shared" si="62"/>
        <v/>
      </c>
      <c r="BR33" s="49" t="str">
        <f t="shared" si="62"/>
        <v/>
      </c>
      <c r="BS33" s="49" t="str">
        <f t="shared" si="62"/>
        <v/>
      </c>
      <c r="BT33" s="49" t="str">
        <f t="shared" si="62"/>
        <v/>
      </c>
      <c r="BU33" s="49" t="str">
        <f t="shared" si="62"/>
        <v/>
      </c>
      <c r="BV33" s="49" t="str">
        <f t="shared" si="62"/>
        <v/>
      </c>
      <c r="BW33" s="49" t="str">
        <f t="shared" si="62"/>
        <v/>
      </c>
      <c r="BX33" s="49" t="str">
        <f t="shared" si="62"/>
        <v/>
      </c>
      <c r="BY33" s="49" t="str">
        <f t="shared" si="62"/>
        <v/>
      </c>
      <c r="BZ33" s="49" t="str">
        <f t="shared" si="62"/>
        <v/>
      </c>
      <c r="CA33" s="49" t="str">
        <f t="shared" si="62"/>
        <v/>
      </c>
      <c r="CB33" s="49" t="str">
        <f t="shared" si="62"/>
        <v/>
      </c>
      <c r="CC33" s="49" t="str">
        <f t="shared" si="62"/>
        <v/>
      </c>
      <c r="CD33" s="49" t="str">
        <f t="shared" si="63"/>
        <v/>
      </c>
      <c r="CE33" s="49" t="str">
        <f t="shared" si="63"/>
        <v/>
      </c>
      <c r="CF33" s="49" t="str">
        <f t="shared" si="63"/>
        <v/>
      </c>
      <c r="CG33" s="49" t="str">
        <f t="shared" si="63"/>
        <v/>
      </c>
      <c r="CH33" s="49" t="str">
        <f t="shared" si="63"/>
        <v/>
      </c>
      <c r="CI33" s="49" t="str">
        <f t="shared" si="63"/>
        <v/>
      </c>
      <c r="CJ33" s="49" t="str">
        <f t="shared" si="63"/>
        <v/>
      </c>
      <c r="CK33" s="49" t="str">
        <f t="shared" si="63"/>
        <v/>
      </c>
      <c r="CL33" s="49" t="str">
        <f t="shared" si="63"/>
        <v/>
      </c>
      <c r="CM33" s="49" t="str">
        <f t="shared" si="63"/>
        <v/>
      </c>
      <c r="CN33" s="49" t="str">
        <f t="shared" si="63"/>
        <v/>
      </c>
      <c r="CO33" s="49" t="str">
        <f t="shared" si="63"/>
        <v/>
      </c>
      <c r="CP33" s="49" t="str">
        <f t="shared" si="63"/>
        <v/>
      </c>
      <c r="CQ33" s="49" t="str">
        <f t="shared" si="63"/>
        <v/>
      </c>
      <c r="CR33" s="49" t="str">
        <f t="shared" si="63"/>
        <v/>
      </c>
      <c r="CS33" s="49" t="str">
        <f t="shared" si="63"/>
        <v/>
      </c>
      <c r="CT33" s="49" t="str">
        <f t="shared" si="53"/>
        <v/>
      </c>
      <c r="CU33" s="49" t="str">
        <f t="shared" si="53"/>
        <v/>
      </c>
      <c r="CV33" s="49" t="str">
        <f t="shared" si="53"/>
        <v/>
      </c>
      <c r="CW33" s="49" t="str">
        <f t="shared" si="53"/>
        <v/>
      </c>
      <c r="CX33" s="49" t="str">
        <f t="shared" si="53"/>
        <v/>
      </c>
      <c r="CY33" s="49" t="str">
        <f t="shared" si="53"/>
        <v/>
      </c>
      <c r="CZ33" s="49" t="str">
        <f t="shared" si="37"/>
        <v/>
      </c>
      <c r="DA33" s="49" t="str">
        <f t="shared" si="37"/>
        <v/>
      </c>
      <c r="DB33" s="49" t="str">
        <f t="shared" si="37"/>
        <v/>
      </c>
      <c r="DC33" s="49" t="str">
        <f t="shared" si="37"/>
        <v/>
      </c>
      <c r="DD33" s="49" t="str">
        <f t="shared" si="37"/>
        <v/>
      </c>
      <c r="DE33" s="49" t="str">
        <f t="shared" si="37"/>
        <v/>
      </c>
      <c r="DF33" s="49" t="str">
        <f t="shared" si="37"/>
        <v/>
      </c>
      <c r="DG33" s="49" t="str">
        <f t="shared" si="37"/>
        <v/>
      </c>
      <c r="DH33" s="49" t="str">
        <f t="shared" si="37"/>
        <v/>
      </c>
      <c r="DI33" s="49" t="str">
        <f t="shared" si="37"/>
        <v/>
      </c>
      <c r="DJ33" s="49" t="str">
        <f t="shared" si="37"/>
        <v/>
      </c>
      <c r="DK33" s="49" t="str">
        <f t="shared" si="37"/>
        <v/>
      </c>
      <c r="DL33" s="49" t="str">
        <f t="shared" si="37"/>
        <v/>
      </c>
      <c r="DM33" s="49" t="str">
        <f t="shared" si="37"/>
        <v/>
      </c>
      <c r="DN33" s="49" t="str">
        <f t="shared" si="37"/>
        <v/>
      </c>
      <c r="DO33" s="49" t="str">
        <f t="shared" si="54"/>
        <v/>
      </c>
      <c r="DP33" s="49" t="str">
        <f t="shared" si="54"/>
        <v/>
      </c>
      <c r="DQ33" s="49" t="str">
        <f t="shared" si="54"/>
        <v/>
      </c>
      <c r="DR33" s="49" t="str">
        <f t="shared" si="54"/>
        <v/>
      </c>
      <c r="DS33" s="183" t="str">
        <f t="shared" si="33"/>
        <v/>
      </c>
      <c r="DT33" s="49" t="str">
        <f t="shared" si="69"/>
        <v/>
      </c>
      <c r="DU33" s="49" t="str">
        <f t="shared" si="69"/>
        <v/>
      </c>
      <c r="DV33" s="49" t="str">
        <f t="shared" si="69"/>
        <v/>
      </c>
      <c r="DW33" s="49" t="str">
        <f t="shared" si="69"/>
        <v/>
      </c>
      <c r="DX33" s="49" t="str">
        <f t="shared" si="69"/>
        <v/>
      </c>
      <c r="DY33" s="49" t="str">
        <f t="shared" si="69"/>
        <v/>
      </c>
      <c r="DZ33" s="49" t="str">
        <f t="shared" si="69"/>
        <v/>
      </c>
      <c r="EA33" s="49" t="str">
        <f t="shared" si="69"/>
        <v/>
      </c>
      <c r="EB33" s="49" t="str">
        <f t="shared" si="69"/>
        <v/>
      </c>
      <c r="EC33" s="49" t="str">
        <f t="shared" si="69"/>
        <v/>
      </c>
      <c r="ED33" s="49" t="str">
        <f t="shared" si="69"/>
        <v/>
      </c>
      <c r="EE33" s="49" t="str">
        <f t="shared" si="69"/>
        <v/>
      </c>
      <c r="EF33" s="49" t="str">
        <f t="shared" si="69"/>
        <v/>
      </c>
      <c r="EG33" s="49" t="str">
        <f t="shared" si="69"/>
        <v/>
      </c>
      <c r="EH33" s="49" t="str">
        <f t="shared" si="69"/>
        <v/>
      </c>
      <c r="EI33" s="49" t="str">
        <f t="shared" si="69"/>
        <v/>
      </c>
      <c r="EJ33" s="49" t="str">
        <f t="shared" si="64"/>
        <v/>
      </c>
      <c r="EK33" s="49" t="str">
        <f t="shared" si="64"/>
        <v/>
      </c>
      <c r="EL33" s="49" t="str">
        <f t="shared" si="64"/>
        <v/>
      </c>
      <c r="EM33" s="49" t="str">
        <f t="shared" si="64"/>
        <v/>
      </c>
      <c r="EN33" s="49" t="str">
        <f t="shared" si="64"/>
        <v/>
      </c>
      <c r="EO33" s="49" t="str">
        <f t="shared" si="64"/>
        <v/>
      </c>
      <c r="EP33" s="49" t="str">
        <f t="shared" si="64"/>
        <v/>
      </c>
      <c r="EQ33" s="49" t="str">
        <f t="shared" si="64"/>
        <v/>
      </c>
      <c r="ER33" s="49" t="str">
        <f t="shared" si="64"/>
        <v/>
      </c>
      <c r="ES33" s="49" t="str">
        <f t="shared" si="64"/>
        <v/>
      </c>
      <c r="ET33" s="49" t="str">
        <f t="shared" si="64"/>
        <v/>
      </c>
      <c r="EU33" s="49" t="str">
        <f t="shared" si="65"/>
        <v/>
      </c>
      <c r="EV33" s="49" t="str">
        <f t="shared" si="65"/>
        <v/>
      </c>
      <c r="EW33" s="49" t="str">
        <f t="shared" si="65"/>
        <v/>
      </c>
      <c r="EX33" s="49" t="str">
        <f t="shared" si="65"/>
        <v/>
      </c>
      <c r="EY33" s="49" t="str">
        <f t="shared" si="65"/>
        <v/>
      </c>
      <c r="EZ33" s="49" t="str">
        <f t="shared" si="65"/>
        <v/>
      </c>
      <c r="FA33" s="49" t="str">
        <f t="shared" si="65"/>
        <v/>
      </c>
      <c r="FB33" s="49" t="str">
        <f t="shared" si="65"/>
        <v/>
      </c>
      <c r="FC33" s="49" t="str">
        <f t="shared" si="65"/>
        <v/>
      </c>
      <c r="FD33" s="49" t="str">
        <f t="shared" si="65"/>
        <v/>
      </c>
      <c r="FE33" s="49" t="str">
        <f t="shared" si="65"/>
        <v/>
      </c>
      <c r="FF33" s="49" t="str">
        <f t="shared" si="65"/>
        <v/>
      </c>
      <c r="FG33" s="49" t="str">
        <f t="shared" si="65"/>
        <v/>
      </c>
      <c r="FH33" s="49" t="str">
        <f t="shared" si="65"/>
        <v/>
      </c>
      <c r="FI33" s="49" t="str">
        <f t="shared" si="65"/>
        <v/>
      </c>
      <c r="FJ33" s="49" t="str">
        <f t="shared" si="65"/>
        <v/>
      </c>
      <c r="FK33" s="49" t="str">
        <f t="shared" si="66"/>
        <v/>
      </c>
      <c r="FL33" s="49" t="str">
        <f t="shared" si="66"/>
        <v/>
      </c>
      <c r="FM33" s="49" t="str">
        <f t="shared" si="66"/>
        <v/>
      </c>
      <c r="FN33" s="49" t="str">
        <f t="shared" si="66"/>
        <v/>
      </c>
      <c r="FO33" s="49" t="str">
        <f t="shared" si="66"/>
        <v/>
      </c>
      <c r="FP33" s="49" t="str">
        <f t="shared" si="66"/>
        <v/>
      </c>
      <c r="FQ33" s="49" t="str">
        <f t="shared" si="66"/>
        <v/>
      </c>
      <c r="FR33" s="49" t="str">
        <f t="shared" si="66"/>
        <v/>
      </c>
      <c r="FS33" s="49" t="str">
        <f t="shared" si="66"/>
        <v/>
      </c>
      <c r="FT33" s="49" t="str">
        <f t="shared" si="66"/>
        <v/>
      </c>
      <c r="FU33" s="49" t="str">
        <f t="shared" si="66"/>
        <v/>
      </c>
      <c r="FV33" s="49" t="str">
        <f t="shared" si="66"/>
        <v/>
      </c>
      <c r="FW33" s="49" t="str">
        <f t="shared" si="66"/>
        <v/>
      </c>
      <c r="FX33" s="49" t="str">
        <f t="shared" si="66"/>
        <v/>
      </c>
      <c r="FY33" s="49" t="str">
        <f t="shared" si="66"/>
        <v/>
      </c>
      <c r="FZ33" s="49" t="str">
        <f t="shared" si="66"/>
        <v/>
      </c>
      <c r="GA33" s="49" t="str">
        <f t="shared" si="67"/>
        <v/>
      </c>
      <c r="GB33" s="49" t="str">
        <f t="shared" si="67"/>
        <v/>
      </c>
      <c r="GC33" s="49" t="str">
        <f t="shared" si="67"/>
        <v/>
      </c>
      <c r="GD33" s="49" t="str">
        <f t="shared" si="67"/>
        <v/>
      </c>
      <c r="GE33" s="49" t="str">
        <f t="shared" si="67"/>
        <v/>
      </c>
      <c r="GF33" s="49" t="str">
        <f t="shared" si="67"/>
        <v/>
      </c>
      <c r="GG33" s="49" t="str">
        <f t="shared" si="67"/>
        <v/>
      </c>
      <c r="GH33" s="49" t="str">
        <f t="shared" si="67"/>
        <v/>
      </c>
      <c r="GI33" s="49" t="str">
        <f t="shared" si="67"/>
        <v/>
      </c>
      <c r="GJ33" s="49" t="str">
        <f t="shared" si="67"/>
        <v/>
      </c>
      <c r="GK33" s="49" t="str">
        <f t="shared" si="67"/>
        <v/>
      </c>
      <c r="GL33" s="49" t="str">
        <f t="shared" si="67"/>
        <v/>
      </c>
      <c r="GM33" s="49" t="str">
        <f t="shared" si="67"/>
        <v/>
      </c>
      <c r="GN33" s="49" t="str">
        <f t="shared" si="67"/>
        <v/>
      </c>
      <c r="GO33" s="49" t="str">
        <f t="shared" si="67"/>
        <v/>
      </c>
      <c r="GP33" s="49" t="str">
        <f t="shared" si="67"/>
        <v/>
      </c>
      <c r="GQ33" s="49" t="str">
        <f t="shared" si="55"/>
        <v/>
      </c>
      <c r="GR33" s="49" t="str">
        <f t="shared" si="55"/>
        <v/>
      </c>
      <c r="GS33" s="49" t="str">
        <f t="shared" si="55"/>
        <v/>
      </c>
      <c r="GT33" s="49" t="str">
        <f t="shared" si="55"/>
        <v/>
      </c>
      <c r="GU33" s="49" t="str">
        <f t="shared" si="55"/>
        <v/>
      </c>
      <c r="GV33" s="49" t="str">
        <f t="shared" si="55"/>
        <v/>
      </c>
      <c r="GW33" s="49" t="str">
        <f t="shared" si="40"/>
        <v/>
      </c>
      <c r="GX33" s="49" t="str">
        <f t="shared" si="40"/>
        <v/>
      </c>
      <c r="GY33" s="49" t="str">
        <f t="shared" si="40"/>
        <v/>
      </c>
      <c r="GZ33" s="49" t="str">
        <f t="shared" si="40"/>
        <v/>
      </c>
      <c r="HA33" s="49" t="str">
        <f t="shared" si="40"/>
        <v/>
      </c>
      <c r="HB33" s="49" t="str">
        <f t="shared" si="40"/>
        <v/>
      </c>
      <c r="HC33" s="49" t="str">
        <f t="shared" si="40"/>
        <v/>
      </c>
      <c r="HD33" s="49" t="str">
        <f t="shared" si="40"/>
        <v/>
      </c>
      <c r="HE33" s="49" t="str">
        <f t="shared" si="40"/>
        <v/>
      </c>
      <c r="HF33" s="49" t="str">
        <f t="shared" si="40"/>
        <v/>
      </c>
      <c r="HG33" s="49" t="str">
        <f t="shared" si="40"/>
        <v/>
      </c>
      <c r="HH33" s="49" t="str">
        <f t="shared" si="40"/>
        <v/>
      </c>
      <c r="HI33" s="49" t="str">
        <f t="shared" si="40"/>
        <v/>
      </c>
      <c r="HJ33" s="49" t="str">
        <f t="shared" si="40"/>
        <v/>
      </c>
      <c r="HK33" s="49" t="str">
        <f t="shared" si="40"/>
        <v/>
      </c>
      <c r="HL33" s="49" t="str">
        <f t="shared" si="56"/>
        <v/>
      </c>
      <c r="HM33" s="49" t="str">
        <f t="shared" si="56"/>
        <v/>
      </c>
      <c r="HN33" s="49" t="str">
        <f t="shared" si="56"/>
        <v/>
      </c>
      <c r="HO33" s="49" t="str">
        <f t="shared" si="56"/>
        <v/>
      </c>
      <c r="HP33" s="169" t="e">
        <f t="shared" si="57"/>
        <v>#N/A</v>
      </c>
      <c r="HQ33" s="169" t="e">
        <f t="shared" si="57"/>
        <v>#N/A</v>
      </c>
      <c r="HR33" s="169" t="e">
        <f t="shared" si="57"/>
        <v>#N/A</v>
      </c>
      <c r="HS33" s="169" t="e">
        <f t="shared" si="57"/>
        <v>#N/A</v>
      </c>
      <c r="HT33" s="169" t="e">
        <f t="shared" si="57"/>
        <v>#N/A</v>
      </c>
      <c r="HU33" s="169" t="e">
        <f t="shared" si="57"/>
        <v>#N/A</v>
      </c>
      <c r="HV33" s="169" t="e">
        <f t="shared" si="57"/>
        <v>#N/A</v>
      </c>
      <c r="HW33" s="169" t="e">
        <f t="shared" si="57"/>
        <v>#N/A</v>
      </c>
      <c r="HX33" s="169" t="e">
        <f t="shared" si="57"/>
        <v>#N/A</v>
      </c>
      <c r="HY33" s="169" t="e">
        <f t="shared" si="57"/>
        <v>#N/A</v>
      </c>
      <c r="HZ33" s="169" t="e">
        <f t="shared" si="57"/>
        <v>#N/A</v>
      </c>
      <c r="IA33" s="169" t="e">
        <f t="shared" si="57"/>
        <v>#N/A</v>
      </c>
      <c r="IB33" s="169" t="e">
        <f t="shared" si="57"/>
        <v>#N/A</v>
      </c>
      <c r="IC33" s="169" t="e">
        <f t="shared" si="57"/>
        <v>#N/A</v>
      </c>
      <c r="ID33" s="169" t="e">
        <f t="shared" si="57"/>
        <v>#N/A</v>
      </c>
      <c r="IE33" s="169" t="e">
        <f t="shared" si="41"/>
        <v>#N/A</v>
      </c>
      <c r="IF33" s="169" t="e">
        <f t="shared" si="41"/>
        <v>#N/A</v>
      </c>
      <c r="IG33" s="169" t="e">
        <f t="shared" si="41"/>
        <v>#N/A</v>
      </c>
      <c r="IH33" s="169" t="e">
        <f t="shared" si="41"/>
        <v>#N/A</v>
      </c>
      <c r="II33" s="169" t="e">
        <f t="shared" si="41"/>
        <v>#N/A</v>
      </c>
      <c r="IJ33" s="169" t="e">
        <f t="shared" si="41"/>
        <v>#N/A</v>
      </c>
      <c r="IK33" s="169" t="e">
        <f t="shared" si="41"/>
        <v>#N/A</v>
      </c>
      <c r="IL33" s="169" t="e">
        <f t="shared" si="41"/>
        <v>#N/A</v>
      </c>
      <c r="IM33" s="169" t="e">
        <f t="shared" si="41"/>
        <v>#N/A</v>
      </c>
      <c r="IN33" s="169" t="e">
        <f t="shared" si="41"/>
        <v>#N/A</v>
      </c>
      <c r="IO33" s="169" t="e">
        <f t="shared" si="41"/>
        <v>#N/A</v>
      </c>
      <c r="IP33" s="169" t="e">
        <f t="shared" si="41"/>
        <v>#N/A</v>
      </c>
      <c r="IQ33" s="169" t="e">
        <f t="shared" si="41"/>
        <v>#N/A</v>
      </c>
      <c r="IR33" s="169" t="e">
        <f t="shared" si="41"/>
        <v>#N/A</v>
      </c>
      <c r="IS33" s="169" t="e">
        <f t="shared" si="41"/>
        <v>#N/A</v>
      </c>
      <c r="IT33" s="169" t="e">
        <f t="shared" si="41"/>
        <v>#N/A</v>
      </c>
      <c r="IU33" s="169" t="e">
        <f t="shared" si="42"/>
        <v>#N/A</v>
      </c>
      <c r="IV33" s="169" t="e">
        <f t="shared" si="42"/>
        <v>#N/A</v>
      </c>
      <c r="IW33" s="169" t="e">
        <f t="shared" si="42"/>
        <v>#N/A</v>
      </c>
      <c r="IX33" s="169" t="e">
        <f t="shared" si="42"/>
        <v>#N/A</v>
      </c>
      <c r="IY33" s="169" t="e">
        <f t="shared" si="42"/>
        <v>#N/A</v>
      </c>
      <c r="IZ33" s="169" t="e">
        <f t="shared" si="42"/>
        <v>#N/A</v>
      </c>
      <c r="JA33" s="169" t="e">
        <f t="shared" si="42"/>
        <v>#N/A</v>
      </c>
      <c r="JB33" s="169" t="e">
        <f t="shared" si="42"/>
        <v>#N/A</v>
      </c>
      <c r="JC33" s="169" t="e">
        <f t="shared" si="42"/>
        <v>#N/A</v>
      </c>
      <c r="JD33" s="169" t="e">
        <f t="shared" si="42"/>
        <v>#N/A</v>
      </c>
      <c r="JE33" s="169" t="e">
        <f t="shared" si="42"/>
        <v>#N/A</v>
      </c>
      <c r="JF33" s="169" t="e">
        <f t="shared" si="42"/>
        <v>#N/A</v>
      </c>
      <c r="JG33" s="169" t="e">
        <f t="shared" si="42"/>
        <v>#N/A</v>
      </c>
      <c r="JH33" s="169" t="e">
        <f t="shared" si="42"/>
        <v>#N/A</v>
      </c>
      <c r="JI33" s="169" t="e">
        <f t="shared" si="42"/>
        <v>#N/A</v>
      </c>
      <c r="JJ33" s="169" t="e">
        <f t="shared" si="42"/>
        <v>#N/A</v>
      </c>
      <c r="JK33" s="169" t="e">
        <f t="shared" si="43"/>
        <v>#N/A</v>
      </c>
      <c r="JL33" s="169" t="e">
        <f t="shared" si="43"/>
        <v>#N/A</v>
      </c>
      <c r="JM33" s="169" t="e">
        <f t="shared" si="43"/>
        <v>#N/A</v>
      </c>
      <c r="JN33" s="169" t="e">
        <f t="shared" si="43"/>
        <v>#N/A</v>
      </c>
      <c r="JO33" s="169" t="e">
        <f t="shared" si="43"/>
        <v>#N/A</v>
      </c>
      <c r="JP33" s="169" t="e">
        <f t="shared" si="43"/>
        <v>#N/A</v>
      </c>
      <c r="JQ33" s="169" t="e">
        <f t="shared" si="43"/>
        <v>#N/A</v>
      </c>
      <c r="JR33" s="169" t="e">
        <f t="shared" si="43"/>
        <v>#N/A</v>
      </c>
      <c r="JS33" s="169" t="e">
        <f t="shared" si="43"/>
        <v>#N/A</v>
      </c>
      <c r="JT33" s="169" t="e">
        <f t="shared" si="43"/>
        <v>#N/A</v>
      </c>
      <c r="JU33" s="169" t="e">
        <f t="shared" si="43"/>
        <v>#N/A</v>
      </c>
      <c r="JV33" s="169" t="e">
        <f t="shared" si="43"/>
        <v>#N/A</v>
      </c>
      <c r="JW33" s="169" t="e">
        <f t="shared" si="43"/>
        <v>#N/A</v>
      </c>
      <c r="JX33" s="169" t="e">
        <f t="shared" si="43"/>
        <v>#N/A</v>
      </c>
      <c r="JY33" s="169" t="e">
        <f t="shared" si="43"/>
        <v>#N/A</v>
      </c>
      <c r="JZ33" s="169" t="e">
        <f t="shared" si="43"/>
        <v>#N/A</v>
      </c>
      <c r="KA33" s="169" t="e">
        <f t="shared" si="44"/>
        <v>#N/A</v>
      </c>
      <c r="KB33" s="169" t="e">
        <f t="shared" si="44"/>
        <v>#N/A</v>
      </c>
      <c r="KC33" s="169" t="e">
        <f t="shared" si="44"/>
        <v>#N/A</v>
      </c>
      <c r="KD33" s="169" t="e">
        <f t="shared" si="44"/>
        <v>#N/A</v>
      </c>
      <c r="KE33" s="169" t="e">
        <f t="shared" si="44"/>
        <v>#N/A</v>
      </c>
      <c r="KF33" s="169" t="e">
        <f t="shared" si="44"/>
        <v>#N/A</v>
      </c>
      <c r="KG33" s="169" t="e">
        <f t="shared" si="44"/>
        <v>#N/A</v>
      </c>
      <c r="KH33" s="169" t="e">
        <f t="shared" si="44"/>
        <v>#N/A</v>
      </c>
      <c r="KI33" s="169" t="e">
        <f t="shared" si="44"/>
        <v>#N/A</v>
      </c>
      <c r="KJ33" s="169" t="e">
        <f t="shared" si="44"/>
        <v>#N/A</v>
      </c>
      <c r="KK33" s="169" t="e">
        <f t="shared" si="44"/>
        <v>#N/A</v>
      </c>
      <c r="KL33" s="169" t="e">
        <f t="shared" si="44"/>
        <v>#N/A</v>
      </c>
      <c r="KM33" s="169" t="e">
        <f t="shared" si="44"/>
        <v>#N/A</v>
      </c>
      <c r="KN33" s="169" t="e">
        <f t="shared" si="44"/>
        <v>#N/A</v>
      </c>
      <c r="KO33" s="169" t="e">
        <f t="shared" si="44"/>
        <v>#N/A</v>
      </c>
      <c r="KP33" s="169" t="e">
        <f t="shared" si="44"/>
        <v>#N/A</v>
      </c>
      <c r="KQ33" s="169" t="e">
        <f t="shared" si="45"/>
        <v>#N/A</v>
      </c>
      <c r="KR33" s="169" t="e">
        <f t="shared" si="45"/>
        <v>#N/A</v>
      </c>
      <c r="KS33" s="169" t="e">
        <f t="shared" si="45"/>
        <v>#N/A</v>
      </c>
      <c r="KT33" s="169" t="e">
        <f t="shared" si="45"/>
        <v>#N/A</v>
      </c>
      <c r="KU33" s="169" t="e">
        <f t="shared" si="45"/>
        <v>#N/A</v>
      </c>
      <c r="KV33" s="169" t="e">
        <f t="shared" si="45"/>
        <v>#N/A</v>
      </c>
      <c r="KW33" s="169" t="e">
        <f t="shared" si="45"/>
        <v>#N/A</v>
      </c>
      <c r="KX33" s="169" t="e">
        <f t="shared" si="45"/>
        <v>#N/A</v>
      </c>
      <c r="KY33" s="169" t="e">
        <f t="shared" si="45"/>
        <v>#N/A</v>
      </c>
      <c r="KZ33" s="169" t="e">
        <f t="shared" si="45"/>
        <v>#N/A</v>
      </c>
      <c r="LA33" s="169" t="e">
        <f t="shared" si="45"/>
        <v>#N/A</v>
      </c>
      <c r="LB33" s="169" t="e">
        <f t="shared" si="45"/>
        <v>#N/A</v>
      </c>
      <c r="LC33" s="169" t="e">
        <f t="shared" si="45"/>
        <v>#N/A</v>
      </c>
      <c r="LD33" s="169" t="e">
        <f t="shared" si="45"/>
        <v>#N/A</v>
      </c>
      <c r="LE33" s="169" t="e">
        <f t="shared" si="45"/>
        <v>#N/A</v>
      </c>
      <c r="LF33" s="169" t="e">
        <f t="shared" si="45"/>
        <v>#N/A</v>
      </c>
      <c r="LG33" s="169" t="e">
        <f t="shared" si="46"/>
        <v>#N/A</v>
      </c>
      <c r="LH33" s="169" t="e">
        <f t="shared" si="46"/>
        <v>#N/A</v>
      </c>
      <c r="LI33" s="169" t="e">
        <f t="shared" si="46"/>
        <v>#N/A</v>
      </c>
      <c r="LJ33" s="169" t="e">
        <f t="shared" si="46"/>
        <v>#N/A</v>
      </c>
      <c r="LK33" s="169" t="e">
        <f t="shared" si="46"/>
        <v>#N/A</v>
      </c>
      <c r="LL33" s="169" t="e">
        <f t="shared" si="46"/>
        <v>#N/A</v>
      </c>
      <c r="LM33" s="169" t="e">
        <f t="shared" si="46"/>
        <v>#N/A</v>
      </c>
      <c r="LN33" s="169" t="e">
        <f t="shared" si="46"/>
        <v>#N/A</v>
      </c>
      <c r="LO33" s="169" t="e">
        <f t="shared" si="46"/>
        <v>#N/A</v>
      </c>
      <c r="LP33" s="169" t="e">
        <f t="shared" si="46"/>
        <v>#N/A</v>
      </c>
      <c r="LQ33" s="169" t="e">
        <f t="shared" si="46"/>
        <v>#N/A</v>
      </c>
      <c r="LR33" s="169" t="e">
        <f t="shared" si="46"/>
        <v>#N/A</v>
      </c>
      <c r="LS33" s="169" t="e">
        <f t="shared" si="46"/>
        <v>#N/A</v>
      </c>
      <c r="LT33" s="169" t="e">
        <f t="shared" si="46"/>
        <v>#N/A</v>
      </c>
      <c r="LU33" s="169" t="e">
        <f t="shared" si="46"/>
        <v>#N/A</v>
      </c>
      <c r="LV33" s="169" t="e">
        <f t="shared" si="46"/>
        <v>#N/A</v>
      </c>
      <c r="LW33" s="169" t="e">
        <f t="shared" si="47"/>
        <v>#N/A</v>
      </c>
      <c r="LX33" s="169" t="e">
        <f t="shared" si="47"/>
        <v>#N/A</v>
      </c>
      <c r="LY33" s="169" t="e">
        <f t="shared" si="47"/>
        <v>#N/A</v>
      </c>
      <c r="LZ33" s="169" t="e">
        <f t="shared" si="47"/>
        <v>#N/A</v>
      </c>
      <c r="MA33" s="169" t="e">
        <f t="shared" si="47"/>
        <v>#N/A</v>
      </c>
      <c r="MB33" s="169" t="e">
        <f t="shared" si="47"/>
        <v>#N/A</v>
      </c>
      <c r="MC33" s="169" t="e">
        <f t="shared" si="47"/>
        <v>#N/A</v>
      </c>
      <c r="MD33" s="169" t="e">
        <f t="shared" si="47"/>
        <v>#N/A</v>
      </c>
      <c r="ME33" s="169" t="e">
        <f t="shared" si="47"/>
        <v>#N/A</v>
      </c>
      <c r="MF33" s="169" t="e">
        <f t="shared" si="47"/>
        <v>#N/A</v>
      </c>
      <c r="MG33" s="169" t="e">
        <f t="shared" si="47"/>
        <v>#N/A</v>
      </c>
      <c r="MH33" s="169" t="e">
        <f t="shared" si="47"/>
        <v>#N/A</v>
      </c>
      <c r="MI33" s="169" t="e">
        <f t="shared" si="47"/>
        <v>#N/A</v>
      </c>
      <c r="MJ33" s="169" t="e">
        <f t="shared" si="47"/>
        <v>#N/A</v>
      </c>
      <c r="MK33" s="169" t="e">
        <f t="shared" si="47"/>
        <v>#N/A</v>
      </c>
      <c r="ML33" s="169" t="e">
        <f t="shared" si="47"/>
        <v>#N/A</v>
      </c>
      <c r="MM33" s="169" t="e">
        <f t="shared" si="48"/>
        <v>#N/A</v>
      </c>
      <c r="MN33" s="169" t="e">
        <f t="shared" si="48"/>
        <v>#N/A</v>
      </c>
      <c r="MO33" s="169" t="e">
        <f t="shared" si="48"/>
        <v>#N/A</v>
      </c>
      <c r="MP33" s="169" t="e">
        <f t="shared" si="48"/>
        <v>#N/A</v>
      </c>
      <c r="MQ33" s="169" t="e">
        <f t="shared" si="48"/>
        <v>#N/A</v>
      </c>
      <c r="MR33" s="169" t="e">
        <f t="shared" si="48"/>
        <v>#N/A</v>
      </c>
      <c r="MS33" s="169" t="e">
        <f t="shared" si="48"/>
        <v>#N/A</v>
      </c>
      <c r="MT33" s="169" t="e">
        <f t="shared" si="48"/>
        <v>#N/A</v>
      </c>
      <c r="MU33" s="169" t="e">
        <f t="shared" si="48"/>
        <v>#N/A</v>
      </c>
      <c r="MV33" s="169" t="e">
        <f t="shared" si="48"/>
        <v>#N/A</v>
      </c>
      <c r="MW33" s="169" t="e">
        <f t="shared" si="48"/>
        <v>#N/A</v>
      </c>
      <c r="MX33" s="169" t="e">
        <f t="shared" si="48"/>
        <v>#N/A</v>
      </c>
      <c r="MY33" s="169" t="e">
        <f t="shared" si="48"/>
        <v>#N/A</v>
      </c>
      <c r="MZ33" s="169" t="e">
        <f t="shared" si="48"/>
        <v>#N/A</v>
      </c>
      <c r="NA33" s="169" t="e">
        <f t="shared" si="48"/>
        <v>#N/A</v>
      </c>
      <c r="NB33" s="169" t="e">
        <f t="shared" si="48"/>
        <v>#N/A</v>
      </c>
      <c r="NC33" s="169" t="e">
        <f t="shared" si="49"/>
        <v>#N/A</v>
      </c>
      <c r="ND33" s="169" t="e">
        <f t="shared" si="49"/>
        <v>#N/A</v>
      </c>
      <c r="NE33" s="169" t="e">
        <f t="shared" si="49"/>
        <v>#N/A</v>
      </c>
      <c r="NF33" s="169" t="e">
        <f t="shared" si="49"/>
        <v>#N/A</v>
      </c>
      <c r="NG33" s="169" t="e">
        <f t="shared" si="49"/>
        <v>#N/A</v>
      </c>
      <c r="NH33" s="169" t="e">
        <f t="shared" si="49"/>
        <v>#N/A</v>
      </c>
      <c r="NI33" s="169" t="e">
        <f t="shared" si="49"/>
        <v>#N/A</v>
      </c>
      <c r="NJ33" s="169" t="e">
        <f t="shared" si="49"/>
        <v>#N/A</v>
      </c>
      <c r="NK33" s="169" t="e">
        <f t="shared" si="49"/>
        <v>#N/A</v>
      </c>
      <c r="NL33" s="169" t="e">
        <f t="shared" si="49"/>
        <v>#N/A</v>
      </c>
      <c r="NM33" s="169" t="e">
        <f t="shared" si="49"/>
        <v>#N/A</v>
      </c>
      <c r="NN33" s="169" t="e">
        <f t="shared" si="49"/>
        <v>#N/A</v>
      </c>
      <c r="NO33" s="169" t="e">
        <f t="shared" si="49"/>
        <v>#N/A</v>
      </c>
      <c r="NP33" s="169" t="e">
        <f t="shared" si="49"/>
        <v>#N/A</v>
      </c>
      <c r="NQ33" s="169" t="e">
        <f t="shared" si="49"/>
        <v>#N/A</v>
      </c>
      <c r="NR33" s="169" t="e">
        <f t="shared" si="49"/>
        <v>#N/A</v>
      </c>
      <c r="NS33" s="169" t="e">
        <f t="shared" si="50"/>
        <v>#N/A</v>
      </c>
      <c r="NT33" s="169" t="e">
        <f t="shared" si="50"/>
        <v>#N/A</v>
      </c>
      <c r="NU33" s="169" t="e">
        <f t="shared" si="50"/>
        <v>#N/A</v>
      </c>
      <c r="NV33" s="169" t="e">
        <f t="shared" si="50"/>
        <v>#N/A</v>
      </c>
      <c r="NW33" s="169" t="e">
        <f t="shared" si="50"/>
        <v>#N/A</v>
      </c>
      <c r="NX33" s="169" t="e">
        <f t="shared" si="50"/>
        <v>#N/A</v>
      </c>
      <c r="NY33" s="169" t="e">
        <f t="shared" si="50"/>
        <v>#N/A</v>
      </c>
      <c r="NZ33" s="169" t="e">
        <f t="shared" si="50"/>
        <v>#N/A</v>
      </c>
      <c r="OA33" s="169" t="e">
        <f t="shared" si="50"/>
        <v>#N/A</v>
      </c>
      <c r="OB33" s="169" t="e">
        <f t="shared" si="50"/>
        <v>#N/A</v>
      </c>
      <c r="OC33" s="169" t="e">
        <f t="shared" si="50"/>
        <v>#N/A</v>
      </c>
      <c r="OD33" s="169" t="e">
        <f t="shared" si="50"/>
        <v>#N/A</v>
      </c>
      <c r="OE33" s="169" t="e">
        <f t="shared" si="50"/>
        <v>#N/A</v>
      </c>
      <c r="OF33" s="169" t="e">
        <f t="shared" si="50"/>
        <v>#N/A</v>
      </c>
      <c r="OG33" s="169" t="e">
        <f t="shared" si="50"/>
        <v>#N/A</v>
      </c>
      <c r="OH33" s="169" t="e">
        <f t="shared" si="50"/>
        <v>#N/A</v>
      </c>
      <c r="OI33" s="169" t="e">
        <f t="shared" si="51"/>
        <v>#N/A</v>
      </c>
      <c r="OJ33" s="169" t="e">
        <f t="shared" si="51"/>
        <v>#N/A</v>
      </c>
      <c r="OK33" s="169" t="e">
        <f t="shared" si="51"/>
        <v>#N/A</v>
      </c>
      <c r="OL33" s="169" t="e">
        <f t="shared" si="51"/>
        <v>#N/A</v>
      </c>
      <c r="OM33" s="169" t="e">
        <f t="shared" si="51"/>
        <v>#N/A</v>
      </c>
      <c r="ON33" s="169" t="e">
        <f t="shared" si="51"/>
        <v>#N/A</v>
      </c>
      <c r="OO33" s="169" t="e">
        <f t="shared" si="51"/>
        <v>#N/A</v>
      </c>
      <c r="OP33" s="169" t="e">
        <f t="shared" si="51"/>
        <v>#N/A</v>
      </c>
      <c r="OQ33" s="169" t="e">
        <f t="shared" si="51"/>
        <v>#N/A</v>
      </c>
      <c r="OR33" s="169" t="e">
        <f t="shared" si="51"/>
        <v>#N/A</v>
      </c>
      <c r="OS33" s="169" t="e">
        <f t="shared" si="51"/>
        <v>#N/A</v>
      </c>
      <c r="OT33" s="169" t="e">
        <f t="shared" si="51"/>
        <v>#N/A</v>
      </c>
      <c r="OU33" s="169" t="e">
        <f t="shared" si="51"/>
        <v>#N/A</v>
      </c>
      <c r="OV33" s="169" t="e">
        <f t="shared" si="51"/>
        <v>#N/A</v>
      </c>
      <c r="OW33" s="169" t="e">
        <f t="shared" si="51"/>
        <v>#N/A</v>
      </c>
      <c r="OX33" s="169" t="e">
        <f t="shared" si="51"/>
        <v>#N/A</v>
      </c>
      <c r="OY33" s="169" t="e">
        <f t="shared" si="52"/>
        <v>#N/A</v>
      </c>
      <c r="OZ33" s="169" t="e">
        <f t="shared" si="52"/>
        <v>#N/A</v>
      </c>
      <c r="PA33" s="169" t="e">
        <f t="shared" si="52"/>
        <v>#N/A</v>
      </c>
      <c r="PB33" s="169" t="e">
        <f t="shared" si="52"/>
        <v>#N/A</v>
      </c>
      <c r="PC33" s="169" t="e">
        <f t="shared" si="70"/>
        <v>#N/A</v>
      </c>
      <c r="PD33" s="169" t="e">
        <f t="shared" si="70"/>
        <v>#N/A</v>
      </c>
      <c r="PE33" s="169" t="e">
        <f t="shared" si="70"/>
        <v>#N/A</v>
      </c>
      <c r="PF33" s="169" t="e">
        <f t="shared" si="70"/>
        <v>#N/A</v>
      </c>
      <c r="PG33" s="169" t="e">
        <f t="shared" si="70"/>
        <v>#N/A</v>
      </c>
      <c r="PH33" s="169" t="e">
        <f t="shared" si="70"/>
        <v>#N/A</v>
      </c>
    </row>
    <row r="34" spans="1:424" hidden="1" x14ac:dyDescent="0.75">
      <c r="A34" s="4">
        <v>31</v>
      </c>
      <c r="B34" s="95"/>
      <c r="C34" s="95"/>
      <c r="D34" s="95"/>
      <c r="E34" s="124" t="str">
        <f t="shared" si="28"/>
        <v/>
      </c>
      <c r="F34" s="124" t="str">
        <f t="shared" si="29"/>
        <v/>
      </c>
      <c r="G34" s="73" t="str">
        <f t="shared" si="30"/>
        <v/>
      </c>
      <c r="H34" s="23"/>
      <c r="I34" s="57"/>
      <c r="J34" s="280"/>
      <c r="K34" s="74" t="str">
        <f>IF(AND(B34&gt;0,C34&gt;0,D34&gt;0),IF(ISBLANK(J34),IF(ISBLANK(H34),"",(D34-B34)*VLOOKUP(H34,VLookups!$A$4:$B$13,2,FALSE)),J34),"")</f>
        <v/>
      </c>
      <c r="L34" s="75" t="str">
        <f t="shared" si="0"/>
        <v/>
      </c>
      <c r="M34" s="95"/>
      <c r="N34" s="270" t="str">
        <f>IF(AND(M34&gt;0,C34&gt;0,NOT(K34="")),ABS(VLOOKUP($M$1,VLookups!$A$43:$B$44,2,FALSE)-_xlfn.NORM.DIST(M34,G34,K34,TRUE)),"")</f>
        <v/>
      </c>
      <c r="O34" s="94" t="str">
        <f>IF(AND($B34&gt;0,$C34&gt;0,$D34&gt;0,NOT(ISBLANK($H34))),_xlfn.NORM.INV(ABS(VLOOKUP($M$1,VLookups!$A$43:$B$44,2,FALSE)-O$3),$G34,$K34),"")</f>
        <v/>
      </c>
      <c r="P34" s="93" t="str">
        <f>IF(AND($B34&gt;0,$C34&gt;0,$D34&gt;0,NOT(ISBLANK($H34))),_xlfn.NORM.INV(ABS(VLOOKUP($M$1,VLookups!$A$43:$B$44,2,FALSE)-P$3),$G34,$K34),"")</f>
        <v/>
      </c>
      <c r="Q34" s="94" t="str">
        <f>IF(AND($B34&gt;0,$C34&gt;0,$D34&gt;0,NOT(ISBLANK($H34))),_xlfn.NORM.INV(ABS(VLOOKUP($M$1,VLookups!$A$43:$B$44,2,FALSE)-Q$3),$G34,$K34),"")</f>
        <v/>
      </c>
      <c r="R34" s="93" t="str">
        <f>IF(AND($B34&gt;0,$C34&gt;0,$D34&gt;0,NOT(ISBLANK($H34))),_xlfn.NORM.INV(ABS(VLOOKUP($M$1,VLookups!$A$43:$B$44,2,FALSE)-R$3),$G34,$K34),"")</f>
        <v/>
      </c>
      <c r="S34" s="94" t="str">
        <f>IF(AND($B34&gt;0,$C34&gt;0,$D34&gt;0,NOT(ISBLANK($H34))),_xlfn.NORM.INV(ABS(VLOOKUP($M$1,VLookups!$A$43:$B$44,2,FALSE)-S$3),$G34,$K34),"")</f>
        <v/>
      </c>
      <c r="T34" s="93" t="str">
        <f>IF(AND($B34&gt;0,$C34&gt;0,$D34&gt;0,NOT(ISBLANK($H34))),_xlfn.NORM.INV(ABS(VLOOKUP($M$1,VLookups!$A$43:$B$44,2,FALSE)-T$3),$G34,$K34),"")</f>
        <v/>
      </c>
      <c r="U34" s="5"/>
      <c r="V34" s="168" t="str">
        <f t="shared" si="31"/>
        <v/>
      </c>
      <c r="W34" s="49" t="str">
        <f t="shared" si="68"/>
        <v/>
      </c>
      <c r="X34" s="49" t="str">
        <f t="shared" si="68"/>
        <v/>
      </c>
      <c r="Y34" s="49" t="str">
        <f t="shared" si="68"/>
        <v/>
      </c>
      <c r="Z34" s="49" t="str">
        <f t="shared" si="68"/>
        <v/>
      </c>
      <c r="AA34" s="49" t="str">
        <f t="shared" si="68"/>
        <v/>
      </c>
      <c r="AB34" s="49" t="str">
        <f t="shared" si="68"/>
        <v/>
      </c>
      <c r="AC34" s="49" t="str">
        <f t="shared" si="68"/>
        <v/>
      </c>
      <c r="AD34" s="49" t="str">
        <f t="shared" si="68"/>
        <v/>
      </c>
      <c r="AE34" s="49" t="str">
        <f t="shared" si="68"/>
        <v/>
      </c>
      <c r="AF34" s="49" t="str">
        <f t="shared" si="68"/>
        <v/>
      </c>
      <c r="AG34" s="49" t="str">
        <f t="shared" si="68"/>
        <v/>
      </c>
      <c r="AH34" s="49" t="str">
        <f t="shared" si="68"/>
        <v/>
      </c>
      <c r="AI34" s="49" t="str">
        <f t="shared" si="68"/>
        <v/>
      </c>
      <c r="AJ34" s="49" t="str">
        <f t="shared" si="68"/>
        <v/>
      </c>
      <c r="AK34" s="49" t="str">
        <f t="shared" si="68"/>
        <v/>
      </c>
      <c r="AL34" s="49" t="str">
        <f t="shared" si="68"/>
        <v/>
      </c>
      <c r="AM34" s="49" t="str">
        <f t="shared" si="60"/>
        <v/>
      </c>
      <c r="AN34" s="49" t="str">
        <f t="shared" si="60"/>
        <v/>
      </c>
      <c r="AO34" s="49" t="str">
        <f t="shared" si="60"/>
        <v/>
      </c>
      <c r="AP34" s="49" t="str">
        <f t="shared" si="60"/>
        <v/>
      </c>
      <c r="AQ34" s="49" t="str">
        <f t="shared" si="60"/>
        <v/>
      </c>
      <c r="AR34" s="49" t="str">
        <f t="shared" si="60"/>
        <v/>
      </c>
      <c r="AS34" s="49" t="str">
        <f t="shared" si="60"/>
        <v/>
      </c>
      <c r="AT34" s="49" t="str">
        <f t="shared" si="60"/>
        <v/>
      </c>
      <c r="AU34" s="49" t="str">
        <f t="shared" si="60"/>
        <v/>
      </c>
      <c r="AV34" s="49" t="str">
        <f t="shared" si="60"/>
        <v/>
      </c>
      <c r="AW34" s="49" t="str">
        <f t="shared" si="60"/>
        <v/>
      </c>
      <c r="AX34" s="49" t="str">
        <f t="shared" si="61"/>
        <v/>
      </c>
      <c r="AY34" s="49" t="str">
        <f t="shared" si="61"/>
        <v/>
      </c>
      <c r="AZ34" s="49" t="str">
        <f t="shared" si="61"/>
        <v/>
      </c>
      <c r="BA34" s="49" t="str">
        <f t="shared" si="61"/>
        <v/>
      </c>
      <c r="BB34" s="49" t="str">
        <f t="shared" si="61"/>
        <v/>
      </c>
      <c r="BC34" s="49" t="str">
        <f t="shared" si="61"/>
        <v/>
      </c>
      <c r="BD34" s="49" t="str">
        <f t="shared" si="61"/>
        <v/>
      </c>
      <c r="BE34" s="49" t="str">
        <f t="shared" si="61"/>
        <v/>
      </c>
      <c r="BF34" s="49" t="str">
        <f t="shared" si="61"/>
        <v/>
      </c>
      <c r="BG34" s="49" t="str">
        <f t="shared" si="61"/>
        <v/>
      </c>
      <c r="BH34" s="49" t="str">
        <f t="shared" si="61"/>
        <v/>
      </c>
      <c r="BI34" s="49" t="str">
        <f t="shared" si="61"/>
        <v/>
      </c>
      <c r="BJ34" s="49" t="str">
        <f t="shared" si="61"/>
        <v/>
      </c>
      <c r="BK34" s="49" t="str">
        <f t="shared" si="61"/>
        <v/>
      </c>
      <c r="BL34" s="49" t="str">
        <f t="shared" si="61"/>
        <v/>
      </c>
      <c r="BM34" s="49" t="str">
        <f t="shared" si="61"/>
        <v/>
      </c>
      <c r="BN34" s="49" t="str">
        <f t="shared" si="62"/>
        <v/>
      </c>
      <c r="BO34" s="49" t="str">
        <f t="shared" si="62"/>
        <v/>
      </c>
      <c r="BP34" s="49" t="str">
        <f t="shared" si="62"/>
        <v/>
      </c>
      <c r="BQ34" s="49" t="str">
        <f t="shared" si="62"/>
        <v/>
      </c>
      <c r="BR34" s="49" t="str">
        <f t="shared" si="62"/>
        <v/>
      </c>
      <c r="BS34" s="49" t="str">
        <f t="shared" si="62"/>
        <v/>
      </c>
      <c r="BT34" s="49" t="str">
        <f t="shared" si="62"/>
        <v/>
      </c>
      <c r="BU34" s="49" t="str">
        <f t="shared" si="62"/>
        <v/>
      </c>
      <c r="BV34" s="49" t="str">
        <f t="shared" si="62"/>
        <v/>
      </c>
      <c r="BW34" s="49" t="str">
        <f t="shared" si="62"/>
        <v/>
      </c>
      <c r="BX34" s="49" t="str">
        <f t="shared" si="62"/>
        <v/>
      </c>
      <c r="BY34" s="49" t="str">
        <f t="shared" si="62"/>
        <v/>
      </c>
      <c r="BZ34" s="49" t="str">
        <f t="shared" si="62"/>
        <v/>
      </c>
      <c r="CA34" s="49" t="str">
        <f t="shared" si="62"/>
        <v/>
      </c>
      <c r="CB34" s="49" t="str">
        <f t="shared" si="62"/>
        <v/>
      </c>
      <c r="CC34" s="49" t="str">
        <f t="shared" si="62"/>
        <v/>
      </c>
      <c r="CD34" s="49" t="str">
        <f t="shared" si="63"/>
        <v/>
      </c>
      <c r="CE34" s="49" t="str">
        <f t="shared" si="63"/>
        <v/>
      </c>
      <c r="CF34" s="49" t="str">
        <f t="shared" si="63"/>
        <v/>
      </c>
      <c r="CG34" s="49" t="str">
        <f t="shared" si="63"/>
        <v/>
      </c>
      <c r="CH34" s="49" t="str">
        <f t="shared" si="63"/>
        <v/>
      </c>
      <c r="CI34" s="49" t="str">
        <f t="shared" si="63"/>
        <v/>
      </c>
      <c r="CJ34" s="49" t="str">
        <f t="shared" si="63"/>
        <v/>
      </c>
      <c r="CK34" s="49" t="str">
        <f t="shared" si="63"/>
        <v/>
      </c>
      <c r="CL34" s="49" t="str">
        <f t="shared" si="63"/>
        <v/>
      </c>
      <c r="CM34" s="49" t="str">
        <f t="shared" si="63"/>
        <v/>
      </c>
      <c r="CN34" s="49" t="str">
        <f t="shared" si="63"/>
        <v/>
      </c>
      <c r="CO34" s="49" t="str">
        <f t="shared" si="63"/>
        <v/>
      </c>
      <c r="CP34" s="49" t="str">
        <f t="shared" si="63"/>
        <v/>
      </c>
      <c r="CQ34" s="49" t="str">
        <f t="shared" si="63"/>
        <v/>
      </c>
      <c r="CR34" s="49" t="str">
        <f t="shared" si="63"/>
        <v/>
      </c>
      <c r="CS34" s="49" t="str">
        <f t="shared" si="63"/>
        <v/>
      </c>
      <c r="CT34" s="49" t="str">
        <f t="shared" si="53"/>
        <v/>
      </c>
      <c r="CU34" s="49" t="str">
        <f t="shared" si="53"/>
        <v/>
      </c>
      <c r="CV34" s="49" t="str">
        <f t="shared" si="53"/>
        <v/>
      </c>
      <c r="CW34" s="49" t="str">
        <f t="shared" si="53"/>
        <v/>
      </c>
      <c r="CX34" s="49" t="str">
        <f t="shared" si="53"/>
        <v/>
      </c>
      <c r="CY34" s="49" t="str">
        <f t="shared" si="53"/>
        <v/>
      </c>
      <c r="CZ34" s="49" t="str">
        <f t="shared" si="37"/>
        <v/>
      </c>
      <c r="DA34" s="49" t="str">
        <f t="shared" si="37"/>
        <v/>
      </c>
      <c r="DB34" s="49" t="str">
        <f t="shared" si="37"/>
        <v/>
      </c>
      <c r="DC34" s="49" t="str">
        <f t="shared" si="37"/>
        <v/>
      </c>
      <c r="DD34" s="49" t="str">
        <f t="shared" si="37"/>
        <v/>
      </c>
      <c r="DE34" s="49" t="str">
        <f t="shared" si="37"/>
        <v/>
      </c>
      <c r="DF34" s="49" t="str">
        <f t="shared" si="37"/>
        <v/>
      </c>
      <c r="DG34" s="49" t="str">
        <f t="shared" si="37"/>
        <v/>
      </c>
      <c r="DH34" s="49" t="str">
        <f t="shared" si="37"/>
        <v/>
      </c>
      <c r="DI34" s="49" t="str">
        <f t="shared" si="37"/>
        <v/>
      </c>
      <c r="DJ34" s="49" t="str">
        <f t="shared" si="37"/>
        <v/>
      </c>
      <c r="DK34" s="49" t="str">
        <f t="shared" si="37"/>
        <v/>
      </c>
      <c r="DL34" s="49" t="str">
        <f t="shared" si="37"/>
        <v/>
      </c>
      <c r="DM34" s="49" t="str">
        <f t="shared" si="37"/>
        <v/>
      </c>
      <c r="DN34" s="49" t="str">
        <f t="shared" si="37"/>
        <v/>
      </c>
      <c r="DO34" s="49" t="str">
        <f t="shared" si="54"/>
        <v/>
      </c>
      <c r="DP34" s="49" t="str">
        <f t="shared" si="54"/>
        <v/>
      </c>
      <c r="DQ34" s="49" t="str">
        <f t="shared" si="54"/>
        <v/>
      </c>
      <c r="DR34" s="49" t="str">
        <f t="shared" si="54"/>
        <v/>
      </c>
      <c r="DS34" s="183" t="str">
        <f t="shared" si="33"/>
        <v/>
      </c>
      <c r="DT34" s="49" t="str">
        <f t="shared" si="69"/>
        <v/>
      </c>
      <c r="DU34" s="49" t="str">
        <f t="shared" si="69"/>
        <v/>
      </c>
      <c r="DV34" s="49" t="str">
        <f t="shared" si="69"/>
        <v/>
      </c>
      <c r="DW34" s="49" t="str">
        <f t="shared" si="69"/>
        <v/>
      </c>
      <c r="DX34" s="49" t="str">
        <f t="shared" si="69"/>
        <v/>
      </c>
      <c r="DY34" s="49" t="str">
        <f t="shared" si="69"/>
        <v/>
      </c>
      <c r="DZ34" s="49" t="str">
        <f t="shared" si="69"/>
        <v/>
      </c>
      <c r="EA34" s="49" t="str">
        <f t="shared" si="69"/>
        <v/>
      </c>
      <c r="EB34" s="49" t="str">
        <f t="shared" si="69"/>
        <v/>
      </c>
      <c r="EC34" s="49" t="str">
        <f t="shared" si="69"/>
        <v/>
      </c>
      <c r="ED34" s="49" t="str">
        <f t="shared" si="69"/>
        <v/>
      </c>
      <c r="EE34" s="49" t="str">
        <f t="shared" si="69"/>
        <v/>
      </c>
      <c r="EF34" s="49" t="str">
        <f t="shared" si="69"/>
        <v/>
      </c>
      <c r="EG34" s="49" t="str">
        <f t="shared" si="69"/>
        <v/>
      </c>
      <c r="EH34" s="49" t="str">
        <f t="shared" si="69"/>
        <v/>
      </c>
      <c r="EI34" s="49" t="str">
        <f t="shared" si="69"/>
        <v/>
      </c>
      <c r="EJ34" s="49" t="str">
        <f t="shared" si="64"/>
        <v/>
      </c>
      <c r="EK34" s="49" t="str">
        <f t="shared" si="64"/>
        <v/>
      </c>
      <c r="EL34" s="49" t="str">
        <f t="shared" si="64"/>
        <v/>
      </c>
      <c r="EM34" s="49" t="str">
        <f t="shared" si="64"/>
        <v/>
      </c>
      <c r="EN34" s="49" t="str">
        <f t="shared" si="64"/>
        <v/>
      </c>
      <c r="EO34" s="49" t="str">
        <f t="shared" si="64"/>
        <v/>
      </c>
      <c r="EP34" s="49" t="str">
        <f t="shared" si="64"/>
        <v/>
      </c>
      <c r="EQ34" s="49" t="str">
        <f t="shared" si="64"/>
        <v/>
      </c>
      <c r="ER34" s="49" t="str">
        <f t="shared" si="64"/>
        <v/>
      </c>
      <c r="ES34" s="49" t="str">
        <f t="shared" si="64"/>
        <v/>
      </c>
      <c r="ET34" s="49" t="str">
        <f t="shared" si="64"/>
        <v/>
      </c>
      <c r="EU34" s="49" t="str">
        <f t="shared" si="65"/>
        <v/>
      </c>
      <c r="EV34" s="49" t="str">
        <f t="shared" si="65"/>
        <v/>
      </c>
      <c r="EW34" s="49" t="str">
        <f t="shared" si="65"/>
        <v/>
      </c>
      <c r="EX34" s="49" t="str">
        <f t="shared" si="65"/>
        <v/>
      </c>
      <c r="EY34" s="49" t="str">
        <f t="shared" si="65"/>
        <v/>
      </c>
      <c r="EZ34" s="49" t="str">
        <f t="shared" si="65"/>
        <v/>
      </c>
      <c r="FA34" s="49" t="str">
        <f t="shared" si="65"/>
        <v/>
      </c>
      <c r="FB34" s="49" t="str">
        <f t="shared" si="65"/>
        <v/>
      </c>
      <c r="FC34" s="49" t="str">
        <f t="shared" si="65"/>
        <v/>
      </c>
      <c r="FD34" s="49" t="str">
        <f t="shared" si="65"/>
        <v/>
      </c>
      <c r="FE34" s="49" t="str">
        <f t="shared" si="65"/>
        <v/>
      </c>
      <c r="FF34" s="49" t="str">
        <f t="shared" si="65"/>
        <v/>
      </c>
      <c r="FG34" s="49" t="str">
        <f t="shared" si="65"/>
        <v/>
      </c>
      <c r="FH34" s="49" t="str">
        <f t="shared" si="65"/>
        <v/>
      </c>
      <c r="FI34" s="49" t="str">
        <f t="shared" si="65"/>
        <v/>
      </c>
      <c r="FJ34" s="49" t="str">
        <f t="shared" si="65"/>
        <v/>
      </c>
      <c r="FK34" s="49" t="str">
        <f t="shared" si="66"/>
        <v/>
      </c>
      <c r="FL34" s="49" t="str">
        <f t="shared" si="66"/>
        <v/>
      </c>
      <c r="FM34" s="49" t="str">
        <f t="shared" si="66"/>
        <v/>
      </c>
      <c r="FN34" s="49" t="str">
        <f t="shared" si="66"/>
        <v/>
      </c>
      <c r="FO34" s="49" t="str">
        <f t="shared" si="66"/>
        <v/>
      </c>
      <c r="FP34" s="49" t="str">
        <f t="shared" si="66"/>
        <v/>
      </c>
      <c r="FQ34" s="49" t="str">
        <f t="shared" si="66"/>
        <v/>
      </c>
      <c r="FR34" s="49" t="str">
        <f t="shared" si="66"/>
        <v/>
      </c>
      <c r="FS34" s="49" t="str">
        <f t="shared" si="66"/>
        <v/>
      </c>
      <c r="FT34" s="49" t="str">
        <f t="shared" si="66"/>
        <v/>
      </c>
      <c r="FU34" s="49" t="str">
        <f t="shared" si="66"/>
        <v/>
      </c>
      <c r="FV34" s="49" t="str">
        <f t="shared" si="66"/>
        <v/>
      </c>
      <c r="FW34" s="49" t="str">
        <f t="shared" si="66"/>
        <v/>
      </c>
      <c r="FX34" s="49" t="str">
        <f t="shared" si="66"/>
        <v/>
      </c>
      <c r="FY34" s="49" t="str">
        <f t="shared" si="66"/>
        <v/>
      </c>
      <c r="FZ34" s="49" t="str">
        <f t="shared" si="66"/>
        <v/>
      </c>
      <c r="GA34" s="49" t="str">
        <f t="shared" si="67"/>
        <v/>
      </c>
      <c r="GB34" s="49" t="str">
        <f t="shared" si="67"/>
        <v/>
      </c>
      <c r="GC34" s="49" t="str">
        <f t="shared" si="67"/>
        <v/>
      </c>
      <c r="GD34" s="49" t="str">
        <f t="shared" si="67"/>
        <v/>
      </c>
      <c r="GE34" s="49" t="str">
        <f t="shared" si="67"/>
        <v/>
      </c>
      <c r="GF34" s="49" t="str">
        <f t="shared" si="67"/>
        <v/>
      </c>
      <c r="GG34" s="49" t="str">
        <f t="shared" si="67"/>
        <v/>
      </c>
      <c r="GH34" s="49" t="str">
        <f t="shared" si="67"/>
        <v/>
      </c>
      <c r="GI34" s="49" t="str">
        <f t="shared" si="67"/>
        <v/>
      </c>
      <c r="GJ34" s="49" t="str">
        <f t="shared" si="67"/>
        <v/>
      </c>
      <c r="GK34" s="49" t="str">
        <f t="shared" si="67"/>
        <v/>
      </c>
      <c r="GL34" s="49" t="str">
        <f t="shared" si="67"/>
        <v/>
      </c>
      <c r="GM34" s="49" t="str">
        <f t="shared" si="67"/>
        <v/>
      </c>
      <c r="GN34" s="49" t="str">
        <f t="shared" si="67"/>
        <v/>
      </c>
      <c r="GO34" s="49" t="str">
        <f t="shared" si="67"/>
        <v/>
      </c>
      <c r="GP34" s="49" t="str">
        <f t="shared" si="67"/>
        <v/>
      </c>
      <c r="GQ34" s="49" t="str">
        <f t="shared" si="55"/>
        <v/>
      </c>
      <c r="GR34" s="49" t="str">
        <f t="shared" si="55"/>
        <v/>
      </c>
      <c r="GS34" s="49" t="str">
        <f t="shared" si="55"/>
        <v/>
      </c>
      <c r="GT34" s="49" t="str">
        <f t="shared" si="55"/>
        <v/>
      </c>
      <c r="GU34" s="49" t="str">
        <f t="shared" si="55"/>
        <v/>
      </c>
      <c r="GV34" s="49" t="str">
        <f t="shared" si="55"/>
        <v/>
      </c>
      <c r="GW34" s="49" t="str">
        <f t="shared" si="40"/>
        <v/>
      </c>
      <c r="GX34" s="49" t="str">
        <f t="shared" si="40"/>
        <v/>
      </c>
      <c r="GY34" s="49" t="str">
        <f t="shared" si="40"/>
        <v/>
      </c>
      <c r="GZ34" s="49" t="str">
        <f t="shared" si="40"/>
        <v/>
      </c>
      <c r="HA34" s="49" t="str">
        <f t="shared" si="40"/>
        <v/>
      </c>
      <c r="HB34" s="49" t="str">
        <f t="shared" si="40"/>
        <v/>
      </c>
      <c r="HC34" s="49" t="str">
        <f t="shared" si="40"/>
        <v/>
      </c>
      <c r="HD34" s="49" t="str">
        <f t="shared" si="40"/>
        <v/>
      </c>
      <c r="HE34" s="49" t="str">
        <f t="shared" si="40"/>
        <v/>
      </c>
      <c r="HF34" s="49" t="str">
        <f t="shared" si="40"/>
        <v/>
      </c>
      <c r="HG34" s="49" t="str">
        <f t="shared" si="40"/>
        <v/>
      </c>
      <c r="HH34" s="49" t="str">
        <f t="shared" si="40"/>
        <v/>
      </c>
      <c r="HI34" s="49" t="str">
        <f t="shared" si="40"/>
        <v/>
      </c>
      <c r="HJ34" s="49" t="str">
        <f t="shared" si="40"/>
        <v/>
      </c>
      <c r="HK34" s="49" t="str">
        <f t="shared" si="40"/>
        <v/>
      </c>
      <c r="HL34" s="49" t="str">
        <f t="shared" si="56"/>
        <v/>
      </c>
      <c r="HM34" s="49" t="str">
        <f t="shared" si="56"/>
        <v/>
      </c>
      <c r="HN34" s="49" t="str">
        <f t="shared" si="56"/>
        <v/>
      </c>
      <c r="HO34" s="49" t="str">
        <f t="shared" si="56"/>
        <v/>
      </c>
      <c r="HP34" s="169" t="e">
        <f t="shared" si="57"/>
        <v>#N/A</v>
      </c>
      <c r="HQ34" s="169" t="e">
        <f t="shared" si="57"/>
        <v>#N/A</v>
      </c>
      <c r="HR34" s="169" t="e">
        <f t="shared" si="57"/>
        <v>#N/A</v>
      </c>
      <c r="HS34" s="169" t="e">
        <f t="shared" si="57"/>
        <v>#N/A</v>
      </c>
      <c r="HT34" s="169" t="e">
        <f t="shared" si="57"/>
        <v>#N/A</v>
      </c>
      <c r="HU34" s="169" t="e">
        <f t="shared" si="57"/>
        <v>#N/A</v>
      </c>
      <c r="HV34" s="169" t="e">
        <f t="shared" si="57"/>
        <v>#N/A</v>
      </c>
      <c r="HW34" s="169" t="e">
        <f t="shared" si="57"/>
        <v>#N/A</v>
      </c>
      <c r="HX34" s="169" t="e">
        <f t="shared" si="57"/>
        <v>#N/A</v>
      </c>
      <c r="HY34" s="169" t="e">
        <f t="shared" si="57"/>
        <v>#N/A</v>
      </c>
      <c r="HZ34" s="169" t="e">
        <f t="shared" si="57"/>
        <v>#N/A</v>
      </c>
      <c r="IA34" s="169" t="e">
        <f t="shared" si="57"/>
        <v>#N/A</v>
      </c>
      <c r="IB34" s="169" t="e">
        <f t="shared" si="57"/>
        <v>#N/A</v>
      </c>
      <c r="IC34" s="169" t="e">
        <f t="shared" si="57"/>
        <v>#N/A</v>
      </c>
      <c r="ID34" s="169" t="e">
        <f t="shared" si="57"/>
        <v>#N/A</v>
      </c>
      <c r="IE34" s="169" t="e">
        <f t="shared" si="41"/>
        <v>#N/A</v>
      </c>
      <c r="IF34" s="169" t="e">
        <f t="shared" si="41"/>
        <v>#N/A</v>
      </c>
      <c r="IG34" s="169" t="e">
        <f t="shared" si="41"/>
        <v>#N/A</v>
      </c>
      <c r="IH34" s="169" t="e">
        <f t="shared" si="41"/>
        <v>#N/A</v>
      </c>
      <c r="II34" s="169" t="e">
        <f t="shared" si="41"/>
        <v>#N/A</v>
      </c>
      <c r="IJ34" s="169" t="e">
        <f t="shared" si="41"/>
        <v>#N/A</v>
      </c>
      <c r="IK34" s="169" t="e">
        <f t="shared" si="41"/>
        <v>#N/A</v>
      </c>
      <c r="IL34" s="169" t="e">
        <f t="shared" si="41"/>
        <v>#N/A</v>
      </c>
      <c r="IM34" s="169" t="e">
        <f t="shared" si="41"/>
        <v>#N/A</v>
      </c>
      <c r="IN34" s="169" t="e">
        <f t="shared" si="41"/>
        <v>#N/A</v>
      </c>
      <c r="IO34" s="169" t="e">
        <f t="shared" si="41"/>
        <v>#N/A</v>
      </c>
      <c r="IP34" s="169" t="e">
        <f t="shared" si="41"/>
        <v>#N/A</v>
      </c>
      <c r="IQ34" s="169" t="e">
        <f t="shared" si="41"/>
        <v>#N/A</v>
      </c>
      <c r="IR34" s="169" t="e">
        <f t="shared" si="41"/>
        <v>#N/A</v>
      </c>
      <c r="IS34" s="169" t="e">
        <f t="shared" si="41"/>
        <v>#N/A</v>
      </c>
      <c r="IT34" s="169" t="e">
        <f t="shared" si="41"/>
        <v>#N/A</v>
      </c>
      <c r="IU34" s="169" t="e">
        <f t="shared" si="42"/>
        <v>#N/A</v>
      </c>
      <c r="IV34" s="169" t="e">
        <f t="shared" si="42"/>
        <v>#N/A</v>
      </c>
      <c r="IW34" s="169" t="e">
        <f t="shared" si="42"/>
        <v>#N/A</v>
      </c>
      <c r="IX34" s="169" t="e">
        <f t="shared" si="42"/>
        <v>#N/A</v>
      </c>
      <c r="IY34" s="169" t="e">
        <f t="shared" si="42"/>
        <v>#N/A</v>
      </c>
      <c r="IZ34" s="169" t="e">
        <f t="shared" si="42"/>
        <v>#N/A</v>
      </c>
      <c r="JA34" s="169" t="e">
        <f t="shared" si="42"/>
        <v>#N/A</v>
      </c>
      <c r="JB34" s="169" t="e">
        <f t="shared" si="42"/>
        <v>#N/A</v>
      </c>
      <c r="JC34" s="169" t="e">
        <f t="shared" si="42"/>
        <v>#N/A</v>
      </c>
      <c r="JD34" s="169" t="e">
        <f t="shared" si="42"/>
        <v>#N/A</v>
      </c>
      <c r="JE34" s="169" t="e">
        <f t="shared" si="42"/>
        <v>#N/A</v>
      </c>
      <c r="JF34" s="169" t="e">
        <f t="shared" si="42"/>
        <v>#N/A</v>
      </c>
      <c r="JG34" s="169" t="e">
        <f t="shared" si="42"/>
        <v>#N/A</v>
      </c>
      <c r="JH34" s="169" t="e">
        <f t="shared" si="42"/>
        <v>#N/A</v>
      </c>
      <c r="JI34" s="169" t="e">
        <f t="shared" si="42"/>
        <v>#N/A</v>
      </c>
      <c r="JJ34" s="169" t="e">
        <f t="shared" si="42"/>
        <v>#N/A</v>
      </c>
      <c r="JK34" s="169" t="e">
        <f t="shared" si="43"/>
        <v>#N/A</v>
      </c>
      <c r="JL34" s="169" t="e">
        <f t="shared" si="43"/>
        <v>#N/A</v>
      </c>
      <c r="JM34" s="169" t="e">
        <f t="shared" si="43"/>
        <v>#N/A</v>
      </c>
      <c r="JN34" s="169" t="e">
        <f t="shared" si="43"/>
        <v>#N/A</v>
      </c>
      <c r="JO34" s="169" t="e">
        <f t="shared" si="43"/>
        <v>#N/A</v>
      </c>
      <c r="JP34" s="169" t="e">
        <f t="shared" si="43"/>
        <v>#N/A</v>
      </c>
      <c r="JQ34" s="169" t="e">
        <f t="shared" si="43"/>
        <v>#N/A</v>
      </c>
      <c r="JR34" s="169" t="e">
        <f t="shared" si="43"/>
        <v>#N/A</v>
      </c>
      <c r="JS34" s="169" t="e">
        <f t="shared" si="43"/>
        <v>#N/A</v>
      </c>
      <c r="JT34" s="169" t="e">
        <f t="shared" si="43"/>
        <v>#N/A</v>
      </c>
      <c r="JU34" s="169" t="e">
        <f t="shared" si="43"/>
        <v>#N/A</v>
      </c>
      <c r="JV34" s="169" t="e">
        <f t="shared" si="43"/>
        <v>#N/A</v>
      </c>
      <c r="JW34" s="169" t="e">
        <f t="shared" si="43"/>
        <v>#N/A</v>
      </c>
      <c r="JX34" s="169" t="e">
        <f t="shared" si="43"/>
        <v>#N/A</v>
      </c>
      <c r="JY34" s="169" t="e">
        <f t="shared" si="43"/>
        <v>#N/A</v>
      </c>
      <c r="JZ34" s="169" t="e">
        <f t="shared" si="43"/>
        <v>#N/A</v>
      </c>
      <c r="KA34" s="169" t="e">
        <f t="shared" si="44"/>
        <v>#N/A</v>
      </c>
      <c r="KB34" s="169" t="e">
        <f t="shared" si="44"/>
        <v>#N/A</v>
      </c>
      <c r="KC34" s="169" t="e">
        <f t="shared" si="44"/>
        <v>#N/A</v>
      </c>
      <c r="KD34" s="169" t="e">
        <f t="shared" si="44"/>
        <v>#N/A</v>
      </c>
      <c r="KE34" s="169" t="e">
        <f t="shared" si="44"/>
        <v>#N/A</v>
      </c>
      <c r="KF34" s="169" t="e">
        <f t="shared" si="44"/>
        <v>#N/A</v>
      </c>
      <c r="KG34" s="169" t="e">
        <f t="shared" si="44"/>
        <v>#N/A</v>
      </c>
      <c r="KH34" s="169" t="e">
        <f t="shared" si="44"/>
        <v>#N/A</v>
      </c>
      <c r="KI34" s="169" t="e">
        <f t="shared" si="44"/>
        <v>#N/A</v>
      </c>
      <c r="KJ34" s="169" t="e">
        <f t="shared" si="44"/>
        <v>#N/A</v>
      </c>
      <c r="KK34" s="169" t="e">
        <f t="shared" si="44"/>
        <v>#N/A</v>
      </c>
      <c r="KL34" s="169" t="e">
        <f t="shared" si="44"/>
        <v>#N/A</v>
      </c>
      <c r="KM34" s="169" t="e">
        <f t="shared" si="44"/>
        <v>#N/A</v>
      </c>
      <c r="KN34" s="169" t="e">
        <f t="shared" si="44"/>
        <v>#N/A</v>
      </c>
      <c r="KO34" s="169" t="e">
        <f t="shared" si="44"/>
        <v>#N/A</v>
      </c>
      <c r="KP34" s="169" t="e">
        <f t="shared" si="44"/>
        <v>#N/A</v>
      </c>
      <c r="KQ34" s="169" t="e">
        <f t="shared" si="45"/>
        <v>#N/A</v>
      </c>
      <c r="KR34" s="169" t="e">
        <f t="shared" si="45"/>
        <v>#N/A</v>
      </c>
      <c r="KS34" s="169" t="e">
        <f t="shared" si="45"/>
        <v>#N/A</v>
      </c>
      <c r="KT34" s="169" t="e">
        <f t="shared" si="45"/>
        <v>#N/A</v>
      </c>
      <c r="KU34" s="169" t="e">
        <f t="shared" si="45"/>
        <v>#N/A</v>
      </c>
      <c r="KV34" s="169" t="e">
        <f t="shared" si="45"/>
        <v>#N/A</v>
      </c>
      <c r="KW34" s="169" t="e">
        <f t="shared" si="45"/>
        <v>#N/A</v>
      </c>
      <c r="KX34" s="169" t="e">
        <f t="shared" si="45"/>
        <v>#N/A</v>
      </c>
      <c r="KY34" s="169" t="e">
        <f t="shared" si="45"/>
        <v>#N/A</v>
      </c>
      <c r="KZ34" s="169" t="e">
        <f t="shared" si="45"/>
        <v>#N/A</v>
      </c>
      <c r="LA34" s="169" t="e">
        <f t="shared" si="45"/>
        <v>#N/A</v>
      </c>
      <c r="LB34" s="169" t="e">
        <f t="shared" si="45"/>
        <v>#N/A</v>
      </c>
      <c r="LC34" s="169" t="e">
        <f t="shared" si="45"/>
        <v>#N/A</v>
      </c>
      <c r="LD34" s="169" t="e">
        <f t="shared" si="45"/>
        <v>#N/A</v>
      </c>
      <c r="LE34" s="169" t="e">
        <f t="shared" si="45"/>
        <v>#N/A</v>
      </c>
      <c r="LF34" s="169" t="e">
        <f t="shared" si="45"/>
        <v>#N/A</v>
      </c>
      <c r="LG34" s="169" t="e">
        <f t="shared" si="46"/>
        <v>#N/A</v>
      </c>
      <c r="LH34" s="169" t="e">
        <f t="shared" si="46"/>
        <v>#N/A</v>
      </c>
      <c r="LI34" s="169" t="e">
        <f t="shared" si="46"/>
        <v>#N/A</v>
      </c>
      <c r="LJ34" s="169" t="e">
        <f t="shared" si="46"/>
        <v>#N/A</v>
      </c>
      <c r="LK34" s="169" t="e">
        <f t="shared" si="46"/>
        <v>#N/A</v>
      </c>
      <c r="LL34" s="169" t="e">
        <f t="shared" si="46"/>
        <v>#N/A</v>
      </c>
      <c r="LM34" s="169" t="e">
        <f t="shared" si="46"/>
        <v>#N/A</v>
      </c>
      <c r="LN34" s="169" t="e">
        <f t="shared" si="46"/>
        <v>#N/A</v>
      </c>
      <c r="LO34" s="169" t="e">
        <f t="shared" si="46"/>
        <v>#N/A</v>
      </c>
      <c r="LP34" s="169" t="e">
        <f t="shared" si="46"/>
        <v>#N/A</v>
      </c>
      <c r="LQ34" s="169" t="e">
        <f t="shared" si="46"/>
        <v>#N/A</v>
      </c>
      <c r="LR34" s="169" t="e">
        <f t="shared" si="46"/>
        <v>#N/A</v>
      </c>
      <c r="LS34" s="169" t="e">
        <f t="shared" si="46"/>
        <v>#N/A</v>
      </c>
      <c r="LT34" s="169" t="e">
        <f t="shared" si="46"/>
        <v>#N/A</v>
      </c>
      <c r="LU34" s="169" t="e">
        <f t="shared" si="46"/>
        <v>#N/A</v>
      </c>
      <c r="LV34" s="169" t="e">
        <f t="shared" si="46"/>
        <v>#N/A</v>
      </c>
      <c r="LW34" s="169" t="e">
        <f t="shared" si="47"/>
        <v>#N/A</v>
      </c>
      <c r="LX34" s="169" t="e">
        <f t="shared" si="47"/>
        <v>#N/A</v>
      </c>
      <c r="LY34" s="169" t="e">
        <f t="shared" si="47"/>
        <v>#N/A</v>
      </c>
      <c r="LZ34" s="169" t="e">
        <f t="shared" si="47"/>
        <v>#N/A</v>
      </c>
      <c r="MA34" s="169" t="e">
        <f t="shared" si="47"/>
        <v>#N/A</v>
      </c>
      <c r="MB34" s="169" t="e">
        <f t="shared" si="47"/>
        <v>#N/A</v>
      </c>
      <c r="MC34" s="169" t="e">
        <f t="shared" si="47"/>
        <v>#N/A</v>
      </c>
      <c r="MD34" s="169" t="e">
        <f t="shared" si="47"/>
        <v>#N/A</v>
      </c>
      <c r="ME34" s="169" t="e">
        <f t="shared" si="47"/>
        <v>#N/A</v>
      </c>
      <c r="MF34" s="169" t="e">
        <f t="shared" si="47"/>
        <v>#N/A</v>
      </c>
      <c r="MG34" s="169" t="e">
        <f t="shared" si="47"/>
        <v>#N/A</v>
      </c>
      <c r="MH34" s="169" t="e">
        <f t="shared" si="47"/>
        <v>#N/A</v>
      </c>
      <c r="MI34" s="169" t="e">
        <f t="shared" si="47"/>
        <v>#N/A</v>
      </c>
      <c r="MJ34" s="169" t="e">
        <f t="shared" si="47"/>
        <v>#N/A</v>
      </c>
      <c r="MK34" s="169" t="e">
        <f t="shared" si="47"/>
        <v>#N/A</v>
      </c>
      <c r="ML34" s="169" t="e">
        <f t="shared" si="47"/>
        <v>#N/A</v>
      </c>
      <c r="MM34" s="169" t="e">
        <f t="shared" si="48"/>
        <v>#N/A</v>
      </c>
      <c r="MN34" s="169" t="e">
        <f t="shared" si="48"/>
        <v>#N/A</v>
      </c>
      <c r="MO34" s="169" t="e">
        <f t="shared" si="48"/>
        <v>#N/A</v>
      </c>
      <c r="MP34" s="169" t="e">
        <f t="shared" si="48"/>
        <v>#N/A</v>
      </c>
      <c r="MQ34" s="169" t="e">
        <f t="shared" si="48"/>
        <v>#N/A</v>
      </c>
      <c r="MR34" s="169" t="e">
        <f t="shared" si="48"/>
        <v>#N/A</v>
      </c>
      <c r="MS34" s="169" t="e">
        <f t="shared" si="48"/>
        <v>#N/A</v>
      </c>
      <c r="MT34" s="169" t="e">
        <f t="shared" si="48"/>
        <v>#N/A</v>
      </c>
      <c r="MU34" s="169" t="e">
        <f t="shared" si="48"/>
        <v>#N/A</v>
      </c>
      <c r="MV34" s="169" t="e">
        <f t="shared" si="48"/>
        <v>#N/A</v>
      </c>
      <c r="MW34" s="169" t="e">
        <f t="shared" si="48"/>
        <v>#N/A</v>
      </c>
      <c r="MX34" s="169" t="e">
        <f t="shared" si="48"/>
        <v>#N/A</v>
      </c>
      <c r="MY34" s="169" t="e">
        <f t="shared" si="48"/>
        <v>#N/A</v>
      </c>
      <c r="MZ34" s="169" t="e">
        <f t="shared" si="48"/>
        <v>#N/A</v>
      </c>
      <c r="NA34" s="169" t="e">
        <f t="shared" si="48"/>
        <v>#N/A</v>
      </c>
      <c r="NB34" s="169" t="e">
        <f t="shared" si="48"/>
        <v>#N/A</v>
      </c>
      <c r="NC34" s="169" t="e">
        <f t="shared" si="49"/>
        <v>#N/A</v>
      </c>
      <c r="ND34" s="169" t="e">
        <f t="shared" si="49"/>
        <v>#N/A</v>
      </c>
      <c r="NE34" s="169" t="e">
        <f t="shared" si="49"/>
        <v>#N/A</v>
      </c>
      <c r="NF34" s="169" t="e">
        <f t="shared" si="49"/>
        <v>#N/A</v>
      </c>
      <c r="NG34" s="169" t="e">
        <f t="shared" si="49"/>
        <v>#N/A</v>
      </c>
      <c r="NH34" s="169" t="e">
        <f t="shared" si="49"/>
        <v>#N/A</v>
      </c>
      <c r="NI34" s="169" t="e">
        <f t="shared" si="49"/>
        <v>#N/A</v>
      </c>
      <c r="NJ34" s="169" t="e">
        <f t="shared" si="49"/>
        <v>#N/A</v>
      </c>
      <c r="NK34" s="169" t="e">
        <f t="shared" si="49"/>
        <v>#N/A</v>
      </c>
      <c r="NL34" s="169" t="e">
        <f t="shared" si="49"/>
        <v>#N/A</v>
      </c>
      <c r="NM34" s="169" t="e">
        <f t="shared" si="49"/>
        <v>#N/A</v>
      </c>
      <c r="NN34" s="169" t="e">
        <f t="shared" si="49"/>
        <v>#N/A</v>
      </c>
      <c r="NO34" s="169" t="e">
        <f t="shared" si="49"/>
        <v>#N/A</v>
      </c>
      <c r="NP34" s="169" t="e">
        <f t="shared" si="49"/>
        <v>#N/A</v>
      </c>
      <c r="NQ34" s="169" t="e">
        <f t="shared" si="49"/>
        <v>#N/A</v>
      </c>
      <c r="NR34" s="169" t="e">
        <f t="shared" si="49"/>
        <v>#N/A</v>
      </c>
      <c r="NS34" s="169" t="e">
        <f t="shared" si="50"/>
        <v>#N/A</v>
      </c>
      <c r="NT34" s="169" t="e">
        <f t="shared" si="50"/>
        <v>#N/A</v>
      </c>
      <c r="NU34" s="169" t="e">
        <f t="shared" si="50"/>
        <v>#N/A</v>
      </c>
      <c r="NV34" s="169" t="e">
        <f t="shared" si="50"/>
        <v>#N/A</v>
      </c>
      <c r="NW34" s="169" t="e">
        <f t="shared" si="50"/>
        <v>#N/A</v>
      </c>
      <c r="NX34" s="169" t="e">
        <f t="shared" si="50"/>
        <v>#N/A</v>
      </c>
      <c r="NY34" s="169" t="e">
        <f t="shared" si="50"/>
        <v>#N/A</v>
      </c>
      <c r="NZ34" s="169" t="e">
        <f t="shared" si="50"/>
        <v>#N/A</v>
      </c>
      <c r="OA34" s="169" t="e">
        <f t="shared" si="50"/>
        <v>#N/A</v>
      </c>
      <c r="OB34" s="169" t="e">
        <f t="shared" si="50"/>
        <v>#N/A</v>
      </c>
      <c r="OC34" s="169" t="e">
        <f t="shared" si="50"/>
        <v>#N/A</v>
      </c>
      <c r="OD34" s="169" t="e">
        <f t="shared" si="50"/>
        <v>#N/A</v>
      </c>
      <c r="OE34" s="169" t="e">
        <f t="shared" si="50"/>
        <v>#N/A</v>
      </c>
      <c r="OF34" s="169" t="e">
        <f t="shared" si="50"/>
        <v>#N/A</v>
      </c>
      <c r="OG34" s="169" t="e">
        <f t="shared" si="50"/>
        <v>#N/A</v>
      </c>
      <c r="OH34" s="169" t="e">
        <f t="shared" si="50"/>
        <v>#N/A</v>
      </c>
      <c r="OI34" s="169" t="e">
        <f t="shared" si="51"/>
        <v>#N/A</v>
      </c>
      <c r="OJ34" s="169" t="e">
        <f t="shared" si="51"/>
        <v>#N/A</v>
      </c>
      <c r="OK34" s="169" t="e">
        <f t="shared" si="51"/>
        <v>#N/A</v>
      </c>
      <c r="OL34" s="169" t="e">
        <f t="shared" si="51"/>
        <v>#N/A</v>
      </c>
      <c r="OM34" s="169" t="e">
        <f t="shared" si="51"/>
        <v>#N/A</v>
      </c>
      <c r="ON34" s="169" t="e">
        <f t="shared" si="51"/>
        <v>#N/A</v>
      </c>
      <c r="OO34" s="169" t="e">
        <f t="shared" si="51"/>
        <v>#N/A</v>
      </c>
      <c r="OP34" s="169" t="e">
        <f t="shared" si="51"/>
        <v>#N/A</v>
      </c>
      <c r="OQ34" s="169" t="e">
        <f t="shared" si="51"/>
        <v>#N/A</v>
      </c>
      <c r="OR34" s="169" t="e">
        <f t="shared" si="51"/>
        <v>#N/A</v>
      </c>
      <c r="OS34" s="169" t="e">
        <f t="shared" si="51"/>
        <v>#N/A</v>
      </c>
      <c r="OT34" s="169" t="e">
        <f t="shared" si="51"/>
        <v>#N/A</v>
      </c>
      <c r="OU34" s="169" t="e">
        <f t="shared" si="51"/>
        <v>#N/A</v>
      </c>
      <c r="OV34" s="169" t="e">
        <f t="shared" si="51"/>
        <v>#N/A</v>
      </c>
      <c r="OW34" s="169" t="e">
        <f t="shared" si="51"/>
        <v>#N/A</v>
      </c>
      <c r="OX34" s="169" t="e">
        <f t="shared" si="51"/>
        <v>#N/A</v>
      </c>
      <c r="OY34" s="169" t="e">
        <f t="shared" si="52"/>
        <v>#N/A</v>
      </c>
      <c r="OZ34" s="169" t="e">
        <f t="shared" si="52"/>
        <v>#N/A</v>
      </c>
      <c r="PA34" s="169" t="e">
        <f t="shared" si="52"/>
        <v>#N/A</v>
      </c>
      <c r="PB34" s="169" t="e">
        <f t="shared" si="52"/>
        <v>#N/A</v>
      </c>
      <c r="PC34" s="169" t="e">
        <f t="shared" si="70"/>
        <v>#N/A</v>
      </c>
      <c r="PD34" s="169" t="e">
        <f t="shared" si="70"/>
        <v>#N/A</v>
      </c>
      <c r="PE34" s="169" t="e">
        <f t="shared" si="70"/>
        <v>#N/A</v>
      </c>
      <c r="PF34" s="169" t="e">
        <f t="shared" si="70"/>
        <v>#N/A</v>
      </c>
      <c r="PG34" s="169" t="e">
        <f t="shared" si="70"/>
        <v>#N/A</v>
      </c>
      <c r="PH34" s="169" t="e">
        <f t="shared" si="70"/>
        <v>#N/A</v>
      </c>
    </row>
    <row r="35" spans="1:424" hidden="1" x14ac:dyDescent="0.75">
      <c r="A35" s="4">
        <v>32</v>
      </c>
      <c r="B35" s="95"/>
      <c r="C35" s="95"/>
      <c r="D35" s="95"/>
      <c r="E35" s="124" t="str">
        <f t="shared" si="28"/>
        <v/>
      </c>
      <c r="F35" s="124" t="str">
        <f t="shared" si="29"/>
        <v/>
      </c>
      <c r="G35" s="73" t="str">
        <f t="shared" si="30"/>
        <v/>
      </c>
      <c r="H35" s="23"/>
      <c r="I35" s="57"/>
      <c r="J35" s="280"/>
      <c r="K35" s="74" t="str">
        <f>IF(AND(B35&gt;0,C35&gt;0,D35&gt;0),IF(ISBLANK(J35),IF(ISBLANK(H35),"",(D35-B35)*VLOOKUP(H35,VLookups!$A$4:$B$13,2,FALSE)),J35),"")</f>
        <v/>
      </c>
      <c r="L35" s="75" t="str">
        <f t="shared" si="0"/>
        <v/>
      </c>
      <c r="M35" s="95"/>
      <c r="N35" s="270" t="str">
        <f>IF(AND(M35&gt;0,C35&gt;0,NOT(K35="")),ABS(VLOOKUP($M$1,VLookups!$A$43:$B$44,2,FALSE)-_xlfn.NORM.DIST(M35,G35,K35,TRUE)),"")</f>
        <v/>
      </c>
      <c r="O35" s="94" t="str">
        <f>IF(AND($B35&gt;0,$C35&gt;0,$D35&gt;0,NOT(ISBLANK($H35))),_xlfn.NORM.INV(ABS(VLOOKUP($M$1,VLookups!$A$43:$B$44,2,FALSE)-O$3),$G35,$K35),"")</f>
        <v/>
      </c>
      <c r="P35" s="93" t="str">
        <f>IF(AND($B35&gt;0,$C35&gt;0,$D35&gt;0,NOT(ISBLANK($H35))),_xlfn.NORM.INV(ABS(VLOOKUP($M$1,VLookups!$A$43:$B$44,2,FALSE)-P$3),$G35,$K35),"")</f>
        <v/>
      </c>
      <c r="Q35" s="94" t="str">
        <f>IF(AND($B35&gt;0,$C35&gt;0,$D35&gt;0,NOT(ISBLANK($H35))),_xlfn.NORM.INV(ABS(VLOOKUP($M$1,VLookups!$A$43:$B$44,2,FALSE)-Q$3),$G35,$K35),"")</f>
        <v/>
      </c>
      <c r="R35" s="93" t="str">
        <f>IF(AND($B35&gt;0,$C35&gt;0,$D35&gt;0,NOT(ISBLANK($H35))),_xlfn.NORM.INV(ABS(VLOOKUP($M$1,VLookups!$A$43:$B$44,2,FALSE)-R$3),$G35,$K35),"")</f>
        <v/>
      </c>
      <c r="S35" s="94" t="str">
        <f>IF(AND($B35&gt;0,$C35&gt;0,$D35&gt;0,NOT(ISBLANK($H35))),_xlfn.NORM.INV(ABS(VLOOKUP($M$1,VLookups!$A$43:$B$44,2,FALSE)-S$3),$G35,$K35),"")</f>
        <v/>
      </c>
      <c r="T35" s="93" t="str">
        <f>IF(AND($B35&gt;0,$C35&gt;0,$D35&gt;0,NOT(ISBLANK($H35))),_xlfn.NORM.INV(ABS(VLOOKUP($M$1,VLookups!$A$43:$B$44,2,FALSE)-T$3),$G35,$K35),"")</f>
        <v/>
      </c>
      <c r="U35" s="5"/>
      <c r="V35" s="168" t="str">
        <f t="shared" si="31"/>
        <v/>
      </c>
      <c r="W35" s="49" t="str">
        <f t="shared" si="68"/>
        <v/>
      </c>
      <c r="X35" s="49" t="str">
        <f t="shared" si="68"/>
        <v/>
      </c>
      <c r="Y35" s="49" t="str">
        <f t="shared" si="68"/>
        <v/>
      </c>
      <c r="Z35" s="49" t="str">
        <f t="shared" si="68"/>
        <v/>
      </c>
      <c r="AA35" s="49" t="str">
        <f t="shared" si="68"/>
        <v/>
      </c>
      <c r="AB35" s="49" t="str">
        <f t="shared" si="68"/>
        <v/>
      </c>
      <c r="AC35" s="49" t="str">
        <f t="shared" si="68"/>
        <v/>
      </c>
      <c r="AD35" s="49" t="str">
        <f t="shared" si="68"/>
        <v/>
      </c>
      <c r="AE35" s="49" t="str">
        <f t="shared" si="68"/>
        <v/>
      </c>
      <c r="AF35" s="49" t="str">
        <f t="shared" si="68"/>
        <v/>
      </c>
      <c r="AG35" s="49" t="str">
        <f t="shared" si="68"/>
        <v/>
      </c>
      <c r="AH35" s="49" t="str">
        <f t="shared" si="68"/>
        <v/>
      </c>
      <c r="AI35" s="49" t="str">
        <f t="shared" si="68"/>
        <v/>
      </c>
      <c r="AJ35" s="49" t="str">
        <f t="shared" si="68"/>
        <v/>
      </c>
      <c r="AK35" s="49" t="str">
        <f t="shared" si="68"/>
        <v/>
      </c>
      <c r="AL35" s="49" t="str">
        <f t="shared" si="68"/>
        <v/>
      </c>
      <c r="AM35" s="49" t="str">
        <f t="shared" si="60"/>
        <v/>
      </c>
      <c r="AN35" s="49" t="str">
        <f t="shared" si="60"/>
        <v/>
      </c>
      <c r="AO35" s="49" t="str">
        <f t="shared" si="60"/>
        <v/>
      </c>
      <c r="AP35" s="49" t="str">
        <f t="shared" si="60"/>
        <v/>
      </c>
      <c r="AQ35" s="49" t="str">
        <f t="shared" si="60"/>
        <v/>
      </c>
      <c r="AR35" s="49" t="str">
        <f t="shared" si="60"/>
        <v/>
      </c>
      <c r="AS35" s="49" t="str">
        <f t="shared" si="60"/>
        <v/>
      </c>
      <c r="AT35" s="49" t="str">
        <f t="shared" si="60"/>
        <v/>
      </c>
      <c r="AU35" s="49" t="str">
        <f t="shared" si="60"/>
        <v/>
      </c>
      <c r="AV35" s="49" t="str">
        <f t="shared" si="60"/>
        <v/>
      </c>
      <c r="AW35" s="49" t="str">
        <f t="shared" si="60"/>
        <v/>
      </c>
      <c r="AX35" s="49" t="str">
        <f t="shared" si="61"/>
        <v/>
      </c>
      <c r="AY35" s="49" t="str">
        <f t="shared" si="61"/>
        <v/>
      </c>
      <c r="AZ35" s="49" t="str">
        <f t="shared" si="61"/>
        <v/>
      </c>
      <c r="BA35" s="49" t="str">
        <f t="shared" si="61"/>
        <v/>
      </c>
      <c r="BB35" s="49" t="str">
        <f t="shared" si="61"/>
        <v/>
      </c>
      <c r="BC35" s="49" t="str">
        <f t="shared" si="61"/>
        <v/>
      </c>
      <c r="BD35" s="49" t="str">
        <f t="shared" si="61"/>
        <v/>
      </c>
      <c r="BE35" s="49" t="str">
        <f t="shared" si="61"/>
        <v/>
      </c>
      <c r="BF35" s="49" t="str">
        <f t="shared" si="61"/>
        <v/>
      </c>
      <c r="BG35" s="49" t="str">
        <f t="shared" si="61"/>
        <v/>
      </c>
      <c r="BH35" s="49" t="str">
        <f t="shared" si="61"/>
        <v/>
      </c>
      <c r="BI35" s="49" t="str">
        <f t="shared" si="61"/>
        <v/>
      </c>
      <c r="BJ35" s="49" t="str">
        <f t="shared" si="61"/>
        <v/>
      </c>
      <c r="BK35" s="49" t="str">
        <f t="shared" si="61"/>
        <v/>
      </c>
      <c r="BL35" s="49" t="str">
        <f t="shared" si="61"/>
        <v/>
      </c>
      <c r="BM35" s="49" t="str">
        <f t="shared" si="61"/>
        <v/>
      </c>
      <c r="BN35" s="49" t="str">
        <f t="shared" si="62"/>
        <v/>
      </c>
      <c r="BO35" s="49" t="str">
        <f t="shared" si="62"/>
        <v/>
      </c>
      <c r="BP35" s="49" t="str">
        <f t="shared" si="62"/>
        <v/>
      </c>
      <c r="BQ35" s="49" t="str">
        <f t="shared" si="62"/>
        <v/>
      </c>
      <c r="BR35" s="49" t="str">
        <f t="shared" si="62"/>
        <v/>
      </c>
      <c r="BS35" s="49" t="str">
        <f t="shared" si="62"/>
        <v/>
      </c>
      <c r="BT35" s="49" t="str">
        <f t="shared" si="62"/>
        <v/>
      </c>
      <c r="BU35" s="49" t="str">
        <f t="shared" si="62"/>
        <v/>
      </c>
      <c r="BV35" s="49" t="str">
        <f t="shared" si="62"/>
        <v/>
      </c>
      <c r="BW35" s="49" t="str">
        <f t="shared" si="62"/>
        <v/>
      </c>
      <c r="BX35" s="49" t="str">
        <f t="shared" si="62"/>
        <v/>
      </c>
      <c r="BY35" s="49" t="str">
        <f t="shared" si="62"/>
        <v/>
      </c>
      <c r="BZ35" s="49" t="str">
        <f t="shared" si="62"/>
        <v/>
      </c>
      <c r="CA35" s="49" t="str">
        <f t="shared" si="62"/>
        <v/>
      </c>
      <c r="CB35" s="49" t="str">
        <f t="shared" si="62"/>
        <v/>
      </c>
      <c r="CC35" s="49" t="str">
        <f t="shared" si="62"/>
        <v/>
      </c>
      <c r="CD35" s="49" t="str">
        <f t="shared" si="63"/>
        <v/>
      </c>
      <c r="CE35" s="49" t="str">
        <f t="shared" si="63"/>
        <v/>
      </c>
      <c r="CF35" s="49" t="str">
        <f t="shared" si="63"/>
        <v/>
      </c>
      <c r="CG35" s="49" t="str">
        <f t="shared" si="63"/>
        <v/>
      </c>
      <c r="CH35" s="49" t="str">
        <f t="shared" si="63"/>
        <v/>
      </c>
      <c r="CI35" s="49" t="str">
        <f t="shared" si="63"/>
        <v/>
      </c>
      <c r="CJ35" s="49" t="str">
        <f t="shared" si="63"/>
        <v/>
      </c>
      <c r="CK35" s="49" t="str">
        <f t="shared" si="63"/>
        <v/>
      </c>
      <c r="CL35" s="49" t="str">
        <f t="shared" si="63"/>
        <v/>
      </c>
      <c r="CM35" s="49" t="str">
        <f t="shared" si="63"/>
        <v/>
      </c>
      <c r="CN35" s="49" t="str">
        <f t="shared" si="63"/>
        <v/>
      </c>
      <c r="CO35" s="49" t="str">
        <f t="shared" si="63"/>
        <v/>
      </c>
      <c r="CP35" s="49" t="str">
        <f t="shared" si="63"/>
        <v/>
      </c>
      <c r="CQ35" s="49" t="str">
        <f t="shared" si="63"/>
        <v/>
      </c>
      <c r="CR35" s="49" t="str">
        <f t="shared" si="63"/>
        <v/>
      </c>
      <c r="CS35" s="49" t="str">
        <f t="shared" si="63"/>
        <v/>
      </c>
      <c r="CT35" s="49" t="str">
        <f t="shared" si="53"/>
        <v/>
      </c>
      <c r="CU35" s="49" t="str">
        <f t="shared" si="53"/>
        <v/>
      </c>
      <c r="CV35" s="49" t="str">
        <f t="shared" si="53"/>
        <v/>
      </c>
      <c r="CW35" s="49" t="str">
        <f t="shared" si="53"/>
        <v/>
      </c>
      <c r="CX35" s="49" t="str">
        <f t="shared" si="53"/>
        <v/>
      </c>
      <c r="CY35" s="49" t="str">
        <f t="shared" si="53"/>
        <v/>
      </c>
      <c r="CZ35" s="49" t="str">
        <f t="shared" ref="CZ35:DO50" si="71">IF(ISNONTEXT($V35),DA35-$V35,"")</f>
        <v/>
      </c>
      <c r="DA35" s="49" t="str">
        <f t="shared" si="71"/>
        <v/>
      </c>
      <c r="DB35" s="49" t="str">
        <f t="shared" si="71"/>
        <v/>
      </c>
      <c r="DC35" s="49" t="str">
        <f t="shared" si="71"/>
        <v/>
      </c>
      <c r="DD35" s="49" t="str">
        <f t="shared" si="71"/>
        <v/>
      </c>
      <c r="DE35" s="49" t="str">
        <f t="shared" si="71"/>
        <v/>
      </c>
      <c r="DF35" s="49" t="str">
        <f t="shared" si="71"/>
        <v/>
      </c>
      <c r="DG35" s="49" t="str">
        <f t="shared" si="71"/>
        <v/>
      </c>
      <c r="DH35" s="49" t="str">
        <f t="shared" si="71"/>
        <v/>
      </c>
      <c r="DI35" s="49" t="str">
        <f t="shared" si="71"/>
        <v/>
      </c>
      <c r="DJ35" s="49" t="str">
        <f t="shared" si="71"/>
        <v/>
      </c>
      <c r="DK35" s="49" t="str">
        <f t="shared" si="71"/>
        <v/>
      </c>
      <c r="DL35" s="49" t="str">
        <f t="shared" si="71"/>
        <v/>
      </c>
      <c r="DM35" s="49" t="str">
        <f t="shared" si="71"/>
        <v/>
      </c>
      <c r="DN35" s="49" t="str">
        <f t="shared" si="71"/>
        <v/>
      </c>
      <c r="DO35" s="49" t="str">
        <f t="shared" si="71"/>
        <v/>
      </c>
      <c r="DP35" s="49" t="str">
        <f t="shared" si="54"/>
        <v/>
      </c>
      <c r="DQ35" s="49" t="str">
        <f t="shared" si="54"/>
        <v/>
      </c>
      <c r="DR35" s="49" t="str">
        <f t="shared" si="54"/>
        <v/>
      </c>
      <c r="DS35" s="183" t="str">
        <f t="shared" si="33"/>
        <v/>
      </c>
      <c r="DT35" s="49" t="str">
        <f t="shared" si="69"/>
        <v/>
      </c>
      <c r="DU35" s="49" t="str">
        <f t="shared" si="69"/>
        <v/>
      </c>
      <c r="DV35" s="49" t="str">
        <f t="shared" si="69"/>
        <v/>
      </c>
      <c r="DW35" s="49" t="str">
        <f t="shared" si="69"/>
        <v/>
      </c>
      <c r="DX35" s="49" t="str">
        <f t="shared" si="69"/>
        <v/>
      </c>
      <c r="DY35" s="49" t="str">
        <f t="shared" si="69"/>
        <v/>
      </c>
      <c r="DZ35" s="49" t="str">
        <f t="shared" si="69"/>
        <v/>
      </c>
      <c r="EA35" s="49" t="str">
        <f t="shared" si="69"/>
        <v/>
      </c>
      <c r="EB35" s="49" t="str">
        <f t="shared" si="69"/>
        <v/>
      </c>
      <c r="EC35" s="49" t="str">
        <f t="shared" si="69"/>
        <v/>
      </c>
      <c r="ED35" s="49" t="str">
        <f t="shared" si="69"/>
        <v/>
      </c>
      <c r="EE35" s="49" t="str">
        <f t="shared" si="69"/>
        <v/>
      </c>
      <c r="EF35" s="49" t="str">
        <f t="shared" si="69"/>
        <v/>
      </c>
      <c r="EG35" s="49" t="str">
        <f t="shared" si="69"/>
        <v/>
      </c>
      <c r="EH35" s="49" t="str">
        <f t="shared" si="69"/>
        <v/>
      </c>
      <c r="EI35" s="49" t="str">
        <f t="shared" si="69"/>
        <v/>
      </c>
      <c r="EJ35" s="49" t="str">
        <f t="shared" si="64"/>
        <v/>
      </c>
      <c r="EK35" s="49" t="str">
        <f t="shared" si="64"/>
        <v/>
      </c>
      <c r="EL35" s="49" t="str">
        <f t="shared" si="64"/>
        <v/>
      </c>
      <c r="EM35" s="49" t="str">
        <f t="shared" si="64"/>
        <v/>
      </c>
      <c r="EN35" s="49" t="str">
        <f t="shared" si="64"/>
        <v/>
      </c>
      <c r="EO35" s="49" t="str">
        <f t="shared" si="64"/>
        <v/>
      </c>
      <c r="EP35" s="49" t="str">
        <f t="shared" si="64"/>
        <v/>
      </c>
      <c r="EQ35" s="49" t="str">
        <f t="shared" si="64"/>
        <v/>
      </c>
      <c r="ER35" s="49" t="str">
        <f t="shared" si="64"/>
        <v/>
      </c>
      <c r="ES35" s="49" t="str">
        <f t="shared" si="64"/>
        <v/>
      </c>
      <c r="ET35" s="49" t="str">
        <f t="shared" si="64"/>
        <v/>
      </c>
      <c r="EU35" s="49" t="str">
        <f t="shared" si="65"/>
        <v/>
      </c>
      <c r="EV35" s="49" t="str">
        <f t="shared" si="65"/>
        <v/>
      </c>
      <c r="EW35" s="49" t="str">
        <f t="shared" si="65"/>
        <v/>
      </c>
      <c r="EX35" s="49" t="str">
        <f t="shared" si="65"/>
        <v/>
      </c>
      <c r="EY35" s="49" t="str">
        <f t="shared" si="65"/>
        <v/>
      </c>
      <c r="EZ35" s="49" t="str">
        <f t="shared" si="65"/>
        <v/>
      </c>
      <c r="FA35" s="49" t="str">
        <f t="shared" si="65"/>
        <v/>
      </c>
      <c r="FB35" s="49" t="str">
        <f t="shared" si="65"/>
        <v/>
      </c>
      <c r="FC35" s="49" t="str">
        <f t="shared" si="65"/>
        <v/>
      </c>
      <c r="FD35" s="49" t="str">
        <f t="shared" si="65"/>
        <v/>
      </c>
      <c r="FE35" s="49" t="str">
        <f t="shared" si="65"/>
        <v/>
      </c>
      <c r="FF35" s="49" t="str">
        <f t="shared" si="65"/>
        <v/>
      </c>
      <c r="FG35" s="49" t="str">
        <f t="shared" si="65"/>
        <v/>
      </c>
      <c r="FH35" s="49" t="str">
        <f t="shared" si="65"/>
        <v/>
      </c>
      <c r="FI35" s="49" t="str">
        <f t="shared" si="65"/>
        <v/>
      </c>
      <c r="FJ35" s="49" t="str">
        <f t="shared" si="65"/>
        <v/>
      </c>
      <c r="FK35" s="49" t="str">
        <f t="shared" si="66"/>
        <v/>
      </c>
      <c r="FL35" s="49" t="str">
        <f t="shared" si="66"/>
        <v/>
      </c>
      <c r="FM35" s="49" t="str">
        <f t="shared" si="66"/>
        <v/>
      </c>
      <c r="FN35" s="49" t="str">
        <f t="shared" si="66"/>
        <v/>
      </c>
      <c r="FO35" s="49" t="str">
        <f t="shared" si="66"/>
        <v/>
      </c>
      <c r="FP35" s="49" t="str">
        <f t="shared" si="66"/>
        <v/>
      </c>
      <c r="FQ35" s="49" t="str">
        <f t="shared" si="66"/>
        <v/>
      </c>
      <c r="FR35" s="49" t="str">
        <f t="shared" si="66"/>
        <v/>
      </c>
      <c r="FS35" s="49" t="str">
        <f t="shared" si="66"/>
        <v/>
      </c>
      <c r="FT35" s="49" t="str">
        <f t="shared" si="66"/>
        <v/>
      </c>
      <c r="FU35" s="49" t="str">
        <f t="shared" si="66"/>
        <v/>
      </c>
      <c r="FV35" s="49" t="str">
        <f t="shared" si="66"/>
        <v/>
      </c>
      <c r="FW35" s="49" t="str">
        <f t="shared" si="66"/>
        <v/>
      </c>
      <c r="FX35" s="49" t="str">
        <f t="shared" si="66"/>
        <v/>
      </c>
      <c r="FY35" s="49" t="str">
        <f t="shared" si="66"/>
        <v/>
      </c>
      <c r="FZ35" s="49" t="str">
        <f t="shared" si="66"/>
        <v/>
      </c>
      <c r="GA35" s="49" t="str">
        <f t="shared" si="67"/>
        <v/>
      </c>
      <c r="GB35" s="49" t="str">
        <f t="shared" si="67"/>
        <v/>
      </c>
      <c r="GC35" s="49" t="str">
        <f t="shared" si="67"/>
        <v/>
      </c>
      <c r="GD35" s="49" t="str">
        <f t="shared" si="67"/>
        <v/>
      </c>
      <c r="GE35" s="49" t="str">
        <f t="shared" si="67"/>
        <v/>
      </c>
      <c r="GF35" s="49" t="str">
        <f t="shared" si="67"/>
        <v/>
      </c>
      <c r="GG35" s="49" t="str">
        <f t="shared" si="67"/>
        <v/>
      </c>
      <c r="GH35" s="49" t="str">
        <f t="shared" si="67"/>
        <v/>
      </c>
      <c r="GI35" s="49" t="str">
        <f t="shared" si="67"/>
        <v/>
      </c>
      <c r="GJ35" s="49" t="str">
        <f t="shared" si="67"/>
        <v/>
      </c>
      <c r="GK35" s="49" t="str">
        <f t="shared" si="67"/>
        <v/>
      </c>
      <c r="GL35" s="49" t="str">
        <f t="shared" si="67"/>
        <v/>
      </c>
      <c r="GM35" s="49" t="str">
        <f t="shared" si="67"/>
        <v/>
      </c>
      <c r="GN35" s="49" t="str">
        <f t="shared" si="67"/>
        <v/>
      </c>
      <c r="GO35" s="49" t="str">
        <f t="shared" si="67"/>
        <v/>
      </c>
      <c r="GP35" s="49" t="str">
        <f t="shared" si="67"/>
        <v/>
      </c>
      <c r="GQ35" s="49" t="str">
        <f t="shared" si="55"/>
        <v/>
      </c>
      <c r="GR35" s="49" t="str">
        <f t="shared" si="55"/>
        <v/>
      </c>
      <c r="GS35" s="49" t="str">
        <f t="shared" si="55"/>
        <v/>
      </c>
      <c r="GT35" s="49" t="str">
        <f t="shared" si="55"/>
        <v/>
      </c>
      <c r="GU35" s="49" t="str">
        <f t="shared" si="55"/>
        <v/>
      </c>
      <c r="GV35" s="49" t="str">
        <f t="shared" si="55"/>
        <v/>
      </c>
      <c r="GW35" s="49" t="str">
        <f t="shared" ref="GW35:HL50" si="72">IF(ISNONTEXT($V35),GV35+$V35,"")</f>
        <v/>
      </c>
      <c r="GX35" s="49" t="str">
        <f t="shared" si="72"/>
        <v/>
      </c>
      <c r="GY35" s="49" t="str">
        <f t="shared" si="72"/>
        <v/>
      </c>
      <c r="GZ35" s="49" t="str">
        <f t="shared" si="72"/>
        <v/>
      </c>
      <c r="HA35" s="49" t="str">
        <f t="shared" si="72"/>
        <v/>
      </c>
      <c r="HB35" s="49" t="str">
        <f t="shared" si="72"/>
        <v/>
      </c>
      <c r="HC35" s="49" t="str">
        <f t="shared" si="72"/>
        <v/>
      </c>
      <c r="HD35" s="49" t="str">
        <f t="shared" si="72"/>
        <v/>
      </c>
      <c r="HE35" s="49" t="str">
        <f t="shared" si="72"/>
        <v/>
      </c>
      <c r="HF35" s="49" t="str">
        <f t="shared" si="72"/>
        <v/>
      </c>
      <c r="HG35" s="49" t="str">
        <f t="shared" si="72"/>
        <v/>
      </c>
      <c r="HH35" s="49" t="str">
        <f t="shared" si="72"/>
        <v/>
      </c>
      <c r="HI35" s="49" t="str">
        <f t="shared" si="72"/>
        <v/>
      </c>
      <c r="HJ35" s="49" t="str">
        <f t="shared" si="72"/>
        <v/>
      </c>
      <c r="HK35" s="49" t="str">
        <f t="shared" si="72"/>
        <v/>
      </c>
      <c r="HL35" s="49" t="str">
        <f t="shared" si="72"/>
        <v/>
      </c>
      <c r="HM35" s="49" t="str">
        <f t="shared" si="56"/>
        <v/>
      </c>
      <c r="HN35" s="49" t="str">
        <f t="shared" si="56"/>
        <v/>
      </c>
      <c r="HO35" s="49" t="str">
        <f t="shared" si="56"/>
        <v/>
      </c>
      <c r="HP35" s="169" t="e">
        <f t="shared" si="57"/>
        <v>#N/A</v>
      </c>
      <c r="HQ35" s="169" t="e">
        <f t="shared" si="57"/>
        <v>#N/A</v>
      </c>
      <c r="HR35" s="169" t="e">
        <f t="shared" si="57"/>
        <v>#N/A</v>
      </c>
      <c r="HS35" s="169" t="e">
        <f t="shared" si="57"/>
        <v>#N/A</v>
      </c>
      <c r="HT35" s="169" t="e">
        <f t="shared" si="57"/>
        <v>#N/A</v>
      </c>
      <c r="HU35" s="169" t="e">
        <f t="shared" si="57"/>
        <v>#N/A</v>
      </c>
      <c r="HV35" s="169" t="e">
        <f t="shared" si="57"/>
        <v>#N/A</v>
      </c>
      <c r="HW35" s="169" t="e">
        <f t="shared" si="57"/>
        <v>#N/A</v>
      </c>
      <c r="HX35" s="169" t="e">
        <f t="shared" si="57"/>
        <v>#N/A</v>
      </c>
      <c r="HY35" s="169" t="e">
        <f t="shared" si="57"/>
        <v>#N/A</v>
      </c>
      <c r="HZ35" s="169" t="e">
        <f t="shared" si="57"/>
        <v>#N/A</v>
      </c>
      <c r="IA35" s="169" t="e">
        <f t="shared" si="57"/>
        <v>#N/A</v>
      </c>
      <c r="IB35" s="169" t="e">
        <f t="shared" si="57"/>
        <v>#N/A</v>
      </c>
      <c r="IC35" s="169" t="e">
        <f t="shared" si="57"/>
        <v>#N/A</v>
      </c>
      <c r="ID35" s="169" t="e">
        <f t="shared" si="57"/>
        <v>#N/A</v>
      </c>
      <c r="IE35" s="169" t="e">
        <f t="shared" si="41"/>
        <v>#N/A</v>
      </c>
      <c r="IF35" s="169" t="e">
        <f t="shared" si="41"/>
        <v>#N/A</v>
      </c>
      <c r="IG35" s="169" t="e">
        <f t="shared" si="41"/>
        <v>#N/A</v>
      </c>
      <c r="IH35" s="169" t="e">
        <f t="shared" si="41"/>
        <v>#N/A</v>
      </c>
      <c r="II35" s="169" t="e">
        <f t="shared" si="41"/>
        <v>#N/A</v>
      </c>
      <c r="IJ35" s="169" t="e">
        <f t="shared" si="41"/>
        <v>#N/A</v>
      </c>
      <c r="IK35" s="169" t="e">
        <f t="shared" si="41"/>
        <v>#N/A</v>
      </c>
      <c r="IL35" s="169" t="e">
        <f t="shared" si="41"/>
        <v>#N/A</v>
      </c>
      <c r="IM35" s="169" t="e">
        <f t="shared" si="41"/>
        <v>#N/A</v>
      </c>
      <c r="IN35" s="169" t="e">
        <f t="shared" si="41"/>
        <v>#N/A</v>
      </c>
      <c r="IO35" s="169" t="e">
        <f t="shared" si="41"/>
        <v>#N/A</v>
      </c>
      <c r="IP35" s="169" t="e">
        <f t="shared" si="41"/>
        <v>#N/A</v>
      </c>
      <c r="IQ35" s="169" t="e">
        <f t="shared" si="41"/>
        <v>#N/A</v>
      </c>
      <c r="IR35" s="169" t="e">
        <f t="shared" si="41"/>
        <v>#N/A</v>
      </c>
      <c r="IS35" s="169" t="e">
        <f t="shared" ref="IS35:JH51" si="73">IF(ISNONTEXT($K35),_xlfn.NORM.DIST(AZ35,$G35,$K35,FALSE),NA())</f>
        <v>#N/A</v>
      </c>
      <c r="IT35" s="169" t="e">
        <f t="shared" si="73"/>
        <v>#N/A</v>
      </c>
      <c r="IU35" s="169" t="e">
        <f t="shared" si="42"/>
        <v>#N/A</v>
      </c>
      <c r="IV35" s="169" t="e">
        <f t="shared" si="42"/>
        <v>#N/A</v>
      </c>
      <c r="IW35" s="169" t="e">
        <f t="shared" si="42"/>
        <v>#N/A</v>
      </c>
      <c r="IX35" s="169" t="e">
        <f t="shared" si="42"/>
        <v>#N/A</v>
      </c>
      <c r="IY35" s="169" t="e">
        <f t="shared" si="42"/>
        <v>#N/A</v>
      </c>
      <c r="IZ35" s="169" t="e">
        <f t="shared" si="42"/>
        <v>#N/A</v>
      </c>
      <c r="JA35" s="169" t="e">
        <f t="shared" si="42"/>
        <v>#N/A</v>
      </c>
      <c r="JB35" s="169" t="e">
        <f t="shared" si="42"/>
        <v>#N/A</v>
      </c>
      <c r="JC35" s="169" t="e">
        <f t="shared" si="42"/>
        <v>#N/A</v>
      </c>
      <c r="JD35" s="169" t="e">
        <f t="shared" si="42"/>
        <v>#N/A</v>
      </c>
      <c r="JE35" s="169" t="e">
        <f t="shared" si="42"/>
        <v>#N/A</v>
      </c>
      <c r="JF35" s="169" t="e">
        <f t="shared" si="42"/>
        <v>#N/A</v>
      </c>
      <c r="JG35" s="169" t="e">
        <f t="shared" si="42"/>
        <v>#N/A</v>
      </c>
      <c r="JH35" s="169" t="e">
        <f t="shared" si="42"/>
        <v>#N/A</v>
      </c>
      <c r="JI35" s="169" t="e">
        <f t="shared" ref="JI35:JX51" si="74">IF(ISNONTEXT($K35),_xlfn.NORM.DIST(BP35,$G35,$K35,FALSE),NA())</f>
        <v>#N/A</v>
      </c>
      <c r="JJ35" s="169" t="e">
        <f t="shared" si="74"/>
        <v>#N/A</v>
      </c>
      <c r="JK35" s="169" t="e">
        <f t="shared" si="43"/>
        <v>#N/A</v>
      </c>
      <c r="JL35" s="169" t="e">
        <f t="shared" si="43"/>
        <v>#N/A</v>
      </c>
      <c r="JM35" s="169" t="e">
        <f t="shared" si="43"/>
        <v>#N/A</v>
      </c>
      <c r="JN35" s="169" t="e">
        <f t="shared" si="43"/>
        <v>#N/A</v>
      </c>
      <c r="JO35" s="169" t="e">
        <f t="shared" si="43"/>
        <v>#N/A</v>
      </c>
      <c r="JP35" s="169" t="e">
        <f t="shared" si="43"/>
        <v>#N/A</v>
      </c>
      <c r="JQ35" s="169" t="e">
        <f t="shared" si="43"/>
        <v>#N/A</v>
      </c>
      <c r="JR35" s="169" t="e">
        <f t="shared" si="43"/>
        <v>#N/A</v>
      </c>
      <c r="JS35" s="169" t="e">
        <f t="shared" si="43"/>
        <v>#N/A</v>
      </c>
      <c r="JT35" s="169" t="e">
        <f t="shared" si="43"/>
        <v>#N/A</v>
      </c>
      <c r="JU35" s="169" t="e">
        <f t="shared" si="43"/>
        <v>#N/A</v>
      </c>
      <c r="JV35" s="169" t="e">
        <f t="shared" si="43"/>
        <v>#N/A</v>
      </c>
      <c r="JW35" s="169" t="e">
        <f t="shared" si="43"/>
        <v>#N/A</v>
      </c>
      <c r="JX35" s="169" t="e">
        <f t="shared" si="43"/>
        <v>#N/A</v>
      </c>
      <c r="JY35" s="169" t="e">
        <f t="shared" ref="JY35:KN51" si="75">IF(ISNONTEXT($K35),_xlfn.NORM.DIST(CF35,$G35,$K35,FALSE),NA())</f>
        <v>#N/A</v>
      </c>
      <c r="JZ35" s="169" t="e">
        <f t="shared" si="75"/>
        <v>#N/A</v>
      </c>
      <c r="KA35" s="169" t="e">
        <f t="shared" si="44"/>
        <v>#N/A</v>
      </c>
      <c r="KB35" s="169" t="e">
        <f t="shared" si="44"/>
        <v>#N/A</v>
      </c>
      <c r="KC35" s="169" t="e">
        <f t="shared" si="44"/>
        <v>#N/A</v>
      </c>
      <c r="KD35" s="169" t="e">
        <f t="shared" si="44"/>
        <v>#N/A</v>
      </c>
      <c r="KE35" s="169" t="e">
        <f t="shared" si="44"/>
        <v>#N/A</v>
      </c>
      <c r="KF35" s="169" t="e">
        <f t="shared" si="44"/>
        <v>#N/A</v>
      </c>
      <c r="KG35" s="169" t="e">
        <f t="shared" si="44"/>
        <v>#N/A</v>
      </c>
      <c r="KH35" s="169" t="e">
        <f t="shared" si="44"/>
        <v>#N/A</v>
      </c>
      <c r="KI35" s="169" t="e">
        <f t="shared" si="44"/>
        <v>#N/A</v>
      </c>
      <c r="KJ35" s="169" t="e">
        <f t="shared" si="44"/>
        <v>#N/A</v>
      </c>
      <c r="KK35" s="169" t="e">
        <f t="shared" si="44"/>
        <v>#N/A</v>
      </c>
      <c r="KL35" s="169" t="e">
        <f t="shared" si="44"/>
        <v>#N/A</v>
      </c>
      <c r="KM35" s="169" t="e">
        <f t="shared" si="44"/>
        <v>#N/A</v>
      </c>
      <c r="KN35" s="169" t="e">
        <f t="shared" si="44"/>
        <v>#N/A</v>
      </c>
      <c r="KO35" s="169" t="e">
        <f t="shared" ref="KO35:LD51" si="76">IF(ISNONTEXT($K35),_xlfn.NORM.DIST(CV35,$G35,$K35,FALSE),NA())</f>
        <v>#N/A</v>
      </c>
      <c r="KP35" s="169" t="e">
        <f t="shared" si="76"/>
        <v>#N/A</v>
      </c>
      <c r="KQ35" s="169" t="e">
        <f t="shared" si="45"/>
        <v>#N/A</v>
      </c>
      <c r="KR35" s="169" t="e">
        <f t="shared" si="45"/>
        <v>#N/A</v>
      </c>
      <c r="KS35" s="169" t="e">
        <f t="shared" si="45"/>
        <v>#N/A</v>
      </c>
      <c r="KT35" s="169" t="e">
        <f t="shared" si="45"/>
        <v>#N/A</v>
      </c>
      <c r="KU35" s="169" t="e">
        <f t="shared" si="45"/>
        <v>#N/A</v>
      </c>
      <c r="KV35" s="169" t="e">
        <f t="shared" si="45"/>
        <v>#N/A</v>
      </c>
      <c r="KW35" s="169" t="e">
        <f t="shared" si="45"/>
        <v>#N/A</v>
      </c>
      <c r="KX35" s="169" t="e">
        <f t="shared" si="45"/>
        <v>#N/A</v>
      </c>
      <c r="KY35" s="169" t="e">
        <f t="shared" si="45"/>
        <v>#N/A</v>
      </c>
      <c r="KZ35" s="169" t="e">
        <f t="shared" si="45"/>
        <v>#N/A</v>
      </c>
      <c r="LA35" s="169" t="e">
        <f t="shared" si="45"/>
        <v>#N/A</v>
      </c>
      <c r="LB35" s="169" t="e">
        <f t="shared" si="45"/>
        <v>#N/A</v>
      </c>
      <c r="LC35" s="169" t="e">
        <f t="shared" si="45"/>
        <v>#N/A</v>
      </c>
      <c r="LD35" s="169" t="e">
        <f t="shared" si="45"/>
        <v>#N/A</v>
      </c>
      <c r="LE35" s="169" t="e">
        <f t="shared" ref="LE35:LT51" si="77">IF(ISNONTEXT($K35),_xlfn.NORM.DIST(DL35,$G35,$K35,FALSE),NA())</f>
        <v>#N/A</v>
      </c>
      <c r="LF35" s="169" t="e">
        <f t="shared" si="77"/>
        <v>#N/A</v>
      </c>
      <c r="LG35" s="169" t="e">
        <f t="shared" si="46"/>
        <v>#N/A</v>
      </c>
      <c r="LH35" s="169" t="e">
        <f t="shared" si="46"/>
        <v>#N/A</v>
      </c>
      <c r="LI35" s="169" t="e">
        <f t="shared" si="46"/>
        <v>#N/A</v>
      </c>
      <c r="LJ35" s="169" t="e">
        <f t="shared" si="46"/>
        <v>#N/A</v>
      </c>
      <c r="LK35" s="169" t="e">
        <f t="shared" si="46"/>
        <v>#N/A</v>
      </c>
      <c r="LL35" s="169" t="e">
        <f t="shared" si="46"/>
        <v>#N/A</v>
      </c>
      <c r="LM35" s="169" t="e">
        <f t="shared" si="46"/>
        <v>#N/A</v>
      </c>
      <c r="LN35" s="169" t="e">
        <f t="shared" si="46"/>
        <v>#N/A</v>
      </c>
      <c r="LO35" s="169" t="e">
        <f t="shared" si="46"/>
        <v>#N/A</v>
      </c>
      <c r="LP35" s="169" t="e">
        <f t="shared" si="46"/>
        <v>#N/A</v>
      </c>
      <c r="LQ35" s="169" t="e">
        <f t="shared" si="46"/>
        <v>#N/A</v>
      </c>
      <c r="LR35" s="169" t="e">
        <f t="shared" si="46"/>
        <v>#N/A</v>
      </c>
      <c r="LS35" s="169" t="e">
        <f t="shared" si="46"/>
        <v>#N/A</v>
      </c>
      <c r="LT35" s="169" t="e">
        <f t="shared" si="46"/>
        <v>#N/A</v>
      </c>
      <c r="LU35" s="169" t="e">
        <f t="shared" ref="LU35:MJ51" si="78">IF(ISNONTEXT($K35),_xlfn.NORM.DIST(EB35,$G35,$K35,FALSE),NA())</f>
        <v>#N/A</v>
      </c>
      <c r="LV35" s="169" t="e">
        <f t="shared" si="78"/>
        <v>#N/A</v>
      </c>
      <c r="LW35" s="169" t="e">
        <f t="shared" si="47"/>
        <v>#N/A</v>
      </c>
      <c r="LX35" s="169" t="e">
        <f t="shared" si="47"/>
        <v>#N/A</v>
      </c>
      <c r="LY35" s="169" t="e">
        <f t="shared" si="47"/>
        <v>#N/A</v>
      </c>
      <c r="LZ35" s="169" t="e">
        <f t="shared" si="47"/>
        <v>#N/A</v>
      </c>
      <c r="MA35" s="169" t="e">
        <f t="shared" si="47"/>
        <v>#N/A</v>
      </c>
      <c r="MB35" s="169" t="e">
        <f t="shared" si="47"/>
        <v>#N/A</v>
      </c>
      <c r="MC35" s="169" t="e">
        <f t="shared" si="47"/>
        <v>#N/A</v>
      </c>
      <c r="MD35" s="169" t="e">
        <f t="shared" si="47"/>
        <v>#N/A</v>
      </c>
      <c r="ME35" s="169" t="e">
        <f t="shared" si="47"/>
        <v>#N/A</v>
      </c>
      <c r="MF35" s="169" t="e">
        <f t="shared" si="47"/>
        <v>#N/A</v>
      </c>
      <c r="MG35" s="169" t="e">
        <f t="shared" si="47"/>
        <v>#N/A</v>
      </c>
      <c r="MH35" s="169" t="e">
        <f t="shared" si="47"/>
        <v>#N/A</v>
      </c>
      <c r="MI35" s="169" t="e">
        <f t="shared" si="47"/>
        <v>#N/A</v>
      </c>
      <c r="MJ35" s="169" t="e">
        <f t="shared" si="47"/>
        <v>#N/A</v>
      </c>
      <c r="MK35" s="169" t="e">
        <f t="shared" ref="MK35:MZ51" si="79">IF(ISNONTEXT($K35),_xlfn.NORM.DIST(ER35,$G35,$K35,FALSE),NA())</f>
        <v>#N/A</v>
      </c>
      <c r="ML35" s="169" t="e">
        <f t="shared" si="79"/>
        <v>#N/A</v>
      </c>
      <c r="MM35" s="169" t="e">
        <f t="shared" si="48"/>
        <v>#N/A</v>
      </c>
      <c r="MN35" s="169" t="e">
        <f t="shared" si="48"/>
        <v>#N/A</v>
      </c>
      <c r="MO35" s="169" t="e">
        <f t="shared" si="48"/>
        <v>#N/A</v>
      </c>
      <c r="MP35" s="169" t="e">
        <f t="shared" si="48"/>
        <v>#N/A</v>
      </c>
      <c r="MQ35" s="169" t="e">
        <f t="shared" si="48"/>
        <v>#N/A</v>
      </c>
      <c r="MR35" s="169" t="e">
        <f t="shared" si="48"/>
        <v>#N/A</v>
      </c>
      <c r="MS35" s="169" t="e">
        <f t="shared" si="48"/>
        <v>#N/A</v>
      </c>
      <c r="MT35" s="169" t="e">
        <f t="shared" si="48"/>
        <v>#N/A</v>
      </c>
      <c r="MU35" s="169" t="e">
        <f t="shared" si="48"/>
        <v>#N/A</v>
      </c>
      <c r="MV35" s="169" t="e">
        <f t="shared" si="48"/>
        <v>#N/A</v>
      </c>
      <c r="MW35" s="169" t="e">
        <f t="shared" si="48"/>
        <v>#N/A</v>
      </c>
      <c r="MX35" s="169" t="e">
        <f t="shared" si="48"/>
        <v>#N/A</v>
      </c>
      <c r="MY35" s="169" t="e">
        <f t="shared" si="48"/>
        <v>#N/A</v>
      </c>
      <c r="MZ35" s="169" t="e">
        <f t="shared" si="48"/>
        <v>#N/A</v>
      </c>
      <c r="NA35" s="169" t="e">
        <f t="shared" ref="NA35:NP51" si="80">IF(ISNONTEXT($K35),_xlfn.NORM.DIST(FH35,$G35,$K35,FALSE),NA())</f>
        <v>#N/A</v>
      </c>
      <c r="NB35" s="169" t="e">
        <f t="shared" si="80"/>
        <v>#N/A</v>
      </c>
      <c r="NC35" s="169" t="e">
        <f t="shared" si="49"/>
        <v>#N/A</v>
      </c>
      <c r="ND35" s="169" t="e">
        <f t="shared" si="49"/>
        <v>#N/A</v>
      </c>
      <c r="NE35" s="169" t="e">
        <f t="shared" si="49"/>
        <v>#N/A</v>
      </c>
      <c r="NF35" s="169" t="e">
        <f t="shared" si="49"/>
        <v>#N/A</v>
      </c>
      <c r="NG35" s="169" t="e">
        <f t="shared" si="49"/>
        <v>#N/A</v>
      </c>
      <c r="NH35" s="169" t="e">
        <f t="shared" si="49"/>
        <v>#N/A</v>
      </c>
      <c r="NI35" s="169" t="e">
        <f t="shared" si="49"/>
        <v>#N/A</v>
      </c>
      <c r="NJ35" s="169" t="e">
        <f t="shared" si="49"/>
        <v>#N/A</v>
      </c>
      <c r="NK35" s="169" t="e">
        <f t="shared" si="49"/>
        <v>#N/A</v>
      </c>
      <c r="NL35" s="169" t="e">
        <f t="shared" si="49"/>
        <v>#N/A</v>
      </c>
      <c r="NM35" s="169" t="e">
        <f t="shared" si="49"/>
        <v>#N/A</v>
      </c>
      <c r="NN35" s="169" t="e">
        <f t="shared" si="49"/>
        <v>#N/A</v>
      </c>
      <c r="NO35" s="169" t="e">
        <f t="shared" si="49"/>
        <v>#N/A</v>
      </c>
      <c r="NP35" s="169" t="e">
        <f t="shared" si="49"/>
        <v>#N/A</v>
      </c>
      <c r="NQ35" s="169" t="e">
        <f t="shared" ref="NQ35:OF51" si="81">IF(ISNONTEXT($K35),_xlfn.NORM.DIST(FX35,$G35,$K35,FALSE),NA())</f>
        <v>#N/A</v>
      </c>
      <c r="NR35" s="169" t="e">
        <f t="shared" si="81"/>
        <v>#N/A</v>
      </c>
      <c r="NS35" s="169" t="e">
        <f t="shared" si="50"/>
        <v>#N/A</v>
      </c>
      <c r="NT35" s="169" t="e">
        <f t="shared" si="50"/>
        <v>#N/A</v>
      </c>
      <c r="NU35" s="169" t="e">
        <f t="shared" si="50"/>
        <v>#N/A</v>
      </c>
      <c r="NV35" s="169" t="e">
        <f t="shared" si="50"/>
        <v>#N/A</v>
      </c>
      <c r="NW35" s="169" t="e">
        <f t="shared" si="50"/>
        <v>#N/A</v>
      </c>
      <c r="NX35" s="169" t="e">
        <f t="shared" si="50"/>
        <v>#N/A</v>
      </c>
      <c r="NY35" s="169" t="e">
        <f t="shared" si="50"/>
        <v>#N/A</v>
      </c>
      <c r="NZ35" s="169" t="e">
        <f t="shared" si="50"/>
        <v>#N/A</v>
      </c>
      <c r="OA35" s="169" t="e">
        <f t="shared" si="50"/>
        <v>#N/A</v>
      </c>
      <c r="OB35" s="169" t="e">
        <f t="shared" si="50"/>
        <v>#N/A</v>
      </c>
      <c r="OC35" s="169" t="e">
        <f t="shared" si="50"/>
        <v>#N/A</v>
      </c>
      <c r="OD35" s="169" t="e">
        <f t="shared" si="50"/>
        <v>#N/A</v>
      </c>
      <c r="OE35" s="169" t="e">
        <f t="shared" si="50"/>
        <v>#N/A</v>
      </c>
      <c r="OF35" s="169" t="e">
        <f t="shared" si="50"/>
        <v>#N/A</v>
      </c>
      <c r="OG35" s="169" t="e">
        <f t="shared" ref="OG35:OV51" si="82">IF(ISNONTEXT($K35),_xlfn.NORM.DIST(GN35,$G35,$K35,FALSE),NA())</f>
        <v>#N/A</v>
      </c>
      <c r="OH35" s="169" t="e">
        <f t="shared" si="82"/>
        <v>#N/A</v>
      </c>
      <c r="OI35" s="169" t="e">
        <f t="shared" si="51"/>
        <v>#N/A</v>
      </c>
      <c r="OJ35" s="169" t="e">
        <f t="shared" si="51"/>
        <v>#N/A</v>
      </c>
      <c r="OK35" s="169" t="e">
        <f t="shared" si="51"/>
        <v>#N/A</v>
      </c>
      <c r="OL35" s="169" t="e">
        <f t="shared" si="51"/>
        <v>#N/A</v>
      </c>
      <c r="OM35" s="169" t="e">
        <f t="shared" si="51"/>
        <v>#N/A</v>
      </c>
      <c r="ON35" s="169" t="e">
        <f t="shared" si="51"/>
        <v>#N/A</v>
      </c>
      <c r="OO35" s="169" t="e">
        <f t="shared" si="51"/>
        <v>#N/A</v>
      </c>
      <c r="OP35" s="169" t="e">
        <f t="shared" si="51"/>
        <v>#N/A</v>
      </c>
      <c r="OQ35" s="169" t="e">
        <f t="shared" si="51"/>
        <v>#N/A</v>
      </c>
      <c r="OR35" s="169" t="e">
        <f t="shared" si="51"/>
        <v>#N/A</v>
      </c>
      <c r="OS35" s="169" t="e">
        <f t="shared" si="51"/>
        <v>#N/A</v>
      </c>
      <c r="OT35" s="169" t="e">
        <f t="shared" si="51"/>
        <v>#N/A</v>
      </c>
      <c r="OU35" s="169" t="e">
        <f t="shared" si="51"/>
        <v>#N/A</v>
      </c>
      <c r="OV35" s="169" t="e">
        <f t="shared" si="51"/>
        <v>#N/A</v>
      </c>
      <c r="OW35" s="169" t="e">
        <f t="shared" ref="OW35:PH66" si="83">IF(ISNONTEXT($K35),_xlfn.NORM.DIST(HD35,$G35,$K35,FALSE),NA())</f>
        <v>#N/A</v>
      </c>
      <c r="OX35" s="169" t="e">
        <f t="shared" si="83"/>
        <v>#N/A</v>
      </c>
      <c r="OY35" s="169" t="e">
        <f t="shared" si="52"/>
        <v>#N/A</v>
      </c>
      <c r="OZ35" s="169" t="e">
        <f t="shared" si="52"/>
        <v>#N/A</v>
      </c>
      <c r="PA35" s="169" t="e">
        <f t="shared" si="52"/>
        <v>#N/A</v>
      </c>
      <c r="PB35" s="169" t="e">
        <f t="shared" si="52"/>
        <v>#N/A</v>
      </c>
      <c r="PC35" s="169" t="e">
        <f t="shared" si="70"/>
        <v>#N/A</v>
      </c>
      <c r="PD35" s="169" t="e">
        <f t="shared" si="70"/>
        <v>#N/A</v>
      </c>
      <c r="PE35" s="169" t="e">
        <f t="shared" si="70"/>
        <v>#N/A</v>
      </c>
      <c r="PF35" s="169" t="e">
        <f t="shared" si="70"/>
        <v>#N/A</v>
      </c>
      <c r="PG35" s="169" t="e">
        <f t="shared" si="70"/>
        <v>#N/A</v>
      </c>
      <c r="PH35" s="169" t="e">
        <f t="shared" si="70"/>
        <v>#N/A</v>
      </c>
    </row>
    <row r="36" spans="1:424" hidden="1" x14ac:dyDescent="0.75">
      <c r="A36" s="4">
        <v>33</v>
      </c>
      <c r="B36" s="95"/>
      <c r="C36" s="95"/>
      <c r="D36" s="95"/>
      <c r="E36" s="124" t="str">
        <f t="shared" si="28"/>
        <v/>
      </c>
      <c r="F36" s="124" t="str">
        <f t="shared" si="29"/>
        <v/>
      </c>
      <c r="G36" s="73" t="str">
        <f t="shared" si="30"/>
        <v/>
      </c>
      <c r="H36" s="23"/>
      <c r="I36" s="57"/>
      <c r="J36" s="280"/>
      <c r="K36" s="74" t="str">
        <f>IF(AND(B36&gt;0,C36&gt;0,D36&gt;0),IF(ISBLANK(J36),IF(ISBLANK(H36),"",(D36-B36)*VLOOKUP(H36,VLookups!$A$4:$B$13,2,FALSE)),J36),"")</f>
        <v/>
      </c>
      <c r="L36" s="75" t="str">
        <f t="shared" ref="L36:L67" si="84">IF(K36="","",K36^2)</f>
        <v/>
      </c>
      <c r="M36" s="95"/>
      <c r="N36" s="270" t="str">
        <f>IF(AND(M36&gt;0,C36&gt;0,NOT(K36="")),ABS(VLOOKUP($M$1,VLookups!$A$43:$B$44,2,FALSE)-_xlfn.NORM.DIST(M36,G36,K36,TRUE)),"")</f>
        <v/>
      </c>
      <c r="O36" s="94" t="str">
        <f>IF(AND($B36&gt;0,$C36&gt;0,$D36&gt;0,NOT(ISBLANK($H36))),_xlfn.NORM.INV(ABS(VLOOKUP($M$1,VLookups!$A$43:$B$44,2,FALSE)-O$3),$G36,$K36),"")</f>
        <v/>
      </c>
      <c r="P36" s="93" t="str">
        <f>IF(AND($B36&gt;0,$C36&gt;0,$D36&gt;0,NOT(ISBLANK($H36))),_xlfn.NORM.INV(ABS(VLOOKUP($M$1,VLookups!$A$43:$B$44,2,FALSE)-P$3),$G36,$K36),"")</f>
        <v/>
      </c>
      <c r="Q36" s="94" t="str">
        <f>IF(AND($B36&gt;0,$C36&gt;0,$D36&gt;0,NOT(ISBLANK($H36))),_xlfn.NORM.INV(ABS(VLOOKUP($M$1,VLookups!$A$43:$B$44,2,FALSE)-Q$3),$G36,$K36),"")</f>
        <v/>
      </c>
      <c r="R36" s="93" t="str">
        <f>IF(AND($B36&gt;0,$C36&gt;0,$D36&gt;0,NOT(ISBLANK($H36))),_xlfn.NORM.INV(ABS(VLOOKUP($M$1,VLookups!$A$43:$B$44,2,FALSE)-R$3),$G36,$K36),"")</f>
        <v/>
      </c>
      <c r="S36" s="94" t="str">
        <f>IF(AND($B36&gt;0,$C36&gt;0,$D36&gt;0,NOT(ISBLANK($H36))),_xlfn.NORM.INV(ABS(VLOOKUP($M$1,VLookups!$A$43:$B$44,2,FALSE)-S$3),$G36,$K36),"")</f>
        <v/>
      </c>
      <c r="T36" s="93" t="str">
        <f>IF(AND($B36&gt;0,$C36&gt;0,$D36&gt;0,NOT(ISBLANK($H36))),_xlfn.NORM.INV(ABS(VLOOKUP($M$1,VLookups!$A$43:$B$44,2,FALSE)-T$3),$G36,$K36),"")</f>
        <v/>
      </c>
      <c r="U36" s="5"/>
      <c r="V36" s="168" t="str">
        <f t="shared" si="31"/>
        <v/>
      </c>
      <c r="W36" s="49" t="str">
        <f t="shared" si="68"/>
        <v/>
      </c>
      <c r="X36" s="49" t="str">
        <f t="shared" si="68"/>
        <v/>
      </c>
      <c r="Y36" s="49" t="str">
        <f t="shared" si="68"/>
        <v/>
      </c>
      <c r="Z36" s="49" t="str">
        <f t="shared" si="68"/>
        <v/>
      </c>
      <c r="AA36" s="49" t="str">
        <f t="shared" si="68"/>
        <v/>
      </c>
      <c r="AB36" s="49" t="str">
        <f t="shared" si="68"/>
        <v/>
      </c>
      <c r="AC36" s="49" t="str">
        <f t="shared" si="68"/>
        <v/>
      </c>
      <c r="AD36" s="49" t="str">
        <f t="shared" si="68"/>
        <v/>
      </c>
      <c r="AE36" s="49" t="str">
        <f t="shared" si="68"/>
        <v/>
      </c>
      <c r="AF36" s="49" t="str">
        <f t="shared" si="68"/>
        <v/>
      </c>
      <c r="AG36" s="49" t="str">
        <f t="shared" si="68"/>
        <v/>
      </c>
      <c r="AH36" s="49" t="str">
        <f t="shared" si="68"/>
        <v/>
      </c>
      <c r="AI36" s="49" t="str">
        <f t="shared" si="68"/>
        <v/>
      </c>
      <c r="AJ36" s="49" t="str">
        <f t="shared" si="68"/>
        <v/>
      </c>
      <c r="AK36" s="49" t="str">
        <f t="shared" si="68"/>
        <v/>
      </c>
      <c r="AL36" s="49" t="str">
        <f t="shared" si="68"/>
        <v/>
      </c>
      <c r="AM36" s="49" t="str">
        <f t="shared" si="60"/>
        <v/>
      </c>
      <c r="AN36" s="49" t="str">
        <f t="shared" si="60"/>
        <v/>
      </c>
      <c r="AO36" s="49" t="str">
        <f t="shared" si="60"/>
        <v/>
      </c>
      <c r="AP36" s="49" t="str">
        <f t="shared" si="60"/>
        <v/>
      </c>
      <c r="AQ36" s="49" t="str">
        <f t="shared" si="60"/>
        <v/>
      </c>
      <c r="AR36" s="49" t="str">
        <f t="shared" si="60"/>
        <v/>
      </c>
      <c r="AS36" s="49" t="str">
        <f t="shared" si="60"/>
        <v/>
      </c>
      <c r="AT36" s="49" t="str">
        <f t="shared" si="60"/>
        <v/>
      </c>
      <c r="AU36" s="49" t="str">
        <f t="shared" si="60"/>
        <v/>
      </c>
      <c r="AV36" s="49" t="str">
        <f t="shared" si="60"/>
        <v/>
      </c>
      <c r="AW36" s="49" t="str">
        <f t="shared" si="60"/>
        <v/>
      </c>
      <c r="AX36" s="49" t="str">
        <f t="shared" si="61"/>
        <v/>
      </c>
      <c r="AY36" s="49" t="str">
        <f t="shared" si="61"/>
        <v/>
      </c>
      <c r="AZ36" s="49" t="str">
        <f t="shared" si="61"/>
        <v/>
      </c>
      <c r="BA36" s="49" t="str">
        <f t="shared" si="61"/>
        <v/>
      </c>
      <c r="BB36" s="49" t="str">
        <f t="shared" si="61"/>
        <v/>
      </c>
      <c r="BC36" s="49" t="str">
        <f t="shared" si="61"/>
        <v/>
      </c>
      <c r="BD36" s="49" t="str">
        <f t="shared" si="61"/>
        <v/>
      </c>
      <c r="BE36" s="49" t="str">
        <f t="shared" si="61"/>
        <v/>
      </c>
      <c r="BF36" s="49" t="str">
        <f t="shared" si="61"/>
        <v/>
      </c>
      <c r="BG36" s="49" t="str">
        <f t="shared" si="61"/>
        <v/>
      </c>
      <c r="BH36" s="49" t="str">
        <f t="shared" si="61"/>
        <v/>
      </c>
      <c r="BI36" s="49" t="str">
        <f t="shared" si="61"/>
        <v/>
      </c>
      <c r="BJ36" s="49" t="str">
        <f t="shared" si="61"/>
        <v/>
      </c>
      <c r="BK36" s="49" t="str">
        <f t="shared" si="61"/>
        <v/>
      </c>
      <c r="BL36" s="49" t="str">
        <f t="shared" si="61"/>
        <v/>
      </c>
      <c r="BM36" s="49" t="str">
        <f t="shared" si="61"/>
        <v/>
      </c>
      <c r="BN36" s="49" t="str">
        <f t="shared" si="62"/>
        <v/>
      </c>
      <c r="BO36" s="49" t="str">
        <f t="shared" si="62"/>
        <v/>
      </c>
      <c r="BP36" s="49" t="str">
        <f t="shared" si="62"/>
        <v/>
      </c>
      <c r="BQ36" s="49" t="str">
        <f t="shared" si="62"/>
        <v/>
      </c>
      <c r="BR36" s="49" t="str">
        <f t="shared" si="62"/>
        <v/>
      </c>
      <c r="BS36" s="49" t="str">
        <f t="shared" si="62"/>
        <v/>
      </c>
      <c r="BT36" s="49" t="str">
        <f t="shared" si="62"/>
        <v/>
      </c>
      <c r="BU36" s="49" t="str">
        <f t="shared" si="62"/>
        <v/>
      </c>
      <c r="BV36" s="49" t="str">
        <f t="shared" si="62"/>
        <v/>
      </c>
      <c r="BW36" s="49" t="str">
        <f t="shared" si="62"/>
        <v/>
      </c>
      <c r="BX36" s="49" t="str">
        <f t="shared" si="62"/>
        <v/>
      </c>
      <c r="BY36" s="49" t="str">
        <f t="shared" si="62"/>
        <v/>
      </c>
      <c r="BZ36" s="49" t="str">
        <f t="shared" si="62"/>
        <v/>
      </c>
      <c r="CA36" s="49" t="str">
        <f t="shared" si="62"/>
        <v/>
      </c>
      <c r="CB36" s="49" t="str">
        <f t="shared" si="62"/>
        <v/>
      </c>
      <c r="CC36" s="49" t="str">
        <f t="shared" si="62"/>
        <v/>
      </c>
      <c r="CD36" s="49" t="str">
        <f t="shared" si="63"/>
        <v/>
      </c>
      <c r="CE36" s="49" t="str">
        <f t="shared" si="63"/>
        <v/>
      </c>
      <c r="CF36" s="49" t="str">
        <f t="shared" si="63"/>
        <v/>
      </c>
      <c r="CG36" s="49" t="str">
        <f t="shared" si="63"/>
        <v/>
      </c>
      <c r="CH36" s="49" t="str">
        <f t="shared" si="63"/>
        <v/>
      </c>
      <c r="CI36" s="49" t="str">
        <f t="shared" si="63"/>
        <v/>
      </c>
      <c r="CJ36" s="49" t="str">
        <f t="shared" si="63"/>
        <v/>
      </c>
      <c r="CK36" s="49" t="str">
        <f t="shared" si="63"/>
        <v/>
      </c>
      <c r="CL36" s="49" t="str">
        <f t="shared" si="63"/>
        <v/>
      </c>
      <c r="CM36" s="49" t="str">
        <f t="shared" si="63"/>
        <v/>
      </c>
      <c r="CN36" s="49" t="str">
        <f t="shared" si="63"/>
        <v/>
      </c>
      <c r="CO36" s="49" t="str">
        <f t="shared" si="63"/>
        <v/>
      </c>
      <c r="CP36" s="49" t="str">
        <f t="shared" si="63"/>
        <v/>
      </c>
      <c r="CQ36" s="49" t="str">
        <f t="shared" si="63"/>
        <v/>
      </c>
      <c r="CR36" s="49" t="str">
        <f t="shared" si="63"/>
        <v/>
      </c>
      <c r="CS36" s="49" t="str">
        <f t="shared" si="63"/>
        <v/>
      </c>
      <c r="CT36" s="49" t="str">
        <f t="shared" ref="CT36:DI51" si="85">IF(ISNONTEXT($V36),CU36-$V36,"")</f>
        <v/>
      </c>
      <c r="CU36" s="49" t="str">
        <f t="shared" si="85"/>
        <v/>
      </c>
      <c r="CV36" s="49" t="str">
        <f t="shared" si="85"/>
        <v/>
      </c>
      <c r="CW36" s="49" t="str">
        <f t="shared" si="85"/>
        <v/>
      </c>
      <c r="CX36" s="49" t="str">
        <f t="shared" si="85"/>
        <v/>
      </c>
      <c r="CY36" s="49" t="str">
        <f t="shared" si="85"/>
        <v/>
      </c>
      <c r="CZ36" s="49" t="str">
        <f t="shared" si="85"/>
        <v/>
      </c>
      <c r="DA36" s="49" t="str">
        <f t="shared" si="85"/>
        <v/>
      </c>
      <c r="DB36" s="49" t="str">
        <f t="shared" si="85"/>
        <v/>
      </c>
      <c r="DC36" s="49" t="str">
        <f t="shared" si="85"/>
        <v/>
      </c>
      <c r="DD36" s="49" t="str">
        <f t="shared" si="85"/>
        <v/>
      </c>
      <c r="DE36" s="49" t="str">
        <f t="shared" si="85"/>
        <v/>
      </c>
      <c r="DF36" s="49" t="str">
        <f t="shared" si="85"/>
        <v/>
      </c>
      <c r="DG36" s="49" t="str">
        <f t="shared" si="85"/>
        <v/>
      </c>
      <c r="DH36" s="49" t="str">
        <f t="shared" si="85"/>
        <v/>
      </c>
      <c r="DI36" s="49" t="str">
        <f t="shared" si="85"/>
        <v/>
      </c>
      <c r="DJ36" s="49" t="str">
        <f t="shared" si="71"/>
        <v/>
      </c>
      <c r="DK36" s="49" t="str">
        <f t="shared" si="71"/>
        <v/>
      </c>
      <c r="DL36" s="49" t="str">
        <f t="shared" si="71"/>
        <v/>
      </c>
      <c r="DM36" s="49" t="str">
        <f t="shared" si="71"/>
        <v/>
      </c>
      <c r="DN36" s="49" t="str">
        <f t="shared" si="71"/>
        <v/>
      </c>
      <c r="DO36" s="49" t="str">
        <f t="shared" si="71"/>
        <v/>
      </c>
      <c r="DP36" s="49" t="str">
        <f t="shared" ref="DP36:DR50" si="86">IF(ISNONTEXT($V36),DQ36-$V36,"")</f>
        <v/>
      </c>
      <c r="DQ36" s="49" t="str">
        <f t="shared" si="86"/>
        <v/>
      </c>
      <c r="DR36" s="49" t="str">
        <f t="shared" si="86"/>
        <v/>
      </c>
      <c r="DS36" s="183" t="str">
        <f t="shared" si="33"/>
        <v/>
      </c>
      <c r="DT36" s="49" t="str">
        <f t="shared" si="69"/>
        <v/>
      </c>
      <c r="DU36" s="49" t="str">
        <f t="shared" si="69"/>
        <v/>
      </c>
      <c r="DV36" s="49" t="str">
        <f t="shared" si="69"/>
        <v/>
      </c>
      <c r="DW36" s="49" t="str">
        <f t="shared" si="69"/>
        <v/>
      </c>
      <c r="DX36" s="49" t="str">
        <f t="shared" si="69"/>
        <v/>
      </c>
      <c r="DY36" s="49" t="str">
        <f t="shared" si="69"/>
        <v/>
      </c>
      <c r="DZ36" s="49" t="str">
        <f t="shared" si="69"/>
        <v/>
      </c>
      <c r="EA36" s="49" t="str">
        <f t="shared" si="69"/>
        <v/>
      </c>
      <c r="EB36" s="49" t="str">
        <f t="shared" si="69"/>
        <v/>
      </c>
      <c r="EC36" s="49" t="str">
        <f t="shared" si="69"/>
        <v/>
      </c>
      <c r="ED36" s="49" t="str">
        <f t="shared" si="69"/>
        <v/>
      </c>
      <c r="EE36" s="49" t="str">
        <f t="shared" si="69"/>
        <v/>
      </c>
      <c r="EF36" s="49" t="str">
        <f t="shared" si="69"/>
        <v/>
      </c>
      <c r="EG36" s="49" t="str">
        <f t="shared" si="69"/>
        <v/>
      </c>
      <c r="EH36" s="49" t="str">
        <f t="shared" si="69"/>
        <v/>
      </c>
      <c r="EI36" s="49" t="str">
        <f t="shared" si="69"/>
        <v/>
      </c>
      <c r="EJ36" s="49" t="str">
        <f t="shared" si="64"/>
        <v/>
      </c>
      <c r="EK36" s="49" t="str">
        <f t="shared" si="64"/>
        <v/>
      </c>
      <c r="EL36" s="49" t="str">
        <f t="shared" si="64"/>
        <v/>
      </c>
      <c r="EM36" s="49" t="str">
        <f t="shared" si="64"/>
        <v/>
      </c>
      <c r="EN36" s="49" t="str">
        <f t="shared" si="64"/>
        <v/>
      </c>
      <c r="EO36" s="49" t="str">
        <f t="shared" si="64"/>
        <v/>
      </c>
      <c r="EP36" s="49" t="str">
        <f t="shared" si="64"/>
        <v/>
      </c>
      <c r="EQ36" s="49" t="str">
        <f t="shared" si="64"/>
        <v/>
      </c>
      <c r="ER36" s="49" t="str">
        <f t="shared" si="64"/>
        <v/>
      </c>
      <c r="ES36" s="49" t="str">
        <f t="shared" si="64"/>
        <v/>
      </c>
      <c r="ET36" s="49" t="str">
        <f t="shared" si="64"/>
        <v/>
      </c>
      <c r="EU36" s="49" t="str">
        <f t="shared" si="65"/>
        <v/>
      </c>
      <c r="EV36" s="49" t="str">
        <f t="shared" si="65"/>
        <v/>
      </c>
      <c r="EW36" s="49" t="str">
        <f t="shared" si="65"/>
        <v/>
      </c>
      <c r="EX36" s="49" t="str">
        <f t="shared" si="65"/>
        <v/>
      </c>
      <c r="EY36" s="49" t="str">
        <f t="shared" si="65"/>
        <v/>
      </c>
      <c r="EZ36" s="49" t="str">
        <f t="shared" si="65"/>
        <v/>
      </c>
      <c r="FA36" s="49" t="str">
        <f t="shared" si="65"/>
        <v/>
      </c>
      <c r="FB36" s="49" t="str">
        <f t="shared" si="65"/>
        <v/>
      </c>
      <c r="FC36" s="49" t="str">
        <f t="shared" si="65"/>
        <v/>
      </c>
      <c r="FD36" s="49" t="str">
        <f t="shared" si="65"/>
        <v/>
      </c>
      <c r="FE36" s="49" t="str">
        <f t="shared" si="65"/>
        <v/>
      </c>
      <c r="FF36" s="49" t="str">
        <f t="shared" si="65"/>
        <v/>
      </c>
      <c r="FG36" s="49" t="str">
        <f t="shared" si="65"/>
        <v/>
      </c>
      <c r="FH36" s="49" t="str">
        <f t="shared" si="65"/>
        <v/>
      </c>
      <c r="FI36" s="49" t="str">
        <f t="shared" si="65"/>
        <v/>
      </c>
      <c r="FJ36" s="49" t="str">
        <f t="shared" si="65"/>
        <v/>
      </c>
      <c r="FK36" s="49" t="str">
        <f t="shared" si="66"/>
        <v/>
      </c>
      <c r="FL36" s="49" t="str">
        <f t="shared" si="66"/>
        <v/>
      </c>
      <c r="FM36" s="49" t="str">
        <f t="shared" si="66"/>
        <v/>
      </c>
      <c r="FN36" s="49" t="str">
        <f t="shared" si="66"/>
        <v/>
      </c>
      <c r="FO36" s="49" t="str">
        <f t="shared" si="66"/>
        <v/>
      </c>
      <c r="FP36" s="49" t="str">
        <f t="shared" si="66"/>
        <v/>
      </c>
      <c r="FQ36" s="49" t="str">
        <f t="shared" si="66"/>
        <v/>
      </c>
      <c r="FR36" s="49" t="str">
        <f t="shared" si="66"/>
        <v/>
      </c>
      <c r="FS36" s="49" t="str">
        <f t="shared" si="66"/>
        <v/>
      </c>
      <c r="FT36" s="49" t="str">
        <f t="shared" si="66"/>
        <v/>
      </c>
      <c r="FU36" s="49" t="str">
        <f t="shared" si="66"/>
        <v/>
      </c>
      <c r="FV36" s="49" t="str">
        <f t="shared" si="66"/>
        <v/>
      </c>
      <c r="FW36" s="49" t="str">
        <f t="shared" si="66"/>
        <v/>
      </c>
      <c r="FX36" s="49" t="str">
        <f t="shared" si="66"/>
        <v/>
      </c>
      <c r="FY36" s="49" t="str">
        <f t="shared" si="66"/>
        <v/>
      </c>
      <c r="FZ36" s="49" t="str">
        <f t="shared" si="66"/>
        <v/>
      </c>
      <c r="GA36" s="49" t="str">
        <f t="shared" si="67"/>
        <v/>
      </c>
      <c r="GB36" s="49" t="str">
        <f t="shared" si="67"/>
        <v/>
      </c>
      <c r="GC36" s="49" t="str">
        <f t="shared" si="67"/>
        <v/>
      </c>
      <c r="GD36" s="49" t="str">
        <f t="shared" si="67"/>
        <v/>
      </c>
      <c r="GE36" s="49" t="str">
        <f t="shared" si="67"/>
        <v/>
      </c>
      <c r="GF36" s="49" t="str">
        <f t="shared" si="67"/>
        <v/>
      </c>
      <c r="GG36" s="49" t="str">
        <f t="shared" si="67"/>
        <v/>
      </c>
      <c r="GH36" s="49" t="str">
        <f t="shared" si="67"/>
        <v/>
      </c>
      <c r="GI36" s="49" t="str">
        <f t="shared" si="67"/>
        <v/>
      </c>
      <c r="GJ36" s="49" t="str">
        <f t="shared" si="67"/>
        <v/>
      </c>
      <c r="GK36" s="49" t="str">
        <f t="shared" si="67"/>
        <v/>
      </c>
      <c r="GL36" s="49" t="str">
        <f t="shared" si="67"/>
        <v/>
      </c>
      <c r="GM36" s="49" t="str">
        <f t="shared" si="67"/>
        <v/>
      </c>
      <c r="GN36" s="49" t="str">
        <f t="shared" si="67"/>
        <v/>
      </c>
      <c r="GO36" s="49" t="str">
        <f t="shared" si="67"/>
        <v/>
      </c>
      <c r="GP36" s="49" t="str">
        <f t="shared" si="67"/>
        <v/>
      </c>
      <c r="GQ36" s="49" t="str">
        <f t="shared" ref="GQ36:HF51" si="87">IF(ISNONTEXT($V36),GP36+$V36,"")</f>
        <v/>
      </c>
      <c r="GR36" s="49" t="str">
        <f t="shared" si="87"/>
        <v/>
      </c>
      <c r="GS36" s="49" t="str">
        <f t="shared" si="87"/>
        <v/>
      </c>
      <c r="GT36" s="49" t="str">
        <f t="shared" si="87"/>
        <v/>
      </c>
      <c r="GU36" s="49" t="str">
        <f t="shared" si="87"/>
        <v/>
      </c>
      <c r="GV36" s="49" t="str">
        <f t="shared" si="87"/>
        <v/>
      </c>
      <c r="GW36" s="49" t="str">
        <f t="shared" si="87"/>
        <v/>
      </c>
      <c r="GX36" s="49" t="str">
        <f t="shared" si="87"/>
        <v/>
      </c>
      <c r="GY36" s="49" t="str">
        <f t="shared" si="87"/>
        <v/>
      </c>
      <c r="GZ36" s="49" t="str">
        <f t="shared" si="87"/>
        <v/>
      </c>
      <c r="HA36" s="49" t="str">
        <f t="shared" si="87"/>
        <v/>
      </c>
      <c r="HB36" s="49" t="str">
        <f t="shared" si="87"/>
        <v/>
      </c>
      <c r="HC36" s="49" t="str">
        <f t="shared" si="87"/>
        <v/>
      </c>
      <c r="HD36" s="49" t="str">
        <f t="shared" si="87"/>
        <v/>
      </c>
      <c r="HE36" s="49" t="str">
        <f t="shared" si="87"/>
        <v/>
      </c>
      <c r="HF36" s="49" t="str">
        <f t="shared" si="87"/>
        <v/>
      </c>
      <c r="HG36" s="49" t="str">
        <f t="shared" si="72"/>
        <v/>
      </c>
      <c r="HH36" s="49" t="str">
        <f t="shared" si="72"/>
        <v/>
      </c>
      <c r="HI36" s="49" t="str">
        <f t="shared" si="72"/>
        <v/>
      </c>
      <c r="HJ36" s="49" t="str">
        <f t="shared" si="72"/>
        <v/>
      </c>
      <c r="HK36" s="49" t="str">
        <f t="shared" si="72"/>
        <v/>
      </c>
      <c r="HL36" s="49" t="str">
        <f t="shared" si="72"/>
        <v/>
      </c>
      <c r="HM36" s="49" t="str">
        <f t="shared" ref="HM36:HO50" si="88">IF(ISNONTEXT($V36),HL36+$V36,"")</f>
        <v/>
      </c>
      <c r="HN36" s="49" t="str">
        <f t="shared" si="88"/>
        <v/>
      </c>
      <c r="HO36" s="49" t="str">
        <f t="shared" si="88"/>
        <v/>
      </c>
      <c r="HP36" s="169" t="e">
        <f t="shared" si="57"/>
        <v>#N/A</v>
      </c>
      <c r="HQ36" s="169" t="e">
        <f t="shared" si="57"/>
        <v>#N/A</v>
      </c>
      <c r="HR36" s="169" t="e">
        <f t="shared" si="57"/>
        <v>#N/A</v>
      </c>
      <c r="HS36" s="169" t="e">
        <f t="shared" si="57"/>
        <v>#N/A</v>
      </c>
      <c r="HT36" s="169" t="e">
        <f t="shared" si="57"/>
        <v>#N/A</v>
      </c>
      <c r="HU36" s="169" t="e">
        <f t="shared" si="57"/>
        <v>#N/A</v>
      </c>
      <c r="HV36" s="169" t="e">
        <f t="shared" si="57"/>
        <v>#N/A</v>
      </c>
      <c r="HW36" s="169" t="e">
        <f t="shared" si="57"/>
        <v>#N/A</v>
      </c>
      <c r="HX36" s="169" t="e">
        <f t="shared" si="57"/>
        <v>#N/A</v>
      </c>
      <c r="HY36" s="169" t="e">
        <f t="shared" si="57"/>
        <v>#N/A</v>
      </c>
      <c r="HZ36" s="169" t="e">
        <f t="shared" si="57"/>
        <v>#N/A</v>
      </c>
      <c r="IA36" s="169" t="e">
        <f t="shared" si="57"/>
        <v>#N/A</v>
      </c>
      <c r="IB36" s="169" t="e">
        <f t="shared" si="57"/>
        <v>#N/A</v>
      </c>
      <c r="IC36" s="169" t="e">
        <f t="shared" si="57"/>
        <v>#N/A</v>
      </c>
      <c r="ID36" s="169" t="e">
        <f t="shared" si="57"/>
        <v>#N/A</v>
      </c>
      <c r="IE36" s="169" t="e">
        <f t="shared" ref="IE36:IT53" si="89">IF(ISNONTEXT($K36),_xlfn.NORM.DIST(AL36,$G36,$K36,FALSE),NA())</f>
        <v>#N/A</v>
      </c>
      <c r="IF36" s="169" t="e">
        <f t="shared" si="89"/>
        <v>#N/A</v>
      </c>
      <c r="IG36" s="169" t="e">
        <f t="shared" si="89"/>
        <v>#N/A</v>
      </c>
      <c r="IH36" s="169" t="e">
        <f t="shared" si="89"/>
        <v>#N/A</v>
      </c>
      <c r="II36" s="169" t="e">
        <f t="shared" si="89"/>
        <v>#N/A</v>
      </c>
      <c r="IJ36" s="169" t="e">
        <f t="shared" si="89"/>
        <v>#N/A</v>
      </c>
      <c r="IK36" s="169" t="e">
        <f t="shared" si="89"/>
        <v>#N/A</v>
      </c>
      <c r="IL36" s="169" t="e">
        <f t="shared" si="89"/>
        <v>#N/A</v>
      </c>
      <c r="IM36" s="169" t="e">
        <f t="shared" si="89"/>
        <v>#N/A</v>
      </c>
      <c r="IN36" s="169" t="e">
        <f t="shared" si="89"/>
        <v>#N/A</v>
      </c>
      <c r="IO36" s="169" t="e">
        <f t="shared" si="89"/>
        <v>#N/A</v>
      </c>
      <c r="IP36" s="169" t="e">
        <f t="shared" si="89"/>
        <v>#N/A</v>
      </c>
      <c r="IQ36" s="169" t="e">
        <f t="shared" si="89"/>
        <v>#N/A</v>
      </c>
      <c r="IR36" s="169" t="e">
        <f t="shared" si="89"/>
        <v>#N/A</v>
      </c>
      <c r="IS36" s="169" t="e">
        <f t="shared" si="73"/>
        <v>#N/A</v>
      </c>
      <c r="IT36" s="169" t="e">
        <f t="shared" si="73"/>
        <v>#N/A</v>
      </c>
      <c r="IU36" s="169" t="e">
        <f t="shared" si="73"/>
        <v>#N/A</v>
      </c>
      <c r="IV36" s="169" t="e">
        <f t="shared" si="73"/>
        <v>#N/A</v>
      </c>
      <c r="IW36" s="169" t="e">
        <f t="shared" si="73"/>
        <v>#N/A</v>
      </c>
      <c r="IX36" s="169" t="e">
        <f t="shared" si="73"/>
        <v>#N/A</v>
      </c>
      <c r="IY36" s="169" t="e">
        <f t="shared" si="73"/>
        <v>#N/A</v>
      </c>
      <c r="IZ36" s="169" t="e">
        <f t="shared" si="73"/>
        <v>#N/A</v>
      </c>
      <c r="JA36" s="169" t="e">
        <f t="shared" si="73"/>
        <v>#N/A</v>
      </c>
      <c r="JB36" s="169" t="e">
        <f t="shared" si="73"/>
        <v>#N/A</v>
      </c>
      <c r="JC36" s="169" t="e">
        <f t="shared" si="73"/>
        <v>#N/A</v>
      </c>
      <c r="JD36" s="169" t="e">
        <f t="shared" si="73"/>
        <v>#N/A</v>
      </c>
      <c r="JE36" s="169" t="e">
        <f t="shared" si="73"/>
        <v>#N/A</v>
      </c>
      <c r="JF36" s="169" t="e">
        <f t="shared" si="73"/>
        <v>#N/A</v>
      </c>
      <c r="JG36" s="169" t="e">
        <f t="shared" si="73"/>
        <v>#N/A</v>
      </c>
      <c r="JH36" s="169" t="e">
        <f t="shared" si="73"/>
        <v>#N/A</v>
      </c>
      <c r="JI36" s="169" t="e">
        <f t="shared" si="74"/>
        <v>#N/A</v>
      </c>
      <c r="JJ36" s="169" t="e">
        <f t="shared" si="74"/>
        <v>#N/A</v>
      </c>
      <c r="JK36" s="169" t="e">
        <f t="shared" si="74"/>
        <v>#N/A</v>
      </c>
      <c r="JL36" s="169" t="e">
        <f t="shared" si="74"/>
        <v>#N/A</v>
      </c>
      <c r="JM36" s="169" t="e">
        <f t="shared" si="74"/>
        <v>#N/A</v>
      </c>
      <c r="JN36" s="169" t="e">
        <f t="shared" si="74"/>
        <v>#N/A</v>
      </c>
      <c r="JO36" s="169" t="e">
        <f t="shared" si="74"/>
        <v>#N/A</v>
      </c>
      <c r="JP36" s="169" t="e">
        <f t="shared" si="74"/>
        <v>#N/A</v>
      </c>
      <c r="JQ36" s="169" t="e">
        <f t="shared" si="74"/>
        <v>#N/A</v>
      </c>
      <c r="JR36" s="169" t="e">
        <f t="shared" si="74"/>
        <v>#N/A</v>
      </c>
      <c r="JS36" s="169" t="e">
        <f t="shared" si="74"/>
        <v>#N/A</v>
      </c>
      <c r="JT36" s="169" t="e">
        <f t="shared" si="74"/>
        <v>#N/A</v>
      </c>
      <c r="JU36" s="169" t="e">
        <f t="shared" si="74"/>
        <v>#N/A</v>
      </c>
      <c r="JV36" s="169" t="e">
        <f t="shared" si="74"/>
        <v>#N/A</v>
      </c>
      <c r="JW36" s="169" t="e">
        <f t="shared" si="74"/>
        <v>#N/A</v>
      </c>
      <c r="JX36" s="169" t="e">
        <f t="shared" si="74"/>
        <v>#N/A</v>
      </c>
      <c r="JY36" s="169" t="e">
        <f t="shared" si="75"/>
        <v>#N/A</v>
      </c>
      <c r="JZ36" s="169" t="e">
        <f t="shared" si="75"/>
        <v>#N/A</v>
      </c>
      <c r="KA36" s="169" t="e">
        <f t="shared" si="75"/>
        <v>#N/A</v>
      </c>
      <c r="KB36" s="169" t="e">
        <f t="shared" si="75"/>
        <v>#N/A</v>
      </c>
      <c r="KC36" s="169" t="e">
        <f t="shared" si="75"/>
        <v>#N/A</v>
      </c>
      <c r="KD36" s="169" t="e">
        <f t="shared" si="75"/>
        <v>#N/A</v>
      </c>
      <c r="KE36" s="169" t="e">
        <f t="shared" si="75"/>
        <v>#N/A</v>
      </c>
      <c r="KF36" s="169" t="e">
        <f t="shared" si="75"/>
        <v>#N/A</v>
      </c>
      <c r="KG36" s="169" t="e">
        <f t="shared" si="75"/>
        <v>#N/A</v>
      </c>
      <c r="KH36" s="169" t="e">
        <f t="shared" si="75"/>
        <v>#N/A</v>
      </c>
      <c r="KI36" s="169" t="e">
        <f t="shared" si="75"/>
        <v>#N/A</v>
      </c>
      <c r="KJ36" s="169" t="e">
        <f t="shared" si="75"/>
        <v>#N/A</v>
      </c>
      <c r="KK36" s="169" t="e">
        <f t="shared" si="75"/>
        <v>#N/A</v>
      </c>
      <c r="KL36" s="169" t="e">
        <f t="shared" si="75"/>
        <v>#N/A</v>
      </c>
      <c r="KM36" s="169" t="e">
        <f t="shared" si="75"/>
        <v>#N/A</v>
      </c>
      <c r="KN36" s="169" t="e">
        <f t="shared" si="75"/>
        <v>#N/A</v>
      </c>
      <c r="KO36" s="169" t="e">
        <f t="shared" si="76"/>
        <v>#N/A</v>
      </c>
      <c r="KP36" s="169" t="e">
        <f t="shared" si="76"/>
        <v>#N/A</v>
      </c>
      <c r="KQ36" s="169" t="e">
        <f t="shared" si="76"/>
        <v>#N/A</v>
      </c>
      <c r="KR36" s="169" t="e">
        <f t="shared" si="76"/>
        <v>#N/A</v>
      </c>
      <c r="KS36" s="169" t="e">
        <f t="shared" si="76"/>
        <v>#N/A</v>
      </c>
      <c r="KT36" s="169" t="e">
        <f t="shared" si="76"/>
        <v>#N/A</v>
      </c>
      <c r="KU36" s="169" t="e">
        <f t="shared" si="76"/>
        <v>#N/A</v>
      </c>
      <c r="KV36" s="169" t="e">
        <f t="shared" si="76"/>
        <v>#N/A</v>
      </c>
      <c r="KW36" s="169" t="e">
        <f t="shared" si="76"/>
        <v>#N/A</v>
      </c>
      <c r="KX36" s="169" t="e">
        <f t="shared" si="76"/>
        <v>#N/A</v>
      </c>
      <c r="KY36" s="169" t="e">
        <f t="shared" si="76"/>
        <v>#N/A</v>
      </c>
      <c r="KZ36" s="169" t="e">
        <f t="shared" si="76"/>
        <v>#N/A</v>
      </c>
      <c r="LA36" s="169" t="e">
        <f t="shared" si="76"/>
        <v>#N/A</v>
      </c>
      <c r="LB36" s="169" t="e">
        <f t="shared" si="76"/>
        <v>#N/A</v>
      </c>
      <c r="LC36" s="169" t="e">
        <f t="shared" si="76"/>
        <v>#N/A</v>
      </c>
      <c r="LD36" s="169" t="e">
        <f t="shared" si="76"/>
        <v>#N/A</v>
      </c>
      <c r="LE36" s="169" t="e">
        <f t="shared" si="77"/>
        <v>#N/A</v>
      </c>
      <c r="LF36" s="169" t="e">
        <f t="shared" si="77"/>
        <v>#N/A</v>
      </c>
      <c r="LG36" s="169" t="e">
        <f t="shared" si="77"/>
        <v>#N/A</v>
      </c>
      <c r="LH36" s="169" t="e">
        <f t="shared" si="77"/>
        <v>#N/A</v>
      </c>
      <c r="LI36" s="169" t="e">
        <f t="shared" si="77"/>
        <v>#N/A</v>
      </c>
      <c r="LJ36" s="169" t="e">
        <f t="shared" si="77"/>
        <v>#N/A</v>
      </c>
      <c r="LK36" s="169" t="e">
        <f t="shared" si="77"/>
        <v>#N/A</v>
      </c>
      <c r="LL36" s="169" t="e">
        <f t="shared" si="77"/>
        <v>#N/A</v>
      </c>
      <c r="LM36" s="169" t="e">
        <f t="shared" si="77"/>
        <v>#N/A</v>
      </c>
      <c r="LN36" s="169" t="e">
        <f t="shared" si="77"/>
        <v>#N/A</v>
      </c>
      <c r="LO36" s="169" t="e">
        <f t="shared" si="77"/>
        <v>#N/A</v>
      </c>
      <c r="LP36" s="169" t="e">
        <f t="shared" si="77"/>
        <v>#N/A</v>
      </c>
      <c r="LQ36" s="169" t="e">
        <f t="shared" si="77"/>
        <v>#N/A</v>
      </c>
      <c r="LR36" s="169" t="e">
        <f t="shared" si="77"/>
        <v>#N/A</v>
      </c>
      <c r="LS36" s="169" t="e">
        <f t="shared" si="77"/>
        <v>#N/A</v>
      </c>
      <c r="LT36" s="169" t="e">
        <f t="shared" si="77"/>
        <v>#N/A</v>
      </c>
      <c r="LU36" s="169" t="e">
        <f t="shared" si="78"/>
        <v>#N/A</v>
      </c>
      <c r="LV36" s="169" t="e">
        <f t="shared" si="78"/>
        <v>#N/A</v>
      </c>
      <c r="LW36" s="169" t="e">
        <f t="shared" si="78"/>
        <v>#N/A</v>
      </c>
      <c r="LX36" s="169" t="e">
        <f t="shared" si="78"/>
        <v>#N/A</v>
      </c>
      <c r="LY36" s="169" t="e">
        <f t="shared" si="78"/>
        <v>#N/A</v>
      </c>
      <c r="LZ36" s="169" t="e">
        <f t="shared" si="78"/>
        <v>#N/A</v>
      </c>
      <c r="MA36" s="169" t="e">
        <f t="shared" si="78"/>
        <v>#N/A</v>
      </c>
      <c r="MB36" s="169" t="e">
        <f t="shared" si="78"/>
        <v>#N/A</v>
      </c>
      <c r="MC36" s="169" t="e">
        <f t="shared" si="78"/>
        <v>#N/A</v>
      </c>
      <c r="MD36" s="169" t="e">
        <f t="shared" si="78"/>
        <v>#N/A</v>
      </c>
      <c r="ME36" s="169" t="e">
        <f t="shared" si="78"/>
        <v>#N/A</v>
      </c>
      <c r="MF36" s="169" t="e">
        <f t="shared" si="78"/>
        <v>#N/A</v>
      </c>
      <c r="MG36" s="169" t="e">
        <f t="shared" si="78"/>
        <v>#N/A</v>
      </c>
      <c r="MH36" s="169" t="e">
        <f t="shared" si="78"/>
        <v>#N/A</v>
      </c>
      <c r="MI36" s="169" t="e">
        <f t="shared" si="78"/>
        <v>#N/A</v>
      </c>
      <c r="MJ36" s="169" t="e">
        <f t="shared" si="78"/>
        <v>#N/A</v>
      </c>
      <c r="MK36" s="169" t="e">
        <f t="shared" si="79"/>
        <v>#N/A</v>
      </c>
      <c r="ML36" s="169" t="e">
        <f t="shared" si="79"/>
        <v>#N/A</v>
      </c>
      <c r="MM36" s="169" t="e">
        <f t="shared" si="79"/>
        <v>#N/A</v>
      </c>
      <c r="MN36" s="169" t="e">
        <f t="shared" si="79"/>
        <v>#N/A</v>
      </c>
      <c r="MO36" s="169" t="e">
        <f t="shared" si="79"/>
        <v>#N/A</v>
      </c>
      <c r="MP36" s="169" t="e">
        <f t="shared" si="79"/>
        <v>#N/A</v>
      </c>
      <c r="MQ36" s="169" t="e">
        <f t="shared" si="79"/>
        <v>#N/A</v>
      </c>
      <c r="MR36" s="169" t="e">
        <f t="shared" si="79"/>
        <v>#N/A</v>
      </c>
      <c r="MS36" s="169" t="e">
        <f t="shared" si="79"/>
        <v>#N/A</v>
      </c>
      <c r="MT36" s="169" t="e">
        <f t="shared" si="79"/>
        <v>#N/A</v>
      </c>
      <c r="MU36" s="169" t="e">
        <f t="shared" si="79"/>
        <v>#N/A</v>
      </c>
      <c r="MV36" s="169" t="e">
        <f t="shared" si="79"/>
        <v>#N/A</v>
      </c>
      <c r="MW36" s="169" t="e">
        <f t="shared" si="79"/>
        <v>#N/A</v>
      </c>
      <c r="MX36" s="169" t="e">
        <f t="shared" si="79"/>
        <v>#N/A</v>
      </c>
      <c r="MY36" s="169" t="e">
        <f t="shared" si="79"/>
        <v>#N/A</v>
      </c>
      <c r="MZ36" s="169" t="e">
        <f t="shared" si="79"/>
        <v>#N/A</v>
      </c>
      <c r="NA36" s="169" t="e">
        <f t="shared" si="80"/>
        <v>#N/A</v>
      </c>
      <c r="NB36" s="169" t="e">
        <f t="shared" si="80"/>
        <v>#N/A</v>
      </c>
      <c r="NC36" s="169" t="e">
        <f t="shared" si="80"/>
        <v>#N/A</v>
      </c>
      <c r="ND36" s="169" t="e">
        <f t="shared" si="80"/>
        <v>#N/A</v>
      </c>
      <c r="NE36" s="169" t="e">
        <f t="shared" si="80"/>
        <v>#N/A</v>
      </c>
      <c r="NF36" s="169" t="e">
        <f t="shared" si="80"/>
        <v>#N/A</v>
      </c>
      <c r="NG36" s="169" t="e">
        <f t="shared" si="80"/>
        <v>#N/A</v>
      </c>
      <c r="NH36" s="169" t="e">
        <f t="shared" si="80"/>
        <v>#N/A</v>
      </c>
      <c r="NI36" s="169" t="e">
        <f t="shared" si="80"/>
        <v>#N/A</v>
      </c>
      <c r="NJ36" s="169" t="e">
        <f t="shared" si="80"/>
        <v>#N/A</v>
      </c>
      <c r="NK36" s="169" t="e">
        <f t="shared" si="80"/>
        <v>#N/A</v>
      </c>
      <c r="NL36" s="169" t="e">
        <f t="shared" si="80"/>
        <v>#N/A</v>
      </c>
      <c r="NM36" s="169" t="e">
        <f t="shared" si="80"/>
        <v>#N/A</v>
      </c>
      <c r="NN36" s="169" t="e">
        <f t="shared" si="80"/>
        <v>#N/A</v>
      </c>
      <c r="NO36" s="169" t="e">
        <f t="shared" si="80"/>
        <v>#N/A</v>
      </c>
      <c r="NP36" s="169" t="e">
        <f t="shared" si="80"/>
        <v>#N/A</v>
      </c>
      <c r="NQ36" s="169" t="e">
        <f t="shared" si="81"/>
        <v>#N/A</v>
      </c>
      <c r="NR36" s="169" t="e">
        <f t="shared" si="81"/>
        <v>#N/A</v>
      </c>
      <c r="NS36" s="169" t="e">
        <f t="shared" si="81"/>
        <v>#N/A</v>
      </c>
      <c r="NT36" s="169" t="e">
        <f t="shared" si="81"/>
        <v>#N/A</v>
      </c>
      <c r="NU36" s="169" t="e">
        <f t="shared" si="81"/>
        <v>#N/A</v>
      </c>
      <c r="NV36" s="169" t="e">
        <f t="shared" si="81"/>
        <v>#N/A</v>
      </c>
      <c r="NW36" s="169" t="e">
        <f t="shared" si="81"/>
        <v>#N/A</v>
      </c>
      <c r="NX36" s="169" t="e">
        <f t="shared" si="81"/>
        <v>#N/A</v>
      </c>
      <c r="NY36" s="169" t="e">
        <f t="shared" si="81"/>
        <v>#N/A</v>
      </c>
      <c r="NZ36" s="169" t="e">
        <f t="shared" si="81"/>
        <v>#N/A</v>
      </c>
      <c r="OA36" s="169" t="e">
        <f t="shared" si="81"/>
        <v>#N/A</v>
      </c>
      <c r="OB36" s="169" t="e">
        <f t="shared" si="81"/>
        <v>#N/A</v>
      </c>
      <c r="OC36" s="169" t="e">
        <f t="shared" si="81"/>
        <v>#N/A</v>
      </c>
      <c r="OD36" s="169" t="e">
        <f t="shared" si="81"/>
        <v>#N/A</v>
      </c>
      <c r="OE36" s="169" t="e">
        <f t="shared" si="81"/>
        <v>#N/A</v>
      </c>
      <c r="OF36" s="169" t="e">
        <f t="shared" si="81"/>
        <v>#N/A</v>
      </c>
      <c r="OG36" s="169" t="e">
        <f t="shared" si="82"/>
        <v>#N/A</v>
      </c>
      <c r="OH36" s="169" t="e">
        <f t="shared" si="82"/>
        <v>#N/A</v>
      </c>
      <c r="OI36" s="169" t="e">
        <f t="shared" si="82"/>
        <v>#N/A</v>
      </c>
      <c r="OJ36" s="169" t="e">
        <f t="shared" si="82"/>
        <v>#N/A</v>
      </c>
      <c r="OK36" s="169" t="e">
        <f t="shared" si="82"/>
        <v>#N/A</v>
      </c>
      <c r="OL36" s="169" t="e">
        <f t="shared" si="82"/>
        <v>#N/A</v>
      </c>
      <c r="OM36" s="169" t="e">
        <f t="shared" si="82"/>
        <v>#N/A</v>
      </c>
      <c r="ON36" s="169" t="e">
        <f t="shared" si="82"/>
        <v>#N/A</v>
      </c>
      <c r="OO36" s="169" t="e">
        <f t="shared" si="82"/>
        <v>#N/A</v>
      </c>
      <c r="OP36" s="169" t="e">
        <f t="shared" si="82"/>
        <v>#N/A</v>
      </c>
      <c r="OQ36" s="169" t="e">
        <f t="shared" si="82"/>
        <v>#N/A</v>
      </c>
      <c r="OR36" s="169" t="e">
        <f t="shared" si="82"/>
        <v>#N/A</v>
      </c>
      <c r="OS36" s="169" t="e">
        <f t="shared" si="82"/>
        <v>#N/A</v>
      </c>
      <c r="OT36" s="169" t="e">
        <f t="shared" si="82"/>
        <v>#N/A</v>
      </c>
      <c r="OU36" s="169" t="e">
        <f t="shared" si="82"/>
        <v>#N/A</v>
      </c>
      <c r="OV36" s="169" t="e">
        <f t="shared" si="82"/>
        <v>#N/A</v>
      </c>
      <c r="OW36" s="169" t="e">
        <f t="shared" si="83"/>
        <v>#N/A</v>
      </c>
      <c r="OX36" s="169" t="e">
        <f t="shared" si="83"/>
        <v>#N/A</v>
      </c>
      <c r="OY36" s="169" t="e">
        <f t="shared" si="52"/>
        <v>#N/A</v>
      </c>
      <c r="OZ36" s="169" t="e">
        <f t="shared" si="52"/>
        <v>#N/A</v>
      </c>
      <c r="PA36" s="169" t="e">
        <f t="shared" si="52"/>
        <v>#N/A</v>
      </c>
      <c r="PB36" s="169" t="e">
        <f t="shared" si="52"/>
        <v>#N/A</v>
      </c>
      <c r="PC36" s="169" t="e">
        <f t="shared" si="70"/>
        <v>#N/A</v>
      </c>
      <c r="PD36" s="169" t="e">
        <f t="shared" si="70"/>
        <v>#N/A</v>
      </c>
      <c r="PE36" s="169" t="e">
        <f t="shared" si="70"/>
        <v>#N/A</v>
      </c>
      <c r="PF36" s="169" t="e">
        <f t="shared" si="70"/>
        <v>#N/A</v>
      </c>
      <c r="PG36" s="169" t="e">
        <f t="shared" si="70"/>
        <v>#N/A</v>
      </c>
      <c r="PH36" s="169" t="e">
        <f t="shared" si="70"/>
        <v>#N/A</v>
      </c>
    </row>
    <row r="37" spans="1:424" hidden="1" x14ac:dyDescent="0.75">
      <c r="A37" s="4">
        <v>34</v>
      </c>
      <c r="B37" s="95"/>
      <c r="C37" s="95"/>
      <c r="D37" s="95"/>
      <c r="E37" s="124" t="str">
        <f t="shared" si="28"/>
        <v/>
      </c>
      <c r="F37" s="124" t="str">
        <f t="shared" si="29"/>
        <v/>
      </c>
      <c r="G37" s="73" t="str">
        <f t="shared" si="30"/>
        <v/>
      </c>
      <c r="H37" s="23"/>
      <c r="I37" s="57"/>
      <c r="J37" s="280"/>
      <c r="K37" s="74" t="str">
        <f>IF(AND(B37&gt;0,C37&gt;0,D37&gt;0),IF(ISBLANK(J37),IF(ISBLANK(H37),"",(D37-B37)*VLOOKUP(H37,VLookups!$A$4:$B$13,2,FALSE)),J37),"")</f>
        <v/>
      </c>
      <c r="L37" s="75" t="str">
        <f t="shared" si="84"/>
        <v/>
      </c>
      <c r="M37" s="95"/>
      <c r="N37" s="270" t="str">
        <f>IF(AND(M37&gt;0,C37&gt;0,NOT(K37="")),ABS(VLOOKUP($M$1,VLookups!$A$43:$B$44,2,FALSE)-_xlfn.NORM.DIST(M37,G37,K37,TRUE)),"")</f>
        <v/>
      </c>
      <c r="O37" s="94" t="str">
        <f>IF(AND($B37&gt;0,$C37&gt;0,$D37&gt;0,NOT(ISBLANK($H37))),_xlfn.NORM.INV(ABS(VLOOKUP($M$1,VLookups!$A$43:$B$44,2,FALSE)-O$3),$G37,$K37),"")</f>
        <v/>
      </c>
      <c r="P37" s="93" t="str">
        <f>IF(AND($B37&gt;0,$C37&gt;0,$D37&gt;0,NOT(ISBLANK($H37))),_xlfn.NORM.INV(ABS(VLOOKUP($M$1,VLookups!$A$43:$B$44,2,FALSE)-P$3),$G37,$K37),"")</f>
        <v/>
      </c>
      <c r="Q37" s="94" t="str">
        <f>IF(AND($B37&gt;0,$C37&gt;0,$D37&gt;0,NOT(ISBLANK($H37))),_xlfn.NORM.INV(ABS(VLOOKUP($M$1,VLookups!$A$43:$B$44,2,FALSE)-Q$3),$G37,$K37),"")</f>
        <v/>
      </c>
      <c r="R37" s="93" t="str">
        <f>IF(AND($B37&gt;0,$C37&gt;0,$D37&gt;0,NOT(ISBLANK($H37))),_xlfn.NORM.INV(ABS(VLOOKUP($M$1,VLookups!$A$43:$B$44,2,FALSE)-R$3),$G37,$K37),"")</f>
        <v/>
      </c>
      <c r="S37" s="94" t="str">
        <f>IF(AND($B37&gt;0,$C37&gt;0,$D37&gt;0,NOT(ISBLANK($H37))),_xlfn.NORM.INV(ABS(VLOOKUP($M$1,VLookups!$A$43:$B$44,2,FALSE)-S$3),$G37,$K37),"")</f>
        <v/>
      </c>
      <c r="T37" s="93" t="str">
        <f>IF(AND($B37&gt;0,$C37&gt;0,$D37&gt;0,NOT(ISBLANK($H37))),_xlfn.NORM.INV(ABS(VLOOKUP($M$1,VLookups!$A$43:$B$44,2,FALSE)-T$3),$G37,$K37),"")</f>
        <v/>
      </c>
      <c r="U37" s="5"/>
      <c r="V37" s="168" t="str">
        <f t="shared" si="31"/>
        <v/>
      </c>
      <c r="W37" s="49" t="str">
        <f t="shared" si="68"/>
        <v/>
      </c>
      <c r="X37" s="49" t="str">
        <f t="shared" si="68"/>
        <v/>
      </c>
      <c r="Y37" s="49" t="str">
        <f t="shared" si="68"/>
        <v/>
      </c>
      <c r="Z37" s="49" t="str">
        <f t="shared" si="68"/>
        <v/>
      </c>
      <c r="AA37" s="49" t="str">
        <f t="shared" si="68"/>
        <v/>
      </c>
      <c r="AB37" s="49" t="str">
        <f t="shared" si="68"/>
        <v/>
      </c>
      <c r="AC37" s="49" t="str">
        <f t="shared" si="68"/>
        <v/>
      </c>
      <c r="AD37" s="49" t="str">
        <f t="shared" si="68"/>
        <v/>
      </c>
      <c r="AE37" s="49" t="str">
        <f t="shared" si="68"/>
        <v/>
      </c>
      <c r="AF37" s="49" t="str">
        <f t="shared" si="68"/>
        <v/>
      </c>
      <c r="AG37" s="49" t="str">
        <f t="shared" si="68"/>
        <v/>
      </c>
      <c r="AH37" s="49" t="str">
        <f t="shared" si="68"/>
        <v/>
      </c>
      <c r="AI37" s="49" t="str">
        <f t="shared" si="68"/>
        <v/>
      </c>
      <c r="AJ37" s="49" t="str">
        <f t="shared" si="68"/>
        <v/>
      </c>
      <c r="AK37" s="49" t="str">
        <f t="shared" si="68"/>
        <v/>
      </c>
      <c r="AL37" s="49" t="str">
        <f t="shared" si="68"/>
        <v/>
      </c>
      <c r="AM37" s="49" t="str">
        <f t="shared" si="60"/>
        <v/>
      </c>
      <c r="AN37" s="49" t="str">
        <f t="shared" si="60"/>
        <v/>
      </c>
      <c r="AO37" s="49" t="str">
        <f t="shared" si="60"/>
        <v/>
      </c>
      <c r="AP37" s="49" t="str">
        <f t="shared" si="60"/>
        <v/>
      </c>
      <c r="AQ37" s="49" t="str">
        <f t="shared" si="60"/>
        <v/>
      </c>
      <c r="AR37" s="49" t="str">
        <f t="shared" si="60"/>
        <v/>
      </c>
      <c r="AS37" s="49" t="str">
        <f t="shared" si="60"/>
        <v/>
      </c>
      <c r="AT37" s="49" t="str">
        <f t="shared" si="60"/>
        <v/>
      </c>
      <c r="AU37" s="49" t="str">
        <f t="shared" si="60"/>
        <v/>
      </c>
      <c r="AV37" s="49" t="str">
        <f t="shared" si="60"/>
        <v/>
      </c>
      <c r="AW37" s="49" t="str">
        <f t="shared" si="60"/>
        <v/>
      </c>
      <c r="AX37" s="49" t="str">
        <f t="shared" si="61"/>
        <v/>
      </c>
      <c r="AY37" s="49" t="str">
        <f t="shared" si="61"/>
        <v/>
      </c>
      <c r="AZ37" s="49" t="str">
        <f t="shared" si="61"/>
        <v/>
      </c>
      <c r="BA37" s="49" t="str">
        <f t="shared" si="61"/>
        <v/>
      </c>
      <c r="BB37" s="49" t="str">
        <f t="shared" si="61"/>
        <v/>
      </c>
      <c r="BC37" s="49" t="str">
        <f t="shared" si="61"/>
        <v/>
      </c>
      <c r="BD37" s="49" t="str">
        <f t="shared" si="61"/>
        <v/>
      </c>
      <c r="BE37" s="49" t="str">
        <f t="shared" si="61"/>
        <v/>
      </c>
      <c r="BF37" s="49" t="str">
        <f t="shared" si="61"/>
        <v/>
      </c>
      <c r="BG37" s="49" t="str">
        <f t="shared" si="61"/>
        <v/>
      </c>
      <c r="BH37" s="49" t="str">
        <f t="shared" si="61"/>
        <v/>
      </c>
      <c r="BI37" s="49" t="str">
        <f t="shared" si="61"/>
        <v/>
      </c>
      <c r="BJ37" s="49" t="str">
        <f t="shared" si="61"/>
        <v/>
      </c>
      <c r="BK37" s="49" t="str">
        <f t="shared" si="61"/>
        <v/>
      </c>
      <c r="BL37" s="49" t="str">
        <f t="shared" si="61"/>
        <v/>
      </c>
      <c r="BM37" s="49" t="str">
        <f t="shared" si="61"/>
        <v/>
      </c>
      <c r="BN37" s="49" t="str">
        <f t="shared" si="62"/>
        <v/>
      </c>
      <c r="BO37" s="49" t="str">
        <f t="shared" si="62"/>
        <v/>
      </c>
      <c r="BP37" s="49" t="str">
        <f t="shared" si="62"/>
        <v/>
      </c>
      <c r="BQ37" s="49" t="str">
        <f t="shared" si="62"/>
        <v/>
      </c>
      <c r="BR37" s="49" t="str">
        <f t="shared" si="62"/>
        <v/>
      </c>
      <c r="BS37" s="49" t="str">
        <f t="shared" si="62"/>
        <v/>
      </c>
      <c r="BT37" s="49" t="str">
        <f t="shared" si="62"/>
        <v/>
      </c>
      <c r="BU37" s="49" t="str">
        <f t="shared" si="62"/>
        <v/>
      </c>
      <c r="BV37" s="49" t="str">
        <f t="shared" si="62"/>
        <v/>
      </c>
      <c r="BW37" s="49" t="str">
        <f t="shared" si="62"/>
        <v/>
      </c>
      <c r="BX37" s="49" t="str">
        <f t="shared" si="62"/>
        <v/>
      </c>
      <c r="BY37" s="49" t="str">
        <f t="shared" si="62"/>
        <v/>
      </c>
      <c r="BZ37" s="49" t="str">
        <f t="shared" si="62"/>
        <v/>
      </c>
      <c r="CA37" s="49" t="str">
        <f t="shared" si="62"/>
        <v/>
      </c>
      <c r="CB37" s="49" t="str">
        <f t="shared" si="62"/>
        <v/>
      </c>
      <c r="CC37" s="49" t="str">
        <f t="shared" si="62"/>
        <v/>
      </c>
      <c r="CD37" s="49" t="str">
        <f t="shared" si="63"/>
        <v/>
      </c>
      <c r="CE37" s="49" t="str">
        <f t="shared" si="63"/>
        <v/>
      </c>
      <c r="CF37" s="49" t="str">
        <f t="shared" si="63"/>
        <v/>
      </c>
      <c r="CG37" s="49" t="str">
        <f t="shared" si="63"/>
        <v/>
      </c>
      <c r="CH37" s="49" t="str">
        <f t="shared" si="63"/>
        <v/>
      </c>
      <c r="CI37" s="49" t="str">
        <f t="shared" si="63"/>
        <v/>
      </c>
      <c r="CJ37" s="49" t="str">
        <f t="shared" si="63"/>
        <v/>
      </c>
      <c r="CK37" s="49" t="str">
        <f t="shared" si="63"/>
        <v/>
      </c>
      <c r="CL37" s="49" t="str">
        <f t="shared" si="63"/>
        <v/>
      </c>
      <c r="CM37" s="49" t="str">
        <f t="shared" si="63"/>
        <v/>
      </c>
      <c r="CN37" s="49" t="str">
        <f t="shared" si="63"/>
        <v/>
      </c>
      <c r="CO37" s="49" t="str">
        <f t="shared" si="63"/>
        <v/>
      </c>
      <c r="CP37" s="49" t="str">
        <f t="shared" si="63"/>
        <v/>
      </c>
      <c r="CQ37" s="49" t="str">
        <f t="shared" si="63"/>
        <v/>
      </c>
      <c r="CR37" s="49" t="str">
        <f t="shared" si="63"/>
        <v/>
      </c>
      <c r="CS37" s="49" t="str">
        <f t="shared" si="63"/>
        <v/>
      </c>
      <c r="CT37" s="49" t="str">
        <f t="shared" si="85"/>
        <v/>
      </c>
      <c r="CU37" s="49" t="str">
        <f t="shared" si="85"/>
        <v/>
      </c>
      <c r="CV37" s="49" t="str">
        <f t="shared" si="85"/>
        <v/>
      </c>
      <c r="CW37" s="49" t="str">
        <f t="shared" si="85"/>
        <v/>
      </c>
      <c r="CX37" s="49" t="str">
        <f t="shared" si="85"/>
        <v/>
      </c>
      <c r="CY37" s="49" t="str">
        <f t="shared" si="85"/>
        <v/>
      </c>
      <c r="CZ37" s="49" t="str">
        <f t="shared" si="85"/>
        <v/>
      </c>
      <c r="DA37" s="49" t="str">
        <f t="shared" si="85"/>
        <v/>
      </c>
      <c r="DB37" s="49" t="str">
        <f t="shared" si="85"/>
        <v/>
      </c>
      <c r="DC37" s="49" t="str">
        <f t="shared" si="85"/>
        <v/>
      </c>
      <c r="DD37" s="49" t="str">
        <f t="shared" si="85"/>
        <v/>
      </c>
      <c r="DE37" s="49" t="str">
        <f t="shared" si="85"/>
        <v/>
      </c>
      <c r="DF37" s="49" t="str">
        <f t="shared" si="85"/>
        <v/>
      </c>
      <c r="DG37" s="49" t="str">
        <f t="shared" si="85"/>
        <v/>
      </c>
      <c r="DH37" s="49" t="str">
        <f t="shared" si="85"/>
        <v/>
      </c>
      <c r="DI37" s="49" t="str">
        <f t="shared" si="85"/>
        <v/>
      </c>
      <c r="DJ37" s="49" t="str">
        <f t="shared" si="71"/>
        <v/>
      </c>
      <c r="DK37" s="49" t="str">
        <f t="shared" si="71"/>
        <v/>
      </c>
      <c r="DL37" s="49" t="str">
        <f t="shared" si="71"/>
        <v/>
      </c>
      <c r="DM37" s="49" t="str">
        <f t="shared" si="71"/>
        <v/>
      </c>
      <c r="DN37" s="49" t="str">
        <f t="shared" si="71"/>
        <v/>
      </c>
      <c r="DO37" s="49" t="str">
        <f t="shared" si="71"/>
        <v/>
      </c>
      <c r="DP37" s="49" t="str">
        <f t="shared" si="86"/>
        <v/>
      </c>
      <c r="DQ37" s="49" t="str">
        <f t="shared" si="86"/>
        <v/>
      </c>
      <c r="DR37" s="49" t="str">
        <f t="shared" si="86"/>
        <v/>
      </c>
      <c r="DS37" s="183" t="str">
        <f t="shared" si="33"/>
        <v/>
      </c>
      <c r="DT37" s="49" t="str">
        <f t="shared" si="69"/>
        <v/>
      </c>
      <c r="DU37" s="49" t="str">
        <f t="shared" si="69"/>
        <v/>
      </c>
      <c r="DV37" s="49" t="str">
        <f t="shared" si="69"/>
        <v/>
      </c>
      <c r="DW37" s="49" t="str">
        <f t="shared" si="69"/>
        <v/>
      </c>
      <c r="DX37" s="49" t="str">
        <f t="shared" si="69"/>
        <v/>
      </c>
      <c r="DY37" s="49" t="str">
        <f t="shared" si="69"/>
        <v/>
      </c>
      <c r="DZ37" s="49" t="str">
        <f t="shared" si="69"/>
        <v/>
      </c>
      <c r="EA37" s="49" t="str">
        <f t="shared" si="69"/>
        <v/>
      </c>
      <c r="EB37" s="49" t="str">
        <f t="shared" si="69"/>
        <v/>
      </c>
      <c r="EC37" s="49" t="str">
        <f t="shared" si="69"/>
        <v/>
      </c>
      <c r="ED37" s="49" t="str">
        <f t="shared" si="69"/>
        <v/>
      </c>
      <c r="EE37" s="49" t="str">
        <f t="shared" si="69"/>
        <v/>
      </c>
      <c r="EF37" s="49" t="str">
        <f t="shared" si="69"/>
        <v/>
      </c>
      <c r="EG37" s="49" t="str">
        <f t="shared" si="69"/>
        <v/>
      </c>
      <c r="EH37" s="49" t="str">
        <f t="shared" si="69"/>
        <v/>
      </c>
      <c r="EI37" s="49" t="str">
        <f t="shared" si="69"/>
        <v/>
      </c>
      <c r="EJ37" s="49" t="str">
        <f t="shared" si="64"/>
        <v/>
      </c>
      <c r="EK37" s="49" t="str">
        <f t="shared" si="64"/>
        <v/>
      </c>
      <c r="EL37" s="49" t="str">
        <f t="shared" si="64"/>
        <v/>
      </c>
      <c r="EM37" s="49" t="str">
        <f t="shared" si="64"/>
        <v/>
      </c>
      <c r="EN37" s="49" t="str">
        <f t="shared" si="64"/>
        <v/>
      </c>
      <c r="EO37" s="49" t="str">
        <f t="shared" si="64"/>
        <v/>
      </c>
      <c r="EP37" s="49" t="str">
        <f t="shared" si="64"/>
        <v/>
      </c>
      <c r="EQ37" s="49" t="str">
        <f t="shared" si="64"/>
        <v/>
      </c>
      <c r="ER37" s="49" t="str">
        <f t="shared" si="64"/>
        <v/>
      </c>
      <c r="ES37" s="49" t="str">
        <f t="shared" si="64"/>
        <v/>
      </c>
      <c r="ET37" s="49" t="str">
        <f t="shared" si="64"/>
        <v/>
      </c>
      <c r="EU37" s="49" t="str">
        <f t="shared" si="65"/>
        <v/>
      </c>
      <c r="EV37" s="49" t="str">
        <f t="shared" si="65"/>
        <v/>
      </c>
      <c r="EW37" s="49" t="str">
        <f t="shared" si="65"/>
        <v/>
      </c>
      <c r="EX37" s="49" t="str">
        <f t="shared" si="65"/>
        <v/>
      </c>
      <c r="EY37" s="49" t="str">
        <f t="shared" si="65"/>
        <v/>
      </c>
      <c r="EZ37" s="49" t="str">
        <f t="shared" si="65"/>
        <v/>
      </c>
      <c r="FA37" s="49" t="str">
        <f t="shared" si="65"/>
        <v/>
      </c>
      <c r="FB37" s="49" t="str">
        <f t="shared" si="65"/>
        <v/>
      </c>
      <c r="FC37" s="49" t="str">
        <f t="shared" si="65"/>
        <v/>
      </c>
      <c r="FD37" s="49" t="str">
        <f t="shared" si="65"/>
        <v/>
      </c>
      <c r="FE37" s="49" t="str">
        <f t="shared" si="65"/>
        <v/>
      </c>
      <c r="FF37" s="49" t="str">
        <f t="shared" si="65"/>
        <v/>
      </c>
      <c r="FG37" s="49" t="str">
        <f t="shared" si="65"/>
        <v/>
      </c>
      <c r="FH37" s="49" t="str">
        <f t="shared" si="65"/>
        <v/>
      </c>
      <c r="FI37" s="49" t="str">
        <f t="shared" si="65"/>
        <v/>
      </c>
      <c r="FJ37" s="49" t="str">
        <f t="shared" si="65"/>
        <v/>
      </c>
      <c r="FK37" s="49" t="str">
        <f t="shared" si="66"/>
        <v/>
      </c>
      <c r="FL37" s="49" t="str">
        <f t="shared" si="66"/>
        <v/>
      </c>
      <c r="FM37" s="49" t="str">
        <f t="shared" si="66"/>
        <v/>
      </c>
      <c r="FN37" s="49" t="str">
        <f t="shared" si="66"/>
        <v/>
      </c>
      <c r="FO37" s="49" t="str">
        <f t="shared" si="66"/>
        <v/>
      </c>
      <c r="FP37" s="49" t="str">
        <f t="shared" si="66"/>
        <v/>
      </c>
      <c r="FQ37" s="49" t="str">
        <f t="shared" si="66"/>
        <v/>
      </c>
      <c r="FR37" s="49" t="str">
        <f t="shared" si="66"/>
        <v/>
      </c>
      <c r="FS37" s="49" t="str">
        <f t="shared" si="66"/>
        <v/>
      </c>
      <c r="FT37" s="49" t="str">
        <f t="shared" si="66"/>
        <v/>
      </c>
      <c r="FU37" s="49" t="str">
        <f t="shared" si="66"/>
        <v/>
      </c>
      <c r="FV37" s="49" t="str">
        <f t="shared" si="66"/>
        <v/>
      </c>
      <c r="FW37" s="49" t="str">
        <f t="shared" si="66"/>
        <v/>
      </c>
      <c r="FX37" s="49" t="str">
        <f t="shared" si="66"/>
        <v/>
      </c>
      <c r="FY37" s="49" t="str">
        <f t="shared" si="66"/>
        <v/>
      </c>
      <c r="FZ37" s="49" t="str">
        <f t="shared" si="66"/>
        <v/>
      </c>
      <c r="GA37" s="49" t="str">
        <f t="shared" si="67"/>
        <v/>
      </c>
      <c r="GB37" s="49" t="str">
        <f t="shared" si="67"/>
        <v/>
      </c>
      <c r="GC37" s="49" t="str">
        <f t="shared" si="67"/>
        <v/>
      </c>
      <c r="GD37" s="49" t="str">
        <f t="shared" si="67"/>
        <v/>
      </c>
      <c r="GE37" s="49" t="str">
        <f t="shared" si="67"/>
        <v/>
      </c>
      <c r="GF37" s="49" t="str">
        <f t="shared" si="67"/>
        <v/>
      </c>
      <c r="GG37" s="49" t="str">
        <f t="shared" si="67"/>
        <v/>
      </c>
      <c r="GH37" s="49" t="str">
        <f t="shared" si="67"/>
        <v/>
      </c>
      <c r="GI37" s="49" t="str">
        <f t="shared" si="67"/>
        <v/>
      </c>
      <c r="GJ37" s="49" t="str">
        <f t="shared" si="67"/>
        <v/>
      </c>
      <c r="GK37" s="49" t="str">
        <f t="shared" si="67"/>
        <v/>
      </c>
      <c r="GL37" s="49" t="str">
        <f t="shared" si="67"/>
        <v/>
      </c>
      <c r="GM37" s="49" t="str">
        <f t="shared" si="67"/>
        <v/>
      </c>
      <c r="GN37" s="49" t="str">
        <f t="shared" si="67"/>
        <v/>
      </c>
      <c r="GO37" s="49" t="str">
        <f t="shared" si="67"/>
        <v/>
      </c>
      <c r="GP37" s="49" t="str">
        <f t="shared" si="67"/>
        <v/>
      </c>
      <c r="GQ37" s="49" t="str">
        <f t="shared" si="87"/>
        <v/>
      </c>
      <c r="GR37" s="49" t="str">
        <f t="shared" si="87"/>
        <v/>
      </c>
      <c r="GS37" s="49" t="str">
        <f t="shared" si="87"/>
        <v/>
      </c>
      <c r="GT37" s="49" t="str">
        <f t="shared" si="87"/>
        <v/>
      </c>
      <c r="GU37" s="49" t="str">
        <f t="shared" si="87"/>
        <v/>
      </c>
      <c r="GV37" s="49" t="str">
        <f t="shared" si="87"/>
        <v/>
      </c>
      <c r="GW37" s="49" t="str">
        <f t="shared" si="87"/>
        <v/>
      </c>
      <c r="GX37" s="49" t="str">
        <f t="shared" si="87"/>
        <v/>
      </c>
      <c r="GY37" s="49" t="str">
        <f t="shared" si="87"/>
        <v/>
      </c>
      <c r="GZ37" s="49" t="str">
        <f t="shared" si="87"/>
        <v/>
      </c>
      <c r="HA37" s="49" t="str">
        <f t="shared" si="87"/>
        <v/>
      </c>
      <c r="HB37" s="49" t="str">
        <f t="shared" si="87"/>
        <v/>
      </c>
      <c r="HC37" s="49" t="str">
        <f t="shared" si="87"/>
        <v/>
      </c>
      <c r="HD37" s="49" t="str">
        <f t="shared" si="87"/>
        <v/>
      </c>
      <c r="HE37" s="49" t="str">
        <f t="shared" si="87"/>
        <v/>
      </c>
      <c r="HF37" s="49" t="str">
        <f t="shared" si="87"/>
        <v/>
      </c>
      <c r="HG37" s="49" t="str">
        <f t="shared" si="72"/>
        <v/>
      </c>
      <c r="HH37" s="49" t="str">
        <f t="shared" si="72"/>
        <v/>
      </c>
      <c r="HI37" s="49" t="str">
        <f t="shared" si="72"/>
        <v/>
      </c>
      <c r="HJ37" s="49" t="str">
        <f t="shared" si="72"/>
        <v/>
      </c>
      <c r="HK37" s="49" t="str">
        <f t="shared" si="72"/>
        <v/>
      </c>
      <c r="HL37" s="49" t="str">
        <f t="shared" si="72"/>
        <v/>
      </c>
      <c r="HM37" s="49" t="str">
        <f t="shared" si="88"/>
        <v/>
      </c>
      <c r="HN37" s="49" t="str">
        <f t="shared" si="88"/>
        <v/>
      </c>
      <c r="HO37" s="49" t="str">
        <f t="shared" si="88"/>
        <v/>
      </c>
      <c r="HP37" s="169" t="e">
        <f t="shared" ref="HP37:ID53" si="90">IF(ISNONTEXT($K37),_xlfn.NORM.DIST(W37,$G37,$K37,FALSE),NA())</f>
        <v>#N/A</v>
      </c>
      <c r="HQ37" s="169" t="e">
        <f t="shared" si="90"/>
        <v>#N/A</v>
      </c>
      <c r="HR37" s="169" t="e">
        <f t="shared" si="90"/>
        <v>#N/A</v>
      </c>
      <c r="HS37" s="169" t="e">
        <f t="shared" si="90"/>
        <v>#N/A</v>
      </c>
      <c r="HT37" s="169" t="e">
        <f t="shared" si="90"/>
        <v>#N/A</v>
      </c>
      <c r="HU37" s="169" t="e">
        <f t="shared" si="90"/>
        <v>#N/A</v>
      </c>
      <c r="HV37" s="169" t="e">
        <f t="shared" si="90"/>
        <v>#N/A</v>
      </c>
      <c r="HW37" s="169" t="e">
        <f t="shared" si="90"/>
        <v>#N/A</v>
      </c>
      <c r="HX37" s="169" t="e">
        <f t="shared" si="90"/>
        <v>#N/A</v>
      </c>
      <c r="HY37" s="169" t="e">
        <f t="shared" si="90"/>
        <v>#N/A</v>
      </c>
      <c r="HZ37" s="169" t="e">
        <f t="shared" si="90"/>
        <v>#N/A</v>
      </c>
      <c r="IA37" s="169" t="e">
        <f t="shared" si="90"/>
        <v>#N/A</v>
      </c>
      <c r="IB37" s="169" t="e">
        <f t="shared" si="90"/>
        <v>#N/A</v>
      </c>
      <c r="IC37" s="169" t="e">
        <f t="shared" si="90"/>
        <v>#N/A</v>
      </c>
      <c r="ID37" s="169" t="e">
        <f t="shared" si="90"/>
        <v>#N/A</v>
      </c>
      <c r="IE37" s="169" t="e">
        <f t="shared" si="89"/>
        <v>#N/A</v>
      </c>
      <c r="IF37" s="169" t="e">
        <f t="shared" si="89"/>
        <v>#N/A</v>
      </c>
      <c r="IG37" s="169" t="e">
        <f t="shared" si="89"/>
        <v>#N/A</v>
      </c>
      <c r="IH37" s="169" t="e">
        <f t="shared" si="89"/>
        <v>#N/A</v>
      </c>
      <c r="II37" s="169" t="e">
        <f t="shared" si="89"/>
        <v>#N/A</v>
      </c>
      <c r="IJ37" s="169" t="e">
        <f t="shared" si="89"/>
        <v>#N/A</v>
      </c>
      <c r="IK37" s="169" t="e">
        <f t="shared" si="89"/>
        <v>#N/A</v>
      </c>
      <c r="IL37" s="169" t="e">
        <f t="shared" si="89"/>
        <v>#N/A</v>
      </c>
      <c r="IM37" s="169" t="e">
        <f t="shared" si="89"/>
        <v>#N/A</v>
      </c>
      <c r="IN37" s="169" t="e">
        <f t="shared" si="89"/>
        <v>#N/A</v>
      </c>
      <c r="IO37" s="169" t="e">
        <f t="shared" si="89"/>
        <v>#N/A</v>
      </c>
      <c r="IP37" s="169" t="e">
        <f t="shared" si="89"/>
        <v>#N/A</v>
      </c>
      <c r="IQ37" s="169" t="e">
        <f t="shared" si="89"/>
        <v>#N/A</v>
      </c>
      <c r="IR37" s="169" t="e">
        <f t="shared" si="89"/>
        <v>#N/A</v>
      </c>
      <c r="IS37" s="169" t="e">
        <f t="shared" si="73"/>
        <v>#N/A</v>
      </c>
      <c r="IT37" s="169" t="e">
        <f t="shared" si="73"/>
        <v>#N/A</v>
      </c>
      <c r="IU37" s="169" t="e">
        <f t="shared" si="73"/>
        <v>#N/A</v>
      </c>
      <c r="IV37" s="169" t="e">
        <f t="shared" si="73"/>
        <v>#N/A</v>
      </c>
      <c r="IW37" s="169" t="e">
        <f t="shared" si="73"/>
        <v>#N/A</v>
      </c>
      <c r="IX37" s="169" t="e">
        <f t="shared" si="73"/>
        <v>#N/A</v>
      </c>
      <c r="IY37" s="169" t="e">
        <f t="shared" si="73"/>
        <v>#N/A</v>
      </c>
      <c r="IZ37" s="169" t="e">
        <f t="shared" si="73"/>
        <v>#N/A</v>
      </c>
      <c r="JA37" s="169" t="e">
        <f t="shared" si="73"/>
        <v>#N/A</v>
      </c>
      <c r="JB37" s="169" t="e">
        <f t="shared" si="73"/>
        <v>#N/A</v>
      </c>
      <c r="JC37" s="169" t="e">
        <f t="shared" si="73"/>
        <v>#N/A</v>
      </c>
      <c r="JD37" s="169" t="e">
        <f t="shared" si="73"/>
        <v>#N/A</v>
      </c>
      <c r="JE37" s="169" t="e">
        <f t="shared" si="73"/>
        <v>#N/A</v>
      </c>
      <c r="JF37" s="169" t="e">
        <f t="shared" si="73"/>
        <v>#N/A</v>
      </c>
      <c r="JG37" s="169" t="e">
        <f t="shared" si="73"/>
        <v>#N/A</v>
      </c>
      <c r="JH37" s="169" t="e">
        <f t="shared" si="73"/>
        <v>#N/A</v>
      </c>
      <c r="JI37" s="169" t="e">
        <f t="shared" si="74"/>
        <v>#N/A</v>
      </c>
      <c r="JJ37" s="169" t="e">
        <f t="shared" si="74"/>
        <v>#N/A</v>
      </c>
      <c r="JK37" s="169" t="e">
        <f t="shared" si="74"/>
        <v>#N/A</v>
      </c>
      <c r="JL37" s="169" t="e">
        <f t="shared" si="74"/>
        <v>#N/A</v>
      </c>
      <c r="JM37" s="169" t="e">
        <f t="shared" si="74"/>
        <v>#N/A</v>
      </c>
      <c r="JN37" s="169" t="e">
        <f t="shared" si="74"/>
        <v>#N/A</v>
      </c>
      <c r="JO37" s="169" t="e">
        <f t="shared" si="74"/>
        <v>#N/A</v>
      </c>
      <c r="JP37" s="169" t="e">
        <f t="shared" si="74"/>
        <v>#N/A</v>
      </c>
      <c r="JQ37" s="169" t="e">
        <f t="shared" si="74"/>
        <v>#N/A</v>
      </c>
      <c r="JR37" s="169" t="e">
        <f t="shared" si="74"/>
        <v>#N/A</v>
      </c>
      <c r="JS37" s="169" t="e">
        <f t="shared" si="74"/>
        <v>#N/A</v>
      </c>
      <c r="JT37" s="169" t="e">
        <f t="shared" si="74"/>
        <v>#N/A</v>
      </c>
      <c r="JU37" s="169" t="e">
        <f t="shared" si="74"/>
        <v>#N/A</v>
      </c>
      <c r="JV37" s="169" t="e">
        <f t="shared" si="74"/>
        <v>#N/A</v>
      </c>
      <c r="JW37" s="169" t="e">
        <f t="shared" si="74"/>
        <v>#N/A</v>
      </c>
      <c r="JX37" s="169" t="e">
        <f t="shared" si="74"/>
        <v>#N/A</v>
      </c>
      <c r="JY37" s="169" t="e">
        <f t="shared" si="75"/>
        <v>#N/A</v>
      </c>
      <c r="JZ37" s="169" t="e">
        <f t="shared" si="75"/>
        <v>#N/A</v>
      </c>
      <c r="KA37" s="169" t="e">
        <f t="shared" si="75"/>
        <v>#N/A</v>
      </c>
      <c r="KB37" s="169" t="e">
        <f t="shared" si="75"/>
        <v>#N/A</v>
      </c>
      <c r="KC37" s="169" t="e">
        <f t="shared" si="75"/>
        <v>#N/A</v>
      </c>
      <c r="KD37" s="169" t="e">
        <f t="shared" si="75"/>
        <v>#N/A</v>
      </c>
      <c r="KE37" s="169" t="e">
        <f t="shared" si="75"/>
        <v>#N/A</v>
      </c>
      <c r="KF37" s="169" t="e">
        <f t="shared" si="75"/>
        <v>#N/A</v>
      </c>
      <c r="KG37" s="169" t="e">
        <f t="shared" si="75"/>
        <v>#N/A</v>
      </c>
      <c r="KH37" s="169" t="e">
        <f t="shared" si="75"/>
        <v>#N/A</v>
      </c>
      <c r="KI37" s="169" t="e">
        <f t="shared" si="75"/>
        <v>#N/A</v>
      </c>
      <c r="KJ37" s="169" t="e">
        <f t="shared" si="75"/>
        <v>#N/A</v>
      </c>
      <c r="KK37" s="169" t="e">
        <f t="shared" si="75"/>
        <v>#N/A</v>
      </c>
      <c r="KL37" s="169" t="e">
        <f t="shared" si="75"/>
        <v>#N/A</v>
      </c>
      <c r="KM37" s="169" t="e">
        <f t="shared" si="75"/>
        <v>#N/A</v>
      </c>
      <c r="KN37" s="169" t="e">
        <f t="shared" si="75"/>
        <v>#N/A</v>
      </c>
      <c r="KO37" s="169" t="e">
        <f t="shared" si="76"/>
        <v>#N/A</v>
      </c>
      <c r="KP37" s="169" t="e">
        <f t="shared" si="76"/>
        <v>#N/A</v>
      </c>
      <c r="KQ37" s="169" t="e">
        <f t="shared" si="76"/>
        <v>#N/A</v>
      </c>
      <c r="KR37" s="169" t="e">
        <f t="shared" si="76"/>
        <v>#N/A</v>
      </c>
      <c r="KS37" s="169" t="e">
        <f t="shared" si="76"/>
        <v>#N/A</v>
      </c>
      <c r="KT37" s="169" t="e">
        <f t="shared" si="76"/>
        <v>#N/A</v>
      </c>
      <c r="KU37" s="169" t="e">
        <f t="shared" si="76"/>
        <v>#N/A</v>
      </c>
      <c r="KV37" s="169" t="e">
        <f t="shared" si="76"/>
        <v>#N/A</v>
      </c>
      <c r="KW37" s="169" t="e">
        <f t="shared" si="76"/>
        <v>#N/A</v>
      </c>
      <c r="KX37" s="169" t="e">
        <f t="shared" si="76"/>
        <v>#N/A</v>
      </c>
      <c r="KY37" s="169" t="e">
        <f t="shared" si="76"/>
        <v>#N/A</v>
      </c>
      <c r="KZ37" s="169" t="e">
        <f t="shared" si="76"/>
        <v>#N/A</v>
      </c>
      <c r="LA37" s="169" t="e">
        <f t="shared" si="76"/>
        <v>#N/A</v>
      </c>
      <c r="LB37" s="169" t="e">
        <f t="shared" si="76"/>
        <v>#N/A</v>
      </c>
      <c r="LC37" s="169" t="e">
        <f t="shared" si="76"/>
        <v>#N/A</v>
      </c>
      <c r="LD37" s="169" t="e">
        <f t="shared" si="76"/>
        <v>#N/A</v>
      </c>
      <c r="LE37" s="169" t="e">
        <f t="shared" si="77"/>
        <v>#N/A</v>
      </c>
      <c r="LF37" s="169" t="e">
        <f t="shared" si="77"/>
        <v>#N/A</v>
      </c>
      <c r="LG37" s="169" t="e">
        <f t="shared" si="77"/>
        <v>#N/A</v>
      </c>
      <c r="LH37" s="169" t="e">
        <f t="shared" si="77"/>
        <v>#N/A</v>
      </c>
      <c r="LI37" s="169" t="e">
        <f t="shared" si="77"/>
        <v>#N/A</v>
      </c>
      <c r="LJ37" s="169" t="e">
        <f t="shared" si="77"/>
        <v>#N/A</v>
      </c>
      <c r="LK37" s="169" t="e">
        <f t="shared" si="77"/>
        <v>#N/A</v>
      </c>
      <c r="LL37" s="169" t="e">
        <f t="shared" si="77"/>
        <v>#N/A</v>
      </c>
      <c r="LM37" s="169" t="e">
        <f t="shared" si="77"/>
        <v>#N/A</v>
      </c>
      <c r="LN37" s="169" t="e">
        <f t="shared" si="77"/>
        <v>#N/A</v>
      </c>
      <c r="LO37" s="169" t="e">
        <f t="shared" si="77"/>
        <v>#N/A</v>
      </c>
      <c r="LP37" s="169" t="e">
        <f t="shared" si="77"/>
        <v>#N/A</v>
      </c>
      <c r="LQ37" s="169" t="e">
        <f t="shared" si="77"/>
        <v>#N/A</v>
      </c>
      <c r="LR37" s="169" t="e">
        <f t="shared" si="77"/>
        <v>#N/A</v>
      </c>
      <c r="LS37" s="169" t="e">
        <f t="shared" si="77"/>
        <v>#N/A</v>
      </c>
      <c r="LT37" s="169" t="e">
        <f t="shared" si="77"/>
        <v>#N/A</v>
      </c>
      <c r="LU37" s="169" t="e">
        <f t="shared" si="78"/>
        <v>#N/A</v>
      </c>
      <c r="LV37" s="169" t="e">
        <f t="shared" si="78"/>
        <v>#N/A</v>
      </c>
      <c r="LW37" s="169" t="e">
        <f t="shared" si="78"/>
        <v>#N/A</v>
      </c>
      <c r="LX37" s="169" t="e">
        <f t="shared" si="78"/>
        <v>#N/A</v>
      </c>
      <c r="LY37" s="169" t="e">
        <f t="shared" si="78"/>
        <v>#N/A</v>
      </c>
      <c r="LZ37" s="169" t="e">
        <f t="shared" si="78"/>
        <v>#N/A</v>
      </c>
      <c r="MA37" s="169" t="e">
        <f t="shared" si="78"/>
        <v>#N/A</v>
      </c>
      <c r="MB37" s="169" t="e">
        <f t="shared" si="78"/>
        <v>#N/A</v>
      </c>
      <c r="MC37" s="169" t="e">
        <f t="shared" si="78"/>
        <v>#N/A</v>
      </c>
      <c r="MD37" s="169" t="e">
        <f t="shared" si="78"/>
        <v>#N/A</v>
      </c>
      <c r="ME37" s="169" t="e">
        <f t="shared" si="78"/>
        <v>#N/A</v>
      </c>
      <c r="MF37" s="169" t="e">
        <f t="shared" si="78"/>
        <v>#N/A</v>
      </c>
      <c r="MG37" s="169" t="e">
        <f t="shared" si="78"/>
        <v>#N/A</v>
      </c>
      <c r="MH37" s="169" t="e">
        <f t="shared" si="78"/>
        <v>#N/A</v>
      </c>
      <c r="MI37" s="169" t="e">
        <f t="shared" si="78"/>
        <v>#N/A</v>
      </c>
      <c r="MJ37" s="169" t="e">
        <f t="shared" si="78"/>
        <v>#N/A</v>
      </c>
      <c r="MK37" s="169" t="e">
        <f t="shared" si="79"/>
        <v>#N/A</v>
      </c>
      <c r="ML37" s="169" t="e">
        <f t="shared" si="79"/>
        <v>#N/A</v>
      </c>
      <c r="MM37" s="169" t="e">
        <f t="shared" si="79"/>
        <v>#N/A</v>
      </c>
      <c r="MN37" s="169" t="e">
        <f t="shared" si="79"/>
        <v>#N/A</v>
      </c>
      <c r="MO37" s="169" t="e">
        <f t="shared" si="79"/>
        <v>#N/A</v>
      </c>
      <c r="MP37" s="169" t="e">
        <f t="shared" si="79"/>
        <v>#N/A</v>
      </c>
      <c r="MQ37" s="169" t="e">
        <f t="shared" si="79"/>
        <v>#N/A</v>
      </c>
      <c r="MR37" s="169" t="e">
        <f t="shared" si="79"/>
        <v>#N/A</v>
      </c>
      <c r="MS37" s="169" t="e">
        <f t="shared" si="79"/>
        <v>#N/A</v>
      </c>
      <c r="MT37" s="169" t="e">
        <f t="shared" si="79"/>
        <v>#N/A</v>
      </c>
      <c r="MU37" s="169" t="e">
        <f t="shared" si="79"/>
        <v>#N/A</v>
      </c>
      <c r="MV37" s="169" t="e">
        <f t="shared" si="79"/>
        <v>#N/A</v>
      </c>
      <c r="MW37" s="169" t="e">
        <f t="shared" si="79"/>
        <v>#N/A</v>
      </c>
      <c r="MX37" s="169" t="e">
        <f t="shared" si="79"/>
        <v>#N/A</v>
      </c>
      <c r="MY37" s="169" t="e">
        <f t="shared" si="79"/>
        <v>#N/A</v>
      </c>
      <c r="MZ37" s="169" t="e">
        <f t="shared" si="79"/>
        <v>#N/A</v>
      </c>
      <c r="NA37" s="169" t="e">
        <f t="shared" si="80"/>
        <v>#N/A</v>
      </c>
      <c r="NB37" s="169" t="e">
        <f t="shared" si="80"/>
        <v>#N/A</v>
      </c>
      <c r="NC37" s="169" t="e">
        <f t="shared" si="80"/>
        <v>#N/A</v>
      </c>
      <c r="ND37" s="169" t="e">
        <f t="shared" si="80"/>
        <v>#N/A</v>
      </c>
      <c r="NE37" s="169" t="e">
        <f t="shared" si="80"/>
        <v>#N/A</v>
      </c>
      <c r="NF37" s="169" t="e">
        <f t="shared" si="80"/>
        <v>#N/A</v>
      </c>
      <c r="NG37" s="169" t="e">
        <f t="shared" si="80"/>
        <v>#N/A</v>
      </c>
      <c r="NH37" s="169" t="e">
        <f t="shared" si="80"/>
        <v>#N/A</v>
      </c>
      <c r="NI37" s="169" t="e">
        <f t="shared" si="80"/>
        <v>#N/A</v>
      </c>
      <c r="NJ37" s="169" t="e">
        <f t="shared" si="80"/>
        <v>#N/A</v>
      </c>
      <c r="NK37" s="169" t="e">
        <f t="shared" si="80"/>
        <v>#N/A</v>
      </c>
      <c r="NL37" s="169" t="e">
        <f t="shared" si="80"/>
        <v>#N/A</v>
      </c>
      <c r="NM37" s="169" t="e">
        <f t="shared" si="80"/>
        <v>#N/A</v>
      </c>
      <c r="NN37" s="169" t="e">
        <f t="shared" si="80"/>
        <v>#N/A</v>
      </c>
      <c r="NO37" s="169" t="e">
        <f t="shared" si="80"/>
        <v>#N/A</v>
      </c>
      <c r="NP37" s="169" t="e">
        <f t="shared" si="80"/>
        <v>#N/A</v>
      </c>
      <c r="NQ37" s="169" t="e">
        <f t="shared" si="81"/>
        <v>#N/A</v>
      </c>
      <c r="NR37" s="169" t="e">
        <f t="shared" si="81"/>
        <v>#N/A</v>
      </c>
      <c r="NS37" s="169" t="e">
        <f t="shared" si="81"/>
        <v>#N/A</v>
      </c>
      <c r="NT37" s="169" t="e">
        <f t="shared" si="81"/>
        <v>#N/A</v>
      </c>
      <c r="NU37" s="169" t="e">
        <f t="shared" si="81"/>
        <v>#N/A</v>
      </c>
      <c r="NV37" s="169" t="e">
        <f t="shared" si="81"/>
        <v>#N/A</v>
      </c>
      <c r="NW37" s="169" t="e">
        <f t="shared" si="81"/>
        <v>#N/A</v>
      </c>
      <c r="NX37" s="169" t="e">
        <f t="shared" si="81"/>
        <v>#N/A</v>
      </c>
      <c r="NY37" s="169" t="e">
        <f t="shared" si="81"/>
        <v>#N/A</v>
      </c>
      <c r="NZ37" s="169" t="e">
        <f t="shared" si="81"/>
        <v>#N/A</v>
      </c>
      <c r="OA37" s="169" t="e">
        <f t="shared" si="81"/>
        <v>#N/A</v>
      </c>
      <c r="OB37" s="169" t="e">
        <f t="shared" si="81"/>
        <v>#N/A</v>
      </c>
      <c r="OC37" s="169" t="e">
        <f t="shared" si="81"/>
        <v>#N/A</v>
      </c>
      <c r="OD37" s="169" t="e">
        <f t="shared" si="81"/>
        <v>#N/A</v>
      </c>
      <c r="OE37" s="169" t="e">
        <f t="shared" si="81"/>
        <v>#N/A</v>
      </c>
      <c r="OF37" s="169" t="e">
        <f t="shared" si="81"/>
        <v>#N/A</v>
      </c>
      <c r="OG37" s="169" t="e">
        <f t="shared" si="82"/>
        <v>#N/A</v>
      </c>
      <c r="OH37" s="169" t="e">
        <f t="shared" si="82"/>
        <v>#N/A</v>
      </c>
      <c r="OI37" s="169" t="e">
        <f t="shared" si="82"/>
        <v>#N/A</v>
      </c>
      <c r="OJ37" s="169" t="e">
        <f t="shared" si="82"/>
        <v>#N/A</v>
      </c>
      <c r="OK37" s="169" t="e">
        <f t="shared" si="82"/>
        <v>#N/A</v>
      </c>
      <c r="OL37" s="169" t="e">
        <f t="shared" si="82"/>
        <v>#N/A</v>
      </c>
      <c r="OM37" s="169" t="e">
        <f t="shared" si="82"/>
        <v>#N/A</v>
      </c>
      <c r="ON37" s="169" t="e">
        <f t="shared" si="82"/>
        <v>#N/A</v>
      </c>
      <c r="OO37" s="169" t="e">
        <f t="shared" si="82"/>
        <v>#N/A</v>
      </c>
      <c r="OP37" s="169" t="e">
        <f t="shared" si="82"/>
        <v>#N/A</v>
      </c>
      <c r="OQ37" s="169" t="e">
        <f t="shared" si="82"/>
        <v>#N/A</v>
      </c>
      <c r="OR37" s="169" t="e">
        <f t="shared" si="82"/>
        <v>#N/A</v>
      </c>
      <c r="OS37" s="169" t="e">
        <f t="shared" si="82"/>
        <v>#N/A</v>
      </c>
      <c r="OT37" s="169" t="e">
        <f t="shared" si="82"/>
        <v>#N/A</v>
      </c>
      <c r="OU37" s="169" t="e">
        <f t="shared" si="82"/>
        <v>#N/A</v>
      </c>
      <c r="OV37" s="169" t="e">
        <f t="shared" si="82"/>
        <v>#N/A</v>
      </c>
      <c r="OW37" s="169" t="e">
        <f t="shared" si="83"/>
        <v>#N/A</v>
      </c>
      <c r="OX37" s="169" t="e">
        <f t="shared" si="83"/>
        <v>#N/A</v>
      </c>
      <c r="OY37" s="169" t="e">
        <f t="shared" si="52"/>
        <v>#N/A</v>
      </c>
      <c r="OZ37" s="169" t="e">
        <f t="shared" si="52"/>
        <v>#N/A</v>
      </c>
      <c r="PA37" s="169" t="e">
        <f t="shared" si="52"/>
        <v>#N/A</v>
      </c>
      <c r="PB37" s="169" t="e">
        <f t="shared" si="52"/>
        <v>#N/A</v>
      </c>
      <c r="PC37" s="169" t="e">
        <f t="shared" si="70"/>
        <v>#N/A</v>
      </c>
      <c r="PD37" s="169" t="e">
        <f t="shared" si="70"/>
        <v>#N/A</v>
      </c>
      <c r="PE37" s="169" t="e">
        <f t="shared" si="70"/>
        <v>#N/A</v>
      </c>
      <c r="PF37" s="169" t="e">
        <f t="shared" si="70"/>
        <v>#N/A</v>
      </c>
      <c r="PG37" s="169" t="e">
        <f t="shared" si="70"/>
        <v>#N/A</v>
      </c>
      <c r="PH37" s="169" t="e">
        <f t="shared" si="70"/>
        <v>#N/A</v>
      </c>
    </row>
    <row r="38" spans="1:424" hidden="1" x14ac:dyDescent="0.75">
      <c r="A38" s="4">
        <v>35</v>
      </c>
      <c r="B38" s="95"/>
      <c r="C38" s="95"/>
      <c r="D38" s="95"/>
      <c r="E38" s="124" t="str">
        <f t="shared" si="28"/>
        <v/>
      </c>
      <c r="F38" s="124" t="str">
        <f t="shared" si="29"/>
        <v/>
      </c>
      <c r="G38" s="73" t="str">
        <f t="shared" si="30"/>
        <v/>
      </c>
      <c r="H38" s="23"/>
      <c r="I38" s="57"/>
      <c r="J38" s="280"/>
      <c r="K38" s="74" t="str">
        <f>IF(AND(B38&gt;0,C38&gt;0,D38&gt;0),IF(ISBLANK(J38),IF(ISBLANK(H38),"",(D38-B38)*VLOOKUP(H38,VLookups!$A$4:$B$13,2,FALSE)),J38),"")</f>
        <v/>
      </c>
      <c r="L38" s="75" t="str">
        <f t="shared" si="84"/>
        <v/>
      </c>
      <c r="M38" s="95"/>
      <c r="N38" s="270" t="str">
        <f>IF(AND(M38&gt;0,C38&gt;0,NOT(K38="")),ABS(VLOOKUP($M$1,VLookups!$A$43:$B$44,2,FALSE)-_xlfn.NORM.DIST(M38,G38,K38,TRUE)),"")</f>
        <v/>
      </c>
      <c r="O38" s="94" t="str">
        <f>IF(AND($B38&gt;0,$C38&gt;0,$D38&gt;0,NOT(ISBLANK($H38))),_xlfn.NORM.INV(ABS(VLOOKUP($M$1,VLookups!$A$43:$B$44,2,FALSE)-O$3),$G38,$K38),"")</f>
        <v/>
      </c>
      <c r="P38" s="93" t="str">
        <f>IF(AND($B38&gt;0,$C38&gt;0,$D38&gt;0,NOT(ISBLANK($H38))),_xlfn.NORM.INV(ABS(VLOOKUP($M$1,VLookups!$A$43:$B$44,2,FALSE)-P$3),$G38,$K38),"")</f>
        <v/>
      </c>
      <c r="Q38" s="94" t="str">
        <f>IF(AND($B38&gt;0,$C38&gt;0,$D38&gt;0,NOT(ISBLANK($H38))),_xlfn.NORM.INV(ABS(VLOOKUP($M$1,VLookups!$A$43:$B$44,2,FALSE)-Q$3),$G38,$K38),"")</f>
        <v/>
      </c>
      <c r="R38" s="93" t="str">
        <f>IF(AND($B38&gt;0,$C38&gt;0,$D38&gt;0,NOT(ISBLANK($H38))),_xlfn.NORM.INV(ABS(VLOOKUP($M$1,VLookups!$A$43:$B$44,2,FALSE)-R$3),$G38,$K38),"")</f>
        <v/>
      </c>
      <c r="S38" s="94" t="str">
        <f>IF(AND($B38&gt;0,$C38&gt;0,$D38&gt;0,NOT(ISBLANK($H38))),_xlfn.NORM.INV(ABS(VLOOKUP($M$1,VLookups!$A$43:$B$44,2,FALSE)-S$3),$G38,$K38),"")</f>
        <v/>
      </c>
      <c r="T38" s="93" t="str">
        <f>IF(AND($B38&gt;0,$C38&gt;0,$D38&gt;0,NOT(ISBLANK($H38))),_xlfn.NORM.INV(ABS(VLOOKUP($M$1,VLookups!$A$43:$B$44,2,FALSE)-T$3),$G38,$K38),"")</f>
        <v/>
      </c>
      <c r="U38" s="5"/>
      <c r="V38" s="168" t="str">
        <f t="shared" si="31"/>
        <v/>
      </c>
      <c r="W38" s="49" t="str">
        <f t="shared" si="68"/>
        <v/>
      </c>
      <c r="X38" s="49" t="str">
        <f t="shared" si="68"/>
        <v/>
      </c>
      <c r="Y38" s="49" t="str">
        <f t="shared" si="68"/>
        <v/>
      </c>
      <c r="Z38" s="49" t="str">
        <f t="shared" si="68"/>
        <v/>
      </c>
      <c r="AA38" s="49" t="str">
        <f t="shared" si="68"/>
        <v/>
      </c>
      <c r="AB38" s="49" t="str">
        <f t="shared" si="68"/>
        <v/>
      </c>
      <c r="AC38" s="49" t="str">
        <f t="shared" si="68"/>
        <v/>
      </c>
      <c r="AD38" s="49" t="str">
        <f t="shared" si="68"/>
        <v/>
      </c>
      <c r="AE38" s="49" t="str">
        <f t="shared" si="68"/>
        <v/>
      </c>
      <c r="AF38" s="49" t="str">
        <f t="shared" si="68"/>
        <v/>
      </c>
      <c r="AG38" s="49" t="str">
        <f t="shared" si="68"/>
        <v/>
      </c>
      <c r="AH38" s="49" t="str">
        <f t="shared" si="68"/>
        <v/>
      </c>
      <c r="AI38" s="49" t="str">
        <f t="shared" si="68"/>
        <v/>
      </c>
      <c r="AJ38" s="49" t="str">
        <f t="shared" si="68"/>
        <v/>
      </c>
      <c r="AK38" s="49" t="str">
        <f t="shared" si="68"/>
        <v/>
      </c>
      <c r="AL38" s="49" t="str">
        <f t="shared" si="68"/>
        <v/>
      </c>
      <c r="AM38" s="49" t="str">
        <f t="shared" si="60"/>
        <v/>
      </c>
      <c r="AN38" s="49" t="str">
        <f t="shared" si="60"/>
        <v/>
      </c>
      <c r="AO38" s="49" t="str">
        <f t="shared" si="60"/>
        <v/>
      </c>
      <c r="AP38" s="49" t="str">
        <f t="shared" si="60"/>
        <v/>
      </c>
      <c r="AQ38" s="49" t="str">
        <f t="shared" si="60"/>
        <v/>
      </c>
      <c r="AR38" s="49" t="str">
        <f t="shared" si="60"/>
        <v/>
      </c>
      <c r="AS38" s="49" t="str">
        <f t="shared" si="60"/>
        <v/>
      </c>
      <c r="AT38" s="49" t="str">
        <f t="shared" si="60"/>
        <v/>
      </c>
      <c r="AU38" s="49" t="str">
        <f t="shared" si="60"/>
        <v/>
      </c>
      <c r="AV38" s="49" t="str">
        <f t="shared" si="60"/>
        <v/>
      </c>
      <c r="AW38" s="49" t="str">
        <f t="shared" si="60"/>
        <v/>
      </c>
      <c r="AX38" s="49" t="str">
        <f t="shared" si="61"/>
        <v/>
      </c>
      <c r="AY38" s="49" t="str">
        <f t="shared" si="61"/>
        <v/>
      </c>
      <c r="AZ38" s="49" t="str">
        <f t="shared" si="61"/>
        <v/>
      </c>
      <c r="BA38" s="49" t="str">
        <f t="shared" si="61"/>
        <v/>
      </c>
      <c r="BB38" s="49" t="str">
        <f t="shared" si="61"/>
        <v/>
      </c>
      <c r="BC38" s="49" t="str">
        <f t="shared" si="61"/>
        <v/>
      </c>
      <c r="BD38" s="49" t="str">
        <f t="shared" si="61"/>
        <v/>
      </c>
      <c r="BE38" s="49" t="str">
        <f t="shared" si="61"/>
        <v/>
      </c>
      <c r="BF38" s="49" t="str">
        <f t="shared" si="61"/>
        <v/>
      </c>
      <c r="BG38" s="49" t="str">
        <f t="shared" si="61"/>
        <v/>
      </c>
      <c r="BH38" s="49" t="str">
        <f t="shared" si="61"/>
        <v/>
      </c>
      <c r="BI38" s="49" t="str">
        <f t="shared" si="61"/>
        <v/>
      </c>
      <c r="BJ38" s="49" t="str">
        <f t="shared" si="61"/>
        <v/>
      </c>
      <c r="BK38" s="49" t="str">
        <f t="shared" si="61"/>
        <v/>
      </c>
      <c r="BL38" s="49" t="str">
        <f t="shared" si="61"/>
        <v/>
      </c>
      <c r="BM38" s="49" t="str">
        <f t="shared" si="61"/>
        <v/>
      </c>
      <c r="BN38" s="49" t="str">
        <f t="shared" si="62"/>
        <v/>
      </c>
      <c r="BO38" s="49" t="str">
        <f t="shared" si="62"/>
        <v/>
      </c>
      <c r="BP38" s="49" t="str">
        <f t="shared" si="62"/>
        <v/>
      </c>
      <c r="BQ38" s="49" t="str">
        <f t="shared" si="62"/>
        <v/>
      </c>
      <c r="BR38" s="49" t="str">
        <f t="shared" si="62"/>
        <v/>
      </c>
      <c r="BS38" s="49" t="str">
        <f t="shared" si="62"/>
        <v/>
      </c>
      <c r="BT38" s="49" t="str">
        <f t="shared" si="62"/>
        <v/>
      </c>
      <c r="BU38" s="49" t="str">
        <f t="shared" si="62"/>
        <v/>
      </c>
      <c r="BV38" s="49" t="str">
        <f t="shared" si="62"/>
        <v/>
      </c>
      <c r="BW38" s="49" t="str">
        <f t="shared" si="62"/>
        <v/>
      </c>
      <c r="BX38" s="49" t="str">
        <f t="shared" si="62"/>
        <v/>
      </c>
      <c r="BY38" s="49" t="str">
        <f t="shared" si="62"/>
        <v/>
      </c>
      <c r="BZ38" s="49" t="str">
        <f t="shared" si="62"/>
        <v/>
      </c>
      <c r="CA38" s="49" t="str">
        <f t="shared" si="62"/>
        <v/>
      </c>
      <c r="CB38" s="49" t="str">
        <f t="shared" si="62"/>
        <v/>
      </c>
      <c r="CC38" s="49" t="str">
        <f t="shared" si="62"/>
        <v/>
      </c>
      <c r="CD38" s="49" t="str">
        <f t="shared" si="63"/>
        <v/>
      </c>
      <c r="CE38" s="49" t="str">
        <f t="shared" si="63"/>
        <v/>
      </c>
      <c r="CF38" s="49" t="str">
        <f t="shared" si="63"/>
        <v/>
      </c>
      <c r="CG38" s="49" t="str">
        <f t="shared" si="63"/>
        <v/>
      </c>
      <c r="CH38" s="49" t="str">
        <f t="shared" si="63"/>
        <v/>
      </c>
      <c r="CI38" s="49" t="str">
        <f t="shared" si="63"/>
        <v/>
      </c>
      <c r="CJ38" s="49" t="str">
        <f t="shared" si="63"/>
        <v/>
      </c>
      <c r="CK38" s="49" t="str">
        <f t="shared" si="63"/>
        <v/>
      </c>
      <c r="CL38" s="49" t="str">
        <f t="shared" si="63"/>
        <v/>
      </c>
      <c r="CM38" s="49" t="str">
        <f t="shared" si="63"/>
        <v/>
      </c>
      <c r="CN38" s="49" t="str">
        <f t="shared" si="63"/>
        <v/>
      </c>
      <c r="CO38" s="49" t="str">
        <f t="shared" si="63"/>
        <v/>
      </c>
      <c r="CP38" s="49" t="str">
        <f t="shared" si="63"/>
        <v/>
      </c>
      <c r="CQ38" s="49" t="str">
        <f t="shared" si="63"/>
        <v/>
      </c>
      <c r="CR38" s="49" t="str">
        <f t="shared" si="63"/>
        <v/>
      </c>
      <c r="CS38" s="49" t="str">
        <f t="shared" si="63"/>
        <v/>
      </c>
      <c r="CT38" s="49" t="str">
        <f t="shared" si="85"/>
        <v/>
      </c>
      <c r="CU38" s="49" t="str">
        <f t="shared" si="85"/>
        <v/>
      </c>
      <c r="CV38" s="49" t="str">
        <f t="shared" si="85"/>
        <v/>
      </c>
      <c r="CW38" s="49" t="str">
        <f t="shared" si="85"/>
        <v/>
      </c>
      <c r="CX38" s="49" t="str">
        <f t="shared" si="85"/>
        <v/>
      </c>
      <c r="CY38" s="49" t="str">
        <f t="shared" si="85"/>
        <v/>
      </c>
      <c r="CZ38" s="49" t="str">
        <f t="shared" si="85"/>
        <v/>
      </c>
      <c r="DA38" s="49" t="str">
        <f t="shared" si="85"/>
        <v/>
      </c>
      <c r="DB38" s="49" t="str">
        <f t="shared" si="85"/>
        <v/>
      </c>
      <c r="DC38" s="49" t="str">
        <f t="shared" si="85"/>
        <v/>
      </c>
      <c r="DD38" s="49" t="str">
        <f t="shared" si="85"/>
        <v/>
      </c>
      <c r="DE38" s="49" t="str">
        <f t="shared" si="85"/>
        <v/>
      </c>
      <c r="DF38" s="49" t="str">
        <f t="shared" si="85"/>
        <v/>
      </c>
      <c r="DG38" s="49" t="str">
        <f t="shared" si="85"/>
        <v/>
      </c>
      <c r="DH38" s="49" t="str">
        <f t="shared" si="85"/>
        <v/>
      </c>
      <c r="DI38" s="49" t="str">
        <f t="shared" si="85"/>
        <v/>
      </c>
      <c r="DJ38" s="49" t="str">
        <f t="shared" si="71"/>
        <v/>
      </c>
      <c r="DK38" s="49" t="str">
        <f t="shared" si="71"/>
        <v/>
      </c>
      <c r="DL38" s="49" t="str">
        <f t="shared" si="71"/>
        <v/>
      </c>
      <c r="DM38" s="49" t="str">
        <f t="shared" si="71"/>
        <v/>
      </c>
      <c r="DN38" s="49" t="str">
        <f t="shared" si="71"/>
        <v/>
      </c>
      <c r="DO38" s="49" t="str">
        <f t="shared" si="71"/>
        <v/>
      </c>
      <c r="DP38" s="49" t="str">
        <f t="shared" si="86"/>
        <v/>
      </c>
      <c r="DQ38" s="49" t="str">
        <f t="shared" si="86"/>
        <v/>
      </c>
      <c r="DR38" s="49" t="str">
        <f t="shared" si="86"/>
        <v/>
      </c>
      <c r="DS38" s="183" t="str">
        <f t="shared" si="33"/>
        <v/>
      </c>
      <c r="DT38" s="49" t="str">
        <f t="shared" si="69"/>
        <v/>
      </c>
      <c r="DU38" s="49" t="str">
        <f t="shared" si="69"/>
        <v/>
      </c>
      <c r="DV38" s="49" t="str">
        <f t="shared" si="69"/>
        <v/>
      </c>
      <c r="DW38" s="49" t="str">
        <f t="shared" si="69"/>
        <v/>
      </c>
      <c r="DX38" s="49" t="str">
        <f t="shared" si="69"/>
        <v/>
      </c>
      <c r="DY38" s="49" t="str">
        <f t="shared" si="69"/>
        <v/>
      </c>
      <c r="DZ38" s="49" t="str">
        <f t="shared" si="69"/>
        <v/>
      </c>
      <c r="EA38" s="49" t="str">
        <f t="shared" si="69"/>
        <v/>
      </c>
      <c r="EB38" s="49" t="str">
        <f t="shared" si="69"/>
        <v/>
      </c>
      <c r="EC38" s="49" t="str">
        <f t="shared" si="69"/>
        <v/>
      </c>
      <c r="ED38" s="49" t="str">
        <f t="shared" si="69"/>
        <v/>
      </c>
      <c r="EE38" s="49" t="str">
        <f t="shared" si="69"/>
        <v/>
      </c>
      <c r="EF38" s="49" t="str">
        <f t="shared" si="69"/>
        <v/>
      </c>
      <c r="EG38" s="49" t="str">
        <f t="shared" si="69"/>
        <v/>
      </c>
      <c r="EH38" s="49" t="str">
        <f t="shared" si="69"/>
        <v/>
      </c>
      <c r="EI38" s="49" t="str">
        <f t="shared" si="69"/>
        <v/>
      </c>
      <c r="EJ38" s="49" t="str">
        <f t="shared" si="64"/>
        <v/>
      </c>
      <c r="EK38" s="49" t="str">
        <f t="shared" si="64"/>
        <v/>
      </c>
      <c r="EL38" s="49" t="str">
        <f t="shared" si="64"/>
        <v/>
      </c>
      <c r="EM38" s="49" t="str">
        <f t="shared" si="64"/>
        <v/>
      </c>
      <c r="EN38" s="49" t="str">
        <f t="shared" si="64"/>
        <v/>
      </c>
      <c r="EO38" s="49" t="str">
        <f t="shared" si="64"/>
        <v/>
      </c>
      <c r="EP38" s="49" t="str">
        <f t="shared" si="64"/>
        <v/>
      </c>
      <c r="EQ38" s="49" t="str">
        <f t="shared" si="64"/>
        <v/>
      </c>
      <c r="ER38" s="49" t="str">
        <f t="shared" si="64"/>
        <v/>
      </c>
      <c r="ES38" s="49" t="str">
        <f t="shared" si="64"/>
        <v/>
      </c>
      <c r="ET38" s="49" t="str">
        <f t="shared" si="64"/>
        <v/>
      </c>
      <c r="EU38" s="49" t="str">
        <f t="shared" si="65"/>
        <v/>
      </c>
      <c r="EV38" s="49" t="str">
        <f t="shared" si="65"/>
        <v/>
      </c>
      <c r="EW38" s="49" t="str">
        <f t="shared" si="65"/>
        <v/>
      </c>
      <c r="EX38" s="49" t="str">
        <f t="shared" si="65"/>
        <v/>
      </c>
      <c r="EY38" s="49" t="str">
        <f t="shared" si="65"/>
        <v/>
      </c>
      <c r="EZ38" s="49" t="str">
        <f t="shared" si="65"/>
        <v/>
      </c>
      <c r="FA38" s="49" t="str">
        <f t="shared" si="65"/>
        <v/>
      </c>
      <c r="FB38" s="49" t="str">
        <f t="shared" si="65"/>
        <v/>
      </c>
      <c r="FC38" s="49" t="str">
        <f t="shared" si="65"/>
        <v/>
      </c>
      <c r="FD38" s="49" t="str">
        <f t="shared" si="65"/>
        <v/>
      </c>
      <c r="FE38" s="49" t="str">
        <f t="shared" si="65"/>
        <v/>
      </c>
      <c r="FF38" s="49" t="str">
        <f t="shared" si="65"/>
        <v/>
      </c>
      <c r="FG38" s="49" t="str">
        <f t="shared" si="65"/>
        <v/>
      </c>
      <c r="FH38" s="49" t="str">
        <f t="shared" si="65"/>
        <v/>
      </c>
      <c r="FI38" s="49" t="str">
        <f t="shared" si="65"/>
        <v/>
      </c>
      <c r="FJ38" s="49" t="str">
        <f t="shared" si="65"/>
        <v/>
      </c>
      <c r="FK38" s="49" t="str">
        <f t="shared" si="66"/>
        <v/>
      </c>
      <c r="FL38" s="49" t="str">
        <f t="shared" si="66"/>
        <v/>
      </c>
      <c r="FM38" s="49" t="str">
        <f t="shared" si="66"/>
        <v/>
      </c>
      <c r="FN38" s="49" t="str">
        <f t="shared" si="66"/>
        <v/>
      </c>
      <c r="FO38" s="49" t="str">
        <f t="shared" si="66"/>
        <v/>
      </c>
      <c r="FP38" s="49" t="str">
        <f t="shared" si="66"/>
        <v/>
      </c>
      <c r="FQ38" s="49" t="str">
        <f t="shared" si="66"/>
        <v/>
      </c>
      <c r="FR38" s="49" t="str">
        <f t="shared" si="66"/>
        <v/>
      </c>
      <c r="FS38" s="49" t="str">
        <f t="shared" si="66"/>
        <v/>
      </c>
      <c r="FT38" s="49" t="str">
        <f t="shared" si="66"/>
        <v/>
      </c>
      <c r="FU38" s="49" t="str">
        <f t="shared" si="66"/>
        <v/>
      </c>
      <c r="FV38" s="49" t="str">
        <f t="shared" si="66"/>
        <v/>
      </c>
      <c r="FW38" s="49" t="str">
        <f t="shared" si="66"/>
        <v/>
      </c>
      <c r="FX38" s="49" t="str">
        <f t="shared" si="66"/>
        <v/>
      </c>
      <c r="FY38" s="49" t="str">
        <f t="shared" si="66"/>
        <v/>
      </c>
      <c r="FZ38" s="49" t="str">
        <f t="shared" si="66"/>
        <v/>
      </c>
      <c r="GA38" s="49" t="str">
        <f t="shared" si="67"/>
        <v/>
      </c>
      <c r="GB38" s="49" t="str">
        <f t="shared" si="67"/>
        <v/>
      </c>
      <c r="GC38" s="49" t="str">
        <f t="shared" si="67"/>
        <v/>
      </c>
      <c r="GD38" s="49" t="str">
        <f t="shared" si="67"/>
        <v/>
      </c>
      <c r="GE38" s="49" t="str">
        <f t="shared" si="67"/>
        <v/>
      </c>
      <c r="GF38" s="49" t="str">
        <f t="shared" si="67"/>
        <v/>
      </c>
      <c r="GG38" s="49" t="str">
        <f t="shared" si="67"/>
        <v/>
      </c>
      <c r="GH38" s="49" t="str">
        <f t="shared" si="67"/>
        <v/>
      </c>
      <c r="GI38" s="49" t="str">
        <f t="shared" si="67"/>
        <v/>
      </c>
      <c r="GJ38" s="49" t="str">
        <f t="shared" si="67"/>
        <v/>
      </c>
      <c r="GK38" s="49" t="str">
        <f t="shared" si="67"/>
        <v/>
      </c>
      <c r="GL38" s="49" t="str">
        <f t="shared" si="67"/>
        <v/>
      </c>
      <c r="GM38" s="49" t="str">
        <f t="shared" si="67"/>
        <v/>
      </c>
      <c r="GN38" s="49" t="str">
        <f t="shared" si="67"/>
        <v/>
      </c>
      <c r="GO38" s="49" t="str">
        <f t="shared" si="67"/>
        <v/>
      </c>
      <c r="GP38" s="49" t="str">
        <f t="shared" si="67"/>
        <v/>
      </c>
      <c r="GQ38" s="49" t="str">
        <f t="shared" si="87"/>
        <v/>
      </c>
      <c r="GR38" s="49" t="str">
        <f t="shared" si="87"/>
        <v/>
      </c>
      <c r="GS38" s="49" t="str">
        <f t="shared" si="87"/>
        <v/>
      </c>
      <c r="GT38" s="49" t="str">
        <f t="shared" si="87"/>
        <v/>
      </c>
      <c r="GU38" s="49" t="str">
        <f t="shared" si="87"/>
        <v/>
      </c>
      <c r="GV38" s="49" t="str">
        <f t="shared" si="87"/>
        <v/>
      </c>
      <c r="GW38" s="49" t="str">
        <f t="shared" si="87"/>
        <v/>
      </c>
      <c r="GX38" s="49" t="str">
        <f t="shared" si="87"/>
        <v/>
      </c>
      <c r="GY38" s="49" t="str">
        <f t="shared" si="87"/>
        <v/>
      </c>
      <c r="GZ38" s="49" t="str">
        <f t="shared" si="87"/>
        <v/>
      </c>
      <c r="HA38" s="49" t="str">
        <f t="shared" si="87"/>
        <v/>
      </c>
      <c r="HB38" s="49" t="str">
        <f t="shared" si="87"/>
        <v/>
      </c>
      <c r="HC38" s="49" t="str">
        <f t="shared" si="87"/>
        <v/>
      </c>
      <c r="HD38" s="49" t="str">
        <f t="shared" si="87"/>
        <v/>
      </c>
      <c r="HE38" s="49" t="str">
        <f t="shared" si="87"/>
        <v/>
      </c>
      <c r="HF38" s="49" t="str">
        <f t="shared" si="87"/>
        <v/>
      </c>
      <c r="HG38" s="49" t="str">
        <f t="shared" si="72"/>
        <v/>
      </c>
      <c r="HH38" s="49" t="str">
        <f t="shared" si="72"/>
        <v/>
      </c>
      <c r="HI38" s="49" t="str">
        <f t="shared" si="72"/>
        <v/>
      </c>
      <c r="HJ38" s="49" t="str">
        <f t="shared" si="72"/>
        <v/>
      </c>
      <c r="HK38" s="49" t="str">
        <f t="shared" si="72"/>
        <v/>
      </c>
      <c r="HL38" s="49" t="str">
        <f t="shared" si="72"/>
        <v/>
      </c>
      <c r="HM38" s="49" t="str">
        <f t="shared" si="88"/>
        <v/>
      </c>
      <c r="HN38" s="49" t="str">
        <f t="shared" si="88"/>
        <v/>
      </c>
      <c r="HO38" s="49" t="str">
        <f t="shared" si="88"/>
        <v/>
      </c>
      <c r="HP38" s="169" t="e">
        <f t="shared" si="90"/>
        <v>#N/A</v>
      </c>
      <c r="HQ38" s="169" t="e">
        <f t="shared" si="90"/>
        <v>#N/A</v>
      </c>
      <c r="HR38" s="169" t="e">
        <f t="shared" si="90"/>
        <v>#N/A</v>
      </c>
      <c r="HS38" s="169" t="e">
        <f t="shared" si="90"/>
        <v>#N/A</v>
      </c>
      <c r="HT38" s="169" t="e">
        <f t="shared" si="90"/>
        <v>#N/A</v>
      </c>
      <c r="HU38" s="169" t="e">
        <f t="shared" si="90"/>
        <v>#N/A</v>
      </c>
      <c r="HV38" s="169" t="e">
        <f t="shared" si="90"/>
        <v>#N/A</v>
      </c>
      <c r="HW38" s="169" t="e">
        <f t="shared" si="90"/>
        <v>#N/A</v>
      </c>
      <c r="HX38" s="169" t="e">
        <f t="shared" si="90"/>
        <v>#N/A</v>
      </c>
      <c r="HY38" s="169" t="e">
        <f t="shared" si="90"/>
        <v>#N/A</v>
      </c>
      <c r="HZ38" s="169" t="e">
        <f t="shared" si="90"/>
        <v>#N/A</v>
      </c>
      <c r="IA38" s="169" t="e">
        <f t="shared" si="90"/>
        <v>#N/A</v>
      </c>
      <c r="IB38" s="169" t="e">
        <f t="shared" si="90"/>
        <v>#N/A</v>
      </c>
      <c r="IC38" s="169" t="e">
        <f t="shared" si="90"/>
        <v>#N/A</v>
      </c>
      <c r="ID38" s="169" t="e">
        <f t="shared" si="90"/>
        <v>#N/A</v>
      </c>
      <c r="IE38" s="169" t="e">
        <f t="shared" si="89"/>
        <v>#N/A</v>
      </c>
      <c r="IF38" s="169" t="e">
        <f t="shared" si="89"/>
        <v>#N/A</v>
      </c>
      <c r="IG38" s="169" t="e">
        <f t="shared" si="89"/>
        <v>#N/A</v>
      </c>
      <c r="IH38" s="169" t="e">
        <f t="shared" si="89"/>
        <v>#N/A</v>
      </c>
      <c r="II38" s="169" t="e">
        <f t="shared" si="89"/>
        <v>#N/A</v>
      </c>
      <c r="IJ38" s="169" t="e">
        <f t="shared" si="89"/>
        <v>#N/A</v>
      </c>
      <c r="IK38" s="169" t="e">
        <f t="shared" si="89"/>
        <v>#N/A</v>
      </c>
      <c r="IL38" s="169" t="e">
        <f t="shared" si="89"/>
        <v>#N/A</v>
      </c>
      <c r="IM38" s="169" t="e">
        <f t="shared" si="89"/>
        <v>#N/A</v>
      </c>
      <c r="IN38" s="169" t="e">
        <f t="shared" si="89"/>
        <v>#N/A</v>
      </c>
      <c r="IO38" s="169" t="e">
        <f t="shared" si="89"/>
        <v>#N/A</v>
      </c>
      <c r="IP38" s="169" t="e">
        <f t="shared" si="89"/>
        <v>#N/A</v>
      </c>
      <c r="IQ38" s="169" t="e">
        <f t="shared" si="89"/>
        <v>#N/A</v>
      </c>
      <c r="IR38" s="169" t="e">
        <f t="shared" si="89"/>
        <v>#N/A</v>
      </c>
      <c r="IS38" s="169" t="e">
        <f t="shared" si="73"/>
        <v>#N/A</v>
      </c>
      <c r="IT38" s="169" t="e">
        <f t="shared" si="73"/>
        <v>#N/A</v>
      </c>
      <c r="IU38" s="169" t="e">
        <f t="shared" si="73"/>
        <v>#N/A</v>
      </c>
      <c r="IV38" s="169" t="e">
        <f t="shared" si="73"/>
        <v>#N/A</v>
      </c>
      <c r="IW38" s="169" t="e">
        <f t="shared" si="73"/>
        <v>#N/A</v>
      </c>
      <c r="IX38" s="169" t="e">
        <f t="shared" si="73"/>
        <v>#N/A</v>
      </c>
      <c r="IY38" s="169" t="e">
        <f t="shared" si="73"/>
        <v>#N/A</v>
      </c>
      <c r="IZ38" s="169" t="e">
        <f t="shared" si="73"/>
        <v>#N/A</v>
      </c>
      <c r="JA38" s="169" t="e">
        <f t="shared" si="73"/>
        <v>#N/A</v>
      </c>
      <c r="JB38" s="169" t="e">
        <f t="shared" si="73"/>
        <v>#N/A</v>
      </c>
      <c r="JC38" s="169" t="e">
        <f t="shared" si="73"/>
        <v>#N/A</v>
      </c>
      <c r="JD38" s="169" t="e">
        <f t="shared" si="73"/>
        <v>#N/A</v>
      </c>
      <c r="JE38" s="169" t="e">
        <f t="shared" si="73"/>
        <v>#N/A</v>
      </c>
      <c r="JF38" s="169" t="e">
        <f t="shared" si="73"/>
        <v>#N/A</v>
      </c>
      <c r="JG38" s="169" t="e">
        <f t="shared" si="73"/>
        <v>#N/A</v>
      </c>
      <c r="JH38" s="169" t="e">
        <f t="shared" si="73"/>
        <v>#N/A</v>
      </c>
      <c r="JI38" s="169" t="e">
        <f t="shared" si="74"/>
        <v>#N/A</v>
      </c>
      <c r="JJ38" s="169" t="e">
        <f t="shared" si="74"/>
        <v>#N/A</v>
      </c>
      <c r="JK38" s="169" t="e">
        <f t="shared" si="74"/>
        <v>#N/A</v>
      </c>
      <c r="JL38" s="169" t="e">
        <f t="shared" si="74"/>
        <v>#N/A</v>
      </c>
      <c r="JM38" s="169" t="e">
        <f t="shared" si="74"/>
        <v>#N/A</v>
      </c>
      <c r="JN38" s="169" t="e">
        <f t="shared" si="74"/>
        <v>#N/A</v>
      </c>
      <c r="JO38" s="169" t="e">
        <f t="shared" si="74"/>
        <v>#N/A</v>
      </c>
      <c r="JP38" s="169" t="e">
        <f t="shared" si="74"/>
        <v>#N/A</v>
      </c>
      <c r="JQ38" s="169" t="e">
        <f t="shared" si="74"/>
        <v>#N/A</v>
      </c>
      <c r="JR38" s="169" t="e">
        <f t="shared" si="74"/>
        <v>#N/A</v>
      </c>
      <c r="JS38" s="169" t="e">
        <f t="shared" si="74"/>
        <v>#N/A</v>
      </c>
      <c r="JT38" s="169" t="e">
        <f t="shared" si="74"/>
        <v>#N/A</v>
      </c>
      <c r="JU38" s="169" t="e">
        <f t="shared" si="74"/>
        <v>#N/A</v>
      </c>
      <c r="JV38" s="169" t="e">
        <f t="shared" si="74"/>
        <v>#N/A</v>
      </c>
      <c r="JW38" s="169" t="e">
        <f t="shared" si="74"/>
        <v>#N/A</v>
      </c>
      <c r="JX38" s="169" t="e">
        <f t="shared" si="74"/>
        <v>#N/A</v>
      </c>
      <c r="JY38" s="169" t="e">
        <f t="shared" si="75"/>
        <v>#N/A</v>
      </c>
      <c r="JZ38" s="169" t="e">
        <f t="shared" si="75"/>
        <v>#N/A</v>
      </c>
      <c r="KA38" s="169" t="e">
        <f t="shared" si="75"/>
        <v>#N/A</v>
      </c>
      <c r="KB38" s="169" t="e">
        <f t="shared" si="75"/>
        <v>#N/A</v>
      </c>
      <c r="KC38" s="169" t="e">
        <f t="shared" si="75"/>
        <v>#N/A</v>
      </c>
      <c r="KD38" s="169" t="e">
        <f t="shared" si="75"/>
        <v>#N/A</v>
      </c>
      <c r="KE38" s="169" t="e">
        <f t="shared" si="75"/>
        <v>#N/A</v>
      </c>
      <c r="KF38" s="169" t="e">
        <f t="shared" si="75"/>
        <v>#N/A</v>
      </c>
      <c r="KG38" s="169" t="e">
        <f t="shared" si="75"/>
        <v>#N/A</v>
      </c>
      <c r="KH38" s="169" t="e">
        <f t="shared" si="75"/>
        <v>#N/A</v>
      </c>
      <c r="KI38" s="169" t="e">
        <f t="shared" si="75"/>
        <v>#N/A</v>
      </c>
      <c r="KJ38" s="169" t="e">
        <f t="shared" si="75"/>
        <v>#N/A</v>
      </c>
      <c r="KK38" s="169" t="e">
        <f t="shared" si="75"/>
        <v>#N/A</v>
      </c>
      <c r="KL38" s="169" t="e">
        <f t="shared" si="75"/>
        <v>#N/A</v>
      </c>
      <c r="KM38" s="169" t="e">
        <f t="shared" si="75"/>
        <v>#N/A</v>
      </c>
      <c r="KN38" s="169" t="e">
        <f t="shared" si="75"/>
        <v>#N/A</v>
      </c>
      <c r="KO38" s="169" t="e">
        <f t="shared" si="76"/>
        <v>#N/A</v>
      </c>
      <c r="KP38" s="169" t="e">
        <f t="shared" si="76"/>
        <v>#N/A</v>
      </c>
      <c r="KQ38" s="169" t="e">
        <f t="shared" si="76"/>
        <v>#N/A</v>
      </c>
      <c r="KR38" s="169" t="e">
        <f t="shared" si="76"/>
        <v>#N/A</v>
      </c>
      <c r="KS38" s="169" t="e">
        <f t="shared" si="76"/>
        <v>#N/A</v>
      </c>
      <c r="KT38" s="169" t="e">
        <f t="shared" si="76"/>
        <v>#N/A</v>
      </c>
      <c r="KU38" s="169" t="e">
        <f t="shared" si="76"/>
        <v>#N/A</v>
      </c>
      <c r="KV38" s="169" t="e">
        <f t="shared" si="76"/>
        <v>#N/A</v>
      </c>
      <c r="KW38" s="169" t="e">
        <f t="shared" si="76"/>
        <v>#N/A</v>
      </c>
      <c r="KX38" s="169" t="e">
        <f t="shared" si="76"/>
        <v>#N/A</v>
      </c>
      <c r="KY38" s="169" t="e">
        <f t="shared" si="76"/>
        <v>#N/A</v>
      </c>
      <c r="KZ38" s="169" t="e">
        <f t="shared" si="76"/>
        <v>#N/A</v>
      </c>
      <c r="LA38" s="169" t="e">
        <f t="shared" si="76"/>
        <v>#N/A</v>
      </c>
      <c r="LB38" s="169" t="e">
        <f t="shared" si="76"/>
        <v>#N/A</v>
      </c>
      <c r="LC38" s="169" t="e">
        <f t="shared" si="76"/>
        <v>#N/A</v>
      </c>
      <c r="LD38" s="169" t="e">
        <f t="shared" si="76"/>
        <v>#N/A</v>
      </c>
      <c r="LE38" s="169" t="e">
        <f t="shared" si="77"/>
        <v>#N/A</v>
      </c>
      <c r="LF38" s="169" t="e">
        <f t="shared" si="77"/>
        <v>#N/A</v>
      </c>
      <c r="LG38" s="169" t="e">
        <f t="shared" si="77"/>
        <v>#N/A</v>
      </c>
      <c r="LH38" s="169" t="e">
        <f t="shared" si="77"/>
        <v>#N/A</v>
      </c>
      <c r="LI38" s="169" t="e">
        <f t="shared" si="77"/>
        <v>#N/A</v>
      </c>
      <c r="LJ38" s="169" t="e">
        <f t="shared" si="77"/>
        <v>#N/A</v>
      </c>
      <c r="LK38" s="169" t="e">
        <f t="shared" si="77"/>
        <v>#N/A</v>
      </c>
      <c r="LL38" s="169" t="e">
        <f t="shared" si="77"/>
        <v>#N/A</v>
      </c>
      <c r="LM38" s="169" t="e">
        <f t="shared" si="77"/>
        <v>#N/A</v>
      </c>
      <c r="LN38" s="169" t="e">
        <f t="shared" si="77"/>
        <v>#N/A</v>
      </c>
      <c r="LO38" s="169" t="e">
        <f t="shared" si="77"/>
        <v>#N/A</v>
      </c>
      <c r="LP38" s="169" t="e">
        <f t="shared" si="77"/>
        <v>#N/A</v>
      </c>
      <c r="LQ38" s="169" t="e">
        <f t="shared" si="77"/>
        <v>#N/A</v>
      </c>
      <c r="LR38" s="169" t="e">
        <f t="shared" si="77"/>
        <v>#N/A</v>
      </c>
      <c r="LS38" s="169" t="e">
        <f t="shared" si="77"/>
        <v>#N/A</v>
      </c>
      <c r="LT38" s="169" t="e">
        <f t="shared" si="77"/>
        <v>#N/A</v>
      </c>
      <c r="LU38" s="169" t="e">
        <f t="shared" si="78"/>
        <v>#N/A</v>
      </c>
      <c r="LV38" s="169" t="e">
        <f t="shared" si="78"/>
        <v>#N/A</v>
      </c>
      <c r="LW38" s="169" t="e">
        <f t="shared" si="78"/>
        <v>#N/A</v>
      </c>
      <c r="LX38" s="169" t="e">
        <f t="shared" si="78"/>
        <v>#N/A</v>
      </c>
      <c r="LY38" s="169" t="e">
        <f t="shared" si="78"/>
        <v>#N/A</v>
      </c>
      <c r="LZ38" s="169" t="e">
        <f t="shared" si="78"/>
        <v>#N/A</v>
      </c>
      <c r="MA38" s="169" t="e">
        <f t="shared" si="78"/>
        <v>#N/A</v>
      </c>
      <c r="MB38" s="169" t="e">
        <f t="shared" si="78"/>
        <v>#N/A</v>
      </c>
      <c r="MC38" s="169" t="e">
        <f t="shared" si="78"/>
        <v>#N/A</v>
      </c>
      <c r="MD38" s="169" t="e">
        <f t="shared" si="78"/>
        <v>#N/A</v>
      </c>
      <c r="ME38" s="169" t="e">
        <f t="shared" si="78"/>
        <v>#N/A</v>
      </c>
      <c r="MF38" s="169" t="e">
        <f t="shared" si="78"/>
        <v>#N/A</v>
      </c>
      <c r="MG38" s="169" t="e">
        <f t="shared" si="78"/>
        <v>#N/A</v>
      </c>
      <c r="MH38" s="169" t="e">
        <f t="shared" si="78"/>
        <v>#N/A</v>
      </c>
      <c r="MI38" s="169" t="e">
        <f t="shared" si="78"/>
        <v>#N/A</v>
      </c>
      <c r="MJ38" s="169" t="e">
        <f t="shared" si="78"/>
        <v>#N/A</v>
      </c>
      <c r="MK38" s="169" t="e">
        <f t="shared" si="79"/>
        <v>#N/A</v>
      </c>
      <c r="ML38" s="169" t="e">
        <f t="shared" si="79"/>
        <v>#N/A</v>
      </c>
      <c r="MM38" s="169" t="e">
        <f t="shared" si="79"/>
        <v>#N/A</v>
      </c>
      <c r="MN38" s="169" t="e">
        <f t="shared" si="79"/>
        <v>#N/A</v>
      </c>
      <c r="MO38" s="169" t="e">
        <f t="shared" si="79"/>
        <v>#N/A</v>
      </c>
      <c r="MP38" s="169" t="e">
        <f t="shared" si="79"/>
        <v>#N/A</v>
      </c>
      <c r="MQ38" s="169" t="e">
        <f t="shared" si="79"/>
        <v>#N/A</v>
      </c>
      <c r="MR38" s="169" t="e">
        <f t="shared" si="79"/>
        <v>#N/A</v>
      </c>
      <c r="MS38" s="169" t="e">
        <f t="shared" si="79"/>
        <v>#N/A</v>
      </c>
      <c r="MT38" s="169" t="e">
        <f t="shared" si="79"/>
        <v>#N/A</v>
      </c>
      <c r="MU38" s="169" t="e">
        <f t="shared" si="79"/>
        <v>#N/A</v>
      </c>
      <c r="MV38" s="169" t="e">
        <f t="shared" si="79"/>
        <v>#N/A</v>
      </c>
      <c r="MW38" s="169" t="e">
        <f t="shared" si="79"/>
        <v>#N/A</v>
      </c>
      <c r="MX38" s="169" t="e">
        <f t="shared" si="79"/>
        <v>#N/A</v>
      </c>
      <c r="MY38" s="169" t="e">
        <f t="shared" si="79"/>
        <v>#N/A</v>
      </c>
      <c r="MZ38" s="169" t="e">
        <f t="shared" si="79"/>
        <v>#N/A</v>
      </c>
      <c r="NA38" s="169" t="e">
        <f t="shared" si="80"/>
        <v>#N/A</v>
      </c>
      <c r="NB38" s="169" t="e">
        <f t="shared" si="80"/>
        <v>#N/A</v>
      </c>
      <c r="NC38" s="169" t="e">
        <f t="shared" si="80"/>
        <v>#N/A</v>
      </c>
      <c r="ND38" s="169" t="e">
        <f t="shared" si="80"/>
        <v>#N/A</v>
      </c>
      <c r="NE38" s="169" t="e">
        <f t="shared" si="80"/>
        <v>#N/A</v>
      </c>
      <c r="NF38" s="169" t="e">
        <f t="shared" si="80"/>
        <v>#N/A</v>
      </c>
      <c r="NG38" s="169" t="e">
        <f t="shared" si="80"/>
        <v>#N/A</v>
      </c>
      <c r="NH38" s="169" t="e">
        <f t="shared" si="80"/>
        <v>#N/A</v>
      </c>
      <c r="NI38" s="169" t="e">
        <f t="shared" si="80"/>
        <v>#N/A</v>
      </c>
      <c r="NJ38" s="169" t="e">
        <f t="shared" si="80"/>
        <v>#N/A</v>
      </c>
      <c r="NK38" s="169" t="e">
        <f t="shared" si="80"/>
        <v>#N/A</v>
      </c>
      <c r="NL38" s="169" t="e">
        <f t="shared" si="80"/>
        <v>#N/A</v>
      </c>
      <c r="NM38" s="169" t="e">
        <f t="shared" si="80"/>
        <v>#N/A</v>
      </c>
      <c r="NN38" s="169" t="e">
        <f t="shared" si="80"/>
        <v>#N/A</v>
      </c>
      <c r="NO38" s="169" t="e">
        <f t="shared" si="80"/>
        <v>#N/A</v>
      </c>
      <c r="NP38" s="169" t="e">
        <f t="shared" si="80"/>
        <v>#N/A</v>
      </c>
      <c r="NQ38" s="169" t="e">
        <f t="shared" si="81"/>
        <v>#N/A</v>
      </c>
      <c r="NR38" s="169" t="e">
        <f t="shared" si="81"/>
        <v>#N/A</v>
      </c>
      <c r="NS38" s="169" t="e">
        <f t="shared" si="81"/>
        <v>#N/A</v>
      </c>
      <c r="NT38" s="169" t="e">
        <f t="shared" si="81"/>
        <v>#N/A</v>
      </c>
      <c r="NU38" s="169" t="e">
        <f t="shared" si="81"/>
        <v>#N/A</v>
      </c>
      <c r="NV38" s="169" t="e">
        <f t="shared" si="81"/>
        <v>#N/A</v>
      </c>
      <c r="NW38" s="169" t="e">
        <f t="shared" si="81"/>
        <v>#N/A</v>
      </c>
      <c r="NX38" s="169" t="e">
        <f t="shared" si="81"/>
        <v>#N/A</v>
      </c>
      <c r="NY38" s="169" t="e">
        <f t="shared" si="81"/>
        <v>#N/A</v>
      </c>
      <c r="NZ38" s="169" t="e">
        <f t="shared" si="81"/>
        <v>#N/A</v>
      </c>
      <c r="OA38" s="169" t="e">
        <f t="shared" si="81"/>
        <v>#N/A</v>
      </c>
      <c r="OB38" s="169" t="e">
        <f t="shared" si="81"/>
        <v>#N/A</v>
      </c>
      <c r="OC38" s="169" t="e">
        <f t="shared" si="81"/>
        <v>#N/A</v>
      </c>
      <c r="OD38" s="169" t="e">
        <f t="shared" si="81"/>
        <v>#N/A</v>
      </c>
      <c r="OE38" s="169" t="e">
        <f t="shared" si="81"/>
        <v>#N/A</v>
      </c>
      <c r="OF38" s="169" t="e">
        <f t="shared" si="81"/>
        <v>#N/A</v>
      </c>
      <c r="OG38" s="169" t="e">
        <f t="shared" si="82"/>
        <v>#N/A</v>
      </c>
      <c r="OH38" s="169" t="e">
        <f t="shared" si="82"/>
        <v>#N/A</v>
      </c>
      <c r="OI38" s="169" t="e">
        <f t="shared" si="82"/>
        <v>#N/A</v>
      </c>
      <c r="OJ38" s="169" t="e">
        <f t="shared" si="82"/>
        <v>#N/A</v>
      </c>
      <c r="OK38" s="169" t="e">
        <f t="shared" si="82"/>
        <v>#N/A</v>
      </c>
      <c r="OL38" s="169" t="e">
        <f t="shared" si="82"/>
        <v>#N/A</v>
      </c>
      <c r="OM38" s="169" t="e">
        <f t="shared" si="82"/>
        <v>#N/A</v>
      </c>
      <c r="ON38" s="169" t="e">
        <f t="shared" si="82"/>
        <v>#N/A</v>
      </c>
      <c r="OO38" s="169" t="e">
        <f t="shared" si="82"/>
        <v>#N/A</v>
      </c>
      <c r="OP38" s="169" t="e">
        <f t="shared" si="82"/>
        <v>#N/A</v>
      </c>
      <c r="OQ38" s="169" t="e">
        <f t="shared" si="82"/>
        <v>#N/A</v>
      </c>
      <c r="OR38" s="169" t="e">
        <f t="shared" si="82"/>
        <v>#N/A</v>
      </c>
      <c r="OS38" s="169" t="e">
        <f t="shared" si="82"/>
        <v>#N/A</v>
      </c>
      <c r="OT38" s="169" t="e">
        <f t="shared" si="82"/>
        <v>#N/A</v>
      </c>
      <c r="OU38" s="169" t="e">
        <f t="shared" si="82"/>
        <v>#N/A</v>
      </c>
      <c r="OV38" s="169" t="e">
        <f t="shared" si="82"/>
        <v>#N/A</v>
      </c>
      <c r="OW38" s="169" t="e">
        <f t="shared" si="83"/>
        <v>#N/A</v>
      </c>
      <c r="OX38" s="169" t="e">
        <f t="shared" si="83"/>
        <v>#N/A</v>
      </c>
      <c r="OY38" s="169" t="e">
        <f t="shared" si="52"/>
        <v>#N/A</v>
      </c>
      <c r="OZ38" s="169" t="e">
        <f t="shared" si="52"/>
        <v>#N/A</v>
      </c>
      <c r="PA38" s="169" t="e">
        <f t="shared" si="52"/>
        <v>#N/A</v>
      </c>
      <c r="PB38" s="169" t="e">
        <f t="shared" si="52"/>
        <v>#N/A</v>
      </c>
      <c r="PC38" s="169" t="e">
        <f t="shared" si="70"/>
        <v>#N/A</v>
      </c>
      <c r="PD38" s="169" t="e">
        <f t="shared" si="70"/>
        <v>#N/A</v>
      </c>
      <c r="PE38" s="169" t="e">
        <f t="shared" si="70"/>
        <v>#N/A</v>
      </c>
      <c r="PF38" s="169" t="e">
        <f t="shared" si="70"/>
        <v>#N/A</v>
      </c>
      <c r="PG38" s="169" t="e">
        <f t="shared" si="70"/>
        <v>#N/A</v>
      </c>
      <c r="PH38" s="169" t="e">
        <f t="shared" si="70"/>
        <v>#N/A</v>
      </c>
    </row>
    <row r="39" spans="1:424" hidden="1" x14ac:dyDescent="0.75">
      <c r="A39" s="4">
        <v>36</v>
      </c>
      <c r="B39" s="95"/>
      <c r="C39" s="95"/>
      <c r="D39" s="95"/>
      <c r="E39" s="124" t="str">
        <f t="shared" si="28"/>
        <v/>
      </c>
      <c r="F39" s="124" t="str">
        <f t="shared" si="29"/>
        <v/>
      </c>
      <c r="G39" s="73" t="str">
        <f t="shared" si="30"/>
        <v/>
      </c>
      <c r="H39" s="23"/>
      <c r="I39" s="57"/>
      <c r="J39" s="280"/>
      <c r="K39" s="74" t="str">
        <f>IF(AND(B39&gt;0,C39&gt;0,D39&gt;0),IF(ISBLANK(J39),IF(ISBLANK(H39),"",(D39-B39)*VLOOKUP(H39,VLookups!$A$4:$B$13,2,FALSE)),J39),"")</f>
        <v/>
      </c>
      <c r="L39" s="75" t="str">
        <f t="shared" si="84"/>
        <v/>
      </c>
      <c r="M39" s="95"/>
      <c r="N39" s="270" t="str">
        <f>IF(AND(M39&gt;0,C39&gt;0,NOT(K39="")),ABS(VLOOKUP($M$1,VLookups!$A$43:$B$44,2,FALSE)-_xlfn.NORM.DIST(M39,G39,K39,TRUE)),"")</f>
        <v/>
      </c>
      <c r="O39" s="94" t="str">
        <f>IF(AND($B39&gt;0,$C39&gt;0,$D39&gt;0,NOT(ISBLANK($H39))),_xlfn.NORM.INV(ABS(VLOOKUP($M$1,VLookups!$A$43:$B$44,2,FALSE)-O$3),$G39,$K39),"")</f>
        <v/>
      </c>
      <c r="P39" s="93" t="str">
        <f>IF(AND($B39&gt;0,$C39&gt;0,$D39&gt;0,NOT(ISBLANK($H39))),_xlfn.NORM.INV(ABS(VLOOKUP($M$1,VLookups!$A$43:$B$44,2,FALSE)-P$3),$G39,$K39),"")</f>
        <v/>
      </c>
      <c r="Q39" s="94" t="str">
        <f>IF(AND($B39&gt;0,$C39&gt;0,$D39&gt;0,NOT(ISBLANK($H39))),_xlfn.NORM.INV(ABS(VLOOKUP($M$1,VLookups!$A$43:$B$44,2,FALSE)-Q$3),$G39,$K39),"")</f>
        <v/>
      </c>
      <c r="R39" s="93" t="str">
        <f>IF(AND($B39&gt;0,$C39&gt;0,$D39&gt;0,NOT(ISBLANK($H39))),_xlfn.NORM.INV(ABS(VLOOKUP($M$1,VLookups!$A$43:$B$44,2,FALSE)-R$3),$G39,$K39),"")</f>
        <v/>
      </c>
      <c r="S39" s="94" t="str">
        <f>IF(AND($B39&gt;0,$C39&gt;0,$D39&gt;0,NOT(ISBLANK($H39))),_xlfn.NORM.INV(ABS(VLOOKUP($M$1,VLookups!$A$43:$B$44,2,FALSE)-S$3),$G39,$K39),"")</f>
        <v/>
      </c>
      <c r="T39" s="93" t="str">
        <f>IF(AND($B39&gt;0,$C39&gt;0,$D39&gt;0,NOT(ISBLANK($H39))),_xlfn.NORM.INV(ABS(VLOOKUP($M$1,VLookups!$A$43:$B$44,2,FALSE)-T$3),$G39,$K39),"")</f>
        <v/>
      </c>
      <c r="U39" s="5"/>
      <c r="V39" s="168" t="str">
        <f t="shared" si="31"/>
        <v/>
      </c>
      <c r="W39" s="49" t="str">
        <f t="shared" si="68"/>
        <v/>
      </c>
      <c r="X39" s="49" t="str">
        <f t="shared" si="68"/>
        <v/>
      </c>
      <c r="Y39" s="49" t="str">
        <f t="shared" si="68"/>
        <v/>
      </c>
      <c r="Z39" s="49" t="str">
        <f t="shared" si="68"/>
        <v/>
      </c>
      <c r="AA39" s="49" t="str">
        <f t="shared" si="68"/>
        <v/>
      </c>
      <c r="AB39" s="49" t="str">
        <f t="shared" si="68"/>
        <v/>
      </c>
      <c r="AC39" s="49" t="str">
        <f t="shared" si="68"/>
        <v/>
      </c>
      <c r="AD39" s="49" t="str">
        <f t="shared" si="68"/>
        <v/>
      </c>
      <c r="AE39" s="49" t="str">
        <f t="shared" si="68"/>
        <v/>
      </c>
      <c r="AF39" s="49" t="str">
        <f t="shared" si="68"/>
        <v/>
      </c>
      <c r="AG39" s="49" t="str">
        <f t="shared" si="68"/>
        <v/>
      </c>
      <c r="AH39" s="49" t="str">
        <f t="shared" si="68"/>
        <v/>
      </c>
      <c r="AI39" s="49" t="str">
        <f t="shared" si="68"/>
        <v/>
      </c>
      <c r="AJ39" s="49" t="str">
        <f t="shared" si="68"/>
        <v/>
      </c>
      <c r="AK39" s="49" t="str">
        <f t="shared" si="68"/>
        <v/>
      </c>
      <c r="AL39" s="49" t="str">
        <f t="shared" si="68"/>
        <v/>
      </c>
      <c r="AM39" s="49" t="str">
        <f t="shared" si="60"/>
        <v/>
      </c>
      <c r="AN39" s="49" t="str">
        <f t="shared" si="60"/>
        <v/>
      </c>
      <c r="AO39" s="49" t="str">
        <f t="shared" si="60"/>
        <v/>
      </c>
      <c r="AP39" s="49" t="str">
        <f t="shared" si="60"/>
        <v/>
      </c>
      <c r="AQ39" s="49" t="str">
        <f t="shared" si="60"/>
        <v/>
      </c>
      <c r="AR39" s="49" t="str">
        <f t="shared" si="60"/>
        <v/>
      </c>
      <c r="AS39" s="49" t="str">
        <f t="shared" si="60"/>
        <v/>
      </c>
      <c r="AT39" s="49" t="str">
        <f t="shared" si="60"/>
        <v/>
      </c>
      <c r="AU39" s="49" t="str">
        <f t="shared" si="60"/>
        <v/>
      </c>
      <c r="AV39" s="49" t="str">
        <f t="shared" si="60"/>
        <v/>
      </c>
      <c r="AW39" s="49" t="str">
        <f t="shared" si="60"/>
        <v/>
      </c>
      <c r="AX39" s="49" t="str">
        <f t="shared" si="61"/>
        <v/>
      </c>
      <c r="AY39" s="49" t="str">
        <f t="shared" si="61"/>
        <v/>
      </c>
      <c r="AZ39" s="49" t="str">
        <f t="shared" si="61"/>
        <v/>
      </c>
      <c r="BA39" s="49" t="str">
        <f t="shared" si="61"/>
        <v/>
      </c>
      <c r="BB39" s="49" t="str">
        <f t="shared" si="61"/>
        <v/>
      </c>
      <c r="BC39" s="49" t="str">
        <f t="shared" si="61"/>
        <v/>
      </c>
      <c r="BD39" s="49" t="str">
        <f t="shared" si="61"/>
        <v/>
      </c>
      <c r="BE39" s="49" t="str">
        <f t="shared" si="61"/>
        <v/>
      </c>
      <c r="BF39" s="49" t="str">
        <f t="shared" si="61"/>
        <v/>
      </c>
      <c r="BG39" s="49" t="str">
        <f t="shared" si="61"/>
        <v/>
      </c>
      <c r="BH39" s="49" t="str">
        <f t="shared" si="61"/>
        <v/>
      </c>
      <c r="BI39" s="49" t="str">
        <f t="shared" si="61"/>
        <v/>
      </c>
      <c r="BJ39" s="49" t="str">
        <f t="shared" si="61"/>
        <v/>
      </c>
      <c r="BK39" s="49" t="str">
        <f t="shared" si="61"/>
        <v/>
      </c>
      <c r="BL39" s="49" t="str">
        <f t="shared" si="61"/>
        <v/>
      </c>
      <c r="BM39" s="49" t="str">
        <f t="shared" ref="BM39:CB54" si="91">IF(ISNONTEXT($V39),BN39-$V39,"")</f>
        <v/>
      </c>
      <c r="BN39" s="49" t="str">
        <f t="shared" si="91"/>
        <v/>
      </c>
      <c r="BO39" s="49" t="str">
        <f t="shared" si="91"/>
        <v/>
      </c>
      <c r="BP39" s="49" t="str">
        <f t="shared" si="91"/>
        <v/>
      </c>
      <c r="BQ39" s="49" t="str">
        <f t="shared" si="91"/>
        <v/>
      </c>
      <c r="BR39" s="49" t="str">
        <f t="shared" si="91"/>
        <v/>
      </c>
      <c r="BS39" s="49" t="str">
        <f t="shared" si="91"/>
        <v/>
      </c>
      <c r="BT39" s="49" t="str">
        <f t="shared" si="91"/>
        <v/>
      </c>
      <c r="BU39" s="49" t="str">
        <f t="shared" si="91"/>
        <v/>
      </c>
      <c r="BV39" s="49" t="str">
        <f t="shared" si="91"/>
        <v/>
      </c>
      <c r="BW39" s="49" t="str">
        <f t="shared" si="91"/>
        <v/>
      </c>
      <c r="BX39" s="49" t="str">
        <f t="shared" si="91"/>
        <v/>
      </c>
      <c r="BY39" s="49" t="str">
        <f t="shared" si="91"/>
        <v/>
      </c>
      <c r="BZ39" s="49" t="str">
        <f t="shared" si="91"/>
        <v/>
      </c>
      <c r="CA39" s="49" t="str">
        <f t="shared" si="91"/>
        <v/>
      </c>
      <c r="CB39" s="49" t="str">
        <f t="shared" si="91"/>
        <v/>
      </c>
      <c r="CC39" s="49" t="str">
        <f t="shared" si="62"/>
        <v/>
      </c>
      <c r="CD39" s="49" t="str">
        <f t="shared" si="63"/>
        <v/>
      </c>
      <c r="CE39" s="49" t="str">
        <f t="shared" si="63"/>
        <v/>
      </c>
      <c r="CF39" s="49" t="str">
        <f t="shared" si="63"/>
        <v/>
      </c>
      <c r="CG39" s="49" t="str">
        <f t="shared" si="63"/>
        <v/>
      </c>
      <c r="CH39" s="49" t="str">
        <f t="shared" si="63"/>
        <v/>
      </c>
      <c r="CI39" s="49" t="str">
        <f t="shared" si="63"/>
        <v/>
      </c>
      <c r="CJ39" s="49" t="str">
        <f t="shared" si="63"/>
        <v/>
      </c>
      <c r="CK39" s="49" t="str">
        <f t="shared" si="63"/>
        <v/>
      </c>
      <c r="CL39" s="49" t="str">
        <f t="shared" si="63"/>
        <v/>
      </c>
      <c r="CM39" s="49" t="str">
        <f t="shared" si="63"/>
        <v/>
      </c>
      <c r="CN39" s="49" t="str">
        <f t="shared" si="63"/>
        <v/>
      </c>
      <c r="CO39" s="49" t="str">
        <f t="shared" si="63"/>
        <v/>
      </c>
      <c r="CP39" s="49" t="str">
        <f t="shared" si="63"/>
        <v/>
      </c>
      <c r="CQ39" s="49" t="str">
        <f t="shared" si="63"/>
        <v/>
      </c>
      <c r="CR39" s="49" t="str">
        <f t="shared" si="63"/>
        <v/>
      </c>
      <c r="CS39" s="49" t="str">
        <f t="shared" si="63"/>
        <v/>
      </c>
      <c r="CT39" s="49" t="str">
        <f t="shared" si="85"/>
        <v/>
      </c>
      <c r="CU39" s="49" t="str">
        <f t="shared" si="85"/>
        <v/>
      </c>
      <c r="CV39" s="49" t="str">
        <f t="shared" si="85"/>
        <v/>
      </c>
      <c r="CW39" s="49" t="str">
        <f t="shared" si="85"/>
        <v/>
      </c>
      <c r="CX39" s="49" t="str">
        <f t="shared" si="85"/>
        <v/>
      </c>
      <c r="CY39" s="49" t="str">
        <f t="shared" si="85"/>
        <v/>
      </c>
      <c r="CZ39" s="49" t="str">
        <f t="shared" si="85"/>
        <v/>
      </c>
      <c r="DA39" s="49" t="str">
        <f t="shared" si="85"/>
        <v/>
      </c>
      <c r="DB39" s="49" t="str">
        <f t="shared" si="85"/>
        <v/>
      </c>
      <c r="DC39" s="49" t="str">
        <f t="shared" si="85"/>
        <v/>
      </c>
      <c r="DD39" s="49" t="str">
        <f t="shared" si="85"/>
        <v/>
      </c>
      <c r="DE39" s="49" t="str">
        <f t="shared" si="85"/>
        <v/>
      </c>
      <c r="DF39" s="49" t="str">
        <f t="shared" si="85"/>
        <v/>
      </c>
      <c r="DG39" s="49" t="str">
        <f t="shared" si="85"/>
        <v/>
      </c>
      <c r="DH39" s="49" t="str">
        <f t="shared" si="85"/>
        <v/>
      </c>
      <c r="DI39" s="49" t="str">
        <f t="shared" si="85"/>
        <v/>
      </c>
      <c r="DJ39" s="49" t="str">
        <f t="shared" si="71"/>
        <v/>
      </c>
      <c r="DK39" s="49" t="str">
        <f t="shared" si="71"/>
        <v/>
      </c>
      <c r="DL39" s="49" t="str">
        <f t="shared" si="71"/>
        <v/>
      </c>
      <c r="DM39" s="49" t="str">
        <f t="shared" si="71"/>
        <v/>
      </c>
      <c r="DN39" s="49" t="str">
        <f t="shared" si="71"/>
        <v/>
      </c>
      <c r="DO39" s="49" t="str">
        <f t="shared" si="71"/>
        <v/>
      </c>
      <c r="DP39" s="49" t="str">
        <f t="shared" si="86"/>
        <v/>
      </c>
      <c r="DQ39" s="49" t="str">
        <f t="shared" si="86"/>
        <v/>
      </c>
      <c r="DR39" s="49" t="str">
        <f t="shared" si="86"/>
        <v/>
      </c>
      <c r="DS39" s="183" t="str">
        <f t="shared" si="33"/>
        <v/>
      </c>
      <c r="DT39" s="49" t="str">
        <f t="shared" si="69"/>
        <v/>
      </c>
      <c r="DU39" s="49" t="str">
        <f t="shared" si="69"/>
        <v/>
      </c>
      <c r="DV39" s="49" t="str">
        <f t="shared" si="69"/>
        <v/>
      </c>
      <c r="DW39" s="49" t="str">
        <f t="shared" si="69"/>
        <v/>
      </c>
      <c r="DX39" s="49" t="str">
        <f t="shared" si="69"/>
        <v/>
      </c>
      <c r="DY39" s="49" t="str">
        <f t="shared" si="69"/>
        <v/>
      </c>
      <c r="DZ39" s="49" t="str">
        <f t="shared" si="69"/>
        <v/>
      </c>
      <c r="EA39" s="49" t="str">
        <f t="shared" si="69"/>
        <v/>
      </c>
      <c r="EB39" s="49" t="str">
        <f t="shared" si="69"/>
        <v/>
      </c>
      <c r="EC39" s="49" t="str">
        <f t="shared" si="69"/>
        <v/>
      </c>
      <c r="ED39" s="49" t="str">
        <f t="shared" si="69"/>
        <v/>
      </c>
      <c r="EE39" s="49" t="str">
        <f t="shared" si="69"/>
        <v/>
      </c>
      <c r="EF39" s="49" t="str">
        <f t="shared" si="69"/>
        <v/>
      </c>
      <c r="EG39" s="49" t="str">
        <f t="shared" si="69"/>
        <v/>
      </c>
      <c r="EH39" s="49" t="str">
        <f t="shared" si="69"/>
        <v/>
      </c>
      <c r="EI39" s="49" t="str">
        <f t="shared" si="69"/>
        <v/>
      </c>
      <c r="EJ39" s="49" t="str">
        <f t="shared" si="64"/>
        <v/>
      </c>
      <c r="EK39" s="49" t="str">
        <f t="shared" si="64"/>
        <v/>
      </c>
      <c r="EL39" s="49" t="str">
        <f t="shared" si="64"/>
        <v/>
      </c>
      <c r="EM39" s="49" t="str">
        <f t="shared" si="64"/>
        <v/>
      </c>
      <c r="EN39" s="49" t="str">
        <f t="shared" si="64"/>
        <v/>
      </c>
      <c r="EO39" s="49" t="str">
        <f t="shared" si="64"/>
        <v/>
      </c>
      <c r="EP39" s="49" t="str">
        <f t="shared" si="64"/>
        <v/>
      </c>
      <c r="EQ39" s="49" t="str">
        <f t="shared" si="64"/>
        <v/>
      </c>
      <c r="ER39" s="49" t="str">
        <f t="shared" si="64"/>
        <v/>
      </c>
      <c r="ES39" s="49" t="str">
        <f t="shared" si="64"/>
        <v/>
      </c>
      <c r="ET39" s="49" t="str">
        <f t="shared" si="64"/>
        <v/>
      </c>
      <c r="EU39" s="49" t="str">
        <f t="shared" si="65"/>
        <v/>
      </c>
      <c r="EV39" s="49" t="str">
        <f t="shared" si="65"/>
        <v/>
      </c>
      <c r="EW39" s="49" t="str">
        <f t="shared" si="65"/>
        <v/>
      </c>
      <c r="EX39" s="49" t="str">
        <f t="shared" si="65"/>
        <v/>
      </c>
      <c r="EY39" s="49" t="str">
        <f t="shared" si="65"/>
        <v/>
      </c>
      <c r="EZ39" s="49" t="str">
        <f t="shared" si="65"/>
        <v/>
      </c>
      <c r="FA39" s="49" t="str">
        <f t="shared" si="65"/>
        <v/>
      </c>
      <c r="FB39" s="49" t="str">
        <f t="shared" si="65"/>
        <v/>
      </c>
      <c r="FC39" s="49" t="str">
        <f t="shared" si="65"/>
        <v/>
      </c>
      <c r="FD39" s="49" t="str">
        <f t="shared" si="65"/>
        <v/>
      </c>
      <c r="FE39" s="49" t="str">
        <f t="shared" si="65"/>
        <v/>
      </c>
      <c r="FF39" s="49" t="str">
        <f t="shared" si="65"/>
        <v/>
      </c>
      <c r="FG39" s="49" t="str">
        <f t="shared" si="65"/>
        <v/>
      </c>
      <c r="FH39" s="49" t="str">
        <f t="shared" si="65"/>
        <v/>
      </c>
      <c r="FI39" s="49" t="str">
        <f t="shared" si="65"/>
        <v/>
      </c>
      <c r="FJ39" s="49" t="str">
        <f t="shared" ref="FJ39:FY54" si="92">IF(ISNONTEXT($V39),FI39+$V39,"")</f>
        <v/>
      </c>
      <c r="FK39" s="49" t="str">
        <f t="shared" si="92"/>
        <v/>
      </c>
      <c r="FL39" s="49" t="str">
        <f t="shared" si="92"/>
        <v/>
      </c>
      <c r="FM39" s="49" t="str">
        <f t="shared" si="92"/>
        <v/>
      </c>
      <c r="FN39" s="49" t="str">
        <f t="shared" si="92"/>
        <v/>
      </c>
      <c r="FO39" s="49" t="str">
        <f t="shared" si="92"/>
        <v/>
      </c>
      <c r="FP39" s="49" t="str">
        <f t="shared" si="92"/>
        <v/>
      </c>
      <c r="FQ39" s="49" t="str">
        <f t="shared" si="92"/>
        <v/>
      </c>
      <c r="FR39" s="49" t="str">
        <f t="shared" si="92"/>
        <v/>
      </c>
      <c r="FS39" s="49" t="str">
        <f t="shared" si="92"/>
        <v/>
      </c>
      <c r="FT39" s="49" t="str">
        <f t="shared" si="92"/>
        <v/>
      </c>
      <c r="FU39" s="49" t="str">
        <f t="shared" si="92"/>
        <v/>
      </c>
      <c r="FV39" s="49" t="str">
        <f t="shared" si="92"/>
        <v/>
      </c>
      <c r="FW39" s="49" t="str">
        <f t="shared" si="92"/>
        <v/>
      </c>
      <c r="FX39" s="49" t="str">
        <f t="shared" si="92"/>
        <v/>
      </c>
      <c r="FY39" s="49" t="str">
        <f t="shared" si="92"/>
        <v/>
      </c>
      <c r="FZ39" s="49" t="str">
        <f t="shared" si="66"/>
        <v/>
      </c>
      <c r="GA39" s="49" t="str">
        <f t="shared" si="67"/>
        <v/>
      </c>
      <c r="GB39" s="49" t="str">
        <f t="shared" si="67"/>
        <v/>
      </c>
      <c r="GC39" s="49" t="str">
        <f t="shared" si="67"/>
        <v/>
      </c>
      <c r="GD39" s="49" t="str">
        <f t="shared" si="67"/>
        <v/>
      </c>
      <c r="GE39" s="49" t="str">
        <f t="shared" si="67"/>
        <v/>
      </c>
      <c r="GF39" s="49" t="str">
        <f t="shared" si="67"/>
        <v/>
      </c>
      <c r="GG39" s="49" t="str">
        <f t="shared" si="67"/>
        <v/>
      </c>
      <c r="GH39" s="49" t="str">
        <f t="shared" si="67"/>
        <v/>
      </c>
      <c r="GI39" s="49" t="str">
        <f t="shared" si="67"/>
        <v/>
      </c>
      <c r="GJ39" s="49" t="str">
        <f t="shared" si="67"/>
        <v/>
      </c>
      <c r="GK39" s="49" t="str">
        <f t="shared" si="67"/>
        <v/>
      </c>
      <c r="GL39" s="49" t="str">
        <f t="shared" si="67"/>
        <v/>
      </c>
      <c r="GM39" s="49" t="str">
        <f t="shared" si="67"/>
        <v/>
      </c>
      <c r="GN39" s="49" t="str">
        <f t="shared" si="67"/>
        <v/>
      </c>
      <c r="GO39" s="49" t="str">
        <f t="shared" si="67"/>
        <v/>
      </c>
      <c r="GP39" s="49" t="str">
        <f t="shared" si="67"/>
        <v/>
      </c>
      <c r="GQ39" s="49" t="str">
        <f t="shared" si="87"/>
        <v/>
      </c>
      <c r="GR39" s="49" t="str">
        <f t="shared" si="87"/>
        <v/>
      </c>
      <c r="GS39" s="49" t="str">
        <f t="shared" si="87"/>
        <v/>
      </c>
      <c r="GT39" s="49" t="str">
        <f t="shared" si="87"/>
        <v/>
      </c>
      <c r="GU39" s="49" t="str">
        <f t="shared" si="87"/>
        <v/>
      </c>
      <c r="GV39" s="49" t="str">
        <f t="shared" si="87"/>
        <v/>
      </c>
      <c r="GW39" s="49" t="str">
        <f t="shared" si="87"/>
        <v/>
      </c>
      <c r="GX39" s="49" t="str">
        <f t="shared" si="87"/>
        <v/>
      </c>
      <c r="GY39" s="49" t="str">
        <f t="shared" si="87"/>
        <v/>
      </c>
      <c r="GZ39" s="49" t="str">
        <f t="shared" si="87"/>
        <v/>
      </c>
      <c r="HA39" s="49" t="str">
        <f t="shared" si="87"/>
        <v/>
      </c>
      <c r="HB39" s="49" t="str">
        <f t="shared" si="87"/>
        <v/>
      </c>
      <c r="HC39" s="49" t="str">
        <f t="shared" si="87"/>
        <v/>
      </c>
      <c r="HD39" s="49" t="str">
        <f t="shared" si="87"/>
        <v/>
      </c>
      <c r="HE39" s="49" t="str">
        <f t="shared" si="87"/>
        <v/>
      </c>
      <c r="HF39" s="49" t="str">
        <f t="shared" si="87"/>
        <v/>
      </c>
      <c r="HG39" s="49" t="str">
        <f t="shared" si="72"/>
        <v/>
      </c>
      <c r="HH39" s="49" t="str">
        <f t="shared" si="72"/>
        <v/>
      </c>
      <c r="HI39" s="49" t="str">
        <f t="shared" si="72"/>
        <v/>
      </c>
      <c r="HJ39" s="49" t="str">
        <f t="shared" si="72"/>
        <v/>
      </c>
      <c r="HK39" s="49" t="str">
        <f t="shared" si="72"/>
        <v/>
      </c>
      <c r="HL39" s="49" t="str">
        <f t="shared" si="72"/>
        <v/>
      </c>
      <c r="HM39" s="49" t="str">
        <f t="shared" si="88"/>
        <v/>
      </c>
      <c r="HN39" s="49" t="str">
        <f t="shared" si="88"/>
        <v/>
      </c>
      <c r="HO39" s="49" t="str">
        <f t="shared" si="88"/>
        <v/>
      </c>
      <c r="HP39" s="169" t="e">
        <f t="shared" si="90"/>
        <v>#N/A</v>
      </c>
      <c r="HQ39" s="169" t="e">
        <f t="shared" si="90"/>
        <v>#N/A</v>
      </c>
      <c r="HR39" s="169" t="e">
        <f t="shared" si="90"/>
        <v>#N/A</v>
      </c>
      <c r="HS39" s="169" t="e">
        <f t="shared" si="90"/>
        <v>#N/A</v>
      </c>
      <c r="HT39" s="169" t="e">
        <f t="shared" si="90"/>
        <v>#N/A</v>
      </c>
      <c r="HU39" s="169" t="e">
        <f t="shared" si="90"/>
        <v>#N/A</v>
      </c>
      <c r="HV39" s="169" t="e">
        <f t="shared" si="90"/>
        <v>#N/A</v>
      </c>
      <c r="HW39" s="169" t="e">
        <f t="shared" si="90"/>
        <v>#N/A</v>
      </c>
      <c r="HX39" s="169" t="e">
        <f t="shared" si="90"/>
        <v>#N/A</v>
      </c>
      <c r="HY39" s="169" t="e">
        <f t="shared" si="90"/>
        <v>#N/A</v>
      </c>
      <c r="HZ39" s="169" t="e">
        <f t="shared" si="90"/>
        <v>#N/A</v>
      </c>
      <c r="IA39" s="169" t="e">
        <f t="shared" si="90"/>
        <v>#N/A</v>
      </c>
      <c r="IB39" s="169" t="e">
        <f t="shared" si="90"/>
        <v>#N/A</v>
      </c>
      <c r="IC39" s="169" t="e">
        <f t="shared" si="90"/>
        <v>#N/A</v>
      </c>
      <c r="ID39" s="169" t="e">
        <f t="shared" si="90"/>
        <v>#N/A</v>
      </c>
      <c r="IE39" s="169" t="e">
        <f t="shared" si="89"/>
        <v>#N/A</v>
      </c>
      <c r="IF39" s="169" t="e">
        <f t="shared" si="89"/>
        <v>#N/A</v>
      </c>
      <c r="IG39" s="169" t="e">
        <f t="shared" si="89"/>
        <v>#N/A</v>
      </c>
      <c r="IH39" s="169" t="e">
        <f t="shared" si="89"/>
        <v>#N/A</v>
      </c>
      <c r="II39" s="169" t="e">
        <f t="shared" si="89"/>
        <v>#N/A</v>
      </c>
      <c r="IJ39" s="169" t="e">
        <f t="shared" si="89"/>
        <v>#N/A</v>
      </c>
      <c r="IK39" s="169" t="e">
        <f t="shared" si="89"/>
        <v>#N/A</v>
      </c>
      <c r="IL39" s="169" t="e">
        <f t="shared" si="89"/>
        <v>#N/A</v>
      </c>
      <c r="IM39" s="169" t="e">
        <f t="shared" si="89"/>
        <v>#N/A</v>
      </c>
      <c r="IN39" s="169" t="e">
        <f t="shared" si="89"/>
        <v>#N/A</v>
      </c>
      <c r="IO39" s="169" t="e">
        <f t="shared" si="89"/>
        <v>#N/A</v>
      </c>
      <c r="IP39" s="169" t="e">
        <f t="shared" si="89"/>
        <v>#N/A</v>
      </c>
      <c r="IQ39" s="169" t="e">
        <f t="shared" si="89"/>
        <v>#N/A</v>
      </c>
      <c r="IR39" s="169" t="e">
        <f t="shared" si="89"/>
        <v>#N/A</v>
      </c>
      <c r="IS39" s="169" t="e">
        <f t="shared" si="73"/>
        <v>#N/A</v>
      </c>
      <c r="IT39" s="169" t="e">
        <f t="shared" si="73"/>
        <v>#N/A</v>
      </c>
      <c r="IU39" s="169" t="e">
        <f t="shared" si="73"/>
        <v>#N/A</v>
      </c>
      <c r="IV39" s="169" t="e">
        <f t="shared" si="73"/>
        <v>#N/A</v>
      </c>
      <c r="IW39" s="169" t="e">
        <f t="shared" si="73"/>
        <v>#N/A</v>
      </c>
      <c r="IX39" s="169" t="e">
        <f t="shared" si="73"/>
        <v>#N/A</v>
      </c>
      <c r="IY39" s="169" t="e">
        <f t="shared" si="73"/>
        <v>#N/A</v>
      </c>
      <c r="IZ39" s="169" t="e">
        <f t="shared" si="73"/>
        <v>#N/A</v>
      </c>
      <c r="JA39" s="169" t="e">
        <f t="shared" si="73"/>
        <v>#N/A</v>
      </c>
      <c r="JB39" s="169" t="e">
        <f t="shared" si="73"/>
        <v>#N/A</v>
      </c>
      <c r="JC39" s="169" t="e">
        <f t="shared" si="73"/>
        <v>#N/A</v>
      </c>
      <c r="JD39" s="169" t="e">
        <f t="shared" si="73"/>
        <v>#N/A</v>
      </c>
      <c r="JE39" s="169" t="e">
        <f t="shared" si="73"/>
        <v>#N/A</v>
      </c>
      <c r="JF39" s="169" t="e">
        <f t="shared" si="73"/>
        <v>#N/A</v>
      </c>
      <c r="JG39" s="169" t="e">
        <f t="shared" si="73"/>
        <v>#N/A</v>
      </c>
      <c r="JH39" s="169" t="e">
        <f t="shared" si="73"/>
        <v>#N/A</v>
      </c>
      <c r="JI39" s="169" t="e">
        <f t="shared" si="74"/>
        <v>#N/A</v>
      </c>
      <c r="JJ39" s="169" t="e">
        <f t="shared" si="74"/>
        <v>#N/A</v>
      </c>
      <c r="JK39" s="169" t="e">
        <f t="shared" si="74"/>
        <v>#N/A</v>
      </c>
      <c r="JL39" s="169" t="e">
        <f t="shared" si="74"/>
        <v>#N/A</v>
      </c>
      <c r="JM39" s="169" t="e">
        <f t="shared" si="74"/>
        <v>#N/A</v>
      </c>
      <c r="JN39" s="169" t="e">
        <f t="shared" si="74"/>
        <v>#N/A</v>
      </c>
      <c r="JO39" s="169" t="e">
        <f t="shared" si="74"/>
        <v>#N/A</v>
      </c>
      <c r="JP39" s="169" t="e">
        <f t="shared" si="74"/>
        <v>#N/A</v>
      </c>
      <c r="JQ39" s="169" t="e">
        <f t="shared" si="74"/>
        <v>#N/A</v>
      </c>
      <c r="JR39" s="169" t="e">
        <f t="shared" si="74"/>
        <v>#N/A</v>
      </c>
      <c r="JS39" s="169" t="e">
        <f t="shared" si="74"/>
        <v>#N/A</v>
      </c>
      <c r="JT39" s="169" t="e">
        <f t="shared" si="74"/>
        <v>#N/A</v>
      </c>
      <c r="JU39" s="169" t="e">
        <f t="shared" si="74"/>
        <v>#N/A</v>
      </c>
      <c r="JV39" s="169" t="e">
        <f t="shared" si="74"/>
        <v>#N/A</v>
      </c>
      <c r="JW39" s="169" t="e">
        <f t="shared" si="74"/>
        <v>#N/A</v>
      </c>
      <c r="JX39" s="169" t="e">
        <f t="shared" si="74"/>
        <v>#N/A</v>
      </c>
      <c r="JY39" s="169" t="e">
        <f t="shared" si="75"/>
        <v>#N/A</v>
      </c>
      <c r="JZ39" s="169" t="e">
        <f t="shared" si="75"/>
        <v>#N/A</v>
      </c>
      <c r="KA39" s="169" t="e">
        <f t="shared" si="75"/>
        <v>#N/A</v>
      </c>
      <c r="KB39" s="169" t="e">
        <f t="shared" si="75"/>
        <v>#N/A</v>
      </c>
      <c r="KC39" s="169" t="e">
        <f t="shared" si="75"/>
        <v>#N/A</v>
      </c>
      <c r="KD39" s="169" t="e">
        <f t="shared" si="75"/>
        <v>#N/A</v>
      </c>
      <c r="KE39" s="169" t="e">
        <f t="shared" si="75"/>
        <v>#N/A</v>
      </c>
      <c r="KF39" s="169" t="e">
        <f t="shared" si="75"/>
        <v>#N/A</v>
      </c>
      <c r="KG39" s="169" t="e">
        <f t="shared" si="75"/>
        <v>#N/A</v>
      </c>
      <c r="KH39" s="169" t="e">
        <f t="shared" si="75"/>
        <v>#N/A</v>
      </c>
      <c r="KI39" s="169" t="e">
        <f t="shared" si="75"/>
        <v>#N/A</v>
      </c>
      <c r="KJ39" s="169" t="e">
        <f t="shared" si="75"/>
        <v>#N/A</v>
      </c>
      <c r="KK39" s="169" t="e">
        <f t="shared" si="75"/>
        <v>#N/A</v>
      </c>
      <c r="KL39" s="169" t="e">
        <f t="shared" si="75"/>
        <v>#N/A</v>
      </c>
      <c r="KM39" s="169" t="e">
        <f t="shared" si="75"/>
        <v>#N/A</v>
      </c>
      <c r="KN39" s="169" t="e">
        <f t="shared" si="75"/>
        <v>#N/A</v>
      </c>
      <c r="KO39" s="169" t="e">
        <f t="shared" si="76"/>
        <v>#N/A</v>
      </c>
      <c r="KP39" s="169" t="e">
        <f t="shared" si="76"/>
        <v>#N/A</v>
      </c>
      <c r="KQ39" s="169" t="e">
        <f t="shared" si="76"/>
        <v>#N/A</v>
      </c>
      <c r="KR39" s="169" t="e">
        <f t="shared" si="76"/>
        <v>#N/A</v>
      </c>
      <c r="KS39" s="169" t="e">
        <f t="shared" si="76"/>
        <v>#N/A</v>
      </c>
      <c r="KT39" s="169" t="e">
        <f t="shared" si="76"/>
        <v>#N/A</v>
      </c>
      <c r="KU39" s="169" t="e">
        <f t="shared" si="76"/>
        <v>#N/A</v>
      </c>
      <c r="KV39" s="169" t="e">
        <f t="shared" si="76"/>
        <v>#N/A</v>
      </c>
      <c r="KW39" s="169" t="e">
        <f t="shared" si="76"/>
        <v>#N/A</v>
      </c>
      <c r="KX39" s="169" t="e">
        <f t="shared" si="76"/>
        <v>#N/A</v>
      </c>
      <c r="KY39" s="169" t="e">
        <f t="shared" si="76"/>
        <v>#N/A</v>
      </c>
      <c r="KZ39" s="169" t="e">
        <f t="shared" si="76"/>
        <v>#N/A</v>
      </c>
      <c r="LA39" s="169" t="e">
        <f t="shared" si="76"/>
        <v>#N/A</v>
      </c>
      <c r="LB39" s="169" t="e">
        <f t="shared" si="76"/>
        <v>#N/A</v>
      </c>
      <c r="LC39" s="169" t="e">
        <f t="shared" si="76"/>
        <v>#N/A</v>
      </c>
      <c r="LD39" s="169" t="e">
        <f t="shared" si="76"/>
        <v>#N/A</v>
      </c>
      <c r="LE39" s="169" t="e">
        <f t="shared" si="77"/>
        <v>#N/A</v>
      </c>
      <c r="LF39" s="169" t="e">
        <f t="shared" si="77"/>
        <v>#N/A</v>
      </c>
      <c r="LG39" s="169" t="e">
        <f t="shared" si="77"/>
        <v>#N/A</v>
      </c>
      <c r="LH39" s="169" t="e">
        <f t="shared" si="77"/>
        <v>#N/A</v>
      </c>
      <c r="LI39" s="169" t="e">
        <f t="shared" si="77"/>
        <v>#N/A</v>
      </c>
      <c r="LJ39" s="169" t="e">
        <f t="shared" si="77"/>
        <v>#N/A</v>
      </c>
      <c r="LK39" s="169" t="e">
        <f t="shared" si="77"/>
        <v>#N/A</v>
      </c>
      <c r="LL39" s="169" t="e">
        <f t="shared" si="77"/>
        <v>#N/A</v>
      </c>
      <c r="LM39" s="169" t="e">
        <f t="shared" si="77"/>
        <v>#N/A</v>
      </c>
      <c r="LN39" s="169" t="e">
        <f t="shared" si="77"/>
        <v>#N/A</v>
      </c>
      <c r="LO39" s="169" t="e">
        <f t="shared" si="77"/>
        <v>#N/A</v>
      </c>
      <c r="LP39" s="169" t="e">
        <f t="shared" si="77"/>
        <v>#N/A</v>
      </c>
      <c r="LQ39" s="169" t="e">
        <f t="shared" si="77"/>
        <v>#N/A</v>
      </c>
      <c r="LR39" s="169" t="e">
        <f t="shared" si="77"/>
        <v>#N/A</v>
      </c>
      <c r="LS39" s="169" t="e">
        <f t="shared" si="77"/>
        <v>#N/A</v>
      </c>
      <c r="LT39" s="169" t="e">
        <f t="shared" si="77"/>
        <v>#N/A</v>
      </c>
      <c r="LU39" s="169" t="e">
        <f t="shared" si="78"/>
        <v>#N/A</v>
      </c>
      <c r="LV39" s="169" t="e">
        <f t="shared" si="78"/>
        <v>#N/A</v>
      </c>
      <c r="LW39" s="169" t="e">
        <f t="shared" si="78"/>
        <v>#N/A</v>
      </c>
      <c r="LX39" s="169" t="e">
        <f t="shared" si="78"/>
        <v>#N/A</v>
      </c>
      <c r="LY39" s="169" t="e">
        <f t="shared" si="78"/>
        <v>#N/A</v>
      </c>
      <c r="LZ39" s="169" t="e">
        <f t="shared" si="78"/>
        <v>#N/A</v>
      </c>
      <c r="MA39" s="169" t="e">
        <f t="shared" si="78"/>
        <v>#N/A</v>
      </c>
      <c r="MB39" s="169" t="e">
        <f t="shared" si="78"/>
        <v>#N/A</v>
      </c>
      <c r="MC39" s="169" t="e">
        <f t="shared" si="78"/>
        <v>#N/A</v>
      </c>
      <c r="MD39" s="169" t="e">
        <f t="shared" si="78"/>
        <v>#N/A</v>
      </c>
      <c r="ME39" s="169" t="e">
        <f t="shared" si="78"/>
        <v>#N/A</v>
      </c>
      <c r="MF39" s="169" t="e">
        <f t="shared" si="78"/>
        <v>#N/A</v>
      </c>
      <c r="MG39" s="169" t="e">
        <f t="shared" si="78"/>
        <v>#N/A</v>
      </c>
      <c r="MH39" s="169" t="e">
        <f t="shared" si="78"/>
        <v>#N/A</v>
      </c>
      <c r="MI39" s="169" t="e">
        <f t="shared" si="78"/>
        <v>#N/A</v>
      </c>
      <c r="MJ39" s="169" t="e">
        <f t="shared" si="78"/>
        <v>#N/A</v>
      </c>
      <c r="MK39" s="169" t="e">
        <f t="shared" si="79"/>
        <v>#N/A</v>
      </c>
      <c r="ML39" s="169" t="e">
        <f t="shared" si="79"/>
        <v>#N/A</v>
      </c>
      <c r="MM39" s="169" t="e">
        <f t="shared" si="79"/>
        <v>#N/A</v>
      </c>
      <c r="MN39" s="169" t="e">
        <f t="shared" si="79"/>
        <v>#N/A</v>
      </c>
      <c r="MO39" s="169" t="e">
        <f t="shared" si="79"/>
        <v>#N/A</v>
      </c>
      <c r="MP39" s="169" t="e">
        <f t="shared" si="79"/>
        <v>#N/A</v>
      </c>
      <c r="MQ39" s="169" t="e">
        <f t="shared" si="79"/>
        <v>#N/A</v>
      </c>
      <c r="MR39" s="169" t="e">
        <f t="shared" si="79"/>
        <v>#N/A</v>
      </c>
      <c r="MS39" s="169" t="e">
        <f t="shared" si="79"/>
        <v>#N/A</v>
      </c>
      <c r="MT39" s="169" t="e">
        <f t="shared" si="79"/>
        <v>#N/A</v>
      </c>
      <c r="MU39" s="169" t="e">
        <f t="shared" si="79"/>
        <v>#N/A</v>
      </c>
      <c r="MV39" s="169" t="e">
        <f t="shared" si="79"/>
        <v>#N/A</v>
      </c>
      <c r="MW39" s="169" t="e">
        <f t="shared" si="79"/>
        <v>#N/A</v>
      </c>
      <c r="MX39" s="169" t="e">
        <f t="shared" si="79"/>
        <v>#N/A</v>
      </c>
      <c r="MY39" s="169" t="e">
        <f t="shared" si="79"/>
        <v>#N/A</v>
      </c>
      <c r="MZ39" s="169" t="e">
        <f t="shared" si="79"/>
        <v>#N/A</v>
      </c>
      <c r="NA39" s="169" t="e">
        <f t="shared" si="80"/>
        <v>#N/A</v>
      </c>
      <c r="NB39" s="169" t="e">
        <f t="shared" si="80"/>
        <v>#N/A</v>
      </c>
      <c r="NC39" s="169" t="e">
        <f t="shared" si="80"/>
        <v>#N/A</v>
      </c>
      <c r="ND39" s="169" t="e">
        <f t="shared" si="80"/>
        <v>#N/A</v>
      </c>
      <c r="NE39" s="169" t="e">
        <f t="shared" si="80"/>
        <v>#N/A</v>
      </c>
      <c r="NF39" s="169" t="e">
        <f t="shared" si="80"/>
        <v>#N/A</v>
      </c>
      <c r="NG39" s="169" t="e">
        <f t="shared" si="80"/>
        <v>#N/A</v>
      </c>
      <c r="NH39" s="169" t="e">
        <f t="shared" si="80"/>
        <v>#N/A</v>
      </c>
      <c r="NI39" s="169" t="e">
        <f t="shared" si="80"/>
        <v>#N/A</v>
      </c>
      <c r="NJ39" s="169" t="e">
        <f t="shared" si="80"/>
        <v>#N/A</v>
      </c>
      <c r="NK39" s="169" t="e">
        <f t="shared" si="80"/>
        <v>#N/A</v>
      </c>
      <c r="NL39" s="169" t="e">
        <f t="shared" si="80"/>
        <v>#N/A</v>
      </c>
      <c r="NM39" s="169" t="e">
        <f t="shared" si="80"/>
        <v>#N/A</v>
      </c>
      <c r="NN39" s="169" t="e">
        <f t="shared" si="80"/>
        <v>#N/A</v>
      </c>
      <c r="NO39" s="169" t="e">
        <f t="shared" si="80"/>
        <v>#N/A</v>
      </c>
      <c r="NP39" s="169" t="e">
        <f t="shared" si="80"/>
        <v>#N/A</v>
      </c>
      <c r="NQ39" s="169" t="e">
        <f t="shared" si="81"/>
        <v>#N/A</v>
      </c>
      <c r="NR39" s="169" t="e">
        <f t="shared" si="81"/>
        <v>#N/A</v>
      </c>
      <c r="NS39" s="169" t="e">
        <f t="shared" si="81"/>
        <v>#N/A</v>
      </c>
      <c r="NT39" s="169" t="e">
        <f t="shared" si="81"/>
        <v>#N/A</v>
      </c>
      <c r="NU39" s="169" t="e">
        <f t="shared" si="81"/>
        <v>#N/A</v>
      </c>
      <c r="NV39" s="169" t="e">
        <f t="shared" si="81"/>
        <v>#N/A</v>
      </c>
      <c r="NW39" s="169" t="e">
        <f t="shared" si="81"/>
        <v>#N/A</v>
      </c>
      <c r="NX39" s="169" t="e">
        <f t="shared" si="81"/>
        <v>#N/A</v>
      </c>
      <c r="NY39" s="169" t="e">
        <f t="shared" si="81"/>
        <v>#N/A</v>
      </c>
      <c r="NZ39" s="169" t="e">
        <f t="shared" si="81"/>
        <v>#N/A</v>
      </c>
      <c r="OA39" s="169" t="e">
        <f t="shared" si="81"/>
        <v>#N/A</v>
      </c>
      <c r="OB39" s="169" t="e">
        <f t="shared" si="81"/>
        <v>#N/A</v>
      </c>
      <c r="OC39" s="169" t="e">
        <f t="shared" si="81"/>
        <v>#N/A</v>
      </c>
      <c r="OD39" s="169" t="e">
        <f t="shared" si="81"/>
        <v>#N/A</v>
      </c>
      <c r="OE39" s="169" t="e">
        <f t="shared" si="81"/>
        <v>#N/A</v>
      </c>
      <c r="OF39" s="169" t="e">
        <f t="shared" si="81"/>
        <v>#N/A</v>
      </c>
      <c r="OG39" s="169" t="e">
        <f t="shared" si="82"/>
        <v>#N/A</v>
      </c>
      <c r="OH39" s="169" t="e">
        <f t="shared" si="82"/>
        <v>#N/A</v>
      </c>
      <c r="OI39" s="169" t="e">
        <f t="shared" si="82"/>
        <v>#N/A</v>
      </c>
      <c r="OJ39" s="169" t="e">
        <f t="shared" si="82"/>
        <v>#N/A</v>
      </c>
      <c r="OK39" s="169" t="e">
        <f t="shared" si="82"/>
        <v>#N/A</v>
      </c>
      <c r="OL39" s="169" t="e">
        <f t="shared" si="82"/>
        <v>#N/A</v>
      </c>
      <c r="OM39" s="169" t="e">
        <f t="shared" si="82"/>
        <v>#N/A</v>
      </c>
      <c r="ON39" s="169" t="e">
        <f t="shared" si="82"/>
        <v>#N/A</v>
      </c>
      <c r="OO39" s="169" t="e">
        <f t="shared" si="82"/>
        <v>#N/A</v>
      </c>
      <c r="OP39" s="169" t="e">
        <f t="shared" si="82"/>
        <v>#N/A</v>
      </c>
      <c r="OQ39" s="169" t="e">
        <f t="shared" si="82"/>
        <v>#N/A</v>
      </c>
      <c r="OR39" s="169" t="e">
        <f t="shared" si="82"/>
        <v>#N/A</v>
      </c>
      <c r="OS39" s="169" t="e">
        <f t="shared" si="82"/>
        <v>#N/A</v>
      </c>
      <c r="OT39" s="169" t="e">
        <f t="shared" si="82"/>
        <v>#N/A</v>
      </c>
      <c r="OU39" s="169" t="e">
        <f t="shared" si="82"/>
        <v>#N/A</v>
      </c>
      <c r="OV39" s="169" t="e">
        <f t="shared" si="82"/>
        <v>#N/A</v>
      </c>
      <c r="OW39" s="169" t="e">
        <f t="shared" si="83"/>
        <v>#N/A</v>
      </c>
      <c r="OX39" s="169" t="e">
        <f t="shared" si="83"/>
        <v>#N/A</v>
      </c>
      <c r="OY39" s="169" t="e">
        <f t="shared" si="52"/>
        <v>#N/A</v>
      </c>
      <c r="OZ39" s="169" t="e">
        <f t="shared" si="52"/>
        <v>#N/A</v>
      </c>
      <c r="PA39" s="169" t="e">
        <f t="shared" si="52"/>
        <v>#N/A</v>
      </c>
      <c r="PB39" s="169" t="e">
        <f t="shared" si="52"/>
        <v>#N/A</v>
      </c>
      <c r="PC39" s="169" t="e">
        <f t="shared" si="70"/>
        <v>#N/A</v>
      </c>
      <c r="PD39" s="169" t="e">
        <f t="shared" si="70"/>
        <v>#N/A</v>
      </c>
      <c r="PE39" s="169" t="e">
        <f t="shared" si="70"/>
        <v>#N/A</v>
      </c>
      <c r="PF39" s="169" t="e">
        <f t="shared" si="70"/>
        <v>#N/A</v>
      </c>
      <c r="PG39" s="169" t="e">
        <f t="shared" si="70"/>
        <v>#N/A</v>
      </c>
      <c r="PH39" s="169" t="e">
        <f t="shared" si="70"/>
        <v>#N/A</v>
      </c>
    </row>
    <row r="40" spans="1:424" hidden="1" x14ac:dyDescent="0.75">
      <c r="A40" s="4">
        <v>37</v>
      </c>
      <c r="B40" s="95"/>
      <c r="C40" s="95"/>
      <c r="D40" s="95"/>
      <c r="E40" s="124" t="str">
        <f t="shared" si="28"/>
        <v/>
      </c>
      <c r="F40" s="124" t="str">
        <f t="shared" si="29"/>
        <v/>
      </c>
      <c r="G40" s="73" t="str">
        <f t="shared" si="30"/>
        <v/>
      </c>
      <c r="H40" s="23"/>
      <c r="I40" s="57"/>
      <c r="J40" s="280"/>
      <c r="K40" s="74" t="str">
        <f>IF(AND(B40&gt;0,C40&gt;0,D40&gt;0),IF(ISBLANK(J40),IF(ISBLANK(H40),"",(D40-B40)*VLOOKUP(H40,VLookups!$A$4:$B$13,2,FALSE)),J40),"")</f>
        <v/>
      </c>
      <c r="L40" s="75" t="str">
        <f t="shared" si="84"/>
        <v/>
      </c>
      <c r="M40" s="95"/>
      <c r="N40" s="270" t="str">
        <f>IF(AND(M40&gt;0,C40&gt;0,NOT(K40="")),ABS(VLOOKUP($M$1,VLookups!$A$43:$B$44,2,FALSE)-_xlfn.NORM.DIST(M40,G40,K40,TRUE)),"")</f>
        <v/>
      </c>
      <c r="O40" s="94" t="str">
        <f>IF(AND($B40&gt;0,$C40&gt;0,$D40&gt;0,NOT(ISBLANK($H40))),_xlfn.NORM.INV(ABS(VLOOKUP($M$1,VLookups!$A$43:$B$44,2,FALSE)-O$3),$G40,$K40),"")</f>
        <v/>
      </c>
      <c r="P40" s="93" t="str">
        <f>IF(AND($B40&gt;0,$C40&gt;0,$D40&gt;0,NOT(ISBLANK($H40))),_xlfn.NORM.INV(ABS(VLOOKUP($M$1,VLookups!$A$43:$B$44,2,FALSE)-P$3),$G40,$K40),"")</f>
        <v/>
      </c>
      <c r="Q40" s="94" t="str">
        <f>IF(AND($B40&gt;0,$C40&gt;0,$D40&gt;0,NOT(ISBLANK($H40))),_xlfn.NORM.INV(ABS(VLOOKUP($M$1,VLookups!$A$43:$B$44,2,FALSE)-Q$3),$G40,$K40),"")</f>
        <v/>
      </c>
      <c r="R40" s="93" t="str">
        <f>IF(AND($B40&gt;0,$C40&gt;0,$D40&gt;0,NOT(ISBLANK($H40))),_xlfn.NORM.INV(ABS(VLOOKUP($M$1,VLookups!$A$43:$B$44,2,FALSE)-R$3),$G40,$K40),"")</f>
        <v/>
      </c>
      <c r="S40" s="94" t="str">
        <f>IF(AND($B40&gt;0,$C40&gt;0,$D40&gt;0,NOT(ISBLANK($H40))),_xlfn.NORM.INV(ABS(VLOOKUP($M$1,VLookups!$A$43:$B$44,2,FALSE)-S$3),$G40,$K40),"")</f>
        <v/>
      </c>
      <c r="T40" s="93" t="str">
        <f>IF(AND($B40&gt;0,$C40&gt;0,$D40&gt;0,NOT(ISBLANK($H40))),_xlfn.NORM.INV(ABS(VLOOKUP($M$1,VLookups!$A$43:$B$44,2,FALSE)-T$3),$G40,$K40),"")</f>
        <v/>
      </c>
      <c r="U40" s="5"/>
      <c r="V40" s="168" t="str">
        <f t="shared" si="31"/>
        <v/>
      </c>
      <c r="W40" s="49" t="str">
        <f t="shared" si="68"/>
        <v/>
      </c>
      <c r="X40" s="49" t="str">
        <f t="shared" si="68"/>
        <v/>
      </c>
      <c r="Y40" s="49" t="str">
        <f t="shared" si="68"/>
        <v/>
      </c>
      <c r="Z40" s="49" t="str">
        <f t="shared" si="68"/>
        <v/>
      </c>
      <c r="AA40" s="49" t="str">
        <f t="shared" si="68"/>
        <v/>
      </c>
      <c r="AB40" s="49" t="str">
        <f t="shared" si="68"/>
        <v/>
      </c>
      <c r="AC40" s="49" t="str">
        <f t="shared" si="68"/>
        <v/>
      </c>
      <c r="AD40" s="49" t="str">
        <f t="shared" si="68"/>
        <v/>
      </c>
      <c r="AE40" s="49" t="str">
        <f t="shared" si="68"/>
        <v/>
      </c>
      <c r="AF40" s="49" t="str">
        <f t="shared" si="68"/>
        <v/>
      </c>
      <c r="AG40" s="49" t="str">
        <f t="shared" si="68"/>
        <v/>
      </c>
      <c r="AH40" s="49" t="str">
        <f t="shared" si="68"/>
        <v/>
      </c>
      <c r="AI40" s="49" t="str">
        <f t="shared" si="68"/>
        <v/>
      </c>
      <c r="AJ40" s="49" t="str">
        <f t="shared" si="68"/>
        <v/>
      </c>
      <c r="AK40" s="49" t="str">
        <f t="shared" si="68"/>
        <v/>
      </c>
      <c r="AL40" s="49" t="str">
        <f t="shared" ref="AL40:BA55" si="93">IF(ISNONTEXT($V40),AM40-$V40,"")</f>
        <v/>
      </c>
      <c r="AM40" s="49" t="str">
        <f t="shared" si="93"/>
        <v/>
      </c>
      <c r="AN40" s="49" t="str">
        <f t="shared" si="93"/>
        <v/>
      </c>
      <c r="AO40" s="49" t="str">
        <f t="shared" si="93"/>
        <v/>
      </c>
      <c r="AP40" s="49" t="str">
        <f t="shared" si="93"/>
        <v/>
      </c>
      <c r="AQ40" s="49" t="str">
        <f t="shared" si="93"/>
        <v/>
      </c>
      <c r="AR40" s="49" t="str">
        <f t="shared" si="93"/>
        <v/>
      </c>
      <c r="AS40" s="49" t="str">
        <f t="shared" si="93"/>
        <v/>
      </c>
      <c r="AT40" s="49" t="str">
        <f t="shared" si="93"/>
        <v/>
      </c>
      <c r="AU40" s="49" t="str">
        <f t="shared" si="93"/>
        <v/>
      </c>
      <c r="AV40" s="49" t="str">
        <f t="shared" si="93"/>
        <v/>
      </c>
      <c r="AW40" s="49" t="str">
        <f t="shared" si="93"/>
        <v/>
      </c>
      <c r="AX40" s="49" t="str">
        <f t="shared" si="93"/>
        <v/>
      </c>
      <c r="AY40" s="49" t="str">
        <f t="shared" si="93"/>
        <v/>
      </c>
      <c r="AZ40" s="49" t="str">
        <f t="shared" si="93"/>
        <v/>
      </c>
      <c r="BA40" s="49" t="str">
        <f t="shared" si="93"/>
        <v/>
      </c>
      <c r="BB40" s="49" t="str">
        <f t="shared" ref="BB40:BQ55" si="94">IF(ISNONTEXT($V40),BC40-$V40,"")</f>
        <v/>
      </c>
      <c r="BC40" s="49" t="str">
        <f t="shared" si="94"/>
        <v/>
      </c>
      <c r="BD40" s="49" t="str">
        <f t="shared" si="94"/>
        <v/>
      </c>
      <c r="BE40" s="49" t="str">
        <f t="shared" si="94"/>
        <v/>
      </c>
      <c r="BF40" s="49" t="str">
        <f t="shared" si="94"/>
        <v/>
      </c>
      <c r="BG40" s="49" t="str">
        <f t="shared" si="94"/>
        <v/>
      </c>
      <c r="BH40" s="49" t="str">
        <f t="shared" si="94"/>
        <v/>
      </c>
      <c r="BI40" s="49" t="str">
        <f t="shared" si="94"/>
        <v/>
      </c>
      <c r="BJ40" s="49" t="str">
        <f t="shared" si="94"/>
        <v/>
      </c>
      <c r="BK40" s="49" t="str">
        <f t="shared" si="94"/>
        <v/>
      </c>
      <c r="BL40" s="49" t="str">
        <f t="shared" si="94"/>
        <v/>
      </c>
      <c r="BM40" s="49" t="str">
        <f t="shared" si="94"/>
        <v/>
      </c>
      <c r="BN40" s="49" t="str">
        <f t="shared" si="94"/>
        <v/>
      </c>
      <c r="BO40" s="49" t="str">
        <f t="shared" si="94"/>
        <v/>
      </c>
      <c r="BP40" s="49" t="str">
        <f t="shared" si="94"/>
        <v/>
      </c>
      <c r="BQ40" s="49" t="str">
        <f t="shared" si="94"/>
        <v/>
      </c>
      <c r="BR40" s="49" t="str">
        <f t="shared" si="91"/>
        <v/>
      </c>
      <c r="BS40" s="49" t="str">
        <f t="shared" si="91"/>
        <v/>
      </c>
      <c r="BT40" s="49" t="str">
        <f t="shared" si="91"/>
        <v/>
      </c>
      <c r="BU40" s="49" t="str">
        <f t="shared" si="91"/>
        <v/>
      </c>
      <c r="BV40" s="49" t="str">
        <f t="shared" si="91"/>
        <v/>
      </c>
      <c r="BW40" s="49" t="str">
        <f t="shared" si="91"/>
        <v/>
      </c>
      <c r="BX40" s="49" t="str">
        <f t="shared" si="91"/>
        <v/>
      </c>
      <c r="BY40" s="49" t="str">
        <f t="shared" si="91"/>
        <v/>
      </c>
      <c r="BZ40" s="49" t="str">
        <f t="shared" si="91"/>
        <v/>
      </c>
      <c r="CA40" s="49" t="str">
        <f t="shared" si="91"/>
        <v/>
      </c>
      <c r="CB40" s="49" t="str">
        <f t="shared" si="91"/>
        <v/>
      </c>
      <c r="CC40" s="49" t="str">
        <f t="shared" ref="CC40:CR55" si="95">IF(ISNONTEXT($V40),CD40-$V40,"")</f>
        <v/>
      </c>
      <c r="CD40" s="49" t="str">
        <f t="shared" si="95"/>
        <v/>
      </c>
      <c r="CE40" s="49" t="str">
        <f t="shared" si="95"/>
        <v/>
      </c>
      <c r="CF40" s="49" t="str">
        <f t="shared" si="95"/>
        <v/>
      </c>
      <c r="CG40" s="49" t="str">
        <f t="shared" si="95"/>
        <v/>
      </c>
      <c r="CH40" s="49" t="str">
        <f t="shared" si="95"/>
        <v/>
      </c>
      <c r="CI40" s="49" t="str">
        <f t="shared" si="95"/>
        <v/>
      </c>
      <c r="CJ40" s="49" t="str">
        <f t="shared" si="95"/>
        <v/>
      </c>
      <c r="CK40" s="49" t="str">
        <f t="shared" si="95"/>
        <v/>
      </c>
      <c r="CL40" s="49" t="str">
        <f t="shared" si="95"/>
        <v/>
      </c>
      <c r="CM40" s="49" t="str">
        <f t="shared" si="95"/>
        <v/>
      </c>
      <c r="CN40" s="49" t="str">
        <f t="shared" si="95"/>
        <v/>
      </c>
      <c r="CO40" s="49" t="str">
        <f t="shared" si="95"/>
        <v/>
      </c>
      <c r="CP40" s="49" t="str">
        <f t="shared" si="95"/>
        <v/>
      </c>
      <c r="CQ40" s="49" t="str">
        <f t="shared" si="95"/>
        <v/>
      </c>
      <c r="CR40" s="49" t="str">
        <f t="shared" si="95"/>
        <v/>
      </c>
      <c r="CS40" s="49" t="str">
        <f t="shared" ref="CS40:DH55" si="96">IF(ISNONTEXT($V40),CT40-$V40,"")</f>
        <v/>
      </c>
      <c r="CT40" s="49" t="str">
        <f t="shared" si="96"/>
        <v/>
      </c>
      <c r="CU40" s="49" t="str">
        <f t="shared" si="96"/>
        <v/>
      </c>
      <c r="CV40" s="49" t="str">
        <f t="shared" si="96"/>
        <v/>
      </c>
      <c r="CW40" s="49" t="str">
        <f t="shared" si="96"/>
        <v/>
      </c>
      <c r="CX40" s="49" t="str">
        <f t="shared" si="96"/>
        <v/>
      </c>
      <c r="CY40" s="49" t="str">
        <f t="shared" si="96"/>
        <v/>
      </c>
      <c r="CZ40" s="49" t="str">
        <f t="shared" si="96"/>
        <v/>
      </c>
      <c r="DA40" s="49" t="str">
        <f t="shared" si="96"/>
        <v/>
      </c>
      <c r="DB40" s="49" t="str">
        <f t="shared" si="96"/>
        <v/>
      </c>
      <c r="DC40" s="49" t="str">
        <f t="shared" si="96"/>
        <v/>
      </c>
      <c r="DD40" s="49" t="str">
        <f t="shared" si="96"/>
        <v/>
      </c>
      <c r="DE40" s="49" t="str">
        <f t="shared" si="96"/>
        <v/>
      </c>
      <c r="DF40" s="49" t="str">
        <f t="shared" si="96"/>
        <v/>
      </c>
      <c r="DG40" s="49" t="str">
        <f t="shared" si="96"/>
        <v/>
      </c>
      <c r="DH40" s="49" t="str">
        <f t="shared" si="96"/>
        <v/>
      </c>
      <c r="DI40" s="49" t="str">
        <f t="shared" si="85"/>
        <v/>
      </c>
      <c r="DJ40" s="49" t="str">
        <f t="shared" si="71"/>
        <v/>
      </c>
      <c r="DK40" s="49" t="str">
        <f t="shared" si="71"/>
        <v/>
      </c>
      <c r="DL40" s="49" t="str">
        <f t="shared" si="71"/>
        <v/>
      </c>
      <c r="DM40" s="49" t="str">
        <f t="shared" si="71"/>
        <v/>
      </c>
      <c r="DN40" s="49" t="str">
        <f t="shared" si="71"/>
        <v/>
      </c>
      <c r="DO40" s="49" t="str">
        <f t="shared" si="71"/>
        <v/>
      </c>
      <c r="DP40" s="49" t="str">
        <f t="shared" si="86"/>
        <v/>
      </c>
      <c r="DQ40" s="49" t="str">
        <f t="shared" si="86"/>
        <v/>
      </c>
      <c r="DR40" s="49" t="str">
        <f t="shared" si="86"/>
        <v/>
      </c>
      <c r="DS40" s="183" t="str">
        <f t="shared" si="33"/>
        <v/>
      </c>
      <c r="DT40" s="49" t="str">
        <f t="shared" si="69"/>
        <v/>
      </c>
      <c r="DU40" s="49" t="str">
        <f t="shared" si="69"/>
        <v/>
      </c>
      <c r="DV40" s="49" t="str">
        <f t="shared" si="69"/>
        <v/>
      </c>
      <c r="DW40" s="49" t="str">
        <f t="shared" si="69"/>
        <v/>
      </c>
      <c r="DX40" s="49" t="str">
        <f t="shared" si="69"/>
        <v/>
      </c>
      <c r="DY40" s="49" t="str">
        <f t="shared" si="69"/>
        <v/>
      </c>
      <c r="DZ40" s="49" t="str">
        <f t="shared" si="69"/>
        <v/>
      </c>
      <c r="EA40" s="49" t="str">
        <f t="shared" si="69"/>
        <v/>
      </c>
      <c r="EB40" s="49" t="str">
        <f t="shared" si="69"/>
        <v/>
      </c>
      <c r="EC40" s="49" t="str">
        <f t="shared" si="69"/>
        <v/>
      </c>
      <c r="ED40" s="49" t="str">
        <f t="shared" si="69"/>
        <v/>
      </c>
      <c r="EE40" s="49" t="str">
        <f t="shared" si="69"/>
        <v/>
      </c>
      <c r="EF40" s="49" t="str">
        <f t="shared" si="69"/>
        <v/>
      </c>
      <c r="EG40" s="49" t="str">
        <f t="shared" si="69"/>
        <v/>
      </c>
      <c r="EH40" s="49" t="str">
        <f t="shared" si="69"/>
        <v/>
      </c>
      <c r="EI40" s="49" t="str">
        <f t="shared" ref="EI40:EX55" si="97">IF(ISNONTEXT($V40),EH40+$V40,"")</f>
        <v/>
      </c>
      <c r="EJ40" s="49" t="str">
        <f t="shared" si="97"/>
        <v/>
      </c>
      <c r="EK40" s="49" t="str">
        <f t="shared" si="97"/>
        <v/>
      </c>
      <c r="EL40" s="49" t="str">
        <f t="shared" si="97"/>
        <v/>
      </c>
      <c r="EM40" s="49" t="str">
        <f t="shared" si="97"/>
        <v/>
      </c>
      <c r="EN40" s="49" t="str">
        <f t="shared" si="97"/>
        <v/>
      </c>
      <c r="EO40" s="49" t="str">
        <f t="shared" si="97"/>
        <v/>
      </c>
      <c r="EP40" s="49" t="str">
        <f t="shared" si="97"/>
        <v/>
      </c>
      <c r="EQ40" s="49" t="str">
        <f t="shared" si="97"/>
        <v/>
      </c>
      <c r="ER40" s="49" t="str">
        <f t="shared" si="97"/>
        <v/>
      </c>
      <c r="ES40" s="49" t="str">
        <f t="shared" si="97"/>
        <v/>
      </c>
      <c r="ET40" s="49" t="str">
        <f t="shared" si="97"/>
        <v/>
      </c>
      <c r="EU40" s="49" t="str">
        <f t="shared" si="97"/>
        <v/>
      </c>
      <c r="EV40" s="49" t="str">
        <f t="shared" si="97"/>
        <v/>
      </c>
      <c r="EW40" s="49" t="str">
        <f t="shared" si="97"/>
        <v/>
      </c>
      <c r="EX40" s="49" t="str">
        <f t="shared" si="97"/>
        <v/>
      </c>
      <c r="EY40" s="49" t="str">
        <f t="shared" ref="EY40:FN55" si="98">IF(ISNONTEXT($V40),EX40+$V40,"")</f>
        <v/>
      </c>
      <c r="EZ40" s="49" t="str">
        <f t="shared" si="98"/>
        <v/>
      </c>
      <c r="FA40" s="49" t="str">
        <f t="shared" si="98"/>
        <v/>
      </c>
      <c r="FB40" s="49" t="str">
        <f t="shared" si="98"/>
        <v/>
      </c>
      <c r="FC40" s="49" t="str">
        <f t="shared" si="98"/>
        <v/>
      </c>
      <c r="FD40" s="49" t="str">
        <f t="shared" si="98"/>
        <v/>
      </c>
      <c r="FE40" s="49" t="str">
        <f t="shared" si="98"/>
        <v/>
      </c>
      <c r="FF40" s="49" t="str">
        <f t="shared" si="98"/>
        <v/>
      </c>
      <c r="FG40" s="49" t="str">
        <f t="shared" si="98"/>
        <v/>
      </c>
      <c r="FH40" s="49" t="str">
        <f t="shared" si="98"/>
        <v/>
      </c>
      <c r="FI40" s="49" t="str">
        <f t="shared" si="98"/>
        <v/>
      </c>
      <c r="FJ40" s="49" t="str">
        <f t="shared" si="98"/>
        <v/>
      </c>
      <c r="FK40" s="49" t="str">
        <f t="shared" si="98"/>
        <v/>
      </c>
      <c r="FL40" s="49" t="str">
        <f t="shared" si="98"/>
        <v/>
      </c>
      <c r="FM40" s="49" t="str">
        <f t="shared" si="98"/>
        <v/>
      </c>
      <c r="FN40" s="49" t="str">
        <f t="shared" si="98"/>
        <v/>
      </c>
      <c r="FO40" s="49" t="str">
        <f t="shared" si="92"/>
        <v/>
      </c>
      <c r="FP40" s="49" t="str">
        <f t="shared" si="92"/>
        <v/>
      </c>
      <c r="FQ40" s="49" t="str">
        <f t="shared" si="92"/>
        <v/>
      </c>
      <c r="FR40" s="49" t="str">
        <f t="shared" si="92"/>
        <v/>
      </c>
      <c r="FS40" s="49" t="str">
        <f t="shared" si="92"/>
        <v/>
      </c>
      <c r="FT40" s="49" t="str">
        <f t="shared" si="92"/>
        <v/>
      </c>
      <c r="FU40" s="49" t="str">
        <f t="shared" si="92"/>
        <v/>
      </c>
      <c r="FV40" s="49" t="str">
        <f t="shared" si="92"/>
        <v/>
      </c>
      <c r="FW40" s="49" t="str">
        <f t="shared" si="92"/>
        <v/>
      </c>
      <c r="FX40" s="49" t="str">
        <f t="shared" si="92"/>
        <v/>
      </c>
      <c r="FY40" s="49" t="str">
        <f t="shared" si="92"/>
        <v/>
      </c>
      <c r="FZ40" s="49" t="str">
        <f t="shared" ref="FZ40:GO55" si="99">IF(ISNONTEXT($V40),FY40+$V40,"")</f>
        <v/>
      </c>
      <c r="GA40" s="49" t="str">
        <f t="shared" si="99"/>
        <v/>
      </c>
      <c r="GB40" s="49" t="str">
        <f t="shared" si="99"/>
        <v/>
      </c>
      <c r="GC40" s="49" t="str">
        <f t="shared" si="99"/>
        <v/>
      </c>
      <c r="GD40" s="49" t="str">
        <f t="shared" si="99"/>
        <v/>
      </c>
      <c r="GE40" s="49" t="str">
        <f t="shared" si="99"/>
        <v/>
      </c>
      <c r="GF40" s="49" t="str">
        <f t="shared" si="99"/>
        <v/>
      </c>
      <c r="GG40" s="49" t="str">
        <f t="shared" si="99"/>
        <v/>
      </c>
      <c r="GH40" s="49" t="str">
        <f t="shared" si="99"/>
        <v/>
      </c>
      <c r="GI40" s="49" t="str">
        <f t="shared" si="99"/>
        <v/>
      </c>
      <c r="GJ40" s="49" t="str">
        <f t="shared" si="99"/>
        <v/>
      </c>
      <c r="GK40" s="49" t="str">
        <f t="shared" si="99"/>
        <v/>
      </c>
      <c r="GL40" s="49" t="str">
        <f t="shared" si="99"/>
        <v/>
      </c>
      <c r="GM40" s="49" t="str">
        <f t="shared" si="99"/>
        <v/>
      </c>
      <c r="GN40" s="49" t="str">
        <f t="shared" si="99"/>
        <v/>
      </c>
      <c r="GO40" s="49" t="str">
        <f t="shared" si="99"/>
        <v/>
      </c>
      <c r="GP40" s="49" t="str">
        <f t="shared" ref="GP40:HE55" si="100">IF(ISNONTEXT($V40),GO40+$V40,"")</f>
        <v/>
      </c>
      <c r="GQ40" s="49" t="str">
        <f t="shared" si="100"/>
        <v/>
      </c>
      <c r="GR40" s="49" t="str">
        <f t="shared" si="100"/>
        <v/>
      </c>
      <c r="GS40" s="49" t="str">
        <f t="shared" si="100"/>
        <v/>
      </c>
      <c r="GT40" s="49" t="str">
        <f t="shared" si="100"/>
        <v/>
      </c>
      <c r="GU40" s="49" t="str">
        <f t="shared" si="100"/>
        <v/>
      </c>
      <c r="GV40" s="49" t="str">
        <f t="shared" si="100"/>
        <v/>
      </c>
      <c r="GW40" s="49" t="str">
        <f t="shared" si="100"/>
        <v/>
      </c>
      <c r="GX40" s="49" t="str">
        <f t="shared" si="100"/>
        <v/>
      </c>
      <c r="GY40" s="49" t="str">
        <f t="shared" si="100"/>
        <v/>
      </c>
      <c r="GZ40" s="49" t="str">
        <f t="shared" si="100"/>
        <v/>
      </c>
      <c r="HA40" s="49" t="str">
        <f t="shared" si="100"/>
        <v/>
      </c>
      <c r="HB40" s="49" t="str">
        <f t="shared" si="100"/>
        <v/>
      </c>
      <c r="HC40" s="49" t="str">
        <f t="shared" si="100"/>
        <v/>
      </c>
      <c r="HD40" s="49" t="str">
        <f t="shared" si="100"/>
        <v/>
      </c>
      <c r="HE40" s="49" t="str">
        <f t="shared" si="100"/>
        <v/>
      </c>
      <c r="HF40" s="49" t="str">
        <f t="shared" si="87"/>
        <v/>
      </c>
      <c r="HG40" s="49" t="str">
        <f t="shared" si="72"/>
        <v/>
      </c>
      <c r="HH40" s="49" t="str">
        <f t="shared" si="72"/>
        <v/>
      </c>
      <c r="HI40" s="49" t="str">
        <f t="shared" si="72"/>
        <v/>
      </c>
      <c r="HJ40" s="49" t="str">
        <f t="shared" si="72"/>
        <v/>
      </c>
      <c r="HK40" s="49" t="str">
        <f t="shared" si="72"/>
        <v/>
      </c>
      <c r="HL40" s="49" t="str">
        <f t="shared" si="72"/>
        <v/>
      </c>
      <c r="HM40" s="49" t="str">
        <f t="shared" si="88"/>
        <v/>
      </c>
      <c r="HN40" s="49" t="str">
        <f t="shared" si="88"/>
        <v/>
      </c>
      <c r="HO40" s="49" t="str">
        <f t="shared" si="88"/>
        <v/>
      </c>
      <c r="HP40" s="169" t="e">
        <f t="shared" si="90"/>
        <v>#N/A</v>
      </c>
      <c r="HQ40" s="169" t="e">
        <f t="shared" si="90"/>
        <v>#N/A</v>
      </c>
      <c r="HR40" s="169" t="e">
        <f t="shared" si="90"/>
        <v>#N/A</v>
      </c>
      <c r="HS40" s="169" t="e">
        <f t="shared" si="90"/>
        <v>#N/A</v>
      </c>
      <c r="HT40" s="169" t="e">
        <f t="shared" si="90"/>
        <v>#N/A</v>
      </c>
      <c r="HU40" s="169" t="e">
        <f t="shared" si="90"/>
        <v>#N/A</v>
      </c>
      <c r="HV40" s="169" t="e">
        <f t="shared" si="90"/>
        <v>#N/A</v>
      </c>
      <c r="HW40" s="169" t="e">
        <f t="shared" si="90"/>
        <v>#N/A</v>
      </c>
      <c r="HX40" s="169" t="e">
        <f t="shared" si="90"/>
        <v>#N/A</v>
      </c>
      <c r="HY40" s="169" t="e">
        <f t="shared" si="90"/>
        <v>#N/A</v>
      </c>
      <c r="HZ40" s="169" t="e">
        <f t="shared" si="90"/>
        <v>#N/A</v>
      </c>
      <c r="IA40" s="169" t="e">
        <f t="shared" si="90"/>
        <v>#N/A</v>
      </c>
      <c r="IB40" s="169" t="e">
        <f t="shared" si="90"/>
        <v>#N/A</v>
      </c>
      <c r="IC40" s="169" t="e">
        <f t="shared" si="90"/>
        <v>#N/A</v>
      </c>
      <c r="ID40" s="169" t="e">
        <f t="shared" si="90"/>
        <v>#N/A</v>
      </c>
      <c r="IE40" s="169" t="e">
        <f t="shared" si="89"/>
        <v>#N/A</v>
      </c>
      <c r="IF40" s="169" t="e">
        <f t="shared" si="89"/>
        <v>#N/A</v>
      </c>
      <c r="IG40" s="169" t="e">
        <f t="shared" si="89"/>
        <v>#N/A</v>
      </c>
      <c r="IH40" s="169" t="e">
        <f t="shared" si="89"/>
        <v>#N/A</v>
      </c>
      <c r="II40" s="169" t="e">
        <f t="shared" si="89"/>
        <v>#N/A</v>
      </c>
      <c r="IJ40" s="169" t="e">
        <f t="shared" si="89"/>
        <v>#N/A</v>
      </c>
      <c r="IK40" s="169" t="e">
        <f t="shared" si="89"/>
        <v>#N/A</v>
      </c>
      <c r="IL40" s="169" t="e">
        <f t="shared" si="89"/>
        <v>#N/A</v>
      </c>
      <c r="IM40" s="169" t="e">
        <f t="shared" si="89"/>
        <v>#N/A</v>
      </c>
      <c r="IN40" s="169" t="e">
        <f t="shared" si="89"/>
        <v>#N/A</v>
      </c>
      <c r="IO40" s="169" t="e">
        <f t="shared" si="89"/>
        <v>#N/A</v>
      </c>
      <c r="IP40" s="169" t="e">
        <f t="shared" si="89"/>
        <v>#N/A</v>
      </c>
      <c r="IQ40" s="169" t="e">
        <f t="shared" si="89"/>
        <v>#N/A</v>
      </c>
      <c r="IR40" s="169" t="e">
        <f t="shared" si="89"/>
        <v>#N/A</v>
      </c>
      <c r="IS40" s="169" t="e">
        <f t="shared" si="73"/>
        <v>#N/A</v>
      </c>
      <c r="IT40" s="169" t="e">
        <f t="shared" si="73"/>
        <v>#N/A</v>
      </c>
      <c r="IU40" s="169" t="e">
        <f t="shared" si="73"/>
        <v>#N/A</v>
      </c>
      <c r="IV40" s="169" t="e">
        <f t="shared" si="73"/>
        <v>#N/A</v>
      </c>
      <c r="IW40" s="169" t="e">
        <f t="shared" si="73"/>
        <v>#N/A</v>
      </c>
      <c r="IX40" s="169" t="e">
        <f t="shared" si="73"/>
        <v>#N/A</v>
      </c>
      <c r="IY40" s="169" t="e">
        <f t="shared" si="73"/>
        <v>#N/A</v>
      </c>
      <c r="IZ40" s="169" t="e">
        <f t="shared" si="73"/>
        <v>#N/A</v>
      </c>
      <c r="JA40" s="169" t="e">
        <f t="shared" si="73"/>
        <v>#N/A</v>
      </c>
      <c r="JB40" s="169" t="e">
        <f t="shared" si="73"/>
        <v>#N/A</v>
      </c>
      <c r="JC40" s="169" t="e">
        <f t="shared" si="73"/>
        <v>#N/A</v>
      </c>
      <c r="JD40" s="169" t="e">
        <f t="shared" si="73"/>
        <v>#N/A</v>
      </c>
      <c r="JE40" s="169" t="e">
        <f t="shared" si="73"/>
        <v>#N/A</v>
      </c>
      <c r="JF40" s="169" t="e">
        <f t="shared" si="73"/>
        <v>#N/A</v>
      </c>
      <c r="JG40" s="169" t="e">
        <f t="shared" si="73"/>
        <v>#N/A</v>
      </c>
      <c r="JH40" s="169" t="e">
        <f t="shared" si="73"/>
        <v>#N/A</v>
      </c>
      <c r="JI40" s="169" t="e">
        <f t="shared" si="74"/>
        <v>#N/A</v>
      </c>
      <c r="JJ40" s="169" t="e">
        <f t="shared" si="74"/>
        <v>#N/A</v>
      </c>
      <c r="JK40" s="169" t="e">
        <f t="shared" si="74"/>
        <v>#N/A</v>
      </c>
      <c r="JL40" s="169" t="e">
        <f t="shared" si="74"/>
        <v>#N/A</v>
      </c>
      <c r="JM40" s="169" t="e">
        <f t="shared" si="74"/>
        <v>#N/A</v>
      </c>
      <c r="JN40" s="169" t="e">
        <f t="shared" si="74"/>
        <v>#N/A</v>
      </c>
      <c r="JO40" s="169" t="e">
        <f t="shared" si="74"/>
        <v>#N/A</v>
      </c>
      <c r="JP40" s="169" t="e">
        <f t="shared" si="74"/>
        <v>#N/A</v>
      </c>
      <c r="JQ40" s="169" t="e">
        <f t="shared" si="74"/>
        <v>#N/A</v>
      </c>
      <c r="JR40" s="169" t="e">
        <f t="shared" si="74"/>
        <v>#N/A</v>
      </c>
      <c r="JS40" s="169" t="e">
        <f t="shared" si="74"/>
        <v>#N/A</v>
      </c>
      <c r="JT40" s="169" t="e">
        <f t="shared" si="74"/>
        <v>#N/A</v>
      </c>
      <c r="JU40" s="169" t="e">
        <f t="shared" si="74"/>
        <v>#N/A</v>
      </c>
      <c r="JV40" s="169" t="e">
        <f t="shared" si="74"/>
        <v>#N/A</v>
      </c>
      <c r="JW40" s="169" t="e">
        <f t="shared" si="74"/>
        <v>#N/A</v>
      </c>
      <c r="JX40" s="169" t="e">
        <f t="shared" si="74"/>
        <v>#N/A</v>
      </c>
      <c r="JY40" s="169" t="e">
        <f t="shared" si="75"/>
        <v>#N/A</v>
      </c>
      <c r="JZ40" s="169" t="e">
        <f t="shared" si="75"/>
        <v>#N/A</v>
      </c>
      <c r="KA40" s="169" t="e">
        <f t="shared" si="75"/>
        <v>#N/A</v>
      </c>
      <c r="KB40" s="169" t="e">
        <f t="shared" si="75"/>
        <v>#N/A</v>
      </c>
      <c r="KC40" s="169" t="e">
        <f t="shared" si="75"/>
        <v>#N/A</v>
      </c>
      <c r="KD40" s="169" t="e">
        <f t="shared" si="75"/>
        <v>#N/A</v>
      </c>
      <c r="KE40" s="169" t="e">
        <f t="shared" si="75"/>
        <v>#N/A</v>
      </c>
      <c r="KF40" s="169" t="e">
        <f t="shared" si="75"/>
        <v>#N/A</v>
      </c>
      <c r="KG40" s="169" t="e">
        <f t="shared" si="75"/>
        <v>#N/A</v>
      </c>
      <c r="KH40" s="169" t="e">
        <f t="shared" si="75"/>
        <v>#N/A</v>
      </c>
      <c r="KI40" s="169" t="e">
        <f t="shared" si="75"/>
        <v>#N/A</v>
      </c>
      <c r="KJ40" s="169" t="e">
        <f t="shared" si="75"/>
        <v>#N/A</v>
      </c>
      <c r="KK40" s="169" t="e">
        <f t="shared" si="75"/>
        <v>#N/A</v>
      </c>
      <c r="KL40" s="169" t="e">
        <f t="shared" si="75"/>
        <v>#N/A</v>
      </c>
      <c r="KM40" s="169" t="e">
        <f t="shared" si="75"/>
        <v>#N/A</v>
      </c>
      <c r="KN40" s="169" t="e">
        <f t="shared" si="75"/>
        <v>#N/A</v>
      </c>
      <c r="KO40" s="169" t="e">
        <f t="shared" si="76"/>
        <v>#N/A</v>
      </c>
      <c r="KP40" s="169" t="e">
        <f t="shared" si="76"/>
        <v>#N/A</v>
      </c>
      <c r="KQ40" s="169" t="e">
        <f t="shared" si="76"/>
        <v>#N/A</v>
      </c>
      <c r="KR40" s="169" t="e">
        <f t="shared" si="76"/>
        <v>#N/A</v>
      </c>
      <c r="KS40" s="169" t="e">
        <f t="shared" si="76"/>
        <v>#N/A</v>
      </c>
      <c r="KT40" s="169" t="e">
        <f t="shared" si="76"/>
        <v>#N/A</v>
      </c>
      <c r="KU40" s="169" t="e">
        <f t="shared" si="76"/>
        <v>#N/A</v>
      </c>
      <c r="KV40" s="169" t="e">
        <f t="shared" si="76"/>
        <v>#N/A</v>
      </c>
      <c r="KW40" s="169" t="e">
        <f t="shared" si="76"/>
        <v>#N/A</v>
      </c>
      <c r="KX40" s="169" t="e">
        <f t="shared" si="76"/>
        <v>#N/A</v>
      </c>
      <c r="KY40" s="169" t="e">
        <f t="shared" si="76"/>
        <v>#N/A</v>
      </c>
      <c r="KZ40" s="169" t="e">
        <f t="shared" si="76"/>
        <v>#N/A</v>
      </c>
      <c r="LA40" s="169" t="e">
        <f t="shared" si="76"/>
        <v>#N/A</v>
      </c>
      <c r="LB40" s="169" t="e">
        <f t="shared" si="76"/>
        <v>#N/A</v>
      </c>
      <c r="LC40" s="169" t="e">
        <f t="shared" si="76"/>
        <v>#N/A</v>
      </c>
      <c r="LD40" s="169" t="e">
        <f t="shared" si="76"/>
        <v>#N/A</v>
      </c>
      <c r="LE40" s="169" t="e">
        <f t="shared" si="77"/>
        <v>#N/A</v>
      </c>
      <c r="LF40" s="169" t="e">
        <f t="shared" si="77"/>
        <v>#N/A</v>
      </c>
      <c r="LG40" s="169" t="e">
        <f t="shared" si="77"/>
        <v>#N/A</v>
      </c>
      <c r="LH40" s="169" t="e">
        <f t="shared" si="77"/>
        <v>#N/A</v>
      </c>
      <c r="LI40" s="169" t="e">
        <f t="shared" si="77"/>
        <v>#N/A</v>
      </c>
      <c r="LJ40" s="169" t="e">
        <f t="shared" si="77"/>
        <v>#N/A</v>
      </c>
      <c r="LK40" s="169" t="e">
        <f t="shared" si="77"/>
        <v>#N/A</v>
      </c>
      <c r="LL40" s="169" t="e">
        <f t="shared" si="77"/>
        <v>#N/A</v>
      </c>
      <c r="LM40" s="169" t="e">
        <f t="shared" si="77"/>
        <v>#N/A</v>
      </c>
      <c r="LN40" s="169" t="e">
        <f t="shared" si="77"/>
        <v>#N/A</v>
      </c>
      <c r="LO40" s="169" t="e">
        <f t="shared" si="77"/>
        <v>#N/A</v>
      </c>
      <c r="LP40" s="169" t="e">
        <f t="shared" si="77"/>
        <v>#N/A</v>
      </c>
      <c r="LQ40" s="169" t="e">
        <f t="shared" si="77"/>
        <v>#N/A</v>
      </c>
      <c r="LR40" s="169" t="e">
        <f t="shared" si="77"/>
        <v>#N/A</v>
      </c>
      <c r="LS40" s="169" t="e">
        <f t="shared" si="77"/>
        <v>#N/A</v>
      </c>
      <c r="LT40" s="169" t="e">
        <f t="shared" si="77"/>
        <v>#N/A</v>
      </c>
      <c r="LU40" s="169" t="e">
        <f t="shared" si="78"/>
        <v>#N/A</v>
      </c>
      <c r="LV40" s="169" t="e">
        <f t="shared" si="78"/>
        <v>#N/A</v>
      </c>
      <c r="LW40" s="169" t="e">
        <f t="shared" si="78"/>
        <v>#N/A</v>
      </c>
      <c r="LX40" s="169" t="e">
        <f t="shared" si="78"/>
        <v>#N/A</v>
      </c>
      <c r="LY40" s="169" t="e">
        <f t="shared" si="78"/>
        <v>#N/A</v>
      </c>
      <c r="LZ40" s="169" t="e">
        <f t="shared" si="78"/>
        <v>#N/A</v>
      </c>
      <c r="MA40" s="169" t="e">
        <f t="shared" si="78"/>
        <v>#N/A</v>
      </c>
      <c r="MB40" s="169" t="e">
        <f t="shared" si="78"/>
        <v>#N/A</v>
      </c>
      <c r="MC40" s="169" t="e">
        <f t="shared" si="78"/>
        <v>#N/A</v>
      </c>
      <c r="MD40" s="169" t="e">
        <f t="shared" si="78"/>
        <v>#N/A</v>
      </c>
      <c r="ME40" s="169" t="e">
        <f t="shared" si="78"/>
        <v>#N/A</v>
      </c>
      <c r="MF40" s="169" t="e">
        <f t="shared" si="78"/>
        <v>#N/A</v>
      </c>
      <c r="MG40" s="169" t="e">
        <f t="shared" si="78"/>
        <v>#N/A</v>
      </c>
      <c r="MH40" s="169" t="e">
        <f t="shared" si="78"/>
        <v>#N/A</v>
      </c>
      <c r="MI40" s="169" t="e">
        <f t="shared" si="78"/>
        <v>#N/A</v>
      </c>
      <c r="MJ40" s="169" t="e">
        <f t="shared" si="78"/>
        <v>#N/A</v>
      </c>
      <c r="MK40" s="169" t="e">
        <f t="shared" si="79"/>
        <v>#N/A</v>
      </c>
      <c r="ML40" s="169" t="e">
        <f t="shared" si="79"/>
        <v>#N/A</v>
      </c>
      <c r="MM40" s="169" t="e">
        <f t="shared" si="79"/>
        <v>#N/A</v>
      </c>
      <c r="MN40" s="169" t="e">
        <f t="shared" si="79"/>
        <v>#N/A</v>
      </c>
      <c r="MO40" s="169" t="e">
        <f t="shared" si="79"/>
        <v>#N/A</v>
      </c>
      <c r="MP40" s="169" t="e">
        <f t="shared" si="79"/>
        <v>#N/A</v>
      </c>
      <c r="MQ40" s="169" t="e">
        <f t="shared" si="79"/>
        <v>#N/A</v>
      </c>
      <c r="MR40" s="169" t="e">
        <f t="shared" si="79"/>
        <v>#N/A</v>
      </c>
      <c r="MS40" s="169" t="e">
        <f t="shared" si="79"/>
        <v>#N/A</v>
      </c>
      <c r="MT40" s="169" t="e">
        <f t="shared" si="79"/>
        <v>#N/A</v>
      </c>
      <c r="MU40" s="169" t="e">
        <f t="shared" si="79"/>
        <v>#N/A</v>
      </c>
      <c r="MV40" s="169" t="e">
        <f t="shared" si="79"/>
        <v>#N/A</v>
      </c>
      <c r="MW40" s="169" t="e">
        <f t="shared" si="79"/>
        <v>#N/A</v>
      </c>
      <c r="MX40" s="169" t="e">
        <f t="shared" si="79"/>
        <v>#N/A</v>
      </c>
      <c r="MY40" s="169" t="e">
        <f t="shared" si="79"/>
        <v>#N/A</v>
      </c>
      <c r="MZ40" s="169" t="e">
        <f t="shared" si="79"/>
        <v>#N/A</v>
      </c>
      <c r="NA40" s="169" t="e">
        <f t="shared" si="80"/>
        <v>#N/A</v>
      </c>
      <c r="NB40" s="169" t="e">
        <f t="shared" si="80"/>
        <v>#N/A</v>
      </c>
      <c r="NC40" s="169" t="e">
        <f t="shared" si="80"/>
        <v>#N/A</v>
      </c>
      <c r="ND40" s="169" t="e">
        <f t="shared" si="80"/>
        <v>#N/A</v>
      </c>
      <c r="NE40" s="169" t="e">
        <f t="shared" si="80"/>
        <v>#N/A</v>
      </c>
      <c r="NF40" s="169" t="e">
        <f t="shared" si="80"/>
        <v>#N/A</v>
      </c>
      <c r="NG40" s="169" t="e">
        <f t="shared" si="80"/>
        <v>#N/A</v>
      </c>
      <c r="NH40" s="169" t="e">
        <f t="shared" si="80"/>
        <v>#N/A</v>
      </c>
      <c r="NI40" s="169" t="e">
        <f t="shared" si="80"/>
        <v>#N/A</v>
      </c>
      <c r="NJ40" s="169" t="e">
        <f t="shared" si="80"/>
        <v>#N/A</v>
      </c>
      <c r="NK40" s="169" t="e">
        <f t="shared" si="80"/>
        <v>#N/A</v>
      </c>
      <c r="NL40" s="169" t="e">
        <f t="shared" si="80"/>
        <v>#N/A</v>
      </c>
      <c r="NM40" s="169" t="e">
        <f t="shared" si="80"/>
        <v>#N/A</v>
      </c>
      <c r="NN40" s="169" t="e">
        <f t="shared" si="80"/>
        <v>#N/A</v>
      </c>
      <c r="NO40" s="169" t="e">
        <f t="shared" si="80"/>
        <v>#N/A</v>
      </c>
      <c r="NP40" s="169" t="e">
        <f t="shared" si="80"/>
        <v>#N/A</v>
      </c>
      <c r="NQ40" s="169" t="e">
        <f t="shared" si="81"/>
        <v>#N/A</v>
      </c>
      <c r="NR40" s="169" t="e">
        <f t="shared" si="81"/>
        <v>#N/A</v>
      </c>
      <c r="NS40" s="169" t="e">
        <f t="shared" si="81"/>
        <v>#N/A</v>
      </c>
      <c r="NT40" s="169" t="e">
        <f t="shared" si="81"/>
        <v>#N/A</v>
      </c>
      <c r="NU40" s="169" t="e">
        <f t="shared" si="81"/>
        <v>#N/A</v>
      </c>
      <c r="NV40" s="169" t="e">
        <f t="shared" si="81"/>
        <v>#N/A</v>
      </c>
      <c r="NW40" s="169" t="e">
        <f t="shared" si="81"/>
        <v>#N/A</v>
      </c>
      <c r="NX40" s="169" t="e">
        <f t="shared" si="81"/>
        <v>#N/A</v>
      </c>
      <c r="NY40" s="169" t="e">
        <f t="shared" si="81"/>
        <v>#N/A</v>
      </c>
      <c r="NZ40" s="169" t="e">
        <f t="shared" si="81"/>
        <v>#N/A</v>
      </c>
      <c r="OA40" s="169" t="e">
        <f t="shared" si="81"/>
        <v>#N/A</v>
      </c>
      <c r="OB40" s="169" t="e">
        <f t="shared" si="81"/>
        <v>#N/A</v>
      </c>
      <c r="OC40" s="169" t="e">
        <f t="shared" si="81"/>
        <v>#N/A</v>
      </c>
      <c r="OD40" s="169" t="e">
        <f t="shared" si="81"/>
        <v>#N/A</v>
      </c>
      <c r="OE40" s="169" t="e">
        <f t="shared" si="81"/>
        <v>#N/A</v>
      </c>
      <c r="OF40" s="169" t="e">
        <f t="shared" si="81"/>
        <v>#N/A</v>
      </c>
      <c r="OG40" s="169" t="e">
        <f t="shared" si="82"/>
        <v>#N/A</v>
      </c>
      <c r="OH40" s="169" t="e">
        <f t="shared" si="82"/>
        <v>#N/A</v>
      </c>
      <c r="OI40" s="169" t="e">
        <f t="shared" si="82"/>
        <v>#N/A</v>
      </c>
      <c r="OJ40" s="169" t="e">
        <f t="shared" si="82"/>
        <v>#N/A</v>
      </c>
      <c r="OK40" s="169" t="e">
        <f t="shared" si="82"/>
        <v>#N/A</v>
      </c>
      <c r="OL40" s="169" t="e">
        <f t="shared" si="82"/>
        <v>#N/A</v>
      </c>
      <c r="OM40" s="169" t="e">
        <f t="shared" si="82"/>
        <v>#N/A</v>
      </c>
      <c r="ON40" s="169" t="e">
        <f t="shared" si="82"/>
        <v>#N/A</v>
      </c>
      <c r="OO40" s="169" t="e">
        <f t="shared" si="82"/>
        <v>#N/A</v>
      </c>
      <c r="OP40" s="169" t="e">
        <f t="shared" si="82"/>
        <v>#N/A</v>
      </c>
      <c r="OQ40" s="169" t="e">
        <f t="shared" si="82"/>
        <v>#N/A</v>
      </c>
      <c r="OR40" s="169" t="e">
        <f t="shared" si="82"/>
        <v>#N/A</v>
      </c>
      <c r="OS40" s="169" t="e">
        <f t="shared" si="82"/>
        <v>#N/A</v>
      </c>
      <c r="OT40" s="169" t="e">
        <f t="shared" si="82"/>
        <v>#N/A</v>
      </c>
      <c r="OU40" s="169" t="e">
        <f t="shared" si="82"/>
        <v>#N/A</v>
      </c>
      <c r="OV40" s="169" t="e">
        <f t="shared" si="82"/>
        <v>#N/A</v>
      </c>
      <c r="OW40" s="169" t="e">
        <f t="shared" si="83"/>
        <v>#N/A</v>
      </c>
      <c r="OX40" s="169" t="e">
        <f t="shared" si="83"/>
        <v>#N/A</v>
      </c>
      <c r="OY40" s="169" t="e">
        <f t="shared" si="52"/>
        <v>#N/A</v>
      </c>
      <c r="OZ40" s="169" t="e">
        <f t="shared" si="52"/>
        <v>#N/A</v>
      </c>
      <c r="PA40" s="169" t="e">
        <f t="shared" si="52"/>
        <v>#N/A</v>
      </c>
      <c r="PB40" s="169" t="e">
        <f t="shared" si="52"/>
        <v>#N/A</v>
      </c>
      <c r="PC40" s="169" t="e">
        <f t="shared" si="70"/>
        <v>#N/A</v>
      </c>
      <c r="PD40" s="169" t="e">
        <f t="shared" si="70"/>
        <v>#N/A</v>
      </c>
      <c r="PE40" s="169" t="e">
        <f t="shared" si="70"/>
        <v>#N/A</v>
      </c>
      <c r="PF40" s="169" t="e">
        <f t="shared" si="70"/>
        <v>#N/A</v>
      </c>
      <c r="PG40" s="169" t="e">
        <f t="shared" si="70"/>
        <v>#N/A</v>
      </c>
      <c r="PH40" s="169" t="e">
        <f t="shared" si="70"/>
        <v>#N/A</v>
      </c>
    </row>
    <row r="41" spans="1:424" hidden="1" x14ac:dyDescent="0.75">
      <c r="A41" s="4">
        <v>38</v>
      </c>
      <c r="B41" s="95"/>
      <c r="C41" s="95"/>
      <c r="D41" s="95"/>
      <c r="E41" s="124" t="str">
        <f t="shared" si="28"/>
        <v/>
      </c>
      <c r="F41" s="124" t="str">
        <f t="shared" si="29"/>
        <v/>
      </c>
      <c r="G41" s="73" t="str">
        <f t="shared" si="30"/>
        <v/>
      </c>
      <c r="H41" s="23"/>
      <c r="I41" s="57"/>
      <c r="J41" s="280"/>
      <c r="K41" s="74" t="str">
        <f>IF(AND(B41&gt;0,C41&gt;0,D41&gt;0),IF(ISBLANK(J41),IF(ISBLANK(H41),"",(D41-B41)*VLOOKUP(H41,VLookups!$A$4:$B$13,2,FALSE)),J41),"")</f>
        <v/>
      </c>
      <c r="L41" s="75" t="str">
        <f t="shared" si="84"/>
        <v/>
      </c>
      <c r="M41" s="95"/>
      <c r="N41" s="270" t="str">
        <f>IF(AND(M41&gt;0,C41&gt;0,NOT(K41="")),ABS(VLOOKUP($M$1,VLookups!$A$43:$B$44,2,FALSE)-_xlfn.NORM.DIST(M41,G41,K41,TRUE)),"")</f>
        <v/>
      </c>
      <c r="O41" s="94" t="str">
        <f>IF(AND($B41&gt;0,$C41&gt;0,$D41&gt;0,NOT(ISBLANK($H41))),_xlfn.NORM.INV(ABS(VLOOKUP($M$1,VLookups!$A$43:$B$44,2,FALSE)-O$3),$G41,$K41),"")</f>
        <v/>
      </c>
      <c r="P41" s="93" t="str">
        <f>IF(AND($B41&gt;0,$C41&gt;0,$D41&gt;0,NOT(ISBLANK($H41))),_xlfn.NORM.INV(ABS(VLOOKUP($M$1,VLookups!$A$43:$B$44,2,FALSE)-P$3),$G41,$K41),"")</f>
        <v/>
      </c>
      <c r="Q41" s="94" t="str">
        <f>IF(AND($B41&gt;0,$C41&gt;0,$D41&gt;0,NOT(ISBLANK($H41))),_xlfn.NORM.INV(ABS(VLOOKUP($M$1,VLookups!$A$43:$B$44,2,FALSE)-Q$3),$G41,$K41),"")</f>
        <v/>
      </c>
      <c r="R41" s="93" t="str">
        <f>IF(AND($B41&gt;0,$C41&gt;0,$D41&gt;0,NOT(ISBLANK($H41))),_xlfn.NORM.INV(ABS(VLOOKUP($M$1,VLookups!$A$43:$B$44,2,FALSE)-R$3),$G41,$K41),"")</f>
        <v/>
      </c>
      <c r="S41" s="94" t="str">
        <f>IF(AND($B41&gt;0,$C41&gt;0,$D41&gt;0,NOT(ISBLANK($H41))),_xlfn.NORM.INV(ABS(VLOOKUP($M$1,VLookups!$A$43:$B$44,2,FALSE)-S$3),$G41,$K41),"")</f>
        <v/>
      </c>
      <c r="T41" s="93" t="str">
        <f>IF(AND($B41&gt;0,$C41&gt;0,$D41&gt;0,NOT(ISBLANK($H41))),_xlfn.NORM.INV(ABS(VLOOKUP($M$1,VLookups!$A$43:$B$44,2,FALSE)-T$3),$G41,$K41),"")</f>
        <v/>
      </c>
      <c r="U41" s="5"/>
      <c r="V41" s="168" t="str">
        <f t="shared" si="31"/>
        <v/>
      </c>
      <c r="W41" s="49" t="str">
        <f t="shared" ref="W41:AL56" si="101">IF(ISNONTEXT($V41),X41-$V41,"")</f>
        <v/>
      </c>
      <c r="X41" s="49" t="str">
        <f t="shared" si="101"/>
        <v/>
      </c>
      <c r="Y41" s="49" t="str">
        <f t="shared" si="101"/>
        <v/>
      </c>
      <c r="Z41" s="49" t="str">
        <f t="shared" si="101"/>
        <v/>
      </c>
      <c r="AA41" s="49" t="str">
        <f t="shared" si="101"/>
        <v/>
      </c>
      <c r="AB41" s="49" t="str">
        <f t="shared" si="101"/>
        <v/>
      </c>
      <c r="AC41" s="49" t="str">
        <f t="shared" si="101"/>
        <v/>
      </c>
      <c r="AD41" s="49" t="str">
        <f t="shared" si="101"/>
        <v/>
      </c>
      <c r="AE41" s="49" t="str">
        <f t="shared" si="101"/>
        <v/>
      </c>
      <c r="AF41" s="49" t="str">
        <f t="shared" si="101"/>
        <v/>
      </c>
      <c r="AG41" s="49" t="str">
        <f t="shared" si="101"/>
        <v/>
      </c>
      <c r="AH41" s="49" t="str">
        <f t="shared" si="101"/>
        <v/>
      </c>
      <c r="AI41" s="49" t="str">
        <f t="shared" si="101"/>
        <v/>
      </c>
      <c r="AJ41" s="49" t="str">
        <f t="shared" si="101"/>
        <v/>
      </c>
      <c r="AK41" s="49" t="str">
        <f t="shared" si="101"/>
        <v/>
      </c>
      <c r="AL41" s="49" t="str">
        <f t="shared" si="101"/>
        <v/>
      </c>
      <c r="AM41" s="49" t="str">
        <f t="shared" si="93"/>
        <v/>
      </c>
      <c r="AN41" s="49" t="str">
        <f t="shared" si="93"/>
        <v/>
      </c>
      <c r="AO41" s="49" t="str">
        <f t="shared" si="93"/>
        <v/>
      </c>
      <c r="AP41" s="49" t="str">
        <f t="shared" si="93"/>
        <v/>
      </c>
      <c r="AQ41" s="49" t="str">
        <f t="shared" si="93"/>
        <v/>
      </c>
      <c r="AR41" s="49" t="str">
        <f t="shared" si="93"/>
        <v/>
      </c>
      <c r="AS41" s="49" t="str">
        <f t="shared" si="93"/>
        <v/>
      </c>
      <c r="AT41" s="49" t="str">
        <f t="shared" si="93"/>
        <v/>
      </c>
      <c r="AU41" s="49" t="str">
        <f t="shared" si="93"/>
        <v/>
      </c>
      <c r="AV41" s="49" t="str">
        <f t="shared" si="93"/>
        <v/>
      </c>
      <c r="AW41" s="49" t="str">
        <f t="shared" si="93"/>
        <v/>
      </c>
      <c r="AX41" s="49" t="str">
        <f t="shared" si="93"/>
        <v/>
      </c>
      <c r="AY41" s="49" t="str">
        <f t="shared" si="93"/>
        <v/>
      </c>
      <c r="AZ41" s="49" t="str">
        <f t="shared" si="93"/>
        <v/>
      </c>
      <c r="BA41" s="49" t="str">
        <f t="shared" si="93"/>
        <v/>
      </c>
      <c r="BB41" s="49" t="str">
        <f t="shared" si="94"/>
        <v/>
      </c>
      <c r="BC41" s="49" t="str">
        <f t="shared" si="94"/>
        <v/>
      </c>
      <c r="BD41" s="49" t="str">
        <f t="shared" si="94"/>
        <v/>
      </c>
      <c r="BE41" s="49" t="str">
        <f t="shared" si="94"/>
        <v/>
      </c>
      <c r="BF41" s="49" t="str">
        <f t="shared" si="94"/>
        <v/>
      </c>
      <c r="BG41" s="49" t="str">
        <f t="shared" si="94"/>
        <v/>
      </c>
      <c r="BH41" s="49" t="str">
        <f t="shared" si="94"/>
        <v/>
      </c>
      <c r="BI41" s="49" t="str">
        <f t="shared" si="94"/>
        <v/>
      </c>
      <c r="BJ41" s="49" t="str">
        <f t="shared" si="94"/>
        <v/>
      </c>
      <c r="BK41" s="49" t="str">
        <f t="shared" si="94"/>
        <v/>
      </c>
      <c r="BL41" s="49" t="str">
        <f t="shared" si="94"/>
        <v/>
      </c>
      <c r="BM41" s="49" t="str">
        <f t="shared" si="94"/>
        <v/>
      </c>
      <c r="BN41" s="49" t="str">
        <f t="shared" si="94"/>
        <v/>
      </c>
      <c r="BO41" s="49" t="str">
        <f t="shared" si="94"/>
        <v/>
      </c>
      <c r="BP41" s="49" t="str">
        <f t="shared" si="94"/>
        <v/>
      </c>
      <c r="BQ41" s="49" t="str">
        <f t="shared" si="94"/>
        <v/>
      </c>
      <c r="BR41" s="49" t="str">
        <f t="shared" si="91"/>
        <v/>
      </c>
      <c r="BS41" s="49" t="str">
        <f t="shared" si="91"/>
        <v/>
      </c>
      <c r="BT41" s="49" t="str">
        <f t="shared" si="91"/>
        <v/>
      </c>
      <c r="BU41" s="49" t="str">
        <f t="shared" si="91"/>
        <v/>
      </c>
      <c r="BV41" s="49" t="str">
        <f t="shared" si="91"/>
        <v/>
      </c>
      <c r="BW41" s="49" t="str">
        <f t="shared" si="91"/>
        <v/>
      </c>
      <c r="BX41" s="49" t="str">
        <f t="shared" si="91"/>
        <v/>
      </c>
      <c r="BY41" s="49" t="str">
        <f t="shared" si="91"/>
        <v/>
      </c>
      <c r="BZ41" s="49" t="str">
        <f t="shared" si="91"/>
        <v/>
      </c>
      <c r="CA41" s="49" t="str">
        <f t="shared" si="91"/>
        <v/>
      </c>
      <c r="CB41" s="49" t="str">
        <f t="shared" si="91"/>
        <v/>
      </c>
      <c r="CC41" s="49" t="str">
        <f t="shared" si="95"/>
        <v/>
      </c>
      <c r="CD41" s="49" t="str">
        <f t="shared" si="95"/>
        <v/>
      </c>
      <c r="CE41" s="49" t="str">
        <f t="shared" si="95"/>
        <v/>
      </c>
      <c r="CF41" s="49" t="str">
        <f t="shared" si="95"/>
        <v/>
      </c>
      <c r="CG41" s="49" t="str">
        <f t="shared" si="95"/>
        <v/>
      </c>
      <c r="CH41" s="49" t="str">
        <f t="shared" si="95"/>
        <v/>
      </c>
      <c r="CI41" s="49" t="str">
        <f t="shared" si="95"/>
        <v/>
      </c>
      <c r="CJ41" s="49" t="str">
        <f t="shared" si="95"/>
        <v/>
      </c>
      <c r="CK41" s="49" t="str">
        <f t="shared" si="95"/>
        <v/>
      </c>
      <c r="CL41" s="49" t="str">
        <f t="shared" si="95"/>
        <v/>
      </c>
      <c r="CM41" s="49" t="str">
        <f t="shared" si="95"/>
        <v/>
      </c>
      <c r="CN41" s="49" t="str">
        <f t="shared" si="95"/>
        <v/>
      </c>
      <c r="CO41" s="49" t="str">
        <f t="shared" si="95"/>
        <v/>
      </c>
      <c r="CP41" s="49" t="str">
        <f t="shared" si="95"/>
        <v/>
      </c>
      <c r="CQ41" s="49" t="str">
        <f t="shared" si="95"/>
        <v/>
      </c>
      <c r="CR41" s="49" t="str">
        <f t="shared" si="95"/>
        <v/>
      </c>
      <c r="CS41" s="49" t="str">
        <f t="shared" si="96"/>
        <v/>
      </c>
      <c r="CT41" s="49" t="str">
        <f t="shared" si="96"/>
        <v/>
      </c>
      <c r="CU41" s="49" t="str">
        <f t="shared" si="96"/>
        <v/>
      </c>
      <c r="CV41" s="49" t="str">
        <f t="shared" si="96"/>
        <v/>
      </c>
      <c r="CW41" s="49" t="str">
        <f t="shared" si="96"/>
        <v/>
      </c>
      <c r="CX41" s="49" t="str">
        <f t="shared" si="96"/>
        <v/>
      </c>
      <c r="CY41" s="49" t="str">
        <f t="shared" si="96"/>
        <v/>
      </c>
      <c r="CZ41" s="49" t="str">
        <f t="shared" si="96"/>
        <v/>
      </c>
      <c r="DA41" s="49" t="str">
        <f t="shared" si="96"/>
        <v/>
      </c>
      <c r="DB41" s="49" t="str">
        <f t="shared" si="96"/>
        <v/>
      </c>
      <c r="DC41" s="49" t="str">
        <f t="shared" si="96"/>
        <v/>
      </c>
      <c r="DD41" s="49" t="str">
        <f t="shared" si="96"/>
        <v/>
      </c>
      <c r="DE41" s="49" t="str">
        <f t="shared" si="96"/>
        <v/>
      </c>
      <c r="DF41" s="49" t="str">
        <f t="shared" si="96"/>
        <v/>
      </c>
      <c r="DG41" s="49" t="str">
        <f t="shared" si="96"/>
        <v/>
      </c>
      <c r="DH41" s="49" t="str">
        <f t="shared" si="96"/>
        <v/>
      </c>
      <c r="DI41" s="49" t="str">
        <f t="shared" si="85"/>
        <v/>
      </c>
      <c r="DJ41" s="49" t="str">
        <f t="shared" si="71"/>
        <v/>
      </c>
      <c r="DK41" s="49" t="str">
        <f t="shared" si="71"/>
        <v/>
      </c>
      <c r="DL41" s="49" t="str">
        <f t="shared" si="71"/>
        <v/>
      </c>
      <c r="DM41" s="49" t="str">
        <f t="shared" si="71"/>
        <v/>
      </c>
      <c r="DN41" s="49" t="str">
        <f t="shared" si="71"/>
        <v/>
      </c>
      <c r="DO41" s="49" t="str">
        <f t="shared" si="71"/>
        <v/>
      </c>
      <c r="DP41" s="49" t="str">
        <f t="shared" si="86"/>
        <v/>
      </c>
      <c r="DQ41" s="49" t="str">
        <f t="shared" si="86"/>
        <v/>
      </c>
      <c r="DR41" s="49" t="str">
        <f t="shared" si="86"/>
        <v/>
      </c>
      <c r="DS41" s="183" t="str">
        <f t="shared" si="33"/>
        <v/>
      </c>
      <c r="DT41" s="49" t="str">
        <f t="shared" ref="DT41:EI56" si="102">IF(ISNONTEXT($V41),DS41+$V41,"")</f>
        <v/>
      </c>
      <c r="DU41" s="49" t="str">
        <f t="shared" si="102"/>
        <v/>
      </c>
      <c r="DV41" s="49" t="str">
        <f t="shared" si="102"/>
        <v/>
      </c>
      <c r="DW41" s="49" t="str">
        <f t="shared" si="102"/>
        <v/>
      </c>
      <c r="DX41" s="49" t="str">
        <f t="shared" si="102"/>
        <v/>
      </c>
      <c r="DY41" s="49" t="str">
        <f t="shared" si="102"/>
        <v/>
      </c>
      <c r="DZ41" s="49" t="str">
        <f t="shared" si="102"/>
        <v/>
      </c>
      <c r="EA41" s="49" t="str">
        <f t="shared" si="102"/>
        <v/>
      </c>
      <c r="EB41" s="49" t="str">
        <f t="shared" si="102"/>
        <v/>
      </c>
      <c r="EC41" s="49" t="str">
        <f t="shared" si="102"/>
        <v/>
      </c>
      <c r="ED41" s="49" t="str">
        <f t="shared" si="102"/>
        <v/>
      </c>
      <c r="EE41" s="49" t="str">
        <f t="shared" si="102"/>
        <v/>
      </c>
      <c r="EF41" s="49" t="str">
        <f t="shared" si="102"/>
        <v/>
      </c>
      <c r="EG41" s="49" t="str">
        <f t="shared" si="102"/>
        <v/>
      </c>
      <c r="EH41" s="49" t="str">
        <f t="shared" si="102"/>
        <v/>
      </c>
      <c r="EI41" s="49" t="str">
        <f t="shared" si="102"/>
        <v/>
      </c>
      <c r="EJ41" s="49" t="str">
        <f t="shared" si="97"/>
        <v/>
      </c>
      <c r="EK41" s="49" t="str">
        <f t="shared" si="97"/>
        <v/>
      </c>
      <c r="EL41" s="49" t="str">
        <f t="shared" si="97"/>
        <v/>
      </c>
      <c r="EM41" s="49" t="str">
        <f t="shared" si="97"/>
        <v/>
      </c>
      <c r="EN41" s="49" t="str">
        <f t="shared" si="97"/>
        <v/>
      </c>
      <c r="EO41" s="49" t="str">
        <f t="shared" si="97"/>
        <v/>
      </c>
      <c r="EP41" s="49" t="str">
        <f t="shared" si="97"/>
        <v/>
      </c>
      <c r="EQ41" s="49" t="str">
        <f t="shared" si="97"/>
        <v/>
      </c>
      <c r="ER41" s="49" t="str">
        <f t="shared" si="97"/>
        <v/>
      </c>
      <c r="ES41" s="49" t="str">
        <f t="shared" si="97"/>
        <v/>
      </c>
      <c r="ET41" s="49" t="str">
        <f t="shared" si="97"/>
        <v/>
      </c>
      <c r="EU41" s="49" t="str">
        <f t="shared" si="97"/>
        <v/>
      </c>
      <c r="EV41" s="49" t="str">
        <f t="shared" si="97"/>
        <v/>
      </c>
      <c r="EW41" s="49" t="str">
        <f t="shared" si="97"/>
        <v/>
      </c>
      <c r="EX41" s="49" t="str">
        <f t="shared" si="97"/>
        <v/>
      </c>
      <c r="EY41" s="49" t="str">
        <f t="shared" si="98"/>
        <v/>
      </c>
      <c r="EZ41" s="49" t="str">
        <f t="shared" si="98"/>
        <v/>
      </c>
      <c r="FA41" s="49" t="str">
        <f t="shared" si="98"/>
        <v/>
      </c>
      <c r="FB41" s="49" t="str">
        <f t="shared" si="98"/>
        <v/>
      </c>
      <c r="FC41" s="49" t="str">
        <f t="shared" si="98"/>
        <v/>
      </c>
      <c r="FD41" s="49" t="str">
        <f t="shared" si="98"/>
        <v/>
      </c>
      <c r="FE41" s="49" t="str">
        <f t="shared" si="98"/>
        <v/>
      </c>
      <c r="FF41" s="49" t="str">
        <f t="shared" si="98"/>
        <v/>
      </c>
      <c r="FG41" s="49" t="str">
        <f t="shared" si="98"/>
        <v/>
      </c>
      <c r="FH41" s="49" t="str">
        <f t="shared" si="98"/>
        <v/>
      </c>
      <c r="FI41" s="49" t="str">
        <f t="shared" si="98"/>
        <v/>
      </c>
      <c r="FJ41" s="49" t="str">
        <f t="shared" si="98"/>
        <v/>
      </c>
      <c r="FK41" s="49" t="str">
        <f t="shared" si="98"/>
        <v/>
      </c>
      <c r="FL41" s="49" t="str">
        <f t="shared" si="98"/>
        <v/>
      </c>
      <c r="FM41" s="49" t="str">
        <f t="shared" si="98"/>
        <v/>
      </c>
      <c r="FN41" s="49" t="str">
        <f t="shared" si="98"/>
        <v/>
      </c>
      <c r="FO41" s="49" t="str">
        <f t="shared" si="92"/>
        <v/>
      </c>
      <c r="FP41" s="49" t="str">
        <f t="shared" si="92"/>
        <v/>
      </c>
      <c r="FQ41" s="49" t="str">
        <f t="shared" si="92"/>
        <v/>
      </c>
      <c r="FR41" s="49" t="str">
        <f t="shared" si="92"/>
        <v/>
      </c>
      <c r="FS41" s="49" t="str">
        <f t="shared" si="92"/>
        <v/>
      </c>
      <c r="FT41" s="49" t="str">
        <f t="shared" si="92"/>
        <v/>
      </c>
      <c r="FU41" s="49" t="str">
        <f t="shared" si="92"/>
        <v/>
      </c>
      <c r="FV41" s="49" t="str">
        <f t="shared" si="92"/>
        <v/>
      </c>
      <c r="FW41" s="49" t="str">
        <f t="shared" si="92"/>
        <v/>
      </c>
      <c r="FX41" s="49" t="str">
        <f t="shared" si="92"/>
        <v/>
      </c>
      <c r="FY41" s="49" t="str">
        <f t="shared" si="92"/>
        <v/>
      </c>
      <c r="FZ41" s="49" t="str">
        <f t="shared" si="99"/>
        <v/>
      </c>
      <c r="GA41" s="49" t="str">
        <f t="shared" si="99"/>
        <v/>
      </c>
      <c r="GB41" s="49" t="str">
        <f t="shared" si="99"/>
        <v/>
      </c>
      <c r="GC41" s="49" t="str">
        <f t="shared" si="99"/>
        <v/>
      </c>
      <c r="GD41" s="49" t="str">
        <f t="shared" si="99"/>
        <v/>
      </c>
      <c r="GE41" s="49" t="str">
        <f t="shared" si="99"/>
        <v/>
      </c>
      <c r="GF41" s="49" t="str">
        <f t="shared" si="99"/>
        <v/>
      </c>
      <c r="GG41" s="49" t="str">
        <f t="shared" si="99"/>
        <v/>
      </c>
      <c r="GH41" s="49" t="str">
        <f t="shared" si="99"/>
        <v/>
      </c>
      <c r="GI41" s="49" t="str">
        <f t="shared" si="99"/>
        <v/>
      </c>
      <c r="GJ41" s="49" t="str">
        <f t="shared" si="99"/>
        <v/>
      </c>
      <c r="GK41" s="49" t="str">
        <f t="shared" si="99"/>
        <v/>
      </c>
      <c r="GL41" s="49" t="str">
        <f t="shared" si="99"/>
        <v/>
      </c>
      <c r="GM41" s="49" t="str">
        <f t="shared" si="99"/>
        <v/>
      </c>
      <c r="GN41" s="49" t="str">
        <f t="shared" si="99"/>
        <v/>
      </c>
      <c r="GO41" s="49" t="str">
        <f t="shared" si="99"/>
        <v/>
      </c>
      <c r="GP41" s="49" t="str">
        <f t="shared" si="100"/>
        <v/>
      </c>
      <c r="GQ41" s="49" t="str">
        <f t="shared" si="100"/>
        <v/>
      </c>
      <c r="GR41" s="49" t="str">
        <f t="shared" si="100"/>
        <v/>
      </c>
      <c r="GS41" s="49" t="str">
        <f t="shared" si="100"/>
        <v/>
      </c>
      <c r="GT41" s="49" t="str">
        <f t="shared" si="100"/>
        <v/>
      </c>
      <c r="GU41" s="49" t="str">
        <f t="shared" si="100"/>
        <v/>
      </c>
      <c r="GV41" s="49" t="str">
        <f t="shared" si="100"/>
        <v/>
      </c>
      <c r="GW41" s="49" t="str">
        <f t="shared" si="100"/>
        <v/>
      </c>
      <c r="GX41" s="49" t="str">
        <f t="shared" si="100"/>
        <v/>
      </c>
      <c r="GY41" s="49" t="str">
        <f t="shared" si="100"/>
        <v/>
      </c>
      <c r="GZ41" s="49" t="str">
        <f t="shared" si="100"/>
        <v/>
      </c>
      <c r="HA41" s="49" t="str">
        <f t="shared" si="100"/>
        <v/>
      </c>
      <c r="HB41" s="49" t="str">
        <f t="shared" si="100"/>
        <v/>
      </c>
      <c r="HC41" s="49" t="str">
        <f t="shared" si="100"/>
        <v/>
      </c>
      <c r="HD41" s="49" t="str">
        <f t="shared" si="100"/>
        <v/>
      </c>
      <c r="HE41" s="49" t="str">
        <f t="shared" si="100"/>
        <v/>
      </c>
      <c r="HF41" s="49" t="str">
        <f t="shared" si="87"/>
        <v/>
      </c>
      <c r="HG41" s="49" t="str">
        <f t="shared" si="72"/>
        <v/>
      </c>
      <c r="HH41" s="49" t="str">
        <f t="shared" si="72"/>
        <v/>
      </c>
      <c r="HI41" s="49" t="str">
        <f t="shared" si="72"/>
        <v/>
      </c>
      <c r="HJ41" s="49" t="str">
        <f t="shared" si="72"/>
        <v/>
      </c>
      <c r="HK41" s="49" t="str">
        <f t="shared" si="72"/>
        <v/>
      </c>
      <c r="HL41" s="49" t="str">
        <f t="shared" si="72"/>
        <v/>
      </c>
      <c r="HM41" s="49" t="str">
        <f t="shared" si="88"/>
        <v/>
      </c>
      <c r="HN41" s="49" t="str">
        <f t="shared" si="88"/>
        <v/>
      </c>
      <c r="HO41" s="49" t="str">
        <f t="shared" si="88"/>
        <v/>
      </c>
      <c r="HP41" s="169" t="e">
        <f t="shared" si="90"/>
        <v>#N/A</v>
      </c>
      <c r="HQ41" s="169" t="e">
        <f t="shared" si="90"/>
        <v>#N/A</v>
      </c>
      <c r="HR41" s="169" t="e">
        <f t="shared" si="90"/>
        <v>#N/A</v>
      </c>
      <c r="HS41" s="169" t="e">
        <f t="shared" si="90"/>
        <v>#N/A</v>
      </c>
      <c r="HT41" s="169" t="e">
        <f t="shared" si="90"/>
        <v>#N/A</v>
      </c>
      <c r="HU41" s="169" t="e">
        <f t="shared" si="90"/>
        <v>#N/A</v>
      </c>
      <c r="HV41" s="169" t="e">
        <f t="shared" si="90"/>
        <v>#N/A</v>
      </c>
      <c r="HW41" s="169" t="e">
        <f t="shared" si="90"/>
        <v>#N/A</v>
      </c>
      <c r="HX41" s="169" t="e">
        <f t="shared" si="90"/>
        <v>#N/A</v>
      </c>
      <c r="HY41" s="169" t="e">
        <f t="shared" si="90"/>
        <v>#N/A</v>
      </c>
      <c r="HZ41" s="169" t="e">
        <f t="shared" si="90"/>
        <v>#N/A</v>
      </c>
      <c r="IA41" s="169" t="e">
        <f t="shared" si="90"/>
        <v>#N/A</v>
      </c>
      <c r="IB41" s="169" t="e">
        <f t="shared" si="90"/>
        <v>#N/A</v>
      </c>
      <c r="IC41" s="169" t="e">
        <f t="shared" si="90"/>
        <v>#N/A</v>
      </c>
      <c r="ID41" s="169" t="e">
        <f t="shared" si="90"/>
        <v>#N/A</v>
      </c>
      <c r="IE41" s="169" t="e">
        <f t="shared" si="89"/>
        <v>#N/A</v>
      </c>
      <c r="IF41" s="169" t="e">
        <f t="shared" si="89"/>
        <v>#N/A</v>
      </c>
      <c r="IG41" s="169" t="e">
        <f t="shared" si="89"/>
        <v>#N/A</v>
      </c>
      <c r="IH41" s="169" t="e">
        <f t="shared" si="89"/>
        <v>#N/A</v>
      </c>
      <c r="II41" s="169" t="e">
        <f t="shared" si="89"/>
        <v>#N/A</v>
      </c>
      <c r="IJ41" s="169" t="e">
        <f t="shared" si="89"/>
        <v>#N/A</v>
      </c>
      <c r="IK41" s="169" t="e">
        <f t="shared" si="89"/>
        <v>#N/A</v>
      </c>
      <c r="IL41" s="169" t="e">
        <f t="shared" si="89"/>
        <v>#N/A</v>
      </c>
      <c r="IM41" s="169" t="e">
        <f t="shared" si="89"/>
        <v>#N/A</v>
      </c>
      <c r="IN41" s="169" t="e">
        <f t="shared" si="89"/>
        <v>#N/A</v>
      </c>
      <c r="IO41" s="169" t="e">
        <f t="shared" si="89"/>
        <v>#N/A</v>
      </c>
      <c r="IP41" s="169" t="e">
        <f t="shared" si="89"/>
        <v>#N/A</v>
      </c>
      <c r="IQ41" s="169" t="e">
        <f t="shared" si="89"/>
        <v>#N/A</v>
      </c>
      <c r="IR41" s="169" t="e">
        <f t="shared" si="89"/>
        <v>#N/A</v>
      </c>
      <c r="IS41" s="169" t="e">
        <f t="shared" si="73"/>
        <v>#N/A</v>
      </c>
      <c r="IT41" s="169" t="e">
        <f t="shared" si="73"/>
        <v>#N/A</v>
      </c>
      <c r="IU41" s="169" t="e">
        <f t="shared" si="73"/>
        <v>#N/A</v>
      </c>
      <c r="IV41" s="169" t="e">
        <f t="shared" si="73"/>
        <v>#N/A</v>
      </c>
      <c r="IW41" s="169" t="e">
        <f t="shared" si="73"/>
        <v>#N/A</v>
      </c>
      <c r="IX41" s="169" t="e">
        <f t="shared" si="73"/>
        <v>#N/A</v>
      </c>
      <c r="IY41" s="169" t="e">
        <f t="shared" si="73"/>
        <v>#N/A</v>
      </c>
      <c r="IZ41" s="169" t="e">
        <f t="shared" si="73"/>
        <v>#N/A</v>
      </c>
      <c r="JA41" s="169" t="e">
        <f t="shared" si="73"/>
        <v>#N/A</v>
      </c>
      <c r="JB41" s="169" t="e">
        <f t="shared" si="73"/>
        <v>#N/A</v>
      </c>
      <c r="JC41" s="169" t="e">
        <f t="shared" si="73"/>
        <v>#N/A</v>
      </c>
      <c r="JD41" s="169" t="e">
        <f t="shared" si="73"/>
        <v>#N/A</v>
      </c>
      <c r="JE41" s="169" t="e">
        <f t="shared" si="73"/>
        <v>#N/A</v>
      </c>
      <c r="JF41" s="169" t="e">
        <f t="shared" si="73"/>
        <v>#N/A</v>
      </c>
      <c r="JG41" s="169" t="e">
        <f t="shared" si="73"/>
        <v>#N/A</v>
      </c>
      <c r="JH41" s="169" t="e">
        <f t="shared" si="73"/>
        <v>#N/A</v>
      </c>
      <c r="JI41" s="169" t="e">
        <f t="shared" si="74"/>
        <v>#N/A</v>
      </c>
      <c r="JJ41" s="169" t="e">
        <f t="shared" si="74"/>
        <v>#N/A</v>
      </c>
      <c r="JK41" s="169" t="e">
        <f t="shared" si="74"/>
        <v>#N/A</v>
      </c>
      <c r="JL41" s="169" t="e">
        <f t="shared" si="74"/>
        <v>#N/A</v>
      </c>
      <c r="JM41" s="169" t="e">
        <f t="shared" si="74"/>
        <v>#N/A</v>
      </c>
      <c r="JN41" s="169" t="e">
        <f t="shared" si="74"/>
        <v>#N/A</v>
      </c>
      <c r="JO41" s="169" t="e">
        <f t="shared" si="74"/>
        <v>#N/A</v>
      </c>
      <c r="JP41" s="169" t="e">
        <f t="shared" si="74"/>
        <v>#N/A</v>
      </c>
      <c r="JQ41" s="169" t="e">
        <f t="shared" si="74"/>
        <v>#N/A</v>
      </c>
      <c r="JR41" s="169" t="e">
        <f t="shared" si="74"/>
        <v>#N/A</v>
      </c>
      <c r="JS41" s="169" t="e">
        <f t="shared" si="74"/>
        <v>#N/A</v>
      </c>
      <c r="JT41" s="169" t="e">
        <f t="shared" si="74"/>
        <v>#N/A</v>
      </c>
      <c r="JU41" s="169" t="e">
        <f t="shared" si="74"/>
        <v>#N/A</v>
      </c>
      <c r="JV41" s="169" t="e">
        <f t="shared" si="74"/>
        <v>#N/A</v>
      </c>
      <c r="JW41" s="169" t="e">
        <f t="shared" si="74"/>
        <v>#N/A</v>
      </c>
      <c r="JX41" s="169" t="e">
        <f t="shared" si="74"/>
        <v>#N/A</v>
      </c>
      <c r="JY41" s="169" t="e">
        <f t="shared" si="75"/>
        <v>#N/A</v>
      </c>
      <c r="JZ41" s="169" t="e">
        <f t="shared" si="75"/>
        <v>#N/A</v>
      </c>
      <c r="KA41" s="169" t="e">
        <f t="shared" si="75"/>
        <v>#N/A</v>
      </c>
      <c r="KB41" s="169" t="e">
        <f t="shared" si="75"/>
        <v>#N/A</v>
      </c>
      <c r="KC41" s="169" t="e">
        <f t="shared" si="75"/>
        <v>#N/A</v>
      </c>
      <c r="KD41" s="169" t="e">
        <f t="shared" si="75"/>
        <v>#N/A</v>
      </c>
      <c r="KE41" s="169" t="e">
        <f t="shared" si="75"/>
        <v>#N/A</v>
      </c>
      <c r="KF41" s="169" t="e">
        <f t="shared" si="75"/>
        <v>#N/A</v>
      </c>
      <c r="KG41" s="169" t="e">
        <f t="shared" si="75"/>
        <v>#N/A</v>
      </c>
      <c r="KH41" s="169" t="e">
        <f t="shared" si="75"/>
        <v>#N/A</v>
      </c>
      <c r="KI41" s="169" t="e">
        <f t="shared" si="75"/>
        <v>#N/A</v>
      </c>
      <c r="KJ41" s="169" t="e">
        <f t="shared" si="75"/>
        <v>#N/A</v>
      </c>
      <c r="KK41" s="169" t="e">
        <f t="shared" si="75"/>
        <v>#N/A</v>
      </c>
      <c r="KL41" s="169" t="e">
        <f t="shared" si="75"/>
        <v>#N/A</v>
      </c>
      <c r="KM41" s="169" t="e">
        <f t="shared" si="75"/>
        <v>#N/A</v>
      </c>
      <c r="KN41" s="169" t="e">
        <f t="shared" si="75"/>
        <v>#N/A</v>
      </c>
      <c r="KO41" s="169" t="e">
        <f t="shared" si="76"/>
        <v>#N/A</v>
      </c>
      <c r="KP41" s="169" t="e">
        <f t="shared" si="76"/>
        <v>#N/A</v>
      </c>
      <c r="KQ41" s="169" t="e">
        <f t="shared" si="76"/>
        <v>#N/A</v>
      </c>
      <c r="KR41" s="169" t="e">
        <f t="shared" si="76"/>
        <v>#N/A</v>
      </c>
      <c r="KS41" s="169" t="e">
        <f t="shared" si="76"/>
        <v>#N/A</v>
      </c>
      <c r="KT41" s="169" t="e">
        <f t="shared" si="76"/>
        <v>#N/A</v>
      </c>
      <c r="KU41" s="169" t="e">
        <f t="shared" si="76"/>
        <v>#N/A</v>
      </c>
      <c r="KV41" s="169" t="e">
        <f t="shared" si="76"/>
        <v>#N/A</v>
      </c>
      <c r="KW41" s="169" t="e">
        <f t="shared" si="76"/>
        <v>#N/A</v>
      </c>
      <c r="KX41" s="169" t="e">
        <f t="shared" si="76"/>
        <v>#N/A</v>
      </c>
      <c r="KY41" s="169" t="e">
        <f t="shared" si="76"/>
        <v>#N/A</v>
      </c>
      <c r="KZ41" s="169" t="e">
        <f t="shared" si="76"/>
        <v>#N/A</v>
      </c>
      <c r="LA41" s="169" t="e">
        <f t="shared" si="76"/>
        <v>#N/A</v>
      </c>
      <c r="LB41" s="169" t="e">
        <f t="shared" si="76"/>
        <v>#N/A</v>
      </c>
      <c r="LC41" s="169" t="e">
        <f t="shared" si="76"/>
        <v>#N/A</v>
      </c>
      <c r="LD41" s="169" t="e">
        <f t="shared" si="76"/>
        <v>#N/A</v>
      </c>
      <c r="LE41" s="169" t="e">
        <f t="shared" si="77"/>
        <v>#N/A</v>
      </c>
      <c r="LF41" s="169" t="e">
        <f t="shared" si="77"/>
        <v>#N/A</v>
      </c>
      <c r="LG41" s="169" t="e">
        <f t="shared" si="77"/>
        <v>#N/A</v>
      </c>
      <c r="LH41" s="169" t="e">
        <f t="shared" si="77"/>
        <v>#N/A</v>
      </c>
      <c r="LI41" s="169" t="e">
        <f t="shared" si="77"/>
        <v>#N/A</v>
      </c>
      <c r="LJ41" s="169" t="e">
        <f t="shared" si="77"/>
        <v>#N/A</v>
      </c>
      <c r="LK41" s="169" t="e">
        <f t="shared" si="77"/>
        <v>#N/A</v>
      </c>
      <c r="LL41" s="169" t="e">
        <f t="shared" si="77"/>
        <v>#N/A</v>
      </c>
      <c r="LM41" s="169" t="e">
        <f t="shared" si="77"/>
        <v>#N/A</v>
      </c>
      <c r="LN41" s="169" t="e">
        <f t="shared" si="77"/>
        <v>#N/A</v>
      </c>
      <c r="LO41" s="169" t="e">
        <f t="shared" si="77"/>
        <v>#N/A</v>
      </c>
      <c r="LP41" s="169" t="e">
        <f t="shared" si="77"/>
        <v>#N/A</v>
      </c>
      <c r="LQ41" s="169" t="e">
        <f t="shared" si="77"/>
        <v>#N/A</v>
      </c>
      <c r="LR41" s="169" t="e">
        <f t="shared" si="77"/>
        <v>#N/A</v>
      </c>
      <c r="LS41" s="169" t="e">
        <f t="shared" si="77"/>
        <v>#N/A</v>
      </c>
      <c r="LT41" s="169" t="e">
        <f t="shared" si="77"/>
        <v>#N/A</v>
      </c>
      <c r="LU41" s="169" t="e">
        <f t="shared" si="78"/>
        <v>#N/A</v>
      </c>
      <c r="LV41" s="169" t="e">
        <f t="shared" si="78"/>
        <v>#N/A</v>
      </c>
      <c r="LW41" s="169" t="e">
        <f t="shared" si="78"/>
        <v>#N/A</v>
      </c>
      <c r="LX41" s="169" t="e">
        <f t="shared" si="78"/>
        <v>#N/A</v>
      </c>
      <c r="LY41" s="169" t="e">
        <f t="shared" si="78"/>
        <v>#N/A</v>
      </c>
      <c r="LZ41" s="169" t="e">
        <f t="shared" si="78"/>
        <v>#N/A</v>
      </c>
      <c r="MA41" s="169" t="e">
        <f t="shared" si="78"/>
        <v>#N/A</v>
      </c>
      <c r="MB41" s="169" t="e">
        <f t="shared" si="78"/>
        <v>#N/A</v>
      </c>
      <c r="MC41" s="169" t="e">
        <f t="shared" si="78"/>
        <v>#N/A</v>
      </c>
      <c r="MD41" s="169" t="e">
        <f t="shared" si="78"/>
        <v>#N/A</v>
      </c>
      <c r="ME41" s="169" t="e">
        <f t="shared" si="78"/>
        <v>#N/A</v>
      </c>
      <c r="MF41" s="169" t="e">
        <f t="shared" si="78"/>
        <v>#N/A</v>
      </c>
      <c r="MG41" s="169" t="e">
        <f t="shared" si="78"/>
        <v>#N/A</v>
      </c>
      <c r="MH41" s="169" t="e">
        <f t="shared" si="78"/>
        <v>#N/A</v>
      </c>
      <c r="MI41" s="169" t="e">
        <f t="shared" si="78"/>
        <v>#N/A</v>
      </c>
      <c r="MJ41" s="169" t="e">
        <f t="shared" si="78"/>
        <v>#N/A</v>
      </c>
      <c r="MK41" s="169" t="e">
        <f t="shared" si="79"/>
        <v>#N/A</v>
      </c>
      <c r="ML41" s="169" t="e">
        <f t="shared" si="79"/>
        <v>#N/A</v>
      </c>
      <c r="MM41" s="169" t="e">
        <f t="shared" si="79"/>
        <v>#N/A</v>
      </c>
      <c r="MN41" s="169" t="e">
        <f t="shared" si="79"/>
        <v>#N/A</v>
      </c>
      <c r="MO41" s="169" t="e">
        <f t="shared" si="79"/>
        <v>#N/A</v>
      </c>
      <c r="MP41" s="169" t="e">
        <f t="shared" si="79"/>
        <v>#N/A</v>
      </c>
      <c r="MQ41" s="169" t="e">
        <f t="shared" si="79"/>
        <v>#N/A</v>
      </c>
      <c r="MR41" s="169" t="e">
        <f t="shared" si="79"/>
        <v>#N/A</v>
      </c>
      <c r="MS41" s="169" t="e">
        <f t="shared" si="79"/>
        <v>#N/A</v>
      </c>
      <c r="MT41" s="169" t="e">
        <f t="shared" si="79"/>
        <v>#N/A</v>
      </c>
      <c r="MU41" s="169" t="e">
        <f t="shared" si="79"/>
        <v>#N/A</v>
      </c>
      <c r="MV41" s="169" t="e">
        <f t="shared" si="79"/>
        <v>#N/A</v>
      </c>
      <c r="MW41" s="169" t="e">
        <f t="shared" si="79"/>
        <v>#N/A</v>
      </c>
      <c r="MX41" s="169" t="e">
        <f t="shared" si="79"/>
        <v>#N/A</v>
      </c>
      <c r="MY41" s="169" t="e">
        <f t="shared" si="79"/>
        <v>#N/A</v>
      </c>
      <c r="MZ41" s="169" t="e">
        <f t="shared" si="79"/>
        <v>#N/A</v>
      </c>
      <c r="NA41" s="169" t="e">
        <f t="shared" si="80"/>
        <v>#N/A</v>
      </c>
      <c r="NB41" s="169" t="e">
        <f t="shared" si="80"/>
        <v>#N/A</v>
      </c>
      <c r="NC41" s="169" t="e">
        <f t="shared" si="80"/>
        <v>#N/A</v>
      </c>
      <c r="ND41" s="169" t="e">
        <f t="shared" si="80"/>
        <v>#N/A</v>
      </c>
      <c r="NE41" s="169" t="e">
        <f t="shared" si="80"/>
        <v>#N/A</v>
      </c>
      <c r="NF41" s="169" t="e">
        <f t="shared" si="80"/>
        <v>#N/A</v>
      </c>
      <c r="NG41" s="169" t="e">
        <f t="shared" si="80"/>
        <v>#N/A</v>
      </c>
      <c r="NH41" s="169" t="e">
        <f t="shared" si="80"/>
        <v>#N/A</v>
      </c>
      <c r="NI41" s="169" t="e">
        <f t="shared" si="80"/>
        <v>#N/A</v>
      </c>
      <c r="NJ41" s="169" t="e">
        <f t="shared" si="80"/>
        <v>#N/A</v>
      </c>
      <c r="NK41" s="169" t="e">
        <f t="shared" si="80"/>
        <v>#N/A</v>
      </c>
      <c r="NL41" s="169" t="e">
        <f t="shared" si="80"/>
        <v>#N/A</v>
      </c>
      <c r="NM41" s="169" t="e">
        <f t="shared" si="80"/>
        <v>#N/A</v>
      </c>
      <c r="NN41" s="169" t="e">
        <f t="shared" si="80"/>
        <v>#N/A</v>
      </c>
      <c r="NO41" s="169" t="e">
        <f t="shared" si="80"/>
        <v>#N/A</v>
      </c>
      <c r="NP41" s="169" t="e">
        <f t="shared" si="80"/>
        <v>#N/A</v>
      </c>
      <c r="NQ41" s="169" t="e">
        <f t="shared" si="81"/>
        <v>#N/A</v>
      </c>
      <c r="NR41" s="169" t="e">
        <f t="shared" si="81"/>
        <v>#N/A</v>
      </c>
      <c r="NS41" s="169" t="e">
        <f t="shared" si="81"/>
        <v>#N/A</v>
      </c>
      <c r="NT41" s="169" t="e">
        <f t="shared" si="81"/>
        <v>#N/A</v>
      </c>
      <c r="NU41" s="169" t="e">
        <f t="shared" si="81"/>
        <v>#N/A</v>
      </c>
      <c r="NV41" s="169" t="e">
        <f t="shared" si="81"/>
        <v>#N/A</v>
      </c>
      <c r="NW41" s="169" t="e">
        <f t="shared" si="81"/>
        <v>#N/A</v>
      </c>
      <c r="NX41" s="169" t="e">
        <f t="shared" si="81"/>
        <v>#N/A</v>
      </c>
      <c r="NY41" s="169" t="e">
        <f t="shared" si="81"/>
        <v>#N/A</v>
      </c>
      <c r="NZ41" s="169" t="e">
        <f t="shared" si="81"/>
        <v>#N/A</v>
      </c>
      <c r="OA41" s="169" t="e">
        <f t="shared" si="81"/>
        <v>#N/A</v>
      </c>
      <c r="OB41" s="169" t="e">
        <f t="shared" si="81"/>
        <v>#N/A</v>
      </c>
      <c r="OC41" s="169" t="e">
        <f t="shared" si="81"/>
        <v>#N/A</v>
      </c>
      <c r="OD41" s="169" t="e">
        <f t="shared" si="81"/>
        <v>#N/A</v>
      </c>
      <c r="OE41" s="169" t="e">
        <f t="shared" si="81"/>
        <v>#N/A</v>
      </c>
      <c r="OF41" s="169" t="e">
        <f t="shared" si="81"/>
        <v>#N/A</v>
      </c>
      <c r="OG41" s="169" t="e">
        <f t="shared" si="82"/>
        <v>#N/A</v>
      </c>
      <c r="OH41" s="169" t="e">
        <f t="shared" si="82"/>
        <v>#N/A</v>
      </c>
      <c r="OI41" s="169" t="e">
        <f t="shared" si="82"/>
        <v>#N/A</v>
      </c>
      <c r="OJ41" s="169" t="e">
        <f t="shared" si="82"/>
        <v>#N/A</v>
      </c>
      <c r="OK41" s="169" t="e">
        <f t="shared" si="82"/>
        <v>#N/A</v>
      </c>
      <c r="OL41" s="169" t="e">
        <f t="shared" si="82"/>
        <v>#N/A</v>
      </c>
      <c r="OM41" s="169" t="e">
        <f t="shared" si="82"/>
        <v>#N/A</v>
      </c>
      <c r="ON41" s="169" t="e">
        <f t="shared" si="82"/>
        <v>#N/A</v>
      </c>
      <c r="OO41" s="169" t="e">
        <f t="shared" si="82"/>
        <v>#N/A</v>
      </c>
      <c r="OP41" s="169" t="e">
        <f t="shared" si="82"/>
        <v>#N/A</v>
      </c>
      <c r="OQ41" s="169" t="e">
        <f t="shared" si="82"/>
        <v>#N/A</v>
      </c>
      <c r="OR41" s="169" t="e">
        <f t="shared" si="82"/>
        <v>#N/A</v>
      </c>
      <c r="OS41" s="169" t="e">
        <f t="shared" si="82"/>
        <v>#N/A</v>
      </c>
      <c r="OT41" s="169" t="e">
        <f t="shared" si="82"/>
        <v>#N/A</v>
      </c>
      <c r="OU41" s="169" t="e">
        <f t="shared" si="82"/>
        <v>#N/A</v>
      </c>
      <c r="OV41" s="169" t="e">
        <f t="shared" si="82"/>
        <v>#N/A</v>
      </c>
      <c r="OW41" s="169" t="e">
        <f t="shared" si="83"/>
        <v>#N/A</v>
      </c>
      <c r="OX41" s="169" t="e">
        <f t="shared" si="83"/>
        <v>#N/A</v>
      </c>
      <c r="OY41" s="169" t="e">
        <f t="shared" si="52"/>
        <v>#N/A</v>
      </c>
      <c r="OZ41" s="169" t="e">
        <f t="shared" si="52"/>
        <v>#N/A</v>
      </c>
      <c r="PA41" s="169" t="e">
        <f t="shared" si="52"/>
        <v>#N/A</v>
      </c>
      <c r="PB41" s="169" t="e">
        <f t="shared" si="52"/>
        <v>#N/A</v>
      </c>
      <c r="PC41" s="169" t="e">
        <f t="shared" si="70"/>
        <v>#N/A</v>
      </c>
      <c r="PD41" s="169" t="e">
        <f t="shared" si="70"/>
        <v>#N/A</v>
      </c>
      <c r="PE41" s="169" t="e">
        <f t="shared" si="70"/>
        <v>#N/A</v>
      </c>
      <c r="PF41" s="169" t="e">
        <f t="shared" si="70"/>
        <v>#N/A</v>
      </c>
      <c r="PG41" s="169" t="e">
        <f t="shared" si="70"/>
        <v>#N/A</v>
      </c>
      <c r="PH41" s="169" t="e">
        <f t="shared" si="70"/>
        <v>#N/A</v>
      </c>
    </row>
    <row r="42" spans="1:424" hidden="1" x14ac:dyDescent="0.75">
      <c r="A42" s="4">
        <v>39</v>
      </c>
      <c r="B42" s="95"/>
      <c r="C42" s="95"/>
      <c r="D42" s="95"/>
      <c r="E42" s="124" t="str">
        <f t="shared" si="28"/>
        <v/>
      </c>
      <c r="F42" s="124" t="str">
        <f t="shared" si="29"/>
        <v/>
      </c>
      <c r="G42" s="73" t="str">
        <f t="shared" si="30"/>
        <v/>
      </c>
      <c r="H42" s="23"/>
      <c r="I42" s="57"/>
      <c r="J42" s="280"/>
      <c r="K42" s="74" t="str">
        <f>IF(AND(B42&gt;0,C42&gt;0,D42&gt;0),IF(ISBLANK(J42),IF(ISBLANK(H42),"",(D42-B42)*VLOOKUP(H42,VLookups!$A$4:$B$13,2,FALSE)),J42),"")</f>
        <v/>
      </c>
      <c r="L42" s="75" t="str">
        <f t="shared" si="84"/>
        <v/>
      </c>
      <c r="M42" s="95"/>
      <c r="N42" s="270" t="str">
        <f>IF(AND(M42&gt;0,C42&gt;0,NOT(K42="")),ABS(VLOOKUP($M$1,VLookups!$A$43:$B$44,2,FALSE)-_xlfn.NORM.DIST(M42,G42,K42,TRUE)),"")</f>
        <v/>
      </c>
      <c r="O42" s="94" t="str">
        <f>IF(AND($B42&gt;0,$C42&gt;0,$D42&gt;0,NOT(ISBLANK($H42))),_xlfn.NORM.INV(ABS(VLOOKUP($M$1,VLookups!$A$43:$B$44,2,FALSE)-O$3),$G42,$K42),"")</f>
        <v/>
      </c>
      <c r="P42" s="93" t="str">
        <f>IF(AND($B42&gt;0,$C42&gt;0,$D42&gt;0,NOT(ISBLANK($H42))),_xlfn.NORM.INV(ABS(VLOOKUP($M$1,VLookups!$A$43:$B$44,2,FALSE)-P$3),$G42,$K42),"")</f>
        <v/>
      </c>
      <c r="Q42" s="94" t="str">
        <f>IF(AND($B42&gt;0,$C42&gt;0,$D42&gt;0,NOT(ISBLANK($H42))),_xlfn.NORM.INV(ABS(VLOOKUP($M$1,VLookups!$A$43:$B$44,2,FALSE)-Q$3),$G42,$K42),"")</f>
        <v/>
      </c>
      <c r="R42" s="93" t="str">
        <f>IF(AND($B42&gt;0,$C42&gt;0,$D42&gt;0,NOT(ISBLANK($H42))),_xlfn.NORM.INV(ABS(VLOOKUP($M$1,VLookups!$A$43:$B$44,2,FALSE)-R$3),$G42,$K42),"")</f>
        <v/>
      </c>
      <c r="S42" s="94" t="str">
        <f>IF(AND($B42&gt;0,$C42&gt;0,$D42&gt;0,NOT(ISBLANK($H42))),_xlfn.NORM.INV(ABS(VLOOKUP($M$1,VLookups!$A$43:$B$44,2,FALSE)-S$3),$G42,$K42),"")</f>
        <v/>
      </c>
      <c r="T42" s="93" t="str">
        <f>IF(AND($B42&gt;0,$C42&gt;0,$D42&gt;0,NOT(ISBLANK($H42))),_xlfn.NORM.INV(ABS(VLOOKUP($M$1,VLookups!$A$43:$B$44,2,FALSE)-T$3),$G42,$K42),"")</f>
        <v/>
      </c>
      <c r="U42" s="5"/>
      <c r="V42" s="168" t="str">
        <f t="shared" si="31"/>
        <v/>
      </c>
      <c r="W42" s="49" t="str">
        <f t="shared" si="101"/>
        <v/>
      </c>
      <c r="X42" s="49" t="str">
        <f t="shared" si="101"/>
        <v/>
      </c>
      <c r="Y42" s="49" t="str">
        <f t="shared" si="101"/>
        <v/>
      </c>
      <c r="Z42" s="49" t="str">
        <f t="shared" si="101"/>
        <v/>
      </c>
      <c r="AA42" s="49" t="str">
        <f t="shared" si="101"/>
        <v/>
      </c>
      <c r="AB42" s="49" t="str">
        <f t="shared" si="101"/>
        <v/>
      </c>
      <c r="AC42" s="49" t="str">
        <f t="shared" si="101"/>
        <v/>
      </c>
      <c r="AD42" s="49" t="str">
        <f t="shared" si="101"/>
        <v/>
      </c>
      <c r="AE42" s="49" t="str">
        <f t="shared" si="101"/>
        <v/>
      </c>
      <c r="AF42" s="49" t="str">
        <f t="shared" si="101"/>
        <v/>
      </c>
      <c r="AG42" s="49" t="str">
        <f t="shared" si="101"/>
        <v/>
      </c>
      <c r="AH42" s="49" t="str">
        <f t="shared" si="101"/>
        <v/>
      </c>
      <c r="AI42" s="49" t="str">
        <f t="shared" si="101"/>
        <v/>
      </c>
      <c r="AJ42" s="49" t="str">
        <f t="shared" si="101"/>
        <v/>
      </c>
      <c r="AK42" s="49" t="str">
        <f t="shared" si="101"/>
        <v/>
      </c>
      <c r="AL42" s="49" t="str">
        <f t="shared" si="101"/>
        <v/>
      </c>
      <c r="AM42" s="49" t="str">
        <f t="shared" si="93"/>
        <v/>
      </c>
      <c r="AN42" s="49" t="str">
        <f t="shared" si="93"/>
        <v/>
      </c>
      <c r="AO42" s="49" t="str">
        <f t="shared" si="93"/>
        <v/>
      </c>
      <c r="AP42" s="49" t="str">
        <f t="shared" si="93"/>
        <v/>
      </c>
      <c r="AQ42" s="49" t="str">
        <f t="shared" si="93"/>
        <v/>
      </c>
      <c r="AR42" s="49" t="str">
        <f t="shared" si="93"/>
        <v/>
      </c>
      <c r="AS42" s="49" t="str">
        <f t="shared" si="93"/>
        <v/>
      </c>
      <c r="AT42" s="49" t="str">
        <f t="shared" si="93"/>
        <v/>
      </c>
      <c r="AU42" s="49" t="str">
        <f t="shared" si="93"/>
        <v/>
      </c>
      <c r="AV42" s="49" t="str">
        <f t="shared" si="93"/>
        <v/>
      </c>
      <c r="AW42" s="49" t="str">
        <f t="shared" si="93"/>
        <v/>
      </c>
      <c r="AX42" s="49" t="str">
        <f t="shared" si="93"/>
        <v/>
      </c>
      <c r="AY42" s="49" t="str">
        <f t="shared" si="93"/>
        <v/>
      </c>
      <c r="AZ42" s="49" t="str">
        <f t="shared" si="93"/>
        <v/>
      </c>
      <c r="BA42" s="49" t="str">
        <f t="shared" si="93"/>
        <v/>
      </c>
      <c r="BB42" s="49" t="str">
        <f t="shared" si="94"/>
        <v/>
      </c>
      <c r="BC42" s="49" t="str">
        <f t="shared" si="94"/>
        <v/>
      </c>
      <c r="BD42" s="49" t="str">
        <f t="shared" si="94"/>
        <v/>
      </c>
      <c r="BE42" s="49" t="str">
        <f t="shared" si="94"/>
        <v/>
      </c>
      <c r="BF42" s="49" t="str">
        <f t="shared" si="94"/>
        <v/>
      </c>
      <c r="BG42" s="49" t="str">
        <f t="shared" si="94"/>
        <v/>
      </c>
      <c r="BH42" s="49" t="str">
        <f t="shared" si="94"/>
        <v/>
      </c>
      <c r="BI42" s="49" t="str">
        <f t="shared" si="94"/>
        <v/>
      </c>
      <c r="BJ42" s="49" t="str">
        <f t="shared" si="94"/>
        <v/>
      </c>
      <c r="BK42" s="49" t="str">
        <f t="shared" si="94"/>
        <v/>
      </c>
      <c r="BL42" s="49" t="str">
        <f t="shared" si="94"/>
        <v/>
      </c>
      <c r="BM42" s="49" t="str">
        <f t="shared" si="94"/>
        <v/>
      </c>
      <c r="BN42" s="49" t="str">
        <f t="shared" si="94"/>
        <v/>
      </c>
      <c r="BO42" s="49" t="str">
        <f t="shared" si="94"/>
        <v/>
      </c>
      <c r="BP42" s="49" t="str">
        <f t="shared" si="94"/>
        <v/>
      </c>
      <c r="BQ42" s="49" t="str">
        <f t="shared" si="94"/>
        <v/>
      </c>
      <c r="BR42" s="49" t="str">
        <f t="shared" si="91"/>
        <v/>
      </c>
      <c r="BS42" s="49" t="str">
        <f t="shared" si="91"/>
        <v/>
      </c>
      <c r="BT42" s="49" t="str">
        <f t="shared" si="91"/>
        <v/>
      </c>
      <c r="BU42" s="49" t="str">
        <f t="shared" si="91"/>
        <v/>
      </c>
      <c r="BV42" s="49" t="str">
        <f t="shared" si="91"/>
        <v/>
      </c>
      <c r="BW42" s="49" t="str">
        <f t="shared" si="91"/>
        <v/>
      </c>
      <c r="BX42" s="49" t="str">
        <f t="shared" si="91"/>
        <v/>
      </c>
      <c r="BY42" s="49" t="str">
        <f t="shared" si="91"/>
        <v/>
      </c>
      <c r="BZ42" s="49" t="str">
        <f t="shared" si="91"/>
        <v/>
      </c>
      <c r="CA42" s="49" t="str">
        <f t="shared" si="91"/>
        <v/>
      </c>
      <c r="CB42" s="49" t="str">
        <f t="shared" si="91"/>
        <v/>
      </c>
      <c r="CC42" s="49" t="str">
        <f t="shared" si="95"/>
        <v/>
      </c>
      <c r="CD42" s="49" t="str">
        <f t="shared" si="95"/>
        <v/>
      </c>
      <c r="CE42" s="49" t="str">
        <f t="shared" si="95"/>
        <v/>
      </c>
      <c r="CF42" s="49" t="str">
        <f t="shared" si="95"/>
        <v/>
      </c>
      <c r="CG42" s="49" t="str">
        <f t="shared" si="95"/>
        <v/>
      </c>
      <c r="CH42" s="49" t="str">
        <f t="shared" si="95"/>
        <v/>
      </c>
      <c r="CI42" s="49" t="str">
        <f t="shared" si="95"/>
        <v/>
      </c>
      <c r="CJ42" s="49" t="str">
        <f t="shared" si="95"/>
        <v/>
      </c>
      <c r="CK42" s="49" t="str">
        <f t="shared" si="95"/>
        <v/>
      </c>
      <c r="CL42" s="49" t="str">
        <f t="shared" si="95"/>
        <v/>
      </c>
      <c r="CM42" s="49" t="str">
        <f t="shared" si="95"/>
        <v/>
      </c>
      <c r="CN42" s="49" t="str">
        <f t="shared" si="95"/>
        <v/>
      </c>
      <c r="CO42" s="49" t="str">
        <f t="shared" si="95"/>
        <v/>
      </c>
      <c r="CP42" s="49" t="str">
        <f t="shared" si="95"/>
        <v/>
      </c>
      <c r="CQ42" s="49" t="str">
        <f t="shared" si="95"/>
        <v/>
      </c>
      <c r="CR42" s="49" t="str">
        <f t="shared" si="95"/>
        <v/>
      </c>
      <c r="CS42" s="49" t="str">
        <f t="shared" si="96"/>
        <v/>
      </c>
      <c r="CT42" s="49" t="str">
        <f t="shared" si="96"/>
        <v/>
      </c>
      <c r="CU42" s="49" t="str">
        <f t="shared" si="96"/>
        <v/>
      </c>
      <c r="CV42" s="49" t="str">
        <f t="shared" si="96"/>
        <v/>
      </c>
      <c r="CW42" s="49" t="str">
        <f t="shared" si="96"/>
        <v/>
      </c>
      <c r="CX42" s="49" t="str">
        <f t="shared" si="96"/>
        <v/>
      </c>
      <c r="CY42" s="49" t="str">
        <f t="shared" si="96"/>
        <v/>
      </c>
      <c r="CZ42" s="49" t="str">
        <f t="shared" si="96"/>
        <v/>
      </c>
      <c r="DA42" s="49" t="str">
        <f t="shared" si="96"/>
        <v/>
      </c>
      <c r="DB42" s="49" t="str">
        <f t="shared" si="96"/>
        <v/>
      </c>
      <c r="DC42" s="49" t="str">
        <f t="shared" si="96"/>
        <v/>
      </c>
      <c r="DD42" s="49" t="str">
        <f t="shared" si="96"/>
        <v/>
      </c>
      <c r="DE42" s="49" t="str">
        <f t="shared" si="96"/>
        <v/>
      </c>
      <c r="DF42" s="49" t="str">
        <f t="shared" si="96"/>
        <v/>
      </c>
      <c r="DG42" s="49" t="str">
        <f t="shared" si="96"/>
        <v/>
      </c>
      <c r="DH42" s="49" t="str">
        <f t="shared" si="96"/>
        <v/>
      </c>
      <c r="DI42" s="49" t="str">
        <f t="shared" si="85"/>
        <v/>
      </c>
      <c r="DJ42" s="49" t="str">
        <f t="shared" si="71"/>
        <v/>
      </c>
      <c r="DK42" s="49" t="str">
        <f t="shared" si="71"/>
        <v/>
      </c>
      <c r="DL42" s="49" t="str">
        <f t="shared" si="71"/>
        <v/>
      </c>
      <c r="DM42" s="49" t="str">
        <f t="shared" si="71"/>
        <v/>
      </c>
      <c r="DN42" s="49" t="str">
        <f t="shared" si="71"/>
        <v/>
      </c>
      <c r="DO42" s="49" t="str">
        <f t="shared" si="71"/>
        <v/>
      </c>
      <c r="DP42" s="49" t="str">
        <f t="shared" si="86"/>
        <v/>
      </c>
      <c r="DQ42" s="49" t="str">
        <f t="shared" si="86"/>
        <v/>
      </c>
      <c r="DR42" s="49" t="str">
        <f t="shared" si="86"/>
        <v/>
      </c>
      <c r="DS42" s="183" t="str">
        <f t="shared" si="33"/>
        <v/>
      </c>
      <c r="DT42" s="49" t="str">
        <f t="shared" si="102"/>
        <v/>
      </c>
      <c r="DU42" s="49" t="str">
        <f t="shared" si="102"/>
        <v/>
      </c>
      <c r="DV42" s="49" t="str">
        <f t="shared" si="102"/>
        <v/>
      </c>
      <c r="DW42" s="49" t="str">
        <f t="shared" si="102"/>
        <v/>
      </c>
      <c r="DX42" s="49" t="str">
        <f t="shared" si="102"/>
        <v/>
      </c>
      <c r="DY42" s="49" t="str">
        <f t="shared" si="102"/>
        <v/>
      </c>
      <c r="DZ42" s="49" t="str">
        <f t="shared" si="102"/>
        <v/>
      </c>
      <c r="EA42" s="49" t="str">
        <f t="shared" si="102"/>
        <v/>
      </c>
      <c r="EB42" s="49" t="str">
        <f t="shared" si="102"/>
        <v/>
      </c>
      <c r="EC42" s="49" t="str">
        <f t="shared" si="102"/>
        <v/>
      </c>
      <c r="ED42" s="49" t="str">
        <f t="shared" si="102"/>
        <v/>
      </c>
      <c r="EE42" s="49" t="str">
        <f t="shared" si="102"/>
        <v/>
      </c>
      <c r="EF42" s="49" t="str">
        <f t="shared" si="102"/>
        <v/>
      </c>
      <c r="EG42" s="49" t="str">
        <f t="shared" si="102"/>
        <v/>
      </c>
      <c r="EH42" s="49" t="str">
        <f t="shared" si="102"/>
        <v/>
      </c>
      <c r="EI42" s="49" t="str">
        <f t="shared" si="102"/>
        <v/>
      </c>
      <c r="EJ42" s="49" t="str">
        <f t="shared" si="97"/>
        <v/>
      </c>
      <c r="EK42" s="49" t="str">
        <f t="shared" si="97"/>
        <v/>
      </c>
      <c r="EL42" s="49" t="str">
        <f t="shared" si="97"/>
        <v/>
      </c>
      <c r="EM42" s="49" t="str">
        <f t="shared" si="97"/>
        <v/>
      </c>
      <c r="EN42" s="49" t="str">
        <f t="shared" si="97"/>
        <v/>
      </c>
      <c r="EO42" s="49" t="str">
        <f t="shared" si="97"/>
        <v/>
      </c>
      <c r="EP42" s="49" t="str">
        <f t="shared" si="97"/>
        <v/>
      </c>
      <c r="EQ42" s="49" t="str">
        <f t="shared" si="97"/>
        <v/>
      </c>
      <c r="ER42" s="49" t="str">
        <f t="shared" si="97"/>
        <v/>
      </c>
      <c r="ES42" s="49" t="str">
        <f t="shared" si="97"/>
        <v/>
      </c>
      <c r="ET42" s="49" t="str">
        <f t="shared" si="97"/>
        <v/>
      </c>
      <c r="EU42" s="49" t="str">
        <f t="shared" si="97"/>
        <v/>
      </c>
      <c r="EV42" s="49" t="str">
        <f t="shared" si="97"/>
        <v/>
      </c>
      <c r="EW42" s="49" t="str">
        <f t="shared" si="97"/>
        <v/>
      </c>
      <c r="EX42" s="49" t="str">
        <f t="shared" si="97"/>
        <v/>
      </c>
      <c r="EY42" s="49" t="str">
        <f t="shared" si="98"/>
        <v/>
      </c>
      <c r="EZ42" s="49" t="str">
        <f t="shared" si="98"/>
        <v/>
      </c>
      <c r="FA42" s="49" t="str">
        <f t="shared" si="98"/>
        <v/>
      </c>
      <c r="FB42" s="49" t="str">
        <f t="shared" si="98"/>
        <v/>
      </c>
      <c r="FC42" s="49" t="str">
        <f t="shared" si="98"/>
        <v/>
      </c>
      <c r="FD42" s="49" t="str">
        <f t="shared" si="98"/>
        <v/>
      </c>
      <c r="FE42" s="49" t="str">
        <f t="shared" si="98"/>
        <v/>
      </c>
      <c r="FF42" s="49" t="str">
        <f t="shared" si="98"/>
        <v/>
      </c>
      <c r="FG42" s="49" t="str">
        <f t="shared" si="98"/>
        <v/>
      </c>
      <c r="FH42" s="49" t="str">
        <f t="shared" si="98"/>
        <v/>
      </c>
      <c r="FI42" s="49" t="str">
        <f t="shared" si="98"/>
        <v/>
      </c>
      <c r="FJ42" s="49" t="str">
        <f t="shared" si="98"/>
        <v/>
      </c>
      <c r="FK42" s="49" t="str">
        <f t="shared" si="98"/>
        <v/>
      </c>
      <c r="FL42" s="49" t="str">
        <f t="shared" si="98"/>
        <v/>
      </c>
      <c r="FM42" s="49" t="str">
        <f t="shared" si="98"/>
        <v/>
      </c>
      <c r="FN42" s="49" t="str">
        <f t="shared" si="98"/>
        <v/>
      </c>
      <c r="FO42" s="49" t="str">
        <f t="shared" si="92"/>
        <v/>
      </c>
      <c r="FP42" s="49" t="str">
        <f t="shared" si="92"/>
        <v/>
      </c>
      <c r="FQ42" s="49" t="str">
        <f t="shared" si="92"/>
        <v/>
      </c>
      <c r="FR42" s="49" t="str">
        <f t="shared" si="92"/>
        <v/>
      </c>
      <c r="FS42" s="49" t="str">
        <f t="shared" si="92"/>
        <v/>
      </c>
      <c r="FT42" s="49" t="str">
        <f t="shared" si="92"/>
        <v/>
      </c>
      <c r="FU42" s="49" t="str">
        <f t="shared" si="92"/>
        <v/>
      </c>
      <c r="FV42" s="49" t="str">
        <f t="shared" si="92"/>
        <v/>
      </c>
      <c r="FW42" s="49" t="str">
        <f t="shared" si="92"/>
        <v/>
      </c>
      <c r="FX42" s="49" t="str">
        <f t="shared" si="92"/>
        <v/>
      </c>
      <c r="FY42" s="49" t="str">
        <f t="shared" si="92"/>
        <v/>
      </c>
      <c r="FZ42" s="49" t="str">
        <f t="shared" si="99"/>
        <v/>
      </c>
      <c r="GA42" s="49" t="str">
        <f t="shared" si="99"/>
        <v/>
      </c>
      <c r="GB42" s="49" t="str">
        <f t="shared" si="99"/>
        <v/>
      </c>
      <c r="GC42" s="49" t="str">
        <f t="shared" si="99"/>
        <v/>
      </c>
      <c r="GD42" s="49" t="str">
        <f t="shared" si="99"/>
        <v/>
      </c>
      <c r="GE42" s="49" t="str">
        <f t="shared" si="99"/>
        <v/>
      </c>
      <c r="GF42" s="49" t="str">
        <f t="shared" si="99"/>
        <v/>
      </c>
      <c r="GG42" s="49" t="str">
        <f t="shared" si="99"/>
        <v/>
      </c>
      <c r="GH42" s="49" t="str">
        <f t="shared" si="99"/>
        <v/>
      </c>
      <c r="GI42" s="49" t="str">
        <f t="shared" si="99"/>
        <v/>
      </c>
      <c r="GJ42" s="49" t="str">
        <f t="shared" si="99"/>
        <v/>
      </c>
      <c r="GK42" s="49" t="str">
        <f t="shared" si="99"/>
        <v/>
      </c>
      <c r="GL42" s="49" t="str">
        <f t="shared" si="99"/>
        <v/>
      </c>
      <c r="GM42" s="49" t="str">
        <f t="shared" si="99"/>
        <v/>
      </c>
      <c r="GN42" s="49" t="str">
        <f t="shared" si="99"/>
        <v/>
      </c>
      <c r="GO42" s="49" t="str">
        <f t="shared" si="99"/>
        <v/>
      </c>
      <c r="GP42" s="49" t="str">
        <f t="shared" si="100"/>
        <v/>
      </c>
      <c r="GQ42" s="49" t="str">
        <f t="shared" si="100"/>
        <v/>
      </c>
      <c r="GR42" s="49" t="str">
        <f t="shared" si="100"/>
        <v/>
      </c>
      <c r="GS42" s="49" t="str">
        <f t="shared" si="100"/>
        <v/>
      </c>
      <c r="GT42" s="49" t="str">
        <f t="shared" si="100"/>
        <v/>
      </c>
      <c r="GU42" s="49" t="str">
        <f t="shared" si="100"/>
        <v/>
      </c>
      <c r="GV42" s="49" t="str">
        <f t="shared" si="100"/>
        <v/>
      </c>
      <c r="GW42" s="49" t="str">
        <f t="shared" si="100"/>
        <v/>
      </c>
      <c r="GX42" s="49" t="str">
        <f t="shared" si="100"/>
        <v/>
      </c>
      <c r="GY42" s="49" t="str">
        <f t="shared" si="100"/>
        <v/>
      </c>
      <c r="GZ42" s="49" t="str">
        <f t="shared" si="100"/>
        <v/>
      </c>
      <c r="HA42" s="49" t="str">
        <f t="shared" si="100"/>
        <v/>
      </c>
      <c r="HB42" s="49" t="str">
        <f t="shared" si="100"/>
        <v/>
      </c>
      <c r="HC42" s="49" t="str">
        <f t="shared" si="100"/>
        <v/>
      </c>
      <c r="HD42" s="49" t="str">
        <f t="shared" si="100"/>
        <v/>
      </c>
      <c r="HE42" s="49" t="str">
        <f t="shared" si="100"/>
        <v/>
      </c>
      <c r="HF42" s="49" t="str">
        <f t="shared" si="87"/>
        <v/>
      </c>
      <c r="HG42" s="49" t="str">
        <f t="shared" si="72"/>
        <v/>
      </c>
      <c r="HH42" s="49" t="str">
        <f t="shared" si="72"/>
        <v/>
      </c>
      <c r="HI42" s="49" t="str">
        <f t="shared" si="72"/>
        <v/>
      </c>
      <c r="HJ42" s="49" t="str">
        <f t="shared" si="72"/>
        <v/>
      </c>
      <c r="HK42" s="49" t="str">
        <f t="shared" si="72"/>
        <v/>
      </c>
      <c r="HL42" s="49" t="str">
        <f t="shared" si="72"/>
        <v/>
      </c>
      <c r="HM42" s="49" t="str">
        <f t="shared" si="88"/>
        <v/>
      </c>
      <c r="HN42" s="49" t="str">
        <f t="shared" si="88"/>
        <v/>
      </c>
      <c r="HO42" s="49" t="str">
        <f t="shared" si="88"/>
        <v/>
      </c>
      <c r="HP42" s="169" t="e">
        <f t="shared" si="90"/>
        <v>#N/A</v>
      </c>
      <c r="HQ42" s="169" t="e">
        <f t="shared" si="90"/>
        <v>#N/A</v>
      </c>
      <c r="HR42" s="169" t="e">
        <f t="shared" si="90"/>
        <v>#N/A</v>
      </c>
      <c r="HS42" s="169" t="e">
        <f t="shared" si="90"/>
        <v>#N/A</v>
      </c>
      <c r="HT42" s="169" t="e">
        <f t="shared" si="90"/>
        <v>#N/A</v>
      </c>
      <c r="HU42" s="169" t="e">
        <f t="shared" si="90"/>
        <v>#N/A</v>
      </c>
      <c r="HV42" s="169" t="e">
        <f t="shared" si="90"/>
        <v>#N/A</v>
      </c>
      <c r="HW42" s="169" t="e">
        <f t="shared" si="90"/>
        <v>#N/A</v>
      </c>
      <c r="HX42" s="169" t="e">
        <f t="shared" si="90"/>
        <v>#N/A</v>
      </c>
      <c r="HY42" s="169" t="e">
        <f t="shared" si="90"/>
        <v>#N/A</v>
      </c>
      <c r="HZ42" s="169" t="e">
        <f t="shared" si="90"/>
        <v>#N/A</v>
      </c>
      <c r="IA42" s="169" t="e">
        <f t="shared" si="90"/>
        <v>#N/A</v>
      </c>
      <c r="IB42" s="169" t="e">
        <f t="shared" si="90"/>
        <v>#N/A</v>
      </c>
      <c r="IC42" s="169" t="e">
        <f t="shared" si="90"/>
        <v>#N/A</v>
      </c>
      <c r="ID42" s="169" t="e">
        <f t="shared" si="90"/>
        <v>#N/A</v>
      </c>
      <c r="IE42" s="169" t="e">
        <f t="shared" si="89"/>
        <v>#N/A</v>
      </c>
      <c r="IF42" s="169" t="e">
        <f t="shared" si="89"/>
        <v>#N/A</v>
      </c>
      <c r="IG42" s="169" t="e">
        <f t="shared" si="89"/>
        <v>#N/A</v>
      </c>
      <c r="IH42" s="169" t="e">
        <f t="shared" si="89"/>
        <v>#N/A</v>
      </c>
      <c r="II42" s="169" t="e">
        <f t="shared" si="89"/>
        <v>#N/A</v>
      </c>
      <c r="IJ42" s="169" t="e">
        <f t="shared" si="89"/>
        <v>#N/A</v>
      </c>
      <c r="IK42" s="169" t="e">
        <f t="shared" si="89"/>
        <v>#N/A</v>
      </c>
      <c r="IL42" s="169" t="e">
        <f t="shared" si="89"/>
        <v>#N/A</v>
      </c>
      <c r="IM42" s="169" t="e">
        <f t="shared" si="89"/>
        <v>#N/A</v>
      </c>
      <c r="IN42" s="169" t="e">
        <f t="shared" si="89"/>
        <v>#N/A</v>
      </c>
      <c r="IO42" s="169" t="e">
        <f t="shared" si="89"/>
        <v>#N/A</v>
      </c>
      <c r="IP42" s="169" t="e">
        <f t="shared" si="89"/>
        <v>#N/A</v>
      </c>
      <c r="IQ42" s="169" t="e">
        <f t="shared" si="89"/>
        <v>#N/A</v>
      </c>
      <c r="IR42" s="169" t="e">
        <f t="shared" si="89"/>
        <v>#N/A</v>
      </c>
      <c r="IS42" s="169" t="e">
        <f t="shared" si="73"/>
        <v>#N/A</v>
      </c>
      <c r="IT42" s="169" t="e">
        <f t="shared" si="73"/>
        <v>#N/A</v>
      </c>
      <c r="IU42" s="169" t="e">
        <f t="shared" si="73"/>
        <v>#N/A</v>
      </c>
      <c r="IV42" s="169" t="e">
        <f t="shared" si="73"/>
        <v>#N/A</v>
      </c>
      <c r="IW42" s="169" t="e">
        <f t="shared" si="73"/>
        <v>#N/A</v>
      </c>
      <c r="IX42" s="169" t="e">
        <f t="shared" si="73"/>
        <v>#N/A</v>
      </c>
      <c r="IY42" s="169" t="e">
        <f t="shared" si="73"/>
        <v>#N/A</v>
      </c>
      <c r="IZ42" s="169" t="e">
        <f t="shared" si="73"/>
        <v>#N/A</v>
      </c>
      <c r="JA42" s="169" t="e">
        <f t="shared" si="73"/>
        <v>#N/A</v>
      </c>
      <c r="JB42" s="169" t="e">
        <f t="shared" si="73"/>
        <v>#N/A</v>
      </c>
      <c r="JC42" s="169" t="e">
        <f t="shared" si="73"/>
        <v>#N/A</v>
      </c>
      <c r="JD42" s="169" t="e">
        <f t="shared" si="73"/>
        <v>#N/A</v>
      </c>
      <c r="JE42" s="169" t="e">
        <f t="shared" si="73"/>
        <v>#N/A</v>
      </c>
      <c r="JF42" s="169" t="e">
        <f t="shared" si="73"/>
        <v>#N/A</v>
      </c>
      <c r="JG42" s="169" t="e">
        <f t="shared" si="73"/>
        <v>#N/A</v>
      </c>
      <c r="JH42" s="169" t="e">
        <f t="shared" si="73"/>
        <v>#N/A</v>
      </c>
      <c r="JI42" s="169" t="e">
        <f t="shared" si="74"/>
        <v>#N/A</v>
      </c>
      <c r="JJ42" s="169" t="e">
        <f t="shared" si="74"/>
        <v>#N/A</v>
      </c>
      <c r="JK42" s="169" t="e">
        <f t="shared" si="74"/>
        <v>#N/A</v>
      </c>
      <c r="JL42" s="169" t="e">
        <f t="shared" si="74"/>
        <v>#N/A</v>
      </c>
      <c r="JM42" s="169" t="e">
        <f t="shared" si="74"/>
        <v>#N/A</v>
      </c>
      <c r="JN42" s="169" t="e">
        <f t="shared" si="74"/>
        <v>#N/A</v>
      </c>
      <c r="JO42" s="169" t="e">
        <f t="shared" si="74"/>
        <v>#N/A</v>
      </c>
      <c r="JP42" s="169" t="e">
        <f t="shared" si="74"/>
        <v>#N/A</v>
      </c>
      <c r="JQ42" s="169" t="e">
        <f t="shared" si="74"/>
        <v>#N/A</v>
      </c>
      <c r="JR42" s="169" t="e">
        <f t="shared" si="74"/>
        <v>#N/A</v>
      </c>
      <c r="JS42" s="169" t="e">
        <f t="shared" si="74"/>
        <v>#N/A</v>
      </c>
      <c r="JT42" s="169" t="e">
        <f t="shared" si="74"/>
        <v>#N/A</v>
      </c>
      <c r="JU42" s="169" t="e">
        <f t="shared" si="74"/>
        <v>#N/A</v>
      </c>
      <c r="JV42" s="169" t="e">
        <f t="shared" si="74"/>
        <v>#N/A</v>
      </c>
      <c r="JW42" s="169" t="e">
        <f t="shared" si="74"/>
        <v>#N/A</v>
      </c>
      <c r="JX42" s="169" t="e">
        <f t="shared" si="74"/>
        <v>#N/A</v>
      </c>
      <c r="JY42" s="169" t="e">
        <f t="shared" si="75"/>
        <v>#N/A</v>
      </c>
      <c r="JZ42" s="169" t="e">
        <f t="shared" si="75"/>
        <v>#N/A</v>
      </c>
      <c r="KA42" s="169" t="e">
        <f t="shared" si="75"/>
        <v>#N/A</v>
      </c>
      <c r="KB42" s="169" t="e">
        <f t="shared" si="75"/>
        <v>#N/A</v>
      </c>
      <c r="KC42" s="169" t="e">
        <f t="shared" si="75"/>
        <v>#N/A</v>
      </c>
      <c r="KD42" s="169" t="e">
        <f t="shared" si="75"/>
        <v>#N/A</v>
      </c>
      <c r="KE42" s="169" t="e">
        <f t="shared" si="75"/>
        <v>#N/A</v>
      </c>
      <c r="KF42" s="169" t="e">
        <f t="shared" si="75"/>
        <v>#N/A</v>
      </c>
      <c r="KG42" s="169" t="e">
        <f t="shared" si="75"/>
        <v>#N/A</v>
      </c>
      <c r="KH42" s="169" t="e">
        <f t="shared" si="75"/>
        <v>#N/A</v>
      </c>
      <c r="KI42" s="169" t="e">
        <f t="shared" si="75"/>
        <v>#N/A</v>
      </c>
      <c r="KJ42" s="169" t="e">
        <f t="shared" si="75"/>
        <v>#N/A</v>
      </c>
      <c r="KK42" s="169" t="e">
        <f t="shared" si="75"/>
        <v>#N/A</v>
      </c>
      <c r="KL42" s="169" t="e">
        <f t="shared" si="75"/>
        <v>#N/A</v>
      </c>
      <c r="KM42" s="169" t="e">
        <f t="shared" si="75"/>
        <v>#N/A</v>
      </c>
      <c r="KN42" s="169" t="e">
        <f t="shared" si="75"/>
        <v>#N/A</v>
      </c>
      <c r="KO42" s="169" t="e">
        <f t="shared" si="76"/>
        <v>#N/A</v>
      </c>
      <c r="KP42" s="169" t="e">
        <f t="shared" si="76"/>
        <v>#N/A</v>
      </c>
      <c r="KQ42" s="169" t="e">
        <f t="shared" si="76"/>
        <v>#N/A</v>
      </c>
      <c r="KR42" s="169" t="e">
        <f t="shared" si="76"/>
        <v>#N/A</v>
      </c>
      <c r="KS42" s="169" t="e">
        <f t="shared" si="76"/>
        <v>#N/A</v>
      </c>
      <c r="KT42" s="169" t="e">
        <f t="shared" si="76"/>
        <v>#N/A</v>
      </c>
      <c r="KU42" s="169" t="e">
        <f t="shared" si="76"/>
        <v>#N/A</v>
      </c>
      <c r="KV42" s="169" t="e">
        <f t="shared" si="76"/>
        <v>#N/A</v>
      </c>
      <c r="KW42" s="169" t="e">
        <f t="shared" si="76"/>
        <v>#N/A</v>
      </c>
      <c r="KX42" s="169" t="e">
        <f t="shared" si="76"/>
        <v>#N/A</v>
      </c>
      <c r="KY42" s="169" t="e">
        <f t="shared" si="76"/>
        <v>#N/A</v>
      </c>
      <c r="KZ42" s="169" t="e">
        <f t="shared" si="76"/>
        <v>#N/A</v>
      </c>
      <c r="LA42" s="169" t="e">
        <f t="shared" si="76"/>
        <v>#N/A</v>
      </c>
      <c r="LB42" s="169" t="e">
        <f t="shared" si="76"/>
        <v>#N/A</v>
      </c>
      <c r="LC42" s="169" t="e">
        <f t="shared" si="76"/>
        <v>#N/A</v>
      </c>
      <c r="LD42" s="169" t="e">
        <f t="shared" si="76"/>
        <v>#N/A</v>
      </c>
      <c r="LE42" s="169" t="e">
        <f t="shared" si="77"/>
        <v>#N/A</v>
      </c>
      <c r="LF42" s="169" t="e">
        <f t="shared" si="77"/>
        <v>#N/A</v>
      </c>
      <c r="LG42" s="169" t="e">
        <f t="shared" si="77"/>
        <v>#N/A</v>
      </c>
      <c r="LH42" s="169" t="e">
        <f t="shared" si="77"/>
        <v>#N/A</v>
      </c>
      <c r="LI42" s="169" t="e">
        <f t="shared" si="77"/>
        <v>#N/A</v>
      </c>
      <c r="LJ42" s="169" t="e">
        <f t="shared" si="77"/>
        <v>#N/A</v>
      </c>
      <c r="LK42" s="169" t="e">
        <f t="shared" si="77"/>
        <v>#N/A</v>
      </c>
      <c r="LL42" s="169" t="e">
        <f t="shared" si="77"/>
        <v>#N/A</v>
      </c>
      <c r="LM42" s="169" t="e">
        <f t="shared" si="77"/>
        <v>#N/A</v>
      </c>
      <c r="LN42" s="169" t="e">
        <f t="shared" si="77"/>
        <v>#N/A</v>
      </c>
      <c r="LO42" s="169" t="e">
        <f t="shared" si="77"/>
        <v>#N/A</v>
      </c>
      <c r="LP42" s="169" t="e">
        <f t="shared" si="77"/>
        <v>#N/A</v>
      </c>
      <c r="LQ42" s="169" t="e">
        <f t="shared" si="77"/>
        <v>#N/A</v>
      </c>
      <c r="LR42" s="169" t="e">
        <f t="shared" si="77"/>
        <v>#N/A</v>
      </c>
      <c r="LS42" s="169" t="e">
        <f t="shared" si="77"/>
        <v>#N/A</v>
      </c>
      <c r="LT42" s="169" t="e">
        <f t="shared" si="77"/>
        <v>#N/A</v>
      </c>
      <c r="LU42" s="169" t="e">
        <f t="shared" si="78"/>
        <v>#N/A</v>
      </c>
      <c r="LV42" s="169" t="e">
        <f t="shared" si="78"/>
        <v>#N/A</v>
      </c>
      <c r="LW42" s="169" t="e">
        <f t="shared" si="78"/>
        <v>#N/A</v>
      </c>
      <c r="LX42" s="169" t="e">
        <f t="shared" si="78"/>
        <v>#N/A</v>
      </c>
      <c r="LY42" s="169" t="e">
        <f t="shared" si="78"/>
        <v>#N/A</v>
      </c>
      <c r="LZ42" s="169" t="e">
        <f t="shared" si="78"/>
        <v>#N/A</v>
      </c>
      <c r="MA42" s="169" t="e">
        <f t="shared" si="78"/>
        <v>#N/A</v>
      </c>
      <c r="MB42" s="169" t="e">
        <f t="shared" si="78"/>
        <v>#N/A</v>
      </c>
      <c r="MC42" s="169" t="e">
        <f t="shared" si="78"/>
        <v>#N/A</v>
      </c>
      <c r="MD42" s="169" t="e">
        <f t="shared" si="78"/>
        <v>#N/A</v>
      </c>
      <c r="ME42" s="169" t="e">
        <f t="shared" si="78"/>
        <v>#N/A</v>
      </c>
      <c r="MF42" s="169" t="e">
        <f t="shared" si="78"/>
        <v>#N/A</v>
      </c>
      <c r="MG42" s="169" t="e">
        <f t="shared" si="78"/>
        <v>#N/A</v>
      </c>
      <c r="MH42" s="169" t="e">
        <f t="shared" si="78"/>
        <v>#N/A</v>
      </c>
      <c r="MI42" s="169" t="e">
        <f t="shared" si="78"/>
        <v>#N/A</v>
      </c>
      <c r="MJ42" s="169" t="e">
        <f t="shared" si="78"/>
        <v>#N/A</v>
      </c>
      <c r="MK42" s="169" t="e">
        <f t="shared" si="79"/>
        <v>#N/A</v>
      </c>
      <c r="ML42" s="169" t="e">
        <f t="shared" si="79"/>
        <v>#N/A</v>
      </c>
      <c r="MM42" s="169" t="e">
        <f t="shared" si="79"/>
        <v>#N/A</v>
      </c>
      <c r="MN42" s="169" t="e">
        <f t="shared" si="79"/>
        <v>#N/A</v>
      </c>
      <c r="MO42" s="169" t="e">
        <f t="shared" si="79"/>
        <v>#N/A</v>
      </c>
      <c r="MP42" s="169" t="e">
        <f t="shared" si="79"/>
        <v>#N/A</v>
      </c>
      <c r="MQ42" s="169" t="e">
        <f t="shared" si="79"/>
        <v>#N/A</v>
      </c>
      <c r="MR42" s="169" t="e">
        <f t="shared" si="79"/>
        <v>#N/A</v>
      </c>
      <c r="MS42" s="169" t="e">
        <f t="shared" si="79"/>
        <v>#N/A</v>
      </c>
      <c r="MT42" s="169" t="e">
        <f t="shared" si="79"/>
        <v>#N/A</v>
      </c>
      <c r="MU42" s="169" t="e">
        <f t="shared" si="79"/>
        <v>#N/A</v>
      </c>
      <c r="MV42" s="169" t="e">
        <f t="shared" si="79"/>
        <v>#N/A</v>
      </c>
      <c r="MW42" s="169" t="e">
        <f t="shared" si="79"/>
        <v>#N/A</v>
      </c>
      <c r="MX42" s="169" t="e">
        <f t="shared" si="79"/>
        <v>#N/A</v>
      </c>
      <c r="MY42" s="169" t="e">
        <f t="shared" si="79"/>
        <v>#N/A</v>
      </c>
      <c r="MZ42" s="169" t="e">
        <f t="shared" si="79"/>
        <v>#N/A</v>
      </c>
      <c r="NA42" s="169" t="e">
        <f t="shared" si="80"/>
        <v>#N/A</v>
      </c>
      <c r="NB42" s="169" t="e">
        <f t="shared" si="80"/>
        <v>#N/A</v>
      </c>
      <c r="NC42" s="169" t="e">
        <f t="shared" si="80"/>
        <v>#N/A</v>
      </c>
      <c r="ND42" s="169" t="e">
        <f t="shared" si="80"/>
        <v>#N/A</v>
      </c>
      <c r="NE42" s="169" t="e">
        <f t="shared" si="80"/>
        <v>#N/A</v>
      </c>
      <c r="NF42" s="169" t="e">
        <f t="shared" si="80"/>
        <v>#N/A</v>
      </c>
      <c r="NG42" s="169" t="e">
        <f t="shared" si="80"/>
        <v>#N/A</v>
      </c>
      <c r="NH42" s="169" t="e">
        <f t="shared" si="80"/>
        <v>#N/A</v>
      </c>
      <c r="NI42" s="169" t="e">
        <f t="shared" si="80"/>
        <v>#N/A</v>
      </c>
      <c r="NJ42" s="169" t="e">
        <f t="shared" si="80"/>
        <v>#N/A</v>
      </c>
      <c r="NK42" s="169" t="e">
        <f t="shared" si="80"/>
        <v>#N/A</v>
      </c>
      <c r="NL42" s="169" t="e">
        <f t="shared" si="80"/>
        <v>#N/A</v>
      </c>
      <c r="NM42" s="169" t="e">
        <f t="shared" si="80"/>
        <v>#N/A</v>
      </c>
      <c r="NN42" s="169" t="e">
        <f t="shared" si="80"/>
        <v>#N/A</v>
      </c>
      <c r="NO42" s="169" t="e">
        <f t="shared" si="80"/>
        <v>#N/A</v>
      </c>
      <c r="NP42" s="169" t="e">
        <f t="shared" si="80"/>
        <v>#N/A</v>
      </c>
      <c r="NQ42" s="169" t="e">
        <f t="shared" si="81"/>
        <v>#N/A</v>
      </c>
      <c r="NR42" s="169" t="e">
        <f t="shared" si="81"/>
        <v>#N/A</v>
      </c>
      <c r="NS42" s="169" t="e">
        <f t="shared" si="81"/>
        <v>#N/A</v>
      </c>
      <c r="NT42" s="169" t="e">
        <f t="shared" si="81"/>
        <v>#N/A</v>
      </c>
      <c r="NU42" s="169" t="e">
        <f t="shared" si="81"/>
        <v>#N/A</v>
      </c>
      <c r="NV42" s="169" t="e">
        <f t="shared" si="81"/>
        <v>#N/A</v>
      </c>
      <c r="NW42" s="169" t="e">
        <f t="shared" si="81"/>
        <v>#N/A</v>
      </c>
      <c r="NX42" s="169" t="e">
        <f t="shared" si="81"/>
        <v>#N/A</v>
      </c>
      <c r="NY42" s="169" t="e">
        <f t="shared" si="81"/>
        <v>#N/A</v>
      </c>
      <c r="NZ42" s="169" t="e">
        <f t="shared" si="81"/>
        <v>#N/A</v>
      </c>
      <c r="OA42" s="169" t="e">
        <f t="shared" si="81"/>
        <v>#N/A</v>
      </c>
      <c r="OB42" s="169" t="e">
        <f t="shared" si="81"/>
        <v>#N/A</v>
      </c>
      <c r="OC42" s="169" t="e">
        <f t="shared" si="81"/>
        <v>#N/A</v>
      </c>
      <c r="OD42" s="169" t="e">
        <f t="shared" si="81"/>
        <v>#N/A</v>
      </c>
      <c r="OE42" s="169" t="e">
        <f t="shared" si="81"/>
        <v>#N/A</v>
      </c>
      <c r="OF42" s="169" t="e">
        <f t="shared" si="81"/>
        <v>#N/A</v>
      </c>
      <c r="OG42" s="169" t="e">
        <f t="shared" si="82"/>
        <v>#N/A</v>
      </c>
      <c r="OH42" s="169" t="e">
        <f t="shared" si="82"/>
        <v>#N/A</v>
      </c>
      <c r="OI42" s="169" t="e">
        <f t="shared" si="82"/>
        <v>#N/A</v>
      </c>
      <c r="OJ42" s="169" t="e">
        <f t="shared" si="82"/>
        <v>#N/A</v>
      </c>
      <c r="OK42" s="169" t="e">
        <f t="shared" si="82"/>
        <v>#N/A</v>
      </c>
      <c r="OL42" s="169" t="e">
        <f t="shared" si="82"/>
        <v>#N/A</v>
      </c>
      <c r="OM42" s="169" t="e">
        <f t="shared" si="82"/>
        <v>#N/A</v>
      </c>
      <c r="ON42" s="169" t="e">
        <f t="shared" si="82"/>
        <v>#N/A</v>
      </c>
      <c r="OO42" s="169" t="e">
        <f t="shared" si="82"/>
        <v>#N/A</v>
      </c>
      <c r="OP42" s="169" t="e">
        <f t="shared" si="82"/>
        <v>#N/A</v>
      </c>
      <c r="OQ42" s="169" t="e">
        <f t="shared" si="82"/>
        <v>#N/A</v>
      </c>
      <c r="OR42" s="169" t="e">
        <f t="shared" si="82"/>
        <v>#N/A</v>
      </c>
      <c r="OS42" s="169" t="e">
        <f t="shared" si="82"/>
        <v>#N/A</v>
      </c>
      <c r="OT42" s="169" t="e">
        <f t="shared" si="82"/>
        <v>#N/A</v>
      </c>
      <c r="OU42" s="169" t="e">
        <f t="shared" si="82"/>
        <v>#N/A</v>
      </c>
      <c r="OV42" s="169" t="e">
        <f t="shared" si="82"/>
        <v>#N/A</v>
      </c>
      <c r="OW42" s="169" t="e">
        <f t="shared" si="83"/>
        <v>#N/A</v>
      </c>
      <c r="OX42" s="169" t="e">
        <f t="shared" si="83"/>
        <v>#N/A</v>
      </c>
      <c r="OY42" s="169" t="e">
        <f t="shared" si="52"/>
        <v>#N/A</v>
      </c>
      <c r="OZ42" s="169" t="e">
        <f t="shared" si="52"/>
        <v>#N/A</v>
      </c>
      <c r="PA42" s="169" t="e">
        <f t="shared" si="52"/>
        <v>#N/A</v>
      </c>
      <c r="PB42" s="169" t="e">
        <f t="shared" si="52"/>
        <v>#N/A</v>
      </c>
      <c r="PC42" s="169" t="e">
        <f t="shared" si="70"/>
        <v>#N/A</v>
      </c>
      <c r="PD42" s="169" t="e">
        <f t="shared" si="70"/>
        <v>#N/A</v>
      </c>
      <c r="PE42" s="169" t="e">
        <f t="shared" si="70"/>
        <v>#N/A</v>
      </c>
      <c r="PF42" s="169" t="e">
        <f t="shared" si="70"/>
        <v>#N/A</v>
      </c>
      <c r="PG42" s="169" t="e">
        <f t="shared" si="70"/>
        <v>#N/A</v>
      </c>
      <c r="PH42" s="169" t="e">
        <f t="shared" si="70"/>
        <v>#N/A</v>
      </c>
    </row>
    <row r="43" spans="1:424" hidden="1" x14ac:dyDescent="0.75">
      <c r="A43" s="4">
        <v>40</v>
      </c>
      <c r="B43" s="95"/>
      <c r="C43" s="95"/>
      <c r="D43" s="95"/>
      <c r="E43" s="124" t="str">
        <f t="shared" si="28"/>
        <v/>
      </c>
      <c r="F43" s="124" t="str">
        <f t="shared" si="29"/>
        <v/>
      </c>
      <c r="G43" s="73" t="str">
        <f t="shared" si="30"/>
        <v/>
      </c>
      <c r="H43" s="23"/>
      <c r="I43" s="57"/>
      <c r="J43" s="280"/>
      <c r="K43" s="74" t="str">
        <f>IF(AND(B43&gt;0,C43&gt;0,D43&gt;0),IF(ISBLANK(J43),IF(ISBLANK(H43),"",(D43-B43)*VLOOKUP(H43,VLookups!$A$4:$B$13,2,FALSE)),J43),"")</f>
        <v/>
      </c>
      <c r="L43" s="75" t="str">
        <f t="shared" si="84"/>
        <v/>
      </c>
      <c r="M43" s="95"/>
      <c r="N43" s="270" t="str">
        <f>IF(AND(M43&gt;0,C43&gt;0,NOT(K43="")),ABS(VLOOKUP($M$1,VLookups!$A$43:$B$44,2,FALSE)-_xlfn.NORM.DIST(M43,G43,K43,TRUE)),"")</f>
        <v/>
      </c>
      <c r="O43" s="94" t="str">
        <f>IF(AND($B43&gt;0,$C43&gt;0,$D43&gt;0,NOT(ISBLANK($H43))),_xlfn.NORM.INV(ABS(VLOOKUP($M$1,VLookups!$A$43:$B$44,2,FALSE)-O$3),$G43,$K43),"")</f>
        <v/>
      </c>
      <c r="P43" s="93" t="str">
        <f>IF(AND($B43&gt;0,$C43&gt;0,$D43&gt;0,NOT(ISBLANK($H43))),_xlfn.NORM.INV(ABS(VLOOKUP($M$1,VLookups!$A$43:$B$44,2,FALSE)-P$3),$G43,$K43),"")</f>
        <v/>
      </c>
      <c r="Q43" s="94" t="str">
        <f>IF(AND($B43&gt;0,$C43&gt;0,$D43&gt;0,NOT(ISBLANK($H43))),_xlfn.NORM.INV(ABS(VLOOKUP($M$1,VLookups!$A$43:$B$44,2,FALSE)-Q$3),$G43,$K43),"")</f>
        <v/>
      </c>
      <c r="R43" s="93" t="str">
        <f>IF(AND($B43&gt;0,$C43&gt;0,$D43&gt;0,NOT(ISBLANK($H43))),_xlfn.NORM.INV(ABS(VLOOKUP($M$1,VLookups!$A$43:$B$44,2,FALSE)-R$3),$G43,$K43),"")</f>
        <v/>
      </c>
      <c r="S43" s="94" t="str">
        <f>IF(AND($B43&gt;0,$C43&gt;0,$D43&gt;0,NOT(ISBLANK($H43))),_xlfn.NORM.INV(ABS(VLOOKUP($M$1,VLookups!$A$43:$B$44,2,FALSE)-S$3),$G43,$K43),"")</f>
        <v/>
      </c>
      <c r="T43" s="93" t="str">
        <f>IF(AND($B43&gt;0,$C43&gt;0,$D43&gt;0,NOT(ISBLANK($H43))),_xlfn.NORM.INV(ABS(VLOOKUP($M$1,VLookups!$A$43:$B$44,2,FALSE)-T$3),$G43,$K43),"")</f>
        <v/>
      </c>
      <c r="U43" s="5"/>
      <c r="V43" s="168" t="str">
        <f t="shared" si="31"/>
        <v/>
      </c>
      <c r="W43" s="49" t="str">
        <f t="shared" si="101"/>
        <v/>
      </c>
      <c r="X43" s="49" t="str">
        <f t="shared" si="101"/>
        <v/>
      </c>
      <c r="Y43" s="49" t="str">
        <f t="shared" si="101"/>
        <v/>
      </c>
      <c r="Z43" s="49" t="str">
        <f t="shared" si="101"/>
        <v/>
      </c>
      <c r="AA43" s="49" t="str">
        <f t="shared" si="101"/>
        <v/>
      </c>
      <c r="AB43" s="49" t="str">
        <f t="shared" si="101"/>
        <v/>
      </c>
      <c r="AC43" s="49" t="str">
        <f t="shared" si="101"/>
        <v/>
      </c>
      <c r="AD43" s="49" t="str">
        <f t="shared" si="101"/>
        <v/>
      </c>
      <c r="AE43" s="49" t="str">
        <f t="shared" si="101"/>
        <v/>
      </c>
      <c r="AF43" s="49" t="str">
        <f t="shared" si="101"/>
        <v/>
      </c>
      <c r="AG43" s="49" t="str">
        <f t="shared" si="101"/>
        <v/>
      </c>
      <c r="AH43" s="49" t="str">
        <f t="shared" si="101"/>
        <v/>
      </c>
      <c r="AI43" s="49" t="str">
        <f t="shared" si="101"/>
        <v/>
      </c>
      <c r="AJ43" s="49" t="str">
        <f t="shared" si="101"/>
        <v/>
      </c>
      <c r="AK43" s="49" t="str">
        <f t="shared" si="101"/>
        <v/>
      </c>
      <c r="AL43" s="49" t="str">
        <f t="shared" si="101"/>
        <v/>
      </c>
      <c r="AM43" s="49" t="str">
        <f t="shared" si="93"/>
        <v/>
      </c>
      <c r="AN43" s="49" t="str">
        <f t="shared" si="93"/>
        <v/>
      </c>
      <c r="AO43" s="49" t="str">
        <f t="shared" si="93"/>
        <v/>
      </c>
      <c r="AP43" s="49" t="str">
        <f t="shared" si="93"/>
        <v/>
      </c>
      <c r="AQ43" s="49" t="str">
        <f t="shared" si="93"/>
        <v/>
      </c>
      <c r="AR43" s="49" t="str">
        <f t="shared" si="93"/>
        <v/>
      </c>
      <c r="AS43" s="49" t="str">
        <f t="shared" si="93"/>
        <v/>
      </c>
      <c r="AT43" s="49" t="str">
        <f t="shared" si="93"/>
        <v/>
      </c>
      <c r="AU43" s="49" t="str">
        <f t="shared" si="93"/>
        <v/>
      </c>
      <c r="AV43" s="49" t="str">
        <f t="shared" si="93"/>
        <v/>
      </c>
      <c r="AW43" s="49" t="str">
        <f t="shared" si="93"/>
        <v/>
      </c>
      <c r="AX43" s="49" t="str">
        <f t="shared" si="93"/>
        <v/>
      </c>
      <c r="AY43" s="49" t="str">
        <f t="shared" si="93"/>
        <v/>
      </c>
      <c r="AZ43" s="49" t="str">
        <f t="shared" si="93"/>
        <v/>
      </c>
      <c r="BA43" s="49" t="str">
        <f t="shared" si="93"/>
        <v/>
      </c>
      <c r="BB43" s="49" t="str">
        <f t="shared" si="94"/>
        <v/>
      </c>
      <c r="BC43" s="49" t="str">
        <f t="shared" si="94"/>
        <v/>
      </c>
      <c r="BD43" s="49" t="str">
        <f t="shared" si="94"/>
        <v/>
      </c>
      <c r="BE43" s="49" t="str">
        <f t="shared" si="94"/>
        <v/>
      </c>
      <c r="BF43" s="49" t="str">
        <f t="shared" si="94"/>
        <v/>
      </c>
      <c r="BG43" s="49" t="str">
        <f t="shared" si="94"/>
        <v/>
      </c>
      <c r="BH43" s="49" t="str">
        <f t="shared" si="94"/>
        <v/>
      </c>
      <c r="BI43" s="49" t="str">
        <f t="shared" si="94"/>
        <v/>
      </c>
      <c r="BJ43" s="49" t="str">
        <f t="shared" si="94"/>
        <v/>
      </c>
      <c r="BK43" s="49" t="str">
        <f t="shared" si="94"/>
        <v/>
      </c>
      <c r="BL43" s="49" t="str">
        <f t="shared" si="94"/>
        <v/>
      </c>
      <c r="BM43" s="49" t="str">
        <f t="shared" si="94"/>
        <v/>
      </c>
      <c r="BN43" s="49" t="str">
        <f t="shared" si="94"/>
        <v/>
      </c>
      <c r="BO43" s="49" t="str">
        <f t="shared" si="94"/>
        <v/>
      </c>
      <c r="BP43" s="49" t="str">
        <f t="shared" si="94"/>
        <v/>
      </c>
      <c r="BQ43" s="49" t="str">
        <f t="shared" si="94"/>
        <v/>
      </c>
      <c r="BR43" s="49" t="str">
        <f t="shared" si="91"/>
        <v/>
      </c>
      <c r="BS43" s="49" t="str">
        <f t="shared" si="91"/>
        <v/>
      </c>
      <c r="BT43" s="49" t="str">
        <f t="shared" si="91"/>
        <v/>
      </c>
      <c r="BU43" s="49" t="str">
        <f t="shared" si="91"/>
        <v/>
      </c>
      <c r="BV43" s="49" t="str">
        <f t="shared" si="91"/>
        <v/>
      </c>
      <c r="BW43" s="49" t="str">
        <f t="shared" si="91"/>
        <v/>
      </c>
      <c r="BX43" s="49" t="str">
        <f t="shared" si="91"/>
        <v/>
      </c>
      <c r="BY43" s="49" t="str">
        <f t="shared" si="91"/>
        <v/>
      </c>
      <c r="BZ43" s="49" t="str">
        <f t="shared" si="91"/>
        <v/>
      </c>
      <c r="CA43" s="49" t="str">
        <f t="shared" si="91"/>
        <v/>
      </c>
      <c r="CB43" s="49" t="str">
        <f t="shared" si="91"/>
        <v/>
      </c>
      <c r="CC43" s="49" t="str">
        <f t="shared" si="95"/>
        <v/>
      </c>
      <c r="CD43" s="49" t="str">
        <f t="shared" si="95"/>
        <v/>
      </c>
      <c r="CE43" s="49" t="str">
        <f t="shared" si="95"/>
        <v/>
      </c>
      <c r="CF43" s="49" t="str">
        <f t="shared" si="95"/>
        <v/>
      </c>
      <c r="CG43" s="49" t="str">
        <f t="shared" si="95"/>
        <v/>
      </c>
      <c r="CH43" s="49" t="str">
        <f t="shared" si="95"/>
        <v/>
      </c>
      <c r="CI43" s="49" t="str">
        <f t="shared" si="95"/>
        <v/>
      </c>
      <c r="CJ43" s="49" t="str">
        <f t="shared" si="95"/>
        <v/>
      </c>
      <c r="CK43" s="49" t="str">
        <f t="shared" si="95"/>
        <v/>
      </c>
      <c r="CL43" s="49" t="str">
        <f t="shared" si="95"/>
        <v/>
      </c>
      <c r="CM43" s="49" t="str">
        <f t="shared" si="95"/>
        <v/>
      </c>
      <c r="CN43" s="49" t="str">
        <f t="shared" si="95"/>
        <v/>
      </c>
      <c r="CO43" s="49" t="str">
        <f t="shared" si="95"/>
        <v/>
      </c>
      <c r="CP43" s="49" t="str">
        <f t="shared" si="95"/>
        <v/>
      </c>
      <c r="CQ43" s="49" t="str">
        <f t="shared" si="95"/>
        <v/>
      </c>
      <c r="CR43" s="49" t="str">
        <f t="shared" si="95"/>
        <v/>
      </c>
      <c r="CS43" s="49" t="str">
        <f t="shared" si="96"/>
        <v/>
      </c>
      <c r="CT43" s="49" t="str">
        <f t="shared" si="96"/>
        <v/>
      </c>
      <c r="CU43" s="49" t="str">
        <f t="shared" si="96"/>
        <v/>
      </c>
      <c r="CV43" s="49" t="str">
        <f t="shared" si="96"/>
        <v/>
      </c>
      <c r="CW43" s="49" t="str">
        <f t="shared" si="96"/>
        <v/>
      </c>
      <c r="CX43" s="49" t="str">
        <f t="shared" si="96"/>
        <v/>
      </c>
      <c r="CY43" s="49" t="str">
        <f t="shared" si="96"/>
        <v/>
      </c>
      <c r="CZ43" s="49" t="str">
        <f t="shared" si="96"/>
        <v/>
      </c>
      <c r="DA43" s="49" t="str">
        <f t="shared" si="96"/>
        <v/>
      </c>
      <c r="DB43" s="49" t="str">
        <f t="shared" si="96"/>
        <v/>
      </c>
      <c r="DC43" s="49" t="str">
        <f t="shared" si="96"/>
        <v/>
      </c>
      <c r="DD43" s="49" t="str">
        <f t="shared" si="96"/>
        <v/>
      </c>
      <c r="DE43" s="49" t="str">
        <f t="shared" si="96"/>
        <v/>
      </c>
      <c r="DF43" s="49" t="str">
        <f t="shared" si="96"/>
        <v/>
      </c>
      <c r="DG43" s="49" t="str">
        <f t="shared" si="96"/>
        <v/>
      </c>
      <c r="DH43" s="49" t="str">
        <f t="shared" si="96"/>
        <v/>
      </c>
      <c r="DI43" s="49" t="str">
        <f t="shared" si="85"/>
        <v/>
      </c>
      <c r="DJ43" s="49" t="str">
        <f t="shared" si="71"/>
        <v/>
      </c>
      <c r="DK43" s="49" t="str">
        <f t="shared" si="71"/>
        <v/>
      </c>
      <c r="DL43" s="49" t="str">
        <f t="shared" si="71"/>
        <v/>
      </c>
      <c r="DM43" s="49" t="str">
        <f t="shared" si="71"/>
        <v/>
      </c>
      <c r="DN43" s="49" t="str">
        <f t="shared" si="71"/>
        <v/>
      </c>
      <c r="DO43" s="49" t="str">
        <f t="shared" si="71"/>
        <v/>
      </c>
      <c r="DP43" s="49" t="str">
        <f t="shared" si="86"/>
        <v/>
      </c>
      <c r="DQ43" s="49" t="str">
        <f t="shared" si="86"/>
        <v/>
      </c>
      <c r="DR43" s="49" t="str">
        <f t="shared" si="86"/>
        <v/>
      </c>
      <c r="DS43" s="183" t="str">
        <f t="shared" si="33"/>
        <v/>
      </c>
      <c r="DT43" s="49" t="str">
        <f t="shared" si="102"/>
        <v/>
      </c>
      <c r="DU43" s="49" t="str">
        <f t="shared" si="102"/>
        <v/>
      </c>
      <c r="DV43" s="49" t="str">
        <f t="shared" si="102"/>
        <v/>
      </c>
      <c r="DW43" s="49" t="str">
        <f t="shared" si="102"/>
        <v/>
      </c>
      <c r="DX43" s="49" t="str">
        <f t="shared" si="102"/>
        <v/>
      </c>
      <c r="DY43" s="49" t="str">
        <f t="shared" si="102"/>
        <v/>
      </c>
      <c r="DZ43" s="49" t="str">
        <f t="shared" si="102"/>
        <v/>
      </c>
      <c r="EA43" s="49" t="str">
        <f t="shared" si="102"/>
        <v/>
      </c>
      <c r="EB43" s="49" t="str">
        <f t="shared" si="102"/>
        <v/>
      </c>
      <c r="EC43" s="49" t="str">
        <f t="shared" si="102"/>
        <v/>
      </c>
      <c r="ED43" s="49" t="str">
        <f t="shared" si="102"/>
        <v/>
      </c>
      <c r="EE43" s="49" t="str">
        <f t="shared" si="102"/>
        <v/>
      </c>
      <c r="EF43" s="49" t="str">
        <f t="shared" si="102"/>
        <v/>
      </c>
      <c r="EG43" s="49" t="str">
        <f t="shared" si="102"/>
        <v/>
      </c>
      <c r="EH43" s="49" t="str">
        <f t="shared" si="102"/>
        <v/>
      </c>
      <c r="EI43" s="49" t="str">
        <f t="shared" si="102"/>
        <v/>
      </c>
      <c r="EJ43" s="49" t="str">
        <f t="shared" si="97"/>
        <v/>
      </c>
      <c r="EK43" s="49" t="str">
        <f t="shared" si="97"/>
        <v/>
      </c>
      <c r="EL43" s="49" t="str">
        <f t="shared" si="97"/>
        <v/>
      </c>
      <c r="EM43" s="49" t="str">
        <f t="shared" si="97"/>
        <v/>
      </c>
      <c r="EN43" s="49" t="str">
        <f t="shared" si="97"/>
        <v/>
      </c>
      <c r="EO43" s="49" t="str">
        <f t="shared" si="97"/>
        <v/>
      </c>
      <c r="EP43" s="49" t="str">
        <f t="shared" si="97"/>
        <v/>
      </c>
      <c r="EQ43" s="49" t="str">
        <f t="shared" si="97"/>
        <v/>
      </c>
      <c r="ER43" s="49" t="str">
        <f t="shared" si="97"/>
        <v/>
      </c>
      <c r="ES43" s="49" t="str">
        <f t="shared" si="97"/>
        <v/>
      </c>
      <c r="ET43" s="49" t="str">
        <f t="shared" si="97"/>
        <v/>
      </c>
      <c r="EU43" s="49" t="str">
        <f t="shared" si="97"/>
        <v/>
      </c>
      <c r="EV43" s="49" t="str">
        <f t="shared" si="97"/>
        <v/>
      </c>
      <c r="EW43" s="49" t="str">
        <f t="shared" si="97"/>
        <v/>
      </c>
      <c r="EX43" s="49" t="str">
        <f t="shared" si="97"/>
        <v/>
      </c>
      <c r="EY43" s="49" t="str">
        <f t="shared" si="98"/>
        <v/>
      </c>
      <c r="EZ43" s="49" t="str">
        <f t="shared" si="98"/>
        <v/>
      </c>
      <c r="FA43" s="49" t="str">
        <f t="shared" si="98"/>
        <v/>
      </c>
      <c r="FB43" s="49" t="str">
        <f t="shared" si="98"/>
        <v/>
      </c>
      <c r="FC43" s="49" t="str">
        <f t="shared" si="98"/>
        <v/>
      </c>
      <c r="FD43" s="49" t="str">
        <f t="shared" si="98"/>
        <v/>
      </c>
      <c r="FE43" s="49" t="str">
        <f t="shared" si="98"/>
        <v/>
      </c>
      <c r="FF43" s="49" t="str">
        <f t="shared" si="98"/>
        <v/>
      </c>
      <c r="FG43" s="49" t="str">
        <f t="shared" si="98"/>
        <v/>
      </c>
      <c r="FH43" s="49" t="str">
        <f t="shared" si="98"/>
        <v/>
      </c>
      <c r="FI43" s="49" t="str">
        <f t="shared" si="98"/>
        <v/>
      </c>
      <c r="FJ43" s="49" t="str">
        <f t="shared" si="98"/>
        <v/>
      </c>
      <c r="FK43" s="49" t="str">
        <f t="shared" si="98"/>
        <v/>
      </c>
      <c r="FL43" s="49" t="str">
        <f t="shared" si="98"/>
        <v/>
      </c>
      <c r="FM43" s="49" t="str">
        <f t="shared" si="98"/>
        <v/>
      </c>
      <c r="FN43" s="49" t="str">
        <f t="shared" si="98"/>
        <v/>
      </c>
      <c r="FO43" s="49" t="str">
        <f t="shared" si="92"/>
        <v/>
      </c>
      <c r="FP43" s="49" t="str">
        <f t="shared" si="92"/>
        <v/>
      </c>
      <c r="FQ43" s="49" t="str">
        <f t="shared" si="92"/>
        <v/>
      </c>
      <c r="FR43" s="49" t="str">
        <f t="shared" si="92"/>
        <v/>
      </c>
      <c r="FS43" s="49" t="str">
        <f t="shared" si="92"/>
        <v/>
      </c>
      <c r="FT43" s="49" t="str">
        <f t="shared" si="92"/>
        <v/>
      </c>
      <c r="FU43" s="49" t="str">
        <f t="shared" si="92"/>
        <v/>
      </c>
      <c r="FV43" s="49" t="str">
        <f t="shared" si="92"/>
        <v/>
      </c>
      <c r="FW43" s="49" t="str">
        <f t="shared" si="92"/>
        <v/>
      </c>
      <c r="FX43" s="49" t="str">
        <f t="shared" si="92"/>
        <v/>
      </c>
      <c r="FY43" s="49" t="str">
        <f t="shared" si="92"/>
        <v/>
      </c>
      <c r="FZ43" s="49" t="str">
        <f t="shared" si="99"/>
        <v/>
      </c>
      <c r="GA43" s="49" t="str">
        <f t="shared" si="99"/>
        <v/>
      </c>
      <c r="GB43" s="49" t="str">
        <f t="shared" si="99"/>
        <v/>
      </c>
      <c r="GC43" s="49" t="str">
        <f t="shared" si="99"/>
        <v/>
      </c>
      <c r="GD43" s="49" t="str">
        <f t="shared" si="99"/>
        <v/>
      </c>
      <c r="GE43" s="49" t="str">
        <f t="shared" si="99"/>
        <v/>
      </c>
      <c r="GF43" s="49" t="str">
        <f t="shared" si="99"/>
        <v/>
      </c>
      <c r="GG43" s="49" t="str">
        <f t="shared" si="99"/>
        <v/>
      </c>
      <c r="GH43" s="49" t="str">
        <f t="shared" si="99"/>
        <v/>
      </c>
      <c r="GI43" s="49" t="str">
        <f t="shared" si="99"/>
        <v/>
      </c>
      <c r="GJ43" s="49" t="str">
        <f t="shared" si="99"/>
        <v/>
      </c>
      <c r="GK43" s="49" t="str">
        <f t="shared" si="99"/>
        <v/>
      </c>
      <c r="GL43" s="49" t="str">
        <f t="shared" si="99"/>
        <v/>
      </c>
      <c r="GM43" s="49" t="str">
        <f t="shared" si="99"/>
        <v/>
      </c>
      <c r="GN43" s="49" t="str">
        <f t="shared" si="99"/>
        <v/>
      </c>
      <c r="GO43" s="49" t="str">
        <f t="shared" si="99"/>
        <v/>
      </c>
      <c r="GP43" s="49" t="str">
        <f t="shared" si="100"/>
        <v/>
      </c>
      <c r="GQ43" s="49" t="str">
        <f t="shared" si="100"/>
        <v/>
      </c>
      <c r="GR43" s="49" t="str">
        <f t="shared" si="100"/>
        <v/>
      </c>
      <c r="GS43" s="49" t="str">
        <f t="shared" si="100"/>
        <v/>
      </c>
      <c r="GT43" s="49" t="str">
        <f t="shared" si="100"/>
        <v/>
      </c>
      <c r="GU43" s="49" t="str">
        <f t="shared" si="100"/>
        <v/>
      </c>
      <c r="GV43" s="49" t="str">
        <f t="shared" si="100"/>
        <v/>
      </c>
      <c r="GW43" s="49" t="str">
        <f t="shared" si="100"/>
        <v/>
      </c>
      <c r="GX43" s="49" t="str">
        <f t="shared" si="100"/>
        <v/>
      </c>
      <c r="GY43" s="49" t="str">
        <f t="shared" si="100"/>
        <v/>
      </c>
      <c r="GZ43" s="49" t="str">
        <f t="shared" si="100"/>
        <v/>
      </c>
      <c r="HA43" s="49" t="str">
        <f t="shared" si="100"/>
        <v/>
      </c>
      <c r="HB43" s="49" t="str">
        <f t="shared" si="100"/>
        <v/>
      </c>
      <c r="HC43" s="49" t="str">
        <f t="shared" si="100"/>
        <v/>
      </c>
      <c r="HD43" s="49" t="str">
        <f t="shared" si="100"/>
        <v/>
      </c>
      <c r="HE43" s="49" t="str">
        <f t="shared" si="100"/>
        <v/>
      </c>
      <c r="HF43" s="49" t="str">
        <f t="shared" si="87"/>
        <v/>
      </c>
      <c r="HG43" s="49" t="str">
        <f t="shared" si="72"/>
        <v/>
      </c>
      <c r="HH43" s="49" t="str">
        <f t="shared" si="72"/>
        <v/>
      </c>
      <c r="HI43" s="49" t="str">
        <f t="shared" si="72"/>
        <v/>
      </c>
      <c r="HJ43" s="49" t="str">
        <f t="shared" si="72"/>
        <v/>
      </c>
      <c r="HK43" s="49" t="str">
        <f t="shared" si="72"/>
        <v/>
      </c>
      <c r="HL43" s="49" t="str">
        <f t="shared" si="72"/>
        <v/>
      </c>
      <c r="HM43" s="49" t="str">
        <f t="shared" si="88"/>
        <v/>
      </c>
      <c r="HN43" s="49" t="str">
        <f t="shared" si="88"/>
        <v/>
      </c>
      <c r="HO43" s="49" t="str">
        <f t="shared" si="88"/>
        <v/>
      </c>
      <c r="HP43" s="169" t="e">
        <f t="shared" si="90"/>
        <v>#N/A</v>
      </c>
      <c r="HQ43" s="169" t="e">
        <f t="shared" si="90"/>
        <v>#N/A</v>
      </c>
      <c r="HR43" s="169" t="e">
        <f t="shared" si="90"/>
        <v>#N/A</v>
      </c>
      <c r="HS43" s="169" t="e">
        <f t="shared" si="90"/>
        <v>#N/A</v>
      </c>
      <c r="HT43" s="169" t="e">
        <f t="shared" si="90"/>
        <v>#N/A</v>
      </c>
      <c r="HU43" s="169" t="e">
        <f t="shared" si="90"/>
        <v>#N/A</v>
      </c>
      <c r="HV43" s="169" t="e">
        <f t="shared" si="90"/>
        <v>#N/A</v>
      </c>
      <c r="HW43" s="169" t="e">
        <f t="shared" si="90"/>
        <v>#N/A</v>
      </c>
      <c r="HX43" s="169" t="e">
        <f t="shared" si="90"/>
        <v>#N/A</v>
      </c>
      <c r="HY43" s="169" t="e">
        <f t="shared" si="90"/>
        <v>#N/A</v>
      </c>
      <c r="HZ43" s="169" t="e">
        <f t="shared" si="90"/>
        <v>#N/A</v>
      </c>
      <c r="IA43" s="169" t="e">
        <f t="shared" si="90"/>
        <v>#N/A</v>
      </c>
      <c r="IB43" s="169" t="e">
        <f t="shared" si="90"/>
        <v>#N/A</v>
      </c>
      <c r="IC43" s="169" t="e">
        <f t="shared" si="90"/>
        <v>#N/A</v>
      </c>
      <c r="ID43" s="169" t="e">
        <f t="shared" si="90"/>
        <v>#N/A</v>
      </c>
      <c r="IE43" s="169" t="e">
        <f t="shared" si="89"/>
        <v>#N/A</v>
      </c>
      <c r="IF43" s="169" t="e">
        <f t="shared" si="89"/>
        <v>#N/A</v>
      </c>
      <c r="IG43" s="169" t="e">
        <f t="shared" si="89"/>
        <v>#N/A</v>
      </c>
      <c r="IH43" s="169" t="e">
        <f t="shared" si="89"/>
        <v>#N/A</v>
      </c>
      <c r="II43" s="169" t="e">
        <f t="shared" si="89"/>
        <v>#N/A</v>
      </c>
      <c r="IJ43" s="169" t="e">
        <f t="shared" si="89"/>
        <v>#N/A</v>
      </c>
      <c r="IK43" s="169" t="e">
        <f t="shared" si="89"/>
        <v>#N/A</v>
      </c>
      <c r="IL43" s="169" t="e">
        <f t="shared" si="89"/>
        <v>#N/A</v>
      </c>
      <c r="IM43" s="169" t="e">
        <f t="shared" si="89"/>
        <v>#N/A</v>
      </c>
      <c r="IN43" s="169" t="e">
        <f t="shared" si="89"/>
        <v>#N/A</v>
      </c>
      <c r="IO43" s="169" t="e">
        <f t="shared" si="89"/>
        <v>#N/A</v>
      </c>
      <c r="IP43" s="169" t="e">
        <f t="shared" si="89"/>
        <v>#N/A</v>
      </c>
      <c r="IQ43" s="169" t="e">
        <f t="shared" si="89"/>
        <v>#N/A</v>
      </c>
      <c r="IR43" s="169" t="e">
        <f t="shared" si="89"/>
        <v>#N/A</v>
      </c>
      <c r="IS43" s="169" t="e">
        <f t="shared" si="73"/>
        <v>#N/A</v>
      </c>
      <c r="IT43" s="169" t="e">
        <f t="shared" si="73"/>
        <v>#N/A</v>
      </c>
      <c r="IU43" s="169" t="e">
        <f t="shared" si="73"/>
        <v>#N/A</v>
      </c>
      <c r="IV43" s="169" t="e">
        <f t="shared" si="73"/>
        <v>#N/A</v>
      </c>
      <c r="IW43" s="169" t="e">
        <f t="shared" si="73"/>
        <v>#N/A</v>
      </c>
      <c r="IX43" s="169" t="e">
        <f t="shared" si="73"/>
        <v>#N/A</v>
      </c>
      <c r="IY43" s="169" t="e">
        <f t="shared" si="73"/>
        <v>#N/A</v>
      </c>
      <c r="IZ43" s="169" t="e">
        <f t="shared" si="73"/>
        <v>#N/A</v>
      </c>
      <c r="JA43" s="169" t="e">
        <f t="shared" si="73"/>
        <v>#N/A</v>
      </c>
      <c r="JB43" s="169" t="e">
        <f t="shared" si="73"/>
        <v>#N/A</v>
      </c>
      <c r="JC43" s="169" t="e">
        <f t="shared" si="73"/>
        <v>#N/A</v>
      </c>
      <c r="JD43" s="169" t="e">
        <f t="shared" si="73"/>
        <v>#N/A</v>
      </c>
      <c r="JE43" s="169" t="e">
        <f t="shared" si="73"/>
        <v>#N/A</v>
      </c>
      <c r="JF43" s="169" t="e">
        <f t="shared" si="73"/>
        <v>#N/A</v>
      </c>
      <c r="JG43" s="169" t="e">
        <f t="shared" si="73"/>
        <v>#N/A</v>
      </c>
      <c r="JH43" s="169" t="e">
        <f t="shared" si="73"/>
        <v>#N/A</v>
      </c>
      <c r="JI43" s="169" t="e">
        <f t="shared" si="74"/>
        <v>#N/A</v>
      </c>
      <c r="JJ43" s="169" t="e">
        <f t="shared" si="74"/>
        <v>#N/A</v>
      </c>
      <c r="JK43" s="169" t="e">
        <f t="shared" si="74"/>
        <v>#N/A</v>
      </c>
      <c r="JL43" s="169" t="e">
        <f t="shared" si="74"/>
        <v>#N/A</v>
      </c>
      <c r="JM43" s="169" t="e">
        <f t="shared" si="74"/>
        <v>#N/A</v>
      </c>
      <c r="JN43" s="169" t="e">
        <f t="shared" si="74"/>
        <v>#N/A</v>
      </c>
      <c r="JO43" s="169" t="e">
        <f t="shared" si="74"/>
        <v>#N/A</v>
      </c>
      <c r="JP43" s="169" t="e">
        <f t="shared" si="74"/>
        <v>#N/A</v>
      </c>
      <c r="JQ43" s="169" t="e">
        <f t="shared" si="74"/>
        <v>#N/A</v>
      </c>
      <c r="JR43" s="169" t="e">
        <f t="shared" si="74"/>
        <v>#N/A</v>
      </c>
      <c r="JS43" s="169" t="e">
        <f t="shared" si="74"/>
        <v>#N/A</v>
      </c>
      <c r="JT43" s="169" t="e">
        <f t="shared" si="74"/>
        <v>#N/A</v>
      </c>
      <c r="JU43" s="169" t="e">
        <f t="shared" si="74"/>
        <v>#N/A</v>
      </c>
      <c r="JV43" s="169" t="e">
        <f t="shared" si="74"/>
        <v>#N/A</v>
      </c>
      <c r="JW43" s="169" t="e">
        <f t="shared" si="74"/>
        <v>#N/A</v>
      </c>
      <c r="JX43" s="169" t="e">
        <f t="shared" si="74"/>
        <v>#N/A</v>
      </c>
      <c r="JY43" s="169" t="e">
        <f t="shared" si="75"/>
        <v>#N/A</v>
      </c>
      <c r="JZ43" s="169" t="e">
        <f t="shared" si="75"/>
        <v>#N/A</v>
      </c>
      <c r="KA43" s="169" t="e">
        <f t="shared" si="75"/>
        <v>#N/A</v>
      </c>
      <c r="KB43" s="169" t="e">
        <f t="shared" si="75"/>
        <v>#N/A</v>
      </c>
      <c r="KC43" s="169" t="e">
        <f t="shared" si="75"/>
        <v>#N/A</v>
      </c>
      <c r="KD43" s="169" t="e">
        <f t="shared" si="75"/>
        <v>#N/A</v>
      </c>
      <c r="KE43" s="169" t="e">
        <f t="shared" si="75"/>
        <v>#N/A</v>
      </c>
      <c r="KF43" s="169" t="e">
        <f t="shared" si="75"/>
        <v>#N/A</v>
      </c>
      <c r="KG43" s="169" t="e">
        <f t="shared" si="75"/>
        <v>#N/A</v>
      </c>
      <c r="KH43" s="169" t="e">
        <f t="shared" si="75"/>
        <v>#N/A</v>
      </c>
      <c r="KI43" s="169" t="e">
        <f t="shared" si="75"/>
        <v>#N/A</v>
      </c>
      <c r="KJ43" s="169" t="e">
        <f t="shared" si="75"/>
        <v>#N/A</v>
      </c>
      <c r="KK43" s="169" t="e">
        <f t="shared" si="75"/>
        <v>#N/A</v>
      </c>
      <c r="KL43" s="169" t="e">
        <f t="shared" si="75"/>
        <v>#N/A</v>
      </c>
      <c r="KM43" s="169" t="e">
        <f t="shared" si="75"/>
        <v>#N/A</v>
      </c>
      <c r="KN43" s="169" t="e">
        <f t="shared" si="75"/>
        <v>#N/A</v>
      </c>
      <c r="KO43" s="169" t="e">
        <f t="shared" si="76"/>
        <v>#N/A</v>
      </c>
      <c r="KP43" s="169" t="e">
        <f t="shared" si="76"/>
        <v>#N/A</v>
      </c>
      <c r="KQ43" s="169" t="e">
        <f t="shared" si="76"/>
        <v>#N/A</v>
      </c>
      <c r="KR43" s="169" t="e">
        <f t="shared" si="76"/>
        <v>#N/A</v>
      </c>
      <c r="KS43" s="169" t="e">
        <f t="shared" si="76"/>
        <v>#N/A</v>
      </c>
      <c r="KT43" s="169" t="e">
        <f t="shared" si="76"/>
        <v>#N/A</v>
      </c>
      <c r="KU43" s="169" t="e">
        <f t="shared" si="76"/>
        <v>#N/A</v>
      </c>
      <c r="KV43" s="169" t="e">
        <f t="shared" si="76"/>
        <v>#N/A</v>
      </c>
      <c r="KW43" s="169" t="e">
        <f t="shared" si="76"/>
        <v>#N/A</v>
      </c>
      <c r="KX43" s="169" t="e">
        <f t="shared" si="76"/>
        <v>#N/A</v>
      </c>
      <c r="KY43" s="169" t="e">
        <f t="shared" si="76"/>
        <v>#N/A</v>
      </c>
      <c r="KZ43" s="169" t="e">
        <f t="shared" si="76"/>
        <v>#N/A</v>
      </c>
      <c r="LA43" s="169" t="e">
        <f t="shared" si="76"/>
        <v>#N/A</v>
      </c>
      <c r="LB43" s="169" t="e">
        <f t="shared" si="76"/>
        <v>#N/A</v>
      </c>
      <c r="LC43" s="169" t="e">
        <f t="shared" si="76"/>
        <v>#N/A</v>
      </c>
      <c r="LD43" s="169" t="e">
        <f t="shared" si="76"/>
        <v>#N/A</v>
      </c>
      <c r="LE43" s="169" t="e">
        <f t="shared" si="77"/>
        <v>#N/A</v>
      </c>
      <c r="LF43" s="169" t="e">
        <f t="shared" si="77"/>
        <v>#N/A</v>
      </c>
      <c r="LG43" s="169" t="e">
        <f t="shared" si="77"/>
        <v>#N/A</v>
      </c>
      <c r="LH43" s="169" t="e">
        <f t="shared" si="77"/>
        <v>#N/A</v>
      </c>
      <c r="LI43" s="169" t="e">
        <f t="shared" si="77"/>
        <v>#N/A</v>
      </c>
      <c r="LJ43" s="169" t="e">
        <f t="shared" si="77"/>
        <v>#N/A</v>
      </c>
      <c r="LK43" s="169" t="e">
        <f t="shared" si="77"/>
        <v>#N/A</v>
      </c>
      <c r="LL43" s="169" t="e">
        <f t="shared" si="77"/>
        <v>#N/A</v>
      </c>
      <c r="LM43" s="169" t="e">
        <f t="shared" si="77"/>
        <v>#N/A</v>
      </c>
      <c r="LN43" s="169" t="e">
        <f t="shared" si="77"/>
        <v>#N/A</v>
      </c>
      <c r="LO43" s="169" t="e">
        <f t="shared" si="77"/>
        <v>#N/A</v>
      </c>
      <c r="LP43" s="169" t="e">
        <f t="shared" si="77"/>
        <v>#N/A</v>
      </c>
      <c r="LQ43" s="169" t="e">
        <f t="shared" si="77"/>
        <v>#N/A</v>
      </c>
      <c r="LR43" s="169" t="e">
        <f t="shared" si="77"/>
        <v>#N/A</v>
      </c>
      <c r="LS43" s="169" t="e">
        <f t="shared" si="77"/>
        <v>#N/A</v>
      </c>
      <c r="LT43" s="169" t="e">
        <f t="shared" si="77"/>
        <v>#N/A</v>
      </c>
      <c r="LU43" s="169" t="e">
        <f t="shared" si="78"/>
        <v>#N/A</v>
      </c>
      <c r="LV43" s="169" t="e">
        <f t="shared" si="78"/>
        <v>#N/A</v>
      </c>
      <c r="LW43" s="169" t="e">
        <f t="shared" si="78"/>
        <v>#N/A</v>
      </c>
      <c r="LX43" s="169" t="e">
        <f t="shared" si="78"/>
        <v>#N/A</v>
      </c>
      <c r="LY43" s="169" t="e">
        <f t="shared" si="78"/>
        <v>#N/A</v>
      </c>
      <c r="LZ43" s="169" t="e">
        <f t="shared" si="78"/>
        <v>#N/A</v>
      </c>
      <c r="MA43" s="169" t="e">
        <f t="shared" si="78"/>
        <v>#N/A</v>
      </c>
      <c r="MB43" s="169" t="e">
        <f t="shared" si="78"/>
        <v>#N/A</v>
      </c>
      <c r="MC43" s="169" t="e">
        <f t="shared" si="78"/>
        <v>#N/A</v>
      </c>
      <c r="MD43" s="169" t="e">
        <f t="shared" si="78"/>
        <v>#N/A</v>
      </c>
      <c r="ME43" s="169" t="e">
        <f t="shared" si="78"/>
        <v>#N/A</v>
      </c>
      <c r="MF43" s="169" t="e">
        <f t="shared" si="78"/>
        <v>#N/A</v>
      </c>
      <c r="MG43" s="169" t="e">
        <f t="shared" si="78"/>
        <v>#N/A</v>
      </c>
      <c r="MH43" s="169" t="e">
        <f t="shared" si="78"/>
        <v>#N/A</v>
      </c>
      <c r="MI43" s="169" t="e">
        <f t="shared" si="78"/>
        <v>#N/A</v>
      </c>
      <c r="MJ43" s="169" t="e">
        <f t="shared" si="78"/>
        <v>#N/A</v>
      </c>
      <c r="MK43" s="169" t="e">
        <f t="shared" si="79"/>
        <v>#N/A</v>
      </c>
      <c r="ML43" s="169" t="e">
        <f t="shared" si="79"/>
        <v>#N/A</v>
      </c>
      <c r="MM43" s="169" t="e">
        <f t="shared" si="79"/>
        <v>#N/A</v>
      </c>
      <c r="MN43" s="169" t="e">
        <f t="shared" si="79"/>
        <v>#N/A</v>
      </c>
      <c r="MO43" s="169" t="e">
        <f t="shared" si="79"/>
        <v>#N/A</v>
      </c>
      <c r="MP43" s="169" t="e">
        <f t="shared" si="79"/>
        <v>#N/A</v>
      </c>
      <c r="MQ43" s="169" t="e">
        <f t="shared" si="79"/>
        <v>#N/A</v>
      </c>
      <c r="MR43" s="169" t="e">
        <f t="shared" si="79"/>
        <v>#N/A</v>
      </c>
      <c r="MS43" s="169" t="e">
        <f t="shared" si="79"/>
        <v>#N/A</v>
      </c>
      <c r="MT43" s="169" t="e">
        <f t="shared" si="79"/>
        <v>#N/A</v>
      </c>
      <c r="MU43" s="169" t="e">
        <f t="shared" si="79"/>
        <v>#N/A</v>
      </c>
      <c r="MV43" s="169" t="e">
        <f t="shared" si="79"/>
        <v>#N/A</v>
      </c>
      <c r="MW43" s="169" t="e">
        <f t="shared" si="79"/>
        <v>#N/A</v>
      </c>
      <c r="MX43" s="169" t="e">
        <f t="shared" si="79"/>
        <v>#N/A</v>
      </c>
      <c r="MY43" s="169" t="e">
        <f t="shared" si="79"/>
        <v>#N/A</v>
      </c>
      <c r="MZ43" s="169" t="e">
        <f t="shared" si="79"/>
        <v>#N/A</v>
      </c>
      <c r="NA43" s="169" t="e">
        <f t="shared" si="80"/>
        <v>#N/A</v>
      </c>
      <c r="NB43" s="169" t="e">
        <f t="shared" si="80"/>
        <v>#N/A</v>
      </c>
      <c r="NC43" s="169" t="e">
        <f t="shared" si="80"/>
        <v>#N/A</v>
      </c>
      <c r="ND43" s="169" t="e">
        <f t="shared" si="80"/>
        <v>#N/A</v>
      </c>
      <c r="NE43" s="169" t="e">
        <f t="shared" si="80"/>
        <v>#N/A</v>
      </c>
      <c r="NF43" s="169" t="e">
        <f t="shared" si="80"/>
        <v>#N/A</v>
      </c>
      <c r="NG43" s="169" t="e">
        <f t="shared" si="80"/>
        <v>#N/A</v>
      </c>
      <c r="NH43" s="169" t="e">
        <f t="shared" si="80"/>
        <v>#N/A</v>
      </c>
      <c r="NI43" s="169" t="e">
        <f t="shared" si="80"/>
        <v>#N/A</v>
      </c>
      <c r="NJ43" s="169" t="e">
        <f t="shared" si="80"/>
        <v>#N/A</v>
      </c>
      <c r="NK43" s="169" t="e">
        <f t="shared" si="80"/>
        <v>#N/A</v>
      </c>
      <c r="NL43" s="169" t="e">
        <f t="shared" si="80"/>
        <v>#N/A</v>
      </c>
      <c r="NM43" s="169" t="e">
        <f t="shared" si="80"/>
        <v>#N/A</v>
      </c>
      <c r="NN43" s="169" t="e">
        <f t="shared" si="80"/>
        <v>#N/A</v>
      </c>
      <c r="NO43" s="169" t="e">
        <f t="shared" si="80"/>
        <v>#N/A</v>
      </c>
      <c r="NP43" s="169" t="e">
        <f t="shared" si="80"/>
        <v>#N/A</v>
      </c>
      <c r="NQ43" s="169" t="e">
        <f t="shared" si="81"/>
        <v>#N/A</v>
      </c>
      <c r="NR43" s="169" t="e">
        <f t="shared" si="81"/>
        <v>#N/A</v>
      </c>
      <c r="NS43" s="169" t="e">
        <f t="shared" si="81"/>
        <v>#N/A</v>
      </c>
      <c r="NT43" s="169" t="e">
        <f t="shared" si="81"/>
        <v>#N/A</v>
      </c>
      <c r="NU43" s="169" t="e">
        <f t="shared" si="81"/>
        <v>#N/A</v>
      </c>
      <c r="NV43" s="169" t="e">
        <f t="shared" si="81"/>
        <v>#N/A</v>
      </c>
      <c r="NW43" s="169" t="e">
        <f t="shared" si="81"/>
        <v>#N/A</v>
      </c>
      <c r="NX43" s="169" t="e">
        <f t="shared" si="81"/>
        <v>#N/A</v>
      </c>
      <c r="NY43" s="169" t="e">
        <f t="shared" si="81"/>
        <v>#N/A</v>
      </c>
      <c r="NZ43" s="169" t="e">
        <f t="shared" si="81"/>
        <v>#N/A</v>
      </c>
      <c r="OA43" s="169" t="e">
        <f t="shared" si="81"/>
        <v>#N/A</v>
      </c>
      <c r="OB43" s="169" t="e">
        <f t="shared" si="81"/>
        <v>#N/A</v>
      </c>
      <c r="OC43" s="169" t="e">
        <f t="shared" si="81"/>
        <v>#N/A</v>
      </c>
      <c r="OD43" s="169" t="e">
        <f t="shared" si="81"/>
        <v>#N/A</v>
      </c>
      <c r="OE43" s="169" t="e">
        <f t="shared" si="81"/>
        <v>#N/A</v>
      </c>
      <c r="OF43" s="169" t="e">
        <f t="shared" si="81"/>
        <v>#N/A</v>
      </c>
      <c r="OG43" s="169" t="e">
        <f t="shared" si="82"/>
        <v>#N/A</v>
      </c>
      <c r="OH43" s="169" t="e">
        <f t="shared" si="82"/>
        <v>#N/A</v>
      </c>
      <c r="OI43" s="169" t="e">
        <f t="shared" si="82"/>
        <v>#N/A</v>
      </c>
      <c r="OJ43" s="169" t="e">
        <f t="shared" si="82"/>
        <v>#N/A</v>
      </c>
      <c r="OK43" s="169" t="e">
        <f t="shared" si="82"/>
        <v>#N/A</v>
      </c>
      <c r="OL43" s="169" t="e">
        <f t="shared" si="82"/>
        <v>#N/A</v>
      </c>
      <c r="OM43" s="169" t="e">
        <f t="shared" si="82"/>
        <v>#N/A</v>
      </c>
      <c r="ON43" s="169" t="e">
        <f t="shared" si="82"/>
        <v>#N/A</v>
      </c>
      <c r="OO43" s="169" t="e">
        <f t="shared" si="82"/>
        <v>#N/A</v>
      </c>
      <c r="OP43" s="169" t="e">
        <f t="shared" si="82"/>
        <v>#N/A</v>
      </c>
      <c r="OQ43" s="169" t="e">
        <f t="shared" si="82"/>
        <v>#N/A</v>
      </c>
      <c r="OR43" s="169" t="e">
        <f t="shared" si="82"/>
        <v>#N/A</v>
      </c>
      <c r="OS43" s="169" t="e">
        <f t="shared" si="82"/>
        <v>#N/A</v>
      </c>
      <c r="OT43" s="169" t="e">
        <f t="shared" si="82"/>
        <v>#N/A</v>
      </c>
      <c r="OU43" s="169" t="e">
        <f t="shared" si="82"/>
        <v>#N/A</v>
      </c>
      <c r="OV43" s="169" t="e">
        <f t="shared" si="82"/>
        <v>#N/A</v>
      </c>
      <c r="OW43" s="169" t="e">
        <f t="shared" si="83"/>
        <v>#N/A</v>
      </c>
      <c r="OX43" s="169" t="e">
        <f t="shared" si="83"/>
        <v>#N/A</v>
      </c>
      <c r="OY43" s="169" t="e">
        <f t="shared" si="52"/>
        <v>#N/A</v>
      </c>
      <c r="OZ43" s="169" t="e">
        <f t="shared" si="52"/>
        <v>#N/A</v>
      </c>
      <c r="PA43" s="169" t="e">
        <f t="shared" si="52"/>
        <v>#N/A</v>
      </c>
      <c r="PB43" s="169" t="e">
        <f t="shared" si="52"/>
        <v>#N/A</v>
      </c>
      <c r="PC43" s="169" t="e">
        <f t="shared" si="70"/>
        <v>#N/A</v>
      </c>
      <c r="PD43" s="169" t="e">
        <f t="shared" si="70"/>
        <v>#N/A</v>
      </c>
      <c r="PE43" s="169" t="e">
        <f t="shared" si="70"/>
        <v>#N/A</v>
      </c>
      <c r="PF43" s="169" t="e">
        <f t="shared" si="70"/>
        <v>#N/A</v>
      </c>
      <c r="PG43" s="169" t="e">
        <f t="shared" si="70"/>
        <v>#N/A</v>
      </c>
      <c r="PH43" s="169" t="e">
        <f t="shared" si="70"/>
        <v>#N/A</v>
      </c>
    </row>
    <row r="44" spans="1:424" hidden="1" x14ac:dyDescent="0.75">
      <c r="A44" s="4">
        <v>41</v>
      </c>
      <c r="B44" s="95"/>
      <c r="C44" s="95"/>
      <c r="D44" s="95"/>
      <c r="E44" s="124" t="str">
        <f t="shared" si="28"/>
        <v/>
      </c>
      <c r="F44" s="124" t="str">
        <f t="shared" si="29"/>
        <v/>
      </c>
      <c r="G44" s="73" t="str">
        <f t="shared" si="30"/>
        <v/>
      </c>
      <c r="H44" s="23"/>
      <c r="I44" s="57"/>
      <c r="J44" s="280"/>
      <c r="K44" s="74" t="str">
        <f>IF(AND(B44&gt;0,C44&gt;0,D44&gt;0),IF(ISBLANK(J44),IF(ISBLANK(H44),"",(D44-B44)*VLOOKUP(H44,VLookups!$A$4:$B$13,2,FALSE)),J44),"")</f>
        <v/>
      </c>
      <c r="L44" s="75" t="str">
        <f t="shared" si="84"/>
        <v/>
      </c>
      <c r="M44" s="95"/>
      <c r="N44" s="270" t="str">
        <f>IF(AND(M44&gt;0,C44&gt;0,NOT(K44="")),ABS(VLOOKUP($M$1,VLookups!$A$43:$B$44,2,FALSE)-_xlfn.NORM.DIST(M44,G44,K44,TRUE)),"")</f>
        <v/>
      </c>
      <c r="O44" s="94" t="str">
        <f>IF(AND($B44&gt;0,$C44&gt;0,$D44&gt;0,NOT(ISBLANK($H44))),_xlfn.NORM.INV(ABS(VLOOKUP($M$1,VLookups!$A$43:$B$44,2,FALSE)-O$3),$G44,$K44),"")</f>
        <v/>
      </c>
      <c r="P44" s="93" t="str">
        <f>IF(AND($B44&gt;0,$C44&gt;0,$D44&gt;0,NOT(ISBLANK($H44))),_xlfn.NORM.INV(ABS(VLOOKUP($M$1,VLookups!$A$43:$B$44,2,FALSE)-P$3),$G44,$K44),"")</f>
        <v/>
      </c>
      <c r="Q44" s="94" t="str">
        <f>IF(AND($B44&gt;0,$C44&gt;0,$D44&gt;0,NOT(ISBLANK($H44))),_xlfn.NORM.INV(ABS(VLOOKUP($M$1,VLookups!$A$43:$B$44,2,FALSE)-Q$3),$G44,$K44),"")</f>
        <v/>
      </c>
      <c r="R44" s="93" t="str">
        <f>IF(AND($B44&gt;0,$C44&gt;0,$D44&gt;0,NOT(ISBLANK($H44))),_xlfn.NORM.INV(ABS(VLOOKUP($M$1,VLookups!$A$43:$B$44,2,FALSE)-R$3),$G44,$K44),"")</f>
        <v/>
      </c>
      <c r="S44" s="94" t="str">
        <f>IF(AND($B44&gt;0,$C44&gt;0,$D44&gt;0,NOT(ISBLANK($H44))),_xlfn.NORM.INV(ABS(VLOOKUP($M$1,VLookups!$A$43:$B$44,2,FALSE)-S$3),$G44,$K44),"")</f>
        <v/>
      </c>
      <c r="T44" s="93" t="str">
        <f>IF(AND($B44&gt;0,$C44&gt;0,$D44&gt;0,NOT(ISBLANK($H44))),_xlfn.NORM.INV(ABS(VLOOKUP($M$1,VLookups!$A$43:$B$44,2,FALSE)-T$3),$G44,$K44),"")</f>
        <v/>
      </c>
      <c r="U44" s="5"/>
      <c r="V44" s="168" t="str">
        <f t="shared" si="31"/>
        <v/>
      </c>
      <c r="W44" s="49" t="str">
        <f t="shared" si="101"/>
        <v/>
      </c>
      <c r="X44" s="49" t="str">
        <f t="shared" si="101"/>
        <v/>
      </c>
      <c r="Y44" s="49" t="str">
        <f t="shared" si="101"/>
        <v/>
      </c>
      <c r="Z44" s="49" t="str">
        <f t="shared" si="101"/>
        <v/>
      </c>
      <c r="AA44" s="49" t="str">
        <f t="shared" si="101"/>
        <v/>
      </c>
      <c r="AB44" s="49" t="str">
        <f t="shared" si="101"/>
        <v/>
      </c>
      <c r="AC44" s="49" t="str">
        <f t="shared" si="101"/>
        <v/>
      </c>
      <c r="AD44" s="49" t="str">
        <f t="shared" si="101"/>
        <v/>
      </c>
      <c r="AE44" s="49" t="str">
        <f t="shared" si="101"/>
        <v/>
      </c>
      <c r="AF44" s="49" t="str">
        <f t="shared" si="101"/>
        <v/>
      </c>
      <c r="AG44" s="49" t="str">
        <f t="shared" si="101"/>
        <v/>
      </c>
      <c r="AH44" s="49" t="str">
        <f t="shared" si="101"/>
        <v/>
      </c>
      <c r="AI44" s="49" t="str">
        <f t="shared" si="101"/>
        <v/>
      </c>
      <c r="AJ44" s="49" t="str">
        <f t="shared" si="101"/>
        <v/>
      </c>
      <c r="AK44" s="49" t="str">
        <f t="shared" si="101"/>
        <v/>
      </c>
      <c r="AL44" s="49" t="str">
        <f t="shared" si="101"/>
        <v/>
      </c>
      <c r="AM44" s="49" t="str">
        <f t="shared" si="93"/>
        <v/>
      </c>
      <c r="AN44" s="49" t="str">
        <f t="shared" si="93"/>
        <v/>
      </c>
      <c r="AO44" s="49" t="str">
        <f t="shared" si="93"/>
        <v/>
      </c>
      <c r="AP44" s="49" t="str">
        <f t="shared" si="93"/>
        <v/>
      </c>
      <c r="AQ44" s="49" t="str">
        <f t="shared" si="93"/>
        <v/>
      </c>
      <c r="AR44" s="49" t="str">
        <f t="shared" si="93"/>
        <v/>
      </c>
      <c r="AS44" s="49" t="str">
        <f t="shared" si="93"/>
        <v/>
      </c>
      <c r="AT44" s="49" t="str">
        <f t="shared" si="93"/>
        <v/>
      </c>
      <c r="AU44" s="49" t="str">
        <f t="shared" si="93"/>
        <v/>
      </c>
      <c r="AV44" s="49" t="str">
        <f t="shared" si="93"/>
        <v/>
      </c>
      <c r="AW44" s="49" t="str">
        <f t="shared" si="93"/>
        <v/>
      </c>
      <c r="AX44" s="49" t="str">
        <f t="shared" si="93"/>
        <v/>
      </c>
      <c r="AY44" s="49" t="str">
        <f t="shared" si="93"/>
        <v/>
      </c>
      <c r="AZ44" s="49" t="str">
        <f t="shared" si="93"/>
        <v/>
      </c>
      <c r="BA44" s="49" t="str">
        <f t="shared" si="93"/>
        <v/>
      </c>
      <c r="BB44" s="49" t="str">
        <f t="shared" si="94"/>
        <v/>
      </c>
      <c r="BC44" s="49" t="str">
        <f t="shared" si="94"/>
        <v/>
      </c>
      <c r="BD44" s="49" t="str">
        <f t="shared" si="94"/>
        <v/>
      </c>
      <c r="BE44" s="49" t="str">
        <f t="shared" si="94"/>
        <v/>
      </c>
      <c r="BF44" s="49" t="str">
        <f t="shared" si="94"/>
        <v/>
      </c>
      <c r="BG44" s="49" t="str">
        <f t="shared" si="94"/>
        <v/>
      </c>
      <c r="BH44" s="49" t="str">
        <f t="shared" si="94"/>
        <v/>
      </c>
      <c r="BI44" s="49" t="str">
        <f t="shared" si="94"/>
        <v/>
      </c>
      <c r="BJ44" s="49" t="str">
        <f t="shared" si="94"/>
        <v/>
      </c>
      <c r="BK44" s="49" t="str">
        <f t="shared" si="94"/>
        <v/>
      </c>
      <c r="BL44" s="49" t="str">
        <f t="shared" si="94"/>
        <v/>
      </c>
      <c r="BM44" s="49" t="str">
        <f t="shared" si="94"/>
        <v/>
      </c>
      <c r="BN44" s="49" t="str">
        <f t="shared" si="94"/>
        <v/>
      </c>
      <c r="BO44" s="49" t="str">
        <f t="shared" si="94"/>
        <v/>
      </c>
      <c r="BP44" s="49" t="str">
        <f t="shared" si="94"/>
        <v/>
      </c>
      <c r="BQ44" s="49" t="str">
        <f t="shared" si="94"/>
        <v/>
      </c>
      <c r="BR44" s="49" t="str">
        <f t="shared" si="91"/>
        <v/>
      </c>
      <c r="BS44" s="49" t="str">
        <f t="shared" si="91"/>
        <v/>
      </c>
      <c r="BT44" s="49" t="str">
        <f t="shared" si="91"/>
        <v/>
      </c>
      <c r="BU44" s="49" t="str">
        <f t="shared" si="91"/>
        <v/>
      </c>
      <c r="BV44" s="49" t="str">
        <f t="shared" si="91"/>
        <v/>
      </c>
      <c r="BW44" s="49" t="str">
        <f t="shared" si="91"/>
        <v/>
      </c>
      <c r="BX44" s="49" t="str">
        <f t="shared" si="91"/>
        <v/>
      </c>
      <c r="BY44" s="49" t="str">
        <f t="shared" si="91"/>
        <v/>
      </c>
      <c r="BZ44" s="49" t="str">
        <f t="shared" si="91"/>
        <v/>
      </c>
      <c r="CA44" s="49" t="str">
        <f t="shared" si="91"/>
        <v/>
      </c>
      <c r="CB44" s="49" t="str">
        <f t="shared" si="91"/>
        <v/>
      </c>
      <c r="CC44" s="49" t="str">
        <f t="shared" si="95"/>
        <v/>
      </c>
      <c r="CD44" s="49" t="str">
        <f t="shared" si="95"/>
        <v/>
      </c>
      <c r="CE44" s="49" t="str">
        <f t="shared" si="95"/>
        <v/>
      </c>
      <c r="CF44" s="49" t="str">
        <f t="shared" si="95"/>
        <v/>
      </c>
      <c r="CG44" s="49" t="str">
        <f t="shared" si="95"/>
        <v/>
      </c>
      <c r="CH44" s="49" t="str">
        <f t="shared" si="95"/>
        <v/>
      </c>
      <c r="CI44" s="49" t="str">
        <f t="shared" si="95"/>
        <v/>
      </c>
      <c r="CJ44" s="49" t="str">
        <f t="shared" si="95"/>
        <v/>
      </c>
      <c r="CK44" s="49" t="str">
        <f t="shared" si="95"/>
        <v/>
      </c>
      <c r="CL44" s="49" t="str">
        <f t="shared" si="95"/>
        <v/>
      </c>
      <c r="CM44" s="49" t="str">
        <f t="shared" si="95"/>
        <v/>
      </c>
      <c r="CN44" s="49" t="str">
        <f t="shared" si="95"/>
        <v/>
      </c>
      <c r="CO44" s="49" t="str">
        <f t="shared" si="95"/>
        <v/>
      </c>
      <c r="CP44" s="49" t="str">
        <f t="shared" si="95"/>
        <v/>
      </c>
      <c r="CQ44" s="49" t="str">
        <f t="shared" si="95"/>
        <v/>
      </c>
      <c r="CR44" s="49" t="str">
        <f t="shared" si="95"/>
        <v/>
      </c>
      <c r="CS44" s="49" t="str">
        <f t="shared" si="96"/>
        <v/>
      </c>
      <c r="CT44" s="49" t="str">
        <f t="shared" si="96"/>
        <v/>
      </c>
      <c r="CU44" s="49" t="str">
        <f t="shared" si="96"/>
        <v/>
      </c>
      <c r="CV44" s="49" t="str">
        <f t="shared" si="96"/>
        <v/>
      </c>
      <c r="CW44" s="49" t="str">
        <f t="shared" si="96"/>
        <v/>
      </c>
      <c r="CX44" s="49" t="str">
        <f t="shared" si="96"/>
        <v/>
      </c>
      <c r="CY44" s="49" t="str">
        <f t="shared" si="96"/>
        <v/>
      </c>
      <c r="CZ44" s="49" t="str">
        <f t="shared" si="96"/>
        <v/>
      </c>
      <c r="DA44" s="49" t="str">
        <f t="shared" si="96"/>
        <v/>
      </c>
      <c r="DB44" s="49" t="str">
        <f t="shared" si="96"/>
        <v/>
      </c>
      <c r="DC44" s="49" t="str">
        <f t="shared" si="96"/>
        <v/>
      </c>
      <c r="DD44" s="49" t="str">
        <f t="shared" si="96"/>
        <v/>
      </c>
      <c r="DE44" s="49" t="str">
        <f t="shared" si="96"/>
        <v/>
      </c>
      <c r="DF44" s="49" t="str">
        <f t="shared" si="96"/>
        <v/>
      </c>
      <c r="DG44" s="49" t="str">
        <f t="shared" si="96"/>
        <v/>
      </c>
      <c r="DH44" s="49" t="str">
        <f t="shared" si="96"/>
        <v/>
      </c>
      <c r="DI44" s="49" t="str">
        <f t="shared" si="85"/>
        <v/>
      </c>
      <c r="DJ44" s="49" t="str">
        <f t="shared" si="71"/>
        <v/>
      </c>
      <c r="DK44" s="49" t="str">
        <f t="shared" si="71"/>
        <v/>
      </c>
      <c r="DL44" s="49" t="str">
        <f t="shared" si="71"/>
        <v/>
      </c>
      <c r="DM44" s="49" t="str">
        <f t="shared" si="71"/>
        <v/>
      </c>
      <c r="DN44" s="49" t="str">
        <f t="shared" si="71"/>
        <v/>
      </c>
      <c r="DO44" s="49" t="str">
        <f t="shared" si="71"/>
        <v/>
      </c>
      <c r="DP44" s="49" t="str">
        <f t="shared" si="86"/>
        <v/>
      </c>
      <c r="DQ44" s="49" t="str">
        <f t="shared" si="86"/>
        <v/>
      </c>
      <c r="DR44" s="49" t="str">
        <f t="shared" si="86"/>
        <v/>
      </c>
      <c r="DS44" s="183" t="str">
        <f t="shared" si="33"/>
        <v/>
      </c>
      <c r="DT44" s="49" t="str">
        <f t="shared" si="102"/>
        <v/>
      </c>
      <c r="DU44" s="49" t="str">
        <f t="shared" si="102"/>
        <v/>
      </c>
      <c r="DV44" s="49" t="str">
        <f t="shared" si="102"/>
        <v/>
      </c>
      <c r="DW44" s="49" t="str">
        <f t="shared" si="102"/>
        <v/>
      </c>
      <c r="DX44" s="49" t="str">
        <f t="shared" si="102"/>
        <v/>
      </c>
      <c r="DY44" s="49" t="str">
        <f t="shared" si="102"/>
        <v/>
      </c>
      <c r="DZ44" s="49" t="str">
        <f t="shared" si="102"/>
        <v/>
      </c>
      <c r="EA44" s="49" t="str">
        <f t="shared" si="102"/>
        <v/>
      </c>
      <c r="EB44" s="49" t="str">
        <f t="shared" si="102"/>
        <v/>
      </c>
      <c r="EC44" s="49" t="str">
        <f t="shared" si="102"/>
        <v/>
      </c>
      <c r="ED44" s="49" t="str">
        <f t="shared" si="102"/>
        <v/>
      </c>
      <c r="EE44" s="49" t="str">
        <f t="shared" si="102"/>
        <v/>
      </c>
      <c r="EF44" s="49" t="str">
        <f t="shared" si="102"/>
        <v/>
      </c>
      <c r="EG44" s="49" t="str">
        <f t="shared" si="102"/>
        <v/>
      </c>
      <c r="EH44" s="49" t="str">
        <f t="shared" si="102"/>
        <v/>
      </c>
      <c r="EI44" s="49" t="str">
        <f t="shared" si="102"/>
        <v/>
      </c>
      <c r="EJ44" s="49" t="str">
        <f t="shared" si="97"/>
        <v/>
      </c>
      <c r="EK44" s="49" t="str">
        <f t="shared" si="97"/>
        <v/>
      </c>
      <c r="EL44" s="49" t="str">
        <f t="shared" si="97"/>
        <v/>
      </c>
      <c r="EM44" s="49" t="str">
        <f t="shared" si="97"/>
        <v/>
      </c>
      <c r="EN44" s="49" t="str">
        <f t="shared" si="97"/>
        <v/>
      </c>
      <c r="EO44" s="49" t="str">
        <f t="shared" si="97"/>
        <v/>
      </c>
      <c r="EP44" s="49" t="str">
        <f t="shared" si="97"/>
        <v/>
      </c>
      <c r="EQ44" s="49" t="str">
        <f t="shared" si="97"/>
        <v/>
      </c>
      <c r="ER44" s="49" t="str">
        <f t="shared" si="97"/>
        <v/>
      </c>
      <c r="ES44" s="49" t="str">
        <f t="shared" si="97"/>
        <v/>
      </c>
      <c r="ET44" s="49" t="str">
        <f t="shared" si="97"/>
        <v/>
      </c>
      <c r="EU44" s="49" t="str">
        <f t="shared" si="97"/>
        <v/>
      </c>
      <c r="EV44" s="49" t="str">
        <f t="shared" si="97"/>
        <v/>
      </c>
      <c r="EW44" s="49" t="str">
        <f t="shared" si="97"/>
        <v/>
      </c>
      <c r="EX44" s="49" t="str">
        <f t="shared" si="97"/>
        <v/>
      </c>
      <c r="EY44" s="49" t="str">
        <f t="shared" si="98"/>
        <v/>
      </c>
      <c r="EZ44" s="49" t="str">
        <f t="shared" si="98"/>
        <v/>
      </c>
      <c r="FA44" s="49" t="str">
        <f t="shared" si="98"/>
        <v/>
      </c>
      <c r="FB44" s="49" t="str">
        <f t="shared" si="98"/>
        <v/>
      </c>
      <c r="FC44" s="49" t="str">
        <f t="shared" si="98"/>
        <v/>
      </c>
      <c r="FD44" s="49" t="str">
        <f t="shared" si="98"/>
        <v/>
      </c>
      <c r="FE44" s="49" t="str">
        <f t="shared" si="98"/>
        <v/>
      </c>
      <c r="FF44" s="49" t="str">
        <f t="shared" si="98"/>
        <v/>
      </c>
      <c r="FG44" s="49" t="str">
        <f t="shared" si="98"/>
        <v/>
      </c>
      <c r="FH44" s="49" t="str">
        <f t="shared" si="98"/>
        <v/>
      </c>
      <c r="FI44" s="49" t="str">
        <f t="shared" si="98"/>
        <v/>
      </c>
      <c r="FJ44" s="49" t="str">
        <f t="shared" si="98"/>
        <v/>
      </c>
      <c r="FK44" s="49" t="str">
        <f t="shared" si="98"/>
        <v/>
      </c>
      <c r="FL44" s="49" t="str">
        <f t="shared" si="98"/>
        <v/>
      </c>
      <c r="FM44" s="49" t="str">
        <f t="shared" si="98"/>
        <v/>
      </c>
      <c r="FN44" s="49" t="str">
        <f t="shared" si="98"/>
        <v/>
      </c>
      <c r="FO44" s="49" t="str">
        <f t="shared" si="92"/>
        <v/>
      </c>
      <c r="FP44" s="49" t="str">
        <f t="shared" si="92"/>
        <v/>
      </c>
      <c r="FQ44" s="49" t="str">
        <f t="shared" si="92"/>
        <v/>
      </c>
      <c r="FR44" s="49" t="str">
        <f t="shared" si="92"/>
        <v/>
      </c>
      <c r="FS44" s="49" t="str">
        <f t="shared" si="92"/>
        <v/>
      </c>
      <c r="FT44" s="49" t="str">
        <f t="shared" si="92"/>
        <v/>
      </c>
      <c r="FU44" s="49" t="str">
        <f t="shared" si="92"/>
        <v/>
      </c>
      <c r="FV44" s="49" t="str">
        <f t="shared" si="92"/>
        <v/>
      </c>
      <c r="FW44" s="49" t="str">
        <f t="shared" si="92"/>
        <v/>
      </c>
      <c r="FX44" s="49" t="str">
        <f t="shared" si="92"/>
        <v/>
      </c>
      <c r="FY44" s="49" t="str">
        <f t="shared" si="92"/>
        <v/>
      </c>
      <c r="FZ44" s="49" t="str">
        <f t="shared" si="99"/>
        <v/>
      </c>
      <c r="GA44" s="49" t="str">
        <f t="shared" si="99"/>
        <v/>
      </c>
      <c r="GB44" s="49" t="str">
        <f t="shared" si="99"/>
        <v/>
      </c>
      <c r="GC44" s="49" t="str">
        <f t="shared" si="99"/>
        <v/>
      </c>
      <c r="GD44" s="49" t="str">
        <f t="shared" si="99"/>
        <v/>
      </c>
      <c r="GE44" s="49" t="str">
        <f t="shared" si="99"/>
        <v/>
      </c>
      <c r="GF44" s="49" t="str">
        <f t="shared" si="99"/>
        <v/>
      </c>
      <c r="GG44" s="49" t="str">
        <f t="shared" si="99"/>
        <v/>
      </c>
      <c r="GH44" s="49" t="str">
        <f t="shared" si="99"/>
        <v/>
      </c>
      <c r="GI44" s="49" t="str">
        <f t="shared" si="99"/>
        <v/>
      </c>
      <c r="GJ44" s="49" t="str">
        <f t="shared" si="99"/>
        <v/>
      </c>
      <c r="GK44" s="49" t="str">
        <f t="shared" si="99"/>
        <v/>
      </c>
      <c r="GL44" s="49" t="str">
        <f t="shared" si="99"/>
        <v/>
      </c>
      <c r="GM44" s="49" t="str">
        <f t="shared" si="99"/>
        <v/>
      </c>
      <c r="GN44" s="49" t="str">
        <f t="shared" si="99"/>
        <v/>
      </c>
      <c r="GO44" s="49" t="str">
        <f t="shared" si="99"/>
        <v/>
      </c>
      <c r="GP44" s="49" t="str">
        <f t="shared" si="100"/>
        <v/>
      </c>
      <c r="GQ44" s="49" t="str">
        <f t="shared" si="100"/>
        <v/>
      </c>
      <c r="GR44" s="49" t="str">
        <f t="shared" si="100"/>
        <v/>
      </c>
      <c r="GS44" s="49" t="str">
        <f t="shared" si="100"/>
        <v/>
      </c>
      <c r="GT44" s="49" t="str">
        <f t="shared" si="100"/>
        <v/>
      </c>
      <c r="GU44" s="49" t="str">
        <f t="shared" si="100"/>
        <v/>
      </c>
      <c r="GV44" s="49" t="str">
        <f t="shared" si="100"/>
        <v/>
      </c>
      <c r="GW44" s="49" t="str">
        <f t="shared" si="100"/>
        <v/>
      </c>
      <c r="GX44" s="49" t="str">
        <f t="shared" si="100"/>
        <v/>
      </c>
      <c r="GY44" s="49" t="str">
        <f t="shared" si="100"/>
        <v/>
      </c>
      <c r="GZ44" s="49" t="str">
        <f t="shared" si="100"/>
        <v/>
      </c>
      <c r="HA44" s="49" t="str">
        <f t="shared" si="100"/>
        <v/>
      </c>
      <c r="HB44" s="49" t="str">
        <f t="shared" si="100"/>
        <v/>
      </c>
      <c r="HC44" s="49" t="str">
        <f t="shared" si="100"/>
        <v/>
      </c>
      <c r="HD44" s="49" t="str">
        <f t="shared" si="100"/>
        <v/>
      </c>
      <c r="HE44" s="49" t="str">
        <f t="shared" si="100"/>
        <v/>
      </c>
      <c r="HF44" s="49" t="str">
        <f t="shared" si="87"/>
        <v/>
      </c>
      <c r="HG44" s="49" t="str">
        <f t="shared" si="72"/>
        <v/>
      </c>
      <c r="HH44" s="49" t="str">
        <f t="shared" si="72"/>
        <v/>
      </c>
      <c r="HI44" s="49" t="str">
        <f t="shared" si="72"/>
        <v/>
      </c>
      <c r="HJ44" s="49" t="str">
        <f t="shared" si="72"/>
        <v/>
      </c>
      <c r="HK44" s="49" t="str">
        <f t="shared" si="72"/>
        <v/>
      </c>
      <c r="HL44" s="49" t="str">
        <f t="shared" si="72"/>
        <v/>
      </c>
      <c r="HM44" s="49" t="str">
        <f t="shared" si="88"/>
        <v/>
      </c>
      <c r="HN44" s="49" t="str">
        <f t="shared" si="88"/>
        <v/>
      </c>
      <c r="HO44" s="49" t="str">
        <f t="shared" si="88"/>
        <v/>
      </c>
      <c r="HP44" s="169" t="e">
        <f t="shared" si="90"/>
        <v>#N/A</v>
      </c>
      <c r="HQ44" s="169" t="e">
        <f t="shared" si="90"/>
        <v>#N/A</v>
      </c>
      <c r="HR44" s="169" t="e">
        <f t="shared" si="90"/>
        <v>#N/A</v>
      </c>
      <c r="HS44" s="169" t="e">
        <f t="shared" si="90"/>
        <v>#N/A</v>
      </c>
      <c r="HT44" s="169" t="e">
        <f t="shared" si="90"/>
        <v>#N/A</v>
      </c>
      <c r="HU44" s="169" t="e">
        <f t="shared" si="90"/>
        <v>#N/A</v>
      </c>
      <c r="HV44" s="169" t="e">
        <f t="shared" si="90"/>
        <v>#N/A</v>
      </c>
      <c r="HW44" s="169" t="e">
        <f t="shared" si="90"/>
        <v>#N/A</v>
      </c>
      <c r="HX44" s="169" t="e">
        <f t="shared" si="90"/>
        <v>#N/A</v>
      </c>
      <c r="HY44" s="169" t="e">
        <f t="shared" si="90"/>
        <v>#N/A</v>
      </c>
      <c r="HZ44" s="169" t="e">
        <f t="shared" si="90"/>
        <v>#N/A</v>
      </c>
      <c r="IA44" s="169" t="e">
        <f t="shared" si="90"/>
        <v>#N/A</v>
      </c>
      <c r="IB44" s="169" t="e">
        <f t="shared" si="90"/>
        <v>#N/A</v>
      </c>
      <c r="IC44" s="169" t="e">
        <f t="shared" si="90"/>
        <v>#N/A</v>
      </c>
      <c r="ID44" s="169" t="e">
        <f t="shared" si="90"/>
        <v>#N/A</v>
      </c>
      <c r="IE44" s="169" t="e">
        <f t="shared" si="89"/>
        <v>#N/A</v>
      </c>
      <c r="IF44" s="169" t="e">
        <f t="shared" si="89"/>
        <v>#N/A</v>
      </c>
      <c r="IG44" s="169" t="e">
        <f t="shared" si="89"/>
        <v>#N/A</v>
      </c>
      <c r="IH44" s="169" t="e">
        <f t="shared" si="89"/>
        <v>#N/A</v>
      </c>
      <c r="II44" s="169" t="e">
        <f t="shared" si="89"/>
        <v>#N/A</v>
      </c>
      <c r="IJ44" s="169" t="e">
        <f t="shared" si="89"/>
        <v>#N/A</v>
      </c>
      <c r="IK44" s="169" t="e">
        <f t="shared" si="89"/>
        <v>#N/A</v>
      </c>
      <c r="IL44" s="169" t="e">
        <f t="shared" si="89"/>
        <v>#N/A</v>
      </c>
      <c r="IM44" s="169" t="e">
        <f t="shared" si="89"/>
        <v>#N/A</v>
      </c>
      <c r="IN44" s="169" t="e">
        <f t="shared" si="89"/>
        <v>#N/A</v>
      </c>
      <c r="IO44" s="169" t="e">
        <f t="shared" si="89"/>
        <v>#N/A</v>
      </c>
      <c r="IP44" s="169" t="e">
        <f t="shared" si="89"/>
        <v>#N/A</v>
      </c>
      <c r="IQ44" s="169" t="e">
        <f t="shared" si="89"/>
        <v>#N/A</v>
      </c>
      <c r="IR44" s="169" t="e">
        <f t="shared" si="89"/>
        <v>#N/A</v>
      </c>
      <c r="IS44" s="169" t="e">
        <f t="shared" si="73"/>
        <v>#N/A</v>
      </c>
      <c r="IT44" s="169" t="e">
        <f t="shared" si="73"/>
        <v>#N/A</v>
      </c>
      <c r="IU44" s="169" t="e">
        <f t="shared" si="73"/>
        <v>#N/A</v>
      </c>
      <c r="IV44" s="169" t="e">
        <f t="shared" si="73"/>
        <v>#N/A</v>
      </c>
      <c r="IW44" s="169" t="e">
        <f t="shared" si="73"/>
        <v>#N/A</v>
      </c>
      <c r="IX44" s="169" t="e">
        <f t="shared" si="73"/>
        <v>#N/A</v>
      </c>
      <c r="IY44" s="169" t="e">
        <f t="shared" si="73"/>
        <v>#N/A</v>
      </c>
      <c r="IZ44" s="169" t="e">
        <f t="shared" si="73"/>
        <v>#N/A</v>
      </c>
      <c r="JA44" s="169" t="e">
        <f t="shared" si="73"/>
        <v>#N/A</v>
      </c>
      <c r="JB44" s="169" t="e">
        <f t="shared" si="73"/>
        <v>#N/A</v>
      </c>
      <c r="JC44" s="169" t="e">
        <f t="shared" si="73"/>
        <v>#N/A</v>
      </c>
      <c r="JD44" s="169" t="e">
        <f t="shared" si="73"/>
        <v>#N/A</v>
      </c>
      <c r="JE44" s="169" t="e">
        <f t="shared" si="73"/>
        <v>#N/A</v>
      </c>
      <c r="JF44" s="169" t="e">
        <f t="shared" si="73"/>
        <v>#N/A</v>
      </c>
      <c r="JG44" s="169" t="e">
        <f t="shared" si="73"/>
        <v>#N/A</v>
      </c>
      <c r="JH44" s="169" t="e">
        <f t="shared" si="73"/>
        <v>#N/A</v>
      </c>
      <c r="JI44" s="169" t="e">
        <f t="shared" si="74"/>
        <v>#N/A</v>
      </c>
      <c r="JJ44" s="169" t="e">
        <f t="shared" si="74"/>
        <v>#N/A</v>
      </c>
      <c r="JK44" s="169" t="e">
        <f t="shared" si="74"/>
        <v>#N/A</v>
      </c>
      <c r="JL44" s="169" t="e">
        <f t="shared" si="74"/>
        <v>#N/A</v>
      </c>
      <c r="JM44" s="169" t="e">
        <f t="shared" si="74"/>
        <v>#N/A</v>
      </c>
      <c r="JN44" s="169" t="e">
        <f t="shared" si="74"/>
        <v>#N/A</v>
      </c>
      <c r="JO44" s="169" t="e">
        <f t="shared" si="74"/>
        <v>#N/A</v>
      </c>
      <c r="JP44" s="169" t="e">
        <f t="shared" si="74"/>
        <v>#N/A</v>
      </c>
      <c r="JQ44" s="169" t="e">
        <f t="shared" si="74"/>
        <v>#N/A</v>
      </c>
      <c r="JR44" s="169" t="e">
        <f t="shared" si="74"/>
        <v>#N/A</v>
      </c>
      <c r="JS44" s="169" t="e">
        <f t="shared" si="74"/>
        <v>#N/A</v>
      </c>
      <c r="JT44" s="169" t="e">
        <f t="shared" si="74"/>
        <v>#N/A</v>
      </c>
      <c r="JU44" s="169" t="e">
        <f t="shared" si="74"/>
        <v>#N/A</v>
      </c>
      <c r="JV44" s="169" t="e">
        <f t="shared" si="74"/>
        <v>#N/A</v>
      </c>
      <c r="JW44" s="169" t="e">
        <f t="shared" si="74"/>
        <v>#N/A</v>
      </c>
      <c r="JX44" s="169" t="e">
        <f t="shared" si="74"/>
        <v>#N/A</v>
      </c>
      <c r="JY44" s="169" t="e">
        <f t="shared" si="75"/>
        <v>#N/A</v>
      </c>
      <c r="JZ44" s="169" t="e">
        <f t="shared" si="75"/>
        <v>#N/A</v>
      </c>
      <c r="KA44" s="169" t="e">
        <f t="shared" si="75"/>
        <v>#N/A</v>
      </c>
      <c r="KB44" s="169" t="e">
        <f t="shared" si="75"/>
        <v>#N/A</v>
      </c>
      <c r="KC44" s="169" t="e">
        <f t="shared" si="75"/>
        <v>#N/A</v>
      </c>
      <c r="KD44" s="169" t="e">
        <f t="shared" si="75"/>
        <v>#N/A</v>
      </c>
      <c r="KE44" s="169" t="e">
        <f t="shared" si="75"/>
        <v>#N/A</v>
      </c>
      <c r="KF44" s="169" t="e">
        <f t="shared" si="75"/>
        <v>#N/A</v>
      </c>
      <c r="KG44" s="169" t="e">
        <f t="shared" si="75"/>
        <v>#N/A</v>
      </c>
      <c r="KH44" s="169" t="e">
        <f t="shared" si="75"/>
        <v>#N/A</v>
      </c>
      <c r="KI44" s="169" t="e">
        <f t="shared" si="75"/>
        <v>#N/A</v>
      </c>
      <c r="KJ44" s="169" t="e">
        <f t="shared" si="75"/>
        <v>#N/A</v>
      </c>
      <c r="KK44" s="169" t="e">
        <f t="shared" si="75"/>
        <v>#N/A</v>
      </c>
      <c r="KL44" s="169" t="e">
        <f t="shared" si="75"/>
        <v>#N/A</v>
      </c>
      <c r="KM44" s="169" t="e">
        <f t="shared" si="75"/>
        <v>#N/A</v>
      </c>
      <c r="KN44" s="169" t="e">
        <f t="shared" si="75"/>
        <v>#N/A</v>
      </c>
      <c r="KO44" s="169" t="e">
        <f t="shared" si="76"/>
        <v>#N/A</v>
      </c>
      <c r="KP44" s="169" t="e">
        <f t="shared" si="76"/>
        <v>#N/A</v>
      </c>
      <c r="KQ44" s="169" t="e">
        <f t="shared" si="76"/>
        <v>#N/A</v>
      </c>
      <c r="KR44" s="169" t="e">
        <f t="shared" si="76"/>
        <v>#N/A</v>
      </c>
      <c r="KS44" s="169" t="e">
        <f t="shared" si="76"/>
        <v>#N/A</v>
      </c>
      <c r="KT44" s="169" t="e">
        <f t="shared" si="76"/>
        <v>#N/A</v>
      </c>
      <c r="KU44" s="169" t="e">
        <f t="shared" si="76"/>
        <v>#N/A</v>
      </c>
      <c r="KV44" s="169" t="e">
        <f t="shared" si="76"/>
        <v>#N/A</v>
      </c>
      <c r="KW44" s="169" t="e">
        <f t="shared" si="76"/>
        <v>#N/A</v>
      </c>
      <c r="KX44" s="169" t="e">
        <f t="shared" si="76"/>
        <v>#N/A</v>
      </c>
      <c r="KY44" s="169" t="e">
        <f t="shared" si="76"/>
        <v>#N/A</v>
      </c>
      <c r="KZ44" s="169" t="e">
        <f t="shared" si="76"/>
        <v>#N/A</v>
      </c>
      <c r="LA44" s="169" t="e">
        <f t="shared" si="76"/>
        <v>#N/A</v>
      </c>
      <c r="LB44" s="169" t="e">
        <f t="shared" si="76"/>
        <v>#N/A</v>
      </c>
      <c r="LC44" s="169" t="e">
        <f t="shared" si="76"/>
        <v>#N/A</v>
      </c>
      <c r="LD44" s="169" t="e">
        <f t="shared" si="76"/>
        <v>#N/A</v>
      </c>
      <c r="LE44" s="169" t="e">
        <f t="shared" si="77"/>
        <v>#N/A</v>
      </c>
      <c r="LF44" s="169" t="e">
        <f t="shared" si="77"/>
        <v>#N/A</v>
      </c>
      <c r="LG44" s="169" t="e">
        <f t="shared" si="77"/>
        <v>#N/A</v>
      </c>
      <c r="LH44" s="169" t="e">
        <f t="shared" si="77"/>
        <v>#N/A</v>
      </c>
      <c r="LI44" s="169" t="e">
        <f t="shared" si="77"/>
        <v>#N/A</v>
      </c>
      <c r="LJ44" s="169" t="e">
        <f t="shared" si="77"/>
        <v>#N/A</v>
      </c>
      <c r="LK44" s="169" t="e">
        <f t="shared" si="77"/>
        <v>#N/A</v>
      </c>
      <c r="LL44" s="169" t="e">
        <f t="shared" si="77"/>
        <v>#N/A</v>
      </c>
      <c r="LM44" s="169" t="e">
        <f t="shared" si="77"/>
        <v>#N/A</v>
      </c>
      <c r="LN44" s="169" t="e">
        <f t="shared" si="77"/>
        <v>#N/A</v>
      </c>
      <c r="LO44" s="169" t="e">
        <f t="shared" si="77"/>
        <v>#N/A</v>
      </c>
      <c r="LP44" s="169" t="e">
        <f t="shared" si="77"/>
        <v>#N/A</v>
      </c>
      <c r="LQ44" s="169" t="e">
        <f t="shared" si="77"/>
        <v>#N/A</v>
      </c>
      <c r="LR44" s="169" t="e">
        <f t="shared" si="77"/>
        <v>#N/A</v>
      </c>
      <c r="LS44" s="169" t="e">
        <f t="shared" si="77"/>
        <v>#N/A</v>
      </c>
      <c r="LT44" s="169" t="e">
        <f t="shared" si="77"/>
        <v>#N/A</v>
      </c>
      <c r="LU44" s="169" t="e">
        <f t="shared" si="78"/>
        <v>#N/A</v>
      </c>
      <c r="LV44" s="169" t="e">
        <f t="shared" si="78"/>
        <v>#N/A</v>
      </c>
      <c r="LW44" s="169" t="e">
        <f t="shared" si="78"/>
        <v>#N/A</v>
      </c>
      <c r="LX44" s="169" t="e">
        <f t="shared" si="78"/>
        <v>#N/A</v>
      </c>
      <c r="LY44" s="169" t="e">
        <f t="shared" si="78"/>
        <v>#N/A</v>
      </c>
      <c r="LZ44" s="169" t="e">
        <f t="shared" si="78"/>
        <v>#N/A</v>
      </c>
      <c r="MA44" s="169" t="e">
        <f t="shared" si="78"/>
        <v>#N/A</v>
      </c>
      <c r="MB44" s="169" t="e">
        <f t="shared" si="78"/>
        <v>#N/A</v>
      </c>
      <c r="MC44" s="169" t="e">
        <f t="shared" si="78"/>
        <v>#N/A</v>
      </c>
      <c r="MD44" s="169" t="e">
        <f t="shared" si="78"/>
        <v>#N/A</v>
      </c>
      <c r="ME44" s="169" t="e">
        <f t="shared" si="78"/>
        <v>#N/A</v>
      </c>
      <c r="MF44" s="169" t="e">
        <f t="shared" si="78"/>
        <v>#N/A</v>
      </c>
      <c r="MG44" s="169" t="e">
        <f t="shared" si="78"/>
        <v>#N/A</v>
      </c>
      <c r="MH44" s="169" t="e">
        <f t="shared" si="78"/>
        <v>#N/A</v>
      </c>
      <c r="MI44" s="169" t="e">
        <f t="shared" si="78"/>
        <v>#N/A</v>
      </c>
      <c r="MJ44" s="169" t="e">
        <f t="shared" si="78"/>
        <v>#N/A</v>
      </c>
      <c r="MK44" s="169" t="e">
        <f t="shared" si="79"/>
        <v>#N/A</v>
      </c>
      <c r="ML44" s="169" t="e">
        <f t="shared" si="79"/>
        <v>#N/A</v>
      </c>
      <c r="MM44" s="169" t="e">
        <f t="shared" si="79"/>
        <v>#N/A</v>
      </c>
      <c r="MN44" s="169" t="e">
        <f t="shared" si="79"/>
        <v>#N/A</v>
      </c>
      <c r="MO44" s="169" t="e">
        <f t="shared" si="79"/>
        <v>#N/A</v>
      </c>
      <c r="MP44" s="169" t="e">
        <f t="shared" si="79"/>
        <v>#N/A</v>
      </c>
      <c r="MQ44" s="169" t="e">
        <f t="shared" si="79"/>
        <v>#N/A</v>
      </c>
      <c r="MR44" s="169" t="e">
        <f t="shared" si="79"/>
        <v>#N/A</v>
      </c>
      <c r="MS44" s="169" t="e">
        <f t="shared" si="79"/>
        <v>#N/A</v>
      </c>
      <c r="MT44" s="169" t="e">
        <f t="shared" si="79"/>
        <v>#N/A</v>
      </c>
      <c r="MU44" s="169" t="e">
        <f t="shared" si="79"/>
        <v>#N/A</v>
      </c>
      <c r="MV44" s="169" t="e">
        <f t="shared" si="79"/>
        <v>#N/A</v>
      </c>
      <c r="MW44" s="169" t="e">
        <f t="shared" si="79"/>
        <v>#N/A</v>
      </c>
      <c r="MX44" s="169" t="e">
        <f t="shared" si="79"/>
        <v>#N/A</v>
      </c>
      <c r="MY44" s="169" t="e">
        <f t="shared" si="79"/>
        <v>#N/A</v>
      </c>
      <c r="MZ44" s="169" t="e">
        <f t="shared" si="79"/>
        <v>#N/A</v>
      </c>
      <c r="NA44" s="169" t="e">
        <f t="shared" si="80"/>
        <v>#N/A</v>
      </c>
      <c r="NB44" s="169" t="e">
        <f t="shared" si="80"/>
        <v>#N/A</v>
      </c>
      <c r="NC44" s="169" t="e">
        <f t="shared" si="80"/>
        <v>#N/A</v>
      </c>
      <c r="ND44" s="169" t="e">
        <f t="shared" si="80"/>
        <v>#N/A</v>
      </c>
      <c r="NE44" s="169" t="e">
        <f t="shared" si="80"/>
        <v>#N/A</v>
      </c>
      <c r="NF44" s="169" t="e">
        <f t="shared" si="80"/>
        <v>#N/A</v>
      </c>
      <c r="NG44" s="169" t="e">
        <f t="shared" si="80"/>
        <v>#N/A</v>
      </c>
      <c r="NH44" s="169" t="e">
        <f t="shared" si="80"/>
        <v>#N/A</v>
      </c>
      <c r="NI44" s="169" t="e">
        <f t="shared" si="80"/>
        <v>#N/A</v>
      </c>
      <c r="NJ44" s="169" t="e">
        <f t="shared" si="80"/>
        <v>#N/A</v>
      </c>
      <c r="NK44" s="169" t="e">
        <f t="shared" si="80"/>
        <v>#N/A</v>
      </c>
      <c r="NL44" s="169" t="e">
        <f t="shared" si="80"/>
        <v>#N/A</v>
      </c>
      <c r="NM44" s="169" t="e">
        <f t="shared" si="80"/>
        <v>#N/A</v>
      </c>
      <c r="NN44" s="169" t="e">
        <f t="shared" si="80"/>
        <v>#N/A</v>
      </c>
      <c r="NO44" s="169" t="e">
        <f t="shared" si="80"/>
        <v>#N/A</v>
      </c>
      <c r="NP44" s="169" t="e">
        <f t="shared" si="80"/>
        <v>#N/A</v>
      </c>
      <c r="NQ44" s="169" t="e">
        <f t="shared" si="81"/>
        <v>#N/A</v>
      </c>
      <c r="NR44" s="169" t="e">
        <f t="shared" si="81"/>
        <v>#N/A</v>
      </c>
      <c r="NS44" s="169" t="e">
        <f t="shared" si="81"/>
        <v>#N/A</v>
      </c>
      <c r="NT44" s="169" t="e">
        <f t="shared" si="81"/>
        <v>#N/A</v>
      </c>
      <c r="NU44" s="169" t="e">
        <f t="shared" si="81"/>
        <v>#N/A</v>
      </c>
      <c r="NV44" s="169" t="e">
        <f t="shared" si="81"/>
        <v>#N/A</v>
      </c>
      <c r="NW44" s="169" t="e">
        <f t="shared" si="81"/>
        <v>#N/A</v>
      </c>
      <c r="NX44" s="169" t="e">
        <f t="shared" si="81"/>
        <v>#N/A</v>
      </c>
      <c r="NY44" s="169" t="e">
        <f t="shared" si="81"/>
        <v>#N/A</v>
      </c>
      <c r="NZ44" s="169" t="e">
        <f t="shared" si="81"/>
        <v>#N/A</v>
      </c>
      <c r="OA44" s="169" t="e">
        <f t="shared" si="81"/>
        <v>#N/A</v>
      </c>
      <c r="OB44" s="169" t="e">
        <f t="shared" si="81"/>
        <v>#N/A</v>
      </c>
      <c r="OC44" s="169" t="e">
        <f t="shared" si="81"/>
        <v>#N/A</v>
      </c>
      <c r="OD44" s="169" t="e">
        <f t="shared" si="81"/>
        <v>#N/A</v>
      </c>
      <c r="OE44" s="169" t="e">
        <f t="shared" si="81"/>
        <v>#N/A</v>
      </c>
      <c r="OF44" s="169" t="e">
        <f t="shared" si="81"/>
        <v>#N/A</v>
      </c>
      <c r="OG44" s="169" t="e">
        <f t="shared" si="82"/>
        <v>#N/A</v>
      </c>
      <c r="OH44" s="169" t="e">
        <f t="shared" si="82"/>
        <v>#N/A</v>
      </c>
      <c r="OI44" s="169" t="e">
        <f t="shared" si="82"/>
        <v>#N/A</v>
      </c>
      <c r="OJ44" s="169" t="e">
        <f t="shared" si="82"/>
        <v>#N/A</v>
      </c>
      <c r="OK44" s="169" t="e">
        <f t="shared" si="82"/>
        <v>#N/A</v>
      </c>
      <c r="OL44" s="169" t="e">
        <f t="shared" si="82"/>
        <v>#N/A</v>
      </c>
      <c r="OM44" s="169" t="e">
        <f t="shared" si="82"/>
        <v>#N/A</v>
      </c>
      <c r="ON44" s="169" t="e">
        <f t="shared" si="82"/>
        <v>#N/A</v>
      </c>
      <c r="OO44" s="169" t="e">
        <f t="shared" si="82"/>
        <v>#N/A</v>
      </c>
      <c r="OP44" s="169" t="e">
        <f t="shared" si="82"/>
        <v>#N/A</v>
      </c>
      <c r="OQ44" s="169" t="e">
        <f t="shared" si="82"/>
        <v>#N/A</v>
      </c>
      <c r="OR44" s="169" t="e">
        <f t="shared" si="82"/>
        <v>#N/A</v>
      </c>
      <c r="OS44" s="169" t="e">
        <f t="shared" si="82"/>
        <v>#N/A</v>
      </c>
      <c r="OT44" s="169" t="e">
        <f t="shared" si="82"/>
        <v>#N/A</v>
      </c>
      <c r="OU44" s="169" t="e">
        <f t="shared" si="82"/>
        <v>#N/A</v>
      </c>
      <c r="OV44" s="169" t="e">
        <f t="shared" si="82"/>
        <v>#N/A</v>
      </c>
      <c r="OW44" s="169" t="e">
        <f t="shared" si="83"/>
        <v>#N/A</v>
      </c>
      <c r="OX44" s="169" t="e">
        <f t="shared" si="83"/>
        <v>#N/A</v>
      </c>
      <c r="OY44" s="169" t="e">
        <f t="shared" si="52"/>
        <v>#N/A</v>
      </c>
      <c r="OZ44" s="169" t="e">
        <f t="shared" si="52"/>
        <v>#N/A</v>
      </c>
      <c r="PA44" s="169" t="e">
        <f t="shared" si="52"/>
        <v>#N/A</v>
      </c>
      <c r="PB44" s="169" t="e">
        <f t="shared" si="52"/>
        <v>#N/A</v>
      </c>
      <c r="PC44" s="169" t="e">
        <f t="shared" si="70"/>
        <v>#N/A</v>
      </c>
      <c r="PD44" s="169" t="e">
        <f t="shared" si="70"/>
        <v>#N/A</v>
      </c>
      <c r="PE44" s="169" t="e">
        <f t="shared" si="70"/>
        <v>#N/A</v>
      </c>
      <c r="PF44" s="169" t="e">
        <f t="shared" si="70"/>
        <v>#N/A</v>
      </c>
      <c r="PG44" s="169" t="e">
        <f t="shared" si="70"/>
        <v>#N/A</v>
      </c>
      <c r="PH44" s="169" t="e">
        <f t="shared" si="70"/>
        <v>#N/A</v>
      </c>
    </row>
    <row r="45" spans="1:424" hidden="1" x14ac:dyDescent="0.75">
      <c r="A45" s="4">
        <v>42</v>
      </c>
      <c r="B45" s="95"/>
      <c r="C45" s="95"/>
      <c r="D45" s="95"/>
      <c r="E45" s="124" t="str">
        <f t="shared" si="28"/>
        <v/>
      </c>
      <c r="F45" s="124" t="str">
        <f t="shared" si="29"/>
        <v/>
      </c>
      <c r="G45" s="73" t="str">
        <f t="shared" si="30"/>
        <v/>
      </c>
      <c r="H45" s="23"/>
      <c r="I45" s="57"/>
      <c r="J45" s="280"/>
      <c r="K45" s="74" t="str">
        <f>IF(AND(B45&gt;0,C45&gt;0,D45&gt;0),IF(ISBLANK(J45),IF(ISBLANK(H45),"",(D45-B45)*VLOOKUP(H45,VLookups!$A$4:$B$13,2,FALSE)),J45),"")</f>
        <v/>
      </c>
      <c r="L45" s="75" t="str">
        <f t="shared" si="84"/>
        <v/>
      </c>
      <c r="M45" s="95"/>
      <c r="N45" s="270" t="str">
        <f>IF(AND(M45&gt;0,C45&gt;0,NOT(K45="")),ABS(VLOOKUP($M$1,VLookups!$A$43:$B$44,2,FALSE)-_xlfn.NORM.DIST(M45,G45,K45,TRUE)),"")</f>
        <v/>
      </c>
      <c r="O45" s="94" t="str">
        <f>IF(AND($B45&gt;0,$C45&gt;0,$D45&gt;0,NOT(ISBLANK($H45))),_xlfn.NORM.INV(ABS(VLOOKUP($M$1,VLookups!$A$43:$B$44,2,FALSE)-O$3),$G45,$K45),"")</f>
        <v/>
      </c>
      <c r="P45" s="93" t="str">
        <f>IF(AND($B45&gt;0,$C45&gt;0,$D45&gt;0,NOT(ISBLANK($H45))),_xlfn.NORM.INV(ABS(VLOOKUP($M$1,VLookups!$A$43:$B$44,2,FALSE)-P$3),$G45,$K45),"")</f>
        <v/>
      </c>
      <c r="Q45" s="94" t="str">
        <f>IF(AND($B45&gt;0,$C45&gt;0,$D45&gt;0,NOT(ISBLANK($H45))),_xlfn.NORM.INV(ABS(VLOOKUP($M$1,VLookups!$A$43:$B$44,2,FALSE)-Q$3),$G45,$K45),"")</f>
        <v/>
      </c>
      <c r="R45" s="93" t="str">
        <f>IF(AND($B45&gt;0,$C45&gt;0,$D45&gt;0,NOT(ISBLANK($H45))),_xlfn.NORM.INV(ABS(VLOOKUP($M$1,VLookups!$A$43:$B$44,2,FALSE)-R$3),$G45,$K45),"")</f>
        <v/>
      </c>
      <c r="S45" s="94" t="str">
        <f>IF(AND($B45&gt;0,$C45&gt;0,$D45&gt;0,NOT(ISBLANK($H45))),_xlfn.NORM.INV(ABS(VLOOKUP($M$1,VLookups!$A$43:$B$44,2,FALSE)-S$3),$G45,$K45),"")</f>
        <v/>
      </c>
      <c r="T45" s="93" t="str">
        <f>IF(AND($B45&gt;0,$C45&gt;0,$D45&gt;0,NOT(ISBLANK($H45))),_xlfn.NORM.INV(ABS(VLOOKUP($M$1,VLookups!$A$43:$B$44,2,FALSE)-T$3),$G45,$K45),"")</f>
        <v/>
      </c>
      <c r="U45" s="5"/>
      <c r="V45" s="168" t="str">
        <f t="shared" si="31"/>
        <v/>
      </c>
      <c r="W45" s="49" t="str">
        <f t="shared" si="101"/>
        <v/>
      </c>
      <c r="X45" s="49" t="str">
        <f t="shared" si="101"/>
        <v/>
      </c>
      <c r="Y45" s="49" t="str">
        <f t="shared" si="101"/>
        <v/>
      </c>
      <c r="Z45" s="49" t="str">
        <f t="shared" si="101"/>
        <v/>
      </c>
      <c r="AA45" s="49" t="str">
        <f t="shared" si="101"/>
        <v/>
      </c>
      <c r="AB45" s="49" t="str">
        <f t="shared" si="101"/>
        <v/>
      </c>
      <c r="AC45" s="49" t="str">
        <f t="shared" si="101"/>
        <v/>
      </c>
      <c r="AD45" s="49" t="str">
        <f t="shared" si="101"/>
        <v/>
      </c>
      <c r="AE45" s="49" t="str">
        <f t="shared" si="101"/>
        <v/>
      </c>
      <c r="AF45" s="49" t="str">
        <f t="shared" si="101"/>
        <v/>
      </c>
      <c r="AG45" s="49" t="str">
        <f t="shared" si="101"/>
        <v/>
      </c>
      <c r="AH45" s="49" t="str">
        <f t="shared" si="101"/>
        <v/>
      </c>
      <c r="AI45" s="49" t="str">
        <f t="shared" si="101"/>
        <v/>
      </c>
      <c r="AJ45" s="49" t="str">
        <f t="shared" si="101"/>
        <v/>
      </c>
      <c r="AK45" s="49" t="str">
        <f t="shared" si="101"/>
        <v/>
      </c>
      <c r="AL45" s="49" t="str">
        <f t="shared" si="101"/>
        <v/>
      </c>
      <c r="AM45" s="49" t="str">
        <f t="shared" si="93"/>
        <v/>
      </c>
      <c r="AN45" s="49" t="str">
        <f t="shared" si="93"/>
        <v/>
      </c>
      <c r="AO45" s="49" t="str">
        <f t="shared" si="93"/>
        <v/>
      </c>
      <c r="AP45" s="49" t="str">
        <f t="shared" si="93"/>
        <v/>
      </c>
      <c r="AQ45" s="49" t="str">
        <f t="shared" si="93"/>
        <v/>
      </c>
      <c r="AR45" s="49" t="str">
        <f t="shared" si="93"/>
        <v/>
      </c>
      <c r="AS45" s="49" t="str">
        <f t="shared" si="93"/>
        <v/>
      </c>
      <c r="AT45" s="49" t="str">
        <f t="shared" si="93"/>
        <v/>
      </c>
      <c r="AU45" s="49" t="str">
        <f t="shared" si="93"/>
        <v/>
      </c>
      <c r="AV45" s="49" t="str">
        <f t="shared" si="93"/>
        <v/>
      </c>
      <c r="AW45" s="49" t="str">
        <f t="shared" si="93"/>
        <v/>
      </c>
      <c r="AX45" s="49" t="str">
        <f t="shared" si="93"/>
        <v/>
      </c>
      <c r="AY45" s="49" t="str">
        <f t="shared" si="93"/>
        <v/>
      </c>
      <c r="AZ45" s="49" t="str">
        <f t="shared" si="93"/>
        <v/>
      </c>
      <c r="BA45" s="49" t="str">
        <f t="shared" si="93"/>
        <v/>
      </c>
      <c r="BB45" s="49" t="str">
        <f t="shared" si="94"/>
        <v/>
      </c>
      <c r="BC45" s="49" t="str">
        <f t="shared" si="94"/>
        <v/>
      </c>
      <c r="BD45" s="49" t="str">
        <f t="shared" si="94"/>
        <v/>
      </c>
      <c r="BE45" s="49" t="str">
        <f t="shared" si="94"/>
        <v/>
      </c>
      <c r="BF45" s="49" t="str">
        <f t="shared" si="94"/>
        <v/>
      </c>
      <c r="BG45" s="49" t="str">
        <f t="shared" si="94"/>
        <v/>
      </c>
      <c r="BH45" s="49" t="str">
        <f t="shared" si="94"/>
        <v/>
      </c>
      <c r="BI45" s="49" t="str">
        <f t="shared" si="94"/>
        <v/>
      </c>
      <c r="BJ45" s="49" t="str">
        <f t="shared" si="94"/>
        <v/>
      </c>
      <c r="BK45" s="49" t="str">
        <f t="shared" si="94"/>
        <v/>
      </c>
      <c r="BL45" s="49" t="str">
        <f t="shared" si="94"/>
        <v/>
      </c>
      <c r="BM45" s="49" t="str">
        <f t="shared" si="94"/>
        <v/>
      </c>
      <c r="BN45" s="49" t="str">
        <f t="shared" si="94"/>
        <v/>
      </c>
      <c r="BO45" s="49" t="str">
        <f t="shared" si="94"/>
        <v/>
      </c>
      <c r="BP45" s="49" t="str">
        <f t="shared" si="94"/>
        <v/>
      </c>
      <c r="BQ45" s="49" t="str">
        <f t="shared" si="94"/>
        <v/>
      </c>
      <c r="BR45" s="49" t="str">
        <f t="shared" si="91"/>
        <v/>
      </c>
      <c r="BS45" s="49" t="str">
        <f t="shared" si="91"/>
        <v/>
      </c>
      <c r="BT45" s="49" t="str">
        <f t="shared" si="91"/>
        <v/>
      </c>
      <c r="BU45" s="49" t="str">
        <f t="shared" si="91"/>
        <v/>
      </c>
      <c r="BV45" s="49" t="str">
        <f t="shared" si="91"/>
        <v/>
      </c>
      <c r="BW45" s="49" t="str">
        <f t="shared" si="91"/>
        <v/>
      </c>
      <c r="BX45" s="49" t="str">
        <f t="shared" si="91"/>
        <v/>
      </c>
      <c r="BY45" s="49" t="str">
        <f t="shared" si="91"/>
        <v/>
      </c>
      <c r="BZ45" s="49" t="str">
        <f t="shared" si="91"/>
        <v/>
      </c>
      <c r="CA45" s="49" t="str">
        <f t="shared" si="91"/>
        <v/>
      </c>
      <c r="CB45" s="49" t="str">
        <f t="shared" si="91"/>
        <v/>
      </c>
      <c r="CC45" s="49" t="str">
        <f t="shared" si="95"/>
        <v/>
      </c>
      <c r="CD45" s="49" t="str">
        <f t="shared" si="95"/>
        <v/>
      </c>
      <c r="CE45" s="49" t="str">
        <f t="shared" si="95"/>
        <v/>
      </c>
      <c r="CF45" s="49" t="str">
        <f t="shared" si="95"/>
        <v/>
      </c>
      <c r="CG45" s="49" t="str">
        <f t="shared" si="95"/>
        <v/>
      </c>
      <c r="CH45" s="49" t="str">
        <f t="shared" si="95"/>
        <v/>
      </c>
      <c r="CI45" s="49" t="str">
        <f t="shared" si="95"/>
        <v/>
      </c>
      <c r="CJ45" s="49" t="str">
        <f t="shared" si="95"/>
        <v/>
      </c>
      <c r="CK45" s="49" t="str">
        <f t="shared" si="95"/>
        <v/>
      </c>
      <c r="CL45" s="49" t="str">
        <f t="shared" si="95"/>
        <v/>
      </c>
      <c r="CM45" s="49" t="str">
        <f t="shared" si="95"/>
        <v/>
      </c>
      <c r="CN45" s="49" t="str">
        <f t="shared" si="95"/>
        <v/>
      </c>
      <c r="CO45" s="49" t="str">
        <f t="shared" si="95"/>
        <v/>
      </c>
      <c r="CP45" s="49" t="str">
        <f t="shared" si="95"/>
        <v/>
      </c>
      <c r="CQ45" s="49" t="str">
        <f t="shared" si="95"/>
        <v/>
      </c>
      <c r="CR45" s="49" t="str">
        <f t="shared" si="95"/>
        <v/>
      </c>
      <c r="CS45" s="49" t="str">
        <f t="shared" si="96"/>
        <v/>
      </c>
      <c r="CT45" s="49" t="str">
        <f t="shared" si="96"/>
        <v/>
      </c>
      <c r="CU45" s="49" t="str">
        <f t="shared" si="96"/>
        <v/>
      </c>
      <c r="CV45" s="49" t="str">
        <f t="shared" si="96"/>
        <v/>
      </c>
      <c r="CW45" s="49" t="str">
        <f t="shared" si="96"/>
        <v/>
      </c>
      <c r="CX45" s="49" t="str">
        <f t="shared" si="96"/>
        <v/>
      </c>
      <c r="CY45" s="49" t="str">
        <f t="shared" si="96"/>
        <v/>
      </c>
      <c r="CZ45" s="49" t="str">
        <f t="shared" si="96"/>
        <v/>
      </c>
      <c r="DA45" s="49" t="str">
        <f t="shared" si="96"/>
        <v/>
      </c>
      <c r="DB45" s="49" t="str">
        <f t="shared" si="96"/>
        <v/>
      </c>
      <c r="DC45" s="49" t="str">
        <f t="shared" si="96"/>
        <v/>
      </c>
      <c r="DD45" s="49" t="str">
        <f t="shared" si="96"/>
        <v/>
      </c>
      <c r="DE45" s="49" t="str">
        <f t="shared" si="96"/>
        <v/>
      </c>
      <c r="DF45" s="49" t="str">
        <f t="shared" si="96"/>
        <v/>
      </c>
      <c r="DG45" s="49" t="str">
        <f t="shared" si="96"/>
        <v/>
      </c>
      <c r="DH45" s="49" t="str">
        <f t="shared" si="96"/>
        <v/>
      </c>
      <c r="DI45" s="49" t="str">
        <f t="shared" si="85"/>
        <v/>
      </c>
      <c r="DJ45" s="49" t="str">
        <f t="shared" si="71"/>
        <v/>
      </c>
      <c r="DK45" s="49" t="str">
        <f t="shared" si="71"/>
        <v/>
      </c>
      <c r="DL45" s="49" t="str">
        <f t="shared" si="71"/>
        <v/>
      </c>
      <c r="DM45" s="49" t="str">
        <f t="shared" si="71"/>
        <v/>
      </c>
      <c r="DN45" s="49" t="str">
        <f t="shared" si="71"/>
        <v/>
      </c>
      <c r="DO45" s="49" t="str">
        <f t="shared" si="71"/>
        <v/>
      </c>
      <c r="DP45" s="49" t="str">
        <f t="shared" si="86"/>
        <v/>
      </c>
      <c r="DQ45" s="49" t="str">
        <f t="shared" si="86"/>
        <v/>
      </c>
      <c r="DR45" s="49" t="str">
        <f t="shared" si="86"/>
        <v/>
      </c>
      <c r="DS45" s="183" t="str">
        <f t="shared" si="33"/>
        <v/>
      </c>
      <c r="DT45" s="49" t="str">
        <f t="shared" si="102"/>
        <v/>
      </c>
      <c r="DU45" s="49" t="str">
        <f t="shared" si="102"/>
        <v/>
      </c>
      <c r="DV45" s="49" t="str">
        <f t="shared" si="102"/>
        <v/>
      </c>
      <c r="DW45" s="49" t="str">
        <f t="shared" si="102"/>
        <v/>
      </c>
      <c r="DX45" s="49" t="str">
        <f t="shared" si="102"/>
        <v/>
      </c>
      <c r="DY45" s="49" t="str">
        <f t="shared" si="102"/>
        <v/>
      </c>
      <c r="DZ45" s="49" t="str">
        <f t="shared" si="102"/>
        <v/>
      </c>
      <c r="EA45" s="49" t="str">
        <f t="shared" si="102"/>
        <v/>
      </c>
      <c r="EB45" s="49" t="str">
        <f t="shared" si="102"/>
        <v/>
      </c>
      <c r="EC45" s="49" t="str">
        <f t="shared" si="102"/>
        <v/>
      </c>
      <c r="ED45" s="49" t="str">
        <f t="shared" si="102"/>
        <v/>
      </c>
      <c r="EE45" s="49" t="str">
        <f t="shared" si="102"/>
        <v/>
      </c>
      <c r="EF45" s="49" t="str">
        <f t="shared" si="102"/>
        <v/>
      </c>
      <c r="EG45" s="49" t="str">
        <f t="shared" si="102"/>
        <v/>
      </c>
      <c r="EH45" s="49" t="str">
        <f t="shared" si="102"/>
        <v/>
      </c>
      <c r="EI45" s="49" t="str">
        <f t="shared" si="102"/>
        <v/>
      </c>
      <c r="EJ45" s="49" t="str">
        <f t="shared" si="97"/>
        <v/>
      </c>
      <c r="EK45" s="49" t="str">
        <f t="shared" si="97"/>
        <v/>
      </c>
      <c r="EL45" s="49" t="str">
        <f t="shared" si="97"/>
        <v/>
      </c>
      <c r="EM45" s="49" t="str">
        <f t="shared" si="97"/>
        <v/>
      </c>
      <c r="EN45" s="49" t="str">
        <f t="shared" si="97"/>
        <v/>
      </c>
      <c r="EO45" s="49" t="str">
        <f t="shared" si="97"/>
        <v/>
      </c>
      <c r="EP45" s="49" t="str">
        <f t="shared" si="97"/>
        <v/>
      </c>
      <c r="EQ45" s="49" t="str">
        <f t="shared" si="97"/>
        <v/>
      </c>
      <c r="ER45" s="49" t="str">
        <f t="shared" si="97"/>
        <v/>
      </c>
      <c r="ES45" s="49" t="str">
        <f t="shared" si="97"/>
        <v/>
      </c>
      <c r="ET45" s="49" t="str">
        <f t="shared" si="97"/>
        <v/>
      </c>
      <c r="EU45" s="49" t="str">
        <f t="shared" si="97"/>
        <v/>
      </c>
      <c r="EV45" s="49" t="str">
        <f t="shared" si="97"/>
        <v/>
      </c>
      <c r="EW45" s="49" t="str">
        <f t="shared" si="97"/>
        <v/>
      </c>
      <c r="EX45" s="49" t="str">
        <f t="shared" si="97"/>
        <v/>
      </c>
      <c r="EY45" s="49" t="str">
        <f t="shared" si="98"/>
        <v/>
      </c>
      <c r="EZ45" s="49" t="str">
        <f t="shared" si="98"/>
        <v/>
      </c>
      <c r="FA45" s="49" t="str">
        <f t="shared" si="98"/>
        <v/>
      </c>
      <c r="FB45" s="49" t="str">
        <f t="shared" si="98"/>
        <v/>
      </c>
      <c r="FC45" s="49" t="str">
        <f t="shared" si="98"/>
        <v/>
      </c>
      <c r="FD45" s="49" t="str">
        <f t="shared" si="98"/>
        <v/>
      </c>
      <c r="FE45" s="49" t="str">
        <f t="shared" si="98"/>
        <v/>
      </c>
      <c r="FF45" s="49" t="str">
        <f t="shared" si="98"/>
        <v/>
      </c>
      <c r="FG45" s="49" t="str">
        <f t="shared" si="98"/>
        <v/>
      </c>
      <c r="FH45" s="49" t="str">
        <f t="shared" si="98"/>
        <v/>
      </c>
      <c r="FI45" s="49" t="str">
        <f t="shared" si="98"/>
        <v/>
      </c>
      <c r="FJ45" s="49" t="str">
        <f t="shared" si="98"/>
        <v/>
      </c>
      <c r="FK45" s="49" t="str">
        <f t="shared" si="98"/>
        <v/>
      </c>
      <c r="FL45" s="49" t="str">
        <f t="shared" si="98"/>
        <v/>
      </c>
      <c r="FM45" s="49" t="str">
        <f t="shared" si="98"/>
        <v/>
      </c>
      <c r="FN45" s="49" t="str">
        <f t="shared" si="98"/>
        <v/>
      </c>
      <c r="FO45" s="49" t="str">
        <f t="shared" si="92"/>
        <v/>
      </c>
      <c r="FP45" s="49" t="str">
        <f t="shared" si="92"/>
        <v/>
      </c>
      <c r="FQ45" s="49" t="str">
        <f t="shared" si="92"/>
        <v/>
      </c>
      <c r="FR45" s="49" t="str">
        <f t="shared" si="92"/>
        <v/>
      </c>
      <c r="FS45" s="49" t="str">
        <f t="shared" si="92"/>
        <v/>
      </c>
      <c r="FT45" s="49" t="str">
        <f t="shared" si="92"/>
        <v/>
      </c>
      <c r="FU45" s="49" t="str">
        <f t="shared" si="92"/>
        <v/>
      </c>
      <c r="FV45" s="49" t="str">
        <f t="shared" si="92"/>
        <v/>
      </c>
      <c r="FW45" s="49" t="str">
        <f t="shared" si="92"/>
        <v/>
      </c>
      <c r="FX45" s="49" t="str">
        <f t="shared" si="92"/>
        <v/>
      </c>
      <c r="FY45" s="49" t="str">
        <f t="shared" si="92"/>
        <v/>
      </c>
      <c r="FZ45" s="49" t="str">
        <f t="shared" si="99"/>
        <v/>
      </c>
      <c r="GA45" s="49" t="str">
        <f t="shared" si="99"/>
        <v/>
      </c>
      <c r="GB45" s="49" t="str">
        <f t="shared" si="99"/>
        <v/>
      </c>
      <c r="GC45" s="49" t="str">
        <f t="shared" si="99"/>
        <v/>
      </c>
      <c r="GD45" s="49" t="str">
        <f t="shared" si="99"/>
        <v/>
      </c>
      <c r="GE45" s="49" t="str">
        <f t="shared" si="99"/>
        <v/>
      </c>
      <c r="GF45" s="49" t="str">
        <f t="shared" si="99"/>
        <v/>
      </c>
      <c r="GG45" s="49" t="str">
        <f t="shared" si="99"/>
        <v/>
      </c>
      <c r="GH45" s="49" t="str">
        <f t="shared" si="99"/>
        <v/>
      </c>
      <c r="GI45" s="49" t="str">
        <f t="shared" si="99"/>
        <v/>
      </c>
      <c r="GJ45" s="49" t="str">
        <f t="shared" si="99"/>
        <v/>
      </c>
      <c r="GK45" s="49" t="str">
        <f t="shared" si="99"/>
        <v/>
      </c>
      <c r="GL45" s="49" t="str">
        <f t="shared" si="99"/>
        <v/>
      </c>
      <c r="GM45" s="49" t="str">
        <f t="shared" si="99"/>
        <v/>
      </c>
      <c r="GN45" s="49" t="str">
        <f t="shared" si="99"/>
        <v/>
      </c>
      <c r="GO45" s="49" t="str">
        <f t="shared" si="99"/>
        <v/>
      </c>
      <c r="GP45" s="49" t="str">
        <f t="shared" si="100"/>
        <v/>
      </c>
      <c r="GQ45" s="49" t="str">
        <f t="shared" si="100"/>
        <v/>
      </c>
      <c r="GR45" s="49" t="str">
        <f t="shared" si="100"/>
        <v/>
      </c>
      <c r="GS45" s="49" t="str">
        <f t="shared" si="100"/>
        <v/>
      </c>
      <c r="GT45" s="49" t="str">
        <f t="shared" si="100"/>
        <v/>
      </c>
      <c r="GU45" s="49" t="str">
        <f t="shared" si="100"/>
        <v/>
      </c>
      <c r="GV45" s="49" t="str">
        <f t="shared" si="100"/>
        <v/>
      </c>
      <c r="GW45" s="49" t="str">
        <f t="shared" si="100"/>
        <v/>
      </c>
      <c r="GX45" s="49" t="str">
        <f t="shared" si="100"/>
        <v/>
      </c>
      <c r="GY45" s="49" t="str">
        <f t="shared" si="100"/>
        <v/>
      </c>
      <c r="GZ45" s="49" t="str">
        <f t="shared" si="100"/>
        <v/>
      </c>
      <c r="HA45" s="49" t="str">
        <f t="shared" si="100"/>
        <v/>
      </c>
      <c r="HB45" s="49" t="str">
        <f t="shared" si="100"/>
        <v/>
      </c>
      <c r="HC45" s="49" t="str">
        <f t="shared" si="100"/>
        <v/>
      </c>
      <c r="HD45" s="49" t="str">
        <f t="shared" si="100"/>
        <v/>
      </c>
      <c r="HE45" s="49" t="str">
        <f t="shared" si="100"/>
        <v/>
      </c>
      <c r="HF45" s="49" t="str">
        <f t="shared" si="87"/>
        <v/>
      </c>
      <c r="HG45" s="49" t="str">
        <f t="shared" si="72"/>
        <v/>
      </c>
      <c r="HH45" s="49" t="str">
        <f t="shared" si="72"/>
        <v/>
      </c>
      <c r="HI45" s="49" t="str">
        <f t="shared" si="72"/>
        <v/>
      </c>
      <c r="HJ45" s="49" t="str">
        <f t="shared" si="72"/>
        <v/>
      </c>
      <c r="HK45" s="49" t="str">
        <f t="shared" si="72"/>
        <v/>
      </c>
      <c r="HL45" s="49" t="str">
        <f t="shared" si="72"/>
        <v/>
      </c>
      <c r="HM45" s="49" t="str">
        <f t="shared" si="88"/>
        <v/>
      </c>
      <c r="HN45" s="49" t="str">
        <f t="shared" si="88"/>
        <v/>
      </c>
      <c r="HO45" s="49" t="str">
        <f t="shared" si="88"/>
        <v/>
      </c>
      <c r="HP45" s="169" t="e">
        <f t="shared" si="90"/>
        <v>#N/A</v>
      </c>
      <c r="HQ45" s="169" t="e">
        <f t="shared" si="90"/>
        <v>#N/A</v>
      </c>
      <c r="HR45" s="169" t="e">
        <f t="shared" si="90"/>
        <v>#N/A</v>
      </c>
      <c r="HS45" s="169" t="e">
        <f t="shared" si="90"/>
        <v>#N/A</v>
      </c>
      <c r="HT45" s="169" t="e">
        <f t="shared" si="90"/>
        <v>#N/A</v>
      </c>
      <c r="HU45" s="169" t="e">
        <f t="shared" si="90"/>
        <v>#N/A</v>
      </c>
      <c r="HV45" s="169" t="e">
        <f t="shared" si="90"/>
        <v>#N/A</v>
      </c>
      <c r="HW45" s="169" t="e">
        <f t="shared" si="90"/>
        <v>#N/A</v>
      </c>
      <c r="HX45" s="169" t="e">
        <f t="shared" si="90"/>
        <v>#N/A</v>
      </c>
      <c r="HY45" s="169" t="e">
        <f t="shared" si="90"/>
        <v>#N/A</v>
      </c>
      <c r="HZ45" s="169" t="e">
        <f t="shared" si="90"/>
        <v>#N/A</v>
      </c>
      <c r="IA45" s="169" t="e">
        <f t="shared" si="90"/>
        <v>#N/A</v>
      </c>
      <c r="IB45" s="169" t="e">
        <f t="shared" si="90"/>
        <v>#N/A</v>
      </c>
      <c r="IC45" s="169" t="e">
        <f t="shared" si="90"/>
        <v>#N/A</v>
      </c>
      <c r="ID45" s="169" t="e">
        <f t="shared" si="90"/>
        <v>#N/A</v>
      </c>
      <c r="IE45" s="169" t="e">
        <f t="shared" si="89"/>
        <v>#N/A</v>
      </c>
      <c r="IF45" s="169" t="e">
        <f t="shared" si="89"/>
        <v>#N/A</v>
      </c>
      <c r="IG45" s="169" t="e">
        <f t="shared" si="89"/>
        <v>#N/A</v>
      </c>
      <c r="IH45" s="169" t="e">
        <f t="shared" si="89"/>
        <v>#N/A</v>
      </c>
      <c r="II45" s="169" t="e">
        <f t="shared" si="89"/>
        <v>#N/A</v>
      </c>
      <c r="IJ45" s="169" t="e">
        <f t="shared" si="89"/>
        <v>#N/A</v>
      </c>
      <c r="IK45" s="169" t="e">
        <f t="shared" si="89"/>
        <v>#N/A</v>
      </c>
      <c r="IL45" s="169" t="e">
        <f t="shared" si="89"/>
        <v>#N/A</v>
      </c>
      <c r="IM45" s="169" t="e">
        <f t="shared" si="89"/>
        <v>#N/A</v>
      </c>
      <c r="IN45" s="169" t="e">
        <f t="shared" si="89"/>
        <v>#N/A</v>
      </c>
      <c r="IO45" s="169" t="e">
        <f t="shared" si="89"/>
        <v>#N/A</v>
      </c>
      <c r="IP45" s="169" t="e">
        <f t="shared" si="89"/>
        <v>#N/A</v>
      </c>
      <c r="IQ45" s="169" t="e">
        <f t="shared" si="89"/>
        <v>#N/A</v>
      </c>
      <c r="IR45" s="169" t="e">
        <f t="shared" si="89"/>
        <v>#N/A</v>
      </c>
      <c r="IS45" s="169" t="e">
        <f t="shared" si="73"/>
        <v>#N/A</v>
      </c>
      <c r="IT45" s="169" t="e">
        <f t="shared" si="73"/>
        <v>#N/A</v>
      </c>
      <c r="IU45" s="169" t="e">
        <f t="shared" si="73"/>
        <v>#N/A</v>
      </c>
      <c r="IV45" s="169" t="e">
        <f t="shared" si="73"/>
        <v>#N/A</v>
      </c>
      <c r="IW45" s="169" t="e">
        <f t="shared" si="73"/>
        <v>#N/A</v>
      </c>
      <c r="IX45" s="169" t="e">
        <f t="shared" si="73"/>
        <v>#N/A</v>
      </c>
      <c r="IY45" s="169" t="e">
        <f t="shared" si="73"/>
        <v>#N/A</v>
      </c>
      <c r="IZ45" s="169" t="e">
        <f t="shared" si="73"/>
        <v>#N/A</v>
      </c>
      <c r="JA45" s="169" t="e">
        <f t="shared" si="73"/>
        <v>#N/A</v>
      </c>
      <c r="JB45" s="169" t="e">
        <f t="shared" si="73"/>
        <v>#N/A</v>
      </c>
      <c r="JC45" s="169" t="e">
        <f t="shared" si="73"/>
        <v>#N/A</v>
      </c>
      <c r="JD45" s="169" t="e">
        <f t="shared" si="73"/>
        <v>#N/A</v>
      </c>
      <c r="JE45" s="169" t="e">
        <f t="shared" si="73"/>
        <v>#N/A</v>
      </c>
      <c r="JF45" s="169" t="e">
        <f t="shared" si="73"/>
        <v>#N/A</v>
      </c>
      <c r="JG45" s="169" t="e">
        <f t="shared" si="73"/>
        <v>#N/A</v>
      </c>
      <c r="JH45" s="169" t="e">
        <f t="shared" si="73"/>
        <v>#N/A</v>
      </c>
      <c r="JI45" s="169" t="e">
        <f t="shared" si="74"/>
        <v>#N/A</v>
      </c>
      <c r="JJ45" s="169" t="e">
        <f t="shared" si="74"/>
        <v>#N/A</v>
      </c>
      <c r="JK45" s="169" t="e">
        <f t="shared" si="74"/>
        <v>#N/A</v>
      </c>
      <c r="JL45" s="169" t="e">
        <f t="shared" si="74"/>
        <v>#N/A</v>
      </c>
      <c r="JM45" s="169" t="e">
        <f t="shared" si="74"/>
        <v>#N/A</v>
      </c>
      <c r="JN45" s="169" t="e">
        <f t="shared" si="74"/>
        <v>#N/A</v>
      </c>
      <c r="JO45" s="169" t="e">
        <f t="shared" si="74"/>
        <v>#N/A</v>
      </c>
      <c r="JP45" s="169" t="e">
        <f t="shared" si="74"/>
        <v>#N/A</v>
      </c>
      <c r="JQ45" s="169" t="e">
        <f t="shared" si="74"/>
        <v>#N/A</v>
      </c>
      <c r="JR45" s="169" t="e">
        <f t="shared" si="74"/>
        <v>#N/A</v>
      </c>
      <c r="JS45" s="169" t="e">
        <f t="shared" si="74"/>
        <v>#N/A</v>
      </c>
      <c r="JT45" s="169" t="e">
        <f t="shared" si="74"/>
        <v>#N/A</v>
      </c>
      <c r="JU45" s="169" t="e">
        <f t="shared" si="74"/>
        <v>#N/A</v>
      </c>
      <c r="JV45" s="169" t="e">
        <f t="shared" si="74"/>
        <v>#N/A</v>
      </c>
      <c r="JW45" s="169" t="e">
        <f t="shared" si="74"/>
        <v>#N/A</v>
      </c>
      <c r="JX45" s="169" t="e">
        <f t="shared" si="74"/>
        <v>#N/A</v>
      </c>
      <c r="JY45" s="169" t="e">
        <f t="shared" si="75"/>
        <v>#N/A</v>
      </c>
      <c r="JZ45" s="169" t="e">
        <f t="shared" si="75"/>
        <v>#N/A</v>
      </c>
      <c r="KA45" s="169" t="e">
        <f t="shared" si="75"/>
        <v>#N/A</v>
      </c>
      <c r="KB45" s="169" t="e">
        <f t="shared" si="75"/>
        <v>#N/A</v>
      </c>
      <c r="KC45" s="169" t="e">
        <f t="shared" si="75"/>
        <v>#N/A</v>
      </c>
      <c r="KD45" s="169" t="e">
        <f t="shared" si="75"/>
        <v>#N/A</v>
      </c>
      <c r="KE45" s="169" t="e">
        <f t="shared" si="75"/>
        <v>#N/A</v>
      </c>
      <c r="KF45" s="169" t="e">
        <f t="shared" si="75"/>
        <v>#N/A</v>
      </c>
      <c r="KG45" s="169" t="e">
        <f t="shared" si="75"/>
        <v>#N/A</v>
      </c>
      <c r="KH45" s="169" t="e">
        <f t="shared" si="75"/>
        <v>#N/A</v>
      </c>
      <c r="KI45" s="169" t="e">
        <f t="shared" si="75"/>
        <v>#N/A</v>
      </c>
      <c r="KJ45" s="169" t="e">
        <f t="shared" si="75"/>
        <v>#N/A</v>
      </c>
      <c r="KK45" s="169" t="e">
        <f t="shared" si="75"/>
        <v>#N/A</v>
      </c>
      <c r="KL45" s="169" t="e">
        <f t="shared" si="75"/>
        <v>#N/A</v>
      </c>
      <c r="KM45" s="169" t="e">
        <f t="shared" si="75"/>
        <v>#N/A</v>
      </c>
      <c r="KN45" s="169" t="e">
        <f t="shared" si="75"/>
        <v>#N/A</v>
      </c>
      <c r="KO45" s="169" t="e">
        <f t="shared" si="76"/>
        <v>#N/A</v>
      </c>
      <c r="KP45" s="169" t="e">
        <f t="shared" si="76"/>
        <v>#N/A</v>
      </c>
      <c r="KQ45" s="169" t="e">
        <f t="shared" si="76"/>
        <v>#N/A</v>
      </c>
      <c r="KR45" s="169" t="e">
        <f t="shared" si="76"/>
        <v>#N/A</v>
      </c>
      <c r="KS45" s="169" t="e">
        <f t="shared" si="76"/>
        <v>#N/A</v>
      </c>
      <c r="KT45" s="169" t="e">
        <f t="shared" si="76"/>
        <v>#N/A</v>
      </c>
      <c r="KU45" s="169" t="e">
        <f t="shared" si="76"/>
        <v>#N/A</v>
      </c>
      <c r="KV45" s="169" t="e">
        <f t="shared" si="76"/>
        <v>#N/A</v>
      </c>
      <c r="KW45" s="169" t="e">
        <f t="shared" si="76"/>
        <v>#N/A</v>
      </c>
      <c r="KX45" s="169" t="e">
        <f t="shared" si="76"/>
        <v>#N/A</v>
      </c>
      <c r="KY45" s="169" t="e">
        <f t="shared" si="76"/>
        <v>#N/A</v>
      </c>
      <c r="KZ45" s="169" t="e">
        <f t="shared" si="76"/>
        <v>#N/A</v>
      </c>
      <c r="LA45" s="169" t="e">
        <f t="shared" si="76"/>
        <v>#N/A</v>
      </c>
      <c r="LB45" s="169" t="e">
        <f t="shared" si="76"/>
        <v>#N/A</v>
      </c>
      <c r="LC45" s="169" t="e">
        <f t="shared" si="76"/>
        <v>#N/A</v>
      </c>
      <c r="LD45" s="169" t="e">
        <f t="shared" si="76"/>
        <v>#N/A</v>
      </c>
      <c r="LE45" s="169" t="e">
        <f t="shared" si="77"/>
        <v>#N/A</v>
      </c>
      <c r="LF45" s="169" t="e">
        <f t="shared" si="77"/>
        <v>#N/A</v>
      </c>
      <c r="LG45" s="169" t="e">
        <f t="shared" si="77"/>
        <v>#N/A</v>
      </c>
      <c r="LH45" s="169" t="e">
        <f t="shared" si="77"/>
        <v>#N/A</v>
      </c>
      <c r="LI45" s="169" t="e">
        <f t="shared" si="77"/>
        <v>#N/A</v>
      </c>
      <c r="LJ45" s="169" t="e">
        <f t="shared" si="77"/>
        <v>#N/A</v>
      </c>
      <c r="LK45" s="169" t="e">
        <f t="shared" si="77"/>
        <v>#N/A</v>
      </c>
      <c r="LL45" s="169" t="e">
        <f t="shared" si="77"/>
        <v>#N/A</v>
      </c>
      <c r="LM45" s="169" t="e">
        <f t="shared" si="77"/>
        <v>#N/A</v>
      </c>
      <c r="LN45" s="169" t="e">
        <f t="shared" si="77"/>
        <v>#N/A</v>
      </c>
      <c r="LO45" s="169" t="e">
        <f t="shared" si="77"/>
        <v>#N/A</v>
      </c>
      <c r="LP45" s="169" t="e">
        <f t="shared" si="77"/>
        <v>#N/A</v>
      </c>
      <c r="LQ45" s="169" t="e">
        <f t="shared" si="77"/>
        <v>#N/A</v>
      </c>
      <c r="LR45" s="169" t="e">
        <f t="shared" si="77"/>
        <v>#N/A</v>
      </c>
      <c r="LS45" s="169" t="e">
        <f t="shared" si="77"/>
        <v>#N/A</v>
      </c>
      <c r="LT45" s="169" t="e">
        <f t="shared" si="77"/>
        <v>#N/A</v>
      </c>
      <c r="LU45" s="169" t="e">
        <f t="shared" si="78"/>
        <v>#N/A</v>
      </c>
      <c r="LV45" s="169" t="e">
        <f t="shared" si="78"/>
        <v>#N/A</v>
      </c>
      <c r="LW45" s="169" t="e">
        <f t="shared" si="78"/>
        <v>#N/A</v>
      </c>
      <c r="LX45" s="169" t="e">
        <f t="shared" si="78"/>
        <v>#N/A</v>
      </c>
      <c r="LY45" s="169" t="e">
        <f t="shared" si="78"/>
        <v>#N/A</v>
      </c>
      <c r="LZ45" s="169" t="e">
        <f t="shared" si="78"/>
        <v>#N/A</v>
      </c>
      <c r="MA45" s="169" t="e">
        <f t="shared" si="78"/>
        <v>#N/A</v>
      </c>
      <c r="MB45" s="169" t="e">
        <f t="shared" si="78"/>
        <v>#N/A</v>
      </c>
      <c r="MC45" s="169" t="e">
        <f t="shared" si="78"/>
        <v>#N/A</v>
      </c>
      <c r="MD45" s="169" t="e">
        <f t="shared" si="78"/>
        <v>#N/A</v>
      </c>
      <c r="ME45" s="169" t="e">
        <f t="shared" si="78"/>
        <v>#N/A</v>
      </c>
      <c r="MF45" s="169" t="e">
        <f t="shared" si="78"/>
        <v>#N/A</v>
      </c>
      <c r="MG45" s="169" t="e">
        <f t="shared" si="78"/>
        <v>#N/A</v>
      </c>
      <c r="MH45" s="169" t="e">
        <f t="shared" si="78"/>
        <v>#N/A</v>
      </c>
      <c r="MI45" s="169" t="e">
        <f t="shared" si="78"/>
        <v>#N/A</v>
      </c>
      <c r="MJ45" s="169" t="e">
        <f t="shared" si="78"/>
        <v>#N/A</v>
      </c>
      <c r="MK45" s="169" t="e">
        <f t="shared" si="79"/>
        <v>#N/A</v>
      </c>
      <c r="ML45" s="169" t="e">
        <f t="shared" si="79"/>
        <v>#N/A</v>
      </c>
      <c r="MM45" s="169" t="e">
        <f t="shared" si="79"/>
        <v>#N/A</v>
      </c>
      <c r="MN45" s="169" t="e">
        <f t="shared" si="79"/>
        <v>#N/A</v>
      </c>
      <c r="MO45" s="169" t="e">
        <f t="shared" si="79"/>
        <v>#N/A</v>
      </c>
      <c r="MP45" s="169" t="e">
        <f t="shared" si="79"/>
        <v>#N/A</v>
      </c>
      <c r="MQ45" s="169" t="e">
        <f t="shared" si="79"/>
        <v>#N/A</v>
      </c>
      <c r="MR45" s="169" t="e">
        <f t="shared" si="79"/>
        <v>#N/A</v>
      </c>
      <c r="MS45" s="169" t="e">
        <f t="shared" si="79"/>
        <v>#N/A</v>
      </c>
      <c r="MT45" s="169" t="e">
        <f t="shared" si="79"/>
        <v>#N/A</v>
      </c>
      <c r="MU45" s="169" t="e">
        <f t="shared" si="79"/>
        <v>#N/A</v>
      </c>
      <c r="MV45" s="169" t="e">
        <f t="shared" si="79"/>
        <v>#N/A</v>
      </c>
      <c r="MW45" s="169" t="e">
        <f t="shared" si="79"/>
        <v>#N/A</v>
      </c>
      <c r="MX45" s="169" t="e">
        <f t="shared" si="79"/>
        <v>#N/A</v>
      </c>
      <c r="MY45" s="169" t="e">
        <f t="shared" si="79"/>
        <v>#N/A</v>
      </c>
      <c r="MZ45" s="169" t="e">
        <f t="shared" si="79"/>
        <v>#N/A</v>
      </c>
      <c r="NA45" s="169" t="e">
        <f t="shared" si="80"/>
        <v>#N/A</v>
      </c>
      <c r="NB45" s="169" t="e">
        <f t="shared" si="80"/>
        <v>#N/A</v>
      </c>
      <c r="NC45" s="169" t="e">
        <f t="shared" si="80"/>
        <v>#N/A</v>
      </c>
      <c r="ND45" s="169" t="e">
        <f t="shared" si="80"/>
        <v>#N/A</v>
      </c>
      <c r="NE45" s="169" t="e">
        <f t="shared" si="80"/>
        <v>#N/A</v>
      </c>
      <c r="NF45" s="169" t="e">
        <f t="shared" si="80"/>
        <v>#N/A</v>
      </c>
      <c r="NG45" s="169" t="e">
        <f t="shared" si="80"/>
        <v>#N/A</v>
      </c>
      <c r="NH45" s="169" t="e">
        <f t="shared" si="80"/>
        <v>#N/A</v>
      </c>
      <c r="NI45" s="169" t="e">
        <f t="shared" si="80"/>
        <v>#N/A</v>
      </c>
      <c r="NJ45" s="169" t="e">
        <f t="shared" si="80"/>
        <v>#N/A</v>
      </c>
      <c r="NK45" s="169" t="e">
        <f t="shared" si="80"/>
        <v>#N/A</v>
      </c>
      <c r="NL45" s="169" t="e">
        <f t="shared" si="80"/>
        <v>#N/A</v>
      </c>
      <c r="NM45" s="169" t="e">
        <f t="shared" si="80"/>
        <v>#N/A</v>
      </c>
      <c r="NN45" s="169" t="e">
        <f t="shared" si="80"/>
        <v>#N/A</v>
      </c>
      <c r="NO45" s="169" t="e">
        <f t="shared" si="80"/>
        <v>#N/A</v>
      </c>
      <c r="NP45" s="169" t="e">
        <f t="shared" si="80"/>
        <v>#N/A</v>
      </c>
      <c r="NQ45" s="169" t="e">
        <f t="shared" si="81"/>
        <v>#N/A</v>
      </c>
      <c r="NR45" s="169" t="e">
        <f t="shared" si="81"/>
        <v>#N/A</v>
      </c>
      <c r="NS45" s="169" t="e">
        <f t="shared" si="81"/>
        <v>#N/A</v>
      </c>
      <c r="NT45" s="169" t="e">
        <f t="shared" si="81"/>
        <v>#N/A</v>
      </c>
      <c r="NU45" s="169" t="e">
        <f t="shared" si="81"/>
        <v>#N/A</v>
      </c>
      <c r="NV45" s="169" t="e">
        <f t="shared" si="81"/>
        <v>#N/A</v>
      </c>
      <c r="NW45" s="169" t="e">
        <f t="shared" si="81"/>
        <v>#N/A</v>
      </c>
      <c r="NX45" s="169" t="e">
        <f t="shared" si="81"/>
        <v>#N/A</v>
      </c>
      <c r="NY45" s="169" t="e">
        <f t="shared" si="81"/>
        <v>#N/A</v>
      </c>
      <c r="NZ45" s="169" t="e">
        <f t="shared" si="81"/>
        <v>#N/A</v>
      </c>
      <c r="OA45" s="169" t="e">
        <f t="shared" si="81"/>
        <v>#N/A</v>
      </c>
      <c r="OB45" s="169" t="e">
        <f t="shared" si="81"/>
        <v>#N/A</v>
      </c>
      <c r="OC45" s="169" t="e">
        <f t="shared" si="81"/>
        <v>#N/A</v>
      </c>
      <c r="OD45" s="169" t="e">
        <f t="shared" si="81"/>
        <v>#N/A</v>
      </c>
      <c r="OE45" s="169" t="e">
        <f t="shared" si="81"/>
        <v>#N/A</v>
      </c>
      <c r="OF45" s="169" t="e">
        <f t="shared" si="81"/>
        <v>#N/A</v>
      </c>
      <c r="OG45" s="169" t="e">
        <f t="shared" si="82"/>
        <v>#N/A</v>
      </c>
      <c r="OH45" s="169" t="e">
        <f t="shared" si="82"/>
        <v>#N/A</v>
      </c>
      <c r="OI45" s="169" t="e">
        <f t="shared" si="82"/>
        <v>#N/A</v>
      </c>
      <c r="OJ45" s="169" t="e">
        <f t="shared" si="82"/>
        <v>#N/A</v>
      </c>
      <c r="OK45" s="169" t="e">
        <f t="shared" si="82"/>
        <v>#N/A</v>
      </c>
      <c r="OL45" s="169" t="e">
        <f t="shared" si="82"/>
        <v>#N/A</v>
      </c>
      <c r="OM45" s="169" t="e">
        <f t="shared" si="82"/>
        <v>#N/A</v>
      </c>
      <c r="ON45" s="169" t="e">
        <f t="shared" si="82"/>
        <v>#N/A</v>
      </c>
      <c r="OO45" s="169" t="e">
        <f t="shared" si="82"/>
        <v>#N/A</v>
      </c>
      <c r="OP45" s="169" t="e">
        <f t="shared" si="82"/>
        <v>#N/A</v>
      </c>
      <c r="OQ45" s="169" t="e">
        <f t="shared" si="82"/>
        <v>#N/A</v>
      </c>
      <c r="OR45" s="169" t="e">
        <f t="shared" si="82"/>
        <v>#N/A</v>
      </c>
      <c r="OS45" s="169" t="e">
        <f t="shared" si="82"/>
        <v>#N/A</v>
      </c>
      <c r="OT45" s="169" t="e">
        <f t="shared" si="82"/>
        <v>#N/A</v>
      </c>
      <c r="OU45" s="169" t="e">
        <f t="shared" si="82"/>
        <v>#N/A</v>
      </c>
      <c r="OV45" s="169" t="e">
        <f t="shared" si="82"/>
        <v>#N/A</v>
      </c>
      <c r="OW45" s="169" t="e">
        <f t="shared" si="83"/>
        <v>#N/A</v>
      </c>
      <c r="OX45" s="169" t="e">
        <f t="shared" si="83"/>
        <v>#N/A</v>
      </c>
      <c r="OY45" s="169" t="e">
        <f t="shared" si="52"/>
        <v>#N/A</v>
      </c>
      <c r="OZ45" s="169" t="e">
        <f t="shared" si="52"/>
        <v>#N/A</v>
      </c>
      <c r="PA45" s="169" t="e">
        <f t="shared" si="52"/>
        <v>#N/A</v>
      </c>
      <c r="PB45" s="169" t="e">
        <f t="shared" si="52"/>
        <v>#N/A</v>
      </c>
      <c r="PC45" s="169" t="e">
        <f t="shared" si="70"/>
        <v>#N/A</v>
      </c>
      <c r="PD45" s="169" t="e">
        <f t="shared" si="70"/>
        <v>#N/A</v>
      </c>
      <c r="PE45" s="169" t="e">
        <f t="shared" si="70"/>
        <v>#N/A</v>
      </c>
      <c r="PF45" s="169" t="e">
        <f t="shared" si="70"/>
        <v>#N/A</v>
      </c>
      <c r="PG45" s="169" t="e">
        <f t="shared" si="70"/>
        <v>#N/A</v>
      </c>
      <c r="PH45" s="169" t="e">
        <f t="shared" si="70"/>
        <v>#N/A</v>
      </c>
    </row>
    <row r="46" spans="1:424" hidden="1" x14ac:dyDescent="0.75">
      <c r="A46" s="4">
        <v>43</v>
      </c>
      <c r="B46" s="95"/>
      <c r="C46" s="95"/>
      <c r="D46" s="95"/>
      <c r="E46" s="124" t="str">
        <f t="shared" si="28"/>
        <v/>
      </c>
      <c r="F46" s="124" t="str">
        <f t="shared" si="29"/>
        <v/>
      </c>
      <c r="G46" s="73" t="str">
        <f t="shared" si="30"/>
        <v/>
      </c>
      <c r="H46" s="23"/>
      <c r="I46" s="57"/>
      <c r="J46" s="280"/>
      <c r="K46" s="74" t="str">
        <f>IF(AND(B46&gt;0,C46&gt;0,D46&gt;0),IF(ISBLANK(J46),IF(ISBLANK(H46),"",(D46-B46)*VLOOKUP(H46,VLookups!$A$4:$B$13,2,FALSE)),J46),"")</f>
        <v/>
      </c>
      <c r="L46" s="75" t="str">
        <f t="shared" si="84"/>
        <v/>
      </c>
      <c r="M46" s="95"/>
      <c r="N46" s="270" t="str">
        <f>IF(AND(M46&gt;0,C46&gt;0,NOT(K46="")),ABS(VLOOKUP($M$1,VLookups!$A$43:$B$44,2,FALSE)-_xlfn.NORM.DIST(M46,G46,K46,TRUE)),"")</f>
        <v/>
      </c>
      <c r="O46" s="94" t="str">
        <f>IF(AND($B46&gt;0,$C46&gt;0,$D46&gt;0,NOT(ISBLANK($H46))),_xlfn.NORM.INV(ABS(VLOOKUP($M$1,VLookups!$A$43:$B$44,2,FALSE)-O$3),$G46,$K46),"")</f>
        <v/>
      </c>
      <c r="P46" s="93" t="str">
        <f>IF(AND($B46&gt;0,$C46&gt;0,$D46&gt;0,NOT(ISBLANK($H46))),_xlfn.NORM.INV(ABS(VLOOKUP($M$1,VLookups!$A$43:$B$44,2,FALSE)-P$3),$G46,$K46),"")</f>
        <v/>
      </c>
      <c r="Q46" s="94" t="str">
        <f>IF(AND($B46&gt;0,$C46&gt;0,$D46&gt;0,NOT(ISBLANK($H46))),_xlfn.NORM.INV(ABS(VLOOKUP($M$1,VLookups!$A$43:$B$44,2,FALSE)-Q$3),$G46,$K46),"")</f>
        <v/>
      </c>
      <c r="R46" s="93" t="str">
        <f>IF(AND($B46&gt;0,$C46&gt;0,$D46&gt;0,NOT(ISBLANK($H46))),_xlfn.NORM.INV(ABS(VLOOKUP($M$1,VLookups!$A$43:$B$44,2,FALSE)-R$3),$G46,$K46),"")</f>
        <v/>
      </c>
      <c r="S46" s="94" t="str">
        <f>IF(AND($B46&gt;0,$C46&gt;0,$D46&gt;0,NOT(ISBLANK($H46))),_xlfn.NORM.INV(ABS(VLOOKUP($M$1,VLookups!$A$43:$B$44,2,FALSE)-S$3),$G46,$K46),"")</f>
        <v/>
      </c>
      <c r="T46" s="93" t="str">
        <f>IF(AND($B46&gt;0,$C46&gt;0,$D46&gt;0,NOT(ISBLANK($H46))),_xlfn.NORM.INV(ABS(VLOOKUP($M$1,VLookups!$A$43:$B$44,2,FALSE)-T$3),$G46,$K46),"")</f>
        <v/>
      </c>
      <c r="U46" s="5"/>
      <c r="V46" s="168" t="str">
        <f t="shared" si="31"/>
        <v/>
      </c>
      <c r="W46" s="49" t="str">
        <f t="shared" si="101"/>
        <v/>
      </c>
      <c r="X46" s="49" t="str">
        <f t="shared" si="101"/>
        <v/>
      </c>
      <c r="Y46" s="49" t="str">
        <f t="shared" si="101"/>
        <v/>
      </c>
      <c r="Z46" s="49" t="str">
        <f t="shared" si="101"/>
        <v/>
      </c>
      <c r="AA46" s="49" t="str">
        <f t="shared" si="101"/>
        <v/>
      </c>
      <c r="AB46" s="49" t="str">
        <f t="shared" si="101"/>
        <v/>
      </c>
      <c r="AC46" s="49" t="str">
        <f t="shared" si="101"/>
        <v/>
      </c>
      <c r="AD46" s="49" t="str">
        <f t="shared" si="101"/>
        <v/>
      </c>
      <c r="AE46" s="49" t="str">
        <f t="shared" si="101"/>
        <v/>
      </c>
      <c r="AF46" s="49" t="str">
        <f t="shared" si="101"/>
        <v/>
      </c>
      <c r="AG46" s="49" t="str">
        <f t="shared" si="101"/>
        <v/>
      </c>
      <c r="AH46" s="49" t="str">
        <f t="shared" si="101"/>
        <v/>
      </c>
      <c r="AI46" s="49" t="str">
        <f t="shared" si="101"/>
        <v/>
      </c>
      <c r="AJ46" s="49" t="str">
        <f t="shared" si="101"/>
        <v/>
      </c>
      <c r="AK46" s="49" t="str">
        <f t="shared" si="101"/>
        <v/>
      </c>
      <c r="AL46" s="49" t="str">
        <f t="shared" si="101"/>
        <v/>
      </c>
      <c r="AM46" s="49" t="str">
        <f t="shared" si="93"/>
        <v/>
      </c>
      <c r="AN46" s="49" t="str">
        <f t="shared" si="93"/>
        <v/>
      </c>
      <c r="AO46" s="49" t="str">
        <f t="shared" si="93"/>
        <v/>
      </c>
      <c r="AP46" s="49" t="str">
        <f t="shared" si="93"/>
        <v/>
      </c>
      <c r="AQ46" s="49" t="str">
        <f t="shared" si="93"/>
        <v/>
      </c>
      <c r="AR46" s="49" t="str">
        <f t="shared" si="93"/>
        <v/>
      </c>
      <c r="AS46" s="49" t="str">
        <f t="shared" si="93"/>
        <v/>
      </c>
      <c r="AT46" s="49" t="str">
        <f t="shared" si="93"/>
        <v/>
      </c>
      <c r="AU46" s="49" t="str">
        <f t="shared" si="93"/>
        <v/>
      </c>
      <c r="AV46" s="49" t="str">
        <f t="shared" si="93"/>
        <v/>
      </c>
      <c r="AW46" s="49" t="str">
        <f t="shared" si="93"/>
        <v/>
      </c>
      <c r="AX46" s="49" t="str">
        <f t="shared" si="93"/>
        <v/>
      </c>
      <c r="AY46" s="49" t="str">
        <f t="shared" si="93"/>
        <v/>
      </c>
      <c r="AZ46" s="49" t="str">
        <f t="shared" si="93"/>
        <v/>
      </c>
      <c r="BA46" s="49" t="str">
        <f t="shared" si="93"/>
        <v/>
      </c>
      <c r="BB46" s="49" t="str">
        <f t="shared" si="94"/>
        <v/>
      </c>
      <c r="BC46" s="49" t="str">
        <f t="shared" si="94"/>
        <v/>
      </c>
      <c r="BD46" s="49" t="str">
        <f t="shared" si="94"/>
        <v/>
      </c>
      <c r="BE46" s="49" t="str">
        <f t="shared" si="94"/>
        <v/>
      </c>
      <c r="BF46" s="49" t="str">
        <f t="shared" si="94"/>
        <v/>
      </c>
      <c r="BG46" s="49" t="str">
        <f t="shared" si="94"/>
        <v/>
      </c>
      <c r="BH46" s="49" t="str">
        <f t="shared" si="94"/>
        <v/>
      </c>
      <c r="BI46" s="49" t="str">
        <f t="shared" si="94"/>
        <v/>
      </c>
      <c r="BJ46" s="49" t="str">
        <f t="shared" si="94"/>
        <v/>
      </c>
      <c r="BK46" s="49" t="str">
        <f t="shared" si="94"/>
        <v/>
      </c>
      <c r="BL46" s="49" t="str">
        <f t="shared" si="94"/>
        <v/>
      </c>
      <c r="BM46" s="49" t="str">
        <f t="shared" si="94"/>
        <v/>
      </c>
      <c r="BN46" s="49" t="str">
        <f t="shared" si="94"/>
        <v/>
      </c>
      <c r="BO46" s="49" t="str">
        <f t="shared" si="94"/>
        <v/>
      </c>
      <c r="BP46" s="49" t="str">
        <f t="shared" si="94"/>
        <v/>
      </c>
      <c r="BQ46" s="49" t="str">
        <f t="shared" si="94"/>
        <v/>
      </c>
      <c r="BR46" s="49" t="str">
        <f t="shared" si="91"/>
        <v/>
      </c>
      <c r="BS46" s="49" t="str">
        <f t="shared" si="91"/>
        <v/>
      </c>
      <c r="BT46" s="49" t="str">
        <f t="shared" si="91"/>
        <v/>
      </c>
      <c r="BU46" s="49" t="str">
        <f t="shared" si="91"/>
        <v/>
      </c>
      <c r="BV46" s="49" t="str">
        <f t="shared" si="91"/>
        <v/>
      </c>
      <c r="BW46" s="49" t="str">
        <f t="shared" si="91"/>
        <v/>
      </c>
      <c r="BX46" s="49" t="str">
        <f t="shared" si="91"/>
        <v/>
      </c>
      <c r="BY46" s="49" t="str">
        <f t="shared" si="91"/>
        <v/>
      </c>
      <c r="BZ46" s="49" t="str">
        <f t="shared" si="91"/>
        <v/>
      </c>
      <c r="CA46" s="49" t="str">
        <f t="shared" si="91"/>
        <v/>
      </c>
      <c r="CB46" s="49" t="str">
        <f t="shared" si="91"/>
        <v/>
      </c>
      <c r="CC46" s="49" t="str">
        <f t="shared" si="95"/>
        <v/>
      </c>
      <c r="CD46" s="49" t="str">
        <f t="shared" si="95"/>
        <v/>
      </c>
      <c r="CE46" s="49" t="str">
        <f t="shared" si="95"/>
        <v/>
      </c>
      <c r="CF46" s="49" t="str">
        <f t="shared" si="95"/>
        <v/>
      </c>
      <c r="CG46" s="49" t="str">
        <f t="shared" si="95"/>
        <v/>
      </c>
      <c r="CH46" s="49" t="str">
        <f t="shared" si="95"/>
        <v/>
      </c>
      <c r="CI46" s="49" t="str">
        <f t="shared" si="95"/>
        <v/>
      </c>
      <c r="CJ46" s="49" t="str">
        <f t="shared" si="95"/>
        <v/>
      </c>
      <c r="CK46" s="49" t="str">
        <f t="shared" si="95"/>
        <v/>
      </c>
      <c r="CL46" s="49" t="str">
        <f t="shared" si="95"/>
        <v/>
      </c>
      <c r="CM46" s="49" t="str">
        <f t="shared" si="95"/>
        <v/>
      </c>
      <c r="CN46" s="49" t="str">
        <f t="shared" si="95"/>
        <v/>
      </c>
      <c r="CO46" s="49" t="str">
        <f t="shared" si="95"/>
        <v/>
      </c>
      <c r="CP46" s="49" t="str">
        <f t="shared" si="95"/>
        <v/>
      </c>
      <c r="CQ46" s="49" t="str">
        <f t="shared" si="95"/>
        <v/>
      </c>
      <c r="CR46" s="49" t="str">
        <f t="shared" si="95"/>
        <v/>
      </c>
      <c r="CS46" s="49" t="str">
        <f t="shared" si="96"/>
        <v/>
      </c>
      <c r="CT46" s="49" t="str">
        <f t="shared" si="96"/>
        <v/>
      </c>
      <c r="CU46" s="49" t="str">
        <f t="shared" si="96"/>
        <v/>
      </c>
      <c r="CV46" s="49" t="str">
        <f t="shared" si="96"/>
        <v/>
      </c>
      <c r="CW46" s="49" t="str">
        <f t="shared" si="96"/>
        <v/>
      </c>
      <c r="CX46" s="49" t="str">
        <f t="shared" si="96"/>
        <v/>
      </c>
      <c r="CY46" s="49" t="str">
        <f t="shared" si="96"/>
        <v/>
      </c>
      <c r="CZ46" s="49" t="str">
        <f t="shared" si="96"/>
        <v/>
      </c>
      <c r="DA46" s="49" t="str">
        <f t="shared" si="96"/>
        <v/>
      </c>
      <c r="DB46" s="49" t="str">
        <f t="shared" si="96"/>
        <v/>
      </c>
      <c r="DC46" s="49" t="str">
        <f t="shared" si="96"/>
        <v/>
      </c>
      <c r="DD46" s="49" t="str">
        <f t="shared" si="96"/>
        <v/>
      </c>
      <c r="DE46" s="49" t="str">
        <f t="shared" si="96"/>
        <v/>
      </c>
      <c r="DF46" s="49" t="str">
        <f t="shared" si="96"/>
        <v/>
      </c>
      <c r="DG46" s="49" t="str">
        <f t="shared" si="96"/>
        <v/>
      </c>
      <c r="DH46" s="49" t="str">
        <f t="shared" si="96"/>
        <v/>
      </c>
      <c r="DI46" s="49" t="str">
        <f t="shared" si="85"/>
        <v/>
      </c>
      <c r="DJ46" s="49" t="str">
        <f t="shared" si="71"/>
        <v/>
      </c>
      <c r="DK46" s="49" t="str">
        <f t="shared" si="71"/>
        <v/>
      </c>
      <c r="DL46" s="49" t="str">
        <f t="shared" si="71"/>
        <v/>
      </c>
      <c r="DM46" s="49" t="str">
        <f t="shared" si="71"/>
        <v/>
      </c>
      <c r="DN46" s="49" t="str">
        <f t="shared" si="71"/>
        <v/>
      </c>
      <c r="DO46" s="49" t="str">
        <f t="shared" si="71"/>
        <v/>
      </c>
      <c r="DP46" s="49" t="str">
        <f t="shared" si="86"/>
        <v/>
      </c>
      <c r="DQ46" s="49" t="str">
        <f t="shared" si="86"/>
        <v/>
      </c>
      <c r="DR46" s="49" t="str">
        <f t="shared" si="86"/>
        <v/>
      </c>
      <c r="DS46" s="183" t="str">
        <f t="shared" si="33"/>
        <v/>
      </c>
      <c r="DT46" s="49" t="str">
        <f t="shared" si="102"/>
        <v/>
      </c>
      <c r="DU46" s="49" t="str">
        <f t="shared" si="102"/>
        <v/>
      </c>
      <c r="DV46" s="49" t="str">
        <f t="shared" si="102"/>
        <v/>
      </c>
      <c r="DW46" s="49" t="str">
        <f t="shared" si="102"/>
        <v/>
      </c>
      <c r="DX46" s="49" t="str">
        <f t="shared" si="102"/>
        <v/>
      </c>
      <c r="DY46" s="49" t="str">
        <f t="shared" si="102"/>
        <v/>
      </c>
      <c r="DZ46" s="49" t="str">
        <f t="shared" si="102"/>
        <v/>
      </c>
      <c r="EA46" s="49" t="str">
        <f t="shared" si="102"/>
        <v/>
      </c>
      <c r="EB46" s="49" t="str">
        <f t="shared" si="102"/>
        <v/>
      </c>
      <c r="EC46" s="49" t="str">
        <f t="shared" si="102"/>
        <v/>
      </c>
      <c r="ED46" s="49" t="str">
        <f t="shared" si="102"/>
        <v/>
      </c>
      <c r="EE46" s="49" t="str">
        <f t="shared" si="102"/>
        <v/>
      </c>
      <c r="EF46" s="49" t="str">
        <f t="shared" si="102"/>
        <v/>
      </c>
      <c r="EG46" s="49" t="str">
        <f t="shared" si="102"/>
        <v/>
      </c>
      <c r="EH46" s="49" t="str">
        <f t="shared" si="102"/>
        <v/>
      </c>
      <c r="EI46" s="49" t="str">
        <f t="shared" si="102"/>
        <v/>
      </c>
      <c r="EJ46" s="49" t="str">
        <f t="shared" si="97"/>
        <v/>
      </c>
      <c r="EK46" s="49" t="str">
        <f t="shared" si="97"/>
        <v/>
      </c>
      <c r="EL46" s="49" t="str">
        <f t="shared" si="97"/>
        <v/>
      </c>
      <c r="EM46" s="49" t="str">
        <f t="shared" si="97"/>
        <v/>
      </c>
      <c r="EN46" s="49" t="str">
        <f t="shared" si="97"/>
        <v/>
      </c>
      <c r="EO46" s="49" t="str">
        <f t="shared" si="97"/>
        <v/>
      </c>
      <c r="EP46" s="49" t="str">
        <f t="shared" si="97"/>
        <v/>
      </c>
      <c r="EQ46" s="49" t="str">
        <f t="shared" si="97"/>
        <v/>
      </c>
      <c r="ER46" s="49" t="str">
        <f t="shared" si="97"/>
        <v/>
      </c>
      <c r="ES46" s="49" t="str">
        <f t="shared" si="97"/>
        <v/>
      </c>
      <c r="ET46" s="49" t="str">
        <f t="shared" si="97"/>
        <v/>
      </c>
      <c r="EU46" s="49" t="str">
        <f t="shared" si="97"/>
        <v/>
      </c>
      <c r="EV46" s="49" t="str">
        <f t="shared" si="97"/>
        <v/>
      </c>
      <c r="EW46" s="49" t="str">
        <f t="shared" si="97"/>
        <v/>
      </c>
      <c r="EX46" s="49" t="str">
        <f t="shared" si="97"/>
        <v/>
      </c>
      <c r="EY46" s="49" t="str">
        <f t="shared" si="98"/>
        <v/>
      </c>
      <c r="EZ46" s="49" t="str">
        <f t="shared" si="98"/>
        <v/>
      </c>
      <c r="FA46" s="49" t="str">
        <f t="shared" si="98"/>
        <v/>
      </c>
      <c r="FB46" s="49" t="str">
        <f t="shared" si="98"/>
        <v/>
      </c>
      <c r="FC46" s="49" t="str">
        <f t="shared" si="98"/>
        <v/>
      </c>
      <c r="FD46" s="49" t="str">
        <f t="shared" si="98"/>
        <v/>
      </c>
      <c r="FE46" s="49" t="str">
        <f t="shared" si="98"/>
        <v/>
      </c>
      <c r="FF46" s="49" t="str">
        <f t="shared" si="98"/>
        <v/>
      </c>
      <c r="FG46" s="49" t="str">
        <f t="shared" si="98"/>
        <v/>
      </c>
      <c r="FH46" s="49" t="str">
        <f t="shared" si="98"/>
        <v/>
      </c>
      <c r="FI46" s="49" t="str">
        <f t="shared" si="98"/>
        <v/>
      </c>
      <c r="FJ46" s="49" t="str">
        <f t="shared" si="98"/>
        <v/>
      </c>
      <c r="FK46" s="49" t="str">
        <f t="shared" si="98"/>
        <v/>
      </c>
      <c r="FL46" s="49" t="str">
        <f t="shared" si="98"/>
        <v/>
      </c>
      <c r="FM46" s="49" t="str">
        <f t="shared" si="98"/>
        <v/>
      </c>
      <c r="FN46" s="49" t="str">
        <f t="shared" si="98"/>
        <v/>
      </c>
      <c r="FO46" s="49" t="str">
        <f t="shared" si="92"/>
        <v/>
      </c>
      <c r="FP46" s="49" t="str">
        <f t="shared" si="92"/>
        <v/>
      </c>
      <c r="FQ46" s="49" t="str">
        <f t="shared" si="92"/>
        <v/>
      </c>
      <c r="FR46" s="49" t="str">
        <f t="shared" si="92"/>
        <v/>
      </c>
      <c r="FS46" s="49" t="str">
        <f t="shared" si="92"/>
        <v/>
      </c>
      <c r="FT46" s="49" t="str">
        <f t="shared" si="92"/>
        <v/>
      </c>
      <c r="FU46" s="49" t="str">
        <f t="shared" si="92"/>
        <v/>
      </c>
      <c r="FV46" s="49" t="str">
        <f t="shared" si="92"/>
        <v/>
      </c>
      <c r="FW46" s="49" t="str">
        <f t="shared" si="92"/>
        <v/>
      </c>
      <c r="FX46" s="49" t="str">
        <f t="shared" si="92"/>
        <v/>
      </c>
      <c r="FY46" s="49" t="str">
        <f t="shared" si="92"/>
        <v/>
      </c>
      <c r="FZ46" s="49" t="str">
        <f t="shared" si="99"/>
        <v/>
      </c>
      <c r="GA46" s="49" t="str">
        <f t="shared" si="99"/>
        <v/>
      </c>
      <c r="GB46" s="49" t="str">
        <f t="shared" si="99"/>
        <v/>
      </c>
      <c r="GC46" s="49" t="str">
        <f t="shared" si="99"/>
        <v/>
      </c>
      <c r="GD46" s="49" t="str">
        <f t="shared" si="99"/>
        <v/>
      </c>
      <c r="GE46" s="49" t="str">
        <f t="shared" si="99"/>
        <v/>
      </c>
      <c r="GF46" s="49" t="str">
        <f t="shared" si="99"/>
        <v/>
      </c>
      <c r="GG46" s="49" t="str">
        <f t="shared" si="99"/>
        <v/>
      </c>
      <c r="GH46" s="49" t="str">
        <f t="shared" si="99"/>
        <v/>
      </c>
      <c r="GI46" s="49" t="str">
        <f t="shared" si="99"/>
        <v/>
      </c>
      <c r="GJ46" s="49" t="str">
        <f t="shared" si="99"/>
        <v/>
      </c>
      <c r="GK46" s="49" t="str">
        <f t="shared" si="99"/>
        <v/>
      </c>
      <c r="GL46" s="49" t="str">
        <f t="shared" si="99"/>
        <v/>
      </c>
      <c r="GM46" s="49" t="str">
        <f t="shared" si="99"/>
        <v/>
      </c>
      <c r="GN46" s="49" t="str">
        <f t="shared" si="99"/>
        <v/>
      </c>
      <c r="GO46" s="49" t="str">
        <f t="shared" si="99"/>
        <v/>
      </c>
      <c r="GP46" s="49" t="str">
        <f t="shared" si="100"/>
        <v/>
      </c>
      <c r="GQ46" s="49" t="str">
        <f t="shared" si="100"/>
        <v/>
      </c>
      <c r="GR46" s="49" t="str">
        <f t="shared" si="100"/>
        <v/>
      </c>
      <c r="GS46" s="49" t="str">
        <f t="shared" si="100"/>
        <v/>
      </c>
      <c r="GT46" s="49" t="str">
        <f t="shared" si="100"/>
        <v/>
      </c>
      <c r="GU46" s="49" t="str">
        <f t="shared" si="100"/>
        <v/>
      </c>
      <c r="GV46" s="49" t="str">
        <f t="shared" si="100"/>
        <v/>
      </c>
      <c r="GW46" s="49" t="str">
        <f t="shared" si="100"/>
        <v/>
      </c>
      <c r="GX46" s="49" t="str">
        <f t="shared" si="100"/>
        <v/>
      </c>
      <c r="GY46" s="49" t="str">
        <f t="shared" si="100"/>
        <v/>
      </c>
      <c r="GZ46" s="49" t="str">
        <f t="shared" si="100"/>
        <v/>
      </c>
      <c r="HA46" s="49" t="str">
        <f t="shared" si="100"/>
        <v/>
      </c>
      <c r="HB46" s="49" t="str">
        <f t="shared" si="100"/>
        <v/>
      </c>
      <c r="HC46" s="49" t="str">
        <f t="shared" si="100"/>
        <v/>
      </c>
      <c r="HD46" s="49" t="str">
        <f t="shared" si="100"/>
        <v/>
      </c>
      <c r="HE46" s="49" t="str">
        <f t="shared" si="100"/>
        <v/>
      </c>
      <c r="HF46" s="49" t="str">
        <f t="shared" si="87"/>
        <v/>
      </c>
      <c r="HG46" s="49" t="str">
        <f t="shared" si="72"/>
        <v/>
      </c>
      <c r="HH46" s="49" t="str">
        <f t="shared" si="72"/>
        <v/>
      </c>
      <c r="HI46" s="49" t="str">
        <f t="shared" si="72"/>
        <v/>
      </c>
      <c r="HJ46" s="49" t="str">
        <f t="shared" si="72"/>
        <v/>
      </c>
      <c r="HK46" s="49" t="str">
        <f t="shared" si="72"/>
        <v/>
      </c>
      <c r="HL46" s="49" t="str">
        <f t="shared" si="72"/>
        <v/>
      </c>
      <c r="HM46" s="49" t="str">
        <f t="shared" si="88"/>
        <v/>
      </c>
      <c r="HN46" s="49" t="str">
        <f t="shared" si="88"/>
        <v/>
      </c>
      <c r="HO46" s="49" t="str">
        <f t="shared" si="88"/>
        <v/>
      </c>
      <c r="HP46" s="169" t="e">
        <f t="shared" si="90"/>
        <v>#N/A</v>
      </c>
      <c r="HQ46" s="169" t="e">
        <f t="shared" si="90"/>
        <v>#N/A</v>
      </c>
      <c r="HR46" s="169" t="e">
        <f t="shared" si="90"/>
        <v>#N/A</v>
      </c>
      <c r="HS46" s="169" t="e">
        <f t="shared" si="90"/>
        <v>#N/A</v>
      </c>
      <c r="HT46" s="169" t="e">
        <f t="shared" si="90"/>
        <v>#N/A</v>
      </c>
      <c r="HU46" s="169" t="e">
        <f t="shared" si="90"/>
        <v>#N/A</v>
      </c>
      <c r="HV46" s="169" t="e">
        <f t="shared" si="90"/>
        <v>#N/A</v>
      </c>
      <c r="HW46" s="169" t="e">
        <f t="shared" si="90"/>
        <v>#N/A</v>
      </c>
      <c r="HX46" s="169" t="e">
        <f t="shared" si="90"/>
        <v>#N/A</v>
      </c>
      <c r="HY46" s="169" t="e">
        <f t="shared" si="90"/>
        <v>#N/A</v>
      </c>
      <c r="HZ46" s="169" t="e">
        <f t="shared" si="90"/>
        <v>#N/A</v>
      </c>
      <c r="IA46" s="169" t="e">
        <f t="shared" si="90"/>
        <v>#N/A</v>
      </c>
      <c r="IB46" s="169" t="e">
        <f t="shared" si="90"/>
        <v>#N/A</v>
      </c>
      <c r="IC46" s="169" t="e">
        <f t="shared" si="90"/>
        <v>#N/A</v>
      </c>
      <c r="ID46" s="169" t="e">
        <f t="shared" si="90"/>
        <v>#N/A</v>
      </c>
      <c r="IE46" s="169" t="e">
        <f t="shared" si="89"/>
        <v>#N/A</v>
      </c>
      <c r="IF46" s="169" t="e">
        <f t="shared" si="89"/>
        <v>#N/A</v>
      </c>
      <c r="IG46" s="169" t="e">
        <f t="shared" si="89"/>
        <v>#N/A</v>
      </c>
      <c r="IH46" s="169" t="e">
        <f t="shared" si="89"/>
        <v>#N/A</v>
      </c>
      <c r="II46" s="169" t="e">
        <f t="shared" si="89"/>
        <v>#N/A</v>
      </c>
      <c r="IJ46" s="169" t="e">
        <f t="shared" si="89"/>
        <v>#N/A</v>
      </c>
      <c r="IK46" s="169" t="e">
        <f t="shared" si="89"/>
        <v>#N/A</v>
      </c>
      <c r="IL46" s="169" t="e">
        <f t="shared" si="89"/>
        <v>#N/A</v>
      </c>
      <c r="IM46" s="169" t="e">
        <f t="shared" si="89"/>
        <v>#N/A</v>
      </c>
      <c r="IN46" s="169" t="e">
        <f t="shared" si="89"/>
        <v>#N/A</v>
      </c>
      <c r="IO46" s="169" t="e">
        <f t="shared" si="89"/>
        <v>#N/A</v>
      </c>
      <c r="IP46" s="169" t="e">
        <f t="shared" si="89"/>
        <v>#N/A</v>
      </c>
      <c r="IQ46" s="169" t="e">
        <f t="shared" si="89"/>
        <v>#N/A</v>
      </c>
      <c r="IR46" s="169" t="e">
        <f t="shared" si="89"/>
        <v>#N/A</v>
      </c>
      <c r="IS46" s="169" t="e">
        <f t="shared" si="73"/>
        <v>#N/A</v>
      </c>
      <c r="IT46" s="169" t="e">
        <f t="shared" si="73"/>
        <v>#N/A</v>
      </c>
      <c r="IU46" s="169" t="e">
        <f t="shared" si="73"/>
        <v>#N/A</v>
      </c>
      <c r="IV46" s="169" t="e">
        <f t="shared" si="73"/>
        <v>#N/A</v>
      </c>
      <c r="IW46" s="169" t="e">
        <f t="shared" si="73"/>
        <v>#N/A</v>
      </c>
      <c r="IX46" s="169" t="e">
        <f t="shared" si="73"/>
        <v>#N/A</v>
      </c>
      <c r="IY46" s="169" t="e">
        <f t="shared" si="73"/>
        <v>#N/A</v>
      </c>
      <c r="IZ46" s="169" t="e">
        <f t="shared" si="73"/>
        <v>#N/A</v>
      </c>
      <c r="JA46" s="169" t="e">
        <f t="shared" si="73"/>
        <v>#N/A</v>
      </c>
      <c r="JB46" s="169" t="e">
        <f t="shared" si="73"/>
        <v>#N/A</v>
      </c>
      <c r="JC46" s="169" t="e">
        <f t="shared" si="73"/>
        <v>#N/A</v>
      </c>
      <c r="JD46" s="169" t="e">
        <f t="shared" si="73"/>
        <v>#N/A</v>
      </c>
      <c r="JE46" s="169" t="e">
        <f t="shared" si="73"/>
        <v>#N/A</v>
      </c>
      <c r="JF46" s="169" t="e">
        <f t="shared" si="73"/>
        <v>#N/A</v>
      </c>
      <c r="JG46" s="169" t="e">
        <f t="shared" si="73"/>
        <v>#N/A</v>
      </c>
      <c r="JH46" s="169" t="e">
        <f t="shared" si="73"/>
        <v>#N/A</v>
      </c>
      <c r="JI46" s="169" t="e">
        <f t="shared" si="74"/>
        <v>#N/A</v>
      </c>
      <c r="JJ46" s="169" t="e">
        <f t="shared" si="74"/>
        <v>#N/A</v>
      </c>
      <c r="JK46" s="169" t="e">
        <f t="shared" si="74"/>
        <v>#N/A</v>
      </c>
      <c r="JL46" s="169" t="e">
        <f t="shared" si="74"/>
        <v>#N/A</v>
      </c>
      <c r="JM46" s="169" t="e">
        <f t="shared" si="74"/>
        <v>#N/A</v>
      </c>
      <c r="JN46" s="169" t="e">
        <f t="shared" si="74"/>
        <v>#N/A</v>
      </c>
      <c r="JO46" s="169" t="e">
        <f t="shared" si="74"/>
        <v>#N/A</v>
      </c>
      <c r="JP46" s="169" t="e">
        <f t="shared" si="74"/>
        <v>#N/A</v>
      </c>
      <c r="JQ46" s="169" t="e">
        <f t="shared" si="74"/>
        <v>#N/A</v>
      </c>
      <c r="JR46" s="169" t="e">
        <f t="shared" si="74"/>
        <v>#N/A</v>
      </c>
      <c r="JS46" s="169" t="e">
        <f t="shared" si="74"/>
        <v>#N/A</v>
      </c>
      <c r="JT46" s="169" t="e">
        <f t="shared" si="74"/>
        <v>#N/A</v>
      </c>
      <c r="JU46" s="169" t="e">
        <f t="shared" si="74"/>
        <v>#N/A</v>
      </c>
      <c r="JV46" s="169" t="e">
        <f t="shared" si="74"/>
        <v>#N/A</v>
      </c>
      <c r="JW46" s="169" t="e">
        <f t="shared" si="74"/>
        <v>#N/A</v>
      </c>
      <c r="JX46" s="169" t="e">
        <f t="shared" si="74"/>
        <v>#N/A</v>
      </c>
      <c r="JY46" s="169" t="e">
        <f t="shared" si="75"/>
        <v>#N/A</v>
      </c>
      <c r="JZ46" s="169" t="e">
        <f t="shared" si="75"/>
        <v>#N/A</v>
      </c>
      <c r="KA46" s="169" t="e">
        <f t="shared" si="75"/>
        <v>#N/A</v>
      </c>
      <c r="KB46" s="169" t="e">
        <f t="shared" si="75"/>
        <v>#N/A</v>
      </c>
      <c r="KC46" s="169" t="e">
        <f t="shared" si="75"/>
        <v>#N/A</v>
      </c>
      <c r="KD46" s="169" t="e">
        <f t="shared" si="75"/>
        <v>#N/A</v>
      </c>
      <c r="KE46" s="169" t="e">
        <f t="shared" si="75"/>
        <v>#N/A</v>
      </c>
      <c r="KF46" s="169" t="e">
        <f t="shared" si="75"/>
        <v>#N/A</v>
      </c>
      <c r="KG46" s="169" t="e">
        <f t="shared" si="75"/>
        <v>#N/A</v>
      </c>
      <c r="KH46" s="169" t="e">
        <f t="shared" si="75"/>
        <v>#N/A</v>
      </c>
      <c r="KI46" s="169" t="e">
        <f t="shared" si="75"/>
        <v>#N/A</v>
      </c>
      <c r="KJ46" s="169" t="e">
        <f t="shared" si="75"/>
        <v>#N/A</v>
      </c>
      <c r="KK46" s="169" t="e">
        <f t="shared" si="75"/>
        <v>#N/A</v>
      </c>
      <c r="KL46" s="169" t="e">
        <f t="shared" si="75"/>
        <v>#N/A</v>
      </c>
      <c r="KM46" s="169" t="e">
        <f t="shared" si="75"/>
        <v>#N/A</v>
      </c>
      <c r="KN46" s="169" t="e">
        <f t="shared" si="75"/>
        <v>#N/A</v>
      </c>
      <c r="KO46" s="169" t="e">
        <f t="shared" si="76"/>
        <v>#N/A</v>
      </c>
      <c r="KP46" s="169" t="e">
        <f t="shared" si="76"/>
        <v>#N/A</v>
      </c>
      <c r="KQ46" s="169" t="e">
        <f t="shared" si="76"/>
        <v>#N/A</v>
      </c>
      <c r="KR46" s="169" t="e">
        <f t="shared" si="76"/>
        <v>#N/A</v>
      </c>
      <c r="KS46" s="169" t="e">
        <f t="shared" si="76"/>
        <v>#N/A</v>
      </c>
      <c r="KT46" s="169" t="e">
        <f t="shared" si="76"/>
        <v>#N/A</v>
      </c>
      <c r="KU46" s="169" t="e">
        <f t="shared" si="76"/>
        <v>#N/A</v>
      </c>
      <c r="KV46" s="169" t="e">
        <f t="shared" si="76"/>
        <v>#N/A</v>
      </c>
      <c r="KW46" s="169" t="e">
        <f t="shared" si="76"/>
        <v>#N/A</v>
      </c>
      <c r="KX46" s="169" t="e">
        <f t="shared" si="76"/>
        <v>#N/A</v>
      </c>
      <c r="KY46" s="169" t="e">
        <f t="shared" si="76"/>
        <v>#N/A</v>
      </c>
      <c r="KZ46" s="169" t="e">
        <f t="shared" si="76"/>
        <v>#N/A</v>
      </c>
      <c r="LA46" s="169" t="e">
        <f t="shared" si="76"/>
        <v>#N/A</v>
      </c>
      <c r="LB46" s="169" t="e">
        <f t="shared" si="76"/>
        <v>#N/A</v>
      </c>
      <c r="LC46" s="169" t="e">
        <f t="shared" si="76"/>
        <v>#N/A</v>
      </c>
      <c r="LD46" s="169" t="e">
        <f t="shared" si="76"/>
        <v>#N/A</v>
      </c>
      <c r="LE46" s="169" t="e">
        <f t="shared" si="77"/>
        <v>#N/A</v>
      </c>
      <c r="LF46" s="169" t="e">
        <f t="shared" si="77"/>
        <v>#N/A</v>
      </c>
      <c r="LG46" s="169" t="e">
        <f t="shared" si="77"/>
        <v>#N/A</v>
      </c>
      <c r="LH46" s="169" t="e">
        <f t="shared" si="77"/>
        <v>#N/A</v>
      </c>
      <c r="LI46" s="169" t="e">
        <f t="shared" si="77"/>
        <v>#N/A</v>
      </c>
      <c r="LJ46" s="169" t="e">
        <f t="shared" si="77"/>
        <v>#N/A</v>
      </c>
      <c r="LK46" s="169" t="e">
        <f t="shared" si="77"/>
        <v>#N/A</v>
      </c>
      <c r="LL46" s="169" t="e">
        <f t="shared" si="77"/>
        <v>#N/A</v>
      </c>
      <c r="LM46" s="169" t="e">
        <f t="shared" si="77"/>
        <v>#N/A</v>
      </c>
      <c r="LN46" s="169" t="e">
        <f t="shared" si="77"/>
        <v>#N/A</v>
      </c>
      <c r="LO46" s="169" t="e">
        <f t="shared" si="77"/>
        <v>#N/A</v>
      </c>
      <c r="LP46" s="169" t="e">
        <f t="shared" si="77"/>
        <v>#N/A</v>
      </c>
      <c r="LQ46" s="169" t="e">
        <f t="shared" si="77"/>
        <v>#N/A</v>
      </c>
      <c r="LR46" s="169" t="e">
        <f t="shared" si="77"/>
        <v>#N/A</v>
      </c>
      <c r="LS46" s="169" t="e">
        <f t="shared" si="77"/>
        <v>#N/A</v>
      </c>
      <c r="LT46" s="169" t="e">
        <f t="shared" si="77"/>
        <v>#N/A</v>
      </c>
      <c r="LU46" s="169" t="e">
        <f t="shared" si="78"/>
        <v>#N/A</v>
      </c>
      <c r="LV46" s="169" t="e">
        <f t="shared" si="78"/>
        <v>#N/A</v>
      </c>
      <c r="LW46" s="169" t="e">
        <f t="shared" si="78"/>
        <v>#N/A</v>
      </c>
      <c r="LX46" s="169" t="e">
        <f t="shared" si="78"/>
        <v>#N/A</v>
      </c>
      <c r="LY46" s="169" t="e">
        <f t="shared" si="78"/>
        <v>#N/A</v>
      </c>
      <c r="LZ46" s="169" t="e">
        <f t="shared" si="78"/>
        <v>#N/A</v>
      </c>
      <c r="MA46" s="169" t="e">
        <f t="shared" si="78"/>
        <v>#N/A</v>
      </c>
      <c r="MB46" s="169" t="e">
        <f t="shared" si="78"/>
        <v>#N/A</v>
      </c>
      <c r="MC46" s="169" t="e">
        <f t="shared" si="78"/>
        <v>#N/A</v>
      </c>
      <c r="MD46" s="169" t="e">
        <f t="shared" si="78"/>
        <v>#N/A</v>
      </c>
      <c r="ME46" s="169" t="e">
        <f t="shared" si="78"/>
        <v>#N/A</v>
      </c>
      <c r="MF46" s="169" t="e">
        <f t="shared" si="78"/>
        <v>#N/A</v>
      </c>
      <c r="MG46" s="169" t="e">
        <f t="shared" si="78"/>
        <v>#N/A</v>
      </c>
      <c r="MH46" s="169" t="e">
        <f t="shared" si="78"/>
        <v>#N/A</v>
      </c>
      <c r="MI46" s="169" t="e">
        <f t="shared" si="78"/>
        <v>#N/A</v>
      </c>
      <c r="MJ46" s="169" t="e">
        <f t="shared" si="78"/>
        <v>#N/A</v>
      </c>
      <c r="MK46" s="169" t="e">
        <f t="shared" si="79"/>
        <v>#N/A</v>
      </c>
      <c r="ML46" s="169" t="e">
        <f t="shared" si="79"/>
        <v>#N/A</v>
      </c>
      <c r="MM46" s="169" t="e">
        <f t="shared" si="79"/>
        <v>#N/A</v>
      </c>
      <c r="MN46" s="169" t="e">
        <f t="shared" si="79"/>
        <v>#N/A</v>
      </c>
      <c r="MO46" s="169" t="e">
        <f t="shared" si="79"/>
        <v>#N/A</v>
      </c>
      <c r="MP46" s="169" t="e">
        <f t="shared" si="79"/>
        <v>#N/A</v>
      </c>
      <c r="MQ46" s="169" t="e">
        <f t="shared" si="79"/>
        <v>#N/A</v>
      </c>
      <c r="MR46" s="169" t="e">
        <f t="shared" si="79"/>
        <v>#N/A</v>
      </c>
      <c r="MS46" s="169" t="e">
        <f t="shared" si="79"/>
        <v>#N/A</v>
      </c>
      <c r="MT46" s="169" t="e">
        <f t="shared" si="79"/>
        <v>#N/A</v>
      </c>
      <c r="MU46" s="169" t="e">
        <f t="shared" si="79"/>
        <v>#N/A</v>
      </c>
      <c r="MV46" s="169" t="e">
        <f t="shared" si="79"/>
        <v>#N/A</v>
      </c>
      <c r="MW46" s="169" t="e">
        <f t="shared" si="79"/>
        <v>#N/A</v>
      </c>
      <c r="MX46" s="169" t="e">
        <f t="shared" si="79"/>
        <v>#N/A</v>
      </c>
      <c r="MY46" s="169" t="e">
        <f t="shared" si="79"/>
        <v>#N/A</v>
      </c>
      <c r="MZ46" s="169" t="e">
        <f t="shared" si="79"/>
        <v>#N/A</v>
      </c>
      <c r="NA46" s="169" t="e">
        <f t="shared" si="80"/>
        <v>#N/A</v>
      </c>
      <c r="NB46" s="169" t="e">
        <f t="shared" si="80"/>
        <v>#N/A</v>
      </c>
      <c r="NC46" s="169" t="e">
        <f t="shared" si="80"/>
        <v>#N/A</v>
      </c>
      <c r="ND46" s="169" t="e">
        <f t="shared" si="80"/>
        <v>#N/A</v>
      </c>
      <c r="NE46" s="169" t="e">
        <f t="shared" si="80"/>
        <v>#N/A</v>
      </c>
      <c r="NF46" s="169" t="e">
        <f t="shared" si="80"/>
        <v>#N/A</v>
      </c>
      <c r="NG46" s="169" t="e">
        <f t="shared" si="80"/>
        <v>#N/A</v>
      </c>
      <c r="NH46" s="169" t="e">
        <f t="shared" si="80"/>
        <v>#N/A</v>
      </c>
      <c r="NI46" s="169" t="e">
        <f t="shared" si="80"/>
        <v>#N/A</v>
      </c>
      <c r="NJ46" s="169" t="e">
        <f t="shared" si="80"/>
        <v>#N/A</v>
      </c>
      <c r="NK46" s="169" t="e">
        <f t="shared" si="80"/>
        <v>#N/A</v>
      </c>
      <c r="NL46" s="169" t="e">
        <f t="shared" si="80"/>
        <v>#N/A</v>
      </c>
      <c r="NM46" s="169" t="e">
        <f t="shared" si="80"/>
        <v>#N/A</v>
      </c>
      <c r="NN46" s="169" t="e">
        <f t="shared" si="80"/>
        <v>#N/A</v>
      </c>
      <c r="NO46" s="169" t="e">
        <f t="shared" si="80"/>
        <v>#N/A</v>
      </c>
      <c r="NP46" s="169" t="e">
        <f t="shared" si="80"/>
        <v>#N/A</v>
      </c>
      <c r="NQ46" s="169" t="e">
        <f t="shared" si="81"/>
        <v>#N/A</v>
      </c>
      <c r="NR46" s="169" t="e">
        <f t="shared" si="81"/>
        <v>#N/A</v>
      </c>
      <c r="NS46" s="169" t="e">
        <f t="shared" si="81"/>
        <v>#N/A</v>
      </c>
      <c r="NT46" s="169" t="e">
        <f t="shared" si="81"/>
        <v>#N/A</v>
      </c>
      <c r="NU46" s="169" t="e">
        <f t="shared" si="81"/>
        <v>#N/A</v>
      </c>
      <c r="NV46" s="169" t="e">
        <f t="shared" si="81"/>
        <v>#N/A</v>
      </c>
      <c r="NW46" s="169" t="e">
        <f t="shared" si="81"/>
        <v>#N/A</v>
      </c>
      <c r="NX46" s="169" t="e">
        <f t="shared" si="81"/>
        <v>#N/A</v>
      </c>
      <c r="NY46" s="169" t="e">
        <f t="shared" si="81"/>
        <v>#N/A</v>
      </c>
      <c r="NZ46" s="169" t="e">
        <f t="shared" si="81"/>
        <v>#N/A</v>
      </c>
      <c r="OA46" s="169" t="e">
        <f t="shared" si="81"/>
        <v>#N/A</v>
      </c>
      <c r="OB46" s="169" t="e">
        <f t="shared" si="81"/>
        <v>#N/A</v>
      </c>
      <c r="OC46" s="169" t="e">
        <f t="shared" si="81"/>
        <v>#N/A</v>
      </c>
      <c r="OD46" s="169" t="e">
        <f t="shared" si="81"/>
        <v>#N/A</v>
      </c>
      <c r="OE46" s="169" t="e">
        <f t="shared" si="81"/>
        <v>#N/A</v>
      </c>
      <c r="OF46" s="169" t="e">
        <f t="shared" si="81"/>
        <v>#N/A</v>
      </c>
      <c r="OG46" s="169" t="e">
        <f t="shared" si="82"/>
        <v>#N/A</v>
      </c>
      <c r="OH46" s="169" t="e">
        <f t="shared" si="82"/>
        <v>#N/A</v>
      </c>
      <c r="OI46" s="169" t="e">
        <f t="shared" si="82"/>
        <v>#N/A</v>
      </c>
      <c r="OJ46" s="169" t="e">
        <f t="shared" si="82"/>
        <v>#N/A</v>
      </c>
      <c r="OK46" s="169" t="e">
        <f t="shared" si="82"/>
        <v>#N/A</v>
      </c>
      <c r="OL46" s="169" t="e">
        <f t="shared" si="82"/>
        <v>#N/A</v>
      </c>
      <c r="OM46" s="169" t="e">
        <f t="shared" si="82"/>
        <v>#N/A</v>
      </c>
      <c r="ON46" s="169" t="e">
        <f t="shared" si="82"/>
        <v>#N/A</v>
      </c>
      <c r="OO46" s="169" t="e">
        <f t="shared" si="82"/>
        <v>#N/A</v>
      </c>
      <c r="OP46" s="169" t="e">
        <f t="shared" si="82"/>
        <v>#N/A</v>
      </c>
      <c r="OQ46" s="169" t="e">
        <f t="shared" si="82"/>
        <v>#N/A</v>
      </c>
      <c r="OR46" s="169" t="e">
        <f t="shared" si="82"/>
        <v>#N/A</v>
      </c>
      <c r="OS46" s="169" t="e">
        <f t="shared" si="82"/>
        <v>#N/A</v>
      </c>
      <c r="OT46" s="169" t="e">
        <f t="shared" si="82"/>
        <v>#N/A</v>
      </c>
      <c r="OU46" s="169" t="e">
        <f t="shared" si="82"/>
        <v>#N/A</v>
      </c>
      <c r="OV46" s="169" t="e">
        <f t="shared" si="82"/>
        <v>#N/A</v>
      </c>
      <c r="OW46" s="169" t="e">
        <f t="shared" si="83"/>
        <v>#N/A</v>
      </c>
      <c r="OX46" s="169" t="e">
        <f t="shared" si="83"/>
        <v>#N/A</v>
      </c>
      <c r="OY46" s="169" t="e">
        <f t="shared" si="52"/>
        <v>#N/A</v>
      </c>
      <c r="OZ46" s="169" t="e">
        <f t="shared" si="52"/>
        <v>#N/A</v>
      </c>
      <c r="PA46" s="169" t="e">
        <f t="shared" si="52"/>
        <v>#N/A</v>
      </c>
      <c r="PB46" s="169" t="e">
        <f t="shared" si="52"/>
        <v>#N/A</v>
      </c>
      <c r="PC46" s="169" t="e">
        <f t="shared" si="70"/>
        <v>#N/A</v>
      </c>
      <c r="PD46" s="169" t="e">
        <f t="shared" si="70"/>
        <v>#N/A</v>
      </c>
      <c r="PE46" s="169" t="e">
        <f t="shared" si="70"/>
        <v>#N/A</v>
      </c>
      <c r="PF46" s="169" t="e">
        <f t="shared" si="70"/>
        <v>#N/A</v>
      </c>
      <c r="PG46" s="169" t="e">
        <f t="shared" si="70"/>
        <v>#N/A</v>
      </c>
      <c r="PH46" s="169" t="e">
        <f t="shared" si="70"/>
        <v>#N/A</v>
      </c>
    </row>
    <row r="47" spans="1:424" hidden="1" x14ac:dyDescent="0.75">
      <c r="A47" s="4">
        <v>44</v>
      </c>
      <c r="B47" s="95"/>
      <c r="C47" s="95"/>
      <c r="D47" s="95"/>
      <c r="E47" s="124" t="str">
        <f t="shared" si="28"/>
        <v/>
      </c>
      <c r="F47" s="124" t="str">
        <f t="shared" si="29"/>
        <v/>
      </c>
      <c r="G47" s="73" t="str">
        <f t="shared" si="30"/>
        <v/>
      </c>
      <c r="H47" s="23"/>
      <c r="I47" s="57"/>
      <c r="J47" s="280"/>
      <c r="K47" s="74" t="str">
        <f>IF(AND(B47&gt;0,C47&gt;0,D47&gt;0),IF(ISBLANK(J47),IF(ISBLANK(H47),"",(D47-B47)*VLOOKUP(H47,VLookups!$A$4:$B$13,2,FALSE)),J47),"")</f>
        <v/>
      </c>
      <c r="L47" s="75" t="str">
        <f t="shared" si="84"/>
        <v/>
      </c>
      <c r="M47" s="95"/>
      <c r="N47" s="270" t="str">
        <f>IF(AND(M47&gt;0,C47&gt;0,NOT(K47="")),ABS(VLOOKUP($M$1,VLookups!$A$43:$B$44,2,FALSE)-_xlfn.NORM.DIST(M47,G47,K47,TRUE)),"")</f>
        <v/>
      </c>
      <c r="O47" s="94" t="str">
        <f>IF(AND($B47&gt;0,$C47&gt;0,$D47&gt;0,NOT(ISBLANK($H47))),_xlfn.NORM.INV(ABS(VLOOKUP($M$1,VLookups!$A$43:$B$44,2,FALSE)-O$3),$G47,$K47),"")</f>
        <v/>
      </c>
      <c r="P47" s="93" t="str">
        <f>IF(AND($B47&gt;0,$C47&gt;0,$D47&gt;0,NOT(ISBLANK($H47))),_xlfn.NORM.INV(ABS(VLOOKUP($M$1,VLookups!$A$43:$B$44,2,FALSE)-P$3),$G47,$K47),"")</f>
        <v/>
      </c>
      <c r="Q47" s="94" t="str">
        <f>IF(AND($B47&gt;0,$C47&gt;0,$D47&gt;0,NOT(ISBLANK($H47))),_xlfn.NORM.INV(ABS(VLOOKUP($M$1,VLookups!$A$43:$B$44,2,FALSE)-Q$3),$G47,$K47),"")</f>
        <v/>
      </c>
      <c r="R47" s="93" t="str">
        <f>IF(AND($B47&gt;0,$C47&gt;0,$D47&gt;0,NOT(ISBLANK($H47))),_xlfn.NORM.INV(ABS(VLOOKUP($M$1,VLookups!$A$43:$B$44,2,FALSE)-R$3),$G47,$K47),"")</f>
        <v/>
      </c>
      <c r="S47" s="94" t="str">
        <f>IF(AND($B47&gt;0,$C47&gt;0,$D47&gt;0,NOT(ISBLANK($H47))),_xlfn.NORM.INV(ABS(VLOOKUP($M$1,VLookups!$A$43:$B$44,2,FALSE)-S$3),$G47,$K47),"")</f>
        <v/>
      </c>
      <c r="T47" s="93" t="str">
        <f>IF(AND($B47&gt;0,$C47&gt;0,$D47&gt;0,NOT(ISBLANK($H47))),_xlfn.NORM.INV(ABS(VLOOKUP($M$1,VLookups!$A$43:$B$44,2,FALSE)-T$3),$G47,$K47),"")</f>
        <v/>
      </c>
      <c r="U47" s="5"/>
      <c r="V47" s="168" t="str">
        <f t="shared" si="31"/>
        <v/>
      </c>
      <c r="W47" s="49" t="str">
        <f t="shared" si="101"/>
        <v/>
      </c>
      <c r="X47" s="49" t="str">
        <f t="shared" si="101"/>
        <v/>
      </c>
      <c r="Y47" s="49" t="str">
        <f t="shared" si="101"/>
        <v/>
      </c>
      <c r="Z47" s="49" t="str">
        <f t="shared" si="101"/>
        <v/>
      </c>
      <c r="AA47" s="49" t="str">
        <f t="shared" si="101"/>
        <v/>
      </c>
      <c r="AB47" s="49" t="str">
        <f t="shared" si="101"/>
        <v/>
      </c>
      <c r="AC47" s="49" t="str">
        <f t="shared" si="101"/>
        <v/>
      </c>
      <c r="AD47" s="49" t="str">
        <f t="shared" si="101"/>
        <v/>
      </c>
      <c r="AE47" s="49" t="str">
        <f t="shared" si="101"/>
        <v/>
      </c>
      <c r="AF47" s="49" t="str">
        <f t="shared" si="101"/>
        <v/>
      </c>
      <c r="AG47" s="49" t="str">
        <f t="shared" si="101"/>
        <v/>
      </c>
      <c r="AH47" s="49" t="str">
        <f t="shared" si="101"/>
        <v/>
      </c>
      <c r="AI47" s="49" t="str">
        <f t="shared" si="101"/>
        <v/>
      </c>
      <c r="AJ47" s="49" t="str">
        <f t="shared" si="101"/>
        <v/>
      </c>
      <c r="AK47" s="49" t="str">
        <f t="shared" si="101"/>
        <v/>
      </c>
      <c r="AL47" s="49" t="str">
        <f t="shared" si="101"/>
        <v/>
      </c>
      <c r="AM47" s="49" t="str">
        <f t="shared" si="93"/>
        <v/>
      </c>
      <c r="AN47" s="49" t="str">
        <f t="shared" si="93"/>
        <v/>
      </c>
      <c r="AO47" s="49" t="str">
        <f t="shared" si="93"/>
        <v/>
      </c>
      <c r="AP47" s="49" t="str">
        <f t="shared" si="93"/>
        <v/>
      </c>
      <c r="AQ47" s="49" t="str">
        <f t="shared" si="93"/>
        <v/>
      </c>
      <c r="AR47" s="49" t="str">
        <f t="shared" si="93"/>
        <v/>
      </c>
      <c r="AS47" s="49" t="str">
        <f t="shared" si="93"/>
        <v/>
      </c>
      <c r="AT47" s="49" t="str">
        <f t="shared" si="93"/>
        <v/>
      </c>
      <c r="AU47" s="49" t="str">
        <f t="shared" si="93"/>
        <v/>
      </c>
      <c r="AV47" s="49" t="str">
        <f t="shared" si="93"/>
        <v/>
      </c>
      <c r="AW47" s="49" t="str">
        <f t="shared" si="93"/>
        <v/>
      </c>
      <c r="AX47" s="49" t="str">
        <f t="shared" si="93"/>
        <v/>
      </c>
      <c r="AY47" s="49" t="str">
        <f t="shared" si="93"/>
        <v/>
      </c>
      <c r="AZ47" s="49" t="str">
        <f t="shared" si="93"/>
        <v/>
      </c>
      <c r="BA47" s="49" t="str">
        <f t="shared" si="93"/>
        <v/>
      </c>
      <c r="BB47" s="49" t="str">
        <f t="shared" si="94"/>
        <v/>
      </c>
      <c r="BC47" s="49" t="str">
        <f t="shared" si="94"/>
        <v/>
      </c>
      <c r="BD47" s="49" t="str">
        <f t="shared" si="94"/>
        <v/>
      </c>
      <c r="BE47" s="49" t="str">
        <f t="shared" si="94"/>
        <v/>
      </c>
      <c r="BF47" s="49" t="str">
        <f t="shared" si="94"/>
        <v/>
      </c>
      <c r="BG47" s="49" t="str">
        <f t="shared" si="94"/>
        <v/>
      </c>
      <c r="BH47" s="49" t="str">
        <f t="shared" si="94"/>
        <v/>
      </c>
      <c r="BI47" s="49" t="str">
        <f t="shared" si="94"/>
        <v/>
      </c>
      <c r="BJ47" s="49" t="str">
        <f t="shared" si="94"/>
        <v/>
      </c>
      <c r="BK47" s="49" t="str">
        <f t="shared" si="94"/>
        <v/>
      </c>
      <c r="BL47" s="49" t="str">
        <f t="shared" si="94"/>
        <v/>
      </c>
      <c r="BM47" s="49" t="str">
        <f t="shared" si="94"/>
        <v/>
      </c>
      <c r="BN47" s="49" t="str">
        <f t="shared" si="94"/>
        <v/>
      </c>
      <c r="BO47" s="49" t="str">
        <f t="shared" si="94"/>
        <v/>
      </c>
      <c r="BP47" s="49" t="str">
        <f t="shared" si="94"/>
        <v/>
      </c>
      <c r="BQ47" s="49" t="str">
        <f t="shared" si="94"/>
        <v/>
      </c>
      <c r="BR47" s="49" t="str">
        <f t="shared" si="91"/>
        <v/>
      </c>
      <c r="BS47" s="49" t="str">
        <f t="shared" si="91"/>
        <v/>
      </c>
      <c r="BT47" s="49" t="str">
        <f t="shared" si="91"/>
        <v/>
      </c>
      <c r="BU47" s="49" t="str">
        <f t="shared" si="91"/>
        <v/>
      </c>
      <c r="BV47" s="49" t="str">
        <f t="shared" si="91"/>
        <v/>
      </c>
      <c r="BW47" s="49" t="str">
        <f t="shared" si="91"/>
        <v/>
      </c>
      <c r="BX47" s="49" t="str">
        <f t="shared" si="91"/>
        <v/>
      </c>
      <c r="BY47" s="49" t="str">
        <f t="shared" si="91"/>
        <v/>
      </c>
      <c r="BZ47" s="49" t="str">
        <f t="shared" si="91"/>
        <v/>
      </c>
      <c r="CA47" s="49" t="str">
        <f t="shared" si="91"/>
        <v/>
      </c>
      <c r="CB47" s="49" t="str">
        <f t="shared" si="91"/>
        <v/>
      </c>
      <c r="CC47" s="49" t="str">
        <f t="shared" si="95"/>
        <v/>
      </c>
      <c r="CD47" s="49" t="str">
        <f t="shared" si="95"/>
        <v/>
      </c>
      <c r="CE47" s="49" t="str">
        <f t="shared" si="95"/>
        <v/>
      </c>
      <c r="CF47" s="49" t="str">
        <f t="shared" si="95"/>
        <v/>
      </c>
      <c r="CG47" s="49" t="str">
        <f t="shared" si="95"/>
        <v/>
      </c>
      <c r="CH47" s="49" t="str">
        <f t="shared" si="95"/>
        <v/>
      </c>
      <c r="CI47" s="49" t="str">
        <f t="shared" si="95"/>
        <v/>
      </c>
      <c r="CJ47" s="49" t="str">
        <f t="shared" si="95"/>
        <v/>
      </c>
      <c r="CK47" s="49" t="str">
        <f t="shared" si="95"/>
        <v/>
      </c>
      <c r="CL47" s="49" t="str">
        <f t="shared" si="95"/>
        <v/>
      </c>
      <c r="CM47" s="49" t="str">
        <f t="shared" si="95"/>
        <v/>
      </c>
      <c r="CN47" s="49" t="str">
        <f t="shared" si="95"/>
        <v/>
      </c>
      <c r="CO47" s="49" t="str">
        <f t="shared" si="95"/>
        <v/>
      </c>
      <c r="CP47" s="49" t="str">
        <f t="shared" si="95"/>
        <v/>
      </c>
      <c r="CQ47" s="49" t="str">
        <f t="shared" si="95"/>
        <v/>
      </c>
      <c r="CR47" s="49" t="str">
        <f t="shared" si="95"/>
        <v/>
      </c>
      <c r="CS47" s="49" t="str">
        <f t="shared" si="96"/>
        <v/>
      </c>
      <c r="CT47" s="49" t="str">
        <f t="shared" si="96"/>
        <v/>
      </c>
      <c r="CU47" s="49" t="str">
        <f t="shared" si="96"/>
        <v/>
      </c>
      <c r="CV47" s="49" t="str">
        <f t="shared" si="96"/>
        <v/>
      </c>
      <c r="CW47" s="49" t="str">
        <f t="shared" si="96"/>
        <v/>
      </c>
      <c r="CX47" s="49" t="str">
        <f t="shared" si="96"/>
        <v/>
      </c>
      <c r="CY47" s="49" t="str">
        <f t="shared" si="96"/>
        <v/>
      </c>
      <c r="CZ47" s="49" t="str">
        <f t="shared" si="96"/>
        <v/>
      </c>
      <c r="DA47" s="49" t="str">
        <f t="shared" si="96"/>
        <v/>
      </c>
      <c r="DB47" s="49" t="str">
        <f t="shared" si="96"/>
        <v/>
      </c>
      <c r="DC47" s="49" t="str">
        <f t="shared" si="96"/>
        <v/>
      </c>
      <c r="DD47" s="49" t="str">
        <f t="shared" si="96"/>
        <v/>
      </c>
      <c r="DE47" s="49" t="str">
        <f t="shared" si="96"/>
        <v/>
      </c>
      <c r="DF47" s="49" t="str">
        <f t="shared" si="96"/>
        <v/>
      </c>
      <c r="DG47" s="49" t="str">
        <f t="shared" si="96"/>
        <v/>
      </c>
      <c r="DH47" s="49" t="str">
        <f t="shared" si="96"/>
        <v/>
      </c>
      <c r="DI47" s="49" t="str">
        <f t="shared" si="85"/>
        <v/>
      </c>
      <c r="DJ47" s="49" t="str">
        <f t="shared" si="71"/>
        <v/>
      </c>
      <c r="DK47" s="49" t="str">
        <f t="shared" si="71"/>
        <v/>
      </c>
      <c r="DL47" s="49" t="str">
        <f t="shared" si="71"/>
        <v/>
      </c>
      <c r="DM47" s="49" t="str">
        <f t="shared" si="71"/>
        <v/>
      </c>
      <c r="DN47" s="49" t="str">
        <f t="shared" si="71"/>
        <v/>
      </c>
      <c r="DO47" s="49" t="str">
        <f t="shared" si="71"/>
        <v/>
      </c>
      <c r="DP47" s="49" t="str">
        <f t="shared" si="86"/>
        <v/>
      </c>
      <c r="DQ47" s="49" t="str">
        <f t="shared" si="86"/>
        <v/>
      </c>
      <c r="DR47" s="49" t="str">
        <f t="shared" si="86"/>
        <v/>
      </c>
      <c r="DS47" s="183" t="str">
        <f t="shared" si="33"/>
        <v/>
      </c>
      <c r="DT47" s="49" t="str">
        <f t="shared" si="102"/>
        <v/>
      </c>
      <c r="DU47" s="49" t="str">
        <f t="shared" si="102"/>
        <v/>
      </c>
      <c r="DV47" s="49" t="str">
        <f t="shared" si="102"/>
        <v/>
      </c>
      <c r="DW47" s="49" t="str">
        <f t="shared" si="102"/>
        <v/>
      </c>
      <c r="DX47" s="49" t="str">
        <f t="shared" si="102"/>
        <v/>
      </c>
      <c r="DY47" s="49" t="str">
        <f t="shared" si="102"/>
        <v/>
      </c>
      <c r="DZ47" s="49" t="str">
        <f t="shared" si="102"/>
        <v/>
      </c>
      <c r="EA47" s="49" t="str">
        <f t="shared" si="102"/>
        <v/>
      </c>
      <c r="EB47" s="49" t="str">
        <f t="shared" si="102"/>
        <v/>
      </c>
      <c r="EC47" s="49" t="str">
        <f t="shared" si="102"/>
        <v/>
      </c>
      <c r="ED47" s="49" t="str">
        <f t="shared" si="102"/>
        <v/>
      </c>
      <c r="EE47" s="49" t="str">
        <f t="shared" si="102"/>
        <v/>
      </c>
      <c r="EF47" s="49" t="str">
        <f t="shared" si="102"/>
        <v/>
      </c>
      <c r="EG47" s="49" t="str">
        <f t="shared" si="102"/>
        <v/>
      </c>
      <c r="EH47" s="49" t="str">
        <f t="shared" si="102"/>
        <v/>
      </c>
      <c r="EI47" s="49" t="str">
        <f t="shared" si="102"/>
        <v/>
      </c>
      <c r="EJ47" s="49" t="str">
        <f t="shared" si="97"/>
        <v/>
      </c>
      <c r="EK47" s="49" t="str">
        <f t="shared" si="97"/>
        <v/>
      </c>
      <c r="EL47" s="49" t="str">
        <f t="shared" si="97"/>
        <v/>
      </c>
      <c r="EM47" s="49" t="str">
        <f t="shared" si="97"/>
        <v/>
      </c>
      <c r="EN47" s="49" t="str">
        <f t="shared" si="97"/>
        <v/>
      </c>
      <c r="EO47" s="49" t="str">
        <f t="shared" si="97"/>
        <v/>
      </c>
      <c r="EP47" s="49" t="str">
        <f t="shared" si="97"/>
        <v/>
      </c>
      <c r="EQ47" s="49" t="str">
        <f t="shared" si="97"/>
        <v/>
      </c>
      <c r="ER47" s="49" t="str">
        <f t="shared" si="97"/>
        <v/>
      </c>
      <c r="ES47" s="49" t="str">
        <f t="shared" si="97"/>
        <v/>
      </c>
      <c r="ET47" s="49" t="str">
        <f t="shared" si="97"/>
        <v/>
      </c>
      <c r="EU47" s="49" t="str">
        <f t="shared" si="97"/>
        <v/>
      </c>
      <c r="EV47" s="49" t="str">
        <f t="shared" si="97"/>
        <v/>
      </c>
      <c r="EW47" s="49" t="str">
        <f t="shared" si="97"/>
        <v/>
      </c>
      <c r="EX47" s="49" t="str">
        <f t="shared" si="97"/>
        <v/>
      </c>
      <c r="EY47" s="49" t="str">
        <f t="shared" si="98"/>
        <v/>
      </c>
      <c r="EZ47" s="49" t="str">
        <f t="shared" si="98"/>
        <v/>
      </c>
      <c r="FA47" s="49" t="str">
        <f t="shared" si="98"/>
        <v/>
      </c>
      <c r="FB47" s="49" t="str">
        <f t="shared" si="98"/>
        <v/>
      </c>
      <c r="FC47" s="49" t="str">
        <f t="shared" si="98"/>
        <v/>
      </c>
      <c r="FD47" s="49" t="str">
        <f t="shared" si="98"/>
        <v/>
      </c>
      <c r="FE47" s="49" t="str">
        <f t="shared" si="98"/>
        <v/>
      </c>
      <c r="FF47" s="49" t="str">
        <f t="shared" si="98"/>
        <v/>
      </c>
      <c r="FG47" s="49" t="str">
        <f t="shared" si="98"/>
        <v/>
      </c>
      <c r="FH47" s="49" t="str">
        <f t="shared" si="98"/>
        <v/>
      </c>
      <c r="FI47" s="49" t="str">
        <f t="shared" si="98"/>
        <v/>
      </c>
      <c r="FJ47" s="49" t="str">
        <f t="shared" si="98"/>
        <v/>
      </c>
      <c r="FK47" s="49" t="str">
        <f t="shared" si="98"/>
        <v/>
      </c>
      <c r="FL47" s="49" t="str">
        <f t="shared" si="98"/>
        <v/>
      </c>
      <c r="FM47" s="49" t="str">
        <f t="shared" si="98"/>
        <v/>
      </c>
      <c r="FN47" s="49" t="str">
        <f t="shared" si="98"/>
        <v/>
      </c>
      <c r="FO47" s="49" t="str">
        <f t="shared" si="92"/>
        <v/>
      </c>
      <c r="FP47" s="49" t="str">
        <f t="shared" si="92"/>
        <v/>
      </c>
      <c r="FQ47" s="49" t="str">
        <f t="shared" si="92"/>
        <v/>
      </c>
      <c r="FR47" s="49" t="str">
        <f t="shared" si="92"/>
        <v/>
      </c>
      <c r="FS47" s="49" t="str">
        <f t="shared" si="92"/>
        <v/>
      </c>
      <c r="FT47" s="49" t="str">
        <f t="shared" si="92"/>
        <v/>
      </c>
      <c r="FU47" s="49" t="str">
        <f t="shared" si="92"/>
        <v/>
      </c>
      <c r="FV47" s="49" t="str">
        <f t="shared" si="92"/>
        <v/>
      </c>
      <c r="FW47" s="49" t="str">
        <f t="shared" si="92"/>
        <v/>
      </c>
      <c r="FX47" s="49" t="str">
        <f t="shared" si="92"/>
        <v/>
      </c>
      <c r="FY47" s="49" t="str">
        <f t="shared" si="92"/>
        <v/>
      </c>
      <c r="FZ47" s="49" t="str">
        <f t="shared" si="99"/>
        <v/>
      </c>
      <c r="GA47" s="49" t="str">
        <f t="shared" si="99"/>
        <v/>
      </c>
      <c r="GB47" s="49" t="str">
        <f t="shared" si="99"/>
        <v/>
      </c>
      <c r="GC47" s="49" t="str">
        <f t="shared" si="99"/>
        <v/>
      </c>
      <c r="GD47" s="49" t="str">
        <f t="shared" si="99"/>
        <v/>
      </c>
      <c r="GE47" s="49" t="str">
        <f t="shared" si="99"/>
        <v/>
      </c>
      <c r="GF47" s="49" t="str">
        <f t="shared" si="99"/>
        <v/>
      </c>
      <c r="GG47" s="49" t="str">
        <f t="shared" si="99"/>
        <v/>
      </c>
      <c r="GH47" s="49" t="str">
        <f t="shared" si="99"/>
        <v/>
      </c>
      <c r="GI47" s="49" t="str">
        <f t="shared" si="99"/>
        <v/>
      </c>
      <c r="GJ47" s="49" t="str">
        <f t="shared" si="99"/>
        <v/>
      </c>
      <c r="GK47" s="49" t="str">
        <f t="shared" si="99"/>
        <v/>
      </c>
      <c r="GL47" s="49" t="str">
        <f t="shared" si="99"/>
        <v/>
      </c>
      <c r="GM47" s="49" t="str">
        <f t="shared" si="99"/>
        <v/>
      </c>
      <c r="GN47" s="49" t="str">
        <f t="shared" si="99"/>
        <v/>
      </c>
      <c r="GO47" s="49" t="str">
        <f t="shared" si="99"/>
        <v/>
      </c>
      <c r="GP47" s="49" t="str">
        <f t="shared" si="100"/>
        <v/>
      </c>
      <c r="GQ47" s="49" t="str">
        <f t="shared" si="100"/>
        <v/>
      </c>
      <c r="GR47" s="49" t="str">
        <f t="shared" si="100"/>
        <v/>
      </c>
      <c r="GS47" s="49" t="str">
        <f t="shared" si="100"/>
        <v/>
      </c>
      <c r="GT47" s="49" t="str">
        <f t="shared" si="100"/>
        <v/>
      </c>
      <c r="GU47" s="49" t="str">
        <f t="shared" si="100"/>
        <v/>
      </c>
      <c r="GV47" s="49" t="str">
        <f t="shared" si="100"/>
        <v/>
      </c>
      <c r="GW47" s="49" t="str">
        <f t="shared" si="100"/>
        <v/>
      </c>
      <c r="GX47" s="49" t="str">
        <f t="shared" si="100"/>
        <v/>
      </c>
      <c r="GY47" s="49" t="str">
        <f t="shared" si="100"/>
        <v/>
      </c>
      <c r="GZ47" s="49" t="str">
        <f t="shared" si="100"/>
        <v/>
      </c>
      <c r="HA47" s="49" t="str">
        <f t="shared" si="100"/>
        <v/>
      </c>
      <c r="HB47" s="49" t="str">
        <f t="shared" si="100"/>
        <v/>
      </c>
      <c r="HC47" s="49" t="str">
        <f t="shared" si="100"/>
        <v/>
      </c>
      <c r="HD47" s="49" t="str">
        <f t="shared" si="100"/>
        <v/>
      </c>
      <c r="HE47" s="49" t="str">
        <f t="shared" si="100"/>
        <v/>
      </c>
      <c r="HF47" s="49" t="str">
        <f t="shared" si="87"/>
        <v/>
      </c>
      <c r="HG47" s="49" t="str">
        <f t="shared" si="72"/>
        <v/>
      </c>
      <c r="HH47" s="49" t="str">
        <f t="shared" si="72"/>
        <v/>
      </c>
      <c r="HI47" s="49" t="str">
        <f t="shared" si="72"/>
        <v/>
      </c>
      <c r="HJ47" s="49" t="str">
        <f t="shared" si="72"/>
        <v/>
      </c>
      <c r="HK47" s="49" t="str">
        <f t="shared" si="72"/>
        <v/>
      </c>
      <c r="HL47" s="49" t="str">
        <f t="shared" si="72"/>
        <v/>
      </c>
      <c r="HM47" s="49" t="str">
        <f t="shared" si="88"/>
        <v/>
      </c>
      <c r="HN47" s="49" t="str">
        <f t="shared" si="88"/>
        <v/>
      </c>
      <c r="HO47" s="49" t="str">
        <f t="shared" si="88"/>
        <v/>
      </c>
      <c r="HP47" s="169" t="e">
        <f t="shared" si="90"/>
        <v>#N/A</v>
      </c>
      <c r="HQ47" s="169" t="e">
        <f t="shared" si="90"/>
        <v>#N/A</v>
      </c>
      <c r="HR47" s="169" t="e">
        <f t="shared" si="90"/>
        <v>#N/A</v>
      </c>
      <c r="HS47" s="169" t="e">
        <f t="shared" si="90"/>
        <v>#N/A</v>
      </c>
      <c r="HT47" s="169" t="e">
        <f t="shared" si="90"/>
        <v>#N/A</v>
      </c>
      <c r="HU47" s="169" t="e">
        <f t="shared" si="90"/>
        <v>#N/A</v>
      </c>
      <c r="HV47" s="169" t="e">
        <f t="shared" si="90"/>
        <v>#N/A</v>
      </c>
      <c r="HW47" s="169" t="e">
        <f t="shared" si="90"/>
        <v>#N/A</v>
      </c>
      <c r="HX47" s="169" t="e">
        <f t="shared" si="90"/>
        <v>#N/A</v>
      </c>
      <c r="HY47" s="169" t="e">
        <f t="shared" si="90"/>
        <v>#N/A</v>
      </c>
      <c r="HZ47" s="169" t="e">
        <f t="shared" si="90"/>
        <v>#N/A</v>
      </c>
      <c r="IA47" s="169" t="e">
        <f t="shared" si="90"/>
        <v>#N/A</v>
      </c>
      <c r="IB47" s="169" t="e">
        <f t="shared" si="90"/>
        <v>#N/A</v>
      </c>
      <c r="IC47" s="169" t="e">
        <f t="shared" si="90"/>
        <v>#N/A</v>
      </c>
      <c r="ID47" s="169" t="e">
        <f t="shared" si="90"/>
        <v>#N/A</v>
      </c>
      <c r="IE47" s="169" t="e">
        <f t="shared" si="89"/>
        <v>#N/A</v>
      </c>
      <c r="IF47" s="169" t="e">
        <f t="shared" si="89"/>
        <v>#N/A</v>
      </c>
      <c r="IG47" s="169" t="e">
        <f t="shared" si="89"/>
        <v>#N/A</v>
      </c>
      <c r="IH47" s="169" t="e">
        <f t="shared" si="89"/>
        <v>#N/A</v>
      </c>
      <c r="II47" s="169" t="e">
        <f t="shared" si="89"/>
        <v>#N/A</v>
      </c>
      <c r="IJ47" s="169" t="e">
        <f t="shared" si="89"/>
        <v>#N/A</v>
      </c>
      <c r="IK47" s="169" t="e">
        <f t="shared" si="89"/>
        <v>#N/A</v>
      </c>
      <c r="IL47" s="169" t="e">
        <f t="shared" si="89"/>
        <v>#N/A</v>
      </c>
      <c r="IM47" s="169" t="e">
        <f t="shared" si="89"/>
        <v>#N/A</v>
      </c>
      <c r="IN47" s="169" t="e">
        <f t="shared" si="89"/>
        <v>#N/A</v>
      </c>
      <c r="IO47" s="169" t="e">
        <f t="shared" si="89"/>
        <v>#N/A</v>
      </c>
      <c r="IP47" s="169" t="e">
        <f t="shared" si="89"/>
        <v>#N/A</v>
      </c>
      <c r="IQ47" s="169" t="e">
        <f t="shared" si="89"/>
        <v>#N/A</v>
      </c>
      <c r="IR47" s="169" t="e">
        <f t="shared" si="89"/>
        <v>#N/A</v>
      </c>
      <c r="IS47" s="169" t="e">
        <f t="shared" si="73"/>
        <v>#N/A</v>
      </c>
      <c r="IT47" s="169" t="e">
        <f t="shared" si="73"/>
        <v>#N/A</v>
      </c>
      <c r="IU47" s="169" t="e">
        <f t="shared" si="73"/>
        <v>#N/A</v>
      </c>
      <c r="IV47" s="169" t="e">
        <f t="shared" si="73"/>
        <v>#N/A</v>
      </c>
      <c r="IW47" s="169" t="e">
        <f t="shared" si="73"/>
        <v>#N/A</v>
      </c>
      <c r="IX47" s="169" t="e">
        <f t="shared" si="73"/>
        <v>#N/A</v>
      </c>
      <c r="IY47" s="169" t="e">
        <f t="shared" si="73"/>
        <v>#N/A</v>
      </c>
      <c r="IZ47" s="169" t="e">
        <f t="shared" si="73"/>
        <v>#N/A</v>
      </c>
      <c r="JA47" s="169" t="e">
        <f t="shared" si="73"/>
        <v>#N/A</v>
      </c>
      <c r="JB47" s="169" t="e">
        <f t="shared" si="73"/>
        <v>#N/A</v>
      </c>
      <c r="JC47" s="169" t="e">
        <f t="shared" si="73"/>
        <v>#N/A</v>
      </c>
      <c r="JD47" s="169" t="e">
        <f t="shared" si="73"/>
        <v>#N/A</v>
      </c>
      <c r="JE47" s="169" t="e">
        <f t="shared" si="73"/>
        <v>#N/A</v>
      </c>
      <c r="JF47" s="169" t="e">
        <f t="shared" si="73"/>
        <v>#N/A</v>
      </c>
      <c r="JG47" s="169" t="e">
        <f t="shared" si="73"/>
        <v>#N/A</v>
      </c>
      <c r="JH47" s="169" t="e">
        <f t="shared" si="73"/>
        <v>#N/A</v>
      </c>
      <c r="JI47" s="169" t="e">
        <f t="shared" si="74"/>
        <v>#N/A</v>
      </c>
      <c r="JJ47" s="169" t="e">
        <f t="shared" si="74"/>
        <v>#N/A</v>
      </c>
      <c r="JK47" s="169" t="e">
        <f t="shared" si="74"/>
        <v>#N/A</v>
      </c>
      <c r="JL47" s="169" t="e">
        <f t="shared" si="74"/>
        <v>#N/A</v>
      </c>
      <c r="JM47" s="169" t="e">
        <f t="shared" si="74"/>
        <v>#N/A</v>
      </c>
      <c r="JN47" s="169" t="e">
        <f t="shared" si="74"/>
        <v>#N/A</v>
      </c>
      <c r="JO47" s="169" t="e">
        <f t="shared" si="74"/>
        <v>#N/A</v>
      </c>
      <c r="JP47" s="169" t="e">
        <f t="shared" si="74"/>
        <v>#N/A</v>
      </c>
      <c r="JQ47" s="169" t="e">
        <f t="shared" si="74"/>
        <v>#N/A</v>
      </c>
      <c r="JR47" s="169" t="e">
        <f t="shared" si="74"/>
        <v>#N/A</v>
      </c>
      <c r="JS47" s="169" t="e">
        <f t="shared" si="74"/>
        <v>#N/A</v>
      </c>
      <c r="JT47" s="169" t="e">
        <f t="shared" si="74"/>
        <v>#N/A</v>
      </c>
      <c r="JU47" s="169" t="e">
        <f t="shared" si="74"/>
        <v>#N/A</v>
      </c>
      <c r="JV47" s="169" t="e">
        <f t="shared" si="74"/>
        <v>#N/A</v>
      </c>
      <c r="JW47" s="169" t="e">
        <f t="shared" si="74"/>
        <v>#N/A</v>
      </c>
      <c r="JX47" s="169" t="e">
        <f t="shared" si="74"/>
        <v>#N/A</v>
      </c>
      <c r="JY47" s="169" t="e">
        <f t="shared" si="75"/>
        <v>#N/A</v>
      </c>
      <c r="JZ47" s="169" t="e">
        <f t="shared" si="75"/>
        <v>#N/A</v>
      </c>
      <c r="KA47" s="169" t="e">
        <f t="shared" si="75"/>
        <v>#N/A</v>
      </c>
      <c r="KB47" s="169" t="e">
        <f t="shared" si="75"/>
        <v>#N/A</v>
      </c>
      <c r="KC47" s="169" t="e">
        <f t="shared" si="75"/>
        <v>#N/A</v>
      </c>
      <c r="KD47" s="169" t="e">
        <f t="shared" si="75"/>
        <v>#N/A</v>
      </c>
      <c r="KE47" s="169" t="e">
        <f t="shared" si="75"/>
        <v>#N/A</v>
      </c>
      <c r="KF47" s="169" t="e">
        <f t="shared" si="75"/>
        <v>#N/A</v>
      </c>
      <c r="KG47" s="169" t="e">
        <f t="shared" si="75"/>
        <v>#N/A</v>
      </c>
      <c r="KH47" s="169" t="e">
        <f t="shared" si="75"/>
        <v>#N/A</v>
      </c>
      <c r="KI47" s="169" t="e">
        <f t="shared" si="75"/>
        <v>#N/A</v>
      </c>
      <c r="KJ47" s="169" t="e">
        <f t="shared" si="75"/>
        <v>#N/A</v>
      </c>
      <c r="KK47" s="169" t="e">
        <f t="shared" si="75"/>
        <v>#N/A</v>
      </c>
      <c r="KL47" s="169" t="e">
        <f t="shared" si="75"/>
        <v>#N/A</v>
      </c>
      <c r="KM47" s="169" t="e">
        <f t="shared" si="75"/>
        <v>#N/A</v>
      </c>
      <c r="KN47" s="169" t="e">
        <f t="shared" si="75"/>
        <v>#N/A</v>
      </c>
      <c r="KO47" s="169" t="e">
        <f t="shared" si="76"/>
        <v>#N/A</v>
      </c>
      <c r="KP47" s="169" t="e">
        <f t="shared" si="76"/>
        <v>#N/A</v>
      </c>
      <c r="KQ47" s="169" t="e">
        <f t="shared" si="76"/>
        <v>#N/A</v>
      </c>
      <c r="KR47" s="169" t="e">
        <f t="shared" si="76"/>
        <v>#N/A</v>
      </c>
      <c r="KS47" s="169" t="e">
        <f t="shared" si="76"/>
        <v>#N/A</v>
      </c>
      <c r="KT47" s="169" t="e">
        <f t="shared" si="76"/>
        <v>#N/A</v>
      </c>
      <c r="KU47" s="169" t="e">
        <f t="shared" si="76"/>
        <v>#N/A</v>
      </c>
      <c r="KV47" s="169" t="e">
        <f t="shared" si="76"/>
        <v>#N/A</v>
      </c>
      <c r="KW47" s="169" t="e">
        <f t="shared" si="76"/>
        <v>#N/A</v>
      </c>
      <c r="KX47" s="169" t="e">
        <f t="shared" si="76"/>
        <v>#N/A</v>
      </c>
      <c r="KY47" s="169" t="e">
        <f t="shared" si="76"/>
        <v>#N/A</v>
      </c>
      <c r="KZ47" s="169" t="e">
        <f t="shared" si="76"/>
        <v>#N/A</v>
      </c>
      <c r="LA47" s="169" t="e">
        <f t="shared" si="76"/>
        <v>#N/A</v>
      </c>
      <c r="LB47" s="169" t="e">
        <f t="shared" si="76"/>
        <v>#N/A</v>
      </c>
      <c r="LC47" s="169" t="e">
        <f t="shared" si="76"/>
        <v>#N/A</v>
      </c>
      <c r="LD47" s="169" t="e">
        <f t="shared" si="76"/>
        <v>#N/A</v>
      </c>
      <c r="LE47" s="169" t="e">
        <f t="shared" si="77"/>
        <v>#N/A</v>
      </c>
      <c r="LF47" s="169" t="e">
        <f t="shared" si="77"/>
        <v>#N/A</v>
      </c>
      <c r="LG47" s="169" t="e">
        <f t="shared" si="77"/>
        <v>#N/A</v>
      </c>
      <c r="LH47" s="169" t="e">
        <f t="shared" si="77"/>
        <v>#N/A</v>
      </c>
      <c r="LI47" s="169" t="e">
        <f t="shared" si="77"/>
        <v>#N/A</v>
      </c>
      <c r="LJ47" s="169" t="e">
        <f t="shared" si="77"/>
        <v>#N/A</v>
      </c>
      <c r="LK47" s="169" t="e">
        <f t="shared" si="77"/>
        <v>#N/A</v>
      </c>
      <c r="LL47" s="169" t="e">
        <f t="shared" si="77"/>
        <v>#N/A</v>
      </c>
      <c r="LM47" s="169" t="e">
        <f t="shared" si="77"/>
        <v>#N/A</v>
      </c>
      <c r="LN47" s="169" t="e">
        <f t="shared" si="77"/>
        <v>#N/A</v>
      </c>
      <c r="LO47" s="169" t="e">
        <f t="shared" si="77"/>
        <v>#N/A</v>
      </c>
      <c r="LP47" s="169" t="e">
        <f t="shared" si="77"/>
        <v>#N/A</v>
      </c>
      <c r="LQ47" s="169" t="e">
        <f t="shared" si="77"/>
        <v>#N/A</v>
      </c>
      <c r="LR47" s="169" t="e">
        <f t="shared" si="77"/>
        <v>#N/A</v>
      </c>
      <c r="LS47" s="169" t="e">
        <f t="shared" si="77"/>
        <v>#N/A</v>
      </c>
      <c r="LT47" s="169" t="e">
        <f t="shared" si="77"/>
        <v>#N/A</v>
      </c>
      <c r="LU47" s="169" t="e">
        <f t="shared" si="78"/>
        <v>#N/A</v>
      </c>
      <c r="LV47" s="169" t="e">
        <f t="shared" si="78"/>
        <v>#N/A</v>
      </c>
      <c r="LW47" s="169" t="e">
        <f t="shared" si="78"/>
        <v>#N/A</v>
      </c>
      <c r="LX47" s="169" t="e">
        <f t="shared" si="78"/>
        <v>#N/A</v>
      </c>
      <c r="LY47" s="169" t="e">
        <f t="shared" si="78"/>
        <v>#N/A</v>
      </c>
      <c r="LZ47" s="169" t="e">
        <f t="shared" si="78"/>
        <v>#N/A</v>
      </c>
      <c r="MA47" s="169" t="e">
        <f t="shared" si="78"/>
        <v>#N/A</v>
      </c>
      <c r="MB47" s="169" t="e">
        <f t="shared" si="78"/>
        <v>#N/A</v>
      </c>
      <c r="MC47" s="169" t="e">
        <f t="shared" si="78"/>
        <v>#N/A</v>
      </c>
      <c r="MD47" s="169" t="e">
        <f t="shared" si="78"/>
        <v>#N/A</v>
      </c>
      <c r="ME47" s="169" t="e">
        <f t="shared" si="78"/>
        <v>#N/A</v>
      </c>
      <c r="MF47" s="169" t="e">
        <f t="shared" si="78"/>
        <v>#N/A</v>
      </c>
      <c r="MG47" s="169" t="e">
        <f t="shared" si="78"/>
        <v>#N/A</v>
      </c>
      <c r="MH47" s="169" t="e">
        <f t="shared" si="78"/>
        <v>#N/A</v>
      </c>
      <c r="MI47" s="169" t="e">
        <f t="shared" si="78"/>
        <v>#N/A</v>
      </c>
      <c r="MJ47" s="169" t="e">
        <f t="shared" si="78"/>
        <v>#N/A</v>
      </c>
      <c r="MK47" s="169" t="e">
        <f t="shared" si="79"/>
        <v>#N/A</v>
      </c>
      <c r="ML47" s="169" t="e">
        <f t="shared" si="79"/>
        <v>#N/A</v>
      </c>
      <c r="MM47" s="169" t="e">
        <f t="shared" si="79"/>
        <v>#N/A</v>
      </c>
      <c r="MN47" s="169" t="e">
        <f t="shared" si="79"/>
        <v>#N/A</v>
      </c>
      <c r="MO47" s="169" t="e">
        <f t="shared" si="79"/>
        <v>#N/A</v>
      </c>
      <c r="MP47" s="169" t="e">
        <f t="shared" si="79"/>
        <v>#N/A</v>
      </c>
      <c r="MQ47" s="169" t="e">
        <f t="shared" si="79"/>
        <v>#N/A</v>
      </c>
      <c r="MR47" s="169" t="e">
        <f t="shared" si="79"/>
        <v>#N/A</v>
      </c>
      <c r="MS47" s="169" t="e">
        <f t="shared" si="79"/>
        <v>#N/A</v>
      </c>
      <c r="MT47" s="169" t="e">
        <f t="shared" si="79"/>
        <v>#N/A</v>
      </c>
      <c r="MU47" s="169" t="e">
        <f t="shared" si="79"/>
        <v>#N/A</v>
      </c>
      <c r="MV47" s="169" t="e">
        <f t="shared" si="79"/>
        <v>#N/A</v>
      </c>
      <c r="MW47" s="169" t="e">
        <f t="shared" si="79"/>
        <v>#N/A</v>
      </c>
      <c r="MX47" s="169" t="e">
        <f t="shared" si="79"/>
        <v>#N/A</v>
      </c>
      <c r="MY47" s="169" t="e">
        <f t="shared" si="79"/>
        <v>#N/A</v>
      </c>
      <c r="MZ47" s="169" t="e">
        <f t="shared" si="79"/>
        <v>#N/A</v>
      </c>
      <c r="NA47" s="169" t="e">
        <f t="shared" si="80"/>
        <v>#N/A</v>
      </c>
      <c r="NB47" s="169" t="e">
        <f t="shared" si="80"/>
        <v>#N/A</v>
      </c>
      <c r="NC47" s="169" t="e">
        <f t="shared" si="80"/>
        <v>#N/A</v>
      </c>
      <c r="ND47" s="169" t="e">
        <f t="shared" si="80"/>
        <v>#N/A</v>
      </c>
      <c r="NE47" s="169" t="e">
        <f t="shared" si="80"/>
        <v>#N/A</v>
      </c>
      <c r="NF47" s="169" t="e">
        <f t="shared" si="80"/>
        <v>#N/A</v>
      </c>
      <c r="NG47" s="169" t="e">
        <f t="shared" si="80"/>
        <v>#N/A</v>
      </c>
      <c r="NH47" s="169" t="e">
        <f t="shared" si="80"/>
        <v>#N/A</v>
      </c>
      <c r="NI47" s="169" t="e">
        <f t="shared" si="80"/>
        <v>#N/A</v>
      </c>
      <c r="NJ47" s="169" t="e">
        <f t="shared" si="80"/>
        <v>#N/A</v>
      </c>
      <c r="NK47" s="169" t="e">
        <f t="shared" si="80"/>
        <v>#N/A</v>
      </c>
      <c r="NL47" s="169" t="e">
        <f t="shared" si="80"/>
        <v>#N/A</v>
      </c>
      <c r="NM47" s="169" t="e">
        <f t="shared" si="80"/>
        <v>#N/A</v>
      </c>
      <c r="NN47" s="169" t="e">
        <f t="shared" si="80"/>
        <v>#N/A</v>
      </c>
      <c r="NO47" s="169" t="e">
        <f t="shared" si="80"/>
        <v>#N/A</v>
      </c>
      <c r="NP47" s="169" t="e">
        <f t="shared" si="80"/>
        <v>#N/A</v>
      </c>
      <c r="NQ47" s="169" t="e">
        <f t="shared" si="81"/>
        <v>#N/A</v>
      </c>
      <c r="NR47" s="169" t="e">
        <f t="shared" si="81"/>
        <v>#N/A</v>
      </c>
      <c r="NS47" s="169" t="e">
        <f t="shared" si="81"/>
        <v>#N/A</v>
      </c>
      <c r="NT47" s="169" t="e">
        <f t="shared" si="81"/>
        <v>#N/A</v>
      </c>
      <c r="NU47" s="169" t="e">
        <f t="shared" si="81"/>
        <v>#N/A</v>
      </c>
      <c r="NV47" s="169" t="e">
        <f t="shared" si="81"/>
        <v>#N/A</v>
      </c>
      <c r="NW47" s="169" t="e">
        <f t="shared" si="81"/>
        <v>#N/A</v>
      </c>
      <c r="NX47" s="169" t="e">
        <f t="shared" si="81"/>
        <v>#N/A</v>
      </c>
      <c r="NY47" s="169" t="e">
        <f t="shared" si="81"/>
        <v>#N/A</v>
      </c>
      <c r="NZ47" s="169" t="e">
        <f t="shared" si="81"/>
        <v>#N/A</v>
      </c>
      <c r="OA47" s="169" t="e">
        <f t="shared" si="81"/>
        <v>#N/A</v>
      </c>
      <c r="OB47" s="169" t="e">
        <f t="shared" si="81"/>
        <v>#N/A</v>
      </c>
      <c r="OC47" s="169" t="e">
        <f t="shared" si="81"/>
        <v>#N/A</v>
      </c>
      <c r="OD47" s="169" t="e">
        <f t="shared" si="81"/>
        <v>#N/A</v>
      </c>
      <c r="OE47" s="169" t="e">
        <f t="shared" si="81"/>
        <v>#N/A</v>
      </c>
      <c r="OF47" s="169" t="e">
        <f t="shared" si="81"/>
        <v>#N/A</v>
      </c>
      <c r="OG47" s="169" t="e">
        <f t="shared" si="82"/>
        <v>#N/A</v>
      </c>
      <c r="OH47" s="169" t="e">
        <f t="shared" si="82"/>
        <v>#N/A</v>
      </c>
      <c r="OI47" s="169" t="e">
        <f t="shared" si="82"/>
        <v>#N/A</v>
      </c>
      <c r="OJ47" s="169" t="e">
        <f t="shared" si="82"/>
        <v>#N/A</v>
      </c>
      <c r="OK47" s="169" t="e">
        <f t="shared" si="82"/>
        <v>#N/A</v>
      </c>
      <c r="OL47" s="169" t="e">
        <f t="shared" si="82"/>
        <v>#N/A</v>
      </c>
      <c r="OM47" s="169" t="e">
        <f t="shared" si="82"/>
        <v>#N/A</v>
      </c>
      <c r="ON47" s="169" t="e">
        <f t="shared" si="82"/>
        <v>#N/A</v>
      </c>
      <c r="OO47" s="169" t="e">
        <f t="shared" si="82"/>
        <v>#N/A</v>
      </c>
      <c r="OP47" s="169" t="e">
        <f t="shared" si="82"/>
        <v>#N/A</v>
      </c>
      <c r="OQ47" s="169" t="e">
        <f t="shared" si="82"/>
        <v>#N/A</v>
      </c>
      <c r="OR47" s="169" t="e">
        <f t="shared" si="82"/>
        <v>#N/A</v>
      </c>
      <c r="OS47" s="169" t="e">
        <f t="shared" si="82"/>
        <v>#N/A</v>
      </c>
      <c r="OT47" s="169" t="e">
        <f t="shared" si="82"/>
        <v>#N/A</v>
      </c>
      <c r="OU47" s="169" t="e">
        <f t="shared" si="82"/>
        <v>#N/A</v>
      </c>
      <c r="OV47" s="169" t="e">
        <f t="shared" si="82"/>
        <v>#N/A</v>
      </c>
      <c r="OW47" s="169" t="e">
        <f t="shared" si="83"/>
        <v>#N/A</v>
      </c>
      <c r="OX47" s="169" t="e">
        <f t="shared" si="83"/>
        <v>#N/A</v>
      </c>
      <c r="OY47" s="169" t="e">
        <f t="shared" si="52"/>
        <v>#N/A</v>
      </c>
      <c r="OZ47" s="169" t="e">
        <f t="shared" si="52"/>
        <v>#N/A</v>
      </c>
      <c r="PA47" s="169" t="e">
        <f t="shared" si="52"/>
        <v>#N/A</v>
      </c>
      <c r="PB47" s="169" t="e">
        <f t="shared" si="52"/>
        <v>#N/A</v>
      </c>
      <c r="PC47" s="169" t="e">
        <f t="shared" si="70"/>
        <v>#N/A</v>
      </c>
      <c r="PD47" s="169" t="e">
        <f t="shared" si="70"/>
        <v>#N/A</v>
      </c>
      <c r="PE47" s="169" t="e">
        <f t="shared" si="70"/>
        <v>#N/A</v>
      </c>
      <c r="PF47" s="169" t="e">
        <f t="shared" si="70"/>
        <v>#N/A</v>
      </c>
      <c r="PG47" s="169" t="e">
        <f t="shared" si="70"/>
        <v>#N/A</v>
      </c>
      <c r="PH47" s="169" t="e">
        <f t="shared" si="70"/>
        <v>#N/A</v>
      </c>
    </row>
    <row r="48" spans="1:424" hidden="1" x14ac:dyDescent="0.75">
      <c r="A48" s="4">
        <v>45</v>
      </c>
      <c r="B48" s="95"/>
      <c r="C48" s="95"/>
      <c r="D48" s="95"/>
      <c r="E48" s="124" t="str">
        <f t="shared" si="28"/>
        <v/>
      </c>
      <c r="F48" s="124" t="str">
        <f t="shared" si="29"/>
        <v/>
      </c>
      <c r="G48" s="73" t="str">
        <f t="shared" si="30"/>
        <v/>
      </c>
      <c r="H48" s="23"/>
      <c r="I48" s="57"/>
      <c r="J48" s="280"/>
      <c r="K48" s="74" t="str">
        <f>IF(AND(B48&gt;0,C48&gt;0,D48&gt;0),IF(ISBLANK(J48),IF(ISBLANK(H48),"",(D48-B48)*VLOOKUP(H48,VLookups!$A$4:$B$13,2,FALSE)),J48),"")</f>
        <v/>
      </c>
      <c r="L48" s="75" t="str">
        <f t="shared" si="84"/>
        <v/>
      </c>
      <c r="M48" s="95"/>
      <c r="N48" s="270" t="str">
        <f>IF(AND(M48&gt;0,C48&gt;0,NOT(K48="")),ABS(VLOOKUP($M$1,VLookups!$A$43:$B$44,2,FALSE)-_xlfn.NORM.DIST(M48,G48,K48,TRUE)),"")</f>
        <v/>
      </c>
      <c r="O48" s="94" t="str">
        <f>IF(AND($B48&gt;0,$C48&gt;0,$D48&gt;0,NOT(ISBLANK($H48))),_xlfn.NORM.INV(ABS(VLOOKUP($M$1,VLookups!$A$43:$B$44,2,FALSE)-O$3),$G48,$K48),"")</f>
        <v/>
      </c>
      <c r="P48" s="93" t="str">
        <f>IF(AND($B48&gt;0,$C48&gt;0,$D48&gt;0,NOT(ISBLANK($H48))),_xlfn.NORM.INV(ABS(VLOOKUP($M$1,VLookups!$A$43:$B$44,2,FALSE)-P$3),$G48,$K48),"")</f>
        <v/>
      </c>
      <c r="Q48" s="94" t="str">
        <f>IF(AND($B48&gt;0,$C48&gt;0,$D48&gt;0,NOT(ISBLANK($H48))),_xlfn.NORM.INV(ABS(VLOOKUP($M$1,VLookups!$A$43:$B$44,2,FALSE)-Q$3),$G48,$K48),"")</f>
        <v/>
      </c>
      <c r="R48" s="93" t="str">
        <f>IF(AND($B48&gt;0,$C48&gt;0,$D48&gt;0,NOT(ISBLANK($H48))),_xlfn.NORM.INV(ABS(VLOOKUP($M$1,VLookups!$A$43:$B$44,2,FALSE)-R$3),$G48,$K48),"")</f>
        <v/>
      </c>
      <c r="S48" s="94" t="str">
        <f>IF(AND($B48&gt;0,$C48&gt;0,$D48&gt;0,NOT(ISBLANK($H48))),_xlfn.NORM.INV(ABS(VLOOKUP($M$1,VLookups!$A$43:$B$44,2,FALSE)-S$3),$G48,$K48),"")</f>
        <v/>
      </c>
      <c r="T48" s="93" t="str">
        <f>IF(AND($B48&gt;0,$C48&gt;0,$D48&gt;0,NOT(ISBLANK($H48))),_xlfn.NORM.INV(ABS(VLOOKUP($M$1,VLookups!$A$43:$B$44,2,FALSE)-T$3),$G48,$K48),"")</f>
        <v/>
      </c>
      <c r="U48" s="5"/>
      <c r="V48" s="168" t="str">
        <f t="shared" si="31"/>
        <v/>
      </c>
      <c r="W48" s="49" t="str">
        <f t="shared" si="101"/>
        <v/>
      </c>
      <c r="X48" s="49" t="str">
        <f t="shared" si="101"/>
        <v/>
      </c>
      <c r="Y48" s="49" t="str">
        <f t="shared" si="101"/>
        <v/>
      </c>
      <c r="Z48" s="49" t="str">
        <f t="shared" si="101"/>
        <v/>
      </c>
      <c r="AA48" s="49" t="str">
        <f t="shared" si="101"/>
        <v/>
      </c>
      <c r="AB48" s="49" t="str">
        <f t="shared" si="101"/>
        <v/>
      </c>
      <c r="AC48" s="49" t="str">
        <f t="shared" si="101"/>
        <v/>
      </c>
      <c r="AD48" s="49" t="str">
        <f t="shared" si="101"/>
        <v/>
      </c>
      <c r="AE48" s="49" t="str">
        <f t="shared" si="101"/>
        <v/>
      </c>
      <c r="AF48" s="49" t="str">
        <f t="shared" si="101"/>
        <v/>
      </c>
      <c r="AG48" s="49" t="str">
        <f t="shared" si="101"/>
        <v/>
      </c>
      <c r="AH48" s="49" t="str">
        <f t="shared" si="101"/>
        <v/>
      </c>
      <c r="AI48" s="49" t="str">
        <f t="shared" si="101"/>
        <v/>
      </c>
      <c r="AJ48" s="49" t="str">
        <f t="shared" si="101"/>
        <v/>
      </c>
      <c r="AK48" s="49" t="str">
        <f t="shared" si="101"/>
        <v/>
      </c>
      <c r="AL48" s="49" t="str">
        <f t="shared" si="101"/>
        <v/>
      </c>
      <c r="AM48" s="49" t="str">
        <f t="shared" si="93"/>
        <v/>
      </c>
      <c r="AN48" s="49" t="str">
        <f t="shared" si="93"/>
        <v/>
      </c>
      <c r="AO48" s="49" t="str">
        <f t="shared" si="93"/>
        <v/>
      </c>
      <c r="AP48" s="49" t="str">
        <f t="shared" si="93"/>
        <v/>
      </c>
      <c r="AQ48" s="49" t="str">
        <f t="shared" si="93"/>
        <v/>
      </c>
      <c r="AR48" s="49" t="str">
        <f t="shared" si="93"/>
        <v/>
      </c>
      <c r="AS48" s="49" t="str">
        <f t="shared" si="93"/>
        <v/>
      </c>
      <c r="AT48" s="49" t="str">
        <f t="shared" si="93"/>
        <v/>
      </c>
      <c r="AU48" s="49" t="str">
        <f t="shared" si="93"/>
        <v/>
      </c>
      <c r="AV48" s="49" t="str">
        <f t="shared" si="93"/>
        <v/>
      </c>
      <c r="AW48" s="49" t="str">
        <f t="shared" si="93"/>
        <v/>
      </c>
      <c r="AX48" s="49" t="str">
        <f t="shared" si="93"/>
        <v/>
      </c>
      <c r="AY48" s="49" t="str">
        <f t="shared" si="93"/>
        <v/>
      </c>
      <c r="AZ48" s="49" t="str">
        <f t="shared" si="93"/>
        <v/>
      </c>
      <c r="BA48" s="49" t="str">
        <f t="shared" si="93"/>
        <v/>
      </c>
      <c r="BB48" s="49" t="str">
        <f t="shared" si="94"/>
        <v/>
      </c>
      <c r="BC48" s="49" t="str">
        <f t="shared" si="94"/>
        <v/>
      </c>
      <c r="BD48" s="49" t="str">
        <f t="shared" si="94"/>
        <v/>
      </c>
      <c r="BE48" s="49" t="str">
        <f t="shared" si="94"/>
        <v/>
      </c>
      <c r="BF48" s="49" t="str">
        <f t="shared" si="94"/>
        <v/>
      </c>
      <c r="BG48" s="49" t="str">
        <f t="shared" si="94"/>
        <v/>
      </c>
      <c r="BH48" s="49" t="str">
        <f t="shared" si="94"/>
        <v/>
      </c>
      <c r="BI48" s="49" t="str">
        <f t="shared" si="94"/>
        <v/>
      </c>
      <c r="BJ48" s="49" t="str">
        <f t="shared" si="94"/>
        <v/>
      </c>
      <c r="BK48" s="49" t="str">
        <f t="shared" si="94"/>
        <v/>
      </c>
      <c r="BL48" s="49" t="str">
        <f t="shared" si="94"/>
        <v/>
      </c>
      <c r="BM48" s="49" t="str">
        <f t="shared" si="94"/>
        <v/>
      </c>
      <c r="BN48" s="49" t="str">
        <f t="shared" si="94"/>
        <v/>
      </c>
      <c r="BO48" s="49" t="str">
        <f t="shared" si="94"/>
        <v/>
      </c>
      <c r="BP48" s="49" t="str">
        <f t="shared" si="94"/>
        <v/>
      </c>
      <c r="BQ48" s="49" t="str">
        <f t="shared" si="94"/>
        <v/>
      </c>
      <c r="BR48" s="49" t="str">
        <f t="shared" si="91"/>
        <v/>
      </c>
      <c r="BS48" s="49" t="str">
        <f t="shared" si="91"/>
        <v/>
      </c>
      <c r="BT48" s="49" t="str">
        <f t="shared" si="91"/>
        <v/>
      </c>
      <c r="BU48" s="49" t="str">
        <f t="shared" si="91"/>
        <v/>
      </c>
      <c r="BV48" s="49" t="str">
        <f t="shared" si="91"/>
        <v/>
      </c>
      <c r="BW48" s="49" t="str">
        <f t="shared" si="91"/>
        <v/>
      </c>
      <c r="BX48" s="49" t="str">
        <f t="shared" si="91"/>
        <v/>
      </c>
      <c r="BY48" s="49" t="str">
        <f t="shared" si="91"/>
        <v/>
      </c>
      <c r="BZ48" s="49" t="str">
        <f t="shared" si="91"/>
        <v/>
      </c>
      <c r="CA48" s="49" t="str">
        <f t="shared" si="91"/>
        <v/>
      </c>
      <c r="CB48" s="49" t="str">
        <f t="shared" si="91"/>
        <v/>
      </c>
      <c r="CC48" s="49" t="str">
        <f t="shared" si="95"/>
        <v/>
      </c>
      <c r="CD48" s="49" t="str">
        <f t="shared" si="95"/>
        <v/>
      </c>
      <c r="CE48" s="49" t="str">
        <f t="shared" si="95"/>
        <v/>
      </c>
      <c r="CF48" s="49" t="str">
        <f t="shared" si="95"/>
        <v/>
      </c>
      <c r="CG48" s="49" t="str">
        <f t="shared" si="95"/>
        <v/>
      </c>
      <c r="CH48" s="49" t="str">
        <f t="shared" si="95"/>
        <v/>
      </c>
      <c r="CI48" s="49" t="str">
        <f t="shared" si="95"/>
        <v/>
      </c>
      <c r="CJ48" s="49" t="str">
        <f t="shared" si="95"/>
        <v/>
      </c>
      <c r="CK48" s="49" t="str">
        <f t="shared" si="95"/>
        <v/>
      </c>
      <c r="CL48" s="49" t="str">
        <f t="shared" si="95"/>
        <v/>
      </c>
      <c r="CM48" s="49" t="str">
        <f t="shared" si="95"/>
        <v/>
      </c>
      <c r="CN48" s="49" t="str">
        <f t="shared" si="95"/>
        <v/>
      </c>
      <c r="CO48" s="49" t="str">
        <f t="shared" si="95"/>
        <v/>
      </c>
      <c r="CP48" s="49" t="str">
        <f t="shared" si="95"/>
        <v/>
      </c>
      <c r="CQ48" s="49" t="str">
        <f t="shared" si="95"/>
        <v/>
      </c>
      <c r="CR48" s="49" t="str">
        <f t="shared" si="95"/>
        <v/>
      </c>
      <c r="CS48" s="49" t="str">
        <f t="shared" si="96"/>
        <v/>
      </c>
      <c r="CT48" s="49" t="str">
        <f t="shared" si="96"/>
        <v/>
      </c>
      <c r="CU48" s="49" t="str">
        <f t="shared" si="96"/>
        <v/>
      </c>
      <c r="CV48" s="49" t="str">
        <f t="shared" si="96"/>
        <v/>
      </c>
      <c r="CW48" s="49" t="str">
        <f t="shared" si="96"/>
        <v/>
      </c>
      <c r="CX48" s="49" t="str">
        <f t="shared" si="96"/>
        <v/>
      </c>
      <c r="CY48" s="49" t="str">
        <f t="shared" si="96"/>
        <v/>
      </c>
      <c r="CZ48" s="49" t="str">
        <f t="shared" si="96"/>
        <v/>
      </c>
      <c r="DA48" s="49" t="str">
        <f t="shared" si="96"/>
        <v/>
      </c>
      <c r="DB48" s="49" t="str">
        <f t="shared" si="96"/>
        <v/>
      </c>
      <c r="DC48" s="49" t="str">
        <f t="shared" si="96"/>
        <v/>
      </c>
      <c r="DD48" s="49" t="str">
        <f t="shared" si="96"/>
        <v/>
      </c>
      <c r="DE48" s="49" t="str">
        <f t="shared" si="96"/>
        <v/>
      </c>
      <c r="DF48" s="49" t="str">
        <f t="shared" si="96"/>
        <v/>
      </c>
      <c r="DG48" s="49" t="str">
        <f t="shared" si="96"/>
        <v/>
      </c>
      <c r="DH48" s="49" t="str">
        <f t="shared" si="96"/>
        <v/>
      </c>
      <c r="DI48" s="49" t="str">
        <f t="shared" si="85"/>
        <v/>
      </c>
      <c r="DJ48" s="49" t="str">
        <f t="shared" si="71"/>
        <v/>
      </c>
      <c r="DK48" s="49" t="str">
        <f t="shared" si="71"/>
        <v/>
      </c>
      <c r="DL48" s="49" t="str">
        <f t="shared" si="71"/>
        <v/>
      </c>
      <c r="DM48" s="49" t="str">
        <f t="shared" si="71"/>
        <v/>
      </c>
      <c r="DN48" s="49" t="str">
        <f t="shared" si="71"/>
        <v/>
      </c>
      <c r="DO48" s="49" t="str">
        <f t="shared" si="71"/>
        <v/>
      </c>
      <c r="DP48" s="49" t="str">
        <f t="shared" si="86"/>
        <v/>
      </c>
      <c r="DQ48" s="49" t="str">
        <f t="shared" si="86"/>
        <v/>
      </c>
      <c r="DR48" s="49" t="str">
        <f t="shared" si="86"/>
        <v/>
      </c>
      <c r="DS48" s="183" t="str">
        <f t="shared" si="33"/>
        <v/>
      </c>
      <c r="DT48" s="49" t="str">
        <f t="shared" si="102"/>
        <v/>
      </c>
      <c r="DU48" s="49" t="str">
        <f t="shared" si="102"/>
        <v/>
      </c>
      <c r="DV48" s="49" t="str">
        <f t="shared" si="102"/>
        <v/>
      </c>
      <c r="DW48" s="49" t="str">
        <f t="shared" si="102"/>
        <v/>
      </c>
      <c r="DX48" s="49" t="str">
        <f t="shared" si="102"/>
        <v/>
      </c>
      <c r="DY48" s="49" t="str">
        <f t="shared" si="102"/>
        <v/>
      </c>
      <c r="DZ48" s="49" t="str">
        <f t="shared" si="102"/>
        <v/>
      </c>
      <c r="EA48" s="49" t="str">
        <f t="shared" si="102"/>
        <v/>
      </c>
      <c r="EB48" s="49" t="str">
        <f t="shared" si="102"/>
        <v/>
      </c>
      <c r="EC48" s="49" t="str">
        <f t="shared" si="102"/>
        <v/>
      </c>
      <c r="ED48" s="49" t="str">
        <f t="shared" si="102"/>
        <v/>
      </c>
      <c r="EE48" s="49" t="str">
        <f t="shared" si="102"/>
        <v/>
      </c>
      <c r="EF48" s="49" t="str">
        <f t="shared" si="102"/>
        <v/>
      </c>
      <c r="EG48" s="49" t="str">
        <f t="shared" si="102"/>
        <v/>
      </c>
      <c r="EH48" s="49" t="str">
        <f t="shared" si="102"/>
        <v/>
      </c>
      <c r="EI48" s="49" t="str">
        <f t="shared" si="102"/>
        <v/>
      </c>
      <c r="EJ48" s="49" t="str">
        <f t="shared" si="97"/>
        <v/>
      </c>
      <c r="EK48" s="49" t="str">
        <f t="shared" si="97"/>
        <v/>
      </c>
      <c r="EL48" s="49" t="str">
        <f t="shared" si="97"/>
        <v/>
      </c>
      <c r="EM48" s="49" t="str">
        <f t="shared" si="97"/>
        <v/>
      </c>
      <c r="EN48" s="49" t="str">
        <f t="shared" si="97"/>
        <v/>
      </c>
      <c r="EO48" s="49" t="str">
        <f t="shared" si="97"/>
        <v/>
      </c>
      <c r="EP48" s="49" t="str">
        <f t="shared" si="97"/>
        <v/>
      </c>
      <c r="EQ48" s="49" t="str">
        <f t="shared" si="97"/>
        <v/>
      </c>
      <c r="ER48" s="49" t="str">
        <f t="shared" si="97"/>
        <v/>
      </c>
      <c r="ES48" s="49" t="str">
        <f t="shared" si="97"/>
        <v/>
      </c>
      <c r="ET48" s="49" t="str">
        <f t="shared" si="97"/>
        <v/>
      </c>
      <c r="EU48" s="49" t="str">
        <f t="shared" si="97"/>
        <v/>
      </c>
      <c r="EV48" s="49" t="str">
        <f t="shared" si="97"/>
        <v/>
      </c>
      <c r="EW48" s="49" t="str">
        <f t="shared" si="97"/>
        <v/>
      </c>
      <c r="EX48" s="49" t="str">
        <f t="shared" si="97"/>
        <v/>
      </c>
      <c r="EY48" s="49" t="str">
        <f t="shared" si="98"/>
        <v/>
      </c>
      <c r="EZ48" s="49" t="str">
        <f t="shared" si="98"/>
        <v/>
      </c>
      <c r="FA48" s="49" t="str">
        <f t="shared" si="98"/>
        <v/>
      </c>
      <c r="FB48" s="49" t="str">
        <f t="shared" si="98"/>
        <v/>
      </c>
      <c r="FC48" s="49" t="str">
        <f t="shared" si="98"/>
        <v/>
      </c>
      <c r="FD48" s="49" t="str">
        <f t="shared" si="98"/>
        <v/>
      </c>
      <c r="FE48" s="49" t="str">
        <f t="shared" si="98"/>
        <v/>
      </c>
      <c r="FF48" s="49" t="str">
        <f t="shared" si="98"/>
        <v/>
      </c>
      <c r="FG48" s="49" t="str">
        <f t="shared" si="98"/>
        <v/>
      </c>
      <c r="FH48" s="49" t="str">
        <f t="shared" si="98"/>
        <v/>
      </c>
      <c r="FI48" s="49" t="str">
        <f t="shared" si="98"/>
        <v/>
      </c>
      <c r="FJ48" s="49" t="str">
        <f t="shared" si="98"/>
        <v/>
      </c>
      <c r="FK48" s="49" t="str">
        <f t="shared" si="98"/>
        <v/>
      </c>
      <c r="FL48" s="49" t="str">
        <f t="shared" si="98"/>
        <v/>
      </c>
      <c r="FM48" s="49" t="str">
        <f t="shared" si="98"/>
        <v/>
      </c>
      <c r="FN48" s="49" t="str">
        <f t="shared" si="98"/>
        <v/>
      </c>
      <c r="FO48" s="49" t="str">
        <f t="shared" si="92"/>
        <v/>
      </c>
      <c r="FP48" s="49" t="str">
        <f t="shared" si="92"/>
        <v/>
      </c>
      <c r="FQ48" s="49" t="str">
        <f t="shared" si="92"/>
        <v/>
      </c>
      <c r="FR48" s="49" t="str">
        <f t="shared" si="92"/>
        <v/>
      </c>
      <c r="FS48" s="49" t="str">
        <f t="shared" si="92"/>
        <v/>
      </c>
      <c r="FT48" s="49" t="str">
        <f t="shared" si="92"/>
        <v/>
      </c>
      <c r="FU48" s="49" t="str">
        <f t="shared" si="92"/>
        <v/>
      </c>
      <c r="FV48" s="49" t="str">
        <f t="shared" si="92"/>
        <v/>
      </c>
      <c r="FW48" s="49" t="str">
        <f t="shared" si="92"/>
        <v/>
      </c>
      <c r="FX48" s="49" t="str">
        <f t="shared" si="92"/>
        <v/>
      </c>
      <c r="FY48" s="49" t="str">
        <f t="shared" si="92"/>
        <v/>
      </c>
      <c r="FZ48" s="49" t="str">
        <f t="shared" si="99"/>
        <v/>
      </c>
      <c r="GA48" s="49" t="str">
        <f t="shared" si="99"/>
        <v/>
      </c>
      <c r="GB48" s="49" t="str">
        <f t="shared" si="99"/>
        <v/>
      </c>
      <c r="GC48" s="49" t="str">
        <f t="shared" si="99"/>
        <v/>
      </c>
      <c r="GD48" s="49" t="str">
        <f t="shared" si="99"/>
        <v/>
      </c>
      <c r="GE48" s="49" t="str">
        <f t="shared" si="99"/>
        <v/>
      </c>
      <c r="GF48" s="49" t="str">
        <f t="shared" si="99"/>
        <v/>
      </c>
      <c r="GG48" s="49" t="str">
        <f t="shared" si="99"/>
        <v/>
      </c>
      <c r="GH48" s="49" t="str">
        <f t="shared" si="99"/>
        <v/>
      </c>
      <c r="GI48" s="49" t="str">
        <f t="shared" si="99"/>
        <v/>
      </c>
      <c r="GJ48" s="49" t="str">
        <f t="shared" si="99"/>
        <v/>
      </c>
      <c r="GK48" s="49" t="str">
        <f t="shared" si="99"/>
        <v/>
      </c>
      <c r="GL48" s="49" t="str">
        <f t="shared" si="99"/>
        <v/>
      </c>
      <c r="GM48" s="49" t="str">
        <f t="shared" si="99"/>
        <v/>
      </c>
      <c r="GN48" s="49" t="str">
        <f t="shared" si="99"/>
        <v/>
      </c>
      <c r="GO48" s="49" t="str">
        <f t="shared" si="99"/>
        <v/>
      </c>
      <c r="GP48" s="49" t="str">
        <f t="shared" si="100"/>
        <v/>
      </c>
      <c r="GQ48" s="49" t="str">
        <f t="shared" si="100"/>
        <v/>
      </c>
      <c r="GR48" s="49" t="str">
        <f t="shared" si="100"/>
        <v/>
      </c>
      <c r="GS48" s="49" t="str">
        <f t="shared" si="100"/>
        <v/>
      </c>
      <c r="GT48" s="49" t="str">
        <f t="shared" si="100"/>
        <v/>
      </c>
      <c r="GU48" s="49" t="str">
        <f t="shared" si="100"/>
        <v/>
      </c>
      <c r="GV48" s="49" t="str">
        <f t="shared" si="100"/>
        <v/>
      </c>
      <c r="GW48" s="49" t="str">
        <f t="shared" si="100"/>
        <v/>
      </c>
      <c r="GX48" s="49" t="str">
        <f t="shared" si="100"/>
        <v/>
      </c>
      <c r="GY48" s="49" t="str">
        <f t="shared" si="100"/>
        <v/>
      </c>
      <c r="GZ48" s="49" t="str">
        <f t="shared" si="100"/>
        <v/>
      </c>
      <c r="HA48" s="49" t="str">
        <f t="shared" si="100"/>
        <v/>
      </c>
      <c r="HB48" s="49" t="str">
        <f t="shared" si="100"/>
        <v/>
      </c>
      <c r="HC48" s="49" t="str">
        <f t="shared" si="100"/>
        <v/>
      </c>
      <c r="HD48" s="49" t="str">
        <f t="shared" si="100"/>
        <v/>
      </c>
      <c r="HE48" s="49" t="str">
        <f t="shared" si="100"/>
        <v/>
      </c>
      <c r="HF48" s="49" t="str">
        <f t="shared" si="87"/>
        <v/>
      </c>
      <c r="HG48" s="49" t="str">
        <f t="shared" si="72"/>
        <v/>
      </c>
      <c r="HH48" s="49" t="str">
        <f t="shared" si="72"/>
        <v/>
      </c>
      <c r="HI48" s="49" t="str">
        <f t="shared" si="72"/>
        <v/>
      </c>
      <c r="HJ48" s="49" t="str">
        <f t="shared" si="72"/>
        <v/>
      </c>
      <c r="HK48" s="49" t="str">
        <f t="shared" si="72"/>
        <v/>
      </c>
      <c r="HL48" s="49" t="str">
        <f t="shared" si="72"/>
        <v/>
      </c>
      <c r="HM48" s="49" t="str">
        <f t="shared" si="88"/>
        <v/>
      </c>
      <c r="HN48" s="49" t="str">
        <f t="shared" si="88"/>
        <v/>
      </c>
      <c r="HO48" s="49" t="str">
        <f t="shared" si="88"/>
        <v/>
      </c>
      <c r="HP48" s="169" t="e">
        <f t="shared" si="90"/>
        <v>#N/A</v>
      </c>
      <c r="HQ48" s="169" t="e">
        <f t="shared" si="90"/>
        <v>#N/A</v>
      </c>
      <c r="HR48" s="169" t="e">
        <f t="shared" si="90"/>
        <v>#N/A</v>
      </c>
      <c r="HS48" s="169" t="e">
        <f t="shared" si="90"/>
        <v>#N/A</v>
      </c>
      <c r="HT48" s="169" t="e">
        <f t="shared" si="90"/>
        <v>#N/A</v>
      </c>
      <c r="HU48" s="169" t="e">
        <f t="shared" si="90"/>
        <v>#N/A</v>
      </c>
      <c r="HV48" s="169" t="e">
        <f t="shared" si="90"/>
        <v>#N/A</v>
      </c>
      <c r="HW48" s="169" t="e">
        <f t="shared" si="90"/>
        <v>#N/A</v>
      </c>
      <c r="HX48" s="169" t="e">
        <f t="shared" si="90"/>
        <v>#N/A</v>
      </c>
      <c r="HY48" s="169" t="e">
        <f t="shared" si="90"/>
        <v>#N/A</v>
      </c>
      <c r="HZ48" s="169" t="e">
        <f t="shared" si="90"/>
        <v>#N/A</v>
      </c>
      <c r="IA48" s="169" t="e">
        <f t="shared" si="90"/>
        <v>#N/A</v>
      </c>
      <c r="IB48" s="169" t="e">
        <f t="shared" si="90"/>
        <v>#N/A</v>
      </c>
      <c r="IC48" s="169" t="e">
        <f t="shared" si="90"/>
        <v>#N/A</v>
      </c>
      <c r="ID48" s="169" t="e">
        <f t="shared" si="90"/>
        <v>#N/A</v>
      </c>
      <c r="IE48" s="169" t="e">
        <f t="shared" si="89"/>
        <v>#N/A</v>
      </c>
      <c r="IF48" s="169" t="e">
        <f t="shared" si="89"/>
        <v>#N/A</v>
      </c>
      <c r="IG48" s="169" t="e">
        <f t="shared" si="89"/>
        <v>#N/A</v>
      </c>
      <c r="IH48" s="169" t="e">
        <f t="shared" si="89"/>
        <v>#N/A</v>
      </c>
      <c r="II48" s="169" t="e">
        <f t="shared" si="89"/>
        <v>#N/A</v>
      </c>
      <c r="IJ48" s="169" t="e">
        <f t="shared" si="89"/>
        <v>#N/A</v>
      </c>
      <c r="IK48" s="169" t="e">
        <f t="shared" si="89"/>
        <v>#N/A</v>
      </c>
      <c r="IL48" s="169" t="e">
        <f t="shared" si="89"/>
        <v>#N/A</v>
      </c>
      <c r="IM48" s="169" t="e">
        <f t="shared" si="89"/>
        <v>#N/A</v>
      </c>
      <c r="IN48" s="169" t="e">
        <f t="shared" si="89"/>
        <v>#N/A</v>
      </c>
      <c r="IO48" s="169" t="e">
        <f t="shared" si="89"/>
        <v>#N/A</v>
      </c>
      <c r="IP48" s="169" t="e">
        <f t="shared" si="89"/>
        <v>#N/A</v>
      </c>
      <c r="IQ48" s="169" t="e">
        <f t="shared" si="89"/>
        <v>#N/A</v>
      </c>
      <c r="IR48" s="169" t="e">
        <f t="shared" si="89"/>
        <v>#N/A</v>
      </c>
      <c r="IS48" s="169" t="e">
        <f t="shared" si="73"/>
        <v>#N/A</v>
      </c>
      <c r="IT48" s="169" t="e">
        <f t="shared" si="73"/>
        <v>#N/A</v>
      </c>
      <c r="IU48" s="169" t="e">
        <f t="shared" si="73"/>
        <v>#N/A</v>
      </c>
      <c r="IV48" s="169" t="e">
        <f t="shared" si="73"/>
        <v>#N/A</v>
      </c>
      <c r="IW48" s="169" t="e">
        <f t="shared" si="73"/>
        <v>#N/A</v>
      </c>
      <c r="IX48" s="169" t="e">
        <f t="shared" si="73"/>
        <v>#N/A</v>
      </c>
      <c r="IY48" s="169" t="e">
        <f t="shared" si="73"/>
        <v>#N/A</v>
      </c>
      <c r="IZ48" s="169" t="e">
        <f t="shared" si="73"/>
        <v>#N/A</v>
      </c>
      <c r="JA48" s="169" t="e">
        <f t="shared" si="73"/>
        <v>#N/A</v>
      </c>
      <c r="JB48" s="169" t="e">
        <f t="shared" si="73"/>
        <v>#N/A</v>
      </c>
      <c r="JC48" s="169" t="e">
        <f t="shared" si="73"/>
        <v>#N/A</v>
      </c>
      <c r="JD48" s="169" t="e">
        <f t="shared" si="73"/>
        <v>#N/A</v>
      </c>
      <c r="JE48" s="169" t="e">
        <f t="shared" si="73"/>
        <v>#N/A</v>
      </c>
      <c r="JF48" s="169" t="e">
        <f t="shared" si="73"/>
        <v>#N/A</v>
      </c>
      <c r="JG48" s="169" t="e">
        <f t="shared" si="73"/>
        <v>#N/A</v>
      </c>
      <c r="JH48" s="169" t="e">
        <f t="shared" si="73"/>
        <v>#N/A</v>
      </c>
      <c r="JI48" s="169" t="e">
        <f t="shared" si="74"/>
        <v>#N/A</v>
      </c>
      <c r="JJ48" s="169" t="e">
        <f t="shared" si="74"/>
        <v>#N/A</v>
      </c>
      <c r="JK48" s="169" t="e">
        <f t="shared" si="74"/>
        <v>#N/A</v>
      </c>
      <c r="JL48" s="169" t="e">
        <f t="shared" si="74"/>
        <v>#N/A</v>
      </c>
      <c r="JM48" s="169" t="e">
        <f t="shared" si="74"/>
        <v>#N/A</v>
      </c>
      <c r="JN48" s="169" t="e">
        <f t="shared" si="74"/>
        <v>#N/A</v>
      </c>
      <c r="JO48" s="169" t="e">
        <f t="shared" si="74"/>
        <v>#N/A</v>
      </c>
      <c r="JP48" s="169" t="e">
        <f t="shared" si="74"/>
        <v>#N/A</v>
      </c>
      <c r="JQ48" s="169" t="e">
        <f t="shared" si="74"/>
        <v>#N/A</v>
      </c>
      <c r="JR48" s="169" t="e">
        <f t="shared" si="74"/>
        <v>#N/A</v>
      </c>
      <c r="JS48" s="169" t="e">
        <f t="shared" si="74"/>
        <v>#N/A</v>
      </c>
      <c r="JT48" s="169" t="e">
        <f t="shared" si="74"/>
        <v>#N/A</v>
      </c>
      <c r="JU48" s="169" t="e">
        <f t="shared" si="74"/>
        <v>#N/A</v>
      </c>
      <c r="JV48" s="169" t="e">
        <f t="shared" si="74"/>
        <v>#N/A</v>
      </c>
      <c r="JW48" s="169" t="e">
        <f t="shared" si="74"/>
        <v>#N/A</v>
      </c>
      <c r="JX48" s="169" t="e">
        <f t="shared" si="74"/>
        <v>#N/A</v>
      </c>
      <c r="JY48" s="169" t="e">
        <f t="shared" si="75"/>
        <v>#N/A</v>
      </c>
      <c r="JZ48" s="169" t="e">
        <f t="shared" si="75"/>
        <v>#N/A</v>
      </c>
      <c r="KA48" s="169" t="e">
        <f t="shared" si="75"/>
        <v>#N/A</v>
      </c>
      <c r="KB48" s="169" t="e">
        <f t="shared" si="75"/>
        <v>#N/A</v>
      </c>
      <c r="KC48" s="169" t="e">
        <f t="shared" si="75"/>
        <v>#N/A</v>
      </c>
      <c r="KD48" s="169" t="e">
        <f t="shared" si="75"/>
        <v>#N/A</v>
      </c>
      <c r="KE48" s="169" t="e">
        <f t="shared" si="75"/>
        <v>#N/A</v>
      </c>
      <c r="KF48" s="169" t="e">
        <f t="shared" si="75"/>
        <v>#N/A</v>
      </c>
      <c r="KG48" s="169" t="e">
        <f t="shared" si="75"/>
        <v>#N/A</v>
      </c>
      <c r="KH48" s="169" t="e">
        <f t="shared" si="75"/>
        <v>#N/A</v>
      </c>
      <c r="KI48" s="169" t="e">
        <f t="shared" si="75"/>
        <v>#N/A</v>
      </c>
      <c r="KJ48" s="169" t="e">
        <f t="shared" si="75"/>
        <v>#N/A</v>
      </c>
      <c r="KK48" s="169" t="e">
        <f t="shared" si="75"/>
        <v>#N/A</v>
      </c>
      <c r="KL48" s="169" t="e">
        <f t="shared" si="75"/>
        <v>#N/A</v>
      </c>
      <c r="KM48" s="169" t="e">
        <f t="shared" si="75"/>
        <v>#N/A</v>
      </c>
      <c r="KN48" s="169" t="e">
        <f t="shared" si="75"/>
        <v>#N/A</v>
      </c>
      <c r="KO48" s="169" t="e">
        <f t="shared" si="76"/>
        <v>#N/A</v>
      </c>
      <c r="KP48" s="169" t="e">
        <f t="shared" si="76"/>
        <v>#N/A</v>
      </c>
      <c r="KQ48" s="169" t="e">
        <f t="shared" si="76"/>
        <v>#N/A</v>
      </c>
      <c r="KR48" s="169" t="e">
        <f t="shared" si="76"/>
        <v>#N/A</v>
      </c>
      <c r="KS48" s="169" t="e">
        <f t="shared" si="76"/>
        <v>#N/A</v>
      </c>
      <c r="KT48" s="169" t="e">
        <f t="shared" si="76"/>
        <v>#N/A</v>
      </c>
      <c r="KU48" s="169" t="e">
        <f t="shared" si="76"/>
        <v>#N/A</v>
      </c>
      <c r="KV48" s="169" t="e">
        <f t="shared" si="76"/>
        <v>#N/A</v>
      </c>
      <c r="KW48" s="169" t="e">
        <f t="shared" si="76"/>
        <v>#N/A</v>
      </c>
      <c r="KX48" s="169" t="e">
        <f t="shared" si="76"/>
        <v>#N/A</v>
      </c>
      <c r="KY48" s="169" t="e">
        <f t="shared" si="76"/>
        <v>#N/A</v>
      </c>
      <c r="KZ48" s="169" t="e">
        <f t="shared" si="76"/>
        <v>#N/A</v>
      </c>
      <c r="LA48" s="169" t="e">
        <f t="shared" si="76"/>
        <v>#N/A</v>
      </c>
      <c r="LB48" s="169" t="e">
        <f t="shared" si="76"/>
        <v>#N/A</v>
      </c>
      <c r="LC48" s="169" t="e">
        <f t="shared" si="76"/>
        <v>#N/A</v>
      </c>
      <c r="LD48" s="169" t="e">
        <f t="shared" si="76"/>
        <v>#N/A</v>
      </c>
      <c r="LE48" s="169" t="e">
        <f t="shared" si="77"/>
        <v>#N/A</v>
      </c>
      <c r="LF48" s="169" t="e">
        <f t="shared" si="77"/>
        <v>#N/A</v>
      </c>
      <c r="LG48" s="169" t="e">
        <f t="shared" si="77"/>
        <v>#N/A</v>
      </c>
      <c r="LH48" s="169" t="e">
        <f t="shared" si="77"/>
        <v>#N/A</v>
      </c>
      <c r="LI48" s="169" t="e">
        <f t="shared" si="77"/>
        <v>#N/A</v>
      </c>
      <c r="LJ48" s="169" t="e">
        <f t="shared" si="77"/>
        <v>#N/A</v>
      </c>
      <c r="LK48" s="169" t="e">
        <f t="shared" si="77"/>
        <v>#N/A</v>
      </c>
      <c r="LL48" s="169" t="e">
        <f t="shared" si="77"/>
        <v>#N/A</v>
      </c>
      <c r="LM48" s="169" t="e">
        <f t="shared" si="77"/>
        <v>#N/A</v>
      </c>
      <c r="LN48" s="169" t="e">
        <f t="shared" si="77"/>
        <v>#N/A</v>
      </c>
      <c r="LO48" s="169" t="e">
        <f t="shared" si="77"/>
        <v>#N/A</v>
      </c>
      <c r="LP48" s="169" t="e">
        <f t="shared" si="77"/>
        <v>#N/A</v>
      </c>
      <c r="LQ48" s="169" t="e">
        <f t="shared" si="77"/>
        <v>#N/A</v>
      </c>
      <c r="LR48" s="169" t="e">
        <f t="shared" si="77"/>
        <v>#N/A</v>
      </c>
      <c r="LS48" s="169" t="e">
        <f t="shared" si="77"/>
        <v>#N/A</v>
      </c>
      <c r="LT48" s="169" t="e">
        <f t="shared" si="77"/>
        <v>#N/A</v>
      </c>
      <c r="LU48" s="169" t="e">
        <f t="shared" si="78"/>
        <v>#N/A</v>
      </c>
      <c r="LV48" s="169" t="e">
        <f t="shared" si="78"/>
        <v>#N/A</v>
      </c>
      <c r="LW48" s="169" t="e">
        <f t="shared" si="78"/>
        <v>#N/A</v>
      </c>
      <c r="LX48" s="169" t="e">
        <f t="shared" si="78"/>
        <v>#N/A</v>
      </c>
      <c r="LY48" s="169" t="e">
        <f t="shared" si="78"/>
        <v>#N/A</v>
      </c>
      <c r="LZ48" s="169" t="e">
        <f t="shared" si="78"/>
        <v>#N/A</v>
      </c>
      <c r="MA48" s="169" t="e">
        <f t="shared" si="78"/>
        <v>#N/A</v>
      </c>
      <c r="MB48" s="169" t="e">
        <f t="shared" si="78"/>
        <v>#N/A</v>
      </c>
      <c r="MC48" s="169" t="e">
        <f t="shared" si="78"/>
        <v>#N/A</v>
      </c>
      <c r="MD48" s="169" t="e">
        <f t="shared" si="78"/>
        <v>#N/A</v>
      </c>
      <c r="ME48" s="169" t="e">
        <f t="shared" si="78"/>
        <v>#N/A</v>
      </c>
      <c r="MF48" s="169" t="e">
        <f t="shared" si="78"/>
        <v>#N/A</v>
      </c>
      <c r="MG48" s="169" t="e">
        <f t="shared" si="78"/>
        <v>#N/A</v>
      </c>
      <c r="MH48" s="169" t="e">
        <f t="shared" si="78"/>
        <v>#N/A</v>
      </c>
      <c r="MI48" s="169" t="e">
        <f t="shared" si="78"/>
        <v>#N/A</v>
      </c>
      <c r="MJ48" s="169" t="e">
        <f t="shared" si="78"/>
        <v>#N/A</v>
      </c>
      <c r="MK48" s="169" t="e">
        <f t="shared" si="79"/>
        <v>#N/A</v>
      </c>
      <c r="ML48" s="169" t="e">
        <f t="shared" si="79"/>
        <v>#N/A</v>
      </c>
      <c r="MM48" s="169" t="e">
        <f t="shared" si="79"/>
        <v>#N/A</v>
      </c>
      <c r="MN48" s="169" t="e">
        <f t="shared" si="79"/>
        <v>#N/A</v>
      </c>
      <c r="MO48" s="169" t="e">
        <f t="shared" si="79"/>
        <v>#N/A</v>
      </c>
      <c r="MP48" s="169" t="e">
        <f t="shared" si="79"/>
        <v>#N/A</v>
      </c>
      <c r="MQ48" s="169" t="e">
        <f t="shared" si="79"/>
        <v>#N/A</v>
      </c>
      <c r="MR48" s="169" t="e">
        <f t="shared" si="79"/>
        <v>#N/A</v>
      </c>
      <c r="MS48" s="169" t="e">
        <f t="shared" si="79"/>
        <v>#N/A</v>
      </c>
      <c r="MT48" s="169" t="e">
        <f t="shared" si="79"/>
        <v>#N/A</v>
      </c>
      <c r="MU48" s="169" t="e">
        <f t="shared" si="79"/>
        <v>#N/A</v>
      </c>
      <c r="MV48" s="169" t="e">
        <f t="shared" si="79"/>
        <v>#N/A</v>
      </c>
      <c r="MW48" s="169" t="e">
        <f t="shared" si="79"/>
        <v>#N/A</v>
      </c>
      <c r="MX48" s="169" t="e">
        <f t="shared" si="79"/>
        <v>#N/A</v>
      </c>
      <c r="MY48" s="169" t="e">
        <f t="shared" si="79"/>
        <v>#N/A</v>
      </c>
      <c r="MZ48" s="169" t="e">
        <f t="shared" si="79"/>
        <v>#N/A</v>
      </c>
      <c r="NA48" s="169" t="e">
        <f t="shared" si="80"/>
        <v>#N/A</v>
      </c>
      <c r="NB48" s="169" t="e">
        <f t="shared" si="80"/>
        <v>#N/A</v>
      </c>
      <c r="NC48" s="169" t="e">
        <f t="shared" si="80"/>
        <v>#N/A</v>
      </c>
      <c r="ND48" s="169" t="e">
        <f t="shared" si="80"/>
        <v>#N/A</v>
      </c>
      <c r="NE48" s="169" t="e">
        <f t="shared" si="80"/>
        <v>#N/A</v>
      </c>
      <c r="NF48" s="169" t="e">
        <f t="shared" si="80"/>
        <v>#N/A</v>
      </c>
      <c r="NG48" s="169" t="e">
        <f t="shared" si="80"/>
        <v>#N/A</v>
      </c>
      <c r="NH48" s="169" t="e">
        <f t="shared" si="80"/>
        <v>#N/A</v>
      </c>
      <c r="NI48" s="169" t="e">
        <f t="shared" si="80"/>
        <v>#N/A</v>
      </c>
      <c r="NJ48" s="169" t="e">
        <f t="shared" si="80"/>
        <v>#N/A</v>
      </c>
      <c r="NK48" s="169" t="e">
        <f t="shared" si="80"/>
        <v>#N/A</v>
      </c>
      <c r="NL48" s="169" t="e">
        <f t="shared" si="80"/>
        <v>#N/A</v>
      </c>
      <c r="NM48" s="169" t="e">
        <f t="shared" si="80"/>
        <v>#N/A</v>
      </c>
      <c r="NN48" s="169" t="e">
        <f t="shared" si="80"/>
        <v>#N/A</v>
      </c>
      <c r="NO48" s="169" t="e">
        <f t="shared" si="80"/>
        <v>#N/A</v>
      </c>
      <c r="NP48" s="169" t="e">
        <f t="shared" si="80"/>
        <v>#N/A</v>
      </c>
      <c r="NQ48" s="169" t="e">
        <f t="shared" si="81"/>
        <v>#N/A</v>
      </c>
      <c r="NR48" s="169" t="e">
        <f t="shared" si="81"/>
        <v>#N/A</v>
      </c>
      <c r="NS48" s="169" t="e">
        <f t="shared" si="81"/>
        <v>#N/A</v>
      </c>
      <c r="NT48" s="169" t="e">
        <f t="shared" si="81"/>
        <v>#N/A</v>
      </c>
      <c r="NU48" s="169" t="e">
        <f t="shared" si="81"/>
        <v>#N/A</v>
      </c>
      <c r="NV48" s="169" t="e">
        <f t="shared" si="81"/>
        <v>#N/A</v>
      </c>
      <c r="NW48" s="169" t="e">
        <f t="shared" si="81"/>
        <v>#N/A</v>
      </c>
      <c r="NX48" s="169" t="e">
        <f t="shared" si="81"/>
        <v>#N/A</v>
      </c>
      <c r="NY48" s="169" t="e">
        <f t="shared" si="81"/>
        <v>#N/A</v>
      </c>
      <c r="NZ48" s="169" t="e">
        <f t="shared" si="81"/>
        <v>#N/A</v>
      </c>
      <c r="OA48" s="169" t="e">
        <f t="shared" si="81"/>
        <v>#N/A</v>
      </c>
      <c r="OB48" s="169" t="e">
        <f t="shared" si="81"/>
        <v>#N/A</v>
      </c>
      <c r="OC48" s="169" t="e">
        <f t="shared" si="81"/>
        <v>#N/A</v>
      </c>
      <c r="OD48" s="169" t="e">
        <f t="shared" si="81"/>
        <v>#N/A</v>
      </c>
      <c r="OE48" s="169" t="e">
        <f t="shared" si="81"/>
        <v>#N/A</v>
      </c>
      <c r="OF48" s="169" t="e">
        <f t="shared" si="81"/>
        <v>#N/A</v>
      </c>
      <c r="OG48" s="169" t="e">
        <f t="shared" si="82"/>
        <v>#N/A</v>
      </c>
      <c r="OH48" s="169" t="e">
        <f t="shared" si="82"/>
        <v>#N/A</v>
      </c>
      <c r="OI48" s="169" t="e">
        <f t="shared" si="82"/>
        <v>#N/A</v>
      </c>
      <c r="OJ48" s="169" t="e">
        <f t="shared" si="82"/>
        <v>#N/A</v>
      </c>
      <c r="OK48" s="169" t="e">
        <f t="shared" si="82"/>
        <v>#N/A</v>
      </c>
      <c r="OL48" s="169" t="e">
        <f t="shared" si="82"/>
        <v>#N/A</v>
      </c>
      <c r="OM48" s="169" t="e">
        <f t="shared" si="82"/>
        <v>#N/A</v>
      </c>
      <c r="ON48" s="169" t="e">
        <f t="shared" si="82"/>
        <v>#N/A</v>
      </c>
      <c r="OO48" s="169" t="e">
        <f t="shared" si="82"/>
        <v>#N/A</v>
      </c>
      <c r="OP48" s="169" t="e">
        <f t="shared" si="82"/>
        <v>#N/A</v>
      </c>
      <c r="OQ48" s="169" t="e">
        <f t="shared" si="82"/>
        <v>#N/A</v>
      </c>
      <c r="OR48" s="169" t="e">
        <f t="shared" si="82"/>
        <v>#N/A</v>
      </c>
      <c r="OS48" s="169" t="e">
        <f t="shared" si="82"/>
        <v>#N/A</v>
      </c>
      <c r="OT48" s="169" t="e">
        <f t="shared" si="82"/>
        <v>#N/A</v>
      </c>
      <c r="OU48" s="169" t="e">
        <f t="shared" si="82"/>
        <v>#N/A</v>
      </c>
      <c r="OV48" s="169" t="e">
        <f t="shared" si="82"/>
        <v>#N/A</v>
      </c>
      <c r="OW48" s="169" t="e">
        <f t="shared" si="83"/>
        <v>#N/A</v>
      </c>
      <c r="OX48" s="169" t="e">
        <f t="shared" si="83"/>
        <v>#N/A</v>
      </c>
      <c r="OY48" s="169" t="e">
        <f t="shared" si="52"/>
        <v>#N/A</v>
      </c>
      <c r="OZ48" s="169" t="e">
        <f t="shared" si="52"/>
        <v>#N/A</v>
      </c>
      <c r="PA48" s="169" t="e">
        <f t="shared" si="52"/>
        <v>#N/A</v>
      </c>
      <c r="PB48" s="169" t="e">
        <f t="shared" si="52"/>
        <v>#N/A</v>
      </c>
      <c r="PC48" s="169" t="e">
        <f t="shared" si="70"/>
        <v>#N/A</v>
      </c>
      <c r="PD48" s="169" t="e">
        <f t="shared" si="70"/>
        <v>#N/A</v>
      </c>
      <c r="PE48" s="169" t="e">
        <f t="shared" si="70"/>
        <v>#N/A</v>
      </c>
      <c r="PF48" s="169" t="e">
        <f t="shared" si="70"/>
        <v>#N/A</v>
      </c>
      <c r="PG48" s="169" t="e">
        <f t="shared" si="70"/>
        <v>#N/A</v>
      </c>
      <c r="PH48" s="169" t="e">
        <f t="shared" si="70"/>
        <v>#N/A</v>
      </c>
    </row>
    <row r="49" spans="1:424" hidden="1" x14ac:dyDescent="0.75">
      <c r="A49" s="4">
        <v>46</v>
      </c>
      <c r="B49" s="95"/>
      <c r="C49" s="95"/>
      <c r="D49" s="95"/>
      <c r="E49" s="124" t="str">
        <f t="shared" si="28"/>
        <v/>
      </c>
      <c r="F49" s="124" t="str">
        <f t="shared" si="29"/>
        <v/>
      </c>
      <c r="G49" s="73" t="str">
        <f t="shared" si="30"/>
        <v/>
      </c>
      <c r="H49" s="23"/>
      <c r="I49" s="57"/>
      <c r="J49" s="280"/>
      <c r="K49" s="74" t="str">
        <f>IF(AND(B49&gt;0,C49&gt;0,D49&gt;0),IF(ISBLANK(J49),IF(ISBLANK(H49),"",(D49-B49)*VLOOKUP(H49,VLookups!$A$4:$B$13,2,FALSE)),J49),"")</f>
        <v/>
      </c>
      <c r="L49" s="75" t="str">
        <f t="shared" si="84"/>
        <v/>
      </c>
      <c r="M49" s="95"/>
      <c r="N49" s="270" t="str">
        <f>IF(AND(M49&gt;0,C49&gt;0,NOT(K49="")),ABS(VLOOKUP($M$1,VLookups!$A$43:$B$44,2,FALSE)-_xlfn.NORM.DIST(M49,G49,K49,TRUE)),"")</f>
        <v/>
      </c>
      <c r="O49" s="94" t="str">
        <f>IF(AND($B49&gt;0,$C49&gt;0,$D49&gt;0,NOT(ISBLANK($H49))),_xlfn.NORM.INV(ABS(VLOOKUP($M$1,VLookups!$A$43:$B$44,2,FALSE)-O$3),$G49,$K49),"")</f>
        <v/>
      </c>
      <c r="P49" s="93" t="str">
        <f>IF(AND($B49&gt;0,$C49&gt;0,$D49&gt;0,NOT(ISBLANK($H49))),_xlfn.NORM.INV(ABS(VLOOKUP($M$1,VLookups!$A$43:$B$44,2,FALSE)-P$3),$G49,$K49),"")</f>
        <v/>
      </c>
      <c r="Q49" s="94" t="str">
        <f>IF(AND($B49&gt;0,$C49&gt;0,$D49&gt;0,NOT(ISBLANK($H49))),_xlfn.NORM.INV(ABS(VLOOKUP($M$1,VLookups!$A$43:$B$44,2,FALSE)-Q$3),$G49,$K49),"")</f>
        <v/>
      </c>
      <c r="R49" s="93" t="str">
        <f>IF(AND($B49&gt;0,$C49&gt;0,$D49&gt;0,NOT(ISBLANK($H49))),_xlfn.NORM.INV(ABS(VLOOKUP($M$1,VLookups!$A$43:$B$44,2,FALSE)-R$3),$G49,$K49),"")</f>
        <v/>
      </c>
      <c r="S49" s="94" t="str">
        <f>IF(AND($B49&gt;0,$C49&gt;0,$D49&gt;0,NOT(ISBLANK($H49))),_xlfn.NORM.INV(ABS(VLOOKUP($M$1,VLookups!$A$43:$B$44,2,FALSE)-S$3),$G49,$K49),"")</f>
        <v/>
      </c>
      <c r="T49" s="93" t="str">
        <f>IF(AND($B49&gt;0,$C49&gt;0,$D49&gt;0,NOT(ISBLANK($H49))),_xlfn.NORM.INV(ABS(VLOOKUP($M$1,VLookups!$A$43:$B$44,2,FALSE)-T$3),$G49,$K49),"")</f>
        <v/>
      </c>
      <c r="U49" s="5"/>
      <c r="V49" s="168" t="str">
        <f t="shared" si="31"/>
        <v/>
      </c>
      <c r="W49" s="49" t="str">
        <f t="shared" si="101"/>
        <v/>
      </c>
      <c r="X49" s="49" t="str">
        <f t="shared" si="101"/>
        <v/>
      </c>
      <c r="Y49" s="49" t="str">
        <f t="shared" si="101"/>
        <v/>
      </c>
      <c r="Z49" s="49" t="str">
        <f t="shared" si="101"/>
        <v/>
      </c>
      <c r="AA49" s="49" t="str">
        <f t="shared" si="101"/>
        <v/>
      </c>
      <c r="AB49" s="49" t="str">
        <f t="shared" si="101"/>
        <v/>
      </c>
      <c r="AC49" s="49" t="str">
        <f t="shared" si="101"/>
        <v/>
      </c>
      <c r="AD49" s="49" t="str">
        <f t="shared" si="101"/>
        <v/>
      </c>
      <c r="AE49" s="49" t="str">
        <f t="shared" si="101"/>
        <v/>
      </c>
      <c r="AF49" s="49" t="str">
        <f t="shared" si="101"/>
        <v/>
      </c>
      <c r="AG49" s="49" t="str">
        <f t="shared" si="101"/>
        <v/>
      </c>
      <c r="AH49" s="49" t="str">
        <f t="shared" si="101"/>
        <v/>
      </c>
      <c r="AI49" s="49" t="str">
        <f t="shared" si="101"/>
        <v/>
      </c>
      <c r="AJ49" s="49" t="str">
        <f t="shared" si="101"/>
        <v/>
      </c>
      <c r="AK49" s="49" t="str">
        <f t="shared" si="101"/>
        <v/>
      </c>
      <c r="AL49" s="49" t="str">
        <f t="shared" si="101"/>
        <v/>
      </c>
      <c r="AM49" s="49" t="str">
        <f t="shared" si="93"/>
        <v/>
      </c>
      <c r="AN49" s="49" t="str">
        <f t="shared" si="93"/>
        <v/>
      </c>
      <c r="AO49" s="49" t="str">
        <f t="shared" si="93"/>
        <v/>
      </c>
      <c r="AP49" s="49" t="str">
        <f t="shared" si="93"/>
        <v/>
      </c>
      <c r="AQ49" s="49" t="str">
        <f t="shared" si="93"/>
        <v/>
      </c>
      <c r="AR49" s="49" t="str">
        <f t="shared" si="93"/>
        <v/>
      </c>
      <c r="AS49" s="49" t="str">
        <f t="shared" si="93"/>
        <v/>
      </c>
      <c r="AT49" s="49" t="str">
        <f t="shared" si="93"/>
        <v/>
      </c>
      <c r="AU49" s="49" t="str">
        <f t="shared" si="93"/>
        <v/>
      </c>
      <c r="AV49" s="49" t="str">
        <f t="shared" si="93"/>
        <v/>
      </c>
      <c r="AW49" s="49" t="str">
        <f t="shared" si="93"/>
        <v/>
      </c>
      <c r="AX49" s="49" t="str">
        <f t="shared" si="93"/>
        <v/>
      </c>
      <c r="AY49" s="49" t="str">
        <f t="shared" si="93"/>
        <v/>
      </c>
      <c r="AZ49" s="49" t="str">
        <f t="shared" si="93"/>
        <v/>
      </c>
      <c r="BA49" s="49" t="str">
        <f t="shared" si="93"/>
        <v/>
      </c>
      <c r="BB49" s="49" t="str">
        <f t="shared" si="94"/>
        <v/>
      </c>
      <c r="BC49" s="49" t="str">
        <f t="shared" si="94"/>
        <v/>
      </c>
      <c r="BD49" s="49" t="str">
        <f t="shared" si="94"/>
        <v/>
      </c>
      <c r="BE49" s="49" t="str">
        <f t="shared" si="94"/>
        <v/>
      </c>
      <c r="BF49" s="49" t="str">
        <f t="shared" si="94"/>
        <v/>
      </c>
      <c r="BG49" s="49" t="str">
        <f t="shared" si="94"/>
        <v/>
      </c>
      <c r="BH49" s="49" t="str">
        <f t="shared" si="94"/>
        <v/>
      </c>
      <c r="BI49" s="49" t="str">
        <f t="shared" si="94"/>
        <v/>
      </c>
      <c r="BJ49" s="49" t="str">
        <f t="shared" si="94"/>
        <v/>
      </c>
      <c r="BK49" s="49" t="str">
        <f t="shared" si="94"/>
        <v/>
      </c>
      <c r="BL49" s="49" t="str">
        <f t="shared" si="94"/>
        <v/>
      </c>
      <c r="BM49" s="49" t="str">
        <f t="shared" si="94"/>
        <v/>
      </c>
      <c r="BN49" s="49" t="str">
        <f t="shared" si="94"/>
        <v/>
      </c>
      <c r="BO49" s="49" t="str">
        <f t="shared" si="94"/>
        <v/>
      </c>
      <c r="BP49" s="49" t="str">
        <f t="shared" si="94"/>
        <v/>
      </c>
      <c r="BQ49" s="49" t="str">
        <f t="shared" si="94"/>
        <v/>
      </c>
      <c r="BR49" s="49" t="str">
        <f t="shared" si="91"/>
        <v/>
      </c>
      <c r="BS49" s="49" t="str">
        <f t="shared" si="91"/>
        <v/>
      </c>
      <c r="BT49" s="49" t="str">
        <f t="shared" si="91"/>
        <v/>
      </c>
      <c r="BU49" s="49" t="str">
        <f t="shared" si="91"/>
        <v/>
      </c>
      <c r="BV49" s="49" t="str">
        <f t="shared" si="91"/>
        <v/>
      </c>
      <c r="BW49" s="49" t="str">
        <f t="shared" si="91"/>
        <v/>
      </c>
      <c r="BX49" s="49" t="str">
        <f t="shared" si="91"/>
        <v/>
      </c>
      <c r="BY49" s="49" t="str">
        <f t="shared" si="91"/>
        <v/>
      </c>
      <c r="BZ49" s="49" t="str">
        <f t="shared" si="91"/>
        <v/>
      </c>
      <c r="CA49" s="49" t="str">
        <f t="shared" si="91"/>
        <v/>
      </c>
      <c r="CB49" s="49" t="str">
        <f t="shared" si="91"/>
        <v/>
      </c>
      <c r="CC49" s="49" t="str">
        <f t="shared" si="95"/>
        <v/>
      </c>
      <c r="CD49" s="49" t="str">
        <f t="shared" si="95"/>
        <v/>
      </c>
      <c r="CE49" s="49" t="str">
        <f t="shared" si="95"/>
        <v/>
      </c>
      <c r="CF49" s="49" t="str">
        <f t="shared" si="95"/>
        <v/>
      </c>
      <c r="CG49" s="49" t="str">
        <f t="shared" si="95"/>
        <v/>
      </c>
      <c r="CH49" s="49" t="str">
        <f t="shared" si="95"/>
        <v/>
      </c>
      <c r="CI49" s="49" t="str">
        <f t="shared" si="95"/>
        <v/>
      </c>
      <c r="CJ49" s="49" t="str">
        <f t="shared" si="95"/>
        <v/>
      </c>
      <c r="CK49" s="49" t="str">
        <f t="shared" si="95"/>
        <v/>
      </c>
      <c r="CL49" s="49" t="str">
        <f t="shared" si="95"/>
        <v/>
      </c>
      <c r="CM49" s="49" t="str">
        <f t="shared" si="95"/>
        <v/>
      </c>
      <c r="CN49" s="49" t="str">
        <f t="shared" si="95"/>
        <v/>
      </c>
      <c r="CO49" s="49" t="str">
        <f t="shared" si="95"/>
        <v/>
      </c>
      <c r="CP49" s="49" t="str">
        <f t="shared" si="95"/>
        <v/>
      </c>
      <c r="CQ49" s="49" t="str">
        <f t="shared" si="95"/>
        <v/>
      </c>
      <c r="CR49" s="49" t="str">
        <f t="shared" si="95"/>
        <v/>
      </c>
      <c r="CS49" s="49" t="str">
        <f t="shared" si="96"/>
        <v/>
      </c>
      <c r="CT49" s="49" t="str">
        <f t="shared" si="96"/>
        <v/>
      </c>
      <c r="CU49" s="49" t="str">
        <f t="shared" si="96"/>
        <v/>
      </c>
      <c r="CV49" s="49" t="str">
        <f t="shared" si="96"/>
        <v/>
      </c>
      <c r="CW49" s="49" t="str">
        <f t="shared" si="96"/>
        <v/>
      </c>
      <c r="CX49" s="49" t="str">
        <f t="shared" si="96"/>
        <v/>
      </c>
      <c r="CY49" s="49" t="str">
        <f t="shared" si="96"/>
        <v/>
      </c>
      <c r="CZ49" s="49" t="str">
        <f t="shared" si="96"/>
        <v/>
      </c>
      <c r="DA49" s="49" t="str">
        <f t="shared" si="96"/>
        <v/>
      </c>
      <c r="DB49" s="49" t="str">
        <f t="shared" si="96"/>
        <v/>
      </c>
      <c r="DC49" s="49" t="str">
        <f t="shared" si="96"/>
        <v/>
      </c>
      <c r="DD49" s="49" t="str">
        <f t="shared" si="96"/>
        <v/>
      </c>
      <c r="DE49" s="49" t="str">
        <f t="shared" si="96"/>
        <v/>
      </c>
      <c r="DF49" s="49" t="str">
        <f t="shared" si="96"/>
        <v/>
      </c>
      <c r="DG49" s="49" t="str">
        <f t="shared" si="96"/>
        <v/>
      </c>
      <c r="DH49" s="49" t="str">
        <f t="shared" si="96"/>
        <v/>
      </c>
      <c r="DI49" s="49" t="str">
        <f t="shared" si="85"/>
        <v/>
      </c>
      <c r="DJ49" s="49" t="str">
        <f t="shared" si="71"/>
        <v/>
      </c>
      <c r="DK49" s="49" t="str">
        <f t="shared" si="71"/>
        <v/>
      </c>
      <c r="DL49" s="49" t="str">
        <f t="shared" si="71"/>
        <v/>
      </c>
      <c r="DM49" s="49" t="str">
        <f t="shared" si="71"/>
        <v/>
      </c>
      <c r="DN49" s="49" t="str">
        <f t="shared" si="71"/>
        <v/>
      </c>
      <c r="DO49" s="49" t="str">
        <f t="shared" si="71"/>
        <v/>
      </c>
      <c r="DP49" s="49" t="str">
        <f t="shared" si="86"/>
        <v/>
      </c>
      <c r="DQ49" s="49" t="str">
        <f t="shared" si="86"/>
        <v/>
      </c>
      <c r="DR49" s="49" t="str">
        <f t="shared" si="86"/>
        <v/>
      </c>
      <c r="DS49" s="183" t="str">
        <f t="shared" si="33"/>
        <v/>
      </c>
      <c r="DT49" s="49" t="str">
        <f t="shared" si="102"/>
        <v/>
      </c>
      <c r="DU49" s="49" t="str">
        <f t="shared" si="102"/>
        <v/>
      </c>
      <c r="DV49" s="49" t="str">
        <f t="shared" si="102"/>
        <v/>
      </c>
      <c r="DW49" s="49" t="str">
        <f t="shared" si="102"/>
        <v/>
      </c>
      <c r="DX49" s="49" t="str">
        <f t="shared" si="102"/>
        <v/>
      </c>
      <c r="DY49" s="49" t="str">
        <f t="shared" si="102"/>
        <v/>
      </c>
      <c r="DZ49" s="49" t="str">
        <f t="shared" si="102"/>
        <v/>
      </c>
      <c r="EA49" s="49" t="str">
        <f t="shared" si="102"/>
        <v/>
      </c>
      <c r="EB49" s="49" t="str">
        <f t="shared" si="102"/>
        <v/>
      </c>
      <c r="EC49" s="49" t="str">
        <f t="shared" si="102"/>
        <v/>
      </c>
      <c r="ED49" s="49" t="str">
        <f t="shared" si="102"/>
        <v/>
      </c>
      <c r="EE49" s="49" t="str">
        <f t="shared" si="102"/>
        <v/>
      </c>
      <c r="EF49" s="49" t="str">
        <f t="shared" si="102"/>
        <v/>
      </c>
      <c r="EG49" s="49" t="str">
        <f t="shared" si="102"/>
        <v/>
      </c>
      <c r="EH49" s="49" t="str">
        <f t="shared" si="102"/>
        <v/>
      </c>
      <c r="EI49" s="49" t="str">
        <f t="shared" si="102"/>
        <v/>
      </c>
      <c r="EJ49" s="49" t="str">
        <f t="shared" si="97"/>
        <v/>
      </c>
      <c r="EK49" s="49" t="str">
        <f t="shared" si="97"/>
        <v/>
      </c>
      <c r="EL49" s="49" t="str">
        <f t="shared" si="97"/>
        <v/>
      </c>
      <c r="EM49" s="49" t="str">
        <f t="shared" si="97"/>
        <v/>
      </c>
      <c r="EN49" s="49" t="str">
        <f t="shared" si="97"/>
        <v/>
      </c>
      <c r="EO49" s="49" t="str">
        <f t="shared" si="97"/>
        <v/>
      </c>
      <c r="EP49" s="49" t="str">
        <f t="shared" si="97"/>
        <v/>
      </c>
      <c r="EQ49" s="49" t="str">
        <f t="shared" si="97"/>
        <v/>
      </c>
      <c r="ER49" s="49" t="str">
        <f t="shared" si="97"/>
        <v/>
      </c>
      <c r="ES49" s="49" t="str">
        <f t="shared" si="97"/>
        <v/>
      </c>
      <c r="ET49" s="49" t="str">
        <f t="shared" si="97"/>
        <v/>
      </c>
      <c r="EU49" s="49" t="str">
        <f t="shared" si="97"/>
        <v/>
      </c>
      <c r="EV49" s="49" t="str">
        <f t="shared" si="97"/>
        <v/>
      </c>
      <c r="EW49" s="49" t="str">
        <f t="shared" si="97"/>
        <v/>
      </c>
      <c r="EX49" s="49" t="str">
        <f t="shared" si="97"/>
        <v/>
      </c>
      <c r="EY49" s="49" t="str">
        <f t="shared" si="98"/>
        <v/>
      </c>
      <c r="EZ49" s="49" t="str">
        <f t="shared" si="98"/>
        <v/>
      </c>
      <c r="FA49" s="49" t="str">
        <f t="shared" si="98"/>
        <v/>
      </c>
      <c r="FB49" s="49" t="str">
        <f t="shared" si="98"/>
        <v/>
      </c>
      <c r="FC49" s="49" t="str">
        <f t="shared" si="98"/>
        <v/>
      </c>
      <c r="FD49" s="49" t="str">
        <f t="shared" si="98"/>
        <v/>
      </c>
      <c r="FE49" s="49" t="str">
        <f t="shared" si="98"/>
        <v/>
      </c>
      <c r="FF49" s="49" t="str">
        <f t="shared" si="98"/>
        <v/>
      </c>
      <c r="FG49" s="49" t="str">
        <f t="shared" si="98"/>
        <v/>
      </c>
      <c r="FH49" s="49" t="str">
        <f t="shared" si="98"/>
        <v/>
      </c>
      <c r="FI49" s="49" t="str">
        <f t="shared" si="98"/>
        <v/>
      </c>
      <c r="FJ49" s="49" t="str">
        <f t="shared" si="98"/>
        <v/>
      </c>
      <c r="FK49" s="49" t="str">
        <f t="shared" si="98"/>
        <v/>
      </c>
      <c r="FL49" s="49" t="str">
        <f t="shared" si="98"/>
        <v/>
      </c>
      <c r="FM49" s="49" t="str">
        <f t="shared" si="98"/>
        <v/>
      </c>
      <c r="FN49" s="49" t="str">
        <f t="shared" si="98"/>
        <v/>
      </c>
      <c r="FO49" s="49" t="str">
        <f t="shared" si="92"/>
        <v/>
      </c>
      <c r="FP49" s="49" t="str">
        <f t="shared" si="92"/>
        <v/>
      </c>
      <c r="FQ49" s="49" t="str">
        <f t="shared" si="92"/>
        <v/>
      </c>
      <c r="FR49" s="49" t="str">
        <f t="shared" si="92"/>
        <v/>
      </c>
      <c r="FS49" s="49" t="str">
        <f t="shared" si="92"/>
        <v/>
      </c>
      <c r="FT49" s="49" t="str">
        <f t="shared" si="92"/>
        <v/>
      </c>
      <c r="FU49" s="49" t="str">
        <f t="shared" si="92"/>
        <v/>
      </c>
      <c r="FV49" s="49" t="str">
        <f t="shared" si="92"/>
        <v/>
      </c>
      <c r="FW49" s="49" t="str">
        <f t="shared" si="92"/>
        <v/>
      </c>
      <c r="FX49" s="49" t="str">
        <f t="shared" si="92"/>
        <v/>
      </c>
      <c r="FY49" s="49" t="str">
        <f t="shared" si="92"/>
        <v/>
      </c>
      <c r="FZ49" s="49" t="str">
        <f t="shared" si="99"/>
        <v/>
      </c>
      <c r="GA49" s="49" t="str">
        <f t="shared" si="99"/>
        <v/>
      </c>
      <c r="GB49" s="49" t="str">
        <f t="shared" si="99"/>
        <v/>
      </c>
      <c r="GC49" s="49" t="str">
        <f t="shared" si="99"/>
        <v/>
      </c>
      <c r="GD49" s="49" t="str">
        <f t="shared" si="99"/>
        <v/>
      </c>
      <c r="GE49" s="49" t="str">
        <f t="shared" si="99"/>
        <v/>
      </c>
      <c r="GF49" s="49" t="str">
        <f t="shared" si="99"/>
        <v/>
      </c>
      <c r="GG49" s="49" t="str">
        <f t="shared" si="99"/>
        <v/>
      </c>
      <c r="GH49" s="49" t="str">
        <f t="shared" si="99"/>
        <v/>
      </c>
      <c r="GI49" s="49" t="str">
        <f t="shared" si="99"/>
        <v/>
      </c>
      <c r="GJ49" s="49" t="str">
        <f t="shared" si="99"/>
        <v/>
      </c>
      <c r="GK49" s="49" t="str">
        <f t="shared" si="99"/>
        <v/>
      </c>
      <c r="GL49" s="49" t="str">
        <f t="shared" si="99"/>
        <v/>
      </c>
      <c r="GM49" s="49" t="str">
        <f t="shared" si="99"/>
        <v/>
      </c>
      <c r="GN49" s="49" t="str">
        <f t="shared" si="99"/>
        <v/>
      </c>
      <c r="GO49" s="49" t="str">
        <f t="shared" si="99"/>
        <v/>
      </c>
      <c r="GP49" s="49" t="str">
        <f t="shared" si="100"/>
        <v/>
      </c>
      <c r="GQ49" s="49" t="str">
        <f t="shared" si="100"/>
        <v/>
      </c>
      <c r="GR49" s="49" t="str">
        <f t="shared" si="100"/>
        <v/>
      </c>
      <c r="GS49" s="49" t="str">
        <f t="shared" si="100"/>
        <v/>
      </c>
      <c r="GT49" s="49" t="str">
        <f t="shared" si="100"/>
        <v/>
      </c>
      <c r="GU49" s="49" t="str">
        <f t="shared" si="100"/>
        <v/>
      </c>
      <c r="GV49" s="49" t="str">
        <f t="shared" si="100"/>
        <v/>
      </c>
      <c r="GW49" s="49" t="str">
        <f t="shared" si="100"/>
        <v/>
      </c>
      <c r="GX49" s="49" t="str">
        <f t="shared" si="100"/>
        <v/>
      </c>
      <c r="GY49" s="49" t="str">
        <f t="shared" si="100"/>
        <v/>
      </c>
      <c r="GZ49" s="49" t="str">
        <f t="shared" si="100"/>
        <v/>
      </c>
      <c r="HA49" s="49" t="str">
        <f t="shared" si="100"/>
        <v/>
      </c>
      <c r="HB49" s="49" t="str">
        <f t="shared" si="100"/>
        <v/>
      </c>
      <c r="HC49" s="49" t="str">
        <f t="shared" si="100"/>
        <v/>
      </c>
      <c r="HD49" s="49" t="str">
        <f t="shared" si="100"/>
        <v/>
      </c>
      <c r="HE49" s="49" t="str">
        <f t="shared" si="100"/>
        <v/>
      </c>
      <c r="HF49" s="49" t="str">
        <f t="shared" si="87"/>
        <v/>
      </c>
      <c r="HG49" s="49" t="str">
        <f t="shared" si="72"/>
        <v/>
      </c>
      <c r="HH49" s="49" t="str">
        <f t="shared" si="72"/>
        <v/>
      </c>
      <c r="HI49" s="49" t="str">
        <f t="shared" si="72"/>
        <v/>
      </c>
      <c r="HJ49" s="49" t="str">
        <f t="shared" si="72"/>
        <v/>
      </c>
      <c r="HK49" s="49" t="str">
        <f t="shared" si="72"/>
        <v/>
      </c>
      <c r="HL49" s="49" t="str">
        <f t="shared" si="72"/>
        <v/>
      </c>
      <c r="HM49" s="49" t="str">
        <f t="shared" si="88"/>
        <v/>
      </c>
      <c r="HN49" s="49" t="str">
        <f t="shared" si="88"/>
        <v/>
      </c>
      <c r="HO49" s="49" t="str">
        <f t="shared" si="88"/>
        <v/>
      </c>
      <c r="HP49" s="169" t="e">
        <f t="shared" si="90"/>
        <v>#N/A</v>
      </c>
      <c r="HQ49" s="169" t="e">
        <f t="shared" si="90"/>
        <v>#N/A</v>
      </c>
      <c r="HR49" s="169" t="e">
        <f t="shared" si="90"/>
        <v>#N/A</v>
      </c>
      <c r="HS49" s="169" t="e">
        <f t="shared" si="90"/>
        <v>#N/A</v>
      </c>
      <c r="HT49" s="169" t="e">
        <f t="shared" si="90"/>
        <v>#N/A</v>
      </c>
      <c r="HU49" s="169" t="e">
        <f t="shared" si="90"/>
        <v>#N/A</v>
      </c>
      <c r="HV49" s="169" t="e">
        <f t="shared" si="90"/>
        <v>#N/A</v>
      </c>
      <c r="HW49" s="169" t="e">
        <f t="shared" si="90"/>
        <v>#N/A</v>
      </c>
      <c r="HX49" s="169" t="e">
        <f t="shared" si="90"/>
        <v>#N/A</v>
      </c>
      <c r="HY49" s="169" t="e">
        <f t="shared" si="90"/>
        <v>#N/A</v>
      </c>
      <c r="HZ49" s="169" t="e">
        <f t="shared" si="90"/>
        <v>#N/A</v>
      </c>
      <c r="IA49" s="169" t="e">
        <f t="shared" si="90"/>
        <v>#N/A</v>
      </c>
      <c r="IB49" s="169" t="e">
        <f t="shared" si="90"/>
        <v>#N/A</v>
      </c>
      <c r="IC49" s="169" t="e">
        <f t="shared" si="90"/>
        <v>#N/A</v>
      </c>
      <c r="ID49" s="169" t="e">
        <f t="shared" si="90"/>
        <v>#N/A</v>
      </c>
      <c r="IE49" s="169" t="e">
        <f t="shared" si="89"/>
        <v>#N/A</v>
      </c>
      <c r="IF49" s="169" t="e">
        <f t="shared" si="89"/>
        <v>#N/A</v>
      </c>
      <c r="IG49" s="169" t="e">
        <f t="shared" si="89"/>
        <v>#N/A</v>
      </c>
      <c r="IH49" s="169" t="e">
        <f t="shared" si="89"/>
        <v>#N/A</v>
      </c>
      <c r="II49" s="169" t="e">
        <f t="shared" si="89"/>
        <v>#N/A</v>
      </c>
      <c r="IJ49" s="169" t="e">
        <f t="shared" si="89"/>
        <v>#N/A</v>
      </c>
      <c r="IK49" s="169" t="e">
        <f t="shared" si="89"/>
        <v>#N/A</v>
      </c>
      <c r="IL49" s="169" t="e">
        <f t="shared" si="89"/>
        <v>#N/A</v>
      </c>
      <c r="IM49" s="169" t="e">
        <f t="shared" si="89"/>
        <v>#N/A</v>
      </c>
      <c r="IN49" s="169" t="e">
        <f t="shared" si="89"/>
        <v>#N/A</v>
      </c>
      <c r="IO49" s="169" t="e">
        <f t="shared" si="89"/>
        <v>#N/A</v>
      </c>
      <c r="IP49" s="169" t="e">
        <f t="shared" si="89"/>
        <v>#N/A</v>
      </c>
      <c r="IQ49" s="169" t="e">
        <f t="shared" si="89"/>
        <v>#N/A</v>
      </c>
      <c r="IR49" s="169" t="e">
        <f t="shared" si="89"/>
        <v>#N/A</v>
      </c>
      <c r="IS49" s="169" t="e">
        <f t="shared" si="73"/>
        <v>#N/A</v>
      </c>
      <c r="IT49" s="169" t="e">
        <f t="shared" si="73"/>
        <v>#N/A</v>
      </c>
      <c r="IU49" s="169" t="e">
        <f t="shared" si="73"/>
        <v>#N/A</v>
      </c>
      <c r="IV49" s="169" t="e">
        <f t="shared" si="73"/>
        <v>#N/A</v>
      </c>
      <c r="IW49" s="169" t="e">
        <f t="shared" si="73"/>
        <v>#N/A</v>
      </c>
      <c r="IX49" s="169" t="e">
        <f t="shared" si="73"/>
        <v>#N/A</v>
      </c>
      <c r="IY49" s="169" t="e">
        <f t="shared" si="73"/>
        <v>#N/A</v>
      </c>
      <c r="IZ49" s="169" t="e">
        <f t="shared" si="73"/>
        <v>#N/A</v>
      </c>
      <c r="JA49" s="169" t="e">
        <f t="shared" si="73"/>
        <v>#N/A</v>
      </c>
      <c r="JB49" s="169" t="e">
        <f t="shared" si="73"/>
        <v>#N/A</v>
      </c>
      <c r="JC49" s="169" t="e">
        <f t="shared" si="73"/>
        <v>#N/A</v>
      </c>
      <c r="JD49" s="169" t="e">
        <f t="shared" si="73"/>
        <v>#N/A</v>
      </c>
      <c r="JE49" s="169" t="e">
        <f t="shared" si="73"/>
        <v>#N/A</v>
      </c>
      <c r="JF49" s="169" t="e">
        <f t="shared" si="73"/>
        <v>#N/A</v>
      </c>
      <c r="JG49" s="169" t="e">
        <f t="shared" si="73"/>
        <v>#N/A</v>
      </c>
      <c r="JH49" s="169" t="e">
        <f t="shared" si="73"/>
        <v>#N/A</v>
      </c>
      <c r="JI49" s="169" t="e">
        <f t="shared" si="74"/>
        <v>#N/A</v>
      </c>
      <c r="JJ49" s="169" t="e">
        <f t="shared" si="74"/>
        <v>#N/A</v>
      </c>
      <c r="JK49" s="169" t="e">
        <f t="shared" si="74"/>
        <v>#N/A</v>
      </c>
      <c r="JL49" s="169" t="e">
        <f t="shared" si="74"/>
        <v>#N/A</v>
      </c>
      <c r="JM49" s="169" t="e">
        <f t="shared" si="74"/>
        <v>#N/A</v>
      </c>
      <c r="JN49" s="169" t="e">
        <f t="shared" si="74"/>
        <v>#N/A</v>
      </c>
      <c r="JO49" s="169" t="e">
        <f t="shared" si="74"/>
        <v>#N/A</v>
      </c>
      <c r="JP49" s="169" t="e">
        <f t="shared" si="74"/>
        <v>#N/A</v>
      </c>
      <c r="JQ49" s="169" t="e">
        <f t="shared" si="74"/>
        <v>#N/A</v>
      </c>
      <c r="JR49" s="169" t="e">
        <f t="shared" si="74"/>
        <v>#N/A</v>
      </c>
      <c r="JS49" s="169" t="e">
        <f t="shared" si="74"/>
        <v>#N/A</v>
      </c>
      <c r="JT49" s="169" t="e">
        <f t="shared" si="74"/>
        <v>#N/A</v>
      </c>
      <c r="JU49" s="169" t="e">
        <f t="shared" si="74"/>
        <v>#N/A</v>
      </c>
      <c r="JV49" s="169" t="e">
        <f t="shared" si="74"/>
        <v>#N/A</v>
      </c>
      <c r="JW49" s="169" t="e">
        <f t="shared" si="74"/>
        <v>#N/A</v>
      </c>
      <c r="JX49" s="169" t="e">
        <f t="shared" si="74"/>
        <v>#N/A</v>
      </c>
      <c r="JY49" s="169" t="e">
        <f t="shared" si="75"/>
        <v>#N/A</v>
      </c>
      <c r="JZ49" s="169" t="e">
        <f t="shared" si="75"/>
        <v>#N/A</v>
      </c>
      <c r="KA49" s="169" t="e">
        <f t="shared" si="75"/>
        <v>#N/A</v>
      </c>
      <c r="KB49" s="169" t="e">
        <f t="shared" si="75"/>
        <v>#N/A</v>
      </c>
      <c r="KC49" s="169" t="e">
        <f t="shared" si="75"/>
        <v>#N/A</v>
      </c>
      <c r="KD49" s="169" t="e">
        <f t="shared" si="75"/>
        <v>#N/A</v>
      </c>
      <c r="KE49" s="169" t="e">
        <f t="shared" si="75"/>
        <v>#N/A</v>
      </c>
      <c r="KF49" s="169" t="e">
        <f t="shared" si="75"/>
        <v>#N/A</v>
      </c>
      <c r="KG49" s="169" t="e">
        <f t="shared" si="75"/>
        <v>#N/A</v>
      </c>
      <c r="KH49" s="169" t="e">
        <f t="shared" si="75"/>
        <v>#N/A</v>
      </c>
      <c r="KI49" s="169" t="e">
        <f t="shared" si="75"/>
        <v>#N/A</v>
      </c>
      <c r="KJ49" s="169" t="e">
        <f t="shared" si="75"/>
        <v>#N/A</v>
      </c>
      <c r="KK49" s="169" t="e">
        <f t="shared" si="75"/>
        <v>#N/A</v>
      </c>
      <c r="KL49" s="169" t="e">
        <f t="shared" si="75"/>
        <v>#N/A</v>
      </c>
      <c r="KM49" s="169" t="e">
        <f t="shared" si="75"/>
        <v>#N/A</v>
      </c>
      <c r="KN49" s="169" t="e">
        <f t="shared" si="75"/>
        <v>#N/A</v>
      </c>
      <c r="KO49" s="169" t="e">
        <f t="shared" si="76"/>
        <v>#N/A</v>
      </c>
      <c r="KP49" s="169" t="e">
        <f t="shared" si="76"/>
        <v>#N/A</v>
      </c>
      <c r="KQ49" s="169" t="e">
        <f t="shared" si="76"/>
        <v>#N/A</v>
      </c>
      <c r="KR49" s="169" t="e">
        <f t="shared" si="76"/>
        <v>#N/A</v>
      </c>
      <c r="KS49" s="169" t="e">
        <f t="shared" si="76"/>
        <v>#N/A</v>
      </c>
      <c r="KT49" s="169" t="e">
        <f t="shared" si="76"/>
        <v>#N/A</v>
      </c>
      <c r="KU49" s="169" t="e">
        <f t="shared" si="76"/>
        <v>#N/A</v>
      </c>
      <c r="KV49" s="169" t="e">
        <f t="shared" si="76"/>
        <v>#N/A</v>
      </c>
      <c r="KW49" s="169" t="e">
        <f t="shared" si="76"/>
        <v>#N/A</v>
      </c>
      <c r="KX49" s="169" t="e">
        <f t="shared" si="76"/>
        <v>#N/A</v>
      </c>
      <c r="KY49" s="169" t="e">
        <f t="shared" si="76"/>
        <v>#N/A</v>
      </c>
      <c r="KZ49" s="169" t="e">
        <f t="shared" si="76"/>
        <v>#N/A</v>
      </c>
      <c r="LA49" s="169" t="e">
        <f t="shared" si="76"/>
        <v>#N/A</v>
      </c>
      <c r="LB49" s="169" t="e">
        <f t="shared" si="76"/>
        <v>#N/A</v>
      </c>
      <c r="LC49" s="169" t="e">
        <f t="shared" si="76"/>
        <v>#N/A</v>
      </c>
      <c r="LD49" s="169" t="e">
        <f t="shared" si="76"/>
        <v>#N/A</v>
      </c>
      <c r="LE49" s="169" t="e">
        <f t="shared" si="77"/>
        <v>#N/A</v>
      </c>
      <c r="LF49" s="169" t="e">
        <f t="shared" si="77"/>
        <v>#N/A</v>
      </c>
      <c r="LG49" s="169" t="e">
        <f t="shared" si="77"/>
        <v>#N/A</v>
      </c>
      <c r="LH49" s="169" t="e">
        <f t="shared" si="77"/>
        <v>#N/A</v>
      </c>
      <c r="LI49" s="169" t="e">
        <f t="shared" si="77"/>
        <v>#N/A</v>
      </c>
      <c r="LJ49" s="169" t="e">
        <f t="shared" si="77"/>
        <v>#N/A</v>
      </c>
      <c r="LK49" s="169" t="e">
        <f t="shared" si="77"/>
        <v>#N/A</v>
      </c>
      <c r="LL49" s="169" t="e">
        <f t="shared" si="77"/>
        <v>#N/A</v>
      </c>
      <c r="LM49" s="169" t="e">
        <f t="shared" si="77"/>
        <v>#N/A</v>
      </c>
      <c r="LN49" s="169" t="e">
        <f t="shared" si="77"/>
        <v>#N/A</v>
      </c>
      <c r="LO49" s="169" t="e">
        <f t="shared" si="77"/>
        <v>#N/A</v>
      </c>
      <c r="LP49" s="169" t="e">
        <f t="shared" si="77"/>
        <v>#N/A</v>
      </c>
      <c r="LQ49" s="169" t="e">
        <f t="shared" si="77"/>
        <v>#N/A</v>
      </c>
      <c r="LR49" s="169" t="e">
        <f t="shared" si="77"/>
        <v>#N/A</v>
      </c>
      <c r="LS49" s="169" t="e">
        <f t="shared" si="77"/>
        <v>#N/A</v>
      </c>
      <c r="LT49" s="169" t="e">
        <f t="shared" si="77"/>
        <v>#N/A</v>
      </c>
      <c r="LU49" s="169" t="e">
        <f t="shared" si="78"/>
        <v>#N/A</v>
      </c>
      <c r="LV49" s="169" t="e">
        <f t="shared" si="78"/>
        <v>#N/A</v>
      </c>
      <c r="LW49" s="169" t="e">
        <f t="shared" si="78"/>
        <v>#N/A</v>
      </c>
      <c r="LX49" s="169" t="e">
        <f t="shared" si="78"/>
        <v>#N/A</v>
      </c>
      <c r="LY49" s="169" t="e">
        <f t="shared" si="78"/>
        <v>#N/A</v>
      </c>
      <c r="LZ49" s="169" t="e">
        <f t="shared" si="78"/>
        <v>#N/A</v>
      </c>
      <c r="MA49" s="169" t="e">
        <f t="shared" si="78"/>
        <v>#N/A</v>
      </c>
      <c r="MB49" s="169" t="e">
        <f t="shared" si="78"/>
        <v>#N/A</v>
      </c>
      <c r="MC49" s="169" t="e">
        <f t="shared" si="78"/>
        <v>#N/A</v>
      </c>
      <c r="MD49" s="169" t="e">
        <f t="shared" si="78"/>
        <v>#N/A</v>
      </c>
      <c r="ME49" s="169" t="e">
        <f t="shared" si="78"/>
        <v>#N/A</v>
      </c>
      <c r="MF49" s="169" t="e">
        <f t="shared" si="78"/>
        <v>#N/A</v>
      </c>
      <c r="MG49" s="169" t="e">
        <f t="shared" si="78"/>
        <v>#N/A</v>
      </c>
      <c r="MH49" s="169" t="e">
        <f t="shared" si="78"/>
        <v>#N/A</v>
      </c>
      <c r="MI49" s="169" t="e">
        <f t="shared" si="78"/>
        <v>#N/A</v>
      </c>
      <c r="MJ49" s="169" t="e">
        <f t="shared" si="78"/>
        <v>#N/A</v>
      </c>
      <c r="MK49" s="169" t="e">
        <f t="shared" si="79"/>
        <v>#N/A</v>
      </c>
      <c r="ML49" s="169" t="e">
        <f t="shared" si="79"/>
        <v>#N/A</v>
      </c>
      <c r="MM49" s="169" t="e">
        <f t="shared" si="79"/>
        <v>#N/A</v>
      </c>
      <c r="MN49" s="169" t="e">
        <f t="shared" si="79"/>
        <v>#N/A</v>
      </c>
      <c r="MO49" s="169" t="e">
        <f t="shared" si="79"/>
        <v>#N/A</v>
      </c>
      <c r="MP49" s="169" t="e">
        <f t="shared" si="79"/>
        <v>#N/A</v>
      </c>
      <c r="MQ49" s="169" t="e">
        <f t="shared" si="79"/>
        <v>#N/A</v>
      </c>
      <c r="MR49" s="169" t="e">
        <f t="shared" si="79"/>
        <v>#N/A</v>
      </c>
      <c r="MS49" s="169" t="e">
        <f t="shared" si="79"/>
        <v>#N/A</v>
      </c>
      <c r="MT49" s="169" t="e">
        <f t="shared" si="79"/>
        <v>#N/A</v>
      </c>
      <c r="MU49" s="169" t="e">
        <f t="shared" si="79"/>
        <v>#N/A</v>
      </c>
      <c r="MV49" s="169" t="e">
        <f t="shared" si="79"/>
        <v>#N/A</v>
      </c>
      <c r="MW49" s="169" t="e">
        <f t="shared" si="79"/>
        <v>#N/A</v>
      </c>
      <c r="MX49" s="169" t="e">
        <f t="shared" si="79"/>
        <v>#N/A</v>
      </c>
      <c r="MY49" s="169" t="e">
        <f t="shared" si="79"/>
        <v>#N/A</v>
      </c>
      <c r="MZ49" s="169" t="e">
        <f t="shared" si="79"/>
        <v>#N/A</v>
      </c>
      <c r="NA49" s="169" t="e">
        <f t="shared" si="80"/>
        <v>#N/A</v>
      </c>
      <c r="NB49" s="169" t="e">
        <f t="shared" si="80"/>
        <v>#N/A</v>
      </c>
      <c r="NC49" s="169" t="e">
        <f t="shared" si="80"/>
        <v>#N/A</v>
      </c>
      <c r="ND49" s="169" t="e">
        <f t="shared" si="80"/>
        <v>#N/A</v>
      </c>
      <c r="NE49" s="169" t="e">
        <f t="shared" si="80"/>
        <v>#N/A</v>
      </c>
      <c r="NF49" s="169" t="e">
        <f t="shared" si="80"/>
        <v>#N/A</v>
      </c>
      <c r="NG49" s="169" t="e">
        <f t="shared" si="80"/>
        <v>#N/A</v>
      </c>
      <c r="NH49" s="169" t="e">
        <f t="shared" si="80"/>
        <v>#N/A</v>
      </c>
      <c r="NI49" s="169" t="e">
        <f t="shared" si="80"/>
        <v>#N/A</v>
      </c>
      <c r="NJ49" s="169" t="e">
        <f t="shared" si="80"/>
        <v>#N/A</v>
      </c>
      <c r="NK49" s="169" t="e">
        <f t="shared" si="80"/>
        <v>#N/A</v>
      </c>
      <c r="NL49" s="169" t="e">
        <f t="shared" si="80"/>
        <v>#N/A</v>
      </c>
      <c r="NM49" s="169" t="e">
        <f t="shared" si="80"/>
        <v>#N/A</v>
      </c>
      <c r="NN49" s="169" t="e">
        <f t="shared" si="80"/>
        <v>#N/A</v>
      </c>
      <c r="NO49" s="169" t="e">
        <f t="shared" si="80"/>
        <v>#N/A</v>
      </c>
      <c r="NP49" s="169" t="e">
        <f t="shared" si="80"/>
        <v>#N/A</v>
      </c>
      <c r="NQ49" s="169" t="e">
        <f t="shared" si="81"/>
        <v>#N/A</v>
      </c>
      <c r="NR49" s="169" t="e">
        <f t="shared" si="81"/>
        <v>#N/A</v>
      </c>
      <c r="NS49" s="169" t="e">
        <f t="shared" si="81"/>
        <v>#N/A</v>
      </c>
      <c r="NT49" s="169" t="e">
        <f t="shared" si="81"/>
        <v>#N/A</v>
      </c>
      <c r="NU49" s="169" t="e">
        <f t="shared" si="81"/>
        <v>#N/A</v>
      </c>
      <c r="NV49" s="169" t="e">
        <f t="shared" si="81"/>
        <v>#N/A</v>
      </c>
      <c r="NW49" s="169" t="e">
        <f t="shared" si="81"/>
        <v>#N/A</v>
      </c>
      <c r="NX49" s="169" t="e">
        <f t="shared" si="81"/>
        <v>#N/A</v>
      </c>
      <c r="NY49" s="169" t="e">
        <f t="shared" si="81"/>
        <v>#N/A</v>
      </c>
      <c r="NZ49" s="169" t="e">
        <f t="shared" si="81"/>
        <v>#N/A</v>
      </c>
      <c r="OA49" s="169" t="e">
        <f t="shared" si="81"/>
        <v>#N/A</v>
      </c>
      <c r="OB49" s="169" t="e">
        <f t="shared" si="81"/>
        <v>#N/A</v>
      </c>
      <c r="OC49" s="169" t="e">
        <f t="shared" si="81"/>
        <v>#N/A</v>
      </c>
      <c r="OD49" s="169" t="e">
        <f t="shared" si="81"/>
        <v>#N/A</v>
      </c>
      <c r="OE49" s="169" t="e">
        <f t="shared" si="81"/>
        <v>#N/A</v>
      </c>
      <c r="OF49" s="169" t="e">
        <f t="shared" si="81"/>
        <v>#N/A</v>
      </c>
      <c r="OG49" s="169" t="e">
        <f t="shared" si="82"/>
        <v>#N/A</v>
      </c>
      <c r="OH49" s="169" t="e">
        <f t="shared" si="82"/>
        <v>#N/A</v>
      </c>
      <c r="OI49" s="169" t="e">
        <f t="shared" si="82"/>
        <v>#N/A</v>
      </c>
      <c r="OJ49" s="169" t="e">
        <f t="shared" si="82"/>
        <v>#N/A</v>
      </c>
      <c r="OK49" s="169" t="e">
        <f t="shared" si="82"/>
        <v>#N/A</v>
      </c>
      <c r="OL49" s="169" t="e">
        <f t="shared" si="82"/>
        <v>#N/A</v>
      </c>
      <c r="OM49" s="169" t="e">
        <f t="shared" si="82"/>
        <v>#N/A</v>
      </c>
      <c r="ON49" s="169" t="e">
        <f t="shared" si="82"/>
        <v>#N/A</v>
      </c>
      <c r="OO49" s="169" t="e">
        <f t="shared" si="82"/>
        <v>#N/A</v>
      </c>
      <c r="OP49" s="169" t="e">
        <f t="shared" si="82"/>
        <v>#N/A</v>
      </c>
      <c r="OQ49" s="169" t="e">
        <f t="shared" si="82"/>
        <v>#N/A</v>
      </c>
      <c r="OR49" s="169" t="e">
        <f t="shared" si="82"/>
        <v>#N/A</v>
      </c>
      <c r="OS49" s="169" t="e">
        <f t="shared" si="82"/>
        <v>#N/A</v>
      </c>
      <c r="OT49" s="169" t="e">
        <f t="shared" si="82"/>
        <v>#N/A</v>
      </c>
      <c r="OU49" s="169" t="e">
        <f t="shared" si="82"/>
        <v>#N/A</v>
      </c>
      <c r="OV49" s="169" t="e">
        <f t="shared" si="82"/>
        <v>#N/A</v>
      </c>
      <c r="OW49" s="169" t="e">
        <f t="shared" si="83"/>
        <v>#N/A</v>
      </c>
      <c r="OX49" s="169" t="e">
        <f t="shared" si="83"/>
        <v>#N/A</v>
      </c>
      <c r="OY49" s="169" t="e">
        <f t="shared" si="52"/>
        <v>#N/A</v>
      </c>
      <c r="OZ49" s="169" t="e">
        <f t="shared" si="52"/>
        <v>#N/A</v>
      </c>
      <c r="PA49" s="169" t="e">
        <f t="shared" si="52"/>
        <v>#N/A</v>
      </c>
      <c r="PB49" s="169" t="e">
        <f t="shared" si="52"/>
        <v>#N/A</v>
      </c>
      <c r="PC49" s="169" t="e">
        <f t="shared" si="70"/>
        <v>#N/A</v>
      </c>
      <c r="PD49" s="169" t="e">
        <f t="shared" si="70"/>
        <v>#N/A</v>
      </c>
      <c r="PE49" s="169" t="e">
        <f t="shared" si="70"/>
        <v>#N/A</v>
      </c>
      <c r="PF49" s="169" t="e">
        <f t="shared" si="70"/>
        <v>#N/A</v>
      </c>
      <c r="PG49" s="169" t="e">
        <f t="shared" si="70"/>
        <v>#N/A</v>
      </c>
      <c r="PH49" s="169" t="e">
        <f t="shared" si="70"/>
        <v>#N/A</v>
      </c>
    </row>
    <row r="50" spans="1:424" hidden="1" x14ac:dyDescent="0.75">
      <c r="A50" s="4">
        <v>47</v>
      </c>
      <c r="B50" s="95"/>
      <c r="C50" s="95"/>
      <c r="D50" s="95"/>
      <c r="E50" s="124" t="str">
        <f t="shared" si="28"/>
        <v/>
      </c>
      <c r="F50" s="124" t="str">
        <f t="shared" si="29"/>
        <v/>
      </c>
      <c r="G50" s="73" t="str">
        <f t="shared" si="30"/>
        <v/>
      </c>
      <c r="H50" s="23"/>
      <c r="I50" s="57"/>
      <c r="J50" s="280"/>
      <c r="K50" s="74" t="str">
        <f>IF(AND(B50&gt;0,C50&gt;0,D50&gt;0),IF(ISBLANK(J50),IF(ISBLANK(H50),"",(D50-B50)*VLOOKUP(H50,VLookups!$A$4:$B$13,2,FALSE)),J50),"")</f>
        <v/>
      </c>
      <c r="L50" s="75" t="str">
        <f t="shared" si="84"/>
        <v/>
      </c>
      <c r="M50" s="95"/>
      <c r="N50" s="270" t="str">
        <f>IF(AND(M50&gt;0,C50&gt;0,NOT(K50="")),ABS(VLOOKUP($M$1,VLookups!$A$43:$B$44,2,FALSE)-_xlfn.NORM.DIST(M50,G50,K50,TRUE)),"")</f>
        <v/>
      </c>
      <c r="O50" s="94" t="str">
        <f>IF(AND($B50&gt;0,$C50&gt;0,$D50&gt;0,NOT(ISBLANK($H50))),_xlfn.NORM.INV(ABS(VLOOKUP($M$1,VLookups!$A$43:$B$44,2,FALSE)-O$3),$G50,$K50),"")</f>
        <v/>
      </c>
      <c r="P50" s="93" t="str">
        <f>IF(AND($B50&gt;0,$C50&gt;0,$D50&gt;0,NOT(ISBLANK($H50))),_xlfn.NORM.INV(ABS(VLOOKUP($M$1,VLookups!$A$43:$B$44,2,FALSE)-P$3),$G50,$K50),"")</f>
        <v/>
      </c>
      <c r="Q50" s="94" t="str">
        <f>IF(AND($B50&gt;0,$C50&gt;0,$D50&gt;0,NOT(ISBLANK($H50))),_xlfn.NORM.INV(ABS(VLOOKUP($M$1,VLookups!$A$43:$B$44,2,FALSE)-Q$3),$G50,$K50),"")</f>
        <v/>
      </c>
      <c r="R50" s="93" t="str">
        <f>IF(AND($B50&gt;0,$C50&gt;0,$D50&gt;0,NOT(ISBLANK($H50))),_xlfn.NORM.INV(ABS(VLOOKUP($M$1,VLookups!$A$43:$B$44,2,FALSE)-R$3),$G50,$K50),"")</f>
        <v/>
      </c>
      <c r="S50" s="94" t="str">
        <f>IF(AND($B50&gt;0,$C50&gt;0,$D50&gt;0,NOT(ISBLANK($H50))),_xlfn.NORM.INV(ABS(VLOOKUP($M$1,VLookups!$A$43:$B$44,2,FALSE)-S$3),$G50,$K50),"")</f>
        <v/>
      </c>
      <c r="T50" s="93" t="str">
        <f>IF(AND($B50&gt;0,$C50&gt;0,$D50&gt;0,NOT(ISBLANK($H50))),_xlfn.NORM.INV(ABS(VLOOKUP($M$1,VLookups!$A$43:$B$44,2,FALSE)-T$3),$G50,$K50),"")</f>
        <v/>
      </c>
      <c r="U50" s="5"/>
      <c r="V50" s="168" t="str">
        <f t="shared" si="31"/>
        <v/>
      </c>
      <c r="W50" s="49" t="str">
        <f t="shared" si="101"/>
        <v/>
      </c>
      <c r="X50" s="49" t="str">
        <f t="shared" si="101"/>
        <v/>
      </c>
      <c r="Y50" s="49" t="str">
        <f t="shared" si="101"/>
        <v/>
      </c>
      <c r="Z50" s="49" t="str">
        <f t="shared" si="101"/>
        <v/>
      </c>
      <c r="AA50" s="49" t="str">
        <f t="shared" si="101"/>
        <v/>
      </c>
      <c r="AB50" s="49" t="str">
        <f t="shared" si="101"/>
        <v/>
      </c>
      <c r="AC50" s="49" t="str">
        <f t="shared" si="101"/>
        <v/>
      </c>
      <c r="AD50" s="49" t="str">
        <f t="shared" si="101"/>
        <v/>
      </c>
      <c r="AE50" s="49" t="str">
        <f t="shared" si="101"/>
        <v/>
      </c>
      <c r="AF50" s="49" t="str">
        <f t="shared" si="101"/>
        <v/>
      </c>
      <c r="AG50" s="49" t="str">
        <f t="shared" si="101"/>
        <v/>
      </c>
      <c r="AH50" s="49" t="str">
        <f t="shared" si="101"/>
        <v/>
      </c>
      <c r="AI50" s="49" t="str">
        <f t="shared" si="101"/>
        <v/>
      </c>
      <c r="AJ50" s="49" t="str">
        <f t="shared" si="101"/>
        <v/>
      </c>
      <c r="AK50" s="49" t="str">
        <f t="shared" si="101"/>
        <v/>
      </c>
      <c r="AL50" s="49" t="str">
        <f t="shared" si="101"/>
        <v/>
      </c>
      <c r="AM50" s="49" t="str">
        <f t="shared" si="93"/>
        <v/>
      </c>
      <c r="AN50" s="49" t="str">
        <f t="shared" si="93"/>
        <v/>
      </c>
      <c r="AO50" s="49" t="str">
        <f t="shared" si="93"/>
        <v/>
      </c>
      <c r="AP50" s="49" t="str">
        <f t="shared" si="93"/>
        <v/>
      </c>
      <c r="AQ50" s="49" t="str">
        <f t="shared" si="93"/>
        <v/>
      </c>
      <c r="AR50" s="49" t="str">
        <f t="shared" si="93"/>
        <v/>
      </c>
      <c r="AS50" s="49" t="str">
        <f t="shared" si="93"/>
        <v/>
      </c>
      <c r="AT50" s="49" t="str">
        <f t="shared" si="93"/>
        <v/>
      </c>
      <c r="AU50" s="49" t="str">
        <f t="shared" si="93"/>
        <v/>
      </c>
      <c r="AV50" s="49" t="str">
        <f t="shared" si="93"/>
        <v/>
      </c>
      <c r="AW50" s="49" t="str">
        <f t="shared" si="93"/>
        <v/>
      </c>
      <c r="AX50" s="49" t="str">
        <f t="shared" si="93"/>
        <v/>
      </c>
      <c r="AY50" s="49" t="str">
        <f t="shared" si="93"/>
        <v/>
      </c>
      <c r="AZ50" s="49" t="str">
        <f t="shared" si="93"/>
        <v/>
      </c>
      <c r="BA50" s="49" t="str">
        <f t="shared" si="93"/>
        <v/>
      </c>
      <c r="BB50" s="49" t="str">
        <f t="shared" si="94"/>
        <v/>
      </c>
      <c r="BC50" s="49" t="str">
        <f t="shared" si="94"/>
        <v/>
      </c>
      <c r="BD50" s="49" t="str">
        <f t="shared" si="94"/>
        <v/>
      </c>
      <c r="BE50" s="49" t="str">
        <f t="shared" si="94"/>
        <v/>
      </c>
      <c r="BF50" s="49" t="str">
        <f t="shared" si="94"/>
        <v/>
      </c>
      <c r="BG50" s="49" t="str">
        <f t="shared" si="94"/>
        <v/>
      </c>
      <c r="BH50" s="49" t="str">
        <f t="shared" si="94"/>
        <v/>
      </c>
      <c r="BI50" s="49" t="str">
        <f t="shared" si="94"/>
        <v/>
      </c>
      <c r="BJ50" s="49" t="str">
        <f t="shared" si="94"/>
        <v/>
      </c>
      <c r="BK50" s="49" t="str">
        <f t="shared" si="94"/>
        <v/>
      </c>
      <c r="BL50" s="49" t="str">
        <f t="shared" si="94"/>
        <v/>
      </c>
      <c r="BM50" s="49" t="str">
        <f t="shared" si="94"/>
        <v/>
      </c>
      <c r="BN50" s="49" t="str">
        <f t="shared" si="94"/>
        <v/>
      </c>
      <c r="BO50" s="49" t="str">
        <f t="shared" si="94"/>
        <v/>
      </c>
      <c r="BP50" s="49" t="str">
        <f t="shared" si="94"/>
        <v/>
      </c>
      <c r="BQ50" s="49" t="str">
        <f t="shared" si="94"/>
        <v/>
      </c>
      <c r="BR50" s="49" t="str">
        <f t="shared" si="91"/>
        <v/>
      </c>
      <c r="BS50" s="49" t="str">
        <f t="shared" si="91"/>
        <v/>
      </c>
      <c r="BT50" s="49" t="str">
        <f t="shared" si="91"/>
        <v/>
      </c>
      <c r="BU50" s="49" t="str">
        <f t="shared" si="91"/>
        <v/>
      </c>
      <c r="BV50" s="49" t="str">
        <f t="shared" si="91"/>
        <v/>
      </c>
      <c r="BW50" s="49" t="str">
        <f t="shared" si="91"/>
        <v/>
      </c>
      <c r="BX50" s="49" t="str">
        <f t="shared" si="91"/>
        <v/>
      </c>
      <c r="BY50" s="49" t="str">
        <f t="shared" si="91"/>
        <v/>
      </c>
      <c r="BZ50" s="49" t="str">
        <f t="shared" si="91"/>
        <v/>
      </c>
      <c r="CA50" s="49" t="str">
        <f t="shared" si="91"/>
        <v/>
      </c>
      <c r="CB50" s="49" t="str">
        <f t="shared" si="91"/>
        <v/>
      </c>
      <c r="CC50" s="49" t="str">
        <f t="shared" si="95"/>
        <v/>
      </c>
      <c r="CD50" s="49" t="str">
        <f t="shared" si="95"/>
        <v/>
      </c>
      <c r="CE50" s="49" t="str">
        <f t="shared" si="95"/>
        <v/>
      </c>
      <c r="CF50" s="49" t="str">
        <f t="shared" si="95"/>
        <v/>
      </c>
      <c r="CG50" s="49" t="str">
        <f t="shared" si="95"/>
        <v/>
      </c>
      <c r="CH50" s="49" t="str">
        <f t="shared" si="95"/>
        <v/>
      </c>
      <c r="CI50" s="49" t="str">
        <f t="shared" si="95"/>
        <v/>
      </c>
      <c r="CJ50" s="49" t="str">
        <f t="shared" si="95"/>
        <v/>
      </c>
      <c r="CK50" s="49" t="str">
        <f t="shared" si="95"/>
        <v/>
      </c>
      <c r="CL50" s="49" t="str">
        <f t="shared" si="95"/>
        <v/>
      </c>
      <c r="CM50" s="49" t="str">
        <f t="shared" si="95"/>
        <v/>
      </c>
      <c r="CN50" s="49" t="str">
        <f t="shared" si="95"/>
        <v/>
      </c>
      <c r="CO50" s="49" t="str">
        <f t="shared" si="95"/>
        <v/>
      </c>
      <c r="CP50" s="49" t="str">
        <f t="shared" si="95"/>
        <v/>
      </c>
      <c r="CQ50" s="49" t="str">
        <f t="shared" si="95"/>
        <v/>
      </c>
      <c r="CR50" s="49" t="str">
        <f t="shared" si="95"/>
        <v/>
      </c>
      <c r="CS50" s="49" t="str">
        <f t="shared" si="96"/>
        <v/>
      </c>
      <c r="CT50" s="49" t="str">
        <f t="shared" si="96"/>
        <v/>
      </c>
      <c r="CU50" s="49" t="str">
        <f t="shared" si="96"/>
        <v/>
      </c>
      <c r="CV50" s="49" t="str">
        <f t="shared" si="96"/>
        <v/>
      </c>
      <c r="CW50" s="49" t="str">
        <f t="shared" si="96"/>
        <v/>
      </c>
      <c r="CX50" s="49" t="str">
        <f t="shared" si="96"/>
        <v/>
      </c>
      <c r="CY50" s="49" t="str">
        <f t="shared" si="96"/>
        <v/>
      </c>
      <c r="CZ50" s="49" t="str">
        <f t="shared" si="96"/>
        <v/>
      </c>
      <c r="DA50" s="49" t="str">
        <f t="shared" si="96"/>
        <v/>
      </c>
      <c r="DB50" s="49" t="str">
        <f t="shared" si="96"/>
        <v/>
      </c>
      <c r="DC50" s="49" t="str">
        <f t="shared" si="96"/>
        <v/>
      </c>
      <c r="DD50" s="49" t="str">
        <f t="shared" si="96"/>
        <v/>
      </c>
      <c r="DE50" s="49" t="str">
        <f t="shared" si="96"/>
        <v/>
      </c>
      <c r="DF50" s="49" t="str">
        <f t="shared" si="96"/>
        <v/>
      </c>
      <c r="DG50" s="49" t="str">
        <f t="shared" si="96"/>
        <v/>
      </c>
      <c r="DH50" s="49" t="str">
        <f t="shared" si="96"/>
        <v/>
      </c>
      <c r="DI50" s="49" t="str">
        <f t="shared" si="85"/>
        <v/>
      </c>
      <c r="DJ50" s="49" t="str">
        <f t="shared" si="71"/>
        <v/>
      </c>
      <c r="DK50" s="49" t="str">
        <f t="shared" si="71"/>
        <v/>
      </c>
      <c r="DL50" s="49" t="str">
        <f t="shared" si="71"/>
        <v/>
      </c>
      <c r="DM50" s="49" t="str">
        <f t="shared" si="71"/>
        <v/>
      </c>
      <c r="DN50" s="49" t="str">
        <f t="shared" si="71"/>
        <v/>
      </c>
      <c r="DO50" s="49" t="str">
        <f t="shared" si="71"/>
        <v/>
      </c>
      <c r="DP50" s="49" t="str">
        <f t="shared" si="86"/>
        <v/>
      </c>
      <c r="DQ50" s="49" t="str">
        <f t="shared" si="86"/>
        <v/>
      </c>
      <c r="DR50" s="49" t="str">
        <f t="shared" si="86"/>
        <v/>
      </c>
      <c r="DS50" s="183" t="str">
        <f t="shared" si="33"/>
        <v/>
      </c>
      <c r="DT50" s="49" t="str">
        <f t="shared" si="102"/>
        <v/>
      </c>
      <c r="DU50" s="49" t="str">
        <f t="shared" si="102"/>
        <v/>
      </c>
      <c r="DV50" s="49" t="str">
        <f t="shared" si="102"/>
        <v/>
      </c>
      <c r="DW50" s="49" t="str">
        <f t="shared" si="102"/>
        <v/>
      </c>
      <c r="DX50" s="49" t="str">
        <f t="shared" si="102"/>
        <v/>
      </c>
      <c r="DY50" s="49" t="str">
        <f t="shared" si="102"/>
        <v/>
      </c>
      <c r="DZ50" s="49" t="str">
        <f t="shared" si="102"/>
        <v/>
      </c>
      <c r="EA50" s="49" t="str">
        <f t="shared" si="102"/>
        <v/>
      </c>
      <c r="EB50" s="49" t="str">
        <f t="shared" si="102"/>
        <v/>
      </c>
      <c r="EC50" s="49" t="str">
        <f t="shared" si="102"/>
        <v/>
      </c>
      <c r="ED50" s="49" t="str">
        <f t="shared" si="102"/>
        <v/>
      </c>
      <c r="EE50" s="49" t="str">
        <f t="shared" si="102"/>
        <v/>
      </c>
      <c r="EF50" s="49" t="str">
        <f t="shared" si="102"/>
        <v/>
      </c>
      <c r="EG50" s="49" t="str">
        <f t="shared" si="102"/>
        <v/>
      </c>
      <c r="EH50" s="49" t="str">
        <f t="shared" si="102"/>
        <v/>
      </c>
      <c r="EI50" s="49" t="str">
        <f t="shared" si="102"/>
        <v/>
      </c>
      <c r="EJ50" s="49" t="str">
        <f t="shared" si="97"/>
        <v/>
      </c>
      <c r="EK50" s="49" t="str">
        <f t="shared" si="97"/>
        <v/>
      </c>
      <c r="EL50" s="49" t="str">
        <f t="shared" si="97"/>
        <v/>
      </c>
      <c r="EM50" s="49" t="str">
        <f t="shared" si="97"/>
        <v/>
      </c>
      <c r="EN50" s="49" t="str">
        <f t="shared" si="97"/>
        <v/>
      </c>
      <c r="EO50" s="49" t="str">
        <f t="shared" si="97"/>
        <v/>
      </c>
      <c r="EP50" s="49" t="str">
        <f t="shared" si="97"/>
        <v/>
      </c>
      <c r="EQ50" s="49" t="str">
        <f t="shared" si="97"/>
        <v/>
      </c>
      <c r="ER50" s="49" t="str">
        <f t="shared" si="97"/>
        <v/>
      </c>
      <c r="ES50" s="49" t="str">
        <f t="shared" si="97"/>
        <v/>
      </c>
      <c r="ET50" s="49" t="str">
        <f t="shared" si="97"/>
        <v/>
      </c>
      <c r="EU50" s="49" t="str">
        <f t="shared" si="97"/>
        <v/>
      </c>
      <c r="EV50" s="49" t="str">
        <f t="shared" si="97"/>
        <v/>
      </c>
      <c r="EW50" s="49" t="str">
        <f t="shared" si="97"/>
        <v/>
      </c>
      <c r="EX50" s="49" t="str">
        <f t="shared" si="97"/>
        <v/>
      </c>
      <c r="EY50" s="49" t="str">
        <f t="shared" si="98"/>
        <v/>
      </c>
      <c r="EZ50" s="49" t="str">
        <f t="shared" si="98"/>
        <v/>
      </c>
      <c r="FA50" s="49" t="str">
        <f t="shared" si="98"/>
        <v/>
      </c>
      <c r="FB50" s="49" t="str">
        <f t="shared" si="98"/>
        <v/>
      </c>
      <c r="FC50" s="49" t="str">
        <f t="shared" si="98"/>
        <v/>
      </c>
      <c r="FD50" s="49" t="str">
        <f t="shared" si="98"/>
        <v/>
      </c>
      <c r="FE50" s="49" t="str">
        <f t="shared" si="98"/>
        <v/>
      </c>
      <c r="FF50" s="49" t="str">
        <f t="shared" si="98"/>
        <v/>
      </c>
      <c r="FG50" s="49" t="str">
        <f t="shared" si="98"/>
        <v/>
      </c>
      <c r="FH50" s="49" t="str">
        <f t="shared" si="98"/>
        <v/>
      </c>
      <c r="FI50" s="49" t="str">
        <f t="shared" si="98"/>
        <v/>
      </c>
      <c r="FJ50" s="49" t="str">
        <f t="shared" si="98"/>
        <v/>
      </c>
      <c r="FK50" s="49" t="str">
        <f t="shared" si="98"/>
        <v/>
      </c>
      <c r="FL50" s="49" t="str">
        <f t="shared" si="98"/>
        <v/>
      </c>
      <c r="FM50" s="49" t="str">
        <f t="shared" si="98"/>
        <v/>
      </c>
      <c r="FN50" s="49" t="str">
        <f t="shared" si="98"/>
        <v/>
      </c>
      <c r="FO50" s="49" t="str">
        <f t="shared" si="92"/>
        <v/>
      </c>
      <c r="FP50" s="49" t="str">
        <f t="shared" si="92"/>
        <v/>
      </c>
      <c r="FQ50" s="49" t="str">
        <f t="shared" si="92"/>
        <v/>
      </c>
      <c r="FR50" s="49" t="str">
        <f t="shared" si="92"/>
        <v/>
      </c>
      <c r="FS50" s="49" t="str">
        <f t="shared" si="92"/>
        <v/>
      </c>
      <c r="FT50" s="49" t="str">
        <f t="shared" si="92"/>
        <v/>
      </c>
      <c r="FU50" s="49" t="str">
        <f t="shared" si="92"/>
        <v/>
      </c>
      <c r="FV50" s="49" t="str">
        <f t="shared" si="92"/>
        <v/>
      </c>
      <c r="FW50" s="49" t="str">
        <f t="shared" si="92"/>
        <v/>
      </c>
      <c r="FX50" s="49" t="str">
        <f t="shared" si="92"/>
        <v/>
      </c>
      <c r="FY50" s="49" t="str">
        <f t="shared" si="92"/>
        <v/>
      </c>
      <c r="FZ50" s="49" t="str">
        <f t="shared" si="99"/>
        <v/>
      </c>
      <c r="GA50" s="49" t="str">
        <f t="shared" si="99"/>
        <v/>
      </c>
      <c r="GB50" s="49" t="str">
        <f t="shared" si="99"/>
        <v/>
      </c>
      <c r="GC50" s="49" t="str">
        <f t="shared" si="99"/>
        <v/>
      </c>
      <c r="GD50" s="49" t="str">
        <f t="shared" si="99"/>
        <v/>
      </c>
      <c r="GE50" s="49" t="str">
        <f t="shared" si="99"/>
        <v/>
      </c>
      <c r="GF50" s="49" t="str">
        <f t="shared" si="99"/>
        <v/>
      </c>
      <c r="GG50" s="49" t="str">
        <f t="shared" si="99"/>
        <v/>
      </c>
      <c r="GH50" s="49" t="str">
        <f t="shared" si="99"/>
        <v/>
      </c>
      <c r="GI50" s="49" t="str">
        <f t="shared" si="99"/>
        <v/>
      </c>
      <c r="GJ50" s="49" t="str">
        <f t="shared" si="99"/>
        <v/>
      </c>
      <c r="GK50" s="49" t="str">
        <f t="shared" si="99"/>
        <v/>
      </c>
      <c r="GL50" s="49" t="str">
        <f t="shared" si="99"/>
        <v/>
      </c>
      <c r="GM50" s="49" t="str">
        <f t="shared" si="99"/>
        <v/>
      </c>
      <c r="GN50" s="49" t="str">
        <f t="shared" si="99"/>
        <v/>
      </c>
      <c r="GO50" s="49" t="str">
        <f t="shared" si="99"/>
        <v/>
      </c>
      <c r="GP50" s="49" t="str">
        <f t="shared" si="100"/>
        <v/>
      </c>
      <c r="GQ50" s="49" t="str">
        <f t="shared" si="100"/>
        <v/>
      </c>
      <c r="GR50" s="49" t="str">
        <f t="shared" si="100"/>
        <v/>
      </c>
      <c r="GS50" s="49" t="str">
        <f t="shared" si="100"/>
        <v/>
      </c>
      <c r="GT50" s="49" t="str">
        <f t="shared" si="100"/>
        <v/>
      </c>
      <c r="GU50" s="49" t="str">
        <f t="shared" si="100"/>
        <v/>
      </c>
      <c r="GV50" s="49" t="str">
        <f t="shared" si="100"/>
        <v/>
      </c>
      <c r="GW50" s="49" t="str">
        <f t="shared" si="100"/>
        <v/>
      </c>
      <c r="GX50" s="49" t="str">
        <f t="shared" si="100"/>
        <v/>
      </c>
      <c r="GY50" s="49" t="str">
        <f t="shared" si="100"/>
        <v/>
      </c>
      <c r="GZ50" s="49" t="str">
        <f t="shared" si="100"/>
        <v/>
      </c>
      <c r="HA50" s="49" t="str">
        <f t="shared" si="100"/>
        <v/>
      </c>
      <c r="HB50" s="49" t="str">
        <f t="shared" si="100"/>
        <v/>
      </c>
      <c r="HC50" s="49" t="str">
        <f t="shared" si="100"/>
        <v/>
      </c>
      <c r="HD50" s="49" t="str">
        <f t="shared" si="100"/>
        <v/>
      </c>
      <c r="HE50" s="49" t="str">
        <f t="shared" si="100"/>
        <v/>
      </c>
      <c r="HF50" s="49" t="str">
        <f t="shared" si="87"/>
        <v/>
      </c>
      <c r="HG50" s="49" t="str">
        <f t="shared" si="72"/>
        <v/>
      </c>
      <c r="HH50" s="49" t="str">
        <f t="shared" si="72"/>
        <v/>
      </c>
      <c r="HI50" s="49" t="str">
        <f t="shared" si="72"/>
        <v/>
      </c>
      <c r="HJ50" s="49" t="str">
        <f t="shared" si="72"/>
        <v/>
      </c>
      <c r="HK50" s="49" t="str">
        <f t="shared" si="72"/>
        <v/>
      </c>
      <c r="HL50" s="49" t="str">
        <f t="shared" si="72"/>
        <v/>
      </c>
      <c r="HM50" s="49" t="str">
        <f t="shared" si="88"/>
        <v/>
      </c>
      <c r="HN50" s="49" t="str">
        <f t="shared" si="88"/>
        <v/>
      </c>
      <c r="HO50" s="49" t="str">
        <f t="shared" si="88"/>
        <v/>
      </c>
      <c r="HP50" s="169" t="e">
        <f t="shared" si="90"/>
        <v>#N/A</v>
      </c>
      <c r="HQ50" s="169" t="e">
        <f t="shared" si="90"/>
        <v>#N/A</v>
      </c>
      <c r="HR50" s="169" t="e">
        <f t="shared" si="90"/>
        <v>#N/A</v>
      </c>
      <c r="HS50" s="169" t="e">
        <f t="shared" si="90"/>
        <v>#N/A</v>
      </c>
      <c r="HT50" s="169" t="e">
        <f t="shared" si="90"/>
        <v>#N/A</v>
      </c>
      <c r="HU50" s="169" t="e">
        <f t="shared" si="90"/>
        <v>#N/A</v>
      </c>
      <c r="HV50" s="169" t="e">
        <f t="shared" si="90"/>
        <v>#N/A</v>
      </c>
      <c r="HW50" s="169" t="e">
        <f t="shared" si="90"/>
        <v>#N/A</v>
      </c>
      <c r="HX50" s="169" t="e">
        <f t="shared" si="90"/>
        <v>#N/A</v>
      </c>
      <c r="HY50" s="169" t="e">
        <f t="shared" si="90"/>
        <v>#N/A</v>
      </c>
      <c r="HZ50" s="169" t="e">
        <f t="shared" si="90"/>
        <v>#N/A</v>
      </c>
      <c r="IA50" s="169" t="e">
        <f t="shared" si="90"/>
        <v>#N/A</v>
      </c>
      <c r="IB50" s="169" t="e">
        <f t="shared" si="90"/>
        <v>#N/A</v>
      </c>
      <c r="IC50" s="169" t="e">
        <f t="shared" si="90"/>
        <v>#N/A</v>
      </c>
      <c r="ID50" s="169" t="e">
        <f t="shared" si="90"/>
        <v>#N/A</v>
      </c>
      <c r="IE50" s="169" t="e">
        <f t="shared" si="89"/>
        <v>#N/A</v>
      </c>
      <c r="IF50" s="169" t="e">
        <f t="shared" si="89"/>
        <v>#N/A</v>
      </c>
      <c r="IG50" s="169" t="e">
        <f t="shared" si="89"/>
        <v>#N/A</v>
      </c>
      <c r="IH50" s="169" t="e">
        <f t="shared" si="89"/>
        <v>#N/A</v>
      </c>
      <c r="II50" s="169" t="e">
        <f t="shared" si="89"/>
        <v>#N/A</v>
      </c>
      <c r="IJ50" s="169" t="e">
        <f t="shared" si="89"/>
        <v>#N/A</v>
      </c>
      <c r="IK50" s="169" t="e">
        <f t="shared" si="89"/>
        <v>#N/A</v>
      </c>
      <c r="IL50" s="169" t="e">
        <f t="shared" si="89"/>
        <v>#N/A</v>
      </c>
      <c r="IM50" s="169" t="e">
        <f t="shared" si="89"/>
        <v>#N/A</v>
      </c>
      <c r="IN50" s="169" t="e">
        <f t="shared" si="89"/>
        <v>#N/A</v>
      </c>
      <c r="IO50" s="169" t="e">
        <f t="shared" si="89"/>
        <v>#N/A</v>
      </c>
      <c r="IP50" s="169" t="e">
        <f t="shared" si="89"/>
        <v>#N/A</v>
      </c>
      <c r="IQ50" s="169" t="e">
        <f t="shared" si="89"/>
        <v>#N/A</v>
      </c>
      <c r="IR50" s="169" t="e">
        <f t="shared" si="89"/>
        <v>#N/A</v>
      </c>
      <c r="IS50" s="169" t="e">
        <f t="shared" si="73"/>
        <v>#N/A</v>
      </c>
      <c r="IT50" s="169" t="e">
        <f t="shared" si="73"/>
        <v>#N/A</v>
      </c>
      <c r="IU50" s="169" t="e">
        <f t="shared" si="73"/>
        <v>#N/A</v>
      </c>
      <c r="IV50" s="169" t="e">
        <f t="shared" si="73"/>
        <v>#N/A</v>
      </c>
      <c r="IW50" s="169" t="e">
        <f t="shared" si="73"/>
        <v>#N/A</v>
      </c>
      <c r="IX50" s="169" t="e">
        <f t="shared" si="73"/>
        <v>#N/A</v>
      </c>
      <c r="IY50" s="169" t="e">
        <f t="shared" si="73"/>
        <v>#N/A</v>
      </c>
      <c r="IZ50" s="169" t="e">
        <f t="shared" si="73"/>
        <v>#N/A</v>
      </c>
      <c r="JA50" s="169" t="e">
        <f t="shared" si="73"/>
        <v>#N/A</v>
      </c>
      <c r="JB50" s="169" t="e">
        <f t="shared" si="73"/>
        <v>#N/A</v>
      </c>
      <c r="JC50" s="169" t="e">
        <f t="shared" si="73"/>
        <v>#N/A</v>
      </c>
      <c r="JD50" s="169" t="e">
        <f t="shared" si="73"/>
        <v>#N/A</v>
      </c>
      <c r="JE50" s="169" t="e">
        <f t="shared" si="73"/>
        <v>#N/A</v>
      </c>
      <c r="JF50" s="169" t="e">
        <f t="shared" si="73"/>
        <v>#N/A</v>
      </c>
      <c r="JG50" s="169" t="e">
        <f t="shared" si="73"/>
        <v>#N/A</v>
      </c>
      <c r="JH50" s="169" t="e">
        <f t="shared" si="73"/>
        <v>#N/A</v>
      </c>
      <c r="JI50" s="169" t="e">
        <f t="shared" si="74"/>
        <v>#N/A</v>
      </c>
      <c r="JJ50" s="169" t="e">
        <f t="shared" si="74"/>
        <v>#N/A</v>
      </c>
      <c r="JK50" s="169" t="e">
        <f t="shared" si="74"/>
        <v>#N/A</v>
      </c>
      <c r="JL50" s="169" t="e">
        <f t="shared" si="74"/>
        <v>#N/A</v>
      </c>
      <c r="JM50" s="169" t="e">
        <f t="shared" si="74"/>
        <v>#N/A</v>
      </c>
      <c r="JN50" s="169" t="e">
        <f t="shared" si="74"/>
        <v>#N/A</v>
      </c>
      <c r="JO50" s="169" t="e">
        <f t="shared" si="74"/>
        <v>#N/A</v>
      </c>
      <c r="JP50" s="169" t="e">
        <f t="shared" si="74"/>
        <v>#N/A</v>
      </c>
      <c r="JQ50" s="169" t="e">
        <f t="shared" si="74"/>
        <v>#N/A</v>
      </c>
      <c r="JR50" s="169" t="e">
        <f t="shared" si="74"/>
        <v>#N/A</v>
      </c>
      <c r="JS50" s="169" t="e">
        <f t="shared" si="74"/>
        <v>#N/A</v>
      </c>
      <c r="JT50" s="169" t="e">
        <f t="shared" si="74"/>
        <v>#N/A</v>
      </c>
      <c r="JU50" s="169" t="e">
        <f t="shared" si="74"/>
        <v>#N/A</v>
      </c>
      <c r="JV50" s="169" t="e">
        <f t="shared" si="74"/>
        <v>#N/A</v>
      </c>
      <c r="JW50" s="169" t="e">
        <f t="shared" si="74"/>
        <v>#N/A</v>
      </c>
      <c r="JX50" s="169" t="e">
        <f t="shared" si="74"/>
        <v>#N/A</v>
      </c>
      <c r="JY50" s="169" t="e">
        <f t="shared" si="75"/>
        <v>#N/A</v>
      </c>
      <c r="JZ50" s="169" t="e">
        <f t="shared" si="75"/>
        <v>#N/A</v>
      </c>
      <c r="KA50" s="169" t="e">
        <f t="shared" si="75"/>
        <v>#N/A</v>
      </c>
      <c r="KB50" s="169" t="e">
        <f t="shared" si="75"/>
        <v>#N/A</v>
      </c>
      <c r="KC50" s="169" t="e">
        <f t="shared" si="75"/>
        <v>#N/A</v>
      </c>
      <c r="KD50" s="169" t="e">
        <f t="shared" si="75"/>
        <v>#N/A</v>
      </c>
      <c r="KE50" s="169" t="e">
        <f t="shared" si="75"/>
        <v>#N/A</v>
      </c>
      <c r="KF50" s="169" t="e">
        <f t="shared" si="75"/>
        <v>#N/A</v>
      </c>
      <c r="KG50" s="169" t="e">
        <f t="shared" si="75"/>
        <v>#N/A</v>
      </c>
      <c r="KH50" s="169" t="e">
        <f t="shared" si="75"/>
        <v>#N/A</v>
      </c>
      <c r="KI50" s="169" t="e">
        <f t="shared" si="75"/>
        <v>#N/A</v>
      </c>
      <c r="KJ50" s="169" t="e">
        <f t="shared" si="75"/>
        <v>#N/A</v>
      </c>
      <c r="KK50" s="169" t="e">
        <f t="shared" si="75"/>
        <v>#N/A</v>
      </c>
      <c r="KL50" s="169" t="e">
        <f t="shared" si="75"/>
        <v>#N/A</v>
      </c>
      <c r="KM50" s="169" t="e">
        <f t="shared" si="75"/>
        <v>#N/A</v>
      </c>
      <c r="KN50" s="169" t="e">
        <f t="shared" si="75"/>
        <v>#N/A</v>
      </c>
      <c r="KO50" s="169" t="e">
        <f t="shared" si="76"/>
        <v>#N/A</v>
      </c>
      <c r="KP50" s="169" t="e">
        <f t="shared" si="76"/>
        <v>#N/A</v>
      </c>
      <c r="KQ50" s="169" t="e">
        <f t="shared" si="76"/>
        <v>#N/A</v>
      </c>
      <c r="KR50" s="169" t="e">
        <f t="shared" si="76"/>
        <v>#N/A</v>
      </c>
      <c r="KS50" s="169" t="e">
        <f t="shared" si="76"/>
        <v>#N/A</v>
      </c>
      <c r="KT50" s="169" t="e">
        <f t="shared" si="76"/>
        <v>#N/A</v>
      </c>
      <c r="KU50" s="169" t="e">
        <f t="shared" si="76"/>
        <v>#N/A</v>
      </c>
      <c r="KV50" s="169" t="e">
        <f t="shared" si="76"/>
        <v>#N/A</v>
      </c>
      <c r="KW50" s="169" t="e">
        <f t="shared" si="76"/>
        <v>#N/A</v>
      </c>
      <c r="KX50" s="169" t="e">
        <f t="shared" si="76"/>
        <v>#N/A</v>
      </c>
      <c r="KY50" s="169" t="e">
        <f t="shared" si="76"/>
        <v>#N/A</v>
      </c>
      <c r="KZ50" s="169" t="e">
        <f t="shared" si="76"/>
        <v>#N/A</v>
      </c>
      <c r="LA50" s="169" t="e">
        <f t="shared" si="76"/>
        <v>#N/A</v>
      </c>
      <c r="LB50" s="169" t="e">
        <f t="shared" si="76"/>
        <v>#N/A</v>
      </c>
      <c r="LC50" s="169" t="e">
        <f t="shared" si="76"/>
        <v>#N/A</v>
      </c>
      <c r="LD50" s="169" t="e">
        <f t="shared" si="76"/>
        <v>#N/A</v>
      </c>
      <c r="LE50" s="169" t="e">
        <f t="shared" si="77"/>
        <v>#N/A</v>
      </c>
      <c r="LF50" s="169" t="e">
        <f t="shared" si="77"/>
        <v>#N/A</v>
      </c>
      <c r="LG50" s="169" t="e">
        <f t="shared" si="77"/>
        <v>#N/A</v>
      </c>
      <c r="LH50" s="169" t="e">
        <f t="shared" si="77"/>
        <v>#N/A</v>
      </c>
      <c r="LI50" s="169" t="e">
        <f t="shared" si="77"/>
        <v>#N/A</v>
      </c>
      <c r="LJ50" s="169" t="e">
        <f t="shared" si="77"/>
        <v>#N/A</v>
      </c>
      <c r="LK50" s="169" t="e">
        <f t="shared" si="77"/>
        <v>#N/A</v>
      </c>
      <c r="LL50" s="169" t="e">
        <f t="shared" si="77"/>
        <v>#N/A</v>
      </c>
      <c r="LM50" s="169" t="e">
        <f t="shared" si="77"/>
        <v>#N/A</v>
      </c>
      <c r="LN50" s="169" t="e">
        <f t="shared" si="77"/>
        <v>#N/A</v>
      </c>
      <c r="LO50" s="169" t="e">
        <f t="shared" si="77"/>
        <v>#N/A</v>
      </c>
      <c r="LP50" s="169" t="e">
        <f t="shared" si="77"/>
        <v>#N/A</v>
      </c>
      <c r="LQ50" s="169" t="e">
        <f t="shared" si="77"/>
        <v>#N/A</v>
      </c>
      <c r="LR50" s="169" t="e">
        <f t="shared" si="77"/>
        <v>#N/A</v>
      </c>
      <c r="LS50" s="169" t="e">
        <f t="shared" si="77"/>
        <v>#N/A</v>
      </c>
      <c r="LT50" s="169" t="e">
        <f t="shared" si="77"/>
        <v>#N/A</v>
      </c>
      <c r="LU50" s="169" t="e">
        <f t="shared" si="78"/>
        <v>#N/A</v>
      </c>
      <c r="LV50" s="169" t="e">
        <f t="shared" si="78"/>
        <v>#N/A</v>
      </c>
      <c r="LW50" s="169" t="e">
        <f t="shared" si="78"/>
        <v>#N/A</v>
      </c>
      <c r="LX50" s="169" t="e">
        <f t="shared" si="78"/>
        <v>#N/A</v>
      </c>
      <c r="LY50" s="169" t="e">
        <f t="shared" si="78"/>
        <v>#N/A</v>
      </c>
      <c r="LZ50" s="169" t="e">
        <f t="shared" si="78"/>
        <v>#N/A</v>
      </c>
      <c r="MA50" s="169" t="e">
        <f t="shared" si="78"/>
        <v>#N/A</v>
      </c>
      <c r="MB50" s="169" t="e">
        <f t="shared" si="78"/>
        <v>#N/A</v>
      </c>
      <c r="MC50" s="169" t="e">
        <f t="shared" si="78"/>
        <v>#N/A</v>
      </c>
      <c r="MD50" s="169" t="e">
        <f t="shared" si="78"/>
        <v>#N/A</v>
      </c>
      <c r="ME50" s="169" t="e">
        <f t="shared" si="78"/>
        <v>#N/A</v>
      </c>
      <c r="MF50" s="169" t="e">
        <f t="shared" si="78"/>
        <v>#N/A</v>
      </c>
      <c r="MG50" s="169" t="e">
        <f t="shared" si="78"/>
        <v>#N/A</v>
      </c>
      <c r="MH50" s="169" t="e">
        <f t="shared" si="78"/>
        <v>#N/A</v>
      </c>
      <c r="MI50" s="169" t="e">
        <f t="shared" si="78"/>
        <v>#N/A</v>
      </c>
      <c r="MJ50" s="169" t="e">
        <f t="shared" si="78"/>
        <v>#N/A</v>
      </c>
      <c r="MK50" s="169" t="e">
        <f t="shared" si="79"/>
        <v>#N/A</v>
      </c>
      <c r="ML50" s="169" t="e">
        <f t="shared" si="79"/>
        <v>#N/A</v>
      </c>
      <c r="MM50" s="169" t="e">
        <f t="shared" si="79"/>
        <v>#N/A</v>
      </c>
      <c r="MN50" s="169" t="e">
        <f t="shared" si="79"/>
        <v>#N/A</v>
      </c>
      <c r="MO50" s="169" t="e">
        <f t="shared" si="79"/>
        <v>#N/A</v>
      </c>
      <c r="MP50" s="169" t="e">
        <f t="shared" si="79"/>
        <v>#N/A</v>
      </c>
      <c r="MQ50" s="169" t="e">
        <f t="shared" si="79"/>
        <v>#N/A</v>
      </c>
      <c r="MR50" s="169" t="e">
        <f t="shared" si="79"/>
        <v>#N/A</v>
      </c>
      <c r="MS50" s="169" t="e">
        <f t="shared" si="79"/>
        <v>#N/A</v>
      </c>
      <c r="MT50" s="169" t="e">
        <f t="shared" si="79"/>
        <v>#N/A</v>
      </c>
      <c r="MU50" s="169" t="e">
        <f t="shared" si="79"/>
        <v>#N/A</v>
      </c>
      <c r="MV50" s="169" t="e">
        <f t="shared" si="79"/>
        <v>#N/A</v>
      </c>
      <c r="MW50" s="169" t="e">
        <f t="shared" si="79"/>
        <v>#N/A</v>
      </c>
      <c r="MX50" s="169" t="e">
        <f t="shared" si="79"/>
        <v>#N/A</v>
      </c>
      <c r="MY50" s="169" t="e">
        <f t="shared" si="79"/>
        <v>#N/A</v>
      </c>
      <c r="MZ50" s="169" t="e">
        <f t="shared" si="79"/>
        <v>#N/A</v>
      </c>
      <c r="NA50" s="169" t="e">
        <f t="shared" si="80"/>
        <v>#N/A</v>
      </c>
      <c r="NB50" s="169" t="e">
        <f t="shared" si="80"/>
        <v>#N/A</v>
      </c>
      <c r="NC50" s="169" t="e">
        <f t="shared" si="80"/>
        <v>#N/A</v>
      </c>
      <c r="ND50" s="169" t="e">
        <f t="shared" si="80"/>
        <v>#N/A</v>
      </c>
      <c r="NE50" s="169" t="e">
        <f t="shared" si="80"/>
        <v>#N/A</v>
      </c>
      <c r="NF50" s="169" t="e">
        <f t="shared" si="80"/>
        <v>#N/A</v>
      </c>
      <c r="NG50" s="169" t="e">
        <f t="shared" si="80"/>
        <v>#N/A</v>
      </c>
      <c r="NH50" s="169" t="e">
        <f t="shared" si="80"/>
        <v>#N/A</v>
      </c>
      <c r="NI50" s="169" t="e">
        <f t="shared" si="80"/>
        <v>#N/A</v>
      </c>
      <c r="NJ50" s="169" t="e">
        <f t="shared" si="80"/>
        <v>#N/A</v>
      </c>
      <c r="NK50" s="169" t="e">
        <f t="shared" si="80"/>
        <v>#N/A</v>
      </c>
      <c r="NL50" s="169" t="e">
        <f t="shared" si="80"/>
        <v>#N/A</v>
      </c>
      <c r="NM50" s="169" t="e">
        <f t="shared" si="80"/>
        <v>#N/A</v>
      </c>
      <c r="NN50" s="169" t="e">
        <f t="shared" si="80"/>
        <v>#N/A</v>
      </c>
      <c r="NO50" s="169" t="e">
        <f t="shared" si="80"/>
        <v>#N/A</v>
      </c>
      <c r="NP50" s="169" t="e">
        <f t="shared" si="80"/>
        <v>#N/A</v>
      </c>
      <c r="NQ50" s="169" t="e">
        <f t="shared" si="81"/>
        <v>#N/A</v>
      </c>
      <c r="NR50" s="169" t="e">
        <f t="shared" si="81"/>
        <v>#N/A</v>
      </c>
      <c r="NS50" s="169" t="e">
        <f t="shared" si="81"/>
        <v>#N/A</v>
      </c>
      <c r="NT50" s="169" t="e">
        <f t="shared" si="81"/>
        <v>#N/A</v>
      </c>
      <c r="NU50" s="169" t="e">
        <f t="shared" si="81"/>
        <v>#N/A</v>
      </c>
      <c r="NV50" s="169" t="e">
        <f t="shared" si="81"/>
        <v>#N/A</v>
      </c>
      <c r="NW50" s="169" t="e">
        <f t="shared" si="81"/>
        <v>#N/A</v>
      </c>
      <c r="NX50" s="169" t="e">
        <f t="shared" si="81"/>
        <v>#N/A</v>
      </c>
      <c r="NY50" s="169" t="e">
        <f t="shared" si="81"/>
        <v>#N/A</v>
      </c>
      <c r="NZ50" s="169" t="e">
        <f t="shared" si="81"/>
        <v>#N/A</v>
      </c>
      <c r="OA50" s="169" t="e">
        <f t="shared" si="81"/>
        <v>#N/A</v>
      </c>
      <c r="OB50" s="169" t="e">
        <f t="shared" si="81"/>
        <v>#N/A</v>
      </c>
      <c r="OC50" s="169" t="e">
        <f t="shared" si="81"/>
        <v>#N/A</v>
      </c>
      <c r="OD50" s="169" t="e">
        <f t="shared" si="81"/>
        <v>#N/A</v>
      </c>
      <c r="OE50" s="169" t="e">
        <f t="shared" si="81"/>
        <v>#N/A</v>
      </c>
      <c r="OF50" s="169" t="e">
        <f t="shared" si="81"/>
        <v>#N/A</v>
      </c>
      <c r="OG50" s="169" t="e">
        <f t="shared" si="82"/>
        <v>#N/A</v>
      </c>
      <c r="OH50" s="169" t="e">
        <f t="shared" si="82"/>
        <v>#N/A</v>
      </c>
      <c r="OI50" s="169" t="e">
        <f t="shared" si="82"/>
        <v>#N/A</v>
      </c>
      <c r="OJ50" s="169" t="e">
        <f t="shared" si="82"/>
        <v>#N/A</v>
      </c>
      <c r="OK50" s="169" t="e">
        <f t="shared" si="82"/>
        <v>#N/A</v>
      </c>
      <c r="OL50" s="169" t="e">
        <f t="shared" si="82"/>
        <v>#N/A</v>
      </c>
      <c r="OM50" s="169" t="e">
        <f t="shared" si="82"/>
        <v>#N/A</v>
      </c>
      <c r="ON50" s="169" t="e">
        <f t="shared" si="82"/>
        <v>#N/A</v>
      </c>
      <c r="OO50" s="169" t="e">
        <f t="shared" si="82"/>
        <v>#N/A</v>
      </c>
      <c r="OP50" s="169" t="e">
        <f t="shared" si="82"/>
        <v>#N/A</v>
      </c>
      <c r="OQ50" s="169" t="e">
        <f t="shared" si="82"/>
        <v>#N/A</v>
      </c>
      <c r="OR50" s="169" t="e">
        <f t="shared" si="82"/>
        <v>#N/A</v>
      </c>
      <c r="OS50" s="169" t="e">
        <f t="shared" si="82"/>
        <v>#N/A</v>
      </c>
      <c r="OT50" s="169" t="e">
        <f t="shared" si="82"/>
        <v>#N/A</v>
      </c>
      <c r="OU50" s="169" t="e">
        <f t="shared" si="82"/>
        <v>#N/A</v>
      </c>
      <c r="OV50" s="169" t="e">
        <f t="shared" si="82"/>
        <v>#N/A</v>
      </c>
      <c r="OW50" s="169" t="e">
        <f t="shared" si="83"/>
        <v>#N/A</v>
      </c>
      <c r="OX50" s="169" t="e">
        <f t="shared" si="83"/>
        <v>#N/A</v>
      </c>
      <c r="OY50" s="169" t="e">
        <f t="shared" si="52"/>
        <v>#N/A</v>
      </c>
      <c r="OZ50" s="169" t="e">
        <f t="shared" si="52"/>
        <v>#N/A</v>
      </c>
      <c r="PA50" s="169" t="e">
        <f t="shared" si="52"/>
        <v>#N/A</v>
      </c>
      <c r="PB50" s="169" t="e">
        <f t="shared" si="52"/>
        <v>#N/A</v>
      </c>
      <c r="PC50" s="169" t="e">
        <f t="shared" si="70"/>
        <v>#N/A</v>
      </c>
      <c r="PD50" s="169" t="e">
        <f t="shared" si="70"/>
        <v>#N/A</v>
      </c>
      <c r="PE50" s="169" t="e">
        <f t="shared" si="70"/>
        <v>#N/A</v>
      </c>
      <c r="PF50" s="169" t="e">
        <f t="shared" si="70"/>
        <v>#N/A</v>
      </c>
      <c r="PG50" s="169" t="e">
        <f t="shared" si="70"/>
        <v>#N/A</v>
      </c>
      <c r="PH50" s="169" t="e">
        <f t="shared" si="70"/>
        <v>#N/A</v>
      </c>
    </row>
    <row r="51" spans="1:424" hidden="1" x14ac:dyDescent="0.75">
      <c r="A51" s="4">
        <v>48</v>
      </c>
      <c r="B51" s="95"/>
      <c r="C51" s="95"/>
      <c r="D51" s="95"/>
      <c r="E51" s="124" t="str">
        <f t="shared" si="28"/>
        <v/>
      </c>
      <c r="F51" s="124" t="str">
        <f t="shared" si="29"/>
        <v/>
      </c>
      <c r="G51" s="73" t="str">
        <f t="shared" si="30"/>
        <v/>
      </c>
      <c r="H51" s="23"/>
      <c r="I51" s="57"/>
      <c r="J51" s="280"/>
      <c r="K51" s="74" t="str">
        <f>IF(AND(B51&gt;0,C51&gt;0,D51&gt;0),IF(ISBLANK(J51),IF(ISBLANK(H51),"",(D51-B51)*VLOOKUP(H51,VLookups!$A$4:$B$13,2,FALSE)),J51),"")</f>
        <v/>
      </c>
      <c r="L51" s="75" t="str">
        <f t="shared" si="84"/>
        <v/>
      </c>
      <c r="M51" s="95"/>
      <c r="N51" s="270" t="str">
        <f>IF(AND(M51&gt;0,C51&gt;0,NOT(K51="")),ABS(VLOOKUP($M$1,VLookups!$A$43:$B$44,2,FALSE)-_xlfn.NORM.DIST(M51,G51,K51,TRUE)),"")</f>
        <v/>
      </c>
      <c r="O51" s="94" t="str">
        <f>IF(AND($B51&gt;0,$C51&gt;0,$D51&gt;0,NOT(ISBLANK($H51))),_xlfn.NORM.INV(ABS(VLOOKUP($M$1,VLookups!$A$43:$B$44,2,FALSE)-O$3),$G51,$K51),"")</f>
        <v/>
      </c>
      <c r="P51" s="93" t="str">
        <f>IF(AND($B51&gt;0,$C51&gt;0,$D51&gt;0,NOT(ISBLANK($H51))),_xlfn.NORM.INV(ABS(VLOOKUP($M$1,VLookups!$A$43:$B$44,2,FALSE)-P$3),$G51,$K51),"")</f>
        <v/>
      </c>
      <c r="Q51" s="94" t="str">
        <f>IF(AND($B51&gt;0,$C51&gt;0,$D51&gt;0,NOT(ISBLANK($H51))),_xlfn.NORM.INV(ABS(VLOOKUP($M$1,VLookups!$A$43:$B$44,2,FALSE)-Q$3),$G51,$K51),"")</f>
        <v/>
      </c>
      <c r="R51" s="93" t="str">
        <f>IF(AND($B51&gt;0,$C51&gt;0,$D51&gt;0,NOT(ISBLANK($H51))),_xlfn.NORM.INV(ABS(VLOOKUP($M$1,VLookups!$A$43:$B$44,2,FALSE)-R$3),$G51,$K51),"")</f>
        <v/>
      </c>
      <c r="S51" s="94" t="str">
        <f>IF(AND($B51&gt;0,$C51&gt;0,$D51&gt;0,NOT(ISBLANK($H51))),_xlfn.NORM.INV(ABS(VLOOKUP($M$1,VLookups!$A$43:$B$44,2,FALSE)-S$3),$G51,$K51),"")</f>
        <v/>
      </c>
      <c r="T51" s="93" t="str">
        <f>IF(AND($B51&gt;0,$C51&gt;0,$D51&gt;0,NOT(ISBLANK($H51))),_xlfn.NORM.INV(ABS(VLOOKUP($M$1,VLookups!$A$43:$B$44,2,FALSE)-T$3),$G51,$K51),"")</f>
        <v/>
      </c>
      <c r="U51" s="5"/>
      <c r="V51" s="168" t="str">
        <f t="shared" si="31"/>
        <v/>
      </c>
      <c r="W51" s="49" t="str">
        <f t="shared" si="101"/>
        <v/>
      </c>
      <c r="X51" s="49" t="str">
        <f t="shared" si="101"/>
        <v/>
      </c>
      <c r="Y51" s="49" t="str">
        <f t="shared" si="101"/>
        <v/>
      </c>
      <c r="Z51" s="49" t="str">
        <f t="shared" si="101"/>
        <v/>
      </c>
      <c r="AA51" s="49" t="str">
        <f t="shared" si="101"/>
        <v/>
      </c>
      <c r="AB51" s="49" t="str">
        <f t="shared" si="101"/>
        <v/>
      </c>
      <c r="AC51" s="49" t="str">
        <f t="shared" si="101"/>
        <v/>
      </c>
      <c r="AD51" s="49" t="str">
        <f t="shared" si="101"/>
        <v/>
      </c>
      <c r="AE51" s="49" t="str">
        <f t="shared" si="101"/>
        <v/>
      </c>
      <c r="AF51" s="49" t="str">
        <f t="shared" si="101"/>
        <v/>
      </c>
      <c r="AG51" s="49" t="str">
        <f t="shared" si="101"/>
        <v/>
      </c>
      <c r="AH51" s="49" t="str">
        <f t="shared" si="101"/>
        <v/>
      </c>
      <c r="AI51" s="49" t="str">
        <f t="shared" si="101"/>
        <v/>
      </c>
      <c r="AJ51" s="49" t="str">
        <f t="shared" si="101"/>
        <v/>
      </c>
      <c r="AK51" s="49" t="str">
        <f t="shared" si="101"/>
        <v/>
      </c>
      <c r="AL51" s="49" t="str">
        <f t="shared" si="101"/>
        <v/>
      </c>
      <c r="AM51" s="49" t="str">
        <f t="shared" si="93"/>
        <v/>
      </c>
      <c r="AN51" s="49" t="str">
        <f t="shared" si="93"/>
        <v/>
      </c>
      <c r="AO51" s="49" t="str">
        <f t="shared" si="93"/>
        <v/>
      </c>
      <c r="AP51" s="49" t="str">
        <f t="shared" si="93"/>
        <v/>
      </c>
      <c r="AQ51" s="49" t="str">
        <f t="shared" si="93"/>
        <v/>
      </c>
      <c r="AR51" s="49" t="str">
        <f t="shared" si="93"/>
        <v/>
      </c>
      <c r="AS51" s="49" t="str">
        <f t="shared" si="93"/>
        <v/>
      </c>
      <c r="AT51" s="49" t="str">
        <f t="shared" si="93"/>
        <v/>
      </c>
      <c r="AU51" s="49" t="str">
        <f t="shared" si="93"/>
        <v/>
      </c>
      <c r="AV51" s="49" t="str">
        <f t="shared" si="93"/>
        <v/>
      </c>
      <c r="AW51" s="49" t="str">
        <f t="shared" si="93"/>
        <v/>
      </c>
      <c r="AX51" s="49" t="str">
        <f t="shared" si="93"/>
        <v/>
      </c>
      <c r="AY51" s="49" t="str">
        <f t="shared" si="93"/>
        <v/>
      </c>
      <c r="AZ51" s="49" t="str">
        <f t="shared" si="93"/>
        <v/>
      </c>
      <c r="BA51" s="49" t="str">
        <f t="shared" si="93"/>
        <v/>
      </c>
      <c r="BB51" s="49" t="str">
        <f t="shared" si="94"/>
        <v/>
      </c>
      <c r="BC51" s="49" t="str">
        <f t="shared" si="94"/>
        <v/>
      </c>
      <c r="BD51" s="49" t="str">
        <f t="shared" si="94"/>
        <v/>
      </c>
      <c r="BE51" s="49" t="str">
        <f t="shared" si="94"/>
        <v/>
      </c>
      <c r="BF51" s="49" t="str">
        <f t="shared" si="94"/>
        <v/>
      </c>
      <c r="BG51" s="49" t="str">
        <f t="shared" si="94"/>
        <v/>
      </c>
      <c r="BH51" s="49" t="str">
        <f t="shared" si="94"/>
        <v/>
      </c>
      <c r="BI51" s="49" t="str">
        <f t="shared" si="94"/>
        <v/>
      </c>
      <c r="BJ51" s="49" t="str">
        <f t="shared" si="94"/>
        <v/>
      </c>
      <c r="BK51" s="49" t="str">
        <f t="shared" si="94"/>
        <v/>
      </c>
      <c r="BL51" s="49" t="str">
        <f t="shared" si="94"/>
        <v/>
      </c>
      <c r="BM51" s="49" t="str">
        <f t="shared" si="94"/>
        <v/>
      </c>
      <c r="BN51" s="49" t="str">
        <f t="shared" si="94"/>
        <v/>
      </c>
      <c r="BO51" s="49" t="str">
        <f t="shared" si="94"/>
        <v/>
      </c>
      <c r="BP51" s="49" t="str">
        <f t="shared" si="94"/>
        <v/>
      </c>
      <c r="BQ51" s="49" t="str">
        <f t="shared" si="94"/>
        <v/>
      </c>
      <c r="BR51" s="49" t="str">
        <f t="shared" si="91"/>
        <v/>
      </c>
      <c r="BS51" s="49" t="str">
        <f t="shared" si="91"/>
        <v/>
      </c>
      <c r="BT51" s="49" t="str">
        <f t="shared" si="91"/>
        <v/>
      </c>
      <c r="BU51" s="49" t="str">
        <f t="shared" si="91"/>
        <v/>
      </c>
      <c r="BV51" s="49" t="str">
        <f t="shared" si="91"/>
        <v/>
      </c>
      <c r="BW51" s="49" t="str">
        <f t="shared" si="91"/>
        <v/>
      </c>
      <c r="BX51" s="49" t="str">
        <f t="shared" si="91"/>
        <v/>
      </c>
      <c r="BY51" s="49" t="str">
        <f t="shared" si="91"/>
        <v/>
      </c>
      <c r="BZ51" s="49" t="str">
        <f t="shared" si="91"/>
        <v/>
      </c>
      <c r="CA51" s="49" t="str">
        <f t="shared" si="91"/>
        <v/>
      </c>
      <c r="CB51" s="49" t="str">
        <f t="shared" si="91"/>
        <v/>
      </c>
      <c r="CC51" s="49" t="str">
        <f t="shared" si="95"/>
        <v/>
      </c>
      <c r="CD51" s="49" t="str">
        <f t="shared" si="95"/>
        <v/>
      </c>
      <c r="CE51" s="49" t="str">
        <f t="shared" si="95"/>
        <v/>
      </c>
      <c r="CF51" s="49" t="str">
        <f t="shared" si="95"/>
        <v/>
      </c>
      <c r="CG51" s="49" t="str">
        <f t="shared" si="95"/>
        <v/>
      </c>
      <c r="CH51" s="49" t="str">
        <f t="shared" si="95"/>
        <v/>
      </c>
      <c r="CI51" s="49" t="str">
        <f t="shared" si="95"/>
        <v/>
      </c>
      <c r="CJ51" s="49" t="str">
        <f t="shared" si="95"/>
        <v/>
      </c>
      <c r="CK51" s="49" t="str">
        <f t="shared" si="95"/>
        <v/>
      </c>
      <c r="CL51" s="49" t="str">
        <f t="shared" si="95"/>
        <v/>
      </c>
      <c r="CM51" s="49" t="str">
        <f t="shared" si="95"/>
        <v/>
      </c>
      <c r="CN51" s="49" t="str">
        <f t="shared" si="95"/>
        <v/>
      </c>
      <c r="CO51" s="49" t="str">
        <f t="shared" si="95"/>
        <v/>
      </c>
      <c r="CP51" s="49" t="str">
        <f t="shared" si="95"/>
        <v/>
      </c>
      <c r="CQ51" s="49" t="str">
        <f t="shared" si="95"/>
        <v/>
      </c>
      <c r="CR51" s="49" t="str">
        <f t="shared" si="95"/>
        <v/>
      </c>
      <c r="CS51" s="49" t="str">
        <f t="shared" si="96"/>
        <v/>
      </c>
      <c r="CT51" s="49" t="str">
        <f t="shared" si="96"/>
        <v/>
      </c>
      <c r="CU51" s="49" t="str">
        <f t="shared" si="96"/>
        <v/>
      </c>
      <c r="CV51" s="49" t="str">
        <f t="shared" si="96"/>
        <v/>
      </c>
      <c r="CW51" s="49" t="str">
        <f t="shared" si="96"/>
        <v/>
      </c>
      <c r="CX51" s="49" t="str">
        <f t="shared" si="96"/>
        <v/>
      </c>
      <c r="CY51" s="49" t="str">
        <f t="shared" si="96"/>
        <v/>
      </c>
      <c r="CZ51" s="49" t="str">
        <f t="shared" si="96"/>
        <v/>
      </c>
      <c r="DA51" s="49" t="str">
        <f t="shared" si="96"/>
        <v/>
      </c>
      <c r="DB51" s="49" t="str">
        <f t="shared" si="96"/>
        <v/>
      </c>
      <c r="DC51" s="49" t="str">
        <f t="shared" si="96"/>
        <v/>
      </c>
      <c r="DD51" s="49" t="str">
        <f t="shared" si="96"/>
        <v/>
      </c>
      <c r="DE51" s="49" t="str">
        <f t="shared" si="96"/>
        <v/>
      </c>
      <c r="DF51" s="49" t="str">
        <f t="shared" si="96"/>
        <v/>
      </c>
      <c r="DG51" s="49" t="str">
        <f t="shared" si="96"/>
        <v/>
      </c>
      <c r="DH51" s="49" t="str">
        <f t="shared" si="96"/>
        <v/>
      </c>
      <c r="DI51" s="49" t="str">
        <f t="shared" si="85"/>
        <v/>
      </c>
      <c r="DJ51" s="49" t="str">
        <f t="shared" ref="DJ51:DR51" si="103">IF(ISNONTEXT($V51),DK51-$V51,"")</f>
        <v/>
      </c>
      <c r="DK51" s="49" t="str">
        <f t="shared" si="103"/>
        <v/>
      </c>
      <c r="DL51" s="49" t="str">
        <f t="shared" si="103"/>
        <v/>
      </c>
      <c r="DM51" s="49" t="str">
        <f t="shared" si="103"/>
        <v/>
      </c>
      <c r="DN51" s="49" t="str">
        <f t="shared" si="103"/>
        <v/>
      </c>
      <c r="DO51" s="49" t="str">
        <f t="shared" si="103"/>
        <v/>
      </c>
      <c r="DP51" s="49" t="str">
        <f t="shared" si="103"/>
        <v/>
      </c>
      <c r="DQ51" s="49" t="str">
        <f t="shared" si="103"/>
        <v/>
      </c>
      <c r="DR51" s="49" t="str">
        <f t="shared" si="103"/>
        <v/>
      </c>
      <c r="DS51" s="183" t="str">
        <f t="shared" si="33"/>
        <v/>
      </c>
      <c r="DT51" s="49" t="str">
        <f t="shared" si="102"/>
        <v/>
      </c>
      <c r="DU51" s="49" t="str">
        <f t="shared" si="102"/>
        <v/>
      </c>
      <c r="DV51" s="49" t="str">
        <f t="shared" si="102"/>
        <v/>
      </c>
      <c r="DW51" s="49" t="str">
        <f t="shared" si="102"/>
        <v/>
      </c>
      <c r="DX51" s="49" t="str">
        <f t="shared" si="102"/>
        <v/>
      </c>
      <c r="DY51" s="49" t="str">
        <f t="shared" si="102"/>
        <v/>
      </c>
      <c r="DZ51" s="49" t="str">
        <f t="shared" si="102"/>
        <v/>
      </c>
      <c r="EA51" s="49" t="str">
        <f t="shared" si="102"/>
        <v/>
      </c>
      <c r="EB51" s="49" t="str">
        <f t="shared" si="102"/>
        <v/>
      </c>
      <c r="EC51" s="49" t="str">
        <f t="shared" si="102"/>
        <v/>
      </c>
      <c r="ED51" s="49" t="str">
        <f t="shared" si="102"/>
        <v/>
      </c>
      <c r="EE51" s="49" t="str">
        <f t="shared" si="102"/>
        <v/>
      </c>
      <c r="EF51" s="49" t="str">
        <f t="shared" si="102"/>
        <v/>
      </c>
      <c r="EG51" s="49" t="str">
        <f t="shared" si="102"/>
        <v/>
      </c>
      <c r="EH51" s="49" t="str">
        <f t="shared" si="102"/>
        <v/>
      </c>
      <c r="EI51" s="49" t="str">
        <f t="shared" si="102"/>
        <v/>
      </c>
      <c r="EJ51" s="49" t="str">
        <f t="shared" si="97"/>
        <v/>
      </c>
      <c r="EK51" s="49" t="str">
        <f t="shared" si="97"/>
        <v/>
      </c>
      <c r="EL51" s="49" t="str">
        <f t="shared" si="97"/>
        <v/>
      </c>
      <c r="EM51" s="49" t="str">
        <f t="shared" si="97"/>
        <v/>
      </c>
      <c r="EN51" s="49" t="str">
        <f t="shared" si="97"/>
        <v/>
      </c>
      <c r="EO51" s="49" t="str">
        <f t="shared" si="97"/>
        <v/>
      </c>
      <c r="EP51" s="49" t="str">
        <f t="shared" si="97"/>
        <v/>
      </c>
      <c r="EQ51" s="49" t="str">
        <f t="shared" si="97"/>
        <v/>
      </c>
      <c r="ER51" s="49" t="str">
        <f t="shared" si="97"/>
        <v/>
      </c>
      <c r="ES51" s="49" t="str">
        <f t="shared" si="97"/>
        <v/>
      </c>
      <c r="ET51" s="49" t="str">
        <f t="shared" si="97"/>
        <v/>
      </c>
      <c r="EU51" s="49" t="str">
        <f t="shared" si="97"/>
        <v/>
      </c>
      <c r="EV51" s="49" t="str">
        <f t="shared" si="97"/>
        <v/>
      </c>
      <c r="EW51" s="49" t="str">
        <f t="shared" si="97"/>
        <v/>
      </c>
      <c r="EX51" s="49" t="str">
        <f t="shared" si="97"/>
        <v/>
      </c>
      <c r="EY51" s="49" t="str">
        <f t="shared" si="98"/>
        <v/>
      </c>
      <c r="EZ51" s="49" t="str">
        <f t="shared" si="98"/>
        <v/>
      </c>
      <c r="FA51" s="49" t="str">
        <f t="shared" si="98"/>
        <v/>
      </c>
      <c r="FB51" s="49" t="str">
        <f t="shared" si="98"/>
        <v/>
      </c>
      <c r="FC51" s="49" t="str">
        <f t="shared" si="98"/>
        <v/>
      </c>
      <c r="FD51" s="49" t="str">
        <f t="shared" si="98"/>
        <v/>
      </c>
      <c r="FE51" s="49" t="str">
        <f t="shared" si="98"/>
        <v/>
      </c>
      <c r="FF51" s="49" t="str">
        <f t="shared" si="98"/>
        <v/>
      </c>
      <c r="FG51" s="49" t="str">
        <f t="shared" si="98"/>
        <v/>
      </c>
      <c r="FH51" s="49" t="str">
        <f t="shared" si="98"/>
        <v/>
      </c>
      <c r="FI51" s="49" t="str">
        <f t="shared" si="98"/>
        <v/>
      </c>
      <c r="FJ51" s="49" t="str">
        <f t="shared" si="98"/>
        <v/>
      </c>
      <c r="FK51" s="49" t="str">
        <f t="shared" si="98"/>
        <v/>
      </c>
      <c r="FL51" s="49" t="str">
        <f t="shared" si="98"/>
        <v/>
      </c>
      <c r="FM51" s="49" t="str">
        <f t="shared" si="98"/>
        <v/>
      </c>
      <c r="FN51" s="49" t="str">
        <f t="shared" si="98"/>
        <v/>
      </c>
      <c r="FO51" s="49" t="str">
        <f t="shared" si="92"/>
        <v/>
      </c>
      <c r="FP51" s="49" t="str">
        <f t="shared" si="92"/>
        <v/>
      </c>
      <c r="FQ51" s="49" t="str">
        <f t="shared" si="92"/>
        <v/>
      </c>
      <c r="FR51" s="49" t="str">
        <f t="shared" si="92"/>
        <v/>
      </c>
      <c r="FS51" s="49" t="str">
        <f t="shared" si="92"/>
        <v/>
      </c>
      <c r="FT51" s="49" t="str">
        <f t="shared" si="92"/>
        <v/>
      </c>
      <c r="FU51" s="49" t="str">
        <f t="shared" si="92"/>
        <v/>
      </c>
      <c r="FV51" s="49" t="str">
        <f t="shared" si="92"/>
        <v/>
      </c>
      <c r="FW51" s="49" t="str">
        <f t="shared" si="92"/>
        <v/>
      </c>
      <c r="FX51" s="49" t="str">
        <f t="shared" si="92"/>
        <v/>
      </c>
      <c r="FY51" s="49" t="str">
        <f t="shared" si="92"/>
        <v/>
      </c>
      <c r="FZ51" s="49" t="str">
        <f t="shared" si="99"/>
        <v/>
      </c>
      <c r="GA51" s="49" t="str">
        <f t="shared" si="99"/>
        <v/>
      </c>
      <c r="GB51" s="49" t="str">
        <f t="shared" si="99"/>
        <v/>
      </c>
      <c r="GC51" s="49" t="str">
        <f t="shared" si="99"/>
        <v/>
      </c>
      <c r="GD51" s="49" t="str">
        <f t="shared" si="99"/>
        <v/>
      </c>
      <c r="GE51" s="49" t="str">
        <f t="shared" si="99"/>
        <v/>
      </c>
      <c r="GF51" s="49" t="str">
        <f t="shared" si="99"/>
        <v/>
      </c>
      <c r="GG51" s="49" t="str">
        <f t="shared" si="99"/>
        <v/>
      </c>
      <c r="GH51" s="49" t="str">
        <f t="shared" si="99"/>
        <v/>
      </c>
      <c r="GI51" s="49" t="str">
        <f t="shared" si="99"/>
        <v/>
      </c>
      <c r="GJ51" s="49" t="str">
        <f t="shared" si="99"/>
        <v/>
      </c>
      <c r="GK51" s="49" t="str">
        <f t="shared" si="99"/>
        <v/>
      </c>
      <c r="GL51" s="49" t="str">
        <f t="shared" si="99"/>
        <v/>
      </c>
      <c r="GM51" s="49" t="str">
        <f t="shared" si="99"/>
        <v/>
      </c>
      <c r="GN51" s="49" t="str">
        <f t="shared" si="99"/>
        <v/>
      </c>
      <c r="GO51" s="49" t="str">
        <f t="shared" si="99"/>
        <v/>
      </c>
      <c r="GP51" s="49" t="str">
        <f t="shared" si="100"/>
        <v/>
      </c>
      <c r="GQ51" s="49" t="str">
        <f t="shared" si="100"/>
        <v/>
      </c>
      <c r="GR51" s="49" t="str">
        <f t="shared" si="100"/>
        <v/>
      </c>
      <c r="GS51" s="49" t="str">
        <f t="shared" si="100"/>
        <v/>
      </c>
      <c r="GT51" s="49" t="str">
        <f t="shared" si="100"/>
        <v/>
      </c>
      <c r="GU51" s="49" t="str">
        <f t="shared" si="100"/>
        <v/>
      </c>
      <c r="GV51" s="49" t="str">
        <f t="shared" si="100"/>
        <v/>
      </c>
      <c r="GW51" s="49" t="str">
        <f t="shared" si="100"/>
        <v/>
      </c>
      <c r="GX51" s="49" t="str">
        <f t="shared" si="100"/>
        <v/>
      </c>
      <c r="GY51" s="49" t="str">
        <f t="shared" si="100"/>
        <v/>
      </c>
      <c r="GZ51" s="49" t="str">
        <f t="shared" si="100"/>
        <v/>
      </c>
      <c r="HA51" s="49" t="str">
        <f t="shared" si="100"/>
        <v/>
      </c>
      <c r="HB51" s="49" t="str">
        <f t="shared" si="100"/>
        <v/>
      </c>
      <c r="HC51" s="49" t="str">
        <f t="shared" si="100"/>
        <v/>
      </c>
      <c r="HD51" s="49" t="str">
        <f t="shared" si="100"/>
        <v/>
      </c>
      <c r="HE51" s="49" t="str">
        <f t="shared" si="100"/>
        <v/>
      </c>
      <c r="HF51" s="49" t="str">
        <f t="shared" si="87"/>
        <v/>
      </c>
      <c r="HG51" s="49" t="str">
        <f t="shared" ref="HG51:HO51" si="104">IF(ISNONTEXT($V51),HF51+$V51,"")</f>
        <v/>
      </c>
      <c r="HH51" s="49" t="str">
        <f t="shared" si="104"/>
        <v/>
      </c>
      <c r="HI51" s="49" t="str">
        <f t="shared" si="104"/>
        <v/>
      </c>
      <c r="HJ51" s="49" t="str">
        <f t="shared" si="104"/>
        <v/>
      </c>
      <c r="HK51" s="49" t="str">
        <f t="shared" si="104"/>
        <v/>
      </c>
      <c r="HL51" s="49" t="str">
        <f t="shared" si="104"/>
        <v/>
      </c>
      <c r="HM51" s="49" t="str">
        <f t="shared" si="104"/>
        <v/>
      </c>
      <c r="HN51" s="49" t="str">
        <f t="shared" si="104"/>
        <v/>
      </c>
      <c r="HO51" s="49" t="str">
        <f t="shared" si="104"/>
        <v/>
      </c>
      <c r="HP51" s="169" t="e">
        <f t="shared" si="90"/>
        <v>#N/A</v>
      </c>
      <c r="HQ51" s="169" t="e">
        <f t="shared" si="90"/>
        <v>#N/A</v>
      </c>
      <c r="HR51" s="169" t="e">
        <f t="shared" si="90"/>
        <v>#N/A</v>
      </c>
      <c r="HS51" s="169" t="e">
        <f t="shared" si="90"/>
        <v>#N/A</v>
      </c>
      <c r="HT51" s="169" t="e">
        <f t="shared" si="90"/>
        <v>#N/A</v>
      </c>
      <c r="HU51" s="169" t="e">
        <f t="shared" si="90"/>
        <v>#N/A</v>
      </c>
      <c r="HV51" s="169" t="e">
        <f t="shared" si="90"/>
        <v>#N/A</v>
      </c>
      <c r="HW51" s="169" t="e">
        <f t="shared" si="90"/>
        <v>#N/A</v>
      </c>
      <c r="HX51" s="169" t="e">
        <f t="shared" si="90"/>
        <v>#N/A</v>
      </c>
      <c r="HY51" s="169" t="e">
        <f t="shared" si="90"/>
        <v>#N/A</v>
      </c>
      <c r="HZ51" s="169" t="e">
        <f t="shared" si="90"/>
        <v>#N/A</v>
      </c>
      <c r="IA51" s="169" t="e">
        <f t="shared" si="90"/>
        <v>#N/A</v>
      </c>
      <c r="IB51" s="169" t="e">
        <f t="shared" si="90"/>
        <v>#N/A</v>
      </c>
      <c r="IC51" s="169" t="e">
        <f t="shared" si="90"/>
        <v>#N/A</v>
      </c>
      <c r="ID51" s="169" t="e">
        <f t="shared" si="90"/>
        <v>#N/A</v>
      </c>
      <c r="IE51" s="169" t="e">
        <f t="shared" si="89"/>
        <v>#N/A</v>
      </c>
      <c r="IF51" s="169" t="e">
        <f t="shared" si="89"/>
        <v>#N/A</v>
      </c>
      <c r="IG51" s="169" t="e">
        <f t="shared" si="89"/>
        <v>#N/A</v>
      </c>
      <c r="IH51" s="169" t="e">
        <f t="shared" si="89"/>
        <v>#N/A</v>
      </c>
      <c r="II51" s="169" t="e">
        <f t="shared" si="89"/>
        <v>#N/A</v>
      </c>
      <c r="IJ51" s="169" t="e">
        <f t="shared" si="89"/>
        <v>#N/A</v>
      </c>
      <c r="IK51" s="169" t="e">
        <f t="shared" si="89"/>
        <v>#N/A</v>
      </c>
      <c r="IL51" s="169" t="e">
        <f t="shared" si="89"/>
        <v>#N/A</v>
      </c>
      <c r="IM51" s="169" t="e">
        <f t="shared" si="89"/>
        <v>#N/A</v>
      </c>
      <c r="IN51" s="169" t="e">
        <f t="shared" si="89"/>
        <v>#N/A</v>
      </c>
      <c r="IO51" s="169" t="e">
        <f t="shared" si="89"/>
        <v>#N/A</v>
      </c>
      <c r="IP51" s="169" t="e">
        <f t="shared" si="89"/>
        <v>#N/A</v>
      </c>
      <c r="IQ51" s="169" t="e">
        <f t="shared" si="89"/>
        <v>#N/A</v>
      </c>
      <c r="IR51" s="169" t="e">
        <f t="shared" si="89"/>
        <v>#N/A</v>
      </c>
      <c r="IS51" s="169" t="e">
        <f t="shared" si="73"/>
        <v>#N/A</v>
      </c>
      <c r="IT51" s="169" t="e">
        <f t="shared" si="73"/>
        <v>#N/A</v>
      </c>
      <c r="IU51" s="169" t="e">
        <f t="shared" si="73"/>
        <v>#N/A</v>
      </c>
      <c r="IV51" s="169" t="e">
        <f t="shared" si="73"/>
        <v>#N/A</v>
      </c>
      <c r="IW51" s="169" t="e">
        <f t="shared" si="73"/>
        <v>#N/A</v>
      </c>
      <c r="IX51" s="169" t="e">
        <f t="shared" si="73"/>
        <v>#N/A</v>
      </c>
      <c r="IY51" s="169" t="e">
        <f t="shared" si="73"/>
        <v>#N/A</v>
      </c>
      <c r="IZ51" s="169" t="e">
        <f t="shared" si="73"/>
        <v>#N/A</v>
      </c>
      <c r="JA51" s="169" t="e">
        <f t="shared" si="73"/>
        <v>#N/A</v>
      </c>
      <c r="JB51" s="169" t="e">
        <f t="shared" si="73"/>
        <v>#N/A</v>
      </c>
      <c r="JC51" s="169" t="e">
        <f t="shared" si="73"/>
        <v>#N/A</v>
      </c>
      <c r="JD51" s="169" t="e">
        <f t="shared" si="73"/>
        <v>#N/A</v>
      </c>
      <c r="JE51" s="169" t="e">
        <f t="shared" si="73"/>
        <v>#N/A</v>
      </c>
      <c r="JF51" s="169" t="e">
        <f t="shared" ref="JF51:JU67" si="105">IF(ISNONTEXT($K51),_xlfn.NORM.DIST(BM51,$G51,$K51,FALSE),NA())</f>
        <v>#N/A</v>
      </c>
      <c r="JG51" s="169" t="e">
        <f t="shared" si="105"/>
        <v>#N/A</v>
      </c>
      <c r="JH51" s="169" t="e">
        <f t="shared" si="105"/>
        <v>#N/A</v>
      </c>
      <c r="JI51" s="169" t="e">
        <f t="shared" si="74"/>
        <v>#N/A</v>
      </c>
      <c r="JJ51" s="169" t="e">
        <f t="shared" si="74"/>
        <v>#N/A</v>
      </c>
      <c r="JK51" s="169" t="e">
        <f t="shared" si="74"/>
        <v>#N/A</v>
      </c>
      <c r="JL51" s="169" t="e">
        <f t="shared" si="74"/>
        <v>#N/A</v>
      </c>
      <c r="JM51" s="169" t="e">
        <f t="shared" si="74"/>
        <v>#N/A</v>
      </c>
      <c r="JN51" s="169" t="e">
        <f t="shared" si="74"/>
        <v>#N/A</v>
      </c>
      <c r="JO51" s="169" t="e">
        <f t="shared" si="74"/>
        <v>#N/A</v>
      </c>
      <c r="JP51" s="169" t="e">
        <f t="shared" si="74"/>
        <v>#N/A</v>
      </c>
      <c r="JQ51" s="169" t="e">
        <f t="shared" si="74"/>
        <v>#N/A</v>
      </c>
      <c r="JR51" s="169" t="e">
        <f t="shared" si="74"/>
        <v>#N/A</v>
      </c>
      <c r="JS51" s="169" t="e">
        <f t="shared" si="74"/>
        <v>#N/A</v>
      </c>
      <c r="JT51" s="169" t="e">
        <f t="shared" si="74"/>
        <v>#N/A</v>
      </c>
      <c r="JU51" s="169" t="e">
        <f t="shared" si="74"/>
        <v>#N/A</v>
      </c>
      <c r="JV51" s="169" t="e">
        <f t="shared" ref="JV51:KK67" si="106">IF(ISNONTEXT($K51),_xlfn.NORM.DIST(CC51,$G51,$K51,FALSE),NA())</f>
        <v>#N/A</v>
      </c>
      <c r="JW51" s="169" t="e">
        <f t="shared" si="106"/>
        <v>#N/A</v>
      </c>
      <c r="JX51" s="169" t="e">
        <f t="shared" si="106"/>
        <v>#N/A</v>
      </c>
      <c r="JY51" s="169" t="e">
        <f t="shared" si="75"/>
        <v>#N/A</v>
      </c>
      <c r="JZ51" s="169" t="e">
        <f t="shared" si="75"/>
        <v>#N/A</v>
      </c>
      <c r="KA51" s="169" t="e">
        <f t="shared" si="75"/>
        <v>#N/A</v>
      </c>
      <c r="KB51" s="169" t="e">
        <f t="shared" si="75"/>
        <v>#N/A</v>
      </c>
      <c r="KC51" s="169" t="e">
        <f t="shared" si="75"/>
        <v>#N/A</v>
      </c>
      <c r="KD51" s="169" t="e">
        <f t="shared" si="75"/>
        <v>#N/A</v>
      </c>
      <c r="KE51" s="169" t="e">
        <f t="shared" si="75"/>
        <v>#N/A</v>
      </c>
      <c r="KF51" s="169" t="e">
        <f t="shared" si="75"/>
        <v>#N/A</v>
      </c>
      <c r="KG51" s="169" t="e">
        <f t="shared" si="75"/>
        <v>#N/A</v>
      </c>
      <c r="KH51" s="169" t="e">
        <f t="shared" si="75"/>
        <v>#N/A</v>
      </c>
      <c r="KI51" s="169" t="e">
        <f t="shared" si="75"/>
        <v>#N/A</v>
      </c>
      <c r="KJ51" s="169" t="e">
        <f t="shared" si="75"/>
        <v>#N/A</v>
      </c>
      <c r="KK51" s="169" t="e">
        <f t="shared" si="75"/>
        <v>#N/A</v>
      </c>
      <c r="KL51" s="169" t="e">
        <f t="shared" ref="KL51:LA67" si="107">IF(ISNONTEXT($K51),_xlfn.NORM.DIST(CS51,$G51,$K51,FALSE),NA())</f>
        <v>#N/A</v>
      </c>
      <c r="KM51" s="169" t="e">
        <f t="shared" si="107"/>
        <v>#N/A</v>
      </c>
      <c r="KN51" s="169" t="e">
        <f t="shared" si="107"/>
        <v>#N/A</v>
      </c>
      <c r="KO51" s="169" t="e">
        <f t="shared" si="76"/>
        <v>#N/A</v>
      </c>
      <c r="KP51" s="169" t="e">
        <f t="shared" si="76"/>
        <v>#N/A</v>
      </c>
      <c r="KQ51" s="169" t="e">
        <f t="shared" si="76"/>
        <v>#N/A</v>
      </c>
      <c r="KR51" s="169" t="e">
        <f t="shared" si="76"/>
        <v>#N/A</v>
      </c>
      <c r="KS51" s="169" t="e">
        <f t="shared" si="76"/>
        <v>#N/A</v>
      </c>
      <c r="KT51" s="169" t="e">
        <f t="shared" si="76"/>
        <v>#N/A</v>
      </c>
      <c r="KU51" s="169" t="e">
        <f t="shared" si="76"/>
        <v>#N/A</v>
      </c>
      <c r="KV51" s="169" t="e">
        <f t="shared" si="76"/>
        <v>#N/A</v>
      </c>
      <c r="KW51" s="169" t="e">
        <f t="shared" si="76"/>
        <v>#N/A</v>
      </c>
      <c r="KX51" s="169" t="e">
        <f t="shared" si="76"/>
        <v>#N/A</v>
      </c>
      <c r="KY51" s="169" t="e">
        <f t="shared" si="76"/>
        <v>#N/A</v>
      </c>
      <c r="KZ51" s="169" t="e">
        <f t="shared" si="76"/>
        <v>#N/A</v>
      </c>
      <c r="LA51" s="169" t="e">
        <f t="shared" si="76"/>
        <v>#N/A</v>
      </c>
      <c r="LB51" s="169" t="e">
        <f t="shared" ref="LB51:LQ67" si="108">IF(ISNONTEXT($K51),_xlfn.NORM.DIST(DI51,$G51,$K51,FALSE),NA())</f>
        <v>#N/A</v>
      </c>
      <c r="LC51" s="169" t="e">
        <f t="shared" si="108"/>
        <v>#N/A</v>
      </c>
      <c r="LD51" s="169" t="e">
        <f t="shared" si="108"/>
        <v>#N/A</v>
      </c>
      <c r="LE51" s="169" t="e">
        <f t="shared" si="77"/>
        <v>#N/A</v>
      </c>
      <c r="LF51" s="169" t="e">
        <f t="shared" si="77"/>
        <v>#N/A</v>
      </c>
      <c r="LG51" s="169" t="e">
        <f t="shared" si="77"/>
        <v>#N/A</v>
      </c>
      <c r="LH51" s="169" t="e">
        <f t="shared" si="77"/>
        <v>#N/A</v>
      </c>
      <c r="LI51" s="169" t="e">
        <f t="shared" si="77"/>
        <v>#N/A</v>
      </c>
      <c r="LJ51" s="169" t="e">
        <f t="shared" si="77"/>
        <v>#N/A</v>
      </c>
      <c r="LK51" s="169" t="e">
        <f t="shared" si="77"/>
        <v>#N/A</v>
      </c>
      <c r="LL51" s="169" t="e">
        <f t="shared" si="77"/>
        <v>#N/A</v>
      </c>
      <c r="LM51" s="169" t="e">
        <f t="shared" si="77"/>
        <v>#N/A</v>
      </c>
      <c r="LN51" s="169" t="e">
        <f t="shared" si="77"/>
        <v>#N/A</v>
      </c>
      <c r="LO51" s="169" t="e">
        <f t="shared" si="77"/>
        <v>#N/A</v>
      </c>
      <c r="LP51" s="169" t="e">
        <f t="shared" si="77"/>
        <v>#N/A</v>
      </c>
      <c r="LQ51" s="169" t="e">
        <f t="shared" si="77"/>
        <v>#N/A</v>
      </c>
      <c r="LR51" s="169" t="e">
        <f t="shared" ref="LR51:MG67" si="109">IF(ISNONTEXT($K51),_xlfn.NORM.DIST(DY51,$G51,$K51,FALSE),NA())</f>
        <v>#N/A</v>
      </c>
      <c r="LS51" s="169" t="e">
        <f t="shared" si="109"/>
        <v>#N/A</v>
      </c>
      <c r="LT51" s="169" t="e">
        <f t="shared" si="109"/>
        <v>#N/A</v>
      </c>
      <c r="LU51" s="169" t="e">
        <f t="shared" si="78"/>
        <v>#N/A</v>
      </c>
      <c r="LV51" s="169" t="e">
        <f t="shared" si="78"/>
        <v>#N/A</v>
      </c>
      <c r="LW51" s="169" t="e">
        <f t="shared" si="78"/>
        <v>#N/A</v>
      </c>
      <c r="LX51" s="169" t="e">
        <f t="shared" si="78"/>
        <v>#N/A</v>
      </c>
      <c r="LY51" s="169" t="e">
        <f t="shared" si="78"/>
        <v>#N/A</v>
      </c>
      <c r="LZ51" s="169" t="e">
        <f t="shared" si="78"/>
        <v>#N/A</v>
      </c>
      <c r="MA51" s="169" t="e">
        <f t="shared" si="78"/>
        <v>#N/A</v>
      </c>
      <c r="MB51" s="169" t="e">
        <f t="shared" si="78"/>
        <v>#N/A</v>
      </c>
      <c r="MC51" s="169" t="e">
        <f t="shared" si="78"/>
        <v>#N/A</v>
      </c>
      <c r="MD51" s="169" t="e">
        <f t="shared" si="78"/>
        <v>#N/A</v>
      </c>
      <c r="ME51" s="169" t="e">
        <f t="shared" si="78"/>
        <v>#N/A</v>
      </c>
      <c r="MF51" s="169" t="e">
        <f t="shared" si="78"/>
        <v>#N/A</v>
      </c>
      <c r="MG51" s="169" t="e">
        <f t="shared" si="78"/>
        <v>#N/A</v>
      </c>
      <c r="MH51" s="169" t="e">
        <f t="shared" ref="MH51:MW67" si="110">IF(ISNONTEXT($K51),_xlfn.NORM.DIST(EO51,$G51,$K51,FALSE),NA())</f>
        <v>#N/A</v>
      </c>
      <c r="MI51" s="169" t="e">
        <f t="shared" si="110"/>
        <v>#N/A</v>
      </c>
      <c r="MJ51" s="169" t="e">
        <f t="shared" si="110"/>
        <v>#N/A</v>
      </c>
      <c r="MK51" s="169" t="e">
        <f t="shared" si="79"/>
        <v>#N/A</v>
      </c>
      <c r="ML51" s="169" t="e">
        <f t="shared" si="79"/>
        <v>#N/A</v>
      </c>
      <c r="MM51" s="169" t="e">
        <f t="shared" si="79"/>
        <v>#N/A</v>
      </c>
      <c r="MN51" s="169" t="e">
        <f t="shared" si="79"/>
        <v>#N/A</v>
      </c>
      <c r="MO51" s="169" t="e">
        <f t="shared" si="79"/>
        <v>#N/A</v>
      </c>
      <c r="MP51" s="169" t="e">
        <f t="shared" si="79"/>
        <v>#N/A</v>
      </c>
      <c r="MQ51" s="169" t="e">
        <f t="shared" si="79"/>
        <v>#N/A</v>
      </c>
      <c r="MR51" s="169" t="e">
        <f t="shared" si="79"/>
        <v>#N/A</v>
      </c>
      <c r="MS51" s="169" t="e">
        <f t="shared" si="79"/>
        <v>#N/A</v>
      </c>
      <c r="MT51" s="169" t="e">
        <f t="shared" si="79"/>
        <v>#N/A</v>
      </c>
      <c r="MU51" s="169" t="e">
        <f t="shared" si="79"/>
        <v>#N/A</v>
      </c>
      <c r="MV51" s="169" t="e">
        <f t="shared" si="79"/>
        <v>#N/A</v>
      </c>
      <c r="MW51" s="169" t="e">
        <f t="shared" si="79"/>
        <v>#N/A</v>
      </c>
      <c r="MX51" s="169" t="e">
        <f t="shared" ref="MX51:NM67" si="111">IF(ISNONTEXT($K51),_xlfn.NORM.DIST(FE51,$G51,$K51,FALSE),NA())</f>
        <v>#N/A</v>
      </c>
      <c r="MY51" s="169" t="e">
        <f t="shared" si="111"/>
        <v>#N/A</v>
      </c>
      <c r="MZ51" s="169" t="e">
        <f t="shared" si="111"/>
        <v>#N/A</v>
      </c>
      <c r="NA51" s="169" t="e">
        <f t="shared" si="80"/>
        <v>#N/A</v>
      </c>
      <c r="NB51" s="169" t="e">
        <f t="shared" si="80"/>
        <v>#N/A</v>
      </c>
      <c r="NC51" s="169" t="e">
        <f t="shared" si="80"/>
        <v>#N/A</v>
      </c>
      <c r="ND51" s="169" t="e">
        <f t="shared" si="80"/>
        <v>#N/A</v>
      </c>
      <c r="NE51" s="169" t="e">
        <f t="shared" si="80"/>
        <v>#N/A</v>
      </c>
      <c r="NF51" s="169" t="e">
        <f t="shared" si="80"/>
        <v>#N/A</v>
      </c>
      <c r="NG51" s="169" t="e">
        <f t="shared" si="80"/>
        <v>#N/A</v>
      </c>
      <c r="NH51" s="169" t="e">
        <f t="shared" si="80"/>
        <v>#N/A</v>
      </c>
      <c r="NI51" s="169" t="e">
        <f t="shared" si="80"/>
        <v>#N/A</v>
      </c>
      <c r="NJ51" s="169" t="e">
        <f t="shared" si="80"/>
        <v>#N/A</v>
      </c>
      <c r="NK51" s="169" t="e">
        <f t="shared" si="80"/>
        <v>#N/A</v>
      </c>
      <c r="NL51" s="169" t="e">
        <f t="shared" si="80"/>
        <v>#N/A</v>
      </c>
      <c r="NM51" s="169" t="e">
        <f t="shared" si="80"/>
        <v>#N/A</v>
      </c>
      <c r="NN51" s="169" t="e">
        <f t="shared" ref="NN51:OC67" si="112">IF(ISNONTEXT($K51),_xlfn.NORM.DIST(FU51,$G51,$K51,FALSE),NA())</f>
        <v>#N/A</v>
      </c>
      <c r="NO51" s="169" t="e">
        <f t="shared" si="112"/>
        <v>#N/A</v>
      </c>
      <c r="NP51" s="169" t="e">
        <f t="shared" si="112"/>
        <v>#N/A</v>
      </c>
      <c r="NQ51" s="169" t="e">
        <f t="shared" si="81"/>
        <v>#N/A</v>
      </c>
      <c r="NR51" s="169" t="e">
        <f t="shared" si="81"/>
        <v>#N/A</v>
      </c>
      <c r="NS51" s="169" t="e">
        <f t="shared" si="81"/>
        <v>#N/A</v>
      </c>
      <c r="NT51" s="169" t="e">
        <f t="shared" si="81"/>
        <v>#N/A</v>
      </c>
      <c r="NU51" s="169" t="e">
        <f t="shared" si="81"/>
        <v>#N/A</v>
      </c>
      <c r="NV51" s="169" t="e">
        <f t="shared" si="81"/>
        <v>#N/A</v>
      </c>
      <c r="NW51" s="169" t="e">
        <f t="shared" si="81"/>
        <v>#N/A</v>
      </c>
      <c r="NX51" s="169" t="e">
        <f t="shared" si="81"/>
        <v>#N/A</v>
      </c>
      <c r="NY51" s="169" t="e">
        <f t="shared" si="81"/>
        <v>#N/A</v>
      </c>
      <c r="NZ51" s="169" t="e">
        <f t="shared" si="81"/>
        <v>#N/A</v>
      </c>
      <c r="OA51" s="169" t="e">
        <f t="shared" si="81"/>
        <v>#N/A</v>
      </c>
      <c r="OB51" s="169" t="e">
        <f t="shared" si="81"/>
        <v>#N/A</v>
      </c>
      <c r="OC51" s="169" t="e">
        <f t="shared" si="81"/>
        <v>#N/A</v>
      </c>
      <c r="OD51" s="169" t="e">
        <f t="shared" ref="OD51:OS67" si="113">IF(ISNONTEXT($K51),_xlfn.NORM.DIST(GK51,$G51,$K51,FALSE),NA())</f>
        <v>#N/A</v>
      </c>
      <c r="OE51" s="169" t="e">
        <f t="shared" si="113"/>
        <v>#N/A</v>
      </c>
      <c r="OF51" s="169" t="e">
        <f t="shared" si="113"/>
        <v>#N/A</v>
      </c>
      <c r="OG51" s="169" t="e">
        <f t="shared" si="82"/>
        <v>#N/A</v>
      </c>
      <c r="OH51" s="169" t="e">
        <f t="shared" si="82"/>
        <v>#N/A</v>
      </c>
      <c r="OI51" s="169" t="e">
        <f t="shared" si="82"/>
        <v>#N/A</v>
      </c>
      <c r="OJ51" s="169" t="e">
        <f t="shared" si="82"/>
        <v>#N/A</v>
      </c>
      <c r="OK51" s="169" t="e">
        <f t="shared" si="82"/>
        <v>#N/A</v>
      </c>
      <c r="OL51" s="169" t="e">
        <f t="shared" si="82"/>
        <v>#N/A</v>
      </c>
      <c r="OM51" s="169" t="e">
        <f t="shared" si="82"/>
        <v>#N/A</v>
      </c>
      <c r="ON51" s="169" t="e">
        <f t="shared" si="82"/>
        <v>#N/A</v>
      </c>
      <c r="OO51" s="169" t="e">
        <f t="shared" si="82"/>
        <v>#N/A</v>
      </c>
      <c r="OP51" s="169" t="e">
        <f t="shared" si="82"/>
        <v>#N/A</v>
      </c>
      <c r="OQ51" s="169" t="e">
        <f t="shared" si="82"/>
        <v>#N/A</v>
      </c>
      <c r="OR51" s="169" t="e">
        <f t="shared" si="82"/>
        <v>#N/A</v>
      </c>
      <c r="OS51" s="169" t="e">
        <f t="shared" si="82"/>
        <v>#N/A</v>
      </c>
      <c r="OT51" s="169" t="e">
        <f t="shared" ref="OT51:PH80" si="114">IF(ISNONTEXT($K51),_xlfn.NORM.DIST(HA51,$G51,$K51,FALSE),NA())</f>
        <v>#N/A</v>
      </c>
      <c r="OU51" s="169" t="e">
        <f t="shared" si="114"/>
        <v>#N/A</v>
      </c>
      <c r="OV51" s="169" t="e">
        <f t="shared" si="114"/>
        <v>#N/A</v>
      </c>
      <c r="OW51" s="169" t="e">
        <f t="shared" si="83"/>
        <v>#N/A</v>
      </c>
      <c r="OX51" s="169" t="e">
        <f t="shared" si="83"/>
        <v>#N/A</v>
      </c>
      <c r="OY51" s="169" t="e">
        <f t="shared" si="83"/>
        <v>#N/A</v>
      </c>
      <c r="OZ51" s="169" t="e">
        <f t="shared" si="83"/>
        <v>#N/A</v>
      </c>
      <c r="PA51" s="169" t="e">
        <f t="shared" si="83"/>
        <v>#N/A</v>
      </c>
      <c r="PB51" s="169" t="e">
        <f t="shared" si="83"/>
        <v>#N/A</v>
      </c>
      <c r="PC51" s="169" t="e">
        <f t="shared" si="70"/>
        <v>#N/A</v>
      </c>
      <c r="PD51" s="169" t="e">
        <f t="shared" si="70"/>
        <v>#N/A</v>
      </c>
      <c r="PE51" s="169" t="e">
        <f t="shared" si="70"/>
        <v>#N/A</v>
      </c>
      <c r="PF51" s="169" t="e">
        <f t="shared" si="70"/>
        <v>#N/A</v>
      </c>
      <c r="PG51" s="169" t="e">
        <f t="shared" si="70"/>
        <v>#N/A</v>
      </c>
      <c r="PH51" s="169" t="e">
        <f t="shared" si="70"/>
        <v>#N/A</v>
      </c>
    </row>
    <row r="52" spans="1:424" hidden="1" x14ac:dyDescent="0.75">
      <c r="A52" s="4">
        <v>49</v>
      </c>
      <c r="B52" s="95"/>
      <c r="C52" s="95"/>
      <c r="D52" s="95"/>
      <c r="E52" s="124" t="str">
        <f t="shared" si="28"/>
        <v/>
      </c>
      <c r="F52" s="124" t="str">
        <f t="shared" si="29"/>
        <v/>
      </c>
      <c r="G52" s="73" t="str">
        <f t="shared" si="30"/>
        <v/>
      </c>
      <c r="H52" s="23"/>
      <c r="I52" s="57"/>
      <c r="J52" s="280"/>
      <c r="K52" s="74" t="str">
        <f>IF(AND(B52&gt;0,C52&gt;0,D52&gt;0),IF(ISBLANK(J52),IF(ISBLANK(H52),"",(D52-B52)*VLOOKUP(H52,VLookups!$A$4:$B$13,2,FALSE)),J52),"")</f>
        <v/>
      </c>
      <c r="L52" s="75" t="str">
        <f t="shared" si="84"/>
        <v/>
      </c>
      <c r="M52" s="95"/>
      <c r="N52" s="270" t="str">
        <f>IF(AND(M52&gt;0,C52&gt;0,NOT(K52="")),ABS(VLOOKUP($M$1,VLookups!$A$43:$B$44,2,FALSE)-_xlfn.NORM.DIST(M52,G52,K52,TRUE)),"")</f>
        <v/>
      </c>
      <c r="O52" s="94" t="str">
        <f>IF(AND($B52&gt;0,$C52&gt;0,$D52&gt;0,NOT(ISBLANK($H52))),_xlfn.NORM.INV(ABS(VLOOKUP($M$1,VLookups!$A$43:$B$44,2,FALSE)-O$3),$G52,$K52),"")</f>
        <v/>
      </c>
      <c r="P52" s="93" t="str">
        <f>IF(AND($B52&gt;0,$C52&gt;0,$D52&gt;0,NOT(ISBLANK($H52))),_xlfn.NORM.INV(ABS(VLOOKUP($M$1,VLookups!$A$43:$B$44,2,FALSE)-P$3),$G52,$K52),"")</f>
        <v/>
      </c>
      <c r="Q52" s="94" t="str">
        <f>IF(AND($B52&gt;0,$C52&gt;0,$D52&gt;0,NOT(ISBLANK($H52))),_xlfn.NORM.INV(ABS(VLOOKUP($M$1,VLookups!$A$43:$B$44,2,FALSE)-Q$3),$G52,$K52),"")</f>
        <v/>
      </c>
      <c r="R52" s="93" t="str">
        <f>IF(AND($B52&gt;0,$C52&gt;0,$D52&gt;0,NOT(ISBLANK($H52))),_xlfn.NORM.INV(ABS(VLOOKUP($M$1,VLookups!$A$43:$B$44,2,FALSE)-R$3),$G52,$K52),"")</f>
        <v/>
      </c>
      <c r="S52" s="94" t="str">
        <f>IF(AND($B52&gt;0,$C52&gt;0,$D52&gt;0,NOT(ISBLANK($H52))),_xlfn.NORM.INV(ABS(VLOOKUP($M$1,VLookups!$A$43:$B$44,2,FALSE)-S$3),$G52,$K52),"")</f>
        <v/>
      </c>
      <c r="T52" s="93" t="str">
        <f>IF(AND($B52&gt;0,$C52&gt;0,$D52&gt;0,NOT(ISBLANK($H52))),_xlfn.NORM.INV(ABS(VLOOKUP($M$1,VLookups!$A$43:$B$44,2,FALSE)-T$3),$G52,$K52),"")</f>
        <v/>
      </c>
      <c r="U52" s="5"/>
      <c r="V52" s="168" t="str">
        <f t="shared" si="31"/>
        <v/>
      </c>
      <c r="W52" s="49" t="str">
        <f t="shared" si="101"/>
        <v/>
      </c>
      <c r="X52" s="49" t="str">
        <f t="shared" si="101"/>
        <v/>
      </c>
      <c r="Y52" s="49" t="str">
        <f t="shared" si="101"/>
        <v/>
      </c>
      <c r="Z52" s="49" t="str">
        <f t="shared" si="101"/>
        <v/>
      </c>
      <c r="AA52" s="49" t="str">
        <f t="shared" si="101"/>
        <v/>
      </c>
      <c r="AB52" s="49" t="str">
        <f t="shared" si="101"/>
        <v/>
      </c>
      <c r="AC52" s="49" t="str">
        <f t="shared" si="101"/>
        <v/>
      </c>
      <c r="AD52" s="49" t="str">
        <f t="shared" si="101"/>
        <v/>
      </c>
      <c r="AE52" s="49" t="str">
        <f t="shared" si="101"/>
        <v/>
      </c>
      <c r="AF52" s="49" t="str">
        <f t="shared" si="101"/>
        <v/>
      </c>
      <c r="AG52" s="49" t="str">
        <f t="shared" si="101"/>
        <v/>
      </c>
      <c r="AH52" s="49" t="str">
        <f t="shared" si="101"/>
        <v/>
      </c>
      <c r="AI52" s="49" t="str">
        <f t="shared" si="101"/>
        <v/>
      </c>
      <c r="AJ52" s="49" t="str">
        <f t="shared" si="101"/>
        <v/>
      </c>
      <c r="AK52" s="49" t="str">
        <f t="shared" si="101"/>
        <v/>
      </c>
      <c r="AL52" s="49" t="str">
        <f t="shared" si="101"/>
        <v/>
      </c>
      <c r="AM52" s="49" t="str">
        <f t="shared" si="93"/>
        <v/>
      </c>
      <c r="AN52" s="49" t="str">
        <f t="shared" si="93"/>
        <v/>
      </c>
      <c r="AO52" s="49" t="str">
        <f t="shared" si="93"/>
        <v/>
      </c>
      <c r="AP52" s="49" t="str">
        <f t="shared" si="93"/>
        <v/>
      </c>
      <c r="AQ52" s="49" t="str">
        <f t="shared" si="93"/>
        <v/>
      </c>
      <c r="AR52" s="49" t="str">
        <f t="shared" si="93"/>
        <v/>
      </c>
      <c r="AS52" s="49" t="str">
        <f t="shared" si="93"/>
        <v/>
      </c>
      <c r="AT52" s="49" t="str">
        <f t="shared" si="93"/>
        <v/>
      </c>
      <c r="AU52" s="49" t="str">
        <f t="shared" si="93"/>
        <v/>
      </c>
      <c r="AV52" s="49" t="str">
        <f t="shared" si="93"/>
        <v/>
      </c>
      <c r="AW52" s="49" t="str">
        <f t="shared" si="93"/>
        <v/>
      </c>
      <c r="AX52" s="49" t="str">
        <f t="shared" si="93"/>
        <v/>
      </c>
      <c r="AY52" s="49" t="str">
        <f t="shared" si="93"/>
        <v/>
      </c>
      <c r="AZ52" s="49" t="str">
        <f t="shared" si="93"/>
        <v/>
      </c>
      <c r="BA52" s="49" t="str">
        <f t="shared" si="93"/>
        <v/>
      </c>
      <c r="BB52" s="49" t="str">
        <f t="shared" si="94"/>
        <v/>
      </c>
      <c r="BC52" s="49" t="str">
        <f t="shared" si="94"/>
        <v/>
      </c>
      <c r="BD52" s="49" t="str">
        <f t="shared" si="94"/>
        <v/>
      </c>
      <c r="BE52" s="49" t="str">
        <f t="shared" si="94"/>
        <v/>
      </c>
      <c r="BF52" s="49" t="str">
        <f t="shared" si="94"/>
        <v/>
      </c>
      <c r="BG52" s="49" t="str">
        <f t="shared" si="94"/>
        <v/>
      </c>
      <c r="BH52" s="49" t="str">
        <f t="shared" si="94"/>
        <v/>
      </c>
      <c r="BI52" s="49" t="str">
        <f t="shared" si="94"/>
        <v/>
      </c>
      <c r="BJ52" s="49" t="str">
        <f t="shared" si="94"/>
        <v/>
      </c>
      <c r="BK52" s="49" t="str">
        <f t="shared" si="94"/>
        <v/>
      </c>
      <c r="BL52" s="49" t="str">
        <f t="shared" si="94"/>
        <v/>
      </c>
      <c r="BM52" s="49" t="str">
        <f t="shared" si="94"/>
        <v/>
      </c>
      <c r="BN52" s="49" t="str">
        <f t="shared" si="94"/>
        <v/>
      </c>
      <c r="BO52" s="49" t="str">
        <f t="shared" si="94"/>
        <v/>
      </c>
      <c r="BP52" s="49" t="str">
        <f t="shared" si="94"/>
        <v/>
      </c>
      <c r="BQ52" s="49" t="str">
        <f t="shared" si="94"/>
        <v/>
      </c>
      <c r="BR52" s="49" t="str">
        <f t="shared" si="91"/>
        <v/>
      </c>
      <c r="BS52" s="49" t="str">
        <f t="shared" si="91"/>
        <v/>
      </c>
      <c r="BT52" s="49" t="str">
        <f t="shared" si="91"/>
        <v/>
      </c>
      <c r="BU52" s="49" t="str">
        <f t="shared" si="91"/>
        <v/>
      </c>
      <c r="BV52" s="49" t="str">
        <f t="shared" si="91"/>
        <v/>
      </c>
      <c r="BW52" s="49" t="str">
        <f t="shared" si="91"/>
        <v/>
      </c>
      <c r="BX52" s="49" t="str">
        <f t="shared" si="91"/>
        <v/>
      </c>
      <c r="BY52" s="49" t="str">
        <f t="shared" si="91"/>
        <v/>
      </c>
      <c r="BZ52" s="49" t="str">
        <f t="shared" si="91"/>
        <v/>
      </c>
      <c r="CA52" s="49" t="str">
        <f t="shared" si="91"/>
        <v/>
      </c>
      <c r="CB52" s="49" t="str">
        <f t="shared" si="91"/>
        <v/>
      </c>
      <c r="CC52" s="49" t="str">
        <f t="shared" si="95"/>
        <v/>
      </c>
      <c r="CD52" s="49" t="str">
        <f t="shared" si="95"/>
        <v/>
      </c>
      <c r="CE52" s="49" t="str">
        <f t="shared" si="95"/>
        <v/>
      </c>
      <c r="CF52" s="49" t="str">
        <f t="shared" si="95"/>
        <v/>
      </c>
      <c r="CG52" s="49" t="str">
        <f t="shared" si="95"/>
        <v/>
      </c>
      <c r="CH52" s="49" t="str">
        <f t="shared" si="95"/>
        <v/>
      </c>
      <c r="CI52" s="49" t="str">
        <f t="shared" si="95"/>
        <v/>
      </c>
      <c r="CJ52" s="49" t="str">
        <f t="shared" si="95"/>
        <v/>
      </c>
      <c r="CK52" s="49" t="str">
        <f t="shared" si="95"/>
        <v/>
      </c>
      <c r="CL52" s="49" t="str">
        <f t="shared" si="95"/>
        <v/>
      </c>
      <c r="CM52" s="49" t="str">
        <f t="shared" si="95"/>
        <v/>
      </c>
      <c r="CN52" s="49" t="str">
        <f t="shared" si="95"/>
        <v/>
      </c>
      <c r="CO52" s="49" t="str">
        <f t="shared" si="95"/>
        <v/>
      </c>
      <c r="CP52" s="49" t="str">
        <f t="shared" si="95"/>
        <v/>
      </c>
      <c r="CQ52" s="49" t="str">
        <f t="shared" si="95"/>
        <v/>
      </c>
      <c r="CR52" s="49" t="str">
        <f t="shared" si="95"/>
        <v/>
      </c>
      <c r="CS52" s="49" t="str">
        <f t="shared" si="96"/>
        <v/>
      </c>
      <c r="CT52" s="49" t="str">
        <f t="shared" si="96"/>
        <v/>
      </c>
      <c r="CU52" s="49" t="str">
        <f t="shared" si="96"/>
        <v/>
      </c>
      <c r="CV52" s="49" t="str">
        <f t="shared" si="96"/>
        <v/>
      </c>
      <c r="CW52" s="49" t="str">
        <f t="shared" si="96"/>
        <v/>
      </c>
      <c r="CX52" s="49" t="str">
        <f t="shared" si="96"/>
        <v/>
      </c>
      <c r="CY52" s="49" t="str">
        <f t="shared" si="96"/>
        <v/>
      </c>
      <c r="CZ52" s="49" t="str">
        <f t="shared" si="96"/>
        <v/>
      </c>
      <c r="DA52" s="49" t="str">
        <f t="shared" si="96"/>
        <v/>
      </c>
      <c r="DB52" s="49" t="str">
        <f t="shared" si="96"/>
        <v/>
      </c>
      <c r="DC52" s="49" t="str">
        <f t="shared" si="96"/>
        <v/>
      </c>
      <c r="DD52" s="49" t="str">
        <f t="shared" si="96"/>
        <v/>
      </c>
      <c r="DE52" s="49" t="str">
        <f t="shared" si="96"/>
        <v/>
      </c>
      <c r="DF52" s="49" t="str">
        <f t="shared" si="96"/>
        <v/>
      </c>
      <c r="DG52" s="49" t="str">
        <f t="shared" si="96"/>
        <v/>
      </c>
      <c r="DH52" s="49" t="str">
        <f t="shared" si="96"/>
        <v/>
      </c>
      <c r="DI52" s="49" t="str">
        <f t="shared" ref="DI52:DR54" si="115">IF(ISNONTEXT($V52),DJ52-$V52,"")</f>
        <v/>
      </c>
      <c r="DJ52" s="49" t="str">
        <f t="shared" si="115"/>
        <v/>
      </c>
      <c r="DK52" s="49" t="str">
        <f t="shared" si="115"/>
        <v/>
      </c>
      <c r="DL52" s="49" t="str">
        <f t="shared" si="115"/>
        <v/>
      </c>
      <c r="DM52" s="49" t="str">
        <f t="shared" si="115"/>
        <v/>
      </c>
      <c r="DN52" s="49" t="str">
        <f t="shared" si="115"/>
        <v/>
      </c>
      <c r="DO52" s="49" t="str">
        <f t="shared" si="115"/>
        <v/>
      </c>
      <c r="DP52" s="49" t="str">
        <f t="shared" si="115"/>
        <v/>
      </c>
      <c r="DQ52" s="49" t="str">
        <f t="shared" si="115"/>
        <v/>
      </c>
      <c r="DR52" s="49" t="str">
        <f t="shared" si="115"/>
        <v/>
      </c>
      <c r="DS52" s="183" t="str">
        <f t="shared" si="33"/>
        <v/>
      </c>
      <c r="DT52" s="49" t="str">
        <f t="shared" si="102"/>
        <v/>
      </c>
      <c r="DU52" s="49" t="str">
        <f t="shared" si="102"/>
        <v/>
      </c>
      <c r="DV52" s="49" t="str">
        <f t="shared" si="102"/>
        <v/>
      </c>
      <c r="DW52" s="49" t="str">
        <f t="shared" si="102"/>
        <v/>
      </c>
      <c r="DX52" s="49" t="str">
        <f t="shared" si="102"/>
        <v/>
      </c>
      <c r="DY52" s="49" t="str">
        <f t="shared" si="102"/>
        <v/>
      </c>
      <c r="DZ52" s="49" t="str">
        <f t="shared" si="102"/>
        <v/>
      </c>
      <c r="EA52" s="49" t="str">
        <f t="shared" si="102"/>
        <v/>
      </c>
      <c r="EB52" s="49" t="str">
        <f t="shared" si="102"/>
        <v/>
      </c>
      <c r="EC52" s="49" t="str">
        <f t="shared" si="102"/>
        <v/>
      </c>
      <c r="ED52" s="49" t="str">
        <f t="shared" si="102"/>
        <v/>
      </c>
      <c r="EE52" s="49" t="str">
        <f t="shared" si="102"/>
        <v/>
      </c>
      <c r="EF52" s="49" t="str">
        <f t="shared" si="102"/>
        <v/>
      </c>
      <c r="EG52" s="49" t="str">
        <f t="shared" si="102"/>
        <v/>
      </c>
      <c r="EH52" s="49" t="str">
        <f t="shared" si="102"/>
        <v/>
      </c>
      <c r="EI52" s="49" t="str">
        <f t="shared" si="102"/>
        <v/>
      </c>
      <c r="EJ52" s="49" t="str">
        <f t="shared" si="97"/>
        <v/>
      </c>
      <c r="EK52" s="49" t="str">
        <f t="shared" si="97"/>
        <v/>
      </c>
      <c r="EL52" s="49" t="str">
        <f t="shared" si="97"/>
        <v/>
      </c>
      <c r="EM52" s="49" t="str">
        <f t="shared" si="97"/>
        <v/>
      </c>
      <c r="EN52" s="49" t="str">
        <f t="shared" si="97"/>
        <v/>
      </c>
      <c r="EO52" s="49" t="str">
        <f t="shared" si="97"/>
        <v/>
      </c>
      <c r="EP52" s="49" t="str">
        <f t="shared" si="97"/>
        <v/>
      </c>
      <c r="EQ52" s="49" t="str">
        <f t="shared" si="97"/>
        <v/>
      </c>
      <c r="ER52" s="49" t="str">
        <f t="shared" si="97"/>
        <v/>
      </c>
      <c r="ES52" s="49" t="str">
        <f t="shared" si="97"/>
        <v/>
      </c>
      <c r="ET52" s="49" t="str">
        <f t="shared" si="97"/>
        <v/>
      </c>
      <c r="EU52" s="49" t="str">
        <f t="shared" si="97"/>
        <v/>
      </c>
      <c r="EV52" s="49" t="str">
        <f t="shared" si="97"/>
        <v/>
      </c>
      <c r="EW52" s="49" t="str">
        <f t="shared" si="97"/>
        <v/>
      </c>
      <c r="EX52" s="49" t="str">
        <f t="shared" si="97"/>
        <v/>
      </c>
      <c r="EY52" s="49" t="str">
        <f t="shared" si="98"/>
        <v/>
      </c>
      <c r="EZ52" s="49" t="str">
        <f t="shared" si="98"/>
        <v/>
      </c>
      <c r="FA52" s="49" t="str">
        <f t="shared" si="98"/>
        <v/>
      </c>
      <c r="FB52" s="49" t="str">
        <f t="shared" si="98"/>
        <v/>
      </c>
      <c r="FC52" s="49" t="str">
        <f t="shared" si="98"/>
        <v/>
      </c>
      <c r="FD52" s="49" t="str">
        <f t="shared" si="98"/>
        <v/>
      </c>
      <c r="FE52" s="49" t="str">
        <f t="shared" si="98"/>
        <v/>
      </c>
      <c r="FF52" s="49" t="str">
        <f t="shared" si="98"/>
        <v/>
      </c>
      <c r="FG52" s="49" t="str">
        <f t="shared" si="98"/>
        <v/>
      </c>
      <c r="FH52" s="49" t="str">
        <f t="shared" si="98"/>
        <v/>
      </c>
      <c r="FI52" s="49" t="str">
        <f t="shared" si="98"/>
        <v/>
      </c>
      <c r="FJ52" s="49" t="str">
        <f t="shared" si="98"/>
        <v/>
      </c>
      <c r="FK52" s="49" t="str">
        <f t="shared" si="98"/>
        <v/>
      </c>
      <c r="FL52" s="49" t="str">
        <f t="shared" si="98"/>
        <v/>
      </c>
      <c r="FM52" s="49" t="str">
        <f t="shared" si="98"/>
        <v/>
      </c>
      <c r="FN52" s="49" t="str">
        <f t="shared" si="98"/>
        <v/>
      </c>
      <c r="FO52" s="49" t="str">
        <f t="shared" si="92"/>
        <v/>
      </c>
      <c r="FP52" s="49" t="str">
        <f t="shared" si="92"/>
        <v/>
      </c>
      <c r="FQ52" s="49" t="str">
        <f t="shared" si="92"/>
        <v/>
      </c>
      <c r="FR52" s="49" t="str">
        <f t="shared" si="92"/>
        <v/>
      </c>
      <c r="FS52" s="49" t="str">
        <f t="shared" si="92"/>
        <v/>
      </c>
      <c r="FT52" s="49" t="str">
        <f t="shared" si="92"/>
        <v/>
      </c>
      <c r="FU52" s="49" t="str">
        <f t="shared" si="92"/>
        <v/>
      </c>
      <c r="FV52" s="49" t="str">
        <f t="shared" si="92"/>
        <v/>
      </c>
      <c r="FW52" s="49" t="str">
        <f t="shared" si="92"/>
        <v/>
      </c>
      <c r="FX52" s="49" t="str">
        <f t="shared" si="92"/>
        <v/>
      </c>
      <c r="FY52" s="49" t="str">
        <f t="shared" si="92"/>
        <v/>
      </c>
      <c r="FZ52" s="49" t="str">
        <f t="shared" si="99"/>
        <v/>
      </c>
      <c r="GA52" s="49" t="str">
        <f t="shared" si="99"/>
        <v/>
      </c>
      <c r="GB52" s="49" t="str">
        <f t="shared" si="99"/>
        <v/>
      </c>
      <c r="GC52" s="49" t="str">
        <f t="shared" si="99"/>
        <v/>
      </c>
      <c r="GD52" s="49" t="str">
        <f t="shared" si="99"/>
        <v/>
      </c>
      <c r="GE52" s="49" t="str">
        <f t="shared" si="99"/>
        <v/>
      </c>
      <c r="GF52" s="49" t="str">
        <f t="shared" si="99"/>
        <v/>
      </c>
      <c r="GG52" s="49" t="str">
        <f t="shared" si="99"/>
        <v/>
      </c>
      <c r="GH52" s="49" t="str">
        <f t="shared" si="99"/>
        <v/>
      </c>
      <c r="GI52" s="49" t="str">
        <f t="shared" si="99"/>
        <v/>
      </c>
      <c r="GJ52" s="49" t="str">
        <f t="shared" si="99"/>
        <v/>
      </c>
      <c r="GK52" s="49" t="str">
        <f t="shared" si="99"/>
        <v/>
      </c>
      <c r="GL52" s="49" t="str">
        <f t="shared" si="99"/>
        <v/>
      </c>
      <c r="GM52" s="49" t="str">
        <f t="shared" si="99"/>
        <v/>
      </c>
      <c r="GN52" s="49" t="str">
        <f t="shared" si="99"/>
        <v/>
      </c>
      <c r="GO52" s="49" t="str">
        <f t="shared" si="99"/>
        <v/>
      </c>
      <c r="GP52" s="49" t="str">
        <f t="shared" si="100"/>
        <v/>
      </c>
      <c r="GQ52" s="49" t="str">
        <f t="shared" si="100"/>
        <v/>
      </c>
      <c r="GR52" s="49" t="str">
        <f t="shared" si="100"/>
        <v/>
      </c>
      <c r="GS52" s="49" t="str">
        <f t="shared" si="100"/>
        <v/>
      </c>
      <c r="GT52" s="49" t="str">
        <f t="shared" si="100"/>
        <v/>
      </c>
      <c r="GU52" s="49" t="str">
        <f t="shared" si="100"/>
        <v/>
      </c>
      <c r="GV52" s="49" t="str">
        <f t="shared" si="100"/>
        <v/>
      </c>
      <c r="GW52" s="49" t="str">
        <f t="shared" si="100"/>
        <v/>
      </c>
      <c r="GX52" s="49" t="str">
        <f t="shared" si="100"/>
        <v/>
      </c>
      <c r="GY52" s="49" t="str">
        <f t="shared" si="100"/>
        <v/>
      </c>
      <c r="GZ52" s="49" t="str">
        <f t="shared" si="100"/>
        <v/>
      </c>
      <c r="HA52" s="49" t="str">
        <f t="shared" si="100"/>
        <v/>
      </c>
      <c r="HB52" s="49" t="str">
        <f t="shared" si="100"/>
        <v/>
      </c>
      <c r="HC52" s="49" t="str">
        <f t="shared" si="100"/>
        <v/>
      </c>
      <c r="HD52" s="49" t="str">
        <f t="shared" si="100"/>
        <v/>
      </c>
      <c r="HE52" s="49" t="str">
        <f t="shared" si="100"/>
        <v/>
      </c>
      <c r="HF52" s="49" t="str">
        <f t="shared" ref="HF52:HO54" si="116">IF(ISNONTEXT($V52),HE52+$V52,"")</f>
        <v/>
      </c>
      <c r="HG52" s="49" t="str">
        <f t="shared" si="116"/>
        <v/>
      </c>
      <c r="HH52" s="49" t="str">
        <f t="shared" si="116"/>
        <v/>
      </c>
      <c r="HI52" s="49" t="str">
        <f t="shared" si="116"/>
        <v/>
      </c>
      <c r="HJ52" s="49" t="str">
        <f t="shared" si="116"/>
        <v/>
      </c>
      <c r="HK52" s="49" t="str">
        <f t="shared" si="116"/>
        <v/>
      </c>
      <c r="HL52" s="49" t="str">
        <f t="shared" si="116"/>
        <v/>
      </c>
      <c r="HM52" s="49" t="str">
        <f t="shared" si="116"/>
        <v/>
      </c>
      <c r="HN52" s="49" t="str">
        <f t="shared" si="116"/>
        <v/>
      </c>
      <c r="HO52" s="49" t="str">
        <f t="shared" si="116"/>
        <v/>
      </c>
      <c r="HP52" s="169" t="e">
        <f t="shared" si="90"/>
        <v>#N/A</v>
      </c>
      <c r="HQ52" s="169" t="e">
        <f t="shared" si="90"/>
        <v>#N/A</v>
      </c>
      <c r="HR52" s="169" t="e">
        <f t="shared" si="90"/>
        <v>#N/A</v>
      </c>
      <c r="HS52" s="169" t="e">
        <f t="shared" si="90"/>
        <v>#N/A</v>
      </c>
      <c r="HT52" s="169" t="e">
        <f t="shared" si="90"/>
        <v>#N/A</v>
      </c>
      <c r="HU52" s="169" t="e">
        <f t="shared" si="90"/>
        <v>#N/A</v>
      </c>
      <c r="HV52" s="169" t="e">
        <f t="shared" si="90"/>
        <v>#N/A</v>
      </c>
      <c r="HW52" s="169" t="e">
        <f t="shared" si="90"/>
        <v>#N/A</v>
      </c>
      <c r="HX52" s="169" t="e">
        <f t="shared" si="90"/>
        <v>#N/A</v>
      </c>
      <c r="HY52" s="169" t="e">
        <f t="shared" si="90"/>
        <v>#N/A</v>
      </c>
      <c r="HZ52" s="169" t="e">
        <f t="shared" si="90"/>
        <v>#N/A</v>
      </c>
      <c r="IA52" s="169" t="e">
        <f t="shared" si="90"/>
        <v>#N/A</v>
      </c>
      <c r="IB52" s="169" t="e">
        <f t="shared" si="90"/>
        <v>#N/A</v>
      </c>
      <c r="IC52" s="169" t="e">
        <f t="shared" si="90"/>
        <v>#N/A</v>
      </c>
      <c r="ID52" s="169" t="e">
        <f t="shared" si="90"/>
        <v>#N/A</v>
      </c>
      <c r="IE52" s="169" t="e">
        <f t="shared" si="89"/>
        <v>#N/A</v>
      </c>
      <c r="IF52" s="169" t="e">
        <f t="shared" si="89"/>
        <v>#N/A</v>
      </c>
      <c r="IG52" s="169" t="e">
        <f t="shared" si="89"/>
        <v>#N/A</v>
      </c>
      <c r="IH52" s="169" t="e">
        <f t="shared" si="89"/>
        <v>#N/A</v>
      </c>
      <c r="II52" s="169" t="e">
        <f t="shared" si="89"/>
        <v>#N/A</v>
      </c>
      <c r="IJ52" s="169" t="e">
        <f t="shared" si="89"/>
        <v>#N/A</v>
      </c>
      <c r="IK52" s="169" t="e">
        <f t="shared" si="89"/>
        <v>#N/A</v>
      </c>
      <c r="IL52" s="169" t="e">
        <f t="shared" si="89"/>
        <v>#N/A</v>
      </c>
      <c r="IM52" s="169" t="e">
        <f t="shared" si="89"/>
        <v>#N/A</v>
      </c>
      <c r="IN52" s="169" t="e">
        <f t="shared" si="89"/>
        <v>#N/A</v>
      </c>
      <c r="IO52" s="169" t="e">
        <f t="shared" si="89"/>
        <v>#N/A</v>
      </c>
      <c r="IP52" s="169" t="e">
        <f t="shared" si="89"/>
        <v>#N/A</v>
      </c>
      <c r="IQ52" s="169" t="e">
        <f t="shared" si="89"/>
        <v>#N/A</v>
      </c>
      <c r="IR52" s="169" t="e">
        <f t="shared" si="89"/>
        <v>#N/A</v>
      </c>
      <c r="IS52" s="169" t="e">
        <f t="shared" si="89"/>
        <v>#N/A</v>
      </c>
      <c r="IT52" s="169" t="e">
        <f t="shared" si="89"/>
        <v>#N/A</v>
      </c>
      <c r="IU52" s="169" t="e">
        <f t="shared" ref="IU52:JJ72" si="117">IF(ISNONTEXT($K52),_xlfn.NORM.DIST(BB52,$G52,$K52,FALSE),NA())</f>
        <v>#N/A</v>
      </c>
      <c r="IV52" s="169" t="e">
        <f t="shared" si="117"/>
        <v>#N/A</v>
      </c>
      <c r="IW52" s="169" t="e">
        <f t="shared" si="117"/>
        <v>#N/A</v>
      </c>
      <c r="IX52" s="169" t="e">
        <f t="shared" si="117"/>
        <v>#N/A</v>
      </c>
      <c r="IY52" s="169" t="e">
        <f t="shared" si="117"/>
        <v>#N/A</v>
      </c>
      <c r="IZ52" s="169" t="e">
        <f t="shared" si="117"/>
        <v>#N/A</v>
      </c>
      <c r="JA52" s="169" t="e">
        <f t="shared" si="117"/>
        <v>#N/A</v>
      </c>
      <c r="JB52" s="169" t="e">
        <f t="shared" si="117"/>
        <v>#N/A</v>
      </c>
      <c r="JC52" s="169" t="e">
        <f t="shared" si="117"/>
        <v>#N/A</v>
      </c>
      <c r="JD52" s="169" t="e">
        <f t="shared" si="117"/>
        <v>#N/A</v>
      </c>
      <c r="JE52" s="169" t="e">
        <f t="shared" si="117"/>
        <v>#N/A</v>
      </c>
      <c r="JF52" s="169" t="e">
        <f t="shared" si="105"/>
        <v>#N/A</v>
      </c>
      <c r="JG52" s="169" t="e">
        <f t="shared" si="105"/>
        <v>#N/A</v>
      </c>
      <c r="JH52" s="169" t="e">
        <f t="shared" si="105"/>
        <v>#N/A</v>
      </c>
      <c r="JI52" s="169" t="e">
        <f t="shared" si="105"/>
        <v>#N/A</v>
      </c>
      <c r="JJ52" s="169" t="e">
        <f t="shared" si="105"/>
        <v>#N/A</v>
      </c>
      <c r="JK52" s="169" t="e">
        <f t="shared" si="105"/>
        <v>#N/A</v>
      </c>
      <c r="JL52" s="169" t="e">
        <f t="shared" si="105"/>
        <v>#N/A</v>
      </c>
      <c r="JM52" s="169" t="e">
        <f t="shared" si="105"/>
        <v>#N/A</v>
      </c>
      <c r="JN52" s="169" t="e">
        <f t="shared" si="105"/>
        <v>#N/A</v>
      </c>
      <c r="JO52" s="169" t="e">
        <f t="shared" si="105"/>
        <v>#N/A</v>
      </c>
      <c r="JP52" s="169" t="e">
        <f t="shared" si="105"/>
        <v>#N/A</v>
      </c>
      <c r="JQ52" s="169" t="e">
        <f t="shared" si="105"/>
        <v>#N/A</v>
      </c>
      <c r="JR52" s="169" t="e">
        <f t="shared" si="105"/>
        <v>#N/A</v>
      </c>
      <c r="JS52" s="169" t="e">
        <f t="shared" si="105"/>
        <v>#N/A</v>
      </c>
      <c r="JT52" s="169" t="e">
        <f t="shared" si="105"/>
        <v>#N/A</v>
      </c>
      <c r="JU52" s="169" t="e">
        <f t="shared" si="105"/>
        <v>#N/A</v>
      </c>
      <c r="JV52" s="169" t="e">
        <f t="shared" si="106"/>
        <v>#N/A</v>
      </c>
      <c r="JW52" s="169" t="e">
        <f t="shared" si="106"/>
        <v>#N/A</v>
      </c>
      <c r="JX52" s="169" t="e">
        <f t="shared" si="106"/>
        <v>#N/A</v>
      </c>
      <c r="JY52" s="169" t="e">
        <f t="shared" si="106"/>
        <v>#N/A</v>
      </c>
      <c r="JZ52" s="169" t="e">
        <f t="shared" si="106"/>
        <v>#N/A</v>
      </c>
      <c r="KA52" s="169" t="e">
        <f t="shared" si="106"/>
        <v>#N/A</v>
      </c>
      <c r="KB52" s="169" t="e">
        <f t="shared" si="106"/>
        <v>#N/A</v>
      </c>
      <c r="KC52" s="169" t="e">
        <f t="shared" si="106"/>
        <v>#N/A</v>
      </c>
      <c r="KD52" s="169" t="e">
        <f t="shared" si="106"/>
        <v>#N/A</v>
      </c>
      <c r="KE52" s="169" t="e">
        <f t="shared" si="106"/>
        <v>#N/A</v>
      </c>
      <c r="KF52" s="169" t="e">
        <f t="shared" si="106"/>
        <v>#N/A</v>
      </c>
      <c r="KG52" s="169" t="e">
        <f t="shared" si="106"/>
        <v>#N/A</v>
      </c>
      <c r="KH52" s="169" t="e">
        <f t="shared" si="106"/>
        <v>#N/A</v>
      </c>
      <c r="KI52" s="169" t="e">
        <f t="shared" si="106"/>
        <v>#N/A</v>
      </c>
      <c r="KJ52" s="169" t="e">
        <f t="shared" si="106"/>
        <v>#N/A</v>
      </c>
      <c r="KK52" s="169" t="e">
        <f t="shared" si="106"/>
        <v>#N/A</v>
      </c>
      <c r="KL52" s="169" t="e">
        <f t="shared" si="107"/>
        <v>#N/A</v>
      </c>
      <c r="KM52" s="169" t="e">
        <f t="shared" si="107"/>
        <v>#N/A</v>
      </c>
      <c r="KN52" s="169" t="e">
        <f t="shared" si="107"/>
        <v>#N/A</v>
      </c>
      <c r="KO52" s="169" t="e">
        <f t="shared" si="107"/>
        <v>#N/A</v>
      </c>
      <c r="KP52" s="169" t="e">
        <f t="shared" si="107"/>
        <v>#N/A</v>
      </c>
      <c r="KQ52" s="169" t="e">
        <f t="shared" si="107"/>
        <v>#N/A</v>
      </c>
      <c r="KR52" s="169" t="e">
        <f t="shared" si="107"/>
        <v>#N/A</v>
      </c>
      <c r="KS52" s="169" t="e">
        <f t="shared" si="107"/>
        <v>#N/A</v>
      </c>
      <c r="KT52" s="169" t="e">
        <f t="shared" si="107"/>
        <v>#N/A</v>
      </c>
      <c r="KU52" s="169" t="e">
        <f t="shared" si="107"/>
        <v>#N/A</v>
      </c>
      <c r="KV52" s="169" t="e">
        <f t="shared" si="107"/>
        <v>#N/A</v>
      </c>
      <c r="KW52" s="169" t="e">
        <f t="shared" si="107"/>
        <v>#N/A</v>
      </c>
      <c r="KX52" s="169" t="e">
        <f t="shared" si="107"/>
        <v>#N/A</v>
      </c>
      <c r="KY52" s="169" t="e">
        <f t="shared" si="107"/>
        <v>#N/A</v>
      </c>
      <c r="KZ52" s="169" t="e">
        <f t="shared" si="107"/>
        <v>#N/A</v>
      </c>
      <c r="LA52" s="169" t="e">
        <f t="shared" si="107"/>
        <v>#N/A</v>
      </c>
      <c r="LB52" s="169" t="e">
        <f t="shared" si="108"/>
        <v>#N/A</v>
      </c>
      <c r="LC52" s="169" t="e">
        <f t="shared" si="108"/>
        <v>#N/A</v>
      </c>
      <c r="LD52" s="169" t="e">
        <f t="shared" si="108"/>
        <v>#N/A</v>
      </c>
      <c r="LE52" s="169" t="e">
        <f t="shared" si="108"/>
        <v>#N/A</v>
      </c>
      <c r="LF52" s="169" t="e">
        <f t="shared" si="108"/>
        <v>#N/A</v>
      </c>
      <c r="LG52" s="169" t="e">
        <f t="shared" si="108"/>
        <v>#N/A</v>
      </c>
      <c r="LH52" s="169" t="e">
        <f t="shared" si="108"/>
        <v>#N/A</v>
      </c>
      <c r="LI52" s="169" t="e">
        <f t="shared" si="108"/>
        <v>#N/A</v>
      </c>
      <c r="LJ52" s="169" t="e">
        <f t="shared" si="108"/>
        <v>#N/A</v>
      </c>
      <c r="LK52" s="169" t="e">
        <f t="shared" si="108"/>
        <v>#N/A</v>
      </c>
      <c r="LL52" s="169" t="e">
        <f t="shared" si="108"/>
        <v>#N/A</v>
      </c>
      <c r="LM52" s="169" t="e">
        <f t="shared" si="108"/>
        <v>#N/A</v>
      </c>
      <c r="LN52" s="169" t="e">
        <f t="shared" si="108"/>
        <v>#N/A</v>
      </c>
      <c r="LO52" s="169" t="e">
        <f t="shared" si="108"/>
        <v>#N/A</v>
      </c>
      <c r="LP52" s="169" t="e">
        <f t="shared" si="108"/>
        <v>#N/A</v>
      </c>
      <c r="LQ52" s="169" t="e">
        <f t="shared" si="108"/>
        <v>#N/A</v>
      </c>
      <c r="LR52" s="169" t="e">
        <f t="shared" si="109"/>
        <v>#N/A</v>
      </c>
      <c r="LS52" s="169" t="e">
        <f t="shared" si="109"/>
        <v>#N/A</v>
      </c>
      <c r="LT52" s="169" t="e">
        <f t="shared" si="109"/>
        <v>#N/A</v>
      </c>
      <c r="LU52" s="169" t="e">
        <f t="shared" si="109"/>
        <v>#N/A</v>
      </c>
      <c r="LV52" s="169" t="e">
        <f t="shared" si="109"/>
        <v>#N/A</v>
      </c>
      <c r="LW52" s="169" t="e">
        <f t="shared" si="109"/>
        <v>#N/A</v>
      </c>
      <c r="LX52" s="169" t="e">
        <f t="shared" si="109"/>
        <v>#N/A</v>
      </c>
      <c r="LY52" s="169" t="e">
        <f t="shared" si="109"/>
        <v>#N/A</v>
      </c>
      <c r="LZ52" s="169" t="e">
        <f t="shared" si="109"/>
        <v>#N/A</v>
      </c>
      <c r="MA52" s="169" t="e">
        <f t="shared" si="109"/>
        <v>#N/A</v>
      </c>
      <c r="MB52" s="169" t="e">
        <f t="shared" si="109"/>
        <v>#N/A</v>
      </c>
      <c r="MC52" s="169" t="e">
        <f t="shared" si="109"/>
        <v>#N/A</v>
      </c>
      <c r="MD52" s="169" t="e">
        <f t="shared" si="109"/>
        <v>#N/A</v>
      </c>
      <c r="ME52" s="169" t="e">
        <f t="shared" si="109"/>
        <v>#N/A</v>
      </c>
      <c r="MF52" s="169" t="e">
        <f t="shared" si="109"/>
        <v>#N/A</v>
      </c>
      <c r="MG52" s="169" t="e">
        <f t="shared" si="109"/>
        <v>#N/A</v>
      </c>
      <c r="MH52" s="169" t="e">
        <f t="shared" si="110"/>
        <v>#N/A</v>
      </c>
      <c r="MI52" s="169" t="e">
        <f t="shared" si="110"/>
        <v>#N/A</v>
      </c>
      <c r="MJ52" s="169" t="e">
        <f t="shared" si="110"/>
        <v>#N/A</v>
      </c>
      <c r="MK52" s="169" t="e">
        <f t="shared" si="110"/>
        <v>#N/A</v>
      </c>
      <c r="ML52" s="169" t="e">
        <f t="shared" si="110"/>
        <v>#N/A</v>
      </c>
      <c r="MM52" s="169" t="e">
        <f t="shared" si="110"/>
        <v>#N/A</v>
      </c>
      <c r="MN52" s="169" t="e">
        <f t="shared" si="110"/>
        <v>#N/A</v>
      </c>
      <c r="MO52" s="169" t="e">
        <f t="shared" si="110"/>
        <v>#N/A</v>
      </c>
      <c r="MP52" s="169" t="e">
        <f t="shared" si="110"/>
        <v>#N/A</v>
      </c>
      <c r="MQ52" s="169" t="e">
        <f t="shared" si="110"/>
        <v>#N/A</v>
      </c>
      <c r="MR52" s="169" t="e">
        <f t="shared" si="110"/>
        <v>#N/A</v>
      </c>
      <c r="MS52" s="169" t="e">
        <f t="shared" si="110"/>
        <v>#N/A</v>
      </c>
      <c r="MT52" s="169" t="e">
        <f t="shared" si="110"/>
        <v>#N/A</v>
      </c>
      <c r="MU52" s="169" t="e">
        <f t="shared" si="110"/>
        <v>#N/A</v>
      </c>
      <c r="MV52" s="169" t="e">
        <f t="shared" si="110"/>
        <v>#N/A</v>
      </c>
      <c r="MW52" s="169" t="e">
        <f t="shared" si="110"/>
        <v>#N/A</v>
      </c>
      <c r="MX52" s="169" t="e">
        <f t="shared" si="111"/>
        <v>#N/A</v>
      </c>
      <c r="MY52" s="169" t="e">
        <f t="shared" si="111"/>
        <v>#N/A</v>
      </c>
      <c r="MZ52" s="169" t="e">
        <f t="shared" si="111"/>
        <v>#N/A</v>
      </c>
      <c r="NA52" s="169" t="e">
        <f t="shared" si="111"/>
        <v>#N/A</v>
      </c>
      <c r="NB52" s="169" t="e">
        <f t="shared" si="111"/>
        <v>#N/A</v>
      </c>
      <c r="NC52" s="169" t="e">
        <f t="shared" si="111"/>
        <v>#N/A</v>
      </c>
      <c r="ND52" s="169" t="e">
        <f t="shared" si="111"/>
        <v>#N/A</v>
      </c>
      <c r="NE52" s="169" t="e">
        <f t="shared" si="111"/>
        <v>#N/A</v>
      </c>
      <c r="NF52" s="169" t="e">
        <f t="shared" si="111"/>
        <v>#N/A</v>
      </c>
      <c r="NG52" s="169" t="e">
        <f t="shared" si="111"/>
        <v>#N/A</v>
      </c>
      <c r="NH52" s="169" t="e">
        <f t="shared" si="111"/>
        <v>#N/A</v>
      </c>
      <c r="NI52" s="169" t="e">
        <f t="shared" si="111"/>
        <v>#N/A</v>
      </c>
      <c r="NJ52" s="169" t="e">
        <f t="shared" si="111"/>
        <v>#N/A</v>
      </c>
      <c r="NK52" s="169" t="e">
        <f t="shared" si="111"/>
        <v>#N/A</v>
      </c>
      <c r="NL52" s="169" t="e">
        <f t="shared" si="111"/>
        <v>#N/A</v>
      </c>
      <c r="NM52" s="169" t="e">
        <f t="shared" si="111"/>
        <v>#N/A</v>
      </c>
      <c r="NN52" s="169" t="e">
        <f t="shared" si="112"/>
        <v>#N/A</v>
      </c>
      <c r="NO52" s="169" t="e">
        <f t="shared" si="112"/>
        <v>#N/A</v>
      </c>
      <c r="NP52" s="169" t="e">
        <f t="shared" si="112"/>
        <v>#N/A</v>
      </c>
      <c r="NQ52" s="169" t="e">
        <f t="shared" si="112"/>
        <v>#N/A</v>
      </c>
      <c r="NR52" s="169" t="e">
        <f t="shared" si="112"/>
        <v>#N/A</v>
      </c>
      <c r="NS52" s="169" t="e">
        <f t="shared" si="112"/>
        <v>#N/A</v>
      </c>
      <c r="NT52" s="169" t="e">
        <f t="shared" si="112"/>
        <v>#N/A</v>
      </c>
      <c r="NU52" s="169" t="e">
        <f t="shared" si="112"/>
        <v>#N/A</v>
      </c>
      <c r="NV52" s="169" t="e">
        <f t="shared" si="112"/>
        <v>#N/A</v>
      </c>
      <c r="NW52" s="169" t="e">
        <f t="shared" si="112"/>
        <v>#N/A</v>
      </c>
      <c r="NX52" s="169" t="e">
        <f t="shared" si="112"/>
        <v>#N/A</v>
      </c>
      <c r="NY52" s="169" t="e">
        <f t="shared" si="112"/>
        <v>#N/A</v>
      </c>
      <c r="NZ52" s="169" t="e">
        <f t="shared" si="112"/>
        <v>#N/A</v>
      </c>
      <c r="OA52" s="169" t="e">
        <f t="shared" si="112"/>
        <v>#N/A</v>
      </c>
      <c r="OB52" s="169" t="e">
        <f t="shared" si="112"/>
        <v>#N/A</v>
      </c>
      <c r="OC52" s="169" t="e">
        <f t="shared" si="112"/>
        <v>#N/A</v>
      </c>
      <c r="OD52" s="169" t="e">
        <f t="shared" si="113"/>
        <v>#N/A</v>
      </c>
      <c r="OE52" s="169" t="e">
        <f t="shared" si="113"/>
        <v>#N/A</v>
      </c>
      <c r="OF52" s="169" t="e">
        <f t="shared" si="113"/>
        <v>#N/A</v>
      </c>
      <c r="OG52" s="169" t="e">
        <f t="shared" si="113"/>
        <v>#N/A</v>
      </c>
      <c r="OH52" s="169" t="e">
        <f t="shared" si="113"/>
        <v>#N/A</v>
      </c>
      <c r="OI52" s="169" t="e">
        <f t="shared" si="113"/>
        <v>#N/A</v>
      </c>
      <c r="OJ52" s="169" t="e">
        <f t="shared" si="113"/>
        <v>#N/A</v>
      </c>
      <c r="OK52" s="169" t="e">
        <f t="shared" si="113"/>
        <v>#N/A</v>
      </c>
      <c r="OL52" s="169" t="e">
        <f t="shared" si="113"/>
        <v>#N/A</v>
      </c>
      <c r="OM52" s="169" t="e">
        <f t="shared" si="113"/>
        <v>#N/A</v>
      </c>
      <c r="ON52" s="169" t="e">
        <f t="shared" si="113"/>
        <v>#N/A</v>
      </c>
      <c r="OO52" s="169" t="e">
        <f t="shared" si="113"/>
        <v>#N/A</v>
      </c>
      <c r="OP52" s="169" t="e">
        <f t="shared" si="113"/>
        <v>#N/A</v>
      </c>
      <c r="OQ52" s="169" t="e">
        <f t="shared" si="113"/>
        <v>#N/A</v>
      </c>
      <c r="OR52" s="169" t="e">
        <f t="shared" si="113"/>
        <v>#N/A</v>
      </c>
      <c r="OS52" s="169" t="e">
        <f t="shared" si="113"/>
        <v>#N/A</v>
      </c>
      <c r="OT52" s="169" t="e">
        <f t="shared" si="114"/>
        <v>#N/A</v>
      </c>
      <c r="OU52" s="169" t="e">
        <f t="shared" si="114"/>
        <v>#N/A</v>
      </c>
      <c r="OV52" s="169" t="e">
        <f t="shared" si="114"/>
        <v>#N/A</v>
      </c>
      <c r="OW52" s="169" t="e">
        <f t="shared" si="83"/>
        <v>#N/A</v>
      </c>
      <c r="OX52" s="169" t="e">
        <f t="shared" si="83"/>
        <v>#N/A</v>
      </c>
      <c r="OY52" s="169" t="e">
        <f t="shared" si="83"/>
        <v>#N/A</v>
      </c>
      <c r="OZ52" s="169" t="e">
        <f t="shared" si="83"/>
        <v>#N/A</v>
      </c>
      <c r="PA52" s="169" t="e">
        <f t="shared" si="83"/>
        <v>#N/A</v>
      </c>
      <c r="PB52" s="169" t="e">
        <f t="shared" si="83"/>
        <v>#N/A</v>
      </c>
      <c r="PC52" s="169" t="e">
        <f t="shared" si="70"/>
        <v>#N/A</v>
      </c>
      <c r="PD52" s="169" t="e">
        <f t="shared" si="70"/>
        <v>#N/A</v>
      </c>
      <c r="PE52" s="169" t="e">
        <f t="shared" si="70"/>
        <v>#N/A</v>
      </c>
      <c r="PF52" s="169" t="e">
        <f t="shared" si="70"/>
        <v>#N/A</v>
      </c>
      <c r="PG52" s="169" t="e">
        <f t="shared" si="70"/>
        <v>#N/A</v>
      </c>
      <c r="PH52" s="169" t="e">
        <f t="shared" si="70"/>
        <v>#N/A</v>
      </c>
    </row>
    <row r="53" spans="1:424" hidden="1" x14ac:dyDescent="0.75">
      <c r="A53" s="4">
        <v>50</v>
      </c>
      <c r="B53" s="95"/>
      <c r="C53" s="95"/>
      <c r="D53" s="95"/>
      <c r="E53" s="124" t="str">
        <f t="shared" si="28"/>
        <v/>
      </c>
      <c r="F53" s="124" t="str">
        <f t="shared" si="29"/>
        <v/>
      </c>
      <c r="G53" s="73" t="str">
        <f t="shared" si="30"/>
        <v/>
      </c>
      <c r="H53" s="23"/>
      <c r="I53" s="57"/>
      <c r="J53" s="280"/>
      <c r="K53" s="74" t="str">
        <f>IF(AND(B53&gt;0,C53&gt;0,D53&gt;0),IF(ISBLANK(J53),IF(ISBLANK(H53),"",(D53-B53)*VLOOKUP(H53,VLookups!$A$4:$B$13,2,FALSE)),J53),"")</f>
        <v/>
      </c>
      <c r="L53" s="75" t="str">
        <f t="shared" si="84"/>
        <v/>
      </c>
      <c r="M53" s="95"/>
      <c r="N53" s="270" t="str">
        <f>IF(AND(M53&gt;0,C53&gt;0,NOT(K53="")),ABS(VLOOKUP($M$1,VLookups!$A$43:$B$44,2,FALSE)-_xlfn.NORM.DIST(M53,G53,K53,TRUE)),"")</f>
        <v/>
      </c>
      <c r="O53" s="94" t="str">
        <f>IF(AND($B53&gt;0,$C53&gt;0,$D53&gt;0,NOT(ISBLANK($H53))),_xlfn.NORM.INV(ABS(VLOOKUP($M$1,VLookups!$A$43:$B$44,2,FALSE)-O$3),$G53,$K53),"")</f>
        <v/>
      </c>
      <c r="P53" s="93" t="str">
        <f>IF(AND($B53&gt;0,$C53&gt;0,$D53&gt;0,NOT(ISBLANK($H53))),_xlfn.NORM.INV(ABS(VLOOKUP($M$1,VLookups!$A$43:$B$44,2,FALSE)-P$3),$G53,$K53),"")</f>
        <v/>
      </c>
      <c r="Q53" s="94" t="str">
        <f>IF(AND($B53&gt;0,$C53&gt;0,$D53&gt;0,NOT(ISBLANK($H53))),_xlfn.NORM.INV(ABS(VLOOKUP($M$1,VLookups!$A$43:$B$44,2,FALSE)-Q$3),$G53,$K53),"")</f>
        <v/>
      </c>
      <c r="R53" s="93" t="str">
        <f>IF(AND($B53&gt;0,$C53&gt;0,$D53&gt;0,NOT(ISBLANK($H53))),_xlfn.NORM.INV(ABS(VLOOKUP($M$1,VLookups!$A$43:$B$44,2,FALSE)-R$3),$G53,$K53),"")</f>
        <v/>
      </c>
      <c r="S53" s="94" t="str">
        <f>IF(AND($B53&gt;0,$C53&gt;0,$D53&gt;0,NOT(ISBLANK($H53))),_xlfn.NORM.INV(ABS(VLOOKUP($M$1,VLookups!$A$43:$B$44,2,FALSE)-S$3),$G53,$K53),"")</f>
        <v/>
      </c>
      <c r="T53" s="93" t="str">
        <f>IF(AND($B53&gt;0,$C53&gt;0,$D53&gt;0,NOT(ISBLANK($H53))),_xlfn.NORM.INV(ABS(VLOOKUP($M$1,VLookups!$A$43:$B$44,2,FALSE)-T$3),$G53,$K53),"")</f>
        <v/>
      </c>
      <c r="U53" s="5"/>
      <c r="V53" s="168" t="str">
        <f t="shared" si="31"/>
        <v/>
      </c>
      <c r="W53" s="49" t="str">
        <f t="shared" si="101"/>
        <v/>
      </c>
      <c r="X53" s="49" t="str">
        <f t="shared" si="101"/>
        <v/>
      </c>
      <c r="Y53" s="49" t="str">
        <f t="shared" si="101"/>
        <v/>
      </c>
      <c r="Z53" s="49" t="str">
        <f t="shared" si="101"/>
        <v/>
      </c>
      <c r="AA53" s="49" t="str">
        <f t="shared" si="101"/>
        <v/>
      </c>
      <c r="AB53" s="49" t="str">
        <f t="shared" si="101"/>
        <v/>
      </c>
      <c r="AC53" s="49" t="str">
        <f t="shared" si="101"/>
        <v/>
      </c>
      <c r="AD53" s="49" t="str">
        <f t="shared" si="101"/>
        <v/>
      </c>
      <c r="AE53" s="49" t="str">
        <f t="shared" si="101"/>
        <v/>
      </c>
      <c r="AF53" s="49" t="str">
        <f t="shared" si="101"/>
        <v/>
      </c>
      <c r="AG53" s="49" t="str">
        <f t="shared" si="101"/>
        <v/>
      </c>
      <c r="AH53" s="49" t="str">
        <f t="shared" si="101"/>
        <v/>
      </c>
      <c r="AI53" s="49" t="str">
        <f t="shared" si="101"/>
        <v/>
      </c>
      <c r="AJ53" s="49" t="str">
        <f t="shared" si="101"/>
        <v/>
      </c>
      <c r="AK53" s="49" t="str">
        <f t="shared" si="101"/>
        <v/>
      </c>
      <c r="AL53" s="49" t="str">
        <f t="shared" si="101"/>
        <v/>
      </c>
      <c r="AM53" s="49" t="str">
        <f t="shared" si="93"/>
        <v/>
      </c>
      <c r="AN53" s="49" t="str">
        <f t="shared" si="93"/>
        <v/>
      </c>
      <c r="AO53" s="49" t="str">
        <f t="shared" si="93"/>
        <v/>
      </c>
      <c r="AP53" s="49" t="str">
        <f t="shared" si="93"/>
        <v/>
      </c>
      <c r="AQ53" s="49" t="str">
        <f t="shared" si="93"/>
        <v/>
      </c>
      <c r="AR53" s="49" t="str">
        <f t="shared" si="93"/>
        <v/>
      </c>
      <c r="AS53" s="49" t="str">
        <f t="shared" si="93"/>
        <v/>
      </c>
      <c r="AT53" s="49" t="str">
        <f t="shared" si="93"/>
        <v/>
      </c>
      <c r="AU53" s="49" t="str">
        <f t="shared" si="93"/>
        <v/>
      </c>
      <c r="AV53" s="49" t="str">
        <f t="shared" si="93"/>
        <v/>
      </c>
      <c r="AW53" s="49" t="str">
        <f t="shared" si="93"/>
        <v/>
      </c>
      <c r="AX53" s="49" t="str">
        <f t="shared" si="93"/>
        <v/>
      </c>
      <c r="AY53" s="49" t="str">
        <f t="shared" si="93"/>
        <v/>
      </c>
      <c r="AZ53" s="49" t="str">
        <f t="shared" si="93"/>
        <v/>
      </c>
      <c r="BA53" s="49" t="str">
        <f t="shared" si="93"/>
        <v/>
      </c>
      <c r="BB53" s="49" t="str">
        <f t="shared" si="94"/>
        <v/>
      </c>
      <c r="BC53" s="49" t="str">
        <f t="shared" si="94"/>
        <v/>
      </c>
      <c r="BD53" s="49" t="str">
        <f t="shared" si="94"/>
        <v/>
      </c>
      <c r="BE53" s="49" t="str">
        <f t="shared" si="94"/>
        <v/>
      </c>
      <c r="BF53" s="49" t="str">
        <f t="shared" si="94"/>
        <v/>
      </c>
      <c r="BG53" s="49" t="str">
        <f t="shared" si="94"/>
        <v/>
      </c>
      <c r="BH53" s="49" t="str">
        <f t="shared" si="94"/>
        <v/>
      </c>
      <c r="BI53" s="49" t="str">
        <f t="shared" si="94"/>
        <v/>
      </c>
      <c r="BJ53" s="49" t="str">
        <f t="shared" si="94"/>
        <v/>
      </c>
      <c r="BK53" s="49" t="str">
        <f t="shared" si="94"/>
        <v/>
      </c>
      <c r="BL53" s="49" t="str">
        <f t="shared" si="94"/>
        <v/>
      </c>
      <c r="BM53" s="49" t="str">
        <f t="shared" si="94"/>
        <v/>
      </c>
      <c r="BN53" s="49" t="str">
        <f t="shared" si="94"/>
        <v/>
      </c>
      <c r="BO53" s="49" t="str">
        <f t="shared" si="94"/>
        <v/>
      </c>
      <c r="BP53" s="49" t="str">
        <f t="shared" si="94"/>
        <v/>
      </c>
      <c r="BQ53" s="49" t="str">
        <f t="shared" si="94"/>
        <v/>
      </c>
      <c r="BR53" s="49" t="str">
        <f t="shared" si="91"/>
        <v/>
      </c>
      <c r="BS53" s="49" t="str">
        <f t="shared" si="91"/>
        <v/>
      </c>
      <c r="BT53" s="49" t="str">
        <f t="shared" si="91"/>
        <v/>
      </c>
      <c r="BU53" s="49" t="str">
        <f t="shared" si="91"/>
        <v/>
      </c>
      <c r="BV53" s="49" t="str">
        <f t="shared" si="91"/>
        <v/>
      </c>
      <c r="BW53" s="49" t="str">
        <f t="shared" si="91"/>
        <v/>
      </c>
      <c r="BX53" s="49" t="str">
        <f t="shared" si="91"/>
        <v/>
      </c>
      <c r="BY53" s="49" t="str">
        <f t="shared" si="91"/>
        <v/>
      </c>
      <c r="BZ53" s="49" t="str">
        <f t="shared" si="91"/>
        <v/>
      </c>
      <c r="CA53" s="49" t="str">
        <f t="shared" si="91"/>
        <v/>
      </c>
      <c r="CB53" s="49" t="str">
        <f t="shared" si="91"/>
        <v/>
      </c>
      <c r="CC53" s="49" t="str">
        <f t="shared" si="95"/>
        <v/>
      </c>
      <c r="CD53" s="49" t="str">
        <f t="shared" si="95"/>
        <v/>
      </c>
      <c r="CE53" s="49" t="str">
        <f t="shared" si="95"/>
        <v/>
      </c>
      <c r="CF53" s="49" t="str">
        <f t="shared" si="95"/>
        <v/>
      </c>
      <c r="CG53" s="49" t="str">
        <f t="shared" si="95"/>
        <v/>
      </c>
      <c r="CH53" s="49" t="str">
        <f t="shared" si="95"/>
        <v/>
      </c>
      <c r="CI53" s="49" t="str">
        <f t="shared" si="95"/>
        <v/>
      </c>
      <c r="CJ53" s="49" t="str">
        <f t="shared" si="95"/>
        <v/>
      </c>
      <c r="CK53" s="49" t="str">
        <f t="shared" si="95"/>
        <v/>
      </c>
      <c r="CL53" s="49" t="str">
        <f t="shared" si="95"/>
        <v/>
      </c>
      <c r="CM53" s="49" t="str">
        <f t="shared" si="95"/>
        <v/>
      </c>
      <c r="CN53" s="49" t="str">
        <f t="shared" si="95"/>
        <v/>
      </c>
      <c r="CO53" s="49" t="str">
        <f t="shared" si="95"/>
        <v/>
      </c>
      <c r="CP53" s="49" t="str">
        <f t="shared" si="95"/>
        <v/>
      </c>
      <c r="CQ53" s="49" t="str">
        <f t="shared" si="95"/>
        <v/>
      </c>
      <c r="CR53" s="49" t="str">
        <f t="shared" si="95"/>
        <v/>
      </c>
      <c r="CS53" s="49" t="str">
        <f t="shared" si="96"/>
        <v/>
      </c>
      <c r="CT53" s="49" t="str">
        <f t="shared" si="96"/>
        <v/>
      </c>
      <c r="CU53" s="49" t="str">
        <f t="shared" si="96"/>
        <v/>
      </c>
      <c r="CV53" s="49" t="str">
        <f t="shared" si="96"/>
        <v/>
      </c>
      <c r="CW53" s="49" t="str">
        <f t="shared" si="96"/>
        <v/>
      </c>
      <c r="CX53" s="49" t="str">
        <f t="shared" si="96"/>
        <v/>
      </c>
      <c r="CY53" s="49" t="str">
        <f t="shared" si="96"/>
        <v/>
      </c>
      <c r="CZ53" s="49" t="str">
        <f t="shared" si="96"/>
        <v/>
      </c>
      <c r="DA53" s="49" t="str">
        <f t="shared" si="96"/>
        <v/>
      </c>
      <c r="DB53" s="49" t="str">
        <f t="shared" si="96"/>
        <v/>
      </c>
      <c r="DC53" s="49" t="str">
        <f t="shared" si="96"/>
        <v/>
      </c>
      <c r="DD53" s="49" t="str">
        <f t="shared" si="96"/>
        <v/>
      </c>
      <c r="DE53" s="49" t="str">
        <f t="shared" si="96"/>
        <v/>
      </c>
      <c r="DF53" s="49" t="str">
        <f t="shared" si="96"/>
        <v/>
      </c>
      <c r="DG53" s="49" t="str">
        <f t="shared" si="96"/>
        <v/>
      </c>
      <c r="DH53" s="49" t="str">
        <f t="shared" si="96"/>
        <v/>
      </c>
      <c r="DI53" s="49" t="str">
        <f t="shared" si="115"/>
        <v/>
      </c>
      <c r="DJ53" s="49" t="str">
        <f t="shared" si="115"/>
        <v/>
      </c>
      <c r="DK53" s="49" t="str">
        <f t="shared" si="115"/>
        <v/>
      </c>
      <c r="DL53" s="49" t="str">
        <f t="shared" si="115"/>
        <v/>
      </c>
      <c r="DM53" s="49" t="str">
        <f t="shared" si="115"/>
        <v/>
      </c>
      <c r="DN53" s="49" t="str">
        <f t="shared" si="115"/>
        <v/>
      </c>
      <c r="DO53" s="49" t="str">
        <f t="shared" si="115"/>
        <v/>
      </c>
      <c r="DP53" s="49" t="str">
        <f t="shared" si="115"/>
        <v/>
      </c>
      <c r="DQ53" s="49" t="str">
        <f t="shared" si="115"/>
        <v/>
      </c>
      <c r="DR53" s="49" t="str">
        <f t="shared" si="115"/>
        <v/>
      </c>
      <c r="DS53" s="183" t="str">
        <f t="shared" si="33"/>
        <v/>
      </c>
      <c r="DT53" s="49" t="str">
        <f t="shared" si="102"/>
        <v/>
      </c>
      <c r="DU53" s="49" t="str">
        <f t="shared" si="102"/>
        <v/>
      </c>
      <c r="DV53" s="49" t="str">
        <f t="shared" si="102"/>
        <v/>
      </c>
      <c r="DW53" s="49" t="str">
        <f t="shared" si="102"/>
        <v/>
      </c>
      <c r="DX53" s="49" t="str">
        <f t="shared" si="102"/>
        <v/>
      </c>
      <c r="DY53" s="49" t="str">
        <f t="shared" si="102"/>
        <v/>
      </c>
      <c r="DZ53" s="49" t="str">
        <f t="shared" si="102"/>
        <v/>
      </c>
      <c r="EA53" s="49" t="str">
        <f t="shared" si="102"/>
        <v/>
      </c>
      <c r="EB53" s="49" t="str">
        <f t="shared" si="102"/>
        <v/>
      </c>
      <c r="EC53" s="49" t="str">
        <f t="shared" si="102"/>
        <v/>
      </c>
      <c r="ED53" s="49" t="str">
        <f t="shared" si="102"/>
        <v/>
      </c>
      <c r="EE53" s="49" t="str">
        <f t="shared" si="102"/>
        <v/>
      </c>
      <c r="EF53" s="49" t="str">
        <f t="shared" si="102"/>
        <v/>
      </c>
      <c r="EG53" s="49" t="str">
        <f t="shared" si="102"/>
        <v/>
      </c>
      <c r="EH53" s="49" t="str">
        <f t="shared" si="102"/>
        <v/>
      </c>
      <c r="EI53" s="49" t="str">
        <f t="shared" si="102"/>
        <v/>
      </c>
      <c r="EJ53" s="49" t="str">
        <f t="shared" si="97"/>
        <v/>
      </c>
      <c r="EK53" s="49" t="str">
        <f t="shared" si="97"/>
        <v/>
      </c>
      <c r="EL53" s="49" t="str">
        <f t="shared" si="97"/>
        <v/>
      </c>
      <c r="EM53" s="49" t="str">
        <f t="shared" si="97"/>
        <v/>
      </c>
      <c r="EN53" s="49" t="str">
        <f t="shared" si="97"/>
        <v/>
      </c>
      <c r="EO53" s="49" t="str">
        <f t="shared" si="97"/>
        <v/>
      </c>
      <c r="EP53" s="49" t="str">
        <f t="shared" si="97"/>
        <v/>
      </c>
      <c r="EQ53" s="49" t="str">
        <f t="shared" si="97"/>
        <v/>
      </c>
      <c r="ER53" s="49" t="str">
        <f t="shared" si="97"/>
        <v/>
      </c>
      <c r="ES53" s="49" t="str">
        <f t="shared" si="97"/>
        <v/>
      </c>
      <c r="ET53" s="49" t="str">
        <f t="shared" si="97"/>
        <v/>
      </c>
      <c r="EU53" s="49" t="str">
        <f t="shared" si="97"/>
        <v/>
      </c>
      <c r="EV53" s="49" t="str">
        <f t="shared" si="97"/>
        <v/>
      </c>
      <c r="EW53" s="49" t="str">
        <f t="shared" si="97"/>
        <v/>
      </c>
      <c r="EX53" s="49" t="str">
        <f t="shared" si="97"/>
        <v/>
      </c>
      <c r="EY53" s="49" t="str">
        <f t="shared" si="98"/>
        <v/>
      </c>
      <c r="EZ53" s="49" t="str">
        <f t="shared" si="98"/>
        <v/>
      </c>
      <c r="FA53" s="49" t="str">
        <f t="shared" si="98"/>
        <v/>
      </c>
      <c r="FB53" s="49" t="str">
        <f t="shared" si="98"/>
        <v/>
      </c>
      <c r="FC53" s="49" t="str">
        <f t="shared" si="98"/>
        <v/>
      </c>
      <c r="FD53" s="49" t="str">
        <f t="shared" si="98"/>
        <v/>
      </c>
      <c r="FE53" s="49" t="str">
        <f t="shared" si="98"/>
        <v/>
      </c>
      <c r="FF53" s="49" t="str">
        <f t="shared" si="98"/>
        <v/>
      </c>
      <c r="FG53" s="49" t="str">
        <f t="shared" si="98"/>
        <v/>
      </c>
      <c r="FH53" s="49" t="str">
        <f t="shared" si="98"/>
        <v/>
      </c>
      <c r="FI53" s="49" t="str">
        <f t="shared" si="98"/>
        <v/>
      </c>
      <c r="FJ53" s="49" t="str">
        <f t="shared" si="98"/>
        <v/>
      </c>
      <c r="FK53" s="49" t="str">
        <f t="shared" si="98"/>
        <v/>
      </c>
      <c r="FL53" s="49" t="str">
        <f t="shared" si="98"/>
        <v/>
      </c>
      <c r="FM53" s="49" t="str">
        <f t="shared" si="98"/>
        <v/>
      </c>
      <c r="FN53" s="49" t="str">
        <f t="shared" si="98"/>
        <v/>
      </c>
      <c r="FO53" s="49" t="str">
        <f t="shared" si="92"/>
        <v/>
      </c>
      <c r="FP53" s="49" t="str">
        <f t="shared" si="92"/>
        <v/>
      </c>
      <c r="FQ53" s="49" t="str">
        <f t="shared" si="92"/>
        <v/>
      </c>
      <c r="FR53" s="49" t="str">
        <f t="shared" si="92"/>
        <v/>
      </c>
      <c r="FS53" s="49" t="str">
        <f t="shared" si="92"/>
        <v/>
      </c>
      <c r="FT53" s="49" t="str">
        <f t="shared" si="92"/>
        <v/>
      </c>
      <c r="FU53" s="49" t="str">
        <f t="shared" si="92"/>
        <v/>
      </c>
      <c r="FV53" s="49" t="str">
        <f t="shared" si="92"/>
        <v/>
      </c>
      <c r="FW53" s="49" t="str">
        <f t="shared" si="92"/>
        <v/>
      </c>
      <c r="FX53" s="49" t="str">
        <f t="shared" si="92"/>
        <v/>
      </c>
      <c r="FY53" s="49" t="str">
        <f t="shared" si="92"/>
        <v/>
      </c>
      <c r="FZ53" s="49" t="str">
        <f t="shared" si="99"/>
        <v/>
      </c>
      <c r="GA53" s="49" t="str">
        <f t="shared" si="99"/>
        <v/>
      </c>
      <c r="GB53" s="49" t="str">
        <f t="shared" si="99"/>
        <v/>
      </c>
      <c r="GC53" s="49" t="str">
        <f t="shared" si="99"/>
        <v/>
      </c>
      <c r="GD53" s="49" t="str">
        <f t="shared" si="99"/>
        <v/>
      </c>
      <c r="GE53" s="49" t="str">
        <f t="shared" si="99"/>
        <v/>
      </c>
      <c r="GF53" s="49" t="str">
        <f t="shared" si="99"/>
        <v/>
      </c>
      <c r="GG53" s="49" t="str">
        <f t="shared" si="99"/>
        <v/>
      </c>
      <c r="GH53" s="49" t="str">
        <f t="shared" si="99"/>
        <v/>
      </c>
      <c r="GI53" s="49" t="str">
        <f t="shared" si="99"/>
        <v/>
      </c>
      <c r="GJ53" s="49" t="str">
        <f t="shared" si="99"/>
        <v/>
      </c>
      <c r="GK53" s="49" t="str">
        <f t="shared" si="99"/>
        <v/>
      </c>
      <c r="GL53" s="49" t="str">
        <f t="shared" si="99"/>
        <v/>
      </c>
      <c r="GM53" s="49" t="str">
        <f t="shared" si="99"/>
        <v/>
      </c>
      <c r="GN53" s="49" t="str">
        <f t="shared" si="99"/>
        <v/>
      </c>
      <c r="GO53" s="49" t="str">
        <f t="shared" si="99"/>
        <v/>
      </c>
      <c r="GP53" s="49" t="str">
        <f t="shared" si="100"/>
        <v/>
      </c>
      <c r="GQ53" s="49" t="str">
        <f t="shared" si="100"/>
        <v/>
      </c>
      <c r="GR53" s="49" t="str">
        <f t="shared" si="100"/>
        <v/>
      </c>
      <c r="GS53" s="49" t="str">
        <f t="shared" si="100"/>
        <v/>
      </c>
      <c r="GT53" s="49" t="str">
        <f t="shared" si="100"/>
        <v/>
      </c>
      <c r="GU53" s="49" t="str">
        <f t="shared" si="100"/>
        <v/>
      </c>
      <c r="GV53" s="49" t="str">
        <f t="shared" si="100"/>
        <v/>
      </c>
      <c r="GW53" s="49" t="str">
        <f t="shared" si="100"/>
        <v/>
      </c>
      <c r="GX53" s="49" t="str">
        <f t="shared" si="100"/>
        <v/>
      </c>
      <c r="GY53" s="49" t="str">
        <f t="shared" si="100"/>
        <v/>
      </c>
      <c r="GZ53" s="49" t="str">
        <f t="shared" si="100"/>
        <v/>
      </c>
      <c r="HA53" s="49" t="str">
        <f t="shared" si="100"/>
        <v/>
      </c>
      <c r="HB53" s="49" t="str">
        <f t="shared" si="100"/>
        <v/>
      </c>
      <c r="HC53" s="49" t="str">
        <f t="shared" si="100"/>
        <v/>
      </c>
      <c r="HD53" s="49" t="str">
        <f t="shared" si="100"/>
        <v/>
      </c>
      <c r="HE53" s="49" t="str">
        <f t="shared" si="100"/>
        <v/>
      </c>
      <c r="HF53" s="49" t="str">
        <f t="shared" si="116"/>
        <v/>
      </c>
      <c r="HG53" s="49" t="str">
        <f t="shared" si="116"/>
        <v/>
      </c>
      <c r="HH53" s="49" t="str">
        <f t="shared" si="116"/>
        <v/>
      </c>
      <c r="HI53" s="49" t="str">
        <f t="shared" si="116"/>
        <v/>
      </c>
      <c r="HJ53" s="49" t="str">
        <f t="shared" si="116"/>
        <v/>
      </c>
      <c r="HK53" s="49" t="str">
        <f t="shared" si="116"/>
        <v/>
      </c>
      <c r="HL53" s="49" t="str">
        <f t="shared" si="116"/>
        <v/>
      </c>
      <c r="HM53" s="49" t="str">
        <f t="shared" si="116"/>
        <v/>
      </c>
      <c r="HN53" s="49" t="str">
        <f t="shared" si="116"/>
        <v/>
      </c>
      <c r="HO53" s="49" t="str">
        <f t="shared" si="116"/>
        <v/>
      </c>
      <c r="HP53" s="169" t="e">
        <f t="shared" si="90"/>
        <v>#N/A</v>
      </c>
      <c r="HQ53" s="169" t="e">
        <f t="shared" si="90"/>
        <v>#N/A</v>
      </c>
      <c r="HR53" s="169" t="e">
        <f t="shared" si="90"/>
        <v>#N/A</v>
      </c>
      <c r="HS53" s="169" t="e">
        <f t="shared" si="90"/>
        <v>#N/A</v>
      </c>
      <c r="HT53" s="169" t="e">
        <f t="shared" si="90"/>
        <v>#N/A</v>
      </c>
      <c r="HU53" s="169" t="e">
        <f t="shared" si="90"/>
        <v>#N/A</v>
      </c>
      <c r="HV53" s="169" t="e">
        <f t="shared" si="90"/>
        <v>#N/A</v>
      </c>
      <c r="HW53" s="169" t="e">
        <f t="shared" si="90"/>
        <v>#N/A</v>
      </c>
      <c r="HX53" s="169" t="e">
        <f t="shared" si="90"/>
        <v>#N/A</v>
      </c>
      <c r="HY53" s="169" t="e">
        <f t="shared" si="90"/>
        <v>#N/A</v>
      </c>
      <c r="HZ53" s="169" t="e">
        <f t="shared" si="90"/>
        <v>#N/A</v>
      </c>
      <c r="IA53" s="169" t="e">
        <f t="shared" si="90"/>
        <v>#N/A</v>
      </c>
      <c r="IB53" s="169" t="e">
        <f t="shared" si="90"/>
        <v>#N/A</v>
      </c>
      <c r="IC53" s="169" t="e">
        <f t="shared" si="90"/>
        <v>#N/A</v>
      </c>
      <c r="ID53" s="169" t="e">
        <f t="shared" si="90"/>
        <v>#N/A</v>
      </c>
      <c r="IE53" s="169" t="e">
        <f t="shared" si="89"/>
        <v>#N/A</v>
      </c>
      <c r="IF53" s="169" t="e">
        <f t="shared" si="89"/>
        <v>#N/A</v>
      </c>
      <c r="IG53" s="169" t="e">
        <f t="shared" si="89"/>
        <v>#N/A</v>
      </c>
      <c r="IH53" s="169" t="e">
        <f t="shared" si="89"/>
        <v>#N/A</v>
      </c>
      <c r="II53" s="169" t="e">
        <f t="shared" si="89"/>
        <v>#N/A</v>
      </c>
      <c r="IJ53" s="169" t="e">
        <f t="shared" si="89"/>
        <v>#N/A</v>
      </c>
      <c r="IK53" s="169" t="e">
        <f t="shared" si="89"/>
        <v>#N/A</v>
      </c>
      <c r="IL53" s="169" t="e">
        <f t="shared" si="89"/>
        <v>#N/A</v>
      </c>
      <c r="IM53" s="169" t="e">
        <f t="shared" si="89"/>
        <v>#N/A</v>
      </c>
      <c r="IN53" s="169" t="e">
        <f t="shared" si="89"/>
        <v>#N/A</v>
      </c>
      <c r="IO53" s="169" t="e">
        <f t="shared" si="89"/>
        <v>#N/A</v>
      </c>
      <c r="IP53" s="169" t="e">
        <f t="shared" si="89"/>
        <v>#N/A</v>
      </c>
      <c r="IQ53" s="169" t="e">
        <f t="shared" si="89"/>
        <v>#N/A</v>
      </c>
      <c r="IR53" s="169" t="e">
        <f t="shared" si="89"/>
        <v>#N/A</v>
      </c>
      <c r="IS53" s="169" t="e">
        <f t="shared" si="89"/>
        <v>#N/A</v>
      </c>
      <c r="IT53" s="169" t="e">
        <f t="shared" ref="IT53:JI84" si="118">IF(ISNONTEXT($K53),_xlfn.NORM.DIST(BA53,$G53,$K53,FALSE),NA())</f>
        <v>#N/A</v>
      </c>
      <c r="IU53" s="169" t="e">
        <f t="shared" si="117"/>
        <v>#N/A</v>
      </c>
      <c r="IV53" s="169" t="e">
        <f t="shared" si="117"/>
        <v>#N/A</v>
      </c>
      <c r="IW53" s="169" t="e">
        <f t="shared" si="117"/>
        <v>#N/A</v>
      </c>
      <c r="IX53" s="169" t="e">
        <f t="shared" si="117"/>
        <v>#N/A</v>
      </c>
      <c r="IY53" s="169" t="e">
        <f t="shared" si="117"/>
        <v>#N/A</v>
      </c>
      <c r="IZ53" s="169" t="e">
        <f t="shared" si="117"/>
        <v>#N/A</v>
      </c>
      <c r="JA53" s="169" t="e">
        <f t="shared" si="117"/>
        <v>#N/A</v>
      </c>
      <c r="JB53" s="169" t="e">
        <f t="shared" si="117"/>
        <v>#N/A</v>
      </c>
      <c r="JC53" s="169" t="e">
        <f t="shared" si="117"/>
        <v>#N/A</v>
      </c>
      <c r="JD53" s="169" t="e">
        <f t="shared" si="117"/>
        <v>#N/A</v>
      </c>
      <c r="JE53" s="169" t="e">
        <f t="shared" si="117"/>
        <v>#N/A</v>
      </c>
      <c r="JF53" s="169" t="e">
        <f t="shared" si="105"/>
        <v>#N/A</v>
      </c>
      <c r="JG53" s="169" t="e">
        <f t="shared" si="105"/>
        <v>#N/A</v>
      </c>
      <c r="JH53" s="169" t="e">
        <f t="shared" si="105"/>
        <v>#N/A</v>
      </c>
      <c r="JI53" s="169" t="e">
        <f t="shared" si="105"/>
        <v>#N/A</v>
      </c>
      <c r="JJ53" s="169" t="e">
        <f t="shared" si="105"/>
        <v>#N/A</v>
      </c>
      <c r="JK53" s="169" t="e">
        <f t="shared" si="105"/>
        <v>#N/A</v>
      </c>
      <c r="JL53" s="169" t="e">
        <f t="shared" si="105"/>
        <v>#N/A</v>
      </c>
      <c r="JM53" s="169" t="e">
        <f t="shared" si="105"/>
        <v>#N/A</v>
      </c>
      <c r="JN53" s="169" t="e">
        <f t="shared" si="105"/>
        <v>#N/A</v>
      </c>
      <c r="JO53" s="169" t="e">
        <f t="shared" si="105"/>
        <v>#N/A</v>
      </c>
      <c r="JP53" s="169" t="e">
        <f t="shared" si="105"/>
        <v>#N/A</v>
      </c>
      <c r="JQ53" s="169" t="e">
        <f t="shared" si="105"/>
        <v>#N/A</v>
      </c>
      <c r="JR53" s="169" t="e">
        <f t="shared" si="105"/>
        <v>#N/A</v>
      </c>
      <c r="JS53" s="169" t="e">
        <f t="shared" si="105"/>
        <v>#N/A</v>
      </c>
      <c r="JT53" s="169" t="e">
        <f t="shared" si="105"/>
        <v>#N/A</v>
      </c>
      <c r="JU53" s="169" t="e">
        <f t="shared" si="105"/>
        <v>#N/A</v>
      </c>
      <c r="JV53" s="169" t="e">
        <f t="shared" si="106"/>
        <v>#N/A</v>
      </c>
      <c r="JW53" s="169" t="e">
        <f t="shared" si="106"/>
        <v>#N/A</v>
      </c>
      <c r="JX53" s="169" t="e">
        <f t="shared" si="106"/>
        <v>#N/A</v>
      </c>
      <c r="JY53" s="169" t="e">
        <f t="shared" si="106"/>
        <v>#N/A</v>
      </c>
      <c r="JZ53" s="169" t="e">
        <f t="shared" si="106"/>
        <v>#N/A</v>
      </c>
      <c r="KA53" s="169" t="e">
        <f t="shared" si="106"/>
        <v>#N/A</v>
      </c>
      <c r="KB53" s="169" t="e">
        <f t="shared" si="106"/>
        <v>#N/A</v>
      </c>
      <c r="KC53" s="169" t="e">
        <f t="shared" si="106"/>
        <v>#N/A</v>
      </c>
      <c r="KD53" s="169" t="e">
        <f t="shared" si="106"/>
        <v>#N/A</v>
      </c>
      <c r="KE53" s="169" t="e">
        <f t="shared" si="106"/>
        <v>#N/A</v>
      </c>
      <c r="KF53" s="169" t="e">
        <f t="shared" si="106"/>
        <v>#N/A</v>
      </c>
      <c r="KG53" s="169" t="e">
        <f t="shared" si="106"/>
        <v>#N/A</v>
      </c>
      <c r="KH53" s="169" t="e">
        <f t="shared" si="106"/>
        <v>#N/A</v>
      </c>
      <c r="KI53" s="169" t="e">
        <f t="shared" si="106"/>
        <v>#N/A</v>
      </c>
      <c r="KJ53" s="169" t="e">
        <f t="shared" si="106"/>
        <v>#N/A</v>
      </c>
      <c r="KK53" s="169" t="e">
        <f t="shared" si="106"/>
        <v>#N/A</v>
      </c>
      <c r="KL53" s="169" t="e">
        <f t="shared" si="107"/>
        <v>#N/A</v>
      </c>
      <c r="KM53" s="169" t="e">
        <f t="shared" si="107"/>
        <v>#N/A</v>
      </c>
      <c r="KN53" s="169" t="e">
        <f t="shared" si="107"/>
        <v>#N/A</v>
      </c>
      <c r="KO53" s="169" t="e">
        <f t="shared" si="107"/>
        <v>#N/A</v>
      </c>
      <c r="KP53" s="169" t="e">
        <f t="shared" si="107"/>
        <v>#N/A</v>
      </c>
      <c r="KQ53" s="169" t="e">
        <f t="shared" si="107"/>
        <v>#N/A</v>
      </c>
      <c r="KR53" s="169" t="e">
        <f t="shared" si="107"/>
        <v>#N/A</v>
      </c>
      <c r="KS53" s="169" t="e">
        <f t="shared" si="107"/>
        <v>#N/A</v>
      </c>
      <c r="KT53" s="169" t="e">
        <f t="shared" si="107"/>
        <v>#N/A</v>
      </c>
      <c r="KU53" s="169" t="e">
        <f t="shared" si="107"/>
        <v>#N/A</v>
      </c>
      <c r="KV53" s="169" t="e">
        <f t="shared" si="107"/>
        <v>#N/A</v>
      </c>
      <c r="KW53" s="169" t="e">
        <f t="shared" si="107"/>
        <v>#N/A</v>
      </c>
      <c r="KX53" s="169" t="e">
        <f t="shared" si="107"/>
        <v>#N/A</v>
      </c>
      <c r="KY53" s="169" t="e">
        <f t="shared" si="107"/>
        <v>#N/A</v>
      </c>
      <c r="KZ53" s="169" t="e">
        <f t="shared" si="107"/>
        <v>#N/A</v>
      </c>
      <c r="LA53" s="169" t="e">
        <f t="shared" si="107"/>
        <v>#N/A</v>
      </c>
      <c r="LB53" s="169" t="e">
        <f t="shared" si="108"/>
        <v>#N/A</v>
      </c>
      <c r="LC53" s="169" t="e">
        <f t="shared" si="108"/>
        <v>#N/A</v>
      </c>
      <c r="LD53" s="169" t="e">
        <f t="shared" si="108"/>
        <v>#N/A</v>
      </c>
      <c r="LE53" s="169" t="e">
        <f t="shared" si="108"/>
        <v>#N/A</v>
      </c>
      <c r="LF53" s="169" t="e">
        <f t="shared" si="108"/>
        <v>#N/A</v>
      </c>
      <c r="LG53" s="169" t="e">
        <f t="shared" si="108"/>
        <v>#N/A</v>
      </c>
      <c r="LH53" s="169" t="e">
        <f t="shared" si="108"/>
        <v>#N/A</v>
      </c>
      <c r="LI53" s="169" t="e">
        <f t="shared" si="108"/>
        <v>#N/A</v>
      </c>
      <c r="LJ53" s="169" t="e">
        <f t="shared" si="108"/>
        <v>#N/A</v>
      </c>
      <c r="LK53" s="169" t="e">
        <f t="shared" si="108"/>
        <v>#N/A</v>
      </c>
      <c r="LL53" s="169" t="e">
        <f t="shared" si="108"/>
        <v>#N/A</v>
      </c>
      <c r="LM53" s="169" t="e">
        <f t="shared" si="108"/>
        <v>#N/A</v>
      </c>
      <c r="LN53" s="169" t="e">
        <f t="shared" si="108"/>
        <v>#N/A</v>
      </c>
      <c r="LO53" s="169" t="e">
        <f t="shared" si="108"/>
        <v>#N/A</v>
      </c>
      <c r="LP53" s="169" t="e">
        <f t="shared" si="108"/>
        <v>#N/A</v>
      </c>
      <c r="LQ53" s="169" t="e">
        <f t="shared" si="108"/>
        <v>#N/A</v>
      </c>
      <c r="LR53" s="169" t="e">
        <f t="shared" si="109"/>
        <v>#N/A</v>
      </c>
      <c r="LS53" s="169" t="e">
        <f t="shared" si="109"/>
        <v>#N/A</v>
      </c>
      <c r="LT53" s="169" t="e">
        <f t="shared" si="109"/>
        <v>#N/A</v>
      </c>
      <c r="LU53" s="169" t="e">
        <f t="shared" si="109"/>
        <v>#N/A</v>
      </c>
      <c r="LV53" s="169" t="e">
        <f t="shared" si="109"/>
        <v>#N/A</v>
      </c>
      <c r="LW53" s="169" t="e">
        <f t="shared" si="109"/>
        <v>#N/A</v>
      </c>
      <c r="LX53" s="169" t="e">
        <f t="shared" si="109"/>
        <v>#N/A</v>
      </c>
      <c r="LY53" s="169" t="e">
        <f t="shared" si="109"/>
        <v>#N/A</v>
      </c>
      <c r="LZ53" s="169" t="e">
        <f t="shared" si="109"/>
        <v>#N/A</v>
      </c>
      <c r="MA53" s="169" t="e">
        <f t="shared" si="109"/>
        <v>#N/A</v>
      </c>
      <c r="MB53" s="169" t="e">
        <f t="shared" si="109"/>
        <v>#N/A</v>
      </c>
      <c r="MC53" s="169" t="e">
        <f t="shared" si="109"/>
        <v>#N/A</v>
      </c>
      <c r="MD53" s="169" t="e">
        <f t="shared" si="109"/>
        <v>#N/A</v>
      </c>
      <c r="ME53" s="169" t="e">
        <f t="shared" si="109"/>
        <v>#N/A</v>
      </c>
      <c r="MF53" s="169" t="e">
        <f t="shared" si="109"/>
        <v>#N/A</v>
      </c>
      <c r="MG53" s="169" t="e">
        <f t="shared" si="109"/>
        <v>#N/A</v>
      </c>
      <c r="MH53" s="169" t="e">
        <f t="shared" si="110"/>
        <v>#N/A</v>
      </c>
      <c r="MI53" s="169" t="e">
        <f t="shared" si="110"/>
        <v>#N/A</v>
      </c>
      <c r="MJ53" s="169" t="e">
        <f t="shared" si="110"/>
        <v>#N/A</v>
      </c>
      <c r="MK53" s="169" t="e">
        <f t="shared" si="110"/>
        <v>#N/A</v>
      </c>
      <c r="ML53" s="169" t="e">
        <f t="shared" si="110"/>
        <v>#N/A</v>
      </c>
      <c r="MM53" s="169" t="e">
        <f t="shared" si="110"/>
        <v>#N/A</v>
      </c>
      <c r="MN53" s="169" t="e">
        <f t="shared" si="110"/>
        <v>#N/A</v>
      </c>
      <c r="MO53" s="169" t="e">
        <f t="shared" si="110"/>
        <v>#N/A</v>
      </c>
      <c r="MP53" s="169" t="e">
        <f t="shared" si="110"/>
        <v>#N/A</v>
      </c>
      <c r="MQ53" s="169" t="e">
        <f t="shared" si="110"/>
        <v>#N/A</v>
      </c>
      <c r="MR53" s="169" t="e">
        <f t="shared" si="110"/>
        <v>#N/A</v>
      </c>
      <c r="MS53" s="169" t="e">
        <f t="shared" si="110"/>
        <v>#N/A</v>
      </c>
      <c r="MT53" s="169" t="e">
        <f t="shared" si="110"/>
        <v>#N/A</v>
      </c>
      <c r="MU53" s="169" t="e">
        <f t="shared" si="110"/>
        <v>#N/A</v>
      </c>
      <c r="MV53" s="169" t="e">
        <f t="shared" si="110"/>
        <v>#N/A</v>
      </c>
      <c r="MW53" s="169" t="e">
        <f t="shared" si="110"/>
        <v>#N/A</v>
      </c>
      <c r="MX53" s="169" t="e">
        <f t="shared" si="111"/>
        <v>#N/A</v>
      </c>
      <c r="MY53" s="169" t="e">
        <f t="shared" si="111"/>
        <v>#N/A</v>
      </c>
      <c r="MZ53" s="169" t="e">
        <f t="shared" si="111"/>
        <v>#N/A</v>
      </c>
      <c r="NA53" s="169" t="e">
        <f t="shared" si="111"/>
        <v>#N/A</v>
      </c>
      <c r="NB53" s="169" t="e">
        <f t="shared" si="111"/>
        <v>#N/A</v>
      </c>
      <c r="NC53" s="169" t="e">
        <f t="shared" si="111"/>
        <v>#N/A</v>
      </c>
      <c r="ND53" s="169" t="e">
        <f t="shared" si="111"/>
        <v>#N/A</v>
      </c>
      <c r="NE53" s="169" t="e">
        <f t="shared" si="111"/>
        <v>#N/A</v>
      </c>
      <c r="NF53" s="169" t="e">
        <f t="shared" si="111"/>
        <v>#N/A</v>
      </c>
      <c r="NG53" s="169" t="e">
        <f t="shared" si="111"/>
        <v>#N/A</v>
      </c>
      <c r="NH53" s="169" t="e">
        <f t="shared" si="111"/>
        <v>#N/A</v>
      </c>
      <c r="NI53" s="169" t="e">
        <f t="shared" si="111"/>
        <v>#N/A</v>
      </c>
      <c r="NJ53" s="169" t="e">
        <f t="shared" si="111"/>
        <v>#N/A</v>
      </c>
      <c r="NK53" s="169" t="e">
        <f t="shared" si="111"/>
        <v>#N/A</v>
      </c>
      <c r="NL53" s="169" t="e">
        <f t="shared" si="111"/>
        <v>#N/A</v>
      </c>
      <c r="NM53" s="169" t="e">
        <f t="shared" si="111"/>
        <v>#N/A</v>
      </c>
      <c r="NN53" s="169" t="e">
        <f t="shared" si="112"/>
        <v>#N/A</v>
      </c>
      <c r="NO53" s="169" t="e">
        <f t="shared" si="112"/>
        <v>#N/A</v>
      </c>
      <c r="NP53" s="169" t="e">
        <f t="shared" si="112"/>
        <v>#N/A</v>
      </c>
      <c r="NQ53" s="169" t="e">
        <f t="shared" si="112"/>
        <v>#N/A</v>
      </c>
      <c r="NR53" s="169" t="e">
        <f t="shared" si="112"/>
        <v>#N/A</v>
      </c>
      <c r="NS53" s="169" t="e">
        <f t="shared" si="112"/>
        <v>#N/A</v>
      </c>
      <c r="NT53" s="169" t="e">
        <f t="shared" si="112"/>
        <v>#N/A</v>
      </c>
      <c r="NU53" s="169" t="e">
        <f t="shared" si="112"/>
        <v>#N/A</v>
      </c>
      <c r="NV53" s="169" t="e">
        <f t="shared" si="112"/>
        <v>#N/A</v>
      </c>
      <c r="NW53" s="169" t="e">
        <f t="shared" si="112"/>
        <v>#N/A</v>
      </c>
      <c r="NX53" s="169" t="e">
        <f t="shared" si="112"/>
        <v>#N/A</v>
      </c>
      <c r="NY53" s="169" t="e">
        <f t="shared" si="112"/>
        <v>#N/A</v>
      </c>
      <c r="NZ53" s="169" t="e">
        <f t="shared" si="112"/>
        <v>#N/A</v>
      </c>
      <c r="OA53" s="169" t="e">
        <f t="shared" si="112"/>
        <v>#N/A</v>
      </c>
      <c r="OB53" s="169" t="e">
        <f t="shared" si="112"/>
        <v>#N/A</v>
      </c>
      <c r="OC53" s="169" t="e">
        <f t="shared" si="112"/>
        <v>#N/A</v>
      </c>
      <c r="OD53" s="169" t="e">
        <f t="shared" si="113"/>
        <v>#N/A</v>
      </c>
      <c r="OE53" s="169" t="e">
        <f t="shared" si="113"/>
        <v>#N/A</v>
      </c>
      <c r="OF53" s="169" t="e">
        <f t="shared" si="113"/>
        <v>#N/A</v>
      </c>
      <c r="OG53" s="169" t="e">
        <f t="shared" si="113"/>
        <v>#N/A</v>
      </c>
      <c r="OH53" s="169" t="e">
        <f t="shared" si="113"/>
        <v>#N/A</v>
      </c>
      <c r="OI53" s="169" t="e">
        <f t="shared" si="113"/>
        <v>#N/A</v>
      </c>
      <c r="OJ53" s="169" t="e">
        <f t="shared" si="113"/>
        <v>#N/A</v>
      </c>
      <c r="OK53" s="169" t="e">
        <f t="shared" si="113"/>
        <v>#N/A</v>
      </c>
      <c r="OL53" s="169" t="e">
        <f t="shared" si="113"/>
        <v>#N/A</v>
      </c>
      <c r="OM53" s="169" t="e">
        <f t="shared" si="113"/>
        <v>#N/A</v>
      </c>
      <c r="ON53" s="169" t="e">
        <f t="shared" si="113"/>
        <v>#N/A</v>
      </c>
      <c r="OO53" s="169" t="e">
        <f t="shared" si="113"/>
        <v>#N/A</v>
      </c>
      <c r="OP53" s="169" t="e">
        <f t="shared" si="113"/>
        <v>#N/A</v>
      </c>
      <c r="OQ53" s="169" t="e">
        <f t="shared" si="113"/>
        <v>#N/A</v>
      </c>
      <c r="OR53" s="169" t="e">
        <f t="shared" si="113"/>
        <v>#N/A</v>
      </c>
      <c r="OS53" s="169" t="e">
        <f t="shared" si="113"/>
        <v>#N/A</v>
      </c>
      <c r="OT53" s="169" t="e">
        <f t="shared" si="114"/>
        <v>#N/A</v>
      </c>
      <c r="OU53" s="169" t="e">
        <f t="shared" si="114"/>
        <v>#N/A</v>
      </c>
      <c r="OV53" s="169" t="e">
        <f t="shared" si="114"/>
        <v>#N/A</v>
      </c>
      <c r="OW53" s="169" t="e">
        <f t="shared" si="83"/>
        <v>#N/A</v>
      </c>
      <c r="OX53" s="169" t="e">
        <f t="shared" si="83"/>
        <v>#N/A</v>
      </c>
      <c r="OY53" s="169" t="e">
        <f t="shared" si="83"/>
        <v>#N/A</v>
      </c>
      <c r="OZ53" s="169" t="e">
        <f t="shared" si="83"/>
        <v>#N/A</v>
      </c>
      <c r="PA53" s="169" t="e">
        <f t="shared" si="83"/>
        <v>#N/A</v>
      </c>
      <c r="PB53" s="169" t="e">
        <f t="shared" si="83"/>
        <v>#N/A</v>
      </c>
      <c r="PC53" s="169" t="e">
        <f t="shared" si="70"/>
        <v>#N/A</v>
      </c>
      <c r="PD53" s="169" t="e">
        <f t="shared" si="70"/>
        <v>#N/A</v>
      </c>
      <c r="PE53" s="169" t="e">
        <f t="shared" si="70"/>
        <v>#N/A</v>
      </c>
      <c r="PF53" s="169" t="e">
        <f t="shared" si="70"/>
        <v>#N/A</v>
      </c>
      <c r="PG53" s="169" t="e">
        <f t="shared" si="70"/>
        <v>#N/A</v>
      </c>
      <c r="PH53" s="169" t="e">
        <f t="shared" si="70"/>
        <v>#N/A</v>
      </c>
    </row>
    <row r="54" spans="1:424" hidden="1" x14ac:dyDescent="0.75">
      <c r="A54" s="4">
        <v>51</v>
      </c>
      <c r="B54" s="95"/>
      <c r="C54" s="95"/>
      <c r="D54" s="95"/>
      <c r="E54" s="124" t="str">
        <f t="shared" si="28"/>
        <v/>
      </c>
      <c r="F54" s="124" t="str">
        <f t="shared" si="29"/>
        <v/>
      </c>
      <c r="G54" s="73" t="str">
        <f t="shared" si="30"/>
        <v/>
      </c>
      <c r="H54" s="23"/>
      <c r="I54" s="57"/>
      <c r="J54" s="280"/>
      <c r="K54" s="74" t="str">
        <f>IF(AND(B54&gt;0,C54&gt;0,D54&gt;0),IF(ISBLANK(J54),IF(ISBLANK(H54),"",(D54-B54)*VLOOKUP(H54,VLookups!$A$4:$B$13,2,FALSE)),J54),"")</f>
        <v/>
      </c>
      <c r="L54" s="75" t="str">
        <f t="shared" si="84"/>
        <v/>
      </c>
      <c r="M54" s="95"/>
      <c r="N54" s="270" t="str">
        <f>IF(AND(M54&gt;0,C54&gt;0,NOT(K54="")),ABS(VLOOKUP($M$1,VLookups!$A$43:$B$44,2,FALSE)-_xlfn.NORM.DIST(M54,G54,K54,TRUE)),"")</f>
        <v/>
      </c>
      <c r="O54" s="94" t="str">
        <f>IF(AND($B54&gt;0,$C54&gt;0,$D54&gt;0,NOT(ISBLANK($H54))),_xlfn.NORM.INV(ABS(VLOOKUP($M$1,VLookups!$A$43:$B$44,2,FALSE)-O$3),$G54,$K54),"")</f>
        <v/>
      </c>
      <c r="P54" s="93" t="str">
        <f>IF(AND($B54&gt;0,$C54&gt;0,$D54&gt;0,NOT(ISBLANK($H54))),_xlfn.NORM.INV(ABS(VLOOKUP($M$1,VLookups!$A$43:$B$44,2,FALSE)-P$3),$G54,$K54),"")</f>
        <v/>
      </c>
      <c r="Q54" s="94" t="str">
        <f>IF(AND($B54&gt;0,$C54&gt;0,$D54&gt;0,NOT(ISBLANK($H54))),_xlfn.NORM.INV(ABS(VLOOKUP($M$1,VLookups!$A$43:$B$44,2,FALSE)-Q$3),$G54,$K54),"")</f>
        <v/>
      </c>
      <c r="R54" s="93" t="str">
        <f>IF(AND($B54&gt;0,$C54&gt;0,$D54&gt;0,NOT(ISBLANK($H54))),_xlfn.NORM.INV(ABS(VLOOKUP($M$1,VLookups!$A$43:$B$44,2,FALSE)-R$3),$G54,$K54),"")</f>
        <v/>
      </c>
      <c r="S54" s="94" t="str">
        <f>IF(AND($B54&gt;0,$C54&gt;0,$D54&gt;0,NOT(ISBLANK($H54))),_xlfn.NORM.INV(ABS(VLOOKUP($M$1,VLookups!$A$43:$B$44,2,FALSE)-S$3),$G54,$K54),"")</f>
        <v/>
      </c>
      <c r="T54" s="93" t="str">
        <f>IF(AND($B54&gt;0,$C54&gt;0,$D54&gt;0,NOT(ISBLANK($H54))),_xlfn.NORM.INV(ABS(VLOOKUP($M$1,VLookups!$A$43:$B$44,2,FALSE)-T$3),$G54,$K54),"")</f>
        <v/>
      </c>
      <c r="U54" s="5"/>
      <c r="V54" s="168" t="str">
        <f t="shared" si="31"/>
        <v/>
      </c>
      <c r="W54" s="49" t="str">
        <f t="shared" si="101"/>
        <v/>
      </c>
      <c r="X54" s="49" t="str">
        <f t="shared" si="101"/>
        <v/>
      </c>
      <c r="Y54" s="49" t="str">
        <f t="shared" si="101"/>
        <v/>
      </c>
      <c r="Z54" s="49" t="str">
        <f t="shared" si="101"/>
        <v/>
      </c>
      <c r="AA54" s="49" t="str">
        <f t="shared" si="101"/>
        <v/>
      </c>
      <c r="AB54" s="49" t="str">
        <f t="shared" si="101"/>
        <v/>
      </c>
      <c r="AC54" s="49" t="str">
        <f t="shared" si="101"/>
        <v/>
      </c>
      <c r="AD54" s="49" t="str">
        <f t="shared" si="101"/>
        <v/>
      </c>
      <c r="AE54" s="49" t="str">
        <f t="shared" si="101"/>
        <v/>
      </c>
      <c r="AF54" s="49" t="str">
        <f t="shared" si="101"/>
        <v/>
      </c>
      <c r="AG54" s="49" t="str">
        <f t="shared" si="101"/>
        <v/>
      </c>
      <c r="AH54" s="49" t="str">
        <f t="shared" si="101"/>
        <v/>
      </c>
      <c r="AI54" s="49" t="str">
        <f t="shared" si="101"/>
        <v/>
      </c>
      <c r="AJ54" s="49" t="str">
        <f t="shared" si="101"/>
        <v/>
      </c>
      <c r="AK54" s="49" t="str">
        <f t="shared" si="101"/>
        <v/>
      </c>
      <c r="AL54" s="49" t="str">
        <f t="shared" si="101"/>
        <v/>
      </c>
      <c r="AM54" s="49" t="str">
        <f t="shared" si="93"/>
        <v/>
      </c>
      <c r="AN54" s="49" t="str">
        <f t="shared" si="93"/>
        <v/>
      </c>
      <c r="AO54" s="49" t="str">
        <f t="shared" si="93"/>
        <v/>
      </c>
      <c r="AP54" s="49" t="str">
        <f t="shared" si="93"/>
        <v/>
      </c>
      <c r="AQ54" s="49" t="str">
        <f t="shared" si="93"/>
        <v/>
      </c>
      <c r="AR54" s="49" t="str">
        <f t="shared" si="93"/>
        <v/>
      </c>
      <c r="AS54" s="49" t="str">
        <f t="shared" si="93"/>
        <v/>
      </c>
      <c r="AT54" s="49" t="str">
        <f t="shared" si="93"/>
        <v/>
      </c>
      <c r="AU54" s="49" t="str">
        <f t="shared" si="93"/>
        <v/>
      </c>
      <c r="AV54" s="49" t="str">
        <f t="shared" si="93"/>
        <v/>
      </c>
      <c r="AW54" s="49" t="str">
        <f t="shared" si="93"/>
        <v/>
      </c>
      <c r="AX54" s="49" t="str">
        <f t="shared" si="93"/>
        <v/>
      </c>
      <c r="AY54" s="49" t="str">
        <f t="shared" si="93"/>
        <v/>
      </c>
      <c r="AZ54" s="49" t="str">
        <f t="shared" si="93"/>
        <v/>
      </c>
      <c r="BA54" s="49" t="str">
        <f t="shared" si="93"/>
        <v/>
      </c>
      <c r="BB54" s="49" t="str">
        <f t="shared" si="94"/>
        <v/>
      </c>
      <c r="BC54" s="49" t="str">
        <f t="shared" si="94"/>
        <v/>
      </c>
      <c r="BD54" s="49" t="str">
        <f t="shared" si="94"/>
        <v/>
      </c>
      <c r="BE54" s="49" t="str">
        <f t="shared" si="94"/>
        <v/>
      </c>
      <c r="BF54" s="49" t="str">
        <f t="shared" si="94"/>
        <v/>
      </c>
      <c r="BG54" s="49" t="str">
        <f t="shared" si="94"/>
        <v/>
      </c>
      <c r="BH54" s="49" t="str">
        <f t="shared" si="94"/>
        <v/>
      </c>
      <c r="BI54" s="49" t="str">
        <f t="shared" si="94"/>
        <v/>
      </c>
      <c r="BJ54" s="49" t="str">
        <f t="shared" si="94"/>
        <v/>
      </c>
      <c r="BK54" s="49" t="str">
        <f t="shared" si="94"/>
        <v/>
      </c>
      <c r="BL54" s="49" t="str">
        <f t="shared" si="94"/>
        <v/>
      </c>
      <c r="BM54" s="49" t="str">
        <f t="shared" si="94"/>
        <v/>
      </c>
      <c r="BN54" s="49" t="str">
        <f t="shared" si="94"/>
        <v/>
      </c>
      <c r="BO54" s="49" t="str">
        <f t="shared" si="94"/>
        <v/>
      </c>
      <c r="BP54" s="49" t="str">
        <f t="shared" si="94"/>
        <v/>
      </c>
      <c r="BQ54" s="49" t="str">
        <f t="shared" si="94"/>
        <v/>
      </c>
      <c r="BR54" s="49" t="str">
        <f t="shared" si="91"/>
        <v/>
      </c>
      <c r="BS54" s="49" t="str">
        <f t="shared" si="91"/>
        <v/>
      </c>
      <c r="BT54" s="49" t="str">
        <f t="shared" si="91"/>
        <v/>
      </c>
      <c r="BU54" s="49" t="str">
        <f t="shared" si="91"/>
        <v/>
      </c>
      <c r="BV54" s="49" t="str">
        <f t="shared" si="91"/>
        <v/>
      </c>
      <c r="BW54" s="49" t="str">
        <f t="shared" si="91"/>
        <v/>
      </c>
      <c r="BX54" s="49" t="str">
        <f t="shared" si="91"/>
        <v/>
      </c>
      <c r="BY54" s="49" t="str">
        <f t="shared" si="91"/>
        <v/>
      </c>
      <c r="BZ54" s="49" t="str">
        <f t="shared" si="91"/>
        <v/>
      </c>
      <c r="CA54" s="49" t="str">
        <f t="shared" si="91"/>
        <v/>
      </c>
      <c r="CB54" s="49" t="str">
        <f t="shared" si="91"/>
        <v/>
      </c>
      <c r="CC54" s="49" t="str">
        <f t="shared" si="95"/>
        <v/>
      </c>
      <c r="CD54" s="49" t="str">
        <f t="shared" si="95"/>
        <v/>
      </c>
      <c r="CE54" s="49" t="str">
        <f t="shared" si="95"/>
        <v/>
      </c>
      <c r="CF54" s="49" t="str">
        <f t="shared" si="95"/>
        <v/>
      </c>
      <c r="CG54" s="49" t="str">
        <f t="shared" si="95"/>
        <v/>
      </c>
      <c r="CH54" s="49" t="str">
        <f t="shared" si="95"/>
        <v/>
      </c>
      <c r="CI54" s="49" t="str">
        <f t="shared" si="95"/>
        <v/>
      </c>
      <c r="CJ54" s="49" t="str">
        <f t="shared" si="95"/>
        <v/>
      </c>
      <c r="CK54" s="49" t="str">
        <f t="shared" si="95"/>
        <v/>
      </c>
      <c r="CL54" s="49" t="str">
        <f t="shared" si="95"/>
        <v/>
      </c>
      <c r="CM54" s="49" t="str">
        <f t="shared" si="95"/>
        <v/>
      </c>
      <c r="CN54" s="49" t="str">
        <f t="shared" si="95"/>
        <v/>
      </c>
      <c r="CO54" s="49" t="str">
        <f t="shared" si="95"/>
        <v/>
      </c>
      <c r="CP54" s="49" t="str">
        <f t="shared" si="95"/>
        <v/>
      </c>
      <c r="CQ54" s="49" t="str">
        <f t="shared" si="95"/>
        <v/>
      </c>
      <c r="CR54" s="49" t="str">
        <f t="shared" si="95"/>
        <v/>
      </c>
      <c r="CS54" s="49" t="str">
        <f t="shared" si="96"/>
        <v/>
      </c>
      <c r="CT54" s="49" t="str">
        <f t="shared" si="96"/>
        <v/>
      </c>
      <c r="CU54" s="49" t="str">
        <f t="shared" si="96"/>
        <v/>
      </c>
      <c r="CV54" s="49" t="str">
        <f t="shared" si="96"/>
        <v/>
      </c>
      <c r="CW54" s="49" t="str">
        <f t="shared" si="96"/>
        <v/>
      </c>
      <c r="CX54" s="49" t="str">
        <f t="shared" si="96"/>
        <v/>
      </c>
      <c r="CY54" s="49" t="str">
        <f t="shared" si="96"/>
        <v/>
      </c>
      <c r="CZ54" s="49" t="str">
        <f t="shared" si="96"/>
        <v/>
      </c>
      <c r="DA54" s="49" t="str">
        <f t="shared" si="96"/>
        <v/>
      </c>
      <c r="DB54" s="49" t="str">
        <f t="shared" si="96"/>
        <v/>
      </c>
      <c r="DC54" s="49" t="str">
        <f t="shared" si="96"/>
        <v/>
      </c>
      <c r="DD54" s="49" t="str">
        <f t="shared" si="96"/>
        <v/>
      </c>
      <c r="DE54" s="49" t="str">
        <f t="shared" si="96"/>
        <v/>
      </c>
      <c r="DF54" s="49" t="str">
        <f t="shared" si="96"/>
        <v/>
      </c>
      <c r="DG54" s="49" t="str">
        <f t="shared" si="96"/>
        <v/>
      </c>
      <c r="DH54" s="49" t="str">
        <f t="shared" si="96"/>
        <v/>
      </c>
      <c r="DI54" s="49" t="str">
        <f t="shared" si="115"/>
        <v/>
      </c>
      <c r="DJ54" s="49" t="str">
        <f t="shared" si="115"/>
        <v/>
      </c>
      <c r="DK54" s="49" t="str">
        <f t="shared" si="115"/>
        <v/>
      </c>
      <c r="DL54" s="49" t="str">
        <f t="shared" si="115"/>
        <v/>
      </c>
      <c r="DM54" s="49" t="str">
        <f t="shared" si="115"/>
        <v/>
      </c>
      <c r="DN54" s="49" t="str">
        <f t="shared" si="115"/>
        <v/>
      </c>
      <c r="DO54" s="49" t="str">
        <f t="shared" si="115"/>
        <v/>
      </c>
      <c r="DP54" s="49" t="str">
        <f t="shared" si="115"/>
        <v/>
      </c>
      <c r="DQ54" s="49" t="str">
        <f t="shared" si="115"/>
        <v/>
      </c>
      <c r="DR54" s="49" t="str">
        <f t="shared" si="115"/>
        <v/>
      </c>
      <c r="DS54" s="183" t="str">
        <f t="shared" si="33"/>
        <v/>
      </c>
      <c r="DT54" s="49" t="str">
        <f t="shared" si="102"/>
        <v/>
      </c>
      <c r="DU54" s="49" t="str">
        <f t="shared" si="102"/>
        <v/>
      </c>
      <c r="DV54" s="49" t="str">
        <f t="shared" si="102"/>
        <v/>
      </c>
      <c r="DW54" s="49" t="str">
        <f t="shared" si="102"/>
        <v/>
      </c>
      <c r="DX54" s="49" t="str">
        <f t="shared" si="102"/>
        <v/>
      </c>
      <c r="DY54" s="49" t="str">
        <f t="shared" si="102"/>
        <v/>
      </c>
      <c r="DZ54" s="49" t="str">
        <f t="shared" si="102"/>
        <v/>
      </c>
      <c r="EA54" s="49" t="str">
        <f t="shared" si="102"/>
        <v/>
      </c>
      <c r="EB54" s="49" t="str">
        <f t="shared" si="102"/>
        <v/>
      </c>
      <c r="EC54" s="49" t="str">
        <f t="shared" si="102"/>
        <v/>
      </c>
      <c r="ED54" s="49" t="str">
        <f t="shared" si="102"/>
        <v/>
      </c>
      <c r="EE54" s="49" t="str">
        <f t="shared" si="102"/>
        <v/>
      </c>
      <c r="EF54" s="49" t="str">
        <f t="shared" si="102"/>
        <v/>
      </c>
      <c r="EG54" s="49" t="str">
        <f t="shared" si="102"/>
        <v/>
      </c>
      <c r="EH54" s="49" t="str">
        <f t="shared" si="102"/>
        <v/>
      </c>
      <c r="EI54" s="49" t="str">
        <f t="shared" si="102"/>
        <v/>
      </c>
      <c r="EJ54" s="49" t="str">
        <f t="shared" si="97"/>
        <v/>
      </c>
      <c r="EK54" s="49" t="str">
        <f t="shared" si="97"/>
        <v/>
      </c>
      <c r="EL54" s="49" t="str">
        <f t="shared" si="97"/>
        <v/>
      </c>
      <c r="EM54" s="49" t="str">
        <f t="shared" si="97"/>
        <v/>
      </c>
      <c r="EN54" s="49" t="str">
        <f t="shared" si="97"/>
        <v/>
      </c>
      <c r="EO54" s="49" t="str">
        <f t="shared" si="97"/>
        <v/>
      </c>
      <c r="EP54" s="49" t="str">
        <f t="shared" si="97"/>
        <v/>
      </c>
      <c r="EQ54" s="49" t="str">
        <f t="shared" si="97"/>
        <v/>
      </c>
      <c r="ER54" s="49" t="str">
        <f t="shared" si="97"/>
        <v/>
      </c>
      <c r="ES54" s="49" t="str">
        <f t="shared" si="97"/>
        <v/>
      </c>
      <c r="ET54" s="49" t="str">
        <f t="shared" si="97"/>
        <v/>
      </c>
      <c r="EU54" s="49" t="str">
        <f t="shared" si="97"/>
        <v/>
      </c>
      <c r="EV54" s="49" t="str">
        <f t="shared" si="97"/>
        <v/>
      </c>
      <c r="EW54" s="49" t="str">
        <f t="shared" si="97"/>
        <v/>
      </c>
      <c r="EX54" s="49" t="str">
        <f t="shared" si="97"/>
        <v/>
      </c>
      <c r="EY54" s="49" t="str">
        <f t="shared" si="98"/>
        <v/>
      </c>
      <c r="EZ54" s="49" t="str">
        <f t="shared" si="98"/>
        <v/>
      </c>
      <c r="FA54" s="49" t="str">
        <f t="shared" si="98"/>
        <v/>
      </c>
      <c r="FB54" s="49" t="str">
        <f t="shared" si="98"/>
        <v/>
      </c>
      <c r="FC54" s="49" t="str">
        <f t="shared" si="98"/>
        <v/>
      </c>
      <c r="FD54" s="49" t="str">
        <f t="shared" si="98"/>
        <v/>
      </c>
      <c r="FE54" s="49" t="str">
        <f t="shared" si="98"/>
        <v/>
      </c>
      <c r="FF54" s="49" t="str">
        <f t="shared" si="98"/>
        <v/>
      </c>
      <c r="FG54" s="49" t="str">
        <f t="shared" si="98"/>
        <v/>
      </c>
      <c r="FH54" s="49" t="str">
        <f t="shared" si="98"/>
        <v/>
      </c>
      <c r="FI54" s="49" t="str">
        <f t="shared" si="98"/>
        <v/>
      </c>
      <c r="FJ54" s="49" t="str">
        <f t="shared" si="98"/>
        <v/>
      </c>
      <c r="FK54" s="49" t="str">
        <f t="shared" si="98"/>
        <v/>
      </c>
      <c r="FL54" s="49" t="str">
        <f t="shared" si="98"/>
        <v/>
      </c>
      <c r="FM54" s="49" t="str">
        <f t="shared" si="98"/>
        <v/>
      </c>
      <c r="FN54" s="49" t="str">
        <f t="shared" si="98"/>
        <v/>
      </c>
      <c r="FO54" s="49" t="str">
        <f t="shared" si="92"/>
        <v/>
      </c>
      <c r="FP54" s="49" t="str">
        <f t="shared" si="92"/>
        <v/>
      </c>
      <c r="FQ54" s="49" t="str">
        <f t="shared" si="92"/>
        <v/>
      </c>
      <c r="FR54" s="49" t="str">
        <f t="shared" si="92"/>
        <v/>
      </c>
      <c r="FS54" s="49" t="str">
        <f t="shared" si="92"/>
        <v/>
      </c>
      <c r="FT54" s="49" t="str">
        <f t="shared" si="92"/>
        <v/>
      </c>
      <c r="FU54" s="49" t="str">
        <f t="shared" si="92"/>
        <v/>
      </c>
      <c r="FV54" s="49" t="str">
        <f t="shared" si="92"/>
        <v/>
      </c>
      <c r="FW54" s="49" t="str">
        <f t="shared" si="92"/>
        <v/>
      </c>
      <c r="FX54" s="49" t="str">
        <f t="shared" si="92"/>
        <v/>
      </c>
      <c r="FY54" s="49" t="str">
        <f t="shared" si="92"/>
        <v/>
      </c>
      <c r="FZ54" s="49" t="str">
        <f t="shared" si="99"/>
        <v/>
      </c>
      <c r="GA54" s="49" t="str">
        <f t="shared" si="99"/>
        <v/>
      </c>
      <c r="GB54" s="49" t="str">
        <f t="shared" si="99"/>
        <v/>
      </c>
      <c r="GC54" s="49" t="str">
        <f t="shared" si="99"/>
        <v/>
      </c>
      <c r="GD54" s="49" t="str">
        <f t="shared" si="99"/>
        <v/>
      </c>
      <c r="GE54" s="49" t="str">
        <f t="shared" si="99"/>
        <v/>
      </c>
      <c r="GF54" s="49" t="str">
        <f t="shared" si="99"/>
        <v/>
      </c>
      <c r="GG54" s="49" t="str">
        <f t="shared" si="99"/>
        <v/>
      </c>
      <c r="GH54" s="49" t="str">
        <f t="shared" si="99"/>
        <v/>
      </c>
      <c r="GI54" s="49" t="str">
        <f t="shared" si="99"/>
        <v/>
      </c>
      <c r="GJ54" s="49" t="str">
        <f t="shared" si="99"/>
        <v/>
      </c>
      <c r="GK54" s="49" t="str">
        <f t="shared" si="99"/>
        <v/>
      </c>
      <c r="GL54" s="49" t="str">
        <f t="shared" si="99"/>
        <v/>
      </c>
      <c r="GM54" s="49" t="str">
        <f t="shared" si="99"/>
        <v/>
      </c>
      <c r="GN54" s="49" t="str">
        <f t="shared" si="99"/>
        <v/>
      </c>
      <c r="GO54" s="49" t="str">
        <f t="shared" si="99"/>
        <v/>
      </c>
      <c r="GP54" s="49" t="str">
        <f t="shared" si="100"/>
        <v/>
      </c>
      <c r="GQ54" s="49" t="str">
        <f t="shared" si="100"/>
        <v/>
      </c>
      <c r="GR54" s="49" t="str">
        <f t="shared" si="100"/>
        <v/>
      </c>
      <c r="GS54" s="49" t="str">
        <f t="shared" si="100"/>
        <v/>
      </c>
      <c r="GT54" s="49" t="str">
        <f t="shared" si="100"/>
        <v/>
      </c>
      <c r="GU54" s="49" t="str">
        <f t="shared" si="100"/>
        <v/>
      </c>
      <c r="GV54" s="49" t="str">
        <f t="shared" si="100"/>
        <v/>
      </c>
      <c r="GW54" s="49" t="str">
        <f t="shared" si="100"/>
        <v/>
      </c>
      <c r="GX54" s="49" t="str">
        <f t="shared" si="100"/>
        <v/>
      </c>
      <c r="GY54" s="49" t="str">
        <f t="shared" si="100"/>
        <v/>
      </c>
      <c r="GZ54" s="49" t="str">
        <f t="shared" si="100"/>
        <v/>
      </c>
      <c r="HA54" s="49" t="str">
        <f t="shared" si="100"/>
        <v/>
      </c>
      <c r="HB54" s="49" t="str">
        <f t="shared" si="100"/>
        <v/>
      </c>
      <c r="HC54" s="49" t="str">
        <f t="shared" si="100"/>
        <v/>
      </c>
      <c r="HD54" s="49" t="str">
        <f t="shared" si="100"/>
        <v/>
      </c>
      <c r="HE54" s="49" t="str">
        <f t="shared" si="100"/>
        <v/>
      </c>
      <c r="HF54" s="49" t="str">
        <f t="shared" si="116"/>
        <v/>
      </c>
      <c r="HG54" s="49" t="str">
        <f t="shared" si="116"/>
        <v/>
      </c>
      <c r="HH54" s="49" t="str">
        <f t="shared" si="116"/>
        <v/>
      </c>
      <c r="HI54" s="49" t="str">
        <f t="shared" si="116"/>
        <v/>
      </c>
      <c r="HJ54" s="49" t="str">
        <f t="shared" si="116"/>
        <v/>
      </c>
      <c r="HK54" s="49" t="str">
        <f t="shared" si="116"/>
        <v/>
      </c>
      <c r="HL54" s="49" t="str">
        <f t="shared" si="116"/>
        <v/>
      </c>
      <c r="HM54" s="49" t="str">
        <f t="shared" si="116"/>
        <v/>
      </c>
      <c r="HN54" s="49" t="str">
        <f t="shared" si="116"/>
        <v/>
      </c>
      <c r="HO54" s="49" t="str">
        <f t="shared" si="116"/>
        <v/>
      </c>
      <c r="HP54" s="169" t="e">
        <f t="shared" ref="HP54:IE69" si="119">IF(ISNONTEXT($K54),_xlfn.NORM.DIST(W54,$G54,$K54,FALSE),NA())</f>
        <v>#N/A</v>
      </c>
      <c r="HQ54" s="169" t="e">
        <f t="shared" si="119"/>
        <v>#N/A</v>
      </c>
      <c r="HR54" s="169" t="e">
        <f t="shared" si="119"/>
        <v>#N/A</v>
      </c>
      <c r="HS54" s="169" t="e">
        <f t="shared" si="119"/>
        <v>#N/A</v>
      </c>
      <c r="HT54" s="169" t="e">
        <f t="shared" si="119"/>
        <v>#N/A</v>
      </c>
      <c r="HU54" s="169" t="e">
        <f t="shared" si="119"/>
        <v>#N/A</v>
      </c>
      <c r="HV54" s="169" t="e">
        <f t="shared" si="119"/>
        <v>#N/A</v>
      </c>
      <c r="HW54" s="169" t="e">
        <f t="shared" si="119"/>
        <v>#N/A</v>
      </c>
      <c r="HX54" s="169" t="e">
        <f t="shared" si="119"/>
        <v>#N/A</v>
      </c>
      <c r="HY54" s="169" t="e">
        <f t="shared" si="119"/>
        <v>#N/A</v>
      </c>
      <c r="HZ54" s="169" t="e">
        <f t="shared" si="119"/>
        <v>#N/A</v>
      </c>
      <c r="IA54" s="169" t="e">
        <f t="shared" si="119"/>
        <v>#N/A</v>
      </c>
      <c r="IB54" s="169" t="e">
        <f t="shared" si="119"/>
        <v>#N/A</v>
      </c>
      <c r="IC54" s="169" t="e">
        <f t="shared" si="119"/>
        <v>#N/A</v>
      </c>
      <c r="ID54" s="169" t="e">
        <f t="shared" si="119"/>
        <v>#N/A</v>
      </c>
      <c r="IE54" s="169" t="e">
        <f t="shared" si="119"/>
        <v>#N/A</v>
      </c>
      <c r="IF54" s="169" t="e">
        <f t="shared" ref="IF54:IS72" si="120">IF(ISNONTEXT($K54),_xlfn.NORM.DIST(AM54,$G54,$K54,FALSE),NA())</f>
        <v>#N/A</v>
      </c>
      <c r="IG54" s="169" t="e">
        <f t="shared" si="120"/>
        <v>#N/A</v>
      </c>
      <c r="IH54" s="169" t="e">
        <f t="shared" si="120"/>
        <v>#N/A</v>
      </c>
      <c r="II54" s="169" t="e">
        <f t="shared" si="120"/>
        <v>#N/A</v>
      </c>
      <c r="IJ54" s="169" t="e">
        <f t="shared" si="120"/>
        <v>#N/A</v>
      </c>
      <c r="IK54" s="169" t="e">
        <f t="shared" si="120"/>
        <v>#N/A</v>
      </c>
      <c r="IL54" s="169" t="e">
        <f t="shared" si="120"/>
        <v>#N/A</v>
      </c>
      <c r="IM54" s="169" t="e">
        <f t="shared" si="120"/>
        <v>#N/A</v>
      </c>
      <c r="IN54" s="169" t="e">
        <f t="shared" si="120"/>
        <v>#N/A</v>
      </c>
      <c r="IO54" s="169" t="e">
        <f t="shared" si="120"/>
        <v>#N/A</v>
      </c>
      <c r="IP54" s="169" t="e">
        <f t="shared" si="120"/>
        <v>#N/A</v>
      </c>
      <c r="IQ54" s="169" t="e">
        <f t="shared" si="120"/>
        <v>#N/A</v>
      </c>
      <c r="IR54" s="169" t="e">
        <f t="shared" si="120"/>
        <v>#N/A</v>
      </c>
      <c r="IS54" s="169" t="e">
        <f t="shared" si="120"/>
        <v>#N/A</v>
      </c>
      <c r="IT54" s="169" t="e">
        <f t="shared" si="118"/>
        <v>#N/A</v>
      </c>
      <c r="IU54" s="169" t="e">
        <f t="shared" si="117"/>
        <v>#N/A</v>
      </c>
      <c r="IV54" s="169" t="e">
        <f t="shared" si="117"/>
        <v>#N/A</v>
      </c>
      <c r="IW54" s="169" t="e">
        <f t="shared" si="117"/>
        <v>#N/A</v>
      </c>
      <c r="IX54" s="169" t="e">
        <f t="shared" si="117"/>
        <v>#N/A</v>
      </c>
      <c r="IY54" s="169" t="e">
        <f t="shared" si="117"/>
        <v>#N/A</v>
      </c>
      <c r="IZ54" s="169" t="e">
        <f t="shared" si="117"/>
        <v>#N/A</v>
      </c>
      <c r="JA54" s="169" t="e">
        <f t="shared" si="117"/>
        <v>#N/A</v>
      </c>
      <c r="JB54" s="169" t="e">
        <f t="shared" si="117"/>
        <v>#N/A</v>
      </c>
      <c r="JC54" s="169" t="e">
        <f t="shared" si="117"/>
        <v>#N/A</v>
      </c>
      <c r="JD54" s="169" t="e">
        <f t="shared" si="117"/>
        <v>#N/A</v>
      </c>
      <c r="JE54" s="169" t="e">
        <f t="shared" si="117"/>
        <v>#N/A</v>
      </c>
      <c r="JF54" s="169" t="e">
        <f t="shared" si="105"/>
        <v>#N/A</v>
      </c>
      <c r="JG54" s="169" t="e">
        <f t="shared" si="105"/>
        <v>#N/A</v>
      </c>
      <c r="JH54" s="169" t="e">
        <f t="shared" si="105"/>
        <v>#N/A</v>
      </c>
      <c r="JI54" s="169" t="e">
        <f t="shared" si="105"/>
        <v>#N/A</v>
      </c>
      <c r="JJ54" s="169" t="e">
        <f t="shared" si="105"/>
        <v>#N/A</v>
      </c>
      <c r="JK54" s="169" t="e">
        <f t="shared" si="105"/>
        <v>#N/A</v>
      </c>
      <c r="JL54" s="169" t="e">
        <f t="shared" si="105"/>
        <v>#N/A</v>
      </c>
      <c r="JM54" s="169" t="e">
        <f t="shared" si="105"/>
        <v>#N/A</v>
      </c>
      <c r="JN54" s="169" t="e">
        <f t="shared" si="105"/>
        <v>#N/A</v>
      </c>
      <c r="JO54" s="169" t="e">
        <f t="shared" si="105"/>
        <v>#N/A</v>
      </c>
      <c r="JP54" s="169" t="e">
        <f t="shared" si="105"/>
        <v>#N/A</v>
      </c>
      <c r="JQ54" s="169" t="e">
        <f t="shared" si="105"/>
        <v>#N/A</v>
      </c>
      <c r="JR54" s="169" t="e">
        <f t="shared" si="105"/>
        <v>#N/A</v>
      </c>
      <c r="JS54" s="169" t="e">
        <f t="shared" si="105"/>
        <v>#N/A</v>
      </c>
      <c r="JT54" s="169" t="e">
        <f t="shared" si="105"/>
        <v>#N/A</v>
      </c>
      <c r="JU54" s="169" t="e">
        <f t="shared" si="105"/>
        <v>#N/A</v>
      </c>
      <c r="JV54" s="169" t="e">
        <f t="shared" si="106"/>
        <v>#N/A</v>
      </c>
      <c r="JW54" s="169" t="e">
        <f t="shared" si="106"/>
        <v>#N/A</v>
      </c>
      <c r="JX54" s="169" t="e">
        <f t="shared" si="106"/>
        <v>#N/A</v>
      </c>
      <c r="JY54" s="169" t="e">
        <f t="shared" si="106"/>
        <v>#N/A</v>
      </c>
      <c r="JZ54" s="169" t="e">
        <f t="shared" si="106"/>
        <v>#N/A</v>
      </c>
      <c r="KA54" s="169" t="e">
        <f t="shared" si="106"/>
        <v>#N/A</v>
      </c>
      <c r="KB54" s="169" t="e">
        <f t="shared" si="106"/>
        <v>#N/A</v>
      </c>
      <c r="KC54" s="169" t="e">
        <f t="shared" si="106"/>
        <v>#N/A</v>
      </c>
      <c r="KD54" s="169" t="e">
        <f t="shared" si="106"/>
        <v>#N/A</v>
      </c>
      <c r="KE54" s="169" t="e">
        <f t="shared" si="106"/>
        <v>#N/A</v>
      </c>
      <c r="KF54" s="169" t="e">
        <f t="shared" si="106"/>
        <v>#N/A</v>
      </c>
      <c r="KG54" s="169" t="e">
        <f t="shared" si="106"/>
        <v>#N/A</v>
      </c>
      <c r="KH54" s="169" t="e">
        <f t="shared" si="106"/>
        <v>#N/A</v>
      </c>
      <c r="KI54" s="169" t="e">
        <f t="shared" si="106"/>
        <v>#N/A</v>
      </c>
      <c r="KJ54" s="169" t="e">
        <f t="shared" si="106"/>
        <v>#N/A</v>
      </c>
      <c r="KK54" s="169" t="e">
        <f t="shared" si="106"/>
        <v>#N/A</v>
      </c>
      <c r="KL54" s="169" t="e">
        <f t="shared" si="107"/>
        <v>#N/A</v>
      </c>
      <c r="KM54" s="169" t="e">
        <f t="shared" si="107"/>
        <v>#N/A</v>
      </c>
      <c r="KN54" s="169" t="e">
        <f t="shared" si="107"/>
        <v>#N/A</v>
      </c>
      <c r="KO54" s="169" t="e">
        <f t="shared" si="107"/>
        <v>#N/A</v>
      </c>
      <c r="KP54" s="169" t="e">
        <f t="shared" si="107"/>
        <v>#N/A</v>
      </c>
      <c r="KQ54" s="169" t="e">
        <f t="shared" si="107"/>
        <v>#N/A</v>
      </c>
      <c r="KR54" s="169" t="e">
        <f t="shared" si="107"/>
        <v>#N/A</v>
      </c>
      <c r="KS54" s="169" t="e">
        <f t="shared" si="107"/>
        <v>#N/A</v>
      </c>
      <c r="KT54" s="169" t="e">
        <f t="shared" si="107"/>
        <v>#N/A</v>
      </c>
      <c r="KU54" s="169" t="e">
        <f t="shared" si="107"/>
        <v>#N/A</v>
      </c>
      <c r="KV54" s="169" t="e">
        <f t="shared" si="107"/>
        <v>#N/A</v>
      </c>
      <c r="KW54" s="169" t="e">
        <f t="shared" si="107"/>
        <v>#N/A</v>
      </c>
      <c r="KX54" s="169" t="e">
        <f t="shared" si="107"/>
        <v>#N/A</v>
      </c>
      <c r="KY54" s="169" t="e">
        <f t="shared" si="107"/>
        <v>#N/A</v>
      </c>
      <c r="KZ54" s="169" t="e">
        <f t="shared" si="107"/>
        <v>#N/A</v>
      </c>
      <c r="LA54" s="169" t="e">
        <f t="shared" si="107"/>
        <v>#N/A</v>
      </c>
      <c r="LB54" s="169" t="e">
        <f t="shared" si="108"/>
        <v>#N/A</v>
      </c>
      <c r="LC54" s="169" t="e">
        <f t="shared" si="108"/>
        <v>#N/A</v>
      </c>
      <c r="LD54" s="169" t="e">
        <f t="shared" si="108"/>
        <v>#N/A</v>
      </c>
      <c r="LE54" s="169" t="e">
        <f t="shared" si="108"/>
        <v>#N/A</v>
      </c>
      <c r="LF54" s="169" t="e">
        <f t="shared" si="108"/>
        <v>#N/A</v>
      </c>
      <c r="LG54" s="169" t="e">
        <f t="shared" si="108"/>
        <v>#N/A</v>
      </c>
      <c r="LH54" s="169" t="e">
        <f t="shared" si="108"/>
        <v>#N/A</v>
      </c>
      <c r="LI54" s="169" t="e">
        <f t="shared" si="108"/>
        <v>#N/A</v>
      </c>
      <c r="LJ54" s="169" t="e">
        <f t="shared" si="108"/>
        <v>#N/A</v>
      </c>
      <c r="LK54" s="169" t="e">
        <f t="shared" si="108"/>
        <v>#N/A</v>
      </c>
      <c r="LL54" s="169" t="e">
        <f t="shared" si="108"/>
        <v>#N/A</v>
      </c>
      <c r="LM54" s="169" t="e">
        <f t="shared" si="108"/>
        <v>#N/A</v>
      </c>
      <c r="LN54" s="169" t="e">
        <f t="shared" si="108"/>
        <v>#N/A</v>
      </c>
      <c r="LO54" s="169" t="e">
        <f t="shared" si="108"/>
        <v>#N/A</v>
      </c>
      <c r="LP54" s="169" t="e">
        <f t="shared" si="108"/>
        <v>#N/A</v>
      </c>
      <c r="LQ54" s="169" t="e">
        <f t="shared" si="108"/>
        <v>#N/A</v>
      </c>
      <c r="LR54" s="169" t="e">
        <f t="shared" si="109"/>
        <v>#N/A</v>
      </c>
      <c r="LS54" s="169" t="e">
        <f t="shared" si="109"/>
        <v>#N/A</v>
      </c>
      <c r="LT54" s="169" t="e">
        <f t="shared" si="109"/>
        <v>#N/A</v>
      </c>
      <c r="LU54" s="169" t="e">
        <f t="shared" si="109"/>
        <v>#N/A</v>
      </c>
      <c r="LV54" s="169" t="e">
        <f t="shared" si="109"/>
        <v>#N/A</v>
      </c>
      <c r="LW54" s="169" t="e">
        <f t="shared" si="109"/>
        <v>#N/A</v>
      </c>
      <c r="LX54" s="169" t="e">
        <f t="shared" si="109"/>
        <v>#N/A</v>
      </c>
      <c r="LY54" s="169" t="e">
        <f t="shared" si="109"/>
        <v>#N/A</v>
      </c>
      <c r="LZ54" s="169" t="e">
        <f t="shared" si="109"/>
        <v>#N/A</v>
      </c>
      <c r="MA54" s="169" t="e">
        <f t="shared" si="109"/>
        <v>#N/A</v>
      </c>
      <c r="MB54" s="169" t="e">
        <f t="shared" si="109"/>
        <v>#N/A</v>
      </c>
      <c r="MC54" s="169" t="e">
        <f t="shared" si="109"/>
        <v>#N/A</v>
      </c>
      <c r="MD54" s="169" t="e">
        <f t="shared" si="109"/>
        <v>#N/A</v>
      </c>
      <c r="ME54" s="169" t="e">
        <f t="shared" si="109"/>
        <v>#N/A</v>
      </c>
      <c r="MF54" s="169" t="e">
        <f t="shared" si="109"/>
        <v>#N/A</v>
      </c>
      <c r="MG54" s="169" t="e">
        <f t="shared" si="109"/>
        <v>#N/A</v>
      </c>
      <c r="MH54" s="169" t="e">
        <f t="shared" si="110"/>
        <v>#N/A</v>
      </c>
      <c r="MI54" s="169" t="e">
        <f t="shared" si="110"/>
        <v>#N/A</v>
      </c>
      <c r="MJ54" s="169" t="e">
        <f t="shared" si="110"/>
        <v>#N/A</v>
      </c>
      <c r="MK54" s="169" t="e">
        <f t="shared" si="110"/>
        <v>#N/A</v>
      </c>
      <c r="ML54" s="169" t="e">
        <f t="shared" si="110"/>
        <v>#N/A</v>
      </c>
      <c r="MM54" s="169" t="e">
        <f t="shared" si="110"/>
        <v>#N/A</v>
      </c>
      <c r="MN54" s="169" t="e">
        <f t="shared" si="110"/>
        <v>#N/A</v>
      </c>
      <c r="MO54" s="169" t="e">
        <f t="shared" si="110"/>
        <v>#N/A</v>
      </c>
      <c r="MP54" s="169" t="e">
        <f t="shared" si="110"/>
        <v>#N/A</v>
      </c>
      <c r="MQ54" s="169" t="e">
        <f t="shared" si="110"/>
        <v>#N/A</v>
      </c>
      <c r="MR54" s="169" t="e">
        <f t="shared" si="110"/>
        <v>#N/A</v>
      </c>
      <c r="MS54" s="169" t="e">
        <f t="shared" si="110"/>
        <v>#N/A</v>
      </c>
      <c r="MT54" s="169" t="e">
        <f t="shared" si="110"/>
        <v>#N/A</v>
      </c>
      <c r="MU54" s="169" t="e">
        <f t="shared" si="110"/>
        <v>#N/A</v>
      </c>
      <c r="MV54" s="169" t="e">
        <f t="shared" si="110"/>
        <v>#N/A</v>
      </c>
      <c r="MW54" s="169" t="e">
        <f t="shared" si="110"/>
        <v>#N/A</v>
      </c>
      <c r="MX54" s="169" t="e">
        <f t="shared" si="111"/>
        <v>#N/A</v>
      </c>
      <c r="MY54" s="169" t="e">
        <f t="shared" si="111"/>
        <v>#N/A</v>
      </c>
      <c r="MZ54" s="169" t="e">
        <f t="shared" si="111"/>
        <v>#N/A</v>
      </c>
      <c r="NA54" s="169" t="e">
        <f t="shared" si="111"/>
        <v>#N/A</v>
      </c>
      <c r="NB54" s="169" t="e">
        <f t="shared" si="111"/>
        <v>#N/A</v>
      </c>
      <c r="NC54" s="169" t="e">
        <f t="shared" si="111"/>
        <v>#N/A</v>
      </c>
      <c r="ND54" s="169" t="e">
        <f t="shared" si="111"/>
        <v>#N/A</v>
      </c>
      <c r="NE54" s="169" t="e">
        <f t="shared" si="111"/>
        <v>#N/A</v>
      </c>
      <c r="NF54" s="169" t="e">
        <f t="shared" si="111"/>
        <v>#N/A</v>
      </c>
      <c r="NG54" s="169" t="e">
        <f t="shared" si="111"/>
        <v>#N/A</v>
      </c>
      <c r="NH54" s="169" t="e">
        <f t="shared" si="111"/>
        <v>#N/A</v>
      </c>
      <c r="NI54" s="169" t="e">
        <f t="shared" si="111"/>
        <v>#N/A</v>
      </c>
      <c r="NJ54" s="169" t="e">
        <f t="shared" si="111"/>
        <v>#N/A</v>
      </c>
      <c r="NK54" s="169" t="e">
        <f t="shared" si="111"/>
        <v>#N/A</v>
      </c>
      <c r="NL54" s="169" t="e">
        <f t="shared" si="111"/>
        <v>#N/A</v>
      </c>
      <c r="NM54" s="169" t="e">
        <f t="shared" si="111"/>
        <v>#N/A</v>
      </c>
      <c r="NN54" s="169" t="e">
        <f t="shared" si="112"/>
        <v>#N/A</v>
      </c>
      <c r="NO54" s="169" t="e">
        <f t="shared" si="112"/>
        <v>#N/A</v>
      </c>
      <c r="NP54" s="169" t="e">
        <f t="shared" si="112"/>
        <v>#N/A</v>
      </c>
      <c r="NQ54" s="169" t="e">
        <f t="shared" si="112"/>
        <v>#N/A</v>
      </c>
      <c r="NR54" s="169" t="e">
        <f t="shared" si="112"/>
        <v>#N/A</v>
      </c>
      <c r="NS54" s="169" t="e">
        <f t="shared" si="112"/>
        <v>#N/A</v>
      </c>
      <c r="NT54" s="169" t="e">
        <f t="shared" si="112"/>
        <v>#N/A</v>
      </c>
      <c r="NU54" s="169" t="e">
        <f t="shared" si="112"/>
        <v>#N/A</v>
      </c>
      <c r="NV54" s="169" t="e">
        <f t="shared" si="112"/>
        <v>#N/A</v>
      </c>
      <c r="NW54" s="169" t="e">
        <f t="shared" si="112"/>
        <v>#N/A</v>
      </c>
      <c r="NX54" s="169" t="e">
        <f t="shared" si="112"/>
        <v>#N/A</v>
      </c>
      <c r="NY54" s="169" t="e">
        <f t="shared" si="112"/>
        <v>#N/A</v>
      </c>
      <c r="NZ54" s="169" t="e">
        <f t="shared" si="112"/>
        <v>#N/A</v>
      </c>
      <c r="OA54" s="169" t="e">
        <f t="shared" si="112"/>
        <v>#N/A</v>
      </c>
      <c r="OB54" s="169" t="e">
        <f t="shared" si="112"/>
        <v>#N/A</v>
      </c>
      <c r="OC54" s="169" t="e">
        <f t="shared" si="112"/>
        <v>#N/A</v>
      </c>
      <c r="OD54" s="169" t="e">
        <f t="shared" si="113"/>
        <v>#N/A</v>
      </c>
      <c r="OE54" s="169" t="e">
        <f t="shared" si="113"/>
        <v>#N/A</v>
      </c>
      <c r="OF54" s="169" t="e">
        <f t="shared" si="113"/>
        <v>#N/A</v>
      </c>
      <c r="OG54" s="169" t="e">
        <f t="shared" si="113"/>
        <v>#N/A</v>
      </c>
      <c r="OH54" s="169" t="e">
        <f t="shared" si="113"/>
        <v>#N/A</v>
      </c>
      <c r="OI54" s="169" t="e">
        <f t="shared" si="113"/>
        <v>#N/A</v>
      </c>
      <c r="OJ54" s="169" t="e">
        <f t="shared" si="113"/>
        <v>#N/A</v>
      </c>
      <c r="OK54" s="169" t="e">
        <f t="shared" si="113"/>
        <v>#N/A</v>
      </c>
      <c r="OL54" s="169" t="e">
        <f t="shared" si="113"/>
        <v>#N/A</v>
      </c>
      <c r="OM54" s="169" t="e">
        <f t="shared" si="113"/>
        <v>#N/A</v>
      </c>
      <c r="ON54" s="169" t="e">
        <f t="shared" si="113"/>
        <v>#N/A</v>
      </c>
      <c r="OO54" s="169" t="e">
        <f t="shared" si="113"/>
        <v>#N/A</v>
      </c>
      <c r="OP54" s="169" t="e">
        <f t="shared" si="113"/>
        <v>#N/A</v>
      </c>
      <c r="OQ54" s="169" t="e">
        <f t="shared" si="113"/>
        <v>#N/A</v>
      </c>
      <c r="OR54" s="169" t="e">
        <f t="shared" si="113"/>
        <v>#N/A</v>
      </c>
      <c r="OS54" s="169" t="e">
        <f t="shared" si="113"/>
        <v>#N/A</v>
      </c>
      <c r="OT54" s="169" t="e">
        <f t="shared" si="114"/>
        <v>#N/A</v>
      </c>
      <c r="OU54" s="169" t="e">
        <f t="shared" si="114"/>
        <v>#N/A</v>
      </c>
      <c r="OV54" s="169" t="e">
        <f t="shared" si="114"/>
        <v>#N/A</v>
      </c>
      <c r="OW54" s="169" t="e">
        <f t="shared" si="83"/>
        <v>#N/A</v>
      </c>
      <c r="OX54" s="169" t="e">
        <f t="shared" si="83"/>
        <v>#N/A</v>
      </c>
      <c r="OY54" s="169" t="e">
        <f t="shared" si="83"/>
        <v>#N/A</v>
      </c>
      <c r="OZ54" s="169" t="e">
        <f t="shared" si="83"/>
        <v>#N/A</v>
      </c>
      <c r="PA54" s="169" t="e">
        <f t="shared" si="83"/>
        <v>#N/A</v>
      </c>
      <c r="PB54" s="169" t="e">
        <f t="shared" si="83"/>
        <v>#N/A</v>
      </c>
      <c r="PC54" s="169" t="e">
        <f t="shared" si="70"/>
        <v>#N/A</v>
      </c>
      <c r="PD54" s="169" t="e">
        <f t="shared" si="70"/>
        <v>#N/A</v>
      </c>
      <c r="PE54" s="169" t="e">
        <f t="shared" si="70"/>
        <v>#N/A</v>
      </c>
      <c r="PF54" s="169" t="e">
        <f t="shared" si="70"/>
        <v>#N/A</v>
      </c>
      <c r="PG54" s="169" t="e">
        <f t="shared" si="70"/>
        <v>#N/A</v>
      </c>
      <c r="PH54" s="169" t="e">
        <f t="shared" si="70"/>
        <v>#N/A</v>
      </c>
    </row>
    <row r="55" spans="1:424" hidden="1" x14ac:dyDescent="0.75">
      <c r="A55" s="4">
        <v>52</v>
      </c>
      <c r="B55" s="95"/>
      <c r="C55" s="95"/>
      <c r="D55" s="95"/>
      <c r="E55" s="124" t="str">
        <f t="shared" si="28"/>
        <v/>
      </c>
      <c r="F55" s="124" t="str">
        <f t="shared" si="29"/>
        <v/>
      </c>
      <c r="G55" s="73" t="str">
        <f t="shared" si="30"/>
        <v/>
      </c>
      <c r="H55" s="23"/>
      <c r="I55" s="57"/>
      <c r="J55" s="280"/>
      <c r="K55" s="74" t="str">
        <f>IF(AND(B55&gt;0,C55&gt;0,D55&gt;0),IF(ISBLANK(J55),IF(ISBLANK(H55),"",(D55-B55)*VLOOKUP(H55,VLookups!$A$4:$B$13,2,FALSE)),J55),"")</f>
        <v/>
      </c>
      <c r="L55" s="75" t="str">
        <f t="shared" si="84"/>
        <v/>
      </c>
      <c r="M55" s="95"/>
      <c r="N55" s="270" t="str">
        <f>IF(AND(M55&gt;0,C55&gt;0,NOT(K55="")),ABS(VLOOKUP($M$1,VLookups!$A$43:$B$44,2,FALSE)-_xlfn.NORM.DIST(M55,G55,K55,TRUE)),"")</f>
        <v/>
      </c>
      <c r="O55" s="94" t="str">
        <f>IF(AND($B55&gt;0,$C55&gt;0,$D55&gt;0,NOT(ISBLANK($H55))),_xlfn.NORM.INV(ABS(VLOOKUP($M$1,VLookups!$A$43:$B$44,2,FALSE)-O$3),$G55,$K55),"")</f>
        <v/>
      </c>
      <c r="P55" s="93" t="str">
        <f>IF(AND($B55&gt;0,$C55&gt;0,$D55&gt;0,NOT(ISBLANK($H55))),_xlfn.NORM.INV(ABS(VLOOKUP($M$1,VLookups!$A$43:$B$44,2,FALSE)-P$3),$G55,$K55),"")</f>
        <v/>
      </c>
      <c r="Q55" s="94" t="str">
        <f>IF(AND($B55&gt;0,$C55&gt;0,$D55&gt;0,NOT(ISBLANK($H55))),_xlfn.NORM.INV(ABS(VLOOKUP($M$1,VLookups!$A$43:$B$44,2,FALSE)-Q$3),$G55,$K55),"")</f>
        <v/>
      </c>
      <c r="R55" s="93" t="str">
        <f>IF(AND($B55&gt;0,$C55&gt;0,$D55&gt;0,NOT(ISBLANK($H55))),_xlfn.NORM.INV(ABS(VLOOKUP($M$1,VLookups!$A$43:$B$44,2,FALSE)-R$3),$G55,$K55),"")</f>
        <v/>
      </c>
      <c r="S55" s="94" t="str">
        <f>IF(AND($B55&gt;0,$C55&gt;0,$D55&gt;0,NOT(ISBLANK($H55))),_xlfn.NORM.INV(ABS(VLOOKUP($M$1,VLookups!$A$43:$B$44,2,FALSE)-S$3),$G55,$K55),"")</f>
        <v/>
      </c>
      <c r="T55" s="93" t="str">
        <f>IF(AND($B55&gt;0,$C55&gt;0,$D55&gt;0,NOT(ISBLANK($H55))),_xlfn.NORM.INV(ABS(VLOOKUP($M$1,VLookups!$A$43:$B$44,2,FALSE)-T$3),$G55,$K55),"")</f>
        <v/>
      </c>
      <c r="U55" s="5"/>
      <c r="V55" s="168" t="str">
        <f t="shared" si="31"/>
        <v/>
      </c>
      <c r="W55" s="49" t="str">
        <f t="shared" si="101"/>
        <v/>
      </c>
      <c r="X55" s="49" t="str">
        <f t="shared" si="101"/>
        <v/>
      </c>
      <c r="Y55" s="49" t="str">
        <f t="shared" si="101"/>
        <v/>
      </c>
      <c r="Z55" s="49" t="str">
        <f t="shared" si="101"/>
        <v/>
      </c>
      <c r="AA55" s="49" t="str">
        <f t="shared" si="101"/>
        <v/>
      </c>
      <c r="AB55" s="49" t="str">
        <f t="shared" si="101"/>
        <v/>
      </c>
      <c r="AC55" s="49" t="str">
        <f t="shared" si="101"/>
        <v/>
      </c>
      <c r="AD55" s="49" t="str">
        <f t="shared" si="101"/>
        <v/>
      </c>
      <c r="AE55" s="49" t="str">
        <f t="shared" si="101"/>
        <v/>
      </c>
      <c r="AF55" s="49" t="str">
        <f t="shared" si="101"/>
        <v/>
      </c>
      <c r="AG55" s="49" t="str">
        <f t="shared" si="101"/>
        <v/>
      </c>
      <c r="AH55" s="49" t="str">
        <f t="shared" si="101"/>
        <v/>
      </c>
      <c r="AI55" s="49" t="str">
        <f t="shared" si="101"/>
        <v/>
      </c>
      <c r="AJ55" s="49" t="str">
        <f t="shared" si="101"/>
        <v/>
      </c>
      <c r="AK55" s="49" t="str">
        <f t="shared" si="101"/>
        <v/>
      </c>
      <c r="AL55" s="49" t="str">
        <f t="shared" si="101"/>
        <v/>
      </c>
      <c r="AM55" s="49" t="str">
        <f t="shared" si="93"/>
        <v/>
      </c>
      <c r="AN55" s="49" t="str">
        <f t="shared" si="93"/>
        <v/>
      </c>
      <c r="AO55" s="49" t="str">
        <f t="shared" si="93"/>
        <v/>
      </c>
      <c r="AP55" s="49" t="str">
        <f t="shared" si="93"/>
        <v/>
      </c>
      <c r="AQ55" s="49" t="str">
        <f t="shared" si="93"/>
        <v/>
      </c>
      <c r="AR55" s="49" t="str">
        <f t="shared" si="93"/>
        <v/>
      </c>
      <c r="AS55" s="49" t="str">
        <f t="shared" si="93"/>
        <v/>
      </c>
      <c r="AT55" s="49" t="str">
        <f t="shared" si="93"/>
        <v/>
      </c>
      <c r="AU55" s="49" t="str">
        <f t="shared" si="93"/>
        <v/>
      </c>
      <c r="AV55" s="49" t="str">
        <f t="shared" si="93"/>
        <v/>
      </c>
      <c r="AW55" s="49" t="str">
        <f t="shared" si="93"/>
        <v/>
      </c>
      <c r="AX55" s="49" t="str">
        <f t="shared" si="93"/>
        <v/>
      </c>
      <c r="AY55" s="49" t="str">
        <f t="shared" si="93"/>
        <v/>
      </c>
      <c r="AZ55" s="49" t="str">
        <f t="shared" si="93"/>
        <v/>
      </c>
      <c r="BA55" s="49" t="str">
        <f t="shared" si="93"/>
        <v/>
      </c>
      <c r="BB55" s="49" t="str">
        <f t="shared" si="94"/>
        <v/>
      </c>
      <c r="BC55" s="49" t="str">
        <f t="shared" si="94"/>
        <v/>
      </c>
      <c r="BD55" s="49" t="str">
        <f t="shared" si="94"/>
        <v/>
      </c>
      <c r="BE55" s="49" t="str">
        <f t="shared" si="94"/>
        <v/>
      </c>
      <c r="BF55" s="49" t="str">
        <f t="shared" si="94"/>
        <v/>
      </c>
      <c r="BG55" s="49" t="str">
        <f t="shared" si="94"/>
        <v/>
      </c>
      <c r="BH55" s="49" t="str">
        <f t="shared" si="94"/>
        <v/>
      </c>
      <c r="BI55" s="49" t="str">
        <f t="shared" si="94"/>
        <v/>
      </c>
      <c r="BJ55" s="49" t="str">
        <f t="shared" si="94"/>
        <v/>
      </c>
      <c r="BK55" s="49" t="str">
        <f t="shared" si="94"/>
        <v/>
      </c>
      <c r="BL55" s="49" t="str">
        <f t="shared" si="94"/>
        <v/>
      </c>
      <c r="BM55" s="49" t="str">
        <f t="shared" si="94"/>
        <v/>
      </c>
      <c r="BN55" s="49" t="str">
        <f t="shared" si="94"/>
        <v/>
      </c>
      <c r="BO55" s="49" t="str">
        <f t="shared" si="94"/>
        <v/>
      </c>
      <c r="BP55" s="49" t="str">
        <f t="shared" si="94"/>
        <v/>
      </c>
      <c r="BQ55" s="49" t="str">
        <f t="shared" ref="BQ55:CF70" si="121">IF(ISNONTEXT($V55),BR55-$V55,"")</f>
        <v/>
      </c>
      <c r="BR55" s="49" t="str">
        <f t="shared" si="121"/>
        <v/>
      </c>
      <c r="BS55" s="49" t="str">
        <f t="shared" si="121"/>
        <v/>
      </c>
      <c r="BT55" s="49" t="str">
        <f t="shared" si="121"/>
        <v/>
      </c>
      <c r="BU55" s="49" t="str">
        <f t="shared" si="121"/>
        <v/>
      </c>
      <c r="BV55" s="49" t="str">
        <f t="shared" si="121"/>
        <v/>
      </c>
      <c r="BW55" s="49" t="str">
        <f t="shared" si="121"/>
        <v/>
      </c>
      <c r="BX55" s="49" t="str">
        <f t="shared" si="121"/>
        <v/>
      </c>
      <c r="BY55" s="49" t="str">
        <f t="shared" si="121"/>
        <v/>
      </c>
      <c r="BZ55" s="49" t="str">
        <f t="shared" si="121"/>
        <v/>
      </c>
      <c r="CA55" s="49" t="str">
        <f t="shared" si="121"/>
        <v/>
      </c>
      <c r="CB55" s="49" t="str">
        <f t="shared" si="121"/>
        <v/>
      </c>
      <c r="CC55" s="49" t="str">
        <f t="shared" si="121"/>
        <v/>
      </c>
      <c r="CD55" s="49" t="str">
        <f t="shared" si="121"/>
        <v/>
      </c>
      <c r="CE55" s="49" t="str">
        <f t="shared" si="121"/>
        <v/>
      </c>
      <c r="CF55" s="49" t="str">
        <f t="shared" si="121"/>
        <v/>
      </c>
      <c r="CG55" s="49" t="str">
        <f t="shared" si="95"/>
        <v/>
      </c>
      <c r="CH55" s="49" t="str">
        <f t="shared" si="95"/>
        <v/>
      </c>
      <c r="CI55" s="49" t="str">
        <f t="shared" si="95"/>
        <v/>
      </c>
      <c r="CJ55" s="49" t="str">
        <f t="shared" si="95"/>
        <v/>
      </c>
      <c r="CK55" s="49" t="str">
        <f t="shared" si="95"/>
        <v/>
      </c>
      <c r="CL55" s="49" t="str">
        <f t="shared" si="95"/>
        <v/>
      </c>
      <c r="CM55" s="49" t="str">
        <f t="shared" si="95"/>
        <v/>
      </c>
      <c r="CN55" s="49" t="str">
        <f t="shared" si="95"/>
        <v/>
      </c>
      <c r="CO55" s="49" t="str">
        <f t="shared" si="95"/>
        <v/>
      </c>
      <c r="CP55" s="49" t="str">
        <f t="shared" si="95"/>
        <v/>
      </c>
      <c r="CQ55" s="49" t="str">
        <f t="shared" si="95"/>
        <v/>
      </c>
      <c r="CR55" s="49" t="str">
        <f t="shared" si="95"/>
        <v/>
      </c>
      <c r="CS55" s="49" t="str">
        <f t="shared" si="96"/>
        <v/>
      </c>
      <c r="CT55" s="49" t="str">
        <f t="shared" si="96"/>
        <v/>
      </c>
      <c r="CU55" s="49" t="str">
        <f t="shared" si="96"/>
        <v/>
      </c>
      <c r="CV55" s="49" t="str">
        <f t="shared" si="96"/>
        <v/>
      </c>
      <c r="CW55" s="49" t="str">
        <f t="shared" si="96"/>
        <v/>
      </c>
      <c r="CX55" s="49" t="str">
        <f t="shared" si="96"/>
        <v/>
      </c>
      <c r="CY55" s="49" t="str">
        <f t="shared" si="96"/>
        <v/>
      </c>
      <c r="CZ55" s="49" t="str">
        <f t="shared" si="96"/>
        <v/>
      </c>
      <c r="DA55" s="49" t="str">
        <f t="shared" si="96"/>
        <v/>
      </c>
      <c r="DB55" s="49" t="str">
        <f t="shared" si="96"/>
        <v/>
      </c>
      <c r="DC55" s="49" t="str">
        <f t="shared" si="96"/>
        <v/>
      </c>
      <c r="DD55" s="49" t="str">
        <f t="shared" si="96"/>
        <v/>
      </c>
      <c r="DE55" s="49" t="str">
        <f t="shared" si="96"/>
        <v/>
      </c>
      <c r="DF55" s="49" t="str">
        <f t="shared" si="96"/>
        <v/>
      </c>
      <c r="DG55" s="49" t="str">
        <f t="shared" si="96"/>
        <v/>
      </c>
      <c r="DH55" s="49" t="str">
        <f t="shared" ref="DH55:DR70" si="122">IF(ISNONTEXT($V55),DI55-$V55,"")</f>
        <v/>
      </c>
      <c r="DI55" s="49" t="str">
        <f t="shared" si="122"/>
        <v/>
      </c>
      <c r="DJ55" s="49" t="str">
        <f t="shared" si="122"/>
        <v/>
      </c>
      <c r="DK55" s="49" t="str">
        <f t="shared" si="122"/>
        <v/>
      </c>
      <c r="DL55" s="49" t="str">
        <f t="shared" si="122"/>
        <v/>
      </c>
      <c r="DM55" s="49" t="str">
        <f t="shared" si="122"/>
        <v/>
      </c>
      <c r="DN55" s="49" t="str">
        <f t="shared" si="122"/>
        <v/>
      </c>
      <c r="DO55" s="49" t="str">
        <f t="shared" si="122"/>
        <v/>
      </c>
      <c r="DP55" s="49" t="str">
        <f t="shared" si="122"/>
        <v/>
      </c>
      <c r="DQ55" s="49" t="str">
        <f t="shared" si="122"/>
        <v/>
      </c>
      <c r="DR55" s="49" t="str">
        <f t="shared" si="122"/>
        <v/>
      </c>
      <c r="DS55" s="183" t="str">
        <f t="shared" si="33"/>
        <v/>
      </c>
      <c r="DT55" s="49" t="str">
        <f t="shared" si="102"/>
        <v/>
      </c>
      <c r="DU55" s="49" t="str">
        <f t="shared" si="102"/>
        <v/>
      </c>
      <c r="DV55" s="49" t="str">
        <f t="shared" si="102"/>
        <v/>
      </c>
      <c r="DW55" s="49" t="str">
        <f t="shared" si="102"/>
        <v/>
      </c>
      <c r="DX55" s="49" t="str">
        <f t="shared" si="102"/>
        <v/>
      </c>
      <c r="DY55" s="49" t="str">
        <f t="shared" si="102"/>
        <v/>
      </c>
      <c r="DZ55" s="49" t="str">
        <f t="shared" si="102"/>
        <v/>
      </c>
      <c r="EA55" s="49" t="str">
        <f t="shared" si="102"/>
        <v/>
      </c>
      <c r="EB55" s="49" t="str">
        <f t="shared" si="102"/>
        <v/>
      </c>
      <c r="EC55" s="49" t="str">
        <f t="shared" si="102"/>
        <v/>
      </c>
      <c r="ED55" s="49" t="str">
        <f t="shared" si="102"/>
        <v/>
      </c>
      <c r="EE55" s="49" t="str">
        <f t="shared" si="102"/>
        <v/>
      </c>
      <c r="EF55" s="49" t="str">
        <f t="shared" si="102"/>
        <v/>
      </c>
      <c r="EG55" s="49" t="str">
        <f t="shared" si="102"/>
        <v/>
      </c>
      <c r="EH55" s="49" t="str">
        <f t="shared" si="102"/>
        <v/>
      </c>
      <c r="EI55" s="49" t="str">
        <f t="shared" si="102"/>
        <v/>
      </c>
      <c r="EJ55" s="49" t="str">
        <f t="shared" si="97"/>
        <v/>
      </c>
      <c r="EK55" s="49" t="str">
        <f t="shared" si="97"/>
        <v/>
      </c>
      <c r="EL55" s="49" t="str">
        <f t="shared" si="97"/>
        <v/>
      </c>
      <c r="EM55" s="49" t="str">
        <f t="shared" si="97"/>
        <v/>
      </c>
      <c r="EN55" s="49" t="str">
        <f t="shared" si="97"/>
        <v/>
      </c>
      <c r="EO55" s="49" t="str">
        <f t="shared" si="97"/>
        <v/>
      </c>
      <c r="EP55" s="49" t="str">
        <f t="shared" si="97"/>
        <v/>
      </c>
      <c r="EQ55" s="49" t="str">
        <f t="shared" si="97"/>
        <v/>
      </c>
      <c r="ER55" s="49" t="str">
        <f t="shared" si="97"/>
        <v/>
      </c>
      <c r="ES55" s="49" t="str">
        <f t="shared" si="97"/>
        <v/>
      </c>
      <c r="ET55" s="49" t="str">
        <f t="shared" si="97"/>
        <v/>
      </c>
      <c r="EU55" s="49" t="str">
        <f t="shared" si="97"/>
        <v/>
      </c>
      <c r="EV55" s="49" t="str">
        <f t="shared" si="97"/>
        <v/>
      </c>
      <c r="EW55" s="49" t="str">
        <f t="shared" si="97"/>
        <v/>
      </c>
      <c r="EX55" s="49" t="str">
        <f t="shared" si="97"/>
        <v/>
      </c>
      <c r="EY55" s="49" t="str">
        <f t="shared" si="98"/>
        <v/>
      </c>
      <c r="EZ55" s="49" t="str">
        <f t="shared" si="98"/>
        <v/>
      </c>
      <c r="FA55" s="49" t="str">
        <f t="shared" si="98"/>
        <v/>
      </c>
      <c r="FB55" s="49" t="str">
        <f t="shared" si="98"/>
        <v/>
      </c>
      <c r="FC55" s="49" t="str">
        <f t="shared" si="98"/>
        <v/>
      </c>
      <c r="FD55" s="49" t="str">
        <f t="shared" si="98"/>
        <v/>
      </c>
      <c r="FE55" s="49" t="str">
        <f t="shared" si="98"/>
        <v/>
      </c>
      <c r="FF55" s="49" t="str">
        <f t="shared" si="98"/>
        <v/>
      </c>
      <c r="FG55" s="49" t="str">
        <f t="shared" si="98"/>
        <v/>
      </c>
      <c r="FH55" s="49" t="str">
        <f t="shared" si="98"/>
        <v/>
      </c>
      <c r="FI55" s="49" t="str">
        <f t="shared" si="98"/>
        <v/>
      </c>
      <c r="FJ55" s="49" t="str">
        <f t="shared" si="98"/>
        <v/>
      </c>
      <c r="FK55" s="49" t="str">
        <f t="shared" si="98"/>
        <v/>
      </c>
      <c r="FL55" s="49" t="str">
        <f t="shared" si="98"/>
        <v/>
      </c>
      <c r="FM55" s="49" t="str">
        <f t="shared" si="98"/>
        <v/>
      </c>
      <c r="FN55" s="49" t="str">
        <f t="shared" ref="FN55:GC70" si="123">IF(ISNONTEXT($V55),FM55+$V55,"")</f>
        <v/>
      </c>
      <c r="FO55" s="49" t="str">
        <f t="shared" si="123"/>
        <v/>
      </c>
      <c r="FP55" s="49" t="str">
        <f t="shared" si="123"/>
        <v/>
      </c>
      <c r="FQ55" s="49" t="str">
        <f t="shared" si="123"/>
        <v/>
      </c>
      <c r="FR55" s="49" t="str">
        <f t="shared" si="123"/>
        <v/>
      </c>
      <c r="FS55" s="49" t="str">
        <f t="shared" si="123"/>
        <v/>
      </c>
      <c r="FT55" s="49" t="str">
        <f t="shared" si="123"/>
        <v/>
      </c>
      <c r="FU55" s="49" t="str">
        <f t="shared" si="123"/>
        <v/>
      </c>
      <c r="FV55" s="49" t="str">
        <f t="shared" si="123"/>
        <v/>
      </c>
      <c r="FW55" s="49" t="str">
        <f t="shared" si="123"/>
        <v/>
      </c>
      <c r="FX55" s="49" t="str">
        <f t="shared" si="123"/>
        <v/>
      </c>
      <c r="FY55" s="49" t="str">
        <f t="shared" si="123"/>
        <v/>
      </c>
      <c r="FZ55" s="49" t="str">
        <f t="shared" si="123"/>
        <v/>
      </c>
      <c r="GA55" s="49" t="str">
        <f t="shared" si="123"/>
        <v/>
      </c>
      <c r="GB55" s="49" t="str">
        <f t="shared" si="123"/>
        <v/>
      </c>
      <c r="GC55" s="49" t="str">
        <f t="shared" si="123"/>
        <v/>
      </c>
      <c r="GD55" s="49" t="str">
        <f t="shared" si="99"/>
        <v/>
      </c>
      <c r="GE55" s="49" t="str">
        <f t="shared" si="99"/>
        <v/>
      </c>
      <c r="GF55" s="49" t="str">
        <f t="shared" si="99"/>
        <v/>
      </c>
      <c r="GG55" s="49" t="str">
        <f t="shared" si="99"/>
        <v/>
      </c>
      <c r="GH55" s="49" t="str">
        <f t="shared" si="99"/>
        <v/>
      </c>
      <c r="GI55" s="49" t="str">
        <f t="shared" si="99"/>
        <v/>
      </c>
      <c r="GJ55" s="49" t="str">
        <f t="shared" si="99"/>
        <v/>
      </c>
      <c r="GK55" s="49" t="str">
        <f t="shared" si="99"/>
        <v/>
      </c>
      <c r="GL55" s="49" t="str">
        <f t="shared" si="99"/>
        <v/>
      </c>
      <c r="GM55" s="49" t="str">
        <f t="shared" si="99"/>
        <v/>
      </c>
      <c r="GN55" s="49" t="str">
        <f t="shared" si="99"/>
        <v/>
      </c>
      <c r="GO55" s="49" t="str">
        <f t="shared" si="99"/>
        <v/>
      </c>
      <c r="GP55" s="49" t="str">
        <f t="shared" si="100"/>
        <v/>
      </c>
      <c r="GQ55" s="49" t="str">
        <f t="shared" si="100"/>
        <v/>
      </c>
      <c r="GR55" s="49" t="str">
        <f t="shared" si="100"/>
        <v/>
      </c>
      <c r="GS55" s="49" t="str">
        <f t="shared" si="100"/>
        <v/>
      </c>
      <c r="GT55" s="49" t="str">
        <f t="shared" si="100"/>
        <v/>
      </c>
      <c r="GU55" s="49" t="str">
        <f t="shared" si="100"/>
        <v/>
      </c>
      <c r="GV55" s="49" t="str">
        <f t="shared" si="100"/>
        <v/>
      </c>
      <c r="GW55" s="49" t="str">
        <f t="shared" si="100"/>
        <v/>
      </c>
      <c r="GX55" s="49" t="str">
        <f t="shared" si="100"/>
        <v/>
      </c>
      <c r="GY55" s="49" t="str">
        <f t="shared" si="100"/>
        <v/>
      </c>
      <c r="GZ55" s="49" t="str">
        <f t="shared" si="100"/>
        <v/>
      </c>
      <c r="HA55" s="49" t="str">
        <f t="shared" si="100"/>
        <v/>
      </c>
      <c r="HB55" s="49" t="str">
        <f t="shared" si="100"/>
        <v/>
      </c>
      <c r="HC55" s="49" t="str">
        <f t="shared" si="100"/>
        <v/>
      </c>
      <c r="HD55" s="49" t="str">
        <f t="shared" si="100"/>
        <v/>
      </c>
      <c r="HE55" s="49" t="str">
        <f t="shared" ref="HE55:HO70" si="124">IF(ISNONTEXT($V55),HD55+$V55,"")</f>
        <v/>
      </c>
      <c r="HF55" s="49" t="str">
        <f t="shared" si="124"/>
        <v/>
      </c>
      <c r="HG55" s="49" t="str">
        <f t="shared" si="124"/>
        <v/>
      </c>
      <c r="HH55" s="49" t="str">
        <f t="shared" si="124"/>
        <v/>
      </c>
      <c r="HI55" s="49" t="str">
        <f t="shared" si="124"/>
        <v/>
      </c>
      <c r="HJ55" s="49" t="str">
        <f t="shared" si="124"/>
        <v/>
      </c>
      <c r="HK55" s="49" t="str">
        <f t="shared" si="124"/>
        <v/>
      </c>
      <c r="HL55" s="49" t="str">
        <f t="shared" si="124"/>
        <v/>
      </c>
      <c r="HM55" s="49" t="str">
        <f t="shared" si="124"/>
        <v/>
      </c>
      <c r="HN55" s="49" t="str">
        <f t="shared" si="124"/>
        <v/>
      </c>
      <c r="HO55" s="49" t="str">
        <f t="shared" si="124"/>
        <v/>
      </c>
      <c r="HP55" s="169" t="e">
        <f t="shared" si="119"/>
        <v>#N/A</v>
      </c>
      <c r="HQ55" s="169" t="e">
        <f t="shared" si="119"/>
        <v>#N/A</v>
      </c>
      <c r="HR55" s="169" t="e">
        <f t="shared" si="119"/>
        <v>#N/A</v>
      </c>
      <c r="HS55" s="169" t="e">
        <f t="shared" si="119"/>
        <v>#N/A</v>
      </c>
      <c r="HT55" s="169" t="e">
        <f t="shared" si="119"/>
        <v>#N/A</v>
      </c>
      <c r="HU55" s="169" t="e">
        <f t="shared" si="119"/>
        <v>#N/A</v>
      </c>
      <c r="HV55" s="169" t="e">
        <f t="shared" si="119"/>
        <v>#N/A</v>
      </c>
      <c r="HW55" s="169" t="e">
        <f t="shared" si="119"/>
        <v>#N/A</v>
      </c>
      <c r="HX55" s="169" t="e">
        <f t="shared" si="119"/>
        <v>#N/A</v>
      </c>
      <c r="HY55" s="169" t="e">
        <f t="shared" si="119"/>
        <v>#N/A</v>
      </c>
      <c r="HZ55" s="169" t="e">
        <f t="shared" si="119"/>
        <v>#N/A</v>
      </c>
      <c r="IA55" s="169" t="e">
        <f t="shared" si="119"/>
        <v>#N/A</v>
      </c>
      <c r="IB55" s="169" t="e">
        <f t="shared" si="119"/>
        <v>#N/A</v>
      </c>
      <c r="IC55" s="169" t="e">
        <f t="shared" si="119"/>
        <v>#N/A</v>
      </c>
      <c r="ID55" s="169" t="e">
        <f t="shared" si="119"/>
        <v>#N/A</v>
      </c>
      <c r="IE55" s="169" t="e">
        <f t="shared" si="119"/>
        <v>#N/A</v>
      </c>
      <c r="IF55" s="169" t="e">
        <f t="shared" si="120"/>
        <v>#N/A</v>
      </c>
      <c r="IG55" s="169" t="e">
        <f t="shared" si="120"/>
        <v>#N/A</v>
      </c>
      <c r="IH55" s="169" t="e">
        <f t="shared" si="120"/>
        <v>#N/A</v>
      </c>
      <c r="II55" s="169" t="e">
        <f t="shared" si="120"/>
        <v>#N/A</v>
      </c>
      <c r="IJ55" s="169" t="e">
        <f t="shared" si="120"/>
        <v>#N/A</v>
      </c>
      <c r="IK55" s="169" t="e">
        <f t="shared" si="120"/>
        <v>#N/A</v>
      </c>
      <c r="IL55" s="169" t="e">
        <f t="shared" si="120"/>
        <v>#N/A</v>
      </c>
      <c r="IM55" s="169" t="e">
        <f t="shared" si="120"/>
        <v>#N/A</v>
      </c>
      <c r="IN55" s="169" t="e">
        <f t="shared" si="120"/>
        <v>#N/A</v>
      </c>
      <c r="IO55" s="169" t="e">
        <f t="shared" si="120"/>
        <v>#N/A</v>
      </c>
      <c r="IP55" s="169" t="e">
        <f t="shared" si="120"/>
        <v>#N/A</v>
      </c>
      <c r="IQ55" s="169" t="e">
        <f t="shared" si="120"/>
        <v>#N/A</v>
      </c>
      <c r="IR55" s="169" t="e">
        <f t="shared" si="120"/>
        <v>#N/A</v>
      </c>
      <c r="IS55" s="169" t="e">
        <f t="shared" si="120"/>
        <v>#N/A</v>
      </c>
      <c r="IT55" s="169" t="e">
        <f t="shared" si="118"/>
        <v>#N/A</v>
      </c>
      <c r="IU55" s="169" t="e">
        <f t="shared" si="117"/>
        <v>#N/A</v>
      </c>
      <c r="IV55" s="169" t="e">
        <f t="shared" si="117"/>
        <v>#N/A</v>
      </c>
      <c r="IW55" s="169" t="e">
        <f t="shared" si="117"/>
        <v>#N/A</v>
      </c>
      <c r="IX55" s="169" t="e">
        <f t="shared" si="117"/>
        <v>#N/A</v>
      </c>
      <c r="IY55" s="169" t="e">
        <f t="shared" si="117"/>
        <v>#N/A</v>
      </c>
      <c r="IZ55" s="169" t="e">
        <f t="shared" si="117"/>
        <v>#N/A</v>
      </c>
      <c r="JA55" s="169" t="e">
        <f t="shared" si="117"/>
        <v>#N/A</v>
      </c>
      <c r="JB55" s="169" t="e">
        <f t="shared" si="117"/>
        <v>#N/A</v>
      </c>
      <c r="JC55" s="169" t="e">
        <f t="shared" si="117"/>
        <v>#N/A</v>
      </c>
      <c r="JD55" s="169" t="e">
        <f t="shared" si="117"/>
        <v>#N/A</v>
      </c>
      <c r="JE55" s="169" t="e">
        <f t="shared" si="117"/>
        <v>#N/A</v>
      </c>
      <c r="JF55" s="169" t="e">
        <f t="shared" si="105"/>
        <v>#N/A</v>
      </c>
      <c r="JG55" s="169" t="e">
        <f t="shared" si="105"/>
        <v>#N/A</v>
      </c>
      <c r="JH55" s="169" t="e">
        <f t="shared" si="105"/>
        <v>#N/A</v>
      </c>
      <c r="JI55" s="169" t="e">
        <f t="shared" si="105"/>
        <v>#N/A</v>
      </c>
      <c r="JJ55" s="169" t="e">
        <f t="shared" si="105"/>
        <v>#N/A</v>
      </c>
      <c r="JK55" s="169" t="e">
        <f t="shared" si="105"/>
        <v>#N/A</v>
      </c>
      <c r="JL55" s="169" t="e">
        <f t="shared" si="105"/>
        <v>#N/A</v>
      </c>
      <c r="JM55" s="169" t="e">
        <f t="shared" si="105"/>
        <v>#N/A</v>
      </c>
      <c r="JN55" s="169" t="e">
        <f t="shared" si="105"/>
        <v>#N/A</v>
      </c>
      <c r="JO55" s="169" t="e">
        <f t="shared" si="105"/>
        <v>#N/A</v>
      </c>
      <c r="JP55" s="169" t="e">
        <f t="shared" si="105"/>
        <v>#N/A</v>
      </c>
      <c r="JQ55" s="169" t="e">
        <f t="shared" si="105"/>
        <v>#N/A</v>
      </c>
      <c r="JR55" s="169" t="e">
        <f t="shared" si="105"/>
        <v>#N/A</v>
      </c>
      <c r="JS55" s="169" t="e">
        <f t="shared" si="105"/>
        <v>#N/A</v>
      </c>
      <c r="JT55" s="169" t="e">
        <f t="shared" si="105"/>
        <v>#N/A</v>
      </c>
      <c r="JU55" s="169" t="e">
        <f t="shared" si="105"/>
        <v>#N/A</v>
      </c>
      <c r="JV55" s="169" t="e">
        <f t="shared" si="106"/>
        <v>#N/A</v>
      </c>
      <c r="JW55" s="169" t="e">
        <f t="shared" si="106"/>
        <v>#N/A</v>
      </c>
      <c r="JX55" s="169" t="e">
        <f t="shared" si="106"/>
        <v>#N/A</v>
      </c>
      <c r="JY55" s="169" t="e">
        <f t="shared" si="106"/>
        <v>#N/A</v>
      </c>
      <c r="JZ55" s="169" t="e">
        <f t="shared" si="106"/>
        <v>#N/A</v>
      </c>
      <c r="KA55" s="169" t="e">
        <f t="shared" si="106"/>
        <v>#N/A</v>
      </c>
      <c r="KB55" s="169" t="e">
        <f t="shared" si="106"/>
        <v>#N/A</v>
      </c>
      <c r="KC55" s="169" t="e">
        <f t="shared" si="106"/>
        <v>#N/A</v>
      </c>
      <c r="KD55" s="169" t="e">
        <f t="shared" si="106"/>
        <v>#N/A</v>
      </c>
      <c r="KE55" s="169" t="e">
        <f t="shared" si="106"/>
        <v>#N/A</v>
      </c>
      <c r="KF55" s="169" t="e">
        <f t="shared" si="106"/>
        <v>#N/A</v>
      </c>
      <c r="KG55" s="169" t="e">
        <f t="shared" si="106"/>
        <v>#N/A</v>
      </c>
      <c r="KH55" s="169" t="e">
        <f t="shared" si="106"/>
        <v>#N/A</v>
      </c>
      <c r="KI55" s="169" t="e">
        <f t="shared" si="106"/>
        <v>#N/A</v>
      </c>
      <c r="KJ55" s="169" t="e">
        <f t="shared" si="106"/>
        <v>#N/A</v>
      </c>
      <c r="KK55" s="169" t="e">
        <f t="shared" si="106"/>
        <v>#N/A</v>
      </c>
      <c r="KL55" s="169" t="e">
        <f t="shared" si="107"/>
        <v>#N/A</v>
      </c>
      <c r="KM55" s="169" t="e">
        <f t="shared" si="107"/>
        <v>#N/A</v>
      </c>
      <c r="KN55" s="169" t="e">
        <f t="shared" si="107"/>
        <v>#N/A</v>
      </c>
      <c r="KO55" s="169" t="e">
        <f t="shared" si="107"/>
        <v>#N/A</v>
      </c>
      <c r="KP55" s="169" t="e">
        <f t="shared" si="107"/>
        <v>#N/A</v>
      </c>
      <c r="KQ55" s="169" t="e">
        <f t="shared" si="107"/>
        <v>#N/A</v>
      </c>
      <c r="KR55" s="169" t="e">
        <f t="shared" si="107"/>
        <v>#N/A</v>
      </c>
      <c r="KS55" s="169" t="e">
        <f t="shared" si="107"/>
        <v>#N/A</v>
      </c>
      <c r="KT55" s="169" t="e">
        <f t="shared" si="107"/>
        <v>#N/A</v>
      </c>
      <c r="KU55" s="169" t="e">
        <f t="shared" si="107"/>
        <v>#N/A</v>
      </c>
      <c r="KV55" s="169" t="e">
        <f t="shared" si="107"/>
        <v>#N/A</v>
      </c>
      <c r="KW55" s="169" t="e">
        <f t="shared" si="107"/>
        <v>#N/A</v>
      </c>
      <c r="KX55" s="169" t="e">
        <f t="shared" si="107"/>
        <v>#N/A</v>
      </c>
      <c r="KY55" s="169" t="e">
        <f t="shared" si="107"/>
        <v>#N/A</v>
      </c>
      <c r="KZ55" s="169" t="e">
        <f t="shared" si="107"/>
        <v>#N/A</v>
      </c>
      <c r="LA55" s="169" t="e">
        <f t="shared" si="107"/>
        <v>#N/A</v>
      </c>
      <c r="LB55" s="169" t="e">
        <f t="shared" si="108"/>
        <v>#N/A</v>
      </c>
      <c r="LC55" s="169" t="e">
        <f t="shared" si="108"/>
        <v>#N/A</v>
      </c>
      <c r="LD55" s="169" t="e">
        <f t="shared" si="108"/>
        <v>#N/A</v>
      </c>
      <c r="LE55" s="169" t="e">
        <f t="shared" si="108"/>
        <v>#N/A</v>
      </c>
      <c r="LF55" s="169" t="e">
        <f t="shared" si="108"/>
        <v>#N/A</v>
      </c>
      <c r="LG55" s="169" t="e">
        <f t="shared" si="108"/>
        <v>#N/A</v>
      </c>
      <c r="LH55" s="169" t="e">
        <f t="shared" si="108"/>
        <v>#N/A</v>
      </c>
      <c r="LI55" s="169" t="e">
        <f t="shared" si="108"/>
        <v>#N/A</v>
      </c>
      <c r="LJ55" s="169" t="e">
        <f t="shared" si="108"/>
        <v>#N/A</v>
      </c>
      <c r="LK55" s="169" t="e">
        <f t="shared" si="108"/>
        <v>#N/A</v>
      </c>
      <c r="LL55" s="169" t="e">
        <f t="shared" si="108"/>
        <v>#N/A</v>
      </c>
      <c r="LM55" s="169" t="e">
        <f t="shared" si="108"/>
        <v>#N/A</v>
      </c>
      <c r="LN55" s="169" t="e">
        <f t="shared" si="108"/>
        <v>#N/A</v>
      </c>
      <c r="LO55" s="169" t="e">
        <f t="shared" si="108"/>
        <v>#N/A</v>
      </c>
      <c r="LP55" s="169" t="e">
        <f t="shared" si="108"/>
        <v>#N/A</v>
      </c>
      <c r="LQ55" s="169" t="e">
        <f t="shared" si="108"/>
        <v>#N/A</v>
      </c>
      <c r="LR55" s="169" t="e">
        <f t="shared" si="109"/>
        <v>#N/A</v>
      </c>
      <c r="LS55" s="169" t="e">
        <f t="shared" si="109"/>
        <v>#N/A</v>
      </c>
      <c r="LT55" s="169" t="e">
        <f t="shared" si="109"/>
        <v>#N/A</v>
      </c>
      <c r="LU55" s="169" t="e">
        <f t="shared" si="109"/>
        <v>#N/A</v>
      </c>
      <c r="LV55" s="169" t="e">
        <f t="shared" si="109"/>
        <v>#N/A</v>
      </c>
      <c r="LW55" s="169" t="e">
        <f t="shared" si="109"/>
        <v>#N/A</v>
      </c>
      <c r="LX55" s="169" t="e">
        <f t="shared" si="109"/>
        <v>#N/A</v>
      </c>
      <c r="LY55" s="169" t="e">
        <f t="shared" si="109"/>
        <v>#N/A</v>
      </c>
      <c r="LZ55" s="169" t="e">
        <f t="shared" si="109"/>
        <v>#N/A</v>
      </c>
      <c r="MA55" s="169" t="e">
        <f t="shared" si="109"/>
        <v>#N/A</v>
      </c>
      <c r="MB55" s="169" t="e">
        <f t="shared" si="109"/>
        <v>#N/A</v>
      </c>
      <c r="MC55" s="169" t="e">
        <f t="shared" si="109"/>
        <v>#N/A</v>
      </c>
      <c r="MD55" s="169" t="e">
        <f t="shared" si="109"/>
        <v>#N/A</v>
      </c>
      <c r="ME55" s="169" t="e">
        <f t="shared" si="109"/>
        <v>#N/A</v>
      </c>
      <c r="MF55" s="169" t="e">
        <f t="shared" si="109"/>
        <v>#N/A</v>
      </c>
      <c r="MG55" s="169" t="e">
        <f t="shared" si="109"/>
        <v>#N/A</v>
      </c>
      <c r="MH55" s="169" t="e">
        <f t="shared" si="110"/>
        <v>#N/A</v>
      </c>
      <c r="MI55" s="169" t="e">
        <f t="shared" si="110"/>
        <v>#N/A</v>
      </c>
      <c r="MJ55" s="169" t="e">
        <f t="shared" si="110"/>
        <v>#N/A</v>
      </c>
      <c r="MK55" s="169" t="e">
        <f t="shared" si="110"/>
        <v>#N/A</v>
      </c>
      <c r="ML55" s="169" t="e">
        <f t="shared" si="110"/>
        <v>#N/A</v>
      </c>
      <c r="MM55" s="169" t="e">
        <f t="shared" si="110"/>
        <v>#N/A</v>
      </c>
      <c r="MN55" s="169" t="e">
        <f t="shared" si="110"/>
        <v>#N/A</v>
      </c>
      <c r="MO55" s="169" t="e">
        <f t="shared" si="110"/>
        <v>#N/A</v>
      </c>
      <c r="MP55" s="169" t="e">
        <f t="shared" si="110"/>
        <v>#N/A</v>
      </c>
      <c r="MQ55" s="169" t="e">
        <f t="shared" si="110"/>
        <v>#N/A</v>
      </c>
      <c r="MR55" s="169" t="e">
        <f t="shared" si="110"/>
        <v>#N/A</v>
      </c>
      <c r="MS55" s="169" t="e">
        <f t="shared" si="110"/>
        <v>#N/A</v>
      </c>
      <c r="MT55" s="169" t="e">
        <f t="shared" si="110"/>
        <v>#N/A</v>
      </c>
      <c r="MU55" s="169" t="e">
        <f t="shared" si="110"/>
        <v>#N/A</v>
      </c>
      <c r="MV55" s="169" t="e">
        <f t="shared" si="110"/>
        <v>#N/A</v>
      </c>
      <c r="MW55" s="169" t="e">
        <f t="shared" si="110"/>
        <v>#N/A</v>
      </c>
      <c r="MX55" s="169" t="e">
        <f t="shared" si="111"/>
        <v>#N/A</v>
      </c>
      <c r="MY55" s="169" t="e">
        <f t="shared" si="111"/>
        <v>#N/A</v>
      </c>
      <c r="MZ55" s="169" t="e">
        <f t="shared" si="111"/>
        <v>#N/A</v>
      </c>
      <c r="NA55" s="169" t="e">
        <f t="shared" si="111"/>
        <v>#N/A</v>
      </c>
      <c r="NB55" s="169" t="e">
        <f t="shared" si="111"/>
        <v>#N/A</v>
      </c>
      <c r="NC55" s="169" t="e">
        <f t="shared" si="111"/>
        <v>#N/A</v>
      </c>
      <c r="ND55" s="169" t="e">
        <f t="shared" si="111"/>
        <v>#N/A</v>
      </c>
      <c r="NE55" s="169" t="e">
        <f t="shared" si="111"/>
        <v>#N/A</v>
      </c>
      <c r="NF55" s="169" t="e">
        <f t="shared" si="111"/>
        <v>#N/A</v>
      </c>
      <c r="NG55" s="169" t="e">
        <f t="shared" si="111"/>
        <v>#N/A</v>
      </c>
      <c r="NH55" s="169" t="e">
        <f t="shared" si="111"/>
        <v>#N/A</v>
      </c>
      <c r="NI55" s="169" t="e">
        <f t="shared" si="111"/>
        <v>#N/A</v>
      </c>
      <c r="NJ55" s="169" t="e">
        <f t="shared" si="111"/>
        <v>#N/A</v>
      </c>
      <c r="NK55" s="169" t="e">
        <f t="shared" si="111"/>
        <v>#N/A</v>
      </c>
      <c r="NL55" s="169" t="e">
        <f t="shared" si="111"/>
        <v>#N/A</v>
      </c>
      <c r="NM55" s="169" t="e">
        <f t="shared" si="111"/>
        <v>#N/A</v>
      </c>
      <c r="NN55" s="169" t="e">
        <f t="shared" si="112"/>
        <v>#N/A</v>
      </c>
      <c r="NO55" s="169" t="e">
        <f t="shared" si="112"/>
        <v>#N/A</v>
      </c>
      <c r="NP55" s="169" t="e">
        <f t="shared" si="112"/>
        <v>#N/A</v>
      </c>
      <c r="NQ55" s="169" t="e">
        <f t="shared" si="112"/>
        <v>#N/A</v>
      </c>
      <c r="NR55" s="169" t="e">
        <f t="shared" si="112"/>
        <v>#N/A</v>
      </c>
      <c r="NS55" s="169" t="e">
        <f t="shared" si="112"/>
        <v>#N/A</v>
      </c>
      <c r="NT55" s="169" t="e">
        <f t="shared" si="112"/>
        <v>#N/A</v>
      </c>
      <c r="NU55" s="169" t="e">
        <f t="shared" si="112"/>
        <v>#N/A</v>
      </c>
      <c r="NV55" s="169" t="e">
        <f t="shared" si="112"/>
        <v>#N/A</v>
      </c>
      <c r="NW55" s="169" t="e">
        <f t="shared" si="112"/>
        <v>#N/A</v>
      </c>
      <c r="NX55" s="169" t="e">
        <f t="shared" si="112"/>
        <v>#N/A</v>
      </c>
      <c r="NY55" s="169" t="e">
        <f t="shared" si="112"/>
        <v>#N/A</v>
      </c>
      <c r="NZ55" s="169" t="e">
        <f t="shared" si="112"/>
        <v>#N/A</v>
      </c>
      <c r="OA55" s="169" t="e">
        <f t="shared" si="112"/>
        <v>#N/A</v>
      </c>
      <c r="OB55" s="169" t="e">
        <f t="shared" si="112"/>
        <v>#N/A</v>
      </c>
      <c r="OC55" s="169" t="e">
        <f t="shared" si="112"/>
        <v>#N/A</v>
      </c>
      <c r="OD55" s="169" t="e">
        <f t="shared" si="113"/>
        <v>#N/A</v>
      </c>
      <c r="OE55" s="169" t="e">
        <f t="shared" si="113"/>
        <v>#N/A</v>
      </c>
      <c r="OF55" s="169" t="e">
        <f t="shared" si="113"/>
        <v>#N/A</v>
      </c>
      <c r="OG55" s="169" t="e">
        <f t="shared" si="113"/>
        <v>#N/A</v>
      </c>
      <c r="OH55" s="169" t="e">
        <f t="shared" si="113"/>
        <v>#N/A</v>
      </c>
      <c r="OI55" s="169" t="e">
        <f t="shared" si="113"/>
        <v>#N/A</v>
      </c>
      <c r="OJ55" s="169" t="e">
        <f t="shared" si="113"/>
        <v>#N/A</v>
      </c>
      <c r="OK55" s="169" t="e">
        <f t="shared" si="113"/>
        <v>#N/A</v>
      </c>
      <c r="OL55" s="169" t="e">
        <f t="shared" si="113"/>
        <v>#N/A</v>
      </c>
      <c r="OM55" s="169" t="e">
        <f t="shared" si="113"/>
        <v>#N/A</v>
      </c>
      <c r="ON55" s="169" t="e">
        <f t="shared" si="113"/>
        <v>#N/A</v>
      </c>
      <c r="OO55" s="169" t="e">
        <f t="shared" si="113"/>
        <v>#N/A</v>
      </c>
      <c r="OP55" s="169" t="e">
        <f t="shared" si="113"/>
        <v>#N/A</v>
      </c>
      <c r="OQ55" s="169" t="e">
        <f t="shared" si="113"/>
        <v>#N/A</v>
      </c>
      <c r="OR55" s="169" t="e">
        <f t="shared" si="113"/>
        <v>#N/A</v>
      </c>
      <c r="OS55" s="169" t="e">
        <f t="shared" si="113"/>
        <v>#N/A</v>
      </c>
      <c r="OT55" s="169" t="e">
        <f t="shared" si="114"/>
        <v>#N/A</v>
      </c>
      <c r="OU55" s="169" t="e">
        <f t="shared" si="114"/>
        <v>#N/A</v>
      </c>
      <c r="OV55" s="169" t="e">
        <f t="shared" si="114"/>
        <v>#N/A</v>
      </c>
      <c r="OW55" s="169" t="e">
        <f t="shared" si="83"/>
        <v>#N/A</v>
      </c>
      <c r="OX55" s="169" t="e">
        <f t="shared" si="83"/>
        <v>#N/A</v>
      </c>
      <c r="OY55" s="169" t="e">
        <f t="shared" si="83"/>
        <v>#N/A</v>
      </c>
      <c r="OZ55" s="169" t="e">
        <f t="shared" si="83"/>
        <v>#N/A</v>
      </c>
      <c r="PA55" s="169" t="e">
        <f t="shared" si="83"/>
        <v>#N/A</v>
      </c>
      <c r="PB55" s="169" t="e">
        <f t="shared" si="83"/>
        <v>#N/A</v>
      </c>
      <c r="PC55" s="169" t="e">
        <f t="shared" si="70"/>
        <v>#N/A</v>
      </c>
      <c r="PD55" s="169" t="e">
        <f t="shared" si="70"/>
        <v>#N/A</v>
      </c>
      <c r="PE55" s="169" t="e">
        <f t="shared" si="70"/>
        <v>#N/A</v>
      </c>
      <c r="PF55" s="169" t="e">
        <f t="shared" si="70"/>
        <v>#N/A</v>
      </c>
      <c r="PG55" s="169" t="e">
        <f t="shared" si="70"/>
        <v>#N/A</v>
      </c>
      <c r="PH55" s="169" t="e">
        <f t="shared" si="70"/>
        <v>#N/A</v>
      </c>
    </row>
    <row r="56" spans="1:424" hidden="1" x14ac:dyDescent="0.75">
      <c r="A56" s="4">
        <v>53</v>
      </c>
      <c r="B56" s="95"/>
      <c r="C56" s="95"/>
      <c r="D56" s="95"/>
      <c r="E56" s="124" t="str">
        <f t="shared" si="28"/>
        <v/>
      </c>
      <c r="F56" s="124" t="str">
        <f t="shared" si="29"/>
        <v/>
      </c>
      <c r="G56" s="73" t="str">
        <f t="shared" si="30"/>
        <v/>
      </c>
      <c r="H56" s="23"/>
      <c r="I56" s="57"/>
      <c r="J56" s="280"/>
      <c r="K56" s="74" t="str">
        <f>IF(AND(B56&gt;0,C56&gt;0,D56&gt;0),IF(ISBLANK(J56),IF(ISBLANK(H56),"",(D56-B56)*VLOOKUP(H56,VLookups!$A$4:$B$13,2,FALSE)),J56),"")</f>
        <v/>
      </c>
      <c r="L56" s="75" t="str">
        <f t="shared" si="84"/>
        <v/>
      </c>
      <c r="M56" s="95"/>
      <c r="N56" s="270" t="str">
        <f>IF(AND(M56&gt;0,C56&gt;0,NOT(K56="")),ABS(VLOOKUP($M$1,VLookups!$A$43:$B$44,2,FALSE)-_xlfn.NORM.DIST(M56,G56,K56,TRUE)),"")</f>
        <v/>
      </c>
      <c r="O56" s="94" t="str">
        <f>IF(AND($B56&gt;0,$C56&gt;0,$D56&gt;0,NOT(ISBLANK($H56))),_xlfn.NORM.INV(ABS(VLOOKUP($M$1,VLookups!$A$43:$B$44,2,FALSE)-O$3),$G56,$K56),"")</f>
        <v/>
      </c>
      <c r="P56" s="93" t="str">
        <f>IF(AND($B56&gt;0,$C56&gt;0,$D56&gt;0,NOT(ISBLANK($H56))),_xlfn.NORM.INV(ABS(VLOOKUP($M$1,VLookups!$A$43:$B$44,2,FALSE)-P$3),$G56,$K56),"")</f>
        <v/>
      </c>
      <c r="Q56" s="94" t="str">
        <f>IF(AND($B56&gt;0,$C56&gt;0,$D56&gt;0,NOT(ISBLANK($H56))),_xlfn.NORM.INV(ABS(VLOOKUP($M$1,VLookups!$A$43:$B$44,2,FALSE)-Q$3),$G56,$K56),"")</f>
        <v/>
      </c>
      <c r="R56" s="93" t="str">
        <f>IF(AND($B56&gt;0,$C56&gt;0,$D56&gt;0,NOT(ISBLANK($H56))),_xlfn.NORM.INV(ABS(VLOOKUP($M$1,VLookups!$A$43:$B$44,2,FALSE)-R$3),$G56,$K56),"")</f>
        <v/>
      </c>
      <c r="S56" s="94" t="str">
        <f>IF(AND($B56&gt;0,$C56&gt;0,$D56&gt;0,NOT(ISBLANK($H56))),_xlfn.NORM.INV(ABS(VLOOKUP($M$1,VLookups!$A$43:$B$44,2,FALSE)-S$3),$G56,$K56),"")</f>
        <v/>
      </c>
      <c r="T56" s="93" t="str">
        <f>IF(AND($B56&gt;0,$C56&gt;0,$D56&gt;0,NOT(ISBLANK($H56))),_xlfn.NORM.INV(ABS(VLOOKUP($M$1,VLookups!$A$43:$B$44,2,FALSE)-T$3),$G56,$K56),"")</f>
        <v/>
      </c>
      <c r="U56" s="5"/>
      <c r="V56" s="168" t="str">
        <f t="shared" si="31"/>
        <v/>
      </c>
      <c r="W56" s="49" t="str">
        <f t="shared" si="101"/>
        <v/>
      </c>
      <c r="X56" s="49" t="str">
        <f t="shared" si="101"/>
        <v/>
      </c>
      <c r="Y56" s="49" t="str">
        <f t="shared" si="101"/>
        <v/>
      </c>
      <c r="Z56" s="49" t="str">
        <f t="shared" si="101"/>
        <v/>
      </c>
      <c r="AA56" s="49" t="str">
        <f t="shared" si="101"/>
        <v/>
      </c>
      <c r="AB56" s="49" t="str">
        <f t="shared" si="101"/>
        <v/>
      </c>
      <c r="AC56" s="49" t="str">
        <f t="shared" si="101"/>
        <v/>
      </c>
      <c r="AD56" s="49" t="str">
        <f t="shared" si="101"/>
        <v/>
      </c>
      <c r="AE56" s="49" t="str">
        <f t="shared" si="101"/>
        <v/>
      </c>
      <c r="AF56" s="49" t="str">
        <f t="shared" si="101"/>
        <v/>
      </c>
      <c r="AG56" s="49" t="str">
        <f t="shared" si="101"/>
        <v/>
      </c>
      <c r="AH56" s="49" t="str">
        <f t="shared" si="101"/>
        <v/>
      </c>
      <c r="AI56" s="49" t="str">
        <f t="shared" si="101"/>
        <v/>
      </c>
      <c r="AJ56" s="49" t="str">
        <f t="shared" si="101"/>
        <v/>
      </c>
      <c r="AK56" s="49" t="str">
        <f t="shared" si="101"/>
        <v/>
      </c>
      <c r="AL56" s="49" t="str">
        <f t="shared" ref="AL56:BA71" si="125">IF(ISNONTEXT($V56),AM56-$V56,"")</f>
        <v/>
      </c>
      <c r="AM56" s="49" t="str">
        <f t="shared" si="125"/>
        <v/>
      </c>
      <c r="AN56" s="49" t="str">
        <f t="shared" si="125"/>
        <v/>
      </c>
      <c r="AO56" s="49" t="str">
        <f t="shared" si="125"/>
        <v/>
      </c>
      <c r="AP56" s="49" t="str">
        <f t="shared" si="125"/>
        <v/>
      </c>
      <c r="AQ56" s="49" t="str">
        <f t="shared" si="125"/>
        <v/>
      </c>
      <c r="AR56" s="49" t="str">
        <f t="shared" si="125"/>
        <v/>
      </c>
      <c r="AS56" s="49" t="str">
        <f t="shared" si="125"/>
        <v/>
      </c>
      <c r="AT56" s="49" t="str">
        <f t="shared" si="125"/>
        <v/>
      </c>
      <c r="AU56" s="49" t="str">
        <f t="shared" si="125"/>
        <v/>
      </c>
      <c r="AV56" s="49" t="str">
        <f t="shared" si="125"/>
        <v/>
      </c>
      <c r="AW56" s="49" t="str">
        <f t="shared" si="125"/>
        <v/>
      </c>
      <c r="AX56" s="49" t="str">
        <f t="shared" si="125"/>
        <v/>
      </c>
      <c r="AY56" s="49" t="str">
        <f t="shared" si="125"/>
        <v/>
      </c>
      <c r="AZ56" s="49" t="str">
        <f t="shared" si="125"/>
        <v/>
      </c>
      <c r="BA56" s="49" t="str">
        <f t="shared" si="125"/>
        <v/>
      </c>
      <c r="BB56" s="49" t="str">
        <f t="shared" ref="BB56:BQ71" si="126">IF(ISNONTEXT($V56),BC56-$V56,"")</f>
        <v/>
      </c>
      <c r="BC56" s="49" t="str">
        <f t="shared" si="126"/>
        <v/>
      </c>
      <c r="BD56" s="49" t="str">
        <f t="shared" si="126"/>
        <v/>
      </c>
      <c r="BE56" s="49" t="str">
        <f t="shared" si="126"/>
        <v/>
      </c>
      <c r="BF56" s="49" t="str">
        <f t="shared" si="126"/>
        <v/>
      </c>
      <c r="BG56" s="49" t="str">
        <f t="shared" si="126"/>
        <v/>
      </c>
      <c r="BH56" s="49" t="str">
        <f t="shared" si="126"/>
        <v/>
      </c>
      <c r="BI56" s="49" t="str">
        <f t="shared" si="126"/>
        <v/>
      </c>
      <c r="BJ56" s="49" t="str">
        <f t="shared" si="126"/>
        <v/>
      </c>
      <c r="BK56" s="49" t="str">
        <f t="shared" si="126"/>
        <v/>
      </c>
      <c r="BL56" s="49" t="str">
        <f t="shared" si="126"/>
        <v/>
      </c>
      <c r="BM56" s="49" t="str">
        <f t="shared" si="126"/>
        <v/>
      </c>
      <c r="BN56" s="49" t="str">
        <f t="shared" si="126"/>
        <v/>
      </c>
      <c r="BO56" s="49" t="str">
        <f t="shared" si="126"/>
        <v/>
      </c>
      <c r="BP56" s="49" t="str">
        <f t="shared" si="126"/>
        <v/>
      </c>
      <c r="BQ56" s="49" t="str">
        <f t="shared" si="126"/>
        <v/>
      </c>
      <c r="BR56" s="49" t="str">
        <f t="shared" si="121"/>
        <v/>
      </c>
      <c r="BS56" s="49" t="str">
        <f t="shared" si="121"/>
        <v/>
      </c>
      <c r="BT56" s="49" t="str">
        <f t="shared" si="121"/>
        <v/>
      </c>
      <c r="BU56" s="49" t="str">
        <f t="shared" si="121"/>
        <v/>
      </c>
      <c r="BV56" s="49" t="str">
        <f t="shared" si="121"/>
        <v/>
      </c>
      <c r="BW56" s="49" t="str">
        <f t="shared" si="121"/>
        <v/>
      </c>
      <c r="BX56" s="49" t="str">
        <f t="shared" si="121"/>
        <v/>
      </c>
      <c r="BY56" s="49" t="str">
        <f t="shared" si="121"/>
        <v/>
      </c>
      <c r="BZ56" s="49" t="str">
        <f t="shared" si="121"/>
        <v/>
      </c>
      <c r="CA56" s="49" t="str">
        <f t="shared" si="121"/>
        <v/>
      </c>
      <c r="CB56" s="49" t="str">
        <f t="shared" si="121"/>
        <v/>
      </c>
      <c r="CC56" s="49" t="str">
        <f t="shared" si="121"/>
        <v/>
      </c>
      <c r="CD56" s="49" t="str">
        <f t="shared" si="121"/>
        <v/>
      </c>
      <c r="CE56" s="49" t="str">
        <f t="shared" si="121"/>
        <v/>
      </c>
      <c r="CF56" s="49" t="str">
        <f t="shared" si="121"/>
        <v/>
      </c>
      <c r="CG56" s="49" t="str">
        <f t="shared" ref="CG56:CV71" si="127">IF(ISNONTEXT($V56),CH56-$V56,"")</f>
        <v/>
      </c>
      <c r="CH56" s="49" t="str">
        <f t="shared" si="127"/>
        <v/>
      </c>
      <c r="CI56" s="49" t="str">
        <f t="shared" si="127"/>
        <v/>
      </c>
      <c r="CJ56" s="49" t="str">
        <f t="shared" si="127"/>
        <v/>
      </c>
      <c r="CK56" s="49" t="str">
        <f t="shared" si="127"/>
        <v/>
      </c>
      <c r="CL56" s="49" t="str">
        <f t="shared" si="127"/>
        <v/>
      </c>
      <c r="CM56" s="49" t="str">
        <f t="shared" si="127"/>
        <v/>
      </c>
      <c r="CN56" s="49" t="str">
        <f t="shared" si="127"/>
        <v/>
      </c>
      <c r="CO56" s="49" t="str">
        <f t="shared" si="127"/>
        <v/>
      </c>
      <c r="CP56" s="49" t="str">
        <f t="shared" si="127"/>
        <v/>
      </c>
      <c r="CQ56" s="49" t="str">
        <f t="shared" si="127"/>
        <v/>
      </c>
      <c r="CR56" s="49" t="str">
        <f t="shared" si="127"/>
        <v/>
      </c>
      <c r="CS56" s="49" t="str">
        <f t="shared" si="127"/>
        <v/>
      </c>
      <c r="CT56" s="49" t="str">
        <f t="shared" si="127"/>
        <v/>
      </c>
      <c r="CU56" s="49" t="str">
        <f t="shared" si="127"/>
        <v/>
      </c>
      <c r="CV56" s="49" t="str">
        <f t="shared" si="127"/>
        <v/>
      </c>
      <c r="CW56" s="49" t="str">
        <f t="shared" ref="CW56:DL71" si="128">IF(ISNONTEXT($V56),CX56-$V56,"")</f>
        <v/>
      </c>
      <c r="CX56" s="49" t="str">
        <f t="shared" si="128"/>
        <v/>
      </c>
      <c r="CY56" s="49" t="str">
        <f t="shared" si="128"/>
        <v/>
      </c>
      <c r="CZ56" s="49" t="str">
        <f t="shared" si="128"/>
        <v/>
      </c>
      <c r="DA56" s="49" t="str">
        <f t="shared" si="128"/>
        <v/>
      </c>
      <c r="DB56" s="49" t="str">
        <f t="shared" si="128"/>
        <v/>
      </c>
      <c r="DC56" s="49" t="str">
        <f t="shared" si="128"/>
        <v/>
      </c>
      <c r="DD56" s="49" t="str">
        <f t="shared" si="128"/>
        <v/>
      </c>
      <c r="DE56" s="49" t="str">
        <f t="shared" si="128"/>
        <v/>
      </c>
      <c r="DF56" s="49" t="str">
        <f t="shared" si="128"/>
        <v/>
      </c>
      <c r="DG56" s="49" t="str">
        <f t="shared" si="128"/>
        <v/>
      </c>
      <c r="DH56" s="49" t="str">
        <f t="shared" si="128"/>
        <v/>
      </c>
      <c r="DI56" s="49" t="str">
        <f t="shared" si="128"/>
        <v/>
      </c>
      <c r="DJ56" s="49" t="str">
        <f t="shared" si="128"/>
        <v/>
      </c>
      <c r="DK56" s="49" t="str">
        <f t="shared" si="128"/>
        <v/>
      </c>
      <c r="DL56" s="49" t="str">
        <f t="shared" si="128"/>
        <v/>
      </c>
      <c r="DM56" s="49" t="str">
        <f t="shared" si="122"/>
        <v/>
      </c>
      <c r="DN56" s="49" t="str">
        <f t="shared" si="122"/>
        <v/>
      </c>
      <c r="DO56" s="49" t="str">
        <f t="shared" si="122"/>
        <v/>
      </c>
      <c r="DP56" s="49" t="str">
        <f t="shared" si="122"/>
        <v/>
      </c>
      <c r="DQ56" s="49" t="str">
        <f t="shared" si="122"/>
        <v/>
      </c>
      <c r="DR56" s="49" t="str">
        <f t="shared" si="122"/>
        <v/>
      </c>
      <c r="DS56" s="183" t="str">
        <f t="shared" si="33"/>
        <v/>
      </c>
      <c r="DT56" s="49" t="str">
        <f t="shared" si="102"/>
        <v/>
      </c>
      <c r="DU56" s="49" t="str">
        <f t="shared" si="102"/>
        <v/>
      </c>
      <c r="DV56" s="49" t="str">
        <f t="shared" si="102"/>
        <v/>
      </c>
      <c r="DW56" s="49" t="str">
        <f t="shared" si="102"/>
        <v/>
      </c>
      <c r="DX56" s="49" t="str">
        <f t="shared" si="102"/>
        <v/>
      </c>
      <c r="DY56" s="49" t="str">
        <f t="shared" si="102"/>
        <v/>
      </c>
      <c r="DZ56" s="49" t="str">
        <f t="shared" si="102"/>
        <v/>
      </c>
      <c r="EA56" s="49" t="str">
        <f t="shared" si="102"/>
        <v/>
      </c>
      <c r="EB56" s="49" t="str">
        <f t="shared" si="102"/>
        <v/>
      </c>
      <c r="EC56" s="49" t="str">
        <f t="shared" si="102"/>
        <v/>
      </c>
      <c r="ED56" s="49" t="str">
        <f t="shared" si="102"/>
        <v/>
      </c>
      <c r="EE56" s="49" t="str">
        <f t="shared" si="102"/>
        <v/>
      </c>
      <c r="EF56" s="49" t="str">
        <f t="shared" si="102"/>
        <v/>
      </c>
      <c r="EG56" s="49" t="str">
        <f t="shared" si="102"/>
        <v/>
      </c>
      <c r="EH56" s="49" t="str">
        <f t="shared" si="102"/>
        <v/>
      </c>
      <c r="EI56" s="49" t="str">
        <f t="shared" ref="EI56:EX71" si="129">IF(ISNONTEXT($V56),EH56+$V56,"")</f>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29"/>
        <v/>
      </c>
      <c r="ER56" s="49" t="str">
        <f t="shared" si="129"/>
        <v/>
      </c>
      <c r="ES56" s="49" t="str">
        <f t="shared" si="129"/>
        <v/>
      </c>
      <c r="ET56" s="49" t="str">
        <f t="shared" si="129"/>
        <v/>
      </c>
      <c r="EU56" s="49" t="str">
        <f t="shared" si="129"/>
        <v/>
      </c>
      <c r="EV56" s="49" t="str">
        <f t="shared" si="129"/>
        <v/>
      </c>
      <c r="EW56" s="49" t="str">
        <f t="shared" si="129"/>
        <v/>
      </c>
      <c r="EX56" s="49" t="str">
        <f t="shared" si="129"/>
        <v/>
      </c>
      <c r="EY56" s="49" t="str">
        <f t="shared" ref="EY56:FN71" si="130">IF(ISNONTEXT($V56),EX56+$V56,"")</f>
        <v/>
      </c>
      <c r="EZ56" s="49" t="str">
        <f t="shared" si="130"/>
        <v/>
      </c>
      <c r="FA56" s="49" t="str">
        <f t="shared" si="130"/>
        <v/>
      </c>
      <c r="FB56" s="49" t="str">
        <f t="shared" si="130"/>
        <v/>
      </c>
      <c r="FC56" s="49" t="str">
        <f t="shared" si="130"/>
        <v/>
      </c>
      <c r="FD56" s="49" t="str">
        <f t="shared" si="130"/>
        <v/>
      </c>
      <c r="FE56" s="49" t="str">
        <f t="shared" si="130"/>
        <v/>
      </c>
      <c r="FF56" s="49" t="str">
        <f t="shared" si="130"/>
        <v/>
      </c>
      <c r="FG56" s="49" t="str">
        <f t="shared" si="130"/>
        <v/>
      </c>
      <c r="FH56" s="49" t="str">
        <f t="shared" si="130"/>
        <v/>
      </c>
      <c r="FI56" s="49" t="str">
        <f t="shared" si="130"/>
        <v/>
      </c>
      <c r="FJ56" s="49" t="str">
        <f t="shared" si="130"/>
        <v/>
      </c>
      <c r="FK56" s="49" t="str">
        <f t="shared" si="130"/>
        <v/>
      </c>
      <c r="FL56" s="49" t="str">
        <f t="shared" si="130"/>
        <v/>
      </c>
      <c r="FM56" s="49" t="str">
        <f t="shared" si="130"/>
        <v/>
      </c>
      <c r="FN56" s="49" t="str">
        <f t="shared" si="130"/>
        <v/>
      </c>
      <c r="FO56" s="49" t="str">
        <f t="shared" si="123"/>
        <v/>
      </c>
      <c r="FP56" s="49" t="str">
        <f t="shared" si="123"/>
        <v/>
      </c>
      <c r="FQ56" s="49" t="str">
        <f t="shared" si="123"/>
        <v/>
      </c>
      <c r="FR56" s="49" t="str">
        <f t="shared" si="123"/>
        <v/>
      </c>
      <c r="FS56" s="49" t="str">
        <f t="shared" si="123"/>
        <v/>
      </c>
      <c r="FT56" s="49" t="str">
        <f t="shared" si="123"/>
        <v/>
      </c>
      <c r="FU56" s="49" t="str">
        <f t="shared" si="123"/>
        <v/>
      </c>
      <c r="FV56" s="49" t="str">
        <f t="shared" si="123"/>
        <v/>
      </c>
      <c r="FW56" s="49" t="str">
        <f t="shared" si="123"/>
        <v/>
      </c>
      <c r="FX56" s="49" t="str">
        <f t="shared" si="123"/>
        <v/>
      </c>
      <c r="FY56" s="49" t="str">
        <f t="shared" si="123"/>
        <v/>
      </c>
      <c r="FZ56" s="49" t="str">
        <f t="shared" si="123"/>
        <v/>
      </c>
      <c r="GA56" s="49" t="str">
        <f t="shared" si="123"/>
        <v/>
      </c>
      <c r="GB56" s="49" t="str">
        <f t="shared" si="123"/>
        <v/>
      </c>
      <c r="GC56" s="49" t="str">
        <f t="shared" si="123"/>
        <v/>
      </c>
      <c r="GD56" s="49" t="str">
        <f t="shared" ref="GD56:GS71" si="131">IF(ISNONTEXT($V56),GC56+$V56,"")</f>
        <v/>
      </c>
      <c r="GE56" s="49" t="str">
        <f t="shared" si="131"/>
        <v/>
      </c>
      <c r="GF56" s="49" t="str">
        <f t="shared" si="131"/>
        <v/>
      </c>
      <c r="GG56" s="49" t="str">
        <f t="shared" si="131"/>
        <v/>
      </c>
      <c r="GH56" s="49" t="str">
        <f t="shared" si="131"/>
        <v/>
      </c>
      <c r="GI56" s="49" t="str">
        <f t="shared" si="131"/>
        <v/>
      </c>
      <c r="GJ56" s="49" t="str">
        <f t="shared" si="131"/>
        <v/>
      </c>
      <c r="GK56" s="49" t="str">
        <f t="shared" si="131"/>
        <v/>
      </c>
      <c r="GL56" s="49" t="str">
        <f t="shared" si="131"/>
        <v/>
      </c>
      <c r="GM56" s="49" t="str">
        <f t="shared" si="131"/>
        <v/>
      </c>
      <c r="GN56" s="49" t="str">
        <f t="shared" si="131"/>
        <v/>
      </c>
      <c r="GO56" s="49" t="str">
        <f t="shared" si="131"/>
        <v/>
      </c>
      <c r="GP56" s="49" t="str">
        <f t="shared" si="131"/>
        <v/>
      </c>
      <c r="GQ56" s="49" t="str">
        <f t="shared" si="131"/>
        <v/>
      </c>
      <c r="GR56" s="49" t="str">
        <f t="shared" si="131"/>
        <v/>
      </c>
      <c r="GS56" s="49" t="str">
        <f t="shared" si="131"/>
        <v/>
      </c>
      <c r="GT56" s="49" t="str">
        <f t="shared" ref="GT56:HI71" si="132">IF(ISNONTEXT($V56),GS56+$V56,"")</f>
        <v/>
      </c>
      <c r="GU56" s="49" t="str">
        <f t="shared" si="132"/>
        <v/>
      </c>
      <c r="GV56" s="49" t="str">
        <f t="shared" si="132"/>
        <v/>
      </c>
      <c r="GW56" s="49" t="str">
        <f t="shared" si="132"/>
        <v/>
      </c>
      <c r="GX56" s="49" t="str">
        <f t="shared" si="132"/>
        <v/>
      </c>
      <c r="GY56" s="49" t="str">
        <f t="shared" si="132"/>
        <v/>
      </c>
      <c r="GZ56" s="49" t="str">
        <f t="shared" si="132"/>
        <v/>
      </c>
      <c r="HA56" s="49" t="str">
        <f t="shared" si="132"/>
        <v/>
      </c>
      <c r="HB56" s="49" t="str">
        <f t="shared" si="132"/>
        <v/>
      </c>
      <c r="HC56" s="49" t="str">
        <f t="shared" si="132"/>
        <v/>
      </c>
      <c r="HD56" s="49" t="str">
        <f t="shared" si="132"/>
        <v/>
      </c>
      <c r="HE56" s="49" t="str">
        <f t="shared" si="132"/>
        <v/>
      </c>
      <c r="HF56" s="49" t="str">
        <f t="shared" si="132"/>
        <v/>
      </c>
      <c r="HG56" s="49" t="str">
        <f t="shared" si="132"/>
        <v/>
      </c>
      <c r="HH56" s="49" t="str">
        <f t="shared" si="132"/>
        <v/>
      </c>
      <c r="HI56" s="49" t="str">
        <f t="shared" si="132"/>
        <v/>
      </c>
      <c r="HJ56" s="49" t="str">
        <f t="shared" si="124"/>
        <v/>
      </c>
      <c r="HK56" s="49" t="str">
        <f t="shared" si="124"/>
        <v/>
      </c>
      <c r="HL56" s="49" t="str">
        <f t="shared" si="124"/>
        <v/>
      </c>
      <c r="HM56" s="49" t="str">
        <f t="shared" si="124"/>
        <v/>
      </c>
      <c r="HN56" s="49" t="str">
        <f t="shared" si="124"/>
        <v/>
      </c>
      <c r="HO56" s="49" t="str">
        <f t="shared" si="124"/>
        <v/>
      </c>
      <c r="HP56" s="169" t="e">
        <f t="shared" si="119"/>
        <v>#N/A</v>
      </c>
      <c r="HQ56" s="169" t="e">
        <f t="shared" si="119"/>
        <v>#N/A</v>
      </c>
      <c r="HR56" s="169" t="e">
        <f t="shared" si="119"/>
        <v>#N/A</v>
      </c>
      <c r="HS56" s="169" t="e">
        <f t="shared" si="119"/>
        <v>#N/A</v>
      </c>
      <c r="HT56" s="169" t="e">
        <f t="shared" si="119"/>
        <v>#N/A</v>
      </c>
      <c r="HU56" s="169" t="e">
        <f t="shared" si="119"/>
        <v>#N/A</v>
      </c>
      <c r="HV56" s="169" t="e">
        <f t="shared" si="119"/>
        <v>#N/A</v>
      </c>
      <c r="HW56" s="169" t="e">
        <f t="shared" si="119"/>
        <v>#N/A</v>
      </c>
      <c r="HX56" s="169" t="e">
        <f t="shared" si="119"/>
        <v>#N/A</v>
      </c>
      <c r="HY56" s="169" t="e">
        <f t="shared" si="119"/>
        <v>#N/A</v>
      </c>
      <c r="HZ56" s="169" t="e">
        <f t="shared" si="119"/>
        <v>#N/A</v>
      </c>
      <c r="IA56" s="169" t="e">
        <f t="shared" si="119"/>
        <v>#N/A</v>
      </c>
      <c r="IB56" s="169" t="e">
        <f t="shared" si="119"/>
        <v>#N/A</v>
      </c>
      <c r="IC56" s="169" t="e">
        <f t="shared" si="119"/>
        <v>#N/A</v>
      </c>
      <c r="ID56" s="169" t="e">
        <f t="shared" si="119"/>
        <v>#N/A</v>
      </c>
      <c r="IE56" s="169" t="e">
        <f t="shared" si="119"/>
        <v>#N/A</v>
      </c>
      <c r="IF56" s="169" t="e">
        <f t="shared" si="120"/>
        <v>#N/A</v>
      </c>
      <c r="IG56" s="169" t="e">
        <f t="shared" si="120"/>
        <v>#N/A</v>
      </c>
      <c r="IH56" s="169" t="e">
        <f t="shared" si="120"/>
        <v>#N/A</v>
      </c>
      <c r="II56" s="169" t="e">
        <f t="shared" si="120"/>
        <v>#N/A</v>
      </c>
      <c r="IJ56" s="169" t="e">
        <f t="shared" si="120"/>
        <v>#N/A</v>
      </c>
      <c r="IK56" s="169" t="e">
        <f t="shared" si="120"/>
        <v>#N/A</v>
      </c>
      <c r="IL56" s="169" t="e">
        <f t="shared" si="120"/>
        <v>#N/A</v>
      </c>
      <c r="IM56" s="169" t="e">
        <f t="shared" si="120"/>
        <v>#N/A</v>
      </c>
      <c r="IN56" s="169" t="e">
        <f t="shared" si="120"/>
        <v>#N/A</v>
      </c>
      <c r="IO56" s="169" t="e">
        <f t="shared" si="120"/>
        <v>#N/A</v>
      </c>
      <c r="IP56" s="169" t="e">
        <f t="shared" si="120"/>
        <v>#N/A</v>
      </c>
      <c r="IQ56" s="169" t="e">
        <f t="shared" si="120"/>
        <v>#N/A</v>
      </c>
      <c r="IR56" s="169" t="e">
        <f t="shared" si="120"/>
        <v>#N/A</v>
      </c>
      <c r="IS56" s="169" t="e">
        <f t="shared" si="120"/>
        <v>#N/A</v>
      </c>
      <c r="IT56" s="169" t="e">
        <f t="shared" si="118"/>
        <v>#N/A</v>
      </c>
      <c r="IU56" s="169" t="e">
        <f t="shared" si="117"/>
        <v>#N/A</v>
      </c>
      <c r="IV56" s="169" t="e">
        <f t="shared" si="117"/>
        <v>#N/A</v>
      </c>
      <c r="IW56" s="169" t="e">
        <f t="shared" si="117"/>
        <v>#N/A</v>
      </c>
      <c r="IX56" s="169" t="e">
        <f t="shared" si="117"/>
        <v>#N/A</v>
      </c>
      <c r="IY56" s="169" t="e">
        <f t="shared" si="117"/>
        <v>#N/A</v>
      </c>
      <c r="IZ56" s="169" t="e">
        <f t="shared" si="117"/>
        <v>#N/A</v>
      </c>
      <c r="JA56" s="169" t="e">
        <f t="shared" si="117"/>
        <v>#N/A</v>
      </c>
      <c r="JB56" s="169" t="e">
        <f t="shared" si="117"/>
        <v>#N/A</v>
      </c>
      <c r="JC56" s="169" t="e">
        <f t="shared" si="117"/>
        <v>#N/A</v>
      </c>
      <c r="JD56" s="169" t="e">
        <f t="shared" si="117"/>
        <v>#N/A</v>
      </c>
      <c r="JE56" s="169" t="e">
        <f t="shared" si="117"/>
        <v>#N/A</v>
      </c>
      <c r="JF56" s="169" t="e">
        <f t="shared" si="105"/>
        <v>#N/A</v>
      </c>
      <c r="JG56" s="169" t="e">
        <f t="shared" si="105"/>
        <v>#N/A</v>
      </c>
      <c r="JH56" s="169" t="e">
        <f t="shared" si="105"/>
        <v>#N/A</v>
      </c>
      <c r="JI56" s="169" t="e">
        <f t="shared" si="105"/>
        <v>#N/A</v>
      </c>
      <c r="JJ56" s="169" t="e">
        <f t="shared" si="105"/>
        <v>#N/A</v>
      </c>
      <c r="JK56" s="169" t="e">
        <f t="shared" si="105"/>
        <v>#N/A</v>
      </c>
      <c r="JL56" s="169" t="e">
        <f t="shared" si="105"/>
        <v>#N/A</v>
      </c>
      <c r="JM56" s="169" t="e">
        <f t="shared" si="105"/>
        <v>#N/A</v>
      </c>
      <c r="JN56" s="169" t="e">
        <f t="shared" si="105"/>
        <v>#N/A</v>
      </c>
      <c r="JO56" s="169" t="e">
        <f t="shared" si="105"/>
        <v>#N/A</v>
      </c>
      <c r="JP56" s="169" t="e">
        <f t="shared" si="105"/>
        <v>#N/A</v>
      </c>
      <c r="JQ56" s="169" t="e">
        <f t="shared" si="105"/>
        <v>#N/A</v>
      </c>
      <c r="JR56" s="169" t="e">
        <f t="shared" si="105"/>
        <v>#N/A</v>
      </c>
      <c r="JS56" s="169" t="e">
        <f t="shared" si="105"/>
        <v>#N/A</v>
      </c>
      <c r="JT56" s="169" t="e">
        <f t="shared" si="105"/>
        <v>#N/A</v>
      </c>
      <c r="JU56" s="169" t="e">
        <f t="shared" si="105"/>
        <v>#N/A</v>
      </c>
      <c r="JV56" s="169" t="e">
        <f t="shared" si="106"/>
        <v>#N/A</v>
      </c>
      <c r="JW56" s="169" t="e">
        <f t="shared" si="106"/>
        <v>#N/A</v>
      </c>
      <c r="JX56" s="169" t="e">
        <f t="shared" si="106"/>
        <v>#N/A</v>
      </c>
      <c r="JY56" s="169" t="e">
        <f t="shared" si="106"/>
        <v>#N/A</v>
      </c>
      <c r="JZ56" s="169" t="e">
        <f t="shared" si="106"/>
        <v>#N/A</v>
      </c>
      <c r="KA56" s="169" t="e">
        <f t="shared" si="106"/>
        <v>#N/A</v>
      </c>
      <c r="KB56" s="169" t="e">
        <f t="shared" si="106"/>
        <v>#N/A</v>
      </c>
      <c r="KC56" s="169" t="e">
        <f t="shared" si="106"/>
        <v>#N/A</v>
      </c>
      <c r="KD56" s="169" t="e">
        <f t="shared" si="106"/>
        <v>#N/A</v>
      </c>
      <c r="KE56" s="169" t="e">
        <f t="shared" si="106"/>
        <v>#N/A</v>
      </c>
      <c r="KF56" s="169" t="e">
        <f t="shared" si="106"/>
        <v>#N/A</v>
      </c>
      <c r="KG56" s="169" t="e">
        <f t="shared" si="106"/>
        <v>#N/A</v>
      </c>
      <c r="KH56" s="169" t="e">
        <f t="shared" si="106"/>
        <v>#N/A</v>
      </c>
      <c r="KI56" s="169" t="e">
        <f t="shared" si="106"/>
        <v>#N/A</v>
      </c>
      <c r="KJ56" s="169" t="e">
        <f t="shared" si="106"/>
        <v>#N/A</v>
      </c>
      <c r="KK56" s="169" t="e">
        <f t="shared" si="106"/>
        <v>#N/A</v>
      </c>
      <c r="KL56" s="169" t="e">
        <f t="shared" si="107"/>
        <v>#N/A</v>
      </c>
      <c r="KM56" s="169" t="e">
        <f t="shared" si="107"/>
        <v>#N/A</v>
      </c>
      <c r="KN56" s="169" t="e">
        <f t="shared" si="107"/>
        <v>#N/A</v>
      </c>
      <c r="KO56" s="169" t="e">
        <f t="shared" si="107"/>
        <v>#N/A</v>
      </c>
      <c r="KP56" s="169" t="e">
        <f t="shared" si="107"/>
        <v>#N/A</v>
      </c>
      <c r="KQ56" s="169" t="e">
        <f t="shared" si="107"/>
        <v>#N/A</v>
      </c>
      <c r="KR56" s="169" t="e">
        <f t="shared" si="107"/>
        <v>#N/A</v>
      </c>
      <c r="KS56" s="169" t="e">
        <f t="shared" si="107"/>
        <v>#N/A</v>
      </c>
      <c r="KT56" s="169" t="e">
        <f t="shared" si="107"/>
        <v>#N/A</v>
      </c>
      <c r="KU56" s="169" t="e">
        <f t="shared" si="107"/>
        <v>#N/A</v>
      </c>
      <c r="KV56" s="169" t="e">
        <f t="shared" si="107"/>
        <v>#N/A</v>
      </c>
      <c r="KW56" s="169" t="e">
        <f t="shared" si="107"/>
        <v>#N/A</v>
      </c>
      <c r="KX56" s="169" t="e">
        <f t="shared" si="107"/>
        <v>#N/A</v>
      </c>
      <c r="KY56" s="169" t="e">
        <f t="shared" si="107"/>
        <v>#N/A</v>
      </c>
      <c r="KZ56" s="169" t="e">
        <f t="shared" si="107"/>
        <v>#N/A</v>
      </c>
      <c r="LA56" s="169" t="e">
        <f t="shared" si="107"/>
        <v>#N/A</v>
      </c>
      <c r="LB56" s="169" t="e">
        <f t="shared" si="108"/>
        <v>#N/A</v>
      </c>
      <c r="LC56" s="169" t="e">
        <f t="shared" si="108"/>
        <v>#N/A</v>
      </c>
      <c r="LD56" s="169" t="e">
        <f t="shared" si="108"/>
        <v>#N/A</v>
      </c>
      <c r="LE56" s="169" t="e">
        <f t="shared" si="108"/>
        <v>#N/A</v>
      </c>
      <c r="LF56" s="169" t="e">
        <f t="shared" si="108"/>
        <v>#N/A</v>
      </c>
      <c r="LG56" s="169" t="e">
        <f t="shared" si="108"/>
        <v>#N/A</v>
      </c>
      <c r="LH56" s="169" t="e">
        <f t="shared" si="108"/>
        <v>#N/A</v>
      </c>
      <c r="LI56" s="169" t="e">
        <f t="shared" si="108"/>
        <v>#N/A</v>
      </c>
      <c r="LJ56" s="169" t="e">
        <f t="shared" si="108"/>
        <v>#N/A</v>
      </c>
      <c r="LK56" s="169" t="e">
        <f t="shared" si="108"/>
        <v>#N/A</v>
      </c>
      <c r="LL56" s="169" t="e">
        <f t="shared" si="108"/>
        <v>#N/A</v>
      </c>
      <c r="LM56" s="169" t="e">
        <f t="shared" si="108"/>
        <v>#N/A</v>
      </c>
      <c r="LN56" s="169" t="e">
        <f t="shared" si="108"/>
        <v>#N/A</v>
      </c>
      <c r="LO56" s="169" t="e">
        <f t="shared" si="108"/>
        <v>#N/A</v>
      </c>
      <c r="LP56" s="169" t="e">
        <f t="shared" si="108"/>
        <v>#N/A</v>
      </c>
      <c r="LQ56" s="169" t="e">
        <f t="shared" si="108"/>
        <v>#N/A</v>
      </c>
      <c r="LR56" s="169" t="e">
        <f t="shared" si="109"/>
        <v>#N/A</v>
      </c>
      <c r="LS56" s="169" t="e">
        <f t="shared" si="109"/>
        <v>#N/A</v>
      </c>
      <c r="LT56" s="169" t="e">
        <f t="shared" si="109"/>
        <v>#N/A</v>
      </c>
      <c r="LU56" s="169" t="e">
        <f t="shared" si="109"/>
        <v>#N/A</v>
      </c>
      <c r="LV56" s="169" t="e">
        <f t="shared" si="109"/>
        <v>#N/A</v>
      </c>
      <c r="LW56" s="169" t="e">
        <f t="shared" si="109"/>
        <v>#N/A</v>
      </c>
      <c r="LX56" s="169" t="e">
        <f t="shared" si="109"/>
        <v>#N/A</v>
      </c>
      <c r="LY56" s="169" t="e">
        <f t="shared" si="109"/>
        <v>#N/A</v>
      </c>
      <c r="LZ56" s="169" t="e">
        <f t="shared" si="109"/>
        <v>#N/A</v>
      </c>
      <c r="MA56" s="169" t="e">
        <f t="shared" si="109"/>
        <v>#N/A</v>
      </c>
      <c r="MB56" s="169" t="e">
        <f t="shared" si="109"/>
        <v>#N/A</v>
      </c>
      <c r="MC56" s="169" t="e">
        <f t="shared" si="109"/>
        <v>#N/A</v>
      </c>
      <c r="MD56" s="169" t="e">
        <f t="shared" si="109"/>
        <v>#N/A</v>
      </c>
      <c r="ME56" s="169" t="e">
        <f t="shared" si="109"/>
        <v>#N/A</v>
      </c>
      <c r="MF56" s="169" t="e">
        <f t="shared" si="109"/>
        <v>#N/A</v>
      </c>
      <c r="MG56" s="169" t="e">
        <f t="shared" si="109"/>
        <v>#N/A</v>
      </c>
      <c r="MH56" s="169" t="e">
        <f t="shared" si="110"/>
        <v>#N/A</v>
      </c>
      <c r="MI56" s="169" t="e">
        <f t="shared" si="110"/>
        <v>#N/A</v>
      </c>
      <c r="MJ56" s="169" t="e">
        <f t="shared" si="110"/>
        <v>#N/A</v>
      </c>
      <c r="MK56" s="169" t="e">
        <f t="shared" si="110"/>
        <v>#N/A</v>
      </c>
      <c r="ML56" s="169" t="e">
        <f t="shared" si="110"/>
        <v>#N/A</v>
      </c>
      <c r="MM56" s="169" t="e">
        <f t="shared" si="110"/>
        <v>#N/A</v>
      </c>
      <c r="MN56" s="169" t="e">
        <f t="shared" si="110"/>
        <v>#N/A</v>
      </c>
      <c r="MO56" s="169" t="e">
        <f t="shared" si="110"/>
        <v>#N/A</v>
      </c>
      <c r="MP56" s="169" t="e">
        <f t="shared" si="110"/>
        <v>#N/A</v>
      </c>
      <c r="MQ56" s="169" t="e">
        <f t="shared" si="110"/>
        <v>#N/A</v>
      </c>
      <c r="MR56" s="169" t="e">
        <f t="shared" si="110"/>
        <v>#N/A</v>
      </c>
      <c r="MS56" s="169" t="e">
        <f t="shared" si="110"/>
        <v>#N/A</v>
      </c>
      <c r="MT56" s="169" t="e">
        <f t="shared" si="110"/>
        <v>#N/A</v>
      </c>
      <c r="MU56" s="169" t="e">
        <f t="shared" si="110"/>
        <v>#N/A</v>
      </c>
      <c r="MV56" s="169" t="e">
        <f t="shared" si="110"/>
        <v>#N/A</v>
      </c>
      <c r="MW56" s="169" t="e">
        <f t="shared" si="110"/>
        <v>#N/A</v>
      </c>
      <c r="MX56" s="169" t="e">
        <f t="shared" si="111"/>
        <v>#N/A</v>
      </c>
      <c r="MY56" s="169" t="e">
        <f t="shared" si="111"/>
        <v>#N/A</v>
      </c>
      <c r="MZ56" s="169" t="e">
        <f t="shared" si="111"/>
        <v>#N/A</v>
      </c>
      <c r="NA56" s="169" t="e">
        <f t="shared" si="111"/>
        <v>#N/A</v>
      </c>
      <c r="NB56" s="169" t="e">
        <f t="shared" si="111"/>
        <v>#N/A</v>
      </c>
      <c r="NC56" s="169" t="e">
        <f t="shared" si="111"/>
        <v>#N/A</v>
      </c>
      <c r="ND56" s="169" t="e">
        <f t="shared" si="111"/>
        <v>#N/A</v>
      </c>
      <c r="NE56" s="169" t="e">
        <f t="shared" si="111"/>
        <v>#N/A</v>
      </c>
      <c r="NF56" s="169" t="e">
        <f t="shared" si="111"/>
        <v>#N/A</v>
      </c>
      <c r="NG56" s="169" t="e">
        <f t="shared" si="111"/>
        <v>#N/A</v>
      </c>
      <c r="NH56" s="169" t="e">
        <f t="shared" si="111"/>
        <v>#N/A</v>
      </c>
      <c r="NI56" s="169" t="e">
        <f t="shared" si="111"/>
        <v>#N/A</v>
      </c>
      <c r="NJ56" s="169" t="e">
        <f t="shared" si="111"/>
        <v>#N/A</v>
      </c>
      <c r="NK56" s="169" t="e">
        <f t="shared" si="111"/>
        <v>#N/A</v>
      </c>
      <c r="NL56" s="169" t="e">
        <f t="shared" si="111"/>
        <v>#N/A</v>
      </c>
      <c r="NM56" s="169" t="e">
        <f t="shared" si="111"/>
        <v>#N/A</v>
      </c>
      <c r="NN56" s="169" t="e">
        <f t="shared" si="112"/>
        <v>#N/A</v>
      </c>
      <c r="NO56" s="169" t="e">
        <f t="shared" si="112"/>
        <v>#N/A</v>
      </c>
      <c r="NP56" s="169" t="e">
        <f t="shared" si="112"/>
        <v>#N/A</v>
      </c>
      <c r="NQ56" s="169" t="e">
        <f t="shared" si="112"/>
        <v>#N/A</v>
      </c>
      <c r="NR56" s="169" t="e">
        <f t="shared" si="112"/>
        <v>#N/A</v>
      </c>
      <c r="NS56" s="169" t="e">
        <f t="shared" si="112"/>
        <v>#N/A</v>
      </c>
      <c r="NT56" s="169" t="e">
        <f t="shared" si="112"/>
        <v>#N/A</v>
      </c>
      <c r="NU56" s="169" t="e">
        <f t="shared" si="112"/>
        <v>#N/A</v>
      </c>
      <c r="NV56" s="169" t="e">
        <f t="shared" si="112"/>
        <v>#N/A</v>
      </c>
      <c r="NW56" s="169" t="e">
        <f t="shared" si="112"/>
        <v>#N/A</v>
      </c>
      <c r="NX56" s="169" t="e">
        <f t="shared" si="112"/>
        <v>#N/A</v>
      </c>
      <c r="NY56" s="169" t="e">
        <f t="shared" si="112"/>
        <v>#N/A</v>
      </c>
      <c r="NZ56" s="169" t="e">
        <f t="shared" si="112"/>
        <v>#N/A</v>
      </c>
      <c r="OA56" s="169" t="e">
        <f t="shared" si="112"/>
        <v>#N/A</v>
      </c>
      <c r="OB56" s="169" t="e">
        <f t="shared" si="112"/>
        <v>#N/A</v>
      </c>
      <c r="OC56" s="169" t="e">
        <f t="shared" si="112"/>
        <v>#N/A</v>
      </c>
      <c r="OD56" s="169" t="e">
        <f t="shared" si="113"/>
        <v>#N/A</v>
      </c>
      <c r="OE56" s="169" t="e">
        <f t="shared" si="113"/>
        <v>#N/A</v>
      </c>
      <c r="OF56" s="169" t="e">
        <f t="shared" si="113"/>
        <v>#N/A</v>
      </c>
      <c r="OG56" s="169" t="e">
        <f t="shared" si="113"/>
        <v>#N/A</v>
      </c>
      <c r="OH56" s="169" t="e">
        <f t="shared" si="113"/>
        <v>#N/A</v>
      </c>
      <c r="OI56" s="169" t="e">
        <f t="shared" si="113"/>
        <v>#N/A</v>
      </c>
      <c r="OJ56" s="169" t="e">
        <f t="shared" si="113"/>
        <v>#N/A</v>
      </c>
      <c r="OK56" s="169" t="e">
        <f t="shared" si="113"/>
        <v>#N/A</v>
      </c>
      <c r="OL56" s="169" t="e">
        <f t="shared" si="113"/>
        <v>#N/A</v>
      </c>
      <c r="OM56" s="169" t="e">
        <f t="shared" si="113"/>
        <v>#N/A</v>
      </c>
      <c r="ON56" s="169" t="e">
        <f t="shared" si="113"/>
        <v>#N/A</v>
      </c>
      <c r="OO56" s="169" t="e">
        <f t="shared" si="113"/>
        <v>#N/A</v>
      </c>
      <c r="OP56" s="169" t="e">
        <f t="shared" si="113"/>
        <v>#N/A</v>
      </c>
      <c r="OQ56" s="169" t="e">
        <f t="shared" si="113"/>
        <v>#N/A</v>
      </c>
      <c r="OR56" s="169" t="e">
        <f t="shared" si="113"/>
        <v>#N/A</v>
      </c>
      <c r="OS56" s="169" t="e">
        <f t="shared" si="113"/>
        <v>#N/A</v>
      </c>
      <c r="OT56" s="169" t="e">
        <f t="shared" si="114"/>
        <v>#N/A</v>
      </c>
      <c r="OU56" s="169" t="e">
        <f t="shared" si="114"/>
        <v>#N/A</v>
      </c>
      <c r="OV56" s="169" t="e">
        <f t="shared" si="114"/>
        <v>#N/A</v>
      </c>
      <c r="OW56" s="169" t="e">
        <f t="shared" si="83"/>
        <v>#N/A</v>
      </c>
      <c r="OX56" s="169" t="e">
        <f t="shared" si="83"/>
        <v>#N/A</v>
      </c>
      <c r="OY56" s="169" t="e">
        <f t="shared" si="83"/>
        <v>#N/A</v>
      </c>
      <c r="OZ56" s="169" t="e">
        <f t="shared" si="83"/>
        <v>#N/A</v>
      </c>
      <c r="PA56" s="169" t="e">
        <f t="shared" si="83"/>
        <v>#N/A</v>
      </c>
      <c r="PB56" s="169" t="e">
        <f t="shared" si="83"/>
        <v>#N/A</v>
      </c>
      <c r="PC56" s="169" t="e">
        <f t="shared" si="70"/>
        <v>#N/A</v>
      </c>
      <c r="PD56" s="169" t="e">
        <f t="shared" si="70"/>
        <v>#N/A</v>
      </c>
      <c r="PE56" s="169" t="e">
        <f t="shared" si="70"/>
        <v>#N/A</v>
      </c>
      <c r="PF56" s="169" t="e">
        <f t="shared" si="70"/>
        <v>#N/A</v>
      </c>
      <c r="PG56" s="169" t="e">
        <f t="shared" si="70"/>
        <v>#N/A</v>
      </c>
      <c r="PH56" s="169" t="e">
        <f t="shared" si="70"/>
        <v>#N/A</v>
      </c>
    </row>
    <row r="57" spans="1:424" hidden="1" x14ac:dyDescent="0.75">
      <c r="A57" s="4">
        <v>54</v>
      </c>
      <c r="B57" s="95"/>
      <c r="C57" s="95"/>
      <c r="D57" s="95"/>
      <c r="E57" s="124" t="str">
        <f t="shared" si="28"/>
        <v/>
      </c>
      <c r="F57" s="124" t="str">
        <f t="shared" si="29"/>
        <v/>
      </c>
      <c r="G57" s="73" t="str">
        <f t="shared" si="30"/>
        <v/>
      </c>
      <c r="H57" s="23"/>
      <c r="I57" s="57"/>
      <c r="J57" s="280"/>
      <c r="K57" s="74" t="str">
        <f>IF(AND(B57&gt;0,C57&gt;0,D57&gt;0),IF(ISBLANK(J57),IF(ISBLANK(H57),"",(D57-B57)*VLOOKUP(H57,VLookups!$A$4:$B$13,2,FALSE)),J57),"")</f>
        <v/>
      </c>
      <c r="L57" s="75" t="str">
        <f t="shared" si="84"/>
        <v/>
      </c>
      <c r="M57" s="95"/>
      <c r="N57" s="270" t="str">
        <f>IF(AND(M57&gt;0,C57&gt;0,NOT(K57="")),ABS(VLOOKUP($M$1,VLookups!$A$43:$B$44,2,FALSE)-_xlfn.NORM.DIST(M57,G57,K57,TRUE)),"")</f>
        <v/>
      </c>
      <c r="O57" s="94" t="str">
        <f>IF(AND($B57&gt;0,$C57&gt;0,$D57&gt;0,NOT(ISBLANK($H57))),_xlfn.NORM.INV(ABS(VLOOKUP($M$1,VLookups!$A$43:$B$44,2,FALSE)-O$3),$G57,$K57),"")</f>
        <v/>
      </c>
      <c r="P57" s="93" t="str">
        <f>IF(AND($B57&gt;0,$C57&gt;0,$D57&gt;0,NOT(ISBLANK($H57))),_xlfn.NORM.INV(ABS(VLOOKUP($M$1,VLookups!$A$43:$B$44,2,FALSE)-P$3),$G57,$K57),"")</f>
        <v/>
      </c>
      <c r="Q57" s="94" t="str">
        <f>IF(AND($B57&gt;0,$C57&gt;0,$D57&gt;0,NOT(ISBLANK($H57))),_xlfn.NORM.INV(ABS(VLOOKUP($M$1,VLookups!$A$43:$B$44,2,FALSE)-Q$3),$G57,$K57),"")</f>
        <v/>
      </c>
      <c r="R57" s="93" t="str">
        <f>IF(AND($B57&gt;0,$C57&gt;0,$D57&gt;0,NOT(ISBLANK($H57))),_xlfn.NORM.INV(ABS(VLOOKUP($M$1,VLookups!$A$43:$B$44,2,FALSE)-R$3),$G57,$K57),"")</f>
        <v/>
      </c>
      <c r="S57" s="94" t="str">
        <f>IF(AND($B57&gt;0,$C57&gt;0,$D57&gt;0,NOT(ISBLANK($H57))),_xlfn.NORM.INV(ABS(VLOOKUP($M$1,VLookups!$A$43:$B$44,2,FALSE)-S$3),$G57,$K57),"")</f>
        <v/>
      </c>
      <c r="T57" s="93" t="str">
        <f>IF(AND($B57&gt;0,$C57&gt;0,$D57&gt;0,NOT(ISBLANK($H57))),_xlfn.NORM.INV(ABS(VLOOKUP($M$1,VLookups!$A$43:$B$44,2,FALSE)-T$3),$G57,$K57),"")</f>
        <v/>
      </c>
      <c r="U57" s="5"/>
      <c r="V57" s="168" t="str">
        <f t="shared" si="31"/>
        <v/>
      </c>
      <c r="W57" s="49" t="str">
        <f t="shared" ref="W57:AL72" si="133">IF(ISNONTEXT($V57),X57-$V57,"")</f>
        <v/>
      </c>
      <c r="X57" s="49" t="str">
        <f t="shared" si="133"/>
        <v/>
      </c>
      <c r="Y57" s="49" t="str">
        <f t="shared" si="133"/>
        <v/>
      </c>
      <c r="Z57" s="49" t="str">
        <f t="shared" si="133"/>
        <v/>
      </c>
      <c r="AA57" s="49" t="str">
        <f t="shared" si="133"/>
        <v/>
      </c>
      <c r="AB57" s="49" t="str">
        <f t="shared" si="133"/>
        <v/>
      </c>
      <c r="AC57" s="49" t="str">
        <f t="shared" si="133"/>
        <v/>
      </c>
      <c r="AD57" s="49" t="str">
        <f t="shared" si="133"/>
        <v/>
      </c>
      <c r="AE57" s="49" t="str">
        <f t="shared" si="133"/>
        <v/>
      </c>
      <c r="AF57" s="49" t="str">
        <f t="shared" si="133"/>
        <v/>
      </c>
      <c r="AG57" s="49" t="str">
        <f t="shared" si="133"/>
        <v/>
      </c>
      <c r="AH57" s="49" t="str">
        <f t="shared" si="133"/>
        <v/>
      </c>
      <c r="AI57" s="49" t="str">
        <f t="shared" si="133"/>
        <v/>
      </c>
      <c r="AJ57" s="49" t="str">
        <f t="shared" si="133"/>
        <v/>
      </c>
      <c r="AK57" s="49" t="str">
        <f t="shared" si="133"/>
        <v/>
      </c>
      <c r="AL57" s="49" t="str">
        <f t="shared" si="133"/>
        <v/>
      </c>
      <c r="AM57" s="49" t="str">
        <f t="shared" si="125"/>
        <v/>
      </c>
      <c r="AN57" s="49" t="str">
        <f t="shared" si="125"/>
        <v/>
      </c>
      <c r="AO57" s="49" t="str">
        <f t="shared" si="125"/>
        <v/>
      </c>
      <c r="AP57" s="49" t="str">
        <f t="shared" si="125"/>
        <v/>
      </c>
      <c r="AQ57" s="49" t="str">
        <f t="shared" si="125"/>
        <v/>
      </c>
      <c r="AR57" s="49" t="str">
        <f t="shared" si="125"/>
        <v/>
      </c>
      <c r="AS57" s="49" t="str">
        <f t="shared" si="125"/>
        <v/>
      </c>
      <c r="AT57" s="49" t="str">
        <f t="shared" si="125"/>
        <v/>
      </c>
      <c r="AU57" s="49" t="str">
        <f t="shared" si="125"/>
        <v/>
      </c>
      <c r="AV57" s="49" t="str">
        <f t="shared" si="125"/>
        <v/>
      </c>
      <c r="AW57" s="49" t="str">
        <f t="shared" si="125"/>
        <v/>
      </c>
      <c r="AX57" s="49" t="str">
        <f t="shared" si="125"/>
        <v/>
      </c>
      <c r="AY57" s="49" t="str">
        <f t="shared" si="125"/>
        <v/>
      </c>
      <c r="AZ57" s="49" t="str">
        <f t="shared" si="125"/>
        <v/>
      </c>
      <c r="BA57" s="49" t="str">
        <f t="shared" si="125"/>
        <v/>
      </c>
      <c r="BB57" s="49" t="str">
        <f t="shared" si="126"/>
        <v/>
      </c>
      <c r="BC57" s="49" t="str">
        <f t="shared" si="126"/>
        <v/>
      </c>
      <c r="BD57" s="49" t="str">
        <f t="shared" si="126"/>
        <v/>
      </c>
      <c r="BE57" s="49" t="str">
        <f t="shared" si="126"/>
        <v/>
      </c>
      <c r="BF57" s="49" t="str">
        <f t="shared" si="126"/>
        <v/>
      </c>
      <c r="BG57" s="49" t="str">
        <f t="shared" si="126"/>
        <v/>
      </c>
      <c r="BH57" s="49" t="str">
        <f t="shared" si="126"/>
        <v/>
      </c>
      <c r="BI57" s="49" t="str">
        <f t="shared" si="126"/>
        <v/>
      </c>
      <c r="BJ57" s="49" t="str">
        <f t="shared" si="126"/>
        <v/>
      </c>
      <c r="BK57" s="49" t="str">
        <f t="shared" si="126"/>
        <v/>
      </c>
      <c r="BL57" s="49" t="str">
        <f t="shared" si="126"/>
        <v/>
      </c>
      <c r="BM57" s="49" t="str">
        <f t="shared" si="126"/>
        <v/>
      </c>
      <c r="BN57" s="49" t="str">
        <f t="shared" si="126"/>
        <v/>
      </c>
      <c r="BO57" s="49" t="str">
        <f t="shared" si="126"/>
        <v/>
      </c>
      <c r="BP57" s="49" t="str">
        <f t="shared" si="126"/>
        <v/>
      </c>
      <c r="BQ57" s="49" t="str">
        <f t="shared" si="126"/>
        <v/>
      </c>
      <c r="BR57" s="49" t="str">
        <f t="shared" si="121"/>
        <v/>
      </c>
      <c r="BS57" s="49" t="str">
        <f t="shared" si="121"/>
        <v/>
      </c>
      <c r="BT57" s="49" t="str">
        <f t="shared" si="121"/>
        <v/>
      </c>
      <c r="BU57" s="49" t="str">
        <f t="shared" si="121"/>
        <v/>
      </c>
      <c r="BV57" s="49" t="str">
        <f t="shared" si="121"/>
        <v/>
      </c>
      <c r="BW57" s="49" t="str">
        <f t="shared" si="121"/>
        <v/>
      </c>
      <c r="BX57" s="49" t="str">
        <f t="shared" si="121"/>
        <v/>
      </c>
      <c r="BY57" s="49" t="str">
        <f t="shared" si="121"/>
        <v/>
      </c>
      <c r="BZ57" s="49" t="str">
        <f t="shared" si="121"/>
        <v/>
      </c>
      <c r="CA57" s="49" t="str">
        <f t="shared" si="121"/>
        <v/>
      </c>
      <c r="CB57" s="49" t="str">
        <f t="shared" si="121"/>
        <v/>
      </c>
      <c r="CC57" s="49" t="str">
        <f t="shared" si="121"/>
        <v/>
      </c>
      <c r="CD57" s="49" t="str">
        <f t="shared" si="121"/>
        <v/>
      </c>
      <c r="CE57" s="49" t="str">
        <f t="shared" si="121"/>
        <v/>
      </c>
      <c r="CF57" s="49" t="str">
        <f t="shared" si="121"/>
        <v/>
      </c>
      <c r="CG57" s="49" t="str">
        <f t="shared" si="127"/>
        <v/>
      </c>
      <c r="CH57" s="49" t="str">
        <f t="shared" si="127"/>
        <v/>
      </c>
      <c r="CI57" s="49" t="str">
        <f t="shared" si="127"/>
        <v/>
      </c>
      <c r="CJ57" s="49" t="str">
        <f t="shared" si="127"/>
        <v/>
      </c>
      <c r="CK57" s="49" t="str">
        <f t="shared" si="127"/>
        <v/>
      </c>
      <c r="CL57" s="49" t="str">
        <f t="shared" si="127"/>
        <v/>
      </c>
      <c r="CM57" s="49" t="str">
        <f t="shared" si="127"/>
        <v/>
      </c>
      <c r="CN57" s="49" t="str">
        <f t="shared" si="127"/>
        <v/>
      </c>
      <c r="CO57" s="49" t="str">
        <f t="shared" si="127"/>
        <v/>
      </c>
      <c r="CP57" s="49" t="str">
        <f t="shared" si="127"/>
        <v/>
      </c>
      <c r="CQ57" s="49" t="str">
        <f t="shared" si="127"/>
        <v/>
      </c>
      <c r="CR57" s="49" t="str">
        <f t="shared" si="127"/>
        <v/>
      </c>
      <c r="CS57" s="49" t="str">
        <f t="shared" si="127"/>
        <v/>
      </c>
      <c r="CT57" s="49" t="str">
        <f t="shared" si="127"/>
        <v/>
      </c>
      <c r="CU57" s="49" t="str">
        <f t="shared" si="127"/>
        <v/>
      </c>
      <c r="CV57" s="49" t="str">
        <f t="shared" si="127"/>
        <v/>
      </c>
      <c r="CW57" s="49" t="str">
        <f t="shared" si="128"/>
        <v/>
      </c>
      <c r="CX57" s="49" t="str">
        <f t="shared" si="128"/>
        <v/>
      </c>
      <c r="CY57" s="49" t="str">
        <f t="shared" si="128"/>
        <v/>
      </c>
      <c r="CZ57" s="49" t="str">
        <f t="shared" si="128"/>
        <v/>
      </c>
      <c r="DA57" s="49" t="str">
        <f t="shared" si="128"/>
        <v/>
      </c>
      <c r="DB57" s="49" t="str">
        <f t="shared" si="128"/>
        <v/>
      </c>
      <c r="DC57" s="49" t="str">
        <f t="shared" si="128"/>
        <v/>
      </c>
      <c r="DD57" s="49" t="str">
        <f t="shared" si="128"/>
        <v/>
      </c>
      <c r="DE57" s="49" t="str">
        <f t="shared" si="128"/>
        <v/>
      </c>
      <c r="DF57" s="49" t="str">
        <f t="shared" si="128"/>
        <v/>
      </c>
      <c r="DG57" s="49" t="str">
        <f t="shared" si="128"/>
        <v/>
      </c>
      <c r="DH57" s="49" t="str">
        <f t="shared" si="128"/>
        <v/>
      </c>
      <c r="DI57" s="49" t="str">
        <f t="shared" si="128"/>
        <v/>
      </c>
      <c r="DJ57" s="49" t="str">
        <f t="shared" si="128"/>
        <v/>
      </c>
      <c r="DK57" s="49" t="str">
        <f t="shared" si="128"/>
        <v/>
      </c>
      <c r="DL57" s="49" t="str">
        <f t="shared" si="128"/>
        <v/>
      </c>
      <c r="DM57" s="49" t="str">
        <f t="shared" si="122"/>
        <v/>
      </c>
      <c r="DN57" s="49" t="str">
        <f t="shared" si="122"/>
        <v/>
      </c>
      <c r="DO57" s="49" t="str">
        <f t="shared" si="122"/>
        <v/>
      </c>
      <c r="DP57" s="49" t="str">
        <f t="shared" si="122"/>
        <v/>
      </c>
      <c r="DQ57" s="49" t="str">
        <f t="shared" si="122"/>
        <v/>
      </c>
      <c r="DR57" s="49" t="str">
        <f t="shared" si="122"/>
        <v/>
      </c>
      <c r="DS57" s="183" t="str">
        <f t="shared" si="33"/>
        <v/>
      </c>
      <c r="DT57" s="49" t="str">
        <f t="shared" ref="DT57:EI72" si="134">IF(ISNONTEXT($V57),DS57+$V57,"")</f>
        <v/>
      </c>
      <c r="DU57" s="49" t="str">
        <f t="shared" si="134"/>
        <v/>
      </c>
      <c r="DV57" s="49" t="str">
        <f t="shared" si="134"/>
        <v/>
      </c>
      <c r="DW57" s="49" t="str">
        <f t="shared" si="134"/>
        <v/>
      </c>
      <c r="DX57" s="49" t="str">
        <f t="shared" si="134"/>
        <v/>
      </c>
      <c r="DY57" s="49" t="str">
        <f t="shared" si="134"/>
        <v/>
      </c>
      <c r="DZ57" s="49" t="str">
        <f t="shared" si="134"/>
        <v/>
      </c>
      <c r="EA57" s="49" t="str">
        <f t="shared" si="134"/>
        <v/>
      </c>
      <c r="EB57" s="49" t="str">
        <f t="shared" si="134"/>
        <v/>
      </c>
      <c r="EC57" s="49" t="str">
        <f t="shared" si="134"/>
        <v/>
      </c>
      <c r="ED57" s="49" t="str">
        <f t="shared" si="134"/>
        <v/>
      </c>
      <c r="EE57" s="49" t="str">
        <f t="shared" si="134"/>
        <v/>
      </c>
      <c r="EF57" s="49" t="str">
        <f t="shared" si="134"/>
        <v/>
      </c>
      <c r="EG57" s="49" t="str">
        <f t="shared" si="134"/>
        <v/>
      </c>
      <c r="EH57" s="49" t="str">
        <f t="shared" si="134"/>
        <v/>
      </c>
      <c r="EI57" s="49" t="str">
        <f t="shared" si="134"/>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29"/>
        <v/>
      </c>
      <c r="ER57" s="49" t="str">
        <f t="shared" si="129"/>
        <v/>
      </c>
      <c r="ES57" s="49" t="str">
        <f t="shared" si="129"/>
        <v/>
      </c>
      <c r="ET57" s="49" t="str">
        <f t="shared" si="129"/>
        <v/>
      </c>
      <c r="EU57" s="49" t="str">
        <f t="shared" si="129"/>
        <v/>
      </c>
      <c r="EV57" s="49" t="str">
        <f t="shared" si="129"/>
        <v/>
      </c>
      <c r="EW57" s="49" t="str">
        <f t="shared" si="129"/>
        <v/>
      </c>
      <c r="EX57" s="49" t="str">
        <f t="shared" si="129"/>
        <v/>
      </c>
      <c r="EY57" s="49" t="str">
        <f t="shared" si="130"/>
        <v/>
      </c>
      <c r="EZ57" s="49" t="str">
        <f t="shared" si="130"/>
        <v/>
      </c>
      <c r="FA57" s="49" t="str">
        <f t="shared" si="130"/>
        <v/>
      </c>
      <c r="FB57" s="49" t="str">
        <f t="shared" si="130"/>
        <v/>
      </c>
      <c r="FC57" s="49" t="str">
        <f t="shared" si="130"/>
        <v/>
      </c>
      <c r="FD57" s="49" t="str">
        <f t="shared" si="130"/>
        <v/>
      </c>
      <c r="FE57" s="49" t="str">
        <f t="shared" si="130"/>
        <v/>
      </c>
      <c r="FF57" s="49" t="str">
        <f t="shared" si="130"/>
        <v/>
      </c>
      <c r="FG57" s="49" t="str">
        <f t="shared" si="130"/>
        <v/>
      </c>
      <c r="FH57" s="49" t="str">
        <f t="shared" si="130"/>
        <v/>
      </c>
      <c r="FI57" s="49" t="str">
        <f t="shared" si="130"/>
        <v/>
      </c>
      <c r="FJ57" s="49" t="str">
        <f t="shared" si="130"/>
        <v/>
      </c>
      <c r="FK57" s="49" t="str">
        <f t="shared" si="130"/>
        <v/>
      </c>
      <c r="FL57" s="49" t="str">
        <f t="shared" si="130"/>
        <v/>
      </c>
      <c r="FM57" s="49" t="str">
        <f t="shared" si="130"/>
        <v/>
      </c>
      <c r="FN57" s="49" t="str">
        <f t="shared" si="130"/>
        <v/>
      </c>
      <c r="FO57" s="49" t="str">
        <f t="shared" si="123"/>
        <v/>
      </c>
      <c r="FP57" s="49" t="str">
        <f t="shared" si="123"/>
        <v/>
      </c>
      <c r="FQ57" s="49" t="str">
        <f t="shared" si="123"/>
        <v/>
      </c>
      <c r="FR57" s="49" t="str">
        <f t="shared" si="123"/>
        <v/>
      </c>
      <c r="FS57" s="49" t="str">
        <f t="shared" si="123"/>
        <v/>
      </c>
      <c r="FT57" s="49" t="str">
        <f t="shared" si="123"/>
        <v/>
      </c>
      <c r="FU57" s="49" t="str">
        <f t="shared" si="123"/>
        <v/>
      </c>
      <c r="FV57" s="49" t="str">
        <f t="shared" si="123"/>
        <v/>
      </c>
      <c r="FW57" s="49" t="str">
        <f t="shared" si="123"/>
        <v/>
      </c>
      <c r="FX57" s="49" t="str">
        <f t="shared" si="123"/>
        <v/>
      </c>
      <c r="FY57" s="49" t="str">
        <f t="shared" si="123"/>
        <v/>
      </c>
      <c r="FZ57" s="49" t="str">
        <f t="shared" si="123"/>
        <v/>
      </c>
      <c r="GA57" s="49" t="str">
        <f t="shared" si="123"/>
        <v/>
      </c>
      <c r="GB57" s="49" t="str">
        <f t="shared" si="123"/>
        <v/>
      </c>
      <c r="GC57" s="49" t="str">
        <f t="shared" si="123"/>
        <v/>
      </c>
      <c r="GD57" s="49" t="str">
        <f t="shared" si="131"/>
        <v/>
      </c>
      <c r="GE57" s="49" t="str">
        <f t="shared" si="131"/>
        <v/>
      </c>
      <c r="GF57" s="49" t="str">
        <f t="shared" si="131"/>
        <v/>
      </c>
      <c r="GG57" s="49" t="str">
        <f t="shared" si="131"/>
        <v/>
      </c>
      <c r="GH57" s="49" t="str">
        <f t="shared" si="131"/>
        <v/>
      </c>
      <c r="GI57" s="49" t="str">
        <f t="shared" si="131"/>
        <v/>
      </c>
      <c r="GJ57" s="49" t="str">
        <f t="shared" si="131"/>
        <v/>
      </c>
      <c r="GK57" s="49" t="str">
        <f t="shared" si="131"/>
        <v/>
      </c>
      <c r="GL57" s="49" t="str">
        <f t="shared" si="131"/>
        <v/>
      </c>
      <c r="GM57" s="49" t="str">
        <f t="shared" si="131"/>
        <v/>
      </c>
      <c r="GN57" s="49" t="str">
        <f t="shared" si="131"/>
        <v/>
      </c>
      <c r="GO57" s="49" t="str">
        <f t="shared" si="131"/>
        <v/>
      </c>
      <c r="GP57" s="49" t="str">
        <f t="shared" si="131"/>
        <v/>
      </c>
      <c r="GQ57" s="49" t="str">
        <f t="shared" si="131"/>
        <v/>
      </c>
      <c r="GR57" s="49" t="str">
        <f t="shared" si="131"/>
        <v/>
      </c>
      <c r="GS57" s="49" t="str">
        <f t="shared" si="131"/>
        <v/>
      </c>
      <c r="GT57" s="49" t="str">
        <f t="shared" si="132"/>
        <v/>
      </c>
      <c r="GU57" s="49" t="str">
        <f t="shared" si="132"/>
        <v/>
      </c>
      <c r="GV57" s="49" t="str">
        <f t="shared" si="132"/>
        <v/>
      </c>
      <c r="GW57" s="49" t="str">
        <f t="shared" si="132"/>
        <v/>
      </c>
      <c r="GX57" s="49" t="str">
        <f t="shared" si="132"/>
        <v/>
      </c>
      <c r="GY57" s="49" t="str">
        <f t="shared" si="132"/>
        <v/>
      </c>
      <c r="GZ57" s="49" t="str">
        <f t="shared" si="132"/>
        <v/>
      </c>
      <c r="HA57" s="49" t="str">
        <f t="shared" si="132"/>
        <v/>
      </c>
      <c r="HB57" s="49" t="str">
        <f t="shared" si="132"/>
        <v/>
      </c>
      <c r="HC57" s="49" t="str">
        <f t="shared" si="132"/>
        <v/>
      </c>
      <c r="HD57" s="49" t="str">
        <f t="shared" si="132"/>
        <v/>
      </c>
      <c r="HE57" s="49" t="str">
        <f t="shared" si="132"/>
        <v/>
      </c>
      <c r="HF57" s="49" t="str">
        <f t="shared" si="132"/>
        <v/>
      </c>
      <c r="HG57" s="49" t="str">
        <f t="shared" si="132"/>
        <v/>
      </c>
      <c r="HH57" s="49" t="str">
        <f t="shared" si="132"/>
        <v/>
      </c>
      <c r="HI57" s="49" t="str">
        <f t="shared" si="132"/>
        <v/>
      </c>
      <c r="HJ57" s="49" t="str">
        <f t="shared" si="124"/>
        <v/>
      </c>
      <c r="HK57" s="49" t="str">
        <f t="shared" si="124"/>
        <v/>
      </c>
      <c r="HL57" s="49" t="str">
        <f t="shared" si="124"/>
        <v/>
      </c>
      <c r="HM57" s="49" t="str">
        <f t="shared" si="124"/>
        <v/>
      </c>
      <c r="HN57" s="49" t="str">
        <f t="shared" si="124"/>
        <v/>
      </c>
      <c r="HO57" s="49" t="str">
        <f t="shared" si="124"/>
        <v/>
      </c>
      <c r="HP57" s="169" t="e">
        <f t="shared" si="119"/>
        <v>#N/A</v>
      </c>
      <c r="HQ57" s="169" t="e">
        <f t="shared" si="119"/>
        <v>#N/A</v>
      </c>
      <c r="HR57" s="169" t="e">
        <f t="shared" si="119"/>
        <v>#N/A</v>
      </c>
      <c r="HS57" s="169" t="e">
        <f t="shared" si="119"/>
        <v>#N/A</v>
      </c>
      <c r="HT57" s="169" t="e">
        <f t="shared" si="119"/>
        <v>#N/A</v>
      </c>
      <c r="HU57" s="169" t="e">
        <f t="shared" si="119"/>
        <v>#N/A</v>
      </c>
      <c r="HV57" s="169" t="e">
        <f t="shared" si="119"/>
        <v>#N/A</v>
      </c>
      <c r="HW57" s="169" t="e">
        <f t="shared" si="119"/>
        <v>#N/A</v>
      </c>
      <c r="HX57" s="169" t="e">
        <f t="shared" si="119"/>
        <v>#N/A</v>
      </c>
      <c r="HY57" s="169" t="e">
        <f t="shared" si="119"/>
        <v>#N/A</v>
      </c>
      <c r="HZ57" s="169" t="e">
        <f t="shared" si="119"/>
        <v>#N/A</v>
      </c>
      <c r="IA57" s="169" t="e">
        <f t="shared" si="119"/>
        <v>#N/A</v>
      </c>
      <c r="IB57" s="169" t="e">
        <f t="shared" si="119"/>
        <v>#N/A</v>
      </c>
      <c r="IC57" s="169" t="e">
        <f t="shared" si="119"/>
        <v>#N/A</v>
      </c>
      <c r="ID57" s="169" t="e">
        <f t="shared" si="119"/>
        <v>#N/A</v>
      </c>
      <c r="IE57" s="169" t="e">
        <f t="shared" si="119"/>
        <v>#N/A</v>
      </c>
      <c r="IF57" s="169" t="e">
        <f t="shared" si="120"/>
        <v>#N/A</v>
      </c>
      <c r="IG57" s="169" t="e">
        <f t="shared" si="120"/>
        <v>#N/A</v>
      </c>
      <c r="IH57" s="169" t="e">
        <f t="shared" si="120"/>
        <v>#N/A</v>
      </c>
      <c r="II57" s="169" t="e">
        <f t="shared" si="120"/>
        <v>#N/A</v>
      </c>
      <c r="IJ57" s="169" t="e">
        <f t="shared" si="120"/>
        <v>#N/A</v>
      </c>
      <c r="IK57" s="169" t="e">
        <f t="shared" si="120"/>
        <v>#N/A</v>
      </c>
      <c r="IL57" s="169" t="e">
        <f t="shared" si="120"/>
        <v>#N/A</v>
      </c>
      <c r="IM57" s="169" t="e">
        <f t="shared" si="120"/>
        <v>#N/A</v>
      </c>
      <c r="IN57" s="169" t="e">
        <f t="shared" si="120"/>
        <v>#N/A</v>
      </c>
      <c r="IO57" s="169" t="e">
        <f t="shared" si="120"/>
        <v>#N/A</v>
      </c>
      <c r="IP57" s="169" t="e">
        <f t="shared" si="120"/>
        <v>#N/A</v>
      </c>
      <c r="IQ57" s="169" t="e">
        <f t="shared" si="120"/>
        <v>#N/A</v>
      </c>
      <c r="IR57" s="169" t="e">
        <f t="shared" si="120"/>
        <v>#N/A</v>
      </c>
      <c r="IS57" s="169" t="e">
        <f t="shared" si="120"/>
        <v>#N/A</v>
      </c>
      <c r="IT57" s="169" t="e">
        <f t="shared" si="118"/>
        <v>#N/A</v>
      </c>
      <c r="IU57" s="169" t="e">
        <f t="shared" si="117"/>
        <v>#N/A</v>
      </c>
      <c r="IV57" s="169" t="e">
        <f t="shared" si="117"/>
        <v>#N/A</v>
      </c>
      <c r="IW57" s="169" t="e">
        <f t="shared" si="117"/>
        <v>#N/A</v>
      </c>
      <c r="IX57" s="169" t="e">
        <f t="shared" si="117"/>
        <v>#N/A</v>
      </c>
      <c r="IY57" s="169" t="e">
        <f t="shared" si="117"/>
        <v>#N/A</v>
      </c>
      <c r="IZ57" s="169" t="e">
        <f t="shared" si="117"/>
        <v>#N/A</v>
      </c>
      <c r="JA57" s="169" t="e">
        <f t="shared" si="117"/>
        <v>#N/A</v>
      </c>
      <c r="JB57" s="169" t="e">
        <f t="shared" si="117"/>
        <v>#N/A</v>
      </c>
      <c r="JC57" s="169" t="e">
        <f t="shared" si="117"/>
        <v>#N/A</v>
      </c>
      <c r="JD57" s="169" t="e">
        <f t="shared" si="117"/>
        <v>#N/A</v>
      </c>
      <c r="JE57" s="169" t="e">
        <f t="shared" si="117"/>
        <v>#N/A</v>
      </c>
      <c r="JF57" s="169" t="e">
        <f t="shared" si="105"/>
        <v>#N/A</v>
      </c>
      <c r="JG57" s="169" t="e">
        <f t="shared" si="105"/>
        <v>#N/A</v>
      </c>
      <c r="JH57" s="169" t="e">
        <f t="shared" si="105"/>
        <v>#N/A</v>
      </c>
      <c r="JI57" s="169" t="e">
        <f t="shared" si="105"/>
        <v>#N/A</v>
      </c>
      <c r="JJ57" s="169" t="e">
        <f t="shared" si="105"/>
        <v>#N/A</v>
      </c>
      <c r="JK57" s="169" t="e">
        <f t="shared" si="105"/>
        <v>#N/A</v>
      </c>
      <c r="JL57" s="169" t="e">
        <f t="shared" si="105"/>
        <v>#N/A</v>
      </c>
      <c r="JM57" s="169" t="e">
        <f t="shared" si="105"/>
        <v>#N/A</v>
      </c>
      <c r="JN57" s="169" t="e">
        <f t="shared" si="105"/>
        <v>#N/A</v>
      </c>
      <c r="JO57" s="169" t="e">
        <f t="shared" si="105"/>
        <v>#N/A</v>
      </c>
      <c r="JP57" s="169" t="e">
        <f t="shared" si="105"/>
        <v>#N/A</v>
      </c>
      <c r="JQ57" s="169" t="e">
        <f t="shared" si="105"/>
        <v>#N/A</v>
      </c>
      <c r="JR57" s="169" t="e">
        <f t="shared" si="105"/>
        <v>#N/A</v>
      </c>
      <c r="JS57" s="169" t="e">
        <f t="shared" si="105"/>
        <v>#N/A</v>
      </c>
      <c r="JT57" s="169" t="e">
        <f t="shared" si="105"/>
        <v>#N/A</v>
      </c>
      <c r="JU57" s="169" t="e">
        <f t="shared" si="105"/>
        <v>#N/A</v>
      </c>
      <c r="JV57" s="169" t="e">
        <f t="shared" si="106"/>
        <v>#N/A</v>
      </c>
      <c r="JW57" s="169" t="e">
        <f t="shared" si="106"/>
        <v>#N/A</v>
      </c>
      <c r="JX57" s="169" t="e">
        <f t="shared" si="106"/>
        <v>#N/A</v>
      </c>
      <c r="JY57" s="169" t="e">
        <f t="shared" si="106"/>
        <v>#N/A</v>
      </c>
      <c r="JZ57" s="169" t="e">
        <f t="shared" si="106"/>
        <v>#N/A</v>
      </c>
      <c r="KA57" s="169" t="e">
        <f t="shared" si="106"/>
        <v>#N/A</v>
      </c>
      <c r="KB57" s="169" t="e">
        <f t="shared" si="106"/>
        <v>#N/A</v>
      </c>
      <c r="KC57" s="169" t="e">
        <f t="shared" si="106"/>
        <v>#N/A</v>
      </c>
      <c r="KD57" s="169" t="e">
        <f t="shared" si="106"/>
        <v>#N/A</v>
      </c>
      <c r="KE57" s="169" t="e">
        <f t="shared" si="106"/>
        <v>#N/A</v>
      </c>
      <c r="KF57" s="169" t="e">
        <f t="shared" si="106"/>
        <v>#N/A</v>
      </c>
      <c r="KG57" s="169" t="e">
        <f t="shared" si="106"/>
        <v>#N/A</v>
      </c>
      <c r="KH57" s="169" t="e">
        <f t="shared" si="106"/>
        <v>#N/A</v>
      </c>
      <c r="KI57" s="169" t="e">
        <f t="shared" si="106"/>
        <v>#N/A</v>
      </c>
      <c r="KJ57" s="169" t="e">
        <f t="shared" si="106"/>
        <v>#N/A</v>
      </c>
      <c r="KK57" s="169" t="e">
        <f t="shared" si="106"/>
        <v>#N/A</v>
      </c>
      <c r="KL57" s="169" t="e">
        <f t="shared" si="107"/>
        <v>#N/A</v>
      </c>
      <c r="KM57" s="169" t="e">
        <f t="shared" si="107"/>
        <v>#N/A</v>
      </c>
      <c r="KN57" s="169" t="e">
        <f t="shared" si="107"/>
        <v>#N/A</v>
      </c>
      <c r="KO57" s="169" t="e">
        <f t="shared" si="107"/>
        <v>#N/A</v>
      </c>
      <c r="KP57" s="169" t="e">
        <f t="shared" si="107"/>
        <v>#N/A</v>
      </c>
      <c r="KQ57" s="169" t="e">
        <f t="shared" si="107"/>
        <v>#N/A</v>
      </c>
      <c r="KR57" s="169" t="e">
        <f t="shared" si="107"/>
        <v>#N/A</v>
      </c>
      <c r="KS57" s="169" t="e">
        <f t="shared" si="107"/>
        <v>#N/A</v>
      </c>
      <c r="KT57" s="169" t="e">
        <f t="shared" si="107"/>
        <v>#N/A</v>
      </c>
      <c r="KU57" s="169" t="e">
        <f t="shared" si="107"/>
        <v>#N/A</v>
      </c>
      <c r="KV57" s="169" t="e">
        <f t="shared" si="107"/>
        <v>#N/A</v>
      </c>
      <c r="KW57" s="169" t="e">
        <f t="shared" si="107"/>
        <v>#N/A</v>
      </c>
      <c r="KX57" s="169" t="e">
        <f t="shared" si="107"/>
        <v>#N/A</v>
      </c>
      <c r="KY57" s="169" t="e">
        <f t="shared" si="107"/>
        <v>#N/A</v>
      </c>
      <c r="KZ57" s="169" t="e">
        <f t="shared" si="107"/>
        <v>#N/A</v>
      </c>
      <c r="LA57" s="169" t="e">
        <f t="shared" si="107"/>
        <v>#N/A</v>
      </c>
      <c r="LB57" s="169" t="e">
        <f t="shared" si="108"/>
        <v>#N/A</v>
      </c>
      <c r="LC57" s="169" t="e">
        <f t="shared" si="108"/>
        <v>#N/A</v>
      </c>
      <c r="LD57" s="169" t="e">
        <f t="shared" si="108"/>
        <v>#N/A</v>
      </c>
      <c r="LE57" s="169" t="e">
        <f t="shared" si="108"/>
        <v>#N/A</v>
      </c>
      <c r="LF57" s="169" t="e">
        <f t="shared" si="108"/>
        <v>#N/A</v>
      </c>
      <c r="LG57" s="169" t="e">
        <f t="shared" si="108"/>
        <v>#N/A</v>
      </c>
      <c r="LH57" s="169" t="e">
        <f t="shared" si="108"/>
        <v>#N/A</v>
      </c>
      <c r="LI57" s="169" t="e">
        <f t="shared" si="108"/>
        <v>#N/A</v>
      </c>
      <c r="LJ57" s="169" t="e">
        <f t="shared" si="108"/>
        <v>#N/A</v>
      </c>
      <c r="LK57" s="169" t="e">
        <f t="shared" si="108"/>
        <v>#N/A</v>
      </c>
      <c r="LL57" s="169" t="e">
        <f t="shared" si="108"/>
        <v>#N/A</v>
      </c>
      <c r="LM57" s="169" t="e">
        <f t="shared" si="108"/>
        <v>#N/A</v>
      </c>
      <c r="LN57" s="169" t="e">
        <f t="shared" si="108"/>
        <v>#N/A</v>
      </c>
      <c r="LO57" s="169" t="e">
        <f t="shared" si="108"/>
        <v>#N/A</v>
      </c>
      <c r="LP57" s="169" t="e">
        <f t="shared" si="108"/>
        <v>#N/A</v>
      </c>
      <c r="LQ57" s="169" t="e">
        <f t="shared" si="108"/>
        <v>#N/A</v>
      </c>
      <c r="LR57" s="169" t="e">
        <f t="shared" si="109"/>
        <v>#N/A</v>
      </c>
      <c r="LS57" s="169" t="e">
        <f t="shared" si="109"/>
        <v>#N/A</v>
      </c>
      <c r="LT57" s="169" t="e">
        <f t="shared" si="109"/>
        <v>#N/A</v>
      </c>
      <c r="LU57" s="169" t="e">
        <f t="shared" si="109"/>
        <v>#N/A</v>
      </c>
      <c r="LV57" s="169" t="e">
        <f t="shared" si="109"/>
        <v>#N/A</v>
      </c>
      <c r="LW57" s="169" t="e">
        <f t="shared" si="109"/>
        <v>#N/A</v>
      </c>
      <c r="LX57" s="169" t="e">
        <f t="shared" si="109"/>
        <v>#N/A</v>
      </c>
      <c r="LY57" s="169" t="e">
        <f t="shared" si="109"/>
        <v>#N/A</v>
      </c>
      <c r="LZ57" s="169" t="e">
        <f t="shared" si="109"/>
        <v>#N/A</v>
      </c>
      <c r="MA57" s="169" t="e">
        <f t="shared" si="109"/>
        <v>#N/A</v>
      </c>
      <c r="MB57" s="169" t="e">
        <f t="shared" si="109"/>
        <v>#N/A</v>
      </c>
      <c r="MC57" s="169" t="e">
        <f t="shared" si="109"/>
        <v>#N/A</v>
      </c>
      <c r="MD57" s="169" t="e">
        <f t="shared" si="109"/>
        <v>#N/A</v>
      </c>
      <c r="ME57" s="169" t="e">
        <f t="shared" si="109"/>
        <v>#N/A</v>
      </c>
      <c r="MF57" s="169" t="e">
        <f t="shared" si="109"/>
        <v>#N/A</v>
      </c>
      <c r="MG57" s="169" t="e">
        <f t="shared" si="109"/>
        <v>#N/A</v>
      </c>
      <c r="MH57" s="169" t="e">
        <f t="shared" si="110"/>
        <v>#N/A</v>
      </c>
      <c r="MI57" s="169" t="e">
        <f t="shared" si="110"/>
        <v>#N/A</v>
      </c>
      <c r="MJ57" s="169" t="e">
        <f t="shared" si="110"/>
        <v>#N/A</v>
      </c>
      <c r="MK57" s="169" t="e">
        <f t="shared" si="110"/>
        <v>#N/A</v>
      </c>
      <c r="ML57" s="169" t="e">
        <f t="shared" si="110"/>
        <v>#N/A</v>
      </c>
      <c r="MM57" s="169" t="e">
        <f t="shared" si="110"/>
        <v>#N/A</v>
      </c>
      <c r="MN57" s="169" t="e">
        <f t="shared" si="110"/>
        <v>#N/A</v>
      </c>
      <c r="MO57" s="169" t="e">
        <f t="shared" si="110"/>
        <v>#N/A</v>
      </c>
      <c r="MP57" s="169" t="e">
        <f t="shared" si="110"/>
        <v>#N/A</v>
      </c>
      <c r="MQ57" s="169" t="e">
        <f t="shared" si="110"/>
        <v>#N/A</v>
      </c>
      <c r="MR57" s="169" t="e">
        <f t="shared" si="110"/>
        <v>#N/A</v>
      </c>
      <c r="MS57" s="169" t="e">
        <f t="shared" si="110"/>
        <v>#N/A</v>
      </c>
      <c r="MT57" s="169" t="e">
        <f t="shared" si="110"/>
        <v>#N/A</v>
      </c>
      <c r="MU57" s="169" t="e">
        <f t="shared" si="110"/>
        <v>#N/A</v>
      </c>
      <c r="MV57" s="169" t="e">
        <f t="shared" si="110"/>
        <v>#N/A</v>
      </c>
      <c r="MW57" s="169" t="e">
        <f t="shared" si="110"/>
        <v>#N/A</v>
      </c>
      <c r="MX57" s="169" t="e">
        <f t="shared" si="111"/>
        <v>#N/A</v>
      </c>
      <c r="MY57" s="169" t="e">
        <f t="shared" si="111"/>
        <v>#N/A</v>
      </c>
      <c r="MZ57" s="169" t="e">
        <f t="shared" si="111"/>
        <v>#N/A</v>
      </c>
      <c r="NA57" s="169" t="e">
        <f t="shared" si="111"/>
        <v>#N/A</v>
      </c>
      <c r="NB57" s="169" t="e">
        <f t="shared" si="111"/>
        <v>#N/A</v>
      </c>
      <c r="NC57" s="169" t="e">
        <f t="shared" si="111"/>
        <v>#N/A</v>
      </c>
      <c r="ND57" s="169" t="e">
        <f t="shared" si="111"/>
        <v>#N/A</v>
      </c>
      <c r="NE57" s="169" t="e">
        <f t="shared" si="111"/>
        <v>#N/A</v>
      </c>
      <c r="NF57" s="169" t="e">
        <f t="shared" si="111"/>
        <v>#N/A</v>
      </c>
      <c r="NG57" s="169" t="e">
        <f t="shared" si="111"/>
        <v>#N/A</v>
      </c>
      <c r="NH57" s="169" t="e">
        <f t="shared" si="111"/>
        <v>#N/A</v>
      </c>
      <c r="NI57" s="169" t="e">
        <f t="shared" si="111"/>
        <v>#N/A</v>
      </c>
      <c r="NJ57" s="169" t="e">
        <f t="shared" si="111"/>
        <v>#N/A</v>
      </c>
      <c r="NK57" s="169" t="e">
        <f t="shared" si="111"/>
        <v>#N/A</v>
      </c>
      <c r="NL57" s="169" t="e">
        <f t="shared" si="111"/>
        <v>#N/A</v>
      </c>
      <c r="NM57" s="169" t="e">
        <f t="shared" si="111"/>
        <v>#N/A</v>
      </c>
      <c r="NN57" s="169" t="e">
        <f t="shared" si="112"/>
        <v>#N/A</v>
      </c>
      <c r="NO57" s="169" t="e">
        <f t="shared" si="112"/>
        <v>#N/A</v>
      </c>
      <c r="NP57" s="169" t="e">
        <f t="shared" si="112"/>
        <v>#N/A</v>
      </c>
      <c r="NQ57" s="169" t="e">
        <f t="shared" si="112"/>
        <v>#N/A</v>
      </c>
      <c r="NR57" s="169" t="e">
        <f t="shared" si="112"/>
        <v>#N/A</v>
      </c>
      <c r="NS57" s="169" t="e">
        <f t="shared" si="112"/>
        <v>#N/A</v>
      </c>
      <c r="NT57" s="169" t="e">
        <f t="shared" si="112"/>
        <v>#N/A</v>
      </c>
      <c r="NU57" s="169" t="e">
        <f t="shared" si="112"/>
        <v>#N/A</v>
      </c>
      <c r="NV57" s="169" t="e">
        <f t="shared" si="112"/>
        <v>#N/A</v>
      </c>
      <c r="NW57" s="169" t="e">
        <f t="shared" si="112"/>
        <v>#N/A</v>
      </c>
      <c r="NX57" s="169" t="e">
        <f t="shared" si="112"/>
        <v>#N/A</v>
      </c>
      <c r="NY57" s="169" t="e">
        <f t="shared" si="112"/>
        <v>#N/A</v>
      </c>
      <c r="NZ57" s="169" t="e">
        <f t="shared" si="112"/>
        <v>#N/A</v>
      </c>
      <c r="OA57" s="169" t="e">
        <f t="shared" si="112"/>
        <v>#N/A</v>
      </c>
      <c r="OB57" s="169" t="e">
        <f t="shared" si="112"/>
        <v>#N/A</v>
      </c>
      <c r="OC57" s="169" t="e">
        <f t="shared" si="112"/>
        <v>#N/A</v>
      </c>
      <c r="OD57" s="169" t="e">
        <f t="shared" si="113"/>
        <v>#N/A</v>
      </c>
      <c r="OE57" s="169" t="e">
        <f t="shared" si="113"/>
        <v>#N/A</v>
      </c>
      <c r="OF57" s="169" t="e">
        <f t="shared" si="113"/>
        <v>#N/A</v>
      </c>
      <c r="OG57" s="169" t="e">
        <f t="shared" si="113"/>
        <v>#N/A</v>
      </c>
      <c r="OH57" s="169" t="e">
        <f t="shared" si="113"/>
        <v>#N/A</v>
      </c>
      <c r="OI57" s="169" t="e">
        <f t="shared" si="113"/>
        <v>#N/A</v>
      </c>
      <c r="OJ57" s="169" t="e">
        <f t="shared" si="113"/>
        <v>#N/A</v>
      </c>
      <c r="OK57" s="169" t="e">
        <f t="shared" si="113"/>
        <v>#N/A</v>
      </c>
      <c r="OL57" s="169" t="e">
        <f t="shared" si="113"/>
        <v>#N/A</v>
      </c>
      <c r="OM57" s="169" t="e">
        <f t="shared" si="113"/>
        <v>#N/A</v>
      </c>
      <c r="ON57" s="169" t="e">
        <f t="shared" si="113"/>
        <v>#N/A</v>
      </c>
      <c r="OO57" s="169" t="e">
        <f t="shared" si="113"/>
        <v>#N/A</v>
      </c>
      <c r="OP57" s="169" t="e">
        <f t="shared" si="113"/>
        <v>#N/A</v>
      </c>
      <c r="OQ57" s="169" t="e">
        <f t="shared" si="113"/>
        <v>#N/A</v>
      </c>
      <c r="OR57" s="169" t="e">
        <f t="shared" si="113"/>
        <v>#N/A</v>
      </c>
      <c r="OS57" s="169" t="e">
        <f t="shared" si="113"/>
        <v>#N/A</v>
      </c>
      <c r="OT57" s="169" t="e">
        <f t="shared" si="114"/>
        <v>#N/A</v>
      </c>
      <c r="OU57" s="169" t="e">
        <f t="shared" si="114"/>
        <v>#N/A</v>
      </c>
      <c r="OV57" s="169" t="e">
        <f t="shared" si="114"/>
        <v>#N/A</v>
      </c>
      <c r="OW57" s="169" t="e">
        <f t="shared" si="83"/>
        <v>#N/A</v>
      </c>
      <c r="OX57" s="169" t="e">
        <f t="shared" si="83"/>
        <v>#N/A</v>
      </c>
      <c r="OY57" s="169" t="e">
        <f t="shared" si="83"/>
        <v>#N/A</v>
      </c>
      <c r="OZ57" s="169" t="e">
        <f t="shared" si="83"/>
        <v>#N/A</v>
      </c>
      <c r="PA57" s="169" t="e">
        <f t="shared" si="83"/>
        <v>#N/A</v>
      </c>
      <c r="PB57" s="169" t="e">
        <f t="shared" si="83"/>
        <v>#N/A</v>
      </c>
      <c r="PC57" s="169" t="e">
        <f t="shared" si="70"/>
        <v>#N/A</v>
      </c>
      <c r="PD57" s="169" t="e">
        <f t="shared" si="70"/>
        <v>#N/A</v>
      </c>
      <c r="PE57" s="169" t="e">
        <f t="shared" si="70"/>
        <v>#N/A</v>
      </c>
      <c r="PF57" s="169" t="e">
        <f t="shared" si="70"/>
        <v>#N/A</v>
      </c>
      <c r="PG57" s="169" t="e">
        <f t="shared" si="70"/>
        <v>#N/A</v>
      </c>
      <c r="PH57" s="169" t="e">
        <f t="shared" si="70"/>
        <v>#N/A</v>
      </c>
    </row>
    <row r="58" spans="1:424" hidden="1" x14ac:dyDescent="0.75">
      <c r="A58" s="4">
        <v>55</v>
      </c>
      <c r="B58" s="95"/>
      <c r="C58" s="95"/>
      <c r="D58" s="95"/>
      <c r="E58" s="124" t="str">
        <f t="shared" si="28"/>
        <v/>
      </c>
      <c r="F58" s="124" t="str">
        <f t="shared" si="29"/>
        <v/>
      </c>
      <c r="G58" s="73" t="str">
        <f t="shared" si="30"/>
        <v/>
      </c>
      <c r="H58" s="23"/>
      <c r="I58" s="57"/>
      <c r="J58" s="280"/>
      <c r="K58" s="74" t="str">
        <f>IF(AND(B58&gt;0,C58&gt;0,D58&gt;0),IF(ISBLANK(J58),IF(ISBLANK(H58),"",(D58-B58)*VLOOKUP(H58,VLookups!$A$4:$B$13,2,FALSE)),J58),"")</f>
        <v/>
      </c>
      <c r="L58" s="75" t="str">
        <f t="shared" si="84"/>
        <v/>
      </c>
      <c r="M58" s="95"/>
      <c r="N58" s="270" t="str">
        <f>IF(AND(M58&gt;0,C58&gt;0,NOT(K58="")),ABS(VLOOKUP($M$1,VLookups!$A$43:$B$44,2,FALSE)-_xlfn.NORM.DIST(M58,G58,K58,TRUE)),"")</f>
        <v/>
      </c>
      <c r="O58" s="94" t="str">
        <f>IF(AND($B58&gt;0,$C58&gt;0,$D58&gt;0,NOT(ISBLANK($H58))),_xlfn.NORM.INV(ABS(VLOOKUP($M$1,VLookups!$A$43:$B$44,2,FALSE)-O$3),$G58,$K58),"")</f>
        <v/>
      </c>
      <c r="P58" s="93" t="str">
        <f>IF(AND($B58&gt;0,$C58&gt;0,$D58&gt;0,NOT(ISBLANK($H58))),_xlfn.NORM.INV(ABS(VLOOKUP($M$1,VLookups!$A$43:$B$44,2,FALSE)-P$3),$G58,$K58),"")</f>
        <v/>
      </c>
      <c r="Q58" s="94" t="str">
        <f>IF(AND($B58&gt;0,$C58&gt;0,$D58&gt;0,NOT(ISBLANK($H58))),_xlfn.NORM.INV(ABS(VLOOKUP($M$1,VLookups!$A$43:$B$44,2,FALSE)-Q$3),$G58,$K58),"")</f>
        <v/>
      </c>
      <c r="R58" s="93" t="str">
        <f>IF(AND($B58&gt;0,$C58&gt;0,$D58&gt;0,NOT(ISBLANK($H58))),_xlfn.NORM.INV(ABS(VLOOKUP($M$1,VLookups!$A$43:$B$44,2,FALSE)-R$3),$G58,$K58),"")</f>
        <v/>
      </c>
      <c r="S58" s="94" t="str">
        <f>IF(AND($B58&gt;0,$C58&gt;0,$D58&gt;0,NOT(ISBLANK($H58))),_xlfn.NORM.INV(ABS(VLOOKUP($M$1,VLookups!$A$43:$B$44,2,FALSE)-S$3),$G58,$K58),"")</f>
        <v/>
      </c>
      <c r="T58" s="93" t="str">
        <f>IF(AND($B58&gt;0,$C58&gt;0,$D58&gt;0,NOT(ISBLANK($H58))),_xlfn.NORM.INV(ABS(VLOOKUP($M$1,VLookups!$A$43:$B$44,2,FALSE)-T$3),$G58,$K58),"")</f>
        <v/>
      </c>
      <c r="U58" s="5"/>
      <c r="V58" s="168" t="str">
        <f t="shared" si="31"/>
        <v/>
      </c>
      <c r="W58" s="49" t="str">
        <f t="shared" si="133"/>
        <v/>
      </c>
      <c r="X58" s="49" t="str">
        <f t="shared" si="133"/>
        <v/>
      </c>
      <c r="Y58" s="49" t="str">
        <f t="shared" si="133"/>
        <v/>
      </c>
      <c r="Z58" s="49" t="str">
        <f t="shared" si="133"/>
        <v/>
      </c>
      <c r="AA58" s="49" t="str">
        <f t="shared" si="133"/>
        <v/>
      </c>
      <c r="AB58" s="49" t="str">
        <f t="shared" si="133"/>
        <v/>
      </c>
      <c r="AC58" s="49" t="str">
        <f t="shared" si="133"/>
        <v/>
      </c>
      <c r="AD58" s="49" t="str">
        <f t="shared" si="133"/>
        <v/>
      </c>
      <c r="AE58" s="49" t="str">
        <f t="shared" si="133"/>
        <v/>
      </c>
      <c r="AF58" s="49" t="str">
        <f t="shared" si="133"/>
        <v/>
      </c>
      <c r="AG58" s="49" t="str">
        <f t="shared" si="133"/>
        <v/>
      </c>
      <c r="AH58" s="49" t="str">
        <f t="shared" si="133"/>
        <v/>
      </c>
      <c r="AI58" s="49" t="str">
        <f t="shared" si="133"/>
        <v/>
      </c>
      <c r="AJ58" s="49" t="str">
        <f t="shared" si="133"/>
        <v/>
      </c>
      <c r="AK58" s="49" t="str">
        <f t="shared" si="133"/>
        <v/>
      </c>
      <c r="AL58" s="49" t="str">
        <f t="shared" si="133"/>
        <v/>
      </c>
      <c r="AM58" s="49" t="str">
        <f t="shared" si="125"/>
        <v/>
      </c>
      <c r="AN58" s="49" t="str">
        <f t="shared" si="125"/>
        <v/>
      </c>
      <c r="AO58" s="49" t="str">
        <f t="shared" si="125"/>
        <v/>
      </c>
      <c r="AP58" s="49" t="str">
        <f t="shared" si="125"/>
        <v/>
      </c>
      <c r="AQ58" s="49" t="str">
        <f t="shared" si="125"/>
        <v/>
      </c>
      <c r="AR58" s="49" t="str">
        <f t="shared" si="125"/>
        <v/>
      </c>
      <c r="AS58" s="49" t="str">
        <f t="shared" si="125"/>
        <v/>
      </c>
      <c r="AT58" s="49" t="str">
        <f t="shared" si="125"/>
        <v/>
      </c>
      <c r="AU58" s="49" t="str">
        <f t="shared" si="125"/>
        <v/>
      </c>
      <c r="AV58" s="49" t="str">
        <f t="shared" si="125"/>
        <v/>
      </c>
      <c r="AW58" s="49" t="str">
        <f t="shared" si="125"/>
        <v/>
      </c>
      <c r="AX58" s="49" t="str">
        <f t="shared" si="125"/>
        <v/>
      </c>
      <c r="AY58" s="49" t="str">
        <f t="shared" si="125"/>
        <v/>
      </c>
      <c r="AZ58" s="49" t="str">
        <f t="shared" si="125"/>
        <v/>
      </c>
      <c r="BA58" s="49" t="str">
        <f t="shared" si="125"/>
        <v/>
      </c>
      <c r="BB58" s="49" t="str">
        <f t="shared" si="126"/>
        <v/>
      </c>
      <c r="BC58" s="49" t="str">
        <f t="shared" si="126"/>
        <v/>
      </c>
      <c r="BD58" s="49" t="str">
        <f t="shared" si="126"/>
        <v/>
      </c>
      <c r="BE58" s="49" t="str">
        <f t="shared" si="126"/>
        <v/>
      </c>
      <c r="BF58" s="49" t="str">
        <f t="shared" si="126"/>
        <v/>
      </c>
      <c r="BG58" s="49" t="str">
        <f t="shared" si="126"/>
        <v/>
      </c>
      <c r="BH58" s="49" t="str">
        <f t="shared" si="126"/>
        <v/>
      </c>
      <c r="BI58" s="49" t="str">
        <f t="shared" si="126"/>
        <v/>
      </c>
      <c r="BJ58" s="49" t="str">
        <f t="shared" si="126"/>
        <v/>
      </c>
      <c r="BK58" s="49" t="str">
        <f t="shared" si="126"/>
        <v/>
      </c>
      <c r="BL58" s="49" t="str">
        <f t="shared" si="126"/>
        <v/>
      </c>
      <c r="BM58" s="49" t="str">
        <f t="shared" si="126"/>
        <v/>
      </c>
      <c r="BN58" s="49" t="str">
        <f t="shared" si="126"/>
        <v/>
      </c>
      <c r="BO58" s="49" t="str">
        <f t="shared" si="126"/>
        <v/>
      </c>
      <c r="BP58" s="49" t="str">
        <f t="shared" si="126"/>
        <v/>
      </c>
      <c r="BQ58" s="49" t="str">
        <f t="shared" si="126"/>
        <v/>
      </c>
      <c r="BR58" s="49" t="str">
        <f t="shared" si="121"/>
        <v/>
      </c>
      <c r="BS58" s="49" t="str">
        <f t="shared" si="121"/>
        <v/>
      </c>
      <c r="BT58" s="49" t="str">
        <f t="shared" si="121"/>
        <v/>
      </c>
      <c r="BU58" s="49" t="str">
        <f t="shared" si="121"/>
        <v/>
      </c>
      <c r="BV58" s="49" t="str">
        <f t="shared" si="121"/>
        <v/>
      </c>
      <c r="BW58" s="49" t="str">
        <f t="shared" si="121"/>
        <v/>
      </c>
      <c r="BX58" s="49" t="str">
        <f t="shared" si="121"/>
        <v/>
      </c>
      <c r="BY58" s="49" t="str">
        <f t="shared" si="121"/>
        <v/>
      </c>
      <c r="BZ58" s="49" t="str">
        <f t="shared" si="121"/>
        <v/>
      </c>
      <c r="CA58" s="49" t="str">
        <f t="shared" si="121"/>
        <v/>
      </c>
      <c r="CB58" s="49" t="str">
        <f t="shared" si="121"/>
        <v/>
      </c>
      <c r="CC58" s="49" t="str">
        <f t="shared" si="121"/>
        <v/>
      </c>
      <c r="CD58" s="49" t="str">
        <f t="shared" si="121"/>
        <v/>
      </c>
      <c r="CE58" s="49" t="str">
        <f t="shared" si="121"/>
        <v/>
      </c>
      <c r="CF58" s="49" t="str">
        <f t="shared" si="121"/>
        <v/>
      </c>
      <c r="CG58" s="49" t="str">
        <f t="shared" si="127"/>
        <v/>
      </c>
      <c r="CH58" s="49" t="str">
        <f t="shared" si="127"/>
        <v/>
      </c>
      <c r="CI58" s="49" t="str">
        <f t="shared" si="127"/>
        <v/>
      </c>
      <c r="CJ58" s="49" t="str">
        <f t="shared" si="127"/>
        <v/>
      </c>
      <c r="CK58" s="49" t="str">
        <f t="shared" si="127"/>
        <v/>
      </c>
      <c r="CL58" s="49" t="str">
        <f t="shared" si="127"/>
        <v/>
      </c>
      <c r="CM58" s="49" t="str">
        <f t="shared" si="127"/>
        <v/>
      </c>
      <c r="CN58" s="49" t="str">
        <f t="shared" si="127"/>
        <v/>
      </c>
      <c r="CO58" s="49" t="str">
        <f t="shared" si="127"/>
        <v/>
      </c>
      <c r="CP58" s="49" t="str">
        <f t="shared" si="127"/>
        <v/>
      </c>
      <c r="CQ58" s="49" t="str">
        <f t="shared" si="127"/>
        <v/>
      </c>
      <c r="CR58" s="49" t="str">
        <f t="shared" si="127"/>
        <v/>
      </c>
      <c r="CS58" s="49" t="str">
        <f t="shared" si="127"/>
        <v/>
      </c>
      <c r="CT58" s="49" t="str">
        <f t="shared" si="127"/>
        <v/>
      </c>
      <c r="CU58" s="49" t="str">
        <f t="shared" si="127"/>
        <v/>
      </c>
      <c r="CV58" s="49" t="str">
        <f t="shared" si="127"/>
        <v/>
      </c>
      <c r="CW58" s="49" t="str">
        <f t="shared" si="128"/>
        <v/>
      </c>
      <c r="CX58" s="49" t="str">
        <f t="shared" si="128"/>
        <v/>
      </c>
      <c r="CY58" s="49" t="str">
        <f t="shared" si="128"/>
        <v/>
      </c>
      <c r="CZ58" s="49" t="str">
        <f t="shared" si="128"/>
        <v/>
      </c>
      <c r="DA58" s="49" t="str">
        <f t="shared" si="128"/>
        <v/>
      </c>
      <c r="DB58" s="49" t="str">
        <f t="shared" si="128"/>
        <v/>
      </c>
      <c r="DC58" s="49" t="str">
        <f t="shared" si="128"/>
        <v/>
      </c>
      <c r="DD58" s="49" t="str">
        <f t="shared" si="128"/>
        <v/>
      </c>
      <c r="DE58" s="49" t="str">
        <f t="shared" si="128"/>
        <v/>
      </c>
      <c r="DF58" s="49" t="str">
        <f t="shared" si="128"/>
        <v/>
      </c>
      <c r="DG58" s="49" t="str">
        <f t="shared" si="128"/>
        <v/>
      </c>
      <c r="DH58" s="49" t="str">
        <f t="shared" si="128"/>
        <v/>
      </c>
      <c r="DI58" s="49" t="str">
        <f t="shared" si="128"/>
        <v/>
      </c>
      <c r="DJ58" s="49" t="str">
        <f t="shared" si="128"/>
        <v/>
      </c>
      <c r="DK58" s="49" t="str">
        <f t="shared" si="128"/>
        <v/>
      </c>
      <c r="DL58" s="49" t="str">
        <f t="shared" si="128"/>
        <v/>
      </c>
      <c r="DM58" s="49" t="str">
        <f t="shared" si="122"/>
        <v/>
      </c>
      <c r="DN58" s="49" t="str">
        <f t="shared" si="122"/>
        <v/>
      </c>
      <c r="DO58" s="49" t="str">
        <f t="shared" si="122"/>
        <v/>
      </c>
      <c r="DP58" s="49" t="str">
        <f t="shared" si="122"/>
        <v/>
      </c>
      <c r="DQ58" s="49" t="str">
        <f t="shared" si="122"/>
        <v/>
      </c>
      <c r="DR58" s="49" t="str">
        <f t="shared" si="122"/>
        <v/>
      </c>
      <c r="DS58" s="183" t="str">
        <f t="shared" si="33"/>
        <v/>
      </c>
      <c r="DT58" s="49" t="str">
        <f t="shared" si="134"/>
        <v/>
      </c>
      <c r="DU58" s="49" t="str">
        <f t="shared" si="134"/>
        <v/>
      </c>
      <c r="DV58" s="49" t="str">
        <f t="shared" si="134"/>
        <v/>
      </c>
      <c r="DW58" s="49" t="str">
        <f t="shared" si="134"/>
        <v/>
      </c>
      <c r="DX58" s="49" t="str">
        <f t="shared" si="134"/>
        <v/>
      </c>
      <c r="DY58" s="49" t="str">
        <f t="shared" si="134"/>
        <v/>
      </c>
      <c r="DZ58" s="49" t="str">
        <f t="shared" si="134"/>
        <v/>
      </c>
      <c r="EA58" s="49" t="str">
        <f t="shared" si="134"/>
        <v/>
      </c>
      <c r="EB58" s="49" t="str">
        <f t="shared" si="134"/>
        <v/>
      </c>
      <c r="EC58" s="49" t="str">
        <f t="shared" si="134"/>
        <v/>
      </c>
      <c r="ED58" s="49" t="str">
        <f t="shared" si="134"/>
        <v/>
      </c>
      <c r="EE58" s="49" t="str">
        <f t="shared" si="134"/>
        <v/>
      </c>
      <c r="EF58" s="49" t="str">
        <f t="shared" si="134"/>
        <v/>
      </c>
      <c r="EG58" s="49" t="str">
        <f t="shared" si="134"/>
        <v/>
      </c>
      <c r="EH58" s="49" t="str">
        <f t="shared" si="134"/>
        <v/>
      </c>
      <c r="EI58" s="49" t="str">
        <f t="shared" si="134"/>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29"/>
        <v/>
      </c>
      <c r="ER58" s="49" t="str">
        <f t="shared" si="129"/>
        <v/>
      </c>
      <c r="ES58" s="49" t="str">
        <f t="shared" si="129"/>
        <v/>
      </c>
      <c r="ET58" s="49" t="str">
        <f t="shared" si="129"/>
        <v/>
      </c>
      <c r="EU58" s="49" t="str">
        <f t="shared" si="129"/>
        <v/>
      </c>
      <c r="EV58" s="49" t="str">
        <f t="shared" si="129"/>
        <v/>
      </c>
      <c r="EW58" s="49" t="str">
        <f t="shared" si="129"/>
        <v/>
      </c>
      <c r="EX58" s="49" t="str">
        <f t="shared" si="129"/>
        <v/>
      </c>
      <c r="EY58" s="49" t="str">
        <f t="shared" si="130"/>
        <v/>
      </c>
      <c r="EZ58" s="49" t="str">
        <f t="shared" si="130"/>
        <v/>
      </c>
      <c r="FA58" s="49" t="str">
        <f t="shared" si="130"/>
        <v/>
      </c>
      <c r="FB58" s="49" t="str">
        <f t="shared" si="130"/>
        <v/>
      </c>
      <c r="FC58" s="49" t="str">
        <f t="shared" si="130"/>
        <v/>
      </c>
      <c r="FD58" s="49" t="str">
        <f t="shared" si="130"/>
        <v/>
      </c>
      <c r="FE58" s="49" t="str">
        <f t="shared" si="130"/>
        <v/>
      </c>
      <c r="FF58" s="49" t="str">
        <f t="shared" si="130"/>
        <v/>
      </c>
      <c r="FG58" s="49" t="str">
        <f t="shared" si="130"/>
        <v/>
      </c>
      <c r="FH58" s="49" t="str">
        <f t="shared" si="130"/>
        <v/>
      </c>
      <c r="FI58" s="49" t="str">
        <f t="shared" si="130"/>
        <v/>
      </c>
      <c r="FJ58" s="49" t="str">
        <f t="shared" si="130"/>
        <v/>
      </c>
      <c r="FK58" s="49" t="str">
        <f t="shared" si="130"/>
        <v/>
      </c>
      <c r="FL58" s="49" t="str">
        <f t="shared" si="130"/>
        <v/>
      </c>
      <c r="FM58" s="49" t="str">
        <f t="shared" si="130"/>
        <v/>
      </c>
      <c r="FN58" s="49" t="str">
        <f t="shared" si="130"/>
        <v/>
      </c>
      <c r="FO58" s="49" t="str">
        <f t="shared" si="123"/>
        <v/>
      </c>
      <c r="FP58" s="49" t="str">
        <f t="shared" si="123"/>
        <v/>
      </c>
      <c r="FQ58" s="49" t="str">
        <f t="shared" si="123"/>
        <v/>
      </c>
      <c r="FR58" s="49" t="str">
        <f t="shared" si="123"/>
        <v/>
      </c>
      <c r="FS58" s="49" t="str">
        <f t="shared" si="123"/>
        <v/>
      </c>
      <c r="FT58" s="49" t="str">
        <f t="shared" si="123"/>
        <v/>
      </c>
      <c r="FU58" s="49" t="str">
        <f t="shared" si="123"/>
        <v/>
      </c>
      <c r="FV58" s="49" t="str">
        <f t="shared" si="123"/>
        <v/>
      </c>
      <c r="FW58" s="49" t="str">
        <f t="shared" si="123"/>
        <v/>
      </c>
      <c r="FX58" s="49" t="str">
        <f t="shared" si="123"/>
        <v/>
      </c>
      <c r="FY58" s="49" t="str">
        <f t="shared" si="123"/>
        <v/>
      </c>
      <c r="FZ58" s="49" t="str">
        <f t="shared" si="123"/>
        <v/>
      </c>
      <c r="GA58" s="49" t="str">
        <f t="shared" si="123"/>
        <v/>
      </c>
      <c r="GB58" s="49" t="str">
        <f t="shared" si="123"/>
        <v/>
      </c>
      <c r="GC58" s="49" t="str">
        <f t="shared" si="123"/>
        <v/>
      </c>
      <c r="GD58" s="49" t="str">
        <f t="shared" si="131"/>
        <v/>
      </c>
      <c r="GE58" s="49" t="str">
        <f t="shared" si="131"/>
        <v/>
      </c>
      <c r="GF58" s="49" t="str">
        <f t="shared" si="131"/>
        <v/>
      </c>
      <c r="GG58" s="49" t="str">
        <f t="shared" si="131"/>
        <v/>
      </c>
      <c r="GH58" s="49" t="str">
        <f t="shared" si="131"/>
        <v/>
      </c>
      <c r="GI58" s="49" t="str">
        <f t="shared" si="131"/>
        <v/>
      </c>
      <c r="GJ58" s="49" t="str">
        <f t="shared" si="131"/>
        <v/>
      </c>
      <c r="GK58" s="49" t="str">
        <f t="shared" si="131"/>
        <v/>
      </c>
      <c r="GL58" s="49" t="str">
        <f t="shared" si="131"/>
        <v/>
      </c>
      <c r="GM58" s="49" t="str">
        <f t="shared" si="131"/>
        <v/>
      </c>
      <c r="GN58" s="49" t="str">
        <f t="shared" si="131"/>
        <v/>
      </c>
      <c r="GO58" s="49" t="str">
        <f t="shared" si="131"/>
        <v/>
      </c>
      <c r="GP58" s="49" t="str">
        <f t="shared" si="131"/>
        <v/>
      </c>
      <c r="GQ58" s="49" t="str">
        <f t="shared" si="131"/>
        <v/>
      </c>
      <c r="GR58" s="49" t="str">
        <f t="shared" si="131"/>
        <v/>
      </c>
      <c r="GS58" s="49" t="str">
        <f t="shared" si="131"/>
        <v/>
      </c>
      <c r="GT58" s="49" t="str">
        <f t="shared" si="132"/>
        <v/>
      </c>
      <c r="GU58" s="49" t="str">
        <f t="shared" si="132"/>
        <v/>
      </c>
      <c r="GV58" s="49" t="str">
        <f t="shared" si="132"/>
        <v/>
      </c>
      <c r="GW58" s="49" t="str">
        <f t="shared" si="132"/>
        <v/>
      </c>
      <c r="GX58" s="49" t="str">
        <f t="shared" si="132"/>
        <v/>
      </c>
      <c r="GY58" s="49" t="str">
        <f t="shared" si="132"/>
        <v/>
      </c>
      <c r="GZ58" s="49" t="str">
        <f t="shared" si="132"/>
        <v/>
      </c>
      <c r="HA58" s="49" t="str">
        <f t="shared" si="132"/>
        <v/>
      </c>
      <c r="HB58" s="49" t="str">
        <f t="shared" si="132"/>
        <v/>
      </c>
      <c r="HC58" s="49" t="str">
        <f t="shared" si="132"/>
        <v/>
      </c>
      <c r="HD58" s="49" t="str">
        <f t="shared" si="132"/>
        <v/>
      </c>
      <c r="HE58" s="49" t="str">
        <f t="shared" si="132"/>
        <v/>
      </c>
      <c r="HF58" s="49" t="str">
        <f t="shared" si="132"/>
        <v/>
      </c>
      <c r="HG58" s="49" t="str">
        <f t="shared" si="132"/>
        <v/>
      </c>
      <c r="HH58" s="49" t="str">
        <f t="shared" si="132"/>
        <v/>
      </c>
      <c r="HI58" s="49" t="str">
        <f t="shared" si="132"/>
        <v/>
      </c>
      <c r="HJ58" s="49" t="str">
        <f t="shared" si="124"/>
        <v/>
      </c>
      <c r="HK58" s="49" t="str">
        <f t="shared" si="124"/>
        <v/>
      </c>
      <c r="HL58" s="49" t="str">
        <f t="shared" si="124"/>
        <v/>
      </c>
      <c r="HM58" s="49" t="str">
        <f t="shared" si="124"/>
        <v/>
      </c>
      <c r="HN58" s="49" t="str">
        <f t="shared" si="124"/>
        <v/>
      </c>
      <c r="HO58" s="49" t="str">
        <f t="shared" si="124"/>
        <v/>
      </c>
      <c r="HP58" s="169" t="e">
        <f t="shared" si="119"/>
        <v>#N/A</v>
      </c>
      <c r="HQ58" s="169" t="e">
        <f t="shared" si="119"/>
        <v>#N/A</v>
      </c>
      <c r="HR58" s="169" t="e">
        <f t="shared" si="119"/>
        <v>#N/A</v>
      </c>
      <c r="HS58" s="169" t="e">
        <f t="shared" si="119"/>
        <v>#N/A</v>
      </c>
      <c r="HT58" s="169" t="e">
        <f t="shared" si="119"/>
        <v>#N/A</v>
      </c>
      <c r="HU58" s="169" t="e">
        <f t="shared" si="119"/>
        <v>#N/A</v>
      </c>
      <c r="HV58" s="169" t="e">
        <f t="shared" si="119"/>
        <v>#N/A</v>
      </c>
      <c r="HW58" s="169" t="e">
        <f t="shared" si="119"/>
        <v>#N/A</v>
      </c>
      <c r="HX58" s="169" t="e">
        <f t="shared" si="119"/>
        <v>#N/A</v>
      </c>
      <c r="HY58" s="169" t="e">
        <f t="shared" si="119"/>
        <v>#N/A</v>
      </c>
      <c r="HZ58" s="169" t="e">
        <f t="shared" si="119"/>
        <v>#N/A</v>
      </c>
      <c r="IA58" s="169" t="e">
        <f t="shared" si="119"/>
        <v>#N/A</v>
      </c>
      <c r="IB58" s="169" t="e">
        <f t="shared" si="119"/>
        <v>#N/A</v>
      </c>
      <c r="IC58" s="169" t="e">
        <f t="shared" si="119"/>
        <v>#N/A</v>
      </c>
      <c r="ID58" s="169" t="e">
        <f t="shared" si="119"/>
        <v>#N/A</v>
      </c>
      <c r="IE58" s="169" t="e">
        <f t="shared" si="119"/>
        <v>#N/A</v>
      </c>
      <c r="IF58" s="169" t="e">
        <f t="shared" si="120"/>
        <v>#N/A</v>
      </c>
      <c r="IG58" s="169" t="e">
        <f t="shared" si="120"/>
        <v>#N/A</v>
      </c>
      <c r="IH58" s="169" t="e">
        <f t="shared" si="120"/>
        <v>#N/A</v>
      </c>
      <c r="II58" s="169" t="e">
        <f t="shared" si="120"/>
        <v>#N/A</v>
      </c>
      <c r="IJ58" s="169" t="e">
        <f t="shared" si="120"/>
        <v>#N/A</v>
      </c>
      <c r="IK58" s="169" t="e">
        <f t="shared" si="120"/>
        <v>#N/A</v>
      </c>
      <c r="IL58" s="169" t="e">
        <f t="shared" si="120"/>
        <v>#N/A</v>
      </c>
      <c r="IM58" s="169" t="e">
        <f t="shared" si="120"/>
        <v>#N/A</v>
      </c>
      <c r="IN58" s="169" t="e">
        <f t="shared" si="120"/>
        <v>#N/A</v>
      </c>
      <c r="IO58" s="169" t="e">
        <f t="shared" si="120"/>
        <v>#N/A</v>
      </c>
      <c r="IP58" s="169" t="e">
        <f t="shared" si="120"/>
        <v>#N/A</v>
      </c>
      <c r="IQ58" s="169" t="e">
        <f t="shared" si="120"/>
        <v>#N/A</v>
      </c>
      <c r="IR58" s="169" t="e">
        <f t="shared" si="120"/>
        <v>#N/A</v>
      </c>
      <c r="IS58" s="169" t="e">
        <f t="shared" si="120"/>
        <v>#N/A</v>
      </c>
      <c r="IT58" s="169" t="e">
        <f t="shared" si="118"/>
        <v>#N/A</v>
      </c>
      <c r="IU58" s="169" t="e">
        <f t="shared" si="117"/>
        <v>#N/A</v>
      </c>
      <c r="IV58" s="169" t="e">
        <f t="shared" si="117"/>
        <v>#N/A</v>
      </c>
      <c r="IW58" s="169" t="e">
        <f t="shared" si="117"/>
        <v>#N/A</v>
      </c>
      <c r="IX58" s="169" t="e">
        <f t="shared" si="117"/>
        <v>#N/A</v>
      </c>
      <c r="IY58" s="169" t="e">
        <f t="shared" si="117"/>
        <v>#N/A</v>
      </c>
      <c r="IZ58" s="169" t="e">
        <f t="shared" si="117"/>
        <v>#N/A</v>
      </c>
      <c r="JA58" s="169" t="e">
        <f t="shared" si="117"/>
        <v>#N/A</v>
      </c>
      <c r="JB58" s="169" t="e">
        <f t="shared" si="117"/>
        <v>#N/A</v>
      </c>
      <c r="JC58" s="169" t="e">
        <f t="shared" si="117"/>
        <v>#N/A</v>
      </c>
      <c r="JD58" s="169" t="e">
        <f t="shared" si="117"/>
        <v>#N/A</v>
      </c>
      <c r="JE58" s="169" t="e">
        <f t="shared" si="117"/>
        <v>#N/A</v>
      </c>
      <c r="JF58" s="169" t="e">
        <f t="shared" si="105"/>
        <v>#N/A</v>
      </c>
      <c r="JG58" s="169" t="e">
        <f t="shared" si="105"/>
        <v>#N/A</v>
      </c>
      <c r="JH58" s="169" t="e">
        <f t="shared" si="105"/>
        <v>#N/A</v>
      </c>
      <c r="JI58" s="169" t="e">
        <f t="shared" si="105"/>
        <v>#N/A</v>
      </c>
      <c r="JJ58" s="169" t="e">
        <f t="shared" si="105"/>
        <v>#N/A</v>
      </c>
      <c r="JK58" s="169" t="e">
        <f t="shared" si="105"/>
        <v>#N/A</v>
      </c>
      <c r="JL58" s="169" t="e">
        <f t="shared" si="105"/>
        <v>#N/A</v>
      </c>
      <c r="JM58" s="169" t="e">
        <f t="shared" si="105"/>
        <v>#N/A</v>
      </c>
      <c r="JN58" s="169" t="e">
        <f t="shared" si="105"/>
        <v>#N/A</v>
      </c>
      <c r="JO58" s="169" t="e">
        <f t="shared" si="105"/>
        <v>#N/A</v>
      </c>
      <c r="JP58" s="169" t="e">
        <f t="shared" si="105"/>
        <v>#N/A</v>
      </c>
      <c r="JQ58" s="169" t="e">
        <f t="shared" si="105"/>
        <v>#N/A</v>
      </c>
      <c r="JR58" s="169" t="e">
        <f t="shared" si="105"/>
        <v>#N/A</v>
      </c>
      <c r="JS58" s="169" t="e">
        <f t="shared" si="105"/>
        <v>#N/A</v>
      </c>
      <c r="JT58" s="169" t="e">
        <f t="shared" si="105"/>
        <v>#N/A</v>
      </c>
      <c r="JU58" s="169" t="e">
        <f t="shared" si="105"/>
        <v>#N/A</v>
      </c>
      <c r="JV58" s="169" t="e">
        <f t="shared" si="106"/>
        <v>#N/A</v>
      </c>
      <c r="JW58" s="169" t="e">
        <f t="shared" si="106"/>
        <v>#N/A</v>
      </c>
      <c r="JX58" s="169" t="e">
        <f t="shared" si="106"/>
        <v>#N/A</v>
      </c>
      <c r="JY58" s="169" t="e">
        <f t="shared" si="106"/>
        <v>#N/A</v>
      </c>
      <c r="JZ58" s="169" t="e">
        <f t="shared" si="106"/>
        <v>#N/A</v>
      </c>
      <c r="KA58" s="169" t="e">
        <f t="shared" si="106"/>
        <v>#N/A</v>
      </c>
      <c r="KB58" s="169" t="e">
        <f t="shared" si="106"/>
        <v>#N/A</v>
      </c>
      <c r="KC58" s="169" t="e">
        <f t="shared" si="106"/>
        <v>#N/A</v>
      </c>
      <c r="KD58" s="169" t="e">
        <f t="shared" si="106"/>
        <v>#N/A</v>
      </c>
      <c r="KE58" s="169" t="e">
        <f t="shared" si="106"/>
        <v>#N/A</v>
      </c>
      <c r="KF58" s="169" t="e">
        <f t="shared" si="106"/>
        <v>#N/A</v>
      </c>
      <c r="KG58" s="169" t="e">
        <f t="shared" si="106"/>
        <v>#N/A</v>
      </c>
      <c r="KH58" s="169" t="e">
        <f t="shared" si="106"/>
        <v>#N/A</v>
      </c>
      <c r="KI58" s="169" t="e">
        <f t="shared" si="106"/>
        <v>#N/A</v>
      </c>
      <c r="KJ58" s="169" t="e">
        <f t="shared" si="106"/>
        <v>#N/A</v>
      </c>
      <c r="KK58" s="169" t="e">
        <f t="shared" si="106"/>
        <v>#N/A</v>
      </c>
      <c r="KL58" s="169" t="e">
        <f t="shared" si="107"/>
        <v>#N/A</v>
      </c>
      <c r="KM58" s="169" t="e">
        <f t="shared" si="107"/>
        <v>#N/A</v>
      </c>
      <c r="KN58" s="169" t="e">
        <f t="shared" si="107"/>
        <v>#N/A</v>
      </c>
      <c r="KO58" s="169" t="e">
        <f t="shared" si="107"/>
        <v>#N/A</v>
      </c>
      <c r="KP58" s="169" t="e">
        <f t="shared" si="107"/>
        <v>#N/A</v>
      </c>
      <c r="KQ58" s="169" t="e">
        <f t="shared" si="107"/>
        <v>#N/A</v>
      </c>
      <c r="KR58" s="169" t="e">
        <f t="shared" si="107"/>
        <v>#N/A</v>
      </c>
      <c r="KS58" s="169" t="e">
        <f t="shared" si="107"/>
        <v>#N/A</v>
      </c>
      <c r="KT58" s="169" t="e">
        <f t="shared" si="107"/>
        <v>#N/A</v>
      </c>
      <c r="KU58" s="169" t="e">
        <f t="shared" si="107"/>
        <v>#N/A</v>
      </c>
      <c r="KV58" s="169" t="e">
        <f t="shared" si="107"/>
        <v>#N/A</v>
      </c>
      <c r="KW58" s="169" t="e">
        <f t="shared" si="107"/>
        <v>#N/A</v>
      </c>
      <c r="KX58" s="169" t="e">
        <f t="shared" si="107"/>
        <v>#N/A</v>
      </c>
      <c r="KY58" s="169" t="e">
        <f t="shared" si="107"/>
        <v>#N/A</v>
      </c>
      <c r="KZ58" s="169" t="e">
        <f t="shared" si="107"/>
        <v>#N/A</v>
      </c>
      <c r="LA58" s="169" t="e">
        <f t="shared" si="107"/>
        <v>#N/A</v>
      </c>
      <c r="LB58" s="169" t="e">
        <f t="shared" si="108"/>
        <v>#N/A</v>
      </c>
      <c r="LC58" s="169" t="e">
        <f t="shared" si="108"/>
        <v>#N/A</v>
      </c>
      <c r="LD58" s="169" t="e">
        <f t="shared" si="108"/>
        <v>#N/A</v>
      </c>
      <c r="LE58" s="169" t="e">
        <f t="shared" si="108"/>
        <v>#N/A</v>
      </c>
      <c r="LF58" s="169" t="e">
        <f t="shared" si="108"/>
        <v>#N/A</v>
      </c>
      <c r="LG58" s="169" t="e">
        <f t="shared" si="108"/>
        <v>#N/A</v>
      </c>
      <c r="LH58" s="169" t="e">
        <f t="shared" si="108"/>
        <v>#N/A</v>
      </c>
      <c r="LI58" s="169" t="e">
        <f t="shared" si="108"/>
        <v>#N/A</v>
      </c>
      <c r="LJ58" s="169" t="e">
        <f t="shared" si="108"/>
        <v>#N/A</v>
      </c>
      <c r="LK58" s="169" t="e">
        <f t="shared" si="108"/>
        <v>#N/A</v>
      </c>
      <c r="LL58" s="169" t="e">
        <f t="shared" si="108"/>
        <v>#N/A</v>
      </c>
      <c r="LM58" s="169" t="e">
        <f t="shared" si="108"/>
        <v>#N/A</v>
      </c>
      <c r="LN58" s="169" t="e">
        <f t="shared" si="108"/>
        <v>#N/A</v>
      </c>
      <c r="LO58" s="169" t="e">
        <f t="shared" si="108"/>
        <v>#N/A</v>
      </c>
      <c r="LP58" s="169" t="e">
        <f t="shared" si="108"/>
        <v>#N/A</v>
      </c>
      <c r="LQ58" s="169" t="e">
        <f t="shared" si="108"/>
        <v>#N/A</v>
      </c>
      <c r="LR58" s="169" t="e">
        <f t="shared" si="109"/>
        <v>#N/A</v>
      </c>
      <c r="LS58" s="169" t="e">
        <f t="shared" si="109"/>
        <v>#N/A</v>
      </c>
      <c r="LT58" s="169" t="e">
        <f t="shared" si="109"/>
        <v>#N/A</v>
      </c>
      <c r="LU58" s="169" t="e">
        <f t="shared" si="109"/>
        <v>#N/A</v>
      </c>
      <c r="LV58" s="169" t="e">
        <f t="shared" si="109"/>
        <v>#N/A</v>
      </c>
      <c r="LW58" s="169" t="e">
        <f t="shared" si="109"/>
        <v>#N/A</v>
      </c>
      <c r="LX58" s="169" t="e">
        <f t="shared" si="109"/>
        <v>#N/A</v>
      </c>
      <c r="LY58" s="169" t="e">
        <f t="shared" si="109"/>
        <v>#N/A</v>
      </c>
      <c r="LZ58" s="169" t="e">
        <f t="shared" si="109"/>
        <v>#N/A</v>
      </c>
      <c r="MA58" s="169" t="e">
        <f t="shared" si="109"/>
        <v>#N/A</v>
      </c>
      <c r="MB58" s="169" t="e">
        <f t="shared" si="109"/>
        <v>#N/A</v>
      </c>
      <c r="MC58" s="169" t="e">
        <f t="shared" si="109"/>
        <v>#N/A</v>
      </c>
      <c r="MD58" s="169" t="e">
        <f t="shared" si="109"/>
        <v>#N/A</v>
      </c>
      <c r="ME58" s="169" t="e">
        <f t="shared" si="109"/>
        <v>#N/A</v>
      </c>
      <c r="MF58" s="169" t="e">
        <f t="shared" si="109"/>
        <v>#N/A</v>
      </c>
      <c r="MG58" s="169" t="e">
        <f t="shared" si="109"/>
        <v>#N/A</v>
      </c>
      <c r="MH58" s="169" t="e">
        <f t="shared" si="110"/>
        <v>#N/A</v>
      </c>
      <c r="MI58" s="169" t="e">
        <f t="shared" si="110"/>
        <v>#N/A</v>
      </c>
      <c r="MJ58" s="169" t="e">
        <f t="shared" si="110"/>
        <v>#N/A</v>
      </c>
      <c r="MK58" s="169" t="e">
        <f t="shared" si="110"/>
        <v>#N/A</v>
      </c>
      <c r="ML58" s="169" t="e">
        <f t="shared" si="110"/>
        <v>#N/A</v>
      </c>
      <c r="MM58" s="169" t="e">
        <f t="shared" si="110"/>
        <v>#N/A</v>
      </c>
      <c r="MN58" s="169" t="e">
        <f t="shared" si="110"/>
        <v>#N/A</v>
      </c>
      <c r="MO58" s="169" t="e">
        <f t="shared" si="110"/>
        <v>#N/A</v>
      </c>
      <c r="MP58" s="169" t="e">
        <f t="shared" si="110"/>
        <v>#N/A</v>
      </c>
      <c r="MQ58" s="169" t="e">
        <f t="shared" si="110"/>
        <v>#N/A</v>
      </c>
      <c r="MR58" s="169" t="e">
        <f t="shared" si="110"/>
        <v>#N/A</v>
      </c>
      <c r="MS58" s="169" t="e">
        <f t="shared" si="110"/>
        <v>#N/A</v>
      </c>
      <c r="MT58" s="169" t="e">
        <f t="shared" si="110"/>
        <v>#N/A</v>
      </c>
      <c r="MU58" s="169" t="e">
        <f t="shared" si="110"/>
        <v>#N/A</v>
      </c>
      <c r="MV58" s="169" t="e">
        <f t="shared" si="110"/>
        <v>#N/A</v>
      </c>
      <c r="MW58" s="169" t="e">
        <f t="shared" si="110"/>
        <v>#N/A</v>
      </c>
      <c r="MX58" s="169" t="e">
        <f t="shared" si="111"/>
        <v>#N/A</v>
      </c>
      <c r="MY58" s="169" t="e">
        <f t="shared" si="111"/>
        <v>#N/A</v>
      </c>
      <c r="MZ58" s="169" t="e">
        <f t="shared" si="111"/>
        <v>#N/A</v>
      </c>
      <c r="NA58" s="169" t="e">
        <f t="shared" si="111"/>
        <v>#N/A</v>
      </c>
      <c r="NB58" s="169" t="e">
        <f t="shared" si="111"/>
        <v>#N/A</v>
      </c>
      <c r="NC58" s="169" t="e">
        <f t="shared" si="111"/>
        <v>#N/A</v>
      </c>
      <c r="ND58" s="169" t="e">
        <f t="shared" si="111"/>
        <v>#N/A</v>
      </c>
      <c r="NE58" s="169" t="e">
        <f t="shared" si="111"/>
        <v>#N/A</v>
      </c>
      <c r="NF58" s="169" t="e">
        <f t="shared" si="111"/>
        <v>#N/A</v>
      </c>
      <c r="NG58" s="169" t="e">
        <f t="shared" si="111"/>
        <v>#N/A</v>
      </c>
      <c r="NH58" s="169" t="e">
        <f t="shared" si="111"/>
        <v>#N/A</v>
      </c>
      <c r="NI58" s="169" t="e">
        <f t="shared" si="111"/>
        <v>#N/A</v>
      </c>
      <c r="NJ58" s="169" t="e">
        <f t="shared" si="111"/>
        <v>#N/A</v>
      </c>
      <c r="NK58" s="169" t="e">
        <f t="shared" si="111"/>
        <v>#N/A</v>
      </c>
      <c r="NL58" s="169" t="e">
        <f t="shared" si="111"/>
        <v>#N/A</v>
      </c>
      <c r="NM58" s="169" t="e">
        <f t="shared" si="111"/>
        <v>#N/A</v>
      </c>
      <c r="NN58" s="169" t="e">
        <f t="shared" si="112"/>
        <v>#N/A</v>
      </c>
      <c r="NO58" s="169" t="e">
        <f t="shared" si="112"/>
        <v>#N/A</v>
      </c>
      <c r="NP58" s="169" t="e">
        <f t="shared" si="112"/>
        <v>#N/A</v>
      </c>
      <c r="NQ58" s="169" t="e">
        <f t="shared" si="112"/>
        <v>#N/A</v>
      </c>
      <c r="NR58" s="169" t="e">
        <f t="shared" si="112"/>
        <v>#N/A</v>
      </c>
      <c r="NS58" s="169" t="e">
        <f t="shared" si="112"/>
        <v>#N/A</v>
      </c>
      <c r="NT58" s="169" t="e">
        <f t="shared" si="112"/>
        <v>#N/A</v>
      </c>
      <c r="NU58" s="169" t="e">
        <f t="shared" si="112"/>
        <v>#N/A</v>
      </c>
      <c r="NV58" s="169" t="e">
        <f t="shared" si="112"/>
        <v>#N/A</v>
      </c>
      <c r="NW58" s="169" t="e">
        <f t="shared" si="112"/>
        <v>#N/A</v>
      </c>
      <c r="NX58" s="169" t="e">
        <f t="shared" si="112"/>
        <v>#N/A</v>
      </c>
      <c r="NY58" s="169" t="e">
        <f t="shared" si="112"/>
        <v>#N/A</v>
      </c>
      <c r="NZ58" s="169" t="e">
        <f t="shared" si="112"/>
        <v>#N/A</v>
      </c>
      <c r="OA58" s="169" t="e">
        <f t="shared" si="112"/>
        <v>#N/A</v>
      </c>
      <c r="OB58" s="169" t="e">
        <f t="shared" si="112"/>
        <v>#N/A</v>
      </c>
      <c r="OC58" s="169" t="e">
        <f t="shared" si="112"/>
        <v>#N/A</v>
      </c>
      <c r="OD58" s="169" t="e">
        <f t="shared" si="113"/>
        <v>#N/A</v>
      </c>
      <c r="OE58" s="169" t="e">
        <f t="shared" si="113"/>
        <v>#N/A</v>
      </c>
      <c r="OF58" s="169" t="e">
        <f t="shared" si="113"/>
        <v>#N/A</v>
      </c>
      <c r="OG58" s="169" t="e">
        <f t="shared" si="113"/>
        <v>#N/A</v>
      </c>
      <c r="OH58" s="169" t="e">
        <f t="shared" si="113"/>
        <v>#N/A</v>
      </c>
      <c r="OI58" s="169" t="e">
        <f t="shared" si="113"/>
        <v>#N/A</v>
      </c>
      <c r="OJ58" s="169" t="e">
        <f t="shared" si="113"/>
        <v>#N/A</v>
      </c>
      <c r="OK58" s="169" t="e">
        <f t="shared" si="113"/>
        <v>#N/A</v>
      </c>
      <c r="OL58" s="169" t="e">
        <f t="shared" si="113"/>
        <v>#N/A</v>
      </c>
      <c r="OM58" s="169" t="e">
        <f t="shared" si="113"/>
        <v>#N/A</v>
      </c>
      <c r="ON58" s="169" t="e">
        <f t="shared" si="113"/>
        <v>#N/A</v>
      </c>
      <c r="OO58" s="169" t="e">
        <f t="shared" si="113"/>
        <v>#N/A</v>
      </c>
      <c r="OP58" s="169" t="e">
        <f t="shared" si="113"/>
        <v>#N/A</v>
      </c>
      <c r="OQ58" s="169" t="e">
        <f t="shared" si="113"/>
        <v>#N/A</v>
      </c>
      <c r="OR58" s="169" t="e">
        <f t="shared" si="113"/>
        <v>#N/A</v>
      </c>
      <c r="OS58" s="169" t="e">
        <f t="shared" si="113"/>
        <v>#N/A</v>
      </c>
      <c r="OT58" s="169" t="e">
        <f t="shared" si="114"/>
        <v>#N/A</v>
      </c>
      <c r="OU58" s="169" t="e">
        <f t="shared" si="114"/>
        <v>#N/A</v>
      </c>
      <c r="OV58" s="169" t="e">
        <f t="shared" si="114"/>
        <v>#N/A</v>
      </c>
      <c r="OW58" s="169" t="e">
        <f t="shared" si="83"/>
        <v>#N/A</v>
      </c>
      <c r="OX58" s="169" t="e">
        <f t="shared" si="83"/>
        <v>#N/A</v>
      </c>
      <c r="OY58" s="169" t="e">
        <f t="shared" si="83"/>
        <v>#N/A</v>
      </c>
      <c r="OZ58" s="169" t="e">
        <f t="shared" si="83"/>
        <v>#N/A</v>
      </c>
      <c r="PA58" s="169" t="e">
        <f t="shared" si="83"/>
        <v>#N/A</v>
      </c>
      <c r="PB58" s="169" t="e">
        <f t="shared" si="83"/>
        <v>#N/A</v>
      </c>
      <c r="PC58" s="169" t="e">
        <f t="shared" si="70"/>
        <v>#N/A</v>
      </c>
      <c r="PD58" s="169" t="e">
        <f t="shared" si="70"/>
        <v>#N/A</v>
      </c>
      <c r="PE58" s="169" t="e">
        <f t="shared" si="70"/>
        <v>#N/A</v>
      </c>
      <c r="PF58" s="169" t="e">
        <f t="shared" si="70"/>
        <v>#N/A</v>
      </c>
      <c r="PG58" s="169" t="e">
        <f t="shared" si="70"/>
        <v>#N/A</v>
      </c>
      <c r="PH58" s="169" t="e">
        <f t="shared" si="70"/>
        <v>#N/A</v>
      </c>
    </row>
    <row r="59" spans="1:424" hidden="1" x14ac:dyDescent="0.75">
      <c r="A59" s="4">
        <v>56</v>
      </c>
      <c r="B59" s="95"/>
      <c r="C59" s="95"/>
      <c r="D59" s="95"/>
      <c r="E59" s="124" t="str">
        <f t="shared" si="28"/>
        <v/>
      </c>
      <c r="F59" s="124" t="str">
        <f t="shared" si="29"/>
        <v/>
      </c>
      <c r="G59" s="73" t="str">
        <f t="shared" si="30"/>
        <v/>
      </c>
      <c r="H59" s="23"/>
      <c r="I59" s="57"/>
      <c r="J59" s="280"/>
      <c r="K59" s="74" t="str">
        <f>IF(AND(B59&gt;0,C59&gt;0,D59&gt;0),IF(ISBLANK(J59),IF(ISBLANK(H59),"",(D59-B59)*VLOOKUP(H59,VLookups!$A$4:$B$13,2,FALSE)),J59),"")</f>
        <v/>
      </c>
      <c r="L59" s="75" t="str">
        <f t="shared" si="84"/>
        <v/>
      </c>
      <c r="M59" s="95"/>
      <c r="N59" s="270" t="str">
        <f>IF(AND(M59&gt;0,C59&gt;0,NOT(K59="")),ABS(VLOOKUP($M$1,VLookups!$A$43:$B$44,2,FALSE)-_xlfn.NORM.DIST(M59,G59,K59,TRUE)),"")</f>
        <v/>
      </c>
      <c r="O59" s="94" t="str">
        <f>IF(AND($B59&gt;0,$C59&gt;0,$D59&gt;0,NOT(ISBLANK($H59))),_xlfn.NORM.INV(ABS(VLOOKUP($M$1,VLookups!$A$43:$B$44,2,FALSE)-O$3),$G59,$K59),"")</f>
        <v/>
      </c>
      <c r="P59" s="93" t="str">
        <f>IF(AND($B59&gt;0,$C59&gt;0,$D59&gt;0,NOT(ISBLANK($H59))),_xlfn.NORM.INV(ABS(VLOOKUP($M$1,VLookups!$A$43:$B$44,2,FALSE)-P$3),$G59,$K59),"")</f>
        <v/>
      </c>
      <c r="Q59" s="94" t="str">
        <f>IF(AND($B59&gt;0,$C59&gt;0,$D59&gt;0,NOT(ISBLANK($H59))),_xlfn.NORM.INV(ABS(VLOOKUP($M$1,VLookups!$A$43:$B$44,2,FALSE)-Q$3),$G59,$K59),"")</f>
        <v/>
      </c>
      <c r="R59" s="93" t="str">
        <f>IF(AND($B59&gt;0,$C59&gt;0,$D59&gt;0,NOT(ISBLANK($H59))),_xlfn.NORM.INV(ABS(VLOOKUP($M$1,VLookups!$A$43:$B$44,2,FALSE)-R$3),$G59,$K59),"")</f>
        <v/>
      </c>
      <c r="S59" s="94" t="str">
        <f>IF(AND($B59&gt;0,$C59&gt;0,$D59&gt;0,NOT(ISBLANK($H59))),_xlfn.NORM.INV(ABS(VLOOKUP($M$1,VLookups!$A$43:$B$44,2,FALSE)-S$3),$G59,$K59),"")</f>
        <v/>
      </c>
      <c r="T59" s="93" t="str">
        <f>IF(AND($B59&gt;0,$C59&gt;0,$D59&gt;0,NOT(ISBLANK($H59))),_xlfn.NORM.INV(ABS(VLOOKUP($M$1,VLookups!$A$43:$B$44,2,FALSE)-T$3),$G59,$K59),"")</f>
        <v/>
      </c>
      <c r="U59" s="5"/>
      <c r="V59" s="168" t="str">
        <f t="shared" si="31"/>
        <v/>
      </c>
      <c r="W59" s="49" t="str">
        <f t="shared" si="133"/>
        <v/>
      </c>
      <c r="X59" s="49" t="str">
        <f t="shared" si="133"/>
        <v/>
      </c>
      <c r="Y59" s="49" t="str">
        <f t="shared" si="133"/>
        <v/>
      </c>
      <c r="Z59" s="49" t="str">
        <f t="shared" si="133"/>
        <v/>
      </c>
      <c r="AA59" s="49" t="str">
        <f t="shared" si="133"/>
        <v/>
      </c>
      <c r="AB59" s="49" t="str">
        <f t="shared" si="133"/>
        <v/>
      </c>
      <c r="AC59" s="49" t="str">
        <f t="shared" si="133"/>
        <v/>
      </c>
      <c r="AD59" s="49" t="str">
        <f t="shared" si="133"/>
        <v/>
      </c>
      <c r="AE59" s="49" t="str">
        <f t="shared" si="133"/>
        <v/>
      </c>
      <c r="AF59" s="49" t="str">
        <f t="shared" si="133"/>
        <v/>
      </c>
      <c r="AG59" s="49" t="str">
        <f t="shared" si="133"/>
        <v/>
      </c>
      <c r="AH59" s="49" t="str">
        <f t="shared" si="133"/>
        <v/>
      </c>
      <c r="AI59" s="49" t="str">
        <f t="shared" si="133"/>
        <v/>
      </c>
      <c r="AJ59" s="49" t="str">
        <f t="shared" si="133"/>
        <v/>
      </c>
      <c r="AK59" s="49" t="str">
        <f t="shared" si="133"/>
        <v/>
      </c>
      <c r="AL59" s="49" t="str">
        <f t="shared" si="133"/>
        <v/>
      </c>
      <c r="AM59" s="49" t="str">
        <f t="shared" si="125"/>
        <v/>
      </c>
      <c r="AN59" s="49" t="str">
        <f t="shared" si="125"/>
        <v/>
      </c>
      <c r="AO59" s="49" t="str">
        <f t="shared" si="125"/>
        <v/>
      </c>
      <c r="AP59" s="49" t="str">
        <f t="shared" si="125"/>
        <v/>
      </c>
      <c r="AQ59" s="49" t="str">
        <f t="shared" si="125"/>
        <v/>
      </c>
      <c r="AR59" s="49" t="str">
        <f t="shared" si="125"/>
        <v/>
      </c>
      <c r="AS59" s="49" t="str">
        <f t="shared" si="125"/>
        <v/>
      </c>
      <c r="AT59" s="49" t="str">
        <f t="shared" si="125"/>
        <v/>
      </c>
      <c r="AU59" s="49" t="str">
        <f t="shared" si="125"/>
        <v/>
      </c>
      <c r="AV59" s="49" t="str">
        <f t="shared" si="125"/>
        <v/>
      </c>
      <c r="AW59" s="49" t="str">
        <f t="shared" si="125"/>
        <v/>
      </c>
      <c r="AX59" s="49" t="str">
        <f t="shared" si="125"/>
        <v/>
      </c>
      <c r="AY59" s="49" t="str">
        <f t="shared" si="125"/>
        <v/>
      </c>
      <c r="AZ59" s="49" t="str">
        <f t="shared" si="125"/>
        <v/>
      </c>
      <c r="BA59" s="49" t="str">
        <f t="shared" si="125"/>
        <v/>
      </c>
      <c r="BB59" s="49" t="str">
        <f t="shared" si="126"/>
        <v/>
      </c>
      <c r="BC59" s="49" t="str">
        <f t="shared" si="126"/>
        <v/>
      </c>
      <c r="BD59" s="49" t="str">
        <f t="shared" si="126"/>
        <v/>
      </c>
      <c r="BE59" s="49" t="str">
        <f t="shared" si="126"/>
        <v/>
      </c>
      <c r="BF59" s="49" t="str">
        <f t="shared" si="126"/>
        <v/>
      </c>
      <c r="BG59" s="49" t="str">
        <f t="shared" si="126"/>
        <v/>
      </c>
      <c r="BH59" s="49" t="str">
        <f t="shared" si="126"/>
        <v/>
      </c>
      <c r="BI59" s="49" t="str">
        <f t="shared" si="126"/>
        <v/>
      </c>
      <c r="BJ59" s="49" t="str">
        <f t="shared" si="126"/>
        <v/>
      </c>
      <c r="BK59" s="49" t="str">
        <f t="shared" si="126"/>
        <v/>
      </c>
      <c r="BL59" s="49" t="str">
        <f t="shared" si="126"/>
        <v/>
      </c>
      <c r="BM59" s="49" t="str">
        <f t="shared" si="126"/>
        <v/>
      </c>
      <c r="BN59" s="49" t="str">
        <f t="shared" si="126"/>
        <v/>
      </c>
      <c r="BO59" s="49" t="str">
        <f t="shared" si="126"/>
        <v/>
      </c>
      <c r="BP59" s="49" t="str">
        <f t="shared" si="126"/>
        <v/>
      </c>
      <c r="BQ59" s="49" t="str">
        <f t="shared" si="126"/>
        <v/>
      </c>
      <c r="BR59" s="49" t="str">
        <f t="shared" si="121"/>
        <v/>
      </c>
      <c r="BS59" s="49" t="str">
        <f t="shared" si="121"/>
        <v/>
      </c>
      <c r="BT59" s="49" t="str">
        <f t="shared" si="121"/>
        <v/>
      </c>
      <c r="BU59" s="49" t="str">
        <f t="shared" si="121"/>
        <v/>
      </c>
      <c r="BV59" s="49" t="str">
        <f t="shared" si="121"/>
        <v/>
      </c>
      <c r="BW59" s="49" t="str">
        <f t="shared" si="121"/>
        <v/>
      </c>
      <c r="BX59" s="49" t="str">
        <f t="shared" si="121"/>
        <v/>
      </c>
      <c r="BY59" s="49" t="str">
        <f t="shared" si="121"/>
        <v/>
      </c>
      <c r="BZ59" s="49" t="str">
        <f t="shared" si="121"/>
        <v/>
      </c>
      <c r="CA59" s="49" t="str">
        <f t="shared" si="121"/>
        <v/>
      </c>
      <c r="CB59" s="49" t="str">
        <f t="shared" si="121"/>
        <v/>
      </c>
      <c r="CC59" s="49" t="str">
        <f t="shared" si="121"/>
        <v/>
      </c>
      <c r="CD59" s="49" t="str">
        <f t="shared" si="121"/>
        <v/>
      </c>
      <c r="CE59" s="49" t="str">
        <f t="shared" si="121"/>
        <v/>
      </c>
      <c r="CF59" s="49" t="str">
        <f t="shared" si="121"/>
        <v/>
      </c>
      <c r="CG59" s="49" t="str">
        <f t="shared" si="127"/>
        <v/>
      </c>
      <c r="CH59" s="49" t="str">
        <f t="shared" si="127"/>
        <v/>
      </c>
      <c r="CI59" s="49" t="str">
        <f t="shared" si="127"/>
        <v/>
      </c>
      <c r="CJ59" s="49" t="str">
        <f t="shared" si="127"/>
        <v/>
      </c>
      <c r="CK59" s="49" t="str">
        <f t="shared" si="127"/>
        <v/>
      </c>
      <c r="CL59" s="49" t="str">
        <f t="shared" si="127"/>
        <v/>
      </c>
      <c r="CM59" s="49" t="str">
        <f t="shared" si="127"/>
        <v/>
      </c>
      <c r="CN59" s="49" t="str">
        <f t="shared" si="127"/>
        <v/>
      </c>
      <c r="CO59" s="49" t="str">
        <f t="shared" si="127"/>
        <v/>
      </c>
      <c r="CP59" s="49" t="str">
        <f t="shared" si="127"/>
        <v/>
      </c>
      <c r="CQ59" s="49" t="str">
        <f t="shared" si="127"/>
        <v/>
      </c>
      <c r="CR59" s="49" t="str">
        <f t="shared" si="127"/>
        <v/>
      </c>
      <c r="CS59" s="49" t="str">
        <f t="shared" si="127"/>
        <v/>
      </c>
      <c r="CT59" s="49" t="str">
        <f t="shared" si="127"/>
        <v/>
      </c>
      <c r="CU59" s="49" t="str">
        <f t="shared" si="127"/>
        <v/>
      </c>
      <c r="CV59" s="49" t="str">
        <f t="shared" si="127"/>
        <v/>
      </c>
      <c r="CW59" s="49" t="str">
        <f t="shared" si="128"/>
        <v/>
      </c>
      <c r="CX59" s="49" t="str">
        <f t="shared" si="128"/>
        <v/>
      </c>
      <c r="CY59" s="49" t="str">
        <f t="shared" si="128"/>
        <v/>
      </c>
      <c r="CZ59" s="49" t="str">
        <f t="shared" si="128"/>
        <v/>
      </c>
      <c r="DA59" s="49" t="str">
        <f t="shared" si="128"/>
        <v/>
      </c>
      <c r="DB59" s="49" t="str">
        <f t="shared" si="128"/>
        <v/>
      </c>
      <c r="DC59" s="49" t="str">
        <f t="shared" si="128"/>
        <v/>
      </c>
      <c r="DD59" s="49" t="str">
        <f t="shared" si="128"/>
        <v/>
      </c>
      <c r="DE59" s="49" t="str">
        <f t="shared" si="128"/>
        <v/>
      </c>
      <c r="DF59" s="49" t="str">
        <f t="shared" si="128"/>
        <v/>
      </c>
      <c r="DG59" s="49" t="str">
        <f t="shared" si="128"/>
        <v/>
      </c>
      <c r="DH59" s="49" t="str">
        <f t="shared" si="128"/>
        <v/>
      </c>
      <c r="DI59" s="49" t="str">
        <f t="shared" si="128"/>
        <v/>
      </c>
      <c r="DJ59" s="49" t="str">
        <f t="shared" si="128"/>
        <v/>
      </c>
      <c r="DK59" s="49" t="str">
        <f t="shared" si="128"/>
        <v/>
      </c>
      <c r="DL59" s="49" t="str">
        <f t="shared" si="128"/>
        <v/>
      </c>
      <c r="DM59" s="49" t="str">
        <f t="shared" si="122"/>
        <v/>
      </c>
      <c r="DN59" s="49" t="str">
        <f t="shared" si="122"/>
        <v/>
      </c>
      <c r="DO59" s="49" t="str">
        <f t="shared" si="122"/>
        <v/>
      </c>
      <c r="DP59" s="49" t="str">
        <f t="shared" si="122"/>
        <v/>
      </c>
      <c r="DQ59" s="49" t="str">
        <f t="shared" si="122"/>
        <v/>
      </c>
      <c r="DR59" s="49" t="str">
        <f t="shared" si="122"/>
        <v/>
      </c>
      <c r="DS59" s="183" t="str">
        <f t="shared" si="33"/>
        <v/>
      </c>
      <c r="DT59" s="49" t="str">
        <f t="shared" si="134"/>
        <v/>
      </c>
      <c r="DU59" s="49" t="str">
        <f t="shared" si="134"/>
        <v/>
      </c>
      <c r="DV59" s="49" t="str">
        <f t="shared" si="134"/>
        <v/>
      </c>
      <c r="DW59" s="49" t="str">
        <f t="shared" si="134"/>
        <v/>
      </c>
      <c r="DX59" s="49" t="str">
        <f t="shared" si="134"/>
        <v/>
      </c>
      <c r="DY59" s="49" t="str">
        <f t="shared" si="134"/>
        <v/>
      </c>
      <c r="DZ59" s="49" t="str">
        <f t="shared" si="134"/>
        <v/>
      </c>
      <c r="EA59" s="49" t="str">
        <f t="shared" si="134"/>
        <v/>
      </c>
      <c r="EB59" s="49" t="str">
        <f t="shared" si="134"/>
        <v/>
      </c>
      <c r="EC59" s="49" t="str">
        <f t="shared" si="134"/>
        <v/>
      </c>
      <c r="ED59" s="49" t="str">
        <f t="shared" si="134"/>
        <v/>
      </c>
      <c r="EE59" s="49" t="str">
        <f t="shared" si="134"/>
        <v/>
      </c>
      <c r="EF59" s="49" t="str">
        <f t="shared" si="134"/>
        <v/>
      </c>
      <c r="EG59" s="49" t="str">
        <f t="shared" si="134"/>
        <v/>
      </c>
      <c r="EH59" s="49" t="str">
        <f t="shared" si="134"/>
        <v/>
      </c>
      <c r="EI59" s="49" t="str">
        <f t="shared" si="134"/>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29"/>
        <v/>
      </c>
      <c r="ER59" s="49" t="str">
        <f t="shared" si="129"/>
        <v/>
      </c>
      <c r="ES59" s="49" t="str">
        <f t="shared" si="129"/>
        <v/>
      </c>
      <c r="ET59" s="49" t="str">
        <f t="shared" si="129"/>
        <v/>
      </c>
      <c r="EU59" s="49" t="str">
        <f t="shared" si="129"/>
        <v/>
      </c>
      <c r="EV59" s="49" t="str">
        <f t="shared" si="129"/>
        <v/>
      </c>
      <c r="EW59" s="49" t="str">
        <f t="shared" si="129"/>
        <v/>
      </c>
      <c r="EX59" s="49" t="str">
        <f t="shared" si="129"/>
        <v/>
      </c>
      <c r="EY59" s="49" t="str">
        <f t="shared" si="130"/>
        <v/>
      </c>
      <c r="EZ59" s="49" t="str">
        <f t="shared" si="130"/>
        <v/>
      </c>
      <c r="FA59" s="49" t="str">
        <f t="shared" si="130"/>
        <v/>
      </c>
      <c r="FB59" s="49" t="str">
        <f t="shared" si="130"/>
        <v/>
      </c>
      <c r="FC59" s="49" t="str">
        <f t="shared" si="130"/>
        <v/>
      </c>
      <c r="FD59" s="49" t="str">
        <f t="shared" si="130"/>
        <v/>
      </c>
      <c r="FE59" s="49" t="str">
        <f t="shared" si="130"/>
        <v/>
      </c>
      <c r="FF59" s="49" t="str">
        <f t="shared" si="130"/>
        <v/>
      </c>
      <c r="FG59" s="49" t="str">
        <f t="shared" si="130"/>
        <v/>
      </c>
      <c r="FH59" s="49" t="str">
        <f t="shared" si="130"/>
        <v/>
      </c>
      <c r="FI59" s="49" t="str">
        <f t="shared" si="130"/>
        <v/>
      </c>
      <c r="FJ59" s="49" t="str">
        <f t="shared" si="130"/>
        <v/>
      </c>
      <c r="FK59" s="49" t="str">
        <f t="shared" si="130"/>
        <v/>
      </c>
      <c r="FL59" s="49" t="str">
        <f t="shared" si="130"/>
        <v/>
      </c>
      <c r="FM59" s="49" t="str">
        <f t="shared" si="130"/>
        <v/>
      </c>
      <c r="FN59" s="49" t="str">
        <f t="shared" si="130"/>
        <v/>
      </c>
      <c r="FO59" s="49" t="str">
        <f t="shared" si="123"/>
        <v/>
      </c>
      <c r="FP59" s="49" t="str">
        <f t="shared" si="123"/>
        <v/>
      </c>
      <c r="FQ59" s="49" t="str">
        <f t="shared" si="123"/>
        <v/>
      </c>
      <c r="FR59" s="49" t="str">
        <f t="shared" si="123"/>
        <v/>
      </c>
      <c r="FS59" s="49" t="str">
        <f t="shared" si="123"/>
        <v/>
      </c>
      <c r="FT59" s="49" t="str">
        <f t="shared" si="123"/>
        <v/>
      </c>
      <c r="FU59" s="49" t="str">
        <f t="shared" si="123"/>
        <v/>
      </c>
      <c r="FV59" s="49" t="str">
        <f t="shared" si="123"/>
        <v/>
      </c>
      <c r="FW59" s="49" t="str">
        <f t="shared" si="123"/>
        <v/>
      </c>
      <c r="FX59" s="49" t="str">
        <f t="shared" si="123"/>
        <v/>
      </c>
      <c r="FY59" s="49" t="str">
        <f t="shared" si="123"/>
        <v/>
      </c>
      <c r="FZ59" s="49" t="str">
        <f t="shared" si="123"/>
        <v/>
      </c>
      <c r="GA59" s="49" t="str">
        <f t="shared" si="123"/>
        <v/>
      </c>
      <c r="GB59" s="49" t="str">
        <f t="shared" si="123"/>
        <v/>
      </c>
      <c r="GC59" s="49" t="str">
        <f t="shared" si="123"/>
        <v/>
      </c>
      <c r="GD59" s="49" t="str">
        <f t="shared" si="131"/>
        <v/>
      </c>
      <c r="GE59" s="49" t="str">
        <f t="shared" si="131"/>
        <v/>
      </c>
      <c r="GF59" s="49" t="str">
        <f t="shared" si="131"/>
        <v/>
      </c>
      <c r="GG59" s="49" t="str">
        <f t="shared" si="131"/>
        <v/>
      </c>
      <c r="GH59" s="49" t="str">
        <f t="shared" si="131"/>
        <v/>
      </c>
      <c r="GI59" s="49" t="str">
        <f t="shared" si="131"/>
        <v/>
      </c>
      <c r="GJ59" s="49" t="str">
        <f t="shared" si="131"/>
        <v/>
      </c>
      <c r="GK59" s="49" t="str">
        <f t="shared" si="131"/>
        <v/>
      </c>
      <c r="GL59" s="49" t="str">
        <f t="shared" si="131"/>
        <v/>
      </c>
      <c r="GM59" s="49" t="str">
        <f t="shared" si="131"/>
        <v/>
      </c>
      <c r="GN59" s="49" t="str">
        <f t="shared" si="131"/>
        <v/>
      </c>
      <c r="GO59" s="49" t="str">
        <f t="shared" si="131"/>
        <v/>
      </c>
      <c r="GP59" s="49" t="str">
        <f t="shared" si="131"/>
        <v/>
      </c>
      <c r="GQ59" s="49" t="str">
        <f t="shared" si="131"/>
        <v/>
      </c>
      <c r="GR59" s="49" t="str">
        <f t="shared" si="131"/>
        <v/>
      </c>
      <c r="GS59" s="49" t="str">
        <f t="shared" si="131"/>
        <v/>
      </c>
      <c r="GT59" s="49" t="str">
        <f t="shared" si="132"/>
        <v/>
      </c>
      <c r="GU59" s="49" t="str">
        <f t="shared" si="132"/>
        <v/>
      </c>
      <c r="GV59" s="49" t="str">
        <f t="shared" si="132"/>
        <v/>
      </c>
      <c r="GW59" s="49" t="str">
        <f t="shared" si="132"/>
        <v/>
      </c>
      <c r="GX59" s="49" t="str">
        <f t="shared" si="132"/>
        <v/>
      </c>
      <c r="GY59" s="49" t="str">
        <f t="shared" si="132"/>
        <v/>
      </c>
      <c r="GZ59" s="49" t="str">
        <f t="shared" si="132"/>
        <v/>
      </c>
      <c r="HA59" s="49" t="str">
        <f t="shared" si="132"/>
        <v/>
      </c>
      <c r="HB59" s="49" t="str">
        <f t="shared" si="132"/>
        <v/>
      </c>
      <c r="HC59" s="49" t="str">
        <f t="shared" si="132"/>
        <v/>
      </c>
      <c r="HD59" s="49" t="str">
        <f t="shared" si="132"/>
        <v/>
      </c>
      <c r="HE59" s="49" t="str">
        <f t="shared" si="132"/>
        <v/>
      </c>
      <c r="HF59" s="49" t="str">
        <f t="shared" si="132"/>
        <v/>
      </c>
      <c r="HG59" s="49" t="str">
        <f t="shared" si="132"/>
        <v/>
      </c>
      <c r="HH59" s="49" t="str">
        <f t="shared" si="132"/>
        <v/>
      </c>
      <c r="HI59" s="49" t="str">
        <f t="shared" si="132"/>
        <v/>
      </c>
      <c r="HJ59" s="49" t="str">
        <f t="shared" si="124"/>
        <v/>
      </c>
      <c r="HK59" s="49" t="str">
        <f t="shared" si="124"/>
        <v/>
      </c>
      <c r="HL59" s="49" t="str">
        <f t="shared" si="124"/>
        <v/>
      </c>
      <c r="HM59" s="49" t="str">
        <f t="shared" si="124"/>
        <v/>
      </c>
      <c r="HN59" s="49" t="str">
        <f t="shared" si="124"/>
        <v/>
      </c>
      <c r="HO59" s="49" t="str">
        <f t="shared" si="124"/>
        <v/>
      </c>
      <c r="HP59" s="169" t="e">
        <f t="shared" si="119"/>
        <v>#N/A</v>
      </c>
      <c r="HQ59" s="169" t="e">
        <f t="shared" si="119"/>
        <v>#N/A</v>
      </c>
      <c r="HR59" s="169" t="e">
        <f t="shared" si="119"/>
        <v>#N/A</v>
      </c>
      <c r="HS59" s="169" t="e">
        <f t="shared" si="119"/>
        <v>#N/A</v>
      </c>
      <c r="HT59" s="169" t="e">
        <f t="shared" si="119"/>
        <v>#N/A</v>
      </c>
      <c r="HU59" s="169" t="e">
        <f t="shared" si="119"/>
        <v>#N/A</v>
      </c>
      <c r="HV59" s="169" t="e">
        <f t="shared" si="119"/>
        <v>#N/A</v>
      </c>
      <c r="HW59" s="169" t="e">
        <f t="shared" si="119"/>
        <v>#N/A</v>
      </c>
      <c r="HX59" s="169" t="e">
        <f t="shared" si="119"/>
        <v>#N/A</v>
      </c>
      <c r="HY59" s="169" t="e">
        <f t="shared" si="119"/>
        <v>#N/A</v>
      </c>
      <c r="HZ59" s="169" t="e">
        <f t="shared" si="119"/>
        <v>#N/A</v>
      </c>
      <c r="IA59" s="169" t="e">
        <f t="shared" si="119"/>
        <v>#N/A</v>
      </c>
      <c r="IB59" s="169" t="e">
        <f t="shared" si="119"/>
        <v>#N/A</v>
      </c>
      <c r="IC59" s="169" t="e">
        <f t="shared" si="119"/>
        <v>#N/A</v>
      </c>
      <c r="ID59" s="169" t="e">
        <f t="shared" si="119"/>
        <v>#N/A</v>
      </c>
      <c r="IE59" s="169" t="e">
        <f t="shared" si="119"/>
        <v>#N/A</v>
      </c>
      <c r="IF59" s="169" t="e">
        <f t="shared" si="120"/>
        <v>#N/A</v>
      </c>
      <c r="IG59" s="169" t="e">
        <f t="shared" si="120"/>
        <v>#N/A</v>
      </c>
      <c r="IH59" s="169" t="e">
        <f t="shared" si="120"/>
        <v>#N/A</v>
      </c>
      <c r="II59" s="169" t="e">
        <f t="shared" si="120"/>
        <v>#N/A</v>
      </c>
      <c r="IJ59" s="169" t="e">
        <f t="shared" si="120"/>
        <v>#N/A</v>
      </c>
      <c r="IK59" s="169" t="e">
        <f t="shared" si="120"/>
        <v>#N/A</v>
      </c>
      <c r="IL59" s="169" t="e">
        <f t="shared" si="120"/>
        <v>#N/A</v>
      </c>
      <c r="IM59" s="169" t="e">
        <f t="shared" si="120"/>
        <v>#N/A</v>
      </c>
      <c r="IN59" s="169" t="e">
        <f t="shared" si="120"/>
        <v>#N/A</v>
      </c>
      <c r="IO59" s="169" t="e">
        <f t="shared" si="120"/>
        <v>#N/A</v>
      </c>
      <c r="IP59" s="169" t="e">
        <f t="shared" si="120"/>
        <v>#N/A</v>
      </c>
      <c r="IQ59" s="169" t="e">
        <f t="shared" si="120"/>
        <v>#N/A</v>
      </c>
      <c r="IR59" s="169" t="e">
        <f t="shared" si="120"/>
        <v>#N/A</v>
      </c>
      <c r="IS59" s="169" t="e">
        <f t="shared" si="120"/>
        <v>#N/A</v>
      </c>
      <c r="IT59" s="169" t="e">
        <f t="shared" si="118"/>
        <v>#N/A</v>
      </c>
      <c r="IU59" s="169" t="e">
        <f t="shared" si="117"/>
        <v>#N/A</v>
      </c>
      <c r="IV59" s="169" t="e">
        <f t="shared" si="117"/>
        <v>#N/A</v>
      </c>
      <c r="IW59" s="169" t="e">
        <f t="shared" si="117"/>
        <v>#N/A</v>
      </c>
      <c r="IX59" s="169" t="e">
        <f t="shared" si="117"/>
        <v>#N/A</v>
      </c>
      <c r="IY59" s="169" t="e">
        <f t="shared" si="117"/>
        <v>#N/A</v>
      </c>
      <c r="IZ59" s="169" t="e">
        <f t="shared" si="117"/>
        <v>#N/A</v>
      </c>
      <c r="JA59" s="169" t="e">
        <f t="shared" si="117"/>
        <v>#N/A</v>
      </c>
      <c r="JB59" s="169" t="e">
        <f t="shared" si="117"/>
        <v>#N/A</v>
      </c>
      <c r="JC59" s="169" t="e">
        <f t="shared" si="117"/>
        <v>#N/A</v>
      </c>
      <c r="JD59" s="169" t="e">
        <f t="shared" si="117"/>
        <v>#N/A</v>
      </c>
      <c r="JE59" s="169" t="e">
        <f t="shared" si="117"/>
        <v>#N/A</v>
      </c>
      <c r="JF59" s="169" t="e">
        <f t="shared" si="105"/>
        <v>#N/A</v>
      </c>
      <c r="JG59" s="169" t="e">
        <f t="shared" si="105"/>
        <v>#N/A</v>
      </c>
      <c r="JH59" s="169" t="e">
        <f t="shared" si="105"/>
        <v>#N/A</v>
      </c>
      <c r="JI59" s="169" t="e">
        <f t="shared" si="105"/>
        <v>#N/A</v>
      </c>
      <c r="JJ59" s="169" t="e">
        <f t="shared" si="105"/>
        <v>#N/A</v>
      </c>
      <c r="JK59" s="169" t="e">
        <f t="shared" si="105"/>
        <v>#N/A</v>
      </c>
      <c r="JL59" s="169" t="e">
        <f t="shared" si="105"/>
        <v>#N/A</v>
      </c>
      <c r="JM59" s="169" t="e">
        <f t="shared" si="105"/>
        <v>#N/A</v>
      </c>
      <c r="JN59" s="169" t="e">
        <f t="shared" si="105"/>
        <v>#N/A</v>
      </c>
      <c r="JO59" s="169" t="e">
        <f t="shared" si="105"/>
        <v>#N/A</v>
      </c>
      <c r="JP59" s="169" t="e">
        <f t="shared" si="105"/>
        <v>#N/A</v>
      </c>
      <c r="JQ59" s="169" t="e">
        <f t="shared" si="105"/>
        <v>#N/A</v>
      </c>
      <c r="JR59" s="169" t="e">
        <f t="shared" si="105"/>
        <v>#N/A</v>
      </c>
      <c r="JS59" s="169" t="e">
        <f t="shared" si="105"/>
        <v>#N/A</v>
      </c>
      <c r="JT59" s="169" t="e">
        <f t="shared" si="105"/>
        <v>#N/A</v>
      </c>
      <c r="JU59" s="169" t="e">
        <f t="shared" si="105"/>
        <v>#N/A</v>
      </c>
      <c r="JV59" s="169" t="e">
        <f t="shared" si="106"/>
        <v>#N/A</v>
      </c>
      <c r="JW59" s="169" t="e">
        <f t="shared" si="106"/>
        <v>#N/A</v>
      </c>
      <c r="JX59" s="169" t="e">
        <f t="shared" si="106"/>
        <v>#N/A</v>
      </c>
      <c r="JY59" s="169" t="e">
        <f t="shared" si="106"/>
        <v>#N/A</v>
      </c>
      <c r="JZ59" s="169" t="e">
        <f t="shared" si="106"/>
        <v>#N/A</v>
      </c>
      <c r="KA59" s="169" t="e">
        <f t="shared" si="106"/>
        <v>#N/A</v>
      </c>
      <c r="KB59" s="169" t="e">
        <f t="shared" si="106"/>
        <v>#N/A</v>
      </c>
      <c r="KC59" s="169" t="e">
        <f t="shared" si="106"/>
        <v>#N/A</v>
      </c>
      <c r="KD59" s="169" t="e">
        <f t="shared" si="106"/>
        <v>#N/A</v>
      </c>
      <c r="KE59" s="169" t="e">
        <f t="shared" si="106"/>
        <v>#N/A</v>
      </c>
      <c r="KF59" s="169" t="e">
        <f t="shared" si="106"/>
        <v>#N/A</v>
      </c>
      <c r="KG59" s="169" t="e">
        <f t="shared" si="106"/>
        <v>#N/A</v>
      </c>
      <c r="KH59" s="169" t="e">
        <f t="shared" si="106"/>
        <v>#N/A</v>
      </c>
      <c r="KI59" s="169" t="e">
        <f t="shared" si="106"/>
        <v>#N/A</v>
      </c>
      <c r="KJ59" s="169" t="e">
        <f t="shared" si="106"/>
        <v>#N/A</v>
      </c>
      <c r="KK59" s="169" t="e">
        <f t="shared" si="106"/>
        <v>#N/A</v>
      </c>
      <c r="KL59" s="169" t="e">
        <f t="shared" si="107"/>
        <v>#N/A</v>
      </c>
      <c r="KM59" s="169" t="e">
        <f t="shared" si="107"/>
        <v>#N/A</v>
      </c>
      <c r="KN59" s="169" t="e">
        <f t="shared" si="107"/>
        <v>#N/A</v>
      </c>
      <c r="KO59" s="169" t="e">
        <f t="shared" si="107"/>
        <v>#N/A</v>
      </c>
      <c r="KP59" s="169" t="e">
        <f t="shared" si="107"/>
        <v>#N/A</v>
      </c>
      <c r="KQ59" s="169" t="e">
        <f t="shared" si="107"/>
        <v>#N/A</v>
      </c>
      <c r="KR59" s="169" t="e">
        <f t="shared" si="107"/>
        <v>#N/A</v>
      </c>
      <c r="KS59" s="169" t="e">
        <f t="shared" si="107"/>
        <v>#N/A</v>
      </c>
      <c r="KT59" s="169" t="e">
        <f t="shared" si="107"/>
        <v>#N/A</v>
      </c>
      <c r="KU59" s="169" t="e">
        <f t="shared" si="107"/>
        <v>#N/A</v>
      </c>
      <c r="KV59" s="169" t="e">
        <f t="shared" si="107"/>
        <v>#N/A</v>
      </c>
      <c r="KW59" s="169" t="e">
        <f t="shared" si="107"/>
        <v>#N/A</v>
      </c>
      <c r="KX59" s="169" t="e">
        <f t="shared" si="107"/>
        <v>#N/A</v>
      </c>
      <c r="KY59" s="169" t="e">
        <f t="shared" si="107"/>
        <v>#N/A</v>
      </c>
      <c r="KZ59" s="169" t="e">
        <f t="shared" si="107"/>
        <v>#N/A</v>
      </c>
      <c r="LA59" s="169" t="e">
        <f t="shared" si="107"/>
        <v>#N/A</v>
      </c>
      <c r="LB59" s="169" t="e">
        <f t="shared" si="108"/>
        <v>#N/A</v>
      </c>
      <c r="LC59" s="169" t="e">
        <f t="shared" si="108"/>
        <v>#N/A</v>
      </c>
      <c r="LD59" s="169" t="e">
        <f t="shared" si="108"/>
        <v>#N/A</v>
      </c>
      <c r="LE59" s="169" t="e">
        <f t="shared" si="108"/>
        <v>#N/A</v>
      </c>
      <c r="LF59" s="169" t="e">
        <f t="shared" si="108"/>
        <v>#N/A</v>
      </c>
      <c r="LG59" s="169" t="e">
        <f t="shared" si="108"/>
        <v>#N/A</v>
      </c>
      <c r="LH59" s="169" t="e">
        <f t="shared" si="108"/>
        <v>#N/A</v>
      </c>
      <c r="LI59" s="169" t="e">
        <f t="shared" si="108"/>
        <v>#N/A</v>
      </c>
      <c r="LJ59" s="169" t="e">
        <f t="shared" si="108"/>
        <v>#N/A</v>
      </c>
      <c r="LK59" s="169" t="e">
        <f t="shared" si="108"/>
        <v>#N/A</v>
      </c>
      <c r="LL59" s="169" t="e">
        <f t="shared" si="108"/>
        <v>#N/A</v>
      </c>
      <c r="LM59" s="169" t="e">
        <f t="shared" si="108"/>
        <v>#N/A</v>
      </c>
      <c r="LN59" s="169" t="e">
        <f t="shared" si="108"/>
        <v>#N/A</v>
      </c>
      <c r="LO59" s="169" t="e">
        <f t="shared" si="108"/>
        <v>#N/A</v>
      </c>
      <c r="LP59" s="169" t="e">
        <f t="shared" si="108"/>
        <v>#N/A</v>
      </c>
      <c r="LQ59" s="169" t="e">
        <f t="shared" si="108"/>
        <v>#N/A</v>
      </c>
      <c r="LR59" s="169" t="e">
        <f t="shared" si="109"/>
        <v>#N/A</v>
      </c>
      <c r="LS59" s="169" t="e">
        <f t="shared" si="109"/>
        <v>#N/A</v>
      </c>
      <c r="LT59" s="169" t="e">
        <f t="shared" si="109"/>
        <v>#N/A</v>
      </c>
      <c r="LU59" s="169" t="e">
        <f t="shared" si="109"/>
        <v>#N/A</v>
      </c>
      <c r="LV59" s="169" t="e">
        <f t="shared" si="109"/>
        <v>#N/A</v>
      </c>
      <c r="LW59" s="169" t="e">
        <f t="shared" si="109"/>
        <v>#N/A</v>
      </c>
      <c r="LX59" s="169" t="e">
        <f t="shared" si="109"/>
        <v>#N/A</v>
      </c>
      <c r="LY59" s="169" t="e">
        <f t="shared" si="109"/>
        <v>#N/A</v>
      </c>
      <c r="LZ59" s="169" t="e">
        <f t="shared" si="109"/>
        <v>#N/A</v>
      </c>
      <c r="MA59" s="169" t="e">
        <f t="shared" si="109"/>
        <v>#N/A</v>
      </c>
      <c r="MB59" s="169" t="e">
        <f t="shared" si="109"/>
        <v>#N/A</v>
      </c>
      <c r="MC59" s="169" t="e">
        <f t="shared" si="109"/>
        <v>#N/A</v>
      </c>
      <c r="MD59" s="169" t="e">
        <f t="shared" si="109"/>
        <v>#N/A</v>
      </c>
      <c r="ME59" s="169" t="e">
        <f t="shared" si="109"/>
        <v>#N/A</v>
      </c>
      <c r="MF59" s="169" t="e">
        <f t="shared" si="109"/>
        <v>#N/A</v>
      </c>
      <c r="MG59" s="169" t="e">
        <f t="shared" si="109"/>
        <v>#N/A</v>
      </c>
      <c r="MH59" s="169" t="e">
        <f t="shared" si="110"/>
        <v>#N/A</v>
      </c>
      <c r="MI59" s="169" t="e">
        <f t="shared" si="110"/>
        <v>#N/A</v>
      </c>
      <c r="MJ59" s="169" t="e">
        <f t="shared" si="110"/>
        <v>#N/A</v>
      </c>
      <c r="MK59" s="169" t="e">
        <f t="shared" si="110"/>
        <v>#N/A</v>
      </c>
      <c r="ML59" s="169" t="e">
        <f t="shared" si="110"/>
        <v>#N/A</v>
      </c>
      <c r="MM59" s="169" t="e">
        <f t="shared" si="110"/>
        <v>#N/A</v>
      </c>
      <c r="MN59" s="169" t="e">
        <f t="shared" si="110"/>
        <v>#N/A</v>
      </c>
      <c r="MO59" s="169" t="e">
        <f t="shared" si="110"/>
        <v>#N/A</v>
      </c>
      <c r="MP59" s="169" t="e">
        <f t="shared" si="110"/>
        <v>#N/A</v>
      </c>
      <c r="MQ59" s="169" t="e">
        <f t="shared" si="110"/>
        <v>#N/A</v>
      </c>
      <c r="MR59" s="169" t="e">
        <f t="shared" si="110"/>
        <v>#N/A</v>
      </c>
      <c r="MS59" s="169" t="e">
        <f t="shared" si="110"/>
        <v>#N/A</v>
      </c>
      <c r="MT59" s="169" t="e">
        <f t="shared" si="110"/>
        <v>#N/A</v>
      </c>
      <c r="MU59" s="169" t="e">
        <f t="shared" si="110"/>
        <v>#N/A</v>
      </c>
      <c r="MV59" s="169" t="e">
        <f t="shared" si="110"/>
        <v>#N/A</v>
      </c>
      <c r="MW59" s="169" t="e">
        <f t="shared" si="110"/>
        <v>#N/A</v>
      </c>
      <c r="MX59" s="169" t="e">
        <f t="shared" si="111"/>
        <v>#N/A</v>
      </c>
      <c r="MY59" s="169" t="e">
        <f t="shared" si="111"/>
        <v>#N/A</v>
      </c>
      <c r="MZ59" s="169" t="e">
        <f t="shared" si="111"/>
        <v>#N/A</v>
      </c>
      <c r="NA59" s="169" t="e">
        <f t="shared" si="111"/>
        <v>#N/A</v>
      </c>
      <c r="NB59" s="169" t="e">
        <f t="shared" si="111"/>
        <v>#N/A</v>
      </c>
      <c r="NC59" s="169" t="e">
        <f t="shared" si="111"/>
        <v>#N/A</v>
      </c>
      <c r="ND59" s="169" t="e">
        <f t="shared" si="111"/>
        <v>#N/A</v>
      </c>
      <c r="NE59" s="169" t="e">
        <f t="shared" si="111"/>
        <v>#N/A</v>
      </c>
      <c r="NF59" s="169" t="e">
        <f t="shared" si="111"/>
        <v>#N/A</v>
      </c>
      <c r="NG59" s="169" t="e">
        <f t="shared" si="111"/>
        <v>#N/A</v>
      </c>
      <c r="NH59" s="169" t="e">
        <f t="shared" si="111"/>
        <v>#N/A</v>
      </c>
      <c r="NI59" s="169" t="e">
        <f t="shared" si="111"/>
        <v>#N/A</v>
      </c>
      <c r="NJ59" s="169" t="e">
        <f t="shared" si="111"/>
        <v>#N/A</v>
      </c>
      <c r="NK59" s="169" t="e">
        <f t="shared" si="111"/>
        <v>#N/A</v>
      </c>
      <c r="NL59" s="169" t="e">
        <f t="shared" si="111"/>
        <v>#N/A</v>
      </c>
      <c r="NM59" s="169" t="e">
        <f t="shared" si="111"/>
        <v>#N/A</v>
      </c>
      <c r="NN59" s="169" t="e">
        <f t="shared" si="112"/>
        <v>#N/A</v>
      </c>
      <c r="NO59" s="169" t="e">
        <f t="shared" si="112"/>
        <v>#N/A</v>
      </c>
      <c r="NP59" s="169" t="e">
        <f t="shared" si="112"/>
        <v>#N/A</v>
      </c>
      <c r="NQ59" s="169" t="e">
        <f t="shared" si="112"/>
        <v>#N/A</v>
      </c>
      <c r="NR59" s="169" t="e">
        <f t="shared" si="112"/>
        <v>#N/A</v>
      </c>
      <c r="NS59" s="169" t="e">
        <f t="shared" si="112"/>
        <v>#N/A</v>
      </c>
      <c r="NT59" s="169" t="e">
        <f t="shared" si="112"/>
        <v>#N/A</v>
      </c>
      <c r="NU59" s="169" t="e">
        <f t="shared" si="112"/>
        <v>#N/A</v>
      </c>
      <c r="NV59" s="169" t="e">
        <f t="shared" si="112"/>
        <v>#N/A</v>
      </c>
      <c r="NW59" s="169" t="e">
        <f t="shared" si="112"/>
        <v>#N/A</v>
      </c>
      <c r="NX59" s="169" t="e">
        <f t="shared" si="112"/>
        <v>#N/A</v>
      </c>
      <c r="NY59" s="169" t="e">
        <f t="shared" si="112"/>
        <v>#N/A</v>
      </c>
      <c r="NZ59" s="169" t="e">
        <f t="shared" si="112"/>
        <v>#N/A</v>
      </c>
      <c r="OA59" s="169" t="e">
        <f t="shared" si="112"/>
        <v>#N/A</v>
      </c>
      <c r="OB59" s="169" t="e">
        <f t="shared" si="112"/>
        <v>#N/A</v>
      </c>
      <c r="OC59" s="169" t="e">
        <f t="shared" si="112"/>
        <v>#N/A</v>
      </c>
      <c r="OD59" s="169" t="e">
        <f t="shared" si="113"/>
        <v>#N/A</v>
      </c>
      <c r="OE59" s="169" t="e">
        <f t="shared" si="113"/>
        <v>#N/A</v>
      </c>
      <c r="OF59" s="169" t="e">
        <f t="shared" si="113"/>
        <v>#N/A</v>
      </c>
      <c r="OG59" s="169" t="e">
        <f t="shared" si="113"/>
        <v>#N/A</v>
      </c>
      <c r="OH59" s="169" t="e">
        <f t="shared" si="113"/>
        <v>#N/A</v>
      </c>
      <c r="OI59" s="169" t="e">
        <f t="shared" si="113"/>
        <v>#N/A</v>
      </c>
      <c r="OJ59" s="169" t="e">
        <f t="shared" si="113"/>
        <v>#N/A</v>
      </c>
      <c r="OK59" s="169" t="e">
        <f t="shared" si="113"/>
        <v>#N/A</v>
      </c>
      <c r="OL59" s="169" t="e">
        <f t="shared" si="113"/>
        <v>#N/A</v>
      </c>
      <c r="OM59" s="169" t="e">
        <f t="shared" si="113"/>
        <v>#N/A</v>
      </c>
      <c r="ON59" s="169" t="e">
        <f t="shared" si="113"/>
        <v>#N/A</v>
      </c>
      <c r="OO59" s="169" t="e">
        <f t="shared" si="113"/>
        <v>#N/A</v>
      </c>
      <c r="OP59" s="169" t="e">
        <f t="shared" si="113"/>
        <v>#N/A</v>
      </c>
      <c r="OQ59" s="169" t="e">
        <f t="shared" si="113"/>
        <v>#N/A</v>
      </c>
      <c r="OR59" s="169" t="e">
        <f t="shared" si="113"/>
        <v>#N/A</v>
      </c>
      <c r="OS59" s="169" t="e">
        <f t="shared" si="113"/>
        <v>#N/A</v>
      </c>
      <c r="OT59" s="169" t="e">
        <f t="shared" si="114"/>
        <v>#N/A</v>
      </c>
      <c r="OU59" s="169" t="e">
        <f t="shared" si="114"/>
        <v>#N/A</v>
      </c>
      <c r="OV59" s="169" t="e">
        <f t="shared" si="114"/>
        <v>#N/A</v>
      </c>
      <c r="OW59" s="169" t="e">
        <f t="shared" si="83"/>
        <v>#N/A</v>
      </c>
      <c r="OX59" s="169" t="e">
        <f t="shared" si="83"/>
        <v>#N/A</v>
      </c>
      <c r="OY59" s="169" t="e">
        <f t="shared" si="83"/>
        <v>#N/A</v>
      </c>
      <c r="OZ59" s="169" t="e">
        <f t="shared" si="83"/>
        <v>#N/A</v>
      </c>
      <c r="PA59" s="169" t="e">
        <f t="shared" si="83"/>
        <v>#N/A</v>
      </c>
      <c r="PB59" s="169" t="e">
        <f t="shared" si="83"/>
        <v>#N/A</v>
      </c>
      <c r="PC59" s="169" t="e">
        <f t="shared" si="70"/>
        <v>#N/A</v>
      </c>
      <c r="PD59" s="169" t="e">
        <f t="shared" si="70"/>
        <v>#N/A</v>
      </c>
      <c r="PE59" s="169" t="e">
        <f t="shared" si="70"/>
        <v>#N/A</v>
      </c>
      <c r="PF59" s="169" t="e">
        <f t="shared" si="70"/>
        <v>#N/A</v>
      </c>
      <c r="PG59" s="169" t="e">
        <f t="shared" si="70"/>
        <v>#N/A</v>
      </c>
      <c r="PH59" s="169" t="e">
        <f t="shared" si="70"/>
        <v>#N/A</v>
      </c>
    </row>
    <row r="60" spans="1:424" hidden="1" x14ac:dyDescent="0.75">
      <c r="A60" s="4">
        <v>57</v>
      </c>
      <c r="B60" s="95"/>
      <c r="C60" s="95"/>
      <c r="D60" s="95"/>
      <c r="E60" s="124" t="str">
        <f t="shared" si="28"/>
        <v/>
      </c>
      <c r="F60" s="124" t="str">
        <f t="shared" si="29"/>
        <v/>
      </c>
      <c r="G60" s="73" t="str">
        <f t="shared" si="30"/>
        <v/>
      </c>
      <c r="H60" s="23"/>
      <c r="I60" s="57"/>
      <c r="J60" s="280"/>
      <c r="K60" s="74" t="str">
        <f>IF(AND(B60&gt;0,C60&gt;0,D60&gt;0),IF(ISBLANK(J60),IF(ISBLANK(H60),"",(D60-B60)*VLOOKUP(H60,VLookups!$A$4:$B$13,2,FALSE)),J60),"")</f>
        <v/>
      </c>
      <c r="L60" s="75" t="str">
        <f t="shared" si="84"/>
        <v/>
      </c>
      <c r="M60" s="95"/>
      <c r="N60" s="270" t="str">
        <f>IF(AND(M60&gt;0,C60&gt;0,NOT(K60="")),ABS(VLOOKUP($M$1,VLookups!$A$43:$B$44,2,FALSE)-_xlfn.NORM.DIST(M60,G60,K60,TRUE)),"")</f>
        <v/>
      </c>
      <c r="O60" s="94" t="str">
        <f>IF(AND($B60&gt;0,$C60&gt;0,$D60&gt;0,NOT(ISBLANK($H60))),_xlfn.NORM.INV(ABS(VLOOKUP($M$1,VLookups!$A$43:$B$44,2,FALSE)-O$3),$G60,$K60),"")</f>
        <v/>
      </c>
      <c r="P60" s="93" t="str">
        <f>IF(AND($B60&gt;0,$C60&gt;0,$D60&gt;0,NOT(ISBLANK($H60))),_xlfn.NORM.INV(ABS(VLOOKUP($M$1,VLookups!$A$43:$B$44,2,FALSE)-P$3),$G60,$K60),"")</f>
        <v/>
      </c>
      <c r="Q60" s="94" t="str">
        <f>IF(AND($B60&gt;0,$C60&gt;0,$D60&gt;0,NOT(ISBLANK($H60))),_xlfn.NORM.INV(ABS(VLOOKUP($M$1,VLookups!$A$43:$B$44,2,FALSE)-Q$3),$G60,$K60),"")</f>
        <v/>
      </c>
      <c r="R60" s="93" t="str">
        <f>IF(AND($B60&gt;0,$C60&gt;0,$D60&gt;0,NOT(ISBLANK($H60))),_xlfn.NORM.INV(ABS(VLOOKUP($M$1,VLookups!$A$43:$B$44,2,FALSE)-R$3),$G60,$K60),"")</f>
        <v/>
      </c>
      <c r="S60" s="94" t="str">
        <f>IF(AND($B60&gt;0,$C60&gt;0,$D60&gt;0,NOT(ISBLANK($H60))),_xlfn.NORM.INV(ABS(VLOOKUP($M$1,VLookups!$A$43:$B$44,2,FALSE)-S$3),$G60,$K60),"")</f>
        <v/>
      </c>
      <c r="T60" s="93" t="str">
        <f>IF(AND($B60&gt;0,$C60&gt;0,$D60&gt;0,NOT(ISBLANK($H60))),_xlfn.NORM.INV(ABS(VLOOKUP($M$1,VLookups!$A$43:$B$44,2,FALSE)-T$3),$G60,$K60),"")</f>
        <v/>
      </c>
      <c r="U60" s="5"/>
      <c r="V60" s="168" t="str">
        <f t="shared" si="31"/>
        <v/>
      </c>
      <c r="W60" s="49" t="str">
        <f t="shared" si="133"/>
        <v/>
      </c>
      <c r="X60" s="49" t="str">
        <f t="shared" si="133"/>
        <v/>
      </c>
      <c r="Y60" s="49" t="str">
        <f t="shared" si="133"/>
        <v/>
      </c>
      <c r="Z60" s="49" t="str">
        <f t="shared" si="133"/>
        <v/>
      </c>
      <c r="AA60" s="49" t="str">
        <f t="shared" si="133"/>
        <v/>
      </c>
      <c r="AB60" s="49" t="str">
        <f t="shared" si="133"/>
        <v/>
      </c>
      <c r="AC60" s="49" t="str">
        <f t="shared" si="133"/>
        <v/>
      </c>
      <c r="AD60" s="49" t="str">
        <f t="shared" si="133"/>
        <v/>
      </c>
      <c r="AE60" s="49" t="str">
        <f t="shared" si="133"/>
        <v/>
      </c>
      <c r="AF60" s="49" t="str">
        <f t="shared" si="133"/>
        <v/>
      </c>
      <c r="AG60" s="49" t="str">
        <f t="shared" si="133"/>
        <v/>
      </c>
      <c r="AH60" s="49" t="str">
        <f t="shared" si="133"/>
        <v/>
      </c>
      <c r="AI60" s="49" t="str">
        <f t="shared" si="133"/>
        <v/>
      </c>
      <c r="AJ60" s="49" t="str">
        <f t="shared" si="133"/>
        <v/>
      </c>
      <c r="AK60" s="49" t="str">
        <f t="shared" si="133"/>
        <v/>
      </c>
      <c r="AL60" s="49" t="str">
        <f t="shared" si="133"/>
        <v/>
      </c>
      <c r="AM60" s="49" t="str">
        <f t="shared" si="125"/>
        <v/>
      </c>
      <c r="AN60" s="49" t="str">
        <f t="shared" si="125"/>
        <v/>
      </c>
      <c r="AO60" s="49" t="str">
        <f t="shared" si="125"/>
        <v/>
      </c>
      <c r="AP60" s="49" t="str">
        <f t="shared" si="125"/>
        <v/>
      </c>
      <c r="AQ60" s="49" t="str">
        <f t="shared" si="125"/>
        <v/>
      </c>
      <c r="AR60" s="49" t="str">
        <f t="shared" si="125"/>
        <v/>
      </c>
      <c r="AS60" s="49" t="str">
        <f t="shared" si="125"/>
        <v/>
      </c>
      <c r="AT60" s="49" t="str">
        <f t="shared" si="125"/>
        <v/>
      </c>
      <c r="AU60" s="49" t="str">
        <f t="shared" si="125"/>
        <v/>
      </c>
      <c r="AV60" s="49" t="str">
        <f t="shared" si="125"/>
        <v/>
      </c>
      <c r="AW60" s="49" t="str">
        <f t="shared" si="125"/>
        <v/>
      </c>
      <c r="AX60" s="49" t="str">
        <f t="shared" si="125"/>
        <v/>
      </c>
      <c r="AY60" s="49" t="str">
        <f t="shared" si="125"/>
        <v/>
      </c>
      <c r="AZ60" s="49" t="str">
        <f t="shared" si="125"/>
        <v/>
      </c>
      <c r="BA60" s="49" t="str">
        <f t="shared" si="125"/>
        <v/>
      </c>
      <c r="BB60" s="49" t="str">
        <f t="shared" si="126"/>
        <v/>
      </c>
      <c r="BC60" s="49" t="str">
        <f t="shared" si="126"/>
        <v/>
      </c>
      <c r="BD60" s="49" t="str">
        <f t="shared" si="126"/>
        <v/>
      </c>
      <c r="BE60" s="49" t="str">
        <f t="shared" si="126"/>
        <v/>
      </c>
      <c r="BF60" s="49" t="str">
        <f t="shared" si="126"/>
        <v/>
      </c>
      <c r="BG60" s="49" t="str">
        <f t="shared" si="126"/>
        <v/>
      </c>
      <c r="BH60" s="49" t="str">
        <f t="shared" si="126"/>
        <v/>
      </c>
      <c r="BI60" s="49" t="str">
        <f t="shared" si="126"/>
        <v/>
      </c>
      <c r="BJ60" s="49" t="str">
        <f t="shared" si="126"/>
        <v/>
      </c>
      <c r="BK60" s="49" t="str">
        <f t="shared" si="126"/>
        <v/>
      </c>
      <c r="BL60" s="49" t="str">
        <f t="shared" si="126"/>
        <v/>
      </c>
      <c r="BM60" s="49" t="str">
        <f t="shared" si="126"/>
        <v/>
      </c>
      <c r="BN60" s="49" t="str">
        <f t="shared" si="126"/>
        <v/>
      </c>
      <c r="BO60" s="49" t="str">
        <f t="shared" si="126"/>
        <v/>
      </c>
      <c r="BP60" s="49" t="str">
        <f t="shared" si="126"/>
        <v/>
      </c>
      <c r="BQ60" s="49" t="str">
        <f t="shared" si="126"/>
        <v/>
      </c>
      <c r="BR60" s="49" t="str">
        <f t="shared" si="121"/>
        <v/>
      </c>
      <c r="BS60" s="49" t="str">
        <f t="shared" si="121"/>
        <v/>
      </c>
      <c r="BT60" s="49" t="str">
        <f t="shared" si="121"/>
        <v/>
      </c>
      <c r="BU60" s="49" t="str">
        <f t="shared" si="121"/>
        <v/>
      </c>
      <c r="BV60" s="49" t="str">
        <f t="shared" si="121"/>
        <v/>
      </c>
      <c r="BW60" s="49" t="str">
        <f t="shared" si="121"/>
        <v/>
      </c>
      <c r="BX60" s="49" t="str">
        <f t="shared" si="121"/>
        <v/>
      </c>
      <c r="BY60" s="49" t="str">
        <f t="shared" si="121"/>
        <v/>
      </c>
      <c r="BZ60" s="49" t="str">
        <f t="shared" si="121"/>
        <v/>
      </c>
      <c r="CA60" s="49" t="str">
        <f t="shared" si="121"/>
        <v/>
      </c>
      <c r="CB60" s="49" t="str">
        <f t="shared" si="121"/>
        <v/>
      </c>
      <c r="CC60" s="49" t="str">
        <f t="shared" si="121"/>
        <v/>
      </c>
      <c r="CD60" s="49" t="str">
        <f t="shared" si="121"/>
        <v/>
      </c>
      <c r="CE60" s="49" t="str">
        <f t="shared" si="121"/>
        <v/>
      </c>
      <c r="CF60" s="49" t="str">
        <f t="shared" si="121"/>
        <v/>
      </c>
      <c r="CG60" s="49" t="str">
        <f t="shared" si="127"/>
        <v/>
      </c>
      <c r="CH60" s="49" t="str">
        <f t="shared" si="127"/>
        <v/>
      </c>
      <c r="CI60" s="49" t="str">
        <f t="shared" si="127"/>
        <v/>
      </c>
      <c r="CJ60" s="49" t="str">
        <f t="shared" si="127"/>
        <v/>
      </c>
      <c r="CK60" s="49" t="str">
        <f t="shared" si="127"/>
        <v/>
      </c>
      <c r="CL60" s="49" t="str">
        <f t="shared" si="127"/>
        <v/>
      </c>
      <c r="CM60" s="49" t="str">
        <f t="shared" si="127"/>
        <v/>
      </c>
      <c r="CN60" s="49" t="str">
        <f t="shared" si="127"/>
        <v/>
      </c>
      <c r="CO60" s="49" t="str">
        <f t="shared" si="127"/>
        <v/>
      </c>
      <c r="CP60" s="49" t="str">
        <f t="shared" si="127"/>
        <v/>
      </c>
      <c r="CQ60" s="49" t="str">
        <f t="shared" si="127"/>
        <v/>
      </c>
      <c r="CR60" s="49" t="str">
        <f t="shared" si="127"/>
        <v/>
      </c>
      <c r="CS60" s="49" t="str">
        <f t="shared" si="127"/>
        <v/>
      </c>
      <c r="CT60" s="49" t="str">
        <f t="shared" si="127"/>
        <v/>
      </c>
      <c r="CU60" s="49" t="str">
        <f t="shared" si="127"/>
        <v/>
      </c>
      <c r="CV60" s="49" t="str">
        <f t="shared" si="127"/>
        <v/>
      </c>
      <c r="CW60" s="49" t="str">
        <f t="shared" si="128"/>
        <v/>
      </c>
      <c r="CX60" s="49" t="str">
        <f t="shared" si="128"/>
        <v/>
      </c>
      <c r="CY60" s="49" t="str">
        <f t="shared" si="128"/>
        <v/>
      </c>
      <c r="CZ60" s="49" t="str">
        <f t="shared" si="128"/>
        <v/>
      </c>
      <c r="DA60" s="49" t="str">
        <f t="shared" si="128"/>
        <v/>
      </c>
      <c r="DB60" s="49" t="str">
        <f t="shared" si="128"/>
        <v/>
      </c>
      <c r="DC60" s="49" t="str">
        <f t="shared" si="128"/>
        <v/>
      </c>
      <c r="DD60" s="49" t="str">
        <f t="shared" si="128"/>
        <v/>
      </c>
      <c r="DE60" s="49" t="str">
        <f t="shared" si="128"/>
        <v/>
      </c>
      <c r="DF60" s="49" t="str">
        <f t="shared" si="128"/>
        <v/>
      </c>
      <c r="DG60" s="49" t="str">
        <f t="shared" si="128"/>
        <v/>
      </c>
      <c r="DH60" s="49" t="str">
        <f t="shared" si="128"/>
        <v/>
      </c>
      <c r="DI60" s="49" t="str">
        <f t="shared" si="128"/>
        <v/>
      </c>
      <c r="DJ60" s="49" t="str">
        <f t="shared" si="128"/>
        <v/>
      </c>
      <c r="DK60" s="49" t="str">
        <f t="shared" si="128"/>
        <v/>
      </c>
      <c r="DL60" s="49" t="str">
        <f t="shared" si="128"/>
        <v/>
      </c>
      <c r="DM60" s="49" t="str">
        <f t="shared" si="122"/>
        <v/>
      </c>
      <c r="DN60" s="49" t="str">
        <f t="shared" si="122"/>
        <v/>
      </c>
      <c r="DO60" s="49" t="str">
        <f t="shared" si="122"/>
        <v/>
      </c>
      <c r="DP60" s="49" t="str">
        <f t="shared" si="122"/>
        <v/>
      </c>
      <c r="DQ60" s="49" t="str">
        <f t="shared" si="122"/>
        <v/>
      </c>
      <c r="DR60" s="49" t="str">
        <f t="shared" si="122"/>
        <v/>
      </c>
      <c r="DS60" s="183" t="str">
        <f t="shared" si="33"/>
        <v/>
      </c>
      <c r="DT60" s="49" t="str">
        <f t="shared" si="134"/>
        <v/>
      </c>
      <c r="DU60" s="49" t="str">
        <f t="shared" si="134"/>
        <v/>
      </c>
      <c r="DV60" s="49" t="str">
        <f t="shared" si="134"/>
        <v/>
      </c>
      <c r="DW60" s="49" t="str">
        <f t="shared" si="134"/>
        <v/>
      </c>
      <c r="DX60" s="49" t="str">
        <f t="shared" si="134"/>
        <v/>
      </c>
      <c r="DY60" s="49" t="str">
        <f t="shared" si="134"/>
        <v/>
      </c>
      <c r="DZ60" s="49" t="str">
        <f t="shared" si="134"/>
        <v/>
      </c>
      <c r="EA60" s="49" t="str">
        <f t="shared" si="134"/>
        <v/>
      </c>
      <c r="EB60" s="49" t="str">
        <f t="shared" si="134"/>
        <v/>
      </c>
      <c r="EC60" s="49" t="str">
        <f t="shared" si="134"/>
        <v/>
      </c>
      <c r="ED60" s="49" t="str">
        <f t="shared" si="134"/>
        <v/>
      </c>
      <c r="EE60" s="49" t="str">
        <f t="shared" si="134"/>
        <v/>
      </c>
      <c r="EF60" s="49" t="str">
        <f t="shared" si="134"/>
        <v/>
      </c>
      <c r="EG60" s="49" t="str">
        <f t="shared" si="134"/>
        <v/>
      </c>
      <c r="EH60" s="49" t="str">
        <f t="shared" si="134"/>
        <v/>
      </c>
      <c r="EI60" s="49" t="str">
        <f t="shared" si="134"/>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29"/>
        <v/>
      </c>
      <c r="ER60" s="49" t="str">
        <f t="shared" si="129"/>
        <v/>
      </c>
      <c r="ES60" s="49" t="str">
        <f t="shared" si="129"/>
        <v/>
      </c>
      <c r="ET60" s="49" t="str">
        <f t="shared" si="129"/>
        <v/>
      </c>
      <c r="EU60" s="49" t="str">
        <f t="shared" si="129"/>
        <v/>
      </c>
      <c r="EV60" s="49" t="str">
        <f t="shared" si="129"/>
        <v/>
      </c>
      <c r="EW60" s="49" t="str">
        <f t="shared" si="129"/>
        <v/>
      </c>
      <c r="EX60" s="49" t="str">
        <f t="shared" si="129"/>
        <v/>
      </c>
      <c r="EY60" s="49" t="str">
        <f t="shared" si="130"/>
        <v/>
      </c>
      <c r="EZ60" s="49" t="str">
        <f t="shared" si="130"/>
        <v/>
      </c>
      <c r="FA60" s="49" t="str">
        <f t="shared" si="130"/>
        <v/>
      </c>
      <c r="FB60" s="49" t="str">
        <f t="shared" si="130"/>
        <v/>
      </c>
      <c r="FC60" s="49" t="str">
        <f t="shared" si="130"/>
        <v/>
      </c>
      <c r="FD60" s="49" t="str">
        <f t="shared" si="130"/>
        <v/>
      </c>
      <c r="FE60" s="49" t="str">
        <f t="shared" si="130"/>
        <v/>
      </c>
      <c r="FF60" s="49" t="str">
        <f t="shared" si="130"/>
        <v/>
      </c>
      <c r="FG60" s="49" t="str">
        <f t="shared" si="130"/>
        <v/>
      </c>
      <c r="FH60" s="49" t="str">
        <f t="shared" si="130"/>
        <v/>
      </c>
      <c r="FI60" s="49" t="str">
        <f t="shared" si="130"/>
        <v/>
      </c>
      <c r="FJ60" s="49" t="str">
        <f t="shared" si="130"/>
        <v/>
      </c>
      <c r="FK60" s="49" t="str">
        <f t="shared" si="130"/>
        <v/>
      </c>
      <c r="FL60" s="49" t="str">
        <f t="shared" si="130"/>
        <v/>
      </c>
      <c r="FM60" s="49" t="str">
        <f t="shared" si="130"/>
        <v/>
      </c>
      <c r="FN60" s="49" t="str">
        <f t="shared" si="130"/>
        <v/>
      </c>
      <c r="FO60" s="49" t="str">
        <f t="shared" si="123"/>
        <v/>
      </c>
      <c r="FP60" s="49" t="str">
        <f t="shared" si="123"/>
        <v/>
      </c>
      <c r="FQ60" s="49" t="str">
        <f t="shared" si="123"/>
        <v/>
      </c>
      <c r="FR60" s="49" t="str">
        <f t="shared" si="123"/>
        <v/>
      </c>
      <c r="FS60" s="49" t="str">
        <f t="shared" si="123"/>
        <v/>
      </c>
      <c r="FT60" s="49" t="str">
        <f t="shared" si="123"/>
        <v/>
      </c>
      <c r="FU60" s="49" t="str">
        <f t="shared" si="123"/>
        <v/>
      </c>
      <c r="FV60" s="49" t="str">
        <f t="shared" si="123"/>
        <v/>
      </c>
      <c r="FW60" s="49" t="str">
        <f t="shared" si="123"/>
        <v/>
      </c>
      <c r="FX60" s="49" t="str">
        <f t="shared" si="123"/>
        <v/>
      </c>
      <c r="FY60" s="49" t="str">
        <f t="shared" si="123"/>
        <v/>
      </c>
      <c r="FZ60" s="49" t="str">
        <f t="shared" si="123"/>
        <v/>
      </c>
      <c r="GA60" s="49" t="str">
        <f t="shared" si="123"/>
        <v/>
      </c>
      <c r="GB60" s="49" t="str">
        <f t="shared" si="123"/>
        <v/>
      </c>
      <c r="GC60" s="49" t="str">
        <f t="shared" si="123"/>
        <v/>
      </c>
      <c r="GD60" s="49" t="str">
        <f t="shared" si="131"/>
        <v/>
      </c>
      <c r="GE60" s="49" t="str">
        <f t="shared" si="131"/>
        <v/>
      </c>
      <c r="GF60" s="49" t="str">
        <f t="shared" si="131"/>
        <v/>
      </c>
      <c r="GG60" s="49" t="str">
        <f t="shared" si="131"/>
        <v/>
      </c>
      <c r="GH60" s="49" t="str">
        <f t="shared" si="131"/>
        <v/>
      </c>
      <c r="GI60" s="49" t="str">
        <f t="shared" si="131"/>
        <v/>
      </c>
      <c r="GJ60" s="49" t="str">
        <f t="shared" si="131"/>
        <v/>
      </c>
      <c r="GK60" s="49" t="str">
        <f t="shared" si="131"/>
        <v/>
      </c>
      <c r="GL60" s="49" t="str">
        <f t="shared" si="131"/>
        <v/>
      </c>
      <c r="GM60" s="49" t="str">
        <f t="shared" si="131"/>
        <v/>
      </c>
      <c r="GN60" s="49" t="str">
        <f t="shared" si="131"/>
        <v/>
      </c>
      <c r="GO60" s="49" t="str">
        <f t="shared" si="131"/>
        <v/>
      </c>
      <c r="GP60" s="49" t="str">
        <f t="shared" si="131"/>
        <v/>
      </c>
      <c r="GQ60" s="49" t="str">
        <f t="shared" si="131"/>
        <v/>
      </c>
      <c r="GR60" s="49" t="str">
        <f t="shared" si="131"/>
        <v/>
      </c>
      <c r="GS60" s="49" t="str">
        <f t="shared" si="131"/>
        <v/>
      </c>
      <c r="GT60" s="49" t="str">
        <f t="shared" si="132"/>
        <v/>
      </c>
      <c r="GU60" s="49" t="str">
        <f t="shared" si="132"/>
        <v/>
      </c>
      <c r="GV60" s="49" t="str">
        <f t="shared" si="132"/>
        <v/>
      </c>
      <c r="GW60" s="49" t="str">
        <f t="shared" si="132"/>
        <v/>
      </c>
      <c r="GX60" s="49" t="str">
        <f t="shared" si="132"/>
        <v/>
      </c>
      <c r="GY60" s="49" t="str">
        <f t="shared" si="132"/>
        <v/>
      </c>
      <c r="GZ60" s="49" t="str">
        <f t="shared" si="132"/>
        <v/>
      </c>
      <c r="HA60" s="49" t="str">
        <f t="shared" si="132"/>
        <v/>
      </c>
      <c r="HB60" s="49" t="str">
        <f t="shared" si="132"/>
        <v/>
      </c>
      <c r="HC60" s="49" t="str">
        <f t="shared" si="132"/>
        <v/>
      </c>
      <c r="HD60" s="49" t="str">
        <f t="shared" si="132"/>
        <v/>
      </c>
      <c r="HE60" s="49" t="str">
        <f t="shared" si="132"/>
        <v/>
      </c>
      <c r="HF60" s="49" t="str">
        <f t="shared" si="132"/>
        <v/>
      </c>
      <c r="HG60" s="49" t="str">
        <f t="shared" si="132"/>
        <v/>
      </c>
      <c r="HH60" s="49" t="str">
        <f t="shared" si="132"/>
        <v/>
      </c>
      <c r="HI60" s="49" t="str">
        <f t="shared" si="132"/>
        <v/>
      </c>
      <c r="HJ60" s="49" t="str">
        <f t="shared" si="124"/>
        <v/>
      </c>
      <c r="HK60" s="49" t="str">
        <f t="shared" si="124"/>
        <v/>
      </c>
      <c r="HL60" s="49" t="str">
        <f t="shared" si="124"/>
        <v/>
      </c>
      <c r="HM60" s="49" t="str">
        <f t="shared" si="124"/>
        <v/>
      </c>
      <c r="HN60" s="49" t="str">
        <f t="shared" si="124"/>
        <v/>
      </c>
      <c r="HO60" s="49" t="str">
        <f t="shared" si="124"/>
        <v/>
      </c>
      <c r="HP60" s="169" t="e">
        <f t="shared" si="119"/>
        <v>#N/A</v>
      </c>
      <c r="HQ60" s="169" t="e">
        <f t="shared" si="119"/>
        <v>#N/A</v>
      </c>
      <c r="HR60" s="169" t="e">
        <f t="shared" si="119"/>
        <v>#N/A</v>
      </c>
      <c r="HS60" s="169" t="e">
        <f t="shared" si="119"/>
        <v>#N/A</v>
      </c>
      <c r="HT60" s="169" t="e">
        <f t="shared" si="119"/>
        <v>#N/A</v>
      </c>
      <c r="HU60" s="169" t="e">
        <f t="shared" si="119"/>
        <v>#N/A</v>
      </c>
      <c r="HV60" s="169" t="e">
        <f t="shared" si="119"/>
        <v>#N/A</v>
      </c>
      <c r="HW60" s="169" t="e">
        <f t="shared" si="119"/>
        <v>#N/A</v>
      </c>
      <c r="HX60" s="169" t="e">
        <f t="shared" si="119"/>
        <v>#N/A</v>
      </c>
      <c r="HY60" s="169" t="e">
        <f t="shared" si="119"/>
        <v>#N/A</v>
      </c>
      <c r="HZ60" s="169" t="e">
        <f t="shared" si="119"/>
        <v>#N/A</v>
      </c>
      <c r="IA60" s="169" t="e">
        <f t="shared" si="119"/>
        <v>#N/A</v>
      </c>
      <c r="IB60" s="169" t="e">
        <f t="shared" si="119"/>
        <v>#N/A</v>
      </c>
      <c r="IC60" s="169" t="e">
        <f t="shared" si="119"/>
        <v>#N/A</v>
      </c>
      <c r="ID60" s="169" t="e">
        <f t="shared" si="119"/>
        <v>#N/A</v>
      </c>
      <c r="IE60" s="169" t="e">
        <f t="shared" si="119"/>
        <v>#N/A</v>
      </c>
      <c r="IF60" s="169" t="e">
        <f t="shared" si="120"/>
        <v>#N/A</v>
      </c>
      <c r="IG60" s="169" t="e">
        <f t="shared" si="120"/>
        <v>#N/A</v>
      </c>
      <c r="IH60" s="169" t="e">
        <f t="shared" si="120"/>
        <v>#N/A</v>
      </c>
      <c r="II60" s="169" t="e">
        <f t="shared" si="120"/>
        <v>#N/A</v>
      </c>
      <c r="IJ60" s="169" t="e">
        <f t="shared" si="120"/>
        <v>#N/A</v>
      </c>
      <c r="IK60" s="169" t="e">
        <f t="shared" si="120"/>
        <v>#N/A</v>
      </c>
      <c r="IL60" s="169" t="e">
        <f t="shared" si="120"/>
        <v>#N/A</v>
      </c>
      <c r="IM60" s="169" t="e">
        <f t="shared" si="120"/>
        <v>#N/A</v>
      </c>
      <c r="IN60" s="169" t="e">
        <f t="shared" si="120"/>
        <v>#N/A</v>
      </c>
      <c r="IO60" s="169" t="e">
        <f t="shared" si="120"/>
        <v>#N/A</v>
      </c>
      <c r="IP60" s="169" t="e">
        <f t="shared" si="120"/>
        <v>#N/A</v>
      </c>
      <c r="IQ60" s="169" t="e">
        <f t="shared" si="120"/>
        <v>#N/A</v>
      </c>
      <c r="IR60" s="169" t="e">
        <f t="shared" si="120"/>
        <v>#N/A</v>
      </c>
      <c r="IS60" s="169" t="e">
        <f t="shared" si="120"/>
        <v>#N/A</v>
      </c>
      <c r="IT60" s="169" t="e">
        <f t="shared" si="118"/>
        <v>#N/A</v>
      </c>
      <c r="IU60" s="169" t="e">
        <f t="shared" si="117"/>
        <v>#N/A</v>
      </c>
      <c r="IV60" s="169" t="e">
        <f t="shared" si="117"/>
        <v>#N/A</v>
      </c>
      <c r="IW60" s="169" t="e">
        <f t="shared" si="117"/>
        <v>#N/A</v>
      </c>
      <c r="IX60" s="169" t="e">
        <f t="shared" si="117"/>
        <v>#N/A</v>
      </c>
      <c r="IY60" s="169" t="e">
        <f t="shared" si="117"/>
        <v>#N/A</v>
      </c>
      <c r="IZ60" s="169" t="e">
        <f t="shared" si="117"/>
        <v>#N/A</v>
      </c>
      <c r="JA60" s="169" t="e">
        <f t="shared" si="117"/>
        <v>#N/A</v>
      </c>
      <c r="JB60" s="169" t="e">
        <f t="shared" si="117"/>
        <v>#N/A</v>
      </c>
      <c r="JC60" s="169" t="e">
        <f t="shared" si="117"/>
        <v>#N/A</v>
      </c>
      <c r="JD60" s="169" t="e">
        <f t="shared" si="117"/>
        <v>#N/A</v>
      </c>
      <c r="JE60" s="169" t="e">
        <f t="shared" si="117"/>
        <v>#N/A</v>
      </c>
      <c r="JF60" s="169" t="e">
        <f t="shared" si="105"/>
        <v>#N/A</v>
      </c>
      <c r="JG60" s="169" t="e">
        <f t="shared" si="105"/>
        <v>#N/A</v>
      </c>
      <c r="JH60" s="169" t="e">
        <f t="shared" si="105"/>
        <v>#N/A</v>
      </c>
      <c r="JI60" s="169" t="e">
        <f t="shared" si="105"/>
        <v>#N/A</v>
      </c>
      <c r="JJ60" s="169" t="e">
        <f t="shared" si="105"/>
        <v>#N/A</v>
      </c>
      <c r="JK60" s="169" t="e">
        <f t="shared" si="105"/>
        <v>#N/A</v>
      </c>
      <c r="JL60" s="169" t="e">
        <f t="shared" si="105"/>
        <v>#N/A</v>
      </c>
      <c r="JM60" s="169" t="e">
        <f t="shared" si="105"/>
        <v>#N/A</v>
      </c>
      <c r="JN60" s="169" t="e">
        <f t="shared" si="105"/>
        <v>#N/A</v>
      </c>
      <c r="JO60" s="169" t="e">
        <f t="shared" si="105"/>
        <v>#N/A</v>
      </c>
      <c r="JP60" s="169" t="e">
        <f t="shared" si="105"/>
        <v>#N/A</v>
      </c>
      <c r="JQ60" s="169" t="e">
        <f t="shared" si="105"/>
        <v>#N/A</v>
      </c>
      <c r="JR60" s="169" t="e">
        <f t="shared" si="105"/>
        <v>#N/A</v>
      </c>
      <c r="JS60" s="169" t="e">
        <f t="shared" si="105"/>
        <v>#N/A</v>
      </c>
      <c r="JT60" s="169" t="e">
        <f t="shared" si="105"/>
        <v>#N/A</v>
      </c>
      <c r="JU60" s="169" t="e">
        <f t="shared" si="105"/>
        <v>#N/A</v>
      </c>
      <c r="JV60" s="169" t="e">
        <f t="shared" si="106"/>
        <v>#N/A</v>
      </c>
      <c r="JW60" s="169" t="e">
        <f t="shared" si="106"/>
        <v>#N/A</v>
      </c>
      <c r="JX60" s="169" t="e">
        <f t="shared" si="106"/>
        <v>#N/A</v>
      </c>
      <c r="JY60" s="169" t="e">
        <f t="shared" si="106"/>
        <v>#N/A</v>
      </c>
      <c r="JZ60" s="169" t="e">
        <f t="shared" si="106"/>
        <v>#N/A</v>
      </c>
      <c r="KA60" s="169" t="e">
        <f t="shared" si="106"/>
        <v>#N/A</v>
      </c>
      <c r="KB60" s="169" t="e">
        <f t="shared" si="106"/>
        <v>#N/A</v>
      </c>
      <c r="KC60" s="169" t="e">
        <f t="shared" si="106"/>
        <v>#N/A</v>
      </c>
      <c r="KD60" s="169" t="e">
        <f t="shared" si="106"/>
        <v>#N/A</v>
      </c>
      <c r="KE60" s="169" t="e">
        <f t="shared" si="106"/>
        <v>#N/A</v>
      </c>
      <c r="KF60" s="169" t="e">
        <f t="shared" si="106"/>
        <v>#N/A</v>
      </c>
      <c r="KG60" s="169" t="e">
        <f t="shared" si="106"/>
        <v>#N/A</v>
      </c>
      <c r="KH60" s="169" t="e">
        <f t="shared" si="106"/>
        <v>#N/A</v>
      </c>
      <c r="KI60" s="169" t="e">
        <f t="shared" si="106"/>
        <v>#N/A</v>
      </c>
      <c r="KJ60" s="169" t="e">
        <f t="shared" si="106"/>
        <v>#N/A</v>
      </c>
      <c r="KK60" s="169" t="e">
        <f t="shared" si="106"/>
        <v>#N/A</v>
      </c>
      <c r="KL60" s="169" t="e">
        <f t="shared" si="107"/>
        <v>#N/A</v>
      </c>
      <c r="KM60" s="169" t="e">
        <f t="shared" si="107"/>
        <v>#N/A</v>
      </c>
      <c r="KN60" s="169" t="e">
        <f t="shared" si="107"/>
        <v>#N/A</v>
      </c>
      <c r="KO60" s="169" t="e">
        <f t="shared" si="107"/>
        <v>#N/A</v>
      </c>
      <c r="KP60" s="169" t="e">
        <f t="shared" si="107"/>
        <v>#N/A</v>
      </c>
      <c r="KQ60" s="169" t="e">
        <f t="shared" si="107"/>
        <v>#N/A</v>
      </c>
      <c r="KR60" s="169" t="e">
        <f t="shared" si="107"/>
        <v>#N/A</v>
      </c>
      <c r="KS60" s="169" t="e">
        <f t="shared" si="107"/>
        <v>#N/A</v>
      </c>
      <c r="KT60" s="169" t="e">
        <f t="shared" si="107"/>
        <v>#N/A</v>
      </c>
      <c r="KU60" s="169" t="e">
        <f t="shared" si="107"/>
        <v>#N/A</v>
      </c>
      <c r="KV60" s="169" t="e">
        <f t="shared" si="107"/>
        <v>#N/A</v>
      </c>
      <c r="KW60" s="169" t="e">
        <f t="shared" si="107"/>
        <v>#N/A</v>
      </c>
      <c r="KX60" s="169" t="e">
        <f t="shared" si="107"/>
        <v>#N/A</v>
      </c>
      <c r="KY60" s="169" t="e">
        <f t="shared" si="107"/>
        <v>#N/A</v>
      </c>
      <c r="KZ60" s="169" t="e">
        <f t="shared" si="107"/>
        <v>#N/A</v>
      </c>
      <c r="LA60" s="169" t="e">
        <f t="shared" si="107"/>
        <v>#N/A</v>
      </c>
      <c r="LB60" s="169" t="e">
        <f t="shared" si="108"/>
        <v>#N/A</v>
      </c>
      <c r="LC60" s="169" t="e">
        <f t="shared" si="108"/>
        <v>#N/A</v>
      </c>
      <c r="LD60" s="169" t="e">
        <f t="shared" si="108"/>
        <v>#N/A</v>
      </c>
      <c r="LE60" s="169" t="e">
        <f t="shared" si="108"/>
        <v>#N/A</v>
      </c>
      <c r="LF60" s="169" t="e">
        <f t="shared" si="108"/>
        <v>#N/A</v>
      </c>
      <c r="LG60" s="169" t="e">
        <f t="shared" si="108"/>
        <v>#N/A</v>
      </c>
      <c r="LH60" s="169" t="e">
        <f t="shared" si="108"/>
        <v>#N/A</v>
      </c>
      <c r="LI60" s="169" t="e">
        <f t="shared" si="108"/>
        <v>#N/A</v>
      </c>
      <c r="LJ60" s="169" t="e">
        <f t="shared" si="108"/>
        <v>#N/A</v>
      </c>
      <c r="LK60" s="169" t="e">
        <f t="shared" si="108"/>
        <v>#N/A</v>
      </c>
      <c r="LL60" s="169" t="e">
        <f t="shared" si="108"/>
        <v>#N/A</v>
      </c>
      <c r="LM60" s="169" t="e">
        <f t="shared" si="108"/>
        <v>#N/A</v>
      </c>
      <c r="LN60" s="169" t="e">
        <f t="shared" si="108"/>
        <v>#N/A</v>
      </c>
      <c r="LO60" s="169" t="e">
        <f t="shared" si="108"/>
        <v>#N/A</v>
      </c>
      <c r="LP60" s="169" t="e">
        <f t="shared" si="108"/>
        <v>#N/A</v>
      </c>
      <c r="LQ60" s="169" t="e">
        <f t="shared" si="108"/>
        <v>#N/A</v>
      </c>
      <c r="LR60" s="169" t="e">
        <f t="shared" si="109"/>
        <v>#N/A</v>
      </c>
      <c r="LS60" s="169" t="e">
        <f t="shared" si="109"/>
        <v>#N/A</v>
      </c>
      <c r="LT60" s="169" t="e">
        <f t="shared" si="109"/>
        <v>#N/A</v>
      </c>
      <c r="LU60" s="169" t="e">
        <f t="shared" si="109"/>
        <v>#N/A</v>
      </c>
      <c r="LV60" s="169" t="e">
        <f t="shared" si="109"/>
        <v>#N/A</v>
      </c>
      <c r="LW60" s="169" t="e">
        <f t="shared" si="109"/>
        <v>#N/A</v>
      </c>
      <c r="LX60" s="169" t="e">
        <f t="shared" si="109"/>
        <v>#N/A</v>
      </c>
      <c r="LY60" s="169" t="e">
        <f t="shared" si="109"/>
        <v>#N/A</v>
      </c>
      <c r="LZ60" s="169" t="e">
        <f t="shared" si="109"/>
        <v>#N/A</v>
      </c>
      <c r="MA60" s="169" t="e">
        <f t="shared" si="109"/>
        <v>#N/A</v>
      </c>
      <c r="MB60" s="169" t="e">
        <f t="shared" si="109"/>
        <v>#N/A</v>
      </c>
      <c r="MC60" s="169" t="e">
        <f t="shared" si="109"/>
        <v>#N/A</v>
      </c>
      <c r="MD60" s="169" t="e">
        <f t="shared" si="109"/>
        <v>#N/A</v>
      </c>
      <c r="ME60" s="169" t="e">
        <f t="shared" si="109"/>
        <v>#N/A</v>
      </c>
      <c r="MF60" s="169" t="e">
        <f t="shared" si="109"/>
        <v>#N/A</v>
      </c>
      <c r="MG60" s="169" t="e">
        <f t="shared" si="109"/>
        <v>#N/A</v>
      </c>
      <c r="MH60" s="169" t="e">
        <f t="shared" si="110"/>
        <v>#N/A</v>
      </c>
      <c r="MI60" s="169" t="e">
        <f t="shared" si="110"/>
        <v>#N/A</v>
      </c>
      <c r="MJ60" s="169" t="e">
        <f t="shared" si="110"/>
        <v>#N/A</v>
      </c>
      <c r="MK60" s="169" t="e">
        <f t="shared" si="110"/>
        <v>#N/A</v>
      </c>
      <c r="ML60" s="169" t="e">
        <f t="shared" si="110"/>
        <v>#N/A</v>
      </c>
      <c r="MM60" s="169" t="e">
        <f t="shared" si="110"/>
        <v>#N/A</v>
      </c>
      <c r="MN60" s="169" t="e">
        <f t="shared" si="110"/>
        <v>#N/A</v>
      </c>
      <c r="MO60" s="169" t="e">
        <f t="shared" si="110"/>
        <v>#N/A</v>
      </c>
      <c r="MP60" s="169" t="e">
        <f t="shared" si="110"/>
        <v>#N/A</v>
      </c>
      <c r="MQ60" s="169" t="e">
        <f t="shared" si="110"/>
        <v>#N/A</v>
      </c>
      <c r="MR60" s="169" t="e">
        <f t="shared" si="110"/>
        <v>#N/A</v>
      </c>
      <c r="MS60" s="169" t="e">
        <f t="shared" si="110"/>
        <v>#N/A</v>
      </c>
      <c r="MT60" s="169" t="e">
        <f t="shared" si="110"/>
        <v>#N/A</v>
      </c>
      <c r="MU60" s="169" t="e">
        <f t="shared" si="110"/>
        <v>#N/A</v>
      </c>
      <c r="MV60" s="169" t="e">
        <f t="shared" si="110"/>
        <v>#N/A</v>
      </c>
      <c r="MW60" s="169" t="e">
        <f t="shared" si="110"/>
        <v>#N/A</v>
      </c>
      <c r="MX60" s="169" t="e">
        <f t="shared" si="111"/>
        <v>#N/A</v>
      </c>
      <c r="MY60" s="169" t="e">
        <f t="shared" si="111"/>
        <v>#N/A</v>
      </c>
      <c r="MZ60" s="169" t="e">
        <f t="shared" si="111"/>
        <v>#N/A</v>
      </c>
      <c r="NA60" s="169" t="e">
        <f t="shared" si="111"/>
        <v>#N/A</v>
      </c>
      <c r="NB60" s="169" t="e">
        <f t="shared" si="111"/>
        <v>#N/A</v>
      </c>
      <c r="NC60" s="169" t="e">
        <f t="shared" si="111"/>
        <v>#N/A</v>
      </c>
      <c r="ND60" s="169" t="e">
        <f t="shared" si="111"/>
        <v>#N/A</v>
      </c>
      <c r="NE60" s="169" t="e">
        <f t="shared" si="111"/>
        <v>#N/A</v>
      </c>
      <c r="NF60" s="169" t="e">
        <f t="shared" si="111"/>
        <v>#N/A</v>
      </c>
      <c r="NG60" s="169" t="e">
        <f t="shared" si="111"/>
        <v>#N/A</v>
      </c>
      <c r="NH60" s="169" t="e">
        <f t="shared" si="111"/>
        <v>#N/A</v>
      </c>
      <c r="NI60" s="169" t="e">
        <f t="shared" si="111"/>
        <v>#N/A</v>
      </c>
      <c r="NJ60" s="169" t="e">
        <f t="shared" si="111"/>
        <v>#N/A</v>
      </c>
      <c r="NK60" s="169" t="e">
        <f t="shared" si="111"/>
        <v>#N/A</v>
      </c>
      <c r="NL60" s="169" t="e">
        <f t="shared" si="111"/>
        <v>#N/A</v>
      </c>
      <c r="NM60" s="169" t="e">
        <f t="shared" si="111"/>
        <v>#N/A</v>
      </c>
      <c r="NN60" s="169" t="e">
        <f t="shared" si="112"/>
        <v>#N/A</v>
      </c>
      <c r="NO60" s="169" t="e">
        <f t="shared" si="112"/>
        <v>#N/A</v>
      </c>
      <c r="NP60" s="169" t="e">
        <f t="shared" si="112"/>
        <v>#N/A</v>
      </c>
      <c r="NQ60" s="169" t="e">
        <f t="shared" si="112"/>
        <v>#N/A</v>
      </c>
      <c r="NR60" s="169" t="e">
        <f t="shared" si="112"/>
        <v>#N/A</v>
      </c>
      <c r="NS60" s="169" t="e">
        <f t="shared" si="112"/>
        <v>#N/A</v>
      </c>
      <c r="NT60" s="169" t="e">
        <f t="shared" si="112"/>
        <v>#N/A</v>
      </c>
      <c r="NU60" s="169" t="e">
        <f t="shared" si="112"/>
        <v>#N/A</v>
      </c>
      <c r="NV60" s="169" t="e">
        <f t="shared" si="112"/>
        <v>#N/A</v>
      </c>
      <c r="NW60" s="169" t="e">
        <f t="shared" si="112"/>
        <v>#N/A</v>
      </c>
      <c r="NX60" s="169" t="e">
        <f t="shared" si="112"/>
        <v>#N/A</v>
      </c>
      <c r="NY60" s="169" t="e">
        <f t="shared" si="112"/>
        <v>#N/A</v>
      </c>
      <c r="NZ60" s="169" t="e">
        <f t="shared" si="112"/>
        <v>#N/A</v>
      </c>
      <c r="OA60" s="169" t="e">
        <f t="shared" si="112"/>
        <v>#N/A</v>
      </c>
      <c r="OB60" s="169" t="e">
        <f t="shared" si="112"/>
        <v>#N/A</v>
      </c>
      <c r="OC60" s="169" t="e">
        <f t="shared" si="112"/>
        <v>#N/A</v>
      </c>
      <c r="OD60" s="169" t="e">
        <f t="shared" si="113"/>
        <v>#N/A</v>
      </c>
      <c r="OE60" s="169" t="e">
        <f t="shared" si="113"/>
        <v>#N/A</v>
      </c>
      <c r="OF60" s="169" t="e">
        <f t="shared" si="113"/>
        <v>#N/A</v>
      </c>
      <c r="OG60" s="169" t="e">
        <f t="shared" si="113"/>
        <v>#N/A</v>
      </c>
      <c r="OH60" s="169" t="e">
        <f t="shared" si="113"/>
        <v>#N/A</v>
      </c>
      <c r="OI60" s="169" t="e">
        <f t="shared" si="113"/>
        <v>#N/A</v>
      </c>
      <c r="OJ60" s="169" t="e">
        <f t="shared" si="113"/>
        <v>#N/A</v>
      </c>
      <c r="OK60" s="169" t="e">
        <f t="shared" si="113"/>
        <v>#N/A</v>
      </c>
      <c r="OL60" s="169" t="e">
        <f t="shared" si="113"/>
        <v>#N/A</v>
      </c>
      <c r="OM60" s="169" t="e">
        <f t="shared" si="113"/>
        <v>#N/A</v>
      </c>
      <c r="ON60" s="169" t="e">
        <f t="shared" si="113"/>
        <v>#N/A</v>
      </c>
      <c r="OO60" s="169" t="e">
        <f t="shared" si="113"/>
        <v>#N/A</v>
      </c>
      <c r="OP60" s="169" t="e">
        <f t="shared" si="113"/>
        <v>#N/A</v>
      </c>
      <c r="OQ60" s="169" t="e">
        <f t="shared" si="113"/>
        <v>#N/A</v>
      </c>
      <c r="OR60" s="169" t="e">
        <f t="shared" si="113"/>
        <v>#N/A</v>
      </c>
      <c r="OS60" s="169" t="e">
        <f t="shared" si="113"/>
        <v>#N/A</v>
      </c>
      <c r="OT60" s="169" t="e">
        <f t="shared" si="114"/>
        <v>#N/A</v>
      </c>
      <c r="OU60" s="169" t="e">
        <f t="shared" si="114"/>
        <v>#N/A</v>
      </c>
      <c r="OV60" s="169" t="e">
        <f t="shared" si="114"/>
        <v>#N/A</v>
      </c>
      <c r="OW60" s="169" t="e">
        <f t="shared" si="83"/>
        <v>#N/A</v>
      </c>
      <c r="OX60" s="169" t="e">
        <f t="shared" si="83"/>
        <v>#N/A</v>
      </c>
      <c r="OY60" s="169" t="e">
        <f t="shared" si="83"/>
        <v>#N/A</v>
      </c>
      <c r="OZ60" s="169" t="e">
        <f t="shared" si="83"/>
        <v>#N/A</v>
      </c>
      <c r="PA60" s="169" t="e">
        <f t="shared" si="83"/>
        <v>#N/A</v>
      </c>
      <c r="PB60" s="169" t="e">
        <f t="shared" si="83"/>
        <v>#N/A</v>
      </c>
      <c r="PC60" s="169" t="e">
        <f t="shared" si="70"/>
        <v>#N/A</v>
      </c>
      <c r="PD60" s="169" t="e">
        <f t="shared" si="70"/>
        <v>#N/A</v>
      </c>
      <c r="PE60" s="169" t="e">
        <f t="shared" si="70"/>
        <v>#N/A</v>
      </c>
      <c r="PF60" s="169" t="e">
        <f t="shared" si="70"/>
        <v>#N/A</v>
      </c>
      <c r="PG60" s="169" t="e">
        <f t="shared" si="70"/>
        <v>#N/A</v>
      </c>
      <c r="PH60" s="169" t="e">
        <f t="shared" si="70"/>
        <v>#N/A</v>
      </c>
    </row>
    <row r="61" spans="1:424" hidden="1" x14ac:dyDescent="0.75">
      <c r="A61" s="4">
        <v>58</v>
      </c>
      <c r="B61" s="95"/>
      <c r="C61" s="95"/>
      <c r="D61" s="95"/>
      <c r="E61" s="124" t="str">
        <f t="shared" si="28"/>
        <v/>
      </c>
      <c r="F61" s="124" t="str">
        <f t="shared" si="29"/>
        <v/>
      </c>
      <c r="G61" s="73" t="str">
        <f t="shared" si="30"/>
        <v/>
      </c>
      <c r="H61" s="23"/>
      <c r="I61" s="57"/>
      <c r="J61" s="280"/>
      <c r="K61" s="74" t="str">
        <f>IF(AND(B61&gt;0,C61&gt;0,D61&gt;0),IF(ISBLANK(J61),IF(ISBLANK(H61),"",(D61-B61)*VLOOKUP(H61,VLookups!$A$4:$B$13,2,FALSE)),J61),"")</f>
        <v/>
      </c>
      <c r="L61" s="75" t="str">
        <f t="shared" si="84"/>
        <v/>
      </c>
      <c r="M61" s="95"/>
      <c r="N61" s="270" t="str">
        <f>IF(AND(M61&gt;0,C61&gt;0,NOT(K61="")),ABS(VLOOKUP($M$1,VLookups!$A$43:$B$44,2,FALSE)-_xlfn.NORM.DIST(M61,G61,K61,TRUE)),"")</f>
        <v/>
      </c>
      <c r="O61" s="94" t="str">
        <f>IF(AND($B61&gt;0,$C61&gt;0,$D61&gt;0,NOT(ISBLANK($H61))),_xlfn.NORM.INV(ABS(VLOOKUP($M$1,VLookups!$A$43:$B$44,2,FALSE)-O$3),$G61,$K61),"")</f>
        <v/>
      </c>
      <c r="P61" s="93" t="str">
        <f>IF(AND($B61&gt;0,$C61&gt;0,$D61&gt;0,NOT(ISBLANK($H61))),_xlfn.NORM.INV(ABS(VLOOKUP($M$1,VLookups!$A$43:$B$44,2,FALSE)-P$3),$G61,$K61),"")</f>
        <v/>
      </c>
      <c r="Q61" s="94" t="str">
        <f>IF(AND($B61&gt;0,$C61&gt;0,$D61&gt;0,NOT(ISBLANK($H61))),_xlfn.NORM.INV(ABS(VLOOKUP($M$1,VLookups!$A$43:$B$44,2,FALSE)-Q$3),$G61,$K61),"")</f>
        <v/>
      </c>
      <c r="R61" s="93" t="str">
        <f>IF(AND($B61&gt;0,$C61&gt;0,$D61&gt;0,NOT(ISBLANK($H61))),_xlfn.NORM.INV(ABS(VLOOKUP($M$1,VLookups!$A$43:$B$44,2,FALSE)-R$3),$G61,$K61),"")</f>
        <v/>
      </c>
      <c r="S61" s="94" t="str">
        <f>IF(AND($B61&gt;0,$C61&gt;0,$D61&gt;0,NOT(ISBLANK($H61))),_xlfn.NORM.INV(ABS(VLOOKUP($M$1,VLookups!$A$43:$B$44,2,FALSE)-S$3),$G61,$K61),"")</f>
        <v/>
      </c>
      <c r="T61" s="93" t="str">
        <f>IF(AND($B61&gt;0,$C61&gt;0,$D61&gt;0,NOT(ISBLANK($H61))),_xlfn.NORM.INV(ABS(VLOOKUP($M$1,VLookups!$A$43:$B$44,2,FALSE)-T$3),$G61,$K61),"")</f>
        <v/>
      </c>
      <c r="U61" s="5"/>
      <c r="V61" s="168" t="str">
        <f t="shared" si="31"/>
        <v/>
      </c>
      <c r="W61" s="49" t="str">
        <f t="shared" si="133"/>
        <v/>
      </c>
      <c r="X61" s="49" t="str">
        <f t="shared" si="133"/>
        <v/>
      </c>
      <c r="Y61" s="49" t="str">
        <f t="shared" si="133"/>
        <v/>
      </c>
      <c r="Z61" s="49" t="str">
        <f t="shared" si="133"/>
        <v/>
      </c>
      <c r="AA61" s="49" t="str">
        <f t="shared" si="133"/>
        <v/>
      </c>
      <c r="AB61" s="49" t="str">
        <f t="shared" si="133"/>
        <v/>
      </c>
      <c r="AC61" s="49" t="str">
        <f t="shared" si="133"/>
        <v/>
      </c>
      <c r="AD61" s="49" t="str">
        <f t="shared" si="133"/>
        <v/>
      </c>
      <c r="AE61" s="49" t="str">
        <f t="shared" si="133"/>
        <v/>
      </c>
      <c r="AF61" s="49" t="str">
        <f t="shared" si="133"/>
        <v/>
      </c>
      <c r="AG61" s="49" t="str">
        <f t="shared" si="133"/>
        <v/>
      </c>
      <c r="AH61" s="49" t="str">
        <f t="shared" si="133"/>
        <v/>
      </c>
      <c r="AI61" s="49" t="str">
        <f t="shared" si="133"/>
        <v/>
      </c>
      <c r="AJ61" s="49" t="str">
        <f t="shared" si="133"/>
        <v/>
      </c>
      <c r="AK61" s="49" t="str">
        <f t="shared" si="133"/>
        <v/>
      </c>
      <c r="AL61" s="49" t="str">
        <f t="shared" si="133"/>
        <v/>
      </c>
      <c r="AM61" s="49" t="str">
        <f t="shared" si="125"/>
        <v/>
      </c>
      <c r="AN61" s="49" t="str">
        <f t="shared" si="125"/>
        <v/>
      </c>
      <c r="AO61" s="49" t="str">
        <f t="shared" si="125"/>
        <v/>
      </c>
      <c r="AP61" s="49" t="str">
        <f t="shared" si="125"/>
        <v/>
      </c>
      <c r="AQ61" s="49" t="str">
        <f t="shared" si="125"/>
        <v/>
      </c>
      <c r="AR61" s="49" t="str">
        <f t="shared" si="125"/>
        <v/>
      </c>
      <c r="AS61" s="49" t="str">
        <f t="shared" si="125"/>
        <v/>
      </c>
      <c r="AT61" s="49" t="str">
        <f t="shared" si="125"/>
        <v/>
      </c>
      <c r="AU61" s="49" t="str">
        <f t="shared" si="125"/>
        <v/>
      </c>
      <c r="AV61" s="49" t="str">
        <f t="shared" si="125"/>
        <v/>
      </c>
      <c r="AW61" s="49" t="str">
        <f t="shared" si="125"/>
        <v/>
      </c>
      <c r="AX61" s="49" t="str">
        <f t="shared" si="125"/>
        <v/>
      </c>
      <c r="AY61" s="49" t="str">
        <f t="shared" si="125"/>
        <v/>
      </c>
      <c r="AZ61" s="49" t="str">
        <f t="shared" si="125"/>
        <v/>
      </c>
      <c r="BA61" s="49" t="str">
        <f t="shared" si="125"/>
        <v/>
      </c>
      <c r="BB61" s="49" t="str">
        <f t="shared" si="126"/>
        <v/>
      </c>
      <c r="BC61" s="49" t="str">
        <f t="shared" si="126"/>
        <v/>
      </c>
      <c r="BD61" s="49" t="str">
        <f t="shared" si="126"/>
        <v/>
      </c>
      <c r="BE61" s="49" t="str">
        <f t="shared" si="126"/>
        <v/>
      </c>
      <c r="BF61" s="49" t="str">
        <f t="shared" si="126"/>
        <v/>
      </c>
      <c r="BG61" s="49" t="str">
        <f t="shared" si="126"/>
        <v/>
      </c>
      <c r="BH61" s="49" t="str">
        <f t="shared" si="126"/>
        <v/>
      </c>
      <c r="BI61" s="49" t="str">
        <f t="shared" si="126"/>
        <v/>
      </c>
      <c r="BJ61" s="49" t="str">
        <f t="shared" si="126"/>
        <v/>
      </c>
      <c r="BK61" s="49" t="str">
        <f t="shared" si="126"/>
        <v/>
      </c>
      <c r="BL61" s="49" t="str">
        <f t="shared" si="126"/>
        <v/>
      </c>
      <c r="BM61" s="49" t="str">
        <f t="shared" si="126"/>
        <v/>
      </c>
      <c r="BN61" s="49" t="str">
        <f t="shared" si="126"/>
        <v/>
      </c>
      <c r="BO61" s="49" t="str">
        <f t="shared" si="126"/>
        <v/>
      </c>
      <c r="BP61" s="49" t="str">
        <f t="shared" si="126"/>
        <v/>
      </c>
      <c r="BQ61" s="49" t="str">
        <f t="shared" si="126"/>
        <v/>
      </c>
      <c r="BR61" s="49" t="str">
        <f t="shared" si="121"/>
        <v/>
      </c>
      <c r="BS61" s="49" t="str">
        <f t="shared" si="121"/>
        <v/>
      </c>
      <c r="BT61" s="49" t="str">
        <f t="shared" si="121"/>
        <v/>
      </c>
      <c r="BU61" s="49" t="str">
        <f t="shared" si="121"/>
        <v/>
      </c>
      <c r="BV61" s="49" t="str">
        <f t="shared" si="121"/>
        <v/>
      </c>
      <c r="BW61" s="49" t="str">
        <f t="shared" si="121"/>
        <v/>
      </c>
      <c r="BX61" s="49" t="str">
        <f t="shared" si="121"/>
        <v/>
      </c>
      <c r="BY61" s="49" t="str">
        <f t="shared" si="121"/>
        <v/>
      </c>
      <c r="BZ61" s="49" t="str">
        <f t="shared" si="121"/>
        <v/>
      </c>
      <c r="CA61" s="49" t="str">
        <f t="shared" si="121"/>
        <v/>
      </c>
      <c r="CB61" s="49" t="str">
        <f t="shared" si="121"/>
        <v/>
      </c>
      <c r="CC61" s="49" t="str">
        <f t="shared" si="121"/>
        <v/>
      </c>
      <c r="CD61" s="49" t="str">
        <f t="shared" si="121"/>
        <v/>
      </c>
      <c r="CE61" s="49" t="str">
        <f t="shared" si="121"/>
        <v/>
      </c>
      <c r="CF61" s="49" t="str">
        <f t="shared" si="121"/>
        <v/>
      </c>
      <c r="CG61" s="49" t="str">
        <f t="shared" si="127"/>
        <v/>
      </c>
      <c r="CH61" s="49" t="str">
        <f t="shared" si="127"/>
        <v/>
      </c>
      <c r="CI61" s="49" t="str">
        <f t="shared" si="127"/>
        <v/>
      </c>
      <c r="CJ61" s="49" t="str">
        <f t="shared" si="127"/>
        <v/>
      </c>
      <c r="CK61" s="49" t="str">
        <f t="shared" si="127"/>
        <v/>
      </c>
      <c r="CL61" s="49" t="str">
        <f t="shared" si="127"/>
        <v/>
      </c>
      <c r="CM61" s="49" t="str">
        <f t="shared" si="127"/>
        <v/>
      </c>
      <c r="CN61" s="49" t="str">
        <f t="shared" si="127"/>
        <v/>
      </c>
      <c r="CO61" s="49" t="str">
        <f t="shared" si="127"/>
        <v/>
      </c>
      <c r="CP61" s="49" t="str">
        <f t="shared" si="127"/>
        <v/>
      </c>
      <c r="CQ61" s="49" t="str">
        <f t="shared" si="127"/>
        <v/>
      </c>
      <c r="CR61" s="49" t="str">
        <f t="shared" si="127"/>
        <v/>
      </c>
      <c r="CS61" s="49" t="str">
        <f t="shared" si="127"/>
        <v/>
      </c>
      <c r="CT61" s="49" t="str">
        <f t="shared" si="127"/>
        <v/>
      </c>
      <c r="CU61" s="49" t="str">
        <f t="shared" si="127"/>
        <v/>
      </c>
      <c r="CV61" s="49" t="str">
        <f t="shared" si="127"/>
        <v/>
      </c>
      <c r="CW61" s="49" t="str">
        <f t="shared" si="128"/>
        <v/>
      </c>
      <c r="CX61" s="49" t="str">
        <f t="shared" si="128"/>
        <v/>
      </c>
      <c r="CY61" s="49" t="str">
        <f t="shared" si="128"/>
        <v/>
      </c>
      <c r="CZ61" s="49" t="str">
        <f t="shared" si="128"/>
        <v/>
      </c>
      <c r="DA61" s="49" t="str">
        <f t="shared" si="128"/>
        <v/>
      </c>
      <c r="DB61" s="49" t="str">
        <f t="shared" si="128"/>
        <v/>
      </c>
      <c r="DC61" s="49" t="str">
        <f t="shared" si="128"/>
        <v/>
      </c>
      <c r="DD61" s="49" t="str">
        <f t="shared" si="128"/>
        <v/>
      </c>
      <c r="DE61" s="49" t="str">
        <f t="shared" si="128"/>
        <v/>
      </c>
      <c r="DF61" s="49" t="str">
        <f t="shared" si="128"/>
        <v/>
      </c>
      <c r="DG61" s="49" t="str">
        <f t="shared" si="128"/>
        <v/>
      </c>
      <c r="DH61" s="49" t="str">
        <f t="shared" si="128"/>
        <v/>
      </c>
      <c r="DI61" s="49" t="str">
        <f t="shared" si="128"/>
        <v/>
      </c>
      <c r="DJ61" s="49" t="str">
        <f t="shared" si="128"/>
        <v/>
      </c>
      <c r="DK61" s="49" t="str">
        <f t="shared" si="128"/>
        <v/>
      </c>
      <c r="DL61" s="49" t="str">
        <f t="shared" si="128"/>
        <v/>
      </c>
      <c r="DM61" s="49" t="str">
        <f t="shared" si="122"/>
        <v/>
      </c>
      <c r="DN61" s="49" t="str">
        <f t="shared" si="122"/>
        <v/>
      </c>
      <c r="DO61" s="49" t="str">
        <f t="shared" si="122"/>
        <v/>
      </c>
      <c r="DP61" s="49" t="str">
        <f t="shared" si="122"/>
        <v/>
      </c>
      <c r="DQ61" s="49" t="str">
        <f t="shared" si="122"/>
        <v/>
      </c>
      <c r="DR61" s="49" t="str">
        <f t="shared" si="122"/>
        <v/>
      </c>
      <c r="DS61" s="183" t="str">
        <f t="shared" si="33"/>
        <v/>
      </c>
      <c r="DT61" s="49" t="str">
        <f t="shared" si="134"/>
        <v/>
      </c>
      <c r="DU61" s="49" t="str">
        <f t="shared" si="134"/>
        <v/>
      </c>
      <c r="DV61" s="49" t="str">
        <f t="shared" si="134"/>
        <v/>
      </c>
      <c r="DW61" s="49" t="str">
        <f t="shared" si="134"/>
        <v/>
      </c>
      <c r="DX61" s="49" t="str">
        <f t="shared" si="134"/>
        <v/>
      </c>
      <c r="DY61" s="49" t="str">
        <f t="shared" si="134"/>
        <v/>
      </c>
      <c r="DZ61" s="49" t="str">
        <f t="shared" si="134"/>
        <v/>
      </c>
      <c r="EA61" s="49" t="str">
        <f t="shared" si="134"/>
        <v/>
      </c>
      <c r="EB61" s="49" t="str">
        <f t="shared" si="134"/>
        <v/>
      </c>
      <c r="EC61" s="49" t="str">
        <f t="shared" si="134"/>
        <v/>
      </c>
      <c r="ED61" s="49" t="str">
        <f t="shared" si="134"/>
        <v/>
      </c>
      <c r="EE61" s="49" t="str">
        <f t="shared" si="134"/>
        <v/>
      </c>
      <c r="EF61" s="49" t="str">
        <f t="shared" si="134"/>
        <v/>
      </c>
      <c r="EG61" s="49" t="str">
        <f t="shared" si="134"/>
        <v/>
      </c>
      <c r="EH61" s="49" t="str">
        <f t="shared" si="134"/>
        <v/>
      </c>
      <c r="EI61" s="49" t="str">
        <f t="shared" si="134"/>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29"/>
        <v/>
      </c>
      <c r="ER61" s="49" t="str">
        <f t="shared" si="129"/>
        <v/>
      </c>
      <c r="ES61" s="49" t="str">
        <f t="shared" si="129"/>
        <v/>
      </c>
      <c r="ET61" s="49" t="str">
        <f t="shared" si="129"/>
        <v/>
      </c>
      <c r="EU61" s="49" t="str">
        <f t="shared" si="129"/>
        <v/>
      </c>
      <c r="EV61" s="49" t="str">
        <f t="shared" si="129"/>
        <v/>
      </c>
      <c r="EW61" s="49" t="str">
        <f t="shared" si="129"/>
        <v/>
      </c>
      <c r="EX61" s="49" t="str">
        <f t="shared" si="129"/>
        <v/>
      </c>
      <c r="EY61" s="49" t="str">
        <f t="shared" si="130"/>
        <v/>
      </c>
      <c r="EZ61" s="49" t="str">
        <f t="shared" si="130"/>
        <v/>
      </c>
      <c r="FA61" s="49" t="str">
        <f t="shared" si="130"/>
        <v/>
      </c>
      <c r="FB61" s="49" t="str">
        <f t="shared" si="130"/>
        <v/>
      </c>
      <c r="FC61" s="49" t="str">
        <f t="shared" si="130"/>
        <v/>
      </c>
      <c r="FD61" s="49" t="str">
        <f t="shared" si="130"/>
        <v/>
      </c>
      <c r="FE61" s="49" t="str">
        <f t="shared" si="130"/>
        <v/>
      </c>
      <c r="FF61" s="49" t="str">
        <f t="shared" si="130"/>
        <v/>
      </c>
      <c r="FG61" s="49" t="str">
        <f t="shared" si="130"/>
        <v/>
      </c>
      <c r="FH61" s="49" t="str">
        <f t="shared" si="130"/>
        <v/>
      </c>
      <c r="FI61" s="49" t="str">
        <f t="shared" si="130"/>
        <v/>
      </c>
      <c r="FJ61" s="49" t="str">
        <f t="shared" si="130"/>
        <v/>
      </c>
      <c r="FK61" s="49" t="str">
        <f t="shared" si="130"/>
        <v/>
      </c>
      <c r="FL61" s="49" t="str">
        <f t="shared" si="130"/>
        <v/>
      </c>
      <c r="FM61" s="49" t="str">
        <f t="shared" si="130"/>
        <v/>
      </c>
      <c r="FN61" s="49" t="str">
        <f t="shared" si="130"/>
        <v/>
      </c>
      <c r="FO61" s="49" t="str">
        <f t="shared" si="123"/>
        <v/>
      </c>
      <c r="FP61" s="49" t="str">
        <f t="shared" si="123"/>
        <v/>
      </c>
      <c r="FQ61" s="49" t="str">
        <f t="shared" si="123"/>
        <v/>
      </c>
      <c r="FR61" s="49" t="str">
        <f t="shared" si="123"/>
        <v/>
      </c>
      <c r="FS61" s="49" t="str">
        <f t="shared" si="123"/>
        <v/>
      </c>
      <c r="FT61" s="49" t="str">
        <f t="shared" si="123"/>
        <v/>
      </c>
      <c r="FU61" s="49" t="str">
        <f t="shared" si="123"/>
        <v/>
      </c>
      <c r="FV61" s="49" t="str">
        <f t="shared" si="123"/>
        <v/>
      </c>
      <c r="FW61" s="49" t="str">
        <f t="shared" si="123"/>
        <v/>
      </c>
      <c r="FX61" s="49" t="str">
        <f t="shared" si="123"/>
        <v/>
      </c>
      <c r="FY61" s="49" t="str">
        <f t="shared" si="123"/>
        <v/>
      </c>
      <c r="FZ61" s="49" t="str">
        <f t="shared" si="123"/>
        <v/>
      </c>
      <c r="GA61" s="49" t="str">
        <f t="shared" si="123"/>
        <v/>
      </c>
      <c r="GB61" s="49" t="str">
        <f t="shared" si="123"/>
        <v/>
      </c>
      <c r="GC61" s="49" t="str">
        <f t="shared" si="123"/>
        <v/>
      </c>
      <c r="GD61" s="49" t="str">
        <f t="shared" si="131"/>
        <v/>
      </c>
      <c r="GE61" s="49" t="str">
        <f t="shared" si="131"/>
        <v/>
      </c>
      <c r="GF61" s="49" t="str">
        <f t="shared" si="131"/>
        <v/>
      </c>
      <c r="GG61" s="49" t="str">
        <f t="shared" si="131"/>
        <v/>
      </c>
      <c r="GH61" s="49" t="str">
        <f t="shared" si="131"/>
        <v/>
      </c>
      <c r="GI61" s="49" t="str">
        <f t="shared" si="131"/>
        <v/>
      </c>
      <c r="GJ61" s="49" t="str">
        <f t="shared" si="131"/>
        <v/>
      </c>
      <c r="GK61" s="49" t="str">
        <f t="shared" si="131"/>
        <v/>
      </c>
      <c r="GL61" s="49" t="str">
        <f t="shared" si="131"/>
        <v/>
      </c>
      <c r="GM61" s="49" t="str">
        <f t="shared" si="131"/>
        <v/>
      </c>
      <c r="GN61" s="49" t="str">
        <f t="shared" si="131"/>
        <v/>
      </c>
      <c r="GO61" s="49" t="str">
        <f t="shared" si="131"/>
        <v/>
      </c>
      <c r="GP61" s="49" t="str">
        <f t="shared" si="131"/>
        <v/>
      </c>
      <c r="GQ61" s="49" t="str">
        <f t="shared" si="131"/>
        <v/>
      </c>
      <c r="GR61" s="49" t="str">
        <f t="shared" si="131"/>
        <v/>
      </c>
      <c r="GS61" s="49" t="str">
        <f t="shared" si="131"/>
        <v/>
      </c>
      <c r="GT61" s="49" t="str">
        <f t="shared" si="132"/>
        <v/>
      </c>
      <c r="GU61" s="49" t="str">
        <f t="shared" si="132"/>
        <v/>
      </c>
      <c r="GV61" s="49" t="str">
        <f t="shared" si="132"/>
        <v/>
      </c>
      <c r="GW61" s="49" t="str">
        <f t="shared" si="132"/>
        <v/>
      </c>
      <c r="GX61" s="49" t="str">
        <f t="shared" si="132"/>
        <v/>
      </c>
      <c r="GY61" s="49" t="str">
        <f t="shared" si="132"/>
        <v/>
      </c>
      <c r="GZ61" s="49" t="str">
        <f t="shared" si="132"/>
        <v/>
      </c>
      <c r="HA61" s="49" t="str">
        <f t="shared" si="132"/>
        <v/>
      </c>
      <c r="HB61" s="49" t="str">
        <f t="shared" si="132"/>
        <v/>
      </c>
      <c r="HC61" s="49" t="str">
        <f t="shared" si="132"/>
        <v/>
      </c>
      <c r="HD61" s="49" t="str">
        <f t="shared" si="132"/>
        <v/>
      </c>
      <c r="HE61" s="49" t="str">
        <f t="shared" si="132"/>
        <v/>
      </c>
      <c r="HF61" s="49" t="str">
        <f t="shared" si="132"/>
        <v/>
      </c>
      <c r="HG61" s="49" t="str">
        <f t="shared" si="132"/>
        <v/>
      </c>
      <c r="HH61" s="49" t="str">
        <f t="shared" si="132"/>
        <v/>
      </c>
      <c r="HI61" s="49" t="str">
        <f t="shared" si="132"/>
        <v/>
      </c>
      <c r="HJ61" s="49" t="str">
        <f t="shared" si="124"/>
        <v/>
      </c>
      <c r="HK61" s="49" t="str">
        <f t="shared" si="124"/>
        <v/>
      </c>
      <c r="HL61" s="49" t="str">
        <f t="shared" si="124"/>
        <v/>
      </c>
      <c r="HM61" s="49" t="str">
        <f t="shared" si="124"/>
        <v/>
      </c>
      <c r="HN61" s="49" t="str">
        <f t="shared" si="124"/>
        <v/>
      </c>
      <c r="HO61" s="49" t="str">
        <f t="shared" si="124"/>
        <v/>
      </c>
      <c r="HP61" s="169" t="e">
        <f t="shared" si="119"/>
        <v>#N/A</v>
      </c>
      <c r="HQ61" s="169" t="e">
        <f t="shared" si="119"/>
        <v>#N/A</v>
      </c>
      <c r="HR61" s="169" t="e">
        <f t="shared" si="119"/>
        <v>#N/A</v>
      </c>
      <c r="HS61" s="169" t="e">
        <f t="shared" si="119"/>
        <v>#N/A</v>
      </c>
      <c r="HT61" s="169" t="e">
        <f t="shared" si="119"/>
        <v>#N/A</v>
      </c>
      <c r="HU61" s="169" t="e">
        <f t="shared" si="119"/>
        <v>#N/A</v>
      </c>
      <c r="HV61" s="169" t="e">
        <f t="shared" si="119"/>
        <v>#N/A</v>
      </c>
      <c r="HW61" s="169" t="e">
        <f t="shared" si="119"/>
        <v>#N/A</v>
      </c>
      <c r="HX61" s="169" t="e">
        <f t="shared" si="119"/>
        <v>#N/A</v>
      </c>
      <c r="HY61" s="169" t="e">
        <f t="shared" si="119"/>
        <v>#N/A</v>
      </c>
      <c r="HZ61" s="169" t="e">
        <f t="shared" si="119"/>
        <v>#N/A</v>
      </c>
      <c r="IA61" s="169" t="e">
        <f t="shared" si="119"/>
        <v>#N/A</v>
      </c>
      <c r="IB61" s="169" t="e">
        <f t="shared" si="119"/>
        <v>#N/A</v>
      </c>
      <c r="IC61" s="169" t="e">
        <f t="shared" si="119"/>
        <v>#N/A</v>
      </c>
      <c r="ID61" s="169" t="e">
        <f t="shared" si="119"/>
        <v>#N/A</v>
      </c>
      <c r="IE61" s="169" t="e">
        <f t="shared" si="119"/>
        <v>#N/A</v>
      </c>
      <c r="IF61" s="169" t="e">
        <f t="shared" si="120"/>
        <v>#N/A</v>
      </c>
      <c r="IG61" s="169" t="e">
        <f t="shared" si="120"/>
        <v>#N/A</v>
      </c>
      <c r="IH61" s="169" t="e">
        <f t="shared" si="120"/>
        <v>#N/A</v>
      </c>
      <c r="II61" s="169" t="e">
        <f t="shared" si="120"/>
        <v>#N/A</v>
      </c>
      <c r="IJ61" s="169" t="e">
        <f t="shared" si="120"/>
        <v>#N/A</v>
      </c>
      <c r="IK61" s="169" t="e">
        <f t="shared" si="120"/>
        <v>#N/A</v>
      </c>
      <c r="IL61" s="169" t="e">
        <f t="shared" si="120"/>
        <v>#N/A</v>
      </c>
      <c r="IM61" s="169" t="e">
        <f t="shared" si="120"/>
        <v>#N/A</v>
      </c>
      <c r="IN61" s="169" t="e">
        <f t="shared" si="120"/>
        <v>#N/A</v>
      </c>
      <c r="IO61" s="169" t="e">
        <f t="shared" si="120"/>
        <v>#N/A</v>
      </c>
      <c r="IP61" s="169" t="e">
        <f t="shared" si="120"/>
        <v>#N/A</v>
      </c>
      <c r="IQ61" s="169" t="e">
        <f t="shared" si="120"/>
        <v>#N/A</v>
      </c>
      <c r="IR61" s="169" t="e">
        <f t="shared" si="120"/>
        <v>#N/A</v>
      </c>
      <c r="IS61" s="169" t="e">
        <f t="shared" si="120"/>
        <v>#N/A</v>
      </c>
      <c r="IT61" s="169" t="e">
        <f t="shared" si="118"/>
        <v>#N/A</v>
      </c>
      <c r="IU61" s="169" t="e">
        <f t="shared" si="117"/>
        <v>#N/A</v>
      </c>
      <c r="IV61" s="169" t="e">
        <f t="shared" si="117"/>
        <v>#N/A</v>
      </c>
      <c r="IW61" s="169" t="e">
        <f t="shared" si="117"/>
        <v>#N/A</v>
      </c>
      <c r="IX61" s="169" t="e">
        <f t="shared" si="117"/>
        <v>#N/A</v>
      </c>
      <c r="IY61" s="169" t="e">
        <f t="shared" si="117"/>
        <v>#N/A</v>
      </c>
      <c r="IZ61" s="169" t="e">
        <f t="shared" si="117"/>
        <v>#N/A</v>
      </c>
      <c r="JA61" s="169" t="e">
        <f t="shared" si="117"/>
        <v>#N/A</v>
      </c>
      <c r="JB61" s="169" t="e">
        <f t="shared" si="117"/>
        <v>#N/A</v>
      </c>
      <c r="JC61" s="169" t="e">
        <f t="shared" si="117"/>
        <v>#N/A</v>
      </c>
      <c r="JD61" s="169" t="e">
        <f t="shared" si="117"/>
        <v>#N/A</v>
      </c>
      <c r="JE61" s="169" t="e">
        <f t="shared" si="117"/>
        <v>#N/A</v>
      </c>
      <c r="JF61" s="169" t="e">
        <f t="shared" si="105"/>
        <v>#N/A</v>
      </c>
      <c r="JG61" s="169" t="e">
        <f t="shared" si="105"/>
        <v>#N/A</v>
      </c>
      <c r="JH61" s="169" t="e">
        <f t="shared" si="105"/>
        <v>#N/A</v>
      </c>
      <c r="JI61" s="169" t="e">
        <f t="shared" si="105"/>
        <v>#N/A</v>
      </c>
      <c r="JJ61" s="169" t="e">
        <f t="shared" si="105"/>
        <v>#N/A</v>
      </c>
      <c r="JK61" s="169" t="e">
        <f t="shared" si="105"/>
        <v>#N/A</v>
      </c>
      <c r="JL61" s="169" t="e">
        <f t="shared" si="105"/>
        <v>#N/A</v>
      </c>
      <c r="JM61" s="169" t="e">
        <f t="shared" si="105"/>
        <v>#N/A</v>
      </c>
      <c r="JN61" s="169" t="e">
        <f t="shared" si="105"/>
        <v>#N/A</v>
      </c>
      <c r="JO61" s="169" t="e">
        <f t="shared" si="105"/>
        <v>#N/A</v>
      </c>
      <c r="JP61" s="169" t="e">
        <f t="shared" si="105"/>
        <v>#N/A</v>
      </c>
      <c r="JQ61" s="169" t="e">
        <f t="shared" si="105"/>
        <v>#N/A</v>
      </c>
      <c r="JR61" s="169" t="e">
        <f t="shared" si="105"/>
        <v>#N/A</v>
      </c>
      <c r="JS61" s="169" t="e">
        <f t="shared" si="105"/>
        <v>#N/A</v>
      </c>
      <c r="JT61" s="169" t="e">
        <f t="shared" si="105"/>
        <v>#N/A</v>
      </c>
      <c r="JU61" s="169" t="e">
        <f t="shared" si="105"/>
        <v>#N/A</v>
      </c>
      <c r="JV61" s="169" t="e">
        <f t="shared" si="106"/>
        <v>#N/A</v>
      </c>
      <c r="JW61" s="169" t="e">
        <f t="shared" si="106"/>
        <v>#N/A</v>
      </c>
      <c r="JX61" s="169" t="e">
        <f t="shared" si="106"/>
        <v>#N/A</v>
      </c>
      <c r="JY61" s="169" t="e">
        <f t="shared" si="106"/>
        <v>#N/A</v>
      </c>
      <c r="JZ61" s="169" t="e">
        <f t="shared" si="106"/>
        <v>#N/A</v>
      </c>
      <c r="KA61" s="169" t="e">
        <f t="shared" si="106"/>
        <v>#N/A</v>
      </c>
      <c r="KB61" s="169" t="e">
        <f t="shared" si="106"/>
        <v>#N/A</v>
      </c>
      <c r="KC61" s="169" t="e">
        <f t="shared" si="106"/>
        <v>#N/A</v>
      </c>
      <c r="KD61" s="169" t="e">
        <f t="shared" si="106"/>
        <v>#N/A</v>
      </c>
      <c r="KE61" s="169" t="e">
        <f t="shared" si="106"/>
        <v>#N/A</v>
      </c>
      <c r="KF61" s="169" t="e">
        <f t="shared" si="106"/>
        <v>#N/A</v>
      </c>
      <c r="KG61" s="169" t="e">
        <f t="shared" si="106"/>
        <v>#N/A</v>
      </c>
      <c r="KH61" s="169" t="e">
        <f t="shared" si="106"/>
        <v>#N/A</v>
      </c>
      <c r="KI61" s="169" t="e">
        <f t="shared" si="106"/>
        <v>#N/A</v>
      </c>
      <c r="KJ61" s="169" t="e">
        <f t="shared" si="106"/>
        <v>#N/A</v>
      </c>
      <c r="KK61" s="169" t="e">
        <f t="shared" si="106"/>
        <v>#N/A</v>
      </c>
      <c r="KL61" s="169" t="e">
        <f t="shared" si="107"/>
        <v>#N/A</v>
      </c>
      <c r="KM61" s="169" t="e">
        <f t="shared" si="107"/>
        <v>#N/A</v>
      </c>
      <c r="KN61" s="169" t="e">
        <f t="shared" si="107"/>
        <v>#N/A</v>
      </c>
      <c r="KO61" s="169" t="e">
        <f t="shared" si="107"/>
        <v>#N/A</v>
      </c>
      <c r="KP61" s="169" t="e">
        <f t="shared" si="107"/>
        <v>#N/A</v>
      </c>
      <c r="KQ61" s="169" t="e">
        <f t="shared" si="107"/>
        <v>#N/A</v>
      </c>
      <c r="KR61" s="169" t="e">
        <f t="shared" si="107"/>
        <v>#N/A</v>
      </c>
      <c r="KS61" s="169" t="e">
        <f t="shared" si="107"/>
        <v>#N/A</v>
      </c>
      <c r="KT61" s="169" t="e">
        <f t="shared" si="107"/>
        <v>#N/A</v>
      </c>
      <c r="KU61" s="169" t="e">
        <f t="shared" si="107"/>
        <v>#N/A</v>
      </c>
      <c r="KV61" s="169" t="e">
        <f t="shared" si="107"/>
        <v>#N/A</v>
      </c>
      <c r="KW61" s="169" t="e">
        <f t="shared" si="107"/>
        <v>#N/A</v>
      </c>
      <c r="KX61" s="169" t="e">
        <f t="shared" si="107"/>
        <v>#N/A</v>
      </c>
      <c r="KY61" s="169" t="e">
        <f t="shared" si="107"/>
        <v>#N/A</v>
      </c>
      <c r="KZ61" s="169" t="e">
        <f t="shared" si="107"/>
        <v>#N/A</v>
      </c>
      <c r="LA61" s="169" t="e">
        <f t="shared" si="107"/>
        <v>#N/A</v>
      </c>
      <c r="LB61" s="169" t="e">
        <f t="shared" si="108"/>
        <v>#N/A</v>
      </c>
      <c r="LC61" s="169" t="e">
        <f t="shared" si="108"/>
        <v>#N/A</v>
      </c>
      <c r="LD61" s="169" t="e">
        <f t="shared" si="108"/>
        <v>#N/A</v>
      </c>
      <c r="LE61" s="169" t="e">
        <f t="shared" si="108"/>
        <v>#N/A</v>
      </c>
      <c r="LF61" s="169" t="e">
        <f t="shared" si="108"/>
        <v>#N/A</v>
      </c>
      <c r="LG61" s="169" t="e">
        <f t="shared" si="108"/>
        <v>#N/A</v>
      </c>
      <c r="LH61" s="169" t="e">
        <f t="shared" si="108"/>
        <v>#N/A</v>
      </c>
      <c r="LI61" s="169" t="e">
        <f t="shared" si="108"/>
        <v>#N/A</v>
      </c>
      <c r="LJ61" s="169" t="e">
        <f t="shared" si="108"/>
        <v>#N/A</v>
      </c>
      <c r="LK61" s="169" t="e">
        <f t="shared" si="108"/>
        <v>#N/A</v>
      </c>
      <c r="LL61" s="169" t="e">
        <f t="shared" si="108"/>
        <v>#N/A</v>
      </c>
      <c r="LM61" s="169" t="e">
        <f t="shared" si="108"/>
        <v>#N/A</v>
      </c>
      <c r="LN61" s="169" t="e">
        <f t="shared" si="108"/>
        <v>#N/A</v>
      </c>
      <c r="LO61" s="169" t="e">
        <f t="shared" si="108"/>
        <v>#N/A</v>
      </c>
      <c r="LP61" s="169" t="e">
        <f t="shared" si="108"/>
        <v>#N/A</v>
      </c>
      <c r="LQ61" s="169" t="e">
        <f t="shared" si="108"/>
        <v>#N/A</v>
      </c>
      <c r="LR61" s="169" t="e">
        <f t="shared" si="109"/>
        <v>#N/A</v>
      </c>
      <c r="LS61" s="169" t="e">
        <f t="shared" si="109"/>
        <v>#N/A</v>
      </c>
      <c r="LT61" s="169" t="e">
        <f t="shared" si="109"/>
        <v>#N/A</v>
      </c>
      <c r="LU61" s="169" t="e">
        <f t="shared" si="109"/>
        <v>#N/A</v>
      </c>
      <c r="LV61" s="169" t="e">
        <f t="shared" si="109"/>
        <v>#N/A</v>
      </c>
      <c r="LW61" s="169" t="e">
        <f t="shared" si="109"/>
        <v>#N/A</v>
      </c>
      <c r="LX61" s="169" t="e">
        <f t="shared" si="109"/>
        <v>#N/A</v>
      </c>
      <c r="LY61" s="169" t="e">
        <f t="shared" si="109"/>
        <v>#N/A</v>
      </c>
      <c r="LZ61" s="169" t="e">
        <f t="shared" si="109"/>
        <v>#N/A</v>
      </c>
      <c r="MA61" s="169" t="e">
        <f t="shared" si="109"/>
        <v>#N/A</v>
      </c>
      <c r="MB61" s="169" t="e">
        <f t="shared" si="109"/>
        <v>#N/A</v>
      </c>
      <c r="MC61" s="169" t="e">
        <f t="shared" si="109"/>
        <v>#N/A</v>
      </c>
      <c r="MD61" s="169" t="e">
        <f t="shared" si="109"/>
        <v>#N/A</v>
      </c>
      <c r="ME61" s="169" t="e">
        <f t="shared" si="109"/>
        <v>#N/A</v>
      </c>
      <c r="MF61" s="169" t="e">
        <f t="shared" si="109"/>
        <v>#N/A</v>
      </c>
      <c r="MG61" s="169" t="e">
        <f t="shared" si="109"/>
        <v>#N/A</v>
      </c>
      <c r="MH61" s="169" t="e">
        <f t="shared" si="110"/>
        <v>#N/A</v>
      </c>
      <c r="MI61" s="169" t="e">
        <f t="shared" si="110"/>
        <v>#N/A</v>
      </c>
      <c r="MJ61" s="169" t="e">
        <f t="shared" si="110"/>
        <v>#N/A</v>
      </c>
      <c r="MK61" s="169" t="e">
        <f t="shared" si="110"/>
        <v>#N/A</v>
      </c>
      <c r="ML61" s="169" t="e">
        <f t="shared" si="110"/>
        <v>#N/A</v>
      </c>
      <c r="MM61" s="169" t="e">
        <f t="shared" si="110"/>
        <v>#N/A</v>
      </c>
      <c r="MN61" s="169" t="e">
        <f t="shared" si="110"/>
        <v>#N/A</v>
      </c>
      <c r="MO61" s="169" t="e">
        <f t="shared" si="110"/>
        <v>#N/A</v>
      </c>
      <c r="MP61" s="169" t="e">
        <f t="shared" si="110"/>
        <v>#N/A</v>
      </c>
      <c r="MQ61" s="169" t="e">
        <f t="shared" si="110"/>
        <v>#N/A</v>
      </c>
      <c r="MR61" s="169" t="e">
        <f t="shared" si="110"/>
        <v>#N/A</v>
      </c>
      <c r="MS61" s="169" t="e">
        <f t="shared" si="110"/>
        <v>#N/A</v>
      </c>
      <c r="MT61" s="169" t="e">
        <f t="shared" si="110"/>
        <v>#N/A</v>
      </c>
      <c r="MU61" s="169" t="e">
        <f t="shared" si="110"/>
        <v>#N/A</v>
      </c>
      <c r="MV61" s="169" t="e">
        <f t="shared" si="110"/>
        <v>#N/A</v>
      </c>
      <c r="MW61" s="169" t="e">
        <f t="shared" si="110"/>
        <v>#N/A</v>
      </c>
      <c r="MX61" s="169" t="e">
        <f t="shared" si="111"/>
        <v>#N/A</v>
      </c>
      <c r="MY61" s="169" t="e">
        <f t="shared" si="111"/>
        <v>#N/A</v>
      </c>
      <c r="MZ61" s="169" t="e">
        <f t="shared" si="111"/>
        <v>#N/A</v>
      </c>
      <c r="NA61" s="169" t="e">
        <f t="shared" si="111"/>
        <v>#N/A</v>
      </c>
      <c r="NB61" s="169" t="e">
        <f t="shared" si="111"/>
        <v>#N/A</v>
      </c>
      <c r="NC61" s="169" t="e">
        <f t="shared" si="111"/>
        <v>#N/A</v>
      </c>
      <c r="ND61" s="169" t="e">
        <f t="shared" si="111"/>
        <v>#N/A</v>
      </c>
      <c r="NE61" s="169" t="e">
        <f t="shared" si="111"/>
        <v>#N/A</v>
      </c>
      <c r="NF61" s="169" t="e">
        <f t="shared" si="111"/>
        <v>#N/A</v>
      </c>
      <c r="NG61" s="169" t="e">
        <f t="shared" si="111"/>
        <v>#N/A</v>
      </c>
      <c r="NH61" s="169" t="e">
        <f t="shared" si="111"/>
        <v>#N/A</v>
      </c>
      <c r="NI61" s="169" t="e">
        <f t="shared" si="111"/>
        <v>#N/A</v>
      </c>
      <c r="NJ61" s="169" t="e">
        <f t="shared" si="111"/>
        <v>#N/A</v>
      </c>
      <c r="NK61" s="169" t="e">
        <f t="shared" si="111"/>
        <v>#N/A</v>
      </c>
      <c r="NL61" s="169" t="e">
        <f t="shared" si="111"/>
        <v>#N/A</v>
      </c>
      <c r="NM61" s="169" t="e">
        <f t="shared" si="111"/>
        <v>#N/A</v>
      </c>
      <c r="NN61" s="169" t="e">
        <f t="shared" si="112"/>
        <v>#N/A</v>
      </c>
      <c r="NO61" s="169" t="e">
        <f t="shared" si="112"/>
        <v>#N/A</v>
      </c>
      <c r="NP61" s="169" t="e">
        <f t="shared" si="112"/>
        <v>#N/A</v>
      </c>
      <c r="NQ61" s="169" t="e">
        <f t="shared" si="112"/>
        <v>#N/A</v>
      </c>
      <c r="NR61" s="169" t="e">
        <f t="shared" si="112"/>
        <v>#N/A</v>
      </c>
      <c r="NS61" s="169" t="e">
        <f t="shared" si="112"/>
        <v>#N/A</v>
      </c>
      <c r="NT61" s="169" t="e">
        <f t="shared" si="112"/>
        <v>#N/A</v>
      </c>
      <c r="NU61" s="169" t="e">
        <f t="shared" si="112"/>
        <v>#N/A</v>
      </c>
      <c r="NV61" s="169" t="e">
        <f t="shared" si="112"/>
        <v>#N/A</v>
      </c>
      <c r="NW61" s="169" t="e">
        <f t="shared" si="112"/>
        <v>#N/A</v>
      </c>
      <c r="NX61" s="169" t="e">
        <f t="shared" si="112"/>
        <v>#N/A</v>
      </c>
      <c r="NY61" s="169" t="e">
        <f t="shared" si="112"/>
        <v>#N/A</v>
      </c>
      <c r="NZ61" s="169" t="e">
        <f t="shared" si="112"/>
        <v>#N/A</v>
      </c>
      <c r="OA61" s="169" t="e">
        <f t="shared" si="112"/>
        <v>#N/A</v>
      </c>
      <c r="OB61" s="169" t="e">
        <f t="shared" si="112"/>
        <v>#N/A</v>
      </c>
      <c r="OC61" s="169" t="e">
        <f t="shared" si="112"/>
        <v>#N/A</v>
      </c>
      <c r="OD61" s="169" t="e">
        <f t="shared" si="113"/>
        <v>#N/A</v>
      </c>
      <c r="OE61" s="169" t="e">
        <f t="shared" si="113"/>
        <v>#N/A</v>
      </c>
      <c r="OF61" s="169" t="e">
        <f t="shared" si="113"/>
        <v>#N/A</v>
      </c>
      <c r="OG61" s="169" t="e">
        <f t="shared" si="113"/>
        <v>#N/A</v>
      </c>
      <c r="OH61" s="169" t="e">
        <f t="shared" si="113"/>
        <v>#N/A</v>
      </c>
      <c r="OI61" s="169" t="e">
        <f t="shared" si="113"/>
        <v>#N/A</v>
      </c>
      <c r="OJ61" s="169" t="e">
        <f t="shared" si="113"/>
        <v>#N/A</v>
      </c>
      <c r="OK61" s="169" t="e">
        <f t="shared" si="113"/>
        <v>#N/A</v>
      </c>
      <c r="OL61" s="169" t="e">
        <f t="shared" si="113"/>
        <v>#N/A</v>
      </c>
      <c r="OM61" s="169" t="e">
        <f t="shared" si="113"/>
        <v>#N/A</v>
      </c>
      <c r="ON61" s="169" t="e">
        <f t="shared" si="113"/>
        <v>#N/A</v>
      </c>
      <c r="OO61" s="169" t="e">
        <f t="shared" si="113"/>
        <v>#N/A</v>
      </c>
      <c r="OP61" s="169" t="e">
        <f t="shared" si="113"/>
        <v>#N/A</v>
      </c>
      <c r="OQ61" s="169" t="e">
        <f t="shared" si="113"/>
        <v>#N/A</v>
      </c>
      <c r="OR61" s="169" t="e">
        <f t="shared" si="113"/>
        <v>#N/A</v>
      </c>
      <c r="OS61" s="169" t="e">
        <f t="shared" si="113"/>
        <v>#N/A</v>
      </c>
      <c r="OT61" s="169" t="e">
        <f t="shared" si="114"/>
        <v>#N/A</v>
      </c>
      <c r="OU61" s="169" t="e">
        <f t="shared" si="114"/>
        <v>#N/A</v>
      </c>
      <c r="OV61" s="169" t="e">
        <f t="shared" si="114"/>
        <v>#N/A</v>
      </c>
      <c r="OW61" s="169" t="e">
        <f t="shared" si="83"/>
        <v>#N/A</v>
      </c>
      <c r="OX61" s="169" t="e">
        <f t="shared" si="83"/>
        <v>#N/A</v>
      </c>
      <c r="OY61" s="169" t="e">
        <f t="shared" si="83"/>
        <v>#N/A</v>
      </c>
      <c r="OZ61" s="169" t="e">
        <f t="shared" si="83"/>
        <v>#N/A</v>
      </c>
      <c r="PA61" s="169" t="e">
        <f t="shared" si="83"/>
        <v>#N/A</v>
      </c>
      <c r="PB61" s="169" t="e">
        <f t="shared" si="83"/>
        <v>#N/A</v>
      </c>
      <c r="PC61" s="169" t="e">
        <f t="shared" si="70"/>
        <v>#N/A</v>
      </c>
      <c r="PD61" s="169" t="e">
        <f t="shared" si="70"/>
        <v>#N/A</v>
      </c>
      <c r="PE61" s="169" t="e">
        <f t="shared" si="70"/>
        <v>#N/A</v>
      </c>
      <c r="PF61" s="169" t="e">
        <f t="shared" si="70"/>
        <v>#N/A</v>
      </c>
      <c r="PG61" s="169" t="e">
        <f t="shared" si="70"/>
        <v>#N/A</v>
      </c>
      <c r="PH61" s="169" t="e">
        <f t="shared" si="70"/>
        <v>#N/A</v>
      </c>
    </row>
    <row r="62" spans="1:424" hidden="1" x14ac:dyDescent="0.75">
      <c r="A62" s="4">
        <v>59</v>
      </c>
      <c r="B62" s="95"/>
      <c r="C62" s="95"/>
      <c r="D62" s="95"/>
      <c r="E62" s="124" t="str">
        <f t="shared" si="28"/>
        <v/>
      </c>
      <c r="F62" s="124" t="str">
        <f t="shared" si="29"/>
        <v/>
      </c>
      <c r="G62" s="73" t="str">
        <f t="shared" si="30"/>
        <v/>
      </c>
      <c r="H62" s="23"/>
      <c r="I62" s="57"/>
      <c r="J62" s="280"/>
      <c r="K62" s="74" t="str">
        <f>IF(AND(B62&gt;0,C62&gt;0,D62&gt;0),IF(ISBLANK(J62),IF(ISBLANK(H62),"",(D62-B62)*VLOOKUP(H62,VLookups!$A$4:$B$13,2,FALSE)),J62),"")</f>
        <v/>
      </c>
      <c r="L62" s="75" t="str">
        <f t="shared" si="84"/>
        <v/>
      </c>
      <c r="M62" s="95"/>
      <c r="N62" s="270" t="str">
        <f>IF(AND(M62&gt;0,C62&gt;0,NOT(K62="")),ABS(VLOOKUP($M$1,VLookups!$A$43:$B$44,2,FALSE)-_xlfn.NORM.DIST(M62,G62,K62,TRUE)),"")</f>
        <v/>
      </c>
      <c r="O62" s="94" t="str">
        <f>IF(AND($B62&gt;0,$C62&gt;0,$D62&gt;0,NOT(ISBLANK($H62))),_xlfn.NORM.INV(ABS(VLOOKUP($M$1,VLookups!$A$43:$B$44,2,FALSE)-O$3),$G62,$K62),"")</f>
        <v/>
      </c>
      <c r="P62" s="93" t="str">
        <f>IF(AND($B62&gt;0,$C62&gt;0,$D62&gt;0,NOT(ISBLANK($H62))),_xlfn.NORM.INV(ABS(VLOOKUP($M$1,VLookups!$A$43:$B$44,2,FALSE)-P$3),$G62,$K62),"")</f>
        <v/>
      </c>
      <c r="Q62" s="94" t="str">
        <f>IF(AND($B62&gt;0,$C62&gt;0,$D62&gt;0,NOT(ISBLANK($H62))),_xlfn.NORM.INV(ABS(VLOOKUP($M$1,VLookups!$A$43:$B$44,2,FALSE)-Q$3),$G62,$K62),"")</f>
        <v/>
      </c>
      <c r="R62" s="93" t="str">
        <f>IF(AND($B62&gt;0,$C62&gt;0,$D62&gt;0,NOT(ISBLANK($H62))),_xlfn.NORM.INV(ABS(VLOOKUP($M$1,VLookups!$A$43:$B$44,2,FALSE)-R$3),$G62,$K62),"")</f>
        <v/>
      </c>
      <c r="S62" s="94" t="str">
        <f>IF(AND($B62&gt;0,$C62&gt;0,$D62&gt;0,NOT(ISBLANK($H62))),_xlfn.NORM.INV(ABS(VLOOKUP($M$1,VLookups!$A$43:$B$44,2,FALSE)-S$3),$G62,$K62),"")</f>
        <v/>
      </c>
      <c r="T62" s="93" t="str">
        <f>IF(AND($B62&gt;0,$C62&gt;0,$D62&gt;0,NOT(ISBLANK($H62))),_xlfn.NORM.INV(ABS(VLOOKUP($M$1,VLookups!$A$43:$B$44,2,FALSE)-T$3),$G62,$K62),"")</f>
        <v/>
      </c>
      <c r="U62" s="5"/>
      <c r="V62" s="168" t="str">
        <f t="shared" si="31"/>
        <v/>
      </c>
      <c r="W62" s="49" t="str">
        <f t="shared" si="133"/>
        <v/>
      </c>
      <c r="X62" s="49" t="str">
        <f t="shared" si="133"/>
        <v/>
      </c>
      <c r="Y62" s="49" t="str">
        <f t="shared" si="133"/>
        <v/>
      </c>
      <c r="Z62" s="49" t="str">
        <f t="shared" si="133"/>
        <v/>
      </c>
      <c r="AA62" s="49" t="str">
        <f t="shared" si="133"/>
        <v/>
      </c>
      <c r="AB62" s="49" t="str">
        <f t="shared" si="133"/>
        <v/>
      </c>
      <c r="AC62" s="49" t="str">
        <f t="shared" si="133"/>
        <v/>
      </c>
      <c r="AD62" s="49" t="str">
        <f t="shared" si="133"/>
        <v/>
      </c>
      <c r="AE62" s="49" t="str">
        <f t="shared" si="133"/>
        <v/>
      </c>
      <c r="AF62" s="49" t="str">
        <f t="shared" si="133"/>
        <v/>
      </c>
      <c r="AG62" s="49" t="str">
        <f t="shared" si="133"/>
        <v/>
      </c>
      <c r="AH62" s="49" t="str">
        <f t="shared" si="133"/>
        <v/>
      </c>
      <c r="AI62" s="49" t="str">
        <f t="shared" si="133"/>
        <v/>
      </c>
      <c r="AJ62" s="49" t="str">
        <f t="shared" si="133"/>
        <v/>
      </c>
      <c r="AK62" s="49" t="str">
        <f t="shared" si="133"/>
        <v/>
      </c>
      <c r="AL62" s="49" t="str">
        <f t="shared" si="133"/>
        <v/>
      </c>
      <c r="AM62" s="49" t="str">
        <f t="shared" si="125"/>
        <v/>
      </c>
      <c r="AN62" s="49" t="str">
        <f t="shared" si="125"/>
        <v/>
      </c>
      <c r="AO62" s="49" t="str">
        <f t="shared" si="125"/>
        <v/>
      </c>
      <c r="AP62" s="49" t="str">
        <f t="shared" si="125"/>
        <v/>
      </c>
      <c r="AQ62" s="49" t="str">
        <f t="shared" si="125"/>
        <v/>
      </c>
      <c r="AR62" s="49" t="str">
        <f t="shared" si="125"/>
        <v/>
      </c>
      <c r="AS62" s="49" t="str">
        <f t="shared" si="125"/>
        <v/>
      </c>
      <c r="AT62" s="49" t="str">
        <f t="shared" si="125"/>
        <v/>
      </c>
      <c r="AU62" s="49" t="str">
        <f t="shared" si="125"/>
        <v/>
      </c>
      <c r="AV62" s="49" t="str">
        <f t="shared" si="125"/>
        <v/>
      </c>
      <c r="AW62" s="49" t="str">
        <f t="shared" si="125"/>
        <v/>
      </c>
      <c r="AX62" s="49" t="str">
        <f t="shared" si="125"/>
        <v/>
      </c>
      <c r="AY62" s="49" t="str">
        <f t="shared" si="125"/>
        <v/>
      </c>
      <c r="AZ62" s="49" t="str">
        <f t="shared" si="125"/>
        <v/>
      </c>
      <c r="BA62" s="49" t="str">
        <f t="shared" si="125"/>
        <v/>
      </c>
      <c r="BB62" s="49" t="str">
        <f t="shared" si="126"/>
        <v/>
      </c>
      <c r="BC62" s="49" t="str">
        <f t="shared" si="126"/>
        <v/>
      </c>
      <c r="BD62" s="49" t="str">
        <f t="shared" si="126"/>
        <v/>
      </c>
      <c r="BE62" s="49" t="str">
        <f t="shared" si="126"/>
        <v/>
      </c>
      <c r="BF62" s="49" t="str">
        <f t="shared" si="126"/>
        <v/>
      </c>
      <c r="BG62" s="49" t="str">
        <f t="shared" si="126"/>
        <v/>
      </c>
      <c r="BH62" s="49" t="str">
        <f t="shared" si="126"/>
        <v/>
      </c>
      <c r="BI62" s="49" t="str">
        <f t="shared" si="126"/>
        <v/>
      </c>
      <c r="BJ62" s="49" t="str">
        <f t="shared" si="126"/>
        <v/>
      </c>
      <c r="BK62" s="49" t="str">
        <f t="shared" si="126"/>
        <v/>
      </c>
      <c r="BL62" s="49" t="str">
        <f t="shared" si="126"/>
        <v/>
      </c>
      <c r="BM62" s="49" t="str">
        <f t="shared" si="126"/>
        <v/>
      </c>
      <c r="BN62" s="49" t="str">
        <f t="shared" si="126"/>
        <v/>
      </c>
      <c r="BO62" s="49" t="str">
        <f t="shared" si="126"/>
        <v/>
      </c>
      <c r="BP62" s="49" t="str">
        <f t="shared" si="126"/>
        <v/>
      </c>
      <c r="BQ62" s="49" t="str">
        <f t="shared" si="126"/>
        <v/>
      </c>
      <c r="BR62" s="49" t="str">
        <f t="shared" si="121"/>
        <v/>
      </c>
      <c r="BS62" s="49" t="str">
        <f t="shared" si="121"/>
        <v/>
      </c>
      <c r="BT62" s="49" t="str">
        <f t="shared" si="121"/>
        <v/>
      </c>
      <c r="BU62" s="49" t="str">
        <f t="shared" si="121"/>
        <v/>
      </c>
      <c r="BV62" s="49" t="str">
        <f t="shared" si="121"/>
        <v/>
      </c>
      <c r="BW62" s="49" t="str">
        <f t="shared" si="121"/>
        <v/>
      </c>
      <c r="BX62" s="49" t="str">
        <f t="shared" si="121"/>
        <v/>
      </c>
      <c r="BY62" s="49" t="str">
        <f t="shared" si="121"/>
        <v/>
      </c>
      <c r="BZ62" s="49" t="str">
        <f t="shared" si="121"/>
        <v/>
      </c>
      <c r="CA62" s="49" t="str">
        <f t="shared" si="121"/>
        <v/>
      </c>
      <c r="CB62" s="49" t="str">
        <f t="shared" si="121"/>
        <v/>
      </c>
      <c r="CC62" s="49" t="str">
        <f t="shared" si="121"/>
        <v/>
      </c>
      <c r="CD62" s="49" t="str">
        <f t="shared" si="121"/>
        <v/>
      </c>
      <c r="CE62" s="49" t="str">
        <f t="shared" si="121"/>
        <v/>
      </c>
      <c r="CF62" s="49" t="str">
        <f t="shared" si="121"/>
        <v/>
      </c>
      <c r="CG62" s="49" t="str">
        <f t="shared" si="127"/>
        <v/>
      </c>
      <c r="CH62" s="49" t="str">
        <f t="shared" si="127"/>
        <v/>
      </c>
      <c r="CI62" s="49" t="str">
        <f t="shared" si="127"/>
        <v/>
      </c>
      <c r="CJ62" s="49" t="str">
        <f t="shared" si="127"/>
        <v/>
      </c>
      <c r="CK62" s="49" t="str">
        <f t="shared" si="127"/>
        <v/>
      </c>
      <c r="CL62" s="49" t="str">
        <f t="shared" si="127"/>
        <v/>
      </c>
      <c r="CM62" s="49" t="str">
        <f t="shared" si="127"/>
        <v/>
      </c>
      <c r="CN62" s="49" t="str">
        <f t="shared" si="127"/>
        <v/>
      </c>
      <c r="CO62" s="49" t="str">
        <f t="shared" si="127"/>
        <v/>
      </c>
      <c r="CP62" s="49" t="str">
        <f t="shared" si="127"/>
        <v/>
      </c>
      <c r="CQ62" s="49" t="str">
        <f t="shared" si="127"/>
        <v/>
      </c>
      <c r="CR62" s="49" t="str">
        <f t="shared" si="127"/>
        <v/>
      </c>
      <c r="CS62" s="49" t="str">
        <f t="shared" si="127"/>
        <v/>
      </c>
      <c r="CT62" s="49" t="str">
        <f t="shared" si="127"/>
        <v/>
      </c>
      <c r="CU62" s="49" t="str">
        <f t="shared" si="127"/>
        <v/>
      </c>
      <c r="CV62" s="49" t="str">
        <f t="shared" si="127"/>
        <v/>
      </c>
      <c r="CW62" s="49" t="str">
        <f t="shared" si="128"/>
        <v/>
      </c>
      <c r="CX62" s="49" t="str">
        <f t="shared" si="128"/>
        <v/>
      </c>
      <c r="CY62" s="49" t="str">
        <f t="shared" si="128"/>
        <v/>
      </c>
      <c r="CZ62" s="49" t="str">
        <f t="shared" si="128"/>
        <v/>
      </c>
      <c r="DA62" s="49" t="str">
        <f t="shared" si="128"/>
        <v/>
      </c>
      <c r="DB62" s="49" t="str">
        <f t="shared" si="128"/>
        <v/>
      </c>
      <c r="DC62" s="49" t="str">
        <f t="shared" si="128"/>
        <v/>
      </c>
      <c r="DD62" s="49" t="str">
        <f t="shared" si="128"/>
        <v/>
      </c>
      <c r="DE62" s="49" t="str">
        <f t="shared" si="128"/>
        <v/>
      </c>
      <c r="DF62" s="49" t="str">
        <f t="shared" si="128"/>
        <v/>
      </c>
      <c r="DG62" s="49" t="str">
        <f t="shared" si="128"/>
        <v/>
      </c>
      <c r="DH62" s="49" t="str">
        <f t="shared" si="128"/>
        <v/>
      </c>
      <c r="DI62" s="49" t="str">
        <f t="shared" si="128"/>
        <v/>
      </c>
      <c r="DJ62" s="49" t="str">
        <f t="shared" si="128"/>
        <v/>
      </c>
      <c r="DK62" s="49" t="str">
        <f t="shared" si="128"/>
        <v/>
      </c>
      <c r="DL62" s="49" t="str">
        <f t="shared" si="128"/>
        <v/>
      </c>
      <c r="DM62" s="49" t="str">
        <f t="shared" si="122"/>
        <v/>
      </c>
      <c r="DN62" s="49" t="str">
        <f t="shared" si="122"/>
        <v/>
      </c>
      <c r="DO62" s="49" t="str">
        <f t="shared" si="122"/>
        <v/>
      </c>
      <c r="DP62" s="49" t="str">
        <f t="shared" si="122"/>
        <v/>
      </c>
      <c r="DQ62" s="49" t="str">
        <f t="shared" si="122"/>
        <v/>
      </c>
      <c r="DR62" s="49" t="str">
        <f t="shared" si="122"/>
        <v/>
      </c>
      <c r="DS62" s="183" t="str">
        <f t="shared" si="33"/>
        <v/>
      </c>
      <c r="DT62" s="49" t="str">
        <f t="shared" si="134"/>
        <v/>
      </c>
      <c r="DU62" s="49" t="str">
        <f t="shared" si="134"/>
        <v/>
      </c>
      <c r="DV62" s="49" t="str">
        <f t="shared" si="134"/>
        <v/>
      </c>
      <c r="DW62" s="49" t="str">
        <f t="shared" si="134"/>
        <v/>
      </c>
      <c r="DX62" s="49" t="str">
        <f t="shared" si="134"/>
        <v/>
      </c>
      <c r="DY62" s="49" t="str">
        <f t="shared" si="134"/>
        <v/>
      </c>
      <c r="DZ62" s="49" t="str">
        <f t="shared" si="134"/>
        <v/>
      </c>
      <c r="EA62" s="49" t="str">
        <f t="shared" si="134"/>
        <v/>
      </c>
      <c r="EB62" s="49" t="str">
        <f t="shared" si="134"/>
        <v/>
      </c>
      <c r="EC62" s="49" t="str">
        <f t="shared" si="134"/>
        <v/>
      </c>
      <c r="ED62" s="49" t="str">
        <f t="shared" si="134"/>
        <v/>
      </c>
      <c r="EE62" s="49" t="str">
        <f t="shared" si="134"/>
        <v/>
      </c>
      <c r="EF62" s="49" t="str">
        <f t="shared" si="134"/>
        <v/>
      </c>
      <c r="EG62" s="49" t="str">
        <f t="shared" si="134"/>
        <v/>
      </c>
      <c r="EH62" s="49" t="str">
        <f t="shared" si="134"/>
        <v/>
      </c>
      <c r="EI62" s="49" t="str">
        <f t="shared" si="134"/>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29"/>
        <v/>
      </c>
      <c r="ER62" s="49" t="str">
        <f t="shared" si="129"/>
        <v/>
      </c>
      <c r="ES62" s="49" t="str">
        <f t="shared" si="129"/>
        <v/>
      </c>
      <c r="ET62" s="49" t="str">
        <f t="shared" si="129"/>
        <v/>
      </c>
      <c r="EU62" s="49" t="str">
        <f t="shared" si="129"/>
        <v/>
      </c>
      <c r="EV62" s="49" t="str">
        <f t="shared" si="129"/>
        <v/>
      </c>
      <c r="EW62" s="49" t="str">
        <f t="shared" si="129"/>
        <v/>
      </c>
      <c r="EX62" s="49" t="str">
        <f t="shared" si="129"/>
        <v/>
      </c>
      <c r="EY62" s="49" t="str">
        <f t="shared" si="130"/>
        <v/>
      </c>
      <c r="EZ62" s="49" t="str">
        <f t="shared" si="130"/>
        <v/>
      </c>
      <c r="FA62" s="49" t="str">
        <f t="shared" si="130"/>
        <v/>
      </c>
      <c r="FB62" s="49" t="str">
        <f t="shared" si="130"/>
        <v/>
      </c>
      <c r="FC62" s="49" t="str">
        <f t="shared" si="130"/>
        <v/>
      </c>
      <c r="FD62" s="49" t="str">
        <f t="shared" si="130"/>
        <v/>
      </c>
      <c r="FE62" s="49" t="str">
        <f t="shared" si="130"/>
        <v/>
      </c>
      <c r="FF62" s="49" t="str">
        <f t="shared" si="130"/>
        <v/>
      </c>
      <c r="FG62" s="49" t="str">
        <f t="shared" si="130"/>
        <v/>
      </c>
      <c r="FH62" s="49" t="str">
        <f t="shared" si="130"/>
        <v/>
      </c>
      <c r="FI62" s="49" t="str">
        <f t="shared" si="130"/>
        <v/>
      </c>
      <c r="FJ62" s="49" t="str">
        <f t="shared" si="130"/>
        <v/>
      </c>
      <c r="FK62" s="49" t="str">
        <f t="shared" si="130"/>
        <v/>
      </c>
      <c r="FL62" s="49" t="str">
        <f t="shared" si="130"/>
        <v/>
      </c>
      <c r="FM62" s="49" t="str">
        <f t="shared" si="130"/>
        <v/>
      </c>
      <c r="FN62" s="49" t="str">
        <f t="shared" si="130"/>
        <v/>
      </c>
      <c r="FO62" s="49" t="str">
        <f t="shared" si="123"/>
        <v/>
      </c>
      <c r="FP62" s="49" t="str">
        <f t="shared" si="123"/>
        <v/>
      </c>
      <c r="FQ62" s="49" t="str">
        <f t="shared" si="123"/>
        <v/>
      </c>
      <c r="FR62" s="49" t="str">
        <f t="shared" si="123"/>
        <v/>
      </c>
      <c r="FS62" s="49" t="str">
        <f t="shared" si="123"/>
        <v/>
      </c>
      <c r="FT62" s="49" t="str">
        <f t="shared" si="123"/>
        <v/>
      </c>
      <c r="FU62" s="49" t="str">
        <f t="shared" si="123"/>
        <v/>
      </c>
      <c r="FV62" s="49" t="str">
        <f t="shared" si="123"/>
        <v/>
      </c>
      <c r="FW62" s="49" t="str">
        <f t="shared" si="123"/>
        <v/>
      </c>
      <c r="FX62" s="49" t="str">
        <f t="shared" si="123"/>
        <v/>
      </c>
      <c r="FY62" s="49" t="str">
        <f t="shared" si="123"/>
        <v/>
      </c>
      <c r="FZ62" s="49" t="str">
        <f t="shared" si="123"/>
        <v/>
      </c>
      <c r="GA62" s="49" t="str">
        <f t="shared" si="123"/>
        <v/>
      </c>
      <c r="GB62" s="49" t="str">
        <f t="shared" si="123"/>
        <v/>
      </c>
      <c r="GC62" s="49" t="str">
        <f t="shared" si="123"/>
        <v/>
      </c>
      <c r="GD62" s="49" t="str">
        <f t="shared" si="131"/>
        <v/>
      </c>
      <c r="GE62" s="49" t="str">
        <f t="shared" si="131"/>
        <v/>
      </c>
      <c r="GF62" s="49" t="str">
        <f t="shared" si="131"/>
        <v/>
      </c>
      <c r="GG62" s="49" t="str">
        <f t="shared" si="131"/>
        <v/>
      </c>
      <c r="GH62" s="49" t="str">
        <f t="shared" si="131"/>
        <v/>
      </c>
      <c r="GI62" s="49" t="str">
        <f t="shared" si="131"/>
        <v/>
      </c>
      <c r="GJ62" s="49" t="str">
        <f t="shared" si="131"/>
        <v/>
      </c>
      <c r="GK62" s="49" t="str">
        <f t="shared" si="131"/>
        <v/>
      </c>
      <c r="GL62" s="49" t="str">
        <f t="shared" si="131"/>
        <v/>
      </c>
      <c r="GM62" s="49" t="str">
        <f t="shared" si="131"/>
        <v/>
      </c>
      <c r="GN62" s="49" t="str">
        <f t="shared" si="131"/>
        <v/>
      </c>
      <c r="GO62" s="49" t="str">
        <f t="shared" si="131"/>
        <v/>
      </c>
      <c r="GP62" s="49" t="str">
        <f t="shared" si="131"/>
        <v/>
      </c>
      <c r="GQ62" s="49" t="str">
        <f t="shared" si="131"/>
        <v/>
      </c>
      <c r="GR62" s="49" t="str">
        <f t="shared" si="131"/>
        <v/>
      </c>
      <c r="GS62" s="49" t="str">
        <f t="shared" si="131"/>
        <v/>
      </c>
      <c r="GT62" s="49" t="str">
        <f t="shared" si="132"/>
        <v/>
      </c>
      <c r="GU62" s="49" t="str">
        <f t="shared" si="132"/>
        <v/>
      </c>
      <c r="GV62" s="49" t="str">
        <f t="shared" si="132"/>
        <v/>
      </c>
      <c r="GW62" s="49" t="str">
        <f t="shared" si="132"/>
        <v/>
      </c>
      <c r="GX62" s="49" t="str">
        <f t="shared" si="132"/>
        <v/>
      </c>
      <c r="GY62" s="49" t="str">
        <f t="shared" si="132"/>
        <v/>
      </c>
      <c r="GZ62" s="49" t="str">
        <f t="shared" si="132"/>
        <v/>
      </c>
      <c r="HA62" s="49" t="str">
        <f t="shared" si="132"/>
        <v/>
      </c>
      <c r="HB62" s="49" t="str">
        <f t="shared" si="132"/>
        <v/>
      </c>
      <c r="HC62" s="49" t="str">
        <f t="shared" si="132"/>
        <v/>
      </c>
      <c r="HD62" s="49" t="str">
        <f t="shared" si="132"/>
        <v/>
      </c>
      <c r="HE62" s="49" t="str">
        <f t="shared" si="132"/>
        <v/>
      </c>
      <c r="HF62" s="49" t="str">
        <f t="shared" si="132"/>
        <v/>
      </c>
      <c r="HG62" s="49" t="str">
        <f t="shared" si="132"/>
        <v/>
      </c>
      <c r="HH62" s="49" t="str">
        <f t="shared" si="132"/>
        <v/>
      </c>
      <c r="HI62" s="49" t="str">
        <f t="shared" si="132"/>
        <v/>
      </c>
      <c r="HJ62" s="49" t="str">
        <f t="shared" si="124"/>
        <v/>
      </c>
      <c r="HK62" s="49" t="str">
        <f t="shared" si="124"/>
        <v/>
      </c>
      <c r="HL62" s="49" t="str">
        <f t="shared" si="124"/>
        <v/>
      </c>
      <c r="HM62" s="49" t="str">
        <f t="shared" si="124"/>
        <v/>
      </c>
      <c r="HN62" s="49" t="str">
        <f t="shared" si="124"/>
        <v/>
      </c>
      <c r="HO62" s="49" t="str">
        <f t="shared" si="124"/>
        <v/>
      </c>
      <c r="HP62" s="169" t="e">
        <f t="shared" si="119"/>
        <v>#N/A</v>
      </c>
      <c r="HQ62" s="169" t="e">
        <f t="shared" si="119"/>
        <v>#N/A</v>
      </c>
      <c r="HR62" s="169" t="e">
        <f t="shared" si="119"/>
        <v>#N/A</v>
      </c>
      <c r="HS62" s="169" t="e">
        <f t="shared" si="119"/>
        <v>#N/A</v>
      </c>
      <c r="HT62" s="169" t="e">
        <f t="shared" si="119"/>
        <v>#N/A</v>
      </c>
      <c r="HU62" s="169" t="e">
        <f t="shared" si="119"/>
        <v>#N/A</v>
      </c>
      <c r="HV62" s="169" t="e">
        <f t="shared" si="119"/>
        <v>#N/A</v>
      </c>
      <c r="HW62" s="169" t="e">
        <f t="shared" si="119"/>
        <v>#N/A</v>
      </c>
      <c r="HX62" s="169" t="e">
        <f t="shared" si="119"/>
        <v>#N/A</v>
      </c>
      <c r="HY62" s="169" t="e">
        <f t="shared" si="119"/>
        <v>#N/A</v>
      </c>
      <c r="HZ62" s="169" t="e">
        <f t="shared" si="119"/>
        <v>#N/A</v>
      </c>
      <c r="IA62" s="169" t="e">
        <f t="shared" si="119"/>
        <v>#N/A</v>
      </c>
      <c r="IB62" s="169" t="e">
        <f t="shared" si="119"/>
        <v>#N/A</v>
      </c>
      <c r="IC62" s="169" t="e">
        <f t="shared" si="119"/>
        <v>#N/A</v>
      </c>
      <c r="ID62" s="169" t="e">
        <f t="shared" si="119"/>
        <v>#N/A</v>
      </c>
      <c r="IE62" s="169" t="e">
        <f t="shared" si="119"/>
        <v>#N/A</v>
      </c>
      <c r="IF62" s="169" t="e">
        <f t="shared" si="120"/>
        <v>#N/A</v>
      </c>
      <c r="IG62" s="169" t="e">
        <f t="shared" si="120"/>
        <v>#N/A</v>
      </c>
      <c r="IH62" s="169" t="e">
        <f t="shared" si="120"/>
        <v>#N/A</v>
      </c>
      <c r="II62" s="169" t="e">
        <f t="shared" si="120"/>
        <v>#N/A</v>
      </c>
      <c r="IJ62" s="169" t="e">
        <f t="shared" si="120"/>
        <v>#N/A</v>
      </c>
      <c r="IK62" s="169" t="e">
        <f t="shared" si="120"/>
        <v>#N/A</v>
      </c>
      <c r="IL62" s="169" t="e">
        <f t="shared" si="120"/>
        <v>#N/A</v>
      </c>
      <c r="IM62" s="169" t="e">
        <f t="shared" si="120"/>
        <v>#N/A</v>
      </c>
      <c r="IN62" s="169" t="e">
        <f t="shared" si="120"/>
        <v>#N/A</v>
      </c>
      <c r="IO62" s="169" t="e">
        <f t="shared" si="120"/>
        <v>#N/A</v>
      </c>
      <c r="IP62" s="169" t="e">
        <f t="shared" si="120"/>
        <v>#N/A</v>
      </c>
      <c r="IQ62" s="169" t="e">
        <f t="shared" si="120"/>
        <v>#N/A</v>
      </c>
      <c r="IR62" s="169" t="e">
        <f t="shared" si="120"/>
        <v>#N/A</v>
      </c>
      <c r="IS62" s="169" t="e">
        <f t="shared" si="120"/>
        <v>#N/A</v>
      </c>
      <c r="IT62" s="169" t="e">
        <f t="shared" si="118"/>
        <v>#N/A</v>
      </c>
      <c r="IU62" s="169" t="e">
        <f t="shared" si="117"/>
        <v>#N/A</v>
      </c>
      <c r="IV62" s="169" t="e">
        <f t="shared" si="117"/>
        <v>#N/A</v>
      </c>
      <c r="IW62" s="169" t="e">
        <f t="shared" si="117"/>
        <v>#N/A</v>
      </c>
      <c r="IX62" s="169" t="e">
        <f t="shared" si="117"/>
        <v>#N/A</v>
      </c>
      <c r="IY62" s="169" t="e">
        <f t="shared" si="117"/>
        <v>#N/A</v>
      </c>
      <c r="IZ62" s="169" t="e">
        <f t="shared" si="117"/>
        <v>#N/A</v>
      </c>
      <c r="JA62" s="169" t="e">
        <f t="shared" si="117"/>
        <v>#N/A</v>
      </c>
      <c r="JB62" s="169" t="e">
        <f t="shared" si="117"/>
        <v>#N/A</v>
      </c>
      <c r="JC62" s="169" t="e">
        <f t="shared" si="117"/>
        <v>#N/A</v>
      </c>
      <c r="JD62" s="169" t="e">
        <f t="shared" si="117"/>
        <v>#N/A</v>
      </c>
      <c r="JE62" s="169" t="e">
        <f t="shared" si="117"/>
        <v>#N/A</v>
      </c>
      <c r="JF62" s="169" t="e">
        <f t="shared" si="105"/>
        <v>#N/A</v>
      </c>
      <c r="JG62" s="169" t="e">
        <f t="shared" si="105"/>
        <v>#N/A</v>
      </c>
      <c r="JH62" s="169" t="e">
        <f t="shared" si="105"/>
        <v>#N/A</v>
      </c>
      <c r="JI62" s="169" t="e">
        <f t="shared" si="105"/>
        <v>#N/A</v>
      </c>
      <c r="JJ62" s="169" t="e">
        <f t="shared" si="105"/>
        <v>#N/A</v>
      </c>
      <c r="JK62" s="169" t="e">
        <f t="shared" si="105"/>
        <v>#N/A</v>
      </c>
      <c r="JL62" s="169" t="e">
        <f t="shared" si="105"/>
        <v>#N/A</v>
      </c>
      <c r="JM62" s="169" t="e">
        <f t="shared" si="105"/>
        <v>#N/A</v>
      </c>
      <c r="JN62" s="169" t="e">
        <f t="shared" si="105"/>
        <v>#N/A</v>
      </c>
      <c r="JO62" s="169" t="e">
        <f t="shared" si="105"/>
        <v>#N/A</v>
      </c>
      <c r="JP62" s="169" t="e">
        <f t="shared" si="105"/>
        <v>#N/A</v>
      </c>
      <c r="JQ62" s="169" t="e">
        <f t="shared" si="105"/>
        <v>#N/A</v>
      </c>
      <c r="JR62" s="169" t="e">
        <f t="shared" si="105"/>
        <v>#N/A</v>
      </c>
      <c r="JS62" s="169" t="e">
        <f t="shared" si="105"/>
        <v>#N/A</v>
      </c>
      <c r="JT62" s="169" t="e">
        <f t="shared" si="105"/>
        <v>#N/A</v>
      </c>
      <c r="JU62" s="169" t="e">
        <f t="shared" si="105"/>
        <v>#N/A</v>
      </c>
      <c r="JV62" s="169" t="e">
        <f t="shared" si="106"/>
        <v>#N/A</v>
      </c>
      <c r="JW62" s="169" t="e">
        <f t="shared" si="106"/>
        <v>#N/A</v>
      </c>
      <c r="JX62" s="169" t="e">
        <f t="shared" si="106"/>
        <v>#N/A</v>
      </c>
      <c r="JY62" s="169" t="e">
        <f t="shared" si="106"/>
        <v>#N/A</v>
      </c>
      <c r="JZ62" s="169" t="e">
        <f t="shared" si="106"/>
        <v>#N/A</v>
      </c>
      <c r="KA62" s="169" t="e">
        <f t="shared" si="106"/>
        <v>#N/A</v>
      </c>
      <c r="KB62" s="169" t="e">
        <f t="shared" si="106"/>
        <v>#N/A</v>
      </c>
      <c r="KC62" s="169" t="e">
        <f t="shared" si="106"/>
        <v>#N/A</v>
      </c>
      <c r="KD62" s="169" t="e">
        <f t="shared" si="106"/>
        <v>#N/A</v>
      </c>
      <c r="KE62" s="169" t="e">
        <f t="shared" si="106"/>
        <v>#N/A</v>
      </c>
      <c r="KF62" s="169" t="e">
        <f t="shared" si="106"/>
        <v>#N/A</v>
      </c>
      <c r="KG62" s="169" t="e">
        <f t="shared" si="106"/>
        <v>#N/A</v>
      </c>
      <c r="KH62" s="169" t="e">
        <f t="shared" si="106"/>
        <v>#N/A</v>
      </c>
      <c r="KI62" s="169" t="e">
        <f t="shared" si="106"/>
        <v>#N/A</v>
      </c>
      <c r="KJ62" s="169" t="e">
        <f t="shared" si="106"/>
        <v>#N/A</v>
      </c>
      <c r="KK62" s="169" t="e">
        <f t="shared" si="106"/>
        <v>#N/A</v>
      </c>
      <c r="KL62" s="169" t="e">
        <f t="shared" si="107"/>
        <v>#N/A</v>
      </c>
      <c r="KM62" s="169" t="e">
        <f t="shared" si="107"/>
        <v>#N/A</v>
      </c>
      <c r="KN62" s="169" t="e">
        <f t="shared" si="107"/>
        <v>#N/A</v>
      </c>
      <c r="KO62" s="169" t="e">
        <f t="shared" si="107"/>
        <v>#N/A</v>
      </c>
      <c r="KP62" s="169" t="e">
        <f t="shared" si="107"/>
        <v>#N/A</v>
      </c>
      <c r="KQ62" s="169" t="e">
        <f t="shared" si="107"/>
        <v>#N/A</v>
      </c>
      <c r="KR62" s="169" t="e">
        <f t="shared" si="107"/>
        <v>#N/A</v>
      </c>
      <c r="KS62" s="169" t="e">
        <f t="shared" si="107"/>
        <v>#N/A</v>
      </c>
      <c r="KT62" s="169" t="e">
        <f t="shared" si="107"/>
        <v>#N/A</v>
      </c>
      <c r="KU62" s="169" t="e">
        <f t="shared" si="107"/>
        <v>#N/A</v>
      </c>
      <c r="KV62" s="169" t="e">
        <f t="shared" si="107"/>
        <v>#N/A</v>
      </c>
      <c r="KW62" s="169" t="e">
        <f t="shared" si="107"/>
        <v>#N/A</v>
      </c>
      <c r="KX62" s="169" t="e">
        <f t="shared" si="107"/>
        <v>#N/A</v>
      </c>
      <c r="KY62" s="169" t="e">
        <f t="shared" si="107"/>
        <v>#N/A</v>
      </c>
      <c r="KZ62" s="169" t="e">
        <f t="shared" si="107"/>
        <v>#N/A</v>
      </c>
      <c r="LA62" s="169" t="e">
        <f t="shared" si="107"/>
        <v>#N/A</v>
      </c>
      <c r="LB62" s="169" t="e">
        <f t="shared" si="108"/>
        <v>#N/A</v>
      </c>
      <c r="LC62" s="169" t="e">
        <f t="shared" si="108"/>
        <v>#N/A</v>
      </c>
      <c r="LD62" s="169" t="e">
        <f t="shared" si="108"/>
        <v>#N/A</v>
      </c>
      <c r="LE62" s="169" t="e">
        <f t="shared" si="108"/>
        <v>#N/A</v>
      </c>
      <c r="LF62" s="169" t="e">
        <f t="shared" si="108"/>
        <v>#N/A</v>
      </c>
      <c r="LG62" s="169" t="e">
        <f t="shared" si="108"/>
        <v>#N/A</v>
      </c>
      <c r="LH62" s="169" t="e">
        <f t="shared" si="108"/>
        <v>#N/A</v>
      </c>
      <c r="LI62" s="169" t="e">
        <f t="shared" si="108"/>
        <v>#N/A</v>
      </c>
      <c r="LJ62" s="169" t="e">
        <f t="shared" si="108"/>
        <v>#N/A</v>
      </c>
      <c r="LK62" s="169" t="e">
        <f t="shared" si="108"/>
        <v>#N/A</v>
      </c>
      <c r="LL62" s="169" t="e">
        <f t="shared" si="108"/>
        <v>#N/A</v>
      </c>
      <c r="LM62" s="169" t="e">
        <f t="shared" si="108"/>
        <v>#N/A</v>
      </c>
      <c r="LN62" s="169" t="e">
        <f t="shared" si="108"/>
        <v>#N/A</v>
      </c>
      <c r="LO62" s="169" t="e">
        <f t="shared" si="108"/>
        <v>#N/A</v>
      </c>
      <c r="LP62" s="169" t="e">
        <f t="shared" si="108"/>
        <v>#N/A</v>
      </c>
      <c r="LQ62" s="169" t="e">
        <f t="shared" si="108"/>
        <v>#N/A</v>
      </c>
      <c r="LR62" s="169" t="e">
        <f t="shared" si="109"/>
        <v>#N/A</v>
      </c>
      <c r="LS62" s="169" t="e">
        <f t="shared" si="109"/>
        <v>#N/A</v>
      </c>
      <c r="LT62" s="169" t="e">
        <f t="shared" si="109"/>
        <v>#N/A</v>
      </c>
      <c r="LU62" s="169" t="e">
        <f t="shared" si="109"/>
        <v>#N/A</v>
      </c>
      <c r="LV62" s="169" t="e">
        <f t="shared" si="109"/>
        <v>#N/A</v>
      </c>
      <c r="LW62" s="169" t="e">
        <f t="shared" si="109"/>
        <v>#N/A</v>
      </c>
      <c r="LX62" s="169" t="e">
        <f t="shared" si="109"/>
        <v>#N/A</v>
      </c>
      <c r="LY62" s="169" t="e">
        <f t="shared" si="109"/>
        <v>#N/A</v>
      </c>
      <c r="LZ62" s="169" t="e">
        <f t="shared" si="109"/>
        <v>#N/A</v>
      </c>
      <c r="MA62" s="169" t="e">
        <f t="shared" si="109"/>
        <v>#N/A</v>
      </c>
      <c r="MB62" s="169" t="e">
        <f t="shared" si="109"/>
        <v>#N/A</v>
      </c>
      <c r="MC62" s="169" t="e">
        <f t="shared" si="109"/>
        <v>#N/A</v>
      </c>
      <c r="MD62" s="169" t="e">
        <f t="shared" si="109"/>
        <v>#N/A</v>
      </c>
      <c r="ME62" s="169" t="e">
        <f t="shared" si="109"/>
        <v>#N/A</v>
      </c>
      <c r="MF62" s="169" t="e">
        <f t="shared" si="109"/>
        <v>#N/A</v>
      </c>
      <c r="MG62" s="169" t="e">
        <f t="shared" si="109"/>
        <v>#N/A</v>
      </c>
      <c r="MH62" s="169" t="e">
        <f t="shared" si="110"/>
        <v>#N/A</v>
      </c>
      <c r="MI62" s="169" t="e">
        <f t="shared" si="110"/>
        <v>#N/A</v>
      </c>
      <c r="MJ62" s="169" t="e">
        <f t="shared" si="110"/>
        <v>#N/A</v>
      </c>
      <c r="MK62" s="169" t="e">
        <f t="shared" si="110"/>
        <v>#N/A</v>
      </c>
      <c r="ML62" s="169" t="e">
        <f t="shared" si="110"/>
        <v>#N/A</v>
      </c>
      <c r="MM62" s="169" t="e">
        <f t="shared" si="110"/>
        <v>#N/A</v>
      </c>
      <c r="MN62" s="169" t="e">
        <f t="shared" si="110"/>
        <v>#N/A</v>
      </c>
      <c r="MO62" s="169" t="e">
        <f t="shared" si="110"/>
        <v>#N/A</v>
      </c>
      <c r="MP62" s="169" t="e">
        <f t="shared" si="110"/>
        <v>#N/A</v>
      </c>
      <c r="MQ62" s="169" t="e">
        <f t="shared" si="110"/>
        <v>#N/A</v>
      </c>
      <c r="MR62" s="169" t="e">
        <f t="shared" si="110"/>
        <v>#N/A</v>
      </c>
      <c r="MS62" s="169" t="e">
        <f t="shared" si="110"/>
        <v>#N/A</v>
      </c>
      <c r="MT62" s="169" t="e">
        <f t="shared" si="110"/>
        <v>#N/A</v>
      </c>
      <c r="MU62" s="169" t="e">
        <f t="shared" si="110"/>
        <v>#N/A</v>
      </c>
      <c r="MV62" s="169" t="e">
        <f t="shared" si="110"/>
        <v>#N/A</v>
      </c>
      <c r="MW62" s="169" t="e">
        <f t="shared" si="110"/>
        <v>#N/A</v>
      </c>
      <c r="MX62" s="169" t="e">
        <f t="shared" si="111"/>
        <v>#N/A</v>
      </c>
      <c r="MY62" s="169" t="e">
        <f t="shared" si="111"/>
        <v>#N/A</v>
      </c>
      <c r="MZ62" s="169" t="e">
        <f t="shared" si="111"/>
        <v>#N/A</v>
      </c>
      <c r="NA62" s="169" t="e">
        <f t="shared" si="111"/>
        <v>#N/A</v>
      </c>
      <c r="NB62" s="169" t="e">
        <f t="shared" si="111"/>
        <v>#N/A</v>
      </c>
      <c r="NC62" s="169" t="e">
        <f t="shared" si="111"/>
        <v>#N/A</v>
      </c>
      <c r="ND62" s="169" t="e">
        <f t="shared" si="111"/>
        <v>#N/A</v>
      </c>
      <c r="NE62" s="169" t="e">
        <f t="shared" si="111"/>
        <v>#N/A</v>
      </c>
      <c r="NF62" s="169" t="e">
        <f t="shared" si="111"/>
        <v>#N/A</v>
      </c>
      <c r="NG62" s="169" t="e">
        <f t="shared" si="111"/>
        <v>#N/A</v>
      </c>
      <c r="NH62" s="169" t="e">
        <f t="shared" si="111"/>
        <v>#N/A</v>
      </c>
      <c r="NI62" s="169" t="e">
        <f t="shared" si="111"/>
        <v>#N/A</v>
      </c>
      <c r="NJ62" s="169" t="e">
        <f t="shared" si="111"/>
        <v>#N/A</v>
      </c>
      <c r="NK62" s="169" t="e">
        <f t="shared" si="111"/>
        <v>#N/A</v>
      </c>
      <c r="NL62" s="169" t="e">
        <f t="shared" si="111"/>
        <v>#N/A</v>
      </c>
      <c r="NM62" s="169" t="e">
        <f t="shared" si="111"/>
        <v>#N/A</v>
      </c>
      <c r="NN62" s="169" t="e">
        <f t="shared" si="112"/>
        <v>#N/A</v>
      </c>
      <c r="NO62" s="169" t="e">
        <f t="shared" si="112"/>
        <v>#N/A</v>
      </c>
      <c r="NP62" s="169" t="e">
        <f t="shared" si="112"/>
        <v>#N/A</v>
      </c>
      <c r="NQ62" s="169" t="e">
        <f t="shared" si="112"/>
        <v>#N/A</v>
      </c>
      <c r="NR62" s="169" t="e">
        <f t="shared" si="112"/>
        <v>#N/A</v>
      </c>
      <c r="NS62" s="169" t="e">
        <f t="shared" si="112"/>
        <v>#N/A</v>
      </c>
      <c r="NT62" s="169" t="e">
        <f t="shared" si="112"/>
        <v>#N/A</v>
      </c>
      <c r="NU62" s="169" t="e">
        <f t="shared" si="112"/>
        <v>#N/A</v>
      </c>
      <c r="NV62" s="169" t="e">
        <f t="shared" si="112"/>
        <v>#N/A</v>
      </c>
      <c r="NW62" s="169" t="e">
        <f t="shared" si="112"/>
        <v>#N/A</v>
      </c>
      <c r="NX62" s="169" t="e">
        <f t="shared" si="112"/>
        <v>#N/A</v>
      </c>
      <c r="NY62" s="169" t="e">
        <f t="shared" si="112"/>
        <v>#N/A</v>
      </c>
      <c r="NZ62" s="169" t="e">
        <f t="shared" si="112"/>
        <v>#N/A</v>
      </c>
      <c r="OA62" s="169" t="e">
        <f t="shared" si="112"/>
        <v>#N/A</v>
      </c>
      <c r="OB62" s="169" t="e">
        <f t="shared" si="112"/>
        <v>#N/A</v>
      </c>
      <c r="OC62" s="169" t="e">
        <f t="shared" si="112"/>
        <v>#N/A</v>
      </c>
      <c r="OD62" s="169" t="e">
        <f t="shared" si="113"/>
        <v>#N/A</v>
      </c>
      <c r="OE62" s="169" t="e">
        <f t="shared" si="113"/>
        <v>#N/A</v>
      </c>
      <c r="OF62" s="169" t="e">
        <f t="shared" si="113"/>
        <v>#N/A</v>
      </c>
      <c r="OG62" s="169" t="e">
        <f t="shared" si="113"/>
        <v>#N/A</v>
      </c>
      <c r="OH62" s="169" t="e">
        <f t="shared" si="113"/>
        <v>#N/A</v>
      </c>
      <c r="OI62" s="169" t="e">
        <f t="shared" si="113"/>
        <v>#N/A</v>
      </c>
      <c r="OJ62" s="169" t="e">
        <f t="shared" si="113"/>
        <v>#N/A</v>
      </c>
      <c r="OK62" s="169" t="e">
        <f t="shared" si="113"/>
        <v>#N/A</v>
      </c>
      <c r="OL62" s="169" t="e">
        <f t="shared" si="113"/>
        <v>#N/A</v>
      </c>
      <c r="OM62" s="169" t="e">
        <f t="shared" si="113"/>
        <v>#N/A</v>
      </c>
      <c r="ON62" s="169" t="e">
        <f t="shared" si="113"/>
        <v>#N/A</v>
      </c>
      <c r="OO62" s="169" t="e">
        <f t="shared" si="113"/>
        <v>#N/A</v>
      </c>
      <c r="OP62" s="169" t="e">
        <f t="shared" si="113"/>
        <v>#N/A</v>
      </c>
      <c r="OQ62" s="169" t="e">
        <f t="shared" si="113"/>
        <v>#N/A</v>
      </c>
      <c r="OR62" s="169" t="e">
        <f t="shared" si="113"/>
        <v>#N/A</v>
      </c>
      <c r="OS62" s="169" t="e">
        <f t="shared" si="113"/>
        <v>#N/A</v>
      </c>
      <c r="OT62" s="169" t="e">
        <f t="shared" si="114"/>
        <v>#N/A</v>
      </c>
      <c r="OU62" s="169" t="e">
        <f t="shared" si="114"/>
        <v>#N/A</v>
      </c>
      <c r="OV62" s="169" t="e">
        <f t="shared" si="114"/>
        <v>#N/A</v>
      </c>
      <c r="OW62" s="169" t="e">
        <f t="shared" si="83"/>
        <v>#N/A</v>
      </c>
      <c r="OX62" s="169" t="e">
        <f t="shared" si="83"/>
        <v>#N/A</v>
      </c>
      <c r="OY62" s="169" t="e">
        <f t="shared" si="83"/>
        <v>#N/A</v>
      </c>
      <c r="OZ62" s="169" t="e">
        <f t="shared" si="83"/>
        <v>#N/A</v>
      </c>
      <c r="PA62" s="169" t="e">
        <f t="shared" si="83"/>
        <v>#N/A</v>
      </c>
      <c r="PB62" s="169" t="e">
        <f t="shared" si="83"/>
        <v>#N/A</v>
      </c>
      <c r="PC62" s="169" t="e">
        <f t="shared" si="70"/>
        <v>#N/A</v>
      </c>
      <c r="PD62" s="169" t="e">
        <f t="shared" si="70"/>
        <v>#N/A</v>
      </c>
      <c r="PE62" s="169" t="e">
        <f t="shared" si="70"/>
        <v>#N/A</v>
      </c>
      <c r="PF62" s="169" t="e">
        <f t="shared" si="70"/>
        <v>#N/A</v>
      </c>
      <c r="PG62" s="169" t="e">
        <f t="shared" si="70"/>
        <v>#N/A</v>
      </c>
      <c r="PH62" s="169" t="e">
        <f t="shared" si="70"/>
        <v>#N/A</v>
      </c>
    </row>
    <row r="63" spans="1:424" hidden="1" x14ac:dyDescent="0.75">
      <c r="A63" s="4">
        <v>60</v>
      </c>
      <c r="B63" s="95"/>
      <c r="C63" s="95"/>
      <c r="D63" s="95"/>
      <c r="E63" s="124" t="str">
        <f t="shared" si="28"/>
        <v/>
      </c>
      <c r="F63" s="124" t="str">
        <f t="shared" si="29"/>
        <v/>
      </c>
      <c r="G63" s="73" t="str">
        <f t="shared" si="30"/>
        <v/>
      </c>
      <c r="H63" s="23"/>
      <c r="I63" s="57"/>
      <c r="J63" s="280"/>
      <c r="K63" s="74" t="str">
        <f>IF(AND(B63&gt;0,C63&gt;0,D63&gt;0),IF(ISBLANK(J63),IF(ISBLANK(H63),"",(D63-B63)*VLOOKUP(H63,VLookups!$A$4:$B$13,2,FALSE)),J63),"")</f>
        <v/>
      </c>
      <c r="L63" s="75" t="str">
        <f t="shared" si="84"/>
        <v/>
      </c>
      <c r="M63" s="95"/>
      <c r="N63" s="270" t="str">
        <f>IF(AND(M63&gt;0,C63&gt;0,NOT(K63="")),ABS(VLOOKUP($M$1,VLookups!$A$43:$B$44,2,FALSE)-_xlfn.NORM.DIST(M63,G63,K63,TRUE)),"")</f>
        <v/>
      </c>
      <c r="O63" s="94" t="str">
        <f>IF(AND($B63&gt;0,$C63&gt;0,$D63&gt;0,NOT(ISBLANK($H63))),_xlfn.NORM.INV(ABS(VLOOKUP($M$1,VLookups!$A$43:$B$44,2,FALSE)-O$3),$G63,$K63),"")</f>
        <v/>
      </c>
      <c r="P63" s="93" t="str">
        <f>IF(AND($B63&gt;0,$C63&gt;0,$D63&gt;0,NOT(ISBLANK($H63))),_xlfn.NORM.INV(ABS(VLOOKUP($M$1,VLookups!$A$43:$B$44,2,FALSE)-P$3),$G63,$K63),"")</f>
        <v/>
      </c>
      <c r="Q63" s="94" t="str">
        <f>IF(AND($B63&gt;0,$C63&gt;0,$D63&gt;0,NOT(ISBLANK($H63))),_xlfn.NORM.INV(ABS(VLOOKUP($M$1,VLookups!$A$43:$B$44,2,FALSE)-Q$3),$G63,$K63),"")</f>
        <v/>
      </c>
      <c r="R63" s="93" t="str">
        <f>IF(AND($B63&gt;0,$C63&gt;0,$D63&gt;0,NOT(ISBLANK($H63))),_xlfn.NORM.INV(ABS(VLOOKUP($M$1,VLookups!$A$43:$B$44,2,FALSE)-R$3),$G63,$K63),"")</f>
        <v/>
      </c>
      <c r="S63" s="94" t="str">
        <f>IF(AND($B63&gt;0,$C63&gt;0,$D63&gt;0,NOT(ISBLANK($H63))),_xlfn.NORM.INV(ABS(VLOOKUP($M$1,VLookups!$A$43:$B$44,2,FALSE)-S$3),$G63,$K63),"")</f>
        <v/>
      </c>
      <c r="T63" s="93" t="str">
        <f>IF(AND($B63&gt;0,$C63&gt;0,$D63&gt;0,NOT(ISBLANK($H63))),_xlfn.NORM.INV(ABS(VLOOKUP($M$1,VLookups!$A$43:$B$44,2,FALSE)-T$3),$G63,$K63),"")</f>
        <v/>
      </c>
      <c r="U63" s="5"/>
      <c r="V63" s="168" t="str">
        <f t="shared" si="31"/>
        <v/>
      </c>
      <c r="W63" s="49" t="str">
        <f t="shared" si="133"/>
        <v/>
      </c>
      <c r="X63" s="49" t="str">
        <f t="shared" si="133"/>
        <v/>
      </c>
      <c r="Y63" s="49" t="str">
        <f t="shared" si="133"/>
        <v/>
      </c>
      <c r="Z63" s="49" t="str">
        <f t="shared" si="133"/>
        <v/>
      </c>
      <c r="AA63" s="49" t="str">
        <f t="shared" si="133"/>
        <v/>
      </c>
      <c r="AB63" s="49" t="str">
        <f t="shared" si="133"/>
        <v/>
      </c>
      <c r="AC63" s="49" t="str">
        <f t="shared" si="133"/>
        <v/>
      </c>
      <c r="AD63" s="49" t="str">
        <f t="shared" si="133"/>
        <v/>
      </c>
      <c r="AE63" s="49" t="str">
        <f t="shared" si="133"/>
        <v/>
      </c>
      <c r="AF63" s="49" t="str">
        <f t="shared" si="133"/>
        <v/>
      </c>
      <c r="AG63" s="49" t="str">
        <f t="shared" si="133"/>
        <v/>
      </c>
      <c r="AH63" s="49" t="str">
        <f t="shared" si="133"/>
        <v/>
      </c>
      <c r="AI63" s="49" t="str">
        <f t="shared" si="133"/>
        <v/>
      </c>
      <c r="AJ63" s="49" t="str">
        <f t="shared" si="133"/>
        <v/>
      </c>
      <c r="AK63" s="49" t="str">
        <f t="shared" si="133"/>
        <v/>
      </c>
      <c r="AL63" s="49" t="str">
        <f t="shared" si="133"/>
        <v/>
      </c>
      <c r="AM63" s="49" t="str">
        <f t="shared" si="125"/>
        <v/>
      </c>
      <c r="AN63" s="49" t="str">
        <f t="shared" si="125"/>
        <v/>
      </c>
      <c r="AO63" s="49" t="str">
        <f t="shared" si="125"/>
        <v/>
      </c>
      <c r="AP63" s="49" t="str">
        <f t="shared" si="125"/>
        <v/>
      </c>
      <c r="AQ63" s="49" t="str">
        <f t="shared" si="125"/>
        <v/>
      </c>
      <c r="AR63" s="49" t="str">
        <f t="shared" si="125"/>
        <v/>
      </c>
      <c r="AS63" s="49" t="str">
        <f t="shared" si="125"/>
        <v/>
      </c>
      <c r="AT63" s="49" t="str">
        <f t="shared" si="125"/>
        <v/>
      </c>
      <c r="AU63" s="49" t="str">
        <f t="shared" si="125"/>
        <v/>
      </c>
      <c r="AV63" s="49" t="str">
        <f t="shared" si="125"/>
        <v/>
      </c>
      <c r="AW63" s="49" t="str">
        <f t="shared" si="125"/>
        <v/>
      </c>
      <c r="AX63" s="49" t="str">
        <f t="shared" si="125"/>
        <v/>
      </c>
      <c r="AY63" s="49" t="str">
        <f t="shared" si="125"/>
        <v/>
      </c>
      <c r="AZ63" s="49" t="str">
        <f t="shared" si="125"/>
        <v/>
      </c>
      <c r="BA63" s="49" t="str">
        <f t="shared" si="125"/>
        <v/>
      </c>
      <c r="BB63" s="49" t="str">
        <f t="shared" si="126"/>
        <v/>
      </c>
      <c r="BC63" s="49" t="str">
        <f t="shared" si="126"/>
        <v/>
      </c>
      <c r="BD63" s="49" t="str">
        <f t="shared" si="126"/>
        <v/>
      </c>
      <c r="BE63" s="49" t="str">
        <f t="shared" si="126"/>
        <v/>
      </c>
      <c r="BF63" s="49" t="str">
        <f t="shared" si="126"/>
        <v/>
      </c>
      <c r="BG63" s="49" t="str">
        <f t="shared" si="126"/>
        <v/>
      </c>
      <c r="BH63" s="49" t="str">
        <f t="shared" si="126"/>
        <v/>
      </c>
      <c r="BI63" s="49" t="str">
        <f t="shared" si="126"/>
        <v/>
      </c>
      <c r="BJ63" s="49" t="str">
        <f t="shared" si="126"/>
        <v/>
      </c>
      <c r="BK63" s="49" t="str">
        <f t="shared" si="126"/>
        <v/>
      </c>
      <c r="BL63" s="49" t="str">
        <f t="shared" si="126"/>
        <v/>
      </c>
      <c r="BM63" s="49" t="str">
        <f t="shared" si="126"/>
        <v/>
      </c>
      <c r="BN63" s="49" t="str">
        <f t="shared" si="126"/>
        <v/>
      </c>
      <c r="BO63" s="49" t="str">
        <f t="shared" si="126"/>
        <v/>
      </c>
      <c r="BP63" s="49" t="str">
        <f t="shared" si="126"/>
        <v/>
      </c>
      <c r="BQ63" s="49" t="str">
        <f t="shared" si="126"/>
        <v/>
      </c>
      <c r="BR63" s="49" t="str">
        <f t="shared" si="121"/>
        <v/>
      </c>
      <c r="BS63" s="49" t="str">
        <f t="shared" si="121"/>
        <v/>
      </c>
      <c r="BT63" s="49" t="str">
        <f t="shared" si="121"/>
        <v/>
      </c>
      <c r="BU63" s="49" t="str">
        <f t="shared" si="121"/>
        <v/>
      </c>
      <c r="BV63" s="49" t="str">
        <f t="shared" si="121"/>
        <v/>
      </c>
      <c r="BW63" s="49" t="str">
        <f t="shared" si="121"/>
        <v/>
      </c>
      <c r="BX63" s="49" t="str">
        <f t="shared" si="121"/>
        <v/>
      </c>
      <c r="BY63" s="49" t="str">
        <f t="shared" si="121"/>
        <v/>
      </c>
      <c r="BZ63" s="49" t="str">
        <f t="shared" si="121"/>
        <v/>
      </c>
      <c r="CA63" s="49" t="str">
        <f t="shared" si="121"/>
        <v/>
      </c>
      <c r="CB63" s="49" t="str">
        <f t="shared" si="121"/>
        <v/>
      </c>
      <c r="CC63" s="49" t="str">
        <f t="shared" si="121"/>
        <v/>
      </c>
      <c r="CD63" s="49" t="str">
        <f t="shared" si="121"/>
        <v/>
      </c>
      <c r="CE63" s="49" t="str">
        <f t="shared" si="121"/>
        <v/>
      </c>
      <c r="CF63" s="49" t="str">
        <f t="shared" si="121"/>
        <v/>
      </c>
      <c r="CG63" s="49" t="str">
        <f t="shared" si="127"/>
        <v/>
      </c>
      <c r="CH63" s="49" t="str">
        <f t="shared" si="127"/>
        <v/>
      </c>
      <c r="CI63" s="49" t="str">
        <f t="shared" si="127"/>
        <v/>
      </c>
      <c r="CJ63" s="49" t="str">
        <f t="shared" si="127"/>
        <v/>
      </c>
      <c r="CK63" s="49" t="str">
        <f t="shared" si="127"/>
        <v/>
      </c>
      <c r="CL63" s="49" t="str">
        <f t="shared" si="127"/>
        <v/>
      </c>
      <c r="CM63" s="49" t="str">
        <f t="shared" si="127"/>
        <v/>
      </c>
      <c r="CN63" s="49" t="str">
        <f t="shared" si="127"/>
        <v/>
      </c>
      <c r="CO63" s="49" t="str">
        <f t="shared" si="127"/>
        <v/>
      </c>
      <c r="CP63" s="49" t="str">
        <f t="shared" si="127"/>
        <v/>
      </c>
      <c r="CQ63" s="49" t="str">
        <f t="shared" si="127"/>
        <v/>
      </c>
      <c r="CR63" s="49" t="str">
        <f t="shared" si="127"/>
        <v/>
      </c>
      <c r="CS63" s="49" t="str">
        <f t="shared" si="127"/>
        <v/>
      </c>
      <c r="CT63" s="49" t="str">
        <f t="shared" si="127"/>
        <v/>
      </c>
      <c r="CU63" s="49" t="str">
        <f t="shared" si="127"/>
        <v/>
      </c>
      <c r="CV63" s="49" t="str">
        <f t="shared" si="127"/>
        <v/>
      </c>
      <c r="CW63" s="49" t="str">
        <f t="shared" si="128"/>
        <v/>
      </c>
      <c r="CX63" s="49" t="str">
        <f t="shared" si="128"/>
        <v/>
      </c>
      <c r="CY63" s="49" t="str">
        <f t="shared" si="128"/>
        <v/>
      </c>
      <c r="CZ63" s="49" t="str">
        <f t="shared" si="128"/>
        <v/>
      </c>
      <c r="DA63" s="49" t="str">
        <f t="shared" si="128"/>
        <v/>
      </c>
      <c r="DB63" s="49" t="str">
        <f t="shared" si="128"/>
        <v/>
      </c>
      <c r="DC63" s="49" t="str">
        <f t="shared" si="128"/>
        <v/>
      </c>
      <c r="DD63" s="49" t="str">
        <f t="shared" si="128"/>
        <v/>
      </c>
      <c r="DE63" s="49" t="str">
        <f t="shared" si="128"/>
        <v/>
      </c>
      <c r="DF63" s="49" t="str">
        <f t="shared" si="128"/>
        <v/>
      </c>
      <c r="DG63" s="49" t="str">
        <f t="shared" si="128"/>
        <v/>
      </c>
      <c r="DH63" s="49" t="str">
        <f t="shared" si="128"/>
        <v/>
      </c>
      <c r="DI63" s="49" t="str">
        <f t="shared" si="128"/>
        <v/>
      </c>
      <c r="DJ63" s="49" t="str">
        <f t="shared" si="128"/>
        <v/>
      </c>
      <c r="DK63" s="49" t="str">
        <f t="shared" si="128"/>
        <v/>
      </c>
      <c r="DL63" s="49" t="str">
        <f t="shared" si="128"/>
        <v/>
      </c>
      <c r="DM63" s="49" t="str">
        <f t="shared" si="122"/>
        <v/>
      </c>
      <c r="DN63" s="49" t="str">
        <f t="shared" si="122"/>
        <v/>
      </c>
      <c r="DO63" s="49" t="str">
        <f t="shared" si="122"/>
        <v/>
      </c>
      <c r="DP63" s="49" t="str">
        <f t="shared" si="122"/>
        <v/>
      </c>
      <c r="DQ63" s="49" t="str">
        <f t="shared" si="122"/>
        <v/>
      </c>
      <c r="DR63" s="49" t="str">
        <f t="shared" si="122"/>
        <v/>
      </c>
      <c r="DS63" s="183" t="str">
        <f t="shared" si="33"/>
        <v/>
      </c>
      <c r="DT63" s="49" t="str">
        <f t="shared" si="134"/>
        <v/>
      </c>
      <c r="DU63" s="49" t="str">
        <f t="shared" si="134"/>
        <v/>
      </c>
      <c r="DV63" s="49" t="str">
        <f t="shared" si="134"/>
        <v/>
      </c>
      <c r="DW63" s="49" t="str">
        <f t="shared" si="134"/>
        <v/>
      </c>
      <c r="DX63" s="49" t="str">
        <f t="shared" si="134"/>
        <v/>
      </c>
      <c r="DY63" s="49" t="str">
        <f t="shared" si="134"/>
        <v/>
      </c>
      <c r="DZ63" s="49" t="str">
        <f t="shared" si="134"/>
        <v/>
      </c>
      <c r="EA63" s="49" t="str">
        <f t="shared" si="134"/>
        <v/>
      </c>
      <c r="EB63" s="49" t="str">
        <f t="shared" si="134"/>
        <v/>
      </c>
      <c r="EC63" s="49" t="str">
        <f t="shared" si="134"/>
        <v/>
      </c>
      <c r="ED63" s="49" t="str">
        <f t="shared" si="134"/>
        <v/>
      </c>
      <c r="EE63" s="49" t="str">
        <f t="shared" si="134"/>
        <v/>
      </c>
      <c r="EF63" s="49" t="str">
        <f t="shared" si="134"/>
        <v/>
      </c>
      <c r="EG63" s="49" t="str">
        <f t="shared" si="134"/>
        <v/>
      </c>
      <c r="EH63" s="49" t="str">
        <f t="shared" si="134"/>
        <v/>
      </c>
      <c r="EI63" s="49" t="str">
        <f t="shared" si="134"/>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29"/>
        <v/>
      </c>
      <c r="ER63" s="49" t="str">
        <f t="shared" si="129"/>
        <v/>
      </c>
      <c r="ES63" s="49" t="str">
        <f t="shared" si="129"/>
        <v/>
      </c>
      <c r="ET63" s="49" t="str">
        <f t="shared" si="129"/>
        <v/>
      </c>
      <c r="EU63" s="49" t="str">
        <f t="shared" si="129"/>
        <v/>
      </c>
      <c r="EV63" s="49" t="str">
        <f t="shared" si="129"/>
        <v/>
      </c>
      <c r="EW63" s="49" t="str">
        <f t="shared" si="129"/>
        <v/>
      </c>
      <c r="EX63" s="49" t="str">
        <f t="shared" si="129"/>
        <v/>
      </c>
      <c r="EY63" s="49" t="str">
        <f t="shared" si="130"/>
        <v/>
      </c>
      <c r="EZ63" s="49" t="str">
        <f t="shared" si="130"/>
        <v/>
      </c>
      <c r="FA63" s="49" t="str">
        <f t="shared" si="130"/>
        <v/>
      </c>
      <c r="FB63" s="49" t="str">
        <f t="shared" si="130"/>
        <v/>
      </c>
      <c r="FC63" s="49" t="str">
        <f t="shared" si="130"/>
        <v/>
      </c>
      <c r="FD63" s="49" t="str">
        <f t="shared" si="130"/>
        <v/>
      </c>
      <c r="FE63" s="49" t="str">
        <f t="shared" si="130"/>
        <v/>
      </c>
      <c r="FF63" s="49" t="str">
        <f t="shared" si="130"/>
        <v/>
      </c>
      <c r="FG63" s="49" t="str">
        <f t="shared" si="130"/>
        <v/>
      </c>
      <c r="FH63" s="49" t="str">
        <f t="shared" si="130"/>
        <v/>
      </c>
      <c r="FI63" s="49" t="str">
        <f t="shared" si="130"/>
        <v/>
      </c>
      <c r="FJ63" s="49" t="str">
        <f t="shared" si="130"/>
        <v/>
      </c>
      <c r="FK63" s="49" t="str">
        <f t="shared" si="130"/>
        <v/>
      </c>
      <c r="FL63" s="49" t="str">
        <f t="shared" si="130"/>
        <v/>
      </c>
      <c r="FM63" s="49" t="str">
        <f t="shared" si="130"/>
        <v/>
      </c>
      <c r="FN63" s="49" t="str">
        <f t="shared" si="130"/>
        <v/>
      </c>
      <c r="FO63" s="49" t="str">
        <f t="shared" si="123"/>
        <v/>
      </c>
      <c r="FP63" s="49" t="str">
        <f t="shared" si="123"/>
        <v/>
      </c>
      <c r="FQ63" s="49" t="str">
        <f t="shared" si="123"/>
        <v/>
      </c>
      <c r="FR63" s="49" t="str">
        <f t="shared" si="123"/>
        <v/>
      </c>
      <c r="FS63" s="49" t="str">
        <f t="shared" si="123"/>
        <v/>
      </c>
      <c r="FT63" s="49" t="str">
        <f t="shared" si="123"/>
        <v/>
      </c>
      <c r="FU63" s="49" t="str">
        <f t="shared" si="123"/>
        <v/>
      </c>
      <c r="FV63" s="49" t="str">
        <f t="shared" si="123"/>
        <v/>
      </c>
      <c r="FW63" s="49" t="str">
        <f t="shared" si="123"/>
        <v/>
      </c>
      <c r="FX63" s="49" t="str">
        <f t="shared" si="123"/>
        <v/>
      </c>
      <c r="FY63" s="49" t="str">
        <f t="shared" si="123"/>
        <v/>
      </c>
      <c r="FZ63" s="49" t="str">
        <f t="shared" si="123"/>
        <v/>
      </c>
      <c r="GA63" s="49" t="str">
        <f t="shared" si="123"/>
        <v/>
      </c>
      <c r="GB63" s="49" t="str">
        <f t="shared" si="123"/>
        <v/>
      </c>
      <c r="GC63" s="49" t="str">
        <f t="shared" si="123"/>
        <v/>
      </c>
      <c r="GD63" s="49" t="str">
        <f t="shared" si="131"/>
        <v/>
      </c>
      <c r="GE63" s="49" t="str">
        <f t="shared" si="131"/>
        <v/>
      </c>
      <c r="GF63" s="49" t="str">
        <f t="shared" si="131"/>
        <v/>
      </c>
      <c r="GG63" s="49" t="str">
        <f t="shared" si="131"/>
        <v/>
      </c>
      <c r="GH63" s="49" t="str">
        <f t="shared" si="131"/>
        <v/>
      </c>
      <c r="GI63" s="49" t="str">
        <f t="shared" si="131"/>
        <v/>
      </c>
      <c r="GJ63" s="49" t="str">
        <f t="shared" si="131"/>
        <v/>
      </c>
      <c r="GK63" s="49" t="str">
        <f t="shared" si="131"/>
        <v/>
      </c>
      <c r="GL63" s="49" t="str">
        <f t="shared" si="131"/>
        <v/>
      </c>
      <c r="GM63" s="49" t="str">
        <f t="shared" si="131"/>
        <v/>
      </c>
      <c r="GN63" s="49" t="str">
        <f t="shared" si="131"/>
        <v/>
      </c>
      <c r="GO63" s="49" t="str">
        <f t="shared" si="131"/>
        <v/>
      </c>
      <c r="GP63" s="49" t="str">
        <f t="shared" si="131"/>
        <v/>
      </c>
      <c r="GQ63" s="49" t="str">
        <f t="shared" si="131"/>
        <v/>
      </c>
      <c r="GR63" s="49" t="str">
        <f t="shared" si="131"/>
        <v/>
      </c>
      <c r="GS63" s="49" t="str">
        <f t="shared" si="131"/>
        <v/>
      </c>
      <c r="GT63" s="49" t="str">
        <f t="shared" si="132"/>
        <v/>
      </c>
      <c r="GU63" s="49" t="str">
        <f t="shared" si="132"/>
        <v/>
      </c>
      <c r="GV63" s="49" t="str">
        <f t="shared" si="132"/>
        <v/>
      </c>
      <c r="GW63" s="49" t="str">
        <f t="shared" si="132"/>
        <v/>
      </c>
      <c r="GX63" s="49" t="str">
        <f t="shared" si="132"/>
        <v/>
      </c>
      <c r="GY63" s="49" t="str">
        <f t="shared" si="132"/>
        <v/>
      </c>
      <c r="GZ63" s="49" t="str">
        <f t="shared" si="132"/>
        <v/>
      </c>
      <c r="HA63" s="49" t="str">
        <f t="shared" si="132"/>
        <v/>
      </c>
      <c r="HB63" s="49" t="str">
        <f t="shared" si="132"/>
        <v/>
      </c>
      <c r="HC63" s="49" t="str">
        <f t="shared" si="132"/>
        <v/>
      </c>
      <c r="HD63" s="49" t="str">
        <f t="shared" si="132"/>
        <v/>
      </c>
      <c r="HE63" s="49" t="str">
        <f t="shared" si="132"/>
        <v/>
      </c>
      <c r="HF63" s="49" t="str">
        <f t="shared" si="132"/>
        <v/>
      </c>
      <c r="HG63" s="49" t="str">
        <f t="shared" si="132"/>
        <v/>
      </c>
      <c r="HH63" s="49" t="str">
        <f t="shared" si="132"/>
        <v/>
      </c>
      <c r="HI63" s="49" t="str">
        <f t="shared" si="132"/>
        <v/>
      </c>
      <c r="HJ63" s="49" t="str">
        <f t="shared" si="124"/>
        <v/>
      </c>
      <c r="HK63" s="49" t="str">
        <f t="shared" si="124"/>
        <v/>
      </c>
      <c r="HL63" s="49" t="str">
        <f t="shared" si="124"/>
        <v/>
      </c>
      <c r="HM63" s="49" t="str">
        <f t="shared" si="124"/>
        <v/>
      </c>
      <c r="HN63" s="49" t="str">
        <f t="shared" si="124"/>
        <v/>
      </c>
      <c r="HO63" s="49" t="str">
        <f t="shared" si="124"/>
        <v/>
      </c>
      <c r="HP63" s="169" t="e">
        <f t="shared" si="119"/>
        <v>#N/A</v>
      </c>
      <c r="HQ63" s="169" t="e">
        <f t="shared" si="119"/>
        <v>#N/A</v>
      </c>
      <c r="HR63" s="169" t="e">
        <f t="shared" si="119"/>
        <v>#N/A</v>
      </c>
      <c r="HS63" s="169" t="e">
        <f t="shared" si="119"/>
        <v>#N/A</v>
      </c>
      <c r="HT63" s="169" t="e">
        <f t="shared" si="119"/>
        <v>#N/A</v>
      </c>
      <c r="HU63" s="169" t="e">
        <f t="shared" si="119"/>
        <v>#N/A</v>
      </c>
      <c r="HV63" s="169" t="e">
        <f t="shared" si="119"/>
        <v>#N/A</v>
      </c>
      <c r="HW63" s="169" t="e">
        <f t="shared" si="119"/>
        <v>#N/A</v>
      </c>
      <c r="HX63" s="169" t="e">
        <f t="shared" si="119"/>
        <v>#N/A</v>
      </c>
      <c r="HY63" s="169" t="e">
        <f t="shared" si="119"/>
        <v>#N/A</v>
      </c>
      <c r="HZ63" s="169" t="e">
        <f t="shared" si="119"/>
        <v>#N/A</v>
      </c>
      <c r="IA63" s="169" t="e">
        <f t="shared" si="119"/>
        <v>#N/A</v>
      </c>
      <c r="IB63" s="169" t="e">
        <f t="shared" si="119"/>
        <v>#N/A</v>
      </c>
      <c r="IC63" s="169" t="e">
        <f t="shared" si="119"/>
        <v>#N/A</v>
      </c>
      <c r="ID63" s="169" t="e">
        <f t="shared" si="119"/>
        <v>#N/A</v>
      </c>
      <c r="IE63" s="169" t="e">
        <f t="shared" si="119"/>
        <v>#N/A</v>
      </c>
      <c r="IF63" s="169" t="e">
        <f t="shared" si="120"/>
        <v>#N/A</v>
      </c>
      <c r="IG63" s="169" t="e">
        <f t="shared" si="120"/>
        <v>#N/A</v>
      </c>
      <c r="IH63" s="169" t="e">
        <f t="shared" si="120"/>
        <v>#N/A</v>
      </c>
      <c r="II63" s="169" t="e">
        <f t="shared" si="120"/>
        <v>#N/A</v>
      </c>
      <c r="IJ63" s="169" t="e">
        <f t="shared" si="120"/>
        <v>#N/A</v>
      </c>
      <c r="IK63" s="169" t="e">
        <f t="shared" si="120"/>
        <v>#N/A</v>
      </c>
      <c r="IL63" s="169" t="e">
        <f t="shared" si="120"/>
        <v>#N/A</v>
      </c>
      <c r="IM63" s="169" t="e">
        <f t="shared" si="120"/>
        <v>#N/A</v>
      </c>
      <c r="IN63" s="169" t="e">
        <f t="shared" si="120"/>
        <v>#N/A</v>
      </c>
      <c r="IO63" s="169" t="e">
        <f t="shared" si="120"/>
        <v>#N/A</v>
      </c>
      <c r="IP63" s="169" t="e">
        <f t="shared" si="120"/>
        <v>#N/A</v>
      </c>
      <c r="IQ63" s="169" t="e">
        <f t="shared" si="120"/>
        <v>#N/A</v>
      </c>
      <c r="IR63" s="169" t="e">
        <f t="shared" si="120"/>
        <v>#N/A</v>
      </c>
      <c r="IS63" s="169" t="e">
        <f t="shared" si="120"/>
        <v>#N/A</v>
      </c>
      <c r="IT63" s="169" t="e">
        <f t="shared" si="118"/>
        <v>#N/A</v>
      </c>
      <c r="IU63" s="169" t="e">
        <f t="shared" si="117"/>
        <v>#N/A</v>
      </c>
      <c r="IV63" s="169" t="e">
        <f t="shared" si="117"/>
        <v>#N/A</v>
      </c>
      <c r="IW63" s="169" t="e">
        <f t="shared" si="117"/>
        <v>#N/A</v>
      </c>
      <c r="IX63" s="169" t="e">
        <f t="shared" si="117"/>
        <v>#N/A</v>
      </c>
      <c r="IY63" s="169" t="e">
        <f t="shared" si="117"/>
        <v>#N/A</v>
      </c>
      <c r="IZ63" s="169" t="e">
        <f t="shared" si="117"/>
        <v>#N/A</v>
      </c>
      <c r="JA63" s="169" t="e">
        <f t="shared" si="117"/>
        <v>#N/A</v>
      </c>
      <c r="JB63" s="169" t="e">
        <f t="shared" si="117"/>
        <v>#N/A</v>
      </c>
      <c r="JC63" s="169" t="e">
        <f t="shared" si="117"/>
        <v>#N/A</v>
      </c>
      <c r="JD63" s="169" t="e">
        <f t="shared" si="117"/>
        <v>#N/A</v>
      </c>
      <c r="JE63" s="169" t="e">
        <f t="shared" si="117"/>
        <v>#N/A</v>
      </c>
      <c r="JF63" s="169" t="e">
        <f t="shared" si="105"/>
        <v>#N/A</v>
      </c>
      <c r="JG63" s="169" t="e">
        <f t="shared" si="105"/>
        <v>#N/A</v>
      </c>
      <c r="JH63" s="169" t="e">
        <f t="shared" si="105"/>
        <v>#N/A</v>
      </c>
      <c r="JI63" s="169" t="e">
        <f t="shared" si="105"/>
        <v>#N/A</v>
      </c>
      <c r="JJ63" s="169" t="e">
        <f t="shared" si="105"/>
        <v>#N/A</v>
      </c>
      <c r="JK63" s="169" t="e">
        <f t="shared" si="105"/>
        <v>#N/A</v>
      </c>
      <c r="JL63" s="169" t="e">
        <f t="shared" si="105"/>
        <v>#N/A</v>
      </c>
      <c r="JM63" s="169" t="e">
        <f t="shared" si="105"/>
        <v>#N/A</v>
      </c>
      <c r="JN63" s="169" t="e">
        <f t="shared" si="105"/>
        <v>#N/A</v>
      </c>
      <c r="JO63" s="169" t="e">
        <f t="shared" si="105"/>
        <v>#N/A</v>
      </c>
      <c r="JP63" s="169" t="e">
        <f t="shared" si="105"/>
        <v>#N/A</v>
      </c>
      <c r="JQ63" s="169" t="e">
        <f t="shared" si="105"/>
        <v>#N/A</v>
      </c>
      <c r="JR63" s="169" t="e">
        <f t="shared" si="105"/>
        <v>#N/A</v>
      </c>
      <c r="JS63" s="169" t="e">
        <f t="shared" si="105"/>
        <v>#N/A</v>
      </c>
      <c r="JT63" s="169" t="e">
        <f t="shared" si="105"/>
        <v>#N/A</v>
      </c>
      <c r="JU63" s="169" t="e">
        <f t="shared" si="105"/>
        <v>#N/A</v>
      </c>
      <c r="JV63" s="169" t="e">
        <f t="shared" si="106"/>
        <v>#N/A</v>
      </c>
      <c r="JW63" s="169" t="e">
        <f t="shared" si="106"/>
        <v>#N/A</v>
      </c>
      <c r="JX63" s="169" t="e">
        <f t="shared" si="106"/>
        <v>#N/A</v>
      </c>
      <c r="JY63" s="169" t="e">
        <f t="shared" si="106"/>
        <v>#N/A</v>
      </c>
      <c r="JZ63" s="169" t="e">
        <f t="shared" si="106"/>
        <v>#N/A</v>
      </c>
      <c r="KA63" s="169" t="e">
        <f t="shared" si="106"/>
        <v>#N/A</v>
      </c>
      <c r="KB63" s="169" t="e">
        <f t="shared" si="106"/>
        <v>#N/A</v>
      </c>
      <c r="KC63" s="169" t="e">
        <f t="shared" si="106"/>
        <v>#N/A</v>
      </c>
      <c r="KD63" s="169" t="e">
        <f t="shared" si="106"/>
        <v>#N/A</v>
      </c>
      <c r="KE63" s="169" t="e">
        <f t="shared" si="106"/>
        <v>#N/A</v>
      </c>
      <c r="KF63" s="169" t="e">
        <f t="shared" si="106"/>
        <v>#N/A</v>
      </c>
      <c r="KG63" s="169" t="e">
        <f t="shared" si="106"/>
        <v>#N/A</v>
      </c>
      <c r="KH63" s="169" t="e">
        <f t="shared" si="106"/>
        <v>#N/A</v>
      </c>
      <c r="KI63" s="169" t="e">
        <f t="shared" si="106"/>
        <v>#N/A</v>
      </c>
      <c r="KJ63" s="169" t="e">
        <f t="shared" si="106"/>
        <v>#N/A</v>
      </c>
      <c r="KK63" s="169" t="e">
        <f t="shared" si="106"/>
        <v>#N/A</v>
      </c>
      <c r="KL63" s="169" t="e">
        <f t="shared" si="107"/>
        <v>#N/A</v>
      </c>
      <c r="KM63" s="169" t="e">
        <f t="shared" si="107"/>
        <v>#N/A</v>
      </c>
      <c r="KN63" s="169" t="e">
        <f t="shared" si="107"/>
        <v>#N/A</v>
      </c>
      <c r="KO63" s="169" t="e">
        <f t="shared" si="107"/>
        <v>#N/A</v>
      </c>
      <c r="KP63" s="169" t="e">
        <f t="shared" si="107"/>
        <v>#N/A</v>
      </c>
      <c r="KQ63" s="169" t="e">
        <f t="shared" si="107"/>
        <v>#N/A</v>
      </c>
      <c r="KR63" s="169" t="e">
        <f t="shared" si="107"/>
        <v>#N/A</v>
      </c>
      <c r="KS63" s="169" t="e">
        <f t="shared" si="107"/>
        <v>#N/A</v>
      </c>
      <c r="KT63" s="169" t="e">
        <f t="shared" si="107"/>
        <v>#N/A</v>
      </c>
      <c r="KU63" s="169" t="e">
        <f t="shared" si="107"/>
        <v>#N/A</v>
      </c>
      <c r="KV63" s="169" t="e">
        <f t="shared" si="107"/>
        <v>#N/A</v>
      </c>
      <c r="KW63" s="169" t="e">
        <f t="shared" si="107"/>
        <v>#N/A</v>
      </c>
      <c r="KX63" s="169" t="e">
        <f t="shared" si="107"/>
        <v>#N/A</v>
      </c>
      <c r="KY63" s="169" t="e">
        <f t="shared" si="107"/>
        <v>#N/A</v>
      </c>
      <c r="KZ63" s="169" t="e">
        <f t="shared" si="107"/>
        <v>#N/A</v>
      </c>
      <c r="LA63" s="169" t="e">
        <f t="shared" si="107"/>
        <v>#N/A</v>
      </c>
      <c r="LB63" s="169" t="e">
        <f t="shared" si="108"/>
        <v>#N/A</v>
      </c>
      <c r="LC63" s="169" t="e">
        <f t="shared" si="108"/>
        <v>#N/A</v>
      </c>
      <c r="LD63" s="169" t="e">
        <f t="shared" si="108"/>
        <v>#N/A</v>
      </c>
      <c r="LE63" s="169" t="e">
        <f t="shared" si="108"/>
        <v>#N/A</v>
      </c>
      <c r="LF63" s="169" t="e">
        <f t="shared" si="108"/>
        <v>#N/A</v>
      </c>
      <c r="LG63" s="169" t="e">
        <f t="shared" si="108"/>
        <v>#N/A</v>
      </c>
      <c r="LH63" s="169" t="e">
        <f t="shared" si="108"/>
        <v>#N/A</v>
      </c>
      <c r="LI63" s="169" t="e">
        <f t="shared" si="108"/>
        <v>#N/A</v>
      </c>
      <c r="LJ63" s="169" t="e">
        <f t="shared" si="108"/>
        <v>#N/A</v>
      </c>
      <c r="LK63" s="169" t="e">
        <f t="shared" si="108"/>
        <v>#N/A</v>
      </c>
      <c r="LL63" s="169" t="e">
        <f t="shared" si="108"/>
        <v>#N/A</v>
      </c>
      <c r="LM63" s="169" t="e">
        <f t="shared" si="108"/>
        <v>#N/A</v>
      </c>
      <c r="LN63" s="169" t="e">
        <f t="shared" si="108"/>
        <v>#N/A</v>
      </c>
      <c r="LO63" s="169" t="e">
        <f t="shared" si="108"/>
        <v>#N/A</v>
      </c>
      <c r="LP63" s="169" t="e">
        <f t="shared" si="108"/>
        <v>#N/A</v>
      </c>
      <c r="LQ63" s="169" t="e">
        <f t="shared" si="108"/>
        <v>#N/A</v>
      </c>
      <c r="LR63" s="169" t="e">
        <f t="shared" si="109"/>
        <v>#N/A</v>
      </c>
      <c r="LS63" s="169" t="e">
        <f t="shared" si="109"/>
        <v>#N/A</v>
      </c>
      <c r="LT63" s="169" t="e">
        <f t="shared" si="109"/>
        <v>#N/A</v>
      </c>
      <c r="LU63" s="169" t="e">
        <f t="shared" si="109"/>
        <v>#N/A</v>
      </c>
      <c r="LV63" s="169" t="e">
        <f t="shared" si="109"/>
        <v>#N/A</v>
      </c>
      <c r="LW63" s="169" t="e">
        <f t="shared" si="109"/>
        <v>#N/A</v>
      </c>
      <c r="LX63" s="169" t="e">
        <f t="shared" si="109"/>
        <v>#N/A</v>
      </c>
      <c r="LY63" s="169" t="e">
        <f t="shared" si="109"/>
        <v>#N/A</v>
      </c>
      <c r="LZ63" s="169" t="e">
        <f t="shared" si="109"/>
        <v>#N/A</v>
      </c>
      <c r="MA63" s="169" t="e">
        <f t="shared" si="109"/>
        <v>#N/A</v>
      </c>
      <c r="MB63" s="169" t="e">
        <f t="shared" si="109"/>
        <v>#N/A</v>
      </c>
      <c r="MC63" s="169" t="e">
        <f t="shared" si="109"/>
        <v>#N/A</v>
      </c>
      <c r="MD63" s="169" t="e">
        <f t="shared" si="109"/>
        <v>#N/A</v>
      </c>
      <c r="ME63" s="169" t="e">
        <f t="shared" si="109"/>
        <v>#N/A</v>
      </c>
      <c r="MF63" s="169" t="e">
        <f t="shared" si="109"/>
        <v>#N/A</v>
      </c>
      <c r="MG63" s="169" t="e">
        <f t="shared" si="109"/>
        <v>#N/A</v>
      </c>
      <c r="MH63" s="169" t="e">
        <f t="shared" si="110"/>
        <v>#N/A</v>
      </c>
      <c r="MI63" s="169" t="e">
        <f t="shared" si="110"/>
        <v>#N/A</v>
      </c>
      <c r="MJ63" s="169" t="e">
        <f t="shared" si="110"/>
        <v>#N/A</v>
      </c>
      <c r="MK63" s="169" t="e">
        <f t="shared" si="110"/>
        <v>#N/A</v>
      </c>
      <c r="ML63" s="169" t="e">
        <f t="shared" si="110"/>
        <v>#N/A</v>
      </c>
      <c r="MM63" s="169" t="e">
        <f t="shared" si="110"/>
        <v>#N/A</v>
      </c>
      <c r="MN63" s="169" t="e">
        <f t="shared" si="110"/>
        <v>#N/A</v>
      </c>
      <c r="MO63" s="169" t="e">
        <f t="shared" si="110"/>
        <v>#N/A</v>
      </c>
      <c r="MP63" s="169" t="e">
        <f t="shared" si="110"/>
        <v>#N/A</v>
      </c>
      <c r="MQ63" s="169" t="e">
        <f t="shared" si="110"/>
        <v>#N/A</v>
      </c>
      <c r="MR63" s="169" t="e">
        <f t="shared" si="110"/>
        <v>#N/A</v>
      </c>
      <c r="MS63" s="169" t="e">
        <f t="shared" si="110"/>
        <v>#N/A</v>
      </c>
      <c r="MT63" s="169" t="e">
        <f t="shared" si="110"/>
        <v>#N/A</v>
      </c>
      <c r="MU63" s="169" t="e">
        <f t="shared" si="110"/>
        <v>#N/A</v>
      </c>
      <c r="MV63" s="169" t="e">
        <f t="shared" si="110"/>
        <v>#N/A</v>
      </c>
      <c r="MW63" s="169" t="e">
        <f t="shared" si="110"/>
        <v>#N/A</v>
      </c>
      <c r="MX63" s="169" t="e">
        <f t="shared" si="111"/>
        <v>#N/A</v>
      </c>
      <c r="MY63" s="169" t="e">
        <f t="shared" si="111"/>
        <v>#N/A</v>
      </c>
      <c r="MZ63" s="169" t="e">
        <f t="shared" si="111"/>
        <v>#N/A</v>
      </c>
      <c r="NA63" s="169" t="e">
        <f t="shared" si="111"/>
        <v>#N/A</v>
      </c>
      <c r="NB63" s="169" t="e">
        <f t="shared" si="111"/>
        <v>#N/A</v>
      </c>
      <c r="NC63" s="169" t="e">
        <f t="shared" si="111"/>
        <v>#N/A</v>
      </c>
      <c r="ND63" s="169" t="e">
        <f t="shared" si="111"/>
        <v>#N/A</v>
      </c>
      <c r="NE63" s="169" t="e">
        <f t="shared" si="111"/>
        <v>#N/A</v>
      </c>
      <c r="NF63" s="169" t="e">
        <f t="shared" si="111"/>
        <v>#N/A</v>
      </c>
      <c r="NG63" s="169" t="e">
        <f t="shared" si="111"/>
        <v>#N/A</v>
      </c>
      <c r="NH63" s="169" t="e">
        <f t="shared" si="111"/>
        <v>#N/A</v>
      </c>
      <c r="NI63" s="169" t="e">
        <f t="shared" si="111"/>
        <v>#N/A</v>
      </c>
      <c r="NJ63" s="169" t="e">
        <f t="shared" si="111"/>
        <v>#N/A</v>
      </c>
      <c r="NK63" s="169" t="e">
        <f t="shared" si="111"/>
        <v>#N/A</v>
      </c>
      <c r="NL63" s="169" t="e">
        <f t="shared" si="111"/>
        <v>#N/A</v>
      </c>
      <c r="NM63" s="169" t="e">
        <f t="shared" si="111"/>
        <v>#N/A</v>
      </c>
      <c r="NN63" s="169" t="e">
        <f t="shared" si="112"/>
        <v>#N/A</v>
      </c>
      <c r="NO63" s="169" t="e">
        <f t="shared" si="112"/>
        <v>#N/A</v>
      </c>
      <c r="NP63" s="169" t="e">
        <f t="shared" si="112"/>
        <v>#N/A</v>
      </c>
      <c r="NQ63" s="169" t="e">
        <f t="shared" si="112"/>
        <v>#N/A</v>
      </c>
      <c r="NR63" s="169" t="e">
        <f t="shared" si="112"/>
        <v>#N/A</v>
      </c>
      <c r="NS63" s="169" t="e">
        <f t="shared" si="112"/>
        <v>#N/A</v>
      </c>
      <c r="NT63" s="169" t="e">
        <f t="shared" si="112"/>
        <v>#N/A</v>
      </c>
      <c r="NU63" s="169" t="e">
        <f t="shared" si="112"/>
        <v>#N/A</v>
      </c>
      <c r="NV63" s="169" t="e">
        <f t="shared" si="112"/>
        <v>#N/A</v>
      </c>
      <c r="NW63" s="169" t="e">
        <f t="shared" si="112"/>
        <v>#N/A</v>
      </c>
      <c r="NX63" s="169" t="e">
        <f t="shared" si="112"/>
        <v>#N/A</v>
      </c>
      <c r="NY63" s="169" t="e">
        <f t="shared" si="112"/>
        <v>#N/A</v>
      </c>
      <c r="NZ63" s="169" t="e">
        <f t="shared" si="112"/>
        <v>#N/A</v>
      </c>
      <c r="OA63" s="169" t="e">
        <f t="shared" si="112"/>
        <v>#N/A</v>
      </c>
      <c r="OB63" s="169" t="e">
        <f t="shared" si="112"/>
        <v>#N/A</v>
      </c>
      <c r="OC63" s="169" t="e">
        <f t="shared" si="112"/>
        <v>#N/A</v>
      </c>
      <c r="OD63" s="169" t="e">
        <f t="shared" si="113"/>
        <v>#N/A</v>
      </c>
      <c r="OE63" s="169" t="e">
        <f t="shared" si="113"/>
        <v>#N/A</v>
      </c>
      <c r="OF63" s="169" t="e">
        <f t="shared" si="113"/>
        <v>#N/A</v>
      </c>
      <c r="OG63" s="169" t="e">
        <f t="shared" si="113"/>
        <v>#N/A</v>
      </c>
      <c r="OH63" s="169" t="e">
        <f t="shared" si="113"/>
        <v>#N/A</v>
      </c>
      <c r="OI63" s="169" t="e">
        <f t="shared" si="113"/>
        <v>#N/A</v>
      </c>
      <c r="OJ63" s="169" t="e">
        <f t="shared" si="113"/>
        <v>#N/A</v>
      </c>
      <c r="OK63" s="169" t="e">
        <f t="shared" si="113"/>
        <v>#N/A</v>
      </c>
      <c r="OL63" s="169" t="e">
        <f t="shared" si="113"/>
        <v>#N/A</v>
      </c>
      <c r="OM63" s="169" t="e">
        <f t="shared" si="113"/>
        <v>#N/A</v>
      </c>
      <c r="ON63" s="169" t="e">
        <f t="shared" si="113"/>
        <v>#N/A</v>
      </c>
      <c r="OO63" s="169" t="e">
        <f t="shared" si="113"/>
        <v>#N/A</v>
      </c>
      <c r="OP63" s="169" t="e">
        <f t="shared" si="113"/>
        <v>#N/A</v>
      </c>
      <c r="OQ63" s="169" t="e">
        <f t="shared" si="113"/>
        <v>#N/A</v>
      </c>
      <c r="OR63" s="169" t="e">
        <f t="shared" si="113"/>
        <v>#N/A</v>
      </c>
      <c r="OS63" s="169" t="e">
        <f t="shared" si="113"/>
        <v>#N/A</v>
      </c>
      <c r="OT63" s="169" t="e">
        <f t="shared" si="114"/>
        <v>#N/A</v>
      </c>
      <c r="OU63" s="169" t="e">
        <f t="shared" si="114"/>
        <v>#N/A</v>
      </c>
      <c r="OV63" s="169" t="e">
        <f t="shared" si="114"/>
        <v>#N/A</v>
      </c>
      <c r="OW63" s="169" t="e">
        <f t="shared" si="83"/>
        <v>#N/A</v>
      </c>
      <c r="OX63" s="169" t="e">
        <f t="shared" si="83"/>
        <v>#N/A</v>
      </c>
      <c r="OY63" s="169" t="e">
        <f t="shared" si="83"/>
        <v>#N/A</v>
      </c>
      <c r="OZ63" s="169" t="e">
        <f t="shared" si="83"/>
        <v>#N/A</v>
      </c>
      <c r="PA63" s="169" t="e">
        <f t="shared" si="83"/>
        <v>#N/A</v>
      </c>
      <c r="PB63" s="169" t="e">
        <f t="shared" si="83"/>
        <v>#N/A</v>
      </c>
      <c r="PC63" s="169" t="e">
        <f t="shared" si="70"/>
        <v>#N/A</v>
      </c>
      <c r="PD63" s="169" t="e">
        <f t="shared" si="70"/>
        <v>#N/A</v>
      </c>
      <c r="PE63" s="169" t="e">
        <f t="shared" si="70"/>
        <v>#N/A</v>
      </c>
      <c r="PF63" s="169" t="e">
        <f t="shared" si="70"/>
        <v>#N/A</v>
      </c>
      <c r="PG63" s="169" t="e">
        <f t="shared" si="70"/>
        <v>#N/A</v>
      </c>
      <c r="PH63" s="169" t="e">
        <f t="shared" si="70"/>
        <v>#N/A</v>
      </c>
    </row>
    <row r="64" spans="1:424" hidden="1" x14ac:dyDescent="0.75">
      <c r="A64" s="4">
        <v>61</v>
      </c>
      <c r="B64" s="95"/>
      <c r="C64" s="95"/>
      <c r="D64" s="95"/>
      <c r="E64" s="124" t="str">
        <f t="shared" si="28"/>
        <v/>
      </c>
      <c r="F64" s="124" t="str">
        <f t="shared" si="29"/>
        <v/>
      </c>
      <c r="G64" s="73" t="str">
        <f t="shared" si="30"/>
        <v/>
      </c>
      <c r="H64" s="23"/>
      <c r="I64" s="57"/>
      <c r="J64" s="280"/>
      <c r="K64" s="74" t="str">
        <f>IF(AND(B64&gt;0,C64&gt;0,D64&gt;0),IF(ISBLANK(J64),IF(ISBLANK(H64),"",(D64-B64)*VLOOKUP(H64,VLookups!$A$4:$B$13,2,FALSE)),J64),"")</f>
        <v/>
      </c>
      <c r="L64" s="75" t="str">
        <f t="shared" si="84"/>
        <v/>
      </c>
      <c r="M64" s="95"/>
      <c r="N64" s="270" t="str">
        <f>IF(AND(M64&gt;0,C64&gt;0,NOT(K64="")),ABS(VLOOKUP($M$1,VLookups!$A$43:$B$44,2,FALSE)-_xlfn.NORM.DIST(M64,G64,K64,TRUE)),"")</f>
        <v/>
      </c>
      <c r="O64" s="94" t="str">
        <f>IF(AND($B64&gt;0,$C64&gt;0,$D64&gt;0,NOT(ISBLANK($H64))),_xlfn.NORM.INV(ABS(VLOOKUP($M$1,VLookups!$A$43:$B$44,2,FALSE)-O$3),$G64,$K64),"")</f>
        <v/>
      </c>
      <c r="P64" s="93" t="str">
        <f>IF(AND($B64&gt;0,$C64&gt;0,$D64&gt;0,NOT(ISBLANK($H64))),_xlfn.NORM.INV(ABS(VLOOKUP($M$1,VLookups!$A$43:$B$44,2,FALSE)-P$3),$G64,$K64),"")</f>
        <v/>
      </c>
      <c r="Q64" s="94" t="str">
        <f>IF(AND($B64&gt;0,$C64&gt;0,$D64&gt;0,NOT(ISBLANK($H64))),_xlfn.NORM.INV(ABS(VLOOKUP($M$1,VLookups!$A$43:$B$44,2,FALSE)-Q$3),$G64,$K64),"")</f>
        <v/>
      </c>
      <c r="R64" s="93" t="str">
        <f>IF(AND($B64&gt;0,$C64&gt;0,$D64&gt;0,NOT(ISBLANK($H64))),_xlfn.NORM.INV(ABS(VLOOKUP($M$1,VLookups!$A$43:$B$44,2,FALSE)-R$3),$G64,$K64),"")</f>
        <v/>
      </c>
      <c r="S64" s="94" t="str">
        <f>IF(AND($B64&gt;0,$C64&gt;0,$D64&gt;0,NOT(ISBLANK($H64))),_xlfn.NORM.INV(ABS(VLOOKUP($M$1,VLookups!$A$43:$B$44,2,FALSE)-S$3),$G64,$K64),"")</f>
        <v/>
      </c>
      <c r="T64" s="93" t="str">
        <f>IF(AND($B64&gt;0,$C64&gt;0,$D64&gt;0,NOT(ISBLANK($H64))),_xlfn.NORM.INV(ABS(VLOOKUP($M$1,VLookups!$A$43:$B$44,2,FALSE)-T$3),$G64,$K64),"")</f>
        <v/>
      </c>
      <c r="U64" s="5"/>
      <c r="V64" s="168" t="str">
        <f t="shared" si="31"/>
        <v/>
      </c>
      <c r="W64" s="49" t="str">
        <f t="shared" si="133"/>
        <v/>
      </c>
      <c r="X64" s="49" t="str">
        <f t="shared" si="133"/>
        <v/>
      </c>
      <c r="Y64" s="49" t="str">
        <f t="shared" si="133"/>
        <v/>
      </c>
      <c r="Z64" s="49" t="str">
        <f t="shared" si="133"/>
        <v/>
      </c>
      <c r="AA64" s="49" t="str">
        <f t="shared" si="133"/>
        <v/>
      </c>
      <c r="AB64" s="49" t="str">
        <f t="shared" si="133"/>
        <v/>
      </c>
      <c r="AC64" s="49" t="str">
        <f t="shared" si="133"/>
        <v/>
      </c>
      <c r="AD64" s="49" t="str">
        <f t="shared" si="133"/>
        <v/>
      </c>
      <c r="AE64" s="49" t="str">
        <f t="shared" si="133"/>
        <v/>
      </c>
      <c r="AF64" s="49" t="str">
        <f t="shared" si="133"/>
        <v/>
      </c>
      <c r="AG64" s="49" t="str">
        <f t="shared" si="133"/>
        <v/>
      </c>
      <c r="AH64" s="49" t="str">
        <f t="shared" si="133"/>
        <v/>
      </c>
      <c r="AI64" s="49" t="str">
        <f t="shared" si="133"/>
        <v/>
      </c>
      <c r="AJ64" s="49" t="str">
        <f t="shared" si="133"/>
        <v/>
      </c>
      <c r="AK64" s="49" t="str">
        <f t="shared" si="133"/>
        <v/>
      </c>
      <c r="AL64" s="49" t="str">
        <f t="shared" si="133"/>
        <v/>
      </c>
      <c r="AM64" s="49" t="str">
        <f t="shared" si="125"/>
        <v/>
      </c>
      <c r="AN64" s="49" t="str">
        <f t="shared" si="125"/>
        <v/>
      </c>
      <c r="AO64" s="49" t="str">
        <f t="shared" si="125"/>
        <v/>
      </c>
      <c r="AP64" s="49" t="str">
        <f t="shared" si="125"/>
        <v/>
      </c>
      <c r="AQ64" s="49" t="str">
        <f t="shared" si="125"/>
        <v/>
      </c>
      <c r="AR64" s="49" t="str">
        <f t="shared" si="125"/>
        <v/>
      </c>
      <c r="AS64" s="49" t="str">
        <f t="shared" si="125"/>
        <v/>
      </c>
      <c r="AT64" s="49" t="str">
        <f t="shared" si="125"/>
        <v/>
      </c>
      <c r="AU64" s="49" t="str">
        <f t="shared" si="125"/>
        <v/>
      </c>
      <c r="AV64" s="49" t="str">
        <f t="shared" si="125"/>
        <v/>
      </c>
      <c r="AW64" s="49" t="str">
        <f t="shared" si="125"/>
        <v/>
      </c>
      <c r="AX64" s="49" t="str">
        <f t="shared" si="125"/>
        <v/>
      </c>
      <c r="AY64" s="49" t="str">
        <f t="shared" si="125"/>
        <v/>
      </c>
      <c r="AZ64" s="49" t="str">
        <f t="shared" si="125"/>
        <v/>
      </c>
      <c r="BA64" s="49" t="str">
        <f t="shared" si="125"/>
        <v/>
      </c>
      <c r="BB64" s="49" t="str">
        <f t="shared" si="126"/>
        <v/>
      </c>
      <c r="BC64" s="49" t="str">
        <f t="shared" si="126"/>
        <v/>
      </c>
      <c r="BD64" s="49" t="str">
        <f t="shared" si="126"/>
        <v/>
      </c>
      <c r="BE64" s="49" t="str">
        <f t="shared" si="126"/>
        <v/>
      </c>
      <c r="BF64" s="49" t="str">
        <f t="shared" si="126"/>
        <v/>
      </c>
      <c r="BG64" s="49" t="str">
        <f t="shared" si="126"/>
        <v/>
      </c>
      <c r="BH64" s="49" t="str">
        <f t="shared" si="126"/>
        <v/>
      </c>
      <c r="BI64" s="49" t="str">
        <f t="shared" si="126"/>
        <v/>
      </c>
      <c r="BJ64" s="49" t="str">
        <f t="shared" si="126"/>
        <v/>
      </c>
      <c r="BK64" s="49" t="str">
        <f t="shared" si="126"/>
        <v/>
      </c>
      <c r="BL64" s="49" t="str">
        <f t="shared" si="126"/>
        <v/>
      </c>
      <c r="BM64" s="49" t="str">
        <f t="shared" si="126"/>
        <v/>
      </c>
      <c r="BN64" s="49" t="str">
        <f t="shared" si="126"/>
        <v/>
      </c>
      <c r="BO64" s="49" t="str">
        <f t="shared" si="126"/>
        <v/>
      </c>
      <c r="BP64" s="49" t="str">
        <f t="shared" si="126"/>
        <v/>
      </c>
      <c r="BQ64" s="49" t="str">
        <f t="shared" si="126"/>
        <v/>
      </c>
      <c r="BR64" s="49" t="str">
        <f t="shared" si="121"/>
        <v/>
      </c>
      <c r="BS64" s="49" t="str">
        <f t="shared" si="121"/>
        <v/>
      </c>
      <c r="BT64" s="49" t="str">
        <f t="shared" si="121"/>
        <v/>
      </c>
      <c r="BU64" s="49" t="str">
        <f t="shared" si="121"/>
        <v/>
      </c>
      <c r="BV64" s="49" t="str">
        <f t="shared" si="121"/>
        <v/>
      </c>
      <c r="BW64" s="49" t="str">
        <f t="shared" si="121"/>
        <v/>
      </c>
      <c r="BX64" s="49" t="str">
        <f t="shared" si="121"/>
        <v/>
      </c>
      <c r="BY64" s="49" t="str">
        <f t="shared" si="121"/>
        <v/>
      </c>
      <c r="BZ64" s="49" t="str">
        <f t="shared" si="121"/>
        <v/>
      </c>
      <c r="CA64" s="49" t="str">
        <f t="shared" si="121"/>
        <v/>
      </c>
      <c r="CB64" s="49" t="str">
        <f t="shared" si="121"/>
        <v/>
      </c>
      <c r="CC64" s="49" t="str">
        <f t="shared" si="121"/>
        <v/>
      </c>
      <c r="CD64" s="49" t="str">
        <f t="shared" si="121"/>
        <v/>
      </c>
      <c r="CE64" s="49" t="str">
        <f t="shared" si="121"/>
        <v/>
      </c>
      <c r="CF64" s="49" t="str">
        <f t="shared" si="121"/>
        <v/>
      </c>
      <c r="CG64" s="49" t="str">
        <f t="shared" si="127"/>
        <v/>
      </c>
      <c r="CH64" s="49" t="str">
        <f t="shared" si="127"/>
        <v/>
      </c>
      <c r="CI64" s="49" t="str">
        <f t="shared" si="127"/>
        <v/>
      </c>
      <c r="CJ64" s="49" t="str">
        <f t="shared" si="127"/>
        <v/>
      </c>
      <c r="CK64" s="49" t="str">
        <f t="shared" si="127"/>
        <v/>
      </c>
      <c r="CL64" s="49" t="str">
        <f t="shared" si="127"/>
        <v/>
      </c>
      <c r="CM64" s="49" t="str">
        <f t="shared" si="127"/>
        <v/>
      </c>
      <c r="CN64" s="49" t="str">
        <f t="shared" si="127"/>
        <v/>
      </c>
      <c r="CO64" s="49" t="str">
        <f t="shared" si="127"/>
        <v/>
      </c>
      <c r="CP64" s="49" t="str">
        <f t="shared" si="127"/>
        <v/>
      </c>
      <c r="CQ64" s="49" t="str">
        <f t="shared" si="127"/>
        <v/>
      </c>
      <c r="CR64" s="49" t="str">
        <f t="shared" si="127"/>
        <v/>
      </c>
      <c r="CS64" s="49" t="str">
        <f t="shared" si="127"/>
        <v/>
      </c>
      <c r="CT64" s="49" t="str">
        <f t="shared" si="127"/>
        <v/>
      </c>
      <c r="CU64" s="49" t="str">
        <f t="shared" si="127"/>
        <v/>
      </c>
      <c r="CV64" s="49" t="str">
        <f t="shared" si="127"/>
        <v/>
      </c>
      <c r="CW64" s="49" t="str">
        <f t="shared" si="128"/>
        <v/>
      </c>
      <c r="CX64" s="49" t="str">
        <f t="shared" si="128"/>
        <v/>
      </c>
      <c r="CY64" s="49" t="str">
        <f t="shared" si="128"/>
        <v/>
      </c>
      <c r="CZ64" s="49" t="str">
        <f t="shared" si="128"/>
        <v/>
      </c>
      <c r="DA64" s="49" t="str">
        <f t="shared" si="128"/>
        <v/>
      </c>
      <c r="DB64" s="49" t="str">
        <f t="shared" si="128"/>
        <v/>
      </c>
      <c r="DC64" s="49" t="str">
        <f t="shared" si="128"/>
        <v/>
      </c>
      <c r="DD64" s="49" t="str">
        <f t="shared" si="128"/>
        <v/>
      </c>
      <c r="DE64" s="49" t="str">
        <f t="shared" si="128"/>
        <v/>
      </c>
      <c r="DF64" s="49" t="str">
        <f t="shared" si="128"/>
        <v/>
      </c>
      <c r="DG64" s="49" t="str">
        <f t="shared" si="128"/>
        <v/>
      </c>
      <c r="DH64" s="49" t="str">
        <f t="shared" si="128"/>
        <v/>
      </c>
      <c r="DI64" s="49" t="str">
        <f t="shared" si="128"/>
        <v/>
      </c>
      <c r="DJ64" s="49" t="str">
        <f t="shared" si="128"/>
        <v/>
      </c>
      <c r="DK64" s="49" t="str">
        <f t="shared" si="128"/>
        <v/>
      </c>
      <c r="DL64" s="49" t="str">
        <f t="shared" si="128"/>
        <v/>
      </c>
      <c r="DM64" s="49" t="str">
        <f t="shared" si="122"/>
        <v/>
      </c>
      <c r="DN64" s="49" t="str">
        <f t="shared" si="122"/>
        <v/>
      </c>
      <c r="DO64" s="49" t="str">
        <f t="shared" si="122"/>
        <v/>
      </c>
      <c r="DP64" s="49" t="str">
        <f t="shared" si="122"/>
        <v/>
      </c>
      <c r="DQ64" s="49" t="str">
        <f t="shared" si="122"/>
        <v/>
      </c>
      <c r="DR64" s="49" t="str">
        <f t="shared" si="122"/>
        <v/>
      </c>
      <c r="DS64" s="183" t="str">
        <f t="shared" si="33"/>
        <v/>
      </c>
      <c r="DT64" s="49" t="str">
        <f t="shared" si="134"/>
        <v/>
      </c>
      <c r="DU64" s="49" t="str">
        <f t="shared" si="134"/>
        <v/>
      </c>
      <c r="DV64" s="49" t="str">
        <f t="shared" si="134"/>
        <v/>
      </c>
      <c r="DW64" s="49" t="str">
        <f t="shared" si="134"/>
        <v/>
      </c>
      <c r="DX64" s="49" t="str">
        <f t="shared" si="134"/>
        <v/>
      </c>
      <c r="DY64" s="49" t="str">
        <f t="shared" si="134"/>
        <v/>
      </c>
      <c r="DZ64" s="49" t="str">
        <f t="shared" si="134"/>
        <v/>
      </c>
      <c r="EA64" s="49" t="str">
        <f t="shared" si="134"/>
        <v/>
      </c>
      <c r="EB64" s="49" t="str">
        <f t="shared" si="134"/>
        <v/>
      </c>
      <c r="EC64" s="49" t="str">
        <f t="shared" si="134"/>
        <v/>
      </c>
      <c r="ED64" s="49" t="str">
        <f t="shared" si="134"/>
        <v/>
      </c>
      <c r="EE64" s="49" t="str">
        <f t="shared" si="134"/>
        <v/>
      </c>
      <c r="EF64" s="49" t="str">
        <f t="shared" si="134"/>
        <v/>
      </c>
      <c r="EG64" s="49" t="str">
        <f t="shared" si="134"/>
        <v/>
      </c>
      <c r="EH64" s="49" t="str">
        <f t="shared" si="134"/>
        <v/>
      </c>
      <c r="EI64" s="49" t="str">
        <f t="shared" si="134"/>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29"/>
        <v/>
      </c>
      <c r="ER64" s="49" t="str">
        <f t="shared" si="129"/>
        <v/>
      </c>
      <c r="ES64" s="49" t="str">
        <f t="shared" si="129"/>
        <v/>
      </c>
      <c r="ET64" s="49" t="str">
        <f t="shared" si="129"/>
        <v/>
      </c>
      <c r="EU64" s="49" t="str">
        <f t="shared" si="129"/>
        <v/>
      </c>
      <c r="EV64" s="49" t="str">
        <f t="shared" si="129"/>
        <v/>
      </c>
      <c r="EW64" s="49" t="str">
        <f t="shared" si="129"/>
        <v/>
      </c>
      <c r="EX64" s="49" t="str">
        <f t="shared" si="129"/>
        <v/>
      </c>
      <c r="EY64" s="49" t="str">
        <f t="shared" si="130"/>
        <v/>
      </c>
      <c r="EZ64" s="49" t="str">
        <f t="shared" si="130"/>
        <v/>
      </c>
      <c r="FA64" s="49" t="str">
        <f t="shared" si="130"/>
        <v/>
      </c>
      <c r="FB64" s="49" t="str">
        <f t="shared" si="130"/>
        <v/>
      </c>
      <c r="FC64" s="49" t="str">
        <f t="shared" si="130"/>
        <v/>
      </c>
      <c r="FD64" s="49" t="str">
        <f t="shared" si="130"/>
        <v/>
      </c>
      <c r="FE64" s="49" t="str">
        <f t="shared" si="130"/>
        <v/>
      </c>
      <c r="FF64" s="49" t="str">
        <f t="shared" si="130"/>
        <v/>
      </c>
      <c r="FG64" s="49" t="str">
        <f t="shared" si="130"/>
        <v/>
      </c>
      <c r="FH64" s="49" t="str">
        <f t="shared" si="130"/>
        <v/>
      </c>
      <c r="FI64" s="49" t="str">
        <f t="shared" si="130"/>
        <v/>
      </c>
      <c r="FJ64" s="49" t="str">
        <f t="shared" si="130"/>
        <v/>
      </c>
      <c r="FK64" s="49" t="str">
        <f t="shared" si="130"/>
        <v/>
      </c>
      <c r="FL64" s="49" t="str">
        <f t="shared" si="130"/>
        <v/>
      </c>
      <c r="FM64" s="49" t="str">
        <f t="shared" si="130"/>
        <v/>
      </c>
      <c r="FN64" s="49" t="str">
        <f t="shared" si="130"/>
        <v/>
      </c>
      <c r="FO64" s="49" t="str">
        <f t="shared" si="123"/>
        <v/>
      </c>
      <c r="FP64" s="49" t="str">
        <f t="shared" si="123"/>
        <v/>
      </c>
      <c r="FQ64" s="49" t="str">
        <f t="shared" si="123"/>
        <v/>
      </c>
      <c r="FR64" s="49" t="str">
        <f t="shared" si="123"/>
        <v/>
      </c>
      <c r="FS64" s="49" t="str">
        <f t="shared" si="123"/>
        <v/>
      </c>
      <c r="FT64" s="49" t="str">
        <f t="shared" si="123"/>
        <v/>
      </c>
      <c r="FU64" s="49" t="str">
        <f t="shared" si="123"/>
        <v/>
      </c>
      <c r="FV64" s="49" t="str">
        <f t="shared" si="123"/>
        <v/>
      </c>
      <c r="FW64" s="49" t="str">
        <f t="shared" si="123"/>
        <v/>
      </c>
      <c r="FX64" s="49" t="str">
        <f t="shared" si="123"/>
        <v/>
      </c>
      <c r="FY64" s="49" t="str">
        <f t="shared" si="123"/>
        <v/>
      </c>
      <c r="FZ64" s="49" t="str">
        <f t="shared" si="123"/>
        <v/>
      </c>
      <c r="GA64" s="49" t="str">
        <f t="shared" si="123"/>
        <v/>
      </c>
      <c r="GB64" s="49" t="str">
        <f t="shared" si="123"/>
        <v/>
      </c>
      <c r="GC64" s="49" t="str">
        <f t="shared" si="123"/>
        <v/>
      </c>
      <c r="GD64" s="49" t="str">
        <f t="shared" si="131"/>
        <v/>
      </c>
      <c r="GE64" s="49" t="str">
        <f t="shared" si="131"/>
        <v/>
      </c>
      <c r="GF64" s="49" t="str">
        <f t="shared" si="131"/>
        <v/>
      </c>
      <c r="GG64" s="49" t="str">
        <f t="shared" si="131"/>
        <v/>
      </c>
      <c r="GH64" s="49" t="str">
        <f t="shared" si="131"/>
        <v/>
      </c>
      <c r="GI64" s="49" t="str">
        <f t="shared" si="131"/>
        <v/>
      </c>
      <c r="GJ64" s="49" t="str">
        <f t="shared" si="131"/>
        <v/>
      </c>
      <c r="GK64" s="49" t="str">
        <f t="shared" si="131"/>
        <v/>
      </c>
      <c r="GL64" s="49" t="str">
        <f t="shared" si="131"/>
        <v/>
      </c>
      <c r="GM64" s="49" t="str">
        <f t="shared" si="131"/>
        <v/>
      </c>
      <c r="GN64" s="49" t="str">
        <f t="shared" si="131"/>
        <v/>
      </c>
      <c r="GO64" s="49" t="str">
        <f t="shared" si="131"/>
        <v/>
      </c>
      <c r="GP64" s="49" t="str">
        <f t="shared" si="131"/>
        <v/>
      </c>
      <c r="GQ64" s="49" t="str">
        <f t="shared" si="131"/>
        <v/>
      </c>
      <c r="GR64" s="49" t="str">
        <f t="shared" si="131"/>
        <v/>
      </c>
      <c r="GS64" s="49" t="str">
        <f t="shared" si="131"/>
        <v/>
      </c>
      <c r="GT64" s="49" t="str">
        <f t="shared" si="132"/>
        <v/>
      </c>
      <c r="GU64" s="49" t="str">
        <f t="shared" si="132"/>
        <v/>
      </c>
      <c r="GV64" s="49" t="str">
        <f t="shared" si="132"/>
        <v/>
      </c>
      <c r="GW64" s="49" t="str">
        <f t="shared" si="132"/>
        <v/>
      </c>
      <c r="GX64" s="49" t="str">
        <f t="shared" si="132"/>
        <v/>
      </c>
      <c r="GY64" s="49" t="str">
        <f t="shared" si="132"/>
        <v/>
      </c>
      <c r="GZ64" s="49" t="str">
        <f t="shared" si="132"/>
        <v/>
      </c>
      <c r="HA64" s="49" t="str">
        <f t="shared" si="132"/>
        <v/>
      </c>
      <c r="HB64" s="49" t="str">
        <f t="shared" si="132"/>
        <v/>
      </c>
      <c r="HC64" s="49" t="str">
        <f t="shared" si="132"/>
        <v/>
      </c>
      <c r="HD64" s="49" t="str">
        <f t="shared" si="132"/>
        <v/>
      </c>
      <c r="HE64" s="49" t="str">
        <f t="shared" si="132"/>
        <v/>
      </c>
      <c r="HF64" s="49" t="str">
        <f t="shared" si="132"/>
        <v/>
      </c>
      <c r="HG64" s="49" t="str">
        <f t="shared" si="132"/>
        <v/>
      </c>
      <c r="HH64" s="49" t="str">
        <f t="shared" si="132"/>
        <v/>
      </c>
      <c r="HI64" s="49" t="str">
        <f t="shared" si="132"/>
        <v/>
      </c>
      <c r="HJ64" s="49" t="str">
        <f t="shared" si="124"/>
        <v/>
      </c>
      <c r="HK64" s="49" t="str">
        <f t="shared" si="124"/>
        <v/>
      </c>
      <c r="HL64" s="49" t="str">
        <f t="shared" si="124"/>
        <v/>
      </c>
      <c r="HM64" s="49" t="str">
        <f t="shared" si="124"/>
        <v/>
      </c>
      <c r="HN64" s="49" t="str">
        <f t="shared" si="124"/>
        <v/>
      </c>
      <c r="HO64" s="49" t="str">
        <f t="shared" si="124"/>
        <v/>
      </c>
      <c r="HP64" s="169" t="e">
        <f t="shared" si="119"/>
        <v>#N/A</v>
      </c>
      <c r="HQ64" s="169" t="e">
        <f t="shared" si="119"/>
        <v>#N/A</v>
      </c>
      <c r="HR64" s="169" t="e">
        <f t="shared" si="119"/>
        <v>#N/A</v>
      </c>
      <c r="HS64" s="169" t="e">
        <f t="shared" si="119"/>
        <v>#N/A</v>
      </c>
      <c r="HT64" s="169" t="e">
        <f t="shared" si="119"/>
        <v>#N/A</v>
      </c>
      <c r="HU64" s="169" t="e">
        <f t="shared" si="119"/>
        <v>#N/A</v>
      </c>
      <c r="HV64" s="169" t="e">
        <f t="shared" si="119"/>
        <v>#N/A</v>
      </c>
      <c r="HW64" s="169" t="e">
        <f t="shared" si="119"/>
        <v>#N/A</v>
      </c>
      <c r="HX64" s="169" t="e">
        <f t="shared" si="119"/>
        <v>#N/A</v>
      </c>
      <c r="HY64" s="169" t="e">
        <f t="shared" si="119"/>
        <v>#N/A</v>
      </c>
      <c r="HZ64" s="169" t="e">
        <f t="shared" si="119"/>
        <v>#N/A</v>
      </c>
      <c r="IA64" s="169" t="e">
        <f t="shared" si="119"/>
        <v>#N/A</v>
      </c>
      <c r="IB64" s="169" t="e">
        <f t="shared" si="119"/>
        <v>#N/A</v>
      </c>
      <c r="IC64" s="169" t="e">
        <f t="shared" si="119"/>
        <v>#N/A</v>
      </c>
      <c r="ID64" s="169" t="e">
        <f t="shared" si="119"/>
        <v>#N/A</v>
      </c>
      <c r="IE64" s="169" t="e">
        <f t="shared" si="119"/>
        <v>#N/A</v>
      </c>
      <c r="IF64" s="169" t="e">
        <f t="shared" si="120"/>
        <v>#N/A</v>
      </c>
      <c r="IG64" s="169" t="e">
        <f t="shared" si="120"/>
        <v>#N/A</v>
      </c>
      <c r="IH64" s="169" t="e">
        <f t="shared" si="120"/>
        <v>#N/A</v>
      </c>
      <c r="II64" s="169" t="e">
        <f t="shared" si="120"/>
        <v>#N/A</v>
      </c>
      <c r="IJ64" s="169" t="e">
        <f t="shared" si="120"/>
        <v>#N/A</v>
      </c>
      <c r="IK64" s="169" t="e">
        <f t="shared" si="120"/>
        <v>#N/A</v>
      </c>
      <c r="IL64" s="169" t="e">
        <f t="shared" si="120"/>
        <v>#N/A</v>
      </c>
      <c r="IM64" s="169" t="e">
        <f t="shared" si="120"/>
        <v>#N/A</v>
      </c>
      <c r="IN64" s="169" t="e">
        <f t="shared" si="120"/>
        <v>#N/A</v>
      </c>
      <c r="IO64" s="169" t="e">
        <f t="shared" si="120"/>
        <v>#N/A</v>
      </c>
      <c r="IP64" s="169" t="e">
        <f t="shared" si="120"/>
        <v>#N/A</v>
      </c>
      <c r="IQ64" s="169" t="e">
        <f t="shared" si="120"/>
        <v>#N/A</v>
      </c>
      <c r="IR64" s="169" t="e">
        <f t="shared" si="120"/>
        <v>#N/A</v>
      </c>
      <c r="IS64" s="169" t="e">
        <f t="shared" si="120"/>
        <v>#N/A</v>
      </c>
      <c r="IT64" s="169" t="e">
        <f t="shared" si="118"/>
        <v>#N/A</v>
      </c>
      <c r="IU64" s="169" t="e">
        <f t="shared" si="117"/>
        <v>#N/A</v>
      </c>
      <c r="IV64" s="169" t="e">
        <f t="shared" si="117"/>
        <v>#N/A</v>
      </c>
      <c r="IW64" s="169" t="e">
        <f t="shared" si="117"/>
        <v>#N/A</v>
      </c>
      <c r="IX64" s="169" t="e">
        <f t="shared" si="117"/>
        <v>#N/A</v>
      </c>
      <c r="IY64" s="169" t="e">
        <f t="shared" si="117"/>
        <v>#N/A</v>
      </c>
      <c r="IZ64" s="169" t="e">
        <f t="shared" si="117"/>
        <v>#N/A</v>
      </c>
      <c r="JA64" s="169" t="e">
        <f t="shared" si="117"/>
        <v>#N/A</v>
      </c>
      <c r="JB64" s="169" t="e">
        <f t="shared" si="117"/>
        <v>#N/A</v>
      </c>
      <c r="JC64" s="169" t="e">
        <f t="shared" si="117"/>
        <v>#N/A</v>
      </c>
      <c r="JD64" s="169" t="e">
        <f t="shared" si="117"/>
        <v>#N/A</v>
      </c>
      <c r="JE64" s="169" t="e">
        <f t="shared" si="117"/>
        <v>#N/A</v>
      </c>
      <c r="JF64" s="169" t="e">
        <f t="shared" si="105"/>
        <v>#N/A</v>
      </c>
      <c r="JG64" s="169" t="e">
        <f t="shared" si="105"/>
        <v>#N/A</v>
      </c>
      <c r="JH64" s="169" t="e">
        <f t="shared" si="105"/>
        <v>#N/A</v>
      </c>
      <c r="JI64" s="169" t="e">
        <f t="shared" si="105"/>
        <v>#N/A</v>
      </c>
      <c r="JJ64" s="169" t="e">
        <f t="shared" si="105"/>
        <v>#N/A</v>
      </c>
      <c r="JK64" s="169" t="e">
        <f t="shared" si="105"/>
        <v>#N/A</v>
      </c>
      <c r="JL64" s="169" t="e">
        <f t="shared" si="105"/>
        <v>#N/A</v>
      </c>
      <c r="JM64" s="169" t="e">
        <f t="shared" si="105"/>
        <v>#N/A</v>
      </c>
      <c r="JN64" s="169" t="e">
        <f t="shared" si="105"/>
        <v>#N/A</v>
      </c>
      <c r="JO64" s="169" t="e">
        <f t="shared" si="105"/>
        <v>#N/A</v>
      </c>
      <c r="JP64" s="169" t="e">
        <f t="shared" si="105"/>
        <v>#N/A</v>
      </c>
      <c r="JQ64" s="169" t="e">
        <f t="shared" si="105"/>
        <v>#N/A</v>
      </c>
      <c r="JR64" s="169" t="e">
        <f t="shared" si="105"/>
        <v>#N/A</v>
      </c>
      <c r="JS64" s="169" t="e">
        <f t="shared" si="105"/>
        <v>#N/A</v>
      </c>
      <c r="JT64" s="169" t="e">
        <f t="shared" si="105"/>
        <v>#N/A</v>
      </c>
      <c r="JU64" s="169" t="e">
        <f t="shared" si="105"/>
        <v>#N/A</v>
      </c>
      <c r="JV64" s="169" t="e">
        <f t="shared" si="106"/>
        <v>#N/A</v>
      </c>
      <c r="JW64" s="169" t="e">
        <f t="shared" si="106"/>
        <v>#N/A</v>
      </c>
      <c r="JX64" s="169" t="e">
        <f t="shared" si="106"/>
        <v>#N/A</v>
      </c>
      <c r="JY64" s="169" t="e">
        <f t="shared" si="106"/>
        <v>#N/A</v>
      </c>
      <c r="JZ64" s="169" t="e">
        <f t="shared" si="106"/>
        <v>#N/A</v>
      </c>
      <c r="KA64" s="169" t="e">
        <f t="shared" si="106"/>
        <v>#N/A</v>
      </c>
      <c r="KB64" s="169" t="e">
        <f t="shared" si="106"/>
        <v>#N/A</v>
      </c>
      <c r="KC64" s="169" t="e">
        <f t="shared" si="106"/>
        <v>#N/A</v>
      </c>
      <c r="KD64" s="169" t="e">
        <f t="shared" si="106"/>
        <v>#N/A</v>
      </c>
      <c r="KE64" s="169" t="e">
        <f t="shared" si="106"/>
        <v>#N/A</v>
      </c>
      <c r="KF64" s="169" t="e">
        <f t="shared" si="106"/>
        <v>#N/A</v>
      </c>
      <c r="KG64" s="169" t="e">
        <f t="shared" si="106"/>
        <v>#N/A</v>
      </c>
      <c r="KH64" s="169" t="e">
        <f t="shared" si="106"/>
        <v>#N/A</v>
      </c>
      <c r="KI64" s="169" t="e">
        <f t="shared" si="106"/>
        <v>#N/A</v>
      </c>
      <c r="KJ64" s="169" t="e">
        <f t="shared" si="106"/>
        <v>#N/A</v>
      </c>
      <c r="KK64" s="169" t="e">
        <f t="shared" si="106"/>
        <v>#N/A</v>
      </c>
      <c r="KL64" s="169" t="e">
        <f t="shared" si="107"/>
        <v>#N/A</v>
      </c>
      <c r="KM64" s="169" t="e">
        <f t="shared" si="107"/>
        <v>#N/A</v>
      </c>
      <c r="KN64" s="169" t="e">
        <f t="shared" si="107"/>
        <v>#N/A</v>
      </c>
      <c r="KO64" s="169" t="e">
        <f t="shared" si="107"/>
        <v>#N/A</v>
      </c>
      <c r="KP64" s="169" t="e">
        <f t="shared" si="107"/>
        <v>#N/A</v>
      </c>
      <c r="KQ64" s="169" t="e">
        <f t="shared" si="107"/>
        <v>#N/A</v>
      </c>
      <c r="KR64" s="169" t="e">
        <f t="shared" si="107"/>
        <v>#N/A</v>
      </c>
      <c r="KS64" s="169" t="e">
        <f t="shared" si="107"/>
        <v>#N/A</v>
      </c>
      <c r="KT64" s="169" t="e">
        <f t="shared" si="107"/>
        <v>#N/A</v>
      </c>
      <c r="KU64" s="169" t="e">
        <f t="shared" si="107"/>
        <v>#N/A</v>
      </c>
      <c r="KV64" s="169" t="e">
        <f t="shared" si="107"/>
        <v>#N/A</v>
      </c>
      <c r="KW64" s="169" t="e">
        <f t="shared" si="107"/>
        <v>#N/A</v>
      </c>
      <c r="KX64" s="169" t="e">
        <f t="shared" si="107"/>
        <v>#N/A</v>
      </c>
      <c r="KY64" s="169" t="e">
        <f t="shared" si="107"/>
        <v>#N/A</v>
      </c>
      <c r="KZ64" s="169" t="e">
        <f t="shared" si="107"/>
        <v>#N/A</v>
      </c>
      <c r="LA64" s="169" t="e">
        <f t="shared" si="107"/>
        <v>#N/A</v>
      </c>
      <c r="LB64" s="169" t="e">
        <f t="shared" si="108"/>
        <v>#N/A</v>
      </c>
      <c r="LC64" s="169" t="e">
        <f t="shared" si="108"/>
        <v>#N/A</v>
      </c>
      <c r="LD64" s="169" t="e">
        <f t="shared" si="108"/>
        <v>#N/A</v>
      </c>
      <c r="LE64" s="169" t="e">
        <f t="shared" si="108"/>
        <v>#N/A</v>
      </c>
      <c r="LF64" s="169" t="e">
        <f t="shared" si="108"/>
        <v>#N/A</v>
      </c>
      <c r="LG64" s="169" t="e">
        <f t="shared" si="108"/>
        <v>#N/A</v>
      </c>
      <c r="LH64" s="169" t="e">
        <f t="shared" si="108"/>
        <v>#N/A</v>
      </c>
      <c r="LI64" s="169" t="e">
        <f t="shared" si="108"/>
        <v>#N/A</v>
      </c>
      <c r="LJ64" s="169" t="e">
        <f t="shared" si="108"/>
        <v>#N/A</v>
      </c>
      <c r="LK64" s="169" t="e">
        <f t="shared" si="108"/>
        <v>#N/A</v>
      </c>
      <c r="LL64" s="169" t="e">
        <f t="shared" si="108"/>
        <v>#N/A</v>
      </c>
      <c r="LM64" s="169" t="e">
        <f t="shared" si="108"/>
        <v>#N/A</v>
      </c>
      <c r="LN64" s="169" t="e">
        <f t="shared" si="108"/>
        <v>#N/A</v>
      </c>
      <c r="LO64" s="169" t="e">
        <f t="shared" si="108"/>
        <v>#N/A</v>
      </c>
      <c r="LP64" s="169" t="e">
        <f t="shared" si="108"/>
        <v>#N/A</v>
      </c>
      <c r="LQ64" s="169" t="e">
        <f t="shared" si="108"/>
        <v>#N/A</v>
      </c>
      <c r="LR64" s="169" t="e">
        <f t="shared" si="109"/>
        <v>#N/A</v>
      </c>
      <c r="LS64" s="169" t="e">
        <f t="shared" si="109"/>
        <v>#N/A</v>
      </c>
      <c r="LT64" s="169" t="e">
        <f t="shared" si="109"/>
        <v>#N/A</v>
      </c>
      <c r="LU64" s="169" t="e">
        <f t="shared" si="109"/>
        <v>#N/A</v>
      </c>
      <c r="LV64" s="169" t="e">
        <f t="shared" si="109"/>
        <v>#N/A</v>
      </c>
      <c r="LW64" s="169" t="e">
        <f t="shared" si="109"/>
        <v>#N/A</v>
      </c>
      <c r="LX64" s="169" t="e">
        <f t="shared" si="109"/>
        <v>#N/A</v>
      </c>
      <c r="LY64" s="169" t="e">
        <f t="shared" si="109"/>
        <v>#N/A</v>
      </c>
      <c r="LZ64" s="169" t="e">
        <f t="shared" si="109"/>
        <v>#N/A</v>
      </c>
      <c r="MA64" s="169" t="e">
        <f t="shared" si="109"/>
        <v>#N/A</v>
      </c>
      <c r="MB64" s="169" t="e">
        <f t="shared" si="109"/>
        <v>#N/A</v>
      </c>
      <c r="MC64" s="169" t="e">
        <f t="shared" si="109"/>
        <v>#N/A</v>
      </c>
      <c r="MD64" s="169" t="e">
        <f t="shared" si="109"/>
        <v>#N/A</v>
      </c>
      <c r="ME64" s="169" t="e">
        <f t="shared" si="109"/>
        <v>#N/A</v>
      </c>
      <c r="MF64" s="169" t="e">
        <f t="shared" si="109"/>
        <v>#N/A</v>
      </c>
      <c r="MG64" s="169" t="e">
        <f t="shared" si="109"/>
        <v>#N/A</v>
      </c>
      <c r="MH64" s="169" t="e">
        <f t="shared" si="110"/>
        <v>#N/A</v>
      </c>
      <c r="MI64" s="169" t="e">
        <f t="shared" si="110"/>
        <v>#N/A</v>
      </c>
      <c r="MJ64" s="169" t="e">
        <f t="shared" si="110"/>
        <v>#N/A</v>
      </c>
      <c r="MK64" s="169" t="e">
        <f t="shared" si="110"/>
        <v>#N/A</v>
      </c>
      <c r="ML64" s="169" t="e">
        <f t="shared" si="110"/>
        <v>#N/A</v>
      </c>
      <c r="MM64" s="169" t="e">
        <f t="shared" si="110"/>
        <v>#N/A</v>
      </c>
      <c r="MN64" s="169" t="e">
        <f t="shared" si="110"/>
        <v>#N/A</v>
      </c>
      <c r="MO64" s="169" t="e">
        <f t="shared" si="110"/>
        <v>#N/A</v>
      </c>
      <c r="MP64" s="169" t="e">
        <f t="shared" si="110"/>
        <v>#N/A</v>
      </c>
      <c r="MQ64" s="169" t="e">
        <f t="shared" si="110"/>
        <v>#N/A</v>
      </c>
      <c r="MR64" s="169" t="e">
        <f t="shared" si="110"/>
        <v>#N/A</v>
      </c>
      <c r="MS64" s="169" t="e">
        <f t="shared" si="110"/>
        <v>#N/A</v>
      </c>
      <c r="MT64" s="169" t="e">
        <f t="shared" si="110"/>
        <v>#N/A</v>
      </c>
      <c r="MU64" s="169" t="e">
        <f t="shared" si="110"/>
        <v>#N/A</v>
      </c>
      <c r="MV64" s="169" t="e">
        <f t="shared" si="110"/>
        <v>#N/A</v>
      </c>
      <c r="MW64" s="169" t="e">
        <f t="shared" si="110"/>
        <v>#N/A</v>
      </c>
      <c r="MX64" s="169" t="e">
        <f t="shared" si="111"/>
        <v>#N/A</v>
      </c>
      <c r="MY64" s="169" t="e">
        <f t="shared" si="111"/>
        <v>#N/A</v>
      </c>
      <c r="MZ64" s="169" t="e">
        <f t="shared" si="111"/>
        <v>#N/A</v>
      </c>
      <c r="NA64" s="169" t="e">
        <f t="shared" si="111"/>
        <v>#N/A</v>
      </c>
      <c r="NB64" s="169" t="e">
        <f t="shared" si="111"/>
        <v>#N/A</v>
      </c>
      <c r="NC64" s="169" t="e">
        <f t="shared" si="111"/>
        <v>#N/A</v>
      </c>
      <c r="ND64" s="169" t="e">
        <f t="shared" si="111"/>
        <v>#N/A</v>
      </c>
      <c r="NE64" s="169" t="e">
        <f t="shared" si="111"/>
        <v>#N/A</v>
      </c>
      <c r="NF64" s="169" t="e">
        <f t="shared" si="111"/>
        <v>#N/A</v>
      </c>
      <c r="NG64" s="169" t="e">
        <f t="shared" si="111"/>
        <v>#N/A</v>
      </c>
      <c r="NH64" s="169" t="e">
        <f t="shared" si="111"/>
        <v>#N/A</v>
      </c>
      <c r="NI64" s="169" t="e">
        <f t="shared" si="111"/>
        <v>#N/A</v>
      </c>
      <c r="NJ64" s="169" t="e">
        <f t="shared" si="111"/>
        <v>#N/A</v>
      </c>
      <c r="NK64" s="169" t="e">
        <f t="shared" si="111"/>
        <v>#N/A</v>
      </c>
      <c r="NL64" s="169" t="e">
        <f t="shared" si="111"/>
        <v>#N/A</v>
      </c>
      <c r="NM64" s="169" t="e">
        <f t="shared" si="111"/>
        <v>#N/A</v>
      </c>
      <c r="NN64" s="169" t="e">
        <f t="shared" si="112"/>
        <v>#N/A</v>
      </c>
      <c r="NO64" s="169" t="e">
        <f t="shared" si="112"/>
        <v>#N/A</v>
      </c>
      <c r="NP64" s="169" t="e">
        <f t="shared" si="112"/>
        <v>#N/A</v>
      </c>
      <c r="NQ64" s="169" t="e">
        <f t="shared" si="112"/>
        <v>#N/A</v>
      </c>
      <c r="NR64" s="169" t="e">
        <f t="shared" si="112"/>
        <v>#N/A</v>
      </c>
      <c r="NS64" s="169" t="e">
        <f t="shared" si="112"/>
        <v>#N/A</v>
      </c>
      <c r="NT64" s="169" t="e">
        <f t="shared" si="112"/>
        <v>#N/A</v>
      </c>
      <c r="NU64" s="169" t="e">
        <f t="shared" si="112"/>
        <v>#N/A</v>
      </c>
      <c r="NV64" s="169" t="e">
        <f t="shared" si="112"/>
        <v>#N/A</v>
      </c>
      <c r="NW64" s="169" t="e">
        <f t="shared" si="112"/>
        <v>#N/A</v>
      </c>
      <c r="NX64" s="169" t="e">
        <f t="shared" si="112"/>
        <v>#N/A</v>
      </c>
      <c r="NY64" s="169" t="e">
        <f t="shared" si="112"/>
        <v>#N/A</v>
      </c>
      <c r="NZ64" s="169" t="e">
        <f t="shared" si="112"/>
        <v>#N/A</v>
      </c>
      <c r="OA64" s="169" t="e">
        <f t="shared" si="112"/>
        <v>#N/A</v>
      </c>
      <c r="OB64" s="169" t="e">
        <f t="shared" si="112"/>
        <v>#N/A</v>
      </c>
      <c r="OC64" s="169" t="e">
        <f t="shared" si="112"/>
        <v>#N/A</v>
      </c>
      <c r="OD64" s="169" t="e">
        <f t="shared" si="113"/>
        <v>#N/A</v>
      </c>
      <c r="OE64" s="169" t="e">
        <f t="shared" si="113"/>
        <v>#N/A</v>
      </c>
      <c r="OF64" s="169" t="e">
        <f t="shared" si="113"/>
        <v>#N/A</v>
      </c>
      <c r="OG64" s="169" t="e">
        <f t="shared" si="113"/>
        <v>#N/A</v>
      </c>
      <c r="OH64" s="169" t="e">
        <f t="shared" si="113"/>
        <v>#N/A</v>
      </c>
      <c r="OI64" s="169" t="e">
        <f t="shared" si="113"/>
        <v>#N/A</v>
      </c>
      <c r="OJ64" s="169" t="e">
        <f t="shared" si="113"/>
        <v>#N/A</v>
      </c>
      <c r="OK64" s="169" t="e">
        <f t="shared" si="113"/>
        <v>#N/A</v>
      </c>
      <c r="OL64" s="169" t="e">
        <f t="shared" si="113"/>
        <v>#N/A</v>
      </c>
      <c r="OM64" s="169" t="e">
        <f t="shared" si="113"/>
        <v>#N/A</v>
      </c>
      <c r="ON64" s="169" t="e">
        <f t="shared" si="113"/>
        <v>#N/A</v>
      </c>
      <c r="OO64" s="169" t="e">
        <f t="shared" si="113"/>
        <v>#N/A</v>
      </c>
      <c r="OP64" s="169" t="e">
        <f t="shared" si="113"/>
        <v>#N/A</v>
      </c>
      <c r="OQ64" s="169" t="e">
        <f t="shared" si="113"/>
        <v>#N/A</v>
      </c>
      <c r="OR64" s="169" t="e">
        <f t="shared" si="113"/>
        <v>#N/A</v>
      </c>
      <c r="OS64" s="169" t="e">
        <f t="shared" si="113"/>
        <v>#N/A</v>
      </c>
      <c r="OT64" s="169" t="e">
        <f t="shared" si="114"/>
        <v>#N/A</v>
      </c>
      <c r="OU64" s="169" t="e">
        <f t="shared" si="114"/>
        <v>#N/A</v>
      </c>
      <c r="OV64" s="169" t="e">
        <f t="shared" si="114"/>
        <v>#N/A</v>
      </c>
      <c r="OW64" s="169" t="e">
        <f t="shared" si="83"/>
        <v>#N/A</v>
      </c>
      <c r="OX64" s="169" t="e">
        <f t="shared" si="83"/>
        <v>#N/A</v>
      </c>
      <c r="OY64" s="169" t="e">
        <f t="shared" si="83"/>
        <v>#N/A</v>
      </c>
      <c r="OZ64" s="169" t="e">
        <f t="shared" si="83"/>
        <v>#N/A</v>
      </c>
      <c r="PA64" s="169" t="e">
        <f t="shared" si="83"/>
        <v>#N/A</v>
      </c>
      <c r="PB64" s="169" t="e">
        <f t="shared" si="83"/>
        <v>#N/A</v>
      </c>
      <c r="PC64" s="169" t="e">
        <f t="shared" si="83"/>
        <v>#N/A</v>
      </c>
      <c r="PD64" s="169" t="e">
        <f t="shared" si="83"/>
        <v>#N/A</v>
      </c>
      <c r="PE64" s="169" t="e">
        <f t="shared" si="83"/>
        <v>#N/A</v>
      </c>
      <c r="PF64" s="169" t="e">
        <f t="shared" si="83"/>
        <v>#N/A</v>
      </c>
      <c r="PG64" s="169" t="e">
        <f t="shared" si="83"/>
        <v>#N/A</v>
      </c>
      <c r="PH64" s="169" t="e">
        <f t="shared" si="83"/>
        <v>#N/A</v>
      </c>
    </row>
    <row r="65" spans="1:424" hidden="1" x14ac:dyDescent="0.75">
      <c r="A65" s="4">
        <v>62</v>
      </c>
      <c r="B65" s="95"/>
      <c r="C65" s="95"/>
      <c r="D65" s="95"/>
      <c r="E65" s="124" t="str">
        <f t="shared" si="28"/>
        <v/>
      </c>
      <c r="F65" s="124" t="str">
        <f t="shared" si="29"/>
        <v/>
      </c>
      <c r="G65" s="73" t="str">
        <f t="shared" si="30"/>
        <v/>
      </c>
      <c r="H65" s="23"/>
      <c r="I65" s="57"/>
      <c r="J65" s="280"/>
      <c r="K65" s="74" t="str">
        <f>IF(AND(B65&gt;0,C65&gt;0,D65&gt;0),IF(ISBLANK(J65),IF(ISBLANK(H65),"",(D65-B65)*VLOOKUP(H65,VLookups!$A$4:$B$13,2,FALSE)),J65),"")</f>
        <v/>
      </c>
      <c r="L65" s="75" t="str">
        <f t="shared" si="84"/>
        <v/>
      </c>
      <c r="M65" s="95"/>
      <c r="N65" s="270" t="str">
        <f>IF(AND(M65&gt;0,C65&gt;0,NOT(K65="")),ABS(VLOOKUP($M$1,VLookups!$A$43:$B$44,2,FALSE)-_xlfn.NORM.DIST(M65,G65,K65,TRUE)),"")</f>
        <v/>
      </c>
      <c r="O65" s="94" t="str">
        <f>IF(AND($B65&gt;0,$C65&gt;0,$D65&gt;0,NOT(ISBLANK($H65))),_xlfn.NORM.INV(ABS(VLOOKUP($M$1,VLookups!$A$43:$B$44,2,FALSE)-O$3),$G65,$K65),"")</f>
        <v/>
      </c>
      <c r="P65" s="93" t="str">
        <f>IF(AND($B65&gt;0,$C65&gt;0,$D65&gt;0,NOT(ISBLANK($H65))),_xlfn.NORM.INV(ABS(VLOOKUP($M$1,VLookups!$A$43:$B$44,2,FALSE)-P$3),$G65,$K65),"")</f>
        <v/>
      </c>
      <c r="Q65" s="94" t="str">
        <f>IF(AND($B65&gt;0,$C65&gt;0,$D65&gt;0,NOT(ISBLANK($H65))),_xlfn.NORM.INV(ABS(VLOOKUP($M$1,VLookups!$A$43:$B$44,2,FALSE)-Q$3),$G65,$K65),"")</f>
        <v/>
      </c>
      <c r="R65" s="93" t="str">
        <f>IF(AND($B65&gt;0,$C65&gt;0,$D65&gt;0,NOT(ISBLANK($H65))),_xlfn.NORM.INV(ABS(VLOOKUP($M$1,VLookups!$A$43:$B$44,2,FALSE)-R$3),$G65,$K65),"")</f>
        <v/>
      </c>
      <c r="S65" s="94" t="str">
        <f>IF(AND($B65&gt;0,$C65&gt;0,$D65&gt;0,NOT(ISBLANK($H65))),_xlfn.NORM.INV(ABS(VLOOKUP($M$1,VLookups!$A$43:$B$44,2,FALSE)-S$3),$G65,$K65),"")</f>
        <v/>
      </c>
      <c r="T65" s="93" t="str">
        <f>IF(AND($B65&gt;0,$C65&gt;0,$D65&gt;0,NOT(ISBLANK($H65))),_xlfn.NORM.INV(ABS(VLOOKUP($M$1,VLookups!$A$43:$B$44,2,FALSE)-T$3),$G65,$K65),"")</f>
        <v/>
      </c>
      <c r="U65" s="5"/>
      <c r="V65" s="168" t="str">
        <f t="shared" si="31"/>
        <v/>
      </c>
      <c r="W65" s="49" t="str">
        <f t="shared" si="133"/>
        <v/>
      </c>
      <c r="X65" s="49" t="str">
        <f t="shared" si="133"/>
        <v/>
      </c>
      <c r="Y65" s="49" t="str">
        <f t="shared" si="133"/>
        <v/>
      </c>
      <c r="Z65" s="49" t="str">
        <f t="shared" si="133"/>
        <v/>
      </c>
      <c r="AA65" s="49" t="str">
        <f t="shared" si="133"/>
        <v/>
      </c>
      <c r="AB65" s="49" t="str">
        <f t="shared" si="133"/>
        <v/>
      </c>
      <c r="AC65" s="49" t="str">
        <f t="shared" si="133"/>
        <v/>
      </c>
      <c r="AD65" s="49" t="str">
        <f t="shared" si="133"/>
        <v/>
      </c>
      <c r="AE65" s="49" t="str">
        <f t="shared" si="133"/>
        <v/>
      </c>
      <c r="AF65" s="49" t="str">
        <f t="shared" si="133"/>
        <v/>
      </c>
      <c r="AG65" s="49" t="str">
        <f t="shared" si="133"/>
        <v/>
      </c>
      <c r="AH65" s="49" t="str">
        <f t="shared" si="133"/>
        <v/>
      </c>
      <c r="AI65" s="49" t="str">
        <f t="shared" si="133"/>
        <v/>
      </c>
      <c r="AJ65" s="49" t="str">
        <f t="shared" si="133"/>
        <v/>
      </c>
      <c r="AK65" s="49" t="str">
        <f t="shared" si="133"/>
        <v/>
      </c>
      <c r="AL65" s="49" t="str">
        <f t="shared" si="133"/>
        <v/>
      </c>
      <c r="AM65" s="49" t="str">
        <f t="shared" si="125"/>
        <v/>
      </c>
      <c r="AN65" s="49" t="str">
        <f t="shared" si="125"/>
        <v/>
      </c>
      <c r="AO65" s="49" t="str">
        <f t="shared" si="125"/>
        <v/>
      </c>
      <c r="AP65" s="49" t="str">
        <f t="shared" si="125"/>
        <v/>
      </c>
      <c r="AQ65" s="49" t="str">
        <f t="shared" si="125"/>
        <v/>
      </c>
      <c r="AR65" s="49" t="str">
        <f t="shared" si="125"/>
        <v/>
      </c>
      <c r="AS65" s="49" t="str">
        <f t="shared" si="125"/>
        <v/>
      </c>
      <c r="AT65" s="49" t="str">
        <f t="shared" si="125"/>
        <v/>
      </c>
      <c r="AU65" s="49" t="str">
        <f t="shared" si="125"/>
        <v/>
      </c>
      <c r="AV65" s="49" t="str">
        <f t="shared" si="125"/>
        <v/>
      </c>
      <c r="AW65" s="49" t="str">
        <f t="shared" si="125"/>
        <v/>
      </c>
      <c r="AX65" s="49" t="str">
        <f t="shared" si="125"/>
        <v/>
      </c>
      <c r="AY65" s="49" t="str">
        <f t="shared" si="125"/>
        <v/>
      </c>
      <c r="AZ65" s="49" t="str">
        <f t="shared" si="125"/>
        <v/>
      </c>
      <c r="BA65" s="49" t="str">
        <f t="shared" si="125"/>
        <v/>
      </c>
      <c r="BB65" s="49" t="str">
        <f t="shared" si="126"/>
        <v/>
      </c>
      <c r="BC65" s="49" t="str">
        <f t="shared" si="126"/>
        <v/>
      </c>
      <c r="BD65" s="49" t="str">
        <f t="shared" si="126"/>
        <v/>
      </c>
      <c r="BE65" s="49" t="str">
        <f t="shared" si="126"/>
        <v/>
      </c>
      <c r="BF65" s="49" t="str">
        <f t="shared" si="126"/>
        <v/>
      </c>
      <c r="BG65" s="49" t="str">
        <f t="shared" si="126"/>
        <v/>
      </c>
      <c r="BH65" s="49" t="str">
        <f t="shared" si="126"/>
        <v/>
      </c>
      <c r="BI65" s="49" t="str">
        <f t="shared" si="126"/>
        <v/>
      </c>
      <c r="BJ65" s="49" t="str">
        <f t="shared" si="126"/>
        <v/>
      </c>
      <c r="BK65" s="49" t="str">
        <f t="shared" si="126"/>
        <v/>
      </c>
      <c r="BL65" s="49" t="str">
        <f t="shared" si="126"/>
        <v/>
      </c>
      <c r="BM65" s="49" t="str">
        <f t="shared" si="126"/>
        <v/>
      </c>
      <c r="BN65" s="49" t="str">
        <f t="shared" si="126"/>
        <v/>
      </c>
      <c r="BO65" s="49" t="str">
        <f t="shared" si="126"/>
        <v/>
      </c>
      <c r="BP65" s="49" t="str">
        <f t="shared" si="126"/>
        <v/>
      </c>
      <c r="BQ65" s="49" t="str">
        <f t="shared" si="126"/>
        <v/>
      </c>
      <c r="BR65" s="49" t="str">
        <f t="shared" si="121"/>
        <v/>
      </c>
      <c r="BS65" s="49" t="str">
        <f t="shared" si="121"/>
        <v/>
      </c>
      <c r="BT65" s="49" t="str">
        <f t="shared" si="121"/>
        <v/>
      </c>
      <c r="BU65" s="49" t="str">
        <f t="shared" si="121"/>
        <v/>
      </c>
      <c r="BV65" s="49" t="str">
        <f t="shared" si="121"/>
        <v/>
      </c>
      <c r="BW65" s="49" t="str">
        <f t="shared" si="121"/>
        <v/>
      </c>
      <c r="BX65" s="49" t="str">
        <f t="shared" si="121"/>
        <v/>
      </c>
      <c r="BY65" s="49" t="str">
        <f t="shared" si="121"/>
        <v/>
      </c>
      <c r="BZ65" s="49" t="str">
        <f t="shared" si="121"/>
        <v/>
      </c>
      <c r="CA65" s="49" t="str">
        <f t="shared" si="121"/>
        <v/>
      </c>
      <c r="CB65" s="49" t="str">
        <f t="shared" si="121"/>
        <v/>
      </c>
      <c r="CC65" s="49" t="str">
        <f t="shared" si="121"/>
        <v/>
      </c>
      <c r="CD65" s="49" t="str">
        <f t="shared" si="121"/>
        <v/>
      </c>
      <c r="CE65" s="49" t="str">
        <f t="shared" si="121"/>
        <v/>
      </c>
      <c r="CF65" s="49" t="str">
        <f t="shared" si="121"/>
        <v/>
      </c>
      <c r="CG65" s="49" t="str">
        <f t="shared" si="127"/>
        <v/>
      </c>
      <c r="CH65" s="49" t="str">
        <f t="shared" si="127"/>
        <v/>
      </c>
      <c r="CI65" s="49" t="str">
        <f t="shared" si="127"/>
        <v/>
      </c>
      <c r="CJ65" s="49" t="str">
        <f t="shared" si="127"/>
        <v/>
      </c>
      <c r="CK65" s="49" t="str">
        <f t="shared" si="127"/>
        <v/>
      </c>
      <c r="CL65" s="49" t="str">
        <f t="shared" si="127"/>
        <v/>
      </c>
      <c r="CM65" s="49" t="str">
        <f t="shared" si="127"/>
        <v/>
      </c>
      <c r="CN65" s="49" t="str">
        <f t="shared" si="127"/>
        <v/>
      </c>
      <c r="CO65" s="49" t="str">
        <f t="shared" si="127"/>
        <v/>
      </c>
      <c r="CP65" s="49" t="str">
        <f t="shared" si="127"/>
        <v/>
      </c>
      <c r="CQ65" s="49" t="str">
        <f t="shared" si="127"/>
        <v/>
      </c>
      <c r="CR65" s="49" t="str">
        <f t="shared" si="127"/>
        <v/>
      </c>
      <c r="CS65" s="49" t="str">
        <f t="shared" si="127"/>
        <v/>
      </c>
      <c r="CT65" s="49" t="str">
        <f t="shared" si="127"/>
        <v/>
      </c>
      <c r="CU65" s="49" t="str">
        <f t="shared" si="127"/>
        <v/>
      </c>
      <c r="CV65" s="49" t="str">
        <f t="shared" si="127"/>
        <v/>
      </c>
      <c r="CW65" s="49" t="str">
        <f t="shared" si="128"/>
        <v/>
      </c>
      <c r="CX65" s="49" t="str">
        <f t="shared" si="128"/>
        <v/>
      </c>
      <c r="CY65" s="49" t="str">
        <f t="shared" si="128"/>
        <v/>
      </c>
      <c r="CZ65" s="49" t="str">
        <f t="shared" si="128"/>
        <v/>
      </c>
      <c r="DA65" s="49" t="str">
        <f t="shared" si="128"/>
        <v/>
      </c>
      <c r="DB65" s="49" t="str">
        <f t="shared" si="128"/>
        <v/>
      </c>
      <c r="DC65" s="49" t="str">
        <f t="shared" si="128"/>
        <v/>
      </c>
      <c r="DD65" s="49" t="str">
        <f t="shared" si="128"/>
        <v/>
      </c>
      <c r="DE65" s="49" t="str">
        <f t="shared" si="128"/>
        <v/>
      </c>
      <c r="DF65" s="49" t="str">
        <f t="shared" si="128"/>
        <v/>
      </c>
      <c r="DG65" s="49" t="str">
        <f t="shared" si="128"/>
        <v/>
      </c>
      <c r="DH65" s="49" t="str">
        <f t="shared" si="128"/>
        <v/>
      </c>
      <c r="DI65" s="49" t="str">
        <f t="shared" si="128"/>
        <v/>
      </c>
      <c r="DJ65" s="49" t="str">
        <f t="shared" si="128"/>
        <v/>
      </c>
      <c r="DK65" s="49" t="str">
        <f t="shared" si="128"/>
        <v/>
      </c>
      <c r="DL65" s="49" t="str">
        <f t="shared" si="128"/>
        <v/>
      </c>
      <c r="DM65" s="49" t="str">
        <f t="shared" si="122"/>
        <v/>
      </c>
      <c r="DN65" s="49" t="str">
        <f t="shared" si="122"/>
        <v/>
      </c>
      <c r="DO65" s="49" t="str">
        <f t="shared" si="122"/>
        <v/>
      </c>
      <c r="DP65" s="49" t="str">
        <f t="shared" si="122"/>
        <v/>
      </c>
      <c r="DQ65" s="49" t="str">
        <f t="shared" si="122"/>
        <v/>
      </c>
      <c r="DR65" s="49" t="str">
        <f t="shared" si="122"/>
        <v/>
      </c>
      <c r="DS65" s="183" t="str">
        <f t="shared" si="33"/>
        <v/>
      </c>
      <c r="DT65" s="49" t="str">
        <f t="shared" si="134"/>
        <v/>
      </c>
      <c r="DU65" s="49" t="str">
        <f t="shared" si="134"/>
        <v/>
      </c>
      <c r="DV65" s="49" t="str">
        <f t="shared" si="134"/>
        <v/>
      </c>
      <c r="DW65" s="49" t="str">
        <f t="shared" si="134"/>
        <v/>
      </c>
      <c r="DX65" s="49" t="str">
        <f t="shared" si="134"/>
        <v/>
      </c>
      <c r="DY65" s="49" t="str">
        <f t="shared" si="134"/>
        <v/>
      </c>
      <c r="DZ65" s="49" t="str">
        <f t="shared" si="134"/>
        <v/>
      </c>
      <c r="EA65" s="49" t="str">
        <f t="shared" si="134"/>
        <v/>
      </c>
      <c r="EB65" s="49" t="str">
        <f t="shared" si="134"/>
        <v/>
      </c>
      <c r="EC65" s="49" t="str">
        <f t="shared" si="134"/>
        <v/>
      </c>
      <c r="ED65" s="49" t="str">
        <f t="shared" si="134"/>
        <v/>
      </c>
      <c r="EE65" s="49" t="str">
        <f t="shared" si="134"/>
        <v/>
      </c>
      <c r="EF65" s="49" t="str">
        <f t="shared" si="134"/>
        <v/>
      </c>
      <c r="EG65" s="49" t="str">
        <f t="shared" si="134"/>
        <v/>
      </c>
      <c r="EH65" s="49" t="str">
        <f t="shared" si="134"/>
        <v/>
      </c>
      <c r="EI65" s="49" t="str">
        <f t="shared" si="134"/>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29"/>
        <v/>
      </c>
      <c r="ER65" s="49" t="str">
        <f t="shared" si="129"/>
        <v/>
      </c>
      <c r="ES65" s="49" t="str">
        <f t="shared" si="129"/>
        <v/>
      </c>
      <c r="ET65" s="49" t="str">
        <f t="shared" si="129"/>
        <v/>
      </c>
      <c r="EU65" s="49" t="str">
        <f t="shared" si="129"/>
        <v/>
      </c>
      <c r="EV65" s="49" t="str">
        <f t="shared" si="129"/>
        <v/>
      </c>
      <c r="EW65" s="49" t="str">
        <f t="shared" si="129"/>
        <v/>
      </c>
      <c r="EX65" s="49" t="str">
        <f t="shared" si="129"/>
        <v/>
      </c>
      <c r="EY65" s="49" t="str">
        <f t="shared" si="130"/>
        <v/>
      </c>
      <c r="EZ65" s="49" t="str">
        <f t="shared" si="130"/>
        <v/>
      </c>
      <c r="FA65" s="49" t="str">
        <f t="shared" si="130"/>
        <v/>
      </c>
      <c r="FB65" s="49" t="str">
        <f t="shared" si="130"/>
        <v/>
      </c>
      <c r="FC65" s="49" t="str">
        <f t="shared" si="130"/>
        <v/>
      </c>
      <c r="FD65" s="49" t="str">
        <f t="shared" si="130"/>
        <v/>
      </c>
      <c r="FE65" s="49" t="str">
        <f t="shared" si="130"/>
        <v/>
      </c>
      <c r="FF65" s="49" t="str">
        <f t="shared" si="130"/>
        <v/>
      </c>
      <c r="FG65" s="49" t="str">
        <f t="shared" si="130"/>
        <v/>
      </c>
      <c r="FH65" s="49" t="str">
        <f t="shared" si="130"/>
        <v/>
      </c>
      <c r="FI65" s="49" t="str">
        <f t="shared" si="130"/>
        <v/>
      </c>
      <c r="FJ65" s="49" t="str">
        <f t="shared" si="130"/>
        <v/>
      </c>
      <c r="FK65" s="49" t="str">
        <f t="shared" si="130"/>
        <v/>
      </c>
      <c r="FL65" s="49" t="str">
        <f t="shared" si="130"/>
        <v/>
      </c>
      <c r="FM65" s="49" t="str">
        <f t="shared" si="130"/>
        <v/>
      </c>
      <c r="FN65" s="49" t="str">
        <f t="shared" si="130"/>
        <v/>
      </c>
      <c r="FO65" s="49" t="str">
        <f t="shared" si="123"/>
        <v/>
      </c>
      <c r="FP65" s="49" t="str">
        <f t="shared" si="123"/>
        <v/>
      </c>
      <c r="FQ65" s="49" t="str">
        <f t="shared" si="123"/>
        <v/>
      </c>
      <c r="FR65" s="49" t="str">
        <f t="shared" si="123"/>
        <v/>
      </c>
      <c r="FS65" s="49" t="str">
        <f t="shared" si="123"/>
        <v/>
      </c>
      <c r="FT65" s="49" t="str">
        <f t="shared" si="123"/>
        <v/>
      </c>
      <c r="FU65" s="49" t="str">
        <f t="shared" si="123"/>
        <v/>
      </c>
      <c r="FV65" s="49" t="str">
        <f t="shared" si="123"/>
        <v/>
      </c>
      <c r="FW65" s="49" t="str">
        <f t="shared" si="123"/>
        <v/>
      </c>
      <c r="FX65" s="49" t="str">
        <f t="shared" si="123"/>
        <v/>
      </c>
      <c r="FY65" s="49" t="str">
        <f t="shared" si="123"/>
        <v/>
      </c>
      <c r="FZ65" s="49" t="str">
        <f t="shared" si="123"/>
        <v/>
      </c>
      <c r="GA65" s="49" t="str">
        <f t="shared" si="123"/>
        <v/>
      </c>
      <c r="GB65" s="49" t="str">
        <f t="shared" si="123"/>
        <v/>
      </c>
      <c r="GC65" s="49" t="str">
        <f t="shared" si="123"/>
        <v/>
      </c>
      <c r="GD65" s="49" t="str">
        <f t="shared" si="131"/>
        <v/>
      </c>
      <c r="GE65" s="49" t="str">
        <f t="shared" si="131"/>
        <v/>
      </c>
      <c r="GF65" s="49" t="str">
        <f t="shared" si="131"/>
        <v/>
      </c>
      <c r="GG65" s="49" t="str">
        <f t="shared" si="131"/>
        <v/>
      </c>
      <c r="GH65" s="49" t="str">
        <f t="shared" si="131"/>
        <v/>
      </c>
      <c r="GI65" s="49" t="str">
        <f t="shared" si="131"/>
        <v/>
      </c>
      <c r="GJ65" s="49" t="str">
        <f t="shared" si="131"/>
        <v/>
      </c>
      <c r="GK65" s="49" t="str">
        <f t="shared" si="131"/>
        <v/>
      </c>
      <c r="GL65" s="49" t="str">
        <f t="shared" si="131"/>
        <v/>
      </c>
      <c r="GM65" s="49" t="str">
        <f t="shared" si="131"/>
        <v/>
      </c>
      <c r="GN65" s="49" t="str">
        <f t="shared" si="131"/>
        <v/>
      </c>
      <c r="GO65" s="49" t="str">
        <f t="shared" si="131"/>
        <v/>
      </c>
      <c r="GP65" s="49" t="str">
        <f t="shared" si="131"/>
        <v/>
      </c>
      <c r="GQ65" s="49" t="str">
        <f t="shared" si="131"/>
        <v/>
      </c>
      <c r="GR65" s="49" t="str">
        <f t="shared" si="131"/>
        <v/>
      </c>
      <c r="GS65" s="49" t="str">
        <f t="shared" si="131"/>
        <v/>
      </c>
      <c r="GT65" s="49" t="str">
        <f t="shared" si="132"/>
        <v/>
      </c>
      <c r="GU65" s="49" t="str">
        <f t="shared" si="132"/>
        <v/>
      </c>
      <c r="GV65" s="49" t="str">
        <f t="shared" si="132"/>
        <v/>
      </c>
      <c r="GW65" s="49" t="str">
        <f t="shared" si="132"/>
        <v/>
      </c>
      <c r="GX65" s="49" t="str">
        <f t="shared" si="132"/>
        <v/>
      </c>
      <c r="GY65" s="49" t="str">
        <f t="shared" si="132"/>
        <v/>
      </c>
      <c r="GZ65" s="49" t="str">
        <f t="shared" si="132"/>
        <v/>
      </c>
      <c r="HA65" s="49" t="str">
        <f t="shared" si="132"/>
        <v/>
      </c>
      <c r="HB65" s="49" t="str">
        <f t="shared" si="132"/>
        <v/>
      </c>
      <c r="HC65" s="49" t="str">
        <f t="shared" si="132"/>
        <v/>
      </c>
      <c r="HD65" s="49" t="str">
        <f t="shared" si="132"/>
        <v/>
      </c>
      <c r="HE65" s="49" t="str">
        <f t="shared" si="132"/>
        <v/>
      </c>
      <c r="HF65" s="49" t="str">
        <f t="shared" si="132"/>
        <v/>
      </c>
      <c r="HG65" s="49" t="str">
        <f t="shared" si="132"/>
        <v/>
      </c>
      <c r="HH65" s="49" t="str">
        <f t="shared" si="132"/>
        <v/>
      </c>
      <c r="HI65" s="49" t="str">
        <f t="shared" si="132"/>
        <v/>
      </c>
      <c r="HJ65" s="49" t="str">
        <f t="shared" si="124"/>
        <v/>
      </c>
      <c r="HK65" s="49" t="str">
        <f t="shared" si="124"/>
        <v/>
      </c>
      <c r="HL65" s="49" t="str">
        <f t="shared" si="124"/>
        <v/>
      </c>
      <c r="HM65" s="49" t="str">
        <f t="shared" si="124"/>
        <v/>
      </c>
      <c r="HN65" s="49" t="str">
        <f t="shared" si="124"/>
        <v/>
      </c>
      <c r="HO65" s="49" t="str">
        <f t="shared" si="124"/>
        <v/>
      </c>
      <c r="HP65" s="169" t="e">
        <f t="shared" si="119"/>
        <v>#N/A</v>
      </c>
      <c r="HQ65" s="169" t="e">
        <f t="shared" si="119"/>
        <v>#N/A</v>
      </c>
      <c r="HR65" s="169" t="e">
        <f t="shared" si="119"/>
        <v>#N/A</v>
      </c>
      <c r="HS65" s="169" t="e">
        <f t="shared" si="119"/>
        <v>#N/A</v>
      </c>
      <c r="HT65" s="169" t="e">
        <f t="shared" si="119"/>
        <v>#N/A</v>
      </c>
      <c r="HU65" s="169" t="e">
        <f t="shared" si="119"/>
        <v>#N/A</v>
      </c>
      <c r="HV65" s="169" t="e">
        <f t="shared" si="119"/>
        <v>#N/A</v>
      </c>
      <c r="HW65" s="169" t="e">
        <f t="shared" si="119"/>
        <v>#N/A</v>
      </c>
      <c r="HX65" s="169" t="e">
        <f t="shared" si="119"/>
        <v>#N/A</v>
      </c>
      <c r="HY65" s="169" t="e">
        <f t="shared" si="119"/>
        <v>#N/A</v>
      </c>
      <c r="HZ65" s="169" t="e">
        <f t="shared" si="119"/>
        <v>#N/A</v>
      </c>
      <c r="IA65" s="169" t="e">
        <f t="shared" si="119"/>
        <v>#N/A</v>
      </c>
      <c r="IB65" s="169" t="e">
        <f t="shared" si="119"/>
        <v>#N/A</v>
      </c>
      <c r="IC65" s="169" t="e">
        <f t="shared" si="119"/>
        <v>#N/A</v>
      </c>
      <c r="ID65" s="169" t="e">
        <f t="shared" si="119"/>
        <v>#N/A</v>
      </c>
      <c r="IE65" s="169" t="e">
        <f t="shared" si="119"/>
        <v>#N/A</v>
      </c>
      <c r="IF65" s="169" t="e">
        <f t="shared" si="120"/>
        <v>#N/A</v>
      </c>
      <c r="IG65" s="169" t="e">
        <f t="shared" si="120"/>
        <v>#N/A</v>
      </c>
      <c r="IH65" s="169" t="e">
        <f t="shared" si="120"/>
        <v>#N/A</v>
      </c>
      <c r="II65" s="169" t="e">
        <f t="shared" si="120"/>
        <v>#N/A</v>
      </c>
      <c r="IJ65" s="169" t="e">
        <f t="shared" si="120"/>
        <v>#N/A</v>
      </c>
      <c r="IK65" s="169" t="e">
        <f t="shared" si="120"/>
        <v>#N/A</v>
      </c>
      <c r="IL65" s="169" t="e">
        <f t="shared" si="120"/>
        <v>#N/A</v>
      </c>
      <c r="IM65" s="169" t="e">
        <f t="shared" si="120"/>
        <v>#N/A</v>
      </c>
      <c r="IN65" s="169" t="e">
        <f t="shared" si="120"/>
        <v>#N/A</v>
      </c>
      <c r="IO65" s="169" t="e">
        <f t="shared" si="120"/>
        <v>#N/A</v>
      </c>
      <c r="IP65" s="169" t="e">
        <f t="shared" si="120"/>
        <v>#N/A</v>
      </c>
      <c r="IQ65" s="169" t="e">
        <f t="shared" si="120"/>
        <v>#N/A</v>
      </c>
      <c r="IR65" s="169" t="e">
        <f t="shared" si="120"/>
        <v>#N/A</v>
      </c>
      <c r="IS65" s="169" t="e">
        <f t="shared" si="120"/>
        <v>#N/A</v>
      </c>
      <c r="IT65" s="169" t="e">
        <f t="shared" si="118"/>
        <v>#N/A</v>
      </c>
      <c r="IU65" s="169" t="e">
        <f t="shared" si="117"/>
        <v>#N/A</v>
      </c>
      <c r="IV65" s="169" t="e">
        <f t="shared" si="117"/>
        <v>#N/A</v>
      </c>
      <c r="IW65" s="169" t="e">
        <f t="shared" si="117"/>
        <v>#N/A</v>
      </c>
      <c r="IX65" s="169" t="e">
        <f t="shared" si="117"/>
        <v>#N/A</v>
      </c>
      <c r="IY65" s="169" t="e">
        <f t="shared" si="117"/>
        <v>#N/A</v>
      </c>
      <c r="IZ65" s="169" t="e">
        <f t="shared" si="117"/>
        <v>#N/A</v>
      </c>
      <c r="JA65" s="169" t="e">
        <f t="shared" si="117"/>
        <v>#N/A</v>
      </c>
      <c r="JB65" s="169" t="e">
        <f t="shared" si="117"/>
        <v>#N/A</v>
      </c>
      <c r="JC65" s="169" t="e">
        <f t="shared" si="117"/>
        <v>#N/A</v>
      </c>
      <c r="JD65" s="169" t="e">
        <f t="shared" si="117"/>
        <v>#N/A</v>
      </c>
      <c r="JE65" s="169" t="e">
        <f t="shared" si="117"/>
        <v>#N/A</v>
      </c>
      <c r="JF65" s="169" t="e">
        <f t="shared" si="105"/>
        <v>#N/A</v>
      </c>
      <c r="JG65" s="169" t="e">
        <f t="shared" si="105"/>
        <v>#N/A</v>
      </c>
      <c r="JH65" s="169" t="e">
        <f t="shared" si="105"/>
        <v>#N/A</v>
      </c>
      <c r="JI65" s="169" t="e">
        <f t="shared" si="105"/>
        <v>#N/A</v>
      </c>
      <c r="JJ65" s="169" t="e">
        <f t="shared" si="105"/>
        <v>#N/A</v>
      </c>
      <c r="JK65" s="169" t="e">
        <f t="shared" si="105"/>
        <v>#N/A</v>
      </c>
      <c r="JL65" s="169" t="e">
        <f t="shared" si="105"/>
        <v>#N/A</v>
      </c>
      <c r="JM65" s="169" t="e">
        <f t="shared" si="105"/>
        <v>#N/A</v>
      </c>
      <c r="JN65" s="169" t="e">
        <f t="shared" si="105"/>
        <v>#N/A</v>
      </c>
      <c r="JO65" s="169" t="e">
        <f t="shared" si="105"/>
        <v>#N/A</v>
      </c>
      <c r="JP65" s="169" t="e">
        <f t="shared" si="105"/>
        <v>#N/A</v>
      </c>
      <c r="JQ65" s="169" t="e">
        <f t="shared" si="105"/>
        <v>#N/A</v>
      </c>
      <c r="JR65" s="169" t="e">
        <f t="shared" si="105"/>
        <v>#N/A</v>
      </c>
      <c r="JS65" s="169" t="e">
        <f t="shared" si="105"/>
        <v>#N/A</v>
      </c>
      <c r="JT65" s="169" t="e">
        <f t="shared" si="105"/>
        <v>#N/A</v>
      </c>
      <c r="JU65" s="169" t="e">
        <f t="shared" si="105"/>
        <v>#N/A</v>
      </c>
      <c r="JV65" s="169" t="e">
        <f t="shared" si="106"/>
        <v>#N/A</v>
      </c>
      <c r="JW65" s="169" t="e">
        <f t="shared" si="106"/>
        <v>#N/A</v>
      </c>
      <c r="JX65" s="169" t="e">
        <f t="shared" si="106"/>
        <v>#N/A</v>
      </c>
      <c r="JY65" s="169" t="e">
        <f t="shared" si="106"/>
        <v>#N/A</v>
      </c>
      <c r="JZ65" s="169" t="e">
        <f t="shared" si="106"/>
        <v>#N/A</v>
      </c>
      <c r="KA65" s="169" t="e">
        <f t="shared" si="106"/>
        <v>#N/A</v>
      </c>
      <c r="KB65" s="169" t="e">
        <f t="shared" si="106"/>
        <v>#N/A</v>
      </c>
      <c r="KC65" s="169" t="e">
        <f t="shared" si="106"/>
        <v>#N/A</v>
      </c>
      <c r="KD65" s="169" t="e">
        <f t="shared" si="106"/>
        <v>#N/A</v>
      </c>
      <c r="KE65" s="169" t="e">
        <f t="shared" si="106"/>
        <v>#N/A</v>
      </c>
      <c r="KF65" s="169" t="e">
        <f t="shared" si="106"/>
        <v>#N/A</v>
      </c>
      <c r="KG65" s="169" t="e">
        <f t="shared" si="106"/>
        <v>#N/A</v>
      </c>
      <c r="KH65" s="169" t="e">
        <f t="shared" si="106"/>
        <v>#N/A</v>
      </c>
      <c r="KI65" s="169" t="e">
        <f t="shared" si="106"/>
        <v>#N/A</v>
      </c>
      <c r="KJ65" s="169" t="e">
        <f t="shared" si="106"/>
        <v>#N/A</v>
      </c>
      <c r="KK65" s="169" t="e">
        <f t="shared" si="106"/>
        <v>#N/A</v>
      </c>
      <c r="KL65" s="169" t="e">
        <f t="shared" si="107"/>
        <v>#N/A</v>
      </c>
      <c r="KM65" s="169" t="e">
        <f t="shared" si="107"/>
        <v>#N/A</v>
      </c>
      <c r="KN65" s="169" t="e">
        <f t="shared" si="107"/>
        <v>#N/A</v>
      </c>
      <c r="KO65" s="169" t="e">
        <f t="shared" si="107"/>
        <v>#N/A</v>
      </c>
      <c r="KP65" s="169" t="e">
        <f t="shared" si="107"/>
        <v>#N/A</v>
      </c>
      <c r="KQ65" s="169" t="e">
        <f t="shared" si="107"/>
        <v>#N/A</v>
      </c>
      <c r="KR65" s="169" t="e">
        <f t="shared" si="107"/>
        <v>#N/A</v>
      </c>
      <c r="KS65" s="169" t="e">
        <f t="shared" si="107"/>
        <v>#N/A</v>
      </c>
      <c r="KT65" s="169" t="e">
        <f t="shared" si="107"/>
        <v>#N/A</v>
      </c>
      <c r="KU65" s="169" t="e">
        <f t="shared" si="107"/>
        <v>#N/A</v>
      </c>
      <c r="KV65" s="169" t="e">
        <f t="shared" si="107"/>
        <v>#N/A</v>
      </c>
      <c r="KW65" s="169" t="e">
        <f t="shared" si="107"/>
        <v>#N/A</v>
      </c>
      <c r="KX65" s="169" t="e">
        <f t="shared" si="107"/>
        <v>#N/A</v>
      </c>
      <c r="KY65" s="169" t="e">
        <f t="shared" si="107"/>
        <v>#N/A</v>
      </c>
      <c r="KZ65" s="169" t="e">
        <f t="shared" si="107"/>
        <v>#N/A</v>
      </c>
      <c r="LA65" s="169" t="e">
        <f t="shared" si="107"/>
        <v>#N/A</v>
      </c>
      <c r="LB65" s="169" t="e">
        <f t="shared" si="108"/>
        <v>#N/A</v>
      </c>
      <c r="LC65" s="169" t="e">
        <f t="shared" si="108"/>
        <v>#N/A</v>
      </c>
      <c r="LD65" s="169" t="e">
        <f t="shared" si="108"/>
        <v>#N/A</v>
      </c>
      <c r="LE65" s="169" t="e">
        <f t="shared" si="108"/>
        <v>#N/A</v>
      </c>
      <c r="LF65" s="169" t="e">
        <f t="shared" si="108"/>
        <v>#N/A</v>
      </c>
      <c r="LG65" s="169" t="e">
        <f t="shared" si="108"/>
        <v>#N/A</v>
      </c>
      <c r="LH65" s="169" t="e">
        <f t="shared" si="108"/>
        <v>#N/A</v>
      </c>
      <c r="LI65" s="169" t="e">
        <f t="shared" si="108"/>
        <v>#N/A</v>
      </c>
      <c r="LJ65" s="169" t="e">
        <f t="shared" si="108"/>
        <v>#N/A</v>
      </c>
      <c r="LK65" s="169" t="e">
        <f t="shared" si="108"/>
        <v>#N/A</v>
      </c>
      <c r="LL65" s="169" t="e">
        <f t="shared" si="108"/>
        <v>#N/A</v>
      </c>
      <c r="LM65" s="169" t="e">
        <f t="shared" si="108"/>
        <v>#N/A</v>
      </c>
      <c r="LN65" s="169" t="e">
        <f t="shared" si="108"/>
        <v>#N/A</v>
      </c>
      <c r="LO65" s="169" t="e">
        <f t="shared" si="108"/>
        <v>#N/A</v>
      </c>
      <c r="LP65" s="169" t="e">
        <f t="shared" si="108"/>
        <v>#N/A</v>
      </c>
      <c r="LQ65" s="169" t="e">
        <f t="shared" si="108"/>
        <v>#N/A</v>
      </c>
      <c r="LR65" s="169" t="e">
        <f t="shared" si="109"/>
        <v>#N/A</v>
      </c>
      <c r="LS65" s="169" t="e">
        <f t="shared" si="109"/>
        <v>#N/A</v>
      </c>
      <c r="LT65" s="169" t="e">
        <f t="shared" si="109"/>
        <v>#N/A</v>
      </c>
      <c r="LU65" s="169" t="e">
        <f t="shared" si="109"/>
        <v>#N/A</v>
      </c>
      <c r="LV65" s="169" t="e">
        <f t="shared" si="109"/>
        <v>#N/A</v>
      </c>
      <c r="LW65" s="169" t="e">
        <f t="shared" si="109"/>
        <v>#N/A</v>
      </c>
      <c r="LX65" s="169" t="e">
        <f t="shared" si="109"/>
        <v>#N/A</v>
      </c>
      <c r="LY65" s="169" t="e">
        <f t="shared" si="109"/>
        <v>#N/A</v>
      </c>
      <c r="LZ65" s="169" t="e">
        <f t="shared" si="109"/>
        <v>#N/A</v>
      </c>
      <c r="MA65" s="169" t="e">
        <f t="shared" si="109"/>
        <v>#N/A</v>
      </c>
      <c r="MB65" s="169" t="e">
        <f t="shared" si="109"/>
        <v>#N/A</v>
      </c>
      <c r="MC65" s="169" t="e">
        <f t="shared" si="109"/>
        <v>#N/A</v>
      </c>
      <c r="MD65" s="169" t="e">
        <f t="shared" si="109"/>
        <v>#N/A</v>
      </c>
      <c r="ME65" s="169" t="e">
        <f t="shared" si="109"/>
        <v>#N/A</v>
      </c>
      <c r="MF65" s="169" t="e">
        <f t="shared" si="109"/>
        <v>#N/A</v>
      </c>
      <c r="MG65" s="169" t="e">
        <f t="shared" si="109"/>
        <v>#N/A</v>
      </c>
      <c r="MH65" s="169" t="e">
        <f t="shared" si="110"/>
        <v>#N/A</v>
      </c>
      <c r="MI65" s="169" t="e">
        <f t="shared" si="110"/>
        <v>#N/A</v>
      </c>
      <c r="MJ65" s="169" t="e">
        <f t="shared" si="110"/>
        <v>#N/A</v>
      </c>
      <c r="MK65" s="169" t="e">
        <f t="shared" si="110"/>
        <v>#N/A</v>
      </c>
      <c r="ML65" s="169" t="e">
        <f t="shared" si="110"/>
        <v>#N/A</v>
      </c>
      <c r="MM65" s="169" t="e">
        <f t="shared" si="110"/>
        <v>#N/A</v>
      </c>
      <c r="MN65" s="169" t="e">
        <f t="shared" si="110"/>
        <v>#N/A</v>
      </c>
      <c r="MO65" s="169" t="e">
        <f t="shared" si="110"/>
        <v>#N/A</v>
      </c>
      <c r="MP65" s="169" t="e">
        <f t="shared" si="110"/>
        <v>#N/A</v>
      </c>
      <c r="MQ65" s="169" t="e">
        <f t="shared" si="110"/>
        <v>#N/A</v>
      </c>
      <c r="MR65" s="169" t="e">
        <f t="shared" si="110"/>
        <v>#N/A</v>
      </c>
      <c r="MS65" s="169" t="e">
        <f t="shared" si="110"/>
        <v>#N/A</v>
      </c>
      <c r="MT65" s="169" t="e">
        <f t="shared" si="110"/>
        <v>#N/A</v>
      </c>
      <c r="MU65" s="169" t="e">
        <f t="shared" si="110"/>
        <v>#N/A</v>
      </c>
      <c r="MV65" s="169" t="e">
        <f t="shared" si="110"/>
        <v>#N/A</v>
      </c>
      <c r="MW65" s="169" t="e">
        <f t="shared" si="110"/>
        <v>#N/A</v>
      </c>
      <c r="MX65" s="169" t="e">
        <f t="shared" si="111"/>
        <v>#N/A</v>
      </c>
      <c r="MY65" s="169" t="e">
        <f t="shared" si="111"/>
        <v>#N/A</v>
      </c>
      <c r="MZ65" s="169" t="e">
        <f t="shared" si="111"/>
        <v>#N/A</v>
      </c>
      <c r="NA65" s="169" t="e">
        <f t="shared" si="111"/>
        <v>#N/A</v>
      </c>
      <c r="NB65" s="169" t="e">
        <f t="shared" si="111"/>
        <v>#N/A</v>
      </c>
      <c r="NC65" s="169" t="e">
        <f t="shared" si="111"/>
        <v>#N/A</v>
      </c>
      <c r="ND65" s="169" t="e">
        <f t="shared" si="111"/>
        <v>#N/A</v>
      </c>
      <c r="NE65" s="169" t="e">
        <f t="shared" si="111"/>
        <v>#N/A</v>
      </c>
      <c r="NF65" s="169" t="e">
        <f t="shared" si="111"/>
        <v>#N/A</v>
      </c>
      <c r="NG65" s="169" t="e">
        <f t="shared" si="111"/>
        <v>#N/A</v>
      </c>
      <c r="NH65" s="169" t="e">
        <f t="shared" si="111"/>
        <v>#N/A</v>
      </c>
      <c r="NI65" s="169" t="e">
        <f t="shared" si="111"/>
        <v>#N/A</v>
      </c>
      <c r="NJ65" s="169" t="e">
        <f t="shared" si="111"/>
        <v>#N/A</v>
      </c>
      <c r="NK65" s="169" t="e">
        <f t="shared" si="111"/>
        <v>#N/A</v>
      </c>
      <c r="NL65" s="169" t="e">
        <f t="shared" si="111"/>
        <v>#N/A</v>
      </c>
      <c r="NM65" s="169" t="e">
        <f t="shared" si="111"/>
        <v>#N/A</v>
      </c>
      <c r="NN65" s="169" t="e">
        <f t="shared" si="112"/>
        <v>#N/A</v>
      </c>
      <c r="NO65" s="169" t="e">
        <f t="shared" si="112"/>
        <v>#N/A</v>
      </c>
      <c r="NP65" s="169" t="e">
        <f t="shared" si="112"/>
        <v>#N/A</v>
      </c>
      <c r="NQ65" s="169" t="e">
        <f t="shared" si="112"/>
        <v>#N/A</v>
      </c>
      <c r="NR65" s="169" t="e">
        <f t="shared" si="112"/>
        <v>#N/A</v>
      </c>
      <c r="NS65" s="169" t="e">
        <f t="shared" si="112"/>
        <v>#N/A</v>
      </c>
      <c r="NT65" s="169" t="e">
        <f t="shared" si="112"/>
        <v>#N/A</v>
      </c>
      <c r="NU65" s="169" t="e">
        <f t="shared" si="112"/>
        <v>#N/A</v>
      </c>
      <c r="NV65" s="169" t="e">
        <f t="shared" si="112"/>
        <v>#N/A</v>
      </c>
      <c r="NW65" s="169" t="e">
        <f t="shared" si="112"/>
        <v>#N/A</v>
      </c>
      <c r="NX65" s="169" t="e">
        <f t="shared" si="112"/>
        <v>#N/A</v>
      </c>
      <c r="NY65" s="169" t="e">
        <f t="shared" si="112"/>
        <v>#N/A</v>
      </c>
      <c r="NZ65" s="169" t="e">
        <f t="shared" si="112"/>
        <v>#N/A</v>
      </c>
      <c r="OA65" s="169" t="e">
        <f t="shared" si="112"/>
        <v>#N/A</v>
      </c>
      <c r="OB65" s="169" t="e">
        <f t="shared" si="112"/>
        <v>#N/A</v>
      </c>
      <c r="OC65" s="169" t="e">
        <f t="shared" si="112"/>
        <v>#N/A</v>
      </c>
      <c r="OD65" s="169" t="e">
        <f t="shared" si="113"/>
        <v>#N/A</v>
      </c>
      <c r="OE65" s="169" t="e">
        <f t="shared" si="113"/>
        <v>#N/A</v>
      </c>
      <c r="OF65" s="169" t="e">
        <f t="shared" si="113"/>
        <v>#N/A</v>
      </c>
      <c r="OG65" s="169" t="e">
        <f t="shared" si="113"/>
        <v>#N/A</v>
      </c>
      <c r="OH65" s="169" t="e">
        <f t="shared" si="113"/>
        <v>#N/A</v>
      </c>
      <c r="OI65" s="169" t="e">
        <f t="shared" si="113"/>
        <v>#N/A</v>
      </c>
      <c r="OJ65" s="169" t="e">
        <f t="shared" si="113"/>
        <v>#N/A</v>
      </c>
      <c r="OK65" s="169" t="e">
        <f t="shared" si="113"/>
        <v>#N/A</v>
      </c>
      <c r="OL65" s="169" t="e">
        <f t="shared" si="113"/>
        <v>#N/A</v>
      </c>
      <c r="OM65" s="169" t="e">
        <f t="shared" si="113"/>
        <v>#N/A</v>
      </c>
      <c r="ON65" s="169" t="e">
        <f t="shared" si="113"/>
        <v>#N/A</v>
      </c>
      <c r="OO65" s="169" t="e">
        <f t="shared" si="113"/>
        <v>#N/A</v>
      </c>
      <c r="OP65" s="169" t="e">
        <f t="shared" si="113"/>
        <v>#N/A</v>
      </c>
      <c r="OQ65" s="169" t="e">
        <f t="shared" si="113"/>
        <v>#N/A</v>
      </c>
      <c r="OR65" s="169" t="e">
        <f t="shared" si="113"/>
        <v>#N/A</v>
      </c>
      <c r="OS65" s="169" t="e">
        <f t="shared" si="113"/>
        <v>#N/A</v>
      </c>
      <c r="OT65" s="169" t="e">
        <f t="shared" si="114"/>
        <v>#N/A</v>
      </c>
      <c r="OU65" s="169" t="e">
        <f t="shared" si="114"/>
        <v>#N/A</v>
      </c>
      <c r="OV65" s="169" t="e">
        <f t="shared" si="114"/>
        <v>#N/A</v>
      </c>
      <c r="OW65" s="169" t="e">
        <f t="shared" si="83"/>
        <v>#N/A</v>
      </c>
      <c r="OX65" s="169" t="e">
        <f t="shared" si="83"/>
        <v>#N/A</v>
      </c>
      <c r="OY65" s="169" t="e">
        <f t="shared" si="83"/>
        <v>#N/A</v>
      </c>
      <c r="OZ65" s="169" t="e">
        <f t="shared" si="83"/>
        <v>#N/A</v>
      </c>
      <c r="PA65" s="169" t="e">
        <f t="shared" si="83"/>
        <v>#N/A</v>
      </c>
      <c r="PB65" s="169" t="e">
        <f t="shared" si="83"/>
        <v>#N/A</v>
      </c>
      <c r="PC65" s="169" t="e">
        <f t="shared" si="83"/>
        <v>#N/A</v>
      </c>
      <c r="PD65" s="169" t="e">
        <f t="shared" si="83"/>
        <v>#N/A</v>
      </c>
      <c r="PE65" s="169" t="e">
        <f t="shared" si="83"/>
        <v>#N/A</v>
      </c>
      <c r="PF65" s="169" t="e">
        <f t="shared" si="83"/>
        <v>#N/A</v>
      </c>
      <c r="PG65" s="169" t="e">
        <f t="shared" si="83"/>
        <v>#N/A</v>
      </c>
      <c r="PH65" s="169" t="e">
        <f t="shared" si="83"/>
        <v>#N/A</v>
      </c>
    </row>
    <row r="66" spans="1:424" hidden="1" x14ac:dyDescent="0.75">
      <c r="A66" s="4">
        <v>63</v>
      </c>
      <c r="B66" s="95"/>
      <c r="C66" s="95"/>
      <c r="D66" s="95"/>
      <c r="E66" s="124" t="str">
        <f t="shared" si="28"/>
        <v/>
      </c>
      <c r="F66" s="124" t="str">
        <f t="shared" si="29"/>
        <v/>
      </c>
      <c r="G66" s="73" t="str">
        <f t="shared" si="30"/>
        <v/>
      </c>
      <c r="H66" s="23"/>
      <c r="I66" s="57"/>
      <c r="J66" s="280"/>
      <c r="K66" s="74" t="str">
        <f>IF(AND(B66&gt;0,C66&gt;0,D66&gt;0),IF(ISBLANK(J66),IF(ISBLANK(H66),"",(D66-B66)*VLOOKUP(H66,VLookups!$A$4:$B$13,2,FALSE)),J66),"")</f>
        <v/>
      </c>
      <c r="L66" s="75" t="str">
        <f t="shared" si="84"/>
        <v/>
      </c>
      <c r="M66" s="95"/>
      <c r="N66" s="270" t="str">
        <f>IF(AND(M66&gt;0,C66&gt;0,NOT(K66="")),ABS(VLOOKUP($M$1,VLookups!$A$43:$B$44,2,FALSE)-_xlfn.NORM.DIST(M66,G66,K66,TRUE)),"")</f>
        <v/>
      </c>
      <c r="O66" s="94" t="str">
        <f>IF(AND($B66&gt;0,$C66&gt;0,$D66&gt;0,NOT(ISBLANK($H66))),_xlfn.NORM.INV(ABS(VLOOKUP($M$1,VLookups!$A$43:$B$44,2,FALSE)-O$3),$G66,$K66),"")</f>
        <v/>
      </c>
      <c r="P66" s="93" t="str">
        <f>IF(AND($B66&gt;0,$C66&gt;0,$D66&gt;0,NOT(ISBLANK($H66))),_xlfn.NORM.INV(ABS(VLOOKUP($M$1,VLookups!$A$43:$B$44,2,FALSE)-P$3),$G66,$K66),"")</f>
        <v/>
      </c>
      <c r="Q66" s="94" t="str">
        <f>IF(AND($B66&gt;0,$C66&gt;0,$D66&gt;0,NOT(ISBLANK($H66))),_xlfn.NORM.INV(ABS(VLOOKUP($M$1,VLookups!$A$43:$B$44,2,FALSE)-Q$3),$G66,$K66),"")</f>
        <v/>
      </c>
      <c r="R66" s="93" t="str">
        <f>IF(AND($B66&gt;0,$C66&gt;0,$D66&gt;0,NOT(ISBLANK($H66))),_xlfn.NORM.INV(ABS(VLOOKUP($M$1,VLookups!$A$43:$B$44,2,FALSE)-R$3),$G66,$K66),"")</f>
        <v/>
      </c>
      <c r="S66" s="94" t="str">
        <f>IF(AND($B66&gt;0,$C66&gt;0,$D66&gt;0,NOT(ISBLANK($H66))),_xlfn.NORM.INV(ABS(VLOOKUP($M$1,VLookups!$A$43:$B$44,2,FALSE)-S$3),$G66,$K66),"")</f>
        <v/>
      </c>
      <c r="T66" s="93" t="str">
        <f>IF(AND($B66&gt;0,$C66&gt;0,$D66&gt;0,NOT(ISBLANK($H66))),_xlfn.NORM.INV(ABS(VLOOKUP($M$1,VLookups!$A$43:$B$44,2,FALSE)-T$3),$G66,$K66),"")</f>
        <v/>
      </c>
      <c r="U66" s="5"/>
      <c r="V66" s="168" t="str">
        <f t="shared" si="31"/>
        <v/>
      </c>
      <c r="W66" s="49" t="str">
        <f t="shared" si="133"/>
        <v/>
      </c>
      <c r="X66" s="49" t="str">
        <f t="shared" si="133"/>
        <v/>
      </c>
      <c r="Y66" s="49" t="str">
        <f t="shared" si="133"/>
        <v/>
      </c>
      <c r="Z66" s="49" t="str">
        <f t="shared" si="133"/>
        <v/>
      </c>
      <c r="AA66" s="49" t="str">
        <f t="shared" si="133"/>
        <v/>
      </c>
      <c r="AB66" s="49" t="str">
        <f t="shared" si="133"/>
        <v/>
      </c>
      <c r="AC66" s="49" t="str">
        <f t="shared" si="133"/>
        <v/>
      </c>
      <c r="AD66" s="49" t="str">
        <f t="shared" si="133"/>
        <v/>
      </c>
      <c r="AE66" s="49" t="str">
        <f t="shared" si="133"/>
        <v/>
      </c>
      <c r="AF66" s="49" t="str">
        <f t="shared" si="133"/>
        <v/>
      </c>
      <c r="AG66" s="49" t="str">
        <f t="shared" si="133"/>
        <v/>
      </c>
      <c r="AH66" s="49" t="str">
        <f t="shared" si="133"/>
        <v/>
      </c>
      <c r="AI66" s="49" t="str">
        <f t="shared" si="133"/>
        <v/>
      </c>
      <c r="AJ66" s="49" t="str">
        <f t="shared" si="133"/>
        <v/>
      </c>
      <c r="AK66" s="49" t="str">
        <f t="shared" si="133"/>
        <v/>
      </c>
      <c r="AL66" s="49" t="str">
        <f t="shared" si="133"/>
        <v/>
      </c>
      <c r="AM66" s="49" t="str">
        <f t="shared" si="125"/>
        <v/>
      </c>
      <c r="AN66" s="49" t="str">
        <f t="shared" si="125"/>
        <v/>
      </c>
      <c r="AO66" s="49" t="str">
        <f t="shared" si="125"/>
        <v/>
      </c>
      <c r="AP66" s="49" t="str">
        <f t="shared" si="125"/>
        <v/>
      </c>
      <c r="AQ66" s="49" t="str">
        <f t="shared" si="125"/>
        <v/>
      </c>
      <c r="AR66" s="49" t="str">
        <f t="shared" si="125"/>
        <v/>
      </c>
      <c r="AS66" s="49" t="str">
        <f t="shared" si="125"/>
        <v/>
      </c>
      <c r="AT66" s="49" t="str">
        <f t="shared" si="125"/>
        <v/>
      </c>
      <c r="AU66" s="49" t="str">
        <f t="shared" si="125"/>
        <v/>
      </c>
      <c r="AV66" s="49" t="str">
        <f t="shared" si="125"/>
        <v/>
      </c>
      <c r="AW66" s="49" t="str">
        <f t="shared" si="125"/>
        <v/>
      </c>
      <c r="AX66" s="49" t="str">
        <f t="shared" si="125"/>
        <v/>
      </c>
      <c r="AY66" s="49" t="str">
        <f t="shared" si="125"/>
        <v/>
      </c>
      <c r="AZ66" s="49" t="str">
        <f t="shared" si="125"/>
        <v/>
      </c>
      <c r="BA66" s="49" t="str">
        <f t="shared" si="125"/>
        <v/>
      </c>
      <c r="BB66" s="49" t="str">
        <f t="shared" si="126"/>
        <v/>
      </c>
      <c r="BC66" s="49" t="str">
        <f t="shared" si="126"/>
        <v/>
      </c>
      <c r="BD66" s="49" t="str">
        <f t="shared" si="126"/>
        <v/>
      </c>
      <c r="BE66" s="49" t="str">
        <f t="shared" si="126"/>
        <v/>
      </c>
      <c r="BF66" s="49" t="str">
        <f t="shared" si="126"/>
        <v/>
      </c>
      <c r="BG66" s="49" t="str">
        <f t="shared" si="126"/>
        <v/>
      </c>
      <c r="BH66" s="49" t="str">
        <f t="shared" si="126"/>
        <v/>
      </c>
      <c r="BI66" s="49" t="str">
        <f t="shared" si="126"/>
        <v/>
      </c>
      <c r="BJ66" s="49" t="str">
        <f t="shared" si="126"/>
        <v/>
      </c>
      <c r="BK66" s="49" t="str">
        <f t="shared" si="126"/>
        <v/>
      </c>
      <c r="BL66" s="49" t="str">
        <f t="shared" si="126"/>
        <v/>
      </c>
      <c r="BM66" s="49" t="str">
        <f t="shared" si="126"/>
        <v/>
      </c>
      <c r="BN66" s="49" t="str">
        <f t="shared" si="126"/>
        <v/>
      </c>
      <c r="BO66" s="49" t="str">
        <f t="shared" si="126"/>
        <v/>
      </c>
      <c r="BP66" s="49" t="str">
        <f t="shared" si="126"/>
        <v/>
      </c>
      <c r="BQ66" s="49" t="str">
        <f t="shared" si="126"/>
        <v/>
      </c>
      <c r="BR66" s="49" t="str">
        <f t="shared" si="121"/>
        <v/>
      </c>
      <c r="BS66" s="49" t="str">
        <f t="shared" si="121"/>
        <v/>
      </c>
      <c r="BT66" s="49" t="str">
        <f t="shared" si="121"/>
        <v/>
      </c>
      <c r="BU66" s="49" t="str">
        <f t="shared" si="121"/>
        <v/>
      </c>
      <c r="BV66" s="49" t="str">
        <f t="shared" si="121"/>
        <v/>
      </c>
      <c r="BW66" s="49" t="str">
        <f t="shared" si="121"/>
        <v/>
      </c>
      <c r="BX66" s="49" t="str">
        <f t="shared" si="121"/>
        <v/>
      </c>
      <c r="BY66" s="49" t="str">
        <f t="shared" si="121"/>
        <v/>
      </c>
      <c r="BZ66" s="49" t="str">
        <f t="shared" si="121"/>
        <v/>
      </c>
      <c r="CA66" s="49" t="str">
        <f t="shared" si="121"/>
        <v/>
      </c>
      <c r="CB66" s="49" t="str">
        <f t="shared" si="121"/>
        <v/>
      </c>
      <c r="CC66" s="49" t="str">
        <f t="shared" si="121"/>
        <v/>
      </c>
      <c r="CD66" s="49" t="str">
        <f t="shared" si="121"/>
        <v/>
      </c>
      <c r="CE66" s="49" t="str">
        <f t="shared" si="121"/>
        <v/>
      </c>
      <c r="CF66" s="49" t="str">
        <f t="shared" si="121"/>
        <v/>
      </c>
      <c r="CG66" s="49" t="str">
        <f t="shared" si="127"/>
        <v/>
      </c>
      <c r="CH66" s="49" t="str">
        <f t="shared" si="127"/>
        <v/>
      </c>
      <c r="CI66" s="49" t="str">
        <f t="shared" si="127"/>
        <v/>
      </c>
      <c r="CJ66" s="49" t="str">
        <f t="shared" si="127"/>
        <v/>
      </c>
      <c r="CK66" s="49" t="str">
        <f t="shared" si="127"/>
        <v/>
      </c>
      <c r="CL66" s="49" t="str">
        <f t="shared" si="127"/>
        <v/>
      </c>
      <c r="CM66" s="49" t="str">
        <f t="shared" si="127"/>
        <v/>
      </c>
      <c r="CN66" s="49" t="str">
        <f t="shared" si="127"/>
        <v/>
      </c>
      <c r="CO66" s="49" t="str">
        <f t="shared" si="127"/>
        <v/>
      </c>
      <c r="CP66" s="49" t="str">
        <f t="shared" si="127"/>
        <v/>
      </c>
      <c r="CQ66" s="49" t="str">
        <f t="shared" si="127"/>
        <v/>
      </c>
      <c r="CR66" s="49" t="str">
        <f t="shared" si="127"/>
        <v/>
      </c>
      <c r="CS66" s="49" t="str">
        <f t="shared" si="127"/>
        <v/>
      </c>
      <c r="CT66" s="49" t="str">
        <f t="shared" si="127"/>
        <v/>
      </c>
      <c r="CU66" s="49" t="str">
        <f t="shared" si="127"/>
        <v/>
      </c>
      <c r="CV66" s="49" t="str">
        <f t="shared" si="127"/>
        <v/>
      </c>
      <c r="CW66" s="49" t="str">
        <f t="shared" si="128"/>
        <v/>
      </c>
      <c r="CX66" s="49" t="str">
        <f t="shared" si="128"/>
        <v/>
      </c>
      <c r="CY66" s="49" t="str">
        <f t="shared" si="128"/>
        <v/>
      </c>
      <c r="CZ66" s="49" t="str">
        <f t="shared" si="128"/>
        <v/>
      </c>
      <c r="DA66" s="49" t="str">
        <f t="shared" si="128"/>
        <v/>
      </c>
      <c r="DB66" s="49" t="str">
        <f t="shared" si="128"/>
        <v/>
      </c>
      <c r="DC66" s="49" t="str">
        <f t="shared" si="128"/>
        <v/>
      </c>
      <c r="DD66" s="49" t="str">
        <f t="shared" si="128"/>
        <v/>
      </c>
      <c r="DE66" s="49" t="str">
        <f t="shared" si="128"/>
        <v/>
      </c>
      <c r="DF66" s="49" t="str">
        <f t="shared" si="128"/>
        <v/>
      </c>
      <c r="DG66" s="49" t="str">
        <f t="shared" si="128"/>
        <v/>
      </c>
      <c r="DH66" s="49" t="str">
        <f t="shared" si="128"/>
        <v/>
      </c>
      <c r="DI66" s="49" t="str">
        <f t="shared" si="128"/>
        <v/>
      </c>
      <c r="DJ66" s="49" t="str">
        <f t="shared" si="128"/>
        <v/>
      </c>
      <c r="DK66" s="49" t="str">
        <f t="shared" si="128"/>
        <v/>
      </c>
      <c r="DL66" s="49" t="str">
        <f t="shared" si="128"/>
        <v/>
      </c>
      <c r="DM66" s="49" t="str">
        <f t="shared" si="122"/>
        <v/>
      </c>
      <c r="DN66" s="49" t="str">
        <f t="shared" si="122"/>
        <v/>
      </c>
      <c r="DO66" s="49" t="str">
        <f t="shared" si="122"/>
        <v/>
      </c>
      <c r="DP66" s="49" t="str">
        <f t="shared" si="122"/>
        <v/>
      </c>
      <c r="DQ66" s="49" t="str">
        <f t="shared" si="122"/>
        <v/>
      </c>
      <c r="DR66" s="49" t="str">
        <f t="shared" si="122"/>
        <v/>
      </c>
      <c r="DS66" s="183" t="str">
        <f t="shared" si="33"/>
        <v/>
      </c>
      <c r="DT66" s="49" t="str">
        <f t="shared" si="134"/>
        <v/>
      </c>
      <c r="DU66" s="49" t="str">
        <f t="shared" si="134"/>
        <v/>
      </c>
      <c r="DV66" s="49" t="str">
        <f t="shared" si="134"/>
        <v/>
      </c>
      <c r="DW66" s="49" t="str">
        <f t="shared" si="134"/>
        <v/>
      </c>
      <c r="DX66" s="49" t="str">
        <f t="shared" si="134"/>
        <v/>
      </c>
      <c r="DY66" s="49" t="str">
        <f t="shared" si="134"/>
        <v/>
      </c>
      <c r="DZ66" s="49" t="str">
        <f t="shared" si="134"/>
        <v/>
      </c>
      <c r="EA66" s="49" t="str">
        <f t="shared" si="134"/>
        <v/>
      </c>
      <c r="EB66" s="49" t="str">
        <f t="shared" si="134"/>
        <v/>
      </c>
      <c r="EC66" s="49" t="str">
        <f t="shared" si="134"/>
        <v/>
      </c>
      <c r="ED66" s="49" t="str">
        <f t="shared" si="134"/>
        <v/>
      </c>
      <c r="EE66" s="49" t="str">
        <f t="shared" si="134"/>
        <v/>
      </c>
      <c r="EF66" s="49" t="str">
        <f t="shared" si="134"/>
        <v/>
      </c>
      <c r="EG66" s="49" t="str">
        <f t="shared" si="134"/>
        <v/>
      </c>
      <c r="EH66" s="49" t="str">
        <f t="shared" si="134"/>
        <v/>
      </c>
      <c r="EI66" s="49" t="str">
        <f t="shared" si="134"/>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29"/>
        <v/>
      </c>
      <c r="ER66" s="49" t="str">
        <f t="shared" si="129"/>
        <v/>
      </c>
      <c r="ES66" s="49" t="str">
        <f t="shared" si="129"/>
        <v/>
      </c>
      <c r="ET66" s="49" t="str">
        <f t="shared" si="129"/>
        <v/>
      </c>
      <c r="EU66" s="49" t="str">
        <f t="shared" si="129"/>
        <v/>
      </c>
      <c r="EV66" s="49" t="str">
        <f t="shared" si="129"/>
        <v/>
      </c>
      <c r="EW66" s="49" t="str">
        <f t="shared" si="129"/>
        <v/>
      </c>
      <c r="EX66" s="49" t="str">
        <f t="shared" si="129"/>
        <v/>
      </c>
      <c r="EY66" s="49" t="str">
        <f t="shared" si="130"/>
        <v/>
      </c>
      <c r="EZ66" s="49" t="str">
        <f t="shared" si="130"/>
        <v/>
      </c>
      <c r="FA66" s="49" t="str">
        <f t="shared" si="130"/>
        <v/>
      </c>
      <c r="FB66" s="49" t="str">
        <f t="shared" si="130"/>
        <v/>
      </c>
      <c r="FC66" s="49" t="str">
        <f t="shared" si="130"/>
        <v/>
      </c>
      <c r="FD66" s="49" t="str">
        <f t="shared" si="130"/>
        <v/>
      </c>
      <c r="FE66" s="49" t="str">
        <f t="shared" si="130"/>
        <v/>
      </c>
      <c r="FF66" s="49" t="str">
        <f t="shared" si="130"/>
        <v/>
      </c>
      <c r="FG66" s="49" t="str">
        <f t="shared" si="130"/>
        <v/>
      </c>
      <c r="FH66" s="49" t="str">
        <f t="shared" si="130"/>
        <v/>
      </c>
      <c r="FI66" s="49" t="str">
        <f t="shared" si="130"/>
        <v/>
      </c>
      <c r="FJ66" s="49" t="str">
        <f t="shared" si="130"/>
        <v/>
      </c>
      <c r="FK66" s="49" t="str">
        <f t="shared" si="130"/>
        <v/>
      </c>
      <c r="FL66" s="49" t="str">
        <f t="shared" si="130"/>
        <v/>
      </c>
      <c r="FM66" s="49" t="str">
        <f t="shared" si="130"/>
        <v/>
      </c>
      <c r="FN66" s="49" t="str">
        <f t="shared" si="130"/>
        <v/>
      </c>
      <c r="FO66" s="49" t="str">
        <f t="shared" si="123"/>
        <v/>
      </c>
      <c r="FP66" s="49" t="str">
        <f t="shared" si="123"/>
        <v/>
      </c>
      <c r="FQ66" s="49" t="str">
        <f t="shared" si="123"/>
        <v/>
      </c>
      <c r="FR66" s="49" t="str">
        <f t="shared" si="123"/>
        <v/>
      </c>
      <c r="FS66" s="49" t="str">
        <f t="shared" si="123"/>
        <v/>
      </c>
      <c r="FT66" s="49" t="str">
        <f t="shared" si="123"/>
        <v/>
      </c>
      <c r="FU66" s="49" t="str">
        <f t="shared" si="123"/>
        <v/>
      </c>
      <c r="FV66" s="49" t="str">
        <f t="shared" si="123"/>
        <v/>
      </c>
      <c r="FW66" s="49" t="str">
        <f t="shared" si="123"/>
        <v/>
      </c>
      <c r="FX66" s="49" t="str">
        <f t="shared" si="123"/>
        <v/>
      </c>
      <c r="FY66" s="49" t="str">
        <f t="shared" si="123"/>
        <v/>
      </c>
      <c r="FZ66" s="49" t="str">
        <f t="shared" si="123"/>
        <v/>
      </c>
      <c r="GA66" s="49" t="str">
        <f t="shared" si="123"/>
        <v/>
      </c>
      <c r="GB66" s="49" t="str">
        <f t="shared" si="123"/>
        <v/>
      </c>
      <c r="GC66" s="49" t="str">
        <f t="shared" si="123"/>
        <v/>
      </c>
      <c r="GD66" s="49" t="str">
        <f t="shared" si="131"/>
        <v/>
      </c>
      <c r="GE66" s="49" t="str">
        <f t="shared" si="131"/>
        <v/>
      </c>
      <c r="GF66" s="49" t="str">
        <f t="shared" si="131"/>
        <v/>
      </c>
      <c r="GG66" s="49" t="str">
        <f t="shared" si="131"/>
        <v/>
      </c>
      <c r="GH66" s="49" t="str">
        <f t="shared" si="131"/>
        <v/>
      </c>
      <c r="GI66" s="49" t="str">
        <f t="shared" si="131"/>
        <v/>
      </c>
      <c r="GJ66" s="49" t="str">
        <f t="shared" si="131"/>
        <v/>
      </c>
      <c r="GK66" s="49" t="str">
        <f t="shared" si="131"/>
        <v/>
      </c>
      <c r="GL66" s="49" t="str">
        <f t="shared" si="131"/>
        <v/>
      </c>
      <c r="GM66" s="49" t="str">
        <f t="shared" si="131"/>
        <v/>
      </c>
      <c r="GN66" s="49" t="str">
        <f t="shared" si="131"/>
        <v/>
      </c>
      <c r="GO66" s="49" t="str">
        <f t="shared" si="131"/>
        <v/>
      </c>
      <c r="GP66" s="49" t="str">
        <f t="shared" si="131"/>
        <v/>
      </c>
      <c r="GQ66" s="49" t="str">
        <f t="shared" si="131"/>
        <v/>
      </c>
      <c r="GR66" s="49" t="str">
        <f t="shared" si="131"/>
        <v/>
      </c>
      <c r="GS66" s="49" t="str">
        <f t="shared" si="131"/>
        <v/>
      </c>
      <c r="GT66" s="49" t="str">
        <f t="shared" si="132"/>
        <v/>
      </c>
      <c r="GU66" s="49" t="str">
        <f t="shared" si="132"/>
        <v/>
      </c>
      <c r="GV66" s="49" t="str">
        <f t="shared" si="132"/>
        <v/>
      </c>
      <c r="GW66" s="49" t="str">
        <f t="shared" si="132"/>
        <v/>
      </c>
      <c r="GX66" s="49" t="str">
        <f t="shared" si="132"/>
        <v/>
      </c>
      <c r="GY66" s="49" t="str">
        <f t="shared" si="132"/>
        <v/>
      </c>
      <c r="GZ66" s="49" t="str">
        <f t="shared" si="132"/>
        <v/>
      </c>
      <c r="HA66" s="49" t="str">
        <f t="shared" si="132"/>
        <v/>
      </c>
      <c r="HB66" s="49" t="str">
        <f t="shared" si="132"/>
        <v/>
      </c>
      <c r="HC66" s="49" t="str">
        <f t="shared" si="132"/>
        <v/>
      </c>
      <c r="HD66" s="49" t="str">
        <f t="shared" si="132"/>
        <v/>
      </c>
      <c r="HE66" s="49" t="str">
        <f t="shared" si="132"/>
        <v/>
      </c>
      <c r="HF66" s="49" t="str">
        <f t="shared" si="132"/>
        <v/>
      </c>
      <c r="HG66" s="49" t="str">
        <f t="shared" si="132"/>
        <v/>
      </c>
      <c r="HH66" s="49" t="str">
        <f t="shared" si="132"/>
        <v/>
      </c>
      <c r="HI66" s="49" t="str">
        <f t="shared" si="132"/>
        <v/>
      </c>
      <c r="HJ66" s="49" t="str">
        <f t="shared" si="124"/>
        <v/>
      </c>
      <c r="HK66" s="49" t="str">
        <f t="shared" si="124"/>
        <v/>
      </c>
      <c r="HL66" s="49" t="str">
        <f t="shared" si="124"/>
        <v/>
      </c>
      <c r="HM66" s="49" t="str">
        <f t="shared" si="124"/>
        <v/>
      </c>
      <c r="HN66" s="49" t="str">
        <f t="shared" si="124"/>
        <v/>
      </c>
      <c r="HO66" s="49" t="str">
        <f t="shared" si="124"/>
        <v/>
      </c>
      <c r="HP66" s="169" t="e">
        <f t="shared" si="119"/>
        <v>#N/A</v>
      </c>
      <c r="HQ66" s="169" t="e">
        <f t="shared" si="119"/>
        <v>#N/A</v>
      </c>
      <c r="HR66" s="169" t="e">
        <f t="shared" si="119"/>
        <v>#N/A</v>
      </c>
      <c r="HS66" s="169" t="e">
        <f t="shared" si="119"/>
        <v>#N/A</v>
      </c>
      <c r="HT66" s="169" t="e">
        <f t="shared" si="119"/>
        <v>#N/A</v>
      </c>
      <c r="HU66" s="169" t="e">
        <f t="shared" si="119"/>
        <v>#N/A</v>
      </c>
      <c r="HV66" s="169" t="e">
        <f t="shared" si="119"/>
        <v>#N/A</v>
      </c>
      <c r="HW66" s="169" t="e">
        <f t="shared" si="119"/>
        <v>#N/A</v>
      </c>
      <c r="HX66" s="169" t="e">
        <f t="shared" si="119"/>
        <v>#N/A</v>
      </c>
      <c r="HY66" s="169" t="e">
        <f t="shared" si="119"/>
        <v>#N/A</v>
      </c>
      <c r="HZ66" s="169" t="e">
        <f t="shared" si="119"/>
        <v>#N/A</v>
      </c>
      <c r="IA66" s="169" t="e">
        <f t="shared" si="119"/>
        <v>#N/A</v>
      </c>
      <c r="IB66" s="169" t="e">
        <f t="shared" si="119"/>
        <v>#N/A</v>
      </c>
      <c r="IC66" s="169" t="e">
        <f t="shared" si="119"/>
        <v>#N/A</v>
      </c>
      <c r="ID66" s="169" t="e">
        <f t="shared" si="119"/>
        <v>#N/A</v>
      </c>
      <c r="IE66" s="169" t="e">
        <f t="shared" si="119"/>
        <v>#N/A</v>
      </c>
      <c r="IF66" s="169" t="e">
        <f t="shared" si="120"/>
        <v>#N/A</v>
      </c>
      <c r="IG66" s="169" t="e">
        <f t="shared" si="120"/>
        <v>#N/A</v>
      </c>
      <c r="IH66" s="169" t="e">
        <f t="shared" si="120"/>
        <v>#N/A</v>
      </c>
      <c r="II66" s="169" t="e">
        <f t="shared" si="120"/>
        <v>#N/A</v>
      </c>
      <c r="IJ66" s="169" t="e">
        <f t="shared" si="120"/>
        <v>#N/A</v>
      </c>
      <c r="IK66" s="169" t="e">
        <f t="shared" si="120"/>
        <v>#N/A</v>
      </c>
      <c r="IL66" s="169" t="e">
        <f t="shared" si="120"/>
        <v>#N/A</v>
      </c>
      <c r="IM66" s="169" t="e">
        <f t="shared" si="120"/>
        <v>#N/A</v>
      </c>
      <c r="IN66" s="169" t="e">
        <f t="shared" si="120"/>
        <v>#N/A</v>
      </c>
      <c r="IO66" s="169" t="e">
        <f t="shared" si="120"/>
        <v>#N/A</v>
      </c>
      <c r="IP66" s="169" t="e">
        <f t="shared" si="120"/>
        <v>#N/A</v>
      </c>
      <c r="IQ66" s="169" t="e">
        <f t="shared" si="120"/>
        <v>#N/A</v>
      </c>
      <c r="IR66" s="169" t="e">
        <f t="shared" si="120"/>
        <v>#N/A</v>
      </c>
      <c r="IS66" s="169" t="e">
        <f t="shared" si="120"/>
        <v>#N/A</v>
      </c>
      <c r="IT66" s="169" t="e">
        <f t="shared" si="118"/>
        <v>#N/A</v>
      </c>
      <c r="IU66" s="169" t="e">
        <f t="shared" si="117"/>
        <v>#N/A</v>
      </c>
      <c r="IV66" s="169" t="e">
        <f t="shared" si="117"/>
        <v>#N/A</v>
      </c>
      <c r="IW66" s="169" t="e">
        <f t="shared" si="117"/>
        <v>#N/A</v>
      </c>
      <c r="IX66" s="169" t="e">
        <f t="shared" si="117"/>
        <v>#N/A</v>
      </c>
      <c r="IY66" s="169" t="e">
        <f t="shared" si="117"/>
        <v>#N/A</v>
      </c>
      <c r="IZ66" s="169" t="e">
        <f t="shared" si="117"/>
        <v>#N/A</v>
      </c>
      <c r="JA66" s="169" t="e">
        <f t="shared" si="117"/>
        <v>#N/A</v>
      </c>
      <c r="JB66" s="169" t="e">
        <f t="shared" si="117"/>
        <v>#N/A</v>
      </c>
      <c r="JC66" s="169" t="e">
        <f t="shared" si="117"/>
        <v>#N/A</v>
      </c>
      <c r="JD66" s="169" t="e">
        <f t="shared" si="117"/>
        <v>#N/A</v>
      </c>
      <c r="JE66" s="169" t="e">
        <f t="shared" si="117"/>
        <v>#N/A</v>
      </c>
      <c r="JF66" s="169" t="e">
        <f t="shared" si="105"/>
        <v>#N/A</v>
      </c>
      <c r="JG66" s="169" t="e">
        <f t="shared" si="105"/>
        <v>#N/A</v>
      </c>
      <c r="JH66" s="169" t="e">
        <f t="shared" si="105"/>
        <v>#N/A</v>
      </c>
      <c r="JI66" s="169" t="e">
        <f t="shared" si="105"/>
        <v>#N/A</v>
      </c>
      <c r="JJ66" s="169" t="e">
        <f t="shared" si="105"/>
        <v>#N/A</v>
      </c>
      <c r="JK66" s="169" t="e">
        <f t="shared" si="105"/>
        <v>#N/A</v>
      </c>
      <c r="JL66" s="169" t="e">
        <f t="shared" si="105"/>
        <v>#N/A</v>
      </c>
      <c r="JM66" s="169" t="e">
        <f t="shared" si="105"/>
        <v>#N/A</v>
      </c>
      <c r="JN66" s="169" t="e">
        <f t="shared" si="105"/>
        <v>#N/A</v>
      </c>
      <c r="JO66" s="169" t="e">
        <f t="shared" si="105"/>
        <v>#N/A</v>
      </c>
      <c r="JP66" s="169" t="e">
        <f t="shared" si="105"/>
        <v>#N/A</v>
      </c>
      <c r="JQ66" s="169" t="e">
        <f t="shared" si="105"/>
        <v>#N/A</v>
      </c>
      <c r="JR66" s="169" t="e">
        <f t="shared" si="105"/>
        <v>#N/A</v>
      </c>
      <c r="JS66" s="169" t="e">
        <f t="shared" si="105"/>
        <v>#N/A</v>
      </c>
      <c r="JT66" s="169" t="e">
        <f t="shared" si="105"/>
        <v>#N/A</v>
      </c>
      <c r="JU66" s="169" t="e">
        <f t="shared" si="105"/>
        <v>#N/A</v>
      </c>
      <c r="JV66" s="169" t="e">
        <f t="shared" si="106"/>
        <v>#N/A</v>
      </c>
      <c r="JW66" s="169" t="e">
        <f t="shared" si="106"/>
        <v>#N/A</v>
      </c>
      <c r="JX66" s="169" t="e">
        <f t="shared" si="106"/>
        <v>#N/A</v>
      </c>
      <c r="JY66" s="169" t="e">
        <f t="shared" si="106"/>
        <v>#N/A</v>
      </c>
      <c r="JZ66" s="169" t="e">
        <f t="shared" si="106"/>
        <v>#N/A</v>
      </c>
      <c r="KA66" s="169" t="e">
        <f t="shared" si="106"/>
        <v>#N/A</v>
      </c>
      <c r="KB66" s="169" t="e">
        <f t="shared" si="106"/>
        <v>#N/A</v>
      </c>
      <c r="KC66" s="169" t="e">
        <f t="shared" si="106"/>
        <v>#N/A</v>
      </c>
      <c r="KD66" s="169" t="e">
        <f t="shared" si="106"/>
        <v>#N/A</v>
      </c>
      <c r="KE66" s="169" t="e">
        <f t="shared" si="106"/>
        <v>#N/A</v>
      </c>
      <c r="KF66" s="169" t="e">
        <f t="shared" si="106"/>
        <v>#N/A</v>
      </c>
      <c r="KG66" s="169" t="e">
        <f t="shared" si="106"/>
        <v>#N/A</v>
      </c>
      <c r="KH66" s="169" t="e">
        <f t="shared" si="106"/>
        <v>#N/A</v>
      </c>
      <c r="KI66" s="169" t="e">
        <f t="shared" si="106"/>
        <v>#N/A</v>
      </c>
      <c r="KJ66" s="169" t="e">
        <f t="shared" si="106"/>
        <v>#N/A</v>
      </c>
      <c r="KK66" s="169" t="e">
        <f t="shared" si="106"/>
        <v>#N/A</v>
      </c>
      <c r="KL66" s="169" t="e">
        <f t="shared" si="107"/>
        <v>#N/A</v>
      </c>
      <c r="KM66" s="169" t="e">
        <f t="shared" si="107"/>
        <v>#N/A</v>
      </c>
      <c r="KN66" s="169" t="e">
        <f t="shared" si="107"/>
        <v>#N/A</v>
      </c>
      <c r="KO66" s="169" t="e">
        <f t="shared" si="107"/>
        <v>#N/A</v>
      </c>
      <c r="KP66" s="169" t="e">
        <f t="shared" si="107"/>
        <v>#N/A</v>
      </c>
      <c r="KQ66" s="169" t="e">
        <f t="shared" si="107"/>
        <v>#N/A</v>
      </c>
      <c r="KR66" s="169" t="e">
        <f t="shared" si="107"/>
        <v>#N/A</v>
      </c>
      <c r="KS66" s="169" t="e">
        <f t="shared" si="107"/>
        <v>#N/A</v>
      </c>
      <c r="KT66" s="169" t="e">
        <f t="shared" si="107"/>
        <v>#N/A</v>
      </c>
      <c r="KU66" s="169" t="e">
        <f t="shared" si="107"/>
        <v>#N/A</v>
      </c>
      <c r="KV66" s="169" t="e">
        <f t="shared" si="107"/>
        <v>#N/A</v>
      </c>
      <c r="KW66" s="169" t="e">
        <f t="shared" si="107"/>
        <v>#N/A</v>
      </c>
      <c r="KX66" s="169" t="e">
        <f t="shared" si="107"/>
        <v>#N/A</v>
      </c>
      <c r="KY66" s="169" t="e">
        <f t="shared" si="107"/>
        <v>#N/A</v>
      </c>
      <c r="KZ66" s="169" t="e">
        <f t="shared" si="107"/>
        <v>#N/A</v>
      </c>
      <c r="LA66" s="169" t="e">
        <f t="shared" si="107"/>
        <v>#N/A</v>
      </c>
      <c r="LB66" s="169" t="e">
        <f t="shared" si="108"/>
        <v>#N/A</v>
      </c>
      <c r="LC66" s="169" t="e">
        <f t="shared" si="108"/>
        <v>#N/A</v>
      </c>
      <c r="LD66" s="169" t="e">
        <f t="shared" si="108"/>
        <v>#N/A</v>
      </c>
      <c r="LE66" s="169" t="e">
        <f t="shared" si="108"/>
        <v>#N/A</v>
      </c>
      <c r="LF66" s="169" t="e">
        <f t="shared" si="108"/>
        <v>#N/A</v>
      </c>
      <c r="LG66" s="169" t="e">
        <f t="shared" si="108"/>
        <v>#N/A</v>
      </c>
      <c r="LH66" s="169" t="e">
        <f t="shared" si="108"/>
        <v>#N/A</v>
      </c>
      <c r="LI66" s="169" t="e">
        <f t="shared" si="108"/>
        <v>#N/A</v>
      </c>
      <c r="LJ66" s="169" t="e">
        <f t="shared" si="108"/>
        <v>#N/A</v>
      </c>
      <c r="LK66" s="169" t="e">
        <f t="shared" si="108"/>
        <v>#N/A</v>
      </c>
      <c r="LL66" s="169" t="e">
        <f t="shared" si="108"/>
        <v>#N/A</v>
      </c>
      <c r="LM66" s="169" t="e">
        <f t="shared" si="108"/>
        <v>#N/A</v>
      </c>
      <c r="LN66" s="169" t="e">
        <f t="shared" si="108"/>
        <v>#N/A</v>
      </c>
      <c r="LO66" s="169" t="e">
        <f t="shared" si="108"/>
        <v>#N/A</v>
      </c>
      <c r="LP66" s="169" t="e">
        <f t="shared" si="108"/>
        <v>#N/A</v>
      </c>
      <c r="LQ66" s="169" t="e">
        <f t="shared" si="108"/>
        <v>#N/A</v>
      </c>
      <c r="LR66" s="169" t="e">
        <f t="shared" si="109"/>
        <v>#N/A</v>
      </c>
      <c r="LS66" s="169" t="e">
        <f t="shared" si="109"/>
        <v>#N/A</v>
      </c>
      <c r="LT66" s="169" t="e">
        <f t="shared" si="109"/>
        <v>#N/A</v>
      </c>
      <c r="LU66" s="169" t="e">
        <f t="shared" si="109"/>
        <v>#N/A</v>
      </c>
      <c r="LV66" s="169" t="e">
        <f t="shared" si="109"/>
        <v>#N/A</v>
      </c>
      <c r="LW66" s="169" t="e">
        <f t="shared" si="109"/>
        <v>#N/A</v>
      </c>
      <c r="LX66" s="169" t="e">
        <f t="shared" si="109"/>
        <v>#N/A</v>
      </c>
      <c r="LY66" s="169" t="e">
        <f t="shared" si="109"/>
        <v>#N/A</v>
      </c>
      <c r="LZ66" s="169" t="e">
        <f t="shared" si="109"/>
        <v>#N/A</v>
      </c>
      <c r="MA66" s="169" t="e">
        <f t="shared" si="109"/>
        <v>#N/A</v>
      </c>
      <c r="MB66" s="169" t="e">
        <f t="shared" si="109"/>
        <v>#N/A</v>
      </c>
      <c r="MC66" s="169" t="e">
        <f t="shared" si="109"/>
        <v>#N/A</v>
      </c>
      <c r="MD66" s="169" t="e">
        <f t="shared" si="109"/>
        <v>#N/A</v>
      </c>
      <c r="ME66" s="169" t="e">
        <f t="shared" si="109"/>
        <v>#N/A</v>
      </c>
      <c r="MF66" s="169" t="e">
        <f t="shared" si="109"/>
        <v>#N/A</v>
      </c>
      <c r="MG66" s="169" t="e">
        <f t="shared" si="109"/>
        <v>#N/A</v>
      </c>
      <c r="MH66" s="169" t="e">
        <f t="shared" si="110"/>
        <v>#N/A</v>
      </c>
      <c r="MI66" s="169" t="e">
        <f t="shared" si="110"/>
        <v>#N/A</v>
      </c>
      <c r="MJ66" s="169" t="e">
        <f t="shared" si="110"/>
        <v>#N/A</v>
      </c>
      <c r="MK66" s="169" t="e">
        <f t="shared" si="110"/>
        <v>#N/A</v>
      </c>
      <c r="ML66" s="169" t="e">
        <f t="shared" si="110"/>
        <v>#N/A</v>
      </c>
      <c r="MM66" s="169" t="e">
        <f t="shared" si="110"/>
        <v>#N/A</v>
      </c>
      <c r="MN66" s="169" t="e">
        <f t="shared" si="110"/>
        <v>#N/A</v>
      </c>
      <c r="MO66" s="169" t="e">
        <f t="shared" si="110"/>
        <v>#N/A</v>
      </c>
      <c r="MP66" s="169" t="e">
        <f t="shared" si="110"/>
        <v>#N/A</v>
      </c>
      <c r="MQ66" s="169" t="e">
        <f t="shared" si="110"/>
        <v>#N/A</v>
      </c>
      <c r="MR66" s="169" t="e">
        <f t="shared" si="110"/>
        <v>#N/A</v>
      </c>
      <c r="MS66" s="169" t="e">
        <f t="shared" si="110"/>
        <v>#N/A</v>
      </c>
      <c r="MT66" s="169" t="e">
        <f t="shared" si="110"/>
        <v>#N/A</v>
      </c>
      <c r="MU66" s="169" t="e">
        <f t="shared" si="110"/>
        <v>#N/A</v>
      </c>
      <c r="MV66" s="169" t="e">
        <f t="shared" si="110"/>
        <v>#N/A</v>
      </c>
      <c r="MW66" s="169" t="e">
        <f t="shared" si="110"/>
        <v>#N/A</v>
      </c>
      <c r="MX66" s="169" t="e">
        <f t="shared" si="111"/>
        <v>#N/A</v>
      </c>
      <c r="MY66" s="169" t="e">
        <f t="shared" si="111"/>
        <v>#N/A</v>
      </c>
      <c r="MZ66" s="169" t="e">
        <f t="shared" si="111"/>
        <v>#N/A</v>
      </c>
      <c r="NA66" s="169" t="e">
        <f t="shared" si="111"/>
        <v>#N/A</v>
      </c>
      <c r="NB66" s="169" t="e">
        <f t="shared" si="111"/>
        <v>#N/A</v>
      </c>
      <c r="NC66" s="169" t="e">
        <f t="shared" si="111"/>
        <v>#N/A</v>
      </c>
      <c r="ND66" s="169" t="e">
        <f t="shared" si="111"/>
        <v>#N/A</v>
      </c>
      <c r="NE66" s="169" t="e">
        <f t="shared" si="111"/>
        <v>#N/A</v>
      </c>
      <c r="NF66" s="169" t="e">
        <f t="shared" si="111"/>
        <v>#N/A</v>
      </c>
      <c r="NG66" s="169" t="e">
        <f t="shared" si="111"/>
        <v>#N/A</v>
      </c>
      <c r="NH66" s="169" t="e">
        <f t="shared" si="111"/>
        <v>#N/A</v>
      </c>
      <c r="NI66" s="169" t="e">
        <f t="shared" si="111"/>
        <v>#N/A</v>
      </c>
      <c r="NJ66" s="169" t="e">
        <f t="shared" si="111"/>
        <v>#N/A</v>
      </c>
      <c r="NK66" s="169" t="e">
        <f t="shared" si="111"/>
        <v>#N/A</v>
      </c>
      <c r="NL66" s="169" t="e">
        <f t="shared" si="111"/>
        <v>#N/A</v>
      </c>
      <c r="NM66" s="169" t="e">
        <f t="shared" si="111"/>
        <v>#N/A</v>
      </c>
      <c r="NN66" s="169" t="e">
        <f t="shared" si="112"/>
        <v>#N/A</v>
      </c>
      <c r="NO66" s="169" t="e">
        <f t="shared" si="112"/>
        <v>#N/A</v>
      </c>
      <c r="NP66" s="169" t="e">
        <f t="shared" si="112"/>
        <v>#N/A</v>
      </c>
      <c r="NQ66" s="169" t="e">
        <f t="shared" si="112"/>
        <v>#N/A</v>
      </c>
      <c r="NR66" s="169" t="e">
        <f t="shared" si="112"/>
        <v>#N/A</v>
      </c>
      <c r="NS66" s="169" t="e">
        <f t="shared" si="112"/>
        <v>#N/A</v>
      </c>
      <c r="NT66" s="169" t="e">
        <f t="shared" si="112"/>
        <v>#N/A</v>
      </c>
      <c r="NU66" s="169" t="e">
        <f t="shared" si="112"/>
        <v>#N/A</v>
      </c>
      <c r="NV66" s="169" t="e">
        <f t="shared" si="112"/>
        <v>#N/A</v>
      </c>
      <c r="NW66" s="169" t="e">
        <f t="shared" si="112"/>
        <v>#N/A</v>
      </c>
      <c r="NX66" s="169" t="e">
        <f t="shared" si="112"/>
        <v>#N/A</v>
      </c>
      <c r="NY66" s="169" t="e">
        <f t="shared" si="112"/>
        <v>#N/A</v>
      </c>
      <c r="NZ66" s="169" t="e">
        <f t="shared" si="112"/>
        <v>#N/A</v>
      </c>
      <c r="OA66" s="169" t="e">
        <f t="shared" si="112"/>
        <v>#N/A</v>
      </c>
      <c r="OB66" s="169" t="e">
        <f t="shared" si="112"/>
        <v>#N/A</v>
      </c>
      <c r="OC66" s="169" t="e">
        <f t="shared" si="112"/>
        <v>#N/A</v>
      </c>
      <c r="OD66" s="169" t="e">
        <f t="shared" si="113"/>
        <v>#N/A</v>
      </c>
      <c r="OE66" s="169" t="e">
        <f t="shared" si="113"/>
        <v>#N/A</v>
      </c>
      <c r="OF66" s="169" t="e">
        <f t="shared" si="113"/>
        <v>#N/A</v>
      </c>
      <c r="OG66" s="169" t="e">
        <f t="shared" si="113"/>
        <v>#N/A</v>
      </c>
      <c r="OH66" s="169" t="e">
        <f t="shared" si="113"/>
        <v>#N/A</v>
      </c>
      <c r="OI66" s="169" t="e">
        <f t="shared" si="113"/>
        <v>#N/A</v>
      </c>
      <c r="OJ66" s="169" t="e">
        <f t="shared" si="113"/>
        <v>#N/A</v>
      </c>
      <c r="OK66" s="169" t="e">
        <f t="shared" si="113"/>
        <v>#N/A</v>
      </c>
      <c r="OL66" s="169" t="e">
        <f t="shared" si="113"/>
        <v>#N/A</v>
      </c>
      <c r="OM66" s="169" t="e">
        <f t="shared" si="113"/>
        <v>#N/A</v>
      </c>
      <c r="ON66" s="169" t="e">
        <f t="shared" si="113"/>
        <v>#N/A</v>
      </c>
      <c r="OO66" s="169" t="e">
        <f t="shared" si="113"/>
        <v>#N/A</v>
      </c>
      <c r="OP66" s="169" t="e">
        <f t="shared" si="113"/>
        <v>#N/A</v>
      </c>
      <c r="OQ66" s="169" t="e">
        <f t="shared" si="113"/>
        <v>#N/A</v>
      </c>
      <c r="OR66" s="169" t="e">
        <f t="shared" si="113"/>
        <v>#N/A</v>
      </c>
      <c r="OS66" s="169" t="e">
        <f t="shared" si="113"/>
        <v>#N/A</v>
      </c>
      <c r="OT66" s="169" t="e">
        <f t="shared" si="114"/>
        <v>#N/A</v>
      </c>
      <c r="OU66" s="169" t="e">
        <f t="shared" si="114"/>
        <v>#N/A</v>
      </c>
      <c r="OV66" s="169" t="e">
        <f t="shared" si="114"/>
        <v>#N/A</v>
      </c>
      <c r="OW66" s="169" t="e">
        <f t="shared" si="83"/>
        <v>#N/A</v>
      </c>
      <c r="OX66" s="169" t="e">
        <f t="shared" si="83"/>
        <v>#N/A</v>
      </c>
      <c r="OY66" s="169" t="e">
        <f t="shared" si="83"/>
        <v>#N/A</v>
      </c>
      <c r="OZ66" s="169" t="e">
        <f t="shared" si="83"/>
        <v>#N/A</v>
      </c>
      <c r="PA66" s="169" t="e">
        <f t="shared" si="83"/>
        <v>#N/A</v>
      </c>
      <c r="PB66" s="169" t="e">
        <f t="shared" si="83"/>
        <v>#N/A</v>
      </c>
      <c r="PC66" s="169" t="e">
        <f t="shared" si="83"/>
        <v>#N/A</v>
      </c>
      <c r="PD66" s="169" t="e">
        <f t="shared" si="83"/>
        <v>#N/A</v>
      </c>
      <c r="PE66" s="169" t="e">
        <f t="shared" si="83"/>
        <v>#N/A</v>
      </c>
      <c r="PF66" s="169" t="e">
        <f t="shared" si="83"/>
        <v>#N/A</v>
      </c>
      <c r="PG66" s="169" t="e">
        <f t="shared" si="83"/>
        <v>#N/A</v>
      </c>
      <c r="PH66" s="169" t="e">
        <f t="shared" si="83"/>
        <v>#N/A</v>
      </c>
    </row>
    <row r="67" spans="1:424" hidden="1" x14ac:dyDescent="0.75">
      <c r="A67" s="4">
        <v>64</v>
      </c>
      <c r="B67" s="95"/>
      <c r="C67" s="95"/>
      <c r="D67" s="95"/>
      <c r="E67" s="124" t="str">
        <f t="shared" si="28"/>
        <v/>
      </c>
      <c r="F67" s="124" t="str">
        <f t="shared" si="29"/>
        <v/>
      </c>
      <c r="G67" s="73" t="str">
        <f t="shared" si="30"/>
        <v/>
      </c>
      <c r="H67" s="23"/>
      <c r="I67" s="57"/>
      <c r="J67" s="280"/>
      <c r="K67" s="74" t="str">
        <f>IF(AND(B67&gt;0,C67&gt;0,D67&gt;0),IF(ISBLANK(J67),IF(ISBLANK(H67),"",(D67-B67)*VLOOKUP(H67,VLookups!$A$4:$B$13,2,FALSE)),J67),"")</f>
        <v/>
      </c>
      <c r="L67" s="75" t="str">
        <f t="shared" si="84"/>
        <v/>
      </c>
      <c r="M67" s="95"/>
      <c r="N67" s="270" t="str">
        <f>IF(AND(M67&gt;0,C67&gt;0,NOT(K67="")),ABS(VLOOKUP($M$1,VLookups!$A$43:$B$44,2,FALSE)-_xlfn.NORM.DIST(M67,G67,K67,TRUE)),"")</f>
        <v/>
      </c>
      <c r="O67" s="94" t="str">
        <f>IF(AND($B67&gt;0,$C67&gt;0,$D67&gt;0,NOT(ISBLANK($H67))),_xlfn.NORM.INV(ABS(VLOOKUP($M$1,VLookups!$A$43:$B$44,2,FALSE)-O$3),$G67,$K67),"")</f>
        <v/>
      </c>
      <c r="P67" s="93" t="str">
        <f>IF(AND($B67&gt;0,$C67&gt;0,$D67&gt;0,NOT(ISBLANK($H67))),_xlfn.NORM.INV(ABS(VLOOKUP($M$1,VLookups!$A$43:$B$44,2,FALSE)-P$3),$G67,$K67),"")</f>
        <v/>
      </c>
      <c r="Q67" s="94" t="str">
        <f>IF(AND($B67&gt;0,$C67&gt;0,$D67&gt;0,NOT(ISBLANK($H67))),_xlfn.NORM.INV(ABS(VLOOKUP($M$1,VLookups!$A$43:$B$44,2,FALSE)-Q$3),$G67,$K67),"")</f>
        <v/>
      </c>
      <c r="R67" s="93" t="str">
        <f>IF(AND($B67&gt;0,$C67&gt;0,$D67&gt;0,NOT(ISBLANK($H67))),_xlfn.NORM.INV(ABS(VLOOKUP($M$1,VLookups!$A$43:$B$44,2,FALSE)-R$3),$G67,$K67),"")</f>
        <v/>
      </c>
      <c r="S67" s="94" t="str">
        <f>IF(AND($B67&gt;0,$C67&gt;0,$D67&gt;0,NOT(ISBLANK($H67))),_xlfn.NORM.INV(ABS(VLOOKUP($M$1,VLookups!$A$43:$B$44,2,FALSE)-S$3),$G67,$K67),"")</f>
        <v/>
      </c>
      <c r="T67" s="93" t="str">
        <f>IF(AND($B67&gt;0,$C67&gt;0,$D67&gt;0,NOT(ISBLANK($H67))),_xlfn.NORM.INV(ABS(VLOOKUP($M$1,VLookups!$A$43:$B$44,2,FALSE)-T$3),$G67,$K67),"")</f>
        <v/>
      </c>
      <c r="U67" s="5"/>
      <c r="V67" s="168" t="str">
        <f t="shared" si="31"/>
        <v/>
      </c>
      <c r="W67" s="49" t="str">
        <f t="shared" si="133"/>
        <v/>
      </c>
      <c r="X67" s="49" t="str">
        <f t="shared" si="133"/>
        <v/>
      </c>
      <c r="Y67" s="49" t="str">
        <f t="shared" si="133"/>
        <v/>
      </c>
      <c r="Z67" s="49" t="str">
        <f t="shared" si="133"/>
        <v/>
      </c>
      <c r="AA67" s="49" t="str">
        <f t="shared" si="133"/>
        <v/>
      </c>
      <c r="AB67" s="49" t="str">
        <f t="shared" si="133"/>
        <v/>
      </c>
      <c r="AC67" s="49" t="str">
        <f t="shared" si="133"/>
        <v/>
      </c>
      <c r="AD67" s="49" t="str">
        <f t="shared" si="133"/>
        <v/>
      </c>
      <c r="AE67" s="49" t="str">
        <f t="shared" si="133"/>
        <v/>
      </c>
      <c r="AF67" s="49" t="str">
        <f t="shared" si="133"/>
        <v/>
      </c>
      <c r="AG67" s="49" t="str">
        <f t="shared" si="133"/>
        <v/>
      </c>
      <c r="AH67" s="49" t="str">
        <f t="shared" si="133"/>
        <v/>
      </c>
      <c r="AI67" s="49" t="str">
        <f t="shared" si="133"/>
        <v/>
      </c>
      <c r="AJ67" s="49" t="str">
        <f t="shared" si="133"/>
        <v/>
      </c>
      <c r="AK67" s="49" t="str">
        <f t="shared" si="133"/>
        <v/>
      </c>
      <c r="AL67" s="49" t="str">
        <f t="shared" si="133"/>
        <v/>
      </c>
      <c r="AM67" s="49" t="str">
        <f t="shared" si="125"/>
        <v/>
      </c>
      <c r="AN67" s="49" t="str">
        <f t="shared" si="125"/>
        <v/>
      </c>
      <c r="AO67" s="49" t="str">
        <f t="shared" si="125"/>
        <v/>
      </c>
      <c r="AP67" s="49" t="str">
        <f t="shared" si="125"/>
        <v/>
      </c>
      <c r="AQ67" s="49" t="str">
        <f t="shared" si="125"/>
        <v/>
      </c>
      <c r="AR67" s="49" t="str">
        <f t="shared" si="125"/>
        <v/>
      </c>
      <c r="AS67" s="49" t="str">
        <f t="shared" si="125"/>
        <v/>
      </c>
      <c r="AT67" s="49" t="str">
        <f t="shared" si="125"/>
        <v/>
      </c>
      <c r="AU67" s="49" t="str">
        <f t="shared" si="125"/>
        <v/>
      </c>
      <c r="AV67" s="49" t="str">
        <f t="shared" si="125"/>
        <v/>
      </c>
      <c r="AW67" s="49" t="str">
        <f t="shared" si="125"/>
        <v/>
      </c>
      <c r="AX67" s="49" t="str">
        <f t="shared" si="125"/>
        <v/>
      </c>
      <c r="AY67" s="49" t="str">
        <f t="shared" si="125"/>
        <v/>
      </c>
      <c r="AZ67" s="49" t="str">
        <f t="shared" si="125"/>
        <v/>
      </c>
      <c r="BA67" s="49" t="str">
        <f t="shared" si="125"/>
        <v/>
      </c>
      <c r="BB67" s="49" t="str">
        <f t="shared" si="126"/>
        <v/>
      </c>
      <c r="BC67" s="49" t="str">
        <f t="shared" si="126"/>
        <v/>
      </c>
      <c r="BD67" s="49" t="str">
        <f t="shared" si="126"/>
        <v/>
      </c>
      <c r="BE67" s="49" t="str">
        <f t="shared" si="126"/>
        <v/>
      </c>
      <c r="BF67" s="49" t="str">
        <f t="shared" si="126"/>
        <v/>
      </c>
      <c r="BG67" s="49" t="str">
        <f t="shared" si="126"/>
        <v/>
      </c>
      <c r="BH67" s="49" t="str">
        <f t="shared" si="126"/>
        <v/>
      </c>
      <c r="BI67" s="49" t="str">
        <f t="shared" si="126"/>
        <v/>
      </c>
      <c r="BJ67" s="49" t="str">
        <f t="shared" si="126"/>
        <v/>
      </c>
      <c r="BK67" s="49" t="str">
        <f t="shared" si="126"/>
        <v/>
      </c>
      <c r="BL67" s="49" t="str">
        <f t="shared" si="126"/>
        <v/>
      </c>
      <c r="BM67" s="49" t="str">
        <f t="shared" si="126"/>
        <v/>
      </c>
      <c r="BN67" s="49" t="str">
        <f t="shared" si="126"/>
        <v/>
      </c>
      <c r="BO67" s="49" t="str">
        <f t="shared" si="126"/>
        <v/>
      </c>
      <c r="BP67" s="49" t="str">
        <f t="shared" si="126"/>
        <v/>
      </c>
      <c r="BQ67" s="49" t="str">
        <f t="shared" si="126"/>
        <v/>
      </c>
      <c r="BR67" s="49" t="str">
        <f t="shared" si="121"/>
        <v/>
      </c>
      <c r="BS67" s="49" t="str">
        <f t="shared" si="121"/>
        <v/>
      </c>
      <c r="BT67" s="49" t="str">
        <f t="shared" si="121"/>
        <v/>
      </c>
      <c r="BU67" s="49" t="str">
        <f t="shared" si="121"/>
        <v/>
      </c>
      <c r="BV67" s="49" t="str">
        <f t="shared" si="121"/>
        <v/>
      </c>
      <c r="BW67" s="49" t="str">
        <f t="shared" si="121"/>
        <v/>
      </c>
      <c r="BX67" s="49" t="str">
        <f t="shared" si="121"/>
        <v/>
      </c>
      <c r="BY67" s="49" t="str">
        <f t="shared" si="121"/>
        <v/>
      </c>
      <c r="BZ67" s="49" t="str">
        <f t="shared" si="121"/>
        <v/>
      </c>
      <c r="CA67" s="49" t="str">
        <f t="shared" si="121"/>
        <v/>
      </c>
      <c r="CB67" s="49" t="str">
        <f t="shared" si="121"/>
        <v/>
      </c>
      <c r="CC67" s="49" t="str">
        <f t="shared" si="121"/>
        <v/>
      </c>
      <c r="CD67" s="49" t="str">
        <f t="shared" si="121"/>
        <v/>
      </c>
      <c r="CE67" s="49" t="str">
        <f t="shared" si="121"/>
        <v/>
      </c>
      <c r="CF67" s="49" t="str">
        <f t="shared" si="121"/>
        <v/>
      </c>
      <c r="CG67" s="49" t="str">
        <f t="shared" si="127"/>
        <v/>
      </c>
      <c r="CH67" s="49" t="str">
        <f t="shared" si="127"/>
        <v/>
      </c>
      <c r="CI67" s="49" t="str">
        <f t="shared" si="127"/>
        <v/>
      </c>
      <c r="CJ67" s="49" t="str">
        <f t="shared" si="127"/>
        <v/>
      </c>
      <c r="CK67" s="49" t="str">
        <f t="shared" si="127"/>
        <v/>
      </c>
      <c r="CL67" s="49" t="str">
        <f t="shared" si="127"/>
        <v/>
      </c>
      <c r="CM67" s="49" t="str">
        <f t="shared" si="127"/>
        <v/>
      </c>
      <c r="CN67" s="49" t="str">
        <f t="shared" si="127"/>
        <v/>
      </c>
      <c r="CO67" s="49" t="str">
        <f t="shared" si="127"/>
        <v/>
      </c>
      <c r="CP67" s="49" t="str">
        <f t="shared" si="127"/>
        <v/>
      </c>
      <c r="CQ67" s="49" t="str">
        <f t="shared" si="127"/>
        <v/>
      </c>
      <c r="CR67" s="49" t="str">
        <f t="shared" si="127"/>
        <v/>
      </c>
      <c r="CS67" s="49" t="str">
        <f t="shared" si="127"/>
        <v/>
      </c>
      <c r="CT67" s="49" t="str">
        <f t="shared" si="127"/>
        <v/>
      </c>
      <c r="CU67" s="49" t="str">
        <f t="shared" si="127"/>
        <v/>
      </c>
      <c r="CV67" s="49" t="str">
        <f t="shared" si="127"/>
        <v/>
      </c>
      <c r="CW67" s="49" t="str">
        <f t="shared" si="128"/>
        <v/>
      </c>
      <c r="CX67" s="49" t="str">
        <f t="shared" si="128"/>
        <v/>
      </c>
      <c r="CY67" s="49" t="str">
        <f t="shared" si="128"/>
        <v/>
      </c>
      <c r="CZ67" s="49" t="str">
        <f t="shared" si="128"/>
        <v/>
      </c>
      <c r="DA67" s="49" t="str">
        <f t="shared" si="128"/>
        <v/>
      </c>
      <c r="DB67" s="49" t="str">
        <f t="shared" si="128"/>
        <v/>
      </c>
      <c r="DC67" s="49" t="str">
        <f t="shared" si="128"/>
        <v/>
      </c>
      <c r="DD67" s="49" t="str">
        <f t="shared" si="128"/>
        <v/>
      </c>
      <c r="DE67" s="49" t="str">
        <f t="shared" si="128"/>
        <v/>
      </c>
      <c r="DF67" s="49" t="str">
        <f t="shared" si="128"/>
        <v/>
      </c>
      <c r="DG67" s="49" t="str">
        <f t="shared" si="128"/>
        <v/>
      </c>
      <c r="DH67" s="49" t="str">
        <f t="shared" si="128"/>
        <v/>
      </c>
      <c r="DI67" s="49" t="str">
        <f t="shared" si="128"/>
        <v/>
      </c>
      <c r="DJ67" s="49" t="str">
        <f t="shared" si="128"/>
        <v/>
      </c>
      <c r="DK67" s="49" t="str">
        <f t="shared" si="128"/>
        <v/>
      </c>
      <c r="DL67" s="49" t="str">
        <f t="shared" si="128"/>
        <v/>
      </c>
      <c r="DM67" s="49" t="str">
        <f t="shared" si="122"/>
        <v/>
      </c>
      <c r="DN67" s="49" t="str">
        <f t="shared" si="122"/>
        <v/>
      </c>
      <c r="DO67" s="49" t="str">
        <f t="shared" si="122"/>
        <v/>
      </c>
      <c r="DP67" s="49" t="str">
        <f t="shared" si="122"/>
        <v/>
      </c>
      <c r="DQ67" s="49" t="str">
        <f t="shared" si="122"/>
        <v/>
      </c>
      <c r="DR67" s="49" t="str">
        <f t="shared" si="122"/>
        <v/>
      </c>
      <c r="DS67" s="183" t="str">
        <f t="shared" si="33"/>
        <v/>
      </c>
      <c r="DT67" s="49" t="str">
        <f t="shared" si="134"/>
        <v/>
      </c>
      <c r="DU67" s="49" t="str">
        <f t="shared" si="134"/>
        <v/>
      </c>
      <c r="DV67" s="49" t="str">
        <f t="shared" si="134"/>
        <v/>
      </c>
      <c r="DW67" s="49" t="str">
        <f t="shared" si="134"/>
        <v/>
      </c>
      <c r="DX67" s="49" t="str">
        <f t="shared" si="134"/>
        <v/>
      </c>
      <c r="DY67" s="49" t="str">
        <f t="shared" si="134"/>
        <v/>
      </c>
      <c r="DZ67" s="49" t="str">
        <f t="shared" si="134"/>
        <v/>
      </c>
      <c r="EA67" s="49" t="str">
        <f t="shared" si="134"/>
        <v/>
      </c>
      <c r="EB67" s="49" t="str">
        <f t="shared" si="134"/>
        <v/>
      </c>
      <c r="EC67" s="49" t="str">
        <f t="shared" si="134"/>
        <v/>
      </c>
      <c r="ED67" s="49" t="str">
        <f t="shared" si="134"/>
        <v/>
      </c>
      <c r="EE67" s="49" t="str">
        <f t="shared" si="134"/>
        <v/>
      </c>
      <c r="EF67" s="49" t="str">
        <f t="shared" si="134"/>
        <v/>
      </c>
      <c r="EG67" s="49" t="str">
        <f t="shared" si="134"/>
        <v/>
      </c>
      <c r="EH67" s="49" t="str">
        <f t="shared" si="134"/>
        <v/>
      </c>
      <c r="EI67" s="49" t="str">
        <f t="shared" si="134"/>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29"/>
        <v/>
      </c>
      <c r="ER67" s="49" t="str">
        <f t="shared" si="129"/>
        <v/>
      </c>
      <c r="ES67" s="49" t="str">
        <f t="shared" si="129"/>
        <v/>
      </c>
      <c r="ET67" s="49" t="str">
        <f t="shared" si="129"/>
        <v/>
      </c>
      <c r="EU67" s="49" t="str">
        <f t="shared" si="129"/>
        <v/>
      </c>
      <c r="EV67" s="49" t="str">
        <f t="shared" si="129"/>
        <v/>
      </c>
      <c r="EW67" s="49" t="str">
        <f t="shared" si="129"/>
        <v/>
      </c>
      <c r="EX67" s="49" t="str">
        <f t="shared" si="129"/>
        <v/>
      </c>
      <c r="EY67" s="49" t="str">
        <f t="shared" si="130"/>
        <v/>
      </c>
      <c r="EZ67" s="49" t="str">
        <f t="shared" si="130"/>
        <v/>
      </c>
      <c r="FA67" s="49" t="str">
        <f t="shared" si="130"/>
        <v/>
      </c>
      <c r="FB67" s="49" t="str">
        <f t="shared" si="130"/>
        <v/>
      </c>
      <c r="FC67" s="49" t="str">
        <f t="shared" si="130"/>
        <v/>
      </c>
      <c r="FD67" s="49" t="str">
        <f t="shared" si="130"/>
        <v/>
      </c>
      <c r="FE67" s="49" t="str">
        <f t="shared" si="130"/>
        <v/>
      </c>
      <c r="FF67" s="49" t="str">
        <f t="shared" si="130"/>
        <v/>
      </c>
      <c r="FG67" s="49" t="str">
        <f t="shared" si="130"/>
        <v/>
      </c>
      <c r="FH67" s="49" t="str">
        <f t="shared" si="130"/>
        <v/>
      </c>
      <c r="FI67" s="49" t="str">
        <f t="shared" si="130"/>
        <v/>
      </c>
      <c r="FJ67" s="49" t="str">
        <f t="shared" si="130"/>
        <v/>
      </c>
      <c r="FK67" s="49" t="str">
        <f t="shared" si="130"/>
        <v/>
      </c>
      <c r="FL67" s="49" t="str">
        <f t="shared" si="130"/>
        <v/>
      </c>
      <c r="FM67" s="49" t="str">
        <f t="shared" si="130"/>
        <v/>
      </c>
      <c r="FN67" s="49" t="str">
        <f t="shared" si="130"/>
        <v/>
      </c>
      <c r="FO67" s="49" t="str">
        <f t="shared" si="123"/>
        <v/>
      </c>
      <c r="FP67" s="49" t="str">
        <f t="shared" si="123"/>
        <v/>
      </c>
      <c r="FQ67" s="49" t="str">
        <f t="shared" si="123"/>
        <v/>
      </c>
      <c r="FR67" s="49" t="str">
        <f t="shared" si="123"/>
        <v/>
      </c>
      <c r="FS67" s="49" t="str">
        <f t="shared" si="123"/>
        <v/>
      </c>
      <c r="FT67" s="49" t="str">
        <f t="shared" si="123"/>
        <v/>
      </c>
      <c r="FU67" s="49" t="str">
        <f t="shared" si="123"/>
        <v/>
      </c>
      <c r="FV67" s="49" t="str">
        <f t="shared" si="123"/>
        <v/>
      </c>
      <c r="FW67" s="49" t="str">
        <f t="shared" si="123"/>
        <v/>
      </c>
      <c r="FX67" s="49" t="str">
        <f t="shared" si="123"/>
        <v/>
      </c>
      <c r="FY67" s="49" t="str">
        <f t="shared" si="123"/>
        <v/>
      </c>
      <c r="FZ67" s="49" t="str">
        <f t="shared" si="123"/>
        <v/>
      </c>
      <c r="GA67" s="49" t="str">
        <f t="shared" si="123"/>
        <v/>
      </c>
      <c r="GB67" s="49" t="str">
        <f t="shared" si="123"/>
        <v/>
      </c>
      <c r="GC67" s="49" t="str">
        <f t="shared" si="123"/>
        <v/>
      </c>
      <c r="GD67" s="49" t="str">
        <f t="shared" si="131"/>
        <v/>
      </c>
      <c r="GE67" s="49" t="str">
        <f t="shared" si="131"/>
        <v/>
      </c>
      <c r="GF67" s="49" t="str">
        <f t="shared" si="131"/>
        <v/>
      </c>
      <c r="GG67" s="49" t="str">
        <f t="shared" si="131"/>
        <v/>
      </c>
      <c r="GH67" s="49" t="str">
        <f t="shared" si="131"/>
        <v/>
      </c>
      <c r="GI67" s="49" t="str">
        <f t="shared" si="131"/>
        <v/>
      </c>
      <c r="GJ67" s="49" t="str">
        <f t="shared" si="131"/>
        <v/>
      </c>
      <c r="GK67" s="49" t="str">
        <f t="shared" si="131"/>
        <v/>
      </c>
      <c r="GL67" s="49" t="str">
        <f t="shared" si="131"/>
        <v/>
      </c>
      <c r="GM67" s="49" t="str">
        <f t="shared" si="131"/>
        <v/>
      </c>
      <c r="GN67" s="49" t="str">
        <f t="shared" si="131"/>
        <v/>
      </c>
      <c r="GO67" s="49" t="str">
        <f t="shared" si="131"/>
        <v/>
      </c>
      <c r="GP67" s="49" t="str">
        <f t="shared" si="131"/>
        <v/>
      </c>
      <c r="GQ67" s="49" t="str">
        <f t="shared" si="131"/>
        <v/>
      </c>
      <c r="GR67" s="49" t="str">
        <f t="shared" si="131"/>
        <v/>
      </c>
      <c r="GS67" s="49" t="str">
        <f t="shared" si="131"/>
        <v/>
      </c>
      <c r="GT67" s="49" t="str">
        <f t="shared" si="132"/>
        <v/>
      </c>
      <c r="GU67" s="49" t="str">
        <f t="shared" si="132"/>
        <v/>
      </c>
      <c r="GV67" s="49" t="str">
        <f t="shared" si="132"/>
        <v/>
      </c>
      <c r="GW67" s="49" t="str">
        <f t="shared" si="132"/>
        <v/>
      </c>
      <c r="GX67" s="49" t="str">
        <f t="shared" si="132"/>
        <v/>
      </c>
      <c r="GY67" s="49" t="str">
        <f t="shared" si="132"/>
        <v/>
      </c>
      <c r="GZ67" s="49" t="str">
        <f t="shared" si="132"/>
        <v/>
      </c>
      <c r="HA67" s="49" t="str">
        <f t="shared" si="132"/>
        <v/>
      </c>
      <c r="HB67" s="49" t="str">
        <f t="shared" si="132"/>
        <v/>
      </c>
      <c r="HC67" s="49" t="str">
        <f t="shared" si="132"/>
        <v/>
      </c>
      <c r="HD67" s="49" t="str">
        <f t="shared" si="132"/>
        <v/>
      </c>
      <c r="HE67" s="49" t="str">
        <f t="shared" si="132"/>
        <v/>
      </c>
      <c r="HF67" s="49" t="str">
        <f t="shared" si="132"/>
        <v/>
      </c>
      <c r="HG67" s="49" t="str">
        <f t="shared" si="132"/>
        <v/>
      </c>
      <c r="HH67" s="49" t="str">
        <f t="shared" si="132"/>
        <v/>
      </c>
      <c r="HI67" s="49" t="str">
        <f t="shared" si="132"/>
        <v/>
      </c>
      <c r="HJ67" s="49" t="str">
        <f t="shared" si="124"/>
        <v/>
      </c>
      <c r="HK67" s="49" t="str">
        <f t="shared" si="124"/>
        <v/>
      </c>
      <c r="HL67" s="49" t="str">
        <f t="shared" si="124"/>
        <v/>
      </c>
      <c r="HM67" s="49" t="str">
        <f t="shared" si="124"/>
        <v/>
      </c>
      <c r="HN67" s="49" t="str">
        <f t="shared" si="124"/>
        <v/>
      </c>
      <c r="HO67" s="49" t="str">
        <f t="shared" si="124"/>
        <v/>
      </c>
      <c r="HP67" s="169" t="e">
        <f t="shared" si="119"/>
        <v>#N/A</v>
      </c>
      <c r="HQ67" s="169" t="e">
        <f t="shared" si="119"/>
        <v>#N/A</v>
      </c>
      <c r="HR67" s="169" t="e">
        <f t="shared" si="119"/>
        <v>#N/A</v>
      </c>
      <c r="HS67" s="169" t="e">
        <f t="shared" si="119"/>
        <v>#N/A</v>
      </c>
      <c r="HT67" s="169" t="e">
        <f t="shared" si="119"/>
        <v>#N/A</v>
      </c>
      <c r="HU67" s="169" t="e">
        <f t="shared" si="119"/>
        <v>#N/A</v>
      </c>
      <c r="HV67" s="169" t="e">
        <f t="shared" si="119"/>
        <v>#N/A</v>
      </c>
      <c r="HW67" s="169" t="e">
        <f t="shared" si="119"/>
        <v>#N/A</v>
      </c>
      <c r="HX67" s="169" t="e">
        <f t="shared" si="119"/>
        <v>#N/A</v>
      </c>
      <c r="HY67" s="169" t="e">
        <f t="shared" si="119"/>
        <v>#N/A</v>
      </c>
      <c r="HZ67" s="169" t="e">
        <f t="shared" si="119"/>
        <v>#N/A</v>
      </c>
      <c r="IA67" s="169" t="e">
        <f t="shared" si="119"/>
        <v>#N/A</v>
      </c>
      <c r="IB67" s="169" t="e">
        <f t="shared" si="119"/>
        <v>#N/A</v>
      </c>
      <c r="IC67" s="169" t="e">
        <f t="shared" si="119"/>
        <v>#N/A</v>
      </c>
      <c r="ID67" s="169" t="e">
        <f t="shared" si="119"/>
        <v>#N/A</v>
      </c>
      <c r="IE67" s="169" t="e">
        <f t="shared" si="119"/>
        <v>#N/A</v>
      </c>
      <c r="IF67" s="169" t="e">
        <f t="shared" si="120"/>
        <v>#N/A</v>
      </c>
      <c r="IG67" s="169" t="e">
        <f t="shared" si="120"/>
        <v>#N/A</v>
      </c>
      <c r="IH67" s="169" t="e">
        <f t="shared" si="120"/>
        <v>#N/A</v>
      </c>
      <c r="II67" s="169" t="e">
        <f t="shared" si="120"/>
        <v>#N/A</v>
      </c>
      <c r="IJ67" s="169" t="e">
        <f t="shared" si="120"/>
        <v>#N/A</v>
      </c>
      <c r="IK67" s="169" t="e">
        <f t="shared" si="120"/>
        <v>#N/A</v>
      </c>
      <c r="IL67" s="169" t="e">
        <f t="shared" si="120"/>
        <v>#N/A</v>
      </c>
      <c r="IM67" s="169" t="e">
        <f t="shared" si="120"/>
        <v>#N/A</v>
      </c>
      <c r="IN67" s="169" t="e">
        <f t="shared" si="120"/>
        <v>#N/A</v>
      </c>
      <c r="IO67" s="169" t="e">
        <f t="shared" si="120"/>
        <v>#N/A</v>
      </c>
      <c r="IP67" s="169" t="e">
        <f t="shared" si="120"/>
        <v>#N/A</v>
      </c>
      <c r="IQ67" s="169" t="e">
        <f t="shared" si="120"/>
        <v>#N/A</v>
      </c>
      <c r="IR67" s="169" t="e">
        <f t="shared" si="120"/>
        <v>#N/A</v>
      </c>
      <c r="IS67" s="169" t="e">
        <f t="shared" si="120"/>
        <v>#N/A</v>
      </c>
      <c r="IT67" s="169" t="e">
        <f t="shared" si="118"/>
        <v>#N/A</v>
      </c>
      <c r="IU67" s="169" t="e">
        <f t="shared" si="117"/>
        <v>#N/A</v>
      </c>
      <c r="IV67" s="169" t="e">
        <f t="shared" si="117"/>
        <v>#N/A</v>
      </c>
      <c r="IW67" s="169" t="e">
        <f t="shared" si="117"/>
        <v>#N/A</v>
      </c>
      <c r="IX67" s="169" t="e">
        <f t="shared" si="117"/>
        <v>#N/A</v>
      </c>
      <c r="IY67" s="169" t="e">
        <f t="shared" si="117"/>
        <v>#N/A</v>
      </c>
      <c r="IZ67" s="169" t="e">
        <f t="shared" si="117"/>
        <v>#N/A</v>
      </c>
      <c r="JA67" s="169" t="e">
        <f t="shared" si="117"/>
        <v>#N/A</v>
      </c>
      <c r="JB67" s="169" t="e">
        <f t="shared" si="117"/>
        <v>#N/A</v>
      </c>
      <c r="JC67" s="169" t="e">
        <f t="shared" si="117"/>
        <v>#N/A</v>
      </c>
      <c r="JD67" s="169" t="e">
        <f t="shared" si="117"/>
        <v>#N/A</v>
      </c>
      <c r="JE67" s="169" t="e">
        <f t="shared" si="117"/>
        <v>#N/A</v>
      </c>
      <c r="JF67" s="169" t="e">
        <f t="shared" si="105"/>
        <v>#N/A</v>
      </c>
      <c r="JG67" s="169" t="e">
        <f t="shared" si="105"/>
        <v>#N/A</v>
      </c>
      <c r="JH67" s="169" t="e">
        <f t="shared" si="105"/>
        <v>#N/A</v>
      </c>
      <c r="JI67" s="169" t="e">
        <f t="shared" si="105"/>
        <v>#N/A</v>
      </c>
      <c r="JJ67" s="169" t="e">
        <f t="shared" si="105"/>
        <v>#N/A</v>
      </c>
      <c r="JK67" s="169" t="e">
        <f t="shared" si="105"/>
        <v>#N/A</v>
      </c>
      <c r="JL67" s="169" t="e">
        <f t="shared" si="105"/>
        <v>#N/A</v>
      </c>
      <c r="JM67" s="169" t="e">
        <f t="shared" si="105"/>
        <v>#N/A</v>
      </c>
      <c r="JN67" s="169" t="e">
        <f t="shared" si="105"/>
        <v>#N/A</v>
      </c>
      <c r="JO67" s="169" t="e">
        <f t="shared" si="105"/>
        <v>#N/A</v>
      </c>
      <c r="JP67" s="169" t="e">
        <f t="shared" si="105"/>
        <v>#N/A</v>
      </c>
      <c r="JQ67" s="169" t="e">
        <f t="shared" si="105"/>
        <v>#N/A</v>
      </c>
      <c r="JR67" s="169" t="e">
        <f t="shared" ref="JR67:KG83" si="135">IF(ISNONTEXT($K67),_xlfn.NORM.DIST(BY67,$G67,$K67,FALSE),NA())</f>
        <v>#N/A</v>
      </c>
      <c r="JS67" s="169" t="e">
        <f t="shared" si="135"/>
        <v>#N/A</v>
      </c>
      <c r="JT67" s="169" t="e">
        <f t="shared" si="135"/>
        <v>#N/A</v>
      </c>
      <c r="JU67" s="169" t="e">
        <f t="shared" si="135"/>
        <v>#N/A</v>
      </c>
      <c r="JV67" s="169" t="e">
        <f t="shared" si="106"/>
        <v>#N/A</v>
      </c>
      <c r="JW67" s="169" t="e">
        <f t="shared" si="106"/>
        <v>#N/A</v>
      </c>
      <c r="JX67" s="169" t="e">
        <f t="shared" si="106"/>
        <v>#N/A</v>
      </c>
      <c r="JY67" s="169" t="e">
        <f t="shared" si="106"/>
        <v>#N/A</v>
      </c>
      <c r="JZ67" s="169" t="e">
        <f t="shared" si="106"/>
        <v>#N/A</v>
      </c>
      <c r="KA67" s="169" t="e">
        <f t="shared" si="106"/>
        <v>#N/A</v>
      </c>
      <c r="KB67" s="169" t="e">
        <f t="shared" si="106"/>
        <v>#N/A</v>
      </c>
      <c r="KC67" s="169" t="e">
        <f t="shared" si="106"/>
        <v>#N/A</v>
      </c>
      <c r="KD67" s="169" t="e">
        <f t="shared" si="106"/>
        <v>#N/A</v>
      </c>
      <c r="KE67" s="169" t="e">
        <f t="shared" si="106"/>
        <v>#N/A</v>
      </c>
      <c r="KF67" s="169" t="e">
        <f t="shared" si="106"/>
        <v>#N/A</v>
      </c>
      <c r="KG67" s="169" t="e">
        <f t="shared" si="106"/>
        <v>#N/A</v>
      </c>
      <c r="KH67" s="169" t="e">
        <f t="shared" ref="KH67:KW83" si="136">IF(ISNONTEXT($K67),_xlfn.NORM.DIST(CO67,$G67,$K67,FALSE),NA())</f>
        <v>#N/A</v>
      </c>
      <c r="KI67" s="169" t="e">
        <f t="shared" si="136"/>
        <v>#N/A</v>
      </c>
      <c r="KJ67" s="169" t="e">
        <f t="shared" si="136"/>
        <v>#N/A</v>
      </c>
      <c r="KK67" s="169" t="e">
        <f t="shared" si="136"/>
        <v>#N/A</v>
      </c>
      <c r="KL67" s="169" t="e">
        <f t="shared" si="107"/>
        <v>#N/A</v>
      </c>
      <c r="KM67" s="169" t="e">
        <f t="shared" si="107"/>
        <v>#N/A</v>
      </c>
      <c r="KN67" s="169" t="e">
        <f t="shared" si="107"/>
        <v>#N/A</v>
      </c>
      <c r="KO67" s="169" t="e">
        <f t="shared" si="107"/>
        <v>#N/A</v>
      </c>
      <c r="KP67" s="169" t="e">
        <f t="shared" si="107"/>
        <v>#N/A</v>
      </c>
      <c r="KQ67" s="169" t="e">
        <f t="shared" si="107"/>
        <v>#N/A</v>
      </c>
      <c r="KR67" s="169" t="e">
        <f t="shared" si="107"/>
        <v>#N/A</v>
      </c>
      <c r="KS67" s="169" t="e">
        <f t="shared" si="107"/>
        <v>#N/A</v>
      </c>
      <c r="KT67" s="169" t="e">
        <f t="shared" si="107"/>
        <v>#N/A</v>
      </c>
      <c r="KU67" s="169" t="e">
        <f t="shared" si="107"/>
        <v>#N/A</v>
      </c>
      <c r="KV67" s="169" t="e">
        <f t="shared" si="107"/>
        <v>#N/A</v>
      </c>
      <c r="KW67" s="169" t="e">
        <f t="shared" si="107"/>
        <v>#N/A</v>
      </c>
      <c r="KX67" s="169" t="e">
        <f t="shared" ref="KX67:LM83" si="137">IF(ISNONTEXT($K67),_xlfn.NORM.DIST(DE67,$G67,$K67,FALSE),NA())</f>
        <v>#N/A</v>
      </c>
      <c r="KY67" s="169" t="e">
        <f t="shared" si="137"/>
        <v>#N/A</v>
      </c>
      <c r="KZ67" s="169" t="e">
        <f t="shared" si="137"/>
        <v>#N/A</v>
      </c>
      <c r="LA67" s="169" t="e">
        <f t="shared" si="137"/>
        <v>#N/A</v>
      </c>
      <c r="LB67" s="169" t="e">
        <f t="shared" si="108"/>
        <v>#N/A</v>
      </c>
      <c r="LC67" s="169" t="e">
        <f t="shared" si="108"/>
        <v>#N/A</v>
      </c>
      <c r="LD67" s="169" t="e">
        <f t="shared" si="108"/>
        <v>#N/A</v>
      </c>
      <c r="LE67" s="169" t="e">
        <f t="shared" si="108"/>
        <v>#N/A</v>
      </c>
      <c r="LF67" s="169" t="e">
        <f t="shared" si="108"/>
        <v>#N/A</v>
      </c>
      <c r="LG67" s="169" t="e">
        <f t="shared" si="108"/>
        <v>#N/A</v>
      </c>
      <c r="LH67" s="169" t="e">
        <f t="shared" si="108"/>
        <v>#N/A</v>
      </c>
      <c r="LI67" s="169" t="e">
        <f t="shared" si="108"/>
        <v>#N/A</v>
      </c>
      <c r="LJ67" s="169" t="e">
        <f t="shared" si="108"/>
        <v>#N/A</v>
      </c>
      <c r="LK67" s="169" t="e">
        <f t="shared" si="108"/>
        <v>#N/A</v>
      </c>
      <c r="LL67" s="169" t="e">
        <f t="shared" si="108"/>
        <v>#N/A</v>
      </c>
      <c r="LM67" s="169" t="e">
        <f t="shared" si="108"/>
        <v>#N/A</v>
      </c>
      <c r="LN67" s="169" t="e">
        <f t="shared" ref="LN67:MC83" si="138">IF(ISNONTEXT($K67),_xlfn.NORM.DIST(DU67,$G67,$K67,FALSE),NA())</f>
        <v>#N/A</v>
      </c>
      <c r="LO67" s="169" t="e">
        <f t="shared" si="138"/>
        <v>#N/A</v>
      </c>
      <c r="LP67" s="169" t="e">
        <f t="shared" si="138"/>
        <v>#N/A</v>
      </c>
      <c r="LQ67" s="169" t="e">
        <f t="shared" si="138"/>
        <v>#N/A</v>
      </c>
      <c r="LR67" s="169" t="e">
        <f t="shared" si="109"/>
        <v>#N/A</v>
      </c>
      <c r="LS67" s="169" t="e">
        <f t="shared" si="109"/>
        <v>#N/A</v>
      </c>
      <c r="LT67" s="169" t="e">
        <f t="shared" si="109"/>
        <v>#N/A</v>
      </c>
      <c r="LU67" s="169" t="e">
        <f t="shared" si="109"/>
        <v>#N/A</v>
      </c>
      <c r="LV67" s="169" t="e">
        <f t="shared" si="109"/>
        <v>#N/A</v>
      </c>
      <c r="LW67" s="169" t="e">
        <f t="shared" si="109"/>
        <v>#N/A</v>
      </c>
      <c r="LX67" s="169" t="e">
        <f t="shared" si="109"/>
        <v>#N/A</v>
      </c>
      <c r="LY67" s="169" t="e">
        <f t="shared" si="109"/>
        <v>#N/A</v>
      </c>
      <c r="LZ67" s="169" t="e">
        <f t="shared" si="109"/>
        <v>#N/A</v>
      </c>
      <c r="MA67" s="169" t="e">
        <f t="shared" si="109"/>
        <v>#N/A</v>
      </c>
      <c r="MB67" s="169" t="e">
        <f t="shared" si="109"/>
        <v>#N/A</v>
      </c>
      <c r="MC67" s="169" t="e">
        <f t="shared" si="109"/>
        <v>#N/A</v>
      </c>
      <c r="MD67" s="169" t="e">
        <f t="shared" ref="MD67:MS83" si="139">IF(ISNONTEXT($K67),_xlfn.NORM.DIST(EK67,$G67,$K67,FALSE),NA())</f>
        <v>#N/A</v>
      </c>
      <c r="ME67" s="169" t="e">
        <f t="shared" si="139"/>
        <v>#N/A</v>
      </c>
      <c r="MF67" s="169" t="e">
        <f t="shared" si="139"/>
        <v>#N/A</v>
      </c>
      <c r="MG67" s="169" t="e">
        <f t="shared" si="139"/>
        <v>#N/A</v>
      </c>
      <c r="MH67" s="169" t="e">
        <f t="shared" si="110"/>
        <v>#N/A</v>
      </c>
      <c r="MI67" s="169" t="e">
        <f t="shared" si="110"/>
        <v>#N/A</v>
      </c>
      <c r="MJ67" s="169" t="e">
        <f t="shared" si="110"/>
        <v>#N/A</v>
      </c>
      <c r="MK67" s="169" t="e">
        <f t="shared" si="110"/>
        <v>#N/A</v>
      </c>
      <c r="ML67" s="169" t="e">
        <f t="shared" si="110"/>
        <v>#N/A</v>
      </c>
      <c r="MM67" s="169" t="e">
        <f t="shared" si="110"/>
        <v>#N/A</v>
      </c>
      <c r="MN67" s="169" t="e">
        <f t="shared" si="110"/>
        <v>#N/A</v>
      </c>
      <c r="MO67" s="169" t="e">
        <f t="shared" si="110"/>
        <v>#N/A</v>
      </c>
      <c r="MP67" s="169" t="e">
        <f t="shared" si="110"/>
        <v>#N/A</v>
      </c>
      <c r="MQ67" s="169" t="e">
        <f t="shared" si="110"/>
        <v>#N/A</v>
      </c>
      <c r="MR67" s="169" t="e">
        <f t="shared" si="110"/>
        <v>#N/A</v>
      </c>
      <c r="MS67" s="169" t="e">
        <f t="shared" si="110"/>
        <v>#N/A</v>
      </c>
      <c r="MT67" s="169" t="e">
        <f t="shared" ref="MT67:NI83" si="140">IF(ISNONTEXT($K67),_xlfn.NORM.DIST(FA67,$G67,$K67,FALSE),NA())</f>
        <v>#N/A</v>
      </c>
      <c r="MU67" s="169" t="e">
        <f t="shared" si="140"/>
        <v>#N/A</v>
      </c>
      <c r="MV67" s="169" t="e">
        <f t="shared" si="140"/>
        <v>#N/A</v>
      </c>
      <c r="MW67" s="169" t="e">
        <f t="shared" si="140"/>
        <v>#N/A</v>
      </c>
      <c r="MX67" s="169" t="e">
        <f t="shared" si="111"/>
        <v>#N/A</v>
      </c>
      <c r="MY67" s="169" t="e">
        <f t="shared" si="111"/>
        <v>#N/A</v>
      </c>
      <c r="MZ67" s="169" t="e">
        <f t="shared" si="111"/>
        <v>#N/A</v>
      </c>
      <c r="NA67" s="169" t="e">
        <f t="shared" si="111"/>
        <v>#N/A</v>
      </c>
      <c r="NB67" s="169" t="e">
        <f t="shared" si="111"/>
        <v>#N/A</v>
      </c>
      <c r="NC67" s="169" t="e">
        <f t="shared" si="111"/>
        <v>#N/A</v>
      </c>
      <c r="ND67" s="169" t="e">
        <f t="shared" si="111"/>
        <v>#N/A</v>
      </c>
      <c r="NE67" s="169" t="e">
        <f t="shared" si="111"/>
        <v>#N/A</v>
      </c>
      <c r="NF67" s="169" t="e">
        <f t="shared" si="111"/>
        <v>#N/A</v>
      </c>
      <c r="NG67" s="169" t="e">
        <f t="shared" si="111"/>
        <v>#N/A</v>
      </c>
      <c r="NH67" s="169" t="e">
        <f t="shared" si="111"/>
        <v>#N/A</v>
      </c>
      <c r="NI67" s="169" t="e">
        <f t="shared" si="111"/>
        <v>#N/A</v>
      </c>
      <c r="NJ67" s="169" t="e">
        <f t="shared" ref="NJ67:NY83" si="141">IF(ISNONTEXT($K67),_xlfn.NORM.DIST(FQ67,$G67,$K67,FALSE),NA())</f>
        <v>#N/A</v>
      </c>
      <c r="NK67" s="169" t="e">
        <f t="shared" si="141"/>
        <v>#N/A</v>
      </c>
      <c r="NL67" s="169" t="e">
        <f t="shared" si="141"/>
        <v>#N/A</v>
      </c>
      <c r="NM67" s="169" t="e">
        <f t="shared" si="141"/>
        <v>#N/A</v>
      </c>
      <c r="NN67" s="169" t="e">
        <f t="shared" si="112"/>
        <v>#N/A</v>
      </c>
      <c r="NO67" s="169" t="e">
        <f t="shared" si="112"/>
        <v>#N/A</v>
      </c>
      <c r="NP67" s="169" t="e">
        <f t="shared" si="112"/>
        <v>#N/A</v>
      </c>
      <c r="NQ67" s="169" t="e">
        <f t="shared" si="112"/>
        <v>#N/A</v>
      </c>
      <c r="NR67" s="169" t="e">
        <f t="shared" si="112"/>
        <v>#N/A</v>
      </c>
      <c r="NS67" s="169" t="e">
        <f t="shared" si="112"/>
        <v>#N/A</v>
      </c>
      <c r="NT67" s="169" t="e">
        <f t="shared" si="112"/>
        <v>#N/A</v>
      </c>
      <c r="NU67" s="169" t="e">
        <f t="shared" si="112"/>
        <v>#N/A</v>
      </c>
      <c r="NV67" s="169" t="e">
        <f t="shared" si="112"/>
        <v>#N/A</v>
      </c>
      <c r="NW67" s="169" t="e">
        <f t="shared" si="112"/>
        <v>#N/A</v>
      </c>
      <c r="NX67" s="169" t="e">
        <f t="shared" si="112"/>
        <v>#N/A</v>
      </c>
      <c r="NY67" s="169" t="e">
        <f t="shared" si="112"/>
        <v>#N/A</v>
      </c>
      <c r="NZ67" s="169" t="e">
        <f t="shared" ref="NZ67:OO83" si="142">IF(ISNONTEXT($K67),_xlfn.NORM.DIST(GG67,$G67,$K67,FALSE),NA())</f>
        <v>#N/A</v>
      </c>
      <c r="OA67" s="169" t="e">
        <f t="shared" si="142"/>
        <v>#N/A</v>
      </c>
      <c r="OB67" s="169" t="e">
        <f t="shared" si="142"/>
        <v>#N/A</v>
      </c>
      <c r="OC67" s="169" t="e">
        <f t="shared" si="142"/>
        <v>#N/A</v>
      </c>
      <c r="OD67" s="169" t="e">
        <f t="shared" si="113"/>
        <v>#N/A</v>
      </c>
      <c r="OE67" s="169" t="e">
        <f t="shared" si="113"/>
        <v>#N/A</v>
      </c>
      <c r="OF67" s="169" t="e">
        <f t="shared" si="113"/>
        <v>#N/A</v>
      </c>
      <c r="OG67" s="169" t="e">
        <f t="shared" si="113"/>
        <v>#N/A</v>
      </c>
      <c r="OH67" s="169" t="e">
        <f t="shared" si="113"/>
        <v>#N/A</v>
      </c>
      <c r="OI67" s="169" t="e">
        <f t="shared" si="113"/>
        <v>#N/A</v>
      </c>
      <c r="OJ67" s="169" t="e">
        <f t="shared" si="113"/>
        <v>#N/A</v>
      </c>
      <c r="OK67" s="169" t="e">
        <f t="shared" si="113"/>
        <v>#N/A</v>
      </c>
      <c r="OL67" s="169" t="e">
        <f t="shared" si="113"/>
        <v>#N/A</v>
      </c>
      <c r="OM67" s="169" t="e">
        <f t="shared" si="113"/>
        <v>#N/A</v>
      </c>
      <c r="ON67" s="169" t="e">
        <f t="shared" si="113"/>
        <v>#N/A</v>
      </c>
      <c r="OO67" s="169" t="e">
        <f t="shared" si="113"/>
        <v>#N/A</v>
      </c>
      <c r="OP67" s="169" t="e">
        <f t="shared" ref="OP67:PE93" si="143">IF(ISNONTEXT($K67),_xlfn.NORM.DIST(GW67,$G67,$K67,FALSE),NA())</f>
        <v>#N/A</v>
      </c>
      <c r="OQ67" s="169" t="e">
        <f t="shared" si="143"/>
        <v>#N/A</v>
      </c>
      <c r="OR67" s="169" t="e">
        <f t="shared" si="143"/>
        <v>#N/A</v>
      </c>
      <c r="OS67" s="169" t="e">
        <f t="shared" si="143"/>
        <v>#N/A</v>
      </c>
      <c r="OT67" s="169" t="e">
        <f t="shared" si="114"/>
        <v>#N/A</v>
      </c>
      <c r="OU67" s="169" t="e">
        <f t="shared" si="114"/>
        <v>#N/A</v>
      </c>
      <c r="OV67" s="169" t="e">
        <f t="shared" si="114"/>
        <v>#N/A</v>
      </c>
      <c r="OW67" s="169" t="e">
        <f t="shared" si="114"/>
        <v>#N/A</v>
      </c>
      <c r="OX67" s="169" t="e">
        <f t="shared" si="114"/>
        <v>#N/A</v>
      </c>
      <c r="OY67" s="169" t="e">
        <f t="shared" si="114"/>
        <v>#N/A</v>
      </c>
      <c r="OZ67" s="169" t="e">
        <f t="shared" si="114"/>
        <v>#N/A</v>
      </c>
      <c r="PA67" s="169" t="e">
        <f t="shared" si="114"/>
        <v>#N/A</v>
      </c>
      <c r="PB67" s="169" t="e">
        <f t="shared" si="114"/>
        <v>#N/A</v>
      </c>
      <c r="PC67" s="169" t="e">
        <f t="shared" si="114"/>
        <v>#N/A</v>
      </c>
      <c r="PD67" s="169" t="e">
        <f t="shared" si="114"/>
        <v>#N/A</v>
      </c>
      <c r="PE67" s="169" t="e">
        <f t="shared" si="114"/>
        <v>#N/A</v>
      </c>
      <c r="PF67" s="169" t="e">
        <f t="shared" si="114"/>
        <v>#N/A</v>
      </c>
      <c r="PG67" s="169" t="e">
        <f t="shared" si="114"/>
        <v>#N/A</v>
      </c>
      <c r="PH67" s="169" t="e">
        <f t="shared" si="114"/>
        <v>#N/A</v>
      </c>
    </row>
    <row r="68" spans="1:424" hidden="1" x14ac:dyDescent="0.75">
      <c r="A68" s="4">
        <v>65</v>
      </c>
      <c r="B68" s="95"/>
      <c r="C68" s="95"/>
      <c r="D68" s="95"/>
      <c r="E68" s="124" t="str">
        <f t="shared" si="28"/>
        <v/>
      </c>
      <c r="F68" s="124" t="str">
        <f t="shared" si="29"/>
        <v/>
      </c>
      <c r="G68" s="73" t="str">
        <f t="shared" si="30"/>
        <v/>
      </c>
      <c r="H68" s="23"/>
      <c r="I68" s="57"/>
      <c r="J68" s="280"/>
      <c r="K68" s="74" t="str">
        <f>IF(AND(B68&gt;0,C68&gt;0,D68&gt;0),IF(ISBLANK(J68),IF(ISBLANK(H68),"",(D68-B68)*VLOOKUP(H68,VLookups!$A$4:$B$13,2,FALSE)),J68),"")</f>
        <v/>
      </c>
      <c r="L68" s="75" t="str">
        <f t="shared" ref="L68:L99" si="144">IF(K68="","",K68^2)</f>
        <v/>
      </c>
      <c r="M68" s="95"/>
      <c r="N68" s="270" t="str">
        <f>IF(AND(M68&gt;0,C68&gt;0,NOT(K68="")),ABS(VLOOKUP($M$1,VLookups!$A$43:$B$44,2,FALSE)-_xlfn.NORM.DIST(M68,G68,K68,TRUE)),"")</f>
        <v/>
      </c>
      <c r="O68" s="94" t="str">
        <f>IF(AND($B68&gt;0,$C68&gt;0,$D68&gt;0,NOT(ISBLANK($H68))),_xlfn.NORM.INV(ABS(VLOOKUP($M$1,VLookups!$A$43:$B$44,2,FALSE)-O$3),$G68,$K68),"")</f>
        <v/>
      </c>
      <c r="P68" s="93" t="str">
        <f>IF(AND($B68&gt;0,$C68&gt;0,$D68&gt;0,NOT(ISBLANK($H68))),_xlfn.NORM.INV(ABS(VLOOKUP($M$1,VLookups!$A$43:$B$44,2,FALSE)-P$3),$G68,$K68),"")</f>
        <v/>
      </c>
      <c r="Q68" s="94" t="str">
        <f>IF(AND($B68&gt;0,$C68&gt;0,$D68&gt;0,NOT(ISBLANK($H68))),_xlfn.NORM.INV(ABS(VLOOKUP($M$1,VLookups!$A$43:$B$44,2,FALSE)-Q$3),$G68,$K68),"")</f>
        <v/>
      </c>
      <c r="R68" s="93" t="str">
        <f>IF(AND($B68&gt;0,$C68&gt;0,$D68&gt;0,NOT(ISBLANK($H68))),_xlfn.NORM.INV(ABS(VLOOKUP($M$1,VLookups!$A$43:$B$44,2,FALSE)-R$3),$G68,$K68),"")</f>
        <v/>
      </c>
      <c r="S68" s="94" t="str">
        <f>IF(AND($B68&gt;0,$C68&gt;0,$D68&gt;0,NOT(ISBLANK($H68))),_xlfn.NORM.INV(ABS(VLOOKUP($M$1,VLookups!$A$43:$B$44,2,FALSE)-S$3),$G68,$K68),"")</f>
        <v/>
      </c>
      <c r="T68" s="93" t="str">
        <f>IF(AND($B68&gt;0,$C68&gt;0,$D68&gt;0,NOT(ISBLANK($H68))),_xlfn.NORM.INV(ABS(VLOOKUP($M$1,VLookups!$A$43:$B$44,2,FALSE)-T$3),$G68,$K68),"")</f>
        <v/>
      </c>
      <c r="U68" s="5"/>
      <c r="V68" s="168" t="str">
        <f t="shared" si="31"/>
        <v/>
      </c>
      <c r="W68" s="49" t="str">
        <f t="shared" si="133"/>
        <v/>
      </c>
      <c r="X68" s="49" t="str">
        <f t="shared" si="133"/>
        <v/>
      </c>
      <c r="Y68" s="49" t="str">
        <f t="shared" si="133"/>
        <v/>
      </c>
      <c r="Z68" s="49" t="str">
        <f t="shared" si="133"/>
        <v/>
      </c>
      <c r="AA68" s="49" t="str">
        <f t="shared" si="133"/>
        <v/>
      </c>
      <c r="AB68" s="49" t="str">
        <f t="shared" si="133"/>
        <v/>
      </c>
      <c r="AC68" s="49" t="str">
        <f t="shared" si="133"/>
        <v/>
      </c>
      <c r="AD68" s="49" t="str">
        <f t="shared" si="133"/>
        <v/>
      </c>
      <c r="AE68" s="49" t="str">
        <f t="shared" si="133"/>
        <v/>
      </c>
      <c r="AF68" s="49" t="str">
        <f t="shared" si="133"/>
        <v/>
      </c>
      <c r="AG68" s="49" t="str">
        <f t="shared" si="133"/>
        <v/>
      </c>
      <c r="AH68" s="49" t="str">
        <f t="shared" si="133"/>
        <v/>
      </c>
      <c r="AI68" s="49" t="str">
        <f t="shared" si="133"/>
        <v/>
      </c>
      <c r="AJ68" s="49" t="str">
        <f t="shared" si="133"/>
        <v/>
      </c>
      <c r="AK68" s="49" t="str">
        <f t="shared" si="133"/>
        <v/>
      </c>
      <c r="AL68" s="49" t="str">
        <f t="shared" si="133"/>
        <v/>
      </c>
      <c r="AM68" s="49" t="str">
        <f t="shared" si="125"/>
        <v/>
      </c>
      <c r="AN68" s="49" t="str">
        <f t="shared" si="125"/>
        <v/>
      </c>
      <c r="AO68" s="49" t="str">
        <f t="shared" si="125"/>
        <v/>
      </c>
      <c r="AP68" s="49" t="str">
        <f t="shared" si="125"/>
        <v/>
      </c>
      <c r="AQ68" s="49" t="str">
        <f t="shared" si="125"/>
        <v/>
      </c>
      <c r="AR68" s="49" t="str">
        <f t="shared" si="125"/>
        <v/>
      </c>
      <c r="AS68" s="49" t="str">
        <f t="shared" si="125"/>
        <v/>
      </c>
      <c r="AT68" s="49" t="str">
        <f t="shared" si="125"/>
        <v/>
      </c>
      <c r="AU68" s="49" t="str">
        <f t="shared" si="125"/>
        <v/>
      </c>
      <c r="AV68" s="49" t="str">
        <f t="shared" si="125"/>
        <v/>
      </c>
      <c r="AW68" s="49" t="str">
        <f t="shared" si="125"/>
        <v/>
      </c>
      <c r="AX68" s="49" t="str">
        <f t="shared" si="125"/>
        <v/>
      </c>
      <c r="AY68" s="49" t="str">
        <f t="shared" si="125"/>
        <v/>
      </c>
      <c r="AZ68" s="49" t="str">
        <f t="shared" si="125"/>
        <v/>
      </c>
      <c r="BA68" s="49" t="str">
        <f t="shared" si="125"/>
        <v/>
      </c>
      <c r="BB68" s="49" t="str">
        <f t="shared" si="126"/>
        <v/>
      </c>
      <c r="BC68" s="49" t="str">
        <f t="shared" si="126"/>
        <v/>
      </c>
      <c r="BD68" s="49" t="str">
        <f t="shared" si="126"/>
        <v/>
      </c>
      <c r="BE68" s="49" t="str">
        <f t="shared" si="126"/>
        <v/>
      </c>
      <c r="BF68" s="49" t="str">
        <f t="shared" si="126"/>
        <v/>
      </c>
      <c r="BG68" s="49" t="str">
        <f t="shared" si="126"/>
        <v/>
      </c>
      <c r="BH68" s="49" t="str">
        <f t="shared" si="126"/>
        <v/>
      </c>
      <c r="BI68" s="49" t="str">
        <f t="shared" si="126"/>
        <v/>
      </c>
      <c r="BJ68" s="49" t="str">
        <f t="shared" si="126"/>
        <v/>
      </c>
      <c r="BK68" s="49" t="str">
        <f t="shared" si="126"/>
        <v/>
      </c>
      <c r="BL68" s="49" t="str">
        <f t="shared" si="126"/>
        <v/>
      </c>
      <c r="BM68" s="49" t="str">
        <f t="shared" si="126"/>
        <v/>
      </c>
      <c r="BN68" s="49" t="str">
        <f t="shared" si="126"/>
        <v/>
      </c>
      <c r="BO68" s="49" t="str">
        <f t="shared" si="126"/>
        <v/>
      </c>
      <c r="BP68" s="49" t="str">
        <f t="shared" si="126"/>
        <v/>
      </c>
      <c r="BQ68" s="49" t="str">
        <f t="shared" si="126"/>
        <v/>
      </c>
      <c r="BR68" s="49" t="str">
        <f t="shared" si="121"/>
        <v/>
      </c>
      <c r="BS68" s="49" t="str">
        <f t="shared" si="121"/>
        <v/>
      </c>
      <c r="BT68" s="49" t="str">
        <f t="shared" si="121"/>
        <v/>
      </c>
      <c r="BU68" s="49" t="str">
        <f t="shared" si="121"/>
        <v/>
      </c>
      <c r="BV68" s="49" t="str">
        <f t="shared" si="121"/>
        <v/>
      </c>
      <c r="BW68" s="49" t="str">
        <f t="shared" si="121"/>
        <v/>
      </c>
      <c r="BX68" s="49" t="str">
        <f t="shared" si="121"/>
        <v/>
      </c>
      <c r="BY68" s="49" t="str">
        <f t="shared" si="121"/>
        <v/>
      </c>
      <c r="BZ68" s="49" t="str">
        <f t="shared" si="121"/>
        <v/>
      </c>
      <c r="CA68" s="49" t="str">
        <f t="shared" si="121"/>
        <v/>
      </c>
      <c r="CB68" s="49" t="str">
        <f t="shared" si="121"/>
        <v/>
      </c>
      <c r="CC68" s="49" t="str">
        <f t="shared" si="121"/>
        <v/>
      </c>
      <c r="CD68" s="49" t="str">
        <f t="shared" si="121"/>
        <v/>
      </c>
      <c r="CE68" s="49" t="str">
        <f t="shared" si="121"/>
        <v/>
      </c>
      <c r="CF68" s="49" t="str">
        <f t="shared" si="121"/>
        <v/>
      </c>
      <c r="CG68" s="49" t="str">
        <f t="shared" si="127"/>
        <v/>
      </c>
      <c r="CH68" s="49" t="str">
        <f t="shared" si="127"/>
        <v/>
      </c>
      <c r="CI68" s="49" t="str">
        <f t="shared" si="127"/>
        <v/>
      </c>
      <c r="CJ68" s="49" t="str">
        <f t="shared" si="127"/>
        <v/>
      </c>
      <c r="CK68" s="49" t="str">
        <f t="shared" si="127"/>
        <v/>
      </c>
      <c r="CL68" s="49" t="str">
        <f t="shared" si="127"/>
        <v/>
      </c>
      <c r="CM68" s="49" t="str">
        <f t="shared" si="127"/>
        <v/>
      </c>
      <c r="CN68" s="49" t="str">
        <f t="shared" si="127"/>
        <v/>
      </c>
      <c r="CO68" s="49" t="str">
        <f t="shared" si="127"/>
        <v/>
      </c>
      <c r="CP68" s="49" t="str">
        <f t="shared" si="127"/>
        <v/>
      </c>
      <c r="CQ68" s="49" t="str">
        <f t="shared" si="127"/>
        <v/>
      </c>
      <c r="CR68" s="49" t="str">
        <f t="shared" si="127"/>
        <v/>
      </c>
      <c r="CS68" s="49" t="str">
        <f t="shared" si="127"/>
        <v/>
      </c>
      <c r="CT68" s="49" t="str">
        <f t="shared" si="127"/>
        <v/>
      </c>
      <c r="CU68" s="49" t="str">
        <f t="shared" si="127"/>
        <v/>
      </c>
      <c r="CV68" s="49" t="str">
        <f t="shared" si="127"/>
        <v/>
      </c>
      <c r="CW68" s="49" t="str">
        <f t="shared" si="128"/>
        <v/>
      </c>
      <c r="CX68" s="49" t="str">
        <f t="shared" si="128"/>
        <v/>
      </c>
      <c r="CY68" s="49" t="str">
        <f t="shared" si="128"/>
        <v/>
      </c>
      <c r="CZ68" s="49" t="str">
        <f t="shared" si="128"/>
        <v/>
      </c>
      <c r="DA68" s="49" t="str">
        <f t="shared" si="128"/>
        <v/>
      </c>
      <c r="DB68" s="49" t="str">
        <f t="shared" si="128"/>
        <v/>
      </c>
      <c r="DC68" s="49" t="str">
        <f t="shared" si="128"/>
        <v/>
      </c>
      <c r="DD68" s="49" t="str">
        <f t="shared" si="128"/>
        <v/>
      </c>
      <c r="DE68" s="49" t="str">
        <f t="shared" si="128"/>
        <v/>
      </c>
      <c r="DF68" s="49" t="str">
        <f t="shared" si="128"/>
        <v/>
      </c>
      <c r="DG68" s="49" t="str">
        <f t="shared" si="128"/>
        <v/>
      </c>
      <c r="DH68" s="49" t="str">
        <f t="shared" si="128"/>
        <v/>
      </c>
      <c r="DI68" s="49" t="str">
        <f t="shared" si="128"/>
        <v/>
      </c>
      <c r="DJ68" s="49" t="str">
        <f t="shared" si="128"/>
        <v/>
      </c>
      <c r="DK68" s="49" t="str">
        <f t="shared" si="128"/>
        <v/>
      </c>
      <c r="DL68" s="49" t="str">
        <f t="shared" si="128"/>
        <v/>
      </c>
      <c r="DM68" s="49" t="str">
        <f t="shared" si="122"/>
        <v/>
      </c>
      <c r="DN68" s="49" t="str">
        <f t="shared" si="122"/>
        <v/>
      </c>
      <c r="DO68" s="49" t="str">
        <f t="shared" si="122"/>
        <v/>
      </c>
      <c r="DP68" s="49" t="str">
        <f t="shared" si="122"/>
        <v/>
      </c>
      <c r="DQ68" s="49" t="str">
        <f t="shared" si="122"/>
        <v/>
      </c>
      <c r="DR68" s="49" t="str">
        <f t="shared" si="122"/>
        <v/>
      </c>
      <c r="DS68" s="183" t="str">
        <f t="shared" si="33"/>
        <v/>
      </c>
      <c r="DT68" s="49" t="str">
        <f t="shared" si="134"/>
        <v/>
      </c>
      <c r="DU68" s="49" t="str">
        <f t="shared" si="134"/>
        <v/>
      </c>
      <c r="DV68" s="49" t="str">
        <f t="shared" si="134"/>
        <v/>
      </c>
      <c r="DW68" s="49" t="str">
        <f t="shared" si="134"/>
        <v/>
      </c>
      <c r="DX68" s="49" t="str">
        <f t="shared" si="134"/>
        <v/>
      </c>
      <c r="DY68" s="49" t="str">
        <f t="shared" si="134"/>
        <v/>
      </c>
      <c r="DZ68" s="49" t="str">
        <f t="shared" si="134"/>
        <v/>
      </c>
      <c r="EA68" s="49" t="str">
        <f t="shared" si="134"/>
        <v/>
      </c>
      <c r="EB68" s="49" t="str">
        <f t="shared" si="134"/>
        <v/>
      </c>
      <c r="EC68" s="49" t="str">
        <f t="shared" si="134"/>
        <v/>
      </c>
      <c r="ED68" s="49" t="str">
        <f t="shared" si="134"/>
        <v/>
      </c>
      <c r="EE68" s="49" t="str">
        <f t="shared" si="134"/>
        <v/>
      </c>
      <c r="EF68" s="49" t="str">
        <f t="shared" si="134"/>
        <v/>
      </c>
      <c r="EG68" s="49" t="str">
        <f t="shared" si="134"/>
        <v/>
      </c>
      <c r="EH68" s="49" t="str">
        <f t="shared" si="134"/>
        <v/>
      </c>
      <c r="EI68" s="49" t="str">
        <f t="shared" si="134"/>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29"/>
        <v/>
      </c>
      <c r="ER68" s="49" t="str">
        <f t="shared" si="129"/>
        <v/>
      </c>
      <c r="ES68" s="49" t="str">
        <f t="shared" si="129"/>
        <v/>
      </c>
      <c r="ET68" s="49" t="str">
        <f t="shared" si="129"/>
        <v/>
      </c>
      <c r="EU68" s="49" t="str">
        <f t="shared" si="129"/>
        <v/>
      </c>
      <c r="EV68" s="49" t="str">
        <f t="shared" si="129"/>
        <v/>
      </c>
      <c r="EW68" s="49" t="str">
        <f t="shared" si="129"/>
        <v/>
      </c>
      <c r="EX68" s="49" t="str">
        <f t="shared" si="129"/>
        <v/>
      </c>
      <c r="EY68" s="49" t="str">
        <f t="shared" si="130"/>
        <v/>
      </c>
      <c r="EZ68" s="49" t="str">
        <f t="shared" si="130"/>
        <v/>
      </c>
      <c r="FA68" s="49" t="str">
        <f t="shared" si="130"/>
        <v/>
      </c>
      <c r="FB68" s="49" t="str">
        <f t="shared" si="130"/>
        <v/>
      </c>
      <c r="FC68" s="49" t="str">
        <f t="shared" si="130"/>
        <v/>
      </c>
      <c r="FD68" s="49" t="str">
        <f t="shared" si="130"/>
        <v/>
      </c>
      <c r="FE68" s="49" t="str">
        <f t="shared" si="130"/>
        <v/>
      </c>
      <c r="FF68" s="49" t="str">
        <f t="shared" si="130"/>
        <v/>
      </c>
      <c r="FG68" s="49" t="str">
        <f t="shared" si="130"/>
        <v/>
      </c>
      <c r="FH68" s="49" t="str">
        <f t="shared" si="130"/>
        <v/>
      </c>
      <c r="FI68" s="49" t="str">
        <f t="shared" si="130"/>
        <v/>
      </c>
      <c r="FJ68" s="49" t="str">
        <f t="shared" si="130"/>
        <v/>
      </c>
      <c r="FK68" s="49" t="str">
        <f t="shared" si="130"/>
        <v/>
      </c>
      <c r="FL68" s="49" t="str">
        <f t="shared" si="130"/>
        <v/>
      </c>
      <c r="FM68" s="49" t="str">
        <f t="shared" si="130"/>
        <v/>
      </c>
      <c r="FN68" s="49" t="str">
        <f t="shared" si="130"/>
        <v/>
      </c>
      <c r="FO68" s="49" t="str">
        <f t="shared" si="123"/>
        <v/>
      </c>
      <c r="FP68" s="49" t="str">
        <f t="shared" si="123"/>
        <v/>
      </c>
      <c r="FQ68" s="49" t="str">
        <f t="shared" si="123"/>
        <v/>
      </c>
      <c r="FR68" s="49" t="str">
        <f t="shared" si="123"/>
        <v/>
      </c>
      <c r="FS68" s="49" t="str">
        <f t="shared" si="123"/>
        <v/>
      </c>
      <c r="FT68" s="49" t="str">
        <f t="shared" si="123"/>
        <v/>
      </c>
      <c r="FU68" s="49" t="str">
        <f t="shared" si="123"/>
        <v/>
      </c>
      <c r="FV68" s="49" t="str">
        <f t="shared" si="123"/>
        <v/>
      </c>
      <c r="FW68" s="49" t="str">
        <f t="shared" si="123"/>
        <v/>
      </c>
      <c r="FX68" s="49" t="str">
        <f t="shared" si="123"/>
        <v/>
      </c>
      <c r="FY68" s="49" t="str">
        <f t="shared" si="123"/>
        <v/>
      </c>
      <c r="FZ68" s="49" t="str">
        <f t="shared" si="123"/>
        <v/>
      </c>
      <c r="GA68" s="49" t="str">
        <f t="shared" si="123"/>
        <v/>
      </c>
      <c r="GB68" s="49" t="str">
        <f t="shared" si="123"/>
        <v/>
      </c>
      <c r="GC68" s="49" t="str">
        <f t="shared" si="123"/>
        <v/>
      </c>
      <c r="GD68" s="49" t="str">
        <f t="shared" si="131"/>
        <v/>
      </c>
      <c r="GE68" s="49" t="str">
        <f t="shared" si="131"/>
        <v/>
      </c>
      <c r="GF68" s="49" t="str">
        <f t="shared" si="131"/>
        <v/>
      </c>
      <c r="GG68" s="49" t="str">
        <f t="shared" si="131"/>
        <v/>
      </c>
      <c r="GH68" s="49" t="str">
        <f t="shared" si="131"/>
        <v/>
      </c>
      <c r="GI68" s="49" t="str">
        <f t="shared" si="131"/>
        <v/>
      </c>
      <c r="GJ68" s="49" t="str">
        <f t="shared" si="131"/>
        <v/>
      </c>
      <c r="GK68" s="49" t="str">
        <f t="shared" si="131"/>
        <v/>
      </c>
      <c r="GL68" s="49" t="str">
        <f t="shared" si="131"/>
        <v/>
      </c>
      <c r="GM68" s="49" t="str">
        <f t="shared" si="131"/>
        <v/>
      </c>
      <c r="GN68" s="49" t="str">
        <f t="shared" si="131"/>
        <v/>
      </c>
      <c r="GO68" s="49" t="str">
        <f t="shared" si="131"/>
        <v/>
      </c>
      <c r="GP68" s="49" t="str">
        <f t="shared" si="131"/>
        <v/>
      </c>
      <c r="GQ68" s="49" t="str">
        <f t="shared" si="131"/>
        <v/>
      </c>
      <c r="GR68" s="49" t="str">
        <f t="shared" si="131"/>
        <v/>
      </c>
      <c r="GS68" s="49" t="str">
        <f t="shared" si="131"/>
        <v/>
      </c>
      <c r="GT68" s="49" t="str">
        <f t="shared" si="132"/>
        <v/>
      </c>
      <c r="GU68" s="49" t="str">
        <f t="shared" si="132"/>
        <v/>
      </c>
      <c r="GV68" s="49" t="str">
        <f t="shared" si="132"/>
        <v/>
      </c>
      <c r="GW68" s="49" t="str">
        <f t="shared" si="132"/>
        <v/>
      </c>
      <c r="GX68" s="49" t="str">
        <f t="shared" si="132"/>
        <v/>
      </c>
      <c r="GY68" s="49" t="str">
        <f t="shared" si="132"/>
        <v/>
      </c>
      <c r="GZ68" s="49" t="str">
        <f t="shared" si="132"/>
        <v/>
      </c>
      <c r="HA68" s="49" t="str">
        <f t="shared" si="132"/>
        <v/>
      </c>
      <c r="HB68" s="49" t="str">
        <f t="shared" si="132"/>
        <v/>
      </c>
      <c r="HC68" s="49" t="str">
        <f t="shared" si="132"/>
        <v/>
      </c>
      <c r="HD68" s="49" t="str">
        <f t="shared" si="132"/>
        <v/>
      </c>
      <c r="HE68" s="49" t="str">
        <f t="shared" si="132"/>
        <v/>
      </c>
      <c r="HF68" s="49" t="str">
        <f t="shared" si="132"/>
        <v/>
      </c>
      <c r="HG68" s="49" t="str">
        <f t="shared" si="132"/>
        <v/>
      </c>
      <c r="HH68" s="49" t="str">
        <f t="shared" si="132"/>
        <v/>
      </c>
      <c r="HI68" s="49" t="str">
        <f t="shared" si="132"/>
        <v/>
      </c>
      <c r="HJ68" s="49" t="str">
        <f t="shared" si="124"/>
        <v/>
      </c>
      <c r="HK68" s="49" t="str">
        <f t="shared" si="124"/>
        <v/>
      </c>
      <c r="HL68" s="49" t="str">
        <f t="shared" si="124"/>
        <v/>
      </c>
      <c r="HM68" s="49" t="str">
        <f t="shared" si="124"/>
        <v/>
      </c>
      <c r="HN68" s="49" t="str">
        <f t="shared" si="124"/>
        <v/>
      </c>
      <c r="HO68" s="49" t="str">
        <f t="shared" si="124"/>
        <v/>
      </c>
      <c r="HP68" s="169" t="e">
        <f t="shared" si="119"/>
        <v>#N/A</v>
      </c>
      <c r="HQ68" s="169" t="e">
        <f t="shared" si="119"/>
        <v>#N/A</v>
      </c>
      <c r="HR68" s="169" t="e">
        <f t="shared" si="119"/>
        <v>#N/A</v>
      </c>
      <c r="HS68" s="169" t="e">
        <f t="shared" si="119"/>
        <v>#N/A</v>
      </c>
      <c r="HT68" s="169" t="e">
        <f t="shared" si="119"/>
        <v>#N/A</v>
      </c>
      <c r="HU68" s="169" t="e">
        <f t="shared" si="119"/>
        <v>#N/A</v>
      </c>
      <c r="HV68" s="169" t="e">
        <f t="shared" si="119"/>
        <v>#N/A</v>
      </c>
      <c r="HW68" s="169" t="e">
        <f t="shared" si="119"/>
        <v>#N/A</v>
      </c>
      <c r="HX68" s="169" t="e">
        <f t="shared" si="119"/>
        <v>#N/A</v>
      </c>
      <c r="HY68" s="169" t="e">
        <f t="shared" si="119"/>
        <v>#N/A</v>
      </c>
      <c r="HZ68" s="169" t="e">
        <f t="shared" si="119"/>
        <v>#N/A</v>
      </c>
      <c r="IA68" s="169" t="e">
        <f t="shared" si="119"/>
        <v>#N/A</v>
      </c>
      <c r="IB68" s="169" t="e">
        <f t="shared" si="119"/>
        <v>#N/A</v>
      </c>
      <c r="IC68" s="169" t="e">
        <f t="shared" si="119"/>
        <v>#N/A</v>
      </c>
      <c r="ID68" s="169" t="e">
        <f t="shared" si="119"/>
        <v>#N/A</v>
      </c>
      <c r="IE68" s="169" t="e">
        <f t="shared" si="119"/>
        <v>#N/A</v>
      </c>
      <c r="IF68" s="169" t="e">
        <f t="shared" si="120"/>
        <v>#N/A</v>
      </c>
      <c r="IG68" s="169" t="e">
        <f t="shared" si="120"/>
        <v>#N/A</v>
      </c>
      <c r="IH68" s="169" t="e">
        <f t="shared" si="120"/>
        <v>#N/A</v>
      </c>
      <c r="II68" s="169" t="e">
        <f t="shared" si="120"/>
        <v>#N/A</v>
      </c>
      <c r="IJ68" s="169" t="e">
        <f t="shared" si="120"/>
        <v>#N/A</v>
      </c>
      <c r="IK68" s="169" t="e">
        <f t="shared" si="120"/>
        <v>#N/A</v>
      </c>
      <c r="IL68" s="169" t="e">
        <f t="shared" si="120"/>
        <v>#N/A</v>
      </c>
      <c r="IM68" s="169" t="e">
        <f t="shared" si="120"/>
        <v>#N/A</v>
      </c>
      <c r="IN68" s="169" t="e">
        <f t="shared" si="120"/>
        <v>#N/A</v>
      </c>
      <c r="IO68" s="169" t="e">
        <f t="shared" si="120"/>
        <v>#N/A</v>
      </c>
      <c r="IP68" s="169" t="e">
        <f t="shared" si="120"/>
        <v>#N/A</v>
      </c>
      <c r="IQ68" s="169" t="e">
        <f t="shared" si="120"/>
        <v>#N/A</v>
      </c>
      <c r="IR68" s="169" t="e">
        <f t="shared" si="120"/>
        <v>#N/A</v>
      </c>
      <c r="IS68" s="169" t="e">
        <f t="shared" si="120"/>
        <v>#N/A</v>
      </c>
      <c r="IT68" s="169" t="e">
        <f t="shared" si="118"/>
        <v>#N/A</v>
      </c>
      <c r="IU68" s="169" t="e">
        <f t="shared" si="117"/>
        <v>#N/A</v>
      </c>
      <c r="IV68" s="169" t="e">
        <f t="shared" si="117"/>
        <v>#N/A</v>
      </c>
      <c r="IW68" s="169" t="e">
        <f t="shared" si="117"/>
        <v>#N/A</v>
      </c>
      <c r="IX68" s="169" t="e">
        <f t="shared" si="117"/>
        <v>#N/A</v>
      </c>
      <c r="IY68" s="169" t="e">
        <f t="shared" si="117"/>
        <v>#N/A</v>
      </c>
      <c r="IZ68" s="169" t="e">
        <f t="shared" si="117"/>
        <v>#N/A</v>
      </c>
      <c r="JA68" s="169" t="e">
        <f t="shared" si="117"/>
        <v>#N/A</v>
      </c>
      <c r="JB68" s="169" t="e">
        <f t="shared" si="117"/>
        <v>#N/A</v>
      </c>
      <c r="JC68" s="169" t="e">
        <f t="shared" si="117"/>
        <v>#N/A</v>
      </c>
      <c r="JD68" s="169" t="e">
        <f t="shared" si="117"/>
        <v>#N/A</v>
      </c>
      <c r="JE68" s="169" t="e">
        <f t="shared" si="117"/>
        <v>#N/A</v>
      </c>
      <c r="JF68" s="169" t="e">
        <f t="shared" si="117"/>
        <v>#N/A</v>
      </c>
      <c r="JG68" s="169" t="e">
        <f t="shared" si="117"/>
        <v>#N/A</v>
      </c>
      <c r="JH68" s="169" t="e">
        <f t="shared" si="117"/>
        <v>#N/A</v>
      </c>
      <c r="JI68" s="169" t="e">
        <f t="shared" si="117"/>
        <v>#N/A</v>
      </c>
      <c r="JJ68" s="169" t="e">
        <f t="shared" si="117"/>
        <v>#N/A</v>
      </c>
      <c r="JK68" s="169" t="e">
        <f t="shared" ref="JK68:JZ92" si="145">IF(ISNONTEXT($K68),_xlfn.NORM.DIST(BR68,$G68,$K68,FALSE),NA())</f>
        <v>#N/A</v>
      </c>
      <c r="JL68" s="169" t="e">
        <f t="shared" si="145"/>
        <v>#N/A</v>
      </c>
      <c r="JM68" s="169" t="e">
        <f t="shared" si="145"/>
        <v>#N/A</v>
      </c>
      <c r="JN68" s="169" t="e">
        <f t="shared" si="145"/>
        <v>#N/A</v>
      </c>
      <c r="JO68" s="169" t="e">
        <f t="shared" si="145"/>
        <v>#N/A</v>
      </c>
      <c r="JP68" s="169" t="e">
        <f t="shared" si="145"/>
        <v>#N/A</v>
      </c>
      <c r="JQ68" s="169" t="e">
        <f t="shared" si="145"/>
        <v>#N/A</v>
      </c>
      <c r="JR68" s="169" t="e">
        <f t="shared" si="135"/>
        <v>#N/A</v>
      </c>
      <c r="JS68" s="169" t="e">
        <f t="shared" si="135"/>
        <v>#N/A</v>
      </c>
      <c r="JT68" s="169" t="e">
        <f t="shared" si="135"/>
        <v>#N/A</v>
      </c>
      <c r="JU68" s="169" t="e">
        <f t="shared" si="135"/>
        <v>#N/A</v>
      </c>
      <c r="JV68" s="169" t="e">
        <f t="shared" si="135"/>
        <v>#N/A</v>
      </c>
      <c r="JW68" s="169" t="e">
        <f t="shared" si="135"/>
        <v>#N/A</v>
      </c>
      <c r="JX68" s="169" t="e">
        <f t="shared" si="135"/>
        <v>#N/A</v>
      </c>
      <c r="JY68" s="169" t="e">
        <f t="shared" si="135"/>
        <v>#N/A</v>
      </c>
      <c r="JZ68" s="169" t="e">
        <f t="shared" si="135"/>
        <v>#N/A</v>
      </c>
      <c r="KA68" s="169" t="e">
        <f t="shared" si="135"/>
        <v>#N/A</v>
      </c>
      <c r="KB68" s="169" t="e">
        <f t="shared" si="135"/>
        <v>#N/A</v>
      </c>
      <c r="KC68" s="169" t="e">
        <f t="shared" si="135"/>
        <v>#N/A</v>
      </c>
      <c r="KD68" s="169" t="e">
        <f t="shared" si="135"/>
        <v>#N/A</v>
      </c>
      <c r="KE68" s="169" t="e">
        <f t="shared" si="135"/>
        <v>#N/A</v>
      </c>
      <c r="KF68" s="169" t="e">
        <f t="shared" si="135"/>
        <v>#N/A</v>
      </c>
      <c r="KG68" s="169" t="e">
        <f t="shared" si="135"/>
        <v>#N/A</v>
      </c>
      <c r="KH68" s="169" t="e">
        <f t="shared" si="136"/>
        <v>#N/A</v>
      </c>
      <c r="KI68" s="169" t="e">
        <f t="shared" si="136"/>
        <v>#N/A</v>
      </c>
      <c r="KJ68" s="169" t="e">
        <f t="shared" si="136"/>
        <v>#N/A</v>
      </c>
      <c r="KK68" s="169" t="e">
        <f t="shared" si="136"/>
        <v>#N/A</v>
      </c>
      <c r="KL68" s="169" t="e">
        <f t="shared" si="136"/>
        <v>#N/A</v>
      </c>
      <c r="KM68" s="169" t="e">
        <f t="shared" si="136"/>
        <v>#N/A</v>
      </c>
      <c r="KN68" s="169" t="e">
        <f t="shared" si="136"/>
        <v>#N/A</v>
      </c>
      <c r="KO68" s="169" t="e">
        <f t="shared" si="136"/>
        <v>#N/A</v>
      </c>
      <c r="KP68" s="169" t="e">
        <f t="shared" si="136"/>
        <v>#N/A</v>
      </c>
      <c r="KQ68" s="169" t="e">
        <f t="shared" si="136"/>
        <v>#N/A</v>
      </c>
      <c r="KR68" s="169" t="e">
        <f t="shared" si="136"/>
        <v>#N/A</v>
      </c>
      <c r="KS68" s="169" t="e">
        <f t="shared" si="136"/>
        <v>#N/A</v>
      </c>
      <c r="KT68" s="169" t="e">
        <f t="shared" si="136"/>
        <v>#N/A</v>
      </c>
      <c r="KU68" s="169" t="e">
        <f t="shared" si="136"/>
        <v>#N/A</v>
      </c>
      <c r="KV68" s="169" t="e">
        <f t="shared" si="136"/>
        <v>#N/A</v>
      </c>
      <c r="KW68" s="169" t="e">
        <f t="shared" si="136"/>
        <v>#N/A</v>
      </c>
      <c r="KX68" s="169" t="e">
        <f t="shared" si="137"/>
        <v>#N/A</v>
      </c>
      <c r="KY68" s="169" t="e">
        <f t="shared" si="137"/>
        <v>#N/A</v>
      </c>
      <c r="KZ68" s="169" t="e">
        <f t="shared" si="137"/>
        <v>#N/A</v>
      </c>
      <c r="LA68" s="169" t="e">
        <f t="shared" si="137"/>
        <v>#N/A</v>
      </c>
      <c r="LB68" s="169" t="e">
        <f t="shared" si="137"/>
        <v>#N/A</v>
      </c>
      <c r="LC68" s="169" t="e">
        <f t="shared" si="137"/>
        <v>#N/A</v>
      </c>
      <c r="LD68" s="169" t="e">
        <f t="shared" si="137"/>
        <v>#N/A</v>
      </c>
      <c r="LE68" s="169" t="e">
        <f t="shared" si="137"/>
        <v>#N/A</v>
      </c>
      <c r="LF68" s="169" t="e">
        <f t="shared" si="137"/>
        <v>#N/A</v>
      </c>
      <c r="LG68" s="169" t="e">
        <f t="shared" si="137"/>
        <v>#N/A</v>
      </c>
      <c r="LH68" s="169" t="e">
        <f t="shared" si="137"/>
        <v>#N/A</v>
      </c>
      <c r="LI68" s="169" t="e">
        <f t="shared" si="137"/>
        <v>#N/A</v>
      </c>
      <c r="LJ68" s="169" t="e">
        <f t="shared" si="137"/>
        <v>#N/A</v>
      </c>
      <c r="LK68" s="169" t="e">
        <f t="shared" si="137"/>
        <v>#N/A</v>
      </c>
      <c r="LL68" s="169" t="e">
        <f t="shared" si="137"/>
        <v>#N/A</v>
      </c>
      <c r="LM68" s="169" t="e">
        <f t="shared" si="137"/>
        <v>#N/A</v>
      </c>
      <c r="LN68" s="169" t="e">
        <f t="shared" si="138"/>
        <v>#N/A</v>
      </c>
      <c r="LO68" s="169" t="e">
        <f t="shared" si="138"/>
        <v>#N/A</v>
      </c>
      <c r="LP68" s="169" t="e">
        <f t="shared" si="138"/>
        <v>#N/A</v>
      </c>
      <c r="LQ68" s="169" t="e">
        <f t="shared" si="138"/>
        <v>#N/A</v>
      </c>
      <c r="LR68" s="169" t="e">
        <f t="shared" si="138"/>
        <v>#N/A</v>
      </c>
      <c r="LS68" s="169" t="e">
        <f t="shared" si="138"/>
        <v>#N/A</v>
      </c>
      <c r="LT68" s="169" t="e">
        <f t="shared" si="138"/>
        <v>#N/A</v>
      </c>
      <c r="LU68" s="169" t="e">
        <f t="shared" si="138"/>
        <v>#N/A</v>
      </c>
      <c r="LV68" s="169" t="e">
        <f t="shared" si="138"/>
        <v>#N/A</v>
      </c>
      <c r="LW68" s="169" t="e">
        <f t="shared" si="138"/>
        <v>#N/A</v>
      </c>
      <c r="LX68" s="169" t="e">
        <f t="shared" si="138"/>
        <v>#N/A</v>
      </c>
      <c r="LY68" s="169" t="e">
        <f t="shared" si="138"/>
        <v>#N/A</v>
      </c>
      <c r="LZ68" s="169" t="e">
        <f t="shared" si="138"/>
        <v>#N/A</v>
      </c>
      <c r="MA68" s="169" t="e">
        <f t="shared" si="138"/>
        <v>#N/A</v>
      </c>
      <c r="MB68" s="169" t="e">
        <f t="shared" si="138"/>
        <v>#N/A</v>
      </c>
      <c r="MC68" s="169" t="e">
        <f t="shared" si="138"/>
        <v>#N/A</v>
      </c>
      <c r="MD68" s="169" t="e">
        <f t="shared" si="139"/>
        <v>#N/A</v>
      </c>
      <c r="ME68" s="169" t="e">
        <f t="shared" si="139"/>
        <v>#N/A</v>
      </c>
      <c r="MF68" s="169" t="e">
        <f t="shared" si="139"/>
        <v>#N/A</v>
      </c>
      <c r="MG68" s="169" t="e">
        <f t="shared" si="139"/>
        <v>#N/A</v>
      </c>
      <c r="MH68" s="169" t="e">
        <f t="shared" si="139"/>
        <v>#N/A</v>
      </c>
      <c r="MI68" s="169" t="e">
        <f t="shared" si="139"/>
        <v>#N/A</v>
      </c>
      <c r="MJ68" s="169" t="e">
        <f t="shared" si="139"/>
        <v>#N/A</v>
      </c>
      <c r="MK68" s="169" t="e">
        <f t="shared" si="139"/>
        <v>#N/A</v>
      </c>
      <c r="ML68" s="169" t="e">
        <f t="shared" si="139"/>
        <v>#N/A</v>
      </c>
      <c r="MM68" s="169" t="e">
        <f t="shared" si="139"/>
        <v>#N/A</v>
      </c>
      <c r="MN68" s="169" t="e">
        <f t="shared" si="139"/>
        <v>#N/A</v>
      </c>
      <c r="MO68" s="169" t="e">
        <f t="shared" si="139"/>
        <v>#N/A</v>
      </c>
      <c r="MP68" s="169" t="e">
        <f t="shared" si="139"/>
        <v>#N/A</v>
      </c>
      <c r="MQ68" s="169" t="e">
        <f t="shared" si="139"/>
        <v>#N/A</v>
      </c>
      <c r="MR68" s="169" t="e">
        <f t="shared" si="139"/>
        <v>#N/A</v>
      </c>
      <c r="MS68" s="169" t="e">
        <f t="shared" si="139"/>
        <v>#N/A</v>
      </c>
      <c r="MT68" s="169" t="e">
        <f t="shared" si="140"/>
        <v>#N/A</v>
      </c>
      <c r="MU68" s="169" t="e">
        <f t="shared" si="140"/>
        <v>#N/A</v>
      </c>
      <c r="MV68" s="169" t="e">
        <f t="shared" si="140"/>
        <v>#N/A</v>
      </c>
      <c r="MW68" s="169" t="e">
        <f t="shared" si="140"/>
        <v>#N/A</v>
      </c>
      <c r="MX68" s="169" t="e">
        <f t="shared" si="140"/>
        <v>#N/A</v>
      </c>
      <c r="MY68" s="169" t="e">
        <f t="shared" si="140"/>
        <v>#N/A</v>
      </c>
      <c r="MZ68" s="169" t="e">
        <f t="shared" si="140"/>
        <v>#N/A</v>
      </c>
      <c r="NA68" s="169" t="e">
        <f t="shared" si="140"/>
        <v>#N/A</v>
      </c>
      <c r="NB68" s="169" t="e">
        <f t="shared" si="140"/>
        <v>#N/A</v>
      </c>
      <c r="NC68" s="169" t="e">
        <f t="shared" si="140"/>
        <v>#N/A</v>
      </c>
      <c r="ND68" s="169" t="e">
        <f t="shared" si="140"/>
        <v>#N/A</v>
      </c>
      <c r="NE68" s="169" t="e">
        <f t="shared" si="140"/>
        <v>#N/A</v>
      </c>
      <c r="NF68" s="169" t="e">
        <f t="shared" si="140"/>
        <v>#N/A</v>
      </c>
      <c r="NG68" s="169" t="e">
        <f t="shared" si="140"/>
        <v>#N/A</v>
      </c>
      <c r="NH68" s="169" t="e">
        <f t="shared" si="140"/>
        <v>#N/A</v>
      </c>
      <c r="NI68" s="169" t="e">
        <f t="shared" si="140"/>
        <v>#N/A</v>
      </c>
      <c r="NJ68" s="169" t="e">
        <f t="shared" si="141"/>
        <v>#N/A</v>
      </c>
      <c r="NK68" s="169" t="e">
        <f t="shared" si="141"/>
        <v>#N/A</v>
      </c>
      <c r="NL68" s="169" t="e">
        <f t="shared" si="141"/>
        <v>#N/A</v>
      </c>
      <c r="NM68" s="169" t="e">
        <f t="shared" si="141"/>
        <v>#N/A</v>
      </c>
      <c r="NN68" s="169" t="e">
        <f t="shared" si="141"/>
        <v>#N/A</v>
      </c>
      <c r="NO68" s="169" t="e">
        <f t="shared" si="141"/>
        <v>#N/A</v>
      </c>
      <c r="NP68" s="169" t="e">
        <f t="shared" si="141"/>
        <v>#N/A</v>
      </c>
      <c r="NQ68" s="169" t="e">
        <f t="shared" si="141"/>
        <v>#N/A</v>
      </c>
      <c r="NR68" s="169" t="e">
        <f t="shared" si="141"/>
        <v>#N/A</v>
      </c>
      <c r="NS68" s="169" t="e">
        <f t="shared" si="141"/>
        <v>#N/A</v>
      </c>
      <c r="NT68" s="169" t="e">
        <f t="shared" si="141"/>
        <v>#N/A</v>
      </c>
      <c r="NU68" s="169" t="e">
        <f t="shared" si="141"/>
        <v>#N/A</v>
      </c>
      <c r="NV68" s="169" t="e">
        <f t="shared" si="141"/>
        <v>#N/A</v>
      </c>
      <c r="NW68" s="169" t="e">
        <f t="shared" si="141"/>
        <v>#N/A</v>
      </c>
      <c r="NX68" s="169" t="e">
        <f t="shared" si="141"/>
        <v>#N/A</v>
      </c>
      <c r="NY68" s="169" t="e">
        <f t="shared" si="141"/>
        <v>#N/A</v>
      </c>
      <c r="NZ68" s="169" t="e">
        <f t="shared" si="142"/>
        <v>#N/A</v>
      </c>
      <c r="OA68" s="169" t="e">
        <f t="shared" si="142"/>
        <v>#N/A</v>
      </c>
      <c r="OB68" s="169" t="e">
        <f t="shared" si="142"/>
        <v>#N/A</v>
      </c>
      <c r="OC68" s="169" t="e">
        <f t="shared" si="142"/>
        <v>#N/A</v>
      </c>
      <c r="OD68" s="169" t="e">
        <f t="shared" si="142"/>
        <v>#N/A</v>
      </c>
      <c r="OE68" s="169" t="e">
        <f t="shared" si="142"/>
        <v>#N/A</v>
      </c>
      <c r="OF68" s="169" t="e">
        <f t="shared" si="142"/>
        <v>#N/A</v>
      </c>
      <c r="OG68" s="169" t="e">
        <f t="shared" si="142"/>
        <v>#N/A</v>
      </c>
      <c r="OH68" s="169" t="e">
        <f t="shared" si="142"/>
        <v>#N/A</v>
      </c>
      <c r="OI68" s="169" t="e">
        <f t="shared" si="142"/>
        <v>#N/A</v>
      </c>
      <c r="OJ68" s="169" t="e">
        <f t="shared" si="142"/>
        <v>#N/A</v>
      </c>
      <c r="OK68" s="169" t="e">
        <f t="shared" si="142"/>
        <v>#N/A</v>
      </c>
      <c r="OL68" s="169" t="e">
        <f t="shared" si="142"/>
        <v>#N/A</v>
      </c>
      <c r="OM68" s="169" t="e">
        <f t="shared" si="142"/>
        <v>#N/A</v>
      </c>
      <c r="ON68" s="169" t="e">
        <f t="shared" si="142"/>
        <v>#N/A</v>
      </c>
      <c r="OO68" s="169" t="e">
        <f t="shared" si="142"/>
        <v>#N/A</v>
      </c>
      <c r="OP68" s="169" t="e">
        <f t="shared" si="143"/>
        <v>#N/A</v>
      </c>
      <c r="OQ68" s="169" t="e">
        <f t="shared" si="143"/>
        <v>#N/A</v>
      </c>
      <c r="OR68" s="169" t="e">
        <f t="shared" si="143"/>
        <v>#N/A</v>
      </c>
      <c r="OS68" s="169" t="e">
        <f t="shared" si="143"/>
        <v>#N/A</v>
      </c>
      <c r="OT68" s="169" t="e">
        <f t="shared" si="114"/>
        <v>#N/A</v>
      </c>
      <c r="OU68" s="169" t="e">
        <f t="shared" si="114"/>
        <v>#N/A</v>
      </c>
      <c r="OV68" s="169" t="e">
        <f t="shared" si="114"/>
        <v>#N/A</v>
      </c>
      <c r="OW68" s="169" t="e">
        <f t="shared" si="114"/>
        <v>#N/A</v>
      </c>
      <c r="OX68" s="169" t="e">
        <f t="shared" si="114"/>
        <v>#N/A</v>
      </c>
      <c r="OY68" s="169" t="e">
        <f t="shared" si="114"/>
        <v>#N/A</v>
      </c>
      <c r="OZ68" s="169" t="e">
        <f t="shared" si="114"/>
        <v>#N/A</v>
      </c>
      <c r="PA68" s="169" t="e">
        <f t="shared" si="114"/>
        <v>#N/A</v>
      </c>
      <c r="PB68" s="169" t="e">
        <f t="shared" si="114"/>
        <v>#N/A</v>
      </c>
      <c r="PC68" s="169" t="e">
        <f t="shared" si="114"/>
        <v>#N/A</v>
      </c>
      <c r="PD68" s="169" t="e">
        <f t="shared" si="114"/>
        <v>#N/A</v>
      </c>
      <c r="PE68" s="169" t="e">
        <f t="shared" si="114"/>
        <v>#N/A</v>
      </c>
      <c r="PF68" s="169" t="e">
        <f t="shared" si="114"/>
        <v>#N/A</v>
      </c>
      <c r="PG68" s="169" t="e">
        <f t="shared" si="114"/>
        <v>#N/A</v>
      </c>
      <c r="PH68" s="169" t="e">
        <f t="shared" si="114"/>
        <v>#N/A</v>
      </c>
    </row>
    <row r="69" spans="1:424" hidden="1" x14ac:dyDescent="0.75">
      <c r="A69" s="4">
        <v>66</v>
      </c>
      <c r="B69" s="95"/>
      <c r="C69" s="95"/>
      <c r="D69" s="95"/>
      <c r="E69" s="124" t="str">
        <f t="shared" ref="E69:E103" si="146">IF(OR(ISBLANK(C69),ISBLANK(D69),ISBLANK(B69)),"",IF(AND(B69&gt;0,C69&gt;0,D69&gt;0),IF(C69&gt;B69,IF(D69&gt;C69,1,-1),-1)))</f>
        <v/>
      </c>
      <c r="F69" s="124" t="str">
        <f t="shared" ref="F69:F103" si="147">IF(OR(ISBLANK(B69),ISBLANK(C69),ISBLANK(D69)),"",IFERROR(MIN(C69-B69,D69-C69)/MAX(C69-B69,D69-C69),""))</f>
        <v/>
      </c>
      <c r="G69" s="73" t="str">
        <f t="shared" ref="G69:G103" si="148">IF(AND(B69&gt;0,C69&gt;0,D69&gt;0),(B69+(4*C69)+D69)/6,"")</f>
        <v/>
      </c>
      <c r="H69" s="23"/>
      <c r="I69" s="57"/>
      <c r="J69" s="280"/>
      <c r="K69" s="74" t="str">
        <f>IF(AND(B69&gt;0,C69&gt;0,D69&gt;0),IF(ISBLANK(J69),IF(ISBLANK(H69),"",(D69-B69)*VLOOKUP(H69,VLookups!$A$4:$B$13,2,FALSE)),J69),"")</f>
        <v/>
      </c>
      <c r="L69" s="75" t="str">
        <f t="shared" si="144"/>
        <v/>
      </c>
      <c r="M69" s="95"/>
      <c r="N69" s="270" t="str">
        <f>IF(AND(M69&gt;0,C69&gt;0,NOT(K69="")),ABS(VLOOKUP($M$1,VLookups!$A$43:$B$44,2,FALSE)-_xlfn.NORM.DIST(M69,G69,K69,TRUE)),"")</f>
        <v/>
      </c>
      <c r="O69" s="94" t="str">
        <f>IF(AND($B69&gt;0,$C69&gt;0,$D69&gt;0,NOT(ISBLANK($H69))),_xlfn.NORM.INV(ABS(VLOOKUP($M$1,VLookups!$A$43:$B$44,2,FALSE)-O$3),$G69,$K69),"")</f>
        <v/>
      </c>
      <c r="P69" s="93" t="str">
        <f>IF(AND($B69&gt;0,$C69&gt;0,$D69&gt;0,NOT(ISBLANK($H69))),_xlfn.NORM.INV(ABS(VLOOKUP($M$1,VLookups!$A$43:$B$44,2,FALSE)-P$3),$G69,$K69),"")</f>
        <v/>
      </c>
      <c r="Q69" s="94" t="str">
        <f>IF(AND($B69&gt;0,$C69&gt;0,$D69&gt;0,NOT(ISBLANK($H69))),_xlfn.NORM.INV(ABS(VLOOKUP($M$1,VLookups!$A$43:$B$44,2,FALSE)-Q$3),$G69,$K69),"")</f>
        <v/>
      </c>
      <c r="R69" s="93" t="str">
        <f>IF(AND($B69&gt;0,$C69&gt;0,$D69&gt;0,NOT(ISBLANK($H69))),_xlfn.NORM.INV(ABS(VLOOKUP($M$1,VLookups!$A$43:$B$44,2,FALSE)-R$3),$G69,$K69),"")</f>
        <v/>
      </c>
      <c r="S69" s="94" t="str">
        <f>IF(AND($B69&gt;0,$C69&gt;0,$D69&gt;0,NOT(ISBLANK($H69))),_xlfn.NORM.INV(ABS(VLOOKUP($M$1,VLookups!$A$43:$B$44,2,FALSE)-S$3),$G69,$K69),"")</f>
        <v/>
      </c>
      <c r="T69" s="93" t="str">
        <f>IF(AND($B69&gt;0,$C69&gt;0,$D69&gt;0,NOT(ISBLANK($H69))),_xlfn.NORM.INV(ABS(VLOOKUP($M$1,VLookups!$A$43:$B$44,2,FALSE)-T$3),$G69,$K69),"")</f>
        <v/>
      </c>
      <c r="U69" s="5"/>
      <c r="V69" s="168" t="str">
        <f t="shared" ref="V69:V103" si="149">IF(AND(B69&gt;0,C69&gt;0,D69&gt;0),ABS((B69-D69)/200),"")</f>
        <v/>
      </c>
      <c r="W69" s="49" t="str">
        <f t="shared" si="133"/>
        <v/>
      </c>
      <c r="X69" s="49" t="str">
        <f t="shared" si="133"/>
        <v/>
      </c>
      <c r="Y69" s="49" t="str">
        <f t="shared" si="133"/>
        <v/>
      </c>
      <c r="Z69" s="49" t="str">
        <f t="shared" si="133"/>
        <v/>
      </c>
      <c r="AA69" s="49" t="str">
        <f t="shared" si="133"/>
        <v/>
      </c>
      <c r="AB69" s="49" t="str">
        <f t="shared" si="133"/>
        <v/>
      </c>
      <c r="AC69" s="49" t="str">
        <f t="shared" si="133"/>
        <v/>
      </c>
      <c r="AD69" s="49" t="str">
        <f t="shared" si="133"/>
        <v/>
      </c>
      <c r="AE69" s="49" t="str">
        <f t="shared" si="133"/>
        <v/>
      </c>
      <c r="AF69" s="49" t="str">
        <f t="shared" si="133"/>
        <v/>
      </c>
      <c r="AG69" s="49" t="str">
        <f t="shared" si="133"/>
        <v/>
      </c>
      <c r="AH69" s="49" t="str">
        <f t="shared" si="133"/>
        <v/>
      </c>
      <c r="AI69" s="49" t="str">
        <f t="shared" si="133"/>
        <v/>
      </c>
      <c r="AJ69" s="49" t="str">
        <f t="shared" si="133"/>
        <v/>
      </c>
      <c r="AK69" s="49" t="str">
        <f t="shared" si="133"/>
        <v/>
      </c>
      <c r="AL69" s="49" t="str">
        <f t="shared" si="133"/>
        <v/>
      </c>
      <c r="AM69" s="49" t="str">
        <f t="shared" si="125"/>
        <v/>
      </c>
      <c r="AN69" s="49" t="str">
        <f t="shared" si="125"/>
        <v/>
      </c>
      <c r="AO69" s="49" t="str">
        <f t="shared" si="125"/>
        <v/>
      </c>
      <c r="AP69" s="49" t="str">
        <f t="shared" si="125"/>
        <v/>
      </c>
      <c r="AQ69" s="49" t="str">
        <f t="shared" si="125"/>
        <v/>
      </c>
      <c r="AR69" s="49" t="str">
        <f t="shared" si="125"/>
        <v/>
      </c>
      <c r="AS69" s="49" t="str">
        <f t="shared" si="125"/>
        <v/>
      </c>
      <c r="AT69" s="49" t="str">
        <f t="shared" si="125"/>
        <v/>
      </c>
      <c r="AU69" s="49" t="str">
        <f t="shared" si="125"/>
        <v/>
      </c>
      <c r="AV69" s="49" t="str">
        <f t="shared" si="125"/>
        <v/>
      </c>
      <c r="AW69" s="49" t="str">
        <f t="shared" si="125"/>
        <v/>
      </c>
      <c r="AX69" s="49" t="str">
        <f t="shared" si="125"/>
        <v/>
      </c>
      <c r="AY69" s="49" t="str">
        <f t="shared" si="125"/>
        <v/>
      </c>
      <c r="AZ69" s="49" t="str">
        <f t="shared" si="125"/>
        <v/>
      </c>
      <c r="BA69" s="49" t="str">
        <f t="shared" si="125"/>
        <v/>
      </c>
      <c r="BB69" s="49" t="str">
        <f t="shared" si="126"/>
        <v/>
      </c>
      <c r="BC69" s="49" t="str">
        <f t="shared" si="126"/>
        <v/>
      </c>
      <c r="BD69" s="49" t="str">
        <f t="shared" si="126"/>
        <v/>
      </c>
      <c r="BE69" s="49" t="str">
        <f t="shared" si="126"/>
        <v/>
      </c>
      <c r="BF69" s="49" t="str">
        <f t="shared" si="126"/>
        <v/>
      </c>
      <c r="BG69" s="49" t="str">
        <f t="shared" si="126"/>
        <v/>
      </c>
      <c r="BH69" s="49" t="str">
        <f t="shared" si="126"/>
        <v/>
      </c>
      <c r="BI69" s="49" t="str">
        <f t="shared" si="126"/>
        <v/>
      </c>
      <c r="BJ69" s="49" t="str">
        <f t="shared" si="126"/>
        <v/>
      </c>
      <c r="BK69" s="49" t="str">
        <f t="shared" si="126"/>
        <v/>
      </c>
      <c r="BL69" s="49" t="str">
        <f t="shared" si="126"/>
        <v/>
      </c>
      <c r="BM69" s="49" t="str">
        <f t="shared" si="126"/>
        <v/>
      </c>
      <c r="BN69" s="49" t="str">
        <f t="shared" si="126"/>
        <v/>
      </c>
      <c r="BO69" s="49" t="str">
        <f t="shared" si="126"/>
        <v/>
      </c>
      <c r="BP69" s="49" t="str">
        <f t="shared" si="126"/>
        <v/>
      </c>
      <c r="BQ69" s="49" t="str">
        <f t="shared" si="126"/>
        <v/>
      </c>
      <c r="BR69" s="49" t="str">
        <f t="shared" si="121"/>
        <v/>
      </c>
      <c r="BS69" s="49" t="str">
        <f t="shared" si="121"/>
        <v/>
      </c>
      <c r="BT69" s="49" t="str">
        <f t="shared" si="121"/>
        <v/>
      </c>
      <c r="BU69" s="49" t="str">
        <f t="shared" si="121"/>
        <v/>
      </c>
      <c r="BV69" s="49" t="str">
        <f t="shared" si="121"/>
        <v/>
      </c>
      <c r="BW69" s="49" t="str">
        <f t="shared" si="121"/>
        <v/>
      </c>
      <c r="BX69" s="49" t="str">
        <f t="shared" si="121"/>
        <v/>
      </c>
      <c r="BY69" s="49" t="str">
        <f t="shared" si="121"/>
        <v/>
      </c>
      <c r="BZ69" s="49" t="str">
        <f t="shared" si="121"/>
        <v/>
      </c>
      <c r="CA69" s="49" t="str">
        <f t="shared" si="121"/>
        <v/>
      </c>
      <c r="CB69" s="49" t="str">
        <f t="shared" si="121"/>
        <v/>
      </c>
      <c r="CC69" s="49" t="str">
        <f t="shared" si="121"/>
        <v/>
      </c>
      <c r="CD69" s="49" t="str">
        <f t="shared" si="121"/>
        <v/>
      </c>
      <c r="CE69" s="49" t="str">
        <f t="shared" si="121"/>
        <v/>
      </c>
      <c r="CF69" s="49" t="str">
        <f t="shared" si="121"/>
        <v/>
      </c>
      <c r="CG69" s="49" t="str">
        <f t="shared" si="127"/>
        <v/>
      </c>
      <c r="CH69" s="49" t="str">
        <f t="shared" si="127"/>
        <v/>
      </c>
      <c r="CI69" s="49" t="str">
        <f t="shared" si="127"/>
        <v/>
      </c>
      <c r="CJ69" s="49" t="str">
        <f t="shared" si="127"/>
        <v/>
      </c>
      <c r="CK69" s="49" t="str">
        <f t="shared" si="127"/>
        <v/>
      </c>
      <c r="CL69" s="49" t="str">
        <f t="shared" si="127"/>
        <v/>
      </c>
      <c r="CM69" s="49" t="str">
        <f t="shared" si="127"/>
        <v/>
      </c>
      <c r="CN69" s="49" t="str">
        <f t="shared" si="127"/>
        <v/>
      </c>
      <c r="CO69" s="49" t="str">
        <f t="shared" si="127"/>
        <v/>
      </c>
      <c r="CP69" s="49" t="str">
        <f t="shared" si="127"/>
        <v/>
      </c>
      <c r="CQ69" s="49" t="str">
        <f t="shared" si="127"/>
        <v/>
      </c>
      <c r="CR69" s="49" t="str">
        <f t="shared" si="127"/>
        <v/>
      </c>
      <c r="CS69" s="49" t="str">
        <f t="shared" si="127"/>
        <v/>
      </c>
      <c r="CT69" s="49" t="str">
        <f t="shared" si="127"/>
        <v/>
      </c>
      <c r="CU69" s="49" t="str">
        <f t="shared" si="127"/>
        <v/>
      </c>
      <c r="CV69" s="49" t="str">
        <f t="shared" si="127"/>
        <v/>
      </c>
      <c r="CW69" s="49" t="str">
        <f t="shared" si="128"/>
        <v/>
      </c>
      <c r="CX69" s="49" t="str">
        <f t="shared" si="128"/>
        <v/>
      </c>
      <c r="CY69" s="49" t="str">
        <f t="shared" si="128"/>
        <v/>
      </c>
      <c r="CZ69" s="49" t="str">
        <f t="shared" si="128"/>
        <v/>
      </c>
      <c r="DA69" s="49" t="str">
        <f t="shared" si="128"/>
        <v/>
      </c>
      <c r="DB69" s="49" t="str">
        <f t="shared" si="128"/>
        <v/>
      </c>
      <c r="DC69" s="49" t="str">
        <f t="shared" si="128"/>
        <v/>
      </c>
      <c r="DD69" s="49" t="str">
        <f t="shared" si="128"/>
        <v/>
      </c>
      <c r="DE69" s="49" t="str">
        <f t="shared" si="128"/>
        <v/>
      </c>
      <c r="DF69" s="49" t="str">
        <f t="shared" si="128"/>
        <v/>
      </c>
      <c r="DG69" s="49" t="str">
        <f t="shared" si="128"/>
        <v/>
      </c>
      <c r="DH69" s="49" t="str">
        <f t="shared" si="128"/>
        <v/>
      </c>
      <c r="DI69" s="49" t="str">
        <f t="shared" si="128"/>
        <v/>
      </c>
      <c r="DJ69" s="49" t="str">
        <f t="shared" si="128"/>
        <v/>
      </c>
      <c r="DK69" s="49" t="str">
        <f t="shared" si="128"/>
        <v/>
      </c>
      <c r="DL69" s="49" t="str">
        <f t="shared" si="128"/>
        <v/>
      </c>
      <c r="DM69" s="49" t="str">
        <f t="shared" si="122"/>
        <v/>
      </c>
      <c r="DN69" s="49" t="str">
        <f t="shared" si="122"/>
        <v/>
      </c>
      <c r="DO69" s="49" t="str">
        <f t="shared" si="122"/>
        <v/>
      </c>
      <c r="DP69" s="49" t="str">
        <f t="shared" si="122"/>
        <v/>
      </c>
      <c r="DQ69" s="49" t="str">
        <f t="shared" si="122"/>
        <v/>
      </c>
      <c r="DR69" s="49" t="str">
        <f t="shared" si="122"/>
        <v/>
      </c>
      <c r="DS69" s="183" t="str">
        <f t="shared" ref="DS69:DS103" si="150">IF(ISNONTEXT($V69),C69,"")</f>
        <v/>
      </c>
      <c r="DT69" s="49" t="str">
        <f t="shared" si="134"/>
        <v/>
      </c>
      <c r="DU69" s="49" t="str">
        <f t="shared" si="134"/>
        <v/>
      </c>
      <c r="DV69" s="49" t="str">
        <f t="shared" si="134"/>
        <v/>
      </c>
      <c r="DW69" s="49" t="str">
        <f t="shared" si="134"/>
        <v/>
      </c>
      <c r="DX69" s="49" t="str">
        <f t="shared" si="134"/>
        <v/>
      </c>
      <c r="DY69" s="49" t="str">
        <f t="shared" si="134"/>
        <v/>
      </c>
      <c r="DZ69" s="49" t="str">
        <f t="shared" si="134"/>
        <v/>
      </c>
      <c r="EA69" s="49" t="str">
        <f t="shared" si="134"/>
        <v/>
      </c>
      <c r="EB69" s="49" t="str">
        <f t="shared" si="134"/>
        <v/>
      </c>
      <c r="EC69" s="49" t="str">
        <f t="shared" si="134"/>
        <v/>
      </c>
      <c r="ED69" s="49" t="str">
        <f t="shared" si="134"/>
        <v/>
      </c>
      <c r="EE69" s="49" t="str">
        <f t="shared" si="134"/>
        <v/>
      </c>
      <c r="EF69" s="49" t="str">
        <f t="shared" si="134"/>
        <v/>
      </c>
      <c r="EG69" s="49" t="str">
        <f t="shared" si="134"/>
        <v/>
      </c>
      <c r="EH69" s="49" t="str">
        <f t="shared" si="134"/>
        <v/>
      </c>
      <c r="EI69" s="49" t="str">
        <f t="shared" si="134"/>
        <v/>
      </c>
      <c r="EJ69" s="49" t="str">
        <f t="shared" si="129"/>
        <v/>
      </c>
      <c r="EK69" s="49" t="str">
        <f t="shared" si="129"/>
        <v/>
      </c>
      <c r="EL69" s="49" t="str">
        <f t="shared" si="129"/>
        <v/>
      </c>
      <c r="EM69" s="49" t="str">
        <f t="shared" si="129"/>
        <v/>
      </c>
      <c r="EN69" s="49" t="str">
        <f t="shared" si="129"/>
        <v/>
      </c>
      <c r="EO69" s="49" t="str">
        <f t="shared" si="129"/>
        <v/>
      </c>
      <c r="EP69" s="49" t="str">
        <f t="shared" si="129"/>
        <v/>
      </c>
      <c r="EQ69" s="49" t="str">
        <f t="shared" si="129"/>
        <v/>
      </c>
      <c r="ER69" s="49" t="str">
        <f t="shared" si="129"/>
        <v/>
      </c>
      <c r="ES69" s="49" t="str">
        <f t="shared" si="129"/>
        <v/>
      </c>
      <c r="ET69" s="49" t="str">
        <f t="shared" si="129"/>
        <v/>
      </c>
      <c r="EU69" s="49" t="str">
        <f t="shared" si="129"/>
        <v/>
      </c>
      <c r="EV69" s="49" t="str">
        <f t="shared" si="129"/>
        <v/>
      </c>
      <c r="EW69" s="49" t="str">
        <f t="shared" si="129"/>
        <v/>
      </c>
      <c r="EX69" s="49" t="str">
        <f t="shared" si="129"/>
        <v/>
      </c>
      <c r="EY69" s="49" t="str">
        <f t="shared" si="130"/>
        <v/>
      </c>
      <c r="EZ69" s="49" t="str">
        <f t="shared" si="130"/>
        <v/>
      </c>
      <c r="FA69" s="49" t="str">
        <f t="shared" si="130"/>
        <v/>
      </c>
      <c r="FB69" s="49" t="str">
        <f t="shared" si="130"/>
        <v/>
      </c>
      <c r="FC69" s="49" t="str">
        <f t="shared" si="130"/>
        <v/>
      </c>
      <c r="FD69" s="49" t="str">
        <f t="shared" si="130"/>
        <v/>
      </c>
      <c r="FE69" s="49" t="str">
        <f t="shared" si="130"/>
        <v/>
      </c>
      <c r="FF69" s="49" t="str">
        <f t="shared" si="130"/>
        <v/>
      </c>
      <c r="FG69" s="49" t="str">
        <f t="shared" si="130"/>
        <v/>
      </c>
      <c r="FH69" s="49" t="str">
        <f t="shared" si="130"/>
        <v/>
      </c>
      <c r="FI69" s="49" t="str">
        <f t="shared" si="130"/>
        <v/>
      </c>
      <c r="FJ69" s="49" t="str">
        <f t="shared" si="130"/>
        <v/>
      </c>
      <c r="FK69" s="49" t="str">
        <f t="shared" si="130"/>
        <v/>
      </c>
      <c r="FL69" s="49" t="str">
        <f t="shared" si="130"/>
        <v/>
      </c>
      <c r="FM69" s="49" t="str">
        <f t="shared" si="130"/>
        <v/>
      </c>
      <c r="FN69" s="49" t="str">
        <f t="shared" si="130"/>
        <v/>
      </c>
      <c r="FO69" s="49" t="str">
        <f t="shared" si="123"/>
        <v/>
      </c>
      <c r="FP69" s="49" t="str">
        <f t="shared" si="123"/>
        <v/>
      </c>
      <c r="FQ69" s="49" t="str">
        <f t="shared" si="123"/>
        <v/>
      </c>
      <c r="FR69" s="49" t="str">
        <f t="shared" si="123"/>
        <v/>
      </c>
      <c r="FS69" s="49" t="str">
        <f t="shared" si="123"/>
        <v/>
      </c>
      <c r="FT69" s="49" t="str">
        <f t="shared" si="123"/>
        <v/>
      </c>
      <c r="FU69" s="49" t="str">
        <f t="shared" si="123"/>
        <v/>
      </c>
      <c r="FV69" s="49" t="str">
        <f t="shared" si="123"/>
        <v/>
      </c>
      <c r="FW69" s="49" t="str">
        <f t="shared" si="123"/>
        <v/>
      </c>
      <c r="FX69" s="49" t="str">
        <f t="shared" si="123"/>
        <v/>
      </c>
      <c r="FY69" s="49" t="str">
        <f t="shared" si="123"/>
        <v/>
      </c>
      <c r="FZ69" s="49" t="str">
        <f t="shared" si="123"/>
        <v/>
      </c>
      <c r="GA69" s="49" t="str">
        <f t="shared" si="123"/>
        <v/>
      </c>
      <c r="GB69" s="49" t="str">
        <f t="shared" si="123"/>
        <v/>
      </c>
      <c r="GC69" s="49" t="str">
        <f t="shared" si="123"/>
        <v/>
      </c>
      <c r="GD69" s="49" t="str">
        <f t="shared" si="131"/>
        <v/>
      </c>
      <c r="GE69" s="49" t="str">
        <f t="shared" si="131"/>
        <v/>
      </c>
      <c r="GF69" s="49" t="str">
        <f t="shared" si="131"/>
        <v/>
      </c>
      <c r="GG69" s="49" t="str">
        <f t="shared" si="131"/>
        <v/>
      </c>
      <c r="GH69" s="49" t="str">
        <f t="shared" si="131"/>
        <v/>
      </c>
      <c r="GI69" s="49" t="str">
        <f t="shared" si="131"/>
        <v/>
      </c>
      <c r="GJ69" s="49" t="str">
        <f t="shared" si="131"/>
        <v/>
      </c>
      <c r="GK69" s="49" t="str">
        <f t="shared" si="131"/>
        <v/>
      </c>
      <c r="GL69" s="49" t="str">
        <f t="shared" si="131"/>
        <v/>
      </c>
      <c r="GM69" s="49" t="str">
        <f t="shared" si="131"/>
        <v/>
      </c>
      <c r="GN69" s="49" t="str">
        <f t="shared" si="131"/>
        <v/>
      </c>
      <c r="GO69" s="49" t="str">
        <f t="shared" si="131"/>
        <v/>
      </c>
      <c r="GP69" s="49" t="str">
        <f t="shared" si="131"/>
        <v/>
      </c>
      <c r="GQ69" s="49" t="str">
        <f t="shared" si="131"/>
        <v/>
      </c>
      <c r="GR69" s="49" t="str">
        <f t="shared" si="131"/>
        <v/>
      </c>
      <c r="GS69" s="49" t="str">
        <f t="shared" si="131"/>
        <v/>
      </c>
      <c r="GT69" s="49" t="str">
        <f t="shared" si="132"/>
        <v/>
      </c>
      <c r="GU69" s="49" t="str">
        <f t="shared" si="132"/>
        <v/>
      </c>
      <c r="GV69" s="49" t="str">
        <f t="shared" si="132"/>
        <v/>
      </c>
      <c r="GW69" s="49" t="str">
        <f t="shared" si="132"/>
        <v/>
      </c>
      <c r="GX69" s="49" t="str">
        <f t="shared" si="132"/>
        <v/>
      </c>
      <c r="GY69" s="49" t="str">
        <f t="shared" si="132"/>
        <v/>
      </c>
      <c r="GZ69" s="49" t="str">
        <f t="shared" si="132"/>
        <v/>
      </c>
      <c r="HA69" s="49" t="str">
        <f t="shared" si="132"/>
        <v/>
      </c>
      <c r="HB69" s="49" t="str">
        <f t="shared" si="132"/>
        <v/>
      </c>
      <c r="HC69" s="49" t="str">
        <f t="shared" si="132"/>
        <v/>
      </c>
      <c r="HD69" s="49" t="str">
        <f t="shared" si="132"/>
        <v/>
      </c>
      <c r="HE69" s="49" t="str">
        <f t="shared" si="132"/>
        <v/>
      </c>
      <c r="HF69" s="49" t="str">
        <f t="shared" si="132"/>
        <v/>
      </c>
      <c r="HG69" s="49" t="str">
        <f t="shared" si="132"/>
        <v/>
      </c>
      <c r="HH69" s="49" t="str">
        <f t="shared" si="132"/>
        <v/>
      </c>
      <c r="HI69" s="49" t="str">
        <f t="shared" si="132"/>
        <v/>
      </c>
      <c r="HJ69" s="49" t="str">
        <f t="shared" si="124"/>
        <v/>
      </c>
      <c r="HK69" s="49" t="str">
        <f t="shared" si="124"/>
        <v/>
      </c>
      <c r="HL69" s="49" t="str">
        <f t="shared" si="124"/>
        <v/>
      </c>
      <c r="HM69" s="49" t="str">
        <f t="shared" si="124"/>
        <v/>
      </c>
      <c r="HN69" s="49" t="str">
        <f t="shared" si="124"/>
        <v/>
      </c>
      <c r="HO69" s="49" t="str">
        <f t="shared" si="124"/>
        <v/>
      </c>
      <c r="HP69" s="169" t="e">
        <f t="shared" si="119"/>
        <v>#N/A</v>
      </c>
      <c r="HQ69" s="169" t="e">
        <f t="shared" si="119"/>
        <v>#N/A</v>
      </c>
      <c r="HR69" s="169" t="e">
        <f t="shared" si="119"/>
        <v>#N/A</v>
      </c>
      <c r="HS69" s="169" t="e">
        <f t="shared" si="119"/>
        <v>#N/A</v>
      </c>
      <c r="HT69" s="169" t="e">
        <f t="shared" si="119"/>
        <v>#N/A</v>
      </c>
      <c r="HU69" s="169" t="e">
        <f t="shared" si="119"/>
        <v>#N/A</v>
      </c>
      <c r="HV69" s="169" t="e">
        <f t="shared" si="119"/>
        <v>#N/A</v>
      </c>
      <c r="HW69" s="169" t="e">
        <f t="shared" si="119"/>
        <v>#N/A</v>
      </c>
      <c r="HX69" s="169" t="e">
        <f t="shared" si="119"/>
        <v>#N/A</v>
      </c>
      <c r="HY69" s="169" t="e">
        <f t="shared" si="119"/>
        <v>#N/A</v>
      </c>
      <c r="HZ69" s="169" t="e">
        <f t="shared" si="119"/>
        <v>#N/A</v>
      </c>
      <c r="IA69" s="169" t="e">
        <f t="shared" si="119"/>
        <v>#N/A</v>
      </c>
      <c r="IB69" s="169" t="e">
        <f t="shared" si="119"/>
        <v>#N/A</v>
      </c>
      <c r="IC69" s="169" t="e">
        <f t="shared" si="119"/>
        <v>#N/A</v>
      </c>
      <c r="ID69" s="169" t="e">
        <f t="shared" si="119"/>
        <v>#N/A</v>
      </c>
      <c r="IE69" s="169" t="e">
        <f t="shared" ref="IE69:IT102" si="151">IF(ISNONTEXT($K69),_xlfn.NORM.DIST(AL69,$G69,$K69,FALSE),NA())</f>
        <v>#N/A</v>
      </c>
      <c r="IF69" s="169" t="e">
        <f t="shared" si="120"/>
        <v>#N/A</v>
      </c>
      <c r="IG69" s="169" t="e">
        <f t="shared" si="120"/>
        <v>#N/A</v>
      </c>
      <c r="IH69" s="169" t="e">
        <f t="shared" si="120"/>
        <v>#N/A</v>
      </c>
      <c r="II69" s="169" t="e">
        <f t="shared" si="120"/>
        <v>#N/A</v>
      </c>
      <c r="IJ69" s="169" t="e">
        <f t="shared" si="120"/>
        <v>#N/A</v>
      </c>
      <c r="IK69" s="169" t="e">
        <f t="shared" si="120"/>
        <v>#N/A</v>
      </c>
      <c r="IL69" s="169" t="e">
        <f t="shared" si="120"/>
        <v>#N/A</v>
      </c>
      <c r="IM69" s="169" t="e">
        <f t="shared" si="120"/>
        <v>#N/A</v>
      </c>
      <c r="IN69" s="169" t="e">
        <f t="shared" si="120"/>
        <v>#N/A</v>
      </c>
      <c r="IO69" s="169" t="e">
        <f t="shared" si="120"/>
        <v>#N/A</v>
      </c>
      <c r="IP69" s="169" t="e">
        <f t="shared" si="120"/>
        <v>#N/A</v>
      </c>
      <c r="IQ69" s="169" t="e">
        <f t="shared" si="120"/>
        <v>#N/A</v>
      </c>
      <c r="IR69" s="169" t="e">
        <f t="shared" si="120"/>
        <v>#N/A</v>
      </c>
      <c r="IS69" s="169" t="e">
        <f t="shared" si="120"/>
        <v>#N/A</v>
      </c>
      <c r="IT69" s="169" t="e">
        <f t="shared" si="118"/>
        <v>#N/A</v>
      </c>
      <c r="IU69" s="169" t="e">
        <f t="shared" si="117"/>
        <v>#N/A</v>
      </c>
      <c r="IV69" s="169" t="e">
        <f t="shared" si="117"/>
        <v>#N/A</v>
      </c>
      <c r="IW69" s="169" t="e">
        <f t="shared" si="117"/>
        <v>#N/A</v>
      </c>
      <c r="IX69" s="169" t="e">
        <f t="shared" si="117"/>
        <v>#N/A</v>
      </c>
      <c r="IY69" s="169" t="e">
        <f t="shared" si="117"/>
        <v>#N/A</v>
      </c>
      <c r="IZ69" s="169" t="e">
        <f t="shared" si="117"/>
        <v>#N/A</v>
      </c>
      <c r="JA69" s="169" t="e">
        <f t="shared" si="117"/>
        <v>#N/A</v>
      </c>
      <c r="JB69" s="169" t="e">
        <f t="shared" si="117"/>
        <v>#N/A</v>
      </c>
      <c r="JC69" s="169" t="e">
        <f t="shared" si="117"/>
        <v>#N/A</v>
      </c>
      <c r="JD69" s="169" t="e">
        <f t="shared" si="117"/>
        <v>#N/A</v>
      </c>
      <c r="JE69" s="169" t="e">
        <f t="shared" si="117"/>
        <v>#N/A</v>
      </c>
      <c r="JF69" s="169" t="e">
        <f t="shared" si="117"/>
        <v>#N/A</v>
      </c>
      <c r="JG69" s="169" t="e">
        <f t="shared" si="117"/>
        <v>#N/A</v>
      </c>
      <c r="JH69" s="169" t="e">
        <f t="shared" si="117"/>
        <v>#N/A</v>
      </c>
      <c r="JI69" s="169" t="e">
        <f t="shared" si="117"/>
        <v>#N/A</v>
      </c>
      <c r="JJ69" s="169" t="e">
        <f t="shared" si="117"/>
        <v>#N/A</v>
      </c>
      <c r="JK69" s="169" t="e">
        <f t="shared" si="145"/>
        <v>#N/A</v>
      </c>
      <c r="JL69" s="169" t="e">
        <f t="shared" si="145"/>
        <v>#N/A</v>
      </c>
      <c r="JM69" s="169" t="e">
        <f t="shared" si="145"/>
        <v>#N/A</v>
      </c>
      <c r="JN69" s="169" t="e">
        <f t="shared" si="145"/>
        <v>#N/A</v>
      </c>
      <c r="JO69" s="169" t="e">
        <f t="shared" si="145"/>
        <v>#N/A</v>
      </c>
      <c r="JP69" s="169" t="e">
        <f t="shared" si="145"/>
        <v>#N/A</v>
      </c>
      <c r="JQ69" s="169" t="e">
        <f t="shared" si="145"/>
        <v>#N/A</v>
      </c>
      <c r="JR69" s="169" t="e">
        <f t="shared" si="135"/>
        <v>#N/A</v>
      </c>
      <c r="JS69" s="169" t="e">
        <f t="shared" si="135"/>
        <v>#N/A</v>
      </c>
      <c r="JT69" s="169" t="e">
        <f t="shared" si="135"/>
        <v>#N/A</v>
      </c>
      <c r="JU69" s="169" t="e">
        <f t="shared" si="135"/>
        <v>#N/A</v>
      </c>
      <c r="JV69" s="169" t="e">
        <f t="shared" si="135"/>
        <v>#N/A</v>
      </c>
      <c r="JW69" s="169" t="e">
        <f t="shared" si="135"/>
        <v>#N/A</v>
      </c>
      <c r="JX69" s="169" t="e">
        <f t="shared" si="135"/>
        <v>#N/A</v>
      </c>
      <c r="JY69" s="169" t="e">
        <f t="shared" si="135"/>
        <v>#N/A</v>
      </c>
      <c r="JZ69" s="169" t="e">
        <f t="shared" si="135"/>
        <v>#N/A</v>
      </c>
      <c r="KA69" s="169" t="e">
        <f t="shared" si="135"/>
        <v>#N/A</v>
      </c>
      <c r="KB69" s="169" t="e">
        <f t="shared" si="135"/>
        <v>#N/A</v>
      </c>
      <c r="KC69" s="169" t="e">
        <f t="shared" si="135"/>
        <v>#N/A</v>
      </c>
      <c r="KD69" s="169" t="e">
        <f t="shared" si="135"/>
        <v>#N/A</v>
      </c>
      <c r="KE69" s="169" t="e">
        <f t="shared" si="135"/>
        <v>#N/A</v>
      </c>
      <c r="KF69" s="169" t="e">
        <f t="shared" si="135"/>
        <v>#N/A</v>
      </c>
      <c r="KG69" s="169" t="e">
        <f t="shared" si="135"/>
        <v>#N/A</v>
      </c>
      <c r="KH69" s="169" t="e">
        <f t="shared" si="136"/>
        <v>#N/A</v>
      </c>
      <c r="KI69" s="169" t="e">
        <f t="shared" si="136"/>
        <v>#N/A</v>
      </c>
      <c r="KJ69" s="169" t="e">
        <f t="shared" si="136"/>
        <v>#N/A</v>
      </c>
      <c r="KK69" s="169" t="e">
        <f t="shared" si="136"/>
        <v>#N/A</v>
      </c>
      <c r="KL69" s="169" t="e">
        <f t="shared" si="136"/>
        <v>#N/A</v>
      </c>
      <c r="KM69" s="169" t="e">
        <f t="shared" si="136"/>
        <v>#N/A</v>
      </c>
      <c r="KN69" s="169" t="e">
        <f t="shared" si="136"/>
        <v>#N/A</v>
      </c>
      <c r="KO69" s="169" t="e">
        <f t="shared" si="136"/>
        <v>#N/A</v>
      </c>
      <c r="KP69" s="169" t="e">
        <f t="shared" si="136"/>
        <v>#N/A</v>
      </c>
      <c r="KQ69" s="169" t="e">
        <f t="shared" si="136"/>
        <v>#N/A</v>
      </c>
      <c r="KR69" s="169" t="e">
        <f t="shared" si="136"/>
        <v>#N/A</v>
      </c>
      <c r="KS69" s="169" t="e">
        <f t="shared" si="136"/>
        <v>#N/A</v>
      </c>
      <c r="KT69" s="169" t="e">
        <f t="shared" si="136"/>
        <v>#N/A</v>
      </c>
      <c r="KU69" s="169" t="e">
        <f t="shared" si="136"/>
        <v>#N/A</v>
      </c>
      <c r="KV69" s="169" t="e">
        <f t="shared" si="136"/>
        <v>#N/A</v>
      </c>
      <c r="KW69" s="169" t="e">
        <f t="shared" si="136"/>
        <v>#N/A</v>
      </c>
      <c r="KX69" s="169" t="e">
        <f t="shared" si="137"/>
        <v>#N/A</v>
      </c>
      <c r="KY69" s="169" t="e">
        <f t="shared" si="137"/>
        <v>#N/A</v>
      </c>
      <c r="KZ69" s="169" t="e">
        <f t="shared" si="137"/>
        <v>#N/A</v>
      </c>
      <c r="LA69" s="169" t="e">
        <f t="shared" si="137"/>
        <v>#N/A</v>
      </c>
      <c r="LB69" s="169" t="e">
        <f t="shared" si="137"/>
        <v>#N/A</v>
      </c>
      <c r="LC69" s="169" t="e">
        <f t="shared" si="137"/>
        <v>#N/A</v>
      </c>
      <c r="LD69" s="169" t="e">
        <f t="shared" si="137"/>
        <v>#N/A</v>
      </c>
      <c r="LE69" s="169" t="e">
        <f t="shared" si="137"/>
        <v>#N/A</v>
      </c>
      <c r="LF69" s="169" t="e">
        <f t="shared" si="137"/>
        <v>#N/A</v>
      </c>
      <c r="LG69" s="169" t="e">
        <f t="shared" si="137"/>
        <v>#N/A</v>
      </c>
      <c r="LH69" s="169" t="e">
        <f t="shared" si="137"/>
        <v>#N/A</v>
      </c>
      <c r="LI69" s="169" t="e">
        <f t="shared" si="137"/>
        <v>#N/A</v>
      </c>
      <c r="LJ69" s="169" t="e">
        <f t="shared" si="137"/>
        <v>#N/A</v>
      </c>
      <c r="LK69" s="169" t="e">
        <f t="shared" si="137"/>
        <v>#N/A</v>
      </c>
      <c r="LL69" s="169" t="e">
        <f t="shared" si="137"/>
        <v>#N/A</v>
      </c>
      <c r="LM69" s="169" t="e">
        <f t="shared" si="137"/>
        <v>#N/A</v>
      </c>
      <c r="LN69" s="169" t="e">
        <f t="shared" si="138"/>
        <v>#N/A</v>
      </c>
      <c r="LO69" s="169" t="e">
        <f t="shared" si="138"/>
        <v>#N/A</v>
      </c>
      <c r="LP69" s="169" t="e">
        <f t="shared" si="138"/>
        <v>#N/A</v>
      </c>
      <c r="LQ69" s="169" t="e">
        <f t="shared" si="138"/>
        <v>#N/A</v>
      </c>
      <c r="LR69" s="169" t="e">
        <f t="shared" si="138"/>
        <v>#N/A</v>
      </c>
      <c r="LS69" s="169" t="e">
        <f t="shared" si="138"/>
        <v>#N/A</v>
      </c>
      <c r="LT69" s="169" t="e">
        <f t="shared" si="138"/>
        <v>#N/A</v>
      </c>
      <c r="LU69" s="169" t="e">
        <f t="shared" si="138"/>
        <v>#N/A</v>
      </c>
      <c r="LV69" s="169" t="e">
        <f t="shared" si="138"/>
        <v>#N/A</v>
      </c>
      <c r="LW69" s="169" t="e">
        <f t="shared" si="138"/>
        <v>#N/A</v>
      </c>
      <c r="LX69" s="169" t="e">
        <f t="shared" si="138"/>
        <v>#N/A</v>
      </c>
      <c r="LY69" s="169" t="e">
        <f t="shared" si="138"/>
        <v>#N/A</v>
      </c>
      <c r="LZ69" s="169" t="e">
        <f t="shared" si="138"/>
        <v>#N/A</v>
      </c>
      <c r="MA69" s="169" t="e">
        <f t="shared" si="138"/>
        <v>#N/A</v>
      </c>
      <c r="MB69" s="169" t="e">
        <f t="shared" si="138"/>
        <v>#N/A</v>
      </c>
      <c r="MC69" s="169" t="e">
        <f t="shared" si="138"/>
        <v>#N/A</v>
      </c>
      <c r="MD69" s="169" t="e">
        <f t="shared" si="139"/>
        <v>#N/A</v>
      </c>
      <c r="ME69" s="169" t="e">
        <f t="shared" si="139"/>
        <v>#N/A</v>
      </c>
      <c r="MF69" s="169" t="e">
        <f t="shared" si="139"/>
        <v>#N/A</v>
      </c>
      <c r="MG69" s="169" t="e">
        <f t="shared" si="139"/>
        <v>#N/A</v>
      </c>
      <c r="MH69" s="169" t="e">
        <f t="shared" si="139"/>
        <v>#N/A</v>
      </c>
      <c r="MI69" s="169" t="e">
        <f t="shared" si="139"/>
        <v>#N/A</v>
      </c>
      <c r="MJ69" s="169" t="e">
        <f t="shared" si="139"/>
        <v>#N/A</v>
      </c>
      <c r="MK69" s="169" t="e">
        <f t="shared" si="139"/>
        <v>#N/A</v>
      </c>
      <c r="ML69" s="169" t="e">
        <f t="shared" si="139"/>
        <v>#N/A</v>
      </c>
      <c r="MM69" s="169" t="e">
        <f t="shared" si="139"/>
        <v>#N/A</v>
      </c>
      <c r="MN69" s="169" t="e">
        <f t="shared" si="139"/>
        <v>#N/A</v>
      </c>
      <c r="MO69" s="169" t="e">
        <f t="shared" si="139"/>
        <v>#N/A</v>
      </c>
      <c r="MP69" s="169" t="e">
        <f t="shared" si="139"/>
        <v>#N/A</v>
      </c>
      <c r="MQ69" s="169" t="e">
        <f t="shared" si="139"/>
        <v>#N/A</v>
      </c>
      <c r="MR69" s="169" t="e">
        <f t="shared" si="139"/>
        <v>#N/A</v>
      </c>
      <c r="MS69" s="169" t="e">
        <f t="shared" si="139"/>
        <v>#N/A</v>
      </c>
      <c r="MT69" s="169" t="e">
        <f t="shared" si="140"/>
        <v>#N/A</v>
      </c>
      <c r="MU69" s="169" t="e">
        <f t="shared" si="140"/>
        <v>#N/A</v>
      </c>
      <c r="MV69" s="169" t="e">
        <f t="shared" si="140"/>
        <v>#N/A</v>
      </c>
      <c r="MW69" s="169" t="e">
        <f t="shared" si="140"/>
        <v>#N/A</v>
      </c>
      <c r="MX69" s="169" t="e">
        <f t="shared" si="140"/>
        <v>#N/A</v>
      </c>
      <c r="MY69" s="169" t="e">
        <f t="shared" si="140"/>
        <v>#N/A</v>
      </c>
      <c r="MZ69" s="169" t="e">
        <f t="shared" si="140"/>
        <v>#N/A</v>
      </c>
      <c r="NA69" s="169" t="e">
        <f t="shared" si="140"/>
        <v>#N/A</v>
      </c>
      <c r="NB69" s="169" t="e">
        <f t="shared" si="140"/>
        <v>#N/A</v>
      </c>
      <c r="NC69" s="169" t="e">
        <f t="shared" si="140"/>
        <v>#N/A</v>
      </c>
      <c r="ND69" s="169" t="e">
        <f t="shared" si="140"/>
        <v>#N/A</v>
      </c>
      <c r="NE69" s="169" t="e">
        <f t="shared" si="140"/>
        <v>#N/A</v>
      </c>
      <c r="NF69" s="169" t="e">
        <f t="shared" si="140"/>
        <v>#N/A</v>
      </c>
      <c r="NG69" s="169" t="e">
        <f t="shared" si="140"/>
        <v>#N/A</v>
      </c>
      <c r="NH69" s="169" t="e">
        <f t="shared" si="140"/>
        <v>#N/A</v>
      </c>
      <c r="NI69" s="169" t="e">
        <f t="shared" si="140"/>
        <v>#N/A</v>
      </c>
      <c r="NJ69" s="169" t="e">
        <f t="shared" si="141"/>
        <v>#N/A</v>
      </c>
      <c r="NK69" s="169" t="e">
        <f t="shared" si="141"/>
        <v>#N/A</v>
      </c>
      <c r="NL69" s="169" t="e">
        <f t="shared" si="141"/>
        <v>#N/A</v>
      </c>
      <c r="NM69" s="169" t="e">
        <f t="shared" si="141"/>
        <v>#N/A</v>
      </c>
      <c r="NN69" s="169" t="e">
        <f t="shared" si="141"/>
        <v>#N/A</v>
      </c>
      <c r="NO69" s="169" t="e">
        <f t="shared" si="141"/>
        <v>#N/A</v>
      </c>
      <c r="NP69" s="169" t="e">
        <f t="shared" si="141"/>
        <v>#N/A</v>
      </c>
      <c r="NQ69" s="169" t="e">
        <f t="shared" si="141"/>
        <v>#N/A</v>
      </c>
      <c r="NR69" s="169" t="e">
        <f t="shared" si="141"/>
        <v>#N/A</v>
      </c>
      <c r="NS69" s="169" t="e">
        <f t="shared" si="141"/>
        <v>#N/A</v>
      </c>
      <c r="NT69" s="169" t="e">
        <f t="shared" si="141"/>
        <v>#N/A</v>
      </c>
      <c r="NU69" s="169" t="e">
        <f t="shared" si="141"/>
        <v>#N/A</v>
      </c>
      <c r="NV69" s="169" t="e">
        <f t="shared" si="141"/>
        <v>#N/A</v>
      </c>
      <c r="NW69" s="169" t="e">
        <f t="shared" si="141"/>
        <v>#N/A</v>
      </c>
      <c r="NX69" s="169" t="e">
        <f t="shared" si="141"/>
        <v>#N/A</v>
      </c>
      <c r="NY69" s="169" t="e">
        <f t="shared" si="141"/>
        <v>#N/A</v>
      </c>
      <c r="NZ69" s="169" t="e">
        <f t="shared" si="142"/>
        <v>#N/A</v>
      </c>
      <c r="OA69" s="169" t="e">
        <f t="shared" si="142"/>
        <v>#N/A</v>
      </c>
      <c r="OB69" s="169" t="e">
        <f t="shared" si="142"/>
        <v>#N/A</v>
      </c>
      <c r="OC69" s="169" t="e">
        <f t="shared" si="142"/>
        <v>#N/A</v>
      </c>
      <c r="OD69" s="169" t="e">
        <f t="shared" si="142"/>
        <v>#N/A</v>
      </c>
      <c r="OE69" s="169" t="e">
        <f t="shared" si="142"/>
        <v>#N/A</v>
      </c>
      <c r="OF69" s="169" t="e">
        <f t="shared" si="142"/>
        <v>#N/A</v>
      </c>
      <c r="OG69" s="169" t="e">
        <f t="shared" si="142"/>
        <v>#N/A</v>
      </c>
      <c r="OH69" s="169" t="e">
        <f t="shared" si="142"/>
        <v>#N/A</v>
      </c>
      <c r="OI69" s="169" t="e">
        <f t="shared" si="142"/>
        <v>#N/A</v>
      </c>
      <c r="OJ69" s="169" t="e">
        <f t="shared" si="142"/>
        <v>#N/A</v>
      </c>
      <c r="OK69" s="169" t="e">
        <f t="shared" si="142"/>
        <v>#N/A</v>
      </c>
      <c r="OL69" s="169" t="e">
        <f t="shared" si="142"/>
        <v>#N/A</v>
      </c>
      <c r="OM69" s="169" t="e">
        <f t="shared" si="142"/>
        <v>#N/A</v>
      </c>
      <c r="ON69" s="169" t="e">
        <f t="shared" si="142"/>
        <v>#N/A</v>
      </c>
      <c r="OO69" s="169" t="e">
        <f t="shared" si="142"/>
        <v>#N/A</v>
      </c>
      <c r="OP69" s="169" t="e">
        <f t="shared" si="143"/>
        <v>#N/A</v>
      </c>
      <c r="OQ69" s="169" t="e">
        <f t="shared" si="143"/>
        <v>#N/A</v>
      </c>
      <c r="OR69" s="169" t="e">
        <f t="shared" si="143"/>
        <v>#N/A</v>
      </c>
      <c r="OS69" s="169" t="e">
        <f t="shared" si="143"/>
        <v>#N/A</v>
      </c>
      <c r="OT69" s="169" t="e">
        <f t="shared" si="114"/>
        <v>#N/A</v>
      </c>
      <c r="OU69" s="169" t="e">
        <f t="shared" si="114"/>
        <v>#N/A</v>
      </c>
      <c r="OV69" s="169" t="e">
        <f t="shared" si="114"/>
        <v>#N/A</v>
      </c>
      <c r="OW69" s="169" t="e">
        <f t="shared" si="114"/>
        <v>#N/A</v>
      </c>
      <c r="OX69" s="169" t="e">
        <f t="shared" si="114"/>
        <v>#N/A</v>
      </c>
      <c r="OY69" s="169" t="e">
        <f t="shared" si="114"/>
        <v>#N/A</v>
      </c>
      <c r="OZ69" s="169" t="e">
        <f t="shared" si="114"/>
        <v>#N/A</v>
      </c>
      <c r="PA69" s="169" t="e">
        <f t="shared" si="114"/>
        <v>#N/A</v>
      </c>
      <c r="PB69" s="169" t="e">
        <f t="shared" si="114"/>
        <v>#N/A</v>
      </c>
      <c r="PC69" s="169" t="e">
        <f t="shared" si="114"/>
        <v>#N/A</v>
      </c>
      <c r="PD69" s="169" t="e">
        <f t="shared" si="114"/>
        <v>#N/A</v>
      </c>
      <c r="PE69" s="169" t="e">
        <f t="shared" si="114"/>
        <v>#N/A</v>
      </c>
      <c r="PF69" s="169" t="e">
        <f t="shared" si="114"/>
        <v>#N/A</v>
      </c>
      <c r="PG69" s="169" t="e">
        <f t="shared" si="114"/>
        <v>#N/A</v>
      </c>
      <c r="PH69" s="169" t="e">
        <f t="shared" si="114"/>
        <v>#N/A</v>
      </c>
    </row>
    <row r="70" spans="1:424" hidden="1" x14ac:dyDescent="0.75">
      <c r="A70" s="4">
        <v>67</v>
      </c>
      <c r="B70" s="95"/>
      <c r="C70" s="95"/>
      <c r="D70" s="95"/>
      <c r="E70" s="124" t="str">
        <f t="shared" si="146"/>
        <v/>
      </c>
      <c r="F70" s="124" t="str">
        <f t="shared" si="147"/>
        <v/>
      </c>
      <c r="G70" s="73" t="str">
        <f t="shared" si="148"/>
        <v/>
      </c>
      <c r="H70" s="23"/>
      <c r="I70" s="57"/>
      <c r="J70" s="280"/>
      <c r="K70" s="74" t="str">
        <f>IF(AND(B70&gt;0,C70&gt;0,D70&gt;0),IF(ISBLANK(J70),IF(ISBLANK(H70),"",(D70-B70)*VLOOKUP(H70,VLookups!$A$4:$B$13,2,FALSE)),J70),"")</f>
        <v/>
      </c>
      <c r="L70" s="75" t="str">
        <f t="shared" si="144"/>
        <v/>
      </c>
      <c r="M70" s="95"/>
      <c r="N70" s="270" t="str">
        <f>IF(AND(M70&gt;0,C70&gt;0,NOT(K70="")),ABS(VLOOKUP($M$1,VLookups!$A$43:$B$44,2,FALSE)-_xlfn.NORM.DIST(M70,G70,K70,TRUE)),"")</f>
        <v/>
      </c>
      <c r="O70" s="94" t="str">
        <f>IF(AND($B70&gt;0,$C70&gt;0,$D70&gt;0,NOT(ISBLANK($H70))),_xlfn.NORM.INV(ABS(VLOOKUP($M$1,VLookups!$A$43:$B$44,2,FALSE)-O$3),$G70,$K70),"")</f>
        <v/>
      </c>
      <c r="P70" s="93" t="str">
        <f>IF(AND($B70&gt;0,$C70&gt;0,$D70&gt;0,NOT(ISBLANK($H70))),_xlfn.NORM.INV(ABS(VLOOKUP($M$1,VLookups!$A$43:$B$44,2,FALSE)-P$3),$G70,$K70),"")</f>
        <v/>
      </c>
      <c r="Q70" s="94" t="str">
        <f>IF(AND($B70&gt;0,$C70&gt;0,$D70&gt;0,NOT(ISBLANK($H70))),_xlfn.NORM.INV(ABS(VLOOKUP($M$1,VLookups!$A$43:$B$44,2,FALSE)-Q$3),$G70,$K70),"")</f>
        <v/>
      </c>
      <c r="R70" s="93" t="str">
        <f>IF(AND($B70&gt;0,$C70&gt;0,$D70&gt;0,NOT(ISBLANK($H70))),_xlfn.NORM.INV(ABS(VLOOKUP($M$1,VLookups!$A$43:$B$44,2,FALSE)-R$3),$G70,$K70),"")</f>
        <v/>
      </c>
      <c r="S70" s="94" t="str">
        <f>IF(AND($B70&gt;0,$C70&gt;0,$D70&gt;0,NOT(ISBLANK($H70))),_xlfn.NORM.INV(ABS(VLOOKUP($M$1,VLookups!$A$43:$B$44,2,FALSE)-S$3),$G70,$K70),"")</f>
        <v/>
      </c>
      <c r="T70" s="93" t="str">
        <f>IF(AND($B70&gt;0,$C70&gt;0,$D70&gt;0,NOT(ISBLANK($H70))),_xlfn.NORM.INV(ABS(VLOOKUP($M$1,VLookups!$A$43:$B$44,2,FALSE)-T$3),$G70,$K70),"")</f>
        <v/>
      </c>
      <c r="U70" s="5"/>
      <c r="V70" s="168" t="str">
        <f t="shared" si="149"/>
        <v/>
      </c>
      <c r="W70" s="49" t="str">
        <f t="shared" si="133"/>
        <v/>
      </c>
      <c r="X70" s="49" t="str">
        <f t="shared" si="133"/>
        <v/>
      </c>
      <c r="Y70" s="49" t="str">
        <f t="shared" si="133"/>
        <v/>
      </c>
      <c r="Z70" s="49" t="str">
        <f t="shared" si="133"/>
        <v/>
      </c>
      <c r="AA70" s="49" t="str">
        <f t="shared" si="133"/>
        <v/>
      </c>
      <c r="AB70" s="49" t="str">
        <f t="shared" si="133"/>
        <v/>
      </c>
      <c r="AC70" s="49" t="str">
        <f t="shared" si="133"/>
        <v/>
      </c>
      <c r="AD70" s="49" t="str">
        <f t="shared" si="133"/>
        <v/>
      </c>
      <c r="AE70" s="49" t="str">
        <f t="shared" si="133"/>
        <v/>
      </c>
      <c r="AF70" s="49" t="str">
        <f t="shared" si="133"/>
        <v/>
      </c>
      <c r="AG70" s="49" t="str">
        <f t="shared" si="133"/>
        <v/>
      </c>
      <c r="AH70" s="49" t="str">
        <f t="shared" si="133"/>
        <v/>
      </c>
      <c r="AI70" s="49" t="str">
        <f t="shared" si="133"/>
        <v/>
      </c>
      <c r="AJ70" s="49" t="str">
        <f t="shared" si="133"/>
        <v/>
      </c>
      <c r="AK70" s="49" t="str">
        <f t="shared" si="133"/>
        <v/>
      </c>
      <c r="AL70" s="49" t="str">
        <f t="shared" si="133"/>
        <v/>
      </c>
      <c r="AM70" s="49" t="str">
        <f t="shared" si="125"/>
        <v/>
      </c>
      <c r="AN70" s="49" t="str">
        <f t="shared" si="125"/>
        <v/>
      </c>
      <c r="AO70" s="49" t="str">
        <f t="shared" si="125"/>
        <v/>
      </c>
      <c r="AP70" s="49" t="str">
        <f t="shared" si="125"/>
        <v/>
      </c>
      <c r="AQ70" s="49" t="str">
        <f t="shared" si="125"/>
        <v/>
      </c>
      <c r="AR70" s="49" t="str">
        <f t="shared" si="125"/>
        <v/>
      </c>
      <c r="AS70" s="49" t="str">
        <f t="shared" si="125"/>
        <v/>
      </c>
      <c r="AT70" s="49" t="str">
        <f t="shared" si="125"/>
        <v/>
      </c>
      <c r="AU70" s="49" t="str">
        <f t="shared" si="125"/>
        <v/>
      </c>
      <c r="AV70" s="49" t="str">
        <f t="shared" si="125"/>
        <v/>
      </c>
      <c r="AW70" s="49" t="str">
        <f t="shared" si="125"/>
        <v/>
      </c>
      <c r="AX70" s="49" t="str">
        <f t="shared" si="125"/>
        <v/>
      </c>
      <c r="AY70" s="49" t="str">
        <f t="shared" si="125"/>
        <v/>
      </c>
      <c r="AZ70" s="49" t="str">
        <f t="shared" si="125"/>
        <v/>
      </c>
      <c r="BA70" s="49" t="str">
        <f t="shared" si="125"/>
        <v/>
      </c>
      <c r="BB70" s="49" t="str">
        <f t="shared" si="126"/>
        <v/>
      </c>
      <c r="BC70" s="49" t="str">
        <f t="shared" si="126"/>
        <v/>
      </c>
      <c r="BD70" s="49" t="str">
        <f t="shared" si="126"/>
        <v/>
      </c>
      <c r="BE70" s="49" t="str">
        <f t="shared" si="126"/>
        <v/>
      </c>
      <c r="BF70" s="49" t="str">
        <f t="shared" si="126"/>
        <v/>
      </c>
      <c r="BG70" s="49" t="str">
        <f t="shared" si="126"/>
        <v/>
      </c>
      <c r="BH70" s="49" t="str">
        <f t="shared" si="126"/>
        <v/>
      </c>
      <c r="BI70" s="49" t="str">
        <f t="shared" si="126"/>
        <v/>
      </c>
      <c r="BJ70" s="49" t="str">
        <f t="shared" si="126"/>
        <v/>
      </c>
      <c r="BK70" s="49" t="str">
        <f t="shared" si="126"/>
        <v/>
      </c>
      <c r="BL70" s="49" t="str">
        <f t="shared" si="126"/>
        <v/>
      </c>
      <c r="BM70" s="49" t="str">
        <f t="shared" si="126"/>
        <v/>
      </c>
      <c r="BN70" s="49" t="str">
        <f t="shared" si="126"/>
        <v/>
      </c>
      <c r="BO70" s="49" t="str">
        <f t="shared" si="126"/>
        <v/>
      </c>
      <c r="BP70" s="49" t="str">
        <f t="shared" si="126"/>
        <v/>
      </c>
      <c r="BQ70" s="49" t="str">
        <f t="shared" si="126"/>
        <v/>
      </c>
      <c r="BR70" s="49" t="str">
        <f t="shared" si="121"/>
        <v/>
      </c>
      <c r="BS70" s="49" t="str">
        <f t="shared" si="121"/>
        <v/>
      </c>
      <c r="BT70" s="49" t="str">
        <f t="shared" si="121"/>
        <v/>
      </c>
      <c r="BU70" s="49" t="str">
        <f t="shared" si="121"/>
        <v/>
      </c>
      <c r="BV70" s="49" t="str">
        <f t="shared" si="121"/>
        <v/>
      </c>
      <c r="BW70" s="49" t="str">
        <f t="shared" si="121"/>
        <v/>
      </c>
      <c r="BX70" s="49" t="str">
        <f t="shared" si="121"/>
        <v/>
      </c>
      <c r="BY70" s="49" t="str">
        <f t="shared" si="121"/>
        <v/>
      </c>
      <c r="BZ70" s="49" t="str">
        <f t="shared" si="121"/>
        <v/>
      </c>
      <c r="CA70" s="49" t="str">
        <f t="shared" si="121"/>
        <v/>
      </c>
      <c r="CB70" s="49" t="str">
        <f t="shared" si="121"/>
        <v/>
      </c>
      <c r="CC70" s="49" t="str">
        <f t="shared" si="121"/>
        <v/>
      </c>
      <c r="CD70" s="49" t="str">
        <f t="shared" si="121"/>
        <v/>
      </c>
      <c r="CE70" s="49" t="str">
        <f t="shared" si="121"/>
        <v/>
      </c>
      <c r="CF70" s="49" t="str">
        <f t="shared" si="121"/>
        <v/>
      </c>
      <c r="CG70" s="49" t="str">
        <f t="shared" si="127"/>
        <v/>
      </c>
      <c r="CH70" s="49" t="str">
        <f t="shared" si="127"/>
        <v/>
      </c>
      <c r="CI70" s="49" t="str">
        <f t="shared" si="127"/>
        <v/>
      </c>
      <c r="CJ70" s="49" t="str">
        <f t="shared" si="127"/>
        <v/>
      </c>
      <c r="CK70" s="49" t="str">
        <f t="shared" si="127"/>
        <v/>
      </c>
      <c r="CL70" s="49" t="str">
        <f t="shared" si="127"/>
        <v/>
      </c>
      <c r="CM70" s="49" t="str">
        <f t="shared" si="127"/>
        <v/>
      </c>
      <c r="CN70" s="49" t="str">
        <f t="shared" si="127"/>
        <v/>
      </c>
      <c r="CO70" s="49" t="str">
        <f t="shared" si="127"/>
        <v/>
      </c>
      <c r="CP70" s="49" t="str">
        <f t="shared" si="127"/>
        <v/>
      </c>
      <c r="CQ70" s="49" t="str">
        <f t="shared" si="127"/>
        <v/>
      </c>
      <c r="CR70" s="49" t="str">
        <f t="shared" si="127"/>
        <v/>
      </c>
      <c r="CS70" s="49" t="str">
        <f t="shared" si="127"/>
        <v/>
      </c>
      <c r="CT70" s="49" t="str">
        <f t="shared" si="127"/>
        <v/>
      </c>
      <c r="CU70" s="49" t="str">
        <f t="shared" si="127"/>
        <v/>
      </c>
      <c r="CV70" s="49" t="str">
        <f t="shared" si="127"/>
        <v/>
      </c>
      <c r="CW70" s="49" t="str">
        <f t="shared" si="128"/>
        <v/>
      </c>
      <c r="CX70" s="49" t="str">
        <f t="shared" si="128"/>
        <v/>
      </c>
      <c r="CY70" s="49" t="str">
        <f t="shared" si="128"/>
        <v/>
      </c>
      <c r="CZ70" s="49" t="str">
        <f t="shared" si="128"/>
        <v/>
      </c>
      <c r="DA70" s="49" t="str">
        <f t="shared" si="128"/>
        <v/>
      </c>
      <c r="DB70" s="49" t="str">
        <f t="shared" si="128"/>
        <v/>
      </c>
      <c r="DC70" s="49" t="str">
        <f t="shared" si="128"/>
        <v/>
      </c>
      <c r="DD70" s="49" t="str">
        <f t="shared" si="128"/>
        <v/>
      </c>
      <c r="DE70" s="49" t="str">
        <f t="shared" si="128"/>
        <v/>
      </c>
      <c r="DF70" s="49" t="str">
        <f t="shared" si="128"/>
        <v/>
      </c>
      <c r="DG70" s="49" t="str">
        <f t="shared" si="128"/>
        <v/>
      </c>
      <c r="DH70" s="49" t="str">
        <f t="shared" si="128"/>
        <v/>
      </c>
      <c r="DI70" s="49" t="str">
        <f t="shared" si="128"/>
        <v/>
      </c>
      <c r="DJ70" s="49" t="str">
        <f t="shared" si="128"/>
        <v/>
      </c>
      <c r="DK70" s="49" t="str">
        <f t="shared" si="128"/>
        <v/>
      </c>
      <c r="DL70" s="49" t="str">
        <f t="shared" si="128"/>
        <v/>
      </c>
      <c r="DM70" s="49" t="str">
        <f t="shared" si="122"/>
        <v/>
      </c>
      <c r="DN70" s="49" t="str">
        <f t="shared" si="122"/>
        <v/>
      </c>
      <c r="DO70" s="49" t="str">
        <f t="shared" si="122"/>
        <v/>
      </c>
      <c r="DP70" s="49" t="str">
        <f t="shared" si="122"/>
        <v/>
      </c>
      <c r="DQ70" s="49" t="str">
        <f t="shared" si="122"/>
        <v/>
      </c>
      <c r="DR70" s="49" t="str">
        <f t="shared" si="122"/>
        <v/>
      </c>
      <c r="DS70" s="183" t="str">
        <f t="shared" si="150"/>
        <v/>
      </c>
      <c r="DT70" s="49" t="str">
        <f t="shared" si="134"/>
        <v/>
      </c>
      <c r="DU70" s="49" t="str">
        <f t="shared" si="134"/>
        <v/>
      </c>
      <c r="DV70" s="49" t="str">
        <f t="shared" si="134"/>
        <v/>
      </c>
      <c r="DW70" s="49" t="str">
        <f t="shared" si="134"/>
        <v/>
      </c>
      <c r="DX70" s="49" t="str">
        <f t="shared" si="134"/>
        <v/>
      </c>
      <c r="DY70" s="49" t="str">
        <f t="shared" si="134"/>
        <v/>
      </c>
      <c r="DZ70" s="49" t="str">
        <f t="shared" si="134"/>
        <v/>
      </c>
      <c r="EA70" s="49" t="str">
        <f t="shared" si="134"/>
        <v/>
      </c>
      <c r="EB70" s="49" t="str">
        <f t="shared" si="134"/>
        <v/>
      </c>
      <c r="EC70" s="49" t="str">
        <f t="shared" si="134"/>
        <v/>
      </c>
      <c r="ED70" s="49" t="str">
        <f t="shared" si="134"/>
        <v/>
      </c>
      <c r="EE70" s="49" t="str">
        <f t="shared" si="134"/>
        <v/>
      </c>
      <c r="EF70" s="49" t="str">
        <f t="shared" si="134"/>
        <v/>
      </c>
      <c r="EG70" s="49" t="str">
        <f t="shared" si="134"/>
        <v/>
      </c>
      <c r="EH70" s="49" t="str">
        <f t="shared" si="134"/>
        <v/>
      </c>
      <c r="EI70" s="49" t="str">
        <f t="shared" si="134"/>
        <v/>
      </c>
      <c r="EJ70" s="49" t="str">
        <f t="shared" si="129"/>
        <v/>
      </c>
      <c r="EK70" s="49" t="str">
        <f t="shared" si="129"/>
        <v/>
      </c>
      <c r="EL70" s="49" t="str">
        <f t="shared" si="129"/>
        <v/>
      </c>
      <c r="EM70" s="49" t="str">
        <f t="shared" si="129"/>
        <v/>
      </c>
      <c r="EN70" s="49" t="str">
        <f t="shared" si="129"/>
        <v/>
      </c>
      <c r="EO70" s="49" t="str">
        <f t="shared" si="129"/>
        <v/>
      </c>
      <c r="EP70" s="49" t="str">
        <f t="shared" si="129"/>
        <v/>
      </c>
      <c r="EQ70" s="49" t="str">
        <f t="shared" si="129"/>
        <v/>
      </c>
      <c r="ER70" s="49" t="str">
        <f t="shared" si="129"/>
        <v/>
      </c>
      <c r="ES70" s="49" t="str">
        <f t="shared" si="129"/>
        <v/>
      </c>
      <c r="ET70" s="49" t="str">
        <f t="shared" si="129"/>
        <v/>
      </c>
      <c r="EU70" s="49" t="str">
        <f t="shared" si="129"/>
        <v/>
      </c>
      <c r="EV70" s="49" t="str">
        <f t="shared" si="129"/>
        <v/>
      </c>
      <c r="EW70" s="49" t="str">
        <f t="shared" si="129"/>
        <v/>
      </c>
      <c r="EX70" s="49" t="str">
        <f t="shared" si="129"/>
        <v/>
      </c>
      <c r="EY70" s="49" t="str">
        <f t="shared" si="130"/>
        <v/>
      </c>
      <c r="EZ70" s="49" t="str">
        <f t="shared" si="130"/>
        <v/>
      </c>
      <c r="FA70" s="49" t="str">
        <f t="shared" si="130"/>
        <v/>
      </c>
      <c r="FB70" s="49" t="str">
        <f t="shared" si="130"/>
        <v/>
      </c>
      <c r="FC70" s="49" t="str">
        <f t="shared" si="130"/>
        <v/>
      </c>
      <c r="FD70" s="49" t="str">
        <f t="shared" si="130"/>
        <v/>
      </c>
      <c r="FE70" s="49" t="str">
        <f t="shared" si="130"/>
        <v/>
      </c>
      <c r="FF70" s="49" t="str">
        <f t="shared" si="130"/>
        <v/>
      </c>
      <c r="FG70" s="49" t="str">
        <f t="shared" si="130"/>
        <v/>
      </c>
      <c r="FH70" s="49" t="str">
        <f t="shared" si="130"/>
        <v/>
      </c>
      <c r="FI70" s="49" t="str">
        <f t="shared" si="130"/>
        <v/>
      </c>
      <c r="FJ70" s="49" t="str">
        <f t="shared" si="130"/>
        <v/>
      </c>
      <c r="FK70" s="49" t="str">
        <f t="shared" si="130"/>
        <v/>
      </c>
      <c r="FL70" s="49" t="str">
        <f t="shared" si="130"/>
        <v/>
      </c>
      <c r="FM70" s="49" t="str">
        <f t="shared" si="130"/>
        <v/>
      </c>
      <c r="FN70" s="49" t="str">
        <f t="shared" si="130"/>
        <v/>
      </c>
      <c r="FO70" s="49" t="str">
        <f t="shared" si="123"/>
        <v/>
      </c>
      <c r="FP70" s="49" t="str">
        <f t="shared" si="123"/>
        <v/>
      </c>
      <c r="FQ70" s="49" t="str">
        <f t="shared" si="123"/>
        <v/>
      </c>
      <c r="FR70" s="49" t="str">
        <f t="shared" si="123"/>
        <v/>
      </c>
      <c r="FS70" s="49" t="str">
        <f t="shared" si="123"/>
        <v/>
      </c>
      <c r="FT70" s="49" t="str">
        <f t="shared" si="123"/>
        <v/>
      </c>
      <c r="FU70" s="49" t="str">
        <f t="shared" si="123"/>
        <v/>
      </c>
      <c r="FV70" s="49" t="str">
        <f t="shared" si="123"/>
        <v/>
      </c>
      <c r="FW70" s="49" t="str">
        <f t="shared" si="123"/>
        <v/>
      </c>
      <c r="FX70" s="49" t="str">
        <f t="shared" si="123"/>
        <v/>
      </c>
      <c r="FY70" s="49" t="str">
        <f t="shared" si="123"/>
        <v/>
      </c>
      <c r="FZ70" s="49" t="str">
        <f t="shared" si="123"/>
        <v/>
      </c>
      <c r="GA70" s="49" t="str">
        <f t="shared" si="123"/>
        <v/>
      </c>
      <c r="GB70" s="49" t="str">
        <f t="shared" si="123"/>
        <v/>
      </c>
      <c r="GC70" s="49" t="str">
        <f t="shared" si="123"/>
        <v/>
      </c>
      <c r="GD70" s="49" t="str">
        <f t="shared" si="131"/>
        <v/>
      </c>
      <c r="GE70" s="49" t="str">
        <f t="shared" si="131"/>
        <v/>
      </c>
      <c r="GF70" s="49" t="str">
        <f t="shared" si="131"/>
        <v/>
      </c>
      <c r="GG70" s="49" t="str">
        <f t="shared" si="131"/>
        <v/>
      </c>
      <c r="GH70" s="49" t="str">
        <f t="shared" si="131"/>
        <v/>
      </c>
      <c r="GI70" s="49" t="str">
        <f t="shared" si="131"/>
        <v/>
      </c>
      <c r="GJ70" s="49" t="str">
        <f t="shared" si="131"/>
        <v/>
      </c>
      <c r="GK70" s="49" t="str">
        <f t="shared" si="131"/>
        <v/>
      </c>
      <c r="GL70" s="49" t="str">
        <f t="shared" si="131"/>
        <v/>
      </c>
      <c r="GM70" s="49" t="str">
        <f t="shared" si="131"/>
        <v/>
      </c>
      <c r="GN70" s="49" t="str">
        <f t="shared" si="131"/>
        <v/>
      </c>
      <c r="GO70" s="49" t="str">
        <f t="shared" si="131"/>
        <v/>
      </c>
      <c r="GP70" s="49" t="str">
        <f t="shared" si="131"/>
        <v/>
      </c>
      <c r="GQ70" s="49" t="str">
        <f t="shared" si="131"/>
        <v/>
      </c>
      <c r="GR70" s="49" t="str">
        <f t="shared" si="131"/>
        <v/>
      </c>
      <c r="GS70" s="49" t="str">
        <f t="shared" si="131"/>
        <v/>
      </c>
      <c r="GT70" s="49" t="str">
        <f t="shared" si="132"/>
        <v/>
      </c>
      <c r="GU70" s="49" t="str">
        <f t="shared" si="132"/>
        <v/>
      </c>
      <c r="GV70" s="49" t="str">
        <f t="shared" si="132"/>
        <v/>
      </c>
      <c r="GW70" s="49" t="str">
        <f t="shared" si="132"/>
        <v/>
      </c>
      <c r="GX70" s="49" t="str">
        <f t="shared" si="132"/>
        <v/>
      </c>
      <c r="GY70" s="49" t="str">
        <f t="shared" si="132"/>
        <v/>
      </c>
      <c r="GZ70" s="49" t="str">
        <f t="shared" si="132"/>
        <v/>
      </c>
      <c r="HA70" s="49" t="str">
        <f t="shared" si="132"/>
        <v/>
      </c>
      <c r="HB70" s="49" t="str">
        <f t="shared" si="132"/>
        <v/>
      </c>
      <c r="HC70" s="49" t="str">
        <f t="shared" si="132"/>
        <v/>
      </c>
      <c r="HD70" s="49" t="str">
        <f t="shared" si="132"/>
        <v/>
      </c>
      <c r="HE70" s="49" t="str">
        <f t="shared" si="132"/>
        <v/>
      </c>
      <c r="HF70" s="49" t="str">
        <f t="shared" si="132"/>
        <v/>
      </c>
      <c r="HG70" s="49" t="str">
        <f t="shared" si="132"/>
        <v/>
      </c>
      <c r="HH70" s="49" t="str">
        <f t="shared" si="132"/>
        <v/>
      </c>
      <c r="HI70" s="49" t="str">
        <f t="shared" si="132"/>
        <v/>
      </c>
      <c r="HJ70" s="49" t="str">
        <f t="shared" si="124"/>
        <v/>
      </c>
      <c r="HK70" s="49" t="str">
        <f t="shared" si="124"/>
        <v/>
      </c>
      <c r="HL70" s="49" t="str">
        <f t="shared" si="124"/>
        <v/>
      </c>
      <c r="HM70" s="49" t="str">
        <f t="shared" si="124"/>
        <v/>
      </c>
      <c r="HN70" s="49" t="str">
        <f t="shared" si="124"/>
        <v/>
      </c>
      <c r="HO70" s="49" t="str">
        <f t="shared" si="124"/>
        <v/>
      </c>
      <c r="HP70" s="169" t="e">
        <f t="shared" ref="HP70:ID86" si="152">IF(ISNONTEXT($K70),_xlfn.NORM.DIST(W70,$G70,$K70,FALSE),NA())</f>
        <v>#N/A</v>
      </c>
      <c r="HQ70" s="169" t="e">
        <f t="shared" si="152"/>
        <v>#N/A</v>
      </c>
      <c r="HR70" s="169" t="e">
        <f t="shared" si="152"/>
        <v>#N/A</v>
      </c>
      <c r="HS70" s="169" t="e">
        <f t="shared" si="152"/>
        <v>#N/A</v>
      </c>
      <c r="HT70" s="169" t="e">
        <f t="shared" si="152"/>
        <v>#N/A</v>
      </c>
      <c r="HU70" s="169" t="e">
        <f t="shared" si="152"/>
        <v>#N/A</v>
      </c>
      <c r="HV70" s="169" t="e">
        <f t="shared" si="152"/>
        <v>#N/A</v>
      </c>
      <c r="HW70" s="169" t="e">
        <f t="shared" si="152"/>
        <v>#N/A</v>
      </c>
      <c r="HX70" s="169" t="e">
        <f t="shared" si="152"/>
        <v>#N/A</v>
      </c>
      <c r="HY70" s="169" t="e">
        <f t="shared" si="152"/>
        <v>#N/A</v>
      </c>
      <c r="HZ70" s="169" t="e">
        <f t="shared" si="152"/>
        <v>#N/A</v>
      </c>
      <c r="IA70" s="169" t="e">
        <f t="shared" si="152"/>
        <v>#N/A</v>
      </c>
      <c r="IB70" s="169" t="e">
        <f t="shared" si="152"/>
        <v>#N/A</v>
      </c>
      <c r="IC70" s="169" t="e">
        <f t="shared" si="152"/>
        <v>#N/A</v>
      </c>
      <c r="ID70" s="169" t="e">
        <f t="shared" si="152"/>
        <v>#N/A</v>
      </c>
      <c r="IE70" s="169" t="e">
        <f t="shared" si="151"/>
        <v>#N/A</v>
      </c>
      <c r="IF70" s="169" t="e">
        <f t="shared" si="120"/>
        <v>#N/A</v>
      </c>
      <c r="IG70" s="169" t="e">
        <f t="shared" si="120"/>
        <v>#N/A</v>
      </c>
      <c r="IH70" s="169" t="e">
        <f t="shared" si="120"/>
        <v>#N/A</v>
      </c>
      <c r="II70" s="169" t="e">
        <f t="shared" si="120"/>
        <v>#N/A</v>
      </c>
      <c r="IJ70" s="169" t="e">
        <f t="shared" si="120"/>
        <v>#N/A</v>
      </c>
      <c r="IK70" s="169" t="e">
        <f t="shared" si="120"/>
        <v>#N/A</v>
      </c>
      <c r="IL70" s="169" t="e">
        <f t="shared" si="120"/>
        <v>#N/A</v>
      </c>
      <c r="IM70" s="169" t="e">
        <f t="shared" si="120"/>
        <v>#N/A</v>
      </c>
      <c r="IN70" s="169" t="e">
        <f t="shared" si="120"/>
        <v>#N/A</v>
      </c>
      <c r="IO70" s="169" t="e">
        <f t="shared" si="120"/>
        <v>#N/A</v>
      </c>
      <c r="IP70" s="169" t="e">
        <f t="shared" si="120"/>
        <v>#N/A</v>
      </c>
      <c r="IQ70" s="169" t="e">
        <f t="shared" si="120"/>
        <v>#N/A</v>
      </c>
      <c r="IR70" s="169" t="e">
        <f t="shared" si="120"/>
        <v>#N/A</v>
      </c>
      <c r="IS70" s="169" t="e">
        <f t="shared" si="120"/>
        <v>#N/A</v>
      </c>
      <c r="IT70" s="169" t="e">
        <f t="shared" si="118"/>
        <v>#N/A</v>
      </c>
      <c r="IU70" s="169" t="e">
        <f t="shared" si="117"/>
        <v>#N/A</v>
      </c>
      <c r="IV70" s="169" t="e">
        <f t="shared" si="117"/>
        <v>#N/A</v>
      </c>
      <c r="IW70" s="169" t="e">
        <f t="shared" si="117"/>
        <v>#N/A</v>
      </c>
      <c r="IX70" s="169" t="e">
        <f t="shared" si="117"/>
        <v>#N/A</v>
      </c>
      <c r="IY70" s="169" t="e">
        <f t="shared" si="117"/>
        <v>#N/A</v>
      </c>
      <c r="IZ70" s="169" t="e">
        <f t="shared" si="117"/>
        <v>#N/A</v>
      </c>
      <c r="JA70" s="169" t="e">
        <f t="shared" si="117"/>
        <v>#N/A</v>
      </c>
      <c r="JB70" s="169" t="e">
        <f t="shared" si="117"/>
        <v>#N/A</v>
      </c>
      <c r="JC70" s="169" t="e">
        <f t="shared" si="117"/>
        <v>#N/A</v>
      </c>
      <c r="JD70" s="169" t="e">
        <f t="shared" si="117"/>
        <v>#N/A</v>
      </c>
      <c r="JE70" s="169" t="e">
        <f t="shared" si="117"/>
        <v>#N/A</v>
      </c>
      <c r="JF70" s="169" t="e">
        <f t="shared" si="117"/>
        <v>#N/A</v>
      </c>
      <c r="JG70" s="169" t="e">
        <f t="shared" si="117"/>
        <v>#N/A</v>
      </c>
      <c r="JH70" s="169" t="e">
        <f t="shared" si="117"/>
        <v>#N/A</v>
      </c>
      <c r="JI70" s="169" t="e">
        <f t="shared" si="117"/>
        <v>#N/A</v>
      </c>
      <c r="JJ70" s="169" t="e">
        <f t="shared" si="117"/>
        <v>#N/A</v>
      </c>
      <c r="JK70" s="169" t="e">
        <f t="shared" si="145"/>
        <v>#N/A</v>
      </c>
      <c r="JL70" s="169" t="e">
        <f t="shared" si="145"/>
        <v>#N/A</v>
      </c>
      <c r="JM70" s="169" t="e">
        <f t="shared" si="145"/>
        <v>#N/A</v>
      </c>
      <c r="JN70" s="169" t="e">
        <f t="shared" si="145"/>
        <v>#N/A</v>
      </c>
      <c r="JO70" s="169" t="e">
        <f t="shared" si="145"/>
        <v>#N/A</v>
      </c>
      <c r="JP70" s="169" t="e">
        <f t="shared" si="145"/>
        <v>#N/A</v>
      </c>
      <c r="JQ70" s="169" t="e">
        <f t="shared" si="145"/>
        <v>#N/A</v>
      </c>
      <c r="JR70" s="169" t="e">
        <f t="shared" si="135"/>
        <v>#N/A</v>
      </c>
      <c r="JS70" s="169" t="e">
        <f t="shared" si="135"/>
        <v>#N/A</v>
      </c>
      <c r="JT70" s="169" t="e">
        <f t="shared" si="135"/>
        <v>#N/A</v>
      </c>
      <c r="JU70" s="169" t="e">
        <f t="shared" si="135"/>
        <v>#N/A</v>
      </c>
      <c r="JV70" s="169" t="e">
        <f t="shared" si="135"/>
        <v>#N/A</v>
      </c>
      <c r="JW70" s="169" t="e">
        <f t="shared" si="135"/>
        <v>#N/A</v>
      </c>
      <c r="JX70" s="169" t="e">
        <f t="shared" si="135"/>
        <v>#N/A</v>
      </c>
      <c r="JY70" s="169" t="e">
        <f t="shared" si="135"/>
        <v>#N/A</v>
      </c>
      <c r="JZ70" s="169" t="e">
        <f t="shared" si="135"/>
        <v>#N/A</v>
      </c>
      <c r="KA70" s="169" t="e">
        <f t="shared" si="135"/>
        <v>#N/A</v>
      </c>
      <c r="KB70" s="169" t="e">
        <f t="shared" si="135"/>
        <v>#N/A</v>
      </c>
      <c r="KC70" s="169" t="e">
        <f t="shared" si="135"/>
        <v>#N/A</v>
      </c>
      <c r="KD70" s="169" t="e">
        <f t="shared" si="135"/>
        <v>#N/A</v>
      </c>
      <c r="KE70" s="169" t="e">
        <f t="shared" si="135"/>
        <v>#N/A</v>
      </c>
      <c r="KF70" s="169" t="e">
        <f t="shared" si="135"/>
        <v>#N/A</v>
      </c>
      <c r="KG70" s="169" t="e">
        <f t="shared" si="135"/>
        <v>#N/A</v>
      </c>
      <c r="KH70" s="169" t="e">
        <f t="shared" si="136"/>
        <v>#N/A</v>
      </c>
      <c r="KI70" s="169" t="e">
        <f t="shared" si="136"/>
        <v>#N/A</v>
      </c>
      <c r="KJ70" s="169" t="e">
        <f t="shared" si="136"/>
        <v>#N/A</v>
      </c>
      <c r="KK70" s="169" t="e">
        <f t="shared" si="136"/>
        <v>#N/A</v>
      </c>
      <c r="KL70" s="169" t="e">
        <f t="shared" si="136"/>
        <v>#N/A</v>
      </c>
      <c r="KM70" s="169" t="e">
        <f t="shared" si="136"/>
        <v>#N/A</v>
      </c>
      <c r="KN70" s="169" t="e">
        <f t="shared" si="136"/>
        <v>#N/A</v>
      </c>
      <c r="KO70" s="169" t="e">
        <f t="shared" si="136"/>
        <v>#N/A</v>
      </c>
      <c r="KP70" s="169" t="e">
        <f t="shared" si="136"/>
        <v>#N/A</v>
      </c>
      <c r="KQ70" s="169" t="e">
        <f t="shared" si="136"/>
        <v>#N/A</v>
      </c>
      <c r="KR70" s="169" t="e">
        <f t="shared" si="136"/>
        <v>#N/A</v>
      </c>
      <c r="KS70" s="169" t="e">
        <f t="shared" si="136"/>
        <v>#N/A</v>
      </c>
      <c r="KT70" s="169" t="e">
        <f t="shared" si="136"/>
        <v>#N/A</v>
      </c>
      <c r="KU70" s="169" t="e">
        <f t="shared" si="136"/>
        <v>#N/A</v>
      </c>
      <c r="KV70" s="169" t="e">
        <f t="shared" si="136"/>
        <v>#N/A</v>
      </c>
      <c r="KW70" s="169" t="e">
        <f t="shared" si="136"/>
        <v>#N/A</v>
      </c>
      <c r="KX70" s="169" t="e">
        <f t="shared" si="137"/>
        <v>#N/A</v>
      </c>
      <c r="KY70" s="169" t="e">
        <f t="shared" si="137"/>
        <v>#N/A</v>
      </c>
      <c r="KZ70" s="169" t="e">
        <f t="shared" si="137"/>
        <v>#N/A</v>
      </c>
      <c r="LA70" s="169" t="e">
        <f t="shared" si="137"/>
        <v>#N/A</v>
      </c>
      <c r="LB70" s="169" t="e">
        <f t="shared" si="137"/>
        <v>#N/A</v>
      </c>
      <c r="LC70" s="169" t="e">
        <f t="shared" si="137"/>
        <v>#N/A</v>
      </c>
      <c r="LD70" s="169" t="e">
        <f t="shared" si="137"/>
        <v>#N/A</v>
      </c>
      <c r="LE70" s="169" t="e">
        <f t="shared" si="137"/>
        <v>#N/A</v>
      </c>
      <c r="LF70" s="169" t="e">
        <f t="shared" si="137"/>
        <v>#N/A</v>
      </c>
      <c r="LG70" s="169" t="e">
        <f t="shared" si="137"/>
        <v>#N/A</v>
      </c>
      <c r="LH70" s="169" t="e">
        <f t="shared" si="137"/>
        <v>#N/A</v>
      </c>
      <c r="LI70" s="169" t="e">
        <f t="shared" si="137"/>
        <v>#N/A</v>
      </c>
      <c r="LJ70" s="169" t="e">
        <f t="shared" si="137"/>
        <v>#N/A</v>
      </c>
      <c r="LK70" s="169" t="e">
        <f t="shared" si="137"/>
        <v>#N/A</v>
      </c>
      <c r="LL70" s="169" t="e">
        <f t="shared" si="137"/>
        <v>#N/A</v>
      </c>
      <c r="LM70" s="169" t="e">
        <f t="shared" si="137"/>
        <v>#N/A</v>
      </c>
      <c r="LN70" s="169" t="e">
        <f t="shared" si="138"/>
        <v>#N/A</v>
      </c>
      <c r="LO70" s="169" t="e">
        <f t="shared" si="138"/>
        <v>#N/A</v>
      </c>
      <c r="LP70" s="169" t="e">
        <f t="shared" si="138"/>
        <v>#N/A</v>
      </c>
      <c r="LQ70" s="169" t="e">
        <f t="shared" si="138"/>
        <v>#N/A</v>
      </c>
      <c r="LR70" s="169" t="e">
        <f t="shared" si="138"/>
        <v>#N/A</v>
      </c>
      <c r="LS70" s="169" t="e">
        <f t="shared" si="138"/>
        <v>#N/A</v>
      </c>
      <c r="LT70" s="169" t="e">
        <f t="shared" si="138"/>
        <v>#N/A</v>
      </c>
      <c r="LU70" s="169" t="e">
        <f t="shared" si="138"/>
        <v>#N/A</v>
      </c>
      <c r="LV70" s="169" t="e">
        <f t="shared" si="138"/>
        <v>#N/A</v>
      </c>
      <c r="LW70" s="169" t="e">
        <f t="shared" si="138"/>
        <v>#N/A</v>
      </c>
      <c r="LX70" s="169" t="e">
        <f t="shared" si="138"/>
        <v>#N/A</v>
      </c>
      <c r="LY70" s="169" t="e">
        <f t="shared" si="138"/>
        <v>#N/A</v>
      </c>
      <c r="LZ70" s="169" t="e">
        <f t="shared" si="138"/>
        <v>#N/A</v>
      </c>
      <c r="MA70" s="169" t="e">
        <f t="shared" si="138"/>
        <v>#N/A</v>
      </c>
      <c r="MB70" s="169" t="e">
        <f t="shared" si="138"/>
        <v>#N/A</v>
      </c>
      <c r="MC70" s="169" t="e">
        <f t="shared" si="138"/>
        <v>#N/A</v>
      </c>
      <c r="MD70" s="169" t="e">
        <f t="shared" si="139"/>
        <v>#N/A</v>
      </c>
      <c r="ME70" s="169" t="e">
        <f t="shared" si="139"/>
        <v>#N/A</v>
      </c>
      <c r="MF70" s="169" t="e">
        <f t="shared" si="139"/>
        <v>#N/A</v>
      </c>
      <c r="MG70" s="169" t="e">
        <f t="shared" si="139"/>
        <v>#N/A</v>
      </c>
      <c r="MH70" s="169" t="e">
        <f t="shared" si="139"/>
        <v>#N/A</v>
      </c>
      <c r="MI70" s="169" t="e">
        <f t="shared" si="139"/>
        <v>#N/A</v>
      </c>
      <c r="MJ70" s="169" t="e">
        <f t="shared" si="139"/>
        <v>#N/A</v>
      </c>
      <c r="MK70" s="169" t="e">
        <f t="shared" si="139"/>
        <v>#N/A</v>
      </c>
      <c r="ML70" s="169" t="e">
        <f t="shared" si="139"/>
        <v>#N/A</v>
      </c>
      <c r="MM70" s="169" t="e">
        <f t="shared" si="139"/>
        <v>#N/A</v>
      </c>
      <c r="MN70" s="169" t="e">
        <f t="shared" si="139"/>
        <v>#N/A</v>
      </c>
      <c r="MO70" s="169" t="e">
        <f t="shared" si="139"/>
        <v>#N/A</v>
      </c>
      <c r="MP70" s="169" t="e">
        <f t="shared" si="139"/>
        <v>#N/A</v>
      </c>
      <c r="MQ70" s="169" t="e">
        <f t="shared" si="139"/>
        <v>#N/A</v>
      </c>
      <c r="MR70" s="169" t="e">
        <f t="shared" si="139"/>
        <v>#N/A</v>
      </c>
      <c r="MS70" s="169" t="e">
        <f t="shared" si="139"/>
        <v>#N/A</v>
      </c>
      <c r="MT70" s="169" t="e">
        <f t="shared" si="140"/>
        <v>#N/A</v>
      </c>
      <c r="MU70" s="169" t="e">
        <f t="shared" si="140"/>
        <v>#N/A</v>
      </c>
      <c r="MV70" s="169" t="e">
        <f t="shared" si="140"/>
        <v>#N/A</v>
      </c>
      <c r="MW70" s="169" t="e">
        <f t="shared" si="140"/>
        <v>#N/A</v>
      </c>
      <c r="MX70" s="169" t="e">
        <f t="shared" si="140"/>
        <v>#N/A</v>
      </c>
      <c r="MY70" s="169" t="e">
        <f t="shared" si="140"/>
        <v>#N/A</v>
      </c>
      <c r="MZ70" s="169" t="e">
        <f t="shared" si="140"/>
        <v>#N/A</v>
      </c>
      <c r="NA70" s="169" t="e">
        <f t="shared" si="140"/>
        <v>#N/A</v>
      </c>
      <c r="NB70" s="169" t="e">
        <f t="shared" si="140"/>
        <v>#N/A</v>
      </c>
      <c r="NC70" s="169" t="e">
        <f t="shared" si="140"/>
        <v>#N/A</v>
      </c>
      <c r="ND70" s="169" t="e">
        <f t="shared" si="140"/>
        <v>#N/A</v>
      </c>
      <c r="NE70" s="169" t="e">
        <f t="shared" si="140"/>
        <v>#N/A</v>
      </c>
      <c r="NF70" s="169" t="e">
        <f t="shared" si="140"/>
        <v>#N/A</v>
      </c>
      <c r="NG70" s="169" t="e">
        <f t="shared" si="140"/>
        <v>#N/A</v>
      </c>
      <c r="NH70" s="169" t="e">
        <f t="shared" si="140"/>
        <v>#N/A</v>
      </c>
      <c r="NI70" s="169" t="e">
        <f t="shared" si="140"/>
        <v>#N/A</v>
      </c>
      <c r="NJ70" s="169" t="e">
        <f t="shared" si="141"/>
        <v>#N/A</v>
      </c>
      <c r="NK70" s="169" t="e">
        <f t="shared" si="141"/>
        <v>#N/A</v>
      </c>
      <c r="NL70" s="169" t="e">
        <f t="shared" si="141"/>
        <v>#N/A</v>
      </c>
      <c r="NM70" s="169" t="e">
        <f t="shared" si="141"/>
        <v>#N/A</v>
      </c>
      <c r="NN70" s="169" t="e">
        <f t="shared" si="141"/>
        <v>#N/A</v>
      </c>
      <c r="NO70" s="169" t="e">
        <f t="shared" si="141"/>
        <v>#N/A</v>
      </c>
      <c r="NP70" s="169" t="e">
        <f t="shared" si="141"/>
        <v>#N/A</v>
      </c>
      <c r="NQ70" s="169" t="e">
        <f t="shared" si="141"/>
        <v>#N/A</v>
      </c>
      <c r="NR70" s="169" t="e">
        <f t="shared" si="141"/>
        <v>#N/A</v>
      </c>
      <c r="NS70" s="169" t="e">
        <f t="shared" si="141"/>
        <v>#N/A</v>
      </c>
      <c r="NT70" s="169" t="e">
        <f t="shared" si="141"/>
        <v>#N/A</v>
      </c>
      <c r="NU70" s="169" t="e">
        <f t="shared" si="141"/>
        <v>#N/A</v>
      </c>
      <c r="NV70" s="169" t="e">
        <f t="shared" si="141"/>
        <v>#N/A</v>
      </c>
      <c r="NW70" s="169" t="e">
        <f t="shared" si="141"/>
        <v>#N/A</v>
      </c>
      <c r="NX70" s="169" t="e">
        <f t="shared" si="141"/>
        <v>#N/A</v>
      </c>
      <c r="NY70" s="169" t="e">
        <f t="shared" si="141"/>
        <v>#N/A</v>
      </c>
      <c r="NZ70" s="169" t="e">
        <f t="shared" si="142"/>
        <v>#N/A</v>
      </c>
      <c r="OA70" s="169" t="e">
        <f t="shared" si="142"/>
        <v>#N/A</v>
      </c>
      <c r="OB70" s="169" t="e">
        <f t="shared" si="142"/>
        <v>#N/A</v>
      </c>
      <c r="OC70" s="169" t="e">
        <f t="shared" si="142"/>
        <v>#N/A</v>
      </c>
      <c r="OD70" s="169" t="e">
        <f t="shared" si="142"/>
        <v>#N/A</v>
      </c>
      <c r="OE70" s="169" t="e">
        <f t="shared" si="142"/>
        <v>#N/A</v>
      </c>
      <c r="OF70" s="169" t="e">
        <f t="shared" si="142"/>
        <v>#N/A</v>
      </c>
      <c r="OG70" s="169" t="e">
        <f t="shared" si="142"/>
        <v>#N/A</v>
      </c>
      <c r="OH70" s="169" t="e">
        <f t="shared" si="142"/>
        <v>#N/A</v>
      </c>
      <c r="OI70" s="169" t="e">
        <f t="shared" si="142"/>
        <v>#N/A</v>
      </c>
      <c r="OJ70" s="169" t="e">
        <f t="shared" si="142"/>
        <v>#N/A</v>
      </c>
      <c r="OK70" s="169" t="e">
        <f t="shared" si="142"/>
        <v>#N/A</v>
      </c>
      <c r="OL70" s="169" t="e">
        <f t="shared" si="142"/>
        <v>#N/A</v>
      </c>
      <c r="OM70" s="169" t="e">
        <f t="shared" si="142"/>
        <v>#N/A</v>
      </c>
      <c r="ON70" s="169" t="e">
        <f t="shared" si="142"/>
        <v>#N/A</v>
      </c>
      <c r="OO70" s="169" t="e">
        <f t="shared" si="142"/>
        <v>#N/A</v>
      </c>
      <c r="OP70" s="169" t="e">
        <f t="shared" si="143"/>
        <v>#N/A</v>
      </c>
      <c r="OQ70" s="169" t="e">
        <f t="shared" si="143"/>
        <v>#N/A</v>
      </c>
      <c r="OR70" s="169" t="e">
        <f t="shared" si="143"/>
        <v>#N/A</v>
      </c>
      <c r="OS70" s="169" t="e">
        <f t="shared" si="143"/>
        <v>#N/A</v>
      </c>
      <c r="OT70" s="169" t="e">
        <f t="shared" si="114"/>
        <v>#N/A</v>
      </c>
      <c r="OU70" s="169" t="e">
        <f t="shared" si="114"/>
        <v>#N/A</v>
      </c>
      <c r="OV70" s="169" t="e">
        <f t="shared" si="114"/>
        <v>#N/A</v>
      </c>
      <c r="OW70" s="169" t="e">
        <f t="shared" si="114"/>
        <v>#N/A</v>
      </c>
      <c r="OX70" s="169" t="e">
        <f t="shared" si="114"/>
        <v>#N/A</v>
      </c>
      <c r="OY70" s="169" t="e">
        <f t="shared" si="114"/>
        <v>#N/A</v>
      </c>
      <c r="OZ70" s="169" t="e">
        <f t="shared" si="114"/>
        <v>#N/A</v>
      </c>
      <c r="PA70" s="169" t="e">
        <f t="shared" si="114"/>
        <v>#N/A</v>
      </c>
      <c r="PB70" s="169" t="e">
        <f t="shared" si="114"/>
        <v>#N/A</v>
      </c>
      <c r="PC70" s="169" t="e">
        <f t="shared" si="114"/>
        <v>#N/A</v>
      </c>
      <c r="PD70" s="169" t="e">
        <f t="shared" si="114"/>
        <v>#N/A</v>
      </c>
      <c r="PE70" s="169" t="e">
        <f t="shared" si="114"/>
        <v>#N/A</v>
      </c>
      <c r="PF70" s="169" t="e">
        <f t="shared" si="114"/>
        <v>#N/A</v>
      </c>
      <c r="PG70" s="169" t="e">
        <f t="shared" si="114"/>
        <v>#N/A</v>
      </c>
      <c r="PH70" s="169" t="e">
        <f t="shared" si="114"/>
        <v>#N/A</v>
      </c>
    </row>
    <row r="71" spans="1:424" hidden="1" x14ac:dyDescent="0.75">
      <c r="A71" s="4">
        <v>68</v>
      </c>
      <c r="B71" s="95"/>
      <c r="C71" s="95"/>
      <c r="D71" s="95"/>
      <c r="E71" s="124" t="str">
        <f t="shared" si="146"/>
        <v/>
      </c>
      <c r="F71" s="124" t="str">
        <f t="shared" si="147"/>
        <v/>
      </c>
      <c r="G71" s="73" t="str">
        <f t="shared" si="148"/>
        <v/>
      </c>
      <c r="H71" s="23"/>
      <c r="I71" s="57"/>
      <c r="J71" s="280"/>
      <c r="K71" s="74" t="str">
        <f>IF(AND(B71&gt;0,C71&gt;0,D71&gt;0),IF(ISBLANK(J71),IF(ISBLANK(H71),"",(D71-B71)*VLOOKUP(H71,VLookups!$A$4:$B$13,2,FALSE)),J71),"")</f>
        <v/>
      </c>
      <c r="L71" s="75" t="str">
        <f t="shared" si="144"/>
        <v/>
      </c>
      <c r="M71" s="95"/>
      <c r="N71" s="270" t="str">
        <f>IF(AND(M71&gt;0,C71&gt;0,NOT(K71="")),ABS(VLOOKUP($M$1,VLookups!$A$43:$B$44,2,FALSE)-_xlfn.NORM.DIST(M71,G71,K71,TRUE)),"")</f>
        <v/>
      </c>
      <c r="O71" s="94" t="str">
        <f>IF(AND($B71&gt;0,$C71&gt;0,$D71&gt;0,NOT(ISBLANK($H71))),_xlfn.NORM.INV(ABS(VLOOKUP($M$1,VLookups!$A$43:$B$44,2,FALSE)-O$3),$G71,$K71),"")</f>
        <v/>
      </c>
      <c r="P71" s="93" t="str">
        <f>IF(AND($B71&gt;0,$C71&gt;0,$D71&gt;0,NOT(ISBLANK($H71))),_xlfn.NORM.INV(ABS(VLOOKUP($M$1,VLookups!$A$43:$B$44,2,FALSE)-P$3),$G71,$K71),"")</f>
        <v/>
      </c>
      <c r="Q71" s="94" t="str">
        <f>IF(AND($B71&gt;0,$C71&gt;0,$D71&gt;0,NOT(ISBLANK($H71))),_xlfn.NORM.INV(ABS(VLOOKUP($M$1,VLookups!$A$43:$B$44,2,FALSE)-Q$3),$G71,$K71),"")</f>
        <v/>
      </c>
      <c r="R71" s="93" t="str">
        <f>IF(AND($B71&gt;0,$C71&gt;0,$D71&gt;0,NOT(ISBLANK($H71))),_xlfn.NORM.INV(ABS(VLOOKUP($M$1,VLookups!$A$43:$B$44,2,FALSE)-R$3),$G71,$K71),"")</f>
        <v/>
      </c>
      <c r="S71" s="94" t="str">
        <f>IF(AND($B71&gt;0,$C71&gt;0,$D71&gt;0,NOT(ISBLANK($H71))),_xlfn.NORM.INV(ABS(VLOOKUP($M$1,VLookups!$A$43:$B$44,2,FALSE)-S$3),$G71,$K71),"")</f>
        <v/>
      </c>
      <c r="T71" s="93" t="str">
        <f>IF(AND($B71&gt;0,$C71&gt;0,$D71&gt;0,NOT(ISBLANK($H71))),_xlfn.NORM.INV(ABS(VLOOKUP($M$1,VLookups!$A$43:$B$44,2,FALSE)-T$3),$G71,$K71),"")</f>
        <v/>
      </c>
      <c r="U71" s="5"/>
      <c r="V71" s="168" t="str">
        <f t="shared" si="149"/>
        <v/>
      </c>
      <c r="W71" s="49" t="str">
        <f t="shared" si="133"/>
        <v/>
      </c>
      <c r="X71" s="49" t="str">
        <f t="shared" si="133"/>
        <v/>
      </c>
      <c r="Y71" s="49" t="str">
        <f t="shared" si="133"/>
        <v/>
      </c>
      <c r="Z71" s="49" t="str">
        <f t="shared" si="133"/>
        <v/>
      </c>
      <c r="AA71" s="49" t="str">
        <f t="shared" si="133"/>
        <v/>
      </c>
      <c r="AB71" s="49" t="str">
        <f t="shared" si="133"/>
        <v/>
      </c>
      <c r="AC71" s="49" t="str">
        <f t="shared" si="133"/>
        <v/>
      </c>
      <c r="AD71" s="49" t="str">
        <f t="shared" si="133"/>
        <v/>
      </c>
      <c r="AE71" s="49" t="str">
        <f t="shared" si="133"/>
        <v/>
      </c>
      <c r="AF71" s="49" t="str">
        <f t="shared" si="133"/>
        <v/>
      </c>
      <c r="AG71" s="49" t="str">
        <f t="shared" si="133"/>
        <v/>
      </c>
      <c r="AH71" s="49" t="str">
        <f t="shared" si="133"/>
        <v/>
      </c>
      <c r="AI71" s="49" t="str">
        <f t="shared" si="133"/>
        <v/>
      </c>
      <c r="AJ71" s="49" t="str">
        <f t="shared" si="133"/>
        <v/>
      </c>
      <c r="AK71" s="49" t="str">
        <f t="shared" si="133"/>
        <v/>
      </c>
      <c r="AL71" s="49" t="str">
        <f t="shared" si="133"/>
        <v/>
      </c>
      <c r="AM71" s="49" t="str">
        <f t="shared" si="125"/>
        <v/>
      </c>
      <c r="AN71" s="49" t="str">
        <f t="shared" si="125"/>
        <v/>
      </c>
      <c r="AO71" s="49" t="str">
        <f t="shared" si="125"/>
        <v/>
      </c>
      <c r="AP71" s="49" t="str">
        <f t="shared" si="125"/>
        <v/>
      </c>
      <c r="AQ71" s="49" t="str">
        <f t="shared" si="125"/>
        <v/>
      </c>
      <c r="AR71" s="49" t="str">
        <f t="shared" si="125"/>
        <v/>
      </c>
      <c r="AS71" s="49" t="str">
        <f t="shared" si="125"/>
        <v/>
      </c>
      <c r="AT71" s="49" t="str">
        <f t="shared" si="125"/>
        <v/>
      </c>
      <c r="AU71" s="49" t="str">
        <f t="shared" si="125"/>
        <v/>
      </c>
      <c r="AV71" s="49" t="str">
        <f t="shared" si="125"/>
        <v/>
      </c>
      <c r="AW71" s="49" t="str">
        <f t="shared" si="125"/>
        <v/>
      </c>
      <c r="AX71" s="49" t="str">
        <f t="shared" si="125"/>
        <v/>
      </c>
      <c r="AY71" s="49" t="str">
        <f t="shared" si="125"/>
        <v/>
      </c>
      <c r="AZ71" s="49" t="str">
        <f t="shared" si="125"/>
        <v/>
      </c>
      <c r="BA71" s="49" t="str">
        <f t="shared" si="125"/>
        <v/>
      </c>
      <c r="BB71" s="49" t="str">
        <f t="shared" si="126"/>
        <v/>
      </c>
      <c r="BC71" s="49" t="str">
        <f t="shared" si="126"/>
        <v/>
      </c>
      <c r="BD71" s="49" t="str">
        <f t="shared" si="126"/>
        <v/>
      </c>
      <c r="BE71" s="49" t="str">
        <f t="shared" si="126"/>
        <v/>
      </c>
      <c r="BF71" s="49" t="str">
        <f t="shared" si="126"/>
        <v/>
      </c>
      <c r="BG71" s="49" t="str">
        <f t="shared" si="126"/>
        <v/>
      </c>
      <c r="BH71" s="49" t="str">
        <f t="shared" si="126"/>
        <v/>
      </c>
      <c r="BI71" s="49" t="str">
        <f t="shared" si="126"/>
        <v/>
      </c>
      <c r="BJ71" s="49" t="str">
        <f t="shared" si="126"/>
        <v/>
      </c>
      <c r="BK71" s="49" t="str">
        <f t="shared" si="126"/>
        <v/>
      </c>
      <c r="BL71" s="49" t="str">
        <f t="shared" si="126"/>
        <v/>
      </c>
      <c r="BM71" s="49" t="str">
        <f t="shared" si="126"/>
        <v/>
      </c>
      <c r="BN71" s="49" t="str">
        <f t="shared" si="126"/>
        <v/>
      </c>
      <c r="BO71" s="49" t="str">
        <f t="shared" si="126"/>
        <v/>
      </c>
      <c r="BP71" s="49" t="str">
        <f t="shared" si="126"/>
        <v/>
      </c>
      <c r="BQ71" s="49" t="str">
        <f t="shared" ref="BQ71:CF86" si="153">IF(ISNONTEXT($V71),BR71-$V71,"")</f>
        <v/>
      </c>
      <c r="BR71" s="49" t="str">
        <f t="shared" si="153"/>
        <v/>
      </c>
      <c r="BS71" s="49" t="str">
        <f t="shared" si="153"/>
        <v/>
      </c>
      <c r="BT71" s="49" t="str">
        <f t="shared" si="153"/>
        <v/>
      </c>
      <c r="BU71" s="49" t="str">
        <f t="shared" si="153"/>
        <v/>
      </c>
      <c r="BV71" s="49" t="str">
        <f t="shared" si="153"/>
        <v/>
      </c>
      <c r="BW71" s="49" t="str">
        <f t="shared" si="153"/>
        <v/>
      </c>
      <c r="BX71" s="49" t="str">
        <f t="shared" si="153"/>
        <v/>
      </c>
      <c r="BY71" s="49" t="str">
        <f t="shared" si="153"/>
        <v/>
      </c>
      <c r="BZ71" s="49" t="str">
        <f t="shared" si="153"/>
        <v/>
      </c>
      <c r="CA71" s="49" t="str">
        <f t="shared" si="153"/>
        <v/>
      </c>
      <c r="CB71" s="49" t="str">
        <f t="shared" si="153"/>
        <v/>
      </c>
      <c r="CC71" s="49" t="str">
        <f t="shared" si="153"/>
        <v/>
      </c>
      <c r="CD71" s="49" t="str">
        <f t="shared" si="153"/>
        <v/>
      </c>
      <c r="CE71" s="49" t="str">
        <f t="shared" si="153"/>
        <v/>
      </c>
      <c r="CF71" s="49" t="str">
        <f t="shared" si="153"/>
        <v/>
      </c>
      <c r="CG71" s="49" t="str">
        <f t="shared" si="127"/>
        <v/>
      </c>
      <c r="CH71" s="49" t="str">
        <f t="shared" si="127"/>
        <v/>
      </c>
      <c r="CI71" s="49" t="str">
        <f t="shared" si="127"/>
        <v/>
      </c>
      <c r="CJ71" s="49" t="str">
        <f t="shared" si="127"/>
        <v/>
      </c>
      <c r="CK71" s="49" t="str">
        <f t="shared" si="127"/>
        <v/>
      </c>
      <c r="CL71" s="49" t="str">
        <f t="shared" si="127"/>
        <v/>
      </c>
      <c r="CM71" s="49" t="str">
        <f t="shared" si="127"/>
        <v/>
      </c>
      <c r="CN71" s="49" t="str">
        <f t="shared" si="127"/>
        <v/>
      </c>
      <c r="CO71" s="49" t="str">
        <f t="shared" si="127"/>
        <v/>
      </c>
      <c r="CP71" s="49" t="str">
        <f t="shared" si="127"/>
        <v/>
      </c>
      <c r="CQ71" s="49" t="str">
        <f t="shared" si="127"/>
        <v/>
      </c>
      <c r="CR71" s="49" t="str">
        <f t="shared" si="127"/>
        <v/>
      </c>
      <c r="CS71" s="49" t="str">
        <f t="shared" si="127"/>
        <v/>
      </c>
      <c r="CT71" s="49" t="str">
        <f t="shared" si="127"/>
        <v/>
      </c>
      <c r="CU71" s="49" t="str">
        <f t="shared" si="127"/>
        <v/>
      </c>
      <c r="CV71" s="49" t="str">
        <f t="shared" ref="CV71:DK86" si="154">IF(ISNONTEXT($V71),CW71-$V71,"")</f>
        <v/>
      </c>
      <c r="CW71" s="49" t="str">
        <f t="shared" si="154"/>
        <v/>
      </c>
      <c r="CX71" s="49" t="str">
        <f t="shared" si="154"/>
        <v/>
      </c>
      <c r="CY71" s="49" t="str">
        <f t="shared" si="154"/>
        <v/>
      </c>
      <c r="CZ71" s="49" t="str">
        <f t="shared" si="154"/>
        <v/>
      </c>
      <c r="DA71" s="49" t="str">
        <f t="shared" si="154"/>
        <v/>
      </c>
      <c r="DB71" s="49" t="str">
        <f t="shared" si="154"/>
        <v/>
      </c>
      <c r="DC71" s="49" t="str">
        <f t="shared" si="154"/>
        <v/>
      </c>
      <c r="DD71" s="49" t="str">
        <f t="shared" si="154"/>
        <v/>
      </c>
      <c r="DE71" s="49" t="str">
        <f t="shared" si="154"/>
        <v/>
      </c>
      <c r="DF71" s="49" t="str">
        <f t="shared" si="154"/>
        <v/>
      </c>
      <c r="DG71" s="49" t="str">
        <f t="shared" si="154"/>
        <v/>
      </c>
      <c r="DH71" s="49" t="str">
        <f t="shared" si="154"/>
        <v/>
      </c>
      <c r="DI71" s="49" t="str">
        <f t="shared" si="154"/>
        <v/>
      </c>
      <c r="DJ71" s="49" t="str">
        <f t="shared" si="154"/>
        <v/>
      </c>
      <c r="DK71" s="49" t="str">
        <f t="shared" si="154"/>
        <v/>
      </c>
      <c r="DL71" s="49" t="str">
        <f t="shared" si="128"/>
        <v/>
      </c>
      <c r="DM71" s="49" t="str">
        <f t="shared" ref="DM71:DR71" si="155">IF(ISNONTEXT($V71),DN71-$V71,"")</f>
        <v/>
      </c>
      <c r="DN71" s="49" t="str">
        <f t="shared" si="155"/>
        <v/>
      </c>
      <c r="DO71" s="49" t="str">
        <f t="shared" si="155"/>
        <v/>
      </c>
      <c r="DP71" s="49" t="str">
        <f t="shared" si="155"/>
        <v/>
      </c>
      <c r="DQ71" s="49" t="str">
        <f t="shared" si="155"/>
        <v/>
      </c>
      <c r="DR71" s="49" t="str">
        <f t="shared" si="155"/>
        <v/>
      </c>
      <c r="DS71" s="183" t="str">
        <f t="shared" si="150"/>
        <v/>
      </c>
      <c r="DT71" s="49" t="str">
        <f t="shared" si="134"/>
        <v/>
      </c>
      <c r="DU71" s="49" t="str">
        <f t="shared" si="134"/>
        <v/>
      </c>
      <c r="DV71" s="49" t="str">
        <f t="shared" si="134"/>
        <v/>
      </c>
      <c r="DW71" s="49" t="str">
        <f t="shared" si="134"/>
        <v/>
      </c>
      <c r="DX71" s="49" t="str">
        <f t="shared" si="134"/>
        <v/>
      </c>
      <c r="DY71" s="49" t="str">
        <f t="shared" si="134"/>
        <v/>
      </c>
      <c r="DZ71" s="49" t="str">
        <f t="shared" si="134"/>
        <v/>
      </c>
      <c r="EA71" s="49" t="str">
        <f t="shared" si="134"/>
        <v/>
      </c>
      <c r="EB71" s="49" t="str">
        <f t="shared" si="134"/>
        <v/>
      </c>
      <c r="EC71" s="49" t="str">
        <f t="shared" si="134"/>
        <v/>
      </c>
      <c r="ED71" s="49" t="str">
        <f t="shared" si="134"/>
        <v/>
      </c>
      <c r="EE71" s="49" t="str">
        <f t="shared" si="134"/>
        <v/>
      </c>
      <c r="EF71" s="49" t="str">
        <f t="shared" si="134"/>
        <v/>
      </c>
      <c r="EG71" s="49" t="str">
        <f t="shared" si="134"/>
        <v/>
      </c>
      <c r="EH71" s="49" t="str">
        <f t="shared" si="134"/>
        <v/>
      </c>
      <c r="EI71" s="49" t="str">
        <f t="shared" si="134"/>
        <v/>
      </c>
      <c r="EJ71" s="49" t="str">
        <f t="shared" si="129"/>
        <v/>
      </c>
      <c r="EK71" s="49" t="str">
        <f t="shared" si="129"/>
        <v/>
      </c>
      <c r="EL71" s="49" t="str">
        <f t="shared" si="129"/>
        <v/>
      </c>
      <c r="EM71" s="49" t="str">
        <f t="shared" si="129"/>
        <v/>
      </c>
      <c r="EN71" s="49" t="str">
        <f t="shared" si="129"/>
        <v/>
      </c>
      <c r="EO71" s="49" t="str">
        <f t="shared" si="129"/>
        <v/>
      </c>
      <c r="EP71" s="49" t="str">
        <f t="shared" si="129"/>
        <v/>
      </c>
      <c r="EQ71" s="49" t="str">
        <f t="shared" si="129"/>
        <v/>
      </c>
      <c r="ER71" s="49" t="str">
        <f t="shared" si="129"/>
        <v/>
      </c>
      <c r="ES71" s="49" t="str">
        <f t="shared" si="129"/>
        <v/>
      </c>
      <c r="ET71" s="49" t="str">
        <f t="shared" si="129"/>
        <v/>
      </c>
      <c r="EU71" s="49" t="str">
        <f t="shared" si="129"/>
        <v/>
      </c>
      <c r="EV71" s="49" t="str">
        <f t="shared" si="129"/>
        <v/>
      </c>
      <c r="EW71" s="49" t="str">
        <f t="shared" si="129"/>
        <v/>
      </c>
      <c r="EX71" s="49" t="str">
        <f t="shared" si="129"/>
        <v/>
      </c>
      <c r="EY71" s="49" t="str">
        <f t="shared" si="130"/>
        <v/>
      </c>
      <c r="EZ71" s="49" t="str">
        <f t="shared" si="130"/>
        <v/>
      </c>
      <c r="FA71" s="49" t="str">
        <f t="shared" si="130"/>
        <v/>
      </c>
      <c r="FB71" s="49" t="str">
        <f t="shared" si="130"/>
        <v/>
      </c>
      <c r="FC71" s="49" t="str">
        <f t="shared" si="130"/>
        <v/>
      </c>
      <c r="FD71" s="49" t="str">
        <f t="shared" si="130"/>
        <v/>
      </c>
      <c r="FE71" s="49" t="str">
        <f t="shared" si="130"/>
        <v/>
      </c>
      <c r="FF71" s="49" t="str">
        <f t="shared" si="130"/>
        <v/>
      </c>
      <c r="FG71" s="49" t="str">
        <f t="shared" si="130"/>
        <v/>
      </c>
      <c r="FH71" s="49" t="str">
        <f t="shared" si="130"/>
        <v/>
      </c>
      <c r="FI71" s="49" t="str">
        <f t="shared" si="130"/>
        <v/>
      </c>
      <c r="FJ71" s="49" t="str">
        <f t="shared" si="130"/>
        <v/>
      </c>
      <c r="FK71" s="49" t="str">
        <f t="shared" si="130"/>
        <v/>
      </c>
      <c r="FL71" s="49" t="str">
        <f t="shared" si="130"/>
        <v/>
      </c>
      <c r="FM71" s="49" t="str">
        <f t="shared" si="130"/>
        <v/>
      </c>
      <c r="FN71" s="49" t="str">
        <f t="shared" ref="FN71:GC86" si="156">IF(ISNONTEXT($V71),FM71+$V71,"")</f>
        <v/>
      </c>
      <c r="FO71" s="49" t="str">
        <f t="shared" si="156"/>
        <v/>
      </c>
      <c r="FP71" s="49" t="str">
        <f t="shared" si="156"/>
        <v/>
      </c>
      <c r="FQ71" s="49" t="str">
        <f t="shared" si="156"/>
        <v/>
      </c>
      <c r="FR71" s="49" t="str">
        <f t="shared" si="156"/>
        <v/>
      </c>
      <c r="FS71" s="49" t="str">
        <f t="shared" si="156"/>
        <v/>
      </c>
      <c r="FT71" s="49" t="str">
        <f t="shared" si="156"/>
        <v/>
      </c>
      <c r="FU71" s="49" t="str">
        <f t="shared" si="156"/>
        <v/>
      </c>
      <c r="FV71" s="49" t="str">
        <f t="shared" si="156"/>
        <v/>
      </c>
      <c r="FW71" s="49" t="str">
        <f t="shared" si="156"/>
        <v/>
      </c>
      <c r="FX71" s="49" t="str">
        <f t="shared" si="156"/>
        <v/>
      </c>
      <c r="FY71" s="49" t="str">
        <f t="shared" si="156"/>
        <v/>
      </c>
      <c r="FZ71" s="49" t="str">
        <f t="shared" si="156"/>
        <v/>
      </c>
      <c r="GA71" s="49" t="str">
        <f t="shared" si="156"/>
        <v/>
      </c>
      <c r="GB71" s="49" t="str">
        <f t="shared" si="156"/>
        <v/>
      </c>
      <c r="GC71" s="49" t="str">
        <f t="shared" si="156"/>
        <v/>
      </c>
      <c r="GD71" s="49" t="str">
        <f t="shared" si="131"/>
        <v/>
      </c>
      <c r="GE71" s="49" t="str">
        <f t="shared" si="131"/>
        <v/>
      </c>
      <c r="GF71" s="49" t="str">
        <f t="shared" si="131"/>
        <v/>
      </c>
      <c r="GG71" s="49" t="str">
        <f t="shared" si="131"/>
        <v/>
      </c>
      <c r="GH71" s="49" t="str">
        <f t="shared" si="131"/>
        <v/>
      </c>
      <c r="GI71" s="49" t="str">
        <f t="shared" si="131"/>
        <v/>
      </c>
      <c r="GJ71" s="49" t="str">
        <f t="shared" si="131"/>
        <v/>
      </c>
      <c r="GK71" s="49" t="str">
        <f t="shared" si="131"/>
        <v/>
      </c>
      <c r="GL71" s="49" t="str">
        <f t="shared" si="131"/>
        <v/>
      </c>
      <c r="GM71" s="49" t="str">
        <f t="shared" si="131"/>
        <v/>
      </c>
      <c r="GN71" s="49" t="str">
        <f t="shared" si="131"/>
        <v/>
      </c>
      <c r="GO71" s="49" t="str">
        <f t="shared" si="131"/>
        <v/>
      </c>
      <c r="GP71" s="49" t="str">
        <f t="shared" si="131"/>
        <v/>
      </c>
      <c r="GQ71" s="49" t="str">
        <f t="shared" si="131"/>
        <v/>
      </c>
      <c r="GR71" s="49" t="str">
        <f t="shared" si="131"/>
        <v/>
      </c>
      <c r="GS71" s="49" t="str">
        <f t="shared" ref="GS71:HH86" si="157">IF(ISNONTEXT($V71),GR71+$V71,"")</f>
        <v/>
      </c>
      <c r="GT71" s="49" t="str">
        <f t="shared" si="157"/>
        <v/>
      </c>
      <c r="GU71" s="49" t="str">
        <f t="shared" si="157"/>
        <v/>
      </c>
      <c r="GV71" s="49" t="str">
        <f t="shared" si="157"/>
        <v/>
      </c>
      <c r="GW71" s="49" t="str">
        <f t="shared" si="157"/>
        <v/>
      </c>
      <c r="GX71" s="49" t="str">
        <f t="shared" si="157"/>
        <v/>
      </c>
      <c r="GY71" s="49" t="str">
        <f t="shared" si="157"/>
        <v/>
      </c>
      <c r="GZ71" s="49" t="str">
        <f t="shared" si="157"/>
        <v/>
      </c>
      <c r="HA71" s="49" t="str">
        <f t="shared" si="157"/>
        <v/>
      </c>
      <c r="HB71" s="49" t="str">
        <f t="shared" si="157"/>
        <v/>
      </c>
      <c r="HC71" s="49" t="str">
        <f t="shared" si="157"/>
        <v/>
      </c>
      <c r="HD71" s="49" t="str">
        <f t="shared" si="157"/>
        <v/>
      </c>
      <c r="HE71" s="49" t="str">
        <f t="shared" si="157"/>
        <v/>
      </c>
      <c r="HF71" s="49" t="str">
        <f t="shared" si="157"/>
        <v/>
      </c>
      <c r="HG71" s="49" t="str">
        <f t="shared" si="157"/>
        <v/>
      </c>
      <c r="HH71" s="49" t="str">
        <f t="shared" si="157"/>
        <v/>
      </c>
      <c r="HI71" s="49" t="str">
        <f t="shared" si="132"/>
        <v/>
      </c>
      <c r="HJ71" s="49" t="str">
        <f t="shared" ref="HJ71:HO71" si="158">IF(ISNONTEXT($V71),HI71+$V71,"")</f>
        <v/>
      </c>
      <c r="HK71" s="49" t="str">
        <f t="shared" si="158"/>
        <v/>
      </c>
      <c r="HL71" s="49" t="str">
        <f t="shared" si="158"/>
        <v/>
      </c>
      <c r="HM71" s="49" t="str">
        <f t="shared" si="158"/>
        <v/>
      </c>
      <c r="HN71" s="49" t="str">
        <f t="shared" si="158"/>
        <v/>
      </c>
      <c r="HO71" s="49" t="str">
        <f t="shared" si="158"/>
        <v/>
      </c>
      <c r="HP71" s="169" t="e">
        <f t="shared" si="152"/>
        <v>#N/A</v>
      </c>
      <c r="HQ71" s="169" t="e">
        <f t="shared" si="152"/>
        <v>#N/A</v>
      </c>
      <c r="HR71" s="169" t="e">
        <f t="shared" si="152"/>
        <v>#N/A</v>
      </c>
      <c r="HS71" s="169" t="e">
        <f t="shared" si="152"/>
        <v>#N/A</v>
      </c>
      <c r="HT71" s="169" t="e">
        <f t="shared" si="152"/>
        <v>#N/A</v>
      </c>
      <c r="HU71" s="169" t="e">
        <f t="shared" si="152"/>
        <v>#N/A</v>
      </c>
      <c r="HV71" s="169" t="e">
        <f t="shared" si="152"/>
        <v>#N/A</v>
      </c>
      <c r="HW71" s="169" t="e">
        <f t="shared" si="152"/>
        <v>#N/A</v>
      </c>
      <c r="HX71" s="169" t="e">
        <f t="shared" si="152"/>
        <v>#N/A</v>
      </c>
      <c r="HY71" s="169" t="e">
        <f t="shared" si="152"/>
        <v>#N/A</v>
      </c>
      <c r="HZ71" s="169" t="e">
        <f t="shared" si="152"/>
        <v>#N/A</v>
      </c>
      <c r="IA71" s="169" t="e">
        <f t="shared" si="152"/>
        <v>#N/A</v>
      </c>
      <c r="IB71" s="169" t="e">
        <f t="shared" si="152"/>
        <v>#N/A</v>
      </c>
      <c r="IC71" s="169" t="e">
        <f t="shared" si="152"/>
        <v>#N/A</v>
      </c>
      <c r="ID71" s="169" t="e">
        <f t="shared" si="152"/>
        <v>#N/A</v>
      </c>
      <c r="IE71" s="169" t="e">
        <f t="shared" si="151"/>
        <v>#N/A</v>
      </c>
      <c r="IF71" s="169" t="e">
        <f t="shared" si="120"/>
        <v>#N/A</v>
      </c>
      <c r="IG71" s="169" t="e">
        <f t="shared" si="120"/>
        <v>#N/A</v>
      </c>
      <c r="IH71" s="169" t="e">
        <f t="shared" si="120"/>
        <v>#N/A</v>
      </c>
      <c r="II71" s="169" t="e">
        <f t="shared" si="120"/>
        <v>#N/A</v>
      </c>
      <c r="IJ71" s="169" t="e">
        <f t="shared" si="120"/>
        <v>#N/A</v>
      </c>
      <c r="IK71" s="169" t="e">
        <f t="shared" si="120"/>
        <v>#N/A</v>
      </c>
      <c r="IL71" s="169" t="e">
        <f t="shared" si="120"/>
        <v>#N/A</v>
      </c>
      <c r="IM71" s="169" t="e">
        <f t="shared" si="120"/>
        <v>#N/A</v>
      </c>
      <c r="IN71" s="169" t="e">
        <f t="shared" si="120"/>
        <v>#N/A</v>
      </c>
      <c r="IO71" s="169" t="e">
        <f t="shared" si="120"/>
        <v>#N/A</v>
      </c>
      <c r="IP71" s="169" t="e">
        <f t="shared" si="120"/>
        <v>#N/A</v>
      </c>
      <c r="IQ71" s="169" t="e">
        <f t="shared" si="120"/>
        <v>#N/A</v>
      </c>
      <c r="IR71" s="169" t="e">
        <f t="shared" si="120"/>
        <v>#N/A</v>
      </c>
      <c r="IS71" s="169" t="e">
        <f t="shared" si="120"/>
        <v>#N/A</v>
      </c>
      <c r="IT71" s="169" t="e">
        <f t="shared" si="118"/>
        <v>#N/A</v>
      </c>
      <c r="IU71" s="169" t="e">
        <f t="shared" si="117"/>
        <v>#N/A</v>
      </c>
      <c r="IV71" s="169" t="e">
        <f t="shared" si="117"/>
        <v>#N/A</v>
      </c>
      <c r="IW71" s="169" t="e">
        <f t="shared" si="117"/>
        <v>#N/A</v>
      </c>
      <c r="IX71" s="169" t="e">
        <f t="shared" si="117"/>
        <v>#N/A</v>
      </c>
      <c r="IY71" s="169" t="e">
        <f t="shared" si="117"/>
        <v>#N/A</v>
      </c>
      <c r="IZ71" s="169" t="e">
        <f t="shared" si="117"/>
        <v>#N/A</v>
      </c>
      <c r="JA71" s="169" t="e">
        <f t="shared" si="117"/>
        <v>#N/A</v>
      </c>
      <c r="JB71" s="169" t="e">
        <f t="shared" si="117"/>
        <v>#N/A</v>
      </c>
      <c r="JC71" s="169" t="e">
        <f t="shared" si="117"/>
        <v>#N/A</v>
      </c>
      <c r="JD71" s="169" t="e">
        <f t="shared" si="117"/>
        <v>#N/A</v>
      </c>
      <c r="JE71" s="169" t="e">
        <f t="shared" si="117"/>
        <v>#N/A</v>
      </c>
      <c r="JF71" s="169" t="e">
        <f t="shared" si="117"/>
        <v>#N/A</v>
      </c>
      <c r="JG71" s="169" t="e">
        <f t="shared" si="117"/>
        <v>#N/A</v>
      </c>
      <c r="JH71" s="169" t="e">
        <f t="shared" si="117"/>
        <v>#N/A</v>
      </c>
      <c r="JI71" s="169" t="e">
        <f t="shared" si="117"/>
        <v>#N/A</v>
      </c>
      <c r="JJ71" s="169" t="e">
        <f t="shared" si="117"/>
        <v>#N/A</v>
      </c>
      <c r="JK71" s="169" t="e">
        <f t="shared" si="145"/>
        <v>#N/A</v>
      </c>
      <c r="JL71" s="169" t="e">
        <f t="shared" si="145"/>
        <v>#N/A</v>
      </c>
      <c r="JM71" s="169" t="e">
        <f t="shared" si="145"/>
        <v>#N/A</v>
      </c>
      <c r="JN71" s="169" t="e">
        <f t="shared" si="145"/>
        <v>#N/A</v>
      </c>
      <c r="JO71" s="169" t="e">
        <f t="shared" si="145"/>
        <v>#N/A</v>
      </c>
      <c r="JP71" s="169" t="e">
        <f t="shared" si="145"/>
        <v>#N/A</v>
      </c>
      <c r="JQ71" s="169" t="e">
        <f t="shared" si="145"/>
        <v>#N/A</v>
      </c>
      <c r="JR71" s="169" t="e">
        <f t="shared" si="135"/>
        <v>#N/A</v>
      </c>
      <c r="JS71" s="169" t="e">
        <f t="shared" si="135"/>
        <v>#N/A</v>
      </c>
      <c r="JT71" s="169" t="e">
        <f t="shared" si="135"/>
        <v>#N/A</v>
      </c>
      <c r="JU71" s="169" t="e">
        <f t="shared" si="135"/>
        <v>#N/A</v>
      </c>
      <c r="JV71" s="169" t="e">
        <f t="shared" si="135"/>
        <v>#N/A</v>
      </c>
      <c r="JW71" s="169" t="e">
        <f t="shared" si="135"/>
        <v>#N/A</v>
      </c>
      <c r="JX71" s="169" t="e">
        <f t="shared" si="135"/>
        <v>#N/A</v>
      </c>
      <c r="JY71" s="169" t="e">
        <f t="shared" si="135"/>
        <v>#N/A</v>
      </c>
      <c r="JZ71" s="169" t="e">
        <f t="shared" si="135"/>
        <v>#N/A</v>
      </c>
      <c r="KA71" s="169" t="e">
        <f t="shared" si="135"/>
        <v>#N/A</v>
      </c>
      <c r="KB71" s="169" t="e">
        <f t="shared" si="135"/>
        <v>#N/A</v>
      </c>
      <c r="KC71" s="169" t="e">
        <f t="shared" si="135"/>
        <v>#N/A</v>
      </c>
      <c r="KD71" s="169" t="e">
        <f t="shared" si="135"/>
        <v>#N/A</v>
      </c>
      <c r="KE71" s="169" t="e">
        <f t="shared" si="135"/>
        <v>#N/A</v>
      </c>
      <c r="KF71" s="169" t="e">
        <f t="shared" si="135"/>
        <v>#N/A</v>
      </c>
      <c r="KG71" s="169" t="e">
        <f t="shared" si="135"/>
        <v>#N/A</v>
      </c>
      <c r="KH71" s="169" t="e">
        <f t="shared" si="136"/>
        <v>#N/A</v>
      </c>
      <c r="KI71" s="169" t="e">
        <f t="shared" si="136"/>
        <v>#N/A</v>
      </c>
      <c r="KJ71" s="169" t="e">
        <f t="shared" si="136"/>
        <v>#N/A</v>
      </c>
      <c r="KK71" s="169" t="e">
        <f t="shared" si="136"/>
        <v>#N/A</v>
      </c>
      <c r="KL71" s="169" t="e">
        <f t="shared" si="136"/>
        <v>#N/A</v>
      </c>
      <c r="KM71" s="169" t="e">
        <f t="shared" si="136"/>
        <v>#N/A</v>
      </c>
      <c r="KN71" s="169" t="e">
        <f t="shared" si="136"/>
        <v>#N/A</v>
      </c>
      <c r="KO71" s="169" t="e">
        <f t="shared" si="136"/>
        <v>#N/A</v>
      </c>
      <c r="KP71" s="169" t="e">
        <f t="shared" si="136"/>
        <v>#N/A</v>
      </c>
      <c r="KQ71" s="169" t="e">
        <f t="shared" si="136"/>
        <v>#N/A</v>
      </c>
      <c r="KR71" s="169" t="e">
        <f t="shared" si="136"/>
        <v>#N/A</v>
      </c>
      <c r="KS71" s="169" t="e">
        <f t="shared" si="136"/>
        <v>#N/A</v>
      </c>
      <c r="KT71" s="169" t="e">
        <f t="shared" si="136"/>
        <v>#N/A</v>
      </c>
      <c r="KU71" s="169" t="e">
        <f t="shared" si="136"/>
        <v>#N/A</v>
      </c>
      <c r="KV71" s="169" t="e">
        <f t="shared" si="136"/>
        <v>#N/A</v>
      </c>
      <c r="KW71" s="169" t="e">
        <f t="shared" si="136"/>
        <v>#N/A</v>
      </c>
      <c r="KX71" s="169" t="e">
        <f t="shared" si="137"/>
        <v>#N/A</v>
      </c>
      <c r="KY71" s="169" t="e">
        <f t="shared" si="137"/>
        <v>#N/A</v>
      </c>
      <c r="KZ71" s="169" t="e">
        <f t="shared" si="137"/>
        <v>#N/A</v>
      </c>
      <c r="LA71" s="169" t="e">
        <f t="shared" si="137"/>
        <v>#N/A</v>
      </c>
      <c r="LB71" s="169" t="e">
        <f t="shared" si="137"/>
        <v>#N/A</v>
      </c>
      <c r="LC71" s="169" t="e">
        <f t="shared" si="137"/>
        <v>#N/A</v>
      </c>
      <c r="LD71" s="169" t="e">
        <f t="shared" si="137"/>
        <v>#N/A</v>
      </c>
      <c r="LE71" s="169" t="e">
        <f t="shared" si="137"/>
        <v>#N/A</v>
      </c>
      <c r="LF71" s="169" t="e">
        <f t="shared" si="137"/>
        <v>#N/A</v>
      </c>
      <c r="LG71" s="169" t="e">
        <f t="shared" si="137"/>
        <v>#N/A</v>
      </c>
      <c r="LH71" s="169" t="e">
        <f t="shared" si="137"/>
        <v>#N/A</v>
      </c>
      <c r="LI71" s="169" t="e">
        <f t="shared" si="137"/>
        <v>#N/A</v>
      </c>
      <c r="LJ71" s="169" t="e">
        <f t="shared" si="137"/>
        <v>#N/A</v>
      </c>
      <c r="LK71" s="169" t="e">
        <f t="shared" si="137"/>
        <v>#N/A</v>
      </c>
      <c r="LL71" s="169" t="e">
        <f t="shared" si="137"/>
        <v>#N/A</v>
      </c>
      <c r="LM71" s="169" t="e">
        <f t="shared" si="137"/>
        <v>#N/A</v>
      </c>
      <c r="LN71" s="169" t="e">
        <f t="shared" si="138"/>
        <v>#N/A</v>
      </c>
      <c r="LO71" s="169" t="e">
        <f t="shared" si="138"/>
        <v>#N/A</v>
      </c>
      <c r="LP71" s="169" t="e">
        <f t="shared" si="138"/>
        <v>#N/A</v>
      </c>
      <c r="LQ71" s="169" t="e">
        <f t="shared" si="138"/>
        <v>#N/A</v>
      </c>
      <c r="LR71" s="169" t="e">
        <f t="shared" si="138"/>
        <v>#N/A</v>
      </c>
      <c r="LS71" s="169" t="e">
        <f t="shared" si="138"/>
        <v>#N/A</v>
      </c>
      <c r="LT71" s="169" t="e">
        <f t="shared" si="138"/>
        <v>#N/A</v>
      </c>
      <c r="LU71" s="169" t="e">
        <f t="shared" si="138"/>
        <v>#N/A</v>
      </c>
      <c r="LV71" s="169" t="e">
        <f t="shared" si="138"/>
        <v>#N/A</v>
      </c>
      <c r="LW71" s="169" t="e">
        <f t="shared" si="138"/>
        <v>#N/A</v>
      </c>
      <c r="LX71" s="169" t="e">
        <f t="shared" si="138"/>
        <v>#N/A</v>
      </c>
      <c r="LY71" s="169" t="e">
        <f t="shared" si="138"/>
        <v>#N/A</v>
      </c>
      <c r="LZ71" s="169" t="e">
        <f t="shared" si="138"/>
        <v>#N/A</v>
      </c>
      <c r="MA71" s="169" t="e">
        <f t="shared" si="138"/>
        <v>#N/A</v>
      </c>
      <c r="MB71" s="169" t="e">
        <f t="shared" si="138"/>
        <v>#N/A</v>
      </c>
      <c r="MC71" s="169" t="e">
        <f t="shared" si="138"/>
        <v>#N/A</v>
      </c>
      <c r="MD71" s="169" t="e">
        <f t="shared" si="139"/>
        <v>#N/A</v>
      </c>
      <c r="ME71" s="169" t="e">
        <f t="shared" si="139"/>
        <v>#N/A</v>
      </c>
      <c r="MF71" s="169" t="e">
        <f t="shared" si="139"/>
        <v>#N/A</v>
      </c>
      <c r="MG71" s="169" t="e">
        <f t="shared" si="139"/>
        <v>#N/A</v>
      </c>
      <c r="MH71" s="169" t="e">
        <f t="shared" si="139"/>
        <v>#N/A</v>
      </c>
      <c r="MI71" s="169" t="e">
        <f t="shared" si="139"/>
        <v>#N/A</v>
      </c>
      <c r="MJ71" s="169" t="e">
        <f t="shared" si="139"/>
        <v>#N/A</v>
      </c>
      <c r="MK71" s="169" t="e">
        <f t="shared" si="139"/>
        <v>#N/A</v>
      </c>
      <c r="ML71" s="169" t="e">
        <f t="shared" si="139"/>
        <v>#N/A</v>
      </c>
      <c r="MM71" s="169" t="e">
        <f t="shared" si="139"/>
        <v>#N/A</v>
      </c>
      <c r="MN71" s="169" t="e">
        <f t="shared" si="139"/>
        <v>#N/A</v>
      </c>
      <c r="MO71" s="169" t="e">
        <f t="shared" si="139"/>
        <v>#N/A</v>
      </c>
      <c r="MP71" s="169" t="e">
        <f t="shared" si="139"/>
        <v>#N/A</v>
      </c>
      <c r="MQ71" s="169" t="e">
        <f t="shared" si="139"/>
        <v>#N/A</v>
      </c>
      <c r="MR71" s="169" t="e">
        <f t="shared" si="139"/>
        <v>#N/A</v>
      </c>
      <c r="MS71" s="169" t="e">
        <f t="shared" si="139"/>
        <v>#N/A</v>
      </c>
      <c r="MT71" s="169" t="e">
        <f t="shared" si="140"/>
        <v>#N/A</v>
      </c>
      <c r="MU71" s="169" t="e">
        <f t="shared" si="140"/>
        <v>#N/A</v>
      </c>
      <c r="MV71" s="169" t="e">
        <f t="shared" si="140"/>
        <v>#N/A</v>
      </c>
      <c r="MW71" s="169" t="e">
        <f t="shared" si="140"/>
        <v>#N/A</v>
      </c>
      <c r="MX71" s="169" t="e">
        <f t="shared" si="140"/>
        <v>#N/A</v>
      </c>
      <c r="MY71" s="169" t="e">
        <f t="shared" si="140"/>
        <v>#N/A</v>
      </c>
      <c r="MZ71" s="169" t="e">
        <f t="shared" si="140"/>
        <v>#N/A</v>
      </c>
      <c r="NA71" s="169" t="e">
        <f t="shared" si="140"/>
        <v>#N/A</v>
      </c>
      <c r="NB71" s="169" t="e">
        <f t="shared" si="140"/>
        <v>#N/A</v>
      </c>
      <c r="NC71" s="169" t="e">
        <f t="shared" si="140"/>
        <v>#N/A</v>
      </c>
      <c r="ND71" s="169" t="e">
        <f t="shared" si="140"/>
        <v>#N/A</v>
      </c>
      <c r="NE71" s="169" t="e">
        <f t="shared" si="140"/>
        <v>#N/A</v>
      </c>
      <c r="NF71" s="169" t="e">
        <f t="shared" si="140"/>
        <v>#N/A</v>
      </c>
      <c r="NG71" s="169" t="e">
        <f t="shared" si="140"/>
        <v>#N/A</v>
      </c>
      <c r="NH71" s="169" t="e">
        <f t="shared" si="140"/>
        <v>#N/A</v>
      </c>
      <c r="NI71" s="169" t="e">
        <f t="shared" si="140"/>
        <v>#N/A</v>
      </c>
      <c r="NJ71" s="169" t="e">
        <f t="shared" si="141"/>
        <v>#N/A</v>
      </c>
      <c r="NK71" s="169" t="e">
        <f t="shared" si="141"/>
        <v>#N/A</v>
      </c>
      <c r="NL71" s="169" t="e">
        <f t="shared" si="141"/>
        <v>#N/A</v>
      </c>
      <c r="NM71" s="169" t="e">
        <f t="shared" si="141"/>
        <v>#N/A</v>
      </c>
      <c r="NN71" s="169" t="e">
        <f t="shared" si="141"/>
        <v>#N/A</v>
      </c>
      <c r="NO71" s="169" t="e">
        <f t="shared" si="141"/>
        <v>#N/A</v>
      </c>
      <c r="NP71" s="169" t="e">
        <f t="shared" si="141"/>
        <v>#N/A</v>
      </c>
      <c r="NQ71" s="169" t="e">
        <f t="shared" si="141"/>
        <v>#N/A</v>
      </c>
      <c r="NR71" s="169" t="e">
        <f t="shared" si="141"/>
        <v>#N/A</v>
      </c>
      <c r="NS71" s="169" t="e">
        <f t="shared" si="141"/>
        <v>#N/A</v>
      </c>
      <c r="NT71" s="169" t="e">
        <f t="shared" si="141"/>
        <v>#N/A</v>
      </c>
      <c r="NU71" s="169" t="e">
        <f t="shared" si="141"/>
        <v>#N/A</v>
      </c>
      <c r="NV71" s="169" t="e">
        <f t="shared" si="141"/>
        <v>#N/A</v>
      </c>
      <c r="NW71" s="169" t="e">
        <f t="shared" si="141"/>
        <v>#N/A</v>
      </c>
      <c r="NX71" s="169" t="e">
        <f t="shared" si="141"/>
        <v>#N/A</v>
      </c>
      <c r="NY71" s="169" t="e">
        <f t="shared" si="141"/>
        <v>#N/A</v>
      </c>
      <c r="NZ71" s="169" t="e">
        <f t="shared" si="142"/>
        <v>#N/A</v>
      </c>
      <c r="OA71" s="169" t="e">
        <f t="shared" si="142"/>
        <v>#N/A</v>
      </c>
      <c r="OB71" s="169" t="e">
        <f t="shared" si="142"/>
        <v>#N/A</v>
      </c>
      <c r="OC71" s="169" t="e">
        <f t="shared" si="142"/>
        <v>#N/A</v>
      </c>
      <c r="OD71" s="169" t="e">
        <f t="shared" si="142"/>
        <v>#N/A</v>
      </c>
      <c r="OE71" s="169" t="e">
        <f t="shared" si="142"/>
        <v>#N/A</v>
      </c>
      <c r="OF71" s="169" t="e">
        <f t="shared" si="142"/>
        <v>#N/A</v>
      </c>
      <c r="OG71" s="169" t="e">
        <f t="shared" si="142"/>
        <v>#N/A</v>
      </c>
      <c r="OH71" s="169" t="e">
        <f t="shared" si="142"/>
        <v>#N/A</v>
      </c>
      <c r="OI71" s="169" t="e">
        <f t="shared" si="142"/>
        <v>#N/A</v>
      </c>
      <c r="OJ71" s="169" t="e">
        <f t="shared" si="142"/>
        <v>#N/A</v>
      </c>
      <c r="OK71" s="169" t="e">
        <f t="shared" si="142"/>
        <v>#N/A</v>
      </c>
      <c r="OL71" s="169" t="e">
        <f t="shared" si="142"/>
        <v>#N/A</v>
      </c>
      <c r="OM71" s="169" t="e">
        <f t="shared" si="142"/>
        <v>#N/A</v>
      </c>
      <c r="ON71" s="169" t="e">
        <f t="shared" si="142"/>
        <v>#N/A</v>
      </c>
      <c r="OO71" s="169" t="e">
        <f t="shared" si="142"/>
        <v>#N/A</v>
      </c>
      <c r="OP71" s="169" t="e">
        <f t="shared" si="143"/>
        <v>#N/A</v>
      </c>
      <c r="OQ71" s="169" t="e">
        <f t="shared" si="143"/>
        <v>#N/A</v>
      </c>
      <c r="OR71" s="169" t="e">
        <f t="shared" si="143"/>
        <v>#N/A</v>
      </c>
      <c r="OS71" s="169" t="e">
        <f t="shared" si="143"/>
        <v>#N/A</v>
      </c>
      <c r="OT71" s="169" t="e">
        <f t="shared" si="114"/>
        <v>#N/A</v>
      </c>
      <c r="OU71" s="169" t="e">
        <f t="shared" si="114"/>
        <v>#N/A</v>
      </c>
      <c r="OV71" s="169" t="e">
        <f t="shared" si="114"/>
        <v>#N/A</v>
      </c>
      <c r="OW71" s="169" t="e">
        <f t="shared" si="114"/>
        <v>#N/A</v>
      </c>
      <c r="OX71" s="169" t="e">
        <f t="shared" si="114"/>
        <v>#N/A</v>
      </c>
      <c r="OY71" s="169" t="e">
        <f t="shared" si="114"/>
        <v>#N/A</v>
      </c>
      <c r="OZ71" s="169" t="e">
        <f t="shared" si="114"/>
        <v>#N/A</v>
      </c>
      <c r="PA71" s="169" t="e">
        <f t="shared" si="114"/>
        <v>#N/A</v>
      </c>
      <c r="PB71" s="169" t="e">
        <f t="shared" si="114"/>
        <v>#N/A</v>
      </c>
      <c r="PC71" s="169" t="e">
        <f t="shared" si="114"/>
        <v>#N/A</v>
      </c>
      <c r="PD71" s="169" t="e">
        <f t="shared" si="114"/>
        <v>#N/A</v>
      </c>
      <c r="PE71" s="169" t="e">
        <f t="shared" si="114"/>
        <v>#N/A</v>
      </c>
      <c r="PF71" s="169" t="e">
        <f t="shared" si="114"/>
        <v>#N/A</v>
      </c>
      <c r="PG71" s="169" t="e">
        <f t="shared" si="114"/>
        <v>#N/A</v>
      </c>
      <c r="PH71" s="169" t="e">
        <f t="shared" si="114"/>
        <v>#N/A</v>
      </c>
    </row>
    <row r="72" spans="1:424" hidden="1" x14ac:dyDescent="0.75">
      <c r="A72" s="4">
        <v>69</v>
      </c>
      <c r="B72" s="95"/>
      <c r="C72" s="95"/>
      <c r="D72" s="95"/>
      <c r="E72" s="124" t="str">
        <f t="shared" si="146"/>
        <v/>
      </c>
      <c r="F72" s="124" t="str">
        <f t="shared" si="147"/>
        <v/>
      </c>
      <c r="G72" s="73" t="str">
        <f t="shared" si="148"/>
        <v/>
      </c>
      <c r="H72" s="23"/>
      <c r="I72" s="57"/>
      <c r="J72" s="280"/>
      <c r="K72" s="74" t="str">
        <f>IF(AND(B72&gt;0,C72&gt;0,D72&gt;0),IF(ISBLANK(J72),IF(ISBLANK(H72),"",(D72-B72)*VLOOKUP(H72,VLookups!$A$4:$B$13,2,FALSE)),J72),"")</f>
        <v/>
      </c>
      <c r="L72" s="75" t="str">
        <f t="shared" si="144"/>
        <v/>
      </c>
      <c r="M72" s="95"/>
      <c r="N72" s="270" t="str">
        <f>IF(AND(M72&gt;0,C72&gt;0,NOT(K72="")),ABS(VLOOKUP($M$1,VLookups!$A$43:$B$44,2,FALSE)-_xlfn.NORM.DIST(M72,G72,K72,TRUE)),"")</f>
        <v/>
      </c>
      <c r="O72" s="94" t="str">
        <f>IF(AND($B72&gt;0,$C72&gt;0,$D72&gt;0,NOT(ISBLANK($H72))),_xlfn.NORM.INV(ABS(VLOOKUP($M$1,VLookups!$A$43:$B$44,2,FALSE)-O$3),$G72,$K72),"")</f>
        <v/>
      </c>
      <c r="P72" s="93" t="str">
        <f>IF(AND($B72&gt;0,$C72&gt;0,$D72&gt;0,NOT(ISBLANK($H72))),_xlfn.NORM.INV(ABS(VLOOKUP($M$1,VLookups!$A$43:$B$44,2,FALSE)-P$3),$G72,$K72),"")</f>
        <v/>
      </c>
      <c r="Q72" s="94" t="str">
        <f>IF(AND($B72&gt;0,$C72&gt;0,$D72&gt;0,NOT(ISBLANK($H72))),_xlfn.NORM.INV(ABS(VLOOKUP($M$1,VLookups!$A$43:$B$44,2,FALSE)-Q$3),$G72,$K72),"")</f>
        <v/>
      </c>
      <c r="R72" s="93" t="str">
        <f>IF(AND($B72&gt;0,$C72&gt;0,$D72&gt;0,NOT(ISBLANK($H72))),_xlfn.NORM.INV(ABS(VLOOKUP($M$1,VLookups!$A$43:$B$44,2,FALSE)-R$3),$G72,$K72),"")</f>
        <v/>
      </c>
      <c r="S72" s="94" t="str">
        <f>IF(AND($B72&gt;0,$C72&gt;0,$D72&gt;0,NOT(ISBLANK($H72))),_xlfn.NORM.INV(ABS(VLOOKUP($M$1,VLookups!$A$43:$B$44,2,FALSE)-S$3),$G72,$K72),"")</f>
        <v/>
      </c>
      <c r="T72" s="93" t="str">
        <f>IF(AND($B72&gt;0,$C72&gt;0,$D72&gt;0,NOT(ISBLANK($H72))),_xlfn.NORM.INV(ABS(VLOOKUP($M$1,VLookups!$A$43:$B$44,2,FALSE)-T$3),$G72,$K72),"")</f>
        <v/>
      </c>
      <c r="U72" s="5"/>
      <c r="V72" s="168" t="str">
        <f t="shared" si="149"/>
        <v/>
      </c>
      <c r="W72" s="49" t="str">
        <f t="shared" si="133"/>
        <v/>
      </c>
      <c r="X72" s="49" t="str">
        <f t="shared" si="133"/>
        <v/>
      </c>
      <c r="Y72" s="49" t="str">
        <f t="shared" si="133"/>
        <v/>
      </c>
      <c r="Z72" s="49" t="str">
        <f t="shared" si="133"/>
        <v/>
      </c>
      <c r="AA72" s="49" t="str">
        <f t="shared" si="133"/>
        <v/>
      </c>
      <c r="AB72" s="49" t="str">
        <f t="shared" si="133"/>
        <v/>
      </c>
      <c r="AC72" s="49" t="str">
        <f t="shared" si="133"/>
        <v/>
      </c>
      <c r="AD72" s="49" t="str">
        <f t="shared" si="133"/>
        <v/>
      </c>
      <c r="AE72" s="49" t="str">
        <f t="shared" si="133"/>
        <v/>
      </c>
      <c r="AF72" s="49" t="str">
        <f t="shared" si="133"/>
        <v/>
      </c>
      <c r="AG72" s="49" t="str">
        <f t="shared" si="133"/>
        <v/>
      </c>
      <c r="AH72" s="49" t="str">
        <f t="shared" si="133"/>
        <v/>
      </c>
      <c r="AI72" s="49" t="str">
        <f t="shared" si="133"/>
        <v/>
      </c>
      <c r="AJ72" s="49" t="str">
        <f t="shared" si="133"/>
        <v/>
      </c>
      <c r="AK72" s="49" t="str">
        <f t="shared" si="133"/>
        <v/>
      </c>
      <c r="AL72" s="49" t="str">
        <f t="shared" ref="AL72:BA87" si="159">IF(ISNONTEXT($V72),AM72-$V72,"")</f>
        <v/>
      </c>
      <c r="AM72" s="49" t="str">
        <f t="shared" si="159"/>
        <v/>
      </c>
      <c r="AN72" s="49" t="str">
        <f t="shared" si="159"/>
        <v/>
      </c>
      <c r="AO72" s="49" t="str">
        <f t="shared" si="159"/>
        <v/>
      </c>
      <c r="AP72" s="49" t="str">
        <f t="shared" si="159"/>
        <v/>
      </c>
      <c r="AQ72" s="49" t="str">
        <f t="shared" si="159"/>
        <v/>
      </c>
      <c r="AR72" s="49" t="str">
        <f t="shared" si="159"/>
        <v/>
      </c>
      <c r="AS72" s="49" t="str">
        <f t="shared" si="159"/>
        <v/>
      </c>
      <c r="AT72" s="49" t="str">
        <f t="shared" si="159"/>
        <v/>
      </c>
      <c r="AU72" s="49" t="str">
        <f t="shared" si="159"/>
        <v/>
      </c>
      <c r="AV72" s="49" t="str">
        <f t="shared" si="159"/>
        <v/>
      </c>
      <c r="AW72" s="49" t="str">
        <f t="shared" si="159"/>
        <v/>
      </c>
      <c r="AX72" s="49" t="str">
        <f t="shared" si="159"/>
        <v/>
      </c>
      <c r="AY72" s="49" t="str">
        <f t="shared" si="159"/>
        <v/>
      </c>
      <c r="AZ72" s="49" t="str">
        <f t="shared" si="159"/>
        <v/>
      </c>
      <c r="BA72" s="49" t="str">
        <f t="shared" si="159"/>
        <v/>
      </c>
      <c r="BB72" s="49" t="str">
        <f t="shared" ref="BB72:BQ87" si="160">IF(ISNONTEXT($V72),BC72-$V72,"")</f>
        <v/>
      </c>
      <c r="BC72" s="49" t="str">
        <f t="shared" si="160"/>
        <v/>
      </c>
      <c r="BD72" s="49" t="str">
        <f t="shared" si="160"/>
        <v/>
      </c>
      <c r="BE72" s="49" t="str">
        <f t="shared" si="160"/>
        <v/>
      </c>
      <c r="BF72" s="49" t="str">
        <f t="shared" si="160"/>
        <v/>
      </c>
      <c r="BG72" s="49" t="str">
        <f t="shared" si="160"/>
        <v/>
      </c>
      <c r="BH72" s="49" t="str">
        <f t="shared" si="160"/>
        <v/>
      </c>
      <c r="BI72" s="49" t="str">
        <f t="shared" si="160"/>
        <v/>
      </c>
      <c r="BJ72" s="49" t="str">
        <f t="shared" si="160"/>
        <v/>
      </c>
      <c r="BK72" s="49" t="str">
        <f t="shared" si="160"/>
        <v/>
      </c>
      <c r="BL72" s="49" t="str">
        <f t="shared" si="160"/>
        <v/>
      </c>
      <c r="BM72" s="49" t="str">
        <f t="shared" si="160"/>
        <v/>
      </c>
      <c r="BN72" s="49" t="str">
        <f t="shared" si="160"/>
        <v/>
      </c>
      <c r="BO72" s="49" t="str">
        <f t="shared" si="160"/>
        <v/>
      </c>
      <c r="BP72" s="49" t="str">
        <f t="shared" si="160"/>
        <v/>
      </c>
      <c r="BQ72" s="49" t="str">
        <f t="shared" si="160"/>
        <v/>
      </c>
      <c r="BR72" s="49" t="str">
        <f t="shared" si="153"/>
        <v/>
      </c>
      <c r="BS72" s="49" t="str">
        <f t="shared" si="153"/>
        <v/>
      </c>
      <c r="BT72" s="49" t="str">
        <f t="shared" si="153"/>
        <v/>
      </c>
      <c r="BU72" s="49" t="str">
        <f t="shared" si="153"/>
        <v/>
      </c>
      <c r="BV72" s="49" t="str">
        <f t="shared" si="153"/>
        <v/>
      </c>
      <c r="BW72" s="49" t="str">
        <f t="shared" si="153"/>
        <v/>
      </c>
      <c r="BX72" s="49" t="str">
        <f t="shared" si="153"/>
        <v/>
      </c>
      <c r="BY72" s="49" t="str">
        <f t="shared" si="153"/>
        <v/>
      </c>
      <c r="BZ72" s="49" t="str">
        <f t="shared" si="153"/>
        <v/>
      </c>
      <c r="CA72" s="49" t="str">
        <f t="shared" si="153"/>
        <v/>
      </c>
      <c r="CB72" s="49" t="str">
        <f t="shared" si="153"/>
        <v/>
      </c>
      <c r="CC72" s="49" t="str">
        <f t="shared" si="153"/>
        <v/>
      </c>
      <c r="CD72" s="49" t="str">
        <f t="shared" si="153"/>
        <v/>
      </c>
      <c r="CE72" s="49" t="str">
        <f t="shared" si="153"/>
        <v/>
      </c>
      <c r="CF72" s="49" t="str">
        <f t="shared" si="153"/>
        <v/>
      </c>
      <c r="CG72" s="49" t="str">
        <f t="shared" ref="CG72:CV87" si="161">IF(ISNONTEXT($V72),CH72-$V72,"")</f>
        <v/>
      </c>
      <c r="CH72" s="49" t="str">
        <f t="shared" si="161"/>
        <v/>
      </c>
      <c r="CI72" s="49" t="str">
        <f t="shared" si="161"/>
        <v/>
      </c>
      <c r="CJ72" s="49" t="str">
        <f t="shared" si="161"/>
        <v/>
      </c>
      <c r="CK72" s="49" t="str">
        <f t="shared" si="161"/>
        <v/>
      </c>
      <c r="CL72" s="49" t="str">
        <f t="shared" si="161"/>
        <v/>
      </c>
      <c r="CM72" s="49" t="str">
        <f t="shared" si="161"/>
        <v/>
      </c>
      <c r="CN72" s="49" t="str">
        <f t="shared" si="161"/>
        <v/>
      </c>
      <c r="CO72" s="49" t="str">
        <f t="shared" si="161"/>
        <v/>
      </c>
      <c r="CP72" s="49" t="str">
        <f t="shared" si="161"/>
        <v/>
      </c>
      <c r="CQ72" s="49" t="str">
        <f t="shared" si="161"/>
        <v/>
      </c>
      <c r="CR72" s="49" t="str">
        <f t="shared" si="161"/>
        <v/>
      </c>
      <c r="CS72" s="49" t="str">
        <f t="shared" si="161"/>
        <v/>
      </c>
      <c r="CT72" s="49" t="str">
        <f t="shared" si="161"/>
        <v/>
      </c>
      <c r="CU72" s="49" t="str">
        <f t="shared" si="161"/>
        <v/>
      </c>
      <c r="CV72" s="49" t="str">
        <f t="shared" si="161"/>
        <v/>
      </c>
      <c r="CW72" s="49" t="str">
        <f t="shared" si="154"/>
        <v/>
      </c>
      <c r="CX72" s="49" t="str">
        <f t="shared" si="154"/>
        <v/>
      </c>
      <c r="CY72" s="49" t="str">
        <f t="shared" si="154"/>
        <v/>
      </c>
      <c r="CZ72" s="49" t="str">
        <f t="shared" si="154"/>
        <v/>
      </c>
      <c r="DA72" s="49" t="str">
        <f t="shared" si="154"/>
        <v/>
      </c>
      <c r="DB72" s="49" t="str">
        <f t="shared" si="154"/>
        <v/>
      </c>
      <c r="DC72" s="49" t="str">
        <f t="shared" si="154"/>
        <v/>
      </c>
      <c r="DD72" s="49" t="str">
        <f t="shared" si="154"/>
        <v/>
      </c>
      <c r="DE72" s="49" t="str">
        <f t="shared" si="154"/>
        <v/>
      </c>
      <c r="DF72" s="49" t="str">
        <f t="shared" si="154"/>
        <v/>
      </c>
      <c r="DG72" s="49" t="str">
        <f t="shared" si="154"/>
        <v/>
      </c>
      <c r="DH72" s="49" t="str">
        <f t="shared" si="154"/>
        <v/>
      </c>
      <c r="DI72" s="49" t="str">
        <f t="shared" si="154"/>
        <v/>
      </c>
      <c r="DJ72" s="49" t="str">
        <f t="shared" si="154"/>
        <v/>
      </c>
      <c r="DK72" s="49" t="str">
        <f t="shared" si="154"/>
        <v/>
      </c>
      <c r="DL72" s="49" t="str">
        <f t="shared" ref="DL72:DR87" si="162">IF(ISNONTEXT($V72),DM72-$V72,"")</f>
        <v/>
      </c>
      <c r="DM72" s="49" t="str">
        <f t="shared" si="162"/>
        <v/>
      </c>
      <c r="DN72" s="49" t="str">
        <f t="shared" si="162"/>
        <v/>
      </c>
      <c r="DO72" s="49" t="str">
        <f t="shared" si="162"/>
        <v/>
      </c>
      <c r="DP72" s="49" t="str">
        <f t="shared" si="162"/>
        <v/>
      </c>
      <c r="DQ72" s="49" t="str">
        <f t="shared" si="162"/>
        <v/>
      </c>
      <c r="DR72" s="49" t="str">
        <f t="shared" si="162"/>
        <v/>
      </c>
      <c r="DS72" s="183" t="str">
        <f t="shared" si="150"/>
        <v/>
      </c>
      <c r="DT72" s="49" t="str">
        <f t="shared" si="134"/>
        <v/>
      </c>
      <c r="DU72" s="49" t="str">
        <f t="shared" si="134"/>
        <v/>
      </c>
      <c r="DV72" s="49" t="str">
        <f t="shared" si="134"/>
        <v/>
      </c>
      <c r="DW72" s="49" t="str">
        <f t="shared" si="134"/>
        <v/>
      </c>
      <c r="DX72" s="49" t="str">
        <f t="shared" si="134"/>
        <v/>
      </c>
      <c r="DY72" s="49" t="str">
        <f t="shared" si="134"/>
        <v/>
      </c>
      <c r="DZ72" s="49" t="str">
        <f t="shared" si="134"/>
        <v/>
      </c>
      <c r="EA72" s="49" t="str">
        <f t="shared" si="134"/>
        <v/>
      </c>
      <c r="EB72" s="49" t="str">
        <f t="shared" si="134"/>
        <v/>
      </c>
      <c r="EC72" s="49" t="str">
        <f t="shared" si="134"/>
        <v/>
      </c>
      <c r="ED72" s="49" t="str">
        <f t="shared" si="134"/>
        <v/>
      </c>
      <c r="EE72" s="49" t="str">
        <f t="shared" si="134"/>
        <v/>
      </c>
      <c r="EF72" s="49" t="str">
        <f t="shared" si="134"/>
        <v/>
      </c>
      <c r="EG72" s="49" t="str">
        <f t="shared" si="134"/>
        <v/>
      </c>
      <c r="EH72" s="49" t="str">
        <f t="shared" si="134"/>
        <v/>
      </c>
      <c r="EI72" s="49" t="str">
        <f t="shared" ref="EI72:EX87" si="163">IF(ISNONTEXT($V72),EH72+$V72,"")</f>
        <v/>
      </c>
      <c r="EJ72" s="49" t="str">
        <f t="shared" si="163"/>
        <v/>
      </c>
      <c r="EK72" s="49" t="str">
        <f t="shared" si="163"/>
        <v/>
      </c>
      <c r="EL72" s="49" t="str">
        <f t="shared" si="163"/>
        <v/>
      </c>
      <c r="EM72" s="49" t="str">
        <f t="shared" si="163"/>
        <v/>
      </c>
      <c r="EN72" s="49" t="str">
        <f t="shared" si="163"/>
        <v/>
      </c>
      <c r="EO72" s="49" t="str">
        <f t="shared" si="163"/>
        <v/>
      </c>
      <c r="EP72" s="49" t="str">
        <f t="shared" si="163"/>
        <v/>
      </c>
      <c r="EQ72" s="49" t="str">
        <f t="shared" si="163"/>
        <v/>
      </c>
      <c r="ER72" s="49" t="str">
        <f t="shared" si="163"/>
        <v/>
      </c>
      <c r="ES72" s="49" t="str">
        <f t="shared" si="163"/>
        <v/>
      </c>
      <c r="ET72" s="49" t="str">
        <f t="shared" si="163"/>
        <v/>
      </c>
      <c r="EU72" s="49" t="str">
        <f t="shared" si="163"/>
        <v/>
      </c>
      <c r="EV72" s="49" t="str">
        <f t="shared" si="163"/>
        <v/>
      </c>
      <c r="EW72" s="49" t="str">
        <f t="shared" si="163"/>
        <v/>
      </c>
      <c r="EX72" s="49" t="str">
        <f t="shared" si="163"/>
        <v/>
      </c>
      <c r="EY72" s="49" t="str">
        <f t="shared" ref="EY72:FN87" si="164">IF(ISNONTEXT($V72),EX72+$V72,"")</f>
        <v/>
      </c>
      <c r="EZ72" s="49" t="str">
        <f t="shared" si="164"/>
        <v/>
      </c>
      <c r="FA72" s="49" t="str">
        <f t="shared" si="164"/>
        <v/>
      </c>
      <c r="FB72" s="49" t="str">
        <f t="shared" si="164"/>
        <v/>
      </c>
      <c r="FC72" s="49" t="str">
        <f t="shared" si="164"/>
        <v/>
      </c>
      <c r="FD72" s="49" t="str">
        <f t="shared" si="164"/>
        <v/>
      </c>
      <c r="FE72" s="49" t="str">
        <f t="shared" si="164"/>
        <v/>
      </c>
      <c r="FF72" s="49" t="str">
        <f t="shared" si="164"/>
        <v/>
      </c>
      <c r="FG72" s="49" t="str">
        <f t="shared" si="164"/>
        <v/>
      </c>
      <c r="FH72" s="49" t="str">
        <f t="shared" si="164"/>
        <v/>
      </c>
      <c r="FI72" s="49" t="str">
        <f t="shared" si="164"/>
        <v/>
      </c>
      <c r="FJ72" s="49" t="str">
        <f t="shared" si="164"/>
        <v/>
      </c>
      <c r="FK72" s="49" t="str">
        <f t="shared" si="164"/>
        <v/>
      </c>
      <c r="FL72" s="49" t="str">
        <f t="shared" si="164"/>
        <v/>
      </c>
      <c r="FM72" s="49" t="str">
        <f t="shared" si="164"/>
        <v/>
      </c>
      <c r="FN72" s="49" t="str">
        <f t="shared" si="164"/>
        <v/>
      </c>
      <c r="FO72" s="49" t="str">
        <f t="shared" si="156"/>
        <v/>
      </c>
      <c r="FP72" s="49" t="str">
        <f t="shared" si="156"/>
        <v/>
      </c>
      <c r="FQ72" s="49" t="str">
        <f t="shared" si="156"/>
        <v/>
      </c>
      <c r="FR72" s="49" t="str">
        <f t="shared" si="156"/>
        <v/>
      </c>
      <c r="FS72" s="49" t="str">
        <f t="shared" si="156"/>
        <v/>
      </c>
      <c r="FT72" s="49" t="str">
        <f t="shared" si="156"/>
        <v/>
      </c>
      <c r="FU72" s="49" t="str">
        <f t="shared" si="156"/>
        <v/>
      </c>
      <c r="FV72" s="49" t="str">
        <f t="shared" si="156"/>
        <v/>
      </c>
      <c r="FW72" s="49" t="str">
        <f t="shared" si="156"/>
        <v/>
      </c>
      <c r="FX72" s="49" t="str">
        <f t="shared" si="156"/>
        <v/>
      </c>
      <c r="FY72" s="49" t="str">
        <f t="shared" si="156"/>
        <v/>
      </c>
      <c r="FZ72" s="49" t="str">
        <f t="shared" si="156"/>
        <v/>
      </c>
      <c r="GA72" s="49" t="str">
        <f t="shared" si="156"/>
        <v/>
      </c>
      <c r="GB72" s="49" t="str">
        <f t="shared" si="156"/>
        <v/>
      </c>
      <c r="GC72" s="49" t="str">
        <f t="shared" si="156"/>
        <v/>
      </c>
      <c r="GD72" s="49" t="str">
        <f t="shared" ref="GD72:GS87" si="165">IF(ISNONTEXT($V72),GC72+$V72,"")</f>
        <v/>
      </c>
      <c r="GE72" s="49" t="str">
        <f t="shared" si="165"/>
        <v/>
      </c>
      <c r="GF72" s="49" t="str">
        <f t="shared" si="165"/>
        <v/>
      </c>
      <c r="GG72" s="49" t="str">
        <f t="shared" si="165"/>
        <v/>
      </c>
      <c r="GH72" s="49" t="str">
        <f t="shared" si="165"/>
        <v/>
      </c>
      <c r="GI72" s="49" t="str">
        <f t="shared" si="165"/>
        <v/>
      </c>
      <c r="GJ72" s="49" t="str">
        <f t="shared" si="165"/>
        <v/>
      </c>
      <c r="GK72" s="49" t="str">
        <f t="shared" si="165"/>
        <v/>
      </c>
      <c r="GL72" s="49" t="str">
        <f t="shared" si="165"/>
        <v/>
      </c>
      <c r="GM72" s="49" t="str">
        <f t="shared" si="165"/>
        <v/>
      </c>
      <c r="GN72" s="49" t="str">
        <f t="shared" si="165"/>
        <v/>
      </c>
      <c r="GO72" s="49" t="str">
        <f t="shared" si="165"/>
        <v/>
      </c>
      <c r="GP72" s="49" t="str">
        <f t="shared" si="165"/>
        <v/>
      </c>
      <c r="GQ72" s="49" t="str">
        <f t="shared" si="165"/>
        <v/>
      </c>
      <c r="GR72" s="49" t="str">
        <f t="shared" si="165"/>
        <v/>
      </c>
      <c r="GS72" s="49" t="str">
        <f t="shared" si="165"/>
        <v/>
      </c>
      <c r="GT72" s="49" t="str">
        <f t="shared" si="157"/>
        <v/>
      </c>
      <c r="GU72" s="49" t="str">
        <f t="shared" si="157"/>
        <v/>
      </c>
      <c r="GV72" s="49" t="str">
        <f t="shared" si="157"/>
        <v/>
      </c>
      <c r="GW72" s="49" t="str">
        <f t="shared" si="157"/>
        <v/>
      </c>
      <c r="GX72" s="49" t="str">
        <f t="shared" si="157"/>
        <v/>
      </c>
      <c r="GY72" s="49" t="str">
        <f t="shared" si="157"/>
        <v/>
      </c>
      <c r="GZ72" s="49" t="str">
        <f t="shared" si="157"/>
        <v/>
      </c>
      <c r="HA72" s="49" t="str">
        <f t="shared" si="157"/>
        <v/>
      </c>
      <c r="HB72" s="49" t="str">
        <f t="shared" si="157"/>
        <v/>
      </c>
      <c r="HC72" s="49" t="str">
        <f t="shared" si="157"/>
        <v/>
      </c>
      <c r="HD72" s="49" t="str">
        <f t="shared" si="157"/>
        <v/>
      </c>
      <c r="HE72" s="49" t="str">
        <f t="shared" si="157"/>
        <v/>
      </c>
      <c r="HF72" s="49" t="str">
        <f t="shared" si="157"/>
        <v/>
      </c>
      <c r="HG72" s="49" t="str">
        <f t="shared" si="157"/>
        <v/>
      </c>
      <c r="HH72" s="49" t="str">
        <f t="shared" si="157"/>
        <v/>
      </c>
      <c r="HI72" s="49" t="str">
        <f t="shared" ref="HI72:HO87" si="166">IF(ISNONTEXT($V72),HH72+$V72,"")</f>
        <v/>
      </c>
      <c r="HJ72" s="49" t="str">
        <f t="shared" si="166"/>
        <v/>
      </c>
      <c r="HK72" s="49" t="str">
        <f t="shared" si="166"/>
        <v/>
      </c>
      <c r="HL72" s="49" t="str">
        <f t="shared" si="166"/>
        <v/>
      </c>
      <c r="HM72" s="49" t="str">
        <f t="shared" si="166"/>
        <v/>
      </c>
      <c r="HN72" s="49" t="str">
        <f t="shared" si="166"/>
        <v/>
      </c>
      <c r="HO72" s="49" t="str">
        <f t="shared" si="166"/>
        <v/>
      </c>
      <c r="HP72" s="169" t="e">
        <f t="shared" si="152"/>
        <v>#N/A</v>
      </c>
      <c r="HQ72" s="169" t="e">
        <f t="shared" si="152"/>
        <v>#N/A</v>
      </c>
      <c r="HR72" s="169" t="e">
        <f t="shared" si="152"/>
        <v>#N/A</v>
      </c>
      <c r="HS72" s="169" t="e">
        <f t="shared" si="152"/>
        <v>#N/A</v>
      </c>
      <c r="HT72" s="169" t="e">
        <f t="shared" si="152"/>
        <v>#N/A</v>
      </c>
      <c r="HU72" s="169" t="e">
        <f t="shared" si="152"/>
        <v>#N/A</v>
      </c>
      <c r="HV72" s="169" t="e">
        <f t="shared" si="152"/>
        <v>#N/A</v>
      </c>
      <c r="HW72" s="169" t="e">
        <f t="shared" si="152"/>
        <v>#N/A</v>
      </c>
      <c r="HX72" s="169" t="e">
        <f t="shared" si="152"/>
        <v>#N/A</v>
      </c>
      <c r="HY72" s="169" t="e">
        <f t="shared" si="152"/>
        <v>#N/A</v>
      </c>
      <c r="HZ72" s="169" t="e">
        <f t="shared" si="152"/>
        <v>#N/A</v>
      </c>
      <c r="IA72" s="169" t="e">
        <f t="shared" si="152"/>
        <v>#N/A</v>
      </c>
      <c r="IB72" s="169" t="e">
        <f t="shared" si="152"/>
        <v>#N/A</v>
      </c>
      <c r="IC72" s="169" t="e">
        <f t="shared" si="152"/>
        <v>#N/A</v>
      </c>
      <c r="ID72" s="169" t="e">
        <f t="shared" si="152"/>
        <v>#N/A</v>
      </c>
      <c r="IE72" s="169" t="e">
        <f t="shared" si="151"/>
        <v>#N/A</v>
      </c>
      <c r="IF72" s="169" t="e">
        <f t="shared" si="120"/>
        <v>#N/A</v>
      </c>
      <c r="IG72" s="169" t="e">
        <f t="shared" si="120"/>
        <v>#N/A</v>
      </c>
      <c r="IH72" s="169" t="e">
        <f t="shared" si="120"/>
        <v>#N/A</v>
      </c>
      <c r="II72" s="169" t="e">
        <f t="shared" ref="II72:IX91" si="167">IF(ISNONTEXT($K72),_xlfn.NORM.DIST(AP72,$G72,$K72,FALSE),NA())</f>
        <v>#N/A</v>
      </c>
      <c r="IJ72" s="169" t="e">
        <f t="shared" si="167"/>
        <v>#N/A</v>
      </c>
      <c r="IK72" s="169" t="e">
        <f t="shared" si="167"/>
        <v>#N/A</v>
      </c>
      <c r="IL72" s="169" t="e">
        <f t="shared" si="167"/>
        <v>#N/A</v>
      </c>
      <c r="IM72" s="169" t="e">
        <f t="shared" si="167"/>
        <v>#N/A</v>
      </c>
      <c r="IN72" s="169" t="e">
        <f t="shared" si="167"/>
        <v>#N/A</v>
      </c>
      <c r="IO72" s="169" t="e">
        <f t="shared" si="167"/>
        <v>#N/A</v>
      </c>
      <c r="IP72" s="169" t="e">
        <f t="shared" si="167"/>
        <v>#N/A</v>
      </c>
      <c r="IQ72" s="169" t="e">
        <f t="shared" si="167"/>
        <v>#N/A</v>
      </c>
      <c r="IR72" s="169" t="e">
        <f t="shared" si="167"/>
        <v>#N/A</v>
      </c>
      <c r="IS72" s="169" t="e">
        <f t="shared" si="167"/>
        <v>#N/A</v>
      </c>
      <c r="IT72" s="169" t="e">
        <f t="shared" si="118"/>
        <v>#N/A</v>
      </c>
      <c r="IU72" s="169" t="e">
        <f t="shared" si="117"/>
        <v>#N/A</v>
      </c>
      <c r="IV72" s="169" t="e">
        <f t="shared" si="117"/>
        <v>#N/A</v>
      </c>
      <c r="IW72" s="169" t="e">
        <f t="shared" si="117"/>
        <v>#N/A</v>
      </c>
      <c r="IX72" s="169" t="e">
        <f t="shared" si="117"/>
        <v>#N/A</v>
      </c>
      <c r="IY72" s="169" t="e">
        <f t="shared" si="117"/>
        <v>#N/A</v>
      </c>
      <c r="IZ72" s="169" t="e">
        <f t="shared" si="117"/>
        <v>#N/A</v>
      </c>
      <c r="JA72" s="169" t="e">
        <f t="shared" si="117"/>
        <v>#N/A</v>
      </c>
      <c r="JB72" s="169" t="e">
        <f t="shared" si="117"/>
        <v>#N/A</v>
      </c>
      <c r="JC72" s="169" t="e">
        <f t="shared" si="117"/>
        <v>#N/A</v>
      </c>
      <c r="JD72" s="169" t="e">
        <f t="shared" si="117"/>
        <v>#N/A</v>
      </c>
      <c r="JE72" s="169" t="e">
        <f t="shared" si="117"/>
        <v>#N/A</v>
      </c>
      <c r="JF72" s="169" t="e">
        <f t="shared" si="117"/>
        <v>#N/A</v>
      </c>
      <c r="JG72" s="169" t="e">
        <f t="shared" si="117"/>
        <v>#N/A</v>
      </c>
      <c r="JH72" s="169" t="e">
        <f t="shared" si="117"/>
        <v>#N/A</v>
      </c>
      <c r="JI72" s="169" t="e">
        <f t="shared" si="117"/>
        <v>#N/A</v>
      </c>
      <c r="JJ72" s="169" t="e">
        <f t="shared" ref="JJ72:JY104" si="168">IF(ISNONTEXT($K72),_xlfn.NORM.DIST(BQ72,$G72,$K72,FALSE),NA())</f>
        <v>#N/A</v>
      </c>
      <c r="JK72" s="169" t="e">
        <f t="shared" si="145"/>
        <v>#N/A</v>
      </c>
      <c r="JL72" s="169" t="e">
        <f t="shared" si="145"/>
        <v>#N/A</v>
      </c>
      <c r="JM72" s="169" t="e">
        <f t="shared" si="145"/>
        <v>#N/A</v>
      </c>
      <c r="JN72" s="169" t="e">
        <f t="shared" si="145"/>
        <v>#N/A</v>
      </c>
      <c r="JO72" s="169" t="e">
        <f t="shared" si="145"/>
        <v>#N/A</v>
      </c>
      <c r="JP72" s="169" t="e">
        <f t="shared" si="145"/>
        <v>#N/A</v>
      </c>
      <c r="JQ72" s="169" t="e">
        <f t="shared" si="145"/>
        <v>#N/A</v>
      </c>
      <c r="JR72" s="169" t="e">
        <f t="shared" si="135"/>
        <v>#N/A</v>
      </c>
      <c r="JS72" s="169" t="e">
        <f t="shared" si="135"/>
        <v>#N/A</v>
      </c>
      <c r="JT72" s="169" t="e">
        <f t="shared" si="135"/>
        <v>#N/A</v>
      </c>
      <c r="JU72" s="169" t="e">
        <f t="shared" si="135"/>
        <v>#N/A</v>
      </c>
      <c r="JV72" s="169" t="e">
        <f t="shared" si="135"/>
        <v>#N/A</v>
      </c>
      <c r="JW72" s="169" t="e">
        <f t="shared" si="135"/>
        <v>#N/A</v>
      </c>
      <c r="JX72" s="169" t="e">
        <f t="shared" si="135"/>
        <v>#N/A</v>
      </c>
      <c r="JY72" s="169" t="e">
        <f t="shared" si="135"/>
        <v>#N/A</v>
      </c>
      <c r="JZ72" s="169" t="e">
        <f t="shared" si="135"/>
        <v>#N/A</v>
      </c>
      <c r="KA72" s="169" t="e">
        <f t="shared" si="135"/>
        <v>#N/A</v>
      </c>
      <c r="KB72" s="169" t="e">
        <f t="shared" si="135"/>
        <v>#N/A</v>
      </c>
      <c r="KC72" s="169" t="e">
        <f t="shared" si="135"/>
        <v>#N/A</v>
      </c>
      <c r="KD72" s="169" t="e">
        <f t="shared" si="135"/>
        <v>#N/A</v>
      </c>
      <c r="KE72" s="169" t="e">
        <f t="shared" si="135"/>
        <v>#N/A</v>
      </c>
      <c r="KF72" s="169" t="e">
        <f t="shared" si="135"/>
        <v>#N/A</v>
      </c>
      <c r="KG72" s="169" t="e">
        <f t="shared" si="135"/>
        <v>#N/A</v>
      </c>
      <c r="KH72" s="169" t="e">
        <f t="shared" si="136"/>
        <v>#N/A</v>
      </c>
      <c r="KI72" s="169" t="e">
        <f t="shared" si="136"/>
        <v>#N/A</v>
      </c>
      <c r="KJ72" s="169" t="e">
        <f t="shared" si="136"/>
        <v>#N/A</v>
      </c>
      <c r="KK72" s="169" t="e">
        <f t="shared" si="136"/>
        <v>#N/A</v>
      </c>
      <c r="KL72" s="169" t="e">
        <f t="shared" si="136"/>
        <v>#N/A</v>
      </c>
      <c r="KM72" s="169" t="e">
        <f t="shared" si="136"/>
        <v>#N/A</v>
      </c>
      <c r="KN72" s="169" t="e">
        <f t="shared" si="136"/>
        <v>#N/A</v>
      </c>
      <c r="KO72" s="169" t="e">
        <f t="shared" si="136"/>
        <v>#N/A</v>
      </c>
      <c r="KP72" s="169" t="e">
        <f t="shared" si="136"/>
        <v>#N/A</v>
      </c>
      <c r="KQ72" s="169" t="e">
        <f t="shared" si="136"/>
        <v>#N/A</v>
      </c>
      <c r="KR72" s="169" t="e">
        <f t="shared" si="136"/>
        <v>#N/A</v>
      </c>
      <c r="KS72" s="169" t="e">
        <f t="shared" si="136"/>
        <v>#N/A</v>
      </c>
      <c r="KT72" s="169" t="e">
        <f t="shared" si="136"/>
        <v>#N/A</v>
      </c>
      <c r="KU72" s="169" t="e">
        <f t="shared" si="136"/>
        <v>#N/A</v>
      </c>
      <c r="KV72" s="169" t="e">
        <f t="shared" si="136"/>
        <v>#N/A</v>
      </c>
      <c r="KW72" s="169" t="e">
        <f t="shared" si="136"/>
        <v>#N/A</v>
      </c>
      <c r="KX72" s="169" t="e">
        <f t="shared" si="137"/>
        <v>#N/A</v>
      </c>
      <c r="KY72" s="169" t="e">
        <f t="shared" si="137"/>
        <v>#N/A</v>
      </c>
      <c r="KZ72" s="169" t="e">
        <f t="shared" si="137"/>
        <v>#N/A</v>
      </c>
      <c r="LA72" s="169" t="e">
        <f t="shared" si="137"/>
        <v>#N/A</v>
      </c>
      <c r="LB72" s="169" t="e">
        <f t="shared" si="137"/>
        <v>#N/A</v>
      </c>
      <c r="LC72" s="169" t="e">
        <f t="shared" si="137"/>
        <v>#N/A</v>
      </c>
      <c r="LD72" s="169" t="e">
        <f t="shared" si="137"/>
        <v>#N/A</v>
      </c>
      <c r="LE72" s="169" t="e">
        <f t="shared" si="137"/>
        <v>#N/A</v>
      </c>
      <c r="LF72" s="169" t="e">
        <f t="shared" si="137"/>
        <v>#N/A</v>
      </c>
      <c r="LG72" s="169" t="e">
        <f t="shared" si="137"/>
        <v>#N/A</v>
      </c>
      <c r="LH72" s="169" t="e">
        <f t="shared" si="137"/>
        <v>#N/A</v>
      </c>
      <c r="LI72" s="169" t="e">
        <f t="shared" si="137"/>
        <v>#N/A</v>
      </c>
      <c r="LJ72" s="169" t="e">
        <f t="shared" si="137"/>
        <v>#N/A</v>
      </c>
      <c r="LK72" s="169" t="e">
        <f t="shared" si="137"/>
        <v>#N/A</v>
      </c>
      <c r="LL72" s="169" t="e">
        <f t="shared" si="137"/>
        <v>#N/A</v>
      </c>
      <c r="LM72" s="169" t="e">
        <f t="shared" si="137"/>
        <v>#N/A</v>
      </c>
      <c r="LN72" s="169" t="e">
        <f t="shared" si="138"/>
        <v>#N/A</v>
      </c>
      <c r="LO72" s="169" t="e">
        <f t="shared" si="138"/>
        <v>#N/A</v>
      </c>
      <c r="LP72" s="169" t="e">
        <f t="shared" si="138"/>
        <v>#N/A</v>
      </c>
      <c r="LQ72" s="169" t="e">
        <f t="shared" si="138"/>
        <v>#N/A</v>
      </c>
      <c r="LR72" s="169" t="e">
        <f t="shared" si="138"/>
        <v>#N/A</v>
      </c>
      <c r="LS72" s="169" t="e">
        <f t="shared" si="138"/>
        <v>#N/A</v>
      </c>
      <c r="LT72" s="169" t="e">
        <f t="shared" si="138"/>
        <v>#N/A</v>
      </c>
      <c r="LU72" s="169" t="e">
        <f t="shared" si="138"/>
        <v>#N/A</v>
      </c>
      <c r="LV72" s="169" t="e">
        <f t="shared" si="138"/>
        <v>#N/A</v>
      </c>
      <c r="LW72" s="169" t="e">
        <f t="shared" si="138"/>
        <v>#N/A</v>
      </c>
      <c r="LX72" s="169" t="e">
        <f t="shared" si="138"/>
        <v>#N/A</v>
      </c>
      <c r="LY72" s="169" t="e">
        <f t="shared" si="138"/>
        <v>#N/A</v>
      </c>
      <c r="LZ72" s="169" t="e">
        <f t="shared" si="138"/>
        <v>#N/A</v>
      </c>
      <c r="MA72" s="169" t="e">
        <f t="shared" si="138"/>
        <v>#N/A</v>
      </c>
      <c r="MB72" s="169" t="e">
        <f t="shared" si="138"/>
        <v>#N/A</v>
      </c>
      <c r="MC72" s="169" t="e">
        <f t="shared" si="138"/>
        <v>#N/A</v>
      </c>
      <c r="MD72" s="169" t="e">
        <f t="shared" si="139"/>
        <v>#N/A</v>
      </c>
      <c r="ME72" s="169" t="e">
        <f t="shared" si="139"/>
        <v>#N/A</v>
      </c>
      <c r="MF72" s="169" t="e">
        <f t="shared" si="139"/>
        <v>#N/A</v>
      </c>
      <c r="MG72" s="169" t="e">
        <f t="shared" si="139"/>
        <v>#N/A</v>
      </c>
      <c r="MH72" s="169" t="e">
        <f t="shared" si="139"/>
        <v>#N/A</v>
      </c>
      <c r="MI72" s="169" t="e">
        <f t="shared" si="139"/>
        <v>#N/A</v>
      </c>
      <c r="MJ72" s="169" t="e">
        <f t="shared" si="139"/>
        <v>#N/A</v>
      </c>
      <c r="MK72" s="169" t="e">
        <f t="shared" si="139"/>
        <v>#N/A</v>
      </c>
      <c r="ML72" s="169" t="e">
        <f t="shared" si="139"/>
        <v>#N/A</v>
      </c>
      <c r="MM72" s="169" t="e">
        <f t="shared" si="139"/>
        <v>#N/A</v>
      </c>
      <c r="MN72" s="169" t="e">
        <f t="shared" si="139"/>
        <v>#N/A</v>
      </c>
      <c r="MO72" s="169" t="e">
        <f t="shared" si="139"/>
        <v>#N/A</v>
      </c>
      <c r="MP72" s="169" t="e">
        <f t="shared" si="139"/>
        <v>#N/A</v>
      </c>
      <c r="MQ72" s="169" t="e">
        <f t="shared" si="139"/>
        <v>#N/A</v>
      </c>
      <c r="MR72" s="169" t="e">
        <f t="shared" si="139"/>
        <v>#N/A</v>
      </c>
      <c r="MS72" s="169" t="e">
        <f t="shared" si="139"/>
        <v>#N/A</v>
      </c>
      <c r="MT72" s="169" t="e">
        <f t="shared" si="140"/>
        <v>#N/A</v>
      </c>
      <c r="MU72" s="169" t="e">
        <f t="shared" si="140"/>
        <v>#N/A</v>
      </c>
      <c r="MV72" s="169" t="e">
        <f t="shared" si="140"/>
        <v>#N/A</v>
      </c>
      <c r="MW72" s="169" t="e">
        <f t="shared" si="140"/>
        <v>#N/A</v>
      </c>
      <c r="MX72" s="169" t="e">
        <f t="shared" si="140"/>
        <v>#N/A</v>
      </c>
      <c r="MY72" s="169" t="e">
        <f t="shared" si="140"/>
        <v>#N/A</v>
      </c>
      <c r="MZ72" s="169" t="e">
        <f t="shared" si="140"/>
        <v>#N/A</v>
      </c>
      <c r="NA72" s="169" t="e">
        <f t="shared" si="140"/>
        <v>#N/A</v>
      </c>
      <c r="NB72" s="169" t="e">
        <f t="shared" si="140"/>
        <v>#N/A</v>
      </c>
      <c r="NC72" s="169" t="e">
        <f t="shared" si="140"/>
        <v>#N/A</v>
      </c>
      <c r="ND72" s="169" t="e">
        <f t="shared" si="140"/>
        <v>#N/A</v>
      </c>
      <c r="NE72" s="169" t="e">
        <f t="shared" si="140"/>
        <v>#N/A</v>
      </c>
      <c r="NF72" s="169" t="e">
        <f t="shared" si="140"/>
        <v>#N/A</v>
      </c>
      <c r="NG72" s="169" t="e">
        <f t="shared" si="140"/>
        <v>#N/A</v>
      </c>
      <c r="NH72" s="169" t="e">
        <f t="shared" si="140"/>
        <v>#N/A</v>
      </c>
      <c r="NI72" s="169" t="e">
        <f t="shared" si="140"/>
        <v>#N/A</v>
      </c>
      <c r="NJ72" s="169" t="e">
        <f t="shared" si="141"/>
        <v>#N/A</v>
      </c>
      <c r="NK72" s="169" t="e">
        <f t="shared" si="141"/>
        <v>#N/A</v>
      </c>
      <c r="NL72" s="169" t="e">
        <f t="shared" si="141"/>
        <v>#N/A</v>
      </c>
      <c r="NM72" s="169" t="e">
        <f t="shared" si="141"/>
        <v>#N/A</v>
      </c>
      <c r="NN72" s="169" t="e">
        <f t="shared" si="141"/>
        <v>#N/A</v>
      </c>
      <c r="NO72" s="169" t="e">
        <f t="shared" si="141"/>
        <v>#N/A</v>
      </c>
      <c r="NP72" s="169" t="e">
        <f t="shared" si="141"/>
        <v>#N/A</v>
      </c>
      <c r="NQ72" s="169" t="e">
        <f t="shared" si="141"/>
        <v>#N/A</v>
      </c>
      <c r="NR72" s="169" t="e">
        <f t="shared" si="141"/>
        <v>#N/A</v>
      </c>
      <c r="NS72" s="169" t="e">
        <f t="shared" si="141"/>
        <v>#N/A</v>
      </c>
      <c r="NT72" s="169" t="e">
        <f t="shared" si="141"/>
        <v>#N/A</v>
      </c>
      <c r="NU72" s="169" t="e">
        <f t="shared" si="141"/>
        <v>#N/A</v>
      </c>
      <c r="NV72" s="169" t="e">
        <f t="shared" si="141"/>
        <v>#N/A</v>
      </c>
      <c r="NW72" s="169" t="e">
        <f t="shared" si="141"/>
        <v>#N/A</v>
      </c>
      <c r="NX72" s="169" t="e">
        <f t="shared" si="141"/>
        <v>#N/A</v>
      </c>
      <c r="NY72" s="169" t="e">
        <f t="shared" si="141"/>
        <v>#N/A</v>
      </c>
      <c r="NZ72" s="169" t="e">
        <f t="shared" si="142"/>
        <v>#N/A</v>
      </c>
      <c r="OA72" s="169" t="e">
        <f t="shared" si="142"/>
        <v>#N/A</v>
      </c>
      <c r="OB72" s="169" t="e">
        <f t="shared" si="142"/>
        <v>#N/A</v>
      </c>
      <c r="OC72" s="169" t="e">
        <f t="shared" si="142"/>
        <v>#N/A</v>
      </c>
      <c r="OD72" s="169" t="e">
        <f t="shared" si="142"/>
        <v>#N/A</v>
      </c>
      <c r="OE72" s="169" t="e">
        <f t="shared" si="142"/>
        <v>#N/A</v>
      </c>
      <c r="OF72" s="169" t="e">
        <f t="shared" si="142"/>
        <v>#N/A</v>
      </c>
      <c r="OG72" s="169" t="e">
        <f t="shared" si="142"/>
        <v>#N/A</v>
      </c>
      <c r="OH72" s="169" t="e">
        <f t="shared" si="142"/>
        <v>#N/A</v>
      </c>
      <c r="OI72" s="169" t="e">
        <f t="shared" si="142"/>
        <v>#N/A</v>
      </c>
      <c r="OJ72" s="169" t="e">
        <f t="shared" si="142"/>
        <v>#N/A</v>
      </c>
      <c r="OK72" s="169" t="e">
        <f t="shared" si="142"/>
        <v>#N/A</v>
      </c>
      <c r="OL72" s="169" t="e">
        <f t="shared" si="142"/>
        <v>#N/A</v>
      </c>
      <c r="OM72" s="169" t="e">
        <f t="shared" si="142"/>
        <v>#N/A</v>
      </c>
      <c r="ON72" s="169" t="e">
        <f t="shared" si="142"/>
        <v>#N/A</v>
      </c>
      <c r="OO72" s="169" t="e">
        <f t="shared" si="142"/>
        <v>#N/A</v>
      </c>
      <c r="OP72" s="169" t="e">
        <f t="shared" si="143"/>
        <v>#N/A</v>
      </c>
      <c r="OQ72" s="169" t="e">
        <f t="shared" si="143"/>
        <v>#N/A</v>
      </c>
      <c r="OR72" s="169" t="e">
        <f t="shared" si="143"/>
        <v>#N/A</v>
      </c>
      <c r="OS72" s="169" t="e">
        <f t="shared" si="143"/>
        <v>#N/A</v>
      </c>
      <c r="OT72" s="169" t="e">
        <f t="shared" si="114"/>
        <v>#N/A</v>
      </c>
      <c r="OU72" s="169" t="e">
        <f t="shared" si="114"/>
        <v>#N/A</v>
      </c>
      <c r="OV72" s="169" t="e">
        <f t="shared" si="114"/>
        <v>#N/A</v>
      </c>
      <c r="OW72" s="169" t="e">
        <f t="shared" si="114"/>
        <v>#N/A</v>
      </c>
      <c r="OX72" s="169" t="e">
        <f t="shared" si="114"/>
        <v>#N/A</v>
      </c>
      <c r="OY72" s="169" t="e">
        <f t="shared" si="114"/>
        <v>#N/A</v>
      </c>
      <c r="OZ72" s="169" t="e">
        <f t="shared" si="114"/>
        <v>#N/A</v>
      </c>
      <c r="PA72" s="169" t="e">
        <f t="shared" si="114"/>
        <v>#N/A</v>
      </c>
      <c r="PB72" s="169" t="e">
        <f t="shared" si="114"/>
        <v>#N/A</v>
      </c>
      <c r="PC72" s="169" t="e">
        <f t="shared" si="114"/>
        <v>#N/A</v>
      </c>
      <c r="PD72" s="169" t="e">
        <f t="shared" si="114"/>
        <v>#N/A</v>
      </c>
      <c r="PE72" s="169" t="e">
        <f t="shared" si="114"/>
        <v>#N/A</v>
      </c>
      <c r="PF72" s="169" t="e">
        <f t="shared" si="114"/>
        <v>#N/A</v>
      </c>
      <c r="PG72" s="169" t="e">
        <f t="shared" si="114"/>
        <v>#N/A</v>
      </c>
      <c r="PH72" s="169" t="e">
        <f t="shared" si="114"/>
        <v>#N/A</v>
      </c>
    </row>
    <row r="73" spans="1:424" hidden="1" x14ac:dyDescent="0.75">
      <c r="A73" s="4">
        <v>70</v>
      </c>
      <c r="B73" s="95"/>
      <c r="C73" s="95"/>
      <c r="D73" s="95"/>
      <c r="E73" s="124" t="str">
        <f t="shared" si="146"/>
        <v/>
      </c>
      <c r="F73" s="124" t="str">
        <f t="shared" si="147"/>
        <v/>
      </c>
      <c r="G73" s="73" t="str">
        <f t="shared" si="148"/>
        <v/>
      </c>
      <c r="H73" s="23"/>
      <c r="I73" s="57"/>
      <c r="J73" s="280"/>
      <c r="K73" s="74" t="str">
        <f>IF(AND(B73&gt;0,C73&gt;0,D73&gt;0),IF(ISBLANK(J73),IF(ISBLANK(H73),"",(D73-B73)*VLOOKUP(H73,VLookups!$A$4:$B$13,2,FALSE)),J73),"")</f>
        <v/>
      </c>
      <c r="L73" s="75" t="str">
        <f t="shared" si="144"/>
        <v/>
      </c>
      <c r="M73" s="95"/>
      <c r="N73" s="270" t="str">
        <f>IF(AND(M73&gt;0,C73&gt;0,NOT(K73="")),ABS(VLOOKUP($M$1,VLookups!$A$43:$B$44,2,FALSE)-_xlfn.NORM.DIST(M73,G73,K73,TRUE)),"")</f>
        <v/>
      </c>
      <c r="O73" s="94" t="str">
        <f>IF(AND($B73&gt;0,$C73&gt;0,$D73&gt;0,NOT(ISBLANK($H73))),_xlfn.NORM.INV(ABS(VLOOKUP($M$1,VLookups!$A$43:$B$44,2,FALSE)-O$3),$G73,$K73),"")</f>
        <v/>
      </c>
      <c r="P73" s="93" t="str">
        <f>IF(AND($B73&gt;0,$C73&gt;0,$D73&gt;0,NOT(ISBLANK($H73))),_xlfn.NORM.INV(ABS(VLOOKUP($M$1,VLookups!$A$43:$B$44,2,FALSE)-P$3),$G73,$K73),"")</f>
        <v/>
      </c>
      <c r="Q73" s="94" t="str">
        <f>IF(AND($B73&gt;0,$C73&gt;0,$D73&gt;0,NOT(ISBLANK($H73))),_xlfn.NORM.INV(ABS(VLOOKUP($M$1,VLookups!$A$43:$B$44,2,FALSE)-Q$3),$G73,$K73),"")</f>
        <v/>
      </c>
      <c r="R73" s="93" t="str">
        <f>IF(AND($B73&gt;0,$C73&gt;0,$D73&gt;0,NOT(ISBLANK($H73))),_xlfn.NORM.INV(ABS(VLOOKUP($M$1,VLookups!$A$43:$B$44,2,FALSE)-R$3),$G73,$K73),"")</f>
        <v/>
      </c>
      <c r="S73" s="94" t="str">
        <f>IF(AND($B73&gt;0,$C73&gt;0,$D73&gt;0,NOT(ISBLANK($H73))),_xlfn.NORM.INV(ABS(VLOOKUP($M$1,VLookups!$A$43:$B$44,2,FALSE)-S$3),$G73,$K73),"")</f>
        <v/>
      </c>
      <c r="T73" s="93" t="str">
        <f>IF(AND($B73&gt;0,$C73&gt;0,$D73&gt;0,NOT(ISBLANK($H73))),_xlfn.NORM.INV(ABS(VLOOKUP($M$1,VLookups!$A$43:$B$44,2,FALSE)-T$3),$G73,$K73),"")</f>
        <v/>
      </c>
      <c r="U73" s="5"/>
      <c r="V73" s="168" t="str">
        <f t="shared" si="149"/>
        <v/>
      </c>
      <c r="W73" s="49" t="str">
        <f t="shared" ref="W73:AL88" si="169">IF(ISNONTEXT($V73),X73-$V73,"")</f>
        <v/>
      </c>
      <c r="X73" s="49" t="str">
        <f t="shared" si="169"/>
        <v/>
      </c>
      <c r="Y73" s="49" t="str">
        <f t="shared" si="169"/>
        <v/>
      </c>
      <c r="Z73" s="49" t="str">
        <f t="shared" si="169"/>
        <v/>
      </c>
      <c r="AA73" s="49" t="str">
        <f t="shared" si="169"/>
        <v/>
      </c>
      <c r="AB73" s="49" t="str">
        <f t="shared" si="169"/>
        <v/>
      </c>
      <c r="AC73" s="49" t="str">
        <f t="shared" si="169"/>
        <v/>
      </c>
      <c r="AD73" s="49" t="str">
        <f t="shared" si="169"/>
        <v/>
      </c>
      <c r="AE73" s="49" t="str">
        <f t="shared" si="169"/>
        <v/>
      </c>
      <c r="AF73" s="49" t="str">
        <f t="shared" si="169"/>
        <v/>
      </c>
      <c r="AG73" s="49" t="str">
        <f t="shared" si="169"/>
        <v/>
      </c>
      <c r="AH73" s="49" t="str">
        <f t="shared" si="169"/>
        <v/>
      </c>
      <c r="AI73" s="49" t="str">
        <f t="shared" si="169"/>
        <v/>
      </c>
      <c r="AJ73" s="49" t="str">
        <f t="shared" si="169"/>
        <v/>
      </c>
      <c r="AK73" s="49" t="str">
        <f t="shared" si="169"/>
        <v/>
      </c>
      <c r="AL73" s="49" t="str">
        <f t="shared" si="169"/>
        <v/>
      </c>
      <c r="AM73" s="49" t="str">
        <f t="shared" si="159"/>
        <v/>
      </c>
      <c r="AN73" s="49" t="str">
        <f t="shared" si="159"/>
        <v/>
      </c>
      <c r="AO73" s="49" t="str">
        <f t="shared" si="159"/>
        <v/>
      </c>
      <c r="AP73" s="49" t="str">
        <f t="shared" si="159"/>
        <v/>
      </c>
      <c r="AQ73" s="49" t="str">
        <f t="shared" si="159"/>
        <v/>
      </c>
      <c r="AR73" s="49" t="str">
        <f t="shared" si="159"/>
        <v/>
      </c>
      <c r="AS73" s="49" t="str">
        <f t="shared" si="159"/>
        <v/>
      </c>
      <c r="AT73" s="49" t="str">
        <f t="shared" si="159"/>
        <v/>
      </c>
      <c r="AU73" s="49" t="str">
        <f t="shared" si="159"/>
        <v/>
      </c>
      <c r="AV73" s="49" t="str">
        <f t="shared" si="159"/>
        <v/>
      </c>
      <c r="AW73" s="49" t="str">
        <f t="shared" si="159"/>
        <v/>
      </c>
      <c r="AX73" s="49" t="str">
        <f t="shared" si="159"/>
        <v/>
      </c>
      <c r="AY73" s="49" t="str">
        <f t="shared" si="159"/>
        <v/>
      </c>
      <c r="AZ73" s="49" t="str">
        <f t="shared" si="159"/>
        <v/>
      </c>
      <c r="BA73" s="49" t="str">
        <f t="shared" si="159"/>
        <v/>
      </c>
      <c r="BB73" s="49" t="str">
        <f t="shared" si="160"/>
        <v/>
      </c>
      <c r="BC73" s="49" t="str">
        <f t="shared" si="160"/>
        <v/>
      </c>
      <c r="BD73" s="49" t="str">
        <f t="shared" si="160"/>
        <v/>
      </c>
      <c r="BE73" s="49" t="str">
        <f t="shared" si="160"/>
        <v/>
      </c>
      <c r="BF73" s="49" t="str">
        <f t="shared" si="160"/>
        <v/>
      </c>
      <c r="BG73" s="49" t="str">
        <f t="shared" si="160"/>
        <v/>
      </c>
      <c r="BH73" s="49" t="str">
        <f t="shared" si="160"/>
        <v/>
      </c>
      <c r="BI73" s="49" t="str">
        <f t="shared" si="160"/>
        <v/>
      </c>
      <c r="BJ73" s="49" t="str">
        <f t="shared" si="160"/>
        <v/>
      </c>
      <c r="BK73" s="49" t="str">
        <f t="shared" si="160"/>
        <v/>
      </c>
      <c r="BL73" s="49" t="str">
        <f t="shared" si="160"/>
        <v/>
      </c>
      <c r="BM73" s="49" t="str">
        <f t="shared" si="160"/>
        <v/>
      </c>
      <c r="BN73" s="49" t="str">
        <f t="shared" si="160"/>
        <v/>
      </c>
      <c r="BO73" s="49" t="str">
        <f t="shared" si="160"/>
        <v/>
      </c>
      <c r="BP73" s="49" t="str">
        <f t="shared" si="160"/>
        <v/>
      </c>
      <c r="BQ73" s="49" t="str">
        <f t="shared" si="160"/>
        <v/>
      </c>
      <c r="BR73" s="49" t="str">
        <f t="shared" si="153"/>
        <v/>
      </c>
      <c r="BS73" s="49" t="str">
        <f t="shared" si="153"/>
        <v/>
      </c>
      <c r="BT73" s="49" t="str">
        <f t="shared" si="153"/>
        <v/>
      </c>
      <c r="BU73" s="49" t="str">
        <f t="shared" si="153"/>
        <v/>
      </c>
      <c r="BV73" s="49" t="str">
        <f t="shared" si="153"/>
        <v/>
      </c>
      <c r="BW73" s="49" t="str">
        <f t="shared" si="153"/>
        <v/>
      </c>
      <c r="BX73" s="49" t="str">
        <f t="shared" si="153"/>
        <v/>
      </c>
      <c r="BY73" s="49" t="str">
        <f t="shared" si="153"/>
        <v/>
      </c>
      <c r="BZ73" s="49" t="str">
        <f t="shared" si="153"/>
        <v/>
      </c>
      <c r="CA73" s="49" t="str">
        <f t="shared" si="153"/>
        <v/>
      </c>
      <c r="CB73" s="49" t="str">
        <f t="shared" si="153"/>
        <v/>
      </c>
      <c r="CC73" s="49" t="str">
        <f t="shared" si="153"/>
        <v/>
      </c>
      <c r="CD73" s="49" t="str">
        <f t="shared" si="153"/>
        <v/>
      </c>
      <c r="CE73" s="49" t="str">
        <f t="shared" si="153"/>
        <v/>
      </c>
      <c r="CF73" s="49" t="str">
        <f t="shared" si="153"/>
        <v/>
      </c>
      <c r="CG73" s="49" t="str">
        <f t="shared" si="161"/>
        <v/>
      </c>
      <c r="CH73" s="49" t="str">
        <f t="shared" si="161"/>
        <v/>
      </c>
      <c r="CI73" s="49" t="str">
        <f t="shared" si="161"/>
        <v/>
      </c>
      <c r="CJ73" s="49" t="str">
        <f t="shared" si="161"/>
        <v/>
      </c>
      <c r="CK73" s="49" t="str">
        <f t="shared" si="161"/>
        <v/>
      </c>
      <c r="CL73" s="49" t="str">
        <f t="shared" si="161"/>
        <v/>
      </c>
      <c r="CM73" s="49" t="str">
        <f t="shared" si="161"/>
        <v/>
      </c>
      <c r="CN73" s="49" t="str">
        <f t="shared" si="161"/>
        <v/>
      </c>
      <c r="CO73" s="49" t="str">
        <f t="shared" si="161"/>
        <v/>
      </c>
      <c r="CP73" s="49" t="str">
        <f t="shared" si="161"/>
        <v/>
      </c>
      <c r="CQ73" s="49" t="str">
        <f t="shared" si="161"/>
        <v/>
      </c>
      <c r="CR73" s="49" t="str">
        <f t="shared" si="161"/>
        <v/>
      </c>
      <c r="CS73" s="49" t="str">
        <f t="shared" si="161"/>
        <v/>
      </c>
      <c r="CT73" s="49" t="str">
        <f t="shared" si="161"/>
        <v/>
      </c>
      <c r="CU73" s="49" t="str">
        <f t="shared" si="161"/>
        <v/>
      </c>
      <c r="CV73" s="49" t="str">
        <f t="shared" si="161"/>
        <v/>
      </c>
      <c r="CW73" s="49" t="str">
        <f t="shared" si="154"/>
        <v/>
      </c>
      <c r="CX73" s="49" t="str">
        <f t="shared" si="154"/>
        <v/>
      </c>
      <c r="CY73" s="49" t="str">
        <f t="shared" si="154"/>
        <v/>
      </c>
      <c r="CZ73" s="49" t="str">
        <f t="shared" si="154"/>
        <v/>
      </c>
      <c r="DA73" s="49" t="str">
        <f t="shared" si="154"/>
        <v/>
      </c>
      <c r="DB73" s="49" t="str">
        <f t="shared" si="154"/>
        <v/>
      </c>
      <c r="DC73" s="49" t="str">
        <f t="shared" si="154"/>
        <v/>
      </c>
      <c r="DD73" s="49" t="str">
        <f t="shared" si="154"/>
        <v/>
      </c>
      <c r="DE73" s="49" t="str">
        <f t="shared" si="154"/>
        <v/>
      </c>
      <c r="DF73" s="49" t="str">
        <f t="shared" si="154"/>
        <v/>
      </c>
      <c r="DG73" s="49" t="str">
        <f t="shared" si="154"/>
        <v/>
      </c>
      <c r="DH73" s="49" t="str">
        <f t="shared" si="154"/>
        <v/>
      </c>
      <c r="DI73" s="49" t="str">
        <f t="shared" si="154"/>
        <v/>
      </c>
      <c r="DJ73" s="49" t="str">
        <f t="shared" si="154"/>
        <v/>
      </c>
      <c r="DK73" s="49" t="str">
        <f t="shared" si="154"/>
        <v/>
      </c>
      <c r="DL73" s="49" t="str">
        <f t="shared" si="162"/>
        <v/>
      </c>
      <c r="DM73" s="49" t="str">
        <f t="shared" si="162"/>
        <v/>
      </c>
      <c r="DN73" s="49" t="str">
        <f t="shared" si="162"/>
        <v/>
      </c>
      <c r="DO73" s="49" t="str">
        <f t="shared" si="162"/>
        <v/>
      </c>
      <c r="DP73" s="49" t="str">
        <f t="shared" si="162"/>
        <v/>
      </c>
      <c r="DQ73" s="49" t="str">
        <f t="shared" si="162"/>
        <v/>
      </c>
      <c r="DR73" s="49" t="str">
        <f t="shared" si="162"/>
        <v/>
      </c>
      <c r="DS73" s="183" t="str">
        <f t="shared" si="150"/>
        <v/>
      </c>
      <c r="DT73" s="49" t="str">
        <f t="shared" ref="DT73:EI88" si="170">IF(ISNONTEXT($V73),DS73+$V73,"")</f>
        <v/>
      </c>
      <c r="DU73" s="49" t="str">
        <f t="shared" si="170"/>
        <v/>
      </c>
      <c r="DV73" s="49" t="str">
        <f t="shared" si="170"/>
        <v/>
      </c>
      <c r="DW73" s="49" t="str">
        <f t="shared" si="170"/>
        <v/>
      </c>
      <c r="DX73" s="49" t="str">
        <f t="shared" si="170"/>
        <v/>
      </c>
      <c r="DY73" s="49" t="str">
        <f t="shared" si="170"/>
        <v/>
      </c>
      <c r="DZ73" s="49" t="str">
        <f t="shared" si="170"/>
        <v/>
      </c>
      <c r="EA73" s="49" t="str">
        <f t="shared" si="170"/>
        <v/>
      </c>
      <c r="EB73" s="49" t="str">
        <f t="shared" si="170"/>
        <v/>
      </c>
      <c r="EC73" s="49" t="str">
        <f t="shared" si="170"/>
        <v/>
      </c>
      <c r="ED73" s="49" t="str">
        <f t="shared" si="170"/>
        <v/>
      </c>
      <c r="EE73" s="49" t="str">
        <f t="shared" si="170"/>
        <v/>
      </c>
      <c r="EF73" s="49" t="str">
        <f t="shared" si="170"/>
        <v/>
      </c>
      <c r="EG73" s="49" t="str">
        <f t="shared" si="170"/>
        <v/>
      </c>
      <c r="EH73" s="49" t="str">
        <f t="shared" si="170"/>
        <v/>
      </c>
      <c r="EI73" s="49" t="str">
        <f t="shared" si="170"/>
        <v/>
      </c>
      <c r="EJ73" s="49" t="str">
        <f t="shared" si="163"/>
        <v/>
      </c>
      <c r="EK73" s="49" t="str">
        <f t="shared" si="163"/>
        <v/>
      </c>
      <c r="EL73" s="49" t="str">
        <f t="shared" si="163"/>
        <v/>
      </c>
      <c r="EM73" s="49" t="str">
        <f t="shared" si="163"/>
        <v/>
      </c>
      <c r="EN73" s="49" t="str">
        <f t="shared" si="163"/>
        <v/>
      </c>
      <c r="EO73" s="49" t="str">
        <f t="shared" si="163"/>
        <v/>
      </c>
      <c r="EP73" s="49" t="str">
        <f t="shared" si="163"/>
        <v/>
      </c>
      <c r="EQ73" s="49" t="str">
        <f t="shared" si="163"/>
        <v/>
      </c>
      <c r="ER73" s="49" t="str">
        <f t="shared" si="163"/>
        <v/>
      </c>
      <c r="ES73" s="49" t="str">
        <f t="shared" si="163"/>
        <v/>
      </c>
      <c r="ET73" s="49" t="str">
        <f t="shared" si="163"/>
        <v/>
      </c>
      <c r="EU73" s="49" t="str">
        <f t="shared" si="163"/>
        <v/>
      </c>
      <c r="EV73" s="49" t="str">
        <f t="shared" si="163"/>
        <v/>
      </c>
      <c r="EW73" s="49" t="str">
        <f t="shared" si="163"/>
        <v/>
      </c>
      <c r="EX73" s="49" t="str">
        <f t="shared" si="163"/>
        <v/>
      </c>
      <c r="EY73" s="49" t="str">
        <f t="shared" si="164"/>
        <v/>
      </c>
      <c r="EZ73" s="49" t="str">
        <f t="shared" si="164"/>
        <v/>
      </c>
      <c r="FA73" s="49" t="str">
        <f t="shared" si="164"/>
        <v/>
      </c>
      <c r="FB73" s="49" t="str">
        <f t="shared" si="164"/>
        <v/>
      </c>
      <c r="FC73" s="49" t="str">
        <f t="shared" si="164"/>
        <v/>
      </c>
      <c r="FD73" s="49" t="str">
        <f t="shared" si="164"/>
        <v/>
      </c>
      <c r="FE73" s="49" t="str">
        <f t="shared" si="164"/>
        <v/>
      </c>
      <c r="FF73" s="49" t="str">
        <f t="shared" si="164"/>
        <v/>
      </c>
      <c r="FG73" s="49" t="str">
        <f t="shared" si="164"/>
        <v/>
      </c>
      <c r="FH73" s="49" t="str">
        <f t="shared" si="164"/>
        <v/>
      </c>
      <c r="FI73" s="49" t="str">
        <f t="shared" si="164"/>
        <v/>
      </c>
      <c r="FJ73" s="49" t="str">
        <f t="shared" si="164"/>
        <v/>
      </c>
      <c r="FK73" s="49" t="str">
        <f t="shared" si="164"/>
        <v/>
      </c>
      <c r="FL73" s="49" t="str">
        <f t="shared" si="164"/>
        <v/>
      </c>
      <c r="FM73" s="49" t="str">
        <f t="shared" si="164"/>
        <v/>
      </c>
      <c r="FN73" s="49" t="str">
        <f t="shared" si="164"/>
        <v/>
      </c>
      <c r="FO73" s="49" t="str">
        <f t="shared" si="156"/>
        <v/>
      </c>
      <c r="FP73" s="49" t="str">
        <f t="shared" si="156"/>
        <v/>
      </c>
      <c r="FQ73" s="49" t="str">
        <f t="shared" si="156"/>
        <v/>
      </c>
      <c r="FR73" s="49" t="str">
        <f t="shared" si="156"/>
        <v/>
      </c>
      <c r="FS73" s="49" t="str">
        <f t="shared" si="156"/>
        <v/>
      </c>
      <c r="FT73" s="49" t="str">
        <f t="shared" si="156"/>
        <v/>
      </c>
      <c r="FU73" s="49" t="str">
        <f t="shared" si="156"/>
        <v/>
      </c>
      <c r="FV73" s="49" t="str">
        <f t="shared" si="156"/>
        <v/>
      </c>
      <c r="FW73" s="49" t="str">
        <f t="shared" si="156"/>
        <v/>
      </c>
      <c r="FX73" s="49" t="str">
        <f t="shared" si="156"/>
        <v/>
      </c>
      <c r="FY73" s="49" t="str">
        <f t="shared" si="156"/>
        <v/>
      </c>
      <c r="FZ73" s="49" t="str">
        <f t="shared" si="156"/>
        <v/>
      </c>
      <c r="GA73" s="49" t="str">
        <f t="shared" si="156"/>
        <v/>
      </c>
      <c r="GB73" s="49" t="str">
        <f t="shared" si="156"/>
        <v/>
      </c>
      <c r="GC73" s="49" t="str">
        <f t="shared" si="156"/>
        <v/>
      </c>
      <c r="GD73" s="49" t="str">
        <f t="shared" si="165"/>
        <v/>
      </c>
      <c r="GE73" s="49" t="str">
        <f t="shared" si="165"/>
        <v/>
      </c>
      <c r="GF73" s="49" t="str">
        <f t="shared" si="165"/>
        <v/>
      </c>
      <c r="GG73" s="49" t="str">
        <f t="shared" si="165"/>
        <v/>
      </c>
      <c r="GH73" s="49" t="str">
        <f t="shared" si="165"/>
        <v/>
      </c>
      <c r="GI73" s="49" t="str">
        <f t="shared" si="165"/>
        <v/>
      </c>
      <c r="GJ73" s="49" t="str">
        <f t="shared" si="165"/>
        <v/>
      </c>
      <c r="GK73" s="49" t="str">
        <f t="shared" si="165"/>
        <v/>
      </c>
      <c r="GL73" s="49" t="str">
        <f t="shared" si="165"/>
        <v/>
      </c>
      <c r="GM73" s="49" t="str">
        <f t="shared" si="165"/>
        <v/>
      </c>
      <c r="GN73" s="49" t="str">
        <f t="shared" si="165"/>
        <v/>
      </c>
      <c r="GO73" s="49" t="str">
        <f t="shared" si="165"/>
        <v/>
      </c>
      <c r="GP73" s="49" t="str">
        <f t="shared" si="165"/>
        <v/>
      </c>
      <c r="GQ73" s="49" t="str">
        <f t="shared" si="165"/>
        <v/>
      </c>
      <c r="GR73" s="49" t="str">
        <f t="shared" si="165"/>
        <v/>
      </c>
      <c r="GS73" s="49" t="str">
        <f t="shared" si="165"/>
        <v/>
      </c>
      <c r="GT73" s="49" t="str">
        <f t="shared" si="157"/>
        <v/>
      </c>
      <c r="GU73" s="49" t="str">
        <f t="shared" si="157"/>
        <v/>
      </c>
      <c r="GV73" s="49" t="str">
        <f t="shared" si="157"/>
        <v/>
      </c>
      <c r="GW73" s="49" t="str">
        <f t="shared" si="157"/>
        <v/>
      </c>
      <c r="GX73" s="49" t="str">
        <f t="shared" si="157"/>
        <v/>
      </c>
      <c r="GY73" s="49" t="str">
        <f t="shared" si="157"/>
        <v/>
      </c>
      <c r="GZ73" s="49" t="str">
        <f t="shared" si="157"/>
        <v/>
      </c>
      <c r="HA73" s="49" t="str">
        <f t="shared" si="157"/>
        <v/>
      </c>
      <c r="HB73" s="49" t="str">
        <f t="shared" si="157"/>
        <v/>
      </c>
      <c r="HC73" s="49" t="str">
        <f t="shared" si="157"/>
        <v/>
      </c>
      <c r="HD73" s="49" t="str">
        <f t="shared" si="157"/>
        <v/>
      </c>
      <c r="HE73" s="49" t="str">
        <f t="shared" si="157"/>
        <v/>
      </c>
      <c r="HF73" s="49" t="str">
        <f t="shared" si="157"/>
        <v/>
      </c>
      <c r="HG73" s="49" t="str">
        <f t="shared" si="157"/>
        <v/>
      </c>
      <c r="HH73" s="49" t="str">
        <f t="shared" si="157"/>
        <v/>
      </c>
      <c r="HI73" s="49" t="str">
        <f t="shared" si="166"/>
        <v/>
      </c>
      <c r="HJ73" s="49" t="str">
        <f t="shared" si="166"/>
        <v/>
      </c>
      <c r="HK73" s="49" t="str">
        <f t="shared" si="166"/>
        <v/>
      </c>
      <c r="HL73" s="49" t="str">
        <f t="shared" si="166"/>
        <v/>
      </c>
      <c r="HM73" s="49" t="str">
        <f t="shared" si="166"/>
        <v/>
      </c>
      <c r="HN73" s="49" t="str">
        <f t="shared" si="166"/>
        <v/>
      </c>
      <c r="HO73" s="49" t="str">
        <f t="shared" si="166"/>
        <v/>
      </c>
      <c r="HP73" s="169" t="e">
        <f t="shared" si="152"/>
        <v>#N/A</v>
      </c>
      <c r="HQ73" s="169" t="e">
        <f t="shared" si="152"/>
        <v>#N/A</v>
      </c>
      <c r="HR73" s="169" t="e">
        <f t="shared" si="152"/>
        <v>#N/A</v>
      </c>
      <c r="HS73" s="169" t="e">
        <f t="shared" si="152"/>
        <v>#N/A</v>
      </c>
      <c r="HT73" s="169" t="e">
        <f t="shared" si="152"/>
        <v>#N/A</v>
      </c>
      <c r="HU73" s="169" t="e">
        <f t="shared" si="152"/>
        <v>#N/A</v>
      </c>
      <c r="HV73" s="169" t="e">
        <f t="shared" si="152"/>
        <v>#N/A</v>
      </c>
      <c r="HW73" s="169" t="e">
        <f t="shared" si="152"/>
        <v>#N/A</v>
      </c>
      <c r="HX73" s="169" t="e">
        <f t="shared" si="152"/>
        <v>#N/A</v>
      </c>
      <c r="HY73" s="169" t="e">
        <f t="shared" si="152"/>
        <v>#N/A</v>
      </c>
      <c r="HZ73" s="169" t="e">
        <f t="shared" si="152"/>
        <v>#N/A</v>
      </c>
      <c r="IA73" s="169" t="e">
        <f t="shared" si="152"/>
        <v>#N/A</v>
      </c>
      <c r="IB73" s="169" t="e">
        <f t="shared" si="152"/>
        <v>#N/A</v>
      </c>
      <c r="IC73" s="169" t="e">
        <f t="shared" si="152"/>
        <v>#N/A</v>
      </c>
      <c r="ID73" s="169" t="e">
        <f t="shared" si="152"/>
        <v>#N/A</v>
      </c>
      <c r="IE73" s="169" t="e">
        <f t="shared" si="151"/>
        <v>#N/A</v>
      </c>
      <c r="IF73" s="169" t="e">
        <f t="shared" si="151"/>
        <v>#N/A</v>
      </c>
      <c r="IG73" s="169" t="e">
        <f t="shared" si="151"/>
        <v>#N/A</v>
      </c>
      <c r="IH73" s="169" t="e">
        <f t="shared" si="151"/>
        <v>#N/A</v>
      </c>
      <c r="II73" s="169" t="e">
        <f t="shared" si="167"/>
        <v>#N/A</v>
      </c>
      <c r="IJ73" s="169" t="e">
        <f t="shared" si="167"/>
        <v>#N/A</v>
      </c>
      <c r="IK73" s="169" t="e">
        <f t="shared" si="167"/>
        <v>#N/A</v>
      </c>
      <c r="IL73" s="169" t="e">
        <f t="shared" si="167"/>
        <v>#N/A</v>
      </c>
      <c r="IM73" s="169" t="e">
        <f t="shared" si="167"/>
        <v>#N/A</v>
      </c>
      <c r="IN73" s="169" t="e">
        <f t="shared" si="167"/>
        <v>#N/A</v>
      </c>
      <c r="IO73" s="169" t="e">
        <f t="shared" si="167"/>
        <v>#N/A</v>
      </c>
      <c r="IP73" s="169" t="e">
        <f t="shared" si="167"/>
        <v>#N/A</v>
      </c>
      <c r="IQ73" s="169" t="e">
        <f t="shared" si="167"/>
        <v>#N/A</v>
      </c>
      <c r="IR73" s="169" t="e">
        <f t="shared" si="167"/>
        <v>#N/A</v>
      </c>
      <c r="IS73" s="169" t="e">
        <f t="shared" si="167"/>
        <v>#N/A</v>
      </c>
      <c r="IT73" s="169" t="e">
        <f t="shared" si="118"/>
        <v>#N/A</v>
      </c>
      <c r="IU73" s="169" t="e">
        <f t="shared" si="118"/>
        <v>#N/A</v>
      </c>
      <c r="IV73" s="169" t="e">
        <f t="shared" si="118"/>
        <v>#N/A</v>
      </c>
      <c r="IW73" s="169" t="e">
        <f t="shared" si="118"/>
        <v>#N/A</v>
      </c>
      <c r="IX73" s="169" t="e">
        <f t="shared" si="118"/>
        <v>#N/A</v>
      </c>
      <c r="IY73" s="169" t="e">
        <f t="shared" si="118"/>
        <v>#N/A</v>
      </c>
      <c r="IZ73" s="169" t="e">
        <f t="shared" si="118"/>
        <v>#N/A</v>
      </c>
      <c r="JA73" s="169" t="e">
        <f t="shared" si="118"/>
        <v>#N/A</v>
      </c>
      <c r="JB73" s="169" t="e">
        <f t="shared" si="118"/>
        <v>#N/A</v>
      </c>
      <c r="JC73" s="169" t="e">
        <f t="shared" si="118"/>
        <v>#N/A</v>
      </c>
      <c r="JD73" s="169" t="e">
        <f t="shared" si="118"/>
        <v>#N/A</v>
      </c>
      <c r="JE73" s="169" t="e">
        <f t="shared" si="118"/>
        <v>#N/A</v>
      </c>
      <c r="JF73" s="169" t="e">
        <f t="shared" si="118"/>
        <v>#N/A</v>
      </c>
      <c r="JG73" s="169" t="e">
        <f t="shared" si="118"/>
        <v>#N/A</v>
      </c>
      <c r="JH73" s="169" t="e">
        <f t="shared" si="118"/>
        <v>#N/A</v>
      </c>
      <c r="JI73" s="169" t="e">
        <f t="shared" si="118"/>
        <v>#N/A</v>
      </c>
      <c r="JJ73" s="169" t="e">
        <f t="shared" si="168"/>
        <v>#N/A</v>
      </c>
      <c r="JK73" s="169" t="e">
        <f t="shared" si="145"/>
        <v>#N/A</v>
      </c>
      <c r="JL73" s="169" t="e">
        <f t="shared" si="145"/>
        <v>#N/A</v>
      </c>
      <c r="JM73" s="169" t="e">
        <f t="shared" si="145"/>
        <v>#N/A</v>
      </c>
      <c r="JN73" s="169" t="e">
        <f t="shared" si="145"/>
        <v>#N/A</v>
      </c>
      <c r="JO73" s="169" t="e">
        <f t="shared" si="145"/>
        <v>#N/A</v>
      </c>
      <c r="JP73" s="169" t="e">
        <f t="shared" si="145"/>
        <v>#N/A</v>
      </c>
      <c r="JQ73" s="169" t="e">
        <f t="shared" si="145"/>
        <v>#N/A</v>
      </c>
      <c r="JR73" s="169" t="e">
        <f t="shared" si="135"/>
        <v>#N/A</v>
      </c>
      <c r="JS73" s="169" t="e">
        <f t="shared" si="135"/>
        <v>#N/A</v>
      </c>
      <c r="JT73" s="169" t="e">
        <f t="shared" si="135"/>
        <v>#N/A</v>
      </c>
      <c r="JU73" s="169" t="e">
        <f t="shared" si="135"/>
        <v>#N/A</v>
      </c>
      <c r="JV73" s="169" t="e">
        <f t="shared" si="135"/>
        <v>#N/A</v>
      </c>
      <c r="JW73" s="169" t="e">
        <f t="shared" si="135"/>
        <v>#N/A</v>
      </c>
      <c r="JX73" s="169" t="e">
        <f t="shared" si="135"/>
        <v>#N/A</v>
      </c>
      <c r="JY73" s="169" t="e">
        <f t="shared" si="135"/>
        <v>#N/A</v>
      </c>
      <c r="JZ73" s="169" t="e">
        <f t="shared" si="135"/>
        <v>#N/A</v>
      </c>
      <c r="KA73" s="169" t="e">
        <f t="shared" si="135"/>
        <v>#N/A</v>
      </c>
      <c r="KB73" s="169" t="e">
        <f t="shared" si="135"/>
        <v>#N/A</v>
      </c>
      <c r="KC73" s="169" t="e">
        <f t="shared" si="135"/>
        <v>#N/A</v>
      </c>
      <c r="KD73" s="169" t="e">
        <f t="shared" si="135"/>
        <v>#N/A</v>
      </c>
      <c r="KE73" s="169" t="e">
        <f t="shared" si="135"/>
        <v>#N/A</v>
      </c>
      <c r="KF73" s="169" t="e">
        <f t="shared" si="135"/>
        <v>#N/A</v>
      </c>
      <c r="KG73" s="169" t="e">
        <f t="shared" si="135"/>
        <v>#N/A</v>
      </c>
      <c r="KH73" s="169" t="e">
        <f t="shared" si="136"/>
        <v>#N/A</v>
      </c>
      <c r="KI73" s="169" t="e">
        <f t="shared" si="136"/>
        <v>#N/A</v>
      </c>
      <c r="KJ73" s="169" t="e">
        <f t="shared" si="136"/>
        <v>#N/A</v>
      </c>
      <c r="KK73" s="169" t="e">
        <f t="shared" si="136"/>
        <v>#N/A</v>
      </c>
      <c r="KL73" s="169" t="e">
        <f t="shared" si="136"/>
        <v>#N/A</v>
      </c>
      <c r="KM73" s="169" t="e">
        <f t="shared" si="136"/>
        <v>#N/A</v>
      </c>
      <c r="KN73" s="169" t="e">
        <f t="shared" si="136"/>
        <v>#N/A</v>
      </c>
      <c r="KO73" s="169" t="e">
        <f t="shared" si="136"/>
        <v>#N/A</v>
      </c>
      <c r="KP73" s="169" t="e">
        <f t="shared" si="136"/>
        <v>#N/A</v>
      </c>
      <c r="KQ73" s="169" t="e">
        <f t="shared" si="136"/>
        <v>#N/A</v>
      </c>
      <c r="KR73" s="169" t="e">
        <f t="shared" si="136"/>
        <v>#N/A</v>
      </c>
      <c r="KS73" s="169" t="e">
        <f t="shared" si="136"/>
        <v>#N/A</v>
      </c>
      <c r="KT73" s="169" t="e">
        <f t="shared" si="136"/>
        <v>#N/A</v>
      </c>
      <c r="KU73" s="169" t="e">
        <f t="shared" si="136"/>
        <v>#N/A</v>
      </c>
      <c r="KV73" s="169" t="e">
        <f t="shared" si="136"/>
        <v>#N/A</v>
      </c>
      <c r="KW73" s="169" t="e">
        <f t="shared" si="136"/>
        <v>#N/A</v>
      </c>
      <c r="KX73" s="169" t="e">
        <f t="shared" si="137"/>
        <v>#N/A</v>
      </c>
      <c r="KY73" s="169" t="e">
        <f t="shared" si="137"/>
        <v>#N/A</v>
      </c>
      <c r="KZ73" s="169" t="e">
        <f t="shared" si="137"/>
        <v>#N/A</v>
      </c>
      <c r="LA73" s="169" t="e">
        <f t="shared" si="137"/>
        <v>#N/A</v>
      </c>
      <c r="LB73" s="169" t="e">
        <f t="shared" si="137"/>
        <v>#N/A</v>
      </c>
      <c r="LC73" s="169" t="e">
        <f t="shared" si="137"/>
        <v>#N/A</v>
      </c>
      <c r="LD73" s="169" t="e">
        <f t="shared" si="137"/>
        <v>#N/A</v>
      </c>
      <c r="LE73" s="169" t="e">
        <f t="shared" si="137"/>
        <v>#N/A</v>
      </c>
      <c r="LF73" s="169" t="e">
        <f t="shared" si="137"/>
        <v>#N/A</v>
      </c>
      <c r="LG73" s="169" t="e">
        <f t="shared" si="137"/>
        <v>#N/A</v>
      </c>
      <c r="LH73" s="169" t="e">
        <f t="shared" si="137"/>
        <v>#N/A</v>
      </c>
      <c r="LI73" s="169" t="e">
        <f t="shared" si="137"/>
        <v>#N/A</v>
      </c>
      <c r="LJ73" s="169" t="e">
        <f t="shared" si="137"/>
        <v>#N/A</v>
      </c>
      <c r="LK73" s="169" t="e">
        <f t="shared" si="137"/>
        <v>#N/A</v>
      </c>
      <c r="LL73" s="169" t="e">
        <f t="shared" si="137"/>
        <v>#N/A</v>
      </c>
      <c r="LM73" s="169" t="e">
        <f t="shared" si="137"/>
        <v>#N/A</v>
      </c>
      <c r="LN73" s="169" t="e">
        <f t="shared" si="138"/>
        <v>#N/A</v>
      </c>
      <c r="LO73" s="169" t="e">
        <f t="shared" si="138"/>
        <v>#N/A</v>
      </c>
      <c r="LP73" s="169" t="e">
        <f t="shared" si="138"/>
        <v>#N/A</v>
      </c>
      <c r="LQ73" s="169" t="e">
        <f t="shared" si="138"/>
        <v>#N/A</v>
      </c>
      <c r="LR73" s="169" t="e">
        <f t="shared" si="138"/>
        <v>#N/A</v>
      </c>
      <c r="LS73" s="169" t="e">
        <f t="shared" si="138"/>
        <v>#N/A</v>
      </c>
      <c r="LT73" s="169" t="e">
        <f t="shared" si="138"/>
        <v>#N/A</v>
      </c>
      <c r="LU73" s="169" t="e">
        <f t="shared" si="138"/>
        <v>#N/A</v>
      </c>
      <c r="LV73" s="169" t="e">
        <f t="shared" si="138"/>
        <v>#N/A</v>
      </c>
      <c r="LW73" s="169" t="e">
        <f t="shared" si="138"/>
        <v>#N/A</v>
      </c>
      <c r="LX73" s="169" t="e">
        <f t="shared" si="138"/>
        <v>#N/A</v>
      </c>
      <c r="LY73" s="169" t="e">
        <f t="shared" si="138"/>
        <v>#N/A</v>
      </c>
      <c r="LZ73" s="169" t="e">
        <f t="shared" si="138"/>
        <v>#N/A</v>
      </c>
      <c r="MA73" s="169" t="e">
        <f t="shared" si="138"/>
        <v>#N/A</v>
      </c>
      <c r="MB73" s="169" t="e">
        <f t="shared" si="138"/>
        <v>#N/A</v>
      </c>
      <c r="MC73" s="169" t="e">
        <f t="shared" si="138"/>
        <v>#N/A</v>
      </c>
      <c r="MD73" s="169" t="e">
        <f t="shared" si="139"/>
        <v>#N/A</v>
      </c>
      <c r="ME73" s="169" t="e">
        <f t="shared" si="139"/>
        <v>#N/A</v>
      </c>
      <c r="MF73" s="169" t="e">
        <f t="shared" si="139"/>
        <v>#N/A</v>
      </c>
      <c r="MG73" s="169" t="e">
        <f t="shared" si="139"/>
        <v>#N/A</v>
      </c>
      <c r="MH73" s="169" t="e">
        <f t="shared" si="139"/>
        <v>#N/A</v>
      </c>
      <c r="MI73" s="169" t="e">
        <f t="shared" si="139"/>
        <v>#N/A</v>
      </c>
      <c r="MJ73" s="169" t="e">
        <f t="shared" si="139"/>
        <v>#N/A</v>
      </c>
      <c r="MK73" s="169" t="e">
        <f t="shared" si="139"/>
        <v>#N/A</v>
      </c>
      <c r="ML73" s="169" t="e">
        <f t="shared" si="139"/>
        <v>#N/A</v>
      </c>
      <c r="MM73" s="169" t="e">
        <f t="shared" si="139"/>
        <v>#N/A</v>
      </c>
      <c r="MN73" s="169" t="e">
        <f t="shared" si="139"/>
        <v>#N/A</v>
      </c>
      <c r="MO73" s="169" t="e">
        <f t="shared" si="139"/>
        <v>#N/A</v>
      </c>
      <c r="MP73" s="169" t="e">
        <f t="shared" si="139"/>
        <v>#N/A</v>
      </c>
      <c r="MQ73" s="169" t="e">
        <f t="shared" si="139"/>
        <v>#N/A</v>
      </c>
      <c r="MR73" s="169" t="e">
        <f t="shared" si="139"/>
        <v>#N/A</v>
      </c>
      <c r="MS73" s="169" t="e">
        <f t="shared" si="139"/>
        <v>#N/A</v>
      </c>
      <c r="MT73" s="169" t="e">
        <f t="shared" si="140"/>
        <v>#N/A</v>
      </c>
      <c r="MU73" s="169" t="e">
        <f t="shared" si="140"/>
        <v>#N/A</v>
      </c>
      <c r="MV73" s="169" t="e">
        <f t="shared" si="140"/>
        <v>#N/A</v>
      </c>
      <c r="MW73" s="169" t="e">
        <f t="shared" si="140"/>
        <v>#N/A</v>
      </c>
      <c r="MX73" s="169" t="e">
        <f t="shared" si="140"/>
        <v>#N/A</v>
      </c>
      <c r="MY73" s="169" t="e">
        <f t="shared" si="140"/>
        <v>#N/A</v>
      </c>
      <c r="MZ73" s="169" t="e">
        <f t="shared" si="140"/>
        <v>#N/A</v>
      </c>
      <c r="NA73" s="169" t="e">
        <f t="shared" si="140"/>
        <v>#N/A</v>
      </c>
      <c r="NB73" s="169" t="e">
        <f t="shared" si="140"/>
        <v>#N/A</v>
      </c>
      <c r="NC73" s="169" t="e">
        <f t="shared" si="140"/>
        <v>#N/A</v>
      </c>
      <c r="ND73" s="169" t="e">
        <f t="shared" si="140"/>
        <v>#N/A</v>
      </c>
      <c r="NE73" s="169" t="e">
        <f t="shared" si="140"/>
        <v>#N/A</v>
      </c>
      <c r="NF73" s="169" t="e">
        <f t="shared" si="140"/>
        <v>#N/A</v>
      </c>
      <c r="NG73" s="169" t="e">
        <f t="shared" si="140"/>
        <v>#N/A</v>
      </c>
      <c r="NH73" s="169" t="e">
        <f t="shared" si="140"/>
        <v>#N/A</v>
      </c>
      <c r="NI73" s="169" t="e">
        <f t="shared" si="140"/>
        <v>#N/A</v>
      </c>
      <c r="NJ73" s="169" t="e">
        <f t="shared" si="141"/>
        <v>#N/A</v>
      </c>
      <c r="NK73" s="169" t="e">
        <f t="shared" si="141"/>
        <v>#N/A</v>
      </c>
      <c r="NL73" s="169" t="e">
        <f t="shared" si="141"/>
        <v>#N/A</v>
      </c>
      <c r="NM73" s="169" t="e">
        <f t="shared" si="141"/>
        <v>#N/A</v>
      </c>
      <c r="NN73" s="169" t="e">
        <f t="shared" si="141"/>
        <v>#N/A</v>
      </c>
      <c r="NO73" s="169" t="e">
        <f t="shared" si="141"/>
        <v>#N/A</v>
      </c>
      <c r="NP73" s="169" t="e">
        <f t="shared" si="141"/>
        <v>#N/A</v>
      </c>
      <c r="NQ73" s="169" t="e">
        <f t="shared" si="141"/>
        <v>#N/A</v>
      </c>
      <c r="NR73" s="169" t="e">
        <f t="shared" si="141"/>
        <v>#N/A</v>
      </c>
      <c r="NS73" s="169" t="e">
        <f t="shared" si="141"/>
        <v>#N/A</v>
      </c>
      <c r="NT73" s="169" t="e">
        <f t="shared" si="141"/>
        <v>#N/A</v>
      </c>
      <c r="NU73" s="169" t="e">
        <f t="shared" si="141"/>
        <v>#N/A</v>
      </c>
      <c r="NV73" s="169" t="e">
        <f t="shared" si="141"/>
        <v>#N/A</v>
      </c>
      <c r="NW73" s="169" t="e">
        <f t="shared" si="141"/>
        <v>#N/A</v>
      </c>
      <c r="NX73" s="169" t="e">
        <f t="shared" si="141"/>
        <v>#N/A</v>
      </c>
      <c r="NY73" s="169" t="e">
        <f t="shared" si="141"/>
        <v>#N/A</v>
      </c>
      <c r="NZ73" s="169" t="e">
        <f t="shared" si="142"/>
        <v>#N/A</v>
      </c>
      <c r="OA73" s="169" t="e">
        <f t="shared" si="142"/>
        <v>#N/A</v>
      </c>
      <c r="OB73" s="169" t="e">
        <f t="shared" si="142"/>
        <v>#N/A</v>
      </c>
      <c r="OC73" s="169" t="e">
        <f t="shared" si="142"/>
        <v>#N/A</v>
      </c>
      <c r="OD73" s="169" t="e">
        <f t="shared" si="142"/>
        <v>#N/A</v>
      </c>
      <c r="OE73" s="169" t="e">
        <f t="shared" si="142"/>
        <v>#N/A</v>
      </c>
      <c r="OF73" s="169" t="e">
        <f t="shared" si="142"/>
        <v>#N/A</v>
      </c>
      <c r="OG73" s="169" t="e">
        <f t="shared" si="142"/>
        <v>#N/A</v>
      </c>
      <c r="OH73" s="169" t="e">
        <f t="shared" si="142"/>
        <v>#N/A</v>
      </c>
      <c r="OI73" s="169" t="e">
        <f t="shared" si="142"/>
        <v>#N/A</v>
      </c>
      <c r="OJ73" s="169" t="e">
        <f t="shared" si="142"/>
        <v>#N/A</v>
      </c>
      <c r="OK73" s="169" t="e">
        <f t="shared" si="142"/>
        <v>#N/A</v>
      </c>
      <c r="OL73" s="169" t="e">
        <f t="shared" si="142"/>
        <v>#N/A</v>
      </c>
      <c r="OM73" s="169" t="e">
        <f t="shared" si="142"/>
        <v>#N/A</v>
      </c>
      <c r="ON73" s="169" t="e">
        <f t="shared" si="142"/>
        <v>#N/A</v>
      </c>
      <c r="OO73" s="169" t="e">
        <f t="shared" si="142"/>
        <v>#N/A</v>
      </c>
      <c r="OP73" s="169" t="e">
        <f t="shared" si="143"/>
        <v>#N/A</v>
      </c>
      <c r="OQ73" s="169" t="e">
        <f t="shared" si="143"/>
        <v>#N/A</v>
      </c>
      <c r="OR73" s="169" t="e">
        <f t="shared" si="143"/>
        <v>#N/A</v>
      </c>
      <c r="OS73" s="169" t="e">
        <f t="shared" si="143"/>
        <v>#N/A</v>
      </c>
      <c r="OT73" s="169" t="e">
        <f t="shared" si="114"/>
        <v>#N/A</v>
      </c>
      <c r="OU73" s="169" t="e">
        <f t="shared" si="114"/>
        <v>#N/A</v>
      </c>
      <c r="OV73" s="169" t="e">
        <f t="shared" si="114"/>
        <v>#N/A</v>
      </c>
      <c r="OW73" s="169" t="e">
        <f t="shared" si="114"/>
        <v>#N/A</v>
      </c>
      <c r="OX73" s="169" t="e">
        <f t="shared" si="114"/>
        <v>#N/A</v>
      </c>
      <c r="OY73" s="169" t="e">
        <f t="shared" si="114"/>
        <v>#N/A</v>
      </c>
      <c r="OZ73" s="169" t="e">
        <f t="shared" si="114"/>
        <v>#N/A</v>
      </c>
      <c r="PA73" s="169" t="e">
        <f t="shared" si="114"/>
        <v>#N/A</v>
      </c>
      <c r="PB73" s="169" t="e">
        <f t="shared" si="114"/>
        <v>#N/A</v>
      </c>
      <c r="PC73" s="169" t="e">
        <f t="shared" si="114"/>
        <v>#N/A</v>
      </c>
      <c r="PD73" s="169" t="e">
        <f t="shared" si="114"/>
        <v>#N/A</v>
      </c>
      <c r="PE73" s="169" t="e">
        <f t="shared" si="114"/>
        <v>#N/A</v>
      </c>
      <c r="PF73" s="169" t="e">
        <f t="shared" si="114"/>
        <v>#N/A</v>
      </c>
      <c r="PG73" s="169" t="e">
        <f t="shared" si="114"/>
        <v>#N/A</v>
      </c>
      <c r="PH73" s="169" t="e">
        <f t="shared" si="114"/>
        <v>#N/A</v>
      </c>
    </row>
    <row r="74" spans="1:424" hidden="1" x14ac:dyDescent="0.75">
      <c r="A74" s="4">
        <v>71</v>
      </c>
      <c r="B74" s="95"/>
      <c r="C74" s="95"/>
      <c r="D74" s="95"/>
      <c r="E74" s="124" t="str">
        <f t="shared" si="146"/>
        <v/>
      </c>
      <c r="F74" s="124" t="str">
        <f t="shared" si="147"/>
        <v/>
      </c>
      <c r="G74" s="73" t="str">
        <f t="shared" si="148"/>
        <v/>
      </c>
      <c r="H74" s="23"/>
      <c r="I74" s="57"/>
      <c r="J74" s="280"/>
      <c r="K74" s="74" t="str">
        <f>IF(AND(B74&gt;0,C74&gt;0,D74&gt;0),IF(ISBLANK(J74),IF(ISBLANK(H74),"",(D74-B74)*VLOOKUP(H74,VLookups!$A$4:$B$13,2,FALSE)),J74),"")</f>
        <v/>
      </c>
      <c r="L74" s="75" t="str">
        <f t="shared" si="144"/>
        <v/>
      </c>
      <c r="M74" s="95"/>
      <c r="N74" s="270" t="str">
        <f>IF(AND(M74&gt;0,C74&gt;0,NOT(K74="")),ABS(VLOOKUP($M$1,VLookups!$A$43:$B$44,2,FALSE)-_xlfn.NORM.DIST(M74,G74,K74,TRUE)),"")</f>
        <v/>
      </c>
      <c r="O74" s="94" t="str">
        <f>IF(AND($B74&gt;0,$C74&gt;0,$D74&gt;0,NOT(ISBLANK($H74))),_xlfn.NORM.INV(ABS(VLOOKUP($M$1,VLookups!$A$43:$B$44,2,FALSE)-O$3),$G74,$K74),"")</f>
        <v/>
      </c>
      <c r="P74" s="93" t="str">
        <f>IF(AND($B74&gt;0,$C74&gt;0,$D74&gt;0,NOT(ISBLANK($H74))),_xlfn.NORM.INV(ABS(VLOOKUP($M$1,VLookups!$A$43:$B$44,2,FALSE)-P$3),$G74,$K74),"")</f>
        <v/>
      </c>
      <c r="Q74" s="94" t="str">
        <f>IF(AND($B74&gt;0,$C74&gt;0,$D74&gt;0,NOT(ISBLANK($H74))),_xlfn.NORM.INV(ABS(VLOOKUP($M$1,VLookups!$A$43:$B$44,2,FALSE)-Q$3),$G74,$K74),"")</f>
        <v/>
      </c>
      <c r="R74" s="93" t="str">
        <f>IF(AND($B74&gt;0,$C74&gt;0,$D74&gt;0,NOT(ISBLANK($H74))),_xlfn.NORM.INV(ABS(VLOOKUP($M$1,VLookups!$A$43:$B$44,2,FALSE)-R$3),$G74,$K74),"")</f>
        <v/>
      </c>
      <c r="S74" s="94" t="str">
        <f>IF(AND($B74&gt;0,$C74&gt;0,$D74&gt;0,NOT(ISBLANK($H74))),_xlfn.NORM.INV(ABS(VLOOKUP($M$1,VLookups!$A$43:$B$44,2,FALSE)-S$3),$G74,$K74),"")</f>
        <v/>
      </c>
      <c r="T74" s="93" t="str">
        <f>IF(AND($B74&gt;0,$C74&gt;0,$D74&gt;0,NOT(ISBLANK($H74))),_xlfn.NORM.INV(ABS(VLOOKUP($M$1,VLookups!$A$43:$B$44,2,FALSE)-T$3),$G74,$K74),"")</f>
        <v/>
      </c>
      <c r="U74" s="5"/>
      <c r="V74" s="168" t="str">
        <f t="shared" si="149"/>
        <v/>
      </c>
      <c r="W74" s="49" t="str">
        <f t="shared" si="169"/>
        <v/>
      </c>
      <c r="X74" s="49" t="str">
        <f t="shared" si="169"/>
        <v/>
      </c>
      <c r="Y74" s="49" t="str">
        <f t="shared" si="169"/>
        <v/>
      </c>
      <c r="Z74" s="49" t="str">
        <f t="shared" si="169"/>
        <v/>
      </c>
      <c r="AA74" s="49" t="str">
        <f t="shared" si="169"/>
        <v/>
      </c>
      <c r="AB74" s="49" t="str">
        <f t="shared" si="169"/>
        <v/>
      </c>
      <c r="AC74" s="49" t="str">
        <f t="shared" si="169"/>
        <v/>
      </c>
      <c r="AD74" s="49" t="str">
        <f t="shared" si="169"/>
        <v/>
      </c>
      <c r="AE74" s="49" t="str">
        <f t="shared" si="169"/>
        <v/>
      </c>
      <c r="AF74" s="49" t="str">
        <f t="shared" si="169"/>
        <v/>
      </c>
      <c r="AG74" s="49" t="str">
        <f t="shared" si="169"/>
        <v/>
      </c>
      <c r="AH74" s="49" t="str">
        <f t="shared" si="169"/>
        <v/>
      </c>
      <c r="AI74" s="49" t="str">
        <f t="shared" si="169"/>
        <v/>
      </c>
      <c r="AJ74" s="49" t="str">
        <f t="shared" si="169"/>
        <v/>
      </c>
      <c r="AK74" s="49" t="str">
        <f t="shared" si="169"/>
        <v/>
      </c>
      <c r="AL74" s="49" t="str">
        <f t="shared" si="169"/>
        <v/>
      </c>
      <c r="AM74" s="49" t="str">
        <f t="shared" si="159"/>
        <v/>
      </c>
      <c r="AN74" s="49" t="str">
        <f t="shared" si="159"/>
        <v/>
      </c>
      <c r="AO74" s="49" t="str">
        <f t="shared" si="159"/>
        <v/>
      </c>
      <c r="AP74" s="49" t="str">
        <f t="shared" si="159"/>
        <v/>
      </c>
      <c r="AQ74" s="49" t="str">
        <f t="shared" si="159"/>
        <v/>
      </c>
      <c r="AR74" s="49" t="str">
        <f t="shared" si="159"/>
        <v/>
      </c>
      <c r="AS74" s="49" t="str">
        <f t="shared" si="159"/>
        <v/>
      </c>
      <c r="AT74" s="49" t="str">
        <f t="shared" si="159"/>
        <v/>
      </c>
      <c r="AU74" s="49" t="str">
        <f t="shared" si="159"/>
        <v/>
      </c>
      <c r="AV74" s="49" t="str">
        <f t="shared" si="159"/>
        <v/>
      </c>
      <c r="AW74" s="49" t="str">
        <f t="shared" si="159"/>
        <v/>
      </c>
      <c r="AX74" s="49" t="str">
        <f t="shared" si="159"/>
        <v/>
      </c>
      <c r="AY74" s="49" t="str">
        <f t="shared" si="159"/>
        <v/>
      </c>
      <c r="AZ74" s="49" t="str">
        <f t="shared" si="159"/>
        <v/>
      </c>
      <c r="BA74" s="49" t="str">
        <f t="shared" si="159"/>
        <v/>
      </c>
      <c r="BB74" s="49" t="str">
        <f t="shared" si="160"/>
        <v/>
      </c>
      <c r="BC74" s="49" t="str">
        <f t="shared" si="160"/>
        <v/>
      </c>
      <c r="BD74" s="49" t="str">
        <f t="shared" si="160"/>
        <v/>
      </c>
      <c r="BE74" s="49" t="str">
        <f t="shared" si="160"/>
        <v/>
      </c>
      <c r="BF74" s="49" t="str">
        <f t="shared" si="160"/>
        <v/>
      </c>
      <c r="BG74" s="49" t="str">
        <f t="shared" si="160"/>
        <v/>
      </c>
      <c r="BH74" s="49" t="str">
        <f t="shared" si="160"/>
        <v/>
      </c>
      <c r="BI74" s="49" t="str">
        <f t="shared" si="160"/>
        <v/>
      </c>
      <c r="BJ74" s="49" t="str">
        <f t="shared" si="160"/>
        <v/>
      </c>
      <c r="BK74" s="49" t="str">
        <f t="shared" si="160"/>
        <v/>
      </c>
      <c r="BL74" s="49" t="str">
        <f t="shared" si="160"/>
        <v/>
      </c>
      <c r="BM74" s="49" t="str">
        <f t="shared" si="160"/>
        <v/>
      </c>
      <c r="BN74" s="49" t="str">
        <f t="shared" si="160"/>
        <v/>
      </c>
      <c r="BO74" s="49" t="str">
        <f t="shared" si="160"/>
        <v/>
      </c>
      <c r="BP74" s="49" t="str">
        <f t="shared" si="160"/>
        <v/>
      </c>
      <c r="BQ74" s="49" t="str">
        <f t="shared" si="160"/>
        <v/>
      </c>
      <c r="BR74" s="49" t="str">
        <f t="shared" si="153"/>
        <v/>
      </c>
      <c r="BS74" s="49" t="str">
        <f t="shared" si="153"/>
        <v/>
      </c>
      <c r="BT74" s="49" t="str">
        <f t="shared" si="153"/>
        <v/>
      </c>
      <c r="BU74" s="49" t="str">
        <f t="shared" si="153"/>
        <v/>
      </c>
      <c r="BV74" s="49" t="str">
        <f t="shared" si="153"/>
        <v/>
      </c>
      <c r="BW74" s="49" t="str">
        <f t="shared" si="153"/>
        <v/>
      </c>
      <c r="BX74" s="49" t="str">
        <f t="shared" si="153"/>
        <v/>
      </c>
      <c r="BY74" s="49" t="str">
        <f t="shared" si="153"/>
        <v/>
      </c>
      <c r="BZ74" s="49" t="str">
        <f t="shared" si="153"/>
        <v/>
      </c>
      <c r="CA74" s="49" t="str">
        <f t="shared" si="153"/>
        <v/>
      </c>
      <c r="CB74" s="49" t="str">
        <f t="shared" si="153"/>
        <v/>
      </c>
      <c r="CC74" s="49" t="str">
        <f t="shared" si="153"/>
        <v/>
      </c>
      <c r="CD74" s="49" t="str">
        <f t="shared" si="153"/>
        <v/>
      </c>
      <c r="CE74" s="49" t="str">
        <f t="shared" si="153"/>
        <v/>
      </c>
      <c r="CF74" s="49" t="str">
        <f t="shared" si="153"/>
        <v/>
      </c>
      <c r="CG74" s="49" t="str">
        <f t="shared" si="161"/>
        <v/>
      </c>
      <c r="CH74" s="49" t="str">
        <f t="shared" si="161"/>
        <v/>
      </c>
      <c r="CI74" s="49" t="str">
        <f t="shared" si="161"/>
        <v/>
      </c>
      <c r="CJ74" s="49" t="str">
        <f t="shared" si="161"/>
        <v/>
      </c>
      <c r="CK74" s="49" t="str">
        <f t="shared" si="161"/>
        <v/>
      </c>
      <c r="CL74" s="49" t="str">
        <f t="shared" si="161"/>
        <v/>
      </c>
      <c r="CM74" s="49" t="str">
        <f t="shared" si="161"/>
        <v/>
      </c>
      <c r="CN74" s="49" t="str">
        <f t="shared" si="161"/>
        <v/>
      </c>
      <c r="CO74" s="49" t="str">
        <f t="shared" si="161"/>
        <v/>
      </c>
      <c r="CP74" s="49" t="str">
        <f t="shared" si="161"/>
        <v/>
      </c>
      <c r="CQ74" s="49" t="str">
        <f t="shared" si="161"/>
        <v/>
      </c>
      <c r="CR74" s="49" t="str">
        <f t="shared" si="161"/>
        <v/>
      </c>
      <c r="CS74" s="49" t="str">
        <f t="shared" si="161"/>
        <v/>
      </c>
      <c r="CT74" s="49" t="str">
        <f t="shared" si="161"/>
        <v/>
      </c>
      <c r="CU74" s="49" t="str">
        <f t="shared" si="161"/>
        <v/>
      </c>
      <c r="CV74" s="49" t="str">
        <f t="shared" si="161"/>
        <v/>
      </c>
      <c r="CW74" s="49" t="str">
        <f t="shared" si="154"/>
        <v/>
      </c>
      <c r="CX74" s="49" t="str">
        <f t="shared" si="154"/>
        <v/>
      </c>
      <c r="CY74" s="49" t="str">
        <f t="shared" si="154"/>
        <v/>
      </c>
      <c r="CZ74" s="49" t="str">
        <f t="shared" si="154"/>
        <v/>
      </c>
      <c r="DA74" s="49" t="str">
        <f t="shared" si="154"/>
        <v/>
      </c>
      <c r="DB74" s="49" t="str">
        <f t="shared" si="154"/>
        <v/>
      </c>
      <c r="DC74" s="49" t="str">
        <f t="shared" si="154"/>
        <v/>
      </c>
      <c r="DD74" s="49" t="str">
        <f t="shared" si="154"/>
        <v/>
      </c>
      <c r="DE74" s="49" t="str">
        <f t="shared" si="154"/>
        <v/>
      </c>
      <c r="DF74" s="49" t="str">
        <f t="shared" si="154"/>
        <v/>
      </c>
      <c r="DG74" s="49" t="str">
        <f t="shared" si="154"/>
        <v/>
      </c>
      <c r="DH74" s="49" t="str">
        <f t="shared" si="154"/>
        <v/>
      </c>
      <c r="DI74" s="49" t="str">
        <f t="shared" si="154"/>
        <v/>
      </c>
      <c r="DJ74" s="49" t="str">
        <f t="shared" si="154"/>
        <v/>
      </c>
      <c r="DK74" s="49" t="str">
        <f t="shared" si="154"/>
        <v/>
      </c>
      <c r="DL74" s="49" t="str">
        <f t="shared" si="162"/>
        <v/>
      </c>
      <c r="DM74" s="49" t="str">
        <f t="shared" si="162"/>
        <v/>
      </c>
      <c r="DN74" s="49" t="str">
        <f t="shared" si="162"/>
        <v/>
      </c>
      <c r="DO74" s="49" t="str">
        <f t="shared" si="162"/>
        <v/>
      </c>
      <c r="DP74" s="49" t="str">
        <f t="shared" si="162"/>
        <v/>
      </c>
      <c r="DQ74" s="49" t="str">
        <f t="shared" si="162"/>
        <v/>
      </c>
      <c r="DR74" s="49" t="str">
        <f t="shared" si="162"/>
        <v/>
      </c>
      <c r="DS74" s="183" t="str">
        <f t="shared" si="150"/>
        <v/>
      </c>
      <c r="DT74" s="49" t="str">
        <f t="shared" si="170"/>
        <v/>
      </c>
      <c r="DU74" s="49" t="str">
        <f t="shared" si="170"/>
        <v/>
      </c>
      <c r="DV74" s="49" t="str">
        <f t="shared" si="170"/>
        <v/>
      </c>
      <c r="DW74" s="49" t="str">
        <f t="shared" si="170"/>
        <v/>
      </c>
      <c r="DX74" s="49" t="str">
        <f t="shared" si="170"/>
        <v/>
      </c>
      <c r="DY74" s="49" t="str">
        <f t="shared" si="170"/>
        <v/>
      </c>
      <c r="DZ74" s="49" t="str">
        <f t="shared" si="170"/>
        <v/>
      </c>
      <c r="EA74" s="49" t="str">
        <f t="shared" si="170"/>
        <v/>
      </c>
      <c r="EB74" s="49" t="str">
        <f t="shared" si="170"/>
        <v/>
      </c>
      <c r="EC74" s="49" t="str">
        <f t="shared" si="170"/>
        <v/>
      </c>
      <c r="ED74" s="49" t="str">
        <f t="shared" si="170"/>
        <v/>
      </c>
      <c r="EE74" s="49" t="str">
        <f t="shared" si="170"/>
        <v/>
      </c>
      <c r="EF74" s="49" t="str">
        <f t="shared" si="170"/>
        <v/>
      </c>
      <c r="EG74" s="49" t="str">
        <f t="shared" si="170"/>
        <v/>
      </c>
      <c r="EH74" s="49" t="str">
        <f t="shared" si="170"/>
        <v/>
      </c>
      <c r="EI74" s="49" t="str">
        <f t="shared" si="170"/>
        <v/>
      </c>
      <c r="EJ74" s="49" t="str">
        <f t="shared" si="163"/>
        <v/>
      </c>
      <c r="EK74" s="49" t="str">
        <f t="shared" si="163"/>
        <v/>
      </c>
      <c r="EL74" s="49" t="str">
        <f t="shared" si="163"/>
        <v/>
      </c>
      <c r="EM74" s="49" t="str">
        <f t="shared" si="163"/>
        <v/>
      </c>
      <c r="EN74" s="49" t="str">
        <f t="shared" si="163"/>
        <v/>
      </c>
      <c r="EO74" s="49" t="str">
        <f t="shared" si="163"/>
        <v/>
      </c>
      <c r="EP74" s="49" t="str">
        <f t="shared" si="163"/>
        <v/>
      </c>
      <c r="EQ74" s="49" t="str">
        <f t="shared" si="163"/>
        <v/>
      </c>
      <c r="ER74" s="49" t="str">
        <f t="shared" si="163"/>
        <v/>
      </c>
      <c r="ES74" s="49" t="str">
        <f t="shared" si="163"/>
        <v/>
      </c>
      <c r="ET74" s="49" t="str">
        <f t="shared" si="163"/>
        <v/>
      </c>
      <c r="EU74" s="49" t="str">
        <f t="shared" si="163"/>
        <v/>
      </c>
      <c r="EV74" s="49" t="str">
        <f t="shared" si="163"/>
        <v/>
      </c>
      <c r="EW74" s="49" t="str">
        <f t="shared" si="163"/>
        <v/>
      </c>
      <c r="EX74" s="49" t="str">
        <f t="shared" si="163"/>
        <v/>
      </c>
      <c r="EY74" s="49" t="str">
        <f t="shared" si="164"/>
        <v/>
      </c>
      <c r="EZ74" s="49" t="str">
        <f t="shared" si="164"/>
        <v/>
      </c>
      <c r="FA74" s="49" t="str">
        <f t="shared" si="164"/>
        <v/>
      </c>
      <c r="FB74" s="49" t="str">
        <f t="shared" si="164"/>
        <v/>
      </c>
      <c r="FC74" s="49" t="str">
        <f t="shared" si="164"/>
        <v/>
      </c>
      <c r="FD74" s="49" t="str">
        <f t="shared" si="164"/>
        <v/>
      </c>
      <c r="FE74" s="49" t="str">
        <f t="shared" si="164"/>
        <v/>
      </c>
      <c r="FF74" s="49" t="str">
        <f t="shared" si="164"/>
        <v/>
      </c>
      <c r="FG74" s="49" t="str">
        <f t="shared" si="164"/>
        <v/>
      </c>
      <c r="FH74" s="49" t="str">
        <f t="shared" si="164"/>
        <v/>
      </c>
      <c r="FI74" s="49" t="str">
        <f t="shared" si="164"/>
        <v/>
      </c>
      <c r="FJ74" s="49" t="str">
        <f t="shared" si="164"/>
        <v/>
      </c>
      <c r="FK74" s="49" t="str">
        <f t="shared" si="164"/>
        <v/>
      </c>
      <c r="FL74" s="49" t="str">
        <f t="shared" si="164"/>
        <v/>
      </c>
      <c r="FM74" s="49" t="str">
        <f t="shared" si="164"/>
        <v/>
      </c>
      <c r="FN74" s="49" t="str">
        <f t="shared" si="164"/>
        <v/>
      </c>
      <c r="FO74" s="49" t="str">
        <f t="shared" si="156"/>
        <v/>
      </c>
      <c r="FP74" s="49" t="str">
        <f t="shared" si="156"/>
        <v/>
      </c>
      <c r="FQ74" s="49" t="str">
        <f t="shared" si="156"/>
        <v/>
      </c>
      <c r="FR74" s="49" t="str">
        <f t="shared" si="156"/>
        <v/>
      </c>
      <c r="FS74" s="49" t="str">
        <f t="shared" si="156"/>
        <v/>
      </c>
      <c r="FT74" s="49" t="str">
        <f t="shared" si="156"/>
        <v/>
      </c>
      <c r="FU74" s="49" t="str">
        <f t="shared" si="156"/>
        <v/>
      </c>
      <c r="FV74" s="49" t="str">
        <f t="shared" si="156"/>
        <v/>
      </c>
      <c r="FW74" s="49" t="str">
        <f t="shared" si="156"/>
        <v/>
      </c>
      <c r="FX74" s="49" t="str">
        <f t="shared" si="156"/>
        <v/>
      </c>
      <c r="FY74" s="49" t="str">
        <f t="shared" si="156"/>
        <v/>
      </c>
      <c r="FZ74" s="49" t="str">
        <f t="shared" si="156"/>
        <v/>
      </c>
      <c r="GA74" s="49" t="str">
        <f t="shared" si="156"/>
        <v/>
      </c>
      <c r="GB74" s="49" t="str">
        <f t="shared" si="156"/>
        <v/>
      </c>
      <c r="GC74" s="49" t="str">
        <f t="shared" si="156"/>
        <v/>
      </c>
      <c r="GD74" s="49" t="str">
        <f t="shared" si="165"/>
        <v/>
      </c>
      <c r="GE74" s="49" t="str">
        <f t="shared" si="165"/>
        <v/>
      </c>
      <c r="GF74" s="49" t="str">
        <f t="shared" si="165"/>
        <v/>
      </c>
      <c r="GG74" s="49" t="str">
        <f t="shared" si="165"/>
        <v/>
      </c>
      <c r="GH74" s="49" t="str">
        <f t="shared" si="165"/>
        <v/>
      </c>
      <c r="GI74" s="49" t="str">
        <f t="shared" si="165"/>
        <v/>
      </c>
      <c r="GJ74" s="49" t="str">
        <f t="shared" si="165"/>
        <v/>
      </c>
      <c r="GK74" s="49" t="str">
        <f t="shared" si="165"/>
        <v/>
      </c>
      <c r="GL74" s="49" t="str">
        <f t="shared" si="165"/>
        <v/>
      </c>
      <c r="GM74" s="49" t="str">
        <f t="shared" si="165"/>
        <v/>
      </c>
      <c r="GN74" s="49" t="str">
        <f t="shared" si="165"/>
        <v/>
      </c>
      <c r="GO74" s="49" t="str">
        <f t="shared" si="165"/>
        <v/>
      </c>
      <c r="GP74" s="49" t="str">
        <f t="shared" si="165"/>
        <v/>
      </c>
      <c r="GQ74" s="49" t="str">
        <f t="shared" si="165"/>
        <v/>
      </c>
      <c r="GR74" s="49" t="str">
        <f t="shared" si="165"/>
        <v/>
      </c>
      <c r="GS74" s="49" t="str">
        <f t="shared" si="165"/>
        <v/>
      </c>
      <c r="GT74" s="49" t="str">
        <f t="shared" si="157"/>
        <v/>
      </c>
      <c r="GU74" s="49" t="str">
        <f t="shared" si="157"/>
        <v/>
      </c>
      <c r="GV74" s="49" t="str">
        <f t="shared" si="157"/>
        <v/>
      </c>
      <c r="GW74" s="49" t="str">
        <f t="shared" si="157"/>
        <v/>
      </c>
      <c r="GX74" s="49" t="str">
        <f t="shared" si="157"/>
        <v/>
      </c>
      <c r="GY74" s="49" t="str">
        <f t="shared" si="157"/>
        <v/>
      </c>
      <c r="GZ74" s="49" t="str">
        <f t="shared" si="157"/>
        <v/>
      </c>
      <c r="HA74" s="49" t="str">
        <f t="shared" si="157"/>
        <v/>
      </c>
      <c r="HB74" s="49" t="str">
        <f t="shared" si="157"/>
        <v/>
      </c>
      <c r="HC74" s="49" t="str">
        <f t="shared" si="157"/>
        <v/>
      </c>
      <c r="HD74" s="49" t="str">
        <f t="shared" si="157"/>
        <v/>
      </c>
      <c r="HE74" s="49" t="str">
        <f t="shared" si="157"/>
        <v/>
      </c>
      <c r="HF74" s="49" t="str">
        <f t="shared" si="157"/>
        <v/>
      </c>
      <c r="HG74" s="49" t="str">
        <f t="shared" si="157"/>
        <v/>
      </c>
      <c r="HH74" s="49" t="str">
        <f t="shared" si="157"/>
        <v/>
      </c>
      <c r="HI74" s="49" t="str">
        <f t="shared" si="166"/>
        <v/>
      </c>
      <c r="HJ74" s="49" t="str">
        <f t="shared" si="166"/>
        <v/>
      </c>
      <c r="HK74" s="49" t="str">
        <f t="shared" si="166"/>
        <v/>
      </c>
      <c r="HL74" s="49" t="str">
        <f t="shared" si="166"/>
        <v/>
      </c>
      <c r="HM74" s="49" t="str">
        <f t="shared" si="166"/>
        <v/>
      </c>
      <c r="HN74" s="49" t="str">
        <f t="shared" si="166"/>
        <v/>
      </c>
      <c r="HO74" s="49" t="str">
        <f t="shared" si="166"/>
        <v/>
      </c>
      <c r="HP74" s="169" t="e">
        <f t="shared" si="152"/>
        <v>#N/A</v>
      </c>
      <c r="HQ74" s="169" t="e">
        <f t="shared" si="152"/>
        <v>#N/A</v>
      </c>
      <c r="HR74" s="169" t="e">
        <f t="shared" si="152"/>
        <v>#N/A</v>
      </c>
      <c r="HS74" s="169" t="e">
        <f t="shared" si="152"/>
        <v>#N/A</v>
      </c>
      <c r="HT74" s="169" t="e">
        <f t="shared" si="152"/>
        <v>#N/A</v>
      </c>
      <c r="HU74" s="169" t="e">
        <f t="shared" si="152"/>
        <v>#N/A</v>
      </c>
      <c r="HV74" s="169" t="e">
        <f t="shared" si="152"/>
        <v>#N/A</v>
      </c>
      <c r="HW74" s="169" t="e">
        <f t="shared" si="152"/>
        <v>#N/A</v>
      </c>
      <c r="HX74" s="169" t="e">
        <f t="shared" si="152"/>
        <v>#N/A</v>
      </c>
      <c r="HY74" s="169" t="e">
        <f t="shared" si="152"/>
        <v>#N/A</v>
      </c>
      <c r="HZ74" s="169" t="e">
        <f t="shared" si="152"/>
        <v>#N/A</v>
      </c>
      <c r="IA74" s="169" t="e">
        <f t="shared" si="152"/>
        <v>#N/A</v>
      </c>
      <c r="IB74" s="169" t="e">
        <f t="shared" si="152"/>
        <v>#N/A</v>
      </c>
      <c r="IC74" s="169" t="e">
        <f t="shared" si="152"/>
        <v>#N/A</v>
      </c>
      <c r="ID74" s="169" t="e">
        <f t="shared" si="152"/>
        <v>#N/A</v>
      </c>
      <c r="IE74" s="169" t="e">
        <f t="shared" si="151"/>
        <v>#N/A</v>
      </c>
      <c r="IF74" s="169" t="e">
        <f t="shared" si="151"/>
        <v>#N/A</v>
      </c>
      <c r="IG74" s="169" t="e">
        <f t="shared" si="151"/>
        <v>#N/A</v>
      </c>
      <c r="IH74" s="169" t="e">
        <f t="shared" si="151"/>
        <v>#N/A</v>
      </c>
      <c r="II74" s="169" t="e">
        <f t="shared" si="167"/>
        <v>#N/A</v>
      </c>
      <c r="IJ74" s="169" t="e">
        <f t="shared" si="167"/>
        <v>#N/A</v>
      </c>
      <c r="IK74" s="169" t="e">
        <f t="shared" si="167"/>
        <v>#N/A</v>
      </c>
      <c r="IL74" s="169" t="e">
        <f t="shared" si="167"/>
        <v>#N/A</v>
      </c>
      <c r="IM74" s="169" t="e">
        <f t="shared" si="167"/>
        <v>#N/A</v>
      </c>
      <c r="IN74" s="169" t="e">
        <f t="shared" si="167"/>
        <v>#N/A</v>
      </c>
      <c r="IO74" s="169" t="e">
        <f t="shared" si="167"/>
        <v>#N/A</v>
      </c>
      <c r="IP74" s="169" t="e">
        <f t="shared" si="167"/>
        <v>#N/A</v>
      </c>
      <c r="IQ74" s="169" t="e">
        <f t="shared" si="167"/>
        <v>#N/A</v>
      </c>
      <c r="IR74" s="169" t="e">
        <f t="shared" si="167"/>
        <v>#N/A</v>
      </c>
      <c r="IS74" s="169" t="e">
        <f t="shared" si="167"/>
        <v>#N/A</v>
      </c>
      <c r="IT74" s="169" t="e">
        <f t="shared" si="118"/>
        <v>#N/A</v>
      </c>
      <c r="IU74" s="169" t="e">
        <f t="shared" si="118"/>
        <v>#N/A</v>
      </c>
      <c r="IV74" s="169" t="e">
        <f t="shared" si="118"/>
        <v>#N/A</v>
      </c>
      <c r="IW74" s="169" t="e">
        <f t="shared" si="118"/>
        <v>#N/A</v>
      </c>
      <c r="IX74" s="169" t="e">
        <f t="shared" si="118"/>
        <v>#N/A</v>
      </c>
      <c r="IY74" s="169" t="e">
        <f t="shared" si="118"/>
        <v>#N/A</v>
      </c>
      <c r="IZ74" s="169" t="e">
        <f t="shared" si="118"/>
        <v>#N/A</v>
      </c>
      <c r="JA74" s="169" t="e">
        <f t="shared" si="118"/>
        <v>#N/A</v>
      </c>
      <c r="JB74" s="169" t="e">
        <f t="shared" si="118"/>
        <v>#N/A</v>
      </c>
      <c r="JC74" s="169" t="e">
        <f t="shared" si="118"/>
        <v>#N/A</v>
      </c>
      <c r="JD74" s="169" t="e">
        <f t="shared" si="118"/>
        <v>#N/A</v>
      </c>
      <c r="JE74" s="169" t="e">
        <f t="shared" si="118"/>
        <v>#N/A</v>
      </c>
      <c r="JF74" s="169" t="e">
        <f t="shared" si="118"/>
        <v>#N/A</v>
      </c>
      <c r="JG74" s="169" t="e">
        <f t="shared" si="118"/>
        <v>#N/A</v>
      </c>
      <c r="JH74" s="169" t="e">
        <f t="shared" si="118"/>
        <v>#N/A</v>
      </c>
      <c r="JI74" s="169" t="e">
        <f t="shared" si="118"/>
        <v>#N/A</v>
      </c>
      <c r="JJ74" s="169" t="e">
        <f t="shared" si="168"/>
        <v>#N/A</v>
      </c>
      <c r="JK74" s="169" t="e">
        <f t="shared" si="145"/>
        <v>#N/A</v>
      </c>
      <c r="JL74" s="169" t="e">
        <f t="shared" si="145"/>
        <v>#N/A</v>
      </c>
      <c r="JM74" s="169" t="e">
        <f t="shared" si="145"/>
        <v>#N/A</v>
      </c>
      <c r="JN74" s="169" t="e">
        <f t="shared" si="145"/>
        <v>#N/A</v>
      </c>
      <c r="JO74" s="169" t="e">
        <f t="shared" si="145"/>
        <v>#N/A</v>
      </c>
      <c r="JP74" s="169" t="e">
        <f t="shared" si="145"/>
        <v>#N/A</v>
      </c>
      <c r="JQ74" s="169" t="e">
        <f t="shared" si="145"/>
        <v>#N/A</v>
      </c>
      <c r="JR74" s="169" t="e">
        <f t="shared" si="135"/>
        <v>#N/A</v>
      </c>
      <c r="JS74" s="169" t="e">
        <f t="shared" si="135"/>
        <v>#N/A</v>
      </c>
      <c r="JT74" s="169" t="e">
        <f t="shared" si="135"/>
        <v>#N/A</v>
      </c>
      <c r="JU74" s="169" t="e">
        <f t="shared" si="135"/>
        <v>#N/A</v>
      </c>
      <c r="JV74" s="169" t="e">
        <f t="shared" si="135"/>
        <v>#N/A</v>
      </c>
      <c r="JW74" s="169" t="e">
        <f t="shared" si="135"/>
        <v>#N/A</v>
      </c>
      <c r="JX74" s="169" t="e">
        <f t="shared" si="135"/>
        <v>#N/A</v>
      </c>
      <c r="JY74" s="169" t="e">
        <f t="shared" si="135"/>
        <v>#N/A</v>
      </c>
      <c r="JZ74" s="169" t="e">
        <f t="shared" si="135"/>
        <v>#N/A</v>
      </c>
      <c r="KA74" s="169" t="e">
        <f t="shared" si="135"/>
        <v>#N/A</v>
      </c>
      <c r="KB74" s="169" t="e">
        <f t="shared" si="135"/>
        <v>#N/A</v>
      </c>
      <c r="KC74" s="169" t="e">
        <f t="shared" si="135"/>
        <v>#N/A</v>
      </c>
      <c r="KD74" s="169" t="e">
        <f t="shared" si="135"/>
        <v>#N/A</v>
      </c>
      <c r="KE74" s="169" t="e">
        <f t="shared" si="135"/>
        <v>#N/A</v>
      </c>
      <c r="KF74" s="169" t="e">
        <f t="shared" si="135"/>
        <v>#N/A</v>
      </c>
      <c r="KG74" s="169" t="e">
        <f t="shared" si="135"/>
        <v>#N/A</v>
      </c>
      <c r="KH74" s="169" t="e">
        <f t="shared" si="136"/>
        <v>#N/A</v>
      </c>
      <c r="KI74" s="169" t="e">
        <f t="shared" si="136"/>
        <v>#N/A</v>
      </c>
      <c r="KJ74" s="169" t="e">
        <f t="shared" si="136"/>
        <v>#N/A</v>
      </c>
      <c r="KK74" s="169" t="e">
        <f t="shared" si="136"/>
        <v>#N/A</v>
      </c>
      <c r="KL74" s="169" t="e">
        <f t="shared" si="136"/>
        <v>#N/A</v>
      </c>
      <c r="KM74" s="169" t="e">
        <f t="shared" si="136"/>
        <v>#N/A</v>
      </c>
      <c r="KN74" s="169" t="e">
        <f t="shared" si="136"/>
        <v>#N/A</v>
      </c>
      <c r="KO74" s="169" t="e">
        <f t="shared" si="136"/>
        <v>#N/A</v>
      </c>
      <c r="KP74" s="169" t="e">
        <f t="shared" si="136"/>
        <v>#N/A</v>
      </c>
      <c r="KQ74" s="169" t="e">
        <f t="shared" si="136"/>
        <v>#N/A</v>
      </c>
      <c r="KR74" s="169" t="e">
        <f t="shared" si="136"/>
        <v>#N/A</v>
      </c>
      <c r="KS74" s="169" t="e">
        <f t="shared" si="136"/>
        <v>#N/A</v>
      </c>
      <c r="KT74" s="169" t="e">
        <f t="shared" si="136"/>
        <v>#N/A</v>
      </c>
      <c r="KU74" s="169" t="e">
        <f t="shared" si="136"/>
        <v>#N/A</v>
      </c>
      <c r="KV74" s="169" t="e">
        <f t="shared" si="136"/>
        <v>#N/A</v>
      </c>
      <c r="KW74" s="169" t="e">
        <f t="shared" si="136"/>
        <v>#N/A</v>
      </c>
      <c r="KX74" s="169" t="e">
        <f t="shared" si="137"/>
        <v>#N/A</v>
      </c>
      <c r="KY74" s="169" t="e">
        <f t="shared" si="137"/>
        <v>#N/A</v>
      </c>
      <c r="KZ74" s="169" t="e">
        <f t="shared" si="137"/>
        <v>#N/A</v>
      </c>
      <c r="LA74" s="169" t="e">
        <f t="shared" si="137"/>
        <v>#N/A</v>
      </c>
      <c r="LB74" s="169" t="e">
        <f t="shared" si="137"/>
        <v>#N/A</v>
      </c>
      <c r="LC74" s="169" t="e">
        <f t="shared" si="137"/>
        <v>#N/A</v>
      </c>
      <c r="LD74" s="169" t="e">
        <f t="shared" si="137"/>
        <v>#N/A</v>
      </c>
      <c r="LE74" s="169" t="e">
        <f t="shared" si="137"/>
        <v>#N/A</v>
      </c>
      <c r="LF74" s="169" t="e">
        <f t="shared" si="137"/>
        <v>#N/A</v>
      </c>
      <c r="LG74" s="169" t="e">
        <f t="shared" si="137"/>
        <v>#N/A</v>
      </c>
      <c r="LH74" s="169" t="e">
        <f t="shared" si="137"/>
        <v>#N/A</v>
      </c>
      <c r="LI74" s="169" t="e">
        <f t="shared" si="137"/>
        <v>#N/A</v>
      </c>
      <c r="LJ74" s="169" t="e">
        <f t="shared" si="137"/>
        <v>#N/A</v>
      </c>
      <c r="LK74" s="169" t="e">
        <f t="shared" si="137"/>
        <v>#N/A</v>
      </c>
      <c r="LL74" s="169" t="e">
        <f t="shared" si="137"/>
        <v>#N/A</v>
      </c>
      <c r="LM74" s="169" t="e">
        <f t="shared" si="137"/>
        <v>#N/A</v>
      </c>
      <c r="LN74" s="169" t="e">
        <f t="shared" si="138"/>
        <v>#N/A</v>
      </c>
      <c r="LO74" s="169" t="e">
        <f t="shared" si="138"/>
        <v>#N/A</v>
      </c>
      <c r="LP74" s="169" t="e">
        <f t="shared" si="138"/>
        <v>#N/A</v>
      </c>
      <c r="LQ74" s="169" t="e">
        <f t="shared" si="138"/>
        <v>#N/A</v>
      </c>
      <c r="LR74" s="169" t="e">
        <f t="shared" si="138"/>
        <v>#N/A</v>
      </c>
      <c r="LS74" s="169" t="e">
        <f t="shared" si="138"/>
        <v>#N/A</v>
      </c>
      <c r="LT74" s="169" t="e">
        <f t="shared" si="138"/>
        <v>#N/A</v>
      </c>
      <c r="LU74" s="169" t="e">
        <f t="shared" si="138"/>
        <v>#N/A</v>
      </c>
      <c r="LV74" s="169" t="e">
        <f t="shared" si="138"/>
        <v>#N/A</v>
      </c>
      <c r="LW74" s="169" t="e">
        <f t="shared" si="138"/>
        <v>#N/A</v>
      </c>
      <c r="LX74" s="169" t="e">
        <f t="shared" si="138"/>
        <v>#N/A</v>
      </c>
      <c r="LY74" s="169" t="e">
        <f t="shared" si="138"/>
        <v>#N/A</v>
      </c>
      <c r="LZ74" s="169" t="e">
        <f t="shared" si="138"/>
        <v>#N/A</v>
      </c>
      <c r="MA74" s="169" t="e">
        <f t="shared" si="138"/>
        <v>#N/A</v>
      </c>
      <c r="MB74" s="169" t="e">
        <f t="shared" si="138"/>
        <v>#N/A</v>
      </c>
      <c r="MC74" s="169" t="e">
        <f t="shared" si="138"/>
        <v>#N/A</v>
      </c>
      <c r="MD74" s="169" t="e">
        <f t="shared" si="139"/>
        <v>#N/A</v>
      </c>
      <c r="ME74" s="169" t="e">
        <f t="shared" si="139"/>
        <v>#N/A</v>
      </c>
      <c r="MF74" s="169" t="e">
        <f t="shared" si="139"/>
        <v>#N/A</v>
      </c>
      <c r="MG74" s="169" t="e">
        <f t="shared" si="139"/>
        <v>#N/A</v>
      </c>
      <c r="MH74" s="169" t="e">
        <f t="shared" si="139"/>
        <v>#N/A</v>
      </c>
      <c r="MI74" s="169" t="e">
        <f t="shared" si="139"/>
        <v>#N/A</v>
      </c>
      <c r="MJ74" s="169" t="e">
        <f t="shared" si="139"/>
        <v>#N/A</v>
      </c>
      <c r="MK74" s="169" t="e">
        <f t="shared" si="139"/>
        <v>#N/A</v>
      </c>
      <c r="ML74" s="169" t="e">
        <f t="shared" si="139"/>
        <v>#N/A</v>
      </c>
      <c r="MM74" s="169" t="e">
        <f t="shared" si="139"/>
        <v>#N/A</v>
      </c>
      <c r="MN74" s="169" t="e">
        <f t="shared" si="139"/>
        <v>#N/A</v>
      </c>
      <c r="MO74" s="169" t="e">
        <f t="shared" si="139"/>
        <v>#N/A</v>
      </c>
      <c r="MP74" s="169" t="e">
        <f t="shared" si="139"/>
        <v>#N/A</v>
      </c>
      <c r="MQ74" s="169" t="e">
        <f t="shared" si="139"/>
        <v>#N/A</v>
      </c>
      <c r="MR74" s="169" t="e">
        <f t="shared" si="139"/>
        <v>#N/A</v>
      </c>
      <c r="MS74" s="169" t="e">
        <f t="shared" si="139"/>
        <v>#N/A</v>
      </c>
      <c r="MT74" s="169" t="e">
        <f t="shared" si="140"/>
        <v>#N/A</v>
      </c>
      <c r="MU74" s="169" t="e">
        <f t="shared" si="140"/>
        <v>#N/A</v>
      </c>
      <c r="MV74" s="169" t="e">
        <f t="shared" si="140"/>
        <v>#N/A</v>
      </c>
      <c r="MW74" s="169" t="e">
        <f t="shared" si="140"/>
        <v>#N/A</v>
      </c>
      <c r="MX74" s="169" t="e">
        <f t="shared" si="140"/>
        <v>#N/A</v>
      </c>
      <c r="MY74" s="169" t="e">
        <f t="shared" si="140"/>
        <v>#N/A</v>
      </c>
      <c r="MZ74" s="169" t="e">
        <f t="shared" si="140"/>
        <v>#N/A</v>
      </c>
      <c r="NA74" s="169" t="e">
        <f t="shared" si="140"/>
        <v>#N/A</v>
      </c>
      <c r="NB74" s="169" t="e">
        <f t="shared" si="140"/>
        <v>#N/A</v>
      </c>
      <c r="NC74" s="169" t="e">
        <f t="shared" si="140"/>
        <v>#N/A</v>
      </c>
      <c r="ND74" s="169" t="e">
        <f t="shared" si="140"/>
        <v>#N/A</v>
      </c>
      <c r="NE74" s="169" t="e">
        <f t="shared" si="140"/>
        <v>#N/A</v>
      </c>
      <c r="NF74" s="169" t="e">
        <f t="shared" si="140"/>
        <v>#N/A</v>
      </c>
      <c r="NG74" s="169" t="e">
        <f t="shared" si="140"/>
        <v>#N/A</v>
      </c>
      <c r="NH74" s="169" t="e">
        <f t="shared" si="140"/>
        <v>#N/A</v>
      </c>
      <c r="NI74" s="169" t="e">
        <f t="shared" si="140"/>
        <v>#N/A</v>
      </c>
      <c r="NJ74" s="169" t="e">
        <f t="shared" si="141"/>
        <v>#N/A</v>
      </c>
      <c r="NK74" s="169" t="e">
        <f t="shared" si="141"/>
        <v>#N/A</v>
      </c>
      <c r="NL74" s="169" t="e">
        <f t="shared" si="141"/>
        <v>#N/A</v>
      </c>
      <c r="NM74" s="169" t="e">
        <f t="shared" si="141"/>
        <v>#N/A</v>
      </c>
      <c r="NN74" s="169" t="e">
        <f t="shared" si="141"/>
        <v>#N/A</v>
      </c>
      <c r="NO74" s="169" t="e">
        <f t="shared" si="141"/>
        <v>#N/A</v>
      </c>
      <c r="NP74" s="169" t="e">
        <f t="shared" si="141"/>
        <v>#N/A</v>
      </c>
      <c r="NQ74" s="169" t="e">
        <f t="shared" si="141"/>
        <v>#N/A</v>
      </c>
      <c r="NR74" s="169" t="e">
        <f t="shared" si="141"/>
        <v>#N/A</v>
      </c>
      <c r="NS74" s="169" t="e">
        <f t="shared" si="141"/>
        <v>#N/A</v>
      </c>
      <c r="NT74" s="169" t="e">
        <f t="shared" si="141"/>
        <v>#N/A</v>
      </c>
      <c r="NU74" s="169" t="e">
        <f t="shared" si="141"/>
        <v>#N/A</v>
      </c>
      <c r="NV74" s="169" t="e">
        <f t="shared" si="141"/>
        <v>#N/A</v>
      </c>
      <c r="NW74" s="169" t="e">
        <f t="shared" si="141"/>
        <v>#N/A</v>
      </c>
      <c r="NX74" s="169" t="e">
        <f t="shared" si="141"/>
        <v>#N/A</v>
      </c>
      <c r="NY74" s="169" t="e">
        <f t="shared" si="141"/>
        <v>#N/A</v>
      </c>
      <c r="NZ74" s="169" t="e">
        <f t="shared" si="142"/>
        <v>#N/A</v>
      </c>
      <c r="OA74" s="169" t="e">
        <f t="shared" si="142"/>
        <v>#N/A</v>
      </c>
      <c r="OB74" s="169" t="e">
        <f t="shared" si="142"/>
        <v>#N/A</v>
      </c>
      <c r="OC74" s="169" t="e">
        <f t="shared" si="142"/>
        <v>#N/A</v>
      </c>
      <c r="OD74" s="169" t="e">
        <f t="shared" si="142"/>
        <v>#N/A</v>
      </c>
      <c r="OE74" s="169" t="e">
        <f t="shared" si="142"/>
        <v>#N/A</v>
      </c>
      <c r="OF74" s="169" t="e">
        <f t="shared" si="142"/>
        <v>#N/A</v>
      </c>
      <c r="OG74" s="169" t="e">
        <f t="shared" si="142"/>
        <v>#N/A</v>
      </c>
      <c r="OH74" s="169" t="e">
        <f t="shared" si="142"/>
        <v>#N/A</v>
      </c>
      <c r="OI74" s="169" t="e">
        <f t="shared" si="142"/>
        <v>#N/A</v>
      </c>
      <c r="OJ74" s="169" t="e">
        <f t="shared" si="142"/>
        <v>#N/A</v>
      </c>
      <c r="OK74" s="169" t="e">
        <f t="shared" si="142"/>
        <v>#N/A</v>
      </c>
      <c r="OL74" s="169" t="e">
        <f t="shared" si="142"/>
        <v>#N/A</v>
      </c>
      <c r="OM74" s="169" t="e">
        <f t="shared" si="142"/>
        <v>#N/A</v>
      </c>
      <c r="ON74" s="169" t="e">
        <f t="shared" si="142"/>
        <v>#N/A</v>
      </c>
      <c r="OO74" s="169" t="e">
        <f t="shared" si="142"/>
        <v>#N/A</v>
      </c>
      <c r="OP74" s="169" t="e">
        <f t="shared" si="143"/>
        <v>#N/A</v>
      </c>
      <c r="OQ74" s="169" t="e">
        <f t="shared" si="143"/>
        <v>#N/A</v>
      </c>
      <c r="OR74" s="169" t="e">
        <f t="shared" si="143"/>
        <v>#N/A</v>
      </c>
      <c r="OS74" s="169" t="e">
        <f t="shared" si="143"/>
        <v>#N/A</v>
      </c>
      <c r="OT74" s="169" t="e">
        <f t="shared" si="114"/>
        <v>#N/A</v>
      </c>
      <c r="OU74" s="169" t="e">
        <f t="shared" si="114"/>
        <v>#N/A</v>
      </c>
      <c r="OV74" s="169" t="e">
        <f t="shared" si="114"/>
        <v>#N/A</v>
      </c>
      <c r="OW74" s="169" t="e">
        <f t="shared" si="114"/>
        <v>#N/A</v>
      </c>
      <c r="OX74" s="169" t="e">
        <f t="shared" si="114"/>
        <v>#N/A</v>
      </c>
      <c r="OY74" s="169" t="e">
        <f t="shared" si="114"/>
        <v>#N/A</v>
      </c>
      <c r="OZ74" s="169" t="e">
        <f t="shared" si="114"/>
        <v>#N/A</v>
      </c>
      <c r="PA74" s="169" t="e">
        <f t="shared" si="114"/>
        <v>#N/A</v>
      </c>
      <c r="PB74" s="169" t="e">
        <f t="shared" si="114"/>
        <v>#N/A</v>
      </c>
      <c r="PC74" s="169" t="e">
        <f t="shared" si="114"/>
        <v>#N/A</v>
      </c>
      <c r="PD74" s="169" t="e">
        <f t="shared" si="114"/>
        <v>#N/A</v>
      </c>
      <c r="PE74" s="169" t="e">
        <f t="shared" si="114"/>
        <v>#N/A</v>
      </c>
      <c r="PF74" s="169" t="e">
        <f t="shared" si="114"/>
        <v>#N/A</v>
      </c>
      <c r="PG74" s="169" t="e">
        <f t="shared" si="114"/>
        <v>#N/A</v>
      </c>
      <c r="PH74" s="169" t="e">
        <f t="shared" si="114"/>
        <v>#N/A</v>
      </c>
    </row>
    <row r="75" spans="1:424" hidden="1" x14ac:dyDescent="0.75">
      <c r="A75" s="4">
        <v>72</v>
      </c>
      <c r="B75" s="95"/>
      <c r="C75" s="95"/>
      <c r="D75" s="95"/>
      <c r="E75" s="124" t="str">
        <f t="shared" si="146"/>
        <v/>
      </c>
      <c r="F75" s="124" t="str">
        <f t="shared" si="147"/>
        <v/>
      </c>
      <c r="G75" s="73" t="str">
        <f t="shared" si="148"/>
        <v/>
      </c>
      <c r="H75" s="23"/>
      <c r="I75" s="57"/>
      <c r="J75" s="280"/>
      <c r="K75" s="74" t="str">
        <f>IF(AND(B75&gt;0,C75&gt;0,D75&gt;0),IF(ISBLANK(J75),IF(ISBLANK(H75),"",(D75-B75)*VLOOKUP(H75,VLookups!$A$4:$B$13,2,FALSE)),J75),"")</f>
        <v/>
      </c>
      <c r="L75" s="75" t="str">
        <f t="shared" si="144"/>
        <v/>
      </c>
      <c r="M75" s="95"/>
      <c r="N75" s="270" t="str">
        <f>IF(AND(M75&gt;0,C75&gt;0,NOT(K75="")),ABS(VLOOKUP($M$1,VLookups!$A$43:$B$44,2,FALSE)-_xlfn.NORM.DIST(M75,G75,K75,TRUE)),"")</f>
        <v/>
      </c>
      <c r="O75" s="94" t="str">
        <f>IF(AND($B75&gt;0,$C75&gt;0,$D75&gt;0,NOT(ISBLANK($H75))),_xlfn.NORM.INV(ABS(VLOOKUP($M$1,VLookups!$A$43:$B$44,2,FALSE)-O$3),$G75,$K75),"")</f>
        <v/>
      </c>
      <c r="P75" s="93" t="str">
        <f>IF(AND($B75&gt;0,$C75&gt;0,$D75&gt;0,NOT(ISBLANK($H75))),_xlfn.NORM.INV(ABS(VLOOKUP($M$1,VLookups!$A$43:$B$44,2,FALSE)-P$3),$G75,$K75),"")</f>
        <v/>
      </c>
      <c r="Q75" s="94" t="str">
        <f>IF(AND($B75&gt;0,$C75&gt;0,$D75&gt;0,NOT(ISBLANK($H75))),_xlfn.NORM.INV(ABS(VLOOKUP($M$1,VLookups!$A$43:$B$44,2,FALSE)-Q$3),$G75,$K75),"")</f>
        <v/>
      </c>
      <c r="R75" s="93" t="str">
        <f>IF(AND($B75&gt;0,$C75&gt;0,$D75&gt;0,NOT(ISBLANK($H75))),_xlfn.NORM.INV(ABS(VLOOKUP($M$1,VLookups!$A$43:$B$44,2,FALSE)-R$3),$G75,$K75),"")</f>
        <v/>
      </c>
      <c r="S75" s="94" t="str">
        <f>IF(AND($B75&gt;0,$C75&gt;0,$D75&gt;0,NOT(ISBLANK($H75))),_xlfn.NORM.INV(ABS(VLOOKUP($M$1,VLookups!$A$43:$B$44,2,FALSE)-S$3),$G75,$K75),"")</f>
        <v/>
      </c>
      <c r="T75" s="93" t="str">
        <f>IF(AND($B75&gt;0,$C75&gt;0,$D75&gt;0,NOT(ISBLANK($H75))),_xlfn.NORM.INV(ABS(VLOOKUP($M$1,VLookups!$A$43:$B$44,2,FALSE)-T$3),$G75,$K75),"")</f>
        <v/>
      </c>
      <c r="U75" s="5"/>
      <c r="V75" s="168" t="str">
        <f t="shared" si="149"/>
        <v/>
      </c>
      <c r="W75" s="49" t="str">
        <f t="shared" si="169"/>
        <v/>
      </c>
      <c r="X75" s="49" t="str">
        <f t="shared" si="169"/>
        <v/>
      </c>
      <c r="Y75" s="49" t="str">
        <f t="shared" si="169"/>
        <v/>
      </c>
      <c r="Z75" s="49" t="str">
        <f t="shared" si="169"/>
        <v/>
      </c>
      <c r="AA75" s="49" t="str">
        <f t="shared" si="169"/>
        <v/>
      </c>
      <c r="AB75" s="49" t="str">
        <f t="shared" si="169"/>
        <v/>
      </c>
      <c r="AC75" s="49" t="str">
        <f t="shared" si="169"/>
        <v/>
      </c>
      <c r="AD75" s="49" t="str">
        <f t="shared" si="169"/>
        <v/>
      </c>
      <c r="AE75" s="49" t="str">
        <f t="shared" si="169"/>
        <v/>
      </c>
      <c r="AF75" s="49" t="str">
        <f t="shared" si="169"/>
        <v/>
      </c>
      <c r="AG75" s="49" t="str">
        <f t="shared" si="169"/>
        <v/>
      </c>
      <c r="AH75" s="49" t="str">
        <f t="shared" si="169"/>
        <v/>
      </c>
      <c r="AI75" s="49" t="str">
        <f t="shared" si="169"/>
        <v/>
      </c>
      <c r="AJ75" s="49" t="str">
        <f t="shared" si="169"/>
        <v/>
      </c>
      <c r="AK75" s="49" t="str">
        <f t="shared" si="169"/>
        <v/>
      </c>
      <c r="AL75" s="49" t="str">
        <f t="shared" si="169"/>
        <v/>
      </c>
      <c r="AM75" s="49" t="str">
        <f t="shared" si="159"/>
        <v/>
      </c>
      <c r="AN75" s="49" t="str">
        <f t="shared" si="159"/>
        <v/>
      </c>
      <c r="AO75" s="49" t="str">
        <f t="shared" si="159"/>
        <v/>
      </c>
      <c r="AP75" s="49" t="str">
        <f t="shared" si="159"/>
        <v/>
      </c>
      <c r="AQ75" s="49" t="str">
        <f t="shared" si="159"/>
        <v/>
      </c>
      <c r="AR75" s="49" t="str">
        <f t="shared" si="159"/>
        <v/>
      </c>
      <c r="AS75" s="49" t="str">
        <f t="shared" si="159"/>
        <v/>
      </c>
      <c r="AT75" s="49" t="str">
        <f t="shared" si="159"/>
        <v/>
      </c>
      <c r="AU75" s="49" t="str">
        <f t="shared" si="159"/>
        <v/>
      </c>
      <c r="AV75" s="49" t="str">
        <f t="shared" si="159"/>
        <v/>
      </c>
      <c r="AW75" s="49" t="str">
        <f t="shared" si="159"/>
        <v/>
      </c>
      <c r="AX75" s="49" t="str">
        <f t="shared" si="159"/>
        <v/>
      </c>
      <c r="AY75" s="49" t="str">
        <f t="shared" si="159"/>
        <v/>
      </c>
      <c r="AZ75" s="49" t="str">
        <f t="shared" si="159"/>
        <v/>
      </c>
      <c r="BA75" s="49" t="str">
        <f t="shared" si="159"/>
        <v/>
      </c>
      <c r="BB75" s="49" t="str">
        <f t="shared" si="160"/>
        <v/>
      </c>
      <c r="BC75" s="49" t="str">
        <f t="shared" si="160"/>
        <v/>
      </c>
      <c r="BD75" s="49" t="str">
        <f t="shared" si="160"/>
        <v/>
      </c>
      <c r="BE75" s="49" t="str">
        <f t="shared" si="160"/>
        <v/>
      </c>
      <c r="BF75" s="49" t="str">
        <f t="shared" si="160"/>
        <v/>
      </c>
      <c r="BG75" s="49" t="str">
        <f t="shared" si="160"/>
        <v/>
      </c>
      <c r="BH75" s="49" t="str">
        <f t="shared" si="160"/>
        <v/>
      </c>
      <c r="BI75" s="49" t="str">
        <f t="shared" si="160"/>
        <v/>
      </c>
      <c r="BJ75" s="49" t="str">
        <f t="shared" si="160"/>
        <v/>
      </c>
      <c r="BK75" s="49" t="str">
        <f t="shared" si="160"/>
        <v/>
      </c>
      <c r="BL75" s="49" t="str">
        <f t="shared" si="160"/>
        <v/>
      </c>
      <c r="BM75" s="49" t="str">
        <f t="shared" si="160"/>
        <v/>
      </c>
      <c r="BN75" s="49" t="str">
        <f t="shared" si="160"/>
        <v/>
      </c>
      <c r="BO75" s="49" t="str">
        <f t="shared" si="160"/>
        <v/>
      </c>
      <c r="BP75" s="49" t="str">
        <f t="shared" si="160"/>
        <v/>
      </c>
      <c r="BQ75" s="49" t="str">
        <f t="shared" si="160"/>
        <v/>
      </c>
      <c r="BR75" s="49" t="str">
        <f t="shared" si="153"/>
        <v/>
      </c>
      <c r="BS75" s="49" t="str">
        <f t="shared" si="153"/>
        <v/>
      </c>
      <c r="BT75" s="49" t="str">
        <f t="shared" si="153"/>
        <v/>
      </c>
      <c r="BU75" s="49" t="str">
        <f t="shared" si="153"/>
        <v/>
      </c>
      <c r="BV75" s="49" t="str">
        <f t="shared" si="153"/>
        <v/>
      </c>
      <c r="BW75" s="49" t="str">
        <f t="shared" si="153"/>
        <v/>
      </c>
      <c r="BX75" s="49" t="str">
        <f t="shared" si="153"/>
        <v/>
      </c>
      <c r="BY75" s="49" t="str">
        <f t="shared" si="153"/>
        <v/>
      </c>
      <c r="BZ75" s="49" t="str">
        <f t="shared" si="153"/>
        <v/>
      </c>
      <c r="CA75" s="49" t="str">
        <f t="shared" si="153"/>
        <v/>
      </c>
      <c r="CB75" s="49" t="str">
        <f t="shared" si="153"/>
        <v/>
      </c>
      <c r="CC75" s="49" t="str">
        <f t="shared" si="153"/>
        <v/>
      </c>
      <c r="CD75" s="49" t="str">
        <f t="shared" si="153"/>
        <v/>
      </c>
      <c r="CE75" s="49" t="str">
        <f t="shared" si="153"/>
        <v/>
      </c>
      <c r="CF75" s="49" t="str">
        <f t="shared" si="153"/>
        <v/>
      </c>
      <c r="CG75" s="49" t="str">
        <f t="shared" si="161"/>
        <v/>
      </c>
      <c r="CH75" s="49" t="str">
        <f t="shared" si="161"/>
        <v/>
      </c>
      <c r="CI75" s="49" t="str">
        <f t="shared" si="161"/>
        <v/>
      </c>
      <c r="CJ75" s="49" t="str">
        <f t="shared" si="161"/>
        <v/>
      </c>
      <c r="CK75" s="49" t="str">
        <f t="shared" si="161"/>
        <v/>
      </c>
      <c r="CL75" s="49" t="str">
        <f t="shared" si="161"/>
        <v/>
      </c>
      <c r="CM75" s="49" t="str">
        <f t="shared" si="161"/>
        <v/>
      </c>
      <c r="CN75" s="49" t="str">
        <f t="shared" si="161"/>
        <v/>
      </c>
      <c r="CO75" s="49" t="str">
        <f t="shared" si="161"/>
        <v/>
      </c>
      <c r="CP75" s="49" t="str">
        <f t="shared" si="161"/>
        <v/>
      </c>
      <c r="CQ75" s="49" t="str">
        <f t="shared" si="161"/>
        <v/>
      </c>
      <c r="CR75" s="49" t="str">
        <f t="shared" si="161"/>
        <v/>
      </c>
      <c r="CS75" s="49" t="str">
        <f t="shared" si="161"/>
        <v/>
      </c>
      <c r="CT75" s="49" t="str">
        <f t="shared" si="161"/>
        <v/>
      </c>
      <c r="CU75" s="49" t="str">
        <f t="shared" si="161"/>
        <v/>
      </c>
      <c r="CV75" s="49" t="str">
        <f t="shared" si="161"/>
        <v/>
      </c>
      <c r="CW75" s="49" t="str">
        <f t="shared" si="154"/>
        <v/>
      </c>
      <c r="CX75" s="49" t="str">
        <f t="shared" si="154"/>
        <v/>
      </c>
      <c r="CY75" s="49" t="str">
        <f t="shared" si="154"/>
        <v/>
      </c>
      <c r="CZ75" s="49" t="str">
        <f t="shared" si="154"/>
        <v/>
      </c>
      <c r="DA75" s="49" t="str">
        <f t="shared" si="154"/>
        <v/>
      </c>
      <c r="DB75" s="49" t="str">
        <f t="shared" si="154"/>
        <v/>
      </c>
      <c r="DC75" s="49" t="str">
        <f t="shared" si="154"/>
        <v/>
      </c>
      <c r="DD75" s="49" t="str">
        <f t="shared" si="154"/>
        <v/>
      </c>
      <c r="DE75" s="49" t="str">
        <f t="shared" si="154"/>
        <v/>
      </c>
      <c r="DF75" s="49" t="str">
        <f t="shared" si="154"/>
        <v/>
      </c>
      <c r="DG75" s="49" t="str">
        <f t="shared" si="154"/>
        <v/>
      </c>
      <c r="DH75" s="49" t="str">
        <f t="shared" si="154"/>
        <v/>
      </c>
      <c r="DI75" s="49" t="str">
        <f t="shared" si="154"/>
        <v/>
      </c>
      <c r="DJ75" s="49" t="str">
        <f t="shared" si="154"/>
        <v/>
      </c>
      <c r="DK75" s="49" t="str">
        <f t="shared" si="154"/>
        <v/>
      </c>
      <c r="DL75" s="49" t="str">
        <f t="shared" si="162"/>
        <v/>
      </c>
      <c r="DM75" s="49" t="str">
        <f t="shared" si="162"/>
        <v/>
      </c>
      <c r="DN75" s="49" t="str">
        <f t="shared" si="162"/>
        <v/>
      </c>
      <c r="DO75" s="49" t="str">
        <f t="shared" si="162"/>
        <v/>
      </c>
      <c r="DP75" s="49" t="str">
        <f t="shared" si="162"/>
        <v/>
      </c>
      <c r="DQ75" s="49" t="str">
        <f t="shared" si="162"/>
        <v/>
      </c>
      <c r="DR75" s="49" t="str">
        <f t="shared" si="162"/>
        <v/>
      </c>
      <c r="DS75" s="183" t="str">
        <f t="shared" si="150"/>
        <v/>
      </c>
      <c r="DT75" s="49" t="str">
        <f t="shared" si="170"/>
        <v/>
      </c>
      <c r="DU75" s="49" t="str">
        <f t="shared" si="170"/>
        <v/>
      </c>
      <c r="DV75" s="49" t="str">
        <f t="shared" si="170"/>
        <v/>
      </c>
      <c r="DW75" s="49" t="str">
        <f t="shared" si="170"/>
        <v/>
      </c>
      <c r="DX75" s="49" t="str">
        <f t="shared" si="170"/>
        <v/>
      </c>
      <c r="DY75" s="49" t="str">
        <f t="shared" si="170"/>
        <v/>
      </c>
      <c r="DZ75" s="49" t="str">
        <f t="shared" si="170"/>
        <v/>
      </c>
      <c r="EA75" s="49" t="str">
        <f t="shared" si="170"/>
        <v/>
      </c>
      <c r="EB75" s="49" t="str">
        <f t="shared" si="170"/>
        <v/>
      </c>
      <c r="EC75" s="49" t="str">
        <f t="shared" si="170"/>
        <v/>
      </c>
      <c r="ED75" s="49" t="str">
        <f t="shared" si="170"/>
        <v/>
      </c>
      <c r="EE75" s="49" t="str">
        <f t="shared" si="170"/>
        <v/>
      </c>
      <c r="EF75" s="49" t="str">
        <f t="shared" si="170"/>
        <v/>
      </c>
      <c r="EG75" s="49" t="str">
        <f t="shared" si="170"/>
        <v/>
      </c>
      <c r="EH75" s="49" t="str">
        <f t="shared" si="170"/>
        <v/>
      </c>
      <c r="EI75" s="49" t="str">
        <f t="shared" si="170"/>
        <v/>
      </c>
      <c r="EJ75" s="49" t="str">
        <f t="shared" si="163"/>
        <v/>
      </c>
      <c r="EK75" s="49" t="str">
        <f t="shared" si="163"/>
        <v/>
      </c>
      <c r="EL75" s="49" t="str">
        <f t="shared" si="163"/>
        <v/>
      </c>
      <c r="EM75" s="49" t="str">
        <f t="shared" si="163"/>
        <v/>
      </c>
      <c r="EN75" s="49" t="str">
        <f t="shared" si="163"/>
        <v/>
      </c>
      <c r="EO75" s="49" t="str">
        <f t="shared" si="163"/>
        <v/>
      </c>
      <c r="EP75" s="49" t="str">
        <f t="shared" si="163"/>
        <v/>
      </c>
      <c r="EQ75" s="49" t="str">
        <f t="shared" si="163"/>
        <v/>
      </c>
      <c r="ER75" s="49" t="str">
        <f t="shared" si="163"/>
        <v/>
      </c>
      <c r="ES75" s="49" t="str">
        <f t="shared" si="163"/>
        <v/>
      </c>
      <c r="ET75" s="49" t="str">
        <f t="shared" si="163"/>
        <v/>
      </c>
      <c r="EU75" s="49" t="str">
        <f t="shared" si="163"/>
        <v/>
      </c>
      <c r="EV75" s="49" t="str">
        <f t="shared" si="163"/>
        <v/>
      </c>
      <c r="EW75" s="49" t="str">
        <f t="shared" si="163"/>
        <v/>
      </c>
      <c r="EX75" s="49" t="str">
        <f t="shared" si="163"/>
        <v/>
      </c>
      <c r="EY75" s="49" t="str">
        <f t="shared" si="164"/>
        <v/>
      </c>
      <c r="EZ75" s="49" t="str">
        <f t="shared" si="164"/>
        <v/>
      </c>
      <c r="FA75" s="49" t="str">
        <f t="shared" si="164"/>
        <v/>
      </c>
      <c r="FB75" s="49" t="str">
        <f t="shared" si="164"/>
        <v/>
      </c>
      <c r="FC75" s="49" t="str">
        <f t="shared" si="164"/>
        <v/>
      </c>
      <c r="FD75" s="49" t="str">
        <f t="shared" si="164"/>
        <v/>
      </c>
      <c r="FE75" s="49" t="str">
        <f t="shared" si="164"/>
        <v/>
      </c>
      <c r="FF75" s="49" t="str">
        <f t="shared" si="164"/>
        <v/>
      </c>
      <c r="FG75" s="49" t="str">
        <f t="shared" si="164"/>
        <v/>
      </c>
      <c r="FH75" s="49" t="str">
        <f t="shared" si="164"/>
        <v/>
      </c>
      <c r="FI75" s="49" t="str">
        <f t="shared" si="164"/>
        <v/>
      </c>
      <c r="FJ75" s="49" t="str">
        <f t="shared" si="164"/>
        <v/>
      </c>
      <c r="FK75" s="49" t="str">
        <f t="shared" si="164"/>
        <v/>
      </c>
      <c r="FL75" s="49" t="str">
        <f t="shared" si="164"/>
        <v/>
      </c>
      <c r="FM75" s="49" t="str">
        <f t="shared" si="164"/>
        <v/>
      </c>
      <c r="FN75" s="49" t="str">
        <f t="shared" si="164"/>
        <v/>
      </c>
      <c r="FO75" s="49" t="str">
        <f t="shared" si="156"/>
        <v/>
      </c>
      <c r="FP75" s="49" t="str">
        <f t="shared" si="156"/>
        <v/>
      </c>
      <c r="FQ75" s="49" t="str">
        <f t="shared" si="156"/>
        <v/>
      </c>
      <c r="FR75" s="49" t="str">
        <f t="shared" si="156"/>
        <v/>
      </c>
      <c r="FS75" s="49" t="str">
        <f t="shared" si="156"/>
        <v/>
      </c>
      <c r="FT75" s="49" t="str">
        <f t="shared" si="156"/>
        <v/>
      </c>
      <c r="FU75" s="49" t="str">
        <f t="shared" si="156"/>
        <v/>
      </c>
      <c r="FV75" s="49" t="str">
        <f t="shared" si="156"/>
        <v/>
      </c>
      <c r="FW75" s="49" t="str">
        <f t="shared" si="156"/>
        <v/>
      </c>
      <c r="FX75" s="49" t="str">
        <f t="shared" si="156"/>
        <v/>
      </c>
      <c r="FY75" s="49" t="str">
        <f t="shared" si="156"/>
        <v/>
      </c>
      <c r="FZ75" s="49" t="str">
        <f t="shared" si="156"/>
        <v/>
      </c>
      <c r="GA75" s="49" t="str">
        <f t="shared" si="156"/>
        <v/>
      </c>
      <c r="GB75" s="49" t="str">
        <f t="shared" si="156"/>
        <v/>
      </c>
      <c r="GC75" s="49" t="str">
        <f t="shared" si="156"/>
        <v/>
      </c>
      <c r="GD75" s="49" t="str">
        <f t="shared" si="165"/>
        <v/>
      </c>
      <c r="GE75" s="49" t="str">
        <f t="shared" si="165"/>
        <v/>
      </c>
      <c r="GF75" s="49" t="str">
        <f t="shared" si="165"/>
        <v/>
      </c>
      <c r="GG75" s="49" t="str">
        <f t="shared" si="165"/>
        <v/>
      </c>
      <c r="GH75" s="49" t="str">
        <f t="shared" si="165"/>
        <v/>
      </c>
      <c r="GI75" s="49" t="str">
        <f t="shared" si="165"/>
        <v/>
      </c>
      <c r="GJ75" s="49" t="str">
        <f t="shared" si="165"/>
        <v/>
      </c>
      <c r="GK75" s="49" t="str">
        <f t="shared" si="165"/>
        <v/>
      </c>
      <c r="GL75" s="49" t="str">
        <f t="shared" si="165"/>
        <v/>
      </c>
      <c r="GM75" s="49" t="str">
        <f t="shared" si="165"/>
        <v/>
      </c>
      <c r="GN75" s="49" t="str">
        <f t="shared" si="165"/>
        <v/>
      </c>
      <c r="GO75" s="49" t="str">
        <f t="shared" si="165"/>
        <v/>
      </c>
      <c r="GP75" s="49" t="str">
        <f t="shared" si="165"/>
        <v/>
      </c>
      <c r="GQ75" s="49" t="str">
        <f t="shared" si="165"/>
        <v/>
      </c>
      <c r="GR75" s="49" t="str">
        <f t="shared" si="165"/>
        <v/>
      </c>
      <c r="GS75" s="49" t="str">
        <f t="shared" si="165"/>
        <v/>
      </c>
      <c r="GT75" s="49" t="str">
        <f t="shared" si="157"/>
        <v/>
      </c>
      <c r="GU75" s="49" t="str">
        <f t="shared" si="157"/>
        <v/>
      </c>
      <c r="GV75" s="49" t="str">
        <f t="shared" si="157"/>
        <v/>
      </c>
      <c r="GW75" s="49" t="str">
        <f t="shared" si="157"/>
        <v/>
      </c>
      <c r="GX75" s="49" t="str">
        <f t="shared" si="157"/>
        <v/>
      </c>
      <c r="GY75" s="49" t="str">
        <f t="shared" si="157"/>
        <v/>
      </c>
      <c r="GZ75" s="49" t="str">
        <f t="shared" si="157"/>
        <v/>
      </c>
      <c r="HA75" s="49" t="str">
        <f t="shared" si="157"/>
        <v/>
      </c>
      <c r="HB75" s="49" t="str">
        <f t="shared" si="157"/>
        <v/>
      </c>
      <c r="HC75" s="49" t="str">
        <f t="shared" si="157"/>
        <v/>
      </c>
      <c r="HD75" s="49" t="str">
        <f t="shared" si="157"/>
        <v/>
      </c>
      <c r="HE75" s="49" t="str">
        <f t="shared" si="157"/>
        <v/>
      </c>
      <c r="HF75" s="49" t="str">
        <f t="shared" si="157"/>
        <v/>
      </c>
      <c r="HG75" s="49" t="str">
        <f t="shared" si="157"/>
        <v/>
      </c>
      <c r="HH75" s="49" t="str">
        <f t="shared" si="157"/>
        <v/>
      </c>
      <c r="HI75" s="49" t="str">
        <f t="shared" si="166"/>
        <v/>
      </c>
      <c r="HJ75" s="49" t="str">
        <f t="shared" si="166"/>
        <v/>
      </c>
      <c r="HK75" s="49" t="str">
        <f t="shared" si="166"/>
        <v/>
      </c>
      <c r="HL75" s="49" t="str">
        <f t="shared" si="166"/>
        <v/>
      </c>
      <c r="HM75" s="49" t="str">
        <f t="shared" si="166"/>
        <v/>
      </c>
      <c r="HN75" s="49" t="str">
        <f t="shared" si="166"/>
        <v/>
      </c>
      <c r="HO75" s="49" t="str">
        <f t="shared" si="166"/>
        <v/>
      </c>
      <c r="HP75" s="169" t="e">
        <f t="shared" si="152"/>
        <v>#N/A</v>
      </c>
      <c r="HQ75" s="169" t="e">
        <f t="shared" si="152"/>
        <v>#N/A</v>
      </c>
      <c r="HR75" s="169" t="e">
        <f t="shared" si="152"/>
        <v>#N/A</v>
      </c>
      <c r="HS75" s="169" t="e">
        <f t="shared" si="152"/>
        <v>#N/A</v>
      </c>
      <c r="HT75" s="169" t="e">
        <f t="shared" si="152"/>
        <v>#N/A</v>
      </c>
      <c r="HU75" s="169" t="e">
        <f t="shared" si="152"/>
        <v>#N/A</v>
      </c>
      <c r="HV75" s="169" t="e">
        <f t="shared" si="152"/>
        <v>#N/A</v>
      </c>
      <c r="HW75" s="169" t="e">
        <f t="shared" si="152"/>
        <v>#N/A</v>
      </c>
      <c r="HX75" s="169" t="e">
        <f t="shared" si="152"/>
        <v>#N/A</v>
      </c>
      <c r="HY75" s="169" t="e">
        <f t="shared" si="152"/>
        <v>#N/A</v>
      </c>
      <c r="HZ75" s="169" t="e">
        <f t="shared" si="152"/>
        <v>#N/A</v>
      </c>
      <c r="IA75" s="169" t="e">
        <f t="shared" si="152"/>
        <v>#N/A</v>
      </c>
      <c r="IB75" s="169" t="e">
        <f t="shared" si="152"/>
        <v>#N/A</v>
      </c>
      <c r="IC75" s="169" t="e">
        <f t="shared" si="152"/>
        <v>#N/A</v>
      </c>
      <c r="ID75" s="169" t="e">
        <f t="shared" si="152"/>
        <v>#N/A</v>
      </c>
      <c r="IE75" s="169" t="e">
        <f t="shared" si="151"/>
        <v>#N/A</v>
      </c>
      <c r="IF75" s="169" t="e">
        <f t="shared" si="151"/>
        <v>#N/A</v>
      </c>
      <c r="IG75" s="169" t="e">
        <f t="shared" si="151"/>
        <v>#N/A</v>
      </c>
      <c r="IH75" s="169" t="e">
        <f t="shared" si="151"/>
        <v>#N/A</v>
      </c>
      <c r="II75" s="169" t="e">
        <f t="shared" si="167"/>
        <v>#N/A</v>
      </c>
      <c r="IJ75" s="169" t="e">
        <f t="shared" si="167"/>
        <v>#N/A</v>
      </c>
      <c r="IK75" s="169" t="e">
        <f t="shared" si="167"/>
        <v>#N/A</v>
      </c>
      <c r="IL75" s="169" t="e">
        <f t="shared" si="167"/>
        <v>#N/A</v>
      </c>
      <c r="IM75" s="169" t="e">
        <f t="shared" si="167"/>
        <v>#N/A</v>
      </c>
      <c r="IN75" s="169" t="e">
        <f t="shared" si="167"/>
        <v>#N/A</v>
      </c>
      <c r="IO75" s="169" t="e">
        <f t="shared" si="167"/>
        <v>#N/A</v>
      </c>
      <c r="IP75" s="169" t="e">
        <f t="shared" si="167"/>
        <v>#N/A</v>
      </c>
      <c r="IQ75" s="169" t="e">
        <f t="shared" si="167"/>
        <v>#N/A</v>
      </c>
      <c r="IR75" s="169" t="e">
        <f t="shared" si="167"/>
        <v>#N/A</v>
      </c>
      <c r="IS75" s="169" t="e">
        <f t="shared" si="167"/>
        <v>#N/A</v>
      </c>
      <c r="IT75" s="169" t="e">
        <f t="shared" si="118"/>
        <v>#N/A</v>
      </c>
      <c r="IU75" s="169" t="e">
        <f t="shared" si="118"/>
        <v>#N/A</v>
      </c>
      <c r="IV75" s="169" t="e">
        <f t="shared" si="118"/>
        <v>#N/A</v>
      </c>
      <c r="IW75" s="169" t="e">
        <f t="shared" si="118"/>
        <v>#N/A</v>
      </c>
      <c r="IX75" s="169" t="e">
        <f t="shared" si="118"/>
        <v>#N/A</v>
      </c>
      <c r="IY75" s="169" t="e">
        <f t="shared" si="118"/>
        <v>#N/A</v>
      </c>
      <c r="IZ75" s="169" t="e">
        <f t="shared" si="118"/>
        <v>#N/A</v>
      </c>
      <c r="JA75" s="169" t="e">
        <f t="shared" si="118"/>
        <v>#N/A</v>
      </c>
      <c r="JB75" s="169" t="e">
        <f t="shared" si="118"/>
        <v>#N/A</v>
      </c>
      <c r="JC75" s="169" t="e">
        <f t="shared" si="118"/>
        <v>#N/A</v>
      </c>
      <c r="JD75" s="169" t="e">
        <f t="shared" si="118"/>
        <v>#N/A</v>
      </c>
      <c r="JE75" s="169" t="e">
        <f t="shared" si="118"/>
        <v>#N/A</v>
      </c>
      <c r="JF75" s="169" t="e">
        <f t="shared" si="118"/>
        <v>#N/A</v>
      </c>
      <c r="JG75" s="169" t="e">
        <f t="shared" si="118"/>
        <v>#N/A</v>
      </c>
      <c r="JH75" s="169" t="e">
        <f t="shared" si="118"/>
        <v>#N/A</v>
      </c>
      <c r="JI75" s="169" t="e">
        <f t="shared" si="118"/>
        <v>#N/A</v>
      </c>
      <c r="JJ75" s="169" t="e">
        <f t="shared" si="168"/>
        <v>#N/A</v>
      </c>
      <c r="JK75" s="169" t="e">
        <f t="shared" si="145"/>
        <v>#N/A</v>
      </c>
      <c r="JL75" s="169" t="e">
        <f t="shared" si="145"/>
        <v>#N/A</v>
      </c>
      <c r="JM75" s="169" t="e">
        <f t="shared" si="145"/>
        <v>#N/A</v>
      </c>
      <c r="JN75" s="169" t="e">
        <f t="shared" si="145"/>
        <v>#N/A</v>
      </c>
      <c r="JO75" s="169" t="e">
        <f t="shared" si="145"/>
        <v>#N/A</v>
      </c>
      <c r="JP75" s="169" t="e">
        <f t="shared" si="145"/>
        <v>#N/A</v>
      </c>
      <c r="JQ75" s="169" t="e">
        <f t="shared" si="145"/>
        <v>#N/A</v>
      </c>
      <c r="JR75" s="169" t="e">
        <f t="shared" si="135"/>
        <v>#N/A</v>
      </c>
      <c r="JS75" s="169" t="e">
        <f t="shared" si="135"/>
        <v>#N/A</v>
      </c>
      <c r="JT75" s="169" t="e">
        <f t="shared" si="135"/>
        <v>#N/A</v>
      </c>
      <c r="JU75" s="169" t="e">
        <f t="shared" si="135"/>
        <v>#N/A</v>
      </c>
      <c r="JV75" s="169" t="e">
        <f t="shared" si="135"/>
        <v>#N/A</v>
      </c>
      <c r="JW75" s="169" t="e">
        <f t="shared" si="135"/>
        <v>#N/A</v>
      </c>
      <c r="JX75" s="169" t="e">
        <f t="shared" si="135"/>
        <v>#N/A</v>
      </c>
      <c r="JY75" s="169" t="e">
        <f t="shared" si="135"/>
        <v>#N/A</v>
      </c>
      <c r="JZ75" s="169" t="e">
        <f t="shared" si="135"/>
        <v>#N/A</v>
      </c>
      <c r="KA75" s="169" t="e">
        <f t="shared" si="135"/>
        <v>#N/A</v>
      </c>
      <c r="KB75" s="169" t="e">
        <f t="shared" si="135"/>
        <v>#N/A</v>
      </c>
      <c r="KC75" s="169" t="e">
        <f t="shared" si="135"/>
        <v>#N/A</v>
      </c>
      <c r="KD75" s="169" t="e">
        <f t="shared" si="135"/>
        <v>#N/A</v>
      </c>
      <c r="KE75" s="169" t="e">
        <f t="shared" si="135"/>
        <v>#N/A</v>
      </c>
      <c r="KF75" s="169" t="e">
        <f t="shared" si="135"/>
        <v>#N/A</v>
      </c>
      <c r="KG75" s="169" t="e">
        <f t="shared" si="135"/>
        <v>#N/A</v>
      </c>
      <c r="KH75" s="169" t="e">
        <f t="shared" si="136"/>
        <v>#N/A</v>
      </c>
      <c r="KI75" s="169" t="e">
        <f t="shared" si="136"/>
        <v>#N/A</v>
      </c>
      <c r="KJ75" s="169" t="e">
        <f t="shared" si="136"/>
        <v>#N/A</v>
      </c>
      <c r="KK75" s="169" t="e">
        <f t="shared" si="136"/>
        <v>#N/A</v>
      </c>
      <c r="KL75" s="169" t="e">
        <f t="shared" si="136"/>
        <v>#N/A</v>
      </c>
      <c r="KM75" s="169" t="e">
        <f t="shared" si="136"/>
        <v>#N/A</v>
      </c>
      <c r="KN75" s="169" t="e">
        <f t="shared" si="136"/>
        <v>#N/A</v>
      </c>
      <c r="KO75" s="169" t="e">
        <f t="shared" si="136"/>
        <v>#N/A</v>
      </c>
      <c r="KP75" s="169" t="e">
        <f t="shared" si="136"/>
        <v>#N/A</v>
      </c>
      <c r="KQ75" s="169" t="e">
        <f t="shared" si="136"/>
        <v>#N/A</v>
      </c>
      <c r="KR75" s="169" t="e">
        <f t="shared" si="136"/>
        <v>#N/A</v>
      </c>
      <c r="KS75" s="169" t="e">
        <f t="shared" si="136"/>
        <v>#N/A</v>
      </c>
      <c r="KT75" s="169" t="e">
        <f t="shared" si="136"/>
        <v>#N/A</v>
      </c>
      <c r="KU75" s="169" t="e">
        <f t="shared" si="136"/>
        <v>#N/A</v>
      </c>
      <c r="KV75" s="169" t="e">
        <f t="shared" si="136"/>
        <v>#N/A</v>
      </c>
      <c r="KW75" s="169" t="e">
        <f t="shared" si="136"/>
        <v>#N/A</v>
      </c>
      <c r="KX75" s="169" t="e">
        <f t="shared" si="137"/>
        <v>#N/A</v>
      </c>
      <c r="KY75" s="169" t="e">
        <f t="shared" si="137"/>
        <v>#N/A</v>
      </c>
      <c r="KZ75" s="169" t="e">
        <f t="shared" si="137"/>
        <v>#N/A</v>
      </c>
      <c r="LA75" s="169" t="e">
        <f t="shared" si="137"/>
        <v>#N/A</v>
      </c>
      <c r="LB75" s="169" t="e">
        <f t="shared" si="137"/>
        <v>#N/A</v>
      </c>
      <c r="LC75" s="169" t="e">
        <f t="shared" si="137"/>
        <v>#N/A</v>
      </c>
      <c r="LD75" s="169" t="e">
        <f t="shared" si="137"/>
        <v>#N/A</v>
      </c>
      <c r="LE75" s="169" t="e">
        <f t="shared" si="137"/>
        <v>#N/A</v>
      </c>
      <c r="LF75" s="169" t="e">
        <f t="shared" si="137"/>
        <v>#N/A</v>
      </c>
      <c r="LG75" s="169" t="e">
        <f t="shared" si="137"/>
        <v>#N/A</v>
      </c>
      <c r="LH75" s="169" t="e">
        <f t="shared" si="137"/>
        <v>#N/A</v>
      </c>
      <c r="LI75" s="169" t="e">
        <f t="shared" si="137"/>
        <v>#N/A</v>
      </c>
      <c r="LJ75" s="169" t="e">
        <f t="shared" si="137"/>
        <v>#N/A</v>
      </c>
      <c r="LK75" s="169" t="e">
        <f t="shared" si="137"/>
        <v>#N/A</v>
      </c>
      <c r="LL75" s="169" t="e">
        <f t="shared" si="137"/>
        <v>#N/A</v>
      </c>
      <c r="LM75" s="169" t="e">
        <f t="shared" si="137"/>
        <v>#N/A</v>
      </c>
      <c r="LN75" s="169" t="e">
        <f t="shared" si="138"/>
        <v>#N/A</v>
      </c>
      <c r="LO75" s="169" t="e">
        <f t="shared" si="138"/>
        <v>#N/A</v>
      </c>
      <c r="LP75" s="169" t="e">
        <f t="shared" si="138"/>
        <v>#N/A</v>
      </c>
      <c r="LQ75" s="169" t="e">
        <f t="shared" si="138"/>
        <v>#N/A</v>
      </c>
      <c r="LR75" s="169" t="e">
        <f t="shared" si="138"/>
        <v>#N/A</v>
      </c>
      <c r="LS75" s="169" t="e">
        <f t="shared" si="138"/>
        <v>#N/A</v>
      </c>
      <c r="LT75" s="169" t="e">
        <f t="shared" si="138"/>
        <v>#N/A</v>
      </c>
      <c r="LU75" s="169" t="e">
        <f t="shared" si="138"/>
        <v>#N/A</v>
      </c>
      <c r="LV75" s="169" t="e">
        <f t="shared" si="138"/>
        <v>#N/A</v>
      </c>
      <c r="LW75" s="169" t="e">
        <f t="shared" si="138"/>
        <v>#N/A</v>
      </c>
      <c r="LX75" s="169" t="e">
        <f t="shared" si="138"/>
        <v>#N/A</v>
      </c>
      <c r="LY75" s="169" t="e">
        <f t="shared" si="138"/>
        <v>#N/A</v>
      </c>
      <c r="LZ75" s="169" t="e">
        <f t="shared" si="138"/>
        <v>#N/A</v>
      </c>
      <c r="MA75" s="169" t="e">
        <f t="shared" si="138"/>
        <v>#N/A</v>
      </c>
      <c r="MB75" s="169" t="e">
        <f t="shared" si="138"/>
        <v>#N/A</v>
      </c>
      <c r="MC75" s="169" t="e">
        <f t="shared" si="138"/>
        <v>#N/A</v>
      </c>
      <c r="MD75" s="169" t="e">
        <f t="shared" si="139"/>
        <v>#N/A</v>
      </c>
      <c r="ME75" s="169" t="e">
        <f t="shared" si="139"/>
        <v>#N/A</v>
      </c>
      <c r="MF75" s="169" t="e">
        <f t="shared" si="139"/>
        <v>#N/A</v>
      </c>
      <c r="MG75" s="169" t="e">
        <f t="shared" si="139"/>
        <v>#N/A</v>
      </c>
      <c r="MH75" s="169" t="e">
        <f t="shared" si="139"/>
        <v>#N/A</v>
      </c>
      <c r="MI75" s="169" t="e">
        <f t="shared" si="139"/>
        <v>#N/A</v>
      </c>
      <c r="MJ75" s="169" t="e">
        <f t="shared" si="139"/>
        <v>#N/A</v>
      </c>
      <c r="MK75" s="169" t="e">
        <f t="shared" si="139"/>
        <v>#N/A</v>
      </c>
      <c r="ML75" s="169" t="e">
        <f t="shared" si="139"/>
        <v>#N/A</v>
      </c>
      <c r="MM75" s="169" t="e">
        <f t="shared" si="139"/>
        <v>#N/A</v>
      </c>
      <c r="MN75" s="169" t="e">
        <f t="shared" si="139"/>
        <v>#N/A</v>
      </c>
      <c r="MO75" s="169" t="e">
        <f t="shared" si="139"/>
        <v>#N/A</v>
      </c>
      <c r="MP75" s="169" t="e">
        <f t="shared" si="139"/>
        <v>#N/A</v>
      </c>
      <c r="MQ75" s="169" t="e">
        <f t="shared" si="139"/>
        <v>#N/A</v>
      </c>
      <c r="MR75" s="169" t="e">
        <f t="shared" si="139"/>
        <v>#N/A</v>
      </c>
      <c r="MS75" s="169" t="e">
        <f t="shared" si="139"/>
        <v>#N/A</v>
      </c>
      <c r="MT75" s="169" t="e">
        <f t="shared" si="140"/>
        <v>#N/A</v>
      </c>
      <c r="MU75" s="169" t="e">
        <f t="shared" si="140"/>
        <v>#N/A</v>
      </c>
      <c r="MV75" s="169" t="e">
        <f t="shared" si="140"/>
        <v>#N/A</v>
      </c>
      <c r="MW75" s="169" t="e">
        <f t="shared" si="140"/>
        <v>#N/A</v>
      </c>
      <c r="MX75" s="169" t="e">
        <f t="shared" si="140"/>
        <v>#N/A</v>
      </c>
      <c r="MY75" s="169" t="e">
        <f t="shared" si="140"/>
        <v>#N/A</v>
      </c>
      <c r="MZ75" s="169" t="e">
        <f t="shared" si="140"/>
        <v>#N/A</v>
      </c>
      <c r="NA75" s="169" t="e">
        <f t="shared" si="140"/>
        <v>#N/A</v>
      </c>
      <c r="NB75" s="169" t="e">
        <f t="shared" si="140"/>
        <v>#N/A</v>
      </c>
      <c r="NC75" s="169" t="e">
        <f t="shared" si="140"/>
        <v>#N/A</v>
      </c>
      <c r="ND75" s="169" t="e">
        <f t="shared" si="140"/>
        <v>#N/A</v>
      </c>
      <c r="NE75" s="169" t="e">
        <f t="shared" si="140"/>
        <v>#N/A</v>
      </c>
      <c r="NF75" s="169" t="e">
        <f t="shared" si="140"/>
        <v>#N/A</v>
      </c>
      <c r="NG75" s="169" t="e">
        <f t="shared" si="140"/>
        <v>#N/A</v>
      </c>
      <c r="NH75" s="169" t="e">
        <f t="shared" si="140"/>
        <v>#N/A</v>
      </c>
      <c r="NI75" s="169" t="e">
        <f t="shared" si="140"/>
        <v>#N/A</v>
      </c>
      <c r="NJ75" s="169" t="e">
        <f t="shared" si="141"/>
        <v>#N/A</v>
      </c>
      <c r="NK75" s="169" t="e">
        <f t="shared" si="141"/>
        <v>#N/A</v>
      </c>
      <c r="NL75" s="169" t="e">
        <f t="shared" si="141"/>
        <v>#N/A</v>
      </c>
      <c r="NM75" s="169" t="e">
        <f t="shared" si="141"/>
        <v>#N/A</v>
      </c>
      <c r="NN75" s="169" t="e">
        <f t="shared" si="141"/>
        <v>#N/A</v>
      </c>
      <c r="NO75" s="169" t="e">
        <f t="shared" si="141"/>
        <v>#N/A</v>
      </c>
      <c r="NP75" s="169" t="e">
        <f t="shared" si="141"/>
        <v>#N/A</v>
      </c>
      <c r="NQ75" s="169" t="e">
        <f t="shared" si="141"/>
        <v>#N/A</v>
      </c>
      <c r="NR75" s="169" t="e">
        <f t="shared" si="141"/>
        <v>#N/A</v>
      </c>
      <c r="NS75" s="169" t="e">
        <f t="shared" si="141"/>
        <v>#N/A</v>
      </c>
      <c r="NT75" s="169" t="e">
        <f t="shared" si="141"/>
        <v>#N/A</v>
      </c>
      <c r="NU75" s="169" t="e">
        <f t="shared" si="141"/>
        <v>#N/A</v>
      </c>
      <c r="NV75" s="169" t="e">
        <f t="shared" si="141"/>
        <v>#N/A</v>
      </c>
      <c r="NW75" s="169" t="e">
        <f t="shared" si="141"/>
        <v>#N/A</v>
      </c>
      <c r="NX75" s="169" t="e">
        <f t="shared" si="141"/>
        <v>#N/A</v>
      </c>
      <c r="NY75" s="169" t="e">
        <f t="shared" si="141"/>
        <v>#N/A</v>
      </c>
      <c r="NZ75" s="169" t="e">
        <f t="shared" si="142"/>
        <v>#N/A</v>
      </c>
      <c r="OA75" s="169" t="e">
        <f t="shared" si="142"/>
        <v>#N/A</v>
      </c>
      <c r="OB75" s="169" t="e">
        <f t="shared" si="142"/>
        <v>#N/A</v>
      </c>
      <c r="OC75" s="169" t="e">
        <f t="shared" si="142"/>
        <v>#N/A</v>
      </c>
      <c r="OD75" s="169" t="e">
        <f t="shared" si="142"/>
        <v>#N/A</v>
      </c>
      <c r="OE75" s="169" t="e">
        <f t="shared" si="142"/>
        <v>#N/A</v>
      </c>
      <c r="OF75" s="169" t="e">
        <f t="shared" si="142"/>
        <v>#N/A</v>
      </c>
      <c r="OG75" s="169" t="e">
        <f t="shared" si="142"/>
        <v>#N/A</v>
      </c>
      <c r="OH75" s="169" t="e">
        <f t="shared" si="142"/>
        <v>#N/A</v>
      </c>
      <c r="OI75" s="169" t="e">
        <f t="shared" si="142"/>
        <v>#N/A</v>
      </c>
      <c r="OJ75" s="169" t="e">
        <f t="shared" si="142"/>
        <v>#N/A</v>
      </c>
      <c r="OK75" s="169" t="e">
        <f t="shared" si="142"/>
        <v>#N/A</v>
      </c>
      <c r="OL75" s="169" t="e">
        <f t="shared" si="142"/>
        <v>#N/A</v>
      </c>
      <c r="OM75" s="169" t="e">
        <f t="shared" si="142"/>
        <v>#N/A</v>
      </c>
      <c r="ON75" s="169" t="e">
        <f t="shared" si="142"/>
        <v>#N/A</v>
      </c>
      <c r="OO75" s="169" t="e">
        <f t="shared" si="142"/>
        <v>#N/A</v>
      </c>
      <c r="OP75" s="169" t="e">
        <f t="shared" si="143"/>
        <v>#N/A</v>
      </c>
      <c r="OQ75" s="169" t="e">
        <f t="shared" si="143"/>
        <v>#N/A</v>
      </c>
      <c r="OR75" s="169" t="e">
        <f t="shared" si="143"/>
        <v>#N/A</v>
      </c>
      <c r="OS75" s="169" t="e">
        <f t="shared" si="143"/>
        <v>#N/A</v>
      </c>
      <c r="OT75" s="169" t="e">
        <f t="shared" si="114"/>
        <v>#N/A</v>
      </c>
      <c r="OU75" s="169" t="e">
        <f t="shared" si="114"/>
        <v>#N/A</v>
      </c>
      <c r="OV75" s="169" t="e">
        <f t="shared" si="114"/>
        <v>#N/A</v>
      </c>
      <c r="OW75" s="169" t="e">
        <f t="shared" si="114"/>
        <v>#N/A</v>
      </c>
      <c r="OX75" s="169" t="e">
        <f t="shared" si="114"/>
        <v>#N/A</v>
      </c>
      <c r="OY75" s="169" t="e">
        <f t="shared" si="114"/>
        <v>#N/A</v>
      </c>
      <c r="OZ75" s="169" t="e">
        <f t="shared" si="114"/>
        <v>#N/A</v>
      </c>
      <c r="PA75" s="169" t="e">
        <f t="shared" si="114"/>
        <v>#N/A</v>
      </c>
      <c r="PB75" s="169" t="e">
        <f t="shared" si="114"/>
        <v>#N/A</v>
      </c>
      <c r="PC75" s="169" t="e">
        <f t="shared" si="114"/>
        <v>#N/A</v>
      </c>
      <c r="PD75" s="169" t="e">
        <f t="shared" si="114"/>
        <v>#N/A</v>
      </c>
      <c r="PE75" s="169" t="e">
        <f t="shared" si="114"/>
        <v>#N/A</v>
      </c>
      <c r="PF75" s="169" t="e">
        <f t="shared" si="114"/>
        <v>#N/A</v>
      </c>
      <c r="PG75" s="169" t="e">
        <f t="shared" si="114"/>
        <v>#N/A</v>
      </c>
      <c r="PH75" s="169" t="e">
        <f t="shared" si="114"/>
        <v>#N/A</v>
      </c>
    </row>
    <row r="76" spans="1:424" hidden="1" x14ac:dyDescent="0.75">
      <c r="A76" s="4">
        <v>73</v>
      </c>
      <c r="B76" s="95"/>
      <c r="C76" s="95"/>
      <c r="D76" s="95"/>
      <c r="E76" s="124" t="str">
        <f t="shared" si="146"/>
        <v/>
      </c>
      <c r="F76" s="124" t="str">
        <f t="shared" si="147"/>
        <v/>
      </c>
      <c r="G76" s="73" t="str">
        <f t="shared" si="148"/>
        <v/>
      </c>
      <c r="H76" s="23"/>
      <c r="I76" s="57"/>
      <c r="J76" s="280"/>
      <c r="K76" s="74" t="str">
        <f>IF(AND(B76&gt;0,C76&gt;0,D76&gt;0),IF(ISBLANK(J76),IF(ISBLANK(H76),"",(D76-B76)*VLOOKUP(H76,VLookups!$A$4:$B$13,2,FALSE)),J76),"")</f>
        <v/>
      </c>
      <c r="L76" s="75" t="str">
        <f t="shared" si="144"/>
        <v/>
      </c>
      <c r="M76" s="95"/>
      <c r="N76" s="270" t="str">
        <f>IF(AND(M76&gt;0,C76&gt;0,NOT(K76="")),ABS(VLOOKUP($M$1,VLookups!$A$43:$B$44,2,FALSE)-_xlfn.NORM.DIST(M76,G76,K76,TRUE)),"")</f>
        <v/>
      </c>
      <c r="O76" s="94" t="str">
        <f>IF(AND($B76&gt;0,$C76&gt;0,$D76&gt;0,NOT(ISBLANK($H76))),_xlfn.NORM.INV(ABS(VLOOKUP($M$1,VLookups!$A$43:$B$44,2,FALSE)-O$3),$G76,$K76),"")</f>
        <v/>
      </c>
      <c r="P76" s="93" t="str">
        <f>IF(AND($B76&gt;0,$C76&gt;0,$D76&gt;0,NOT(ISBLANK($H76))),_xlfn.NORM.INV(ABS(VLOOKUP($M$1,VLookups!$A$43:$B$44,2,FALSE)-P$3),$G76,$K76),"")</f>
        <v/>
      </c>
      <c r="Q76" s="94" t="str">
        <f>IF(AND($B76&gt;0,$C76&gt;0,$D76&gt;0,NOT(ISBLANK($H76))),_xlfn.NORM.INV(ABS(VLOOKUP($M$1,VLookups!$A$43:$B$44,2,FALSE)-Q$3),$G76,$K76),"")</f>
        <v/>
      </c>
      <c r="R76" s="93" t="str">
        <f>IF(AND($B76&gt;0,$C76&gt;0,$D76&gt;0,NOT(ISBLANK($H76))),_xlfn.NORM.INV(ABS(VLOOKUP($M$1,VLookups!$A$43:$B$44,2,FALSE)-R$3),$G76,$K76),"")</f>
        <v/>
      </c>
      <c r="S76" s="94" t="str">
        <f>IF(AND($B76&gt;0,$C76&gt;0,$D76&gt;0,NOT(ISBLANK($H76))),_xlfn.NORM.INV(ABS(VLOOKUP($M$1,VLookups!$A$43:$B$44,2,FALSE)-S$3),$G76,$K76),"")</f>
        <v/>
      </c>
      <c r="T76" s="93" t="str">
        <f>IF(AND($B76&gt;0,$C76&gt;0,$D76&gt;0,NOT(ISBLANK($H76))),_xlfn.NORM.INV(ABS(VLOOKUP($M$1,VLookups!$A$43:$B$44,2,FALSE)-T$3),$G76,$K76),"")</f>
        <v/>
      </c>
      <c r="U76" s="5"/>
      <c r="V76" s="168" t="str">
        <f t="shared" si="149"/>
        <v/>
      </c>
      <c r="W76" s="49" t="str">
        <f t="shared" si="169"/>
        <v/>
      </c>
      <c r="X76" s="49" t="str">
        <f t="shared" si="169"/>
        <v/>
      </c>
      <c r="Y76" s="49" t="str">
        <f t="shared" si="169"/>
        <v/>
      </c>
      <c r="Z76" s="49" t="str">
        <f t="shared" si="169"/>
        <v/>
      </c>
      <c r="AA76" s="49" t="str">
        <f t="shared" si="169"/>
        <v/>
      </c>
      <c r="AB76" s="49" t="str">
        <f t="shared" si="169"/>
        <v/>
      </c>
      <c r="AC76" s="49" t="str">
        <f t="shared" si="169"/>
        <v/>
      </c>
      <c r="AD76" s="49" t="str">
        <f t="shared" si="169"/>
        <v/>
      </c>
      <c r="AE76" s="49" t="str">
        <f t="shared" si="169"/>
        <v/>
      </c>
      <c r="AF76" s="49" t="str">
        <f t="shared" si="169"/>
        <v/>
      </c>
      <c r="AG76" s="49" t="str">
        <f t="shared" si="169"/>
        <v/>
      </c>
      <c r="AH76" s="49" t="str">
        <f t="shared" si="169"/>
        <v/>
      </c>
      <c r="AI76" s="49" t="str">
        <f t="shared" si="169"/>
        <v/>
      </c>
      <c r="AJ76" s="49" t="str">
        <f t="shared" si="169"/>
        <v/>
      </c>
      <c r="AK76" s="49" t="str">
        <f t="shared" si="169"/>
        <v/>
      </c>
      <c r="AL76" s="49" t="str">
        <f t="shared" si="169"/>
        <v/>
      </c>
      <c r="AM76" s="49" t="str">
        <f t="shared" si="159"/>
        <v/>
      </c>
      <c r="AN76" s="49" t="str">
        <f t="shared" si="159"/>
        <v/>
      </c>
      <c r="AO76" s="49" t="str">
        <f t="shared" si="159"/>
        <v/>
      </c>
      <c r="AP76" s="49" t="str">
        <f t="shared" si="159"/>
        <v/>
      </c>
      <c r="AQ76" s="49" t="str">
        <f t="shared" si="159"/>
        <v/>
      </c>
      <c r="AR76" s="49" t="str">
        <f t="shared" si="159"/>
        <v/>
      </c>
      <c r="AS76" s="49" t="str">
        <f t="shared" si="159"/>
        <v/>
      </c>
      <c r="AT76" s="49" t="str">
        <f t="shared" si="159"/>
        <v/>
      </c>
      <c r="AU76" s="49" t="str">
        <f t="shared" si="159"/>
        <v/>
      </c>
      <c r="AV76" s="49" t="str">
        <f t="shared" si="159"/>
        <v/>
      </c>
      <c r="AW76" s="49" t="str">
        <f t="shared" si="159"/>
        <v/>
      </c>
      <c r="AX76" s="49" t="str">
        <f t="shared" si="159"/>
        <v/>
      </c>
      <c r="AY76" s="49" t="str">
        <f t="shared" si="159"/>
        <v/>
      </c>
      <c r="AZ76" s="49" t="str">
        <f t="shared" si="159"/>
        <v/>
      </c>
      <c r="BA76" s="49" t="str">
        <f t="shared" si="159"/>
        <v/>
      </c>
      <c r="BB76" s="49" t="str">
        <f t="shared" si="160"/>
        <v/>
      </c>
      <c r="BC76" s="49" t="str">
        <f t="shared" si="160"/>
        <v/>
      </c>
      <c r="BD76" s="49" t="str">
        <f t="shared" si="160"/>
        <v/>
      </c>
      <c r="BE76" s="49" t="str">
        <f t="shared" si="160"/>
        <v/>
      </c>
      <c r="BF76" s="49" t="str">
        <f t="shared" si="160"/>
        <v/>
      </c>
      <c r="BG76" s="49" t="str">
        <f t="shared" si="160"/>
        <v/>
      </c>
      <c r="BH76" s="49" t="str">
        <f t="shared" si="160"/>
        <v/>
      </c>
      <c r="BI76" s="49" t="str">
        <f t="shared" si="160"/>
        <v/>
      </c>
      <c r="BJ76" s="49" t="str">
        <f t="shared" si="160"/>
        <v/>
      </c>
      <c r="BK76" s="49" t="str">
        <f t="shared" si="160"/>
        <v/>
      </c>
      <c r="BL76" s="49" t="str">
        <f t="shared" si="160"/>
        <v/>
      </c>
      <c r="BM76" s="49" t="str">
        <f t="shared" si="160"/>
        <v/>
      </c>
      <c r="BN76" s="49" t="str">
        <f t="shared" si="160"/>
        <v/>
      </c>
      <c r="BO76" s="49" t="str">
        <f t="shared" si="160"/>
        <v/>
      </c>
      <c r="BP76" s="49" t="str">
        <f t="shared" si="160"/>
        <v/>
      </c>
      <c r="BQ76" s="49" t="str">
        <f t="shared" si="160"/>
        <v/>
      </c>
      <c r="BR76" s="49" t="str">
        <f t="shared" si="153"/>
        <v/>
      </c>
      <c r="BS76" s="49" t="str">
        <f t="shared" si="153"/>
        <v/>
      </c>
      <c r="BT76" s="49" t="str">
        <f t="shared" si="153"/>
        <v/>
      </c>
      <c r="BU76" s="49" t="str">
        <f t="shared" si="153"/>
        <v/>
      </c>
      <c r="BV76" s="49" t="str">
        <f t="shared" si="153"/>
        <v/>
      </c>
      <c r="BW76" s="49" t="str">
        <f t="shared" si="153"/>
        <v/>
      </c>
      <c r="BX76" s="49" t="str">
        <f t="shared" si="153"/>
        <v/>
      </c>
      <c r="BY76" s="49" t="str">
        <f t="shared" si="153"/>
        <v/>
      </c>
      <c r="BZ76" s="49" t="str">
        <f t="shared" si="153"/>
        <v/>
      </c>
      <c r="CA76" s="49" t="str">
        <f t="shared" si="153"/>
        <v/>
      </c>
      <c r="CB76" s="49" t="str">
        <f t="shared" si="153"/>
        <v/>
      </c>
      <c r="CC76" s="49" t="str">
        <f t="shared" si="153"/>
        <v/>
      </c>
      <c r="CD76" s="49" t="str">
        <f t="shared" si="153"/>
        <v/>
      </c>
      <c r="CE76" s="49" t="str">
        <f t="shared" si="153"/>
        <v/>
      </c>
      <c r="CF76" s="49" t="str">
        <f t="shared" si="153"/>
        <v/>
      </c>
      <c r="CG76" s="49" t="str">
        <f t="shared" si="161"/>
        <v/>
      </c>
      <c r="CH76" s="49" t="str">
        <f t="shared" si="161"/>
        <v/>
      </c>
      <c r="CI76" s="49" t="str">
        <f t="shared" si="161"/>
        <v/>
      </c>
      <c r="CJ76" s="49" t="str">
        <f t="shared" si="161"/>
        <v/>
      </c>
      <c r="CK76" s="49" t="str">
        <f t="shared" si="161"/>
        <v/>
      </c>
      <c r="CL76" s="49" t="str">
        <f t="shared" si="161"/>
        <v/>
      </c>
      <c r="CM76" s="49" t="str">
        <f t="shared" si="161"/>
        <v/>
      </c>
      <c r="CN76" s="49" t="str">
        <f t="shared" si="161"/>
        <v/>
      </c>
      <c r="CO76" s="49" t="str">
        <f t="shared" si="161"/>
        <v/>
      </c>
      <c r="CP76" s="49" t="str">
        <f t="shared" si="161"/>
        <v/>
      </c>
      <c r="CQ76" s="49" t="str">
        <f t="shared" si="161"/>
        <v/>
      </c>
      <c r="CR76" s="49" t="str">
        <f t="shared" si="161"/>
        <v/>
      </c>
      <c r="CS76" s="49" t="str">
        <f t="shared" si="161"/>
        <v/>
      </c>
      <c r="CT76" s="49" t="str">
        <f t="shared" si="161"/>
        <v/>
      </c>
      <c r="CU76" s="49" t="str">
        <f t="shared" si="161"/>
        <v/>
      </c>
      <c r="CV76" s="49" t="str">
        <f t="shared" si="161"/>
        <v/>
      </c>
      <c r="CW76" s="49" t="str">
        <f t="shared" si="154"/>
        <v/>
      </c>
      <c r="CX76" s="49" t="str">
        <f t="shared" si="154"/>
        <v/>
      </c>
      <c r="CY76" s="49" t="str">
        <f t="shared" si="154"/>
        <v/>
      </c>
      <c r="CZ76" s="49" t="str">
        <f t="shared" si="154"/>
        <v/>
      </c>
      <c r="DA76" s="49" t="str">
        <f t="shared" si="154"/>
        <v/>
      </c>
      <c r="DB76" s="49" t="str">
        <f t="shared" si="154"/>
        <v/>
      </c>
      <c r="DC76" s="49" t="str">
        <f t="shared" si="154"/>
        <v/>
      </c>
      <c r="DD76" s="49" t="str">
        <f t="shared" si="154"/>
        <v/>
      </c>
      <c r="DE76" s="49" t="str">
        <f t="shared" si="154"/>
        <v/>
      </c>
      <c r="DF76" s="49" t="str">
        <f t="shared" si="154"/>
        <v/>
      </c>
      <c r="DG76" s="49" t="str">
        <f t="shared" si="154"/>
        <v/>
      </c>
      <c r="DH76" s="49" t="str">
        <f t="shared" si="154"/>
        <v/>
      </c>
      <c r="DI76" s="49" t="str">
        <f t="shared" si="154"/>
        <v/>
      </c>
      <c r="DJ76" s="49" t="str">
        <f t="shared" si="154"/>
        <v/>
      </c>
      <c r="DK76" s="49" t="str">
        <f t="shared" si="154"/>
        <v/>
      </c>
      <c r="DL76" s="49" t="str">
        <f t="shared" si="162"/>
        <v/>
      </c>
      <c r="DM76" s="49" t="str">
        <f t="shared" si="162"/>
        <v/>
      </c>
      <c r="DN76" s="49" t="str">
        <f t="shared" si="162"/>
        <v/>
      </c>
      <c r="DO76" s="49" t="str">
        <f t="shared" si="162"/>
        <v/>
      </c>
      <c r="DP76" s="49" t="str">
        <f t="shared" si="162"/>
        <v/>
      </c>
      <c r="DQ76" s="49" t="str">
        <f t="shared" si="162"/>
        <v/>
      </c>
      <c r="DR76" s="49" t="str">
        <f t="shared" si="162"/>
        <v/>
      </c>
      <c r="DS76" s="183" t="str">
        <f t="shared" si="150"/>
        <v/>
      </c>
      <c r="DT76" s="49" t="str">
        <f t="shared" si="170"/>
        <v/>
      </c>
      <c r="DU76" s="49" t="str">
        <f t="shared" si="170"/>
        <v/>
      </c>
      <c r="DV76" s="49" t="str">
        <f t="shared" si="170"/>
        <v/>
      </c>
      <c r="DW76" s="49" t="str">
        <f t="shared" si="170"/>
        <v/>
      </c>
      <c r="DX76" s="49" t="str">
        <f t="shared" si="170"/>
        <v/>
      </c>
      <c r="DY76" s="49" t="str">
        <f t="shared" si="170"/>
        <v/>
      </c>
      <c r="DZ76" s="49" t="str">
        <f t="shared" si="170"/>
        <v/>
      </c>
      <c r="EA76" s="49" t="str">
        <f t="shared" si="170"/>
        <v/>
      </c>
      <c r="EB76" s="49" t="str">
        <f t="shared" si="170"/>
        <v/>
      </c>
      <c r="EC76" s="49" t="str">
        <f t="shared" si="170"/>
        <v/>
      </c>
      <c r="ED76" s="49" t="str">
        <f t="shared" si="170"/>
        <v/>
      </c>
      <c r="EE76" s="49" t="str">
        <f t="shared" si="170"/>
        <v/>
      </c>
      <c r="EF76" s="49" t="str">
        <f t="shared" si="170"/>
        <v/>
      </c>
      <c r="EG76" s="49" t="str">
        <f t="shared" si="170"/>
        <v/>
      </c>
      <c r="EH76" s="49" t="str">
        <f t="shared" si="170"/>
        <v/>
      </c>
      <c r="EI76" s="49" t="str">
        <f t="shared" si="170"/>
        <v/>
      </c>
      <c r="EJ76" s="49" t="str">
        <f t="shared" si="163"/>
        <v/>
      </c>
      <c r="EK76" s="49" t="str">
        <f t="shared" si="163"/>
        <v/>
      </c>
      <c r="EL76" s="49" t="str">
        <f t="shared" si="163"/>
        <v/>
      </c>
      <c r="EM76" s="49" t="str">
        <f t="shared" si="163"/>
        <v/>
      </c>
      <c r="EN76" s="49" t="str">
        <f t="shared" si="163"/>
        <v/>
      </c>
      <c r="EO76" s="49" t="str">
        <f t="shared" si="163"/>
        <v/>
      </c>
      <c r="EP76" s="49" t="str">
        <f t="shared" si="163"/>
        <v/>
      </c>
      <c r="EQ76" s="49" t="str">
        <f t="shared" si="163"/>
        <v/>
      </c>
      <c r="ER76" s="49" t="str">
        <f t="shared" si="163"/>
        <v/>
      </c>
      <c r="ES76" s="49" t="str">
        <f t="shared" si="163"/>
        <v/>
      </c>
      <c r="ET76" s="49" t="str">
        <f t="shared" si="163"/>
        <v/>
      </c>
      <c r="EU76" s="49" t="str">
        <f t="shared" si="163"/>
        <v/>
      </c>
      <c r="EV76" s="49" t="str">
        <f t="shared" si="163"/>
        <v/>
      </c>
      <c r="EW76" s="49" t="str">
        <f t="shared" si="163"/>
        <v/>
      </c>
      <c r="EX76" s="49" t="str">
        <f t="shared" si="163"/>
        <v/>
      </c>
      <c r="EY76" s="49" t="str">
        <f t="shared" si="164"/>
        <v/>
      </c>
      <c r="EZ76" s="49" t="str">
        <f t="shared" si="164"/>
        <v/>
      </c>
      <c r="FA76" s="49" t="str">
        <f t="shared" si="164"/>
        <v/>
      </c>
      <c r="FB76" s="49" t="str">
        <f t="shared" si="164"/>
        <v/>
      </c>
      <c r="FC76" s="49" t="str">
        <f t="shared" si="164"/>
        <v/>
      </c>
      <c r="FD76" s="49" t="str">
        <f t="shared" si="164"/>
        <v/>
      </c>
      <c r="FE76" s="49" t="str">
        <f t="shared" si="164"/>
        <v/>
      </c>
      <c r="FF76" s="49" t="str">
        <f t="shared" si="164"/>
        <v/>
      </c>
      <c r="FG76" s="49" t="str">
        <f t="shared" si="164"/>
        <v/>
      </c>
      <c r="FH76" s="49" t="str">
        <f t="shared" si="164"/>
        <v/>
      </c>
      <c r="FI76" s="49" t="str">
        <f t="shared" si="164"/>
        <v/>
      </c>
      <c r="FJ76" s="49" t="str">
        <f t="shared" si="164"/>
        <v/>
      </c>
      <c r="FK76" s="49" t="str">
        <f t="shared" si="164"/>
        <v/>
      </c>
      <c r="FL76" s="49" t="str">
        <f t="shared" si="164"/>
        <v/>
      </c>
      <c r="FM76" s="49" t="str">
        <f t="shared" si="164"/>
        <v/>
      </c>
      <c r="FN76" s="49" t="str">
        <f t="shared" si="164"/>
        <v/>
      </c>
      <c r="FO76" s="49" t="str">
        <f t="shared" si="156"/>
        <v/>
      </c>
      <c r="FP76" s="49" t="str">
        <f t="shared" si="156"/>
        <v/>
      </c>
      <c r="FQ76" s="49" t="str">
        <f t="shared" si="156"/>
        <v/>
      </c>
      <c r="FR76" s="49" t="str">
        <f t="shared" si="156"/>
        <v/>
      </c>
      <c r="FS76" s="49" t="str">
        <f t="shared" si="156"/>
        <v/>
      </c>
      <c r="FT76" s="49" t="str">
        <f t="shared" si="156"/>
        <v/>
      </c>
      <c r="FU76" s="49" t="str">
        <f t="shared" si="156"/>
        <v/>
      </c>
      <c r="FV76" s="49" t="str">
        <f t="shared" si="156"/>
        <v/>
      </c>
      <c r="FW76" s="49" t="str">
        <f t="shared" si="156"/>
        <v/>
      </c>
      <c r="FX76" s="49" t="str">
        <f t="shared" si="156"/>
        <v/>
      </c>
      <c r="FY76" s="49" t="str">
        <f t="shared" si="156"/>
        <v/>
      </c>
      <c r="FZ76" s="49" t="str">
        <f t="shared" si="156"/>
        <v/>
      </c>
      <c r="GA76" s="49" t="str">
        <f t="shared" si="156"/>
        <v/>
      </c>
      <c r="GB76" s="49" t="str">
        <f t="shared" si="156"/>
        <v/>
      </c>
      <c r="GC76" s="49" t="str">
        <f t="shared" si="156"/>
        <v/>
      </c>
      <c r="GD76" s="49" t="str">
        <f t="shared" si="165"/>
        <v/>
      </c>
      <c r="GE76" s="49" t="str">
        <f t="shared" si="165"/>
        <v/>
      </c>
      <c r="GF76" s="49" t="str">
        <f t="shared" si="165"/>
        <v/>
      </c>
      <c r="GG76" s="49" t="str">
        <f t="shared" si="165"/>
        <v/>
      </c>
      <c r="GH76" s="49" t="str">
        <f t="shared" si="165"/>
        <v/>
      </c>
      <c r="GI76" s="49" t="str">
        <f t="shared" si="165"/>
        <v/>
      </c>
      <c r="GJ76" s="49" t="str">
        <f t="shared" si="165"/>
        <v/>
      </c>
      <c r="GK76" s="49" t="str">
        <f t="shared" si="165"/>
        <v/>
      </c>
      <c r="GL76" s="49" t="str">
        <f t="shared" si="165"/>
        <v/>
      </c>
      <c r="GM76" s="49" t="str">
        <f t="shared" si="165"/>
        <v/>
      </c>
      <c r="GN76" s="49" t="str">
        <f t="shared" si="165"/>
        <v/>
      </c>
      <c r="GO76" s="49" t="str">
        <f t="shared" si="165"/>
        <v/>
      </c>
      <c r="GP76" s="49" t="str">
        <f t="shared" si="165"/>
        <v/>
      </c>
      <c r="GQ76" s="49" t="str">
        <f t="shared" si="165"/>
        <v/>
      </c>
      <c r="GR76" s="49" t="str">
        <f t="shared" si="165"/>
        <v/>
      </c>
      <c r="GS76" s="49" t="str">
        <f t="shared" si="165"/>
        <v/>
      </c>
      <c r="GT76" s="49" t="str">
        <f t="shared" si="157"/>
        <v/>
      </c>
      <c r="GU76" s="49" t="str">
        <f t="shared" si="157"/>
        <v/>
      </c>
      <c r="GV76" s="49" t="str">
        <f t="shared" si="157"/>
        <v/>
      </c>
      <c r="GW76" s="49" t="str">
        <f t="shared" si="157"/>
        <v/>
      </c>
      <c r="GX76" s="49" t="str">
        <f t="shared" si="157"/>
        <v/>
      </c>
      <c r="GY76" s="49" t="str">
        <f t="shared" si="157"/>
        <v/>
      </c>
      <c r="GZ76" s="49" t="str">
        <f t="shared" si="157"/>
        <v/>
      </c>
      <c r="HA76" s="49" t="str">
        <f t="shared" si="157"/>
        <v/>
      </c>
      <c r="HB76" s="49" t="str">
        <f t="shared" si="157"/>
        <v/>
      </c>
      <c r="HC76" s="49" t="str">
        <f t="shared" si="157"/>
        <v/>
      </c>
      <c r="HD76" s="49" t="str">
        <f t="shared" si="157"/>
        <v/>
      </c>
      <c r="HE76" s="49" t="str">
        <f t="shared" si="157"/>
        <v/>
      </c>
      <c r="HF76" s="49" t="str">
        <f t="shared" si="157"/>
        <v/>
      </c>
      <c r="HG76" s="49" t="str">
        <f t="shared" si="157"/>
        <v/>
      </c>
      <c r="HH76" s="49" t="str">
        <f t="shared" si="157"/>
        <v/>
      </c>
      <c r="HI76" s="49" t="str">
        <f t="shared" si="166"/>
        <v/>
      </c>
      <c r="HJ76" s="49" t="str">
        <f t="shared" si="166"/>
        <v/>
      </c>
      <c r="HK76" s="49" t="str">
        <f t="shared" si="166"/>
        <v/>
      </c>
      <c r="HL76" s="49" t="str">
        <f t="shared" si="166"/>
        <v/>
      </c>
      <c r="HM76" s="49" t="str">
        <f t="shared" si="166"/>
        <v/>
      </c>
      <c r="HN76" s="49" t="str">
        <f t="shared" si="166"/>
        <v/>
      </c>
      <c r="HO76" s="49" t="str">
        <f t="shared" si="166"/>
        <v/>
      </c>
      <c r="HP76" s="169" t="e">
        <f t="shared" si="152"/>
        <v>#N/A</v>
      </c>
      <c r="HQ76" s="169" t="e">
        <f t="shared" si="152"/>
        <v>#N/A</v>
      </c>
      <c r="HR76" s="169" t="e">
        <f t="shared" si="152"/>
        <v>#N/A</v>
      </c>
      <c r="HS76" s="169" t="e">
        <f t="shared" si="152"/>
        <v>#N/A</v>
      </c>
      <c r="HT76" s="169" t="e">
        <f t="shared" si="152"/>
        <v>#N/A</v>
      </c>
      <c r="HU76" s="169" t="e">
        <f t="shared" si="152"/>
        <v>#N/A</v>
      </c>
      <c r="HV76" s="169" t="e">
        <f t="shared" si="152"/>
        <v>#N/A</v>
      </c>
      <c r="HW76" s="169" t="e">
        <f t="shared" si="152"/>
        <v>#N/A</v>
      </c>
      <c r="HX76" s="169" t="e">
        <f t="shared" si="152"/>
        <v>#N/A</v>
      </c>
      <c r="HY76" s="169" t="e">
        <f t="shared" si="152"/>
        <v>#N/A</v>
      </c>
      <c r="HZ76" s="169" t="e">
        <f t="shared" si="152"/>
        <v>#N/A</v>
      </c>
      <c r="IA76" s="169" t="e">
        <f t="shared" si="152"/>
        <v>#N/A</v>
      </c>
      <c r="IB76" s="169" t="e">
        <f t="shared" si="152"/>
        <v>#N/A</v>
      </c>
      <c r="IC76" s="169" t="e">
        <f t="shared" si="152"/>
        <v>#N/A</v>
      </c>
      <c r="ID76" s="169" t="e">
        <f t="shared" si="152"/>
        <v>#N/A</v>
      </c>
      <c r="IE76" s="169" t="e">
        <f t="shared" si="151"/>
        <v>#N/A</v>
      </c>
      <c r="IF76" s="169" t="e">
        <f t="shared" si="151"/>
        <v>#N/A</v>
      </c>
      <c r="IG76" s="169" t="e">
        <f t="shared" si="151"/>
        <v>#N/A</v>
      </c>
      <c r="IH76" s="169" t="e">
        <f t="shared" si="151"/>
        <v>#N/A</v>
      </c>
      <c r="II76" s="169" t="e">
        <f t="shared" si="167"/>
        <v>#N/A</v>
      </c>
      <c r="IJ76" s="169" t="e">
        <f t="shared" si="167"/>
        <v>#N/A</v>
      </c>
      <c r="IK76" s="169" t="e">
        <f t="shared" si="167"/>
        <v>#N/A</v>
      </c>
      <c r="IL76" s="169" t="e">
        <f t="shared" si="167"/>
        <v>#N/A</v>
      </c>
      <c r="IM76" s="169" t="e">
        <f t="shared" si="167"/>
        <v>#N/A</v>
      </c>
      <c r="IN76" s="169" t="e">
        <f t="shared" si="167"/>
        <v>#N/A</v>
      </c>
      <c r="IO76" s="169" t="e">
        <f t="shared" si="167"/>
        <v>#N/A</v>
      </c>
      <c r="IP76" s="169" t="e">
        <f t="shared" si="167"/>
        <v>#N/A</v>
      </c>
      <c r="IQ76" s="169" t="e">
        <f t="shared" si="167"/>
        <v>#N/A</v>
      </c>
      <c r="IR76" s="169" t="e">
        <f t="shared" si="167"/>
        <v>#N/A</v>
      </c>
      <c r="IS76" s="169" t="e">
        <f t="shared" si="167"/>
        <v>#N/A</v>
      </c>
      <c r="IT76" s="169" t="e">
        <f t="shared" si="118"/>
        <v>#N/A</v>
      </c>
      <c r="IU76" s="169" t="e">
        <f t="shared" si="118"/>
        <v>#N/A</v>
      </c>
      <c r="IV76" s="169" t="e">
        <f t="shared" si="118"/>
        <v>#N/A</v>
      </c>
      <c r="IW76" s="169" t="e">
        <f t="shared" si="118"/>
        <v>#N/A</v>
      </c>
      <c r="IX76" s="169" t="e">
        <f t="shared" si="118"/>
        <v>#N/A</v>
      </c>
      <c r="IY76" s="169" t="e">
        <f t="shared" si="118"/>
        <v>#N/A</v>
      </c>
      <c r="IZ76" s="169" t="e">
        <f t="shared" si="118"/>
        <v>#N/A</v>
      </c>
      <c r="JA76" s="169" t="e">
        <f t="shared" si="118"/>
        <v>#N/A</v>
      </c>
      <c r="JB76" s="169" t="e">
        <f t="shared" si="118"/>
        <v>#N/A</v>
      </c>
      <c r="JC76" s="169" t="e">
        <f t="shared" si="118"/>
        <v>#N/A</v>
      </c>
      <c r="JD76" s="169" t="e">
        <f t="shared" si="118"/>
        <v>#N/A</v>
      </c>
      <c r="JE76" s="169" t="e">
        <f t="shared" si="118"/>
        <v>#N/A</v>
      </c>
      <c r="JF76" s="169" t="e">
        <f t="shared" si="118"/>
        <v>#N/A</v>
      </c>
      <c r="JG76" s="169" t="e">
        <f t="shared" si="118"/>
        <v>#N/A</v>
      </c>
      <c r="JH76" s="169" t="e">
        <f t="shared" si="118"/>
        <v>#N/A</v>
      </c>
      <c r="JI76" s="169" t="e">
        <f t="shared" si="118"/>
        <v>#N/A</v>
      </c>
      <c r="JJ76" s="169" t="e">
        <f t="shared" si="168"/>
        <v>#N/A</v>
      </c>
      <c r="JK76" s="169" t="e">
        <f t="shared" si="145"/>
        <v>#N/A</v>
      </c>
      <c r="JL76" s="169" t="e">
        <f t="shared" si="145"/>
        <v>#N/A</v>
      </c>
      <c r="JM76" s="169" t="e">
        <f t="shared" si="145"/>
        <v>#N/A</v>
      </c>
      <c r="JN76" s="169" t="e">
        <f t="shared" si="145"/>
        <v>#N/A</v>
      </c>
      <c r="JO76" s="169" t="e">
        <f t="shared" si="145"/>
        <v>#N/A</v>
      </c>
      <c r="JP76" s="169" t="e">
        <f t="shared" si="145"/>
        <v>#N/A</v>
      </c>
      <c r="JQ76" s="169" t="e">
        <f t="shared" si="145"/>
        <v>#N/A</v>
      </c>
      <c r="JR76" s="169" t="e">
        <f t="shared" si="135"/>
        <v>#N/A</v>
      </c>
      <c r="JS76" s="169" t="e">
        <f t="shared" si="135"/>
        <v>#N/A</v>
      </c>
      <c r="JT76" s="169" t="e">
        <f t="shared" si="135"/>
        <v>#N/A</v>
      </c>
      <c r="JU76" s="169" t="e">
        <f t="shared" si="135"/>
        <v>#N/A</v>
      </c>
      <c r="JV76" s="169" t="e">
        <f t="shared" si="135"/>
        <v>#N/A</v>
      </c>
      <c r="JW76" s="169" t="e">
        <f t="shared" si="135"/>
        <v>#N/A</v>
      </c>
      <c r="JX76" s="169" t="e">
        <f t="shared" si="135"/>
        <v>#N/A</v>
      </c>
      <c r="JY76" s="169" t="e">
        <f t="shared" si="135"/>
        <v>#N/A</v>
      </c>
      <c r="JZ76" s="169" t="e">
        <f t="shared" si="135"/>
        <v>#N/A</v>
      </c>
      <c r="KA76" s="169" t="e">
        <f t="shared" si="135"/>
        <v>#N/A</v>
      </c>
      <c r="KB76" s="169" t="e">
        <f t="shared" si="135"/>
        <v>#N/A</v>
      </c>
      <c r="KC76" s="169" t="e">
        <f t="shared" si="135"/>
        <v>#N/A</v>
      </c>
      <c r="KD76" s="169" t="e">
        <f t="shared" si="135"/>
        <v>#N/A</v>
      </c>
      <c r="KE76" s="169" t="e">
        <f t="shared" si="135"/>
        <v>#N/A</v>
      </c>
      <c r="KF76" s="169" t="e">
        <f t="shared" si="135"/>
        <v>#N/A</v>
      </c>
      <c r="KG76" s="169" t="e">
        <f t="shared" si="135"/>
        <v>#N/A</v>
      </c>
      <c r="KH76" s="169" t="e">
        <f t="shared" si="136"/>
        <v>#N/A</v>
      </c>
      <c r="KI76" s="169" t="e">
        <f t="shared" si="136"/>
        <v>#N/A</v>
      </c>
      <c r="KJ76" s="169" t="e">
        <f t="shared" si="136"/>
        <v>#N/A</v>
      </c>
      <c r="KK76" s="169" t="e">
        <f t="shared" si="136"/>
        <v>#N/A</v>
      </c>
      <c r="KL76" s="169" t="e">
        <f t="shared" si="136"/>
        <v>#N/A</v>
      </c>
      <c r="KM76" s="169" t="e">
        <f t="shared" si="136"/>
        <v>#N/A</v>
      </c>
      <c r="KN76" s="169" t="e">
        <f t="shared" si="136"/>
        <v>#N/A</v>
      </c>
      <c r="KO76" s="169" t="e">
        <f t="shared" si="136"/>
        <v>#N/A</v>
      </c>
      <c r="KP76" s="169" t="e">
        <f t="shared" si="136"/>
        <v>#N/A</v>
      </c>
      <c r="KQ76" s="169" t="e">
        <f t="shared" si="136"/>
        <v>#N/A</v>
      </c>
      <c r="KR76" s="169" t="e">
        <f t="shared" si="136"/>
        <v>#N/A</v>
      </c>
      <c r="KS76" s="169" t="e">
        <f t="shared" si="136"/>
        <v>#N/A</v>
      </c>
      <c r="KT76" s="169" t="e">
        <f t="shared" si="136"/>
        <v>#N/A</v>
      </c>
      <c r="KU76" s="169" t="e">
        <f t="shared" si="136"/>
        <v>#N/A</v>
      </c>
      <c r="KV76" s="169" t="e">
        <f t="shared" si="136"/>
        <v>#N/A</v>
      </c>
      <c r="KW76" s="169" t="e">
        <f t="shared" si="136"/>
        <v>#N/A</v>
      </c>
      <c r="KX76" s="169" t="e">
        <f t="shared" si="137"/>
        <v>#N/A</v>
      </c>
      <c r="KY76" s="169" t="e">
        <f t="shared" si="137"/>
        <v>#N/A</v>
      </c>
      <c r="KZ76" s="169" t="e">
        <f t="shared" si="137"/>
        <v>#N/A</v>
      </c>
      <c r="LA76" s="169" t="e">
        <f t="shared" si="137"/>
        <v>#N/A</v>
      </c>
      <c r="LB76" s="169" t="e">
        <f t="shared" si="137"/>
        <v>#N/A</v>
      </c>
      <c r="LC76" s="169" t="e">
        <f t="shared" si="137"/>
        <v>#N/A</v>
      </c>
      <c r="LD76" s="169" t="e">
        <f t="shared" si="137"/>
        <v>#N/A</v>
      </c>
      <c r="LE76" s="169" t="e">
        <f t="shared" si="137"/>
        <v>#N/A</v>
      </c>
      <c r="LF76" s="169" t="e">
        <f t="shared" si="137"/>
        <v>#N/A</v>
      </c>
      <c r="LG76" s="169" t="e">
        <f t="shared" si="137"/>
        <v>#N/A</v>
      </c>
      <c r="LH76" s="169" t="e">
        <f t="shared" si="137"/>
        <v>#N/A</v>
      </c>
      <c r="LI76" s="169" t="e">
        <f t="shared" si="137"/>
        <v>#N/A</v>
      </c>
      <c r="LJ76" s="169" t="e">
        <f t="shared" si="137"/>
        <v>#N/A</v>
      </c>
      <c r="LK76" s="169" t="e">
        <f t="shared" si="137"/>
        <v>#N/A</v>
      </c>
      <c r="LL76" s="169" t="e">
        <f t="shared" si="137"/>
        <v>#N/A</v>
      </c>
      <c r="LM76" s="169" t="e">
        <f t="shared" si="137"/>
        <v>#N/A</v>
      </c>
      <c r="LN76" s="169" t="e">
        <f t="shared" si="138"/>
        <v>#N/A</v>
      </c>
      <c r="LO76" s="169" t="e">
        <f t="shared" si="138"/>
        <v>#N/A</v>
      </c>
      <c r="LP76" s="169" t="e">
        <f t="shared" si="138"/>
        <v>#N/A</v>
      </c>
      <c r="LQ76" s="169" t="e">
        <f t="shared" si="138"/>
        <v>#N/A</v>
      </c>
      <c r="LR76" s="169" t="e">
        <f t="shared" si="138"/>
        <v>#N/A</v>
      </c>
      <c r="LS76" s="169" t="e">
        <f t="shared" si="138"/>
        <v>#N/A</v>
      </c>
      <c r="LT76" s="169" t="e">
        <f t="shared" si="138"/>
        <v>#N/A</v>
      </c>
      <c r="LU76" s="169" t="e">
        <f t="shared" si="138"/>
        <v>#N/A</v>
      </c>
      <c r="LV76" s="169" t="e">
        <f t="shared" si="138"/>
        <v>#N/A</v>
      </c>
      <c r="LW76" s="169" t="e">
        <f t="shared" si="138"/>
        <v>#N/A</v>
      </c>
      <c r="LX76" s="169" t="e">
        <f t="shared" si="138"/>
        <v>#N/A</v>
      </c>
      <c r="LY76" s="169" t="e">
        <f t="shared" si="138"/>
        <v>#N/A</v>
      </c>
      <c r="LZ76" s="169" t="e">
        <f t="shared" si="138"/>
        <v>#N/A</v>
      </c>
      <c r="MA76" s="169" t="e">
        <f t="shared" si="138"/>
        <v>#N/A</v>
      </c>
      <c r="MB76" s="169" t="e">
        <f t="shared" si="138"/>
        <v>#N/A</v>
      </c>
      <c r="MC76" s="169" t="e">
        <f t="shared" si="138"/>
        <v>#N/A</v>
      </c>
      <c r="MD76" s="169" t="e">
        <f t="shared" si="139"/>
        <v>#N/A</v>
      </c>
      <c r="ME76" s="169" t="e">
        <f t="shared" si="139"/>
        <v>#N/A</v>
      </c>
      <c r="MF76" s="169" t="e">
        <f t="shared" si="139"/>
        <v>#N/A</v>
      </c>
      <c r="MG76" s="169" t="e">
        <f t="shared" si="139"/>
        <v>#N/A</v>
      </c>
      <c r="MH76" s="169" t="e">
        <f t="shared" si="139"/>
        <v>#N/A</v>
      </c>
      <c r="MI76" s="169" t="e">
        <f t="shared" si="139"/>
        <v>#N/A</v>
      </c>
      <c r="MJ76" s="169" t="e">
        <f t="shared" si="139"/>
        <v>#N/A</v>
      </c>
      <c r="MK76" s="169" t="e">
        <f t="shared" si="139"/>
        <v>#N/A</v>
      </c>
      <c r="ML76" s="169" t="e">
        <f t="shared" si="139"/>
        <v>#N/A</v>
      </c>
      <c r="MM76" s="169" t="e">
        <f t="shared" si="139"/>
        <v>#N/A</v>
      </c>
      <c r="MN76" s="169" t="e">
        <f t="shared" si="139"/>
        <v>#N/A</v>
      </c>
      <c r="MO76" s="169" t="e">
        <f t="shared" si="139"/>
        <v>#N/A</v>
      </c>
      <c r="MP76" s="169" t="e">
        <f t="shared" si="139"/>
        <v>#N/A</v>
      </c>
      <c r="MQ76" s="169" t="e">
        <f t="shared" si="139"/>
        <v>#N/A</v>
      </c>
      <c r="MR76" s="169" t="e">
        <f t="shared" si="139"/>
        <v>#N/A</v>
      </c>
      <c r="MS76" s="169" t="e">
        <f t="shared" si="139"/>
        <v>#N/A</v>
      </c>
      <c r="MT76" s="169" t="e">
        <f t="shared" si="140"/>
        <v>#N/A</v>
      </c>
      <c r="MU76" s="169" t="e">
        <f t="shared" si="140"/>
        <v>#N/A</v>
      </c>
      <c r="MV76" s="169" t="e">
        <f t="shared" si="140"/>
        <v>#N/A</v>
      </c>
      <c r="MW76" s="169" t="e">
        <f t="shared" si="140"/>
        <v>#N/A</v>
      </c>
      <c r="MX76" s="169" t="e">
        <f t="shared" si="140"/>
        <v>#N/A</v>
      </c>
      <c r="MY76" s="169" t="e">
        <f t="shared" si="140"/>
        <v>#N/A</v>
      </c>
      <c r="MZ76" s="169" t="e">
        <f t="shared" si="140"/>
        <v>#N/A</v>
      </c>
      <c r="NA76" s="169" t="e">
        <f t="shared" si="140"/>
        <v>#N/A</v>
      </c>
      <c r="NB76" s="169" t="e">
        <f t="shared" si="140"/>
        <v>#N/A</v>
      </c>
      <c r="NC76" s="169" t="e">
        <f t="shared" si="140"/>
        <v>#N/A</v>
      </c>
      <c r="ND76" s="169" t="e">
        <f t="shared" si="140"/>
        <v>#N/A</v>
      </c>
      <c r="NE76" s="169" t="e">
        <f t="shared" si="140"/>
        <v>#N/A</v>
      </c>
      <c r="NF76" s="169" t="e">
        <f t="shared" si="140"/>
        <v>#N/A</v>
      </c>
      <c r="NG76" s="169" t="e">
        <f t="shared" si="140"/>
        <v>#N/A</v>
      </c>
      <c r="NH76" s="169" t="e">
        <f t="shared" si="140"/>
        <v>#N/A</v>
      </c>
      <c r="NI76" s="169" t="e">
        <f t="shared" si="140"/>
        <v>#N/A</v>
      </c>
      <c r="NJ76" s="169" t="e">
        <f t="shared" si="141"/>
        <v>#N/A</v>
      </c>
      <c r="NK76" s="169" t="e">
        <f t="shared" si="141"/>
        <v>#N/A</v>
      </c>
      <c r="NL76" s="169" t="e">
        <f t="shared" si="141"/>
        <v>#N/A</v>
      </c>
      <c r="NM76" s="169" t="e">
        <f t="shared" si="141"/>
        <v>#N/A</v>
      </c>
      <c r="NN76" s="169" t="e">
        <f t="shared" si="141"/>
        <v>#N/A</v>
      </c>
      <c r="NO76" s="169" t="e">
        <f t="shared" si="141"/>
        <v>#N/A</v>
      </c>
      <c r="NP76" s="169" t="e">
        <f t="shared" si="141"/>
        <v>#N/A</v>
      </c>
      <c r="NQ76" s="169" t="e">
        <f t="shared" si="141"/>
        <v>#N/A</v>
      </c>
      <c r="NR76" s="169" t="e">
        <f t="shared" si="141"/>
        <v>#N/A</v>
      </c>
      <c r="NS76" s="169" t="e">
        <f t="shared" si="141"/>
        <v>#N/A</v>
      </c>
      <c r="NT76" s="169" t="e">
        <f t="shared" si="141"/>
        <v>#N/A</v>
      </c>
      <c r="NU76" s="169" t="e">
        <f t="shared" si="141"/>
        <v>#N/A</v>
      </c>
      <c r="NV76" s="169" t="e">
        <f t="shared" si="141"/>
        <v>#N/A</v>
      </c>
      <c r="NW76" s="169" t="e">
        <f t="shared" si="141"/>
        <v>#N/A</v>
      </c>
      <c r="NX76" s="169" t="e">
        <f t="shared" si="141"/>
        <v>#N/A</v>
      </c>
      <c r="NY76" s="169" t="e">
        <f t="shared" si="141"/>
        <v>#N/A</v>
      </c>
      <c r="NZ76" s="169" t="e">
        <f t="shared" si="142"/>
        <v>#N/A</v>
      </c>
      <c r="OA76" s="169" t="e">
        <f t="shared" si="142"/>
        <v>#N/A</v>
      </c>
      <c r="OB76" s="169" t="e">
        <f t="shared" si="142"/>
        <v>#N/A</v>
      </c>
      <c r="OC76" s="169" t="e">
        <f t="shared" si="142"/>
        <v>#N/A</v>
      </c>
      <c r="OD76" s="169" t="e">
        <f t="shared" si="142"/>
        <v>#N/A</v>
      </c>
      <c r="OE76" s="169" t="e">
        <f t="shared" si="142"/>
        <v>#N/A</v>
      </c>
      <c r="OF76" s="169" t="e">
        <f t="shared" si="142"/>
        <v>#N/A</v>
      </c>
      <c r="OG76" s="169" t="e">
        <f t="shared" si="142"/>
        <v>#N/A</v>
      </c>
      <c r="OH76" s="169" t="e">
        <f t="shared" si="142"/>
        <v>#N/A</v>
      </c>
      <c r="OI76" s="169" t="e">
        <f t="shared" si="142"/>
        <v>#N/A</v>
      </c>
      <c r="OJ76" s="169" t="e">
        <f t="shared" si="142"/>
        <v>#N/A</v>
      </c>
      <c r="OK76" s="169" t="e">
        <f t="shared" si="142"/>
        <v>#N/A</v>
      </c>
      <c r="OL76" s="169" t="e">
        <f t="shared" si="142"/>
        <v>#N/A</v>
      </c>
      <c r="OM76" s="169" t="e">
        <f t="shared" si="142"/>
        <v>#N/A</v>
      </c>
      <c r="ON76" s="169" t="e">
        <f t="shared" si="142"/>
        <v>#N/A</v>
      </c>
      <c r="OO76" s="169" t="e">
        <f t="shared" si="142"/>
        <v>#N/A</v>
      </c>
      <c r="OP76" s="169" t="e">
        <f t="shared" si="143"/>
        <v>#N/A</v>
      </c>
      <c r="OQ76" s="169" t="e">
        <f t="shared" si="143"/>
        <v>#N/A</v>
      </c>
      <c r="OR76" s="169" t="e">
        <f t="shared" si="143"/>
        <v>#N/A</v>
      </c>
      <c r="OS76" s="169" t="e">
        <f t="shared" si="143"/>
        <v>#N/A</v>
      </c>
      <c r="OT76" s="169" t="e">
        <f t="shared" si="114"/>
        <v>#N/A</v>
      </c>
      <c r="OU76" s="169" t="e">
        <f t="shared" si="114"/>
        <v>#N/A</v>
      </c>
      <c r="OV76" s="169" t="e">
        <f t="shared" si="114"/>
        <v>#N/A</v>
      </c>
      <c r="OW76" s="169" t="e">
        <f t="shared" si="114"/>
        <v>#N/A</v>
      </c>
      <c r="OX76" s="169" t="e">
        <f t="shared" si="114"/>
        <v>#N/A</v>
      </c>
      <c r="OY76" s="169" t="e">
        <f t="shared" si="114"/>
        <v>#N/A</v>
      </c>
      <c r="OZ76" s="169" t="e">
        <f t="shared" si="114"/>
        <v>#N/A</v>
      </c>
      <c r="PA76" s="169" t="e">
        <f t="shared" si="114"/>
        <v>#N/A</v>
      </c>
      <c r="PB76" s="169" t="e">
        <f t="shared" si="114"/>
        <v>#N/A</v>
      </c>
      <c r="PC76" s="169" t="e">
        <f t="shared" si="114"/>
        <v>#N/A</v>
      </c>
      <c r="PD76" s="169" t="e">
        <f t="shared" si="114"/>
        <v>#N/A</v>
      </c>
      <c r="PE76" s="169" t="e">
        <f t="shared" si="114"/>
        <v>#N/A</v>
      </c>
      <c r="PF76" s="169" t="e">
        <f t="shared" si="114"/>
        <v>#N/A</v>
      </c>
      <c r="PG76" s="169" t="e">
        <f t="shared" si="114"/>
        <v>#N/A</v>
      </c>
      <c r="PH76" s="169" t="e">
        <f t="shared" si="114"/>
        <v>#N/A</v>
      </c>
    </row>
    <row r="77" spans="1:424" hidden="1" x14ac:dyDescent="0.75">
      <c r="A77" s="4">
        <v>74</v>
      </c>
      <c r="B77" s="95"/>
      <c r="C77" s="95"/>
      <c r="D77" s="95"/>
      <c r="E77" s="124" t="str">
        <f t="shared" si="146"/>
        <v/>
      </c>
      <c r="F77" s="124" t="str">
        <f t="shared" si="147"/>
        <v/>
      </c>
      <c r="G77" s="73" t="str">
        <f t="shared" si="148"/>
        <v/>
      </c>
      <c r="H77" s="23"/>
      <c r="I77" s="57"/>
      <c r="J77" s="280"/>
      <c r="K77" s="74" t="str">
        <f>IF(AND(B77&gt;0,C77&gt;0,D77&gt;0),IF(ISBLANK(J77),IF(ISBLANK(H77),"",(D77-B77)*VLOOKUP(H77,VLookups!$A$4:$B$13,2,FALSE)),J77),"")</f>
        <v/>
      </c>
      <c r="L77" s="75" t="str">
        <f t="shared" si="144"/>
        <v/>
      </c>
      <c r="M77" s="95"/>
      <c r="N77" s="270" t="str">
        <f>IF(AND(M77&gt;0,C77&gt;0,NOT(K77="")),ABS(VLOOKUP($M$1,VLookups!$A$43:$B$44,2,FALSE)-_xlfn.NORM.DIST(M77,G77,K77,TRUE)),"")</f>
        <v/>
      </c>
      <c r="O77" s="94" t="str">
        <f>IF(AND($B77&gt;0,$C77&gt;0,$D77&gt;0,NOT(ISBLANK($H77))),_xlfn.NORM.INV(ABS(VLOOKUP($M$1,VLookups!$A$43:$B$44,2,FALSE)-O$3),$G77,$K77),"")</f>
        <v/>
      </c>
      <c r="P77" s="93" t="str">
        <f>IF(AND($B77&gt;0,$C77&gt;0,$D77&gt;0,NOT(ISBLANK($H77))),_xlfn.NORM.INV(ABS(VLOOKUP($M$1,VLookups!$A$43:$B$44,2,FALSE)-P$3),$G77,$K77),"")</f>
        <v/>
      </c>
      <c r="Q77" s="94" t="str">
        <f>IF(AND($B77&gt;0,$C77&gt;0,$D77&gt;0,NOT(ISBLANK($H77))),_xlfn.NORM.INV(ABS(VLOOKUP($M$1,VLookups!$A$43:$B$44,2,FALSE)-Q$3),$G77,$K77),"")</f>
        <v/>
      </c>
      <c r="R77" s="93" t="str">
        <f>IF(AND($B77&gt;0,$C77&gt;0,$D77&gt;0,NOT(ISBLANK($H77))),_xlfn.NORM.INV(ABS(VLOOKUP($M$1,VLookups!$A$43:$B$44,2,FALSE)-R$3),$G77,$K77),"")</f>
        <v/>
      </c>
      <c r="S77" s="94" t="str">
        <f>IF(AND($B77&gt;0,$C77&gt;0,$D77&gt;0,NOT(ISBLANK($H77))),_xlfn.NORM.INV(ABS(VLOOKUP($M$1,VLookups!$A$43:$B$44,2,FALSE)-S$3),$G77,$K77),"")</f>
        <v/>
      </c>
      <c r="T77" s="93" t="str">
        <f>IF(AND($B77&gt;0,$C77&gt;0,$D77&gt;0,NOT(ISBLANK($H77))),_xlfn.NORM.INV(ABS(VLOOKUP($M$1,VLookups!$A$43:$B$44,2,FALSE)-T$3),$G77,$K77),"")</f>
        <v/>
      </c>
      <c r="U77" s="5"/>
      <c r="V77" s="168" t="str">
        <f t="shared" si="149"/>
        <v/>
      </c>
      <c r="W77" s="49" t="str">
        <f t="shared" si="169"/>
        <v/>
      </c>
      <c r="X77" s="49" t="str">
        <f t="shared" si="169"/>
        <v/>
      </c>
      <c r="Y77" s="49" t="str">
        <f t="shared" si="169"/>
        <v/>
      </c>
      <c r="Z77" s="49" t="str">
        <f t="shared" si="169"/>
        <v/>
      </c>
      <c r="AA77" s="49" t="str">
        <f t="shared" si="169"/>
        <v/>
      </c>
      <c r="AB77" s="49" t="str">
        <f t="shared" si="169"/>
        <v/>
      </c>
      <c r="AC77" s="49" t="str">
        <f t="shared" si="169"/>
        <v/>
      </c>
      <c r="AD77" s="49" t="str">
        <f t="shared" si="169"/>
        <v/>
      </c>
      <c r="AE77" s="49" t="str">
        <f t="shared" si="169"/>
        <v/>
      </c>
      <c r="AF77" s="49" t="str">
        <f t="shared" si="169"/>
        <v/>
      </c>
      <c r="AG77" s="49" t="str">
        <f t="shared" si="169"/>
        <v/>
      </c>
      <c r="AH77" s="49" t="str">
        <f t="shared" si="169"/>
        <v/>
      </c>
      <c r="AI77" s="49" t="str">
        <f t="shared" si="169"/>
        <v/>
      </c>
      <c r="AJ77" s="49" t="str">
        <f t="shared" si="169"/>
        <v/>
      </c>
      <c r="AK77" s="49" t="str">
        <f t="shared" si="169"/>
        <v/>
      </c>
      <c r="AL77" s="49" t="str">
        <f t="shared" si="169"/>
        <v/>
      </c>
      <c r="AM77" s="49" t="str">
        <f t="shared" si="159"/>
        <v/>
      </c>
      <c r="AN77" s="49" t="str">
        <f t="shared" si="159"/>
        <v/>
      </c>
      <c r="AO77" s="49" t="str">
        <f t="shared" si="159"/>
        <v/>
      </c>
      <c r="AP77" s="49" t="str">
        <f t="shared" si="159"/>
        <v/>
      </c>
      <c r="AQ77" s="49" t="str">
        <f t="shared" si="159"/>
        <v/>
      </c>
      <c r="AR77" s="49" t="str">
        <f t="shared" si="159"/>
        <v/>
      </c>
      <c r="AS77" s="49" t="str">
        <f t="shared" si="159"/>
        <v/>
      </c>
      <c r="AT77" s="49" t="str">
        <f t="shared" si="159"/>
        <v/>
      </c>
      <c r="AU77" s="49" t="str">
        <f t="shared" si="159"/>
        <v/>
      </c>
      <c r="AV77" s="49" t="str">
        <f t="shared" si="159"/>
        <v/>
      </c>
      <c r="AW77" s="49" t="str">
        <f t="shared" si="159"/>
        <v/>
      </c>
      <c r="AX77" s="49" t="str">
        <f t="shared" si="159"/>
        <v/>
      </c>
      <c r="AY77" s="49" t="str">
        <f t="shared" si="159"/>
        <v/>
      </c>
      <c r="AZ77" s="49" t="str">
        <f t="shared" si="159"/>
        <v/>
      </c>
      <c r="BA77" s="49" t="str">
        <f t="shared" si="159"/>
        <v/>
      </c>
      <c r="BB77" s="49" t="str">
        <f t="shared" si="160"/>
        <v/>
      </c>
      <c r="BC77" s="49" t="str">
        <f t="shared" si="160"/>
        <v/>
      </c>
      <c r="BD77" s="49" t="str">
        <f t="shared" si="160"/>
        <v/>
      </c>
      <c r="BE77" s="49" t="str">
        <f t="shared" si="160"/>
        <v/>
      </c>
      <c r="BF77" s="49" t="str">
        <f t="shared" si="160"/>
        <v/>
      </c>
      <c r="BG77" s="49" t="str">
        <f t="shared" si="160"/>
        <v/>
      </c>
      <c r="BH77" s="49" t="str">
        <f t="shared" si="160"/>
        <v/>
      </c>
      <c r="BI77" s="49" t="str">
        <f t="shared" si="160"/>
        <v/>
      </c>
      <c r="BJ77" s="49" t="str">
        <f t="shared" si="160"/>
        <v/>
      </c>
      <c r="BK77" s="49" t="str">
        <f t="shared" si="160"/>
        <v/>
      </c>
      <c r="BL77" s="49" t="str">
        <f t="shared" si="160"/>
        <v/>
      </c>
      <c r="BM77" s="49" t="str">
        <f t="shared" si="160"/>
        <v/>
      </c>
      <c r="BN77" s="49" t="str">
        <f t="shared" si="160"/>
        <v/>
      </c>
      <c r="BO77" s="49" t="str">
        <f t="shared" si="160"/>
        <v/>
      </c>
      <c r="BP77" s="49" t="str">
        <f t="shared" si="160"/>
        <v/>
      </c>
      <c r="BQ77" s="49" t="str">
        <f t="shared" si="160"/>
        <v/>
      </c>
      <c r="BR77" s="49" t="str">
        <f t="shared" si="153"/>
        <v/>
      </c>
      <c r="BS77" s="49" t="str">
        <f t="shared" si="153"/>
        <v/>
      </c>
      <c r="BT77" s="49" t="str">
        <f t="shared" si="153"/>
        <v/>
      </c>
      <c r="BU77" s="49" t="str">
        <f t="shared" si="153"/>
        <v/>
      </c>
      <c r="BV77" s="49" t="str">
        <f t="shared" si="153"/>
        <v/>
      </c>
      <c r="BW77" s="49" t="str">
        <f t="shared" si="153"/>
        <v/>
      </c>
      <c r="BX77" s="49" t="str">
        <f t="shared" si="153"/>
        <v/>
      </c>
      <c r="BY77" s="49" t="str">
        <f t="shared" si="153"/>
        <v/>
      </c>
      <c r="BZ77" s="49" t="str">
        <f t="shared" si="153"/>
        <v/>
      </c>
      <c r="CA77" s="49" t="str">
        <f t="shared" si="153"/>
        <v/>
      </c>
      <c r="CB77" s="49" t="str">
        <f t="shared" si="153"/>
        <v/>
      </c>
      <c r="CC77" s="49" t="str">
        <f t="shared" si="153"/>
        <v/>
      </c>
      <c r="CD77" s="49" t="str">
        <f t="shared" si="153"/>
        <v/>
      </c>
      <c r="CE77" s="49" t="str">
        <f t="shared" si="153"/>
        <v/>
      </c>
      <c r="CF77" s="49" t="str">
        <f t="shared" si="153"/>
        <v/>
      </c>
      <c r="CG77" s="49" t="str">
        <f t="shared" si="161"/>
        <v/>
      </c>
      <c r="CH77" s="49" t="str">
        <f t="shared" si="161"/>
        <v/>
      </c>
      <c r="CI77" s="49" t="str">
        <f t="shared" si="161"/>
        <v/>
      </c>
      <c r="CJ77" s="49" t="str">
        <f t="shared" si="161"/>
        <v/>
      </c>
      <c r="CK77" s="49" t="str">
        <f t="shared" si="161"/>
        <v/>
      </c>
      <c r="CL77" s="49" t="str">
        <f t="shared" si="161"/>
        <v/>
      </c>
      <c r="CM77" s="49" t="str">
        <f t="shared" si="161"/>
        <v/>
      </c>
      <c r="CN77" s="49" t="str">
        <f t="shared" si="161"/>
        <v/>
      </c>
      <c r="CO77" s="49" t="str">
        <f t="shared" si="161"/>
        <v/>
      </c>
      <c r="CP77" s="49" t="str">
        <f t="shared" si="161"/>
        <v/>
      </c>
      <c r="CQ77" s="49" t="str">
        <f t="shared" si="161"/>
        <v/>
      </c>
      <c r="CR77" s="49" t="str">
        <f t="shared" si="161"/>
        <v/>
      </c>
      <c r="CS77" s="49" t="str">
        <f t="shared" si="161"/>
        <v/>
      </c>
      <c r="CT77" s="49" t="str">
        <f t="shared" si="161"/>
        <v/>
      </c>
      <c r="CU77" s="49" t="str">
        <f t="shared" si="161"/>
        <v/>
      </c>
      <c r="CV77" s="49" t="str">
        <f t="shared" si="161"/>
        <v/>
      </c>
      <c r="CW77" s="49" t="str">
        <f t="shared" si="154"/>
        <v/>
      </c>
      <c r="CX77" s="49" t="str">
        <f t="shared" si="154"/>
        <v/>
      </c>
      <c r="CY77" s="49" t="str">
        <f t="shared" si="154"/>
        <v/>
      </c>
      <c r="CZ77" s="49" t="str">
        <f t="shared" si="154"/>
        <v/>
      </c>
      <c r="DA77" s="49" t="str">
        <f t="shared" si="154"/>
        <v/>
      </c>
      <c r="DB77" s="49" t="str">
        <f t="shared" si="154"/>
        <v/>
      </c>
      <c r="DC77" s="49" t="str">
        <f t="shared" si="154"/>
        <v/>
      </c>
      <c r="DD77" s="49" t="str">
        <f t="shared" si="154"/>
        <v/>
      </c>
      <c r="DE77" s="49" t="str">
        <f t="shared" si="154"/>
        <v/>
      </c>
      <c r="DF77" s="49" t="str">
        <f t="shared" si="154"/>
        <v/>
      </c>
      <c r="DG77" s="49" t="str">
        <f t="shared" si="154"/>
        <v/>
      </c>
      <c r="DH77" s="49" t="str">
        <f t="shared" si="154"/>
        <v/>
      </c>
      <c r="DI77" s="49" t="str">
        <f t="shared" si="154"/>
        <v/>
      </c>
      <c r="DJ77" s="49" t="str">
        <f t="shared" si="154"/>
        <v/>
      </c>
      <c r="DK77" s="49" t="str">
        <f t="shared" si="154"/>
        <v/>
      </c>
      <c r="DL77" s="49" t="str">
        <f t="shared" si="162"/>
        <v/>
      </c>
      <c r="DM77" s="49" t="str">
        <f t="shared" si="162"/>
        <v/>
      </c>
      <c r="DN77" s="49" t="str">
        <f t="shared" si="162"/>
        <v/>
      </c>
      <c r="DO77" s="49" t="str">
        <f t="shared" si="162"/>
        <v/>
      </c>
      <c r="DP77" s="49" t="str">
        <f t="shared" si="162"/>
        <v/>
      </c>
      <c r="DQ77" s="49" t="str">
        <f t="shared" si="162"/>
        <v/>
      </c>
      <c r="DR77" s="49" t="str">
        <f t="shared" si="162"/>
        <v/>
      </c>
      <c r="DS77" s="183" t="str">
        <f t="shared" si="150"/>
        <v/>
      </c>
      <c r="DT77" s="49" t="str">
        <f t="shared" si="170"/>
        <v/>
      </c>
      <c r="DU77" s="49" t="str">
        <f t="shared" si="170"/>
        <v/>
      </c>
      <c r="DV77" s="49" t="str">
        <f t="shared" si="170"/>
        <v/>
      </c>
      <c r="DW77" s="49" t="str">
        <f t="shared" si="170"/>
        <v/>
      </c>
      <c r="DX77" s="49" t="str">
        <f t="shared" si="170"/>
        <v/>
      </c>
      <c r="DY77" s="49" t="str">
        <f t="shared" si="170"/>
        <v/>
      </c>
      <c r="DZ77" s="49" t="str">
        <f t="shared" si="170"/>
        <v/>
      </c>
      <c r="EA77" s="49" t="str">
        <f t="shared" si="170"/>
        <v/>
      </c>
      <c r="EB77" s="49" t="str">
        <f t="shared" si="170"/>
        <v/>
      </c>
      <c r="EC77" s="49" t="str">
        <f t="shared" si="170"/>
        <v/>
      </c>
      <c r="ED77" s="49" t="str">
        <f t="shared" si="170"/>
        <v/>
      </c>
      <c r="EE77" s="49" t="str">
        <f t="shared" si="170"/>
        <v/>
      </c>
      <c r="EF77" s="49" t="str">
        <f t="shared" si="170"/>
        <v/>
      </c>
      <c r="EG77" s="49" t="str">
        <f t="shared" si="170"/>
        <v/>
      </c>
      <c r="EH77" s="49" t="str">
        <f t="shared" si="170"/>
        <v/>
      </c>
      <c r="EI77" s="49" t="str">
        <f t="shared" si="170"/>
        <v/>
      </c>
      <c r="EJ77" s="49" t="str">
        <f t="shared" si="163"/>
        <v/>
      </c>
      <c r="EK77" s="49" t="str">
        <f t="shared" si="163"/>
        <v/>
      </c>
      <c r="EL77" s="49" t="str">
        <f t="shared" si="163"/>
        <v/>
      </c>
      <c r="EM77" s="49" t="str">
        <f t="shared" si="163"/>
        <v/>
      </c>
      <c r="EN77" s="49" t="str">
        <f t="shared" si="163"/>
        <v/>
      </c>
      <c r="EO77" s="49" t="str">
        <f t="shared" si="163"/>
        <v/>
      </c>
      <c r="EP77" s="49" t="str">
        <f t="shared" si="163"/>
        <v/>
      </c>
      <c r="EQ77" s="49" t="str">
        <f t="shared" si="163"/>
        <v/>
      </c>
      <c r="ER77" s="49" t="str">
        <f t="shared" si="163"/>
        <v/>
      </c>
      <c r="ES77" s="49" t="str">
        <f t="shared" si="163"/>
        <v/>
      </c>
      <c r="ET77" s="49" t="str">
        <f t="shared" si="163"/>
        <v/>
      </c>
      <c r="EU77" s="49" t="str">
        <f t="shared" si="163"/>
        <v/>
      </c>
      <c r="EV77" s="49" t="str">
        <f t="shared" si="163"/>
        <v/>
      </c>
      <c r="EW77" s="49" t="str">
        <f t="shared" si="163"/>
        <v/>
      </c>
      <c r="EX77" s="49" t="str">
        <f t="shared" si="163"/>
        <v/>
      </c>
      <c r="EY77" s="49" t="str">
        <f t="shared" si="164"/>
        <v/>
      </c>
      <c r="EZ77" s="49" t="str">
        <f t="shared" si="164"/>
        <v/>
      </c>
      <c r="FA77" s="49" t="str">
        <f t="shared" si="164"/>
        <v/>
      </c>
      <c r="FB77" s="49" t="str">
        <f t="shared" si="164"/>
        <v/>
      </c>
      <c r="FC77" s="49" t="str">
        <f t="shared" si="164"/>
        <v/>
      </c>
      <c r="FD77" s="49" t="str">
        <f t="shared" si="164"/>
        <v/>
      </c>
      <c r="FE77" s="49" t="str">
        <f t="shared" si="164"/>
        <v/>
      </c>
      <c r="FF77" s="49" t="str">
        <f t="shared" si="164"/>
        <v/>
      </c>
      <c r="FG77" s="49" t="str">
        <f t="shared" si="164"/>
        <v/>
      </c>
      <c r="FH77" s="49" t="str">
        <f t="shared" si="164"/>
        <v/>
      </c>
      <c r="FI77" s="49" t="str">
        <f t="shared" si="164"/>
        <v/>
      </c>
      <c r="FJ77" s="49" t="str">
        <f t="shared" si="164"/>
        <v/>
      </c>
      <c r="FK77" s="49" t="str">
        <f t="shared" si="164"/>
        <v/>
      </c>
      <c r="FL77" s="49" t="str">
        <f t="shared" si="164"/>
        <v/>
      </c>
      <c r="FM77" s="49" t="str">
        <f t="shared" si="164"/>
        <v/>
      </c>
      <c r="FN77" s="49" t="str">
        <f t="shared" si="164"/>
        <v/>
      </c>
      <c r="FO77" s="49" t="str">
        <f t="shared" si="156"/>
        <v/>
      </c>
      <c r="FP77" s="49" t="str">
        <f t="shared" si="156"/>
        <v/>
      </c>
      <c r="FQ77" s="49" t="str">
        <f t="shared" si="156"/>
        <v/>
      </c>
      <c r="FR77" s="49" t="str">
        <f t="shared" si="156"/>
        <v/>
      </c>
      <c r="FS77" s="49" t="str">
        <f t="shared" si="156"/>
        <v/>
      </c>
      <c r="FT77" s="49" t="str">
        <f t="shared" si="156"/>
        <v/>
      </c>
      <c r="FU77" s="49" t="str">
        <f t="shared" si="156"/>
        <v/>
      </c>
      <c r="FV77" s="49" t="str">
        <f t="shared" si="156"/>
        <v/>
      </c>
      <c r="FW77" s="49" t="str">
        <f t="shared" si="156"/>
        <v/>
      </c>
      <c r="FX77" s="49" t="str">
        <f t="shared" si="156"/>
        <v/>
      </c>
      <c r="FY77" s="49" t="str">
        <f t="shared" si="156"/>
        <v/>
      </c>
      <c r="FZ77" s="49" t="str">
        <f t="shared" si="156"/>
        <v/>
      </c>
      <c r="GA77" s="49" t="str">
        <f t="shared" si="156"/>
        <v/>
      </c>
      <c r="GB77" s="49" t="str">
        <f t="shared" si="156"/>
        <v/>
      </c>
      <c r="GC77" s="49" t="str">
        <f t="shared" si="156"/>
        <v/>
      </c>
      <c r="GD77" s="49" t="str">
        <f t="shared" si="165"/>
        <v/>
      </c>
      <c r="GE77" s="49" t="str">
        <f t="shared" si="165"/>
        <v/>
      </c>
      <c r="GF77" s="49" t="str">
        <f t="shared" si="165"/>
        <v/>
      </c>
      <c r="GG77" s="49" t="str">
        <f t="shared" si="165"/>
        <v/>
      </c>
      <c r="GH77" s="49" t="str">
        <f t="shared" si="165"/>
        <v/>
      </c>
      <c r="GI77" s="49" t="str">
        <f t="shared" si="165"/>
        <v/>
      </c>
      <c r="GJ77" s="49" t="str">
        <f t="shared" si="165"/>
        <v/>
      </c>
      <c r="GK77" s="49" t="str">
        <f t="shared" si="165"/>
        <v/>
      </c>
      <c r="GL77" s="49" t="str">
        <f t="shared" si="165"/>
        <v/>
      </c>
      <c r="GM77" s="49" t="str">
        <f t="shared" si="165"/>
        <v/>
      </c>
      <c r="GN77" s="49" t="str">
        <f t="shared" si="165"/>
        <v/>
      </c>
      <c r="GO77" s="49" t="str">
        <f t="shared" si="165"/>
        <v/>
      </c>
      <c r="GP77" s="49" t="str">
        <f t="shared" si="165"/>
        <v/>
      </c>
      <c r="GQ77" s="49" t="str">
        <f t="shared" si="165"/>
        <v/>
      </c>
      <c r="GR77" s="49" t="str">
        <f t="shared" si="165"/>
        <v/>
      </c>
      <c r="GS77" s="49" t="str">
        <f t="shared" si="165"/>
        <v/>
      </c>
      <c r="GT77" s="49" t="str">
        <f t="shared" si="157"/>
        <v/>
      </c>
      <c r="GU77" s="49" t="str">
        <f t="shared" si="157"/>
        <v/>
      </c>
      <c r="GV77" s="49" t="str">
        <f t="shared" si="157"/>
        <v/>
      </c>
      <c r="GW77" s="49" t="str">
        <f t="shared" si="157"/>
        <v/>
      </c>
      <c r="GX77" s="49" t="str">
        <f t="shared" si="157"/>
        <v/>
      </c>
      <c r="GY77" s="49" t="str">
        <f t="shared" si="157"/>
        <v/>
      </c>
      <c r="GZ77" s="49" t="str">
        <f t="shared" si="157"/>
        <v/>
      </c>
      <c r="HA77" s="49" t="str">
        <f t="shared" si="157"/>
        <v/>
      </c>
      <c r="HB77" s="49" t="str">
        <f t="shared" si="157"/>
        <v/>
      </c>
      <c r="HC77" s="49" t="str">
        <f t="shared" si="157"/>
        <v/>
      </c>
      <c r="HD77" s="49" t="str">
        <f t="shared" si="157"/>
        <v/>
      </c>
      <c r="HE77" s="49" t="str">
        <f t="shared" si="157"/>
        <v/>
      </c>
      <c r="HF77" s="49" t="str">
        <f t="shared" si="157"/>
        <v/>
      </c>
      <c r="HG77" s="49" t="str">
        <f t="shared" si="157"/>
        <v/>
      </c>
      <c r="HH77" s="49" t="str">
        <f t="shared" si="157"/>
        <v/>
      </c>
      <c r="HI77" s="49" t="str">
        <f t="shared" si="166"/>
        <v/>
      </c>
      <c r="HJ77" s="49" t="str">
        <f t="shared" si="166"/>
        <v/>
      </c>
      <c r="HK77" s="49" t="str">
        <f t="shared" si="166"/>
        <v/>
      </c>
      <c r="HL77" s="49" t="str">
        <f t="shared" si="166"/>
        <v/>
      </c>
      <c r="HM77" s="49" t="str">
        <f t="shared" si="166"/>
        <v/>
      </c>
      <c r="HN77" s="49" t="str">
        <f t="shared" si="166"/>
        <v/>
      </c>
      <c r="HO77" s="49" t="str">
        <f t="shared" si="166"/>
        <v/>
      </c>
      <c r="HP77" s="169" t="e">
        <f t="shared" si="152"/>
        <v>#N/A</v>
      </c>
      <c r="HQ77" s="169" t="e">
        <f t="shared" si="152"/>
        <v>#N/A</v>
      </c>
      <c r="HR77" s="169" t="e">
        <f t="shared" si="152"/>
        <v>#N/A</v>
      </c>
      <c r="HS77" s="169" t="e">
        <f t="shared" si="152"/>
        <v>#N/A</v>
      </c>
      <c r="HT77" s="169" t="e">
        <f t="shared" si="152"/>
        <v>#N/A</v>
      </c>
      <c r="HU77" s="169" t="e">
        <f t="shared" si="152"/>
        <v>#N/A</v>
      </c>
      <c r="HV77" s="169" t="e">
        <f t="shared" si="152"/>
        <v>#N/A</v>
      </c>
      <c r="HW77" s="169" t="e">
        <f t="shared" si="152"/>
        <v>#N/A</v>
      </c>
      <c r="HX77" s="169" t="e">
        <f t="shared" si="152"/>
        <v>#N/A</v>
      </c>
      <c r="HY77" s="169" t="e">
        <f t="shared" si="152"/>
        <v>#N/A</v>
      </c>
      <c r="HZ77" s="169" t="e">
        <f t="shared" si="152"/>
        <v>#N/A</v>
      </c>
      <c r="IA77" s="169" t="e">
        <f t="shared" si="152"/>
        <v>#N/A</v>
      </c>
      <c r="IB77" s="169" t="e">
        <f t="shared" si="152"/>
        <v>#N/A</v>
      </c>
      <c r="IC77" s="169" t="e">
        <f t="shared" si="152"/>
        <v>#N/A</v>
      </c>
      <c r="ID77" s="169" t="e">
        <f t="shared" si="152"/>
        <v>#N/A</v>
      </c>
      <c r="IE77" s="169" t="e">
        <f t="shared" si="151"/>
        <v>#N/A</v>
      </c>
      <c r="IF77" s="169" t="e">
        <f t="shared" si="151"/>
        <v>#N/A</v>
      </c>
      <c r="IG77" s="169" t="e">
        <f t="shared" si="151"/>
        <v>#N/A</v>
      </c>
      <c r="IH77" s="169" t="e">
        <f t="shared" si="151"/>
        <v>#N/A</v>
      </c>
      <c r="II77" s="169" t="e">
        <f t="shared" si="167"/>
        <v>#N/A</v>
      </c>
      <c r="IJ77" s="169" t="e">
        <f t="shared" si="167"/>
        <v>#N/A</v>
      </c>
      <c r="IK77" s="169" t="e">
        <f t="shared" si="167"/>
        <v>#N/A</v>
      </c>
      <c r="IL77" s="169" t="e">
        <f t="shared" si="167"/>
        <v>#N/A</v>
      </c>
      <c r="IM77" s="169" t="e">
        <f t="shared" si="167"/>
        <v>#N/A</v>
      </c>
      <c r="IN77" s="169" t="e">
        <f t="shared" si="167"/>
        <v>#N/A</v>
      </c>
      <c r="IO77" s="169" t="e">
        <f t="shared" si="167"/>
        <v>#N/A</v>
      </c>
      <c r="IP77" s="169" t="e">
        <f t="shared" si="167"/>
        <v>#N/A</v>
      </c>
      <c r="IQ77" s="169" t="e">
        <f t="shared" si="167"/>
        <v>#N/A</v>
      </c>
      <c r="IR77" s="169" t="e">
        <f t="shared" si="167"/>
        <v>#N/A</v>
      </c>
      <c r="IS77" s="169" t="e">
        <f t="shared" si="167"/>
        <v>#N/A</v>
      </c>
      <c r="IT77" s="169" t="e">
        <f t="shared" si="118"/>
        <v>#N/A</v>
      </c>
      <c r="IU77" s="169" t="e">
        <f t="shared" si="118"/>
        <v>#N/A</v>
      </c>
      <c r="IV77" s="169" t="e">
        <f t="shared" si="118"/>
        <v>#N/A</v>
      </c>
      <c r="IW77" s="169" t="e">
        <f t="shared" si="118"/>
        <v>#N/A</v>
      </c>
      <c r="IX77" s="169" t="e">
        <f t="shared" si="118"/>
        <v>#N/A</v>
      </c>
      <c r="IY77" s="169" t="e">
        <f t="shared" si="118"/>
        <v>#N/A</v>
      </c>
      <c r="IZ77" s="169" t="e">
        <f t="shared" si="118"/>
        <v>#N/A</v>
      </c>
      <c r="JA77" s="169" t="e">
        <f t="shared" si="118"/>
        <v>#N/A</v>
      </c>
      <c r="JB77" s="169" t="e">
        <f t="shared" si="118"/>
        <v>#N/A</v>
      </c>
      <c r="JC77" s="169" t="e">
        <f t="shared" si="118"/>
        <v>#N/A</v>
      </c>
      <c r="JD77" s="169" t="e">
        <f t="shared" si="118"/>
        <v>#N/A</v>
      </c>
      <c r="JE77" s="169" t="e">
        <f t="shared" si="118"/>
        <v>#N/A</v>
      </c>
      <c r="JF77" s="169" t="e">
        <f t="shared" si="118"/>
        <v>#N/A</v>
      </c>
      <c r="JG77" s="169" t="e">
        <f t="shared" si="118"/>
        <v>#N/A</v>
      </c>
      <c r="JH77" s="169" t="e">
        <f t="shared" si="118"/>
        <v>#N/A</v>
      </c>
      <c r="JI77" s="169" t="e">
        <f t="shared" si="118"/>
        <v>#N/A</v>
      </c>
      <c r="JJ77" s="169" t="e">
        <f t="shared" si="168"/>
        <v>#N/A</v>
      </c>
      <c r="JK77" s="169" t="e">
        <f t="shared" si="145"/>
        <v>#N/A</v>
      </c>
      <c r="JL77" s="169" t="e">
        <f t="shared" si="145"/>
        <v>#N/A</v>
      </c>
      <c r="JM77" s="169" t="e">
        <f t="shared" si="145"/>
        <v>#N/A</v>
      </c>
      <c r="JN77" s="169" t="e">
        <f t="shared" si="145"/>
        <v>#N/A</v>
      </c>
      <c r="JO77" s="169" t="e">
        <f t="shared" si="145"/>
        <v>#N/A</v>
      </c>
      <c r="JP77" s="169" t="e">
        <f t="shared" si="145"/>
        <v>#N/A</v>
      </c>
      <c r="JQ77" s="169" t="e">
        <f t="shared" si="145"/>
        <v>#N/A</v>
      </c>
      <c r="JR77" s="169" t="e">
        <f t="shared" si="135"/>
        <v>#N/A</v>
      </c>
      <c r="JS77" s="169" t="e">
        <f t="shared" si="135"/>
        <v>#N/A</v>
      </c>
      <c r="JT77" s="169" t="e">
        <f t="shared" si="135"/>
        <v>#N/A</v>
      </c>
      <c r="JU77" s="169" t="e">
        <f t="shared" si="135"/>
        <v>#N/A</v>
      </c>
      <c r="JV77" s="169" t="e">
        <f t="shared" si="135"/>
        <v>#N/A</v>
      </c>
      <c r="JW77" s="169" t="e">
        <f t="shared" si="135"/>
        <v>#N/A</v>
      </c>
      <c r="JX77" s="169" t="e">
        <f t="shared" si="135"/>
        <v>#N/A</v>
      </c>
      <c r="JY77" s="169" t="e">
        <f t="shared" si="135"/>
        <v>#N/A</v>
      </c>
      <c r="JZ77" s="169" t="e">
        <f t="shared" si="135"/>
        <v>#N/A</v>
      </c>
      <c r="KA77" s="169" t="e">
        <f t="shared" si="135"/>
        <v>#N/A</v>
      </c>
      <c r="KB77" s="169" t="e">
        <f t="shared" si="135"/>
        <v>#N/A</v>
      </c>
      <c r="KC77" s="169" t="e">
        <f t="shared" si="135"/>
        <v>#N/A</v>
      </c>
      <c r="KD77" s="169" t="e">
        <f t="shared" si="135"/>
        <v>#N/A</v>
      </c>
      <c r="KE77" s="169" t="e">
        <f t="shared" si="135"/>
        <v>#N/A</v>
      </c>
      <c r="KF77" s="169" t="e">
        <f t="shared" si="135"/>
        <v>#N/A</v>
      </c>
      <c r="KG77" s="169" t="e">
        <f t="shared" si="135"/>
        <v>#N/A</v>
      </c>
      <c r="KH77" s="169" t="e">
        <f t="shared" si="136"/>
        <v>#N/A</v>
      </c>
      <c r="KI77" s="169" t="e">
        <f t="shared" si="136"/>
        <v>#N/A</v>
      </c>
      <c r="KJ77" s="169" t="e">
        <f t="shared" si="136"/>
        <v>#N/A</v>
      </c>
      <c r="KK77" s="169" t="e">
        <f t="shared" si="136"/>
        <v>#N/A</v>
      </c>
      <c r="KL77" s="169" t="e">
        <f t="shared" si="136"/>
        <v>#N/A</v>
      </c>
      <c r="KM77" s="169" t="e">
        <f t="shared" si="136"/>
        <v>#N/A</v>
      </c>
      <c r="KN77" s="169" t="e">
        <f t="shared" si="136"/>
        <v>#N/A</v>
      </c>
      <c r="KO77" s="169" t="e">
        <f t="shared" si="136"/>
        <v>#N/A</v>
      </c>
      <c r="KP77" s="169" t="e">
        <f t="shared" si="136"/>
        <v>#N/A</v>
      </c>
      <c r="KQ77" s="169" t="e">
        <f t="shared" si="136"/>
        <v>#N/A</v>
      </c>
      <c r="KR77" s="169" t="e">
        <f t="shared" si="136"/>
        <v>#N/A</v>
      </c>
      <c r="KS77" s="169" t="e">
        <f t="shared" si="136"/>
        <v>#N/A</v>
      </c>
      <c r="KT77" s="169" t="e">
        <f t="shared" si="136"/>
        <v>#N/A</v>
      </c>
      <c r="KU77" s="169" t="e">
        <f t="shared" si="136"/>
        <v>#N/A</v>
      </c>
      <c r="KV77" s="169" t="e">
        <f t="shared" si="136"/>
        <v>#N/A</v>
      </c>
      <c r="KW77" s="169" t="e">
        <f t="shared" si="136"/>
        <v>#N/A</v>
      </c>
      <c r="KX77" s="169" t="e">
        <f t="shared" si="137"/>
        <v>#N/A</v>
      </c>
      <c r="KY77" s="169" t="e">
        <f t="shared" si="137"/>
        <v>#N/A</v>
      </c>
      <c r="KZ77" s="169" t="e">
        <f t="shared" si="137"/>
        <v>#N/A</v>
      </c>
      <c r="LA77" s="169" t="e">
        <f t="shared" si="137"/>
        <v>#N/A</v>
      </c>
      <c r="LB77" s="169" t="e">
        <f t="shared" si="137"/>
        <v>#N/A</v>
      </c>
      <c r="LC77" s="169" t="e">
        <f t="shared" si="137"/>
        <v>#N/A</v>
      </c>
      <c r="LD77" s="169" t="e">
        <f t="shared" si="137"/>
        <v>#N/A</v>
      </c>
      <c r="LE77" s="169" t="e">
        <f t="shared" si="137"/>
        <v>#N/A</v>
      </c>
      <c r="LF77" s="169" t="e">
        <f t="shared" si="137"/>
        <v>#N/A</v>
      </c>
      <c r="LG77" s="169" t="e">
        <f t="shared" si="137"/>
        <v>#N/A</v>
      </c>
      <c r="LH77" s="169" t="e">
        <f t="shared" si="137"/>
        <v>#N/A</v>
      </c>
      <c r="LI77" s="169" t="e">
        <f t="shared" si="137"/>
        <v>#N/A</v>
      </c>
      <c r="LJ77" s="169" t="e">
        <f t="shared" si="137"/>
        <v>#N/A</v>
      </c>
      <c r="LK77" s="169" t="e">
        <f t="shared" si="137"/>
        <v>#N/A</v>
      </c>
      <c r="LL77" s="169" t="e">
        <f t="shared" si="137"/>
        <v>#N/A</v>
      </c>
      <c r="LM77" s="169" t="e">
        <f t="shared" si="137"/>
        <v>#N/A</v>
      </c>
      <c r="LN77" s="169" t="e">
        <f t="shared" si="138"/>
        <v>#N/A</v>
      </c>
      <c r="LO77" s="169" t="e">
        <f t="shared" si="138"/>
        <v>#N/A</v>
      </c>
      <c r="LP77" s="169" t="e">
        <f t="shared" si="138"/>
        <v>#N/A</v>
      </c>
      <c r="LQ77" s="169" t="e">
        <f t="shared" si="138"/>
        <v>#N/A</v>
      </c>
      <c r="LR77" s="169" t="e">
        <f t="shared" si="138"/>
        <v>#N/A</v>
      </c>
      <c r="LS77" s="169" t="e">
        <f t="shared" si="138"/>
        <v>#N/A</v>
      </c>
      <c r="LT77" s="169" t="e">
        <f t="shared" si="138"/>
        <v>#N/A</v>
      </c>
      <c r="LU77" s="169" t="e">
        <f t="shared" si="138"/>
        <v>#N/A</v>
      </c>
      <c r="LV77" s="169" t="e">
        <f t="shared" si="138"/>
        <v>#N/A</v>
      </c>
      <c r="LW77" s="169" t="e">
        <f t="shared" si="138"/>
        <v>#N/A</v>
      </c>
      <c r="LX77" s="169" t="e">
        <f t="shared" si="138"/>
        <v>#N/A</v>
      </c>
      <c r="LY77" s="169" t="e">
        <f t="shared" si="138"/>
        <v>#N/A</v>
      </c>
      <c r="LZ77" s="169" t="e">
        <f t="shared" si="138"/>
        <v>#N/A</v>
      </c>
      <c r="MA77" s="169" t="e">
        <f t="shared" si="138"/>
        <v>#N/A</v>
      </c>
      <c r="MB77" s="169" t="e">
        <f t="shared" si="138"/>
        <v>#N/A</v>
      </c>
      <c r="MC77" s="169" t="e">
        <f t="shared" si="138"/>
        <v>#N/A</v>
      </c>
      <c r="MD77" s="169" t="e">
        <f t="shared" si="139"/>
        <v>#N/A</v>
      </c>
      <c r="ME77" s="169" t="e">
        <f t="shared" si="139"/>
        <v>#N/A</v>
      </c>
      <c r="MF77" s="169" t="e">
        <f t="shared" si="139"/>
        <v>#N/A</v>
      </c>
      <c r="MG77" s="169" t="e">
        <f t="shared" si="139"/>
        <v>#N/A</v>
      </c>
      <c r="MH77" s="169" t="e">
        <f t="shared" si="139"/>
        <v>#N/A</v>
      </c>
      <c r="MI77" s="169" t="e">
        <f t="shared" si="139"/>
        <v>#N/A</v>
      </c>
      <c r="MJ77" s="169" t="e">
        <f t="shared" si="139"/>
        <v>#N/A</v>
      </c>
      <c r="MK77" s="169" t="e">
        <f t="shared" si="139"/>
        <v>#N/A</v>
      </c>
      <c r="ML77" s="169" t="e">
        <f t="shared" si="139"/>
        <v>#N/A</v>
      </c>
      <c r="MM77" s="169" t="e">
        <f t="shared" si="139"/>
        <v>#N/A</v>
      </c>
      <c r="MN77" s="169" t="e">
        <f t="shared" si="139"/>
        <v>#N/A</v>
      </c>
      <c r="MO77" s="169" t="e">
        <f t="shared" si="139"/>
        <v>#N/A</v>
      </c>
      <c r="MP77" s="169" t="e">
        <f t="shared" si="139"/>
        <v>#N/A</v>
      </c>
      <c r="MQ77" s="169" t="e">
        <f t="shared" si="139"/>
        <v>#N/A</v>
      </c>
      <c r="MR77" s="169" t="e">
        <f t="shared" si="139"/>
        <v>#N/A</v>
      </c>
      <c r="MS77" s="169" t="e">
        <f t="shared" si="139"/>
        <v>#N/A</v>
      </c>
      <c r="MT77" s="169" t="e">
        <f t="shared" si="140"/>
        <v>#N/A</v>
      </c>
      <c r="MU77" s="169" t="e">
        <f t="shared" si="140"/>
        <v>#N/A</v>
      </c>
      <c r="MV77" s="169" t="e">
        <f t="shared" si="140"/>
        <v>#N/A</v>
      </c>
      <c r="MW77" s="169" t="e">
        <f t="shared" si="140"/>
        <v>#N/A</v>
      </c>
      <c r="MX77" s="169" t="e">
        <f t="shared" si="140"/>
        <v>#N/A</v>
      </c>
      <c r="MY77" s="169" t="e">
        <f t="shared" si="140"/>
        <v>#N/A</v>
      </c>
      <c r="MZ77" s="169" t="e">
        <f t="shared" si="140"/>
        <v>#N/A</v>
      </c>
      <c r="NA77" s="169" t="e">
        <f t="shared" si="140"/>
        <v>#N/A</v>
      </c>
      <c r="NB77" s="169" t="e">
        <f t="shared" si="140"/>
        <v>#N/A</v>
      </c>
      <c r="NC77" s="169" t="e">
        <f t="shared" si="140"/>
        <v>#N/A</v>
      </c>
      <c r="ND77" s="169" t="e">
        <f t="shared" si="140"/>
        <v>#N/A</v>
      </c>
      <c r="NE77" s="169" t="e">
        <f t="shared" si="140"/>
        <v>#N/A</v>
      </c>
      <c r="NF77" s="169" t="e">
        <f t="shared" si="140"/>
        <v>#N/A</v>
      </c>
      <c r="NG77" s="169" t="e">
        <f t="shared" si="140"/>
        <v>#N/A</v>
      </c>
      <c r="NH77" s="169" t="e">
        <f t="shared" si="140"/>
        <v>#N/A</v>
      </c>
      <c r="NI77" s="169" t="e">
        <f t="shared" si="140"/>
        <v>#N/A</v>
      </c>
      <c r="NJ77" s="169" t="e">
        <f t="shared" si="141"/>
        <v>#N/A</v>
      </c>
      <c r="NK77" s="169" t="e">
        <f t="shared" si="141"/>
        <v>#N/A</v>
      </c>
      <c r="NL77" s="169" t="e">
        <f t="shared" si="141"/>
        <v>#N/A</v>
      </c>
      <c r="NM77" s="169" t="e">
        <f t="shared" si="141"/>
        <v>#N/A</v>
      </c>
      <c r="NN77" s="169" t="e">
        <f t="shared" si="141"/>
        <v>#N/A</v>
      </c>
      <c r="NO77" s="169" t="e">
        <f t="shared" si="141"/>
        <v>#N/A</v>
      </c>
      <c r="NP77" s="169" t="e">
        <f t="shared" si="141"/>
        <v>#N/A</v>
      </c>
      <c r="NQ77" s="169" t="e">
        <f t="shared" si="141"/>
        <v>#N/A</v>
      </c>
      <c r="NR77" s="169" t="e">
        <f t="shared" si="141"/>
        <v>#N/A</v>
      </c>
      <c r="NS77" s="169" t="e">
        <f t="shared" si="141"/>
        <v>#N/A</v>
      </c>
      <c r="NT77" s="169" t="e">
        <f t="shared" si="141"/>
        <v>#N/A</v>
      </c>
      <c r="NU77" s="169" t="e">
        <f t="shared" si="141"/>
        <v>#N/A</v>
      </c>
      <c r="NV77" s="169" t="e">
        <f t="shared" si="141"/>
        <v>#N/A</v>
      </c>
      <c r="NW77" s="169" t="e">
        <f t="shared" si="141"/>
        <v>#N/A</v>
      </c>
      <c r="NX77" s="169" t="e">
        <f t="shared" si="141"/>
        <v>#N/A</v>
      </c>
      <c r="NY77" s="169" t="e">
        <f t="shared" si="141"/>
        <v>#N/A</v>
      </c>
      <c r="NZ77" s="169" t="e">
        <f t="shared" si="142"/>
        <v>#N/A</v>
      </c>
      <c r="OA77" s="169" t="e">
        <f t="shared" si="142"/>
        <v>#N/A</v>
      </c>
      <c r="OB77" s="169" t="e">
        <f t="shared" si="142"/>
        <v>#N/A</v>
      </c>
      <c r="OC77" s="169" t="e">
        <f t="shared" si="142"/>
        <v>#N/A</v>
      </c>
      <c r="OD77" s="169" t="e">
        <f t="shared" si="142"/>
        <v>#N/A</v>
      </c>
      <c r="OE77" s="169" t="e">
        <f t="shared" si="142"/>
        <v>#N/A</v>
      </c>
      <c r="OF77" s="169" t="e">
        <f t="shared" si="142"/>
        <v>#N/A</v>
      </c>
      <c r="OG77" s="169" t="e">
        <f t="shared" si="142"/>
        <v>#N/A</v>
      </c>
      <c r="OH77" s="169" t="e">
        <f t="shared" si="142"/>
        <v>#N/A</v>
      </c>
      <c r="OI77" s="169" t="e">
        <f t="shared" si="142"/>
        <v>#N/A</v>
      </c>
      <c r="OJ77" s="169" t="e">
        <f t="shared" si="142"/>
        <v>#N/A</v>
      </c>
      <c r="OK77" s="169" t="e">
        <f t="shared" si="142"/>
        <v>#N/A</v>
      </c>
      <c r="OL77" s="169" t="e">
        <f t="shared" si="142"/>
        <v>#N/A</v>
      </c>
      <c r="OM77" s="169" t="e">
        <f t="shared" si="142"/>
        <v>#N/A</v>
      </c>
      <c r="ON77" s="169" t="e">
        <f t="shared" si="142"/>
        <v>#N/A</v>
      </c>
      <c r="OO77" s="169" t="e">
        <f t="shared" si="142"/>
        <v>#N/A</v>
      </c>
      <c r="OP77" s="169" t="e">
        <f t="shared" si="143"/>
        <v>#N/A</v>
      </c>
      <c r="OQ77" s="169" t="e">
        <f t="shared" si="143"/>
        <v>#N/A</v>
      </c>
      <c r="OR77" s="169" t="e">
        <f t="shared" si="143"/>
        <v>#N/A</v>
      </c>
      <c r="OS77" s="169" t="e">
        <f t="shared" si="143"/>
        <v>#N/A</v>
      </c>
      <c r="OT77" s="169" t="e">
        <f t="shared" si="114"/>
        <v>#N/A</v>
      </c>
      <c r="OU77" s="169" t="e">
        <f t="shared" si="114"/>
        <v>#N/A</v>
      </c>
      <c r="OV77" s="169" t="e">
        <f t="shared" si="114"/>
        <v>#N/A</v>
      </c>
      <c r="OW77" s="169" t="e">
        <f t="shared" si="114"/>
        <v>#N/A</v>
      </c>
      <c r="OX77" s="169" t="e">
        <f t="shared" si="114"/>
        <v>#N/A</v>
      </c>
      <c r="OY77" s="169" t="e">
        <f t="shared" si="114"/>
        <v>#N/A</v>
      </c>
      <c r="OZ77" s="169" t="e">
        <f t="shared" si="114"/>
        <v>#N/A</v>
      </c>
      <c r="PA77" s="169" t="e">
        <f t="shared" si="114"/>
        <v>#N/A</v>
      </c>
      <c r="PB77" s="169" t="e">
        <f t="shared" si="114"/>
        <v>#N/A</v>
      </c>
      <c r="PC77" s="169" t="e">
        <f t="shared" si="114"/>
        <v>#N/A</v>
      </c>
      <c r="PD77" s="169" t="e">
        <f t="shared" si="114"/>
        <v>#N/A</v>
      </c>
      <c r="PE77" s="169" t="e">
        <f t="shared" si="114"/>
        <v>#N/A</v>
      </c>
      <c r="PF77" s="169" t="e">
        <f t="shared" si="114"/>
        <v>#N/A</v>
      </c>
      <c r="PG77" s="169" t="e">
        <f t="shared" si="114"/>
        <v>#N/A</v>
      </c>
      <c r="PH77" s="169" t="e">
        <f t="shared" si="114"/>
        <v>#N/A</v>
      </c>
    </row>
    <row r="78" spans="1:424" hidden="1" x14ac:dyDescent="0.75">
      <c r="A78" s="4">
        <v>75</v>
      </c>
      <c r="B78" s="95"/>
      <c r="C78" s="95"/>
      <c r="D78" s="95"/>
      <c r="E78" s="124" t="str">
        <f t="shared" si="146"/>
        <v/>
      </c>
      <c r="F78" s="124" t="str">
        <f t="shared" si="147"/>
        <v/>
      </c>
      <c r="G78" s="73" t="str">
        <f t="shared" si="148"/>
        <v/>
      </c>
      <c r="H78" s="23"/>
      <c r="I78" s="57"/>
      <c r="J78" s="280"/>
      <c r="K78" s="74" t="str">
        <f>IF(AND(B78&gt;0,C78&gt;0,D78&gt;0),IF(ISBLANK(J78),IF(ISBLANK(H78),"",(D78-B78)*VLOOKUP(H78,VLookups!$A$4:$B$13,2,FALSE)),J78),"")</f>
        <v/>
      </c>
      <c r="L78" s="75" t="str">
        <f t="shared" si="144"/>
        <v/>
      </c>
      <c r="M78" s="95"/>
      <c r="N78" s="270" t="str">
        <f>IF(AND(M78&gt;0,C78&gt;0,NOT(K78="")),ABS(VLOOKUP($M$1,VLookups!$A$43:$B$44,2,FALSE)-_xlfn.NORM.DIST(M78,G78,K78,TRUE)),"")</f>
        <v/>
      </c>
      <c r="O78" s="94" t="str">
        <f>IF(AND($B78&gt;0,$C78&gt;0,$D78&gt;0,NOT(ISBLANK($H78))),_xlfn.NORM.INV(ABS(VLOOKUP($M$1,VLookups!$A$43:$B$44,2,FALSE)-O$3),$G78,$K78),"")</f>
        <v/>
      </c>
      <c r="P78" s="93" t="str">
        <f>IF(AND($B78&gt;0,$C78&gt;0,$D78&gt;0,NOT(ISBLANK($H78))),_xlfn.NORM.INV(ABS(VLOOKUP($M$1,VLookups!$A$43:$B$44,2,FALSE)-P$3),$G78,$K78),"")</f>
        <v/>
      </c>
      <c r="Q78" s="94" t="str">
        <f>IF(AND($B78&gt;0,$C78&gt;0,$D78&gt;0,NOT(ISBLANK($H78))),_xlfn.NORM.INV(ABS(VLOOKUP($M$1,VLookups!$A$43:$B$44,2,FALSE)-Q$3),$G78,$K78),"")</f>
        <v/>
      </c>
      <c r="R78" s="93" t="str">
        <f>IF(AND($B78&gt;0,$C78&gt;0,$D78&gt;0,NOT(ISBLANK($H78))),_xlfn.NORM.INV(ABS(VLOOKUP($M$1,VLookups!$A$43:$B$44,2,FALSE)-R$3),$G78,$K78),"")</f>
        <v/>
      </c>
      <c r="S78" s="94" t="str">
        <f>IF(AND($B78&gt;0,$C78&gt;0,$D78&gt;0,NOT(ISBLANK($H78))),_xlfn.NORM.INV(ABS(VLOOKUP($M$1,VLookups!$A$43:$B$44,2,FALSE)-S$3),$G78,$K78),"")</f>
        <v/>
      </c>
      <c r="T78" s="93" t="str">
        <f>IF(AND($B78&gt;0,$C78&gt;0,$D78&gt;0,NOT(ISBLANK($H78))),_xlfn.NORM.INV(ABS(VLOOKUP($M$1,VLookups!$A$43:$B$44,2,FALSE)-T$3),$G78,$K78),"")</f>
        <v/>
      </c>
      <c r="U78" s="5"/>
      <c r="V78" s="168" t="str">
        <f t="shared" si="149"/>
        <v/>
      </c>
      <c r="W78" s="49" t="str">
        <f t="shared" si="169"/>
        <v/>
      </c>
      <c r="X78" s="49" t="str">
        <f t="shared" si="169"/>
        <v/>
      </c>
      <c r="Y78" s="49" t="str">
        <f t="shared" si="169"/>
        <v/>
      </c>
      <c r="Z78" s="49" t="str">
        <f t="shared" si="169"/>
        <v/>
      </c>
      <c r="AA78" s="49" t="str">
        <f t="shared" si="169"/>
        <v/>
      </c>
      <c r="AB78" s="49" t="str">
        <f t="shared" si="169"/>
        <v/>
      </c>
      <c r="AC78" s="49" t="str">
        <f t="shared" si="169"/>
        <v/>
      </c>
      <c r="AD78" s="49" t="str">
        <f t="shared" si="169"/>
        <v/>
      </c>
      <c r="AE78" s="49" t="str">
        <f t="shared" si="169"/>
        <v/>
      </c>
      <c r="AF78" s="49" t="str">
        <f t="shared" si="169"/>
        <v/>
      </c>
      <c r="AG78" s="49" t="str">
        <f t="shared" si="169"/>
        <v/>
      </c>
      <c r="AH78" s="49" t="str">
        <f t="shared" si="169"/>
        <v/>
      </c>
      <c r="AI78" s="49" t="str">
        <f t="shared" si="169"/>
        <v/>
      </c>
      <c r="AJ78" s="49" t="str">
        <f t="shared" si="169"/>
        <v/>
      </c>
      <c r="AK78" s="49" t="str">
        <f t="shared" si="169"/>
        <v/>
      </c>
      <c r="AL78" s="49" t="str">
        <f t="shared" si="169"/>
        <v/>
      </c>
      <c r="AM78" s="49" t="str">
        <f t="shared" si="159"/>
        <v/>
      </c>
      <c r="AN78" s="49" t="str">
        <f t="shared" si="159"/>
        <v/>
      </c>
      <c r="AO78" s="49" t="str">
        <f t="shared" si="159"/>
        <v/>
      </c>
      <c r="AP78" s="49" t="str">
        <f t="shared" si="159"/>
        <v/>
      </c>
      <c r="AQ78" s="49" t="str">
        <f t="shared" si="159"/>
        <v/>
      </c>
      <c r="AR78" s="49" t="str">
        <f t="shared" si="159"/>
        <v/>
      </c>
      <c r="AS78" s="49" t="str">
        <f t="shared" si="159"/>
        <v/>
      </c>
      <c r="AT78" s="49" t="str">
        <f t="shared" si="159"/>
        <v/>
      </c>
      <c r="AU78" s="49" t="str">
        <f t="shared" si="159"/>
        <v/>
      </c>
      <c r="AV78" s="49" t="str">
        <f t="shared" si="159"/>
        <v/>
      </c>
      <c r="AW78" s="49" t="str">
        <f t="shared" si="159"/>
        <v/>
      </c>
      <c r="AX78" s="49" t="str">
        <f t="shared" si="159"/>
        <v/>
      </c>
      <c r="AY78" s="49" t="str">
        <f t="shared" si="159"/>
        <v/>
      </c>
      <c r="AZ78" s="49" t="str">
        <f t="shared" si="159"/>
        <v/>
      </c>
      <c r="BA78" s="49" t="str">
        <f t="shared" si="159"/>
        <v/>
      </c>
      <c r="BB78" s="49" t="str">
        <f t="shared" si="160"/>
        <v/>
      </c>
      <c r="BC78" s="49" t="str">
        <f t="shared" si="160"/>
        <v/>
      </c>
      <c r="BD78" s="49" t="str">
        <f t="shared" si="160"/>
        <v/>
      </c>
      <c r="BE78" s="49" t="str">
        <f t="shared" si="160"/>
        <v/>
      </c>
      <c r="BF78" s="49" t="str">
        <f t="shared" si="160"/>
        <v/>
      </c>
      <c r="BG78" s="49" t="str">
        <f t="shared" si="160"/>
        <v/>
      </c>
      <c r="BH78" s="49" t="str">
        <f t="shared" si="160"/>
        <v/>
      </c>
      <c r="BI78" s="49" t="str">
        <f t="shared" si="160"/>
        <v/>
      </c>
      <c r="BJ78" s="49" t="str">
        <f t="shared" si="160"/>
        <v/>
      </c>
      <c r="BK78" s="49" t="str">
        <f t="shared" si="160"/>
        <v/>
      </c>
      <c r="BL78" s="49" t="str">
        <f t="shared" si="160"/>
        <v/>
      </c>
      <c r="BM78" s="49" t="str">
        <f t="shared" si="160"/>
        <v/>
      </c>
      <c r="BN78" s="49" t="str">
        <f t="shared" si="160"/>
        <v/>
      </c>
      <c r="BO78" s="49" t="str">
        <f t="shared" si="160"/>
        <v/>
      </c>
      <c r="BP78" s="49" t="str">
        <f t="shared" si="160"/>
        <v/>
      </c>
      <c r="BQ78" s="49" t="str">
        <f t="shared" si="160"/>
        <v/>
      </c>
      <c r="BR78" s="49" t="str">
        <f t="shared" si="153"/>
        <v/>
      </c>
      <c r="BS78" s="49" t="str">
        <f t="shared" si="153"/>
        <v/>
      </c>
      <c r="BT78" s="49" t="str">
        <f t="shared" si="153"/>
        <v/>
      </c>
      <c r="BU78" s="49" t="str">
        <f t="shared" si="153"/>
        <v/>
      </c>
      <c r="BV78" s="49" t="str">
        <f t="shared" si="153"/>
        <v/>
      </c>
      <c r="BW78" s="49" t="str">
        <f t="shared" si="153"/>
        <v/>
      </c>
      <c r="BX78" s="49" t="str">
        <f t="shared" si="153"/>
        <v/>
      </c>
      <c r="BY78" s="49" t="str">
        <f t="shared" si="153"/>
        <v/>
      </c>
      <c r="BZ78" s="49" t="str">
        <f t="shared" si="153"/>
        <v/>
      </c>
      <c r="CA78" s="49" t="str">
        <f t="shared" si="153"/>
        <v/>
      </c>
      <c r="CB78" s="49" t="str">
        <f t="shared" si="153"/>
        <v/>
      </c>
      <c r="CC78" s="49" t="str">
        <f t="shared" si="153"/>
        <v/>
      </c>
      <c r="CD78" s="49" t="str">
        <f t="shared" si="153"/>
        <v/>
      </c>
      <c r="CE78" s="49" t="str">
        <f t="shared" si="153"/>
        <v/>
      </c>
      <c r="CF78" s="49" t="str">
        <f t="shared" si="153"/>
        <v/>
      </c>
      <c r="CG78" s="49" t="str">
        <f t="shared" si="161"/>
        <v/>
      </c>
      <c r="CH78" s="49" t="str">
        <f t="shared" si="161"/>
        <v/>
      </c>
      <c r="CI78" s="49" t="str">
        <f t="shared" si="161"/>
        <v/>
      </c>
      <c r="CJ78" s="49" t="str">
        <f t="shared" si="161"/>
        <v/>
      </c>
      <c r="CK78" s="49" t="str">
        <f t="shared" si="161"/>
        <v/>
      </c>
      <c r="CL78" s="49" t="str">
        <f t="shared" si="161"/>
        <v/>
      </c>
      <c r="CM78" s="49" t="str">
        <f t="shared" si="161"/>
        <v/>
      </c>
      <c r="CN78" s="49" t="str">
        <f t="shared" si="161"/>
        <v/>
      </c>
      <c r="CO78" s="49" t="str">
        <f t="shared" si="161"/>
        <v/>
      </c>
      <c r="CP78" s="49" t="str">
        <f t="shared" si="161"/>
        <v/>
      </c>
      <c r="CQ78" s="49" t="str">
        <f t="shared" si="161"/>
        <v/>
      </c>
      <c r="CR78" s="49" t="str">
        <f t="shared" si="161"/>
        <v/>
      </c>
      <c r="CS78" s="49" t="str">
        <f t="shared" si="161"/>
        <v/>
      </c>
      <c r="CT78" s="49" t="str">
        <f t="shared" si="161"/>
        <v/>
      </c>
      <c r="CU78" s="49" t="str">
        <f t="shared" si="161"/>
        <v/>
      </c>
      <c r="CV78" s="49" t="str">
        <f t="shared" si="161"/>
        <v/>
      </c>
      <c r="CW78" s="49" t="str">
        <f t="shared" si="154"/>
        <v/>
      </c>
      <c r="CX78" s="49" t="str">
        <f t="shared" si="154"/>
        <v/>
      </c>
      <c r="CY78" s="49" t="str">
        <f t="shared" si="154"/>
        <v/>
      </c>
      <c r="CZ78" s="49" t="str">
        <f t="shared" si="154"/>
        <v/>
      </c>
      <c r="DA78" s="49" t="str">
        <f t="shared" si="154"/>
        <v/>
      </c>
      <c r="DB78" s="49" t="str">
        <f t="shared" si="154"/>
        <v/>
      </c>
      <c r="DC78" s="49" t="str">
        <f t="shared" si="154"/>
        <v/>
      </c>
      <c r="DD78" s="49" t="str">
        <f t="shared" si="154"/>
        <v/>
      </c>
      <c r="DE78" s="49" t="str">
        <f t="shared" si="154"/>
        <v/>
      </c>
      <c r="DF78" s="49" t="str">
        <f t="shared" si="154"/>
        <v/>
      </c>
      <c r="DG78" s="49" t="str">
        <f t="shared" si="154"/>
        <v/>
      </c>
      <c r="DH78" s="49" t="str">
        <f t="shared" si="154"/>
        <v/>
      </c>
      <c r="DI78" s="49" t="str">
        <f t="shared" si="154"/>
        <v/>
      </c>
      <c r="DJ78" s="49" t="str">
        <f t="shared" si="154"/>
        <v/>
      </c>
      <c r="DK78" s="49" t="str">
        <f t="shared" si="154"/>
        <v/>
      </c>
      <c r="DL78" s="49" t="str">
        <f t="shared" si="162"/>
        <v/>
      </c>
      <c r="DM78" s="49" t="str">
        <f t="shared" si="162"/>
        <v/>
      </c>
      <c r="DN78" s="49" t="str">
        <f t="shared" si="162"/>
        <v/>
      </c>
      <c r="DO78" s="49" t="str">
        <f t="shared" si="162"/>
        <v/>
      </c>
      <c r="DP78" s="49" t="str">
        <f t="shared" si="162"/>
        <v/>
      </c>
      <c r="DQ78" s="49" t="str">
        <f t="shared" si="162"/>
        <v/>
      </c>
      <c r="DR78" s="49" t="str">
        <f t="shared" si="162"/>
        <v/>
      </c>
      <c r="DS78" s="183" t="str">
        <f t="shared" si="150"/>
        <v/>
      </c>
      <c r="DT78" s="49" t="str">
        <f t="shared" si="170"/>
        <v/>
      </c>
      <c r="DU78" s="49" t="str">
        <f t="shared" si="170"/>
        <v/>
      </c>
      <c r="DV78" s="49" t="str">
        <f t="shared" si="170"/>
        <v/>
      </c>
      <c r="DW78" s="49" t="str">
        <f t="shared" si="170"/>
        <v/>
      </c>
      <c r="DX78" s="49" t="str">
        <f t="shared" si="170"/>
        <v/>
      </c>
      <c r="DY78" s="49" t="str">
        <f t="shared" si="170"/>
        <v/>
      </c>
      <c r="DZ78" s="49" t="str">
        <f t="shared" si="170"/>
        <v/>
      </c>
      <c r="EA78" s="49" t="str">
        <f t="shared" si="170"/>
        <v/>
      </c>
      <c r="EB78" s="49" t="str">
        <f t="shared" si="170"/>
        <v/>
      </c>
      <c r="EC78" s="49" t="str">
        <f t="shared" si="170"/>
        <v/>
      </c>
      <c r="ED78" s="49" t="str">
        <f t="shared" si="170"/>
        <v/>
      </c>
      <c r="EE78" s="49" t="str">
        <f t="shared" si="170"/>
        <v/>
      </c>
      <c r="EF78" s="49" t="str">
        <f t="shared" si="170"/>
        <v/>
      </c>
      <c r="EG78" s="49" t="str">
        <f t="shared" si="170"/>
        <v/>
      </c>
      <c r="EH78" s="49" t="str">
        <f t="shared" si="170"/>
        <v/>
      </c>
      <c r="EI78" s="49" t="str">
        <f t="shared" si="170"/>
        <v/>
      </c>
      <c r="EJ78" s="49" t="str">
        <f t="shared" si="163"/>
        <v/>
      </c>
      <c r="EK78" s="49" t="str">
        <f t="shared" si="163"/>
        <v/>
      </c>
      <c r="EL78" s="49" t="str">
        <f t="shared" si="163"/>
        <v/>
      </c>
      <c r="EM78" s="49" t="str">
        <f t="shared" si="163"/>
        <v/>
      </c>
      <c r="EN78" s="49" t="str">
        <f t="shared" si="163"/>
        <v/>
      </c>
      <c r="EO78" s="49" t="str">
        <f t="shared" si="163"/>
        <v/>
      </c>
      <c r="EP78" s="49" t="str">
        <f t="shared" si="163"/>
        <v/>
      </c>
      <c r="EQ78" s="49" t="str">
        <f t="shared" si="163"/>
        <v/>
      </c>
      <c r="ER78" s="49" t="str">
        <f t="shared" si="163"/>
        <v/>
      </c>
      <c r="ES78" s="49" t="str">
        <f t="shared" si="163"/>
        <v/>
      </c>
      <c r="ET78" s="49" t="str">
        <f t="shared" si="163"/>
        <v/>
      </c>
      <c r="EU78" s="49" t="str">
        <f t="shared" si="163"/>
        <v/>
      </c>
      <c r="EV78" s="49" t="str">
        <f t="shared" si="163"/>
        <v/>
      </c>
      <c r="EW78" s="49" t="str">
        <f t="shared" si="163"/>
        <v/>
      </c>
      <c r="EX78" s="49" t="str">
        <f t="shared" si="163"/>
        <v/>
      </c>
      <c r="EY78" s="49" t="str">
        <f t="shared" si="164"/>
        <v/>
      </c>
      <c r="EZ78" s="49" t="str">
        <f t="shared" si="164"/>
        <v/>
      </c>
      <c r="FA78" s="49" t="str">
        <f t="shared" si="164"/>
        <v/>
      </c>
      <c r="FB78" s="49" t="str">
        <f t="shared" si="164"/>
        <v/>
      </c>
      <c r="FC78" s="49" t="str">
        <f t="shared" si="164"/>
        <v/>
      </c>
      <c r="FD78" s="49" t="str">
        <f t="shared" si="164"/>
        <v/>
      </c>
      <c r="FE78" s="49" t="str">
        <f t="shared" si="164"/>
        <v/>
      </c>
      <c r="FF78" s="49" t="str">
        <f t="shared" si="164"/>
        <v/>
      </c>
      <c r="FG78" s="49" t="str">
        <f t="shared" si="164"/>
        <v/>
      </c>
      <c r="FH78" s="49" t="str">
        <f t="shared" si="164"/>
        <v/>
      </c>
      <c r="FI78" s="49" t="str">
        <f t="shared" si="164"/>
        <v/>
      </c>
      <c r="FJ78" s="49" t="str">
        <f t="shared" si="164"/>
        <v/>
      </c>
      <c r="FK78" s="49" t="str">
        <f t="shared" si="164"/>
        <v/>
      </c>
      <c r="FL78" s="49" t="str">
        <f t="shared" si="164"/>
        <v/>
      </c>
      <c r="FM78" s="49" t="str">
        <f t="shared" si="164"/>
        <v/>
      </c>
      <c r="FN78" s="49" t="str">
        <f t="shared" si="164"/>
        <v/>
      </c>
      <c r="FO78" s="49" t="str">
        <f t="shared" si="156"/>
        <v/>
      </c>
      <c r="FP78" s="49" t="str">
        <f t="shared" si="156"/>
        <v/>
      </c>
      <c r="FQ78" s="49" t="str">
        <f t="shared" si="156"/>
        <v/>
      </c>
      <c r="FR78" s="49" t="str">
        <f t="shared" si="156"/>
        <v/>
      </c>
      <c r="FS78" s="49" t="str">
        <f t="shared" si="156"/>
        <v/>
      </c>
      <c r="FT78" s="49" t="str">
        <f t="shared" si="156"/>
        <v/>
      </c>
      <c r="FU78" s="49" t="str">
        <f t="shared" si="156"/>
        <v/>
      </c>
      <c r="FV78" s="49" t="str">
        <f t="shared" si="156"/>
        <v/>
      </c>
      <c r="FW78" s="49" t="str">
        <f t="shared" si="156"/>
        <v/>
      </c>
      <c r="FX78" s="49" t="str">
        <f t="shared" si="156"/>
        <v/>
      </c>
      <c r="FY78" s="49" t="str">
        <f t="shared" si="156"/>
        <v/>
      </c>
      <c r="FZ78" s="49" t="str">
        <f t="shared" si="156"/>
        <v/>
      </c>
      <c r="GA78" s="49" t="str">
        <f t="shared" si="156"/>
        <v/>
      </c>
      <c r="GB78" s="49" t="str">
        <f t="shared" si="156"/>
        <v/>
      </c>
      <c r="GC78" s="49" t="str">
        <f t="shared" si="156"/>
        <v/>
      </c>
      <c r="GD78" s="49" t="str">
        <f t="shared" si="165"/>
        <v/>
      </c>
      <c r="GE78" s="49" t="str">
        <f t="shared" si="165"/>
        <v/>
      </c>
      <c r="GF78" s="49" t="str">
        <f t="shared" si="165"/>
        <v/>
      </c>
      <c r="GG78" s="49" t="str">
        <f t="shared" si="165"/>
        <v/>
      </c>
      <c r="GH78" s="49" t="str">
        <f t="shared" si="165"/>
        <v/>
      </c>
      <c r="GI78" s="49" t="str">
        <f t="shared" si="165"/>
        <v/>
      </c>
      <c r="GJ78" s="49" t="str">
        <f t="shared" si="165"/>
        <v/>
      </c>
      <c r="GK78" s="49" t="str">
        <f t="shared" si="165"/>
        <v/>
      </c>
      <c r="GL78" s="49" t="str">
        <f t="shared" si="165"/>
        <v/>
      </c>
      <c r="GM78" s="49" t="str">
        <f t="shared" si="165"/>
        <v/>
      </c>
      <c r="GN78" s="49" t="str">
        <f t="shared" si="165"/>
        <v/>
      </c>
      <c r="GO78" s="49" t="str">
        <f t="shared" si="165"/>
        <v/>
      </c>
      <c r="GP78" s="49" t="str">
        <f t="shared" si="165"/>
        <v/>
      </c>
      <c r="GQ78" s="49" t="str">
        <f t="shared" si="165"/>
        <v/>
      </c>
      <c r="GR78" s="49" t="str">
        <f t="shared" si="165"/>
        <v/>
      </c>
      <c r="GS78" s="49" t="str">
        <f t="shared" si="165"/>
        <v/>
      </c>
      <c r="GT78" s="49" t="str">
        <f t="shared" si="157"/>
        <v/>
      </c>
      <c r="GU78" s="49" t="str">
        <f t="shared" si="157"/>
        <v/>
      </c>
      <c r="GV78" s="49" t="str">
        <f t="shared" si="157"/>
        <v/>
      </c>
      <c r="GW78" s="49" t="str">
        <f t="shared" si="157"/>
        <v/>
      </c>
      <c r="GX78" s="49" t="str">
        <f t="shared" si="157"/>
        <v/>
      </c>
      <c r="GY78" s="49" t="str">
        <f t="shared" si="157"/>
        <v/>
      </c>
      <c r="GZ78" s="49" t="str">
        <f t="shared" si="157"/>
        <v/>
      </c>
      <c r="HA78" s="49" t="str">
        <f t="shared" si="157"/>
        <v/>
      </c>
      <c r="HB78" s="49" t="str">
        <f t="shared" si="157"/>
        <v/>
      </c>
      <c r="HC78" s="49" t="str">
        <f t="shared" si="157"/>
        <v/>
      </c>
      <c r="HD78" s="49" t="str">
        <f t="shared" si="157"/>
        <v/>
      </c>
      <c r="HE78" s="49" t="str">
        <f t="shared" si="157"/>
        <v/>
      </c>
      <c r="HF78" s="49" t="str">
        <f t="shared" si="157"/>
        <v/>
      </c>
      <c r="HG78" s="49" t="str">
        <f t="shared" si="157"/>
        <v/>
      </c>
      <c r="HH78" s="49" t="str">
        <f t="shared" si="157"/>
        <v/>
      </c>
      <c r="HI78" s="49" t="str">
        <f t="shared" si="166"/>
        <v/>
      </c>
      <c r="HJ78" s="49" t="str">
        <f t="shared" si="166"/>
        <v/>
      </c>
      <c r="HK78" s="49" t="str">
        <f t="shared" si="166"/>
        <v/>
      </c>
      <c r="HL78" s="49" t="str">
        <f t="shared" si="166"/>
        <v/>
      </c>
      <c r="HM78" s="49" t="str">
        <f t="shared" si="166"/>
        <v/>
      </c>
      <c r="HN78" s="49" t="str">
        <f t="shared" si="166"/>
        <v/>
      </c>
      <c r="HO78" s="49" t="str">
        <f t="shared" si="166"/>
        <v/>
      </c>
      <c r="HP78" s="169" t="e">
        <f t="shared" si="152"/>
        <v>#N/A</v>
      </c>
      <c r="HQ78" s="169" t="e">
        <f t="shared" si="152"/>
        <v>#N/A</v>
      </c>
      <c r="HR78" s="169" t="e">
        <f t="shared" si="152"/>
        <v>#N/A</v>
      </c>
      <c r="HS78" s="169" t="e">
        <f t="shared" si="152"/>
        <v>#N/A</v>
      </c>
      <c r="HT78" s="169" t="e">
        <f t="shared" si="152"/>
        <v>#N/A</v>
      </c>
      <c r="HU78" s="169" t="e">
        <f t="shared" si="152"/>
        <v>#N/A</v>
      </c>
      <c r="HV78" s="169" t="e">
        <f t="shared" si="152"/>
        <v>#N/A</v>
      </c>
      <c r="HW78" s="169" t="e">
        <f t="shared" si="152"/>
        <v>#N/A</v>
      </c>
      <c r="HX78" s="169" t="e">
        <f t="shared" si="152"/>
        <v>#N/A</v>
      </c>
      <c r="HY78" s="169" t="e">
        <f t="shared" si="152"/>
        <v>#N/A</v>
      </c>
      <c r="HZ78" s="169" t="e">
        <f t="shared" si="152"/>
        <v>#N/A</v>
      </c>
      <c r="IA78" s="169" t="e">
        <f t="shared" si="152"/>
        <v>#N/A</v>
      </c>
      <c r="IB78" s="169" t="e">
        <f t="shared" si="152"/>
        <v>#N/A</v>
      </c>
      <c r="IC78" s="169" t="e">
        <f t="shared" si="152"/>
        <v>#N/A</v>
      </c>
      <c r="ID78" s="169" t="e">
        <f t="shared" si="152"/>
        <v>#N/A</v>
      </c>
      <c r="IE78" s="169" t="e">
        <f t="shared" si="151"/>
        <v>#N/A</v>
      </c>
      <c r="IF78" s="169" t="e">
        <f t="shared" si="151"/>
        <v>#N/A</v>
      </c>
      <c r="IG78" s="169" t="e">
        <f t="shared" si="151"/>
        <v>#N/A</v>
      </c>
      <c r="IH78" s="169" t="e">
        <f t="shared" si="151"/>
        <v>#N/A</v>
      </c>
      <c r="II78" s="169" t="e">
        <f t="shared" si="167"/>
        <v>#N/A</v>
      </c>
      <c r="IJ78" s="169" t="e">
        <f t="shared" si="167"/>
        <v>#N/A</v>
      </c>
      <c r="IK78" s="169" t="e">
        <f t="shared" si="167"/>
        <v>#N/A</v>
      </c>
      <c r="IL78" s="169" t="e">
        <f t="shared" si="167"/>
        <v>#N/A</v>
      </c>
      <c r="IM78" s="169" t="e">
        <f t="shared" si="167"/>
        <v>#N/A</v>
      </c>
      <c r="IN78" s="169" t="e">
        <f t="shared" si="167"/>
        <v>#N/A</v>
      </c>
      <c r="IO78" s="169" t="e">
        <f t="shared" si="167"/>
        <v>#N/A</v>
      </c>
      <c r="IP78" s="169" t="e">
        <f t="shared" si="167"/>
        <v>#N/A</v>
      </c>
      <c r="IQ78" s="169" t="e">
        <f t="shared" si="167"/>
        <v>#N/A</v>
      </c>
      <c r="IR78" s="169" t="e">
        <f t="shared" si="167"/>
        <v>#N/A</v>
      </c>
      <c r="IS78" s="169" t="e">
        <f t="shared" si="167"/>
        <v>#N/A</v>
      </c>
      <c r="IT78" s="169" t="e">
        <f t="shared" si="118"/>
        <v>#N/A</v>
      </c>
      <c r="IU78" s="169" t="e">
        <f t="shared" si="118"/>
        <v>#N/A</v>
      </c>
      <c r="IV78" s="169" t="e">
        <f t="shared" si="118"/>
        <v>#N/A</v>
      </c>
      <c r="IW78" s="169" t="e">
        <f t="shared" si="118"/>
        <v>#N/A</v>
      </c>
      <c r="IX78" s="169" t="e">
        <f t="shared" si="118"/>
        <v>#N/A</v>
      </c>
      <c r="IY78" s="169" t="e">
        <f t="shared" si="118"/>
        <v>#N/A</v>
      </c>
      <c r="IZ78" s="169" t="e">
        <f t="shared" si="118"/>
        <v>#N/A</v>
      </c>
      <c r="JA78" s="169" t="e">
        <f t="shared" si="118"/>
        <v>#N/A</v>
      </c>
      <c r="JB78" s="169" t="e">
        <f t="shared" si="118"/>
        <v>#N/A</v>
      </c>
      <c r="JC78" s="169" t="e">
        <f t="shared" si="118"/>
        <v>#N/A</v>
      </c>
      <c r="JD78" s="169" t="e">
        <f t="shared" si="118"/>
        <v>#N/A</v>
      </c>
      <c r="JE78" s="169" t="e">
        <f t="shared" si="118"/>
        <v>#N/A</v>
      </c>
      <c r="JF78" s="169" t="e">
        <f t="shared" si="118"/>
        <v>#N/A</v>
      </c>
      <c r="JG78" s="169" t="e">
        <f t="shared" si="118"/>
        <v>#N/A</v>
      </c>
      <c r="JH78" s="169" t="e">
        <f t="shared" si="118"/>
        <v>#N/A</v>
      </c>
      <c r="JI78" s="169" t="e">
        <f t="shared" si="118"/>
        <v>#N/A</v>
      </c>
      <c r="JJ78" s="169" t="e">
        <f t="shared" si="168"/>
        <v>#N/A</v>
      </c>
      <c r="JK78" s="169" t="e">
        <f t="shared" si="145"/>
        <v>#N/A</v>
      </c>
      <c r="JL78" s="169" t="e">
        <f t="shared" si="145"/>
        <v>#N/A</v>
      </c>
      <c r="JM78" s="169" t="e">
        <f t="shared" si="145"/>
        <v>#N/A</v>
      </c>
      <c r="JN78" s="169" t="e">
        <f t="shared" si="145"/>
        <v>#N/A</v>
      </c>
      <c r="JO78" s="169" t="e">
        <f t="shared" si="145"/>
        <v>#N/A</v>
      </c>
      <c r="JP78" s="169" t="e">
        <f t="shared" si="145"/>
        <v>#N/A</v>
      </c>
      <c r="JQ78" s="169" t="e">
        <f t="shared" si="145"/>
        <v>#N/A</v>
      </c>
      <c r="JR78" s="169" t="e">
        <f t="shared" si="135"/>
        <v>#N/A</v>
      </c>
      <c r="JS78" s="169" t="e">
        <f t="shared" si="135"/>
        <v>#N/A</v>
      </c>
      <c r="JT78" s="169" t="e">
        <f t="shared" si="135"/>
        <v>#N/A</v>
      </c>
      <c r="JU78" s="169" t="e">
        <f t="shared" si="135"/>
        <v>#N/A</v>
      </c>
      <c r="JV78" s="169" t="e">
        <f t="shared" si="135"/>
        <v>#N/A</v>
      </c>
      <c r="JW78" s="169" t="e">
        <f t="shared" si="135"/>
        <v>#N/A</v>
      </c>
      <c r="JX78" s="169" t="e">
        <f t="shared" si="135"/>
        <v>#N/A</v>
      </c>
      <c r="JY78" s="169" t="e">
        <f t="shared" si="135"/>
        <v>#N/A</v>
      </c>
      <c r="JZ78" s="169" t="e">
        <f t="shared" si="135"/>
        <v>#N/A</v>
      </c>
      <c r="KA78" s="169" t="e">
        <f t="shared" si="135"/>
        <v>#N/A</v>
      </c>
      <c r="KB78" s="169" t="e">
        <f t="shared" si="135"/>
        <v>#N/A</v>
      </c>
      <c r="KC78" s="169" t="e">
        <f t="shared" si="135"/>
        <v>#N/A</v>
      </c>
      <c r="KD78" s="169" t="e">
        <f t="shared" si="135"/>
        <v>#N/A</v>
      </c>
      <c r="KE78" s="169" t="e">
        <f t="shared" si="135"/>
        <v>#N/A</v>
      </c>
      <c r="KF78" s="169" t="e">
        <f t="shared" si="135"/>
        <v>#N/A</v>
      </c>
      <c r="KG78" s="169" t="e">
        <f t="shared" si="135"/>
        <v>#N/A</v>
      </c>
      <c r="KH78" s="169" t="e">
        <f t="shared" si="136"/>
        <v>#N/A</v>
      </c>
      <c r="KI78" s="169" t="e">
        <f t="shared" si="136"/>
        <v>#N/A</v>
      </c>
      <c r="KJ78" s="169" t="e">
        <f t="shared" si="136"/>
        <v>#N/A</v>
      </c>
      <c r="KK78" s="169" t="e">
        <f t="shared" si="136"/>
        <v>#N/A</v>
      </c>
      <c r="KL78" s="169" t="e">
        <f t="shared" si="136"/>
        <v>#N/A</v>
      </c>
      <c r="KM78" s="169" t="e">
        <f t="shared" si="136"/>
        <v>#N/A</v>
      </c>
      <c r="KN78" s="169" t="e">
        <f t="shared" si="136"/>
        <v>#N/A</v>
      </c>
      <c r="KO78" s="169" t="e">
        <f t="shared" si="136"/>
        <v>#N/A</v>
      </c>
      <c r="KP78" s="169" t="e">
        <f t="shared" si="136"/>
        <v>#N/A</v>
      </c>
      <c r="KQ78" s="169" t="e">
        <f t="shared" si="136"/>
        <v>#N/A</v>
      </c>
      <c r="KR78" s="169" t="e">
        <f t="shared" si="136"/>
        <v>#N/A</v>
      </c>
      <c r="KS78" s="169" t="e">
        <f t="shared" si="136"/>
        <v>#N/A</v>
      </c>
      <c r="KT78" s="169" t="e">
        <f t="shared" si="136"/>
        <v>#N/A</v>
      </c>
      <c r="KU78" s="169" t="e">
        <f t="shared" si="136"/>
        <v>#N/A</v>
      </c>
      <c r="KV78" s="169" t="e">
        <f t="shared" si="136"/>
        <v>#N/A</v>
      </c>
      <c r="KW78" s="169" t="e">
        <f t="shared" si="136"/>
        <v>#N/A</v>
      </c>
      <c r="KX78" s="169" t="e">
        <f t="shared" si="137"/>
        <v>#N/A</v>
      </c>
      <c r="KY78" s="169" t="e">
        <f t="shared" si="137"/>
        <v>#N/A</v>
      </c>
      <c r="KZ78" s="169" t="e">
        <f t="shared" si="137"/>
        <v>#N/A</v>
      </c>
      <c r="LA78" s="169" t="e">
        <f t="shared" si="137"/>
        <v>#N/A</v>
      </c>
      <c r="LB78" s="169" t="e">
        <f t="shared" si="137"/>
        <v>#N/A</v>
      </c>
      <c r="LC78" s="169" t="e">
        <f t="shared" si="137"/>
        <v>#N/A</v>
      </c>
      <c r="LD78" s="169" t="e">
        <f t="shared" si="137"/>
        <v>#N/A</v>
      </c>
      <c r="LE78" s="169" t="e">
        <f t="shared" si="137"/>
        <v>#N/A</v>
      </c>
      <c r="LF78" s="169" t="e">
        <f t="shared" si="137"/>
        <v>#N/A</v>
      </c>
      <c r="LG78" s="169" t="e">
        <f t="shared" si="137"/>
        <v>#N/A</v>
      </c>
      <c r="LH78" s="169" t="e">
        <f t="shared" si="137"/>
        <v>#N/A</v>
      </c>
      <c r="LI78" s="169" t="e">
        <f t="shared" si="137"/>
        <v>#N/A</v>
      </c>
      <c r="LJ78" s="169" t="e">
        <f t="shared" si="137"/>
        <v>#N/A</v>
      </c>
      <c r="LK78" s="169" t="e">
        <f t="shared" si="137"/>
        <v>#N/A</v>
      </c>
      <c r="LL78" s="169" t="e">
        <f t="shared" si="137"/>
        <v>#N/A</v>
      </c>
      <c r="LM78" s="169" t="e">
        <f t="shared" si="137"/>
        <v>#N/A</v>
      </c>
      <c r="LN78" s="169" t="e">
        <f t="shared" si="138"/>
        <v>#N/A</v>
      </c>
      <c r="LO78" s="169" t="e">
        <f t="shared" si="138"/>
        <v>#N/A</v>
      </c>
      <c r="LP78" s="169" t="e">
        <f t="shared" si="138"/>
        <v>#N/A</v>
      </c>
      <c r="LQ78" s="169" t="e">
        <f t="shared" si="138"/>
        <v>#N/A</v>
      </c>
      <c r="LR78" s="169" t="e">
        <f t="shared" si="138"/>
        <v>#N/A</v>
      </c>
      <c r="LS78" s="169" t="e">
        <f t="shared" si="138"/>
        <v>#N/A</v>
      </c>
      <c r="LT78" s="169" t="e">
        <f t="shared" si="138"/>
        <v>#N/A</v>
      </c>
      <c r="LU78" s="169" t="e">
        <f t="shared" si="138"/>
        <v>#N/A</v>
      </c>
      <c r="LV78" s="169" t="e">
        <f t="shared" si="138"/>
        <v>#N/A</v>
      </c>
      <c r="LW78" s="169" t="e">
        <f t="shared" si="138"/>
        <v>#N/A</v>
      </c>
      <c r="LX78" s="169" t="e">
        <f t="shared" si="138"/>
        <v>#N/A</v>
      </c>
      <c r="LY78" s="169" t="e">
        <f t="shared" si="138"/>
        <v>#N/A</v>
      </c>
      <c r="LZ78" s="169" t="e">
        <f t="shared" si="138"/>
        <v>#N/A</v>
      </c>
      <c r="MA78" s="169" t="e">
        <f t="shared" si="138"/>
        <v>#N/A</v>
      </c>
      <c r="MB78" s="169" t="e">
        <f t="shared" si="138"/>
        <v>#N/A</v>
      </c>
      <c r="MC78" s="169" t="e">
        <f t="shared" si="138"/>
        <v>#N/A</v>
      </c>
      <c r="MD78" s="169" t="e">
        <f t="shared" si="139"/>
        <v>#N/A</v>
      </c>
      <c r="ME78" s="169" t="e">
        <f t="shared" si="139"/>
        <v>#N/A</v>
      </c>
      <c r="MF78" s="169" t="e">
        <f t="shared" si="139"/>
        <v>#N/A</v>
      </c>
      <c r="MG78" s="169" t="e">
        <f t="shared" si="139"/>
        <v>#N/A</v>
      </c>
      <c r="MH78" s="169" t="e">
        <f t="shared" si="139"/>
        <v>#N/A</v>
      </c>
      <c r="MI78" s="169" t="e">
        <f t="shared" si="139"/>
        <v>#N/A</v>
      </c>
      <c r="MJ78" s="169" t="e">
        <f t="shared" si="139"/>
        <v>#N/A</v>
      </c>
      <c r="MK78" s="169" t="e">
        <f t="shared" si="139"/>
        <v>#N/A</v>
      </c>
      <c r="ML78" s="169" t="e">
        <f t="shared" si="139"/>
        <v>#N/A</v>
      </c>
      <c r="MM78" s="169" t="e">
        <f t="shared" si="139"/>
        <v>#N/A</v>
      </c>
      <c r="MN78" s="169" t="e">
        <f t="shared" si="139"/>
        <v>#N/A</v>
      </c>
      <c r="MO78" s="169" t="e">
        <f t="shared" si="139"/>
        <v>#N/A</v>
      </c>
      <c r="MP78" s="169" t="e">
        <f t="shared" si="139"/>
        <v>#N/A</v>
      </c>
      <c r="MQ78" s="169" t="e">
        <f t="shared" si="139"/>
        <v>#N/A</v>
      </c>
      <c r="MR78" s="169" t="e">
        <f t="shared" si="139"/>
        <v>#N/A</v>
      </c>
      <c r="MS78" s="169" t="e">
        <f t="shared" si="139"/>
        <v>#N/A</v>
      </c>
      <c r="MT78" s="169" t="e">
        <f t="shared" si="140"/>
        <v>#N/A</v>
      </c>
      <c r="MU78" s="169" t="e">
        <f t="shared" si="140"/>
        <v>#N/A</v>
      </c>
      <c r="MV78" s="169" t="e">
        <f t="shared" si="140"/>
        <v>#N/A</v>
      </c>
      <c r="MW78" s="169" t="e">
        <f t="shared" si="140"/>
        <v>#N/A</v>
      </c>
      <c r="MX78" s="169" t="e">
        <f t="shared" si="140"/>
        <v>#N/A</v>
      </c>
      <c r="MY78" s="169" t="e">
        <f t="shared" si="140"/>
        <v>#N/A</v>
      </c>
      <c r="MZ78" s="169" t="e">
        <f t="shared" si="140"/>
        <v>#N/A</v>
      </c>
      <c r="NA78" s="169" t="e">
        <f t="shared" si="140"/>
        <v>#N/A</v>
      </c>
      <c r="NB78" s="169" t="e">
        <f t="shared" si="140"/>
        <v>#N/A</v>
      </c>
      <c r="NC78" s="169" t="e">
        <f t="shared" si="140"/>
        <v>#N/A</v>
      </c>
      <c r="ND78" s="169" t="e">
        <f t="shared" si="140"/>
        <v>#N/A</v>
      </c>
      <c r="NE78" s="169" t="e">
        <f t="shared" si="140"/>
        <v>#N/A</v>
      </c>
      <c r="NF78" s="169" t="e">
        <f t="shared" si="140"/>
        <v>#N/A</v>
      </c>
      <c r="NG78" s="169" t="e">
        <f t="shared" si="140"/>
        <v>#N/A</v>
      </c>
      <c r="NH78" s="169" t="e">
        <f t="shared" si="140"/>
        <v>#N/A</v>
      </c>
      <c r="NI78" s="169" t="e">
        <f t="shared" si="140"/>
        <v>#N/A</v>
      </c>
      <c r="NJ78" s="169" t="e">
        <f t="shared" si="141"/>
        <v>#N/A</v>
      </c>
      <c r="NK78" s="169" t="e">
        <f t="shared" si="141"/>
        <v>#N/A</v>
      </c>
      <c r="NL78" s="169" t="e">
        <f t="shared" si="141"/>
        <v>#N/A</v>
      </c>
      <c r="NM78" s="169" t="e">
        <f t="shared" si="141"/>
        <v>#N/A</v>
      </c>
      <c r="NN78" s="169" t="e">
        <f t="shared" si="141"/>
        <v>#N/A</v>
      </c>
      <c r="NO78" s="169" t="e">
        <f t="shared" si="141"/>
        <v>#N/A</v>
      </c>
      <c r="NP78" s="169" t="e">
        <f t="shared" si="141"/>
        <v>#N/A</v>
      </c>
      <c r="NQ78" s="169" t="e">
        <f t="shared" si="141"/>
        <v>#N/A</v>
      </c>
      <c r="NR78" s="169" t="e">
        <f t="shared" si="141"/>
        <v>#N/A</v>
      </c>
      <c r="NS78" s="169" t="e">
        <f t="shared" si="141"/>
        <v>#N/A</v>
      </c>
      <c r="NT78" s="169" t="e">
        <f t="shared" si="141"/>
        <v>#N/A</v>
      </c>
      <c r="NU78" s="169" t="e">
        <f t="shared" si="141"/>
        <v>#N/A</v>
      </c>
      <c r="NV78" s="169" t="e">
        <f t="shared" si="141"/>
        <v>#N/A</v>
      </c>
      <c r="NW78" s="169" t="e">
        <f t="shared" si="141"/>
        <v>#N/A</v>
      </c>
      <c r="NX78" s="169" t="e">
        <f t="shared" si="141"/>
        <v>#N/A</v>
      </c>
      <c r="NY78" s="169" t="e">
        <f t="shared" si="141"/>
        <v>#N/A</v>
      </c>
      <c r="NZ78" s="169" t="e">
        <f t="shared" si="142"/>
        <v>#N/A</v>
      </c>
      <c r="OA78" s="169" t="e">
        <f t="shared" si="142"/>
        <v>#N/A</v>
      </c>
      <c r="OB78" s="169" t="e">
        <f t="shared" si="142"/>
        <v>#N/A</v>
      </c>
      <c r="OC78" s="169" t="e">
        <f t="shared" si="142"/>
        <v>#N/A</v>
      </c>
      <c r="OD78" s="169" t="e">
        <f t="shared" si="142"/>
        <v>#N/A</v>
      </c>
      <c r="OE78" s="169" t="e">
        <f t="shared" si="142"/>
        <v>#N/A</v>
      </c>
      <c r="OF78" s="169" t="e">
        <f t="shared" si="142"/>
        <v>#N/A</v>
      </c>
      <c r="OG78" s="169" t="e">
        <f t="shared" si="142"/>
        <v>#N/A</v>
      </c>
      <c r="OH78" s="169" t="e">
        <f t="shared" si="142"/>
        <v>#N/A</v>
      </c>
      <c r="OI78" s="169" t="e">
        <f t="shared" si="142"/>
        <v>#N/A</v>
      </c>
      <c r="OJ78" s="169" t="e">
        <f t="shared" si="142"/>
        <v>#N/A</v>
      </c>
      <c r="OK78" s="169" t="e">
        <f t="shared" si="142"/>
        <v>#N/A</v>
      </c>
      <c r="OL78" s="169" t="e">
        <f t="shared" si="142"/>
        <v>#N/A</v>
      </c>
      <c r="OM78" s="169" t="e">
        <f t="shared" si="142"/>
        <v>#N/A</v>
      </c>
      <c r="ON78" s="169" t="e">
        <f t="shared" si="142"/>
        <v>#N/A</v>
      </c>
      <c r="OO78" s="169" t="e">
        <f t="shared" si="142"/>
        <v>#N/A</v>
      </c>
      <c r="OP78" s="169" t="e">
        <f t="shared" si="143"/>
        <v>#N/A</v>
      </c>
      <c r="OQ78" s="169" t="e">
        <f t="shared" si="143"/>
        <v>#N/A</v>
      </c>
      <c r="OR78" s="169" t="e">
        <f t="shared" si="143"/>
        <v>#N/A</v>
      </c>
      <c r="OS78" s="169" t="e">
        <f t="shared" si="143"/>
        <v>#N/A</v>
      </c>
      <c r="OT78" s="169" t="e">
        <f t="shared" si="114"/>
        <v>#N/A</v>
      </c>
      <c r="OU78" s="169" t="e">
        <f t="shared" si="114"/>
        <v>#N/A</v>
      </c>
      <c r="OV78" s="169" t="e">
        <f t="shared" si="114"/>
        <v>#N/A</v>
      </c>
      <c r="OW78" s="169" t="e">
        <f t="shared" si="114"/>
        <v>#N/A</v>
      </c>
      <c r="OX78" s="169" t="e">
        <f t="shared" si="114"/>
        <v>#N/A</v>
      </c>
      <c r="OY78" s="169" t="e">
        <f t="shared" si="114"/>
        <v>#N/A</v>
      </c>
      <c r="OZ78" s="169" t="e">
        <f t="shared" si="114"/>
        <v>#N/A</v>
      </c>
      <c r="PA78" s="169" t="e">
        <f t="shared" si="114"/>
        <v>#N/A</v>
      </c>
      <c r="PB78" s="169" t="e">
        <f t="shared" si="114"/>
        <v>#N/A</v>
      </c>
      <c r="PC78" s="169" t="e">
        <f t="shared" si="114"/>
        <v>#N/A</v>
      </c>
      <c r="PD78" s="169" t="e">
        <f t="shared" si="114"/>
        <v>#N/A</v>
      </c>
      <c r="PE78" s="169" t="e">
        <f t="shared" si="114"/>
        <v>#N/A</v>
      </c>
      <c r="PF78" s="169" t="e">
        <f t="shared" si="114"/>
        <v>#N/A</v>
      </c>
      <c r="PG78" s="169" t="e">
        <f t="shared" si="114"/>
        <v>#N/A</v>
      </c>
      <c r="PH78" s="169" t="e">
        <f t="shared" si="114"/>
        <v>#N/A</v>
      </c>
    </row>
    <row r="79" spans="1:424" hidden="1" x14ac:dyDescent="0.75">
      <c r="A79" s="4">
        <v>76</v>
      </c>
      <c r="B79" s="95"/>
      <c r="C79" s="95"/>
      <c r="D79" s="95"/>
      <c r="E79" s="124" t="str">
        <f t="shared" si="146"/>
        <v/>
      </c>
      <c r="F79" s="124" t="str">
        <f t="shared" si="147"/>
        <v/>
      </c>
      <c r="G79" s="73" t="str">
        <f t="shared" si="148"/>
        <v/>
      </c>
      <c r="H79" s="23"/>
      <c r="I79" s="57"/>
      <c r="J79" s="280"/>
      <c r="K79" s="74" t="str">
        <f>IF(AND(B79&gt;0,C79&gt;0,D79&gt;0),IF(ISBLANK(J79),IF(ISBLANK(H79),"",(D79-B79)*VLOOKUP(H79,VLookups!$A$4:$B$13,2,FALSE)),J79),"")</f>
        <v/>
      </c>
      <c r="L79" s="75" t="str">
        <f t="shared" si="144"/>
        <v/>
      </c>
      <c r="M79" s="95"/>
      <c r="N79" s="270" t="str">
        <f>IF(AND(M79&gt;0,C79&gt;0,NOT(K79="")),ABS(VLOOKUP($M$1,VLookups!$A$43:$B$44,2,FALSE)-_xlfn.NORM.DIST(M79,G79,K79,TRUE)),"")</f>
        <v/>
      </c>
      <c r="O79" s="94" t="str">
        <f>IF(AND($B79&gt;0,$C79&gt;0,$D79&gt;0,NOT(ISBLANK($H79))),_xlfn.NORM.INV(ABS(VLOOKUP($M$1,VLookups!$A$43:$B$44,2,FALSE)-O$3),$G79,$K79),"")</f>
        <v/>
      </c>
      <c r="P79" s="93" t="str">
        <f>IF(AND($B79&gt;0,$C79&gt;0,$D79&gt;0,NOT(ISBLANK($H79))),_xlfn.NORM.INV(ABS(VLOOKUP($M$1,VLookups!$A$43:$B$44,2,FALSE)-P$3),$G79,$K79),"")</f>
        <v/>
      </c>
      <c r="Q79" s="94" t="str">
        <f>IF(AND($B79&gt;0,$C79&gt;0,$D79&gt;0,NOT(ISBLANK($H79))),_xlfn.NORM.INV(ABS(VLOOKUP($M$1,VLookups!$A$43:$B$44,2,FALSE)-Q$3),$G79,$K79),"")</f>
        <v/>
      </c>
      <c r="R79" s="93" t="str">
        <f>IF(AND($B79&gt;0,$C79&gt;0,$D79&gt;0,NOT(ISBLANK($H79))),_xlfn.NORM.INV(ABS(VLOOKUP($M$1,VLookups!$A$43:$B$44,2,FALSE)-R$3),$G79,$K79),"")</f>
        <v/>
      </c>
      <c r="S79" s="94" t="str">
        <f>IF(AND($B79&gt;0,$C79&gt;0,$D79&gt;0,NOT(ISBLANK($H79))),_xlfn.NORM.INV(ABS(VLOOKUP($M$1,VLookups!$A$43:$B$44,2,FALSE)-S$3),$G79,$K79),"")</f>
        <v/>
      </c>
      <c r="T79" s="93" t="str">
        <f>IF(AND($B79&gt;0,$C79&gt;0,$D79&gt;0,NOT(ISBLANK($H79))),_xlfn.NORM.INV(ABS(VLOOKUP($M$1,VLookups!$A$43:$B$44,2,FALSE)-T$3),$G79,$K79),"")</f>
        <v/>
      </c>
      <c r="U79" s="5"/>
      <c r="V79" s="168" t="str">
        <f t="shared" si="149"/>
        <v/>
      </c>
      <c r="W79" s="49" t="str">
        <f t="shared" si="169"/>
        <v/>
      </c>
      <c r="X79" s="49" t="str">
        <f t="shared" si="169"/>
        <v/>
      </c>
      <c r="Y79" s="49" t="str">
        <f t="shared" si="169"/>
        <v/>
      </c>
      <c r="Z79" s="49" t="str">
        <f t="shared" si="169"/>
        <v/>
      </c>
      <c r="AA79" s="49" t="str">
        <f t="shared" si="169"/>
        <v/>
      </c>
      <c r="AB79" s="49" t="str">
        <f t="shared" si="169"/>
        <v/>
      </c>
      <c r="AC79" s="49" t="str">
        <f t="shared" si="169"/>
        <v/>
      </c>
      <c r="AD79" s="49" t="str">
        <f t="shared" si="169"/>
        <v/>
      </c>
      <c r="AE79" s="49" t="str">
        <f t="shared" si="169"/>
        <v/>
      </c>
      <c r="AF79" s="49" t="str">
        <f t="shared" si="169"/>
        <v/>
      </c>
      <c r="AG79" s="49" t="str">
        <f t="shared" si="169"/>
        <v/>
      </c>
      <c r="AH79" s="49" t="str">
        <f t="shared" si="169"/>
        <v/>
      </c>
      <c r="AI79" s="49" t="str">
        <f t="shared" si="169"/>
        <v/>
      </c>
      <c r="AJ79" s="49" t="str">
        <f t="shared" si="169"/>
        <v/>
      </c>
      <c r="AK79" s="49" t="str">
        <f t="shared" si="169"/>
        <v/>
      </c>
      <c r="AL79" s="49" t="str">
        <f t="shared" si="169"/>
        <v/>
      </c>
      <c r="AM79" s="49" t="str">
        <f t="shared" si="159"/>
        <v/>
      </c>
      <c r="AN79" s="49" t="str">
        <f t="shared" si="159"/>
        <v/>
      </c>
      <c r="AO79" s="49" t="str">
        <f t="shared" si="159"/>
        <v/>
      </c>
      <c r="AP79" s="49" t="str">
        <f t="shared" si="159"/>
        <v/>
      </c>
      <c r="AQ79" s="49" t="str">
        <f t="shared" si="159"/>
        <v/>
      </c>
      <c r="AR79" s="49" t="str">
        <f t="shared" si="159"/>
        <v/>
      </c>
      <c r="AS79" s="49" t="str">
        <f t="shared" si="159"/>
        <v/>
      </c>
      <c r="AT79" s="49" t="str">
        <f t="shared" si="159"/>
        <v/>
      </c>
      <c r="AU79" s="49" t="str">
        <f t="shared" si="159"/>
        <v/>
      </c>
      <c r="AV79" s="49" t="str">
        <f t="shared" si="159"/>
        <v/>
      </c>
      <c r="AW79" s="49" t="str">
        <f t="shared" si="159"/>
        <v/>
      </c>
      <c r="AX79" s="49" t="str">
        <f t="shared" si="159"/>
        <v/>
      </c>
      <c r="AY79" s="49" t="str">
        <f t="shared" si="159"/>
        <v/>
      </c>
      <c r="AZ79" s="49" t="str">
        <f t="shared" si="159"/>
        <v/>
      </c>
      <c r="BA79" s="49" t="str">
        <f t="shared" si="159"/>
        <v/>
      </c>
      <c r="BB79" s="49" t="str">
        <f t="shared" si="160"/>
        <v/>
      </c>
      <c r="BC79" s="49" t="str">
        <f t="shared" si="160"/>
        <v/>
      </c>
      <c r="BD79" s="49" t="str">
        <f t="shared" si="160"/>
        <v/>
      </c>
      <c r="BE79" s="49" t="str">
        <f t="shared" si="160"/>
        <v/>
      </c>
      <c r="BF79" s="49" t="str">
        <f t="shared" si="160"/>
        <v/>
      </c>
      <c r="BG79" s="49" t="str">
        <f t="shared" si="160"/>
        <v/>
      </c>
      <c r="BH79" s="49" t="str">
        <f t="shared" si="160"/>
        <v/>
      </c>
      <c r="BI79" s="49" t="str">
        <f t="shared" si="160"/>
        <v/>
      </c>
      <c r="BJ79" s="49" t="str">
        <f t="shared" si="160"/>
        <v/>
      </c>
      <c r="BK79" s="49" t="str">
        <f t="shared" si="160"/>
        <v/>
      </c>
      <c r="BL79" s="49" t="str">
        <f t="shared" si="160"/>
        <v/>
      </c>
      <c r="BM79" s="49" t="str">
        <f t="shared" si="160"/>
        <v/>
      </c>
      <c r="BN79" s="49" t="str">
        <f t="shared" si="160"/>
        <v/>
      </c>
      <c r="BO79" s="49" t="str">
        <f t="shared" si="160"/>
        <v/>
      </c>
      <c r="BP79" s="49" t="str">
        <f t="shared" si="160"/>
        <v/>
      </c>
      <c r="BQ79" s="49" t="str">
        <f t="shared" si="160"/>
        <v/>
      </c>
      <c r="BR79" s="49" t="str">
        <f t="shared" si="153"/>
        <v/>
      </c>
      <c r="BS79" s="49" t="str">
        <f t="shared" si="153"/>
        <v/>
      </c>
      <c r="BT79" s="49" t="str">
        <f t="shared" si="153"/>
        <v/>
      </c>
      <c r="BU79" s="49" t="str">
        <f t="shared" si="153"/>
        <v/>
      </c>
      <c r="BV79" s="49" t="str">
        <f t="shared" si="153"/>
        <v/>
      </c>
      <c r="BW79" s="49" t="str">
        <f t="shared" si="153"/>
        <v/>
      </c>
      <c r="BX79" s="49" t="str">
        <f t="shared" si="153"/>
        <v/>
      </c>
      <c r="BY79" s="49" t="str">
        <f t="shared" si="153"/>
        <v/>
      </c>
      <c r="BZ79" s="49" t="str">
        <f t="shared" si="153"/>
        <v/>
      </c>
      <c r="CA79" s="49" t="str">
        <f t="shared" si="153"/>
        <v/>
      </c>
      <c r="CB79" s="49" t="str">
        <f t="shared" si="153"/>
        <v/>
      </c>
      <c r="CC79" s="49" t="str">
        <f t="shared" si="153"/>
        <v/>
      </c>
      <c r="CD79" s="49" t="str">
        <f t="shared" si="153"/>
        <v/>
      </c>
      <c r="CE79" s="49" t="str">
        <f t="shared" si="153"/>
        <v/>
      </c>
      <c r="CF79" s="49" t="str">
        <f t="shared" si="153"/>
        <v/>
      </c>
      <c r="CG79" s="49" t="str">
        <f t="shared" si="161"/>
        <v/>
      </c>
      <c r="CH79" s="49" t="str">
        <f t="shared" si="161"/>
        <v/>
      </c>
      <c r="CI79" s="49" t="str">
        <f t="shared" si="161"/>
        <v/>
      </c>
      <c r="CJ79" s="49" t="str">
        <f t="shared" si="161"/>
        <v/>
      </c>
      <c r="CK79" s="49" t="str">
        <f t="shared" si="161"/>
        <v/>
      </c>
      <c r="CL79" s="49" t="str">
        <f t="shared" si="161"/>
        <v/>
      </c>
      <c r="CM79" s="49" t="str">
        <f t="shared" si="161"/>
        <v/>
      </c>
      <c r="CN79" s="49" t="str">
        <f t="shared" si="161"/>
        <v/>
      </c>
      <c r="CO79" s="49" t="str">
        <f t="shared" si="161"/>
        <v/>
      </c>
      <c r="CP79" s="49" t="str">
        <f t="shared" si="161"/>
        <v/>
      </c>
      <c r="CQ79" s="49" t="str">
        <f t="shared" si="161"/>
        <v/>
      </c>
      <c r="CR79" s="49" t="str">
        <f t="shared" si="161"/>
        <v/>
      </c>
      <c r="CS79" s="49" t="str">
        <f t="shared" si="161"/>
        <v/>
      </c>
      <c r="CT79" s="49" t="str">
        <f t="shared" si="161"/>
        <v/>
      </c>
      <c r="CU79" s="49" t="str">
        <f t="shared" si="161"/>
        <v/>
      </c>
      <c r="CV79" s="49" t="str">
        <f t="shared" si="161"/>
        <v/>
      </c>
      <c r="CW79" s="49" t="str">
        <f t="shared" si="154"/>
        <v/>
      </c>
      <c r="CX79" s="49" t="str">
        <f t="shared" si="154"/>
        <v/>
      </c>
      <c r="CY79" s="49" t="str">
        <f t="shared" si="154"/>
        <v/>
      </c>
      <c r="CZ79" s="49" t="str">
        <f t="shared" si="154"/>
        <v/>
      </c>
      <c r="DA79" s="49" t="str">
        <f t="shared" si="154"/>
        <v/>
      </c>
      <c r="DB79" s="49" t="str">
        <f t="shared" si="154"/>
        <v/>
      </c>
      <c r="DC79" s="49" t="str">
        <f t="shared" si="154"/>
        <v/>
      </c>
      <c r="DD79" s="49" t="str">
        <f t="shared" si="154"/>
        <v/>
      </c>
      <c r="DE79" s="49" t="str">
        <f t="shared" si="154"/>
        <v/>
      </c>
      <c r="DF79" s="49" t="str">
        <f t="shared" si="154"/>
        <v/>
      </c>
      <c r="DG79" s="49" t="str">
        <f t="shared" si="154"/>
        <v/>
      </c>
      <c r="DH79" s="49" t="str">
        <f t="shared" si="154"/>
        <v/>
      </c>
      <c r="DI79" s="49" t="str">
        <f t="shared" si="154"/>
        <v/>
      </c>
      <c r="DJ79" s="49" t="str">
        <f t="shared" si="154"/>
        <v/>
      </c>
      <c r="DK79" s="49" t="str">
        <f t="shared" si="154"/>
        <v/>
      </c>
      <c r="DL79" s="49" t="str">
        <f t="shared" si="162"/>
        <v/>
      </c>
      <c r="DM79" s="49" t="str">
        <f t="shared" si="162"/>
        <v/>
      </c>
      <c r="DN79" s="49" t="str">
        <f t="shared" si="162"/>
        <v/>
      </c>
      <c r="DO79" s="49" t="str">
        <f t="shared" si="162"/>
        <v/>
      </c>
      <c r="DP79" s="49" t="str">
        <f t="shared" si="162"/>
        <v/>
      </c>
      <c r="DQ79" s="49" t="str">
        <f t="shared" si="162"/>
        <v/>
      </c>
      <c r="DR79" s="49" t="str">
        <f t="shared" si="162"/>
        <v/>
      </c>
      <c r="DS79" s="183" t="str">
        <f t="shared" si="150"/>
        <v/>
      </c>
      <c r="DT79" s="49" t="str">
        <f t="shared" si="170"/>
        <v/>
      </c>
      <c r="DU79" s="49" t="str">
        <f t="shared" si="170"/>
        <v/>
      </c>
      <c r="DV79" s="49" t="str">
        <f t="shared" si="170"/>
        <v/>
      </c>
      <c r="DW79" s="49" t="str">
        <f t="shared" si="170"/>
        <v/>
      </c>
      <c r="DX79" s="49" t="str">
        <f t="shared" si="170"/>
        <v/>
      </c>
      <c r="DY79" s="49" t="str">
        <f t="shared" si="170"/>
        <v/>
      </c>
      <c r="DZ79" s="49" t="str">
        <f t="shared" si="170"/>
        <v/>
      </c>
      <c r="EA79" s="49" t="str">
        <f t="shared" si="170"/>
        <v/>
      </c>
      <c r="EB79" s="49" t="str">
        <f t="shared" si="170"/>
        <v/>
      </c>
      <c r="EC79" s="49" t="str">
        <f t="shared" si="170"/>
        <v/>
      </c>
      <c r="ED79" s="49" t="str">
        <f t="shared" si="170"/>
        <v/>
      </c>
      <c r="EE79" s="49" t="str">
        <f t="shared" si="170"/>
        <v/>
      </c>
      <c r="EF79" s="49" t="str">
        <f t="shared" si="170"/>
        <v/>
      </c>
      <c r="EG79" s="49" t="str">
        <f t="shared" si="170"/>
        <v/>
      </c>
      <c r="EH79" s="49" t="str">
        <f t="shared" si="170"/>
        <v/>
      </c>
      <c r="EI79" s="49" t="str">
        <f t="shared" si="170"/>
        <v/>
      </c>
      <c r="EJ79" s="49" t="str">
        <f t="shared" si="163"/>
        <v/>
      </c>
      <c r="EK79" s="49" t="str">
        <f t="shared" si="163"/>
        <v/>
      </c>
      <c r="EL79" s="49" t="str">
        <f t="shared" si="163"/>
        <v/>
      </c>
      <c r="EM79" s="49" t="str">
        <f t="shared" si="163"/>
        <v/>
      </c>
      <c r="EN79" s="49" t="str">
        <f t="shared" si="163"/>
        <v/>
      </c>
      <c r="EO79" s="49" t="str">
        <f t="shared" si="163"/>
        <v/>
      </c>
      <c r="EP79" s="49" t="str">
        <f t="shared" si="163"/>
        <v/>
      </c>
      <c r="EQ79" s="49" t="str">
        <f t="shared" si="163"/>
        <v/>
      </c>
      <c r="ER79" s="49" t="str">
        <f t="shared" si="163"/>
        <v/>
      </c>
      <c r="ES79" s="49" t="str">
        <f t="shared" si="163"/>
        <v/>
      </c>
      <c r="ET79" s="49" t="str">
        <f t="shared" si="163"/>
        <v/>
      </c>
      <c r="EU79" s="49" t="str">
        <f t="shared" si="163"/>
        <v/>
      </c>
      <c r="EV79" s="49" t="str">
        <f t="shared" si="163"/>
        <v/>
      </c>
      <c r="EW79" s="49" t="str">
        <f t="shared" si="163"/>
        <v/>
      </c>
      <c r="EX79" s="49" t="str">
        <f t="shared" si="163"/>
        <v/>
      </c>
      <c r="EY79" s="49" t="str">
        <f t="shared" si="164"/>
        <v/>
      </c>
      <c r="EZ79" s="49" t="str">
        <f t="shared" si="164"/>
        <v/>
      </c>
      <c r="FA79" s="49" t="str">
        <f t="shared" si="164"/>
        <v/>
      </c>
      <c r="FB79" s="49" t="str">
        <f t="shared" si="164"/>
        <v/>
      </c>
      <c r="FC79" s="49" t="str">
        <f t="shared" si="164"/>
        <v/>
      </c>
      <c r="FD79" s="49" t="str">
        <f t="shared" si="164"/>
        <v/>
      </c>
      <c r="FE79" s="49" t="str">
        <f t="shared" si="164"/>
        <v/>
      </c>
      <c r="FF79" s="49" t="str">
        <f t="shared" si="164"/>
        <v/>
      </c>
      <c r="FG79" s="49" t="str">
        <f t="shared" si="164"/>
        <v/>
      </c>
      <c r="FH79" s="49" t="str">
        <f t="shared" si="164"/>
        <v/>
      </c>
      <c r="FI79" s="49" t="str">
        <f t="shared" si="164"/>
        <v/>
      </c>
      <c r="FJ79" s="49" t="str">
        <f t="shared" si="164"/>
        <v/>
      </c>
      <c r="FK79" s="49" t="str">
        <f t="shared" si="164"/>
        <v/>
      </c>
      <c r="FL79" s="49" t="str">
        <f t="shared" si="164"/>
        <v/>
      </c>
      <c r="FM79" s="49" t="str">
        <f t="shared" si="164"/>
        <v/>
      </c>
      <c r="FN79" s="49" t="str">
        <f t="shared" si="164"/>
        <v/>
      </c>
      <c r="FO79" s="49" t="str">
        <f t="shared" si="156"/>
        <v/>
      </c>
      <c r="FP79" s="49" t="str">
        <f t="shared" si="156"/>
        <v/>
      </c>
      <c r="FQ79" s="49" t="str">
        <f t="shared" si="156"/>
        <v/>
      </c>
      <c r="FR79" s="49" t="str">
        <f t="shared" si="156"/>
        <v/>
      </c>
      <c r="FS79" s="49" t="str">
        <f t="shared" si="156"/>
        <v/>
      </c>
      <c r="FT79" s="49" t="str">
        <f t="shared" si="156"/>
        <v/>
      </c>
      <c r="FU79" s="49" t="str">
        <f t="shared" si="156"/>
        <v/>
      </c>
      <c r="FV79" s="49" t="str">
        <f t="shared" si="156"/>
        <v/>
      </c>
      <c r="FW79" s="49" t="str">
        <f t="shared" si="156"/>
        <v/>
      </c>
      <c r="FX79" s="49" t="str">
        <f t="shared" si="156"/>
        <v/>
      </c>
      <c r="FY79" s="49" t="str">
        <f t="shared" si="156"/>
        <v/>
      </c>
      <c r="FZ79" s="49" t="str">
        <f t="shared" si="156"/>
        <v/>
      </c>
      <c r="GA79" s="49" t="str">
        <f t="shared" si="156"/>
        <v/>
      </c>
      <c r="GB79" s="49" t="str">
        <f t="shared" si="156"/>
        <v/>
      </c>
      <c r="GC79" s="49" t="str">
        <f t="shared" si="156"/>
        <v/>
      </c>
      <c r="GD79" s="49" t="str">
        <f t="shared" si="165"/>
        <v/>
      </c>
      <c r="GE79" s="49" t="str">
        <f t="shared" si="165"/>
        <v/>
      </c>
      <c r="GF79" s="49" t="str">
        <f t="shared" si="165"/>
        <v/>
      </c>
      <c r="GG79" s="49" t="str">
        <f t="shared" si="165"/>
        <v/>
      </c>
      <c r="GH79" s="49" t="str">
        <f t="shared" si="165"/>
        <v/>
      </c>
      <c r="GI79" s="49" t="str">
        <f t="shared" si="165"/>
        <v/>
      </c>
      <c r="GJ79" s="49" t="str">
        <f t="shared" si="165"/>
        <v/>
      </c>
      <c r="GK79" s="49" t="str">
        <f t="shared" si="165"/>
        <v/>
      </c>
      <c r="GL79" s="49" t="str">
        <f t="shared" si="165"/>
        <v/>
      </c>
      <c r="GM79" s="49" t="str">
        <f t="shared" si="165"/>
        <v/>
      </c>
      <c r="GN79" s="49" t="str">
        <f t="shared" si="165"/>
        <v/>
      </c>
      <c r="GO79" s="49" t="str">
        <f t="shared" si="165"/>
        <v/>
      </c>
      <c r="GP79" s="49" t="str">
        <f t="shared" si="165"/>
        <v/>
      </c>
      <c r="GQ79" s="49" t="str">
        <f t="shared" si="165"/>
        <v/>
      </c>
      <c r="GR79" s="49" t="str">
        <f t="shared" si="165"/>
        <v/>
      </c>
      <c r="GS79" s="49" t="str">
        <f t="shared" si="165"/>
        <v/>
      </c>
      <c r="GT79" s="49" t="str">
        <f t="shared" si="157"/>
        <v/>
      </c>
      <c r="GU79" s="49" t="str">
        <f t="shared" si="157"/>
        <v/>
      </c>
      <c r="GV79" s="49" t="str">
        <f t="shared" si="157"/>
        <v/>
      </c>
      <c r="GW79" s="49" t="str">
        <f t="shared" si="157"/>
        <v/>
      </c>
      <c r="GX79" s="49" t="str">
        <f t="shared" si="157"/>
        <v/>
      </c>
      <c r="GY79" s="49" t="str">
        <f t="shared" si="157"/>
        <v/>
      </c>
      <c r="GZ79" s="49" t="str">
        <f t="shared" si="157"/>
        <v/>
      </c>
      <c r="HA79" s="49" t="str">
        <f t="shared" si="157"/>
        <v/>
      </c>
      <c r="HB79" s="49" t="str">
        <f t="shared" si="157"/>
        <v/>
      </c>
      <c r="HC79" s="49" t="str">
        <f t="shared" si="157"/>
        <v/>
      </c>
      <c r="HD79" s="49" t="str">
        <f t="shared" si="157"/>
        <v/>
      </c>
      <c r="HE79" s="49" t="str">
        <f t="shared" si="157"/>
        <v/>
      </c>
      <c r="HF79" s="49" t="str">
        <f t="shared" si="157"/>
        <v/>
      </c>
      <c r="HG79" s="49" t="str">
        <f t="shared" si="157"/>
        <v/>
      </c>
      <c r="HH79" s="49" t="str">
        <f t="shared" si="157"/>
        <v/>
      </c>
      <c r="HI79" s="49" t="str">
        <f t="shared" si="166"/>
        <v/>
      </c>
      <c r="HJ79" s="49" t="str">
        <f t="shared" si="166"/>
        <v/>
      </c>
      <c r="HK79" s="49" t="str">
        <f t="shared" si="166"/>
        <v/>
      </c>
      <c r="HL79" s="49" t="str">
        <f t="shared" si="166"/>
        <v/>
      </c>
      <c r="HM79" s="49" t="str">
        <f t="shared" si="166"/>
        <v/>
      </c>
      <c r="HN79" s="49" t="str">
        <f t="shared" si="166"/>
        <v/>
      </c>
      <c r="HO79" s="49" t="str">
        <f t="shared" si="166"/>
        <v/>
      </c>
      <c r="HP79" s="169" t="e">
        <f t="shared" si="152"/>
        <v>#N/A</v>
      </c>
      <c r="HQ79" s="169" t="e">
        <f t="shared" si="152"/>
        <v>#N/A</v>
      </c>
      <c r="HR79" s="169" t="e">
        <f t="shared" si="152"/>
        <v>#N/A</v>
      </c>
      <c r="HS79" s="169" t="e">
        <f t="shared" si="152"/>
        <v>#N/A</v>
      </c>
      <c r="HT79" s="169" t="e">
        <f t="shared" si="152"/>
        <v>#N/A</v>
      </c>
      <c r="HU79" s="169" t="e">
        <f t="shared" si="152"/>
        <v>#N/A</v>
      </c>
      <c r="HV79" s="169" t="e">
        <f t="shared" si="152"/>
        <v>#N/A</v>
      </c>
      <c r="HW79" s="169" t="e">
        <f t="shared" si="152"/>
        <v>#N/A</v>
      </c>
      <c r="HX79" s="169" t="e">
        <f t="shared" si="152"/>
        <v>#N/A</v>
      </c>
      <c r="HY79" s="169" t="e">
        <f t="shared" si="152"/>
        <v>#N/A</v>
      </c>
      <c r="HZ79" s="169" t="e">
        <f t="shared" si="152"/>
        <v>#N/A</v>
      </c>
      <c r="IA79" s="169" t="e">
        <f t="shared" si="152"/>
        <v>#N/A</v>
      </c>
      <c r="IB79" s="169" t="e">
        <f t="shared" si="152"/>
        <v>#N/A</v>
      </c>
      <c r="IC79" s="169" t="e">
        <f t="shared" si="152"/>
        <v>#N/A</v>
      </c>
      <c r="ID79" s="169" t="e">
        <f t="shared" si="152"/>
        <v>#N/A</v>
      </c>
      <c r="IE79" s="169" t="e">
        <f t="shared" si="151"/>
        <v>#N/A</v>
      </c>
      <c r="IF79" s="169" t="e">
        <f t="shared" si="151"/>
        <v>#N/A</v>
      </c>
      <c r="IG79" s="169" t="e">
        <f t="shared" si="151"/>
        <v>#N/A</v>
      </c>
      <c r="IH79" s="169" t="e">
        <f t="shared" si="151"/>
        <v>#N/A</v>
      </c>
      <c r="II79" s="169" t="e">
        <f t="shared" si="167"/>
        <v>#N/A</v>
      </c>
      <c r="IJ79" s="169" t="e">
        <f t="shared" si="167"/>
        <v>#N/A</v>
      </c>
      <c r="IK79" s="169" t="e">
        <f t="shared" si="167"/>
        <v>#N/A</v>
      </c>
      <c r="IL79" s="169" t="e">
        <f t="shared" si="167"/>
        <v>#N/A</v>
      </c>
      <c r="IM79" s="169" t="e">
        <f t="shared" si="167"/>
        <v>#N/A</v>
      </c>
      <c r="IN79" s="169" t="e">
        <f t="shared" si="167"/>
        <v>#N/A</v>
      </c>
      <c r="IO79" s="169" t="e">
        <f t="shared" si="167"/>
        <v>#N/A</v>
      </c>
      <c r="IP79" s="169" t="e">
        <f t="shared" si="167"/>
        <v>#N/A</v>
      </c>
      <c r="IQ79" s="169" t="e">
        <f t="shared" si="167"/>
        <v>#N/A</v>
      </c>
      <c r="IR79" s="169" t="e">
        <f t="shared" si="167"/>
        <v>#N/A</v>
      </c>
      <c r="IS79" s="169" t="e">
        <f t="shared" si="167"/>
        <v>#N/A</v>
      </c>
      <c r="IT79" s="169" t="e">
        <f t="shared" si="118"/>
        <v>#N/A</v>
      </c>
      <c r="IU79" s="169" t="e">
        <f t="shared" si="118"/>
        <v>#N/A</v>
      </c>
      <c r="IV79" s="169" t="e">
        <f t="shared" si="118"/>
        <v>#N/A</v>
      </c>
      <c r="IW79" s="169" t="e">
        <f t="shared" si="118"/>
        <v>#N/A</v>
      </c>
      <c r="IX79" s="169" t="e">
        <f t="shared" si="118"/>
        <v>#N/A</v>
      </c>
      <c r="IY79" s="169" t="e">
        <f t="shared" si="118"/>
        <v>#N/A</v>
      </c>
      <c r="IZ79" s="169" t="e">
        <f t="shared" si="118"/>
        <v>#N/A</v>
      </c>
      <c r="JA79" s="169" t="e">
        <f t="shared" si="118"/>
        <v>#N/A</v>
      </c>
      <c r="JB79" s="169" t="e">
        <f t="shared" si="118"/>
        <v>#N/A</v>
      </c>
      <c r="JC79" s="169" t="e">
        <f t="shared" si="118"/>
        <v>#N/A</v>
      </c>
      <c r="JD79" s="169" t="e">
        <f t="shared" si="118"/>
        <v>#N/A</v>
      </c>
      <c r="JE79" s="169" t="e">
        <f t="shared" si="118"/>
        <v>#N/A</v>
      </c>
      <c r="JF79" s="169" t="e">
        <f t="shared" si="118"/>
        <v>#N/A</v>
      </c>
      <c r="JG79" s="169" t="e">
        <f t="shared" si="118"/>
        <v>#N/A</v>
      </c>
      <c r="JH79" s="169" t="e">
        <f t="shared" si="118"/>
        <v>#N/A</v>
      </c>
      <c r="JI79" s="169" t="e">
        <f t="shared" si="118"/>
        <v>#N/A</v>
      </c>
      <c r="JJ79" s="169" t="e">
        <f t="shared" si="168"/>
        <v>#N/A</v>
      </c>
      <c r="JK79" s="169" t="e">
        <f t="shared" si="145"/>
        <v>#N/A</v>
      </c>
      <c r="JL79" s="169" t="e">
        <f t="shared" si="145"/>
        <v>#N/A</v>
      </c>
      <c r="JM79" s="169" t="e">
        <f t="shared" si="145"/>
        <v>#N/A</v>
      </c>
      <c r="JN79" s="169" t="e">
        <f t="shared" si="145"/>
        <v>#N/A</v>
      </c>
      <c r="JO79" s="169" t="e">
        <f t="shared" si="145"/>
        <v>#N/A</v>
      </c>
      <c r="JP79" s="169" t="e">
        <f t="shared" si="145"/>
        <v>#N/A</v>
      </c>
      <c r="JQ79" s="169" t="e">
        <f t="shared" si="145"/>
        <v>#N/A</v>
      </c>
      <c r="JR79" s="169" t="e">
        <f t="shared" si="135"/>
        <v>#N/A</v>
      </c>
      <c r="JS79" s="169" t="e">
        <f t="shared" si="135"/>
        <v>#N/A</v>
      </c>
      <c r="JT79" s="169" t="e">
        <f t="shared" si="135"/>
        <v>#N/A</v>
      </c>
      <c r="JU79" s="169" t="e">
        <f t="shared" si="135"/>
        <v>#N/A</v>
      </c>
      <c r="JV79" s="169" t="e">
        <f t="shared" si="135"/>
        <v>#N/A</v>
      </c>
      <c r="JW79" s="169" t="e">
        <f t="shared" si="135"/>
        <v>#N/A</v>
      </c>
      <c r="JX79" s="169" t="e">
        <f t="shared" si="135"/>
        <v>#N/A</v>
      </c>
      <c r="JY79" s="169" t="e">
        <f t="shared" si="135"/>
        <v>#N/A</v>
      </c>
      <c r="JZ79" s="169" t="e">
        <f t="shared" si="135"/>
        <v>#N/A</v>
      </c>
      <c r="KA79" s="169" t="e">
        <f t="shared" si="135"/>
        <v>#N/A</v>
      </c>
      <c r="KB79" s="169" t="e">
        <f t="shared" si="135"/>
        <v>#N/A</v>
      </c>
      <c r="KC79" s="169" t="e">
        <f t="shared" si="135"/>
        <v>#N/A</v>
      </c>
      <c r="KD79" s="169" t="e">
        <f t="shared" si="135"/>
        <v>#N/A</v>
      </c>
      <c r="KE79" s="169" t="e">
        <f t="shared" si="135"/>
        <v>#N/A</v>
      </c>
      <c r="KF79" s="169" t="e">
        <f t="shared" si="135"/>
        <v>#N/A</v>
      </c>
      <c r="KG79" s="169" t="e">
        <f t="shared" si="135"/>
        <v>#N/A</v>
      </c>
      <c r="KH79" s="169" t="e">
        <f t="shared" si="136"/>
        <v>#N/A</v>
      </c>
      <c r="KI79" s="169" t="e">
        <f t="shared" si="136"/>
        <v>#N/A</v>
      </c>
      <c r="KJ79" s="169" t="e">
        <f t="shared" si="136"/>
        <v>#N/A</v>
      </c>
      <c r="KK79" s="169" t="e">
        <f t="shared" si="136"/>
        <v>#N/A</v>
      </c>
      <c r="KL79" s="169" t="e">
        <f t="shared" si="136"/>
        <v>#N/A</v>
      </c>
      <c r="KM79" s="169" t="e">
        <f t="shared" si="136"/>
        <v>#N/A</v>
      </c>
      <c r="KN79" s="169" t="e">
        <f t="shared" si="136"/>
        <v>#N/A</v>
      </c>
      <c r="KO79" s="169" t="e">
        <f t="shared" si="136"/>
        <v>#N/A</v>
      </c>
      <c r="KP79" s="169" t="e">
        <f t="shared" si="136"/>
        <v>#N/A</v>
      </c>
      <c r="KQ79" s="169" t="e">
        <f t="shared" si="136"/>
        <v>#N/A</v>
      </c>
      <c r="KR79" s="169" t="e">
        <f t="shared" si="136"/>
        <v>#N/A</v>
      </c>
      <c r="KS79" s="169" t="e">
        <f t="shared" si="136"/>
        <v>#N/A</v>
      </c>
      <c r="KT79" s="169" t="e">
        <f t="shared" si="136"/>
        <v>#N/A</v>
      </c>
      <c r="KU79" s="169" t="e">
        <f t="shared" si="136"/>
        <v>#N/A</v>
      </c>
      <c r="KV79" s="169" t="e">
        <f t="shared" si="136"/>
        <v>#N/A</v>
      </c>
      <c r="KW79" s="169" t="e">
        <f t="shared" si="136"/>
        <v>#N/A</v>
      </c>
      <c r="KX79" s="169" t="e">
        <f t="shared" si="137"/>
        <v>#N/A</v>
      </c>
      <c r="KY79" s="169" t="e">
        <f t="shared" si="137"/>
        <v>#N/A</v>
      </c>
      <c r="KZ79" s="169" t="e">
        <f t="shared" si="137"/>
        <v>#N/A</v>
      </c>
      <c r="LA79" s="169" t="e">
        <f t="shared" si="137"/>
        <v>#N/A</v>
      </c>
      <c r="LB79" s="169" t="e">
        <f t="shared" si="137"/>
        <v>#N/A</v>
      </c>
      <c r="LC79" s="169" t="e">
        <f t="shared" si="137"/>
        <v>#N/A</v>
      </c>
      <c r="LD79" s="169" t="e">
        <f t="shared" si="137"/>
        <v>#N/A</v>
      </c>
      <c r="LE79" s="169" t="e">
        <f t="shared" si="137"/>
        <v>#N/A</v>
      </c>
      <c r="LF79" s="169" t="e">
        <f t="shared" si="137"/>
        <v>#N/A</v>
      </c>
      <c r="LG79" s="169" t="e">
        <f t="shared" si="137"/>
        <v>#N/A</v>
      </c>
      <c r="LH79" s="169" t="e">
        <f t="shared" si="137"/>
        <v>#N/A</v>
      </c>
      <c r="LI79" s="169" t="e">
        <f t="shared" si="137"/>
        <v>#N/A</v>
      </c>
      <c r="LJ79" s="169" t="e">
        <f t="shared" si="137"/>
        <v>#N/A</v>
      </c>
      <c r="LK79" s="169" t="e">
        <f t="shared" si="137"/>
        <v>#N/A</v>
      </c>
      <c r="LL79" s="169" t="e">
        <f t="shared" si="137"/>
        <v>#N/A</v>
      </c>
      <c r="LM79" s="169" t="e">
        <f t="shared" si="137"/>
        <v>#N/A</v>
      </c>
      <c r="LN79" s="169" t="e">
        <f t="shared" si="138"/>
        <v>#N/A</v>
      </c>
      <c r="LO79" s="169" t="e">
        <f t="shared" si="138"/>
        <v>#N/A</v>
      </c>
      <c r="LP79" s="169" t="e">
        <f t="shared" si="138"/>
        <v>#N/A</v>
      </c>
      <c r="LQ79" s="169" t="e">
        <f t="shared" si="138"/>
        <v>#N/A</v>
      </c>
      <c r="LR79" s="169" t="e">
        <f t="shared" si="138"/>
        <v>#N/A</v>
      </c>
      <c r="LS79" s="169" t="e">
        <f t="shared" si="138"/>
        <v>#N/A</v>
      </c>
      <c r="LT79" s="169" t="e">
        <f t="shared" si="138"/>
        <v>#N/A</v>
      </c>
      <c r="LU79" s="169" t="e">
        <f t="shared" si="138"/>
        <v>#N/A</v>
      </c>
      <c r="LV79" s="169" t="e">
        <f t="shared" si="138"/>
        <v>#N/A</v>
      </c>
      <c r="LW79" s="169" t="e">
        <f t="shared" si="138"/>
        <v>#N/A</v>
      </c>
      <c r="LX79" s="169" t="e">
        <f t="shared" si="138"/>
        <v>#N/A</v>
      </c>
      <c r="LY79" s="169" t="e">
        <f t="shared" si="138"/>
        <v>#N/A</v>
      </c>
      <c r="LZ79" s="169" t="e">
        <f t="shared" si="138"/>
        <v>#N/A</v>
      </c>
      <c r="MA79" s="169" t="e">
        <f t="shared" si="138"/>
        <v>#N/A</v>
      </c>
      <c r="MB79" s="169" t="e">
        <f t="shared" si="138"/>
        <v>#N/A</v>
      </c>
      <c r="MC79" s="169" t="e">
        <f t="shared" si="138"/>
        <v>#N/A</v>
      </c>
      <c r="MD79" s="169" t="e">
        <f t="shared" si="139"/>
        <v>#N/A</v>
      </c>
      <c r="ME79" s="169" t="e">
        <f t="shared" si="139"/>
        <v>#N/A</v>
      </c>
      <c r="MF79" s="169" t="e">
        <f t="shared" si="139"/>
        <v>#N/A</v>
      </c>
      <c r="MG79" s="169" t="e">
        <f t="shared" si="139"/>
        <v>#N/A</v>
      </c>
      <c r="MH79" s="169" t="e">
        <f t="shared" si="139"/>
        <v>#N/A</v>
      </c>
      <c r="MI79" s="169" t="e">
        <f t="shared" si="139"/>
        <v>#N/A</v>
      </c>
      <c r="MJ79" s="169" t="e">
        <f t="shared" si="139"/>
        <v>#N/A</v>
      </c>
      <c r="MK79" s="169" t="e">
        <f t="shared" si="139"/>
        <v>#N/A</v>
      </c>
      <c r="ML79" s="169" t="e">
        <f t="shared" si="139"/>
        <v>#N/A</v>
      </c>
      <c r="MM79" s="169" t="e">
        <f t="shared" si="139"/>
        <v>#N/A</v>
      </c>
      <c r="MN79" s="169" t="e">
        <f t="shared" si="139"/>
        <v>#N/A</v>
      </c>
      <c r="MO79" s="169" t="e">
        <f t="shared" si="139"/>
        <v>#N/A</v>
      </c>
      <c r="MP79" s="169" t="e">
        <f t="shared" si="139"/>
        <v>#N/A</v>
      </c>
      <c r="MQ79" s="169" t="e">
        <f t="shared" si="139"/>
        <v>#N/A</v>
      </c>
      <c r="MR79" s="169" t="e">
        <f t="shared" si="139"/>
        <v>#N/A</v>
      </c>
      <c r="MS79" s="169" t="e">
        <f t="shared" si="139"/>
        <v>#N/A</v>
      </c>
      <c r="MT79" s="169" t="e">
        <f t="shared" si="140"/>
        <v>#N/A</v>
      </c>
      <c r="MU79" s="169" t="e">
        <f t="shared" si="140"/>
        <v>#N/A</v>
      </c>
      <c r="MV79" s="169" t="e">
        <f t="shared" si="140"/>
        <v>#N/A</v>
      </c>
      <c r="MW79" s="169" t="e">
        <f t="shared" si="140"/>
        <v>#N/A</v>
      </c>
      <c r="MX79" s="169" t="e">
        <f t="shared" si="140"/>
        <v>#N/A</v>
      </c>
      <c r="MY79" s="169" t="e">
        <f t="shared" si="140"/>
        <v>#N/A</v>
      </c>
      <c r="MZ79" s="169" t="e">
        <f t="shared" si="140"/>
        <v>#N/A</v>
      </c>
      <c r="NA79" s="169" t="e">
        <f t="shared" si="140"/>
        <v>#N/A</v>
      </c>
      <c r="NB79" s="169" t="e">
        <f t="shared" si="140"/>
        <v>#N/A</v>
      </c>
      <c r="NC79" s="169" t="e">
        <f t="shared" si="140"/>
        <v>#N/A</v>
      </c>
      <c r="ND79" s="169" t="e">
        <f t="shared" si="140"/>
        <v>#N/A</v>
      </c>
      <c r="NE79" s="169" t="e">
        <f t="shared" si="140"/>
        <v>#N/A</v>
      </c>
      <c r="NF79" s="169" t="e">
        <f t="shared" si="140"/>
        <v>#N/A</v>
      </c>
      <c r="NG79" s="169" t="e">
        <f t="shared" si="140"/>
        <v>#N/A</v>
      </c>
      <c r="NH79" s="169" t="e">
        <f t="shared" si="140"/>
        <v>#N/A</v>
      </c>
      <c r="NI79" s="169" t="e">
        <f t="shared" si="140"/>
        <v>#N/A</v>
      </c>
      <c r="NJ79" s="169" t="e">
        <f t="shared" si="141"/>
        <v>#N/A</v>
      </c>
      <c r="NK79" s="169" t="e">
        <f t="shared" si="141"/>
        <v>#N/A</v>
      </c>
      <c r="NL79" s="169" t="e">
        <f t="shared" si="141"/>
        <v>#N/A</v>
      </c>
      <c r="NM79" s="169" t="e">
        <f t="shared" si="141"/>
        <v>#N/A</v>
      </c>
      <c r="NN79" s="169" t="e">
        <f t="shared" si="141"/>
        <v>#N/A</v>
      </c>
      <c r="NO79" s="169" t="e">
        <f t="shared" si="141"/>
        <v>#N/A</v>
      </c>
      <c r="NP79" s="169" t="e">
        <f t="shared" si="141"/>
        <v>#N/A</v>
      </c>
      <c r="NQ79" s="169" t="e">
        <f t="shared" si="141"/>
        <v>#N/A</v>
      </c>
      <c r="NR79" s="169" t="e">
        <f t="shared" si="141"/>
        <v>#N/A</v>
      </c>
      <c r="NS79" s="169" t="e">
        <f t="shared" si="141"/>
        <v>#N/A</v>
      </c>
      <c r="NT79" s="169" t="e">
        <f t="shared" si="141"/>
        <v>#N/A</v>
      </c>
      <c r="NU79" s="169" t="e">
        <f t="shared" si="141"/>
        <v>#N/A</v>
      </c>
      <c r="NV79" s="169" t="e">
        <f t="shared" si="141"/>
        <v>#N/A</v>
      </c>
      <c r="NW79" s="169" t="e">
        <f t="shared" si="141"/>
        <v>#N/A</v>
      </c>
      <c r="NX79" s="169" t="e">
        <f t="shared" si="141"/>
        <v>#N/A</v>
      </c>
      <c r="NY79" s="169" t="e">
        <f t="shared" si="141"/>
        <v>#N/A</v>
      </c>
      <c r="NZ79" s="169" t="e">
        <f t="shared" si="142"/>
        <v>#N/A</v>
      </c>
      <c r="OA79" s="169" t="e">
        <f t="shared" si="142"/>
        <v>#N/A</v>
      </c>
      <c r="OB79" s="169" t="e">
        <f t="shared" si="142"/>
        <v>#N/A</v>
      </c>
      <c r="OC79" s="169" t="e">
        <f t="shared" si="142"/>
        <v>#N/A</v>
      </c>
      <c r="OD79" s="169" t="e">
        <f t="shared" si="142"/>
        <v>#N/A</v>
      </c>
      <c r="OE79" s="169" t="e">
        <f t="shared" si="142"/>
        <v>#N/A</v>
      </c>
      <c r="OF79" s="169" t="e">
        <f t="shared" si="142"/>
        <v>#N/A</v>
      </c>
      <c r="OG79" s="169" t="e">
        <f t="shared" si="142"/>
        <v>#N/A</v>
      </c>
      <c r="OH79" s="169" t="e">
        <f t="shared" si="142"/>
        <v>#N/A</v>
      </c>
      <c r="OI79" s="169" t="e">
        <f t="shared" si="142"/>
        <v>#N/A</v>
      </c>
      <c r="OJ79" s="169" t="e">
        <f t="shared" si="142"/>
        <v>#N/A</v>
      </c>
      <c r="OK79" s="169" t="e">
        <f t="shared" si="142"/>
        <v>#N/A</v>
      </c>
      <c r="OL79" s="169" t="e">
        <f t="shared" si="142"/>
        <v>#N/A</v>
      </c>
      <c r="OM79" s="169" t="e">
        <f t="shared" si="142"/>
        <v>#N/A</v>
      </c>
      <c r="ON79" s="169" t="e">
        <f t="shared" si="142"/>
        <v>#N/A</v>
      </c>
      <c r="OO79" s="169" t="e">
        <f t="shared" si="142"/>
        <v>#N/A</v>
      </c>
      <c r="OP79" s="169" t="e">
        <f t="shared" si="143"/>
        <v>#N/A</v>
      </c>
      <c r="OQ79" s="169" t="e">
        <f t="shared" si="143"/>
        <v>#N/A</v>
      </c>
      <c r="OR79" s="169" t="e">
        <f t="shared" si="143"/>
        <v>#N/A</v>
      </c>
      <c r="OS79" s="169" t="e">
        <f t="shared" si="143"/>
        <v>#N/A</v>
      </c>
      <c r="OT79" s="169" t="e">
        <f t="shared" si="114"/>
        <v>#N/A</v>
      </c>
      <c r="OU79" s="169" t="e">
        <f t="shared" si="114"/>
        <v>#N/A</v>
      </c>
      <c r="OV79" s="169" t="e">
        <f t="shared" si="114"/>
        <v>#N/A</v>
      </c>
      <c r="OW79" s="169" t="e">
        <f t="shared" si="114"/>
        <v>#N/A</v>
      </c>
      <c r="OX79" s="169" t="e">
        <f t="shared" si="114"/>
        <v>#N/A</v>
      </c>
      <c r="OY79" s="169" t="e">
        <f t="shared" si="114"/>
        <v>#N/A</v>
      </c>
      <c r="OZ79" s="169" t="e">
        <f t="shared" si="114"/>
        <v>#N/A</v>
      </c>
      <c r="PA79" s="169" t="e">
        <f t="shared" si="114"/>
        <v>#N/A</v>
      </c>
      <c r="PB79" s="169" t="e">
        <f t="shared" si="114"/>
        <v>#N/A</v>
      </c>
      <c r="PC79" s="169" t="e">
        <f t="shared" si="114"/>
        <v>#N/A</v>
      </c>
      <c r="PD79" s="169" t="e">
        <f t="shared" si="114"/>
        <v>#N/A</v>
      </c>
      <c r="PE79" s="169" t="e">
        <f t="shared" si="114"/>
        <v>#N/A</v>
      </c>
      <c r="PF79" s="169" t="e">
        <f t="shared" si="114"/>
        <v>#N/A</v>
      </c>
      <c r="PG79" s="169" t="e">
        <f t="shared" si="114"/>
        <v>#N/A</v>
      </c>
      <c r="PH79" s="169" t="e">
        <f t="shared" si="114"/>
        <v>#N/A</v>
      </c>
    </row>
    <row r="80" spans="1:424" hidden="1" x14ac:dyDescent="0.75">
      <c r="A80" s="4">
        <v>77</v>
      </c>
      <c r="B80" s="95"/>
      <c r="C80" s="95"/>
      <c r="D80" s="95"/>
      <c r="E80" s="124" t="str">
        <f t="shared" si="146"/>
        <v/>
      </c>
      <c r="F80" s="124" t="str">
        <f t="shared" si="147"/>
        <v/>
      </c>
      <c r="G80" s="73" t="str">
        <f t="shared" si="148"/>
        <v/>
      </c>
      <c r="H80" s="23"/>
      <c r="I80" s="57"/>
      <c r="J80" s="280"/>
      <c r="K80" s="74" t="str">
        <f>IF(AND(B80&gt;0,C80&gt;0,D80&gt;0),IF(ISBLANK(J80),IF(ISBLANK(H80),"",(D80-B80)*VLOOKUP(H80,VLookups!$A$4:$B$13,2,FALSE)),J80),"")</f>
        <v/>
      </c>
      <c r="L80" s="75" t="str">
        <f t="shared" si="144"/>
        <v/>
      </c>
      <c r="M80" s="95"/>
      <c r="N80" s="270" t="str">
        <f>IF(AND(M80&gt;0,C80&gt;0,NOT(K80="")),ABS(VLOOKUP($M$1,VLookups!$A$43:$B$44,2,FALSE)-_xlfn.NORM.DIST(M80,G80,K80,TRUE)),"")</f>
        <v/>
      </c>
      <c r="O80" s="94" t="str">
        <f>IF(AND($B80&gt;0,$C80&gt;0,$D80&gt;0,NOT(ISBLANK($H80))),_xlfn.NORM.INV(ABS(VLOOKUP($M$1,VLookups!$A$43:$B$44,2,FALSE)-O$3),$G80,$K80),"")</f>
        <v/>
      </c>
      <c r="P80" s="93" t="str">
        <f>IF(AND($B80&gt;0,$C80&gt;0,$D80&gt;0,NOT(ISBLANK($H80))),_xlfn.NORM.INV(ABS(VLOOKUP($M$1,VLookups!$A$43:$B$44,2,FALSE)-P$3),$G80,$K80),"")</f>
        <v/>
      </c>
      <c r="Q80" s="94" t="str">
        <f>IF(AND($B80&gt;0,$C80&gt;0,$D80&gt;0,NOT(ISBLANK($H80))),_xlfn.NORM.INV(ABS(VLOOKUP($M$1,VLookups!$A$43:$B$44,2,FALSE)-Q$3),$G80,$K80),"")</f>
        <v/>
      </c>
      <c r="R80" s="93" t="str">
        <f>IF(AND($B80&gt;0,$C80&gt;0,$D80&gt;0,NOT(ISBLANK($H80))),_xlfn.NORM.INV(ABS(VLOOKUP($M$1,VLookups!$A$43:$B$44,2,FALSE)-R$3),$G80,$K80),"")</f>
        <v/>
      </c>
      <c r="S80" s="94" t="str">
        <f>IF(AND($B80&gt;0,$C80&gt;0,$D80&gt;0,NOT(ISBLANK($H80))),_xlfn.NORM.INV(ABS(VLOOKUP($M$1,VLookups!$A$43:$B$44,2,FALSE)-S$3),$G80,$K80),"")</f>
        <v/>
      </c>
      <c r="T80" s="93" t="str">
        <f>IF(AND($B80&gt;0,$C80&gt;0,$D80&gt;0,NOT(ISBLANK($H80))),_xlfn.NORM.INV(ABS(VLOOKUP($M$1,VLookups!$A$43:$B$44,2,FALSE)-T$3),$G80,$K80),"")</f>
        <v/>
      </c>
      <c r="U80" s="5"/>
      <c r="V80" s="168" t="str">
        <f t="shared" si="149"/>
        <v/>
      </c>
      <c r="W80" s="49" t="str">
        <f t="shared" si="169"/>
        <v/>
      </c>
      <c r="X80" s="49" t="str">
        <f t="shared" si="169"/>
        <v/>
      </c>
      <c r="Y80" s="49" t="str">
        <f t="shared" si="169"/>
        <v/>
      </c>
      <c r="Z80" s="49" t="str">
        <f t="shared" si="169"/>
        <v/>
      </c>
      <c r="AA80" s="49" t="str">
        <f t="shared" si="169"/>
        <v/>
      </c>
      <c r="AB80" s="49" t="str">
        <f t="shared" si="169"/>
        <v/>
      </c>
      <c r="AC80" s="49" t="str">
        <f t="shared" si="169"/>
        <v/>
      </c>
      <c r="AD80" s="49" t="str">
        <f t="shared" si="169"/>
        <v/>
      </c>
      <c r="AE80" s="49" t="str">
        <f t="shared" si="169"/>
        <v/>
      </c>
      <c r="AF80" s="49" t="str">
        <f t="shared" si="169"/>
        <v/>
      </c>
      <c r="AG80" s="49" t="str">
        <f t="shared" si="169"/>
        <v/>
      </c>
      <c r="AH80" s="49" t="str">
        <f t="shared" si="169"/>
        <v/>
      </c>
      <c r="AI80" s="49" t="str">
        <f t="shared" si="169"/>
        <v/>
      </c>
      <c r="AJ80" s="49" t="str">
        <f t="shared" si="169"/>
        <v/>
      </c>
      <c r="AK80" s="49" t="str">
        <f t="shared" si="169"/>
        <v/>
      </c>
      <c r="AL80" s="49" t="str">
        <f t="shared" si="169"/>
        <v/>
      </c>
      <c r="AM80" s="49" t="str">
        <f t="shared" si="159"/>
        <v/>
      </c>
      <c r="AN80" s="49" t="str">
        <f t="shared" si="159"/>
        <v/>
      </c>
      <c r="AO80" s="49" t="str">
        <f t="shared" si="159"/>
        <v/>
      </c>
      <c r="AP80" s="49" t="str">
        <f t="shared" si="159"/>
        <v/>
      </c>
      <c r="AQ80" s="49" t="str">
        <f t="shared" si="159"/>
        <v/>
      </c>
      <c r="AR80" s="49" t="str">
        <f t="shared" si="159"/>
        <v/>
      </c>
      <c r="AS80" s="49" t="str">
        <f t="shared" si="159"/>
        <v/>
      </c>
      <c r="AT80" s="49" t="str">
        <f t="shared" si="159"/>
        <v/>
      </c>
      <c r="AU80" s="49" t="str">
        <f t="shared" si="159"/>
        <v/>
      </c>
      <c r="AV80" s="49" t="str">
        <f t="shared" si="159"/>
        <v/>
      </c>
      <c r="AW80" s="49" t="str">
        <f t="shared" si="159"/>
        <v/>
      </c>
      <c r="AX80" s="49" t="str">
        <f t="shared" si="159"/>
        <v/>
      </c>
      <c r="AY80" s="49" t="str">
        <f t="shared" si="159"/>
        <v/>
      </c>
      <c r="AZ80" s="49" t="str">
        <f t="shared" si="159"/>
        <v/>
      </c>
      <c r="BA80" s="49" t="str">
        <f t="shared" si="159"/>
        <v/>
      </c>
      <c r="BB80" s="49" t="str">
        <f t="shared" si="160"/>
        <v/>
      </c>
      <c r="BC80" s="49" t="str">
        <f t="shared" si="160"/>
        <v/>
      </c>
      <c r="BD80" s="49" t="str">
        <f t="shared" si="160"/>
        <v/>
      </c>
      <c r="BE80" s="49" t="str">
        <f t="shared" si="160"/>
        <v/>
      </c>
      <c r="BF80" s="49" t="str">
        <f t="shared" si="160"/>
        <v/>
      </c>
      <c r="BG80" s="49" t="str">
        <f t="shared" si="160"/>
        <v/>
      </c>
      <c r="BH80" s="49" t="str">
        <f t="shared" si="160"/>
        <v/>
      </c>
      <c r="BI80" s="49" t="str">
        <f t="shared" si="160"/>
        <v/>
      </c>
      <c r="BJ80" s="49" t="str">
        <f t="shared" si="160"/>
        <v/>
      </c>
      <c r="BK80" s="49" t="str">
        <f t="shared" si="160"/>
        <v/>
      </c>
      <c r="BL80" s="49" t="str">
        <f t="shared" si="160"/>
        <v/>
      </c>
      <c r="BM80" s="49" t="str">
        <f t="shared" si="160"/>
        <v/>
      </c>
      <c r="BN80" s="49" t="str">
        <f t="shared" si="160"/>
        <v/>
      </c>
      <c r="BO80" s="49" t="str">
        <f t="shared" si="160"/>
        <v/>
      </c>
      <c r="BP80" s="49" t="str">
        <f t="shared" si="160"/>
        <v/>
      </c>
      <c r="BQ80" s="49" t="str">
        <f t="shared" si="160"/>
        <v/>
      </c>
      <c r="BR80" s="49" t="str">
        <f t="shared" si="153"/>
        <v/>
      </c>
      <c r="BS80" s="49" t="str">
        <f t="shared" si="153"/>
        <v/>
      </c>
      <c r="BT80" s="49" t="str">
        <f t="shared" si="153"/>
        <v/>
      </c>
      <c r="BU80" s="49" t="str">
        <f t="shared" si="153"/>
        <v/>
      </c>
      <c r="BV80" s="49" t="str">
        <f t="shared" si="153"/>
        <v/>
      </c>
      <c r="BW80" s="49" t="str">
        <f t="shared" si="153"/>
        <v/>
      </c>
      <c r="BX80" s="49" t="str">
        <f t="shared" si="153"/>
        <v/>
      </c>
      <c r="BY80" s="49" t="str">
        <f t="shared" si="153"/>
        <v/>
      </c>
      <c r="BZ80" s="49" t="str">
        <f t="shared" si="153"/>
        <v/>
      </c>
      <c r="CA80" s="49" t="str">
        <f t="shared" si="153"/>
        <v/>
      </c>
      <c r="CB80" s="49" t="str">
        <f t="shared" si="153"/>
        <v/>
      </c>
      <c r="CC80" s="49" t="str">
        <f t="shared" si="153"/>
        <v/>
      </c>
      <c r="CD80" s="49" t="str">
        <f t="shared" si="153"/>
        <v/>
      </c>
      <c r="CE80" s="49" t="str">
        <f t="shared" si="153"/>
        <v/>
      </c>
      <c r="CF80" s="49" t="str">
        <f t="shared" si="153"/>
        <v/>
      </c>
      <c r="CG80" s="49" t="str">
        <f t="shared" si="161"/>
        <v/>
      </c>
      <c r="CH80" s="49" t="str">
        <f t="shared" si="161"/>
        <v/>
      </c>
      <c r="CI80" s="49" t="str">
        <f t="shared" si="161"/>
        <v/>
      </c>
      <c r="CJ80" s="49" t="str">
        <f t="shared" si="161"/>
        <v/>
      </c>
      <c r="CK80" s="49" t="str">
        <f t="shared" si="161"/>
        <v/>
      </c>
      <c r="CL80" s="49" t="str">
        <f t="shared" si="161"/>
        <v/>
      </c>
      <c r="CM80" s="49" t="str">
        <f t="shared" si="161"/>
        <v/>
      </c>
      <c r="CN80" s="49" t="str">
        <f t="shared" si="161"/>
        <v/>
      </c>
      <c r="CO80" s="49" t="str">
        <f t="shared" si="161"/>
        <v/>
      </c>
      <c r="CP80" s="49" t="str">
        <f t="shared" si="161"/>
        <v/>
      </c>
      <c r="CQ80" s="49" t="str">
        <f t="shared" si="161"/>
        <v/>
      </c>
      <c r="CR80" s="49" t="str">
        <f t="shared" si="161"/>
        <v/>
      </c>
      <c r="CS80" s="49" t="str">
        <f t="shared" si="161"/>
        <v/>
      </c>
      <c r="CT80" s="49" t="str">
        <f t="shared" si="161"/>
        <v/>
      </c>
      <c r="CU80" s="49" t="str">
        <f t="shared" si="161"/>
        <v/>
      </c>
      <c r="CV80" s="49" t="str">
        <f t="shared" si="161"/>
        <v/>
      </c>
      <c r="CW80" s="49" t="str">
        <f t="shared" si="154"/>
        <v/>
      </c>
      <c r="CX80" s="49" t="str">
        <f t="shared" si="154"/>
        <v/>
      </c>
      <c r="CY80" s="49" t="str">
        <f t="shared" si="154"/>
        <v/>
      </c>
      <c r="CZ80" s="49" t="str">
        <f t="shared" si="154"/>
        <v/>
      </c>
      <c r="DA80" s="49" t="str">
        <f t="shared" si="154"/>
        <v/>
      </c>
      <c r="DB80" s="49" t="str">
        <f t="shared" si="154"/>
        <v/>
      </c>
      <c r="DC80" s="49" t="str">
        <f t="shared" si="154"/>
        <v/>
      </c>
      <c r="DD80" s="49" t="str">
        <f t="shared" si="154"/>
        <v/>
      </c>
      <c r="DE80" s="49" t="str">
        <f t="shared" si="154"/>
        <v/>
      </c>
      <c r="DF80" s="49" t="str">
        <f t="shared" si="154"/>
        <v/>
      </c>
      <c r="DG80" s="49" t="str">
        <f t="shared" si="154"/>
        <v/>
      </c>
      <c r="DH80" s="49" t="str">
        <f t="shared" si="154"/>
        <v/>
      </c>
      <c r="DI80" s="49" t="str">
        <f t="shared" si="154"/>
        <v/>
      </c>
      <c r="DJ80" s="49" t="str">
        <f t="shared" si="154"/>
        <v/>
      </c>
      <c r="DK80" s="49" t="str">
        <f t="shared" si="154"/>
        <v/>
      </c>
      <c r="DL80" s="49" t="str">
        <f t="shared" si="162"/>
        <v/>
      </c>
      <c r="DM80" s="49" t="str">
        <f t="shared" si="162"/>
        <v/>
      </c>
      <c r="DN80" s="49" t="str">
        <f t="shared" si="162"/>
        <v/>
      </c>
      <c r="DO80" s="49" t="str">
        <f t="shared" si="162"/>
        <v/>
      </c>
      <c r="DP80" s="49" t="str">
        <f t="shared" si="162"/>
        <v/>
      </c>
      <c r="DQ80" s="49" t="str">
        <f t="shared" si="162"/>
        <v/>
      </c>
      <c r="DR80" s="49" t="str">
        <f t="shared" si="162"/>
        <v/>
      </c>
      <c r="DS80" s="183" t="str">
        <f t="shared" si="150"/>
        <v/>
      </c>
      <c r="DT80" s="49" t="str">
        <f t="shared" si="170"/>
        <v/>
      </c>
      <c r="DU80" s="49" t="str">
        <f t="shared" si="170"/>
        <v/>
      </c>
      <c r="DV80" s="49" t="str">
        <f t="shared" si="170"/>
        <v/>
      </c>
      <c r="DW80" s="49" t="str">
        <f t="shared" si="170"/>
        <v/>
      </c>
      <c r="DX80" s="49" t="str">
        <f t="shared" si="170"/>
        <v/>
      </c>
      <c r="DY80" s="49" t="str">
        <f t="shared" si="170"/>
        <v/>
      </c>
      <c r="DZ80" s="49" t="str">
        <f t="shared" si="170"/>
        <v/>
      </c>
      <c r="EA80" s="49" t="str">
        <f t="shared" si="170"/>
        <v/>
      </c>
      <c r="EB80" s="49" t="str">
        <f t="shared" si="170"/>
        <v/>
      </c>
      <c r="EC80" s="49" t="str">
        <f t="shared" si="170"/>
        <v/>
      </c>
      <c r="ED80" s="49" t="str">
        <f t="shared" si="170"/>
        <v/>
      </c>
      <c r="EE80" s="49" t="str">
        <f t="shared" si="170"/>
        <v/>
      </c>
      <c r="EF80" s="49" t="str">
        <f t="shared" si="170"/>
        <v/>
      </c>
      <c r="EG80" s="49" t="str">
        <f t="shared" si="170"/>
        <v/>
      </c>
      <c r="EH80" s="49" t="str">
        <f t="shared" si="170"/>
        <v/>
      </c>
      <c r="EI80" s="49" t="str">
        <f t="shared" si="170"/>
        <v/>
      </c>
      <c r="EJ80" s="49" t="str">
        <f t="shared" si="163"/>
        <v/>
      </c>
      <c r="EK80" s="49" t="str">
        <f t="shared" si="163"/>
        <v/>
      </c>
      <c r="EL80" s="49" t="str">
        <f t="shared" si="163"/>
        <v/>
      </c>
      <c r="EM80" s="49" t="str">
        <f t="shared" si="163"/>
        <v/>
      </c>
      <c r="EN80" s="49" t="str">
        <f t="shared" si="163"/>
        <v/>
      </c>
      <c r="EO80" s="49" t="str">
        <f t="shared" si="163"/>
        <v/>
      </c>
      <c r="EP80" s="49" t="str">
        <f t="shared" si="163"/>
        <v/>
      </c>
      <c r="EQ80" s="49" t="str">
        <f t="shared" si="163"/>
        <v/>
      </c>
      <c r="ER80" s="49" t="str">
        <f t="shared" si="163"/>
        <v/>
      </c>
      <c r="ES80" s="49" t="str">
        <f t="shared" si="163"/>
        <v/>
      </c>
      <c r="ET80" s="49" t="str">
        <f t="shared" si="163"/>
        <v/>
      </c>
      <c r="EU80" s="49" t="str">
        <f t="shared" si="163"/>
        <v/>
      </c>
      <c r="EV80" s="49" t="str">
        <f t="shared" si="163"/>
        <v/>
      </c>
      <c r="EW80" s="49" t="str">
        <f t="shared" si="163"/>
        <v/>
      </c>
      <c r="EX80" s="49" t="str">
        <f t="shared" si="163"/>
        <v/>
      </c>
      <c r="EY80" s="49" t="str">
        <f t="shared" si="164"/>
        <v/>
      </c>
      <c r="EZ80" s="49" t="str">
        <f t="shared" si="164"/>
        <v/>
      </c>
      <c r="FA80" s="49" t="str">
        <f t="shared" si="164"/>
        <v/>
      </c>
      <c r="FB80" s="49" t="str">
        <f t="shared" si="164"/>
        <v/>
      </c>
      <c r="FC80" s="49" t="str">
        <f t="shared" si="164"/>
        <v/>
      </c>
      <c r="FD80" s="49" t="str">
        <f t="shared" si="164"/>
        <v/>
      </c>
      <c r="FE80" s="49" t="str">
        <f t="shared" si="164"/>
        <v/>
      </c>
      <c r="FF80" s="49" t="str">
        <f t="shared" si="164"/>
        <v/>
      </c>
      <c r="FG80" s="49" t="str">
        <f t="shared" si="164"/>
        <v/>
      </c>
      <c r="FH80" s="49" t="str">
        <f t="shared" si="164"/>
        <v/>
      </c>
      <c r="FI80" s="49" t="str">
        <f t="shared" si="164"/>
        <v/>
      </c>
      <c r="FJ80" s="49" t="str">
        <f t="shared" si="164"/>
        <v/>
      </c>
      <c r="FK80" s="49" t="str">
        <f t="shared" si="164"/>
        <v/>
      </c>
      <c r="FL80" s="49" t="str">
        <f t="shared" si="164"/>
        <v/>
      </c>
      <c r="FM80" s="49" t="str">
        <f t="shared" si="164"/>
        <v/>
      </c>
      <c r="FN80" s="49" t="str">
        <f t="shared" si="164"/>
        <v/>
      </c>
      <c r="FO80" s="49" t="str">
        <f t="shared" si="156"/>
        <v/>
      </c>
      <c r="FP80" s="49" t="str">
        <f t="shared" si="156"/>
        <v/>
      </c>
      <c r="FQ80" s="49" t="str">
        <f t="shared" si="156"/>
        <v/>
      </c>
      <c r="FR80" s="49" t="str">
        <f t="shared" si="156"/>
        <v/>
      </c>
      <c r="FS80" s="49" t="str">
        <f t="shared" si="156"/>
        <v/>
      </c>
      <c r="FT80" s="49" t="str">
        <f t="shared" si="156"/>
        <v/>
      </c>
      <c r="FU80" s="49" t="str">
        <f t="shared" si="156"/>
        <v/>
      </c>
      <c r="FV80" s="49" t="str">
        <f t="shared" si="156"/>
        <v/>
      </c>
      <c r="FW80" s="49" t="str">
        <f t="shared" si="156"/>
        <v/>
      </c>
      <c r="FX80" s="49" t="str">
        <f t="shared" si="156"/>
        <v/>
      </c>
      <c r="FY80" s="49" t="str">
        <f t="shared" si="156"/>
        <v/>
      </c>
      <c r="FZ80" s="49" t="str">
        <f t="shared" si="156"/>
        <v/>
      </c>
      <c r="GA80" s="49" t="str">
        <f t="shared" si="156"/>
        <v/>
      </c>
      <c r="GB80" s="49" t="str">
        <f t="shared" si="156"/>
        <v/>
      </c>
      <c r="GC80" s="49" t="str">
        <f t="shared" si="156"/>
        <v/>
      </c>
      <c r="GD80" s="49" t="str">
        <f t="shared" si="165"/>
        <v/>
      </c>
      <c r="GE80" s="49" t="str">
        <f t="shared" si="165"/>
        <v/>
      </c>
      <c r="GF80" s="49" t="str">
        <f t="shared" si="165"/>
        <v/>
      </c>
      <c r="GG80" s="49" t="str">
        <f t="shared" si="165"/>
        <v/>
      </c>
      <c r="GH80" s="49" t="str">
        <f t="shared" si="165"/>
        <v/>
      </c>
      <c r="GI80" s="49" t="str">
        <f t="shared" si="165"/>
        <v/>
      </c>
      <c r="GJ80" s="49" t="str">
        <f t="shared" si="165"/>
        <v/>
      </c>
      <c r="GK80" s="49" t="str">
        <f t="shared" si="165"/>
        <v/>
      </c>
      <c r="GL80" s="49" t="str">
        <f t="shared" si="165"/>
        <v/>
      </c>
      <c r="GM80" s="49" t="str">
        <f t="shared" si="165"/>
        <v/>
      </c>
      <c r="GN80" s="49" t="str">
        <f t="shared" si="165"/>
        <v/>
      </c>
      <c r="GO80" s="49" t="str">
        <f t="shared" si="165"/>
        <v/>
      </c>
      <c r="GP80" s="49" t="str">
        <f t="shared" si="165"/>
        <v/>
      </c>
      <c r="GQ80" s="49" t="str">
        <f t="shared" si="165"/>
        <v/>
      </c>
      <c r="GR80" s="49" t="str">
        <f t="shared" si="165"/>
        <v/>
      </c>
      <c r="GS80" s="49" t="str">
        <f t="shared" si="165"/>
        <v/>
      </c>
      <c r="GT80" s="49" t="str">
        <f t="shared" si="157"/>
        <v/>
      </c>
      <c r="GU80" s="49" t="str">
        <f t="shared" si="157"/>
        <v/>
      </c>
      <c r="GV80" s="49" t="str">
        <f t="shared" si="157"/>
        <v/>
      </c>
      <c r="GW80" s="49" t="str">
        <f t="shared" si="157"/>
        <v/>
      </c>
      <c r="GX80" s="49" t="str">
        <f t="shared" si="157"/>
        <v/>
      </c>
      <c r="GY80" s="49" t="str">
        <f t="shared" si="157"/>
        <v/>
      </c>
      <c r="GZ80" s="49" t="str">
        <f t="shared" si="157"/>
        <v/>
      </c>
      <c r="HA80" s="49" t="str">
        <f t="shared" si="157"/>
        <v/>
      </c>
      <c r="HB80" s="49" t="str">
        <f t="shared" si="157"/>
        <v/>
      </c>
      <c r="HC80" s="49" t="str">
        <f t="shared" si="157"/>
        <v/>
      </c>
      <c r="HD80" s="49" t="str">
        <f t="shared" si="157"/>
        <v/>
      </c>
      <c r="HE80" s="49" t="str">
        <f t="shared" si="157"/>
        <v/>
      </c>
      <c r="HF80" s="49" t="str">
        <f t="shared" si="157"/>
        <v/>
      </c>
      <c r="HG80" s="49" t="str">
        <f t="shared" si="157"/>
        <v/>
      </c>
      <c r="HH80" s="49" t="str">
        <f t="shared" si="157"/>
        <v/>
      </c>
      <c r="HI80" s="49" t="str">
        <f t="shared" si="166"/>
        <v/>
      </c>
      <c r="HJ80" s="49" t="str">
        <f t="shared" si="166"/>
        <v/>
      </c>
      <c r="HK80" s="49" t="str">
        <f t="shared" si="166"/>
        <v/>
      </c>
      <c r="HL80" s="49" t="str">
        <f t="shared" si="166"/>
        <v/>
      </c>
      <c r="HM80" s="49" t="str">
        <f t="shared" si="166"/>
        <v/>
      </c>
      <c r="HN80" s="49" t="str">
        <f t="shared" si="166"/>
        <v/>
      </c>
      <c r="HO80" s="49" t="str">
        <f t="shared" si="166"/>
        <v/>
      </c>
      <c r="HP80" s="169" t="e">
        <f t="shared" si="152"/>
        <v>#N/A</v>
      </c>
      <c r="HQ80" s="169" t="e">
        <f t="shared" si="152"/>
        <v>#N/A</v>
      </c>
      <c r="HR80" s="169" t="e">
        <f t="shared" si="152"/>
        <v>#N/A</v>
      </c>
      <c r="HS80" s="169" t="e">
        <f t="shared" si="152"/>
        <v>#N/A</v>
      </c>
      <c r="HT80" s="169" t="e">
        <f t="shared" si="152"/>
        <v>#N/A</v>
      </c>
      <c r="HU80" s="169" t="e">
        <f t="shared" si="152"/>
        <v>#N/A</v>
      </c>
      <c r="HV80" s="169" t="e">
        <f t="shared" si="152"/>
        <v>#N/A</v>
      </c>
      <c r="HW80" s="169" t="e">
        <f t="shared" si="152"/>
        <v>#N/A</v>
      </c>
      <c r="HX80" s="169" t="e">
        <f t="shared" si="152"/>
        <v>#N/A</v>
      </c>
      <c r="HY80" s="169" t="e">
        <f t="shared" si="152"/>
        <v>#N/A</v>
      </c>
      <c r="HZ80" s="169" t="e">
        <f t="shared" si="152"/>
        <v>#N/A</v>
      </c>
      <c r="IA80" s="169" t="e">
        <f t="shared" si="152"/>
        <v>#N/A</v>
      </c>
      <c r="IB80" s="169" t="e">
        <f t="shared" si="152"/>
        <v>#N/A</v>
      </c>
      <c r="IC80" s="169" t="e">
        <f t="shared" si="152"/>
        <v>#N/A</v>
      </c>
      <c r="ID80" s="169" t="e">
        <f t="shared" si="152"/>
        <v>#N/A</v>
      </c>
      <c r="IE80" s="169" t="e">
        <f t="shared" si="151"/>
        <v>#N/A</v>
      </c>
      <c r="IF80" s="169" t="e">
        <f t="shared" si="151"/>
        <v>#N/A</v>
      </c>
      <c r="IG80" s="169" t="e">
        <f t="shared" si="151"/>
        <v>#N/A</v>
      </c>
      <c r="IH80" s="169" t="e">
        <f t="shared" si="151"/>
        <v>#N/A</v>
      </c>
      <c r="II80" s="169" t="e">
        <f t="shared" si="167"/>
        <v>#N/A</v>
      </c>
      <c r="IJ80" s="169" t="e">
        <f t="shared" si="167"/>
        <v>#N/A</v>
      </c>
      <c r="IK80" s="169" t="e">
        <f t="shared" si="167"/>
        <v>#N/A</v>
      </c>
      <c r="IL80" s="169" t="e">
        <f t="shared" si="167"/>
        <v>#N/A</v>
      </c>
      <c r="IM80" s="169" t="e">
        <f t="shared" si="167"/>
        <v>#N/A</v>
      </c>
      <c r="IN80" s="169" t="e">
        <f t="shared" si="167"/>
        <v>#N/A</v>
      </c>
      <c r="IO80" s="169" t="e">
        <f t="shared" si="167"/>
        <v>#N/A</v>
      </c>
      <c r="IP80" s="169" t="e">
        <f t="shared" si="167"/>
        <v>#N/A</v>
      </c>
      <c r="IQ80" s="169" t="e">
        <f t="shared" si="167"/>
        <v>#N/A</v>
      </c>
      <c r="IR80" s="169" t="e">
        <f t="shared" si="167"/>
        <v>#N/A</v>
      </c>
      <c r="IS80" s="169" t="e">
        <f t="shared" si="167"/>
        <v>#N/A</v>
      </c>
      <c r="IT80" s="169" t="e">
        <f t="shared" si="118"/>
        <v>#N/A</v>
      </c>
      <c r="IU80" s="169" t="e">
        <f t="shared" si="118"/>
        <v>#N/A</v>
      </c>
      <c r="IV80" s="169" t="e">
        <f t="shared" si="118"/>
        <v>#N/A</v>
      </c>
      <c r="IW80" s="169" t="e">
        <f t="shared" si="118"/>
        <v>#N/A</v>
      </c>
      <c r="IX80" s="169" t="e">
        <f t="shared" si="118"/>
        <v>#N/A</v>
      </c>
      <c r="IY80" s="169" t="e">
        <f t="shared" si="118"/>
        <v>#N/A</v>
      </c>
      <c r="IZ80" s="169" t="e">
        <f t="shared" si="118"/>
        <v>#N/A</v>
      </c>
      <c r="JA80" s="169" t="e">
        <f t="shared" si="118"/>
        <v>#N/A</v>
      </c>
      <c r="JB80" s="169" t="e">
        <f t="shared" si="118"/>
        <v>#N/A</v>
      </c>
      <c r="JC80" s="169" t="e">
        <f t="shared" si="118"/>
        <v>#N/A</v>
      </c>
      <c r="JD80" s="169" t="e">
        <f t="shared" si="118"/>
        <v>#N/A</v>
      </c>
      <c r="JE80" s="169" t="e">
        <f t="shared" si="118"/>
        <v>#N/A</v>
      </c>
      <c r="JF80" s="169" t="e">
        <f t="shared" si="118"/>
        <v>#N/A</v>
      </c>
      <c r="JG80" s="169" t="e">
        <f t="shared" si="118"/>
        <v>#N/A</v>
      </c>
      <c r="JH80" s="169" t="e">
        <f t="shared" si="118"/>
        <v>#N/A</v>
      </c>
      <c r="JI80" s="169" t="e">
        <f t="shared" si="118"/>
        <v>#N/A</v>
      </c>
      <c r="JJ80" s="169" t="e">
        <f t="shared" si="168"/>
        <v>#N/A</v>
      </c>
      <c r="JK80" s="169" t="e">
        <f t="shared" si="145"/>
        <v>#N/A</v>
      </c>
      <c r="JL80" s="169" t="e">
        <f t="shared" si="145"/>
        <v>#N/A</v>
      </c>
      <c r="JM80" s="169" t="e">
        <f t="shared" si="145"/>
        <v>#N/A</v>
      </c>
      <c r="JN80" s="169" t="e">
        <f t="shared" si="145"/>
        <v>#N/A</v>
      </c>
      <c r="JO80" s="169" t="e">
        <f t="shared" si="145"/>
        <v>#N/A</v>
      </c>
      <c r="JP80" s="169" t="e">
        <f t="shared" si="145"/>
        <v>#N/A</v>
      </c>
      <c r="JQ80" s="169" t="e">
        <f t="shared" si="145"/>
        <v>#N/A</v>
      </c>
      <c r="JR80" s="169" t="e">
        <f t="shared" si="135"/>
        <v>#N/A</v>
      </c>
      <c r="JS80" s="169" t="e">
        <f t="shared" si="135"/>
        <v>#N/A</v>
      </c>
      <c r="JT80" s="169" t="e">
        <f t="shared" si="135"/>
        <v>#N/A</v>
      </c>
      <c r="JU80" s="169" t="e">
        <f t="shared" si="135"/>
        <v>#N/A</v>
      </c>
      <c r="JV80" s="169" t="e">
        <f t="shared" si="135"/>
        <v>#N/A</v>
      </c>
      <c r="JW80" s="169" t="e">
        <f t="shared" si="135"/>
        <v>#N/A</v>
      </c>
      <c r="JX80" s="169" t="e">
        <f t="shared" si="135"/>
        <v>#N/A</v>
      </c>
      <c r="JY80" s="169" t="e">
        <f t="shared" si="135"/>
        <v>#N/A</v>
      </c>
      <c r="JZ80" s="169" t="e">
        <f t="shared" si="135"/>
        <v>#N/A</v>
      </c>
      <c r="KA80" s="169" t="e">
        <f t="shared" si="135"/>
        <v>#N/A</v>
      </c>
      <c r="KB80" s="169" t="e">
        <f t="shared" si="135"/>
        <v>#N/A</v>
      </c>
      <c r="KC80" s="169" t="e">
        <f t="shared" si="135"/>
        <v>#N/A</v>
      </c>
      <c r="KD80" s="169" t="e">
        <f t="shared" si="135"/>
        <v>#N/A</v>
      </c>
      <c r="KE80" s="169" t="e">
        <f t="shared" si="135"/>
        <v>#N/A</v>
      </c>
      <c r="KF80" s="169" t="e">
        <f t="shared" si="135"/>
        <v>#N/A</v>
      </c>
      <c r="KG80" s="169" t="e">
        <f t="shared" si="135"/>
        <v>#N/A</v>
      </c>
      <c r="KH80" s="169" t="e">
        <f t="shared" si="136"/>
        <v>#N/A</v>
      </c>
      <c r="KI80" s="169" t="e">
        <f t="shared" si="136"/>
        <v>#N/A</v>
      </c>
      <c r="KJ80" s="169" t="e">
        <f t="shared" si="136"/>
        <v>#N/A</v>
      </c>
      <c r="KK80" s="169" t="e">
        <f t="shared" si="136"/>
        <v>#N/A</v>
      </c>
      <c r="KL80" s="169" t="e">
        <f t="shared" si="136"/>
        <v>#N/A</v>
      </c>
      <c r="KM80" s="169" t="e">
        <f t="shared" si="136"/>
        <v>#N/A</v>
      </c>
      <c r="KN80" s="169" t="e">
        <f t="shared" si="136"/>
        <v>#N/A</v>
      </c>
      <c r="KO80" s="169" t="e">
        <f t="shared" si="136"/>
        <v>#N/A</v>
      </c>
      <c r="KP80" s="169" t="e">
        <f t="shared" si="136"/>
        <v>#N/A</v>
      </c>
      <c r="KQ80" s="169" t="e">
        <f t="shared" si="136"/>
        <v>#N/A</v>
      </c>
      <c r="KR80" s="169" t="e">
        <f t="shared" si="136"/>
        <v>#N/A</v>
      </c>
      <c r="KS80" s="169" t="e">
        <f t="shared" si="136"/>
        <v>#N/A</v>
      </c>
      <c r="KT80" s="169" t="e">
        <f t="shared" si="136"/>
        <v>#N/A</v>
      </c>
      <c r="KU80" s="169" t="e">
        <f t="shared" si="136"/>
        <v>#N/A</v>
      </c>
      <c r="KV80" s="169" t="e">
        <f t="shared" si="136"/>
        <v>#N/A</v>
      </c>
      <c r="KW80" s="169" t="e">
        <f t="shared" si="136"/>
        <v>#N/A</v>
      </c>
      <c r="KX80" s="169" t="e">
        <f t="shared" si="137"/>
        <v>#N/A</v>
      </c>
      <c r="KY80" s="169" t="e">
        <f t="shared" si="137"/>
        <v>#N/A</v>
      </c>
      <c r="KZ80" s="169" t="e">
        <f t="shared" si="137"/>
        <v>#N/A</v>
      </c>
      <c r="LA80" s="169" t="e">
        <f t="shared" si="137"/>
        <v>#N/A</v>
      </c>
      <c r="LB80" s="169" t="e">
        <f t="shared" si="137"/>
        <v>#N/A</v>
      </c>
      <c r="LC80" s="169" t="e">
        <f t="shared" si="137"/>
        <v>#N/A</v>
      </c>
      <c r="LD80" s="169" t="e">
        <f t="shared" si="137"/>
        <v>#N/A</v>
      </c>
      <c r="LE80" s="169" t="e">
        <f t="shared" si="137"/>
        <v>#N/A</v>
      </c>
      <c r="LF80" s="169" t="e">
        <f t="shared" si="137"/>
        <v>#N/A</v>
      </c>
      <c r="LG80" s="169" t="e">
        <f t="shared" si="137"/>
        <v>#N/A</v>
      </c>
      <c r="LH80" s="169" t="e">
        <f t="shared" si="137"/>
        <v>#N/A</v>
      </c>
      <c r="LI80" s="169" t="e">
        <f t="shared" si="137"/>
        <v>#N/A</v>
      </c>
      <c r="LJ80" s="169" t="e">
        <f t="shared" si="137"/>
        <v>#N/A</v>
      </c>
      <c r="LK80" s="169" t="e">
        <f t="shared" si="137"/>
        <v>#N/A</v>
      </c>
      <c r="LL80" s="169" t="e">
        <f t="shared" si="137"/>
        <v>#N/A</v>
      </c>
      <c r="LM80" s="169" t="e">
        <f t="shared" si="137"/>
        <v>#N/A</v>
      </c>
      <c r="LN80" s="169" t="e">
        <f t="shared" si="138"/>
        <v>#N/A</v>
      </c>
      <c r="LO80" s="169" t="e">
        <f t="shared" si="138"/>
        <v>#N/A</v>
      </c>
      <c r="LP80" s="169" t="e">
        <f t="shared" si="138"/>
        <v>#N/A</v>
      </c>
      <c r="LQ80" s="169" t="e">
        <f t="shared" si="138"/>
        <v>#N/A</v>
      </c>
      <c r="LR80" s="169" t="e">
        <f t="shared" si="138"/>
        <v>#N/A</v>
      </c>
      <c r="LS80" s="169" t="e">
        <f t="shared" si="138"/>
        <v>#N/A</v>
      </c>
      <c r="LT80" s="169" t="e">
        <f t="shared" si="138"/>
        <v>#N/A</v>
      </c>
      <c r="LU80" s="169" t="e">
        <f t="shared" si="138"/>
        <v>#N/A</v>
      </c>
      <c r="LV80" s="169" t="e">
        <f t="shared" si="138"/>
        <v>#N/A</v>
      </c>
      <c r="LW80" s="169" t="e">
        <f t="shared" si="138"/>
        <v>#N/A</v>
      </c>
      <c r="LX80" s="169" t="e">
        <f t="shared" si="138"/>
        <v>#N/A</v>
      </c>
      <c r="LY80" s="169" t="e">
        <f t="shared" si="138"/>
        <v>#N/A</v>
      </c>
      <c r="LZ80" s="169" t="e">
        <f t="shared" si="138"/>
        <v>#N/A</v>
      </c>
      <c r="MA80" s="169" t="e">
        <f t="shared" si="138"/>
        <v>#N/A</v>
      </c>
      <c r="MB80" s="169" t="e">
        <f t="shared" si="138"/>
        <v>#N/A</v>
      </c>
      <c r="MC80" s="169" t="e">
        <f t="shared" si="138"/>
        <v>#N/A</v>
      </c>
      <c r="MD80" s="169" t="e">
        <f t="shared" si="139"/>
        <v>#N/A</v>
      </c>
      <c r="ME80" s="169" t="e">
        <f t="shared" si="139"/>
        <v>#N/A</v>
      </c>
      <c r="MF80" s="169" t="e">
        <f t="shared" si="139"/>
        <v>#N/A</v>
      </c>
      <c r="MG80" s="169" t="e">
        <f t="shared" si="139"/>
        <v>#N/A</v>
      </c>
      <c r="MH80" s="169" t="e">
        <f t="shared" si="139"/>
        <v>#N/A</v>
      </c>
      <c r="MI80" s="169" t="e">
        <f t="shared" si="139"/>
        <v>#N/A</v>
      </c>
      <c r="MJ80" s="169" t="e">
        <f t="shared" si="139"/>
        <v>#N/A</v>
      </c>
      <c r="MK80" s="169" t="e">
        <f t="shared" si="139"/>
        <v>#N/A</v>
      </c>
      <c r="ML80" s="169" t="e">
        <f t="shared" si="139"/>
        <v>#N/A</v>
      </c>
      <c r="MM80" s="169" t="e">
        <f t="shared" si="139"/>
        <v>#N/A</v>
      </c>
      <c r="MN80" s="169" t="e">
        <f t="shared" si="139"/>
        <v>#N/A</v>
      </c>
      <c r="MO80" s="169" t="e">
        <f t="shared" si="139"/>
        <v>#N/A</v>
      </c>
      <c r="MP80" s="169" t="e">
        <f t="shared" si="139"/>
        <v>#N/A</v>
      </c>
      <c r="MQ80" s="169" t="e">
        <f t="shared" si="139"/>
        <v>#N/A</v>
      </c>
      <c r="MR80" s="169" t="e">
        <f t="shared" si="139"/>
        <v>#N/A</v>
      </c>
      <c r="MS80" s="169" t="e">
        <f t="shared" si="139"/>
        <v>#N/A</v>
      </c>
      <c r="MT80" s="169" t="e">
        <f t="shared" si="140"/>
        <v>#N/A</v>
      </c>
      <c r="MU80" s="169" t="e">
        <f t="shared" si="140"/>
        <v>#N/A</v>
      </c>
      <c r="MV80" s="169" t="e">
        <f t="shared" si="140"/>
        <v>#N/A</v>
      </c>
      <c r="MW80" s="169" t="e">
        <f t="shared" si="140"/>
        <v>#N/A</v>
      </c>
      <c r="MX80" s="169" t="e">
        <f t="shared" si="140"/>
        <v>#N/A</v>
      </c>
      <c r="MY80" s="169" t="e">
        <f t="shared" si="140"/>
        <v>#N/A</v>
      </c>
      <c r="MZ80" s="169" t="e">
        <f t="shared" si="140"/>
        <v>#N/A</v>
      </c>
      <c r="NA80" s="169" t="e">
        <f t="shared" si="140"/>
        <v>#N/A</v>
      </c>
      <c r="NB80" s="169" t="e">
        <f t="shared" si="140"/>
        <v>#N/A</v>
      </c>
      <c r="NC80" s="169" t="e">
        <f t="shared" si="140"/>
        <v>#N/A</v>
      </c>
      <c r="ND80" s="169" t="e">
        <f t="shared" si="140"/>
        <v>#N/A</v>
      </c>
      <c r="NE80" s="169" t="e">
        <f t="shared" si="140"/>
        <v>#N/A</v>
      </c>
      <c r="NF80" s="169" t="e">
        <f t="shared" si="140"/>
        <v>#N/A</v>
      </c>
      <c r="NG80" s="169" t="e">
        <f t="shared" si="140"/>
        <v>#N/A</v>
      </c>
      <c r="NH80" s="169" t="e">
        <f t="shared" si="140"/>
        <v>#N/A</v>
      </c>
      <c r="NI80" s="169" t="e">
        <f t="shared" si="140"/>
        <v>#N/A</v>
      </c>
      <c r="NJ80" s="169" t="e">
        <f t="shared" si="141"/>
        <v>#N/A</v>
      </c>
      <c r="NK80" s="169" t="e">
        <f t="shared" si="141"/>
        <v>#N/A</v>
      </c>
      <c r="NL80" s="169" t="e">
        <f t="shared" si="141"/>
        <v>#N/A</v>
      </c>
      <c r="NM80" s="169" t="e">
        <f t="shared" si="141"/>
        <v>#N/A</v>
      </c>
      <c r="NN80" s="169" t="e">
        <f t="shared" si="141"/>
        <v>#N/A</v>
      </c>
      <c r="NO80" s="169" t="e">
        <f t="shared" si="141"/>
        <v>#N/A</v>
      </c>
      <c r="NP80" s="169" t="e">
        <f t="shared" si="141"/>
        <v>#N/A</v>
      </c>
      <c r="NQ80" s="169" t="e">
        <f t="shared" si="141"/>
        <v>#N/A</v>
      </c>
      <c r="NR80" s="169" t="e">
        <f t="shared" si="141"/>
        <v>#N/A</v>
      </c>
      <c r="NS80" s="169" t="e">
        <f t="shared" si="141"/>
        <v>#N/A</v>
      </c>
      <c r="NT80" s="169" t="e">
        <f t="shared" si="141"/>
        <v>#N/A</v>
      </c>
      <c r="NU80" s="169" t="e">
        <f t="shared" si="141"/>
        <v>#N/A</v>
      </c>
      <c r="NV80" s="169" t="e">
        <f t="shared" si="141"/>
        <v>#N/A</v>
      </c>
      <c r="NW80" s="169" t="e">
        <f t="shared" si="141"/>
        <v>#N/A</v>
      </c>
      <c r="NX80" s="169" t="e">
        <f t="shared" si="141"/>
        <v>#N/A</v>
      </c>
      <c r="NY80" s="169" t="e">
        <f t="shared" si="141"/>
        <v>#N/A</v>
      </c>
      <c r="NZ80" s="169" t="e">
        <f t="shared" si="142"/>
        <v>#N/A</v>
      </c>
      <c r="OA80" s="169" t="e">
        <f t="shared" si="142"/>
        <v>#N/A</v>
      </c>
      <c r="OB80" s="169" t="e">
        <f t="shared" si="142"/>
        <v>#N/A</v>
      </c>
      <c r="OC80" s="169" t="e">
        <f t="shared" si="142"/>
        <v>#N/A</v>
      </c>
      <c r="OD80" s="169" t="e">
        <f t="shared" si="142"/>
        <v>#N/A</v>
      </c>
      <c r="OE80" s="169" t="e">
        <f t="shared" si="142"/>
        <v>#N/A</v>
      </c>
      <c r="OF80" s="169" t="e">
        <f t="shared" si="142"/>
        <v>#N/A</v>
      </c>
      <c r="OG80" s="169" t="e">
        <f t="shared" si="142"/>
        <v>#N/A</v>
      </c>
      <c r="OH80" s="169" t="e">
        <f t="shared" si="142"/>
        <v>#N/A</v>
      </c>
      <c r="OI80" s="169" t="e">
        <f t="shared" si="142"/>
        <v>#N/A</v>
      </c>
      <c r="OJ80" s="169" t="e">
        <f t="shared" si="142"/>
        <v>#N/A</v>
      </c>
      <c r="OK80" s="169" t="e">
        <f t="shared" si="142"/>
        <v>#N/A</v>
      </c>
      <c r="OL80" s="169" t="e">
        <f t="shared" si="142"/>
        <v>#N/A</v>
      </c>
      <c r="OM80" s="169" t="e">
        <f t="shared" si="142"/>
        <v>#N/A</v>
      </c>
      <c r="ON80" s="169" t="e">
        <f t="shared" si="142"/>
        <v>#N/A</v>
      </c>
      <c r="OO80" s="169" t="e">
        <f t="shared" si="142"/>
        <v>#N/A</v>
      </c>
      <c r="OP80" s="169" t="e">
        <f t="shared" si="143"/>
        <v>#N/A</v>
      </c>
      <c r="OQ80" s="169" t="e">
        <f t="shared" si="143"/>
        <v>#N/A</v>
      </c>
      <c r="OR80" s="169" t="e">
        <f t="shared" si="143"/>
        <v>#N/A</v>
      </c>
      <c r="OS80" s="169" t="e">
        <f t="shared" si="143"/>
        <v>#N/A</v>
      </c>
      <c r="OT80" s="169" t="e">
        <f t="shared" si="114"/>
        <v>#N/A</v>
      </c>
      <c r="OU80" s="169" t="e">
        <f t="shared" si="114"/>
        <v>#N/A</v>
      </c>
      <c r="OV80" s="169" t="e">
        <f t="shared" si="114"/>
        <v>#N/A</v>
      </c>
      <c r="OW80" s="169" t="e">
        <f t="shared" si="114"/>
        <v>#N/A</v>
      </c>
      <c r="OX80" s="169" t="e">
        <f t="shared" si="114"/>
        <v>#N/A</v>
      </c>
      <c r="OY80" s="169" t="e">
        <f t="shared" si="114"/>
        <v>#N/A</v>
      </c>
      <c r="OZ80" s="169" t="e">
        <f t="shared" si="114"/>
        <v>#N/A</v>
      </c>
      <c r="PA80" s="169" t="e">
        <f t="shared" si="114"/>
        <v>#N/A</v>
      </c>
      <c r="PB80" s="169" t="e">
        <f t="shared" si="114"/>
        <v>#N/A</v>
      </c>
      <c r="PC80" s="169" t="e">
        <f t="shared" si="114"/>
        <v>#N/A</v>
      </c>
      <c r="PD80" s="169" t="e">
        <f t="shared" si="114"/>
        <v>#N/A</v>
      </c>
      <c r="PE80" s="169" t="e">
        <f t="shared" si="114"/>
        <v>#N/A</v>
      </c>
      <c r="PF80" s="169" t="e">
        <f t="shared" ref="PF80:PH104" si="171">IF(ISNONTEXT($K80),_xlfn.NORM.DIST(HM80,$G80,$K80,FALSE),NA())</f>
        <v>#N/A</v>
      </c>
      <c r="PG80" s="169" t="e">
        <f t="shared" si="171"/>
        <v>#N/A</v>
      </c>
      <c r="PH80" s="169" t="e">
        <f t="shared" si="171"/>
        <v>#N/A</v>
      </c>
    </row>
    <row r="81" spans="1:424" hidden="1" x14ac:dyDescent="0.75">
      <c r="A81" s="4">
        <v>78</v>
      </c>
      <c r="B81" s="95"/>
      <c r="C81" s="95"/>
      <c r="D81" s="95"/>
      <c r="E81" s="124" t="str">
        <f t="shared" si="146"/>
        <v/>
      </c>
      <c r="F81" s="124" t="str">
        <f t="shared" si="147"/>
        <v/>
      </c>
      <c r="G81" s="73" t="str">
        <f t="shared" si="148"/>
        <v/>
      </c>
      <c r="H81" s="23"/>
      <c r="I81" s="57"/>
      <c r="J81" s="280"/>
      <c r="K81" s="74" t="str">
        <f>IF(AND(B81&gt;0,C81&gt;0,D81&gt;0),IF(ISBLANK(J81),IF(ISBLANK(H81),"",(D81-B81)*VLOOKUP(H81,VLookups!$A$4:$B$13,2,FALSE)),J81),"")</f>
        <v/>
      </c>
      <c r="L81" s="75" t="str">
        <f t="shared" si="144"/>
        <v/>
      </c>
      <c r="M81" s="95"/>
      <c r="N81" s="270" t="str">
        <f>IF(AND(M81&gt;0,C81&gt;0,NOT(K81="")),ABS(VLOOKUP($M$1,VLookups!$A$43:$B$44,2,FALSE)-_xlfn.NORM.DIST(M81,G81,K81,TRUE)),"")</f>
        <v/>
      </c>
      <c r="O81" s="94" t="str">
        <f>IF(AND($B81&gt;0,$C81&gt;0,$D81&gt;0,NOT(ISBLANK($H81))),_xlfn.NORM.INV(ABS(VLOOKUP($M$1,VLookups!$A$43:$B$44,2,FALSE)-O$3),$G81,$K81),"")</f>
        <v/>
      </c>
      <c r="P81" s="93" t="str">
        <f>IF(AND($B81&gt;0,$C81&gt;0,$D81&gt;0,NOT(ISBLANK($H81))),_xlfn.NORM.INV(ABS(VLOOKUP($M$1,VLookups!$A$43:$B$44,2,FALSE)-P$3),$G81,$K81),"")</f>
        <v/>
      </c>
      <c r="Q81" s="94" t="str">
        <f>IF(AND($B81&gt;0,$C81&gt;0,$D81&gt;0,NOT(ISBLANK($H81))),_xlfn.NORM.INV(ABS(VLOOKUP($M$1,VLookups!$A$43:$B$44,2,FALSE)-Q$3),$G81,$K81),"")</f>
        <v/>
      </c>
      <c r="R81" s="93" t="str">
        <f>IF(AND($B81&gt;0,$C81&gt;0,$D81&gt;0,NOT(ISBLANK($H81))),_xlfn.NORM.INV(ABS(VLOOKUP($M$1,VLookups!$A$43:$B$44,2,FALSE)-R$3),$G81,$K81),"")</f>
        <v/>
      </c>
      <c r="S81" s="94" t="str">
        <f>IF(AND($B81&gt;0,$C81&gt;0,$D81&gt;0,NOT(ISBLANK($H81))),_xlfn.NORM.INV(ABS(VLOOKUP($M$1,VLookups!$A$43:$B$44,2,FALSE)-S$3),$G81,$K81),"")</f>
        <v/>
      </c>
      <c r="T81" s="93" t="str">
        <f>IF(AND($B81&gt;0,$C81&gt;0,$D81&gt;0,NOT(ISBLANK($H81))),_xlfn.NORM.INV(ABS(VLOOKUP($M$1,VLookups!$A$43:$B$44,2,FALSE)-T$3),$G81,$K81),"")</f>
        <v/>
      </c>
      <c r="U81" s="5"/>
      <c r="V81" s="168" t="str">
        <f t="shared" si="149"/>
        <v/>
      </c>
      <c r="W81" s="49" t="str">
        <f t="shared" si="169"/>
        <v/>
      </c>
      <c r="X81" s="49" t="str">
        <f t="shared" si="169"/>
        <v/>
      </c>
      <c r="Y81" s="49" t="str">
        <f t="shared" si="169"/>
        <v/>
      </c>
      <c r="Z81" s="49" t="str">
        <f t="shared" si="169"/>
        <v/>
      </c>
      <c r="AA81" s="49" t="str">
        <f t="shared" si="169"/>
        <v/>
      </c>
      <c r="AB81" s="49" t="str">
        <f t="shared" si="169"/>
        <v/>
      </c>
      <c r="AC81" s="49" t="str">
        <f t="shared" si="169"/>
        <v/>
      </c>
      <c r="AD81" s="49" t="str">
        <f t="shared" si="169"/>
        <v/>
      </c>
      <c r="AE81" s="49" t="str">
        <f t="shared" si="169"/>
        <v/>
      </c>
      <c r="AF81" s="49" t="str">
        <f t="shared" si="169"/>
        <v/>
      </c>
      <c r="AG81" s="49" t="str">
        <f t="shared" si="169"/>
        <v/>
      </c>
      <c r="AH81" s="49" t="str">
        <f t="shared" si="169"/>
        <v/>
      </c>
      <c r="AI81" s="49" t="str">
        <f t="shared" si="169"/>
        <v/>
      </c>
      <c r="AJ81" s="49" t="str">
        <f t="shared" si="169"/>
        <v/>
      </c>
      <c r="AK81" s="49" t="str">
        <f t="shared" si="169"/>
        <v/>
      </c>
      <c r="AL81" s="49" t="str">
        <f t="shared" si="169"/>
        <v/>
      </c>
      <c r="AM81" s="49" t="str">
        <f t="shared" si="159"/>
        <v/>
      </c>
      <c r="AN81" s="49" t="str">
        <f t="shared" si="159"/>
        <v/>
      </c>
      <c r="AO81" s="49" t="str">
        <f t="shared" si="159"/>
        <v/>
      </c>
      <c r="AP81" s="49" t="str">
        <f t="shared" si="159"/>
        <v/>
      </c>
      <c r="AQ81" s="49" t="str">
        <f t="shared" si="159"/>
        <v/>
      </c>
      <c r="AR81" s="49" t="str">
        <f t="shared" si="159"/>
        <v/>
      </c>
      <c r="AS81" s="49" t="str">
        <f t="shared" si="159"/>
        <v/>
      </c>
      <c r="AT81" s="49" t="str">
        <f t="shared" si="159"/>
        <v/>
      </c>
      <c r="AU81" s="49" t="str">
        <f t="shared" si="159"/>
        <v/>
      </c>
      <c r="AV81" s="49" t="str">
        <f t="shared" si="159"/>
        <v/>
      </c>
      <c r="AW81" s="49" t="str">
        <f t="shared" si="159"/>
        <v/>
      </c>
      <c r="AX81" s="49" t="str">
        <f t="shared" si="159"/>
        <v/>
      </c>
      <c r="AY81" s="49" t="str">
        <f t="shared" si="159"/>
        <v/>
      </c>
      <c r="AZ81" s="49" t="str">
        <f t="shared" si="159"/>
        <v/>
      </c>
      <c r="BA81" s="49" t="str">
        <f t="shared" si="159"/>
        <v/>
      </c>
      <c r="BB81" s="49" t="str">
        <f t="shared" si="160"/>
        <v/>
      </c>
      <c r="BC81" s="49" t="str">
        <f t="shared" si="160"/>
        <v/>
      </c>
      <c r="BD81" s="49" t="str">
        <f t="shared" si="160"/>
        <v/>
      </c>
      <c r="BE81" s="49" t="str">
        <f t="shared" si="160"/>
        <v/>
      </c>
      <c r="BF81" s="49" t="str">
        <f t="shared" si="160"/>
        <v/>
      </c>
      <c r="BG81" s="49" t="str">
        <f t="shared" si="160"/>
        <v/>
      </c>
      <c r="BH81" s="49" t="str">
        <f t="shared" si="160"/>
        <v/>
      </c>
      <c r="BI81" s="49" t="str">
        <f t="shared" si="160"/>
        <v/>
      </c>
      <c r="BJ81" s="49" t="str">
        <f t="shared" si="160"/>
        <v/>
      </c>
      <c r="BK81" s="49" t="str">
        <f t="shared" si="160"/>
        <v/>
      </c>
      <c r="BL81" s="49" t="str">
        <f t="shared" si="160"/>
        <v/>
      </c>
      <c r="BM81" s="49" t="str">
        <f t="shared" si="160"/>
        <v/>
      </c>
      <c r="BN81" s="49" t="str">
        <f t="shared" si="160"/>
        <v/>
      </c>
      <c r="BO81" s="49" t="str">
        <f t="shared" si="160"/>
        <v/>
      </c>
      <c r="BP81" s="49" t="str">
        <f t="shared" si="160"/>
        <v/>
      </c>
      <c r="BQ81" s="49" t="str">
        <f t="shared" si="160"/>
        <v/>
      </c>
      <c r="BR81" s="49" t="str">
        <f t="shared" si="153"/>
        <v/>
      </c>
      <c r="BS81" s="49" t="str">
        <f t="shared" si="153"/>
        <v/>
      </c>
      <c r="BT81" s="49" t="str">
        <f t="shared" si="153"/>
        <v/>
      </c>
      <c r="BU81" s="49" t="str">
        <f t="shared" si="153"/>
        <v/>
      </c>
      <c r="BV81" s="49" t="str">
        <f t="shared" si="153"/>
        <v/>
      </c>
      <c r="BW81" s="49" t="str">
        <f t="shared" si="153"/>
        <v/>
      </c>
      <c r="BX81" s="49" t="str">
        <f t="shared" si="153"/>
        <v/>
      </c>
      <c r="BY81" s="49" t="str">
        <f t="shared" si="153"/>
        <v/>
      </c>
      <c r="BZ81" s="49" t="str">
        <f t="shared" si="153"/>
        <v/>
      </c>
      <c r="CA81" s="49" t="str">
        <f t="shared" si="153"/>
        <v/>
      </c>
      <c r="CB81" s="49" t="str">
        <f t="shared" si="153"/>
        <v/>
      </c>
      <c r="CC81" s="49" t="str">
        <f t="shared" si="153"/>
        <v/>
      </c>
      <c r="CD81" s="49" t="str">
        <f t="shared" si="153"/>
        <v/>
      </c>
      <c r="CE81" s="49" t="str">
        <f t="shared" si="153"/>
        <v/>
      </c>
      <c r="CF81" s="49" t="str">
        <f t="shared" si="153"/>
        <v/>
      </c>
      <c r="CG81" s="49" t="str">
        <f t="shared" si="161"/>
        <v/>
      </c>
      <c r="CH81" s="49" t="str">
        <f t="shared" si="161"/>
        <v/>
      </c>
      <c r="CI81" s="49" t="str">
        <f t="shared" si="161"/>
        <v/>
      </c>
      <c r="CJ81" s="49" t="str">
        <f t="shared" si="161"/>
        <v/>
      </c>
      <c r="CK81" s="49" t="str">
        <f t="shared" si="161"/>
        <v/>
      </c>
      <c r="CL81" s="49" t="str">
        <f t="shared" si="161"/>
        <v/>
      </c>
      <c r="CM81" s="49" t="str">
        <f t="shared" si="161"/>
        <v/>
      </c>
      <c r="CN81" s="49" t="str">
        <f t="shared" si="161"/>
        <v/>
      </c>
      <c r="CO81" s="49" t="str">
        <f t="shared" si="161"/>
        <v/>
      </c>
      <c r="CP81" s="49" t="str">
        <f t="shared" si="161"/>
        <v/>
      </c>
      <c r="CQ81" s="49" t="str">
        <f t="shared" si="161"/>
        <v/>
      </c>
      <c r="CR81" s="49" t="str">
        <f t="shared" si="161"/>
        <v/>
      </c>
      <c r="CS81" s="49" t="str">
        <f t="shared" si="161"/>
        <v/>
      </c>
      <c r="CT81" s="49" t="str">
        <f t="shared" si="161"/>
        <v/>
      </c>
      <c r="CU81" s="49" t="str">
        <f t="shared" si="161"/>
        <v/>
      </c>
      <c r="CV81" s="49" t="str">
        <f t="shared" si="161"/>
        <v/>
      </c>
      <c r="CW81" s="49" t="str">
        <f t="shared" si="154"/>
        <v/>
      </c>
      <c r="CX81" s="49" t="str">
        <f t="shared" si="154"/>
        <v/>
      </c>
      <c r="CY81" s="49" t="str">
        <f t="shared" si="154"/>
        <v/>
      </c>
      <c r="CZ81" s="49" t="str">
        <f t="shared" si="154"/>
        <v/>
      </c>
      <c r="DA81" s="49" t="str">
        <f t="shared" si="154"/>
        <v/>
      </c>
      <c r="DB81" s="49" t="str">
        <f t="shared" si="154"/>
        <v/>
      </c>
      <c r="DC81" s="49" t="str">
        <f t="shared" si="154"/>
        <v/>
      </c>
      <c r="DD81" s="49" t="str">
        <f t="shared" si="154"/>
        <v/>
      </c>
      <c r="DE81" s="49" t="str">
        <f t="shared" si="154"/>
        <v/>
      </c>
      <c r="DF81" s="49" t="str">
        <f t="shared" si="154"/>
        <v/>
      </c>
      <c r="DG81" s="49" t="str">
        <f t="shared" si="154"/>
        <v/>
      </c>
      <c r="DH81" s="49" t="str">
        <f t="shared" si="154"/>
        <v/>
      </c>
      <c r="DI81" s="49" t="str">
        <f t="shared" si="154"/>
        <v/>
      </c>
      <c r="DJ81" s="49" t="str">
        <f t="shared" si="154"/>
        <v/>
      </c>
      <c r="DK81" s="49" t="str">
        <f t="shared" si="154"/>
        <v/>
      </c>
      <c r="DL81" s="49" t="str">
        <f t="shared" si="162"/>
        <v/>
      </c>
      <c r="DM81" s="49" t="str">
        <f t="shared" si="162"/>
        <v/>
      </c>
      <c r="DN81" s="49" t="str">
        <f t="shared" si="162"/>
        <v/>
      </c>
      <c r="DO81" s="49" t="str">
        <f t="shared" si="162"/>
        <v/>
      </c>
      <c r="DP81" s="49" t="str">
        <f t="shared" si="162"/>
        <v/>
      </c>
      <c r="DQ81" s="49" t="str">
        <f t="shared" si="162"/>
        <v/>
      </c>
      <c r="DR81" s="49" t="str">
        <f t="shared" si="162"/>
        <v/>
      </c>
      <c r="DS81" s="183" t="str">
        <f t="shared" si="150"/>
        <v/>
      </c>
      <c r="DT81" s="49" t="str">
        <f t="shared" si="170"/>
        <v/>
      </c>
      <c r="DU81" s="49" t="str">
        <f t="shared" si="170"/>
        <v/>
      </c>
      <c r="DV81" s="49" t="str">
        <f t="shared" si="170"/>
        <v/>
      </c>
      <c r="DW81" s="49" t="str">
        <f t="shared" si="170"/>
        <v/>
      </c>
      <c r="DX81" s="49" t="str">
        <f t="shared" si="170"/>
        <v/>
      </c>
      <c r="DY81" s="49" t="str">
        <f t="shared" si="170"/>
        <v/>
      </c>
      <c r="DZ81" s="49" t="str">
        <f t="shared" si="170"/>
        <v/>
      </c>
      <c r="EA81" s="49" t="str">
        <f t="shared" si="170"/>
        <v/>
      </c>
      <c r="EB81" s="49" t="str">
        <f t="shared" si="170"/>
        <v/>
      </c>
      <c r="EC81" s="49" t="str">
        <f t="shared" si="170"/>
        <v/>
      </c>
      <c r="ED81" s="49" t="str">
        <f t="shared" si="170"/>
        <v/>
      </c>
      <c r="EE81" s="49" t="str">
        <f t="shared" si="170"/>
        <v/>
      </c>
      <c r="EF81" s="49" t="str">
        <f t="shared" si="170"/>
        <v/>
      </c>
      <c r="EG81" s="49" t="str">
        <f t="shared" si="170"/>
        <v/>
      </c>
      <c r="EH81" s="49" t="str">
        <f t="shared" si="170"/>
        <v/>
      </c>
      <c r="EI81" s="49" t="str">
        <f t="shared" si="170"/>
        <v/>
      </c>
      <c r="EJ81" s="49" t="str">
        <f t="shared" si="163"/>
        <v/>
      </c>
      <c r="EK81" s="49" t="str">
        <f t="shared" si="163"/>
        <v/>
      </c>
      <c r="EL81" s="49" t="str">
        <f t="shared" si="163"/>
        <v/>
      </c>
      <c r="EM81" s="49" t="str">
        <f t="shared" si="163"/>
        <v/>
      </c>
      <c r="EN81" s="49" t="str">
        <f t="shared" si="163"/>
        <v/>
      </c>
      <c r="EO81" s="49" t="str">
        <f t="shared" si="163"/>
        <v/>
      </c>
      <c r="EP81" s="49" t="str">
        <f t="shared" si="163"/>
        <v/>
      </c>
      <c r="EQ81" s="49" t="str">
        <f t="shared" si="163"/>
        <v/>
      </c>
      <c r="ER81" s="49" t="str">
        <f t="shared" si="163"/>
        <v/>
      </c>
      <c r="ES81" s="49" t="str">
        <f t="shared" si="163"/>
        <v/>
      </c>
      <c r="ET81" s="49" t="str">
        <f t="shared" si="163"/>
        <v/>
      </c>
      <c r="EU81" s="49" t="str">
        <f t="shared" si="163"/>
        <v/>
      </c>
      <c r="EV81" s="49" t="str">
        <f t="shared" si="163"/>
        <v/>
      </c>
      <c r="EW81" s="49" t="str">
        <f t="shared" si="163"/>
        <v/>
      </c>
      <c r="EX81" s="49" t="str">
        <f t="shared" si="163"/>
        <v/>
      </c>
      <c r="EY81" s="49" t="str">
        <f t="shared" si="164"/>
        <v/>
      </c>
      <c r="EZ81" s="49" t="str">
        <f t="shared" si="164"/>
        <v/>
      </c>
      <c r="FA81" s="49" t="str">
        <f t="shared" si="164"/>
        <v/>
      </c>
      <c r="FB81" s="49" t="str">
        <f t="shared" si="164"/>
        <v/>
      </c>
      <c r="FC81" s="49" t="str">
        <f t="shared" si="164"/>
        <v/>
      </c>
      <c r="FD81" s="49" t="str">
        <f t="shared" si="164"/>
        <v/>
      </c>
      <c r="FE81" s="49" t="str">
        <f t="shared" si="164"/>
        <v/>
      </c>
      <c r="FF81" s="49" t="str">
        <f t="shared" si="164"/>
        <v/>
      </c>
      <c r="FG81" s="49" t="str">
        <f t="shared" si="164"/>
        <v/>
      </c>
      <c r="FH81" s="49" t="str">
        <f t="shared" si="164"/>
        <v/>
      </c>
      <c r="FI81" s="49" t="str">
        <f t="shared" si="164"/>
        <v/>
      </c>
      <c r="FJ81" s="49" t="str">
        <f t="shared" si="164"/>
        <v/>
      </c>
      <c r="FK81" s="49" t="str">
        <f t="shared" si="164"/>
        <v/>
      </c>
      <c r="FL81" s="49" t="str">
        <f t="shared" si="164"/>
        <v/>
      </c>
      <c r="FM81" s="49" t="str">
        <f t="shared" si="164"/>
        <v/>
      </c>
      <c r="FN81" s="49" t="str">
        <f t="shared" si="164"/>
        <v/>
      </c>
      <c r="FO81" s="49" t="str">
        <f t="shared" si="156"/>
        <v/>
      </c>
      <c r="FP81" s="49" t="str">
        <f t="shared" si="156"/>
        <v/>
      </c>
      <c r="FQ81" s="49" t="str">
        <f t="shared" si="156"/>
        <v/>
      </c>
      <c r="FR81" s="49" t="str">
        <f t="shared" si="156"/>
        <v/>
      </c>
      <c r="FS81" s="49" t="str">
        <f t="shared" si="156"/>
        <v/>
      </c>
      <c r="FT81" s="49" t="str">
        <f t="shared" si="156"/>
        <v/>
      </c>
      <c r="FU81" s="49" t="str">
        <f t="shared" si="156"/>
        <v/>
      </c>
      <c r="FV81" s="49" t="str">
        <f t="shared" si="156"/>
        <v/>
      </c>
      <c r="FW81" s="49" t="str">
        <f t="shared" si="156"/>
        <v/>
      </c>
      <c r="FX81" s="49" t="str">
        <f t="shared" si="156"/>
        <v/>
      </c>
      <c r="FY81" s="49" t="str">
        <f t="shared" si="156"/>
        <v/>
      </c>
      <c r="FZ81" s="49" t="str">
        <f t="shared" si="156"/>
        <v/>
      </c>
      <c r="GA81" s="49" t="str">
        <f t="shared" si="156"/>
        <v/>
      </c>
      <c r="GB81" s="49" t="str">
        <f t="shared" si="156"/>
        <v/>
      </c>
      <c r="GC81" s="49" t="str">
        <f t="shared" si="156"/>
        <v/>
      </c>
      <c r="GD81" s="49" t="str">
        <f t="shared" si="165"/>
        <v/>
      </c>
      <c r="GE81" s="49" t="str">
        <f t="shared" si="165"/>
        <v/>
      </c>
      <c r="GF81" s="49" t="str">
        <f t="shared" si="165"/>
        <v/>
      </c>
      <c r="GG81" s="49" t="str">
        <f t="shared" si="165"/>
        <v/>
      </c>
      <c r="GH81" s="49" t="str">
        <f t="shared" si="165"/>
        <v/>
      </c>
      <c r="GI81" s="49" t="str">
        <f t="shared" si="165"/>
        <v/>
      </c>
      <c r="GJ81" s="49" t="str">
        <f t="shared" si="165"/>
        <v/>
      </c>
      <c r="GK81" s="49" t="str">
        <f t="shared" si="165"/>
        <v/>
      </c>
      <c r="GL81" s="49" t="str">
        <f t="shared" si="165"/>
        <v/>
      </c>
      <c r="GM81" s="49" t="str">
        <f t="shared" si="165"/>
        <v/>
      </c>
      <c r="GN81" s="49" t="str">
        <f t="shared" si="165"/>
        <v/>
      </c>
      <c r="GO81" s="49" t="str">
        <f t="shared" si="165"/>
        <v/>
      </c>
      <c r="GP81" s="49" t="str">
        <f t="shared" si="165"/>
        <v/>
      </c>
      <c r="GQ81" s="49" t="str">
        <f t="shared" si="165"/>
        <v/>
      </c>
      <c r="GR81" s="49" t="str">
        <f t="shared" si="165"/>
        <v/>
      </c>
      <c r="GS81" s="49" t="str">
        <f t="shared" si="165"/>
        <v/>
      </c>
      <c r="GT81" s="49" t="str">
        <f t="shared" si="157"/>
        <v/>
      </c>
      <c r="GU81" s="49" t="str">
        <f t="shared" si="157"/>
        <v/>
      </c>
      <c r="GV81" s="49" t="str">
        <f t="shared" si="157"/>
        <v/>
      </c>
      <c r="GW81" s="49" t="str">
        <f t="shared" si="157"/>
        <v/>
      </c>
      <c r="GX81" s="49" t="str">
        <f t="shared" si="157"/>
        <v/>
      </c>
      <c r="GY81" s="49" t="str">
        <f t="shared" si="157"/>
        <v/>
      </c>
      <c r="GZ81" s="49" t="str">
        <f t="shared" si="157"/>
        <v/>
      </c>
      <c r="HA81" s="49" t="str">
        <f t="shared" si="157"/>
        <v/>
      </c>
      <c r="HB81" s="49" t="str">
        <f t="shared" si="157"/>
        <v/>
      </c>
      <c r="HC81" s="49" t="str">
        <f t="shared" si="157"/>
        <v/>
      </c>
      <c r="HD81" s="49" t="str">
        <f t="shared" si="157"/>
        <v/>
      </c>
      <c r="HE81" s="49" t="str">
        <f t="shared" si="157"/>
        <v/>
      </c>
      <c r="HF81" s="49" t="str">
        <f t="shared" si="157"/>
        <v/>
      </c>
      <c r="HG81" s="49" t="str">
        <f t="shared" si="157"/>
        <v/>
      </c>
      <c r="HH81" s="49" t="str">
        <f t="shared" si="157"/>
        <v/>
      </c>
      <c r="HI81" s="49" t="str">
        <f t="shared" si="166"/>
        <v/>
      </c>
      <c r="HJ81" s="49" t="str">
        <f t="shared" si="166"/>
        <v/>
      </c>
      <c r="HK81" s="49" t="str">
        <f t="shared" si="166"/>
        <v/>
      </c>
      <c r="HL81" s="49" t="str">
        <f t="shared" si="166"/>
        <v/>
      </c>
      <c r="HM81" s="49" t="str">
        <f t="shared" si="166"/>
        <v/>
      </c>
      <c r="HN81" s="49" t="str">
        <f t="shared" si="166"/>
        <v/>
      </c>
      <c r="HO81" s="49" t="str">
        <f t="shared" si="166"/>
        <v/>
      </c>
      <c r="HP81" s="169" t="e">
        <f t="shared" si="152"/>
        <v>#N/A</v>
      </c>
      <c r="HQ81" s="169" t="e">
        <f t="shared" si="152"/>
        <v>#N/A</v>
      </c>
      <c r="HR81" s="169" t="e">
        <f t="shared" si="152"/>
        <v>#N/A</v>
      </c>
      <c r="HS81" s="169" t="e">
        <f t="shared" si="152"/>
        <v>#N/A</v>
      </c>
      <c r="HT81" s="169" t="e">
        <f t="shared" si="152"/>
        <v>#N/A</v>
      </c>
      <c r="HU81" s="169" t="e">
        <f t="shared" si="152"/>
        <v>#N/A</v>
      </c>
      <c r="HV81" s="169" t="e">
        <f t="shared" si="152"/>
        <v>#N/A</v>
      </c>
      <c r="HW81" s="169" t="e">
        <f t="shared" si="152"/>
        <v>#N/A</v>
      </c>
      <c r="HX81" s="169" t="e">
        <f t="shared" si="152"/>
        <v>#N/A</v>
      </c>
      <c r="HY81" s="169" t="e">
        <f t="shared" si="152"/>
        <v>#N/A</v>
      </c>
      <c r="HZ81" s="169" t="e">
        <f t="shared" si="152"/>
        <v>#N/A</v>
      </c>
      <c r="IA81" s="169" t="e">
        <f t="shared" si="152"/>
        <v>#N/A</v>
      </c>
      <c r="IB81" s="169" t="e">
        <f t="shared" si="152"/>
        <v>#N/A</v>
      </c>
      <c r="IC81" s="169" t="e">
        <f t="shared" si="152"/>
        <v>#N/A</v>
      </c>
      <c r="ID81" s="169" t="e">
        <f t="shared" si="152"/>
        <v>#N/A</v>
      </c>
      <c r="IE81" s="169" t="e">
        <f t="shared" si="151"/>
        <v>#N/A</v>
      </c>
      <c r="IF81" s="169" t="e">
        <f t="shared" si="151"/>
        <v>#N/A</v>
      </c>
      <c r="IG81" s="169" t="e">
        <f t="shared" si="151"/>
        <v>#N/A</v>
      </c>
      <c r="IH81" s="169" t="e">
        <f t="shared" si="151"/>
        <v>#N/A</v>
      </c>
      <c r="II81" s="169" t="e">
        <f t="shared" si="167"/>
        <v>#N/A</v>
      </c>
      <c r="IJ81" s="169" t="e">
        <f t="shared" si="167"/>
        <v>#N/A</v>
      </c>
      <c r="IK81" s="169" t="e">
        <f t="shared" si="167"/>
        <v>#N/A</v>
      </c>
      <c r="IL81" s="169" t="e">
        <f t="shared" si="167"/>
        <v>#N/A</v>
      </c>
      <c r="IM81" s="169" t="e">
        <f t="shared" si="167"/>
        <v>#N/A</v>
      </c>
      <c r="IN81" s="169" t="e">
        <f t="shared" si="167"/>
        <v>#N/A</v>
      </c>
      <c r="IO81" s="169" t="e">
        <f t="shared" si="167"/>
        <v>#N/A</v>
      </c>
      <c r="IP81" s="169" t="e">
        <f t="shared" si="167"/>
        <v>#N/A</v>
      </c>
      <c r="IQ81" s="169" t="e">
        <f t="shared" si="167"/>
        <v>#N/A</v>
      </c>
      <c r="IR81" s="169" t="e">
        <f t="shared" si="167"/>
        <v>#N/A</v>
      </c>
      <c r="IS81" s="169" t="e">
        <f t="shared" si="167"/>
        <v>#N/A</v>
      </c>
      <c r="IT81" s="169" t="e">
        <f t="shared" si="118"/>
        <v>#N/A</v>
      </c>
      <c r="IU81" s="169" t="e">
        <f t="shared" si="118"/>
        <v>#N/A</v>
      </c>
      <c r="IV81" s="169" t="e">
        <f t="shared" si="118"/>
        <v>#N/A</v>
      </c>
      <c r="IW81" s="169" t="e">
        <f t="shared" si="118"/>
        <v>#N/A</v>
      </c>
      <c r="IX81" s="169" t="e">
        <f t="shared" si="118"/>
        <v>#N/A</v>
      </c>
      <c r="IY81" s="169" t="e">
        <f t="shared" si="118"/>
        <v>#N/A</v>
      </c>
      <c r="IZ81" s="169" t="e">
        <f t="shared" si="118"/>
        <v>#N/A</v>
      </c>
      <c r="JA81" s="169" t="e">
        <f t="shared" si="118"/>
        <v>#N/A</v>
      </c>
      <c r="JB81" s="169" t="e">
        <f t="shared" si="118"/>
        <v>#N/A</v>
      </c>
      <c r="JC81" s="169" t="e">
        <f t="shared" si="118"/>
        <v>#N/A</v>
      </c>
      <c r="JD81" s="169" t="e">
        <f t="shared" si="118"/>
        <v>#N/A</v>
      </c>
      <c r="JE81" s="169" t="e">
        <f t="shared" si="118"/>
        <v>#N/A</v>
      </c>
      <c r="JF81" s="169" t="e">
        <f t="shared" si="118"/>
        <v>#N/A</v>
      </c>
      <c r="JG81" s="169" t="e">
        <f t="shared" si="118"/>
        <v>#N/A</v>
      </c>
      <c r="JH81" s="169" t="e">
        <f t="shared" si="118"/>
        <v>#N/A</v>
      </c>
      <c r="JI81" s="169" t="e">
        <f t="shared" si="118"/>
        <v>#N/A</v>
      </c>
      <c r="JJ81" s="169" t="e">
        <f t="shared" si="168"/>
        <v>#N/A</v>
      </c>
      <c r="JK81" s="169" t="e">
        <f t="shared" si="145"/>
        <v>#N/A</v>
      </c>
      <c r="JL81" s="169" t="e">
        <f t="shared" si="145"/>
        <v>#N/A</v>
      </c>
      <c r="JM81" s="169" t="e">
        <f t="shared" si="145"/>
        <v>#N/A</v>
      </c>
      <c r="JN81" s="169" t="e">
        <f t="shared" si="145"/>
        <v>#N/A</v>
      </c>
      <c r="JO81" s="169" t="e">
        <f t="shared" si="145"/>
        <v>#N/A</v>
      </c>
      <c r="JP81" s="169" t="e">
        <f t="shared" si="145"/>
        <v>#N/A</v>
      </c>
      <c r="JQ81" s="169" t="e">
        <f t="shared" si="145"/>
        <v>#N/A</v>
      </c>
      <c r="JR81" s="169" t="e">
        <f t="shared" si="135"/>
        <v>#N/A</v>
      </c>
      <c r="JS81" s="169" t="e">
        <f t="shared" si="135"/>
        <v>#N/A</v>
      </c>
      <c r="JT81" s="169" t="e">
        <f t="shared" si="135"/>
        <v>#N/A</v>
      </c>
      <c r="JU81" s="169" t="e">
        <f t="shared" si="135"/>
        <v>#N/A</v>
      </c>
      <c r="JV81" s="169" t="e">
        <f t="shared" si="135"/>
        <v>#N/A</v>
      </c>
      <c r="JW81" s="169" t="e">
        <f t="shared" si="135"/>
        <v>#N/A</v>
      </c>
      <c r="JX81" s="169" t="e">
        <f t="shared" si="135"/>
        <v>#N/A</v>
      </c>
      <c r="JY81" s="169" t="e">
        <f t="shared" si="135"/>
        <v>#N/A</v>
      </c>
      <c r="JZ81" s="169" t="e">
        <f t="shared" si="135"/>
        <v>#N/A</v>
      </c>
      <c r="KA81" s="169" t="e">
        <f t="shared" si="135"/>
        <v>#N/A</v>
      </c>
      <c r="KB81" s="169" t="e">
        <f t="shared" si="135"/>
        <v>#N/A</v>
      </c>
      <c r="KC81" s="169" t="e">
        <f t="shared" si="135"/>
        <v>#N/A</v>
      </c>
      <c r="KD81" s="169" t="e">
        <f t="shared" si="135"/>
        <v>#N/A</v>
      </c>
      <c r="KE81" s="169" t="e">
        <f t="shared" si="135"/>
        <v>#N/A</v>
      </c>
      <c r="KF81" s="169" t="e">
        <f t="shared" si="135"/>
        <v>#N/A</v>
      </c>
      <c r="KG81" s="169" t="e">
        <f t="shared" si="135"/>
        <v>#N/A</v>
      </c>
      <c r="KH81" s="169" t="e">
        <f t="shared" si="136"/>
        <v>#N/A</v>
      </c>
      <c r="KI81" s="169" t="e">
        <f t="shared" si="136"/>
        <v>#N/A</v>
      </c>
      <c r="KJ81" s="169" t="e">
        <f t="shared" si="136"/>
        <v>#N/A</v>
      </c>
      <c r="KK81" s="169" t="e">
        <f t="shared" si="136"/>
        <v>#N/A</v>
      </c>
      <c r="KL81" s="169" t="e">
        <f t="shared" si="136"/>
        <v>#N/A</v>
      </c>
      <c r="KM81" s="169" t="e">
        <f t="shared" si="136"/>
        <v>#N/A</v>
      </c>
      <c r="KN81" s="169" t="e">
        <f t="shared" si="136"/>
        <v>#N/A</v>
      </c>
      <c r="KO81" s="169" t="e">
        <f t="shared" si="136"/>
        <v>#N/A</v>
      </c>
      <c r="KP81" s="169" t="e">
        <f t="shared" si="136"/>
        <v>#N/A</v>
      </c>
      <c r="KQ81" s="169" t="e">
        <f t="shared" si="136"/>
        <v>#N/A</v>
      </c>
      <c r="KR81" s="169" t="e">
        <f t="shared" si="136"/>
        <v>#N/A</v>
      </c>
      <c r="KS81" s="169" t="e">
        <f t="shared" si="136"/>
        <v>#N/A</v>
      </c>
      <c r="KT81" s="169" t="e">
        <f t="shared" si="136"/>
        <v>#N/A</v>
      </c>
      <c r="KU81" s="169" t="e">
        <f t="shared" si="136"/>
        <v>#N/A</v>
      </c>
      <c r="KV81" s="169" t="e">
        <f t="shared" si="136"/>
        <v>#N/A</v>
      </c>
      <c r="KW81" s="169" t="e">
        <f t="shared" si="136"/>
        <v>#N/A</v>
      </c>
      <c r="KX81" s="169" t="e">
        <f t="shared" si="137"/>
        <v>#N/A</v>
      </c>
      <c r="KY81" s="169" t="e">
        <f t="shared" si="137"/>
        <v>#N/A</v>
      </c>
      <c r="KZ81" s="169" t="e">
        <f t="shared" si="137"/>
        <v>#N/A</v>
      </c>
      <c r="LA81" s="169" t="e">
        <f t="shared" si="137"/>
        <v>#N/A</v>
      </c>
      <c r="LB81" s="169" t="e">
        <f t="shared" si="137"/>
        <v>#N/A</v>
      </c>
      <c r="LC81" s="169" t="e">
        <f t="shared" si="137"/>
        <v>#N/A</v>
      </c>
      <c r="LD81" s="169" t="e">
        <f t="shared" si="137"/>
        <v>#N/A</v>
      </c>
      <c r="LE81" s="169" t="e">
        <f t="shared" si="137"/>
        <v>#N/A</v>
      </c>
      <c r="LF81" s="169" t="e">
        <f t="shared" si="137"/>
        <v>#N/A</v>
      </c>
      <c r="LG81" s="169" t="e">
        <f t="shared" si="137"/>
        <v>#N/A</v>
      </c>
      <c r="LH81" s="169" t="e">
        <f t="shared" si="137"/>
        <v>#N/A</v>
      </c>
      <c r="LI81" s="169" t="e">
        <f t="shared" si="137"/>
        <v>#N/A</v>
      </c>
      <c r="LJ81" s="169" t="e">
        <f t="shared" si="137"/>
        <v>#N/A</v>
      </c>
      <c r="LK81" s="169" t="e">
        <f t="shared" si="137"/>
        <v>#N/A</v>
      </c>
      <c r="LL81" s="169" t="e">
        <f t="shared" si="137"/>
        <v>#N/A</v>
      </c>
      <c r="LM81" s="169" t="e">
        <f t="shared" si="137"/>
        <v>#N/A</v>
      </c>
      <c r="LN81" s="169" t="e">
        <f t="shared" si="138"/>
        <v>#N/A</v>
      </c>
      <c r="LO81" s="169" t="e">
        <f t="shared" si="138"/>
        <v>#N/A</v>
      </c>
      <c r="LP81" s="169" t="e">
        <f t="shared" si="138"/>
        <v>#N/A</v>
      </c>
      <c r="LQ81" s="169" t="e">
        <f t="shared" si="138"/>
        <v>#N/A</v>
      </c>
      <c r="LR81" s="169" t="e">
        <f t="shared" si="138"/>
        <v>#N/A</v>
      </c>
      <c r="LS81" s="169" t="e">
        <f t="shared" si="138"/>
        <v>#N/A</v>
      </c>
      <c r="LT81" s="169" t="e">
        <f t="shared" si="138"/>
        <v>#N/A</v>
      </c>
      <c r="LU81" s="169" t="e">
        <f t="shared" si="138"/>
        <v>#N/A</v>
      </c>
      <c r="LV81" s="169" t="e">
        <f t="shared" si="138"/>
        <v>#N/A</v>
      </c>
      <c r="LW81" s="169" t="e">
        <f t="shared" si="138"/>
        <v>#N/A</v>
      </c>
      <c r="LX81" s="169" t="e">
        <f t="shared" si="138"/>
        <v>#N/A</v>
      </c>
      <c r="LY81" s="169" t="e">
        <f t="shared" si="138"/>
        <v>#N/A</v>
      </c>
      <c r="LZ81" s="169" t="e">
        <f t="shared" si="138"/>
        <v>#N/A</v>
      </c>
      <c r="MA81" s="169" t="e">
        <f t="shared" si="138"/>
        <v>#N/A</v>
      </c>
      <c r="MB81" s="169" t="e">
        <f t="shared" si="138"/>
        <v>#N/A</v>
      </c>
      <c r="MC81" s="169" t="e">
        <f t="shared" si="138"/>
        <v>#N/A</v>
      </c>
      <c r="MD81" s="169" t="e">
        <f t="shared" si="139"/>
        <v>#N/A</v>
      </c>
      <c r="ME81" s="169" t="e">
        <f t="shared" si="139"/>
        <v>#N/A</v>
      </c>
      <c r="MF81" s="169" t="e">
        <f t="shared" si="139"/>
        <v>#N/A</v>
      </c>
      <c r="MG81" s="169" t="e">
        <f t="shared" si="139"/>
        <v>#N/A</v>
      </c>
      <c r="MH81" s="169" t="e">
        <f t="shared" si="139"/>
        <v>#N/A</v>
      </c>
      <c r="MI81" s="169" t="e">
        <f t="shared" si="139"/>
        <v>#N/A</v>
      </c>
      <c r="MJ81" s="169" t="e">
        <f t="shared" si="139"/>
        <v>#N/A</v>
      </c>
      <c r="MK81" s="169" t="e">
        <f t="shared" si="139"/>
        <v>#N/A</v>
      </c>
      <c r="ML81" s="169" t="e">
        <f t="shared" si="139"/>
        <v>#N/A</v>
      </c>
      <c r="MM81" s="169" t="e">
        <f t="shared" si="139"/>
        <v>#N/A</v>
      </c>
      <c r="MN81" s="169" t="e">
        <f t="shared" si="139"/>
        <v>#N/A</v>
      </c>
      <c r="MO81" s="169" t="e">
        <f t="shared" si="139"/>
        <v>#N/A</v>
      </c>
      <c r="MP81" s="169" t="e">
        <f t="shared" si="139"/>
        <v>#N/A</v>
      </c>
      <c r="MQ81" s="169" t="e">
        <f t="shared" si="139"/>
        <v>#N/A</v>
      </c>
      <c r="MR81" s="169" t="e">
        <f t="shared" si="139"/>
        <v>#N/A</v>
      </c>
      <c r="MS81" s="169" t="e">
        <f t="shared" si="139"/>
        <v>#N/A</v>
      </c>
      <c r="MT81" s="169" t="e">
        <f t="shared" si="140"/>
        <v>#N/A</v>
      </c>
      <c r="MU81" s="169" t="e">
        <f t="shared" si="140"/>
        <v>#N/A</v>
      </c>
      <c r="MV81" s="169" t="e">
        <f t="shared" si="140"/>
        <v>#N/A</v>
      </c>
      <c r="MW81" s="169" t="e">
        <f t="shared" si="140"/>
        <v>#N/A</v>
      </c>
      <c r="MX81" s="169" t="e">
        <f t="shared" si="140"/>
        <v>#N/A</v>
      </c>
      <c r="MY81" s="169" t="e">
        <f t="shared" si="140"/>
        <v>#N/A</v>
      </c>
      <c r="MZ81" s="169" t="e">
        <f t="shared" si="140"/>
        <v>#N/A</v>
      </c>
      <c r="NA81" s="169" t="e">
        <f t="shared" si="140"/>
        <v>#N/A</v>
      </c>
      <c r="NB81" s="169" t="e">
        <f t="shared" si="140"/>
        <v>#N/A</v>
      </c>
      <c r="NC81" s="169" t="e">
        <f t="shared" si="140"/>
        <v>#N/A</v>
      </c>
      <c r="ND81" s="169" t="e">
        <f t="shared" si="140"/>
        <v>#N/A</v>
      </c>
      <c r="NE81" s="169" t="e">
        <f t="shared" si="140"/>
        <v>#N/A</v>
      </c>
      <c r="NF81" s="169" t="e">
        <f t="shared" si="140"/>
        <v>#N/A</v>
      </c>
      <c r="NG81" s="169" t="e">
        <f t="shared" si="140"/>
        <v>#N/A</v>
      </c>
      <c r="NH81" s="169" t="e">
        <f t="shared" si="140"/>
        <v>#N/A</v>
      </c>
      <c r="NI81" s="169" t="e">
        <f t="shared" si="140"/>
        <v>#N/A</v>
      </c>
      <c r="NJ81" s="169" t="e">
        <f t="shared" si="141"/>
        <v>#N/A</v>
      </c>
      <c r="NK81" s="169" t="e">
        <f t="shared" si="141"/>
        <v>#N/A</v>
      </c>
      <c r="NL81" s="169" t="e">
        <f t="shared" si="141"/>
        <v>#N/A</v>
      </c>
      <c r="NM81" s="169" t="e">
        <f t="shared" si="141"/>
        <v>#N/A</v>
      </c>
      <c r="NN81" s="169" t="e">
        <f t="shared" si="141"/>
        <v>#N/A</v>
      </c>
      <c r="NO81" s="169" t="e">
        <f t="shared" si="141"/>
        <v>#N/A</v>
      </c>
      <c r="NP81" s="169" t="e">
        <f t="shared" si="141"/>
        <v>#N/A</v>
      </c>
      <c r="NQ81" s="169" t="e">
        <f t="shared" si="141"/>
        <v>#N/A</v>
      </c>
      <c r="NR81" s="169" t="e">
        <f t="shared" si="141"/>
        <v>#N/A</v>
      </c>
      <c r="NS81" s="169" t="e">
        <f t="shared" si="141"/>
        <v>#N/A</v>
      </c>
      <c r="NT81" s="169" t="e">
        <f t="shared" si="141"/>
        <v>#N/A</v>
      </c>
      <c r="NU81" s="169" t="e">
        <f t="shared" si="141"/>
        <v>#N/A</v>
      </c>
      <c r="NV81" s="169" t="e">
        <f t="shared" si="141"/>
        <v>#N/A</v>
      </c>
      <c r="NW81" s="169" t="e">
        <f t="shared" si="141"/>
        <v>#N/A</v>
      </c>
      <c r="NX81" s="169" t="e">
        <f t="shared" si="141"/>
        <v>#N/A</v>
      </c>
      <c r="NY81" s="169" t="e">
        <f t="shared" si="141"/>
        <v>#N/A</v>
      </c>
      <c r="NZ81" s="169" t="e">
        <f t="shared" si="142"/>
        <v>#N/A</v>
      </c>
      <c r="OA81" s="169" t="e">
        <f t="shared" si="142"/>
        <v>#N/A</v>
      </c>
      <c r="OB81" s="169" t="e">
        <f t="shared" si="142"/>
        <v>#N/A</v>
      </c>
      <c r="OC81" s="169" t="e">
        <f t="shared" si="142"/>
        <v>#N/A</v>
      </c>
      <c r="OD81" s="169" t="e">
        <f t="shared" si="142"/>
        <v>#N/A</v>
      </c>
      <c r="OE81" s="169" t="e">
        <f t="shared" si="142"/>
        <v>#N/A</v>
      </c>
      <c r="OF81" s="169" t="e">
        <f t="shared" si="142"/>
        <v>#N/A</v>
      </c>
      <c r="OG81" s="169" t="e">
        <f t="shared" si="142"/>
        <v>#N/A</v>
      </c>
      <c r="OH81" s="169" t="e">
        <f t="shared" si="142"/>
        <v>#N/A</v>
      </c>
      <c r="OI81" s="169" t="e">
        <f t="shared" si="142"/>
        <v>#N/A</v>
      </c>
      <c r="OJ81" s="169" t="e">
        <f t="shared" si="142"/>
        <v>#N/A</v>
      </c>
      <c r="OK81" s="169" t="e">
        <f t="shared" si="142"/>
        <v>#N/A</v>
      </c>
      <c r="OL81" s="169" t="e">
        <f t="shared" si="142"/>
        <v>#N/A</v>
      </c>
      <c r="OM81" s="169" t="e">
        <f t="shared" si="142"/>
        <v>#N/A</v>
      </c>
      <c r="ON81" s="169" t="e">
        <f t="shared" si="142"/>
        <v>#N/A</v>
      </c>
      <c r="OO81" s="169" t="e">
        <f t="shared" si="142"/>
        <v>#N/A</v>
      </c>
      <c r="OP81" s="169" t="e">
        <f t="shared" si="143"/>
        <v>#N/A</v>
      </c>
      <c r="OQ81" s="169" t="e">
        <f t="shared" si="143"/>
        <v>#N/A</v>
      </c>
      <c r="OR81" s="169" t="e">
        <f t="shared" si="143"/>
        <v>#N/A</v>
      </c>
      <c r="OS81" s="169" t="e">
        <f t="shared" si="143"/>
        <v>#N/A</v>
      </c>
      <c r="OT81" s="169" t="e">
        <f t="shared" si="143"/>
        <v>#N/A</v>
      </c>
      <c r="OU81" s="169" t="e">
        <f t="shared" si="143"/>
        <v>#N/A</v>
      </c>
      <c r="OV81" s="169" t="e">
        <f t="shared" si="143"/>
        <v>#N/A</v>
      </c>
      <c r="OW81" s="169" t="e">
        <f t="shared" si="143"/>
        <v>#N/A</v>
      </c>
      <c r="OX81" s="169" t="e">
        <f t="shared" si="143"/>
        <v>#N/A</v>
      </c>
      <c r="OY81" s="169" t="e">
        <f t="shared" si="143"/>
        <v>#N/A</v>
      </c>
      <c r="OZ81" s="169" t="e">
        <f t="shared" si="143"/>
        <v>#N/A</v>
      </c>
      <c r="PA81" s="169" t="e">
        <f t="shared" si="143"/>
        <v>#N/A</v>
      </c>
      <c r="PB81" s="169" t="e">
        <f t="shared" si="143"/>
        <v>#N/A</v>
      </c>
      <c r="PC81" s="169" t="e">
        <f t="shared" si="143"/>
        <v>#N/A</v>
      </c>
      <c r="PD81" s="169" t="e">
        <f t="shared" si="143"/>
        <v>#N/A</v>
      </c>
      <c r="PE81" s="169" t="e">
        <f t="shared" si="143"/>
        <v>#N/A</v>
      </c>
      <c r="PF81" s="169" t="e">
        <f t="shared" si="171"/>
        <v>#N/A</v>
      </c>
      <c r="PG81" s="169" t="e">
        <f t="shared" si="171"/>
        <v>#N/A</v>
      </c>
      <c r="PH81" s="169" t="e">
        <f t="shared" si="171"/>
        <v>#N/A</v>
      </c>
    </row>
    <row r="82" spans="1:424" hidden="1" x14ac:dyDescent="0.75">
      <c r="A82" s="4">
        <v>79</v>
      </c>
      <c r="B82" s="95"/>
      <c r="C82" s="95"/>
      <c r="D82" s="95"/>
      <c r="E82" s="124" t="str">
        <f t="shared" si="146"/>
        <v/>
      </c>
      <c r="F82" s="124" t="str">
        <f t="shared" si="147"/>
        <v/>
      </c>
      <c r="G82" s="73" t="str">
        <f t="shared" si="148"/>
        <v/>
      </c>
      <c r="H82" s="23"/>
      <c r="I82" s="57"/>
      <c r="J82" s="280"/>
      <c r="K82" s="74" t="str">
        <f>IF(AND(B82&gt;0,C82&gt;0,D82&gt;0),IF(ISBLANK(J82),IF(ISBLANK(H82),"",(D82-B82)*VLOOKUP(H82,VLookups!$A$4:$B$13,2,FALSE)),J82),"")</f>
        <v/>
      </c>
      <c r="L82" s="75" t="str">
        <f t="shared" si="144"/>
        <v/>
      </c>
      <c r="M82" s="95"/>
      <c r="N82" s="270" t="str">
        <f>IF(AND(M82&gt;0,C82&gt;0,NOT(K82="")),ABS(VLOOKUP($M$1,VLookups!$A$43:$B$44,2,FALSE)-_xlfn.NORM.DIST(M82,G82,K82,TRUE)),"")</f>
        <v/>
      </c>
      <c r="O82" s="94" t="str">
        <f>IF(AND($B82&gt;0,$C82&gt;0,$D82&gt;0,NOT(ISBLANK($H82))),_xlfn.NORM.INV(ABS(VLOOKUP($M$1,VLookups!$A$43:$B$44,2,FALSE)-O$3),$G82,$K82),"")</f>
        <v/>
      </c>
      <c r="P82" s="93" t="str">
        <f>IF(AND($B82&gt;0,$C82&gt;0,$D82&gt;0,NOT(ISBLANK($H82))),_xlfn.NORM.INV(ABS(VLOOKUP($M$1,VLookups!$A$43:$B$44,2,FALSE)-P$3),$G82,$K82),"")</f>
        <v/>
      </c>
      <c r="Q82" s="94" t="str">
        <f>IF(AND($B82&gt;0,$C82&gt;0,$D82&gt;0,NOT(ISBLANK($H82))),_xlfn.NORM.INV(ABS(VLOOKUP($M$1,VLookups!$A$43:$B$44,2,FALSE)-Q$3),$G82,$K82),"")</f>
        <v/>
      </c>
      <c r="R82" s="93" t="str">
        <f>IF(AND($B82&gt;0,$C82&gt;0,$D82&gt;0,NOT(ISBLANK($H82))),_xlfn.NORM.INV(ABS(VLOOKUP($M$1,VLookups!$A$43:$B$44,2,FALSE)-R$3),$G82,$K82),"")</f>
        <v/>
      </c>
      <c r="S82" s="94" t="str">
        <f>IF(AND($B82&gt;0,$C82&gt;0,$D82&gt;0,NOT(ISBLANK($H82))),_xlfn.NORM.INV(ABS(VLOOKUP($M$1,VLookups!$A$43:$B$44,2,FALSE)-S$3),$G82,$K82),"")</f>
        <v/>
      </c>
      <c r="T82" s="93" t="str">
        <f>IF(AND($B82&gt;0,$C82&gt;0,$D82&gt;0,NOT(ISBLANK($H82))),_xlfn.NORM.INV(ABS(VLOOKUP($M$1,VLookups!$A$43:$B$44,2,FALSE)-T$3),$G82,$K82),"")</f>
        <v/>
      </c>
      <c r="U82" s="5"/>
      <c r="V82" s="168" t="str">
        <f t="shared" si="149"/>
        <v/>
      </c>
      <c r="W82" s="49" t="str">
        <f t="shared" si="169"/>
        <v/>
      </c>
      <c r="X82" s="49" t="str">
        <f t="shared" si="169"/>
        <v/>
      </c>
      <c r="Y82" s="49" t="str">
        <f t="shared" si="169"/>
        <v/>
      </c>
      <c r="Z82" s="49" t="str">
        <f t="shared" si="169"/>
        <v/>
      </c>
      <c r="AA82" s="49" t="str">
        <f t="shared" si="169"/>
        <v/>
      </c>
      <c r="AB82" s="49" t="str">
        <f t="shared" si="169"/>
        <v/>
      </c>
      <c r="AC82" s="49" t="str">
        <f t="shared" si="169"/>
        <v/>
      </c>
      <c r="AD82" s="49" t="str">
        <f t="shared" si="169"/>
        <v/>
      </c>
      <c r="AE82" s="49" t="str">
        <f t="shared" si="169"/>
        <v/>
      </c>
      <c r="AF82" s="49" t="str">
        <f t="shared" si="169"/>
        <v/>
      </c>
      <c r="AG82" s="49" t="str">
        <f t="shared" si="169"/>
        <v/>
      </c>
      <c r="AH82" s="49" t="str">
        <f t="shared" si="169"/>
        <v/>
      </c>
      <c r="AI82" s="49" t="str">
        <f t="shared" si="169"/>
        <v/>
      </c>
      <c r="AJ82" s="49" t="str">
        <f t="shared" si="169"/>
        <v/>
      </c>
      <c r="AK82" s="49" t="str">
        <f t="shared" si="169"/>
        <v/>
      </c>
      <c r="AL82" s="49" t="str">
        <f t="shared" si="169"/>
        <v/>
      </c>
      <c r="AM82" s="49" t="str">
        <f t="shared" si="159"/>
        <v/>
      </c>
      <c r="AN82" s="49" t="str">
        <f t="shared" si="159"/>
        <v/>
      </c>
      <c r="AO82" s="49" t="str">
        <f t="shared" si="159"/>
        <v/>
      </c>
      <c r="AP82" s="49" t="str">
        <f t="shared" si="159"/>
        <v/>
      </c>
      <c r="AQ82" s="49" t="str">
        <f t="shared" si="159"/>
        <v/>
      </c>
      <c r="AR82" s="49" t="str">
        <f t="shared" si="159"/>
        <v/>
      </c>
      <c r="AS82" s="49" t="str">
        <f t="shared" si="159"/>
        <v/>
      </c>
      <c r="AT82" s="49" t="str">
        <f t="shared" si="159"/>
        <v/>
      </c>
      <c r="AU82" s="49" t="str">
        <f t="shared" si="159"/>
        <v/>
      </c>
      <c r="AV82" s="49" t="str">
        <f t="shared" si="159"/>
        <v/>
      </c>
      <c r="AW82" s="49" t="str">
        <f t="shared" si="159"/>
        <v/>
      </c>
      <c r="AX82" s="49" t="str">
        <f t="shared" si="159"/>
        <v/>
      </c>
      <c r="AY82" s="49" t="str">
        <f t="shared" si="159"/>
        <v/>
      </c>
      <c r="AZ82" s="49" t="str">
        <f t="shared" si="159"/>
        <v/>
      </c>
      <c r="BA82" s="49" t="str">
        <f t="shared" si="159"/>
        <v/>
      </c>
      <c r="BB82" s="49" t="str">
        <f t="shared" si="160"/>
        <v/>
      </c>
      <c r="BC82" s="49" t="str">
        <f t="shared" si="160"/>
        <v/>
      </c>
      <c r="BD82" s="49" t="str">
        <f t="shared" si="160"/>
        <v/>
      </c>
      <c r="BE82" s="49" t="str">
        <f t="shared" si="160"/>
        <v/>
      </c>
      <c r="BF82" s="49" t="str">
        <f t="shared" si="160"/>
        <v/>
      </c>
      <c r="BG82" s="49" t="str">
        <f t="shared" si="160"/>
        <v/>
      </c>
      <c r="BH82" s="49" t="str">
        <f t="shared" si="160"/>
        <v/>
      </c>
      <c r="BI82" s="49" t="str">
        <f t="shared" si="160"/>
        <v/>
      </c>
      <c r="BJ82" s="49" t="str">
        <f t="shared" si="160"/>
        <v/>
      </c>
      <c r="BK82" s="49" t="str">
        <f t="shared" si="160"/>
        <v/>
      </c>
      <c r="BL82" s="49" t="str">
        <f t="shared" si="160"/>
        <v/>
      </c>
      <c r="BM82" s="49" t="str">
        <f t="shared" si="160"/>
        <v/>
      </c>
      <c r="BN82" s="49" t="str">
        <f t="shared" si="160"/>
        <v/>
      </c>
      <c r="BO82" s="49" t="str">
        <f t="shared" si="160"/>
        <v/>
      </c>
      <c r="BP82" s="49" t="str">
        <f t="shared" si="160"/>
        <v/>
      </c>
      <c r="BQ82" s="49" t="str">
        <f t="shared" si="160"/>
        <v/>
      </c>
      <c r="BR82" s="49" t="str">
        <f t="shared" si="153"/>
        <v/>
      </c>
      <c r="BS82" s="49" t="str">
        <f t="shared" si="153"/>
        <v/>
      </c>
      <c r="BT82" s="49" t="str">
        <f t="shared" si="153"/>
        <v/>
      </c>
      <c r="BU82" s="49" t="str">
        <f t="shared" si="153"/>
        <v/>
      </c>
      <c r="BV82" s="49" t="str">
        <f t="shared" si="153"/>
        <v/>
      </c>
      <c r="BW82" s="49" t="str">
        <f t="shared" si="153"/>
        <v/>
      </c>
      <c r="BX82" s="49" t="str">
        <f t="shared" si="153"/>
        <v/>
      </c>
      <c r="BY82" s="49" t="str">
        <f t="shared" si="153"/>
        <v/>
      </c>
      <c r="BZ82" s="49" t="str">
        <f t="shared" si="153"/>
        <v/>
      </c>
      <c r="CA82" s="49" t="str">
        <f t="shared" si="153"/>
        <v/>
      </c>
      <c r="CB82" s="49" t="str">
        <f t="shared" si="153"/>
        <v/>
      </c>
      <c r="CC82" s="49" t="str">
        <f t="shared" si="153"/>
        <v/>
      </c>
      <c r="CD82" s="49" t="str">
        <f t="shared" si="153"/>
        <v/>
      </c>
      <c r="CE82" s="49" t="str">
        <f t="shared" si="153"/>
        <v/>
      </c>
      <c r="CF82" s="49" t="str">
        <f t="shared" si="153"/>
        <v/>
      </c>
      <c r="CG82" s="49" t="str">
        <f t="shared" si="161"/>
        <v/>
      </c>
      <c r="CH82" s="49" t="str">
        <f t="shared" si="161"/>
        <v/>
      </c>
      <c r="CI82" s="49" t="str">
        <f t="shared" si="161"/>
        <v/>
      </c>
      <c r="CJ82" s="49" t="str">
        <f t="shared" si="161"/>
        <v/>
      </c>
      <c r="CK82" s="49" t="str">
        <f t="shared" si="161"/>
        <v/>
      </c>
      <c r="CL82" s="49" t="str">
        <f t="shared" si="161"/>
        <v/>
      </c>
      <c r="CM82" s="49" t="str">
        <f t="shared" si="161"/>
        <v/>
      </c>
      <c r="CN82" s="49" t="str">
        <f t="shared" si="161"/>
        <v/>
      </c>
      <c r="CO82" s="49" t="str">
        <f t="shared" si="161"/>
        <v/>
      </c>
      <c r="CP82" s="49" t="str">
        <f t="shared" si="161"/>
        <v/>
      </c>
      <c r="CQ82" s="49" t="str">
        <f t="shared" si="161"/>
        <v/>
      </c>
      <c r="CR82" s="49" t="str">
        <f t="shared" si="161"/>
        <v/>
      </c>
      <c r="CS82" s="49" t="str">
        <f t="shared" si="161"/>
        <v/>
      </c>
      <c r="CT82" s="49" t="str">
        <f t="shared" si="161"/>
        <v/>
      </c>
      <c r="CU82" s="49" t="str">
        <f t="shared" si="161"/>
        <v/>
      </c>
      <c r="CV82" s="49" t="str">
        <f t="shared" si="161"/>
        <v/>
      </c>
      <c r="CW82" s="49" t="str">
        <f t="shared" si="154"/>
        <v/>
      </c>
      <c r="CX82" s="49" t="str">
        <f t="shared" si="154"/>
        <v/>
      </c>
      <c r="CY82" s="49" t="str">
        <f t="shared" si="154"/>
        <v/>
      </c>
      <c r="CZ82" s="49" t="str">
        <f t="shared" si="154"/>
        <v/>
      </c>
      <c r="DA82" s="49" t="str">
        <f t="shared" si="154"/>
        <v/>
      </c>
      <c r="DB82" s="49" t="str">
        <f t="shared" si="154"/>
        <v/>
      </c>
      <c r="DC82" s="49" t="str">
        <f t="shared" si="154"/>
        <v/>
      </c>
      <c r="DD82" s="49" t="str">
        <f t="shared" si="154"/>
        <v/>
      </c>
      <c r="DE82" s="49" t="str">
        <f t="shared" si="154"/>
        <v/>
      </c>
      <c r="DF82" s="49" t="str">
        <f t="shared" si="154"/>
        <v/>
      </c>
      <c r="DG82" s="49" t="str">
        <f t="shared" si="154"/>
        <v/>
      </c>
      <c r="DH82" s="49" t="str">
        <f t="shared" si="154"/>
        <v/>
      </c>
      <c r="DI82" s="49" t="str">
        <f t="shared" si="154"/>
        <v/>
      </c>
      <c r="DJ82" s="49" t="str">
        <f t="shared" si="154"/>
        <v/>
      </c>
      <c r="DK82" s="49" t="str">
        <f t="shared" si="154"/>
        <v/>
      </c>
      <c r="DL82" s="49" t="str">
        <f t="shared" si="162"/>
        <v/>
      </c>
      <c r="DM82" s="49" t="str">
        <f t="shared" si="162"/>
        <v/>
      </c>
      <c r="DN82" s="49" t="str">
        <f t="shared" si="162"/>
        <v/>
      </c>
      <c r="DO82" s="49" t="str">
        <f t="shared" si="162"/>
        <v/>
      </c>
      <c r="DP82" s="49" t="str">
        <f t="shared" si="162"/>
        <v/>
      </c>
      <c r="DQ82" s="49" t="str">
        <f t="shared" si="162"/>
        <v/>
      </c>
      <c r="DR82" s="49" t="str">
        <f t="shared" si="162"/>
        <v/>
      </c>
      <c r="DS82" s="183" t="str">
        <f t="shared" si="150"/>
        <v/>
      </c>
      <c r="DT82" s="49" t="str">
        <f t="shared" si="170"/>
        <v/>
      </c>
      <c r="DU82" s="49" t="str">
        <f t="shared" si="170"/>
        <v/>
      </c>
      <c r="DV82" s="49" t="str">
        <f t="shared" si="170"/>
        <v/>
      </c>
      <c r="DW82" s="49" t="str">
        <f t="shared" si="170"/>
        <v/>
      </c>
      <c r="DX82" s="49" t="str">
        <f t="shared" si="170"/>
        <v/>
      </c>
      <c r="DY82" s="49" t="str">
        <f t="shared" si="170"/>
        <v/>
      </c>
      <c r="DZ82" s="49" t="str">
        <f t="shared" si="170"/>
        <v/>
      </c>
      <c r="EA82" s="49" t="str">
        <f t="shared" si="170"/>
        <v/>
      </c>
      <c r="EB82" s="49" t="str">
        <f t="shared" si="170"/>
        <v/>
      </c>
      <c r="EC82" s="49" t="str">
        <f t="shared" si="170"/>
        <v/>
      </c>
      <c r="ED82" s="49" t="str">
        <f t="shared" si="170"/>
        <v/>
      </c>
      <c r="EE82" s="49" t="str">
        <f t="shared" si="170"/>
        <v/>
      </c>
      <c r="EF82" s="49" t="str">
        <f t="shared" si="170"/>
        <v/>
      </c>
      <c r="EG82" s="49" t="str">
        <f t="shared" si="170"/>
        <v/>
      </c>
      <c r="EH82" s="49" t="str">
        <f t="shared" si="170"/>
        <v/>
      </c>
      <c r="EI82" s="49" t="str">
        <f t="shared" si="170"/>
        <v/>
      </c>
      <c r="EJ82" s="49" t="str">
        <f t="shared" si="163"/>
        <v/>
      </c>
      <c r="EK82" s="49" t="str">
        <f t="shared" si="163"/>
        <v/>
      </c>
      <c r="EL82" s="49" t="str">
        <f t="shared" si="163"/>
        <v/>
      </c>
      <c r="EM82" s="49" t="str">
        <f t="shared" si="163"/>
        <v/>
      </c>
      <c r="EN82" s="49" t="str">
        <f t="shared" si="163"/>
        <v/>
      </c>
      <c r="EO82" s="49" t="str">
        <f t="shared" si="163"/>
        <v/>
      </c>
      <c r="EP82" s="49" t="str">
        <f t="shared" si="163"/>
        <v/>
      </c>
      <c r="EQ82" s="49" t="str">
        <f t="shared" si="163"/>
        <v/>
      </c>
      <c r="ER82" s="49" t="str">
        <f t="shared" si="163"/>
        <v/>
      </c>
      <c r="ES82" s="49" t="str">
        <f t="shared" si="163"/>
        <v/>
      </c>
      <c r="ET82" s="49" t="str">
        <f t="shared" si="163"/>
        <v/>
      </c>
      <c r="EU82" s="49" t="str">
        <f t="shared" si="163"/>
        <v/>
      </c>
      <c r="EV82" s="49" t="str">
        <f t="shared" si="163"/>
        <v/>
      </c>
      <c r="EW82" s="49" t="str">
        <f t="shared" si="163"/>
        <v/>
      </c>
      <c r="EX82" s="49" t="str">
        <f t="shared" si="163"/>
        <v/>
      </c>
      <c r="EY82" s="49" t="str">
        <f t="shared" si="164"/>
        <v/>
      </c>
      <c r="EZ82" s="49" t="str">
        <f t="shared" si="164"/>
        <v/>
      </c>
      <c r="FA82" s="49" t="str">
        <f t="shared" si="164"/>
        <v/>
      </c>
      <c r="FB82" s="49" t="str">
        <f t="shared" si="164"/>
        <v/>
      </c>
      <c r="FC82" s="49" t="str">
        <f t="shared" si="164"/>
        <v/>
      </c>
      <c r="FD82" s="49" t="str">
        <f t="shared" si="164"/>
        <v/>
      </c>
      <c r="FE82" s="49" t="str">
        <f t="shared" si="164"/>
        <v/>
      </c>
      <c r="FF82" s="49" t="str">
        <f t="shared" si="164"/>
        <v/>
      </c>
      <c r="FG82" s="49" t="str">
        <f t="shared" si="164"/>
        <v/>
      </c>
      <c r="FH82" s="49" t="str">
        <f t="shared" si="164"/>
        <v/>
      </c>
      <c r="FI82" s="49" t="str">
        <f t="shared" si="164"/>
        <v/>
      </c>
      <c r="FJ82" s="49" t="str">
        <f t="shared" si="164"/>
        <v/>
      </c>
      <c r="FK82" s="49" t="str">
        <f t="shared" si="164"/>
        <v/>
      </c>
      <c r="FL82" s="49" t="str">
        <f t="shared" si="164"/>
        <v/>
      </c>
      <c r="FM82" s="49" t="str">
        <f t="shared" si="164"/>
        <v/>
      </c>
      <c r="FN82" s="49" t="str">
        <f t="shared" si="164"/>
        <v/>
      </c>
      <c r="FO82" s="49" t="str">
        <f t="shared" si="156"/>
        <v/>
      </c>
      <c r="FP82" s="49" t="str">
        <f t="shared" si="156"/>
        <v/>
      </c>
      <c r="FQ82" s="49" t="str">
        <f t="shared" si="156"/>
        <v/>
      </c>
      <c r="FR82" s="49" t="str">
        <f t="shared" si="156"/>
        <v/>
      </c>
      <c r="FS82" s="49" t="str">
        <f t="shared" si="156"/>
        <v/>
      </c>
      <c r="FT82" s="49" t="str">
        <f t="shared" si="156"/>
        <v/>
      </c>
      <c r="FU82" s="49" t="str">
        <f t="shared" si="156"/>
        <v/>
      </c>
      <c r="FV82" s="49" t="str">
        <f t="shared" si="156"/>
        <v/>
      </c>
      <c r="FW82" s="49" t="str">
        <f t="shared" si="156"/>
        <v/>
      </c>
      <c r="FX82" s="49" t="str">
        <f t="shared" si="156"/>
        <v/>
      </c>
      <c r="FY82" s="49" t="str">
        <f t="shared" si="156"/>
        <v/>
      </c>
      <c r="FZ82" s="49" t="str">
        <f t="shared" si="156"/>
        <v/>
      </c>
      <c r="GA82" s="49" t="str">
        <f t="shared" si="156"/>
        <v/>
      </c>
      <c r="GB82" s="49" t="str">
        <f t="shared" si="156"/>
        <v/>
      </c>
      <c r="GC82" s="49" t="str">
        <f t="shared" si="156"/>
        <v/>
      </c>
      <c r="GD82" s="49" t="str">
        <f t="shared" si="165"/>
        <v/>
      </c>
      <c r="GE82" s="49" t="str">
        <f t="shared" si="165"/>
        <v/>
      </c>
      <c r="GF82" s="49" t="str">
        <f t="shared" si="165"/>
        <v/>
      </c>
      <c r="GG82" s="49" t="str">
        <f t="shared" si="165"/>
        <v/>
      </c>
      <c r="GH82" s="49" t="str">
        <f t="shared" si="165"/>
        <v/>
      </c>
      <c r="GI82" s="49" t="str">
        <f t="shared" si="165"/>
        <v/>
      </c>
      <c r="GJ82" s="49" t="str">
        <f t="shared" si="165"/>
        <v/>
      </c>
      <c r="GK82" s="49" t="str">
        <f t="shared" si="165"/>
        <v/>
      </c>
      <c r="GL82" s="49" t="str">
        <f t="shared" si="165"/>
        <v/>
      </c>
      <c r="GM82" s="49" t="str">
        <f t="shared" si="165"/>
        <v/>
      </c>
      <c r="GN82" s="49" t="str">
        <f t="shared" si="165"/>
        <v/>
      </c>
      <c r="GO82" s="49" t="str">
        <f t="shared" si="165"/>
        <v/>
      </c>
      <c r="GP82" s="49" t="str">
        <f t="shared" si="165"/>
        <v/>
      </c>
      <c r="GQ82" s="49" t="str">
        <f t="shared" si="165"/>
        <v/>
      </c>
      <c r="GR82" s="49" t="str">
        <f t="shared" si="165"/>
        <v/>
      </c>
      <c r="GS82" s="49" t="str">
        <f t="shared" si="165"/>
        <v/>
      </c>
      <c r="GT82" s="49" t="str">
        <f t="shared" si="157"/>
        <v/>
      </c>
      <c r="GU82" s="49" t="str">
        <f t="shared" si="157"/>
        <v/>
      </c>
      <c r="GV82" s="49" t="str">
        <f t="shared" si="157"/>
        <v/>
      </c>
      <c r="GW82" s="49" t="str">
        <f t="shared" si="157"/>
        <v/>
      </c>
      <c r="GX82" s="49" t="str">
        <f t="shared" si="157"/>
        <v/>
      </c>
      <c r="GY82" s="49" t="str">
        <f t="shared" si="157"/>
        <v/>
      </c>
      <c r="GZ82" s="49" t="str">
        <f t="shared" si="157"/>
        <v/>
      </c>
      <c r="HA82" s="49" t="str">
        <f t="shared" si="157"/>
        <v/>
      </c>
      <c r="HB82" s="49" t="str">
        <f t="shared" si="157"/>
        <v/>
      </c>
      <c r="HC82" s="49" t="str">
        <f t="shared" si="157"/>
        <v/>
      </c>
      <c r="HD82" s="49" t="str">
        <f t="shared" si="157"/>
        <v/>
      </c>
      <c r="HE82" s="49" t="str">
        <f t="shared" si="157"/>
        <v/>
      </c>
      <c r="HF82" s="49" t="str">
        <f t="shared" si="157"/>
        <v/>
      </c>
      <c r="HG82" s="49" t="str">
        <f t="shared" si="157"/>
        <v/>
      </c>
      <c r="HH82" s="49" t="str">
        <f t="shared" si="157"/>
        <v/>
      </c>
      <c r="HI82" s="49" t="str">
        <f t="shared" si="166"/>
        <v/>
      </c>
      <c r="HJ82" s="49" t="str">
        <f t="shared" si="166"/>
        <v/>
      </c>
      <c r="HK82" s="49" t="str">
        <f t="shared" si="166"/>
        <v/>
      </c>
      <c r="HL82" s="49" t="str">
        <f t="shared" si="166"/>
        <v/>
      </c>
      <c r="HM82" s="49" t="str">
        <f t="shared" si="166"/>
        <v/>
      </c>
      <c r="HN82" s="49" t="str">
        <f t="shared" si="166"/>
        <v/>
      </c>
      <c r="HO82" s="49" t="str">
        <f t="shared" si="166"/>
        <v/>
      </c>
      <c r="HP82" s="169" t="e">
        <f t="shared" si="152"/>
        <v>#N/A</v>
      </c>
      <c r="HQ82" s="169" t="e">
        <f t="shared" si="152"/>
        <v>#N/A</v>
      </c>
      <c r="HR82" s="169" t="e">
        <f t="shared" si="152"/>
        <v>#N/A</v>
      </c>
      <c r="HS82" s="169" t="e">
        <f t="shared" si="152"/>
        <v>#N/A</v>
      </c>
      <c r="HT82" s="169" t="e">
        <f t="shared" si="152"/>
        <v>#N/A</v>
      </c>
      <c r="HU82" s="169" t="e">
        <f t="shared" si="152"/>
        <v>#N/A</v>
      </c>
      <c r="HV82" s="169" t="e">
        <f t="shared" si="152"/>
        <v>#N/A</v>
      </c>
      <c r="HW82" s="169" t="e">
        <f t="shared" si="152"/>
        <v>#N/A</v>
      </c>
      <c r="HX82" s="169" t="e">
        <f t="shared" si="152"/>
        <v>#N/A</v>
      </c>
      <c r="HY82" s="169" t="e">
        <f t="shared" si="152"/>
        <v>#N/A</v>
      </c>
      <c r="HZ82" s="169" t="e">
        <f t="shared" si="152"/>
        <v>#N/A</v>
      </c>
      <c r="IA82" s="169" t="e">
        <f t="shared" si="152"/>
        <v>#N/A</v>
      </c>
      <c r="IB82" s="169" t="e">
        <f t="shared" si="152"/>
        <v>#N/A</v>
      </c>
      <c r="IC82" s="169" t="e">
        <f t="shared" si="152"/>
        <v>#N/A</v>
      </c>
      <c r="ID82" s="169" t="e">
        <f t="shared" si="152"/>
        <v>#N/A</v>
      </c>
      <c r="IE82" s="169" t="e">
        <f t="shared" si="151"/>
        <v>#N/A</v>
      </c>
      <c r="IF82" s="169" t="e">
        <f t="shared" si="151"/>
        <v>#N/A</v>
      </c>
      <c r="IG82" s="169" t="e">
        <f t="shared" si="151"/>
        <v>#N/A</v>
      </c>
      <c r="IH82" s="169" t="e">
        <f t="shared" si="151"/>
        <v>#N/A</v>
      </c>
      <c r="II82" s="169" t="e">
        <f t="shared" si="167"/>
        <v>#N/A</v>
      </c>
      <c r="IJ82" s="169" t="e">
        <f t="shared" si="167"/>
        <v>#N/A</v>
      </c>
      <c r="IK82" s="169" t="e">
        <f t="shared" si="167"/>
        <v>#N/A</v>
      </c>
      <c r="IL82" s="169" t="e">
        <f t="shared" si="167"/>
        <v>#N/A</v>
      </c>
      <c r="IM82" s="169" t="e">
        <f t="shared" si="167"/>
        <v>#N/A</v>
      </c>
      <c r="IN82" s="169" t="e">
        <f t="shared" si="167"/>
        <v>#N/A</v>
      </c>
      <c r="IO82" s="169" t="e">
        <f t="shared" si="167"/>
        <v>#N/A</v>
      </c>
      <c r="IP82" s="169" t="e">
        <f t="shared" si="167"/>
        <v>#N/A</v>
      </c>
      <c r="IQ82" s="169" t="e">
        <f t="shared" si="167"/>
        <v>#N/A</v>
      </c>
      <c r="IR82" s="169" t="e">
        <f t="shared" si="167"/>
        <v>#N/A</v>
      </c>
      <c r="IS82" s="169" t="e">
        <f t="shared" si="167"/>
        <v>#N/A</v>
      </c>
      <c r="IT82" s="169" t="e">
        <f t="shared" si="118"/>
        <v>#N/A</v>
      </c>
      <c r="IU82" s="169" t="e">
        <f t="shared" si="118"/>
        <v>#N/A</v>
      </c>
      <c r="IV82" s="169" t="e">
        <f t="shared" si="118"/>
        <v>#N/A</v>
      </c>
      <c r="IW82" s="169" t="e">
        <f t="shared" si="118"/>
        <v>#N/A</v>
      </c>
      <c r="IX82" s="169" t="e">
        <f t="shared" si="118"/>
        <v>#N/A</v>
      </c>
      <c r="IY82" s="169" t="e">
        <f t="shared" si="118"/>
        <v>#N/A</v>
      </c>
      <c r="IZ82" s="169" t="e">
        <f t="shared" si="118"/>
        <v>#N/A</v>
      </c>
      <c r="JA82" s="169" t="e">
        <f t="shared" si="118"/>
        <v>#N/A</v>
      </c>
      <c r="JB82" s="169" t="e">
        <f t="shared" si="118"/>
        <v>#N/A</v>
      </c>
      <c r="JC82" s="169" t="e">
        <f t="shared" si="118"/>
        <v>#N/A</v>
      </c>
      <c r="JD82" s="169" t="e">
        <f t="shared" si="118"/>
        <v>#N/A</v>
      </c>
      <c r="JE82" s="169" t="e">
        <f t="shared" si="118"/>
        <v>#N/A</v>
      </c>
      <c r="JF82" s="169" t="e">
        <f t="shared" si="118"/>
        <v>#N/A</v>
      </c>
      <c r="JG82" s="169" t="e">
        <f t="shared" si="118"/>
        <v>#N/A</v>
      </c>
      <c r="JH82" s="169" t="e">
        <f t="shared" si="118"/>
        <v>#N/A</v>
      </c>
      <c r="JI82" s="169" t="e">
        <f t="shared" si="118"/>
        <v>#N/A</v>
      </c>
      <c r="JJ82" s="169" t="e">
        <f t="shared" si="168"/>
        <v>#N/A</v>
      </c>
      <c r="JK82" s="169" t="e">
        <f t="shared" si="145"/>
        <v>#N/A</v>
      </c>
      <c r="JL82" s="169" t="e">
        <f t="shared" si="145"/>
        <v>#N/A</v>
      </c>
      <c r="JM82" s="169" t="e">
        <f t="shared" si="145"/>
        <v>#N/A</v>
      </c>
      <c r="JN82" s="169" t="e">
        <f t="shared" si="145"/>
        <v>#N/A</v>
      </c>
      <c r="JO82" s="169" t="e">
        <f t="shared" si="145"/>
        <v>#N/A</v>
      </c>
      <c r="JP82" s="169" t="e">
        <f t="shared" si="145"/>
        <v>#N/A</v>
      </c>
      <c r="JQ82" s="169" t="e">
        <f t="shared" si="145"/>
        <v>#N/A</v>
      </c>
      <c r="JR82" s="169" t="e">
        <f t="shared" si="135"/>
        <v>#N/A</v>
      </c>
      <c r="JS82" s="169" t="e">
        <f t="shared" si="135"/>
        <v>#N/A</v>
      </c>
      <c r="JT82" s="169" t="e">
        <f t="shared" si="135"/>
        <v>#N/A</v>
      </c>
      <c r="JU82" s="169" t="e">
        <f t="shared" si="135"/>
        <v>#N/A</v>
      </c>
      <c r="JV82" s="169" t="e">
        <f t="shared" si="135"/>
        <v>#N/A</v>
      </c>
      <c r="JW82" s="169" t="e">
        <f t="shared" si="135"/>
        <v>#N/A</v>
      </c>
      <c r="JX82" s="169" t="e">
        <f t="shared" si="135"/>
        <v>#N/A</v>
      </c>
      <c r="JY82" s="169" t="e">
        <f t="shared" si="135"/>
        <v>#N/A</v>
      </c>
      <c r="JZ82" s="169" t="e">
        <f t="shared" si="135"/>
        <v>#N/A</v>
      </c>
      <c r="KA82" s="169" t="e">
        <f t="shared" si="135"/>
        <v>#N/A</v>
      </c>
      <c r="KB82" s="169" t="e">
        <f t="shared" si="135"/>
        <v>#N/A</v>
      </c>
      <c r="KC82" s="169" t="e">
        <f t="shared" si="135"/>
        <v>#N/A</v>
      </c>
      <c r="KD82" s="169" t="e">
        <f t="shared" si="135"/>
        <v>#N/A</v>
      </c>
      <c r="KE82" s="169" t="e">
        <f t="shared" si="135"/>
        <v>#N/A</v>
      </c>
      <c r="KF82" s="169" t="e">
        <f t="shared" si="135"/>
        <v>#N/A</v>
      </c>
      <c r="KG82" s="169" t="e">
        <f t="shared" si="135"/>
        <v>#N/A</v>
      </c>
      <c r="KH82" s="169" t="e">
        <f t="shared" si="136"/>
        <v>#N/A</v>
      </c>
      <c r="KI82" s="169" t="e">
        <f t="shared" si="136"/>
        <v>#N/A</v>
      </c>
      <c r="KJ82" s="169" t="e">
        <f t="shared" si="136"/>
        <v>#N/A</v>
      </c>
      <c r="KK82" s="169" t="e">
        <f t="shared" si="136"/>
        <v>#N/A</v>
      </c>
      <c r="KL82" s="169" t="e">
        <f t="shared" si="136"/>
        <v>#N/A</v>
      </c>
      <c r="KM82" s="169" t="e">
        <f t="shared" si="136"/>
        <v>#N/A</v>
      </c>
      <c r="KN82" s="169" t="e">
        <f t="shared" si="136"/>
        <v>#N/A</v>
      </c>
      <c r="KO82" s="169" t="e">
        <f t="shared" si="136"/>
        <v>#N/A</v>
      </c>
      <c r="KP82" s="169" t="e">
        <f t="shared" si="136"/>
        <v>#N/A</v>
      </c>
      <c r="KQ82" s="169" t="e">
        <f t="shared" si="136"/>
        <v>#N/A</v>
      </c>
      <c r="KR82" s="169" t="e">
        <f t="shared" si="136"/>
        <v>#N/A</v>
      </c>
      <c r="KS82" s="169" t="e">
        <f t="shared" si="136"/>
        <v>#N/A</v>
      </c>
      <c r="KT82" s="169" t="e">
        <f t="shared" si="136"/>
        <v>#N/A</v>
      </c>
      <c r="KU82" s="169" t="e">
        <f t="shared" si="136"/>
        <v>#N/A</v>
      </c>
      <c r="KV82" s="169" t="e">
        <f t="shared" si="136"/>
        <v>#N/A</v>
      </c>
      <c r="KW82" s="169" t="e">
        <f t="shared" si="136"/>
        <v>#N/A</v>
      </c>
      <c r="KX82" s="169" t="e">
        <f t="shared" si="137"/>
        <v>#N/A</v>
      </c>
      <c r="KY82" s="169" t="e">
        <f t="shared" si="137"/>
        <v>#N/A</v>
      </c>
      <c r="KZ82" s="169" t="e">
        <f t="shared" si="137"/>
        <v>#N/A</v>
      </c>
      <c r="LA82" s="169" t="e">
        <f t="shared" si="137"/>
        <v>#N/A</v>
      </c>
      <c r="LB82" s="169" t="e">
        <f t="shared" si="137"/>
        <v>#N/A</v>
      </c>
      <c r="LC82" s="169" t="e">
        <f t="shared" si="137"/>
        <v>#N/A</v>
      </c>
      <c r="LD82" s="169" t="e">
        <f t="shared" si="137"/>
        <v>#N/A</v>
      </c>
      <c r="LE82" s="169" t="e">
        <f t="shared" si="137"/>
        <v>#N/A</v>
      </c>
      <c r="LF82" s="169" t="e">
        <f t="shared" si="137"/>
        <v>#N/A</v>
      </c>
      <c r="LG82" s="169" t="e">
        <f t="shared" si="137"/>
        <v>#N/A</v>
      </c>
      <c r="LH82" s="169" t="e">
        <f t="shared" si="137"/>
        <v>#N/A</v>
      </c>
      <c r="LI82" s="169" t="e">
        <f t="shared" si="137"/>
        <v>#N/A</v>
      </c>
      <c r="LJ82" s="169" t="e">
        <f t="shared" si="137"/>
        <v>#N/A</v>
      </c>
      <c r="LK82" s="169" t="e">
        <f t="shared" si="137"/>
        <v>#N/A</v>
      </c>
      <c r="LL82" s="169" t="e">
        <f t="shared" si="137"/>
        <v>#N/A</v>
      </c>
      <c r="LM82" s="169" t="e">
        <f t="shared" si="137"/>
        <v>#N/A</v>
      </c>
      <c r="LN82" s="169" t="e">
        <f t="shared" si="138"/>
        <v>#N/A</v>
      </c>
      <c r="LO82" s="169" t="e">
        <f t="shared" si="138"/>
        <v>#N/A</v>
      </c>
      <c r="LP82" s="169" t="e">
        <f t="shared" si="138"/>
        <v>#N/A</v>
      </c>
      <c r="LQ82" s="169" t="e">
        <f t="shared" si="138"/>
        <v>#N/A</v>
      </c>
      <c r="LR82" s="169" t="e">
        <f t="shared" si="138"/>
        <v>#N/A</v>
      </c>
      <c r="LS82" s="169" t="e">
        <f t="shared" si="138"/>
        <v>#N/A</v>
      </c>
      <c r="LT82" s="169" t="e">
        <f t="shared" si="138"/>
        <v>#N/A</v>
      </c>
      <c r="LU82" s="169" t="e">
        <f t="shared" si="138"/>
        <v>#N/A</v>
      </c>
      <c r="LV82" s="169" t="e">
        <f t="shared" si="138"/>
        <v>#N/A</v>
      </c>
      <c r="LW82" s="169" t="e">
        <f t="shared" si="138"/>
        <v>#N/A</v>
      </c>
      <c r="LX82" s="169" t="e">
        <f t="shared" si="138"/>
        <v>#N/A</v>
      </c>
      <c r="LY82" s="169" t="e">
        <f t="shared" si="138"/>
        <v>#N/A</v>
      </c>
      <c r="LZ82" s="169" t="e">
        <f t="shared" si="138"/>
        <v>#N/A</v>
      </c>
      <c r="MA82" s="169" t="e">
        <f t="shared" si="138"/>
        <v>#N/A</v>
      </c>
      <c r="MB82" s="169" t="e">
        <f t="shared" si="138"/>
        <v>#N/A</v>
      </c>
      <c r="MC82" s="169" t="e">
        <f t="shared" si="138"/>
        <v>#N/A</v>
      </c>
      <c r="MD82" s="169" t="e">
        <f t="shared" si="139"/>
        <v>#N/A</v>
      </c>
      <c r="ME82" s="169" t="e">
        <f t="shared" si="139"/>
        <v>#N/A</v>
      </c>
      <c r="MF82" s="169" t="e">
        <f t="shared" si="139"/>
        <v>#N/A</v>
      </c>
      <c r="MG82" s="169" t="e">
        <f t="shared" si="139"/>
        <v>#N/A</v>
      </c>
      <c r="MH82" s="169" t="e">
        <f t="shared" si="139"/>
        <v>#N/A</v>
      </c>
      <c r="MI82" s="169" t="e">
        <f t="shared" si="139"/>
        <v>#N/A</v>
      </c>
      <c r="MJ82" s="169" t="e">
        <f t="shared" si="139"/>
        <v>#N/A</v>
      </c>
      <c r="MK82" s="169" t="e">
        <f t="shared" si="139"/>
        <v>#N/A</v>
      </c>
      <c r="ML82" s="169" t="e">
        <f t="shared" si="139"/>
        <v>#N/A</v>
      </c>
      <c r="MM82" s="169" t="e">
        <f t="shared" si="139"/>
        <v>#N/A</v>
      </c>
      <c r="MN82" s="169" t="e">
        <f t="shared" si="139"/>
        <v>#N/A</v>
      </c>
      <c r="MO82" s="169" t="e">
        <f t="shared" si="139"/>
        <v>#N/A</v>
      </c>
      <c r="MP82" s="169" t="e">
        <f t="shared" si="139"/>
        <v>#N/A</v>
      </c>
      <c r="MQ82" s="169" t="e">
        <f t="shared" si="139"/>
        <v>#N/A</v>
      </c>
      <c r="MR82" s="169" t="e">
        <f t="shared" si="139"/>
        <v>#N/A</v>
      </c>
      <c r="MS82" s="169" t="e">
        <f t="shared" si="139"/>
        <v>#N/A</v>
      </c>
      <c r="MT82" s="169" t="e">
        <f t="shared" si="140"/>
        <v>#N/A</v>
      </c>
      <c r="MU82" s="169" t="e">
        <f t="shared" si="140"/>
        <v>#N/A</v>
      </c>
      <c r="MV82" s="169" t="e">
        <f t="shared" si="140"/>
        <v>#N/A</v>
      </c>
      <c r="MW82" s="169" t="e">
        <f t="shared" si="140"/>
        <v>#N/A</v>
      </c>
      <c r="MX82" s="169" t="e">
        <f t="shared" si="140"/>
        <v>#N/A</v>
      </c>
      <c r="MY82" s="169" t="e">
        <f t="shared" si="140"/>
        <v>#N/A</v>
      </c>
      <c r="MZ82" s="169" t="e">
        <f t="shared" si="140"/>
        <v>#N/A</v>
      </c>
      <c r="NA82" s="169" t="e">
        <f t="shared" si="140"/>
        <v>#N/A</v>
      </c>
      <c r="NB82" s="169" t="e">
        <f t="shared" si="140"/>
        <v>#N/A</v>
      </c>
      <c r="NC82" s="169" t="e">
        <f t="shared" si="140"/>
        <v>#N/A</v>
      </c>
      <c r="ND82" s="169" t="e">
        <f t="shared" si="140"/>
        <v>#N/A</v>
      </c>
      <c r="NE82" s="169" t="e">
        <f t="shared" si="140"/>
        <v>#N/A</v>
      </c>
      <c r="NF82" s="169" t="e">
        <f t="shared" si="140"/>
        <v>#N/A</v>
      </c>
      <c r="NG82" s="169" t="e">
        <f t="shared" si="140"/>
        <v>#N/A</v>
      </c>
      <c r="NH82" s="169" t="e">
        <f t="shared" si="140"/>
        <v>#N/A</v>
      </c>
      <c r="NI82" s="169" t="e">
        <f t="shared" si="140"/>
        <v>#N/A</v>
      </c>
      <c r="NJ82" s="169" t="e">
        <f t="shared" si="141"/>
        <v>#N/A</v>
      </c>
      <c r="NK82" s="169" t="e">
        <f t="shared" si="141"/>
        <v>#N/A</v>
      </c>
      <c r="NL82" s="169" t="e">
        <f t="shared" si="141"/>
        <v>#N/A</v>
      </c>
      <c r="NM82" s="169" t="e">
        <f t="shared" si="141"/>
        <v>#N/A</v>
      </c>
      <c r="NN82" s="169" t="e">
        <f t="shared" si="141"/>
        <v>#N/A</v>
      </c>
      <c r="NO82" s="169" t="e">
        <f t="shared" si="141"/>
        <v>#N/A</v>
      </c>
      <c r="NP82" s="169" t="e">
        <f t="shared" si="141"/>
        <v>#N/A</v>
      </c>
      <c r="NQ82" s="169" t="e">
        <f t="shared" si="141"/>
        <v>#N/A</v>
      </c>
      <c r="NR82" s="169" t="e">
        <f t="shared" si="141"/>
        <v>#N/A</v>
      </c>
      <c r="NS82" s="169" t="e">
        <f t="shared" si="141"/>
        <v>#N/A</v>
      </c>
      <c r="NT82" s="169" t="e">
        <f t="shared" si="141"/>
        <v>#N/A</v>
      </c>
      <c r="NU82" s="169" t="e">
        <f t="shared" si="141"/>
        <v>#N/A</v>
      </c>
      <c r="NV82" s="169" t="e">
        <f t="shared" si="141"/>
        <v>#N/A</v>
      </c>
      <c r="NW82" s="169" t="e">
        <f t="shared" si="141"/>
        <v>#N/A</v>
      </c>
      <c r="NX82" s="169" t="e">
        <f t="shared" si="141"/>
        <v>#N/A</v>
      </c>
      <c r="NY82" s="169" t="e">
        <f t="shared" si="141"/>
        <v>#N/A</v>
      </c>
      <c r="NZ82" s="169" t="e">
        <f t="shared" si="142"/>
        <v>#N/A</v>
      </c>
      <c r="OA82" s="169" t="e">
        <f t="shared" si="142"/>
        <v>#N/A</v>
      </c>
      <c r="OB82" s="169" t="e">
        <f t="shared" si="142"/>
        <v>#N/A</v>
      </c>
      <c r="OC82" s="169" t="e">
        <f t="shared" si="142"/>
        <v>#N/A</v>
      </c>
      <c r="OD82" s="169" t="e">
        <f t="shared" si="142"/>
        <v>#N/A</v>
      </c>
      <c r="OE82" s="169" t="e">
        <f t="shared" si="142"/>
        <v>#N/A</v>
      </c>
      <c r="OF82" s="169" t="e">
        <f t="shared" si="142"/>
        <v>#N/A</v>
      </c>
      <c r="OG82" s="169" t="e">
        <f t="shared" si="142"/>
        <v>#N/A</v>
      </c>
      <c r="OH82" s="169" t="e">
        <f t="shared" si="142"/>
        <v>#N/A</v>
      </c>
      <c r="OI82" s="169" t="e">
        <f t="shared" si="142"/>
        <v>#N/A</v>
      </c>
      <c r="OJ82" s="169" t="e">
        <f t="shared" si="142"/>
        <v>#N/A</v>
      </c>
      <c r="OK82" s="169" t="e">
        <f t="shared" si="142"/>
        <v>#N/A</v>
      </c>
      <c r="OL82" s="169" t="e">
        <f t="shared" si="142"/>
        <v>#N/A</v>
      </c>
      <c r="OM82" s="169" t="e">
        <f t="shared" si="142"/>
        <v>#N/A</v>
      </c>
      <c r="ON82" s="169" t="e">
        <f t="shared" si="142"/>
        <v>#N/A</v>
      </c>
      <c r="OO82" s="169" t="e">
        <f t="shared" si="142"/>
        <v>#N/A</v>
      </c>
      <c r="OP82" s="169" t="e">
        <f t="shared" si="143"/>
        <v>#N/A</v>
      </c>
      <c r="OQ82" s="169" t="e">
        <f t="shared" si="143"/>
        <v>#N/A</v>
      </c>
      <c r="OR82" s="169" t="e">
        <f t="shared" si="143"/>
        <v>#N/A</v>
      </c>
      <c r="OS82" s="169" t="e">
        <f t="shared" si="143"/>
        <v>#N/A</v>
      </c>
      <c r="OT82" s="169" t="e">
        <f t="shared" si="143"/>
        <v>#N/A</v>
      </c>
      <c r="OU82" s="169" t="e">
        <f t="shared" si="143"/>
        <v>#N/A</v>
      </c>
      <c r="OV82" s="169" t="e">
        <f t="shared" si="143"/>
        <v>#N/A</v>
      </c>
      <c r="OW82" s="169" t="e">
        <f t="shared" si="143"/>
        <v>#N/A</v>
      </c>
      <c r="OX82" s="169" t="e">
        <f t="shared" si="143"/>
        <v>#N/A</v>
      </c>
      <c r="OY82" s="169" t="e">
        <f t="shared" si="143"/>
        <v>#N/A</v>
      </c>
      <c r="OZ82" s="169" t="e">
        <f t="shared" si="143"/>
        <v>#N/A</v>
      </c>
      <c r="PA82" s="169" t="e">
        <f t="shared" si="143"/>
        <v>#N/A</v>
      </c>
      <c r="PB82" s="169" t="e">
        <f t="shared" si="143"/>
        <v>#N/A</v>
      </c>
      <c r="PC82" s="169" t="e">
        <f t="shared" si="143"/>
        <v>#N/A</v>
      </c>
      <c r="PD82" s="169" t="e">
        <f t="shared" si="143"/>
        <v>#N/A</v>
      </c>
      <c r="PE82" s="169" t="e">
        <f t="shared" si="143"/>
        <v>#N/A</v>
      </c>
      <c r="PF82" s="169" t="e">
        <f t="shared" si="171"/>
        <v>#N/A</v>
      </c>
      <c r="PG82" s="169" t="e">
        <f t="shared" si="171"/>
        <v>#N/A</v>
      </c>
      <c r="PH82" s="169" t="e">
        <f t="shared" si="171"/>
        <v>#N/A</v>
      </c>
    </row>
    <row r="83" spans="1:424" hidden="1" x14ac:dyDescent="0.75">
      <c r="A83" s="4">
        <v>80</v>
      </c>
      <c r="B83" s="95"/>
      <c r="C83" s="95"/>
      <c r="D83" s="95"/>
      <c r="E83" s="124" t="str">
        <f t="shared" si="146"/>
        <v/>
      </c>
      <c r="F83" s="124" t="str">
        <f t="shared" si="147"/>
        <v/>
      </c>
      <c r="G83" s="73" t="str">
        <f t="shared" si="148"/>
        <v/>
      </c>
      <c r="H83" s="23"/>
      <c r="I83" s="57"/>
      <c r="J83" s="280"/>
      <c r="K83" s="74" t="str">
        <f>IF(AND(B83&gt;0,C83&gt;0,D83&gt;0),IF(ISBLANK(J83),IF(ISBLANK(H83),"",(D83-B83)*VLOOKUP(H83,VLookups!$A$4:$B$13,2,FALSE)),J83),"")</f>
        <v/>
      </c>
      <c r="L83" s="75" t="str">
        <f t="shared" si="144"/>
        <v/>
      </c>
      <c r="M83" s="95"/>
      <c r="N83" s="270" t="str">
        <f>IF(AND(M83&gt;0,C83&gt;0,NOT(K83="")),ABS(VLOOKUP($M$1,VLookups!$A$43:$B$44,2,FALSE)-_xlfn.NORM.DIST(M83,G83,K83,TRUE)),"")</f>
        <v/>
      </c>
      <c r="O83" s="94" t="str">
        <f>IF(AND($B83&gt;0,$C83&gt;0,$D83&gt;0,NOT(ISBLANK($H83))),_xlfn.NORM.INV(ABS(VLOOKUP($M$1,VLookups!$A$43:$B$44,2,FALSE)-O$3),$G83,$K83),"")</f>
        <v/>
      </c>
      <c r="P83" s="93" t="str">
        <f>IF(AND($B83&gt;0,$C83&gt;0,$D83&gt;0,NOT(ISBLANK($H83))),_xlfn.NORM.INV(ABS(VLOOKUP($M$1,VLookups!$A$43:$B$44,2,FALSE)-P$3),$G83,$K83),"")</f>
        <v/>
      </c>
      <c r="Q83" s="94" t="str">
        <f>IF(AND($B83&gt;0,$C83&gt;0,$D83&gt;0,NOT(ISBLANK($H83))),_xlfn.NORM.INV(ABS(VLOOKUP($M$1,VLookups!$A$43:$B$44,2,FALSE)-Q$3),$G83,$K83),"")</f>
        <v/>
      </c>
      <c r="R83" s="93" t="str">
        <f>IF(AND($B83&gt;0,$C83&gt;0,$D83&gt;0,NOT(ISBLANK($H83))),_xlfn.NORM.INV(ABS(VLOOKUP($M$1,VLookups!$A$43:$B$44,2,FALSE)-R$3),$G83,$K83),"")</f>
        <v/>
      </c>
      <c r="S83" s="94" t="str">
        <f>IF(AND($B83&gt;0,$C83&gt;0,$D83&gt;0,NOT(ISBLANK($H83))),_xlfn.NORM.INV(ABS(VLOOKUP($M$1,VLookups!$A$43:$B$44,2,FALSE)-S$3),$G83,$K83),"")</f>
        <v/>
      </c>
      <c r="T83" s="93" t="str">
        <f>IF(AND($B83&gt;0,$C83&gt;0,$D83&gt;0,NOT(ISBLANK($H83))),_xlfn.NORM.INV(ABS(VLOOKUP($M$1,VLookups!$A$43:$B$44,2,FALSE)-T$3),$G83,$K83),"")</f>
        <v/>
      </c>
      <c r="U83" s="5"/>
      <c r="V83" s="168" t="str">
        <f t="shared" si="149"/>
        <v/>
      </c>
      <c r="W83" s="49" t="str">
        <f t="shared" si="169"/>
        <v/>
      </c>
      <c r="X83" s="49" t="str">
        <f t="shared" si="169"/>
        <v/>
      </c>
      <c r="Y83" s="49" t="str">
        <f t="shared" si="169"/>
        <v/>
      </c>
      <c r="Z83" s="49" t="str">
        <f t="shared" si="169"/>
        <v/>
      </c>
      <c r="AA83" s="49" t="str">
        <f t="shared" si="169"/>
        <v/>
      </c>
      <c r="AB83" s="49" t="str">
        <f t="shared" si="169"/>
        <v/>
      </c>
      <c r="AC83" s="49" t="str">
        <f t="shared" si="169"/>
        <v/>
      </c>
      <c r="AD83" s="49" t="str">
        <f t="shared" si="169"/>
        <v/>
      </c>
      <c r="AE83" s="49" t="str">
        <f t="shared" si="169"/>
        <v/>
      </c>
      <c r="AF83" s="49" t="str">
        <f t="shared" si="169"/>
        <v/>
      </c>
      <c r="AG83" s="49" t="str">
        <f t="shared" si="169"/>
        <v/>
      </c>
      <c r="AH83" s="49" t="str">
        <f t="shared" si="169"/>
        <v/>
      </c>
      <c r="AI83" s="49" t="str">
        <f t="shared" si="169"/>
        <v/>
      </c>
      <c r="AJ83" s="49" t="str">
        <f t="shared" si="169"/>
        <v/>
      </c>
      <c r="AK83" s="49" t="str">
        <f t="shared" si="169"/>
        <v/>
      </c>
      <c r="AL83" s="49" t="str">
        <f t="shared" si="169"/>
        <v/>
      </c>
      <c r="AM83" s="49" t="str">
        <f t="shared" si="159"/>
        <v/>
      </c>
      <c r="AN83" s="49" t="str">
        <f t="shared" si="159"/>
        <v/>
      </c>
      <c r="AO83" s="49" t="str">
        <f t="shared" si="159"/>
        <v/>
      </c>
      <c r="AP83" s="49" t="str">
        <f t="shared" si="159"/>
        <v/>
      </c>
      <c r="AQ83" s="49" t="str">
        <f t="shared" si="159"/>
        <v/>
      </c>
      <c r="AR83" s="49" t="str">
        <f t="shared" si="159"/>
        <v/>
      </c>
      <c r="AS83" s="49" t="str">
        <f t="shared" si="159"/>
        <v/>
      </c>
      <c r="AT83" s="49" t="str">
        <f t="shared" si="159"/>
        <v/>
      </c>
      <c r="AU83" s="49" t="str">
        <f t="shared" si="159"/>
        <v/>
      </c>
      <c r="AV83" s="49" t="str">
        <f t="shared" si="159"/>
        <v/>
      </c>
      <c r="AW83" s="49" t="str">
        <f t="shared" si="159"/>
        <v/>
      </c>
      <c r="AX83" s="49" t="str">
        <f t="shared" si="159"/>
        <v/>
      </c>
      <c r="AY83" s="49" t="str">
        <f t="shared" si="159"/>
        <v/>
      </c>
      <c r="AZ83" s="49" t="str">
        <f t="shared" si="159"/>
        <v/>
      </c>
      <c r="BA83" s="49" t="str">
        <f t="shared" si="159"/>
        <v/>
      </c>
      <c r="BB83" s="49" t="str">
        <f t="shared" si="160"/>
        <v/>
      </c>
      <c r="BC83" s="49" t="str">
        <f t="shared" si="160"/>
        <v/>
      </c>
      <c r="BD83" s="49" t="str">
        <f t="shared" si="160"/>
        <v/>
      </c>
      <c r="BE83" s="49" t="str">
        <f t="shared" si="160"/>
        <v/>
      </c>
      <c r="BF83" s="49" t="str">
        <f t="shared" si="160"/>
        <v/>
      </c>
      <c r="BG83" s="49" t="str">
        <f t="shared" si="160"/>
        <v/>
      </c>
      <c r="BH83" s="49" t="str">
        <f t="shared" si="160"/>
        <v/>
      </c>
      <c r="BI83" s="49" t="str">
        <f t="shared" si="160"/>
        <v/>
      </c>
      <c r="BJ83" s="49" t="str">
        <f t="shared" si="160"/>
        <v/>
      </c>
      <c r="BK83" s="49" t="str">
        <f t="shared" si="160"/>
        <v/>
      </c>
      <c r="BL83" s="49" t="str">
        <f t="shared" si="160"/>
        <v/>
      </c>
      <c r="BM83" s="49" t="str">
        <f t="shared" si="160"/>
        <v/>
      </c>
      <c r="BN83" s="49" t="str">
        <f t="shared" si="160"/>
        <v/>
      </c>
      <c r="BO83" s="49" t="str">
        <f t="shared" si="160"/>
        <v/>
      </c>
      <c r="BP83" s="49" t="str">
        <f t="shared" si="160"/>
        <v/>
      </c>
      <c r="BQ83" s="49" t="str">
        <f t="shared" si="160"/>
        <v/>
      </c>
      <c r="BR83" s="49" t="str">
        <f t="shared" si="153"/>
        <v/>
      </c>
      <c r="BS83" s="49" t="str">
        <f t="shared" si="153"/>
        <v/>
      </c>
      <c r="BT83" s="49" t="str">
        <f t="shared" si="153"/>
        <v/>
      </c>
      <c r="BU83" s="49" t="str">
        <f t="shared" si="153"/>
        <v/>
      </c>
      <c r="BV83" s="49" t="str">
        <f t="shared" si="153"/>
        <v/>
      </c>
      <c r="BW83" s="49" t="str">
        <f t="shared" si="153"/>
        <v/>
      </c>
      <c r="BX83" s="49" t="str">
        <f t="shared" si="153"/>
        <v/>
      </c>
      <c r="BY83" s="49" t="str">
        <f t="shared" si="153"/>
        <v/>
      </c>
      <c r="BZ83" s="49" t="str">
        <f t="shared" si="153"/>
        <v/>
      </c>
      <c r="CA83" s="49" t="str">
        <f t="shared" si="153"/>
        <v/>
      </c>
      <c r="CB83" s="49" t="str">
        <f t="shared" si="153"/>
        <v/>
      </c>
      <c r="CC83" s="49" t="str">
        <f t="shared" si="153"/>
        <v/>
      </c>
      <c r="CD83" s="49" t="str">
        <f t="shared" si="153"/>
        <v/>
      </c>
      <c r="CE83" s="49" t="str">
        <f t="shared" si="153"/>
        <v/>
      </c>
      <c r="CF83" s="49" t="str">
        <f t="shared" si="153"/>
        <v/>
      </c>
      <c r="CG83" s="49" t="str">
        <f t="shared" si="161"/>
        <v/>
      </c>
      <c r="CH83" s="49" t="str">
        <f t="shared" si="161"/>
        <v/>
      </c>
      <c r="CI83" s="49" t="str">
        <f t="shared" si="161"/>
        <v/>
      </c>
      <c r="CJ83" s="49" t="str">
        <f t="shared" si="161"/>
        <v/>
      </c>
      <c r="CK83" s="49" t="str">
        <f t="shared" si="161"/>
        <v/>
      </c>
      <c r="CL83" s="49" t="str">
        <f t="shared" si="161"/>
        <v/>
      </c>
      <c r="CM83" s="49" t="str">
        <f t="shared" si="161"/>
        <v/>
      </c>
      <c r="CN83" s="49" t="str">
        <f t="shared" si="161"/>
        <v/>
      </c>
      <c r="CO83" s="49" t="str">
        <f t="shared" si="161"/>
        <v/>
      </c>
      <c r="CP83" s="49" t="str">
        <f t="shared" si="161"/>
        <v/>
      </c>
      <c r="CQ83" s="49" t="str">
        <f t="shared" si="161"/>
        <v/>
      </c>
      <c r="CR83" s="49" t="str">
        <f t="shared" si="161"/>
        <v/>
      </c>
      <c r="CS83" s="49" t="str">
        <f t="shared" si="161"/>
        <v/>
      </c>
      <c r="CT83" s="49" t="str">
        <f t="shared" si="161"/>
        <v/>
      </c>
      <c r="CU83" s="49" t="str">
        <f t="shared" si="161"/>
        <v/>
      </c>
      <c r="CV83" s="49" t="str">
        <f t="shared" si="161"/>
        <v/>
      </c>
      <c r="CW83" s="49" t="str">
        <f t="shared" si="154"/>
        <v/>
      </c>
      <c r="CX83" s="49" t="str">
        <f t="shared" si="154"/>
        <v/>
      </c>
      <c r="CY83" s="49" t="str">
        <f t="shared" si="154"/>
        <v/>
      </c>
      <c r="CZ83" s="49" t="str">
        <f t="shared" si="154"/>
        <v/>
      </c>
      <c r="DA83" s="49" t="str">
        <f t="shared" si="154"/>
        <v/>
      </c>
      <c r="DB83" s="49" t="str">
        <f t="shared" si="154"/>
        <v/>
      </c>
      <c r="DC83" s="49" t="str">
        <f t="shared" si="154"/>
        <v/>
      </c>
      <c r="DD83" s="49" t="str">
        <f t="shared" si="154"/>
        <v/>
      </c>
      <c r="DE83" s="49" t="str">
        <f t="shared" si="154"/>
        <v/>
      </c>
      <c r="DF83" s="49" t="str">
        <f t="shared" si="154"/>
        <v/>
      </c>
      <c r="DG83" s="49" t="str">
        <f t="shared" si="154"/>
        <v/>
      </c>
      <c r="DH83" s="49" t="str">
        <f t="shared" si="154"/>
        <v/>
      </c>
      <c r="DI83" s="49" t="str">
        <f t="shared" si="154"/>
        <v/>
      </c>
      <c r="DJ83" s="49" t="str">
        <f t="shared" si="154"/>
        <v/>
      </c>
      <c r="DK83" s="49" t="str">
        <f t="shared" si="154"/>
        <v/>
      </c>
      <c r="DL83" s="49" t="str">
        <f t="shared" si="162"/>
        <v/>
      </c>
      <c r="DM83" s="49" t="str">
        <f t="shared" si="162"/>
        <v/>
      </c>
      <c r="DN83" s="49" t="str">
        <f t="shared" si="162"/>
        <v/>
      </c>
      <c r="DO83" s="49" t="str">
        <f t="shared" si="162"/>
        <v/>
      </c>
      <c r="DP83" s="49" t="str">
        <f t="shared" si="162"/>
        <v/>
      </c>
      <c r="DQ83" s="49" t="str">
        <f t="shared" si="162"/>
        <v/>
      </c>
      <c r="DR83" s="49" t="str">
        <f t="shared" si="162"/>
        <v/>
      </c>
      <c r="DS83" s="183" t="str">
        <f t="shared" si="150"/>
        <v/>
      </c>
      <c r="DT83" s="49" t="str">
        <f t="shared" si="170"/>
        <v/>
      </c>
      <c r="DU83" s="49" t="str">
        <f t="shared" si="170"/>
        <v/>
      </c>
      <c r="DV83" s="49" t="str">
        <f t="shared" si="170"/>
        <v/>
      </c>
      <c r="DW83" s="49" t="str">
        <f t="shared" si="170"/>
        <v/>
      </c>
      <c r="DX83" s="49" t="str">
        <f t="shared" si="170"/>
        <v/>
      </c>
      <c r="DY83" s="49" t="str">
        <f t="shared" si="170"/>
        <v/>
      </c>
      <c r="DZ83" s="49" t="str">
        <f t="shared" si="170"/>
        <v/>
      </c>
      <c r="EA83" s="49" t="str">
        <f t="shared" si="170"/>
        <v/>
      </c>
      <c r="EB83" s="49" t="str">
        <f t="shared" si="170"/>
        <v/>
      </c>
      <c r="EC83" s="49" t="str">
        <f t="shared" si="170"/>
        <v/>
      </c>
      <c r="ED83" s="49" t="str">
        <f t="shared" si="170"/>
        <v/>
      </c>
      <c r="EE83" s="49" t="str">
        <f t="shared" si="170"/>
        <v/>
      </c>
      <c r="EF83" s="49" t="str">
        <f t="shared" si="170"/>
        <v/>
      </c>
      <c r="EG83" s="49" t="str">
        <f t="shared" si="170"/>
        <v/>
      </c>
      <c r="EH83" s="49" t="str">
        <f t="shared" si="170"/>
        <v/>
      </c>
      <c r="EI83" s="49" t="str">
        <f t="shared" si="170"/>
        <v/>
      </c>
      <c r="EJ83" s="49" t="str">
        <f t="shared" si="163"/>
        <v/>
      </c>
      <c r="EK83" s="49" t="str">
        <f t="shared" si="163"/>
        <v/>
      </c>
      <c r="EL83" s="49" t="str">
        <f t="shared" si="163"/>
        <v/>
      </c>
      <c r="EM83" s="49" t="str">
        <f t="shared" si="163"/>
        <v/>
      </c>
      <c r="EN83" s="49" t="str">
        <f t="shared" si="163"/>
        <v/>
      </c>
      <c r="EO83" s="49" t="str">
        <f t="shared" si="163"/>
        <v/>
      </c>
      <c r="EP83" s="49" t="str">
        <f t="shared" si="163"/>
        <v/>
      </c>
      <c r="EQ83" s="49" t="str">
        <f t="shared" si="163"/>
        <v/>
      </c>
      <c r="ER83" s="49" t="str">
        <f t="shared" si="163"/>
        <v/>
      </c>
      <c r="ES83" s="49" t="str">
        <f t="shared" si="163"/>
        <v/>
      </c>
      <c r="ET83" s="49" t="str">
        <f t="shared" si="163"/>
        <v/>
      </c>
      <c r="EU83" s="49" t="str">
        <f t="shared" si="163"/>
        <v/>
      </c>
      <c r="EV83" s="49" t="str">
        <f t="shared" si="163"/>
        <v/>
      </c>
      <c r="EW83" s="49" t="str">
        <f t="shared" si="163"/>
        <v/>
      </c>
      <c r="EX83" s="49" t="str">
        <f t="shared" si="163"/>
        <v/>
      </c>
      <c r="EY83" s="49" t="str">
        <f t="shared" si="164"/>
        <v/>
      </c>
      <c r="EZ83" s="49" t="str">
        <f t="shared" si="164"/>
        <v/>
      </c>
      <c r="FA83" s="49" t="str">
        <f t="shared" si="164"/>
        <v/>
      </c>
      <c r="FB83" s="49" t="str">
        <f t="shared" si="164"/>
        <v/>
      </c>
      <c r="FC83" s="49" t="str">
        <f t="shared" si="164"/>
        <v/>
      </c>
      <c r="FD83" s="49" t="str">
        <f t="shared" si="164"/>
        <v/>
      </c>
      <c r="FE83" s="49" t="str">
        <f t="shared" si="164"/>
        <v/>
      </c>
      <c r="FF83" s="49" t="str">
        <f t="shared" si="164"/>
        <v/>
      </c>
      <c r="FG83" s="49" t="str">
        <f t="shared" si="164"/>
        <v/>
      </c>
      <c r="FH83" s="49" t="str">
        <f t="shared" si="164"/>
        <v/>
      </c>
      <c r="FI83" s="49" t="str">
        <f t="shared" si="164"/>
        <v/>
      </c>
      <c r="FJ83" s="49" t="str">
        <f t="shared" si="164"/>
        <v/>
      </c>
      <c r="FK83" s="49" t="str">
        <f t="shared" si="164"/>
        <v/>
      </c>
      <c r="FL83" s="49" t="str">
        <f t="shared" si="164"/>
        <v/>
      </c>
      <c r="FM83" s="49" t="str">
        <f t="shared" si="164"/>
        <v/>
      </c>
      <c r="FN83" s="49" t="str">
        <f t="shared" si="164"/>
        <v/>
      </c>
      <c r="FO83" s="49" t="str">
        <f t="shared" si="156"/>
        <v/>
      </c>
      <c r="FP83" s="49" t="str">
        <f t="shared" si="156"/>
        <v/>
      </c>
      <c r="FQ83" s="49" t="str">
        <f t="shared" si="156"/>
        <v/>
      </c>
      <c r="FR83" s="49" t="str">
        <f t="shared" si="156"/>
        <v/>
      </c>
      <c r="FS83" s="49" t="str">
        <f t="shared" si="156"/>
        <v/>
      </c>
      <c r="FT83" s="49" t="str">
        <f t="shared" si="156"/>
        <v/>
      </c>
      <c r="FU83" s="49" t="str">
        <f t="shared" si="156"/>
        <v/>
      </c>
      <c r="FV83" s="49" t="str">
        <f t="shared" si="156"/>
        <v/>
      </c>
      <c r="FW83" s="49" t="str">
        <f t="shared" si="156"/>
        <v/>
      </c>
      <c r="FX83" s="49" t="str">
        <f t="shared" si="156"/>
        <v/>
      </c>
      <c r="FY83" s="49" t="str">
        <f t="shared" si="156"/>
        <v/>
      </c>
      <c r="FZ83" s="49" t="str">
        <f t="shared" si="156"/>
        <v/>
      </c>
      <c r="GA83" s="49" t="str">
        <f t="shared" si="156"/>
        <v/>
      </c>
      <c r="GB83" s="49" t="str">
        <f t="shared" si="156"/>
        <v/>
      </c>
      <c r="GC83" s="49" t="str">
        <f t="shared" si="156"/>
        <v/>
      </c>
      <c r="GD83" s="49" t="str">
        <f t="shared" si="165"/>
        <v/>
      </c>
      <c r="GE83" s="49" t="str">
        <f t="shared" si="165"/>
        <v/>
      </c>
      <c r="GF83" s="49" t="str">
        <f t="shared" si="165"/>
        <v/>
      </c>
      <c r="GG83" s="49" t="str">
        <f t="shared" si="165"/>
        <v/>
      </c>
      <c r="GH83" s="49" t="str">
        <f t="shared" si="165"/>
        <v/>
      </c>
      <c r="GI83" s="49" t="str">
        <f t="shared" si="165"/>
        <v/>
      </c>
      <c r="GJ83" s="49" t="str">
        <f t="shared" si="165"/>
        <v/>
      </c>
      <c r="GK83" s="49" t="str">
        <f t="shared" si="165"/>
        <v/>
      </c>
      <c r="GL83" s="49" t="str">
        <f t="shared" si="165"/>
        <v/>
      </c>
      <c r="GM83" s="49" t="str">
        <f t="shared" si="165"/>
        <v/>
      </c>
      <c r="GN83" s="49" t="str">
        <f t="shared" si="165"/>
        <v/>
      </c>
      <c r="GO83" s="49" t="str">
        <f t="shared" si="165"/>
        <v/>
      </c>
      <c r="GP83" s="49" t="str">
        <f t="shared" si="165"/>
        <v/>
      </c>
      <c r="GQ83" s="49" t="str">
        <f t="shared" si="165"/>
        <v/>
      </c>
      <c r="GR83" s="49" t="str">
        <f t="shared" si="165"/>
        <v/>
      </c>
      <c r="GS83" s="49" t="str">
        <f t="shared" si="165"/>
        <v/>
      </c>
      <c r="GT83" s="49" t="str">
        <f t="shared" si="157"/>
        <v/>
      </c>
      <c r="GU83" s="49" t="str">
        <f t="shared" si="157"/>
        <v/>
      </c>
      <c r="GV83" s="49" t="str">
        <f t="shared" si="157"/>
        <v/>
      </c>
      <c r="GW83" s="49" t="str">
        <f t="shared" si="157"/>
        <v/>
      </c>
      <c r="GX83" s="49" t="str">
        <f t="shared" si="157"/>
        <v/>
      </c>
      <c r="GY83" s="49" t="str">
        <f t="shared" si="157"/>
        <v/>
      </c>
      <c r="GZ83" s="49" t="str">
        <f t="shared" si="157"/>
        <v/>
      </c>
      <c r="HA83" s="49" t="str">
        <f t="shared" si="157"/>
        <v/>
      </c>
      <c r="HB83" s="49" t="str">
        <f t="shared" si="157"/>
        <v/>
      </c>
      <c r="HC83" s="49" t="str">
        <f t="shared" si="157"/>
        <v/>
      </c>
      <c r="HD83" s="49" t="str">
        <f t="shared" si="157"/>
        <v/>
      </c>
      <c r="HE83" s="49" t="str">
        <f t="shared" si="157"/>
        <v/>
      </c>
      <c r="HF83" s="49" t="str">
        <f t="shared" si="157"/>
        <v/>
      </c>
      <c r="HG83" s="49" t="str">
        <f t="shared" si="157"/>
        <v/>
      </c>
      <c r="HH83" s="49" t="str">
        <f t="shared" si="157"/>
        <v/>
      </c>
      <c r="HI83" s="49" t="str">
        <f t="shared" si="166"/>
        <v/>
      </c>
      <c r="HJ83" s="49" t="str">
        <f t="shared" si="166"/>
        <v/>
      </c>
      <c r="HK83" s="49" t="str">
        <f t="shared" si="166"/>
        <v/>
      </c>
      <c r="HL83" s="49" t="str">
        <f t="shared" si="166"/>
        <v/>
      </c>
      <c r="HM83" s="49" t="str">
        <f t="shared" si="166"/>
        <v/>
      </c>
      <c r="HN83" s="49" t="str">
        <f t="shared" si="166"/>
        <v/>
      </c>
      <c r="HO83" s="49" t="str">
        <f t="shared" si="166"/>
        <v/>
      </c>
      <c r="HP83" s="169" t="e">
        <f t="shared" si="152"/>
        <v>#N/A</v>
      </c>
      <c r="HQ83" s="169" t="e">
        <f t="shared" si="152"/>
        <v>#N/A</v>
      </c>
      <c r="HR83" s="169" t="e">
        <f t="shared" si="152"/>
        <v>#N/A</v>
      </c>
      <c r="HS83" s="169" t="e">
        <f t="shared" si="152"/>
        <v>#N/A</v>
      </c>
      <c r="HT83" s="169" t="e">
        <f t="shared" si="152"/>
        <v>#N/A</v>
      </c>
      <c r="HU83" s="169" t="e">
        <f t="shared" si="152"/>
        <v>#N/A</v>
      </c>
      <c r="HV83" s="169" t="e">
        <f t="shared" si="152"/>
        <v>#N/A</v>
      </c>
      <c r="HW83" s="169" t="e">
        <f t="shared" si="152"/>
        <v>#N/A</v>
      </c>
      <c r="HX83" s="169" t="e">
        <f t="shared" si="152"/>
        <v>#N/A</v>
      </c>
      <c r="HY83" s="169" t="e">
        <f t="shared" si="152"/>
        <v>#N/A</v>
      </c>
      <c r="HZ83" s="169" t="e">
        <f t="shared" si="152"/>
        <v>#N/A</v>
      </c>
      <c r="IA83" s="169" t="e">
        <f t="shared" si="152"/>
        <v>#N/A</v>
      </c>
      <c r="IB83" s="169" t="e">
        <f t="shared" si="152"/>
        <v>#N/A</v>
      </c>
      <c r="IC83" s="169" t="e">
        <f t="shared" si="152"/>
        <v>#N/A</v>
      </c>
      <c r="ID83" s="169" t="e">
        <f t="shared" si="152"/>
        <v>#N/A</v>
      </c>
      <c r="IE83" s="169" t="e">
        <f t="shared" si="151"/>
        <v>#N/A</v>
      </c>
      <c r="IF83" s="169" t="e">
        <f t="shared" si="151"/>
        <v>#N/A</v>
      </c>
      <c r="IG83" s="169" t="e">
        <f t="shared" si="151"/>
        <v>#N/A</v>
      </c>
      <c r="IH83" s="169" t="e">
        <f t="shared" si="151"/>
        <v>#N/A</v>
      </c>
      <c r="II83" s="169" t="e">
        <f t="shared" si="167"/>
        <v>#N/A</v>
      </c>
      <c r="IJ83" s="169" t="e">
        <f t="shared" si="167"/>
        <v>#N/A</v>
      </c>
      <c r="IK83" s="169" t="e">
        <f t="shared" si="167"/>
        <v>#N/A</v>
      </c>
      <c r="IL83" s="169" t="e">
        <f t="shared" si="167"/>
        <v>#N/A</v>
      </c>
      <c r="IM83" s="169" t="e">
        <f t="shared" si="167"/>
        <v>#N/A</v>
      </c>
      <c r="IN83" s="169" t="e">
        <f t="shared" si="167"/>
        <v>#N/A</v>
      </c>
      <c r="IO83" s="169" t="e">
        <f t="shared" si="167"/>
        <v>#N/A</v>
      </c>
      <c r="IP83" s="169" t="e">
        <f t="shared" si="167"/>
        <v>#N/A</v>
      </c>
      <c r="IQ83" s="169" t="e">
        <f t="shared" si="167"/>
        <v>#N/A</v>
      </c>
      <c r="IR83" s="169" t="e">
        <f t="shared" si="167"/>
        <v>#N/A</v>
      </c>
      <c r="IS83" s="169" t="e">
        <f t="shared" si="167"/>
        <v>#N/A</v>
      </c>
      <c r="IT83" s="169" t="e">
        <f t="shared" si="118"/>
        <v>#N/A</v>
      </c>
      <c r="IU83" s="169" t="e">
        <f t="shared" si="118"/>
        <v>#N/A</v>
      </c>
      <c r="IV83" s="169" t="e">
        <f t="shared" si="118"/>
        <v>#N/A</v>
      </c>
      <c r="IW83" s="169" t="e">
        <f t="shared" si="118"/>
        <v>#N/A</v>
      </c>
      <c r="IX83" s="169" t="e">
        <f t="shared" si="118"/>
        <v>#N/A</v>
      </c>
      <c r="IY83" s="169" t="e">
        <f t="shared" si="118"/>
        <v>#N/A</v>
      </c>
      <c r="IZ83" s="169" t="e">
        <f t="shared" si="118"/>
        <v>#N/A</v>
      </c>
      <c r="JA83" s="169" t="e">
        <f t="shared" si="118"/>
        <v>#N/A</v>
      </c>
      <c r="JB83" s="169" t="e">
        <f t="shared" si="118"/>
        <v>#N/A</v>
      </c>
      <c r="JC83" s="169" t="e">
        <f t="shared" si="118"/>
        <v>#N/A</v>
      </c>
      <c r="JD83" s="169" t="e">
        <f t="shared" si="118"/>
        <v>#N/A</v>
      </c>
      <c r="JE83" s="169" t="e">
        <f t="shared" si="118"/>
        <v>#N/A</v>
      </c>
      <c r="JF83" s="169" t="e">
        <f t="shared" si="118"/>
        <v>#N/A</v>
      </c>
      <c r="JG83" s="169" t="e">
        <f t="shared" si="118"/>
        <v>#N/A</v>
      </c>
      <c r="JH83" s="169" t="e">
        <f t="shared" si="118"/>
        <v>#N/A</v>
      </c>
      <c r="JI83" s="169" t="e">
        <f t="shared" si="118"/>
        <v>#N/A</v>
      </c>
      <c r="JJ83" s="169" t="e">
        <f t="shared" si="168"/>
        <v>#N/A</v>
      </c>
      <c r="JK83" s="169" t="e">
        <f t="shared" si="145"/>
        <v>#N/A</v>
      </c>
      <c r="JL83" s="169" t="e">
        <f t="shared" si="145"/>
        <v>#N/A</v>
      </c>
      <c r="JM83" s="169" t="e">
        <f t="shared" si="145"/>
        <v>#N/A</v>
      </c>
      <c r="JN83" s="169" t="e">
        <f t="shared" si="145"/>
        <v>#N/A</v>
      </c>
      <c r="JO83" s="169" t="e">
        <f t="shared" si="145"/>
        <v>#N/A</v>
      </c>
      <c r="JP83" s="169" t="e">
        <f t="shared" si="145"/>
        <v>#N/A</v>
      </c>
      <c r="JQ83" s="169" t="e">
        <f t="shared" si="145"/>
        <v>#N/A</v>
      </c>
      <c r="JR83" s="169" t="e">
        <f t="shared" si="135"/>
        <v>#N/A</v>
      </c>
      <c r="JS83" s="169" t="e">
        <f t="shared" si="135"/>
        <v>#N/A</v>
      </c>
      <c r="JT83" s="169" t="e">
        <f t="shared" si="135"/>
        <v>#N/A</v>
      </c>
      <c r="JU83" s="169" t="e">
        <f t="shared" si="135"/>
        <v>#N/A</v>
      </c>
      <c r="JV83" s="169" t="e">
        <f t="shared" si="135"/>
        <v>#N/A</v>
      </c>
      <c r="JW83" s="169" t="e">
        <f t="shared" si="135"/>
        <v>#N/A</v>
      </c>
      <c r="JX83" s="169" t="e">
        <f t="shared" si="135"/>
        <v>#N/A</v>
      </c>
      <c r="JY83" s="169" t="e">
        <f t="shared" si="135"/>
        <v>#N/A</v>
      </c>
      <c r="JZ83" s="169" t="e">
        <f t="shared" si="135"/>
        <v>#N/A</v>
      </c>
      <c r="KA83" s="169" t="e">
        <f t="shared" si="135"/>
        <v>#N/A</v>
      </c>
      <c r="KB83" s="169" t="e">
        <f t="shared" si="135"/>
        <v>#N/A</v>
      </c>
      <c r="KC83" s="169" t="e">
        <f t="shared" ref="KC83:KR99" si="172">IF(ISNONTEXT($K83),_xlfn.NORM.DIST(CJ83,$G83,$K83,FALSE),NA())</f>
        <v>#N/A</v>
      </c>
      <c r="KD83" s="169" t="e">
        <f t="shared" si="172"/>
        <v>#N/A</v>
      </c>
      <c r="KE83" s="169" t="e">
        <f t="shared" si="172"/>
        <v>#N/A</v>
      </c>
      <c r="KF83" s="169" t="e">
        <f t="shared" si="172"/>
        <v>#N/A</v>
      </c>
      <c r="KG83" s="169" t="e">
        <f t="shared" si="172"/>
        <v>#N/A</v>
      </c>
      <c r="KH83" s="169" t="e">
        <f t="shared" si="136"/>
        <v>#N/A</v>
      </c>
      <c r="KI83" s="169" t="e">
        <f t="shared" si="136"/>
        <v>#N/A</v>
      </c>
      <c r="KJ83" s="169" t="e">
        <f t="shared" si="136"/>
        <v>#N/A</v>
      </c>
      <c r="KK83" s="169" t="e">
        <f t="shared" si="136"/>
        <v>#N/A</v>
      </c>
      <c r="KL83" s="169" t="e">
        <f t="shared" si="136"/>
        <v>#N/A</v>
      </c>
      <c r="KM83" s="169" t="e">
        <f t="shared" si="136"/>
        <v>#N/A</v>
      </c>
      <c r="KN83" s="169" t="e">
        <f t="shared" si="136"/>
        <v>#N/A</v>
      </c>
      <c r="KO83" s="169" t="e">
        <f t="shared" si="136"/>
        <v>#N/A</v>
      </c>
      <c r="KP83" s="169" t="e">
        <f t="shared" si="136"/>
        <v>#N/A</v>
      </c>
      <c r="KQ83" s="169" t="e">
        <f t="shared" si="136"/>
        <v>#N/A</v>
      </c>
      <c r="KR83" s="169" t="e">
        <f t="shared" si="136"/>
        <v>#N/A</v>
      </c>
      <c r="KS83" s="169" t="e">
        <f t="shared" ref="KS83:LH99" si="173">IF(ISNONTEXT($K83),_xlfn.NORM.DIST(CZ83,$G83,$K83,FALSE),NA())</f>
        <v>#N/A</v>
      </c>
      <c r="KT83" s="169" t="e">
        <f t="shared" si="173"/>
        <v>#N/A</v>
      </c>
      <c r="KU83" s="169" t="e">
        <f t="shared" si="173"/>
        <v>#N/A</v>
      </c>
      <c r="KV83" s="169" t="e">
        <f t="shared" si="173"/>
        <v>#N/A</v>
      </c>
      <c r="KW83" s="169" t="e">
        <f t="shared" si="173"/>
        <v>#N/A</v>
      </c>
      <c r="KX83" s="169" t="e">
        <f t="shared" si="137"/>
        <v>#N/A</v>
      </c>
      <c r="KY83" s="169" t="e">
        <f t="shared" si="137"/>
        <v>#N/A</v>
      </c>
      <c r="KZ83" s="169" t="e">
        <f t="shared" si="137"/>
        <v>#N/A</v>
      </c>
      <c r="LA83" s="169" t="e">
        <f t="shared" si="137"/>
        <v>#N/A</v>
      </c>
      <c r="LB83" s="169" t="e">
        <f t="shared" si="137"/>
        <v>#N/A</v>
      </c>
      <c r="LC83" s="169" t="e">
        <f t="shared" si="137"/>
        <v>#N/A</v>
      </c>
      <c r="LD83" s="169" t="e">
        <f t="shared" si="137"/>
        <v>#N/A</v>
      </c>
      <c r="LE83" s="169" t="e">
        <f t="shared" si="137"/>
        <v>#N/A</v>
      </c>
      <c r="LF83" s="169" t="e">
        <f t="shared" si="137"/>
        <v>#N/A</v>
      </c>
      <c r="LG83" s="169" t="e">
        <f t="shared" si="137"/>
        <v>#N/A</v>
      </c>
      <c r="LH83" s="169" t="e">
        <f t="shared" si="137"/>
        <v>#N/A</v>
      </c>
      <c r="LI83" s="169" t="e">
        <f t="shared" ref="LI83:LX99" si="174">IF(ISNONTEXT($K83),_xlfn.NORM.DIST(DP83,$G83,$K83,FALSE),NA())</f>
        <v>#N/A</v>
      </c>
      <c r="LJ83" s="169" t="e">
        <f t="shared" si="174"/>
        <v>#N/A</v>
      </c>
      <c r="LK83" s="169" t="e">
        <f t="shared" si="174"/>
        <v>#N/A</v>
      </c>
      <c r="LL83" s="169" t="e">
        <f t="shared" si="174"/>
        <v>#N/A</v>
      </c>
      <c r="LM83" s="169" t="e">
        <f t="shared" si="174"/>
        <v>#N/A</v>
      </c>
      <c r="LN83" s="169" t="e">
        <f t="shared" si="138"/>
        <v>#N/A</v>
      </c>
      <c r="LO83" s="169" t="e">
        <f t="shared" si="138"/>
        <v>#N/A</v>
      </c>
      <c r="LP83" s="169" t="e">
        <f t="shared" si="138"/>
        <v>#N/A</v>
      </c>
      <c r="LQ83" s="169" t="e">
        <f t="shared" si="138"/>
        <v>#N/A</v>
      </c>
      <c r="LR83" s="169" t="e">
        <f t="shared" si="138"/>
        <v>#N/A</v>
      </c>
      <c r="LS83" s="169" t="e">
        <f t="shared" si="138"/>
        <v>#N/A</v>
      </c>
      <c r="LT83" s="169" t="e">
        <f t="shared" si="138"/>
        <v>#N/A</v>
      </c>
      <c r="LU83" s="169" t="e">
        <f t="shared" si="138"/>
        <v>#N/A</v>
      </c>
      <c r="LV83" s="169" t="e">
        <f t="shared" si="138"/>
        <v>#N/A</v>
      </c>
      <c r="LW83" s="169" t="e">
        <f t="shared" si="138"/>
        <v>#N/A</v>
      </c>
      <c r="LX83" s="169" t="e">
        <f t="shared" si="138"/>
        <v>#N/A</v>
      </c>
      <c r="LY83" s="169" t="e">
        <f t="shared" ref="LY83:MN99" si="175">IF(ISNONTEXT($K83),_xlfn.NORM.DIST(EF83,$G83,$K83,FALSE),NA())</f>
        <v>#N/A</v>
      </c>
      <c r="LZ83" s="169" t="e">
        <f t="shared" si="175"/>
        <v>#N/A</v>
      </c>
      <c r="MA83" s="169" t="e">
        <f t="shared" si="175"/>
        <v>#N/A</v>
      </c>
      <c r="MB83" s="169" t="e">
        <f t="shared" si="175"/>
        <v>#N/A</v>
      </c>
      <c r="MC83" s="169" t="e">
        <f t="shared" si="175"/>
        <v>#N/A</v>
      </c>
      <c r="MD83" s="169" t="e">
        <f t="shared" si="139"/>
        <v>#N/A</v>
      </c>
      <c r="ME83" s="169" t="e">
        <f t="shared" si="139"/>
        <v>#N/A</v>
      </c>
      <c r="MF83" s="169" t="e">
        <f t="shared" si="139"/>
        <v>#N/A</v>
      </c>
      <c r="MG83" s="169" t="e">
        <f t="shared" si="139"/>
        <v>#N/A</v>
      </c>
      <c r="MH83" s="169" t="e">
        <f t="shared" si="139"/>
        <v>#N/A</v>
      </c>
      <c r="MI83" s="169" t="e">
        <f t="shared" si="139"/>
        <v>#N/A</v>
      </c>
      <c r="MJ83" s="169" t="e">
        <f t="shared" si="139"/>
        <v>#N/A</v>
      </c>
      <c r="MK83" s="169" t="e">
        <f t="shared" si="139"/>
        <v>#N/A</v>
      </c>
      <c r="ML83" s="169" t="e">
        <f t="shared" si="139"/>
        <v>#N/A</v>
      </c>
      <c r="MM83" s="169" t="e">
        <f t="shared" si="139"/>
        <v>#N/A</v>
      </c>
      <c r="MN83" s="169" t="e">
        <f t="shared" si="139"/>
        <v>#N/A</v>
      </c>
      <c r="MO83" s="169" t="e">
        <f t="shared" ref="MO83:ND99" si="176">IF(ISNONTEXT($K83),_xlfn.NORM.DIST(EV83,$G83,$K83,FALSE),NA())</f>
        <v>#N/A</v>
      </c>
      <c r="MP83" s="169" t="e">
        <f t="shared" si="176"/>
        <v>#N/A</v>
      </c>
      <c r="MQ83" s="169" t="e">
        <f t="shared" si="176"/>
        <v>#N/A</v>
      </c>
      <c r="MR83" s="169" t="e">
        <f t="shared" si="176"/>
        <v>#N/A</v>
      </c>
      <c r="MS83" s="169" t="e">
        <f t="shared" si="176"/>
        <v>#N/A</v>
      </c>
      <c r="MT83" s="169" t="e">
        <f t="shared" si="140"/>
        <v>#N/A</v>
      </c>
      <c r="MU83" s="169" t="e">
        <f t="shared" si="140"/>
        <v>#N/A</v>
      </c>
      <c r="MV83" s="169" t="e">
        <f t="shared" si="140"/>
        <v>#N/A</v>
      </c>
      <c r="MW83" s="169" t="e">
        <f t="shared" si="140"/>
        <v>#N/A</v>
      </c>
      <c r="MX83" s="169" t="e">
        <f t="shared" si="140"/>
        <v>#N/A</v>
      </c>
      <c r="MY83" s="169" t="e">
        <f t="shared" si="140"/>
        <v>#N/A</v>
      </c>
      <c r="MZ83" s="169" t="e">
        <f t="shared" si="140"/>
        <v>#N/A</v>
      </c>
      <c r="NA83" s="169" t="e">
        <f t="shared" si="140"/>
        <v>#N/A</v>
      </c>
      <c r="NB83" s="169" t="e">
        <f t="shared" si="140"/>
        <v>#N/A</v>
      </c>
      <c r="NC83" s="169" t="e">
        <f t="shared" si="140"/>
        <v>#N/A</v>
      </c>
      <c r="ND83" s="169" t="e">
        <f t="shared" si="140"/>
        <v>#N/A</v>
      </c>
      <c r="NE83" s="169" t="e">
        <f t="shared" ref="NE83:NT99" si="177">IF(ISNONTEXT($K83),_xlfn.NORM.DIST(FL83,$G83,$K83,FALSE),NA())</f>
        <v>#N/A</v>
      </c>
      <c r="NF83" s="169" t="e">
        <f t="shared" si="177"/>
        <v>#N/A</v>
      </c>
      <c r="NG83" s="169" t="e">
        <f t="shared" si="177"/>
        <v>#N/A</v>
      </c>
      <c r="NH83" s="169" t="e">
        <f t="shared" si="177"/>
        <v>#N/A</v>
      </c>
      <c r="NI83" s="169" t="e">
        <f t="shared" si="177"/>
        <v>#N/A</v>
      </c>
      <c r="NJ83" s="169" t="e">
        <f t="shared" si="141"/>
        <v>#N/A</v>
      </c>
      <c r="NK83" s="169" t="e">
        <f t="shared" si="141"/>
        <v>#N/A</v>
      </c>
      <c r="NL83" s="169" t="e">
        <f t="shared" si="141"/>
        <v>#N/A</v>
      </c>
      <c r="NM83" s="169" t="e">
        <f t="shared" si="141"/>
        <v>#N/A</v>
      </c>
      <c r="NN83" s="169" t="e">
        <f t="shared" si="141"/>
        <v>#N/A</v>
      </c>
      <c r="NO83" s="169" t="e">
        <f t="shared" si="141"/>
        <v>#N/A</v>
      </c>
      <c r="NP83" s="169" t="e">
        <f t="shared" si="141"/>
        <v>#N/A</v>
      </c>
      <c r="NQ83" s="169" t="e">
        <f t="shared" si="141"/>
        <v>#N/A</v>
      </c>
      <c r="NR83" s="169" t="e">
        <f t="shared" si="141"/>
        <v>#N/A</v>
      </c>
      <c r="NS83" s="169" t="e">
        <f t="shared" si="141"/>
        <v>#N/A</v>
      </c>
      <c r="NT83" s="169" t="e">
        <f t="shared" si="141"/>
        <v>#N/A</v>
      </c>
      <c r="NU83" s="169" t="e">
        <f t="shared" ref="NU83:OJ99" si="178">IF(ISNONTEXT($K83),_xlfn.NORM.DIST(GB83,$G83,$K83,FALSE),NA())</f>
        <v>#N/A</v>
      </c>
      <c r="NV83" s="169" t="e">
        <f t="shared" si="178"/>
        <v>#N/A</v>
      </c>
      <c r="NW83" s="169" t="e">
        <f t="shared" si="178"/>
        <v>#N/A</v>
      </c>
      <c r="NX83" s="169" t="e">
        <f t="shared" si="178"/>
        <v>#N/A</v>
      </c>
      <c r="NY83" s="169" t="e">
        <f t="shared" si="178"/>
        <v>#N/A</v>
      </c>
      <c r="NZ83" s="169" t="e">
        <f t="shared" si="142"/>
        <v>#N/A</v>
      </c>
      <c r="OA83" s="169" t="e">
        <f t="shared" si="142"/>
        <v>#N/A</v>
      </c>
      <c r="OB83" s="169" t="e">
        <f t="shared" si="142"/>
        <v>#N/A</v>
      </c>
      <c r="OC83" s="169" t="e">
        <f t="shared" si="142"/>
        <v>#N/A</v>
      </c>
      <c r="OD83" s="169" t="e">
        <f t="shared" si="142"/>
        <v>#N/A</v>
      </c>
      <c r="OE83" s="169" t="e">
        <f t="shared" si="142"/>
        <v>#N/A</v>
      </c>
      <c r="OF83" s="169" t="e">
        <f t="shared" si="142"/>
        <v>#N/A</v>
      </c>
      <c r="OG83" s="169" t="e">
        <f t="shared" si="142"/>
        <v>#N/A</v>
      </c>
      <c r="OH83" s="169" t="e">
        <f t="shared" si="142"/>
        <v>#N/A</v>
      </c>
      <c r="OI83" s="169" t="e">
        <f t="shared" si="142"/>
        <v>#N/A</v>
      </c>
      <c r="OJ83" s="169" t="e">
        <f t="shared" si="142"/>
        <v>#N/A</v>
      </c>
      <c r="OK83" s="169" t="e">
        <f t="shared" ref="OK83:OV104" si="179">IF(ISNONTEXT($K83),_xlfn.NORM.DIST(GR83,$G83,$K83,FALSE),NA())</f>
        <v>#N/A</v>
      </c>
      <c r="OL83" s="169" t="e">
        <f t="shared" si="179"/>
        <v>#N/A</v>
      </c>
      <c r="OM83" s="169" t="e">
        <f t="shared" si="179"/>
        <v>#N/A</v>
      </c>
      <c r="ON83" s="169" t="e">
        <f t="shared" si="179"/>
        <v>#N/A</v>
      </c>
      <c r="OO83" s="169" t="e">
        <f t="shared" si="179"/>
        <v>#N/A</v>
      </c>
      <c r="OP83" s="169" t="e">
        <f t="shared" si="143"/>
        <v>#N/A</v>
      </c>
      <c r="OQ83" s="169" t="e">
        <f t="shared" si="143"/>
        <v>#N/A</v>
      </c>
      <c r="OR83" s="169" t="e">
        <f t="shared" si="143"/>
        <v>#N/A</v>
      </c>
      <c r="OS83" s="169" t="e">
        <f t="shared" si="143"/>
        <v>#N/A</v>
      </c>
      <c r="OT83" s="169" t="e">
        <f t="shared" si="143"/>
        <v>#N/A</v>
      </c>
      <c r="OU83" s="169" t="e">
        <f t="shared" si="143"/>
        <v>#N/A</v>
      </c>
      <c r="OV83" s="169" t="e">
        <f t="shared" si="143"/>
        <v>#N/A</v>
      </c>
      <c r="OW83" s="169" t="e">
        <f t="shared" si="143"/>
        <v>#N/A</v>
      </c>
      <c r="OX83" s="169" t="e">
        <f t="shared" si="143"/>
        <v>#N/A</v>
      </c>
      <c r="OY83" s="169" t="e">
        <f t="shared" si="143"/>
        <v>#N/A</v>
      </c>
      <c r="OZ83" s="169" t="e">
        <f t="shared" si="143"/>
        <v>#N/A</v>
      </c>
      <c r="PA83" s="169" t="e">
        <f t="shared" si="143"/>
        <v>#N/A</v>
      </c>
      <c r="PB83" s="169" t="e">
        <f t="shared" si="143"/>
        <v>#N/A</v>
      </c>
      <c r="PC83" s="169" t="e">
        <f t="shared" si="143"/>
        <v>#N/A</v>
      </c>
      <c r="PD83" s="169" t="e">
        <f t="shared" si="143"/>
        <v>#N/A</v>
      </c>
      <c r="PE83" s="169" t="e">
        <f t="shared" si="143"/>
        <v>#N/A</v>
      </c>
      <c r="PF83" s="169" t="e">
        <f t="shared" si="171"/>
        <v>#N/A</v>
      </c>
      <c r="PG83" s="169" t="e">
        <f t="shared" si="171"/>
        <v>#N/A</v>
      </c>
      <c r="PH83" s="169" t="e">
        <f t="shared" si="171"/>
        <v>#N/A</v>
      </c>
    </row>
    <row r="84" spans="1:424" hidden="1" x14ac:dyDescent="0.75">
      <c r="A84" s="4">
        <v>81</v>
      </c>
      <c r="B84" s="95"/>
      <c r="C84" s="95"/>
      <c r="D84" s="95"/>
      <c r="E84" s="124" t="str">
        <f t="shared" si="146"/>
        <v/>
      </c>
      <c r="F84" s="124" t="str">
        <f t="shared" si="147"/>
        <v/>
      </c>
      <c r="G84" s="73" t="str">
        <f t="shared" si="148"/>
        <v/>
      </c>
      <c r="H84" s="23"/>
      <c r="I84" s="57"/>
      <c r="J84" s="280"/>
      <c r="K84" s="74" t="str">
        <f>IF(AND(B84&gt;0,C84&gt;0,D84&gt;0),IF(ISBLANK(J84),IF(ISBLANK(H84),"",(D84-B84)*VLOOKUP(H84,VLookups!$A$4:$B$13,2,FALSE)),J84),"")</f>
        <v/>
      </c>
      <c r="L84" s="75" t="str">
        <f t="shared" si="144"/>
        <v/>
      </c>
      <c r="M84" s="95"/>
      <c r="N84" s="270" t="str">
        <f>IF(AND(M84&gt;0,C84&gt;0,NOT(K84="")),ABS(VLOOKUP($M$1,VLookups!$A$43:$B$44,2,FALSE)-_xlfn.NORM.DIST(M84,G84,K84,TRUE)),"")</f>
        <v/>
      </c>
      <c r="O84" s="94" t="str">
        <f>IF(AND($B84&gt;0,$C84&gt;0,$D84&gt;0,NOT(ISBLANK($H84))),_xlfn.NORM.INV(ABS(VLOOKUP($M$1,VLookups!$A$43:$B$44,2,FALSE)-O$3),$G84,$K84),"")</f>
        <v/>
      </c>
      <c r="P84" s="93" t="str">
        <f>IF(AND($B84&gt;0,$C84&gt;0,$D84&gt;0,NOT(ISBLANK($H84))),_xlfn.NORM.INV(ABS(VLOOKUP($M$1,VLookups!$A$43:$B$44,2,FALSE)-P$3),$G84,$K84),"")</f>
        <v/>
      </c>
      <c r="Q84" s="94" t="str">
        <f>IF(AND($B84&gt;0,$C84&gt;0,$D84&gt;0,NOT(ISBLANK($H84))),_xlfn.NORM.INV(ABS(VLOOKUP($M$1,VLookups!$A$43:$B$44,2,FALSE)-Q$3),$G84,$K84),"")</f>
        <v/>
      </c>
      <c r="R84" s="93" t="str">
        <f>IF(AND($B84&gt;0,$C84&gt;0,$D84&gt;0,NOT(ISBLANK($H84))),_xlfn.NORM.INV(ABS(VLOOKUP($M$1,VLookups!$A$43:$B$44,2,FALSE)-R$3),$G84,$K84),"")</f>
        <v/>
      </c>
      <c r="S84" s="94" t="str">
        <f>IF(AND($B84&gt;0,$C84&gt;0,$D84&gt;0,NOT(ISBLANK($H84))),_xlfn.NORM.INV(ABS(VLOOKUP($M$1,VLookups!$A$43:$B$44,2,FALSE)-S$3),$G84,$K84),"")</f>
        <v/>
      </c>
      <c r="T84" s="93" t="str">
        <f>IF(AND($B84&gt;0,$C84&gt;0,$D84&gt;0,NOT(ISBLANK($H84))),_xlfn.NORM.INV(ABS(VLOOKUP($M$1,VLookups!$A$43:$B$44,2,FALSE)-T$3),$G84,$K84),"")</f>
        <v/>
      </c>
      <c r="U84" s="5"/>
      <c r="V84" s="168" t="str">
        <f t="shared" si="149"/>
        <v/>
      </c>
      <c r="W84" s="49" t="str">
        <f t="shared" si="169"/>
        <v/>
      </c>
      <c r="X84" s="49" t="str">
        <f t="shared" si="169"/>
        <v/>
      </c>
      <c r="Y84" s="49" t="str">
        <f t="shared" si="169"/>
        <v/>
      </c>
      <c r="Z84" s="49" t="str">
        <f t="shared" si="169"/>
        <v/>
      </c>
      <c r="AA84" s="49" t="str">
        <f t="shared" si="169"/>
        <v/>
      </c>
      <c r="AB84" s="49" t="str">
        <f t="shared" si="169"/>
        <v/>
      </c>
      <c r="AC84" s="49" t="str">
        <f t="shared" si="169"/>
        <v/>
      </c>
      <c r="AD84" s="49" t="str">
        <f t="shared" si="169"/>
        <v/>
      </c>
      <c r="AE84" s="49" t="str">
        <f t="shared" si="169"/>
        <v/>
      </c>
      <c r="AF84" s="49" t="str">
        <f t="shared" si="169"/>
        <v/>
      </c>
      <c r="AG84" s="49" t="str">
        <f t="shared" si="169"/>
        <v/>
      </c>
      <c r="AH84" s="49" t="str">
        <f t="shared" si="169"/>
        <v/>
      </c>
      <c r="AI84" s="49" t="str">
        <f t="shared" si="169"/>
        <v/>
      </c>
      <c r="AJ84" s="49" t="str">
        <f t="shared" si="169"/>
        <v/>
      </c>
      <c r="AK84" s="49" t="str">
        <f t="shared" si="169"/>
        <v/>
      </c>
      <c r="AL84" s="49" t="str">
        <f t="shared" si="169"/>
        <v/>
      </c>
      <c r="AM84" s="49" t="str">
        <f t="shared" si="159"/>
        <v/>
      </c>
      <c r="AN84" s="49" t="str">
        <f t="shared" si="159"/>
        <v/>
      </c>
      <c r="AO84" s="49" t="str">
        <f t="shared" si="159"/>
        <v/>
      </c>
      <c r="AP84" s="49" t="str">
        <f t="shared" si="159"/>
        <v/>
      </c>
      <c r="AQ84" s="49" t="str">
        <f t="shared" si="159"/>
        <v/>
      </c>
      <c r="AR84" s="49" t="str">
        <f t="shared" si="159"/>
        <v/>
      </c>
      <c r="AS84" s="49" t="str">
        <f t="shared" si="159"/>
        <v/>
      </c>
      <c r="AT84" s="49" t="str">
        <f t="shared" si="159"/>
        <v/>
      </c>
      <c r="AU84" s="49" t="str">
        <f t="shared" si="159"/>
        <v/>
      </c>
      <c r="AV84" s="49" t="str">
        <f t="shared" si="159"/>
        <v/>
      </c>
      <c r="AW84" s="49" t="str">
        <f t="shared" si="159"/>
        <v/>
      </c>
      <c r="AX84" s="49" t="str">
        <f t="shared" si="159"/>
        <v/>
      </c>
      <c r="AY84" s="49" t="str">
        <f t="shared" si="159"/>
        <v/>
      </c>
      <c r="AZ84" s="49" t="str">
        <f t="shared" si="159"/>
        <v/>
      </c>
      <c r="BA84" s="49" t="str">
        <f t="shared" si="159"/>
        <v/>
      </c>
      <c r="BB84" s="49" t="str">
        <f t="shared" si="160"/>
        <v/>
      </c>
      <c r="BC84" s="49" t="str">
        <f t="shared" si="160"/>
        <v/>
      </c>
      <c r="BD84" s="49" t="str">
        <f t="shared" si="160"/>
        <v/>
      </c>
      <c r="BE84" s="49" t="str">
        <f t="shared" si="160"/>
        <v/>
      </c>
      <c r="BF84" s="49" t="str">
        <f t="shared" si="160"/>
        <v/>
      </c>
      <c r="BG84" s="49" t="str">
        <f t="shared" si="160"/>
        <v/>
      </c>
      <c r="BH84" s="49" t="str">
        <f t="shared" si="160"/>
        <v/>
      </c>
      <c r="BI84" s="49" t="str">
        <f t="shared" si="160"/>
        <v/>
      </c>
      <c r="BJ84" s="49" t="str">
        <f t="shared" si="160"/>
        <v/>
      </c>
      <c r="BK84" s="49" t="str">
        <f t="shared" si="160"/>
        <v/>
      </c>
      <c r="BL84" s="49" t="str">
        <f t="shared" si="160"/>
        <v/>
      </c>
      <c r="BM84" s="49" t="str">
        <f t="shared" si="160"/>
        <v/>
      </c>
      <c r="BN84" s="49" t="str">
        <f t="shared" si="160"/>
        <v/>
      </c>
      <c r="BO84" s="49" t="str">
        <f t="shared" si="160"/>
        <v/>
      </c>
      <c r="BP84" s="49" t="str">
        <f t="shared" si="160"/>
        <v/>
      </c>
      <c r="BQ84" s="49" t="str">
        <f t="shared" si="160"/>
        <v/>
      </c>
      <c r="BR84" s="49" t="str">
        <f t="shared" si="153"/>
        <v/>
      </c>
      <c r="BS84" s="49" t="str">
        <f t="shared" si="153"/>
        <v/>
      </c>
      <c r="BT84" s="49" t="str">
        <f t="shared" si="153"/>
        <v/>
      </c>
      <c r="BU84" s="49" t="str">
        <f t="shared" si="153"/>
        <v/>
      </c>
      <c r="BV84" s="49" t="str">
        <f t="shared" si="153"/>
        <v/>
      </c>
      <c r="BW84" s="49" t="str">
        <f t="shared" si="153"/>
        <v/>
      </c>
      <c r="BX84" s="49" t="str">
        <f t="shared" si="153"/>
        <v/>
      </c>
      <c r="BY84" s="49" t="str">
        <f t="shared" si="153"/>
        <v/>
      </c>
      <c r="BZ84" s="49" t="str">
        <f t="shared" si="153"/>
        <v/>
      </c>
      <c r="CA84" s="49" t="str">
        <f t="shared" si="153"/>
        <v/>
      </c>
      <c r="CB84" s="49" t="str">
        <f t="shared" si="153"/>
        <v/>
      </c>
      <c r="CC84" s="49" t="str">
        <f t="shared" si="153"/>
        <v/>
      </c>
      <c r="CD84" s="49" t="str">
        <f t="shared" si="153"/>
        <v/>
      </c>
      <c r="CE84" s="49" t="str">
        <f t="shared" si="153"/>
        <v/>
      </c>
      <c r="CF84" s="49" t="str">
        <f t="shared" si="153"/>
        <v/>
      </c>
      <c r="CG84" s="49" t="str">
        <f t="shared" si="161"/>
        <v/>
      </c>
      <c r="CH84" s="49" t="str">
        <f t="shared" si="161"/>
        <v/>
      </c>
      <c r="CI84" s="49" t="str">
        <f t="shared" si="161"/>
        <v/>
      </c>
      <c r="CJ84" s="49" t="str">
        <f t="shared" si="161"/>
        <v/>
      </c>
      <c r="CK84" s="49" t="str">
        <f t="shared" si="161"/>
        <v/>
      </c>
      <c r="CL84" s="49" t="str">
        <f t="shared" si="161"/>
        <v/>
      </c>
      <c r="CM84" s="49" t="str">
        <f t="shared" si="161"/>
        <v/>
      </c>
      <c r="CN84" s="49" t="str">
        <f t="shared" si="161"/>
        <v/>
      </c>
      <c r="CO84" s="49" t="str">
        <f t="shared" si="161"/>
        <v/>
      </c>
      <c r="CP84" s="49" t="str">
        <f t="shared" si="161"/>
        <v/>
      </c>
      <c r="CQ84" s="49" t="str">
        <f t="shared" si="161"/>
        <v/>
      </c>
      <c r="CR84" s="49" t="str">
        <f t="shared" si="161"/>
        <v/>
      </c>
      <c r="CS84" s="49" t="str">
        <f t="shared" si="161"/>
        <v/>
      </c>
      <c r="CT84" s="49" t="str">
        <f t="shared" si="161"/>
        <v/>
      </c>
      <c r="CU84" s="49" t="str">
        <f t="shared" si="161"/>
        <v/>
      </c>
      <c r="CV84" s="49" t="str">
        <f t="shared" si="161"/>
        <v/>
      </c>
      <c r="CW84" s="49" t="str">
        <f t="shared" si="154"/>
        <v/>
      </c>
      <c r="CX84" s="49" t="str">
        <f t="shared" si="154"/>
        <v/>
      </c>
      <c r="CY84" s="49" t="str">
        <f t="shared" si="154"/>
        <v/>
      </c>
      <c r="CZ84" s="49" t="str">
        <f t="shared" si="154"/>
        <v/>
      </c>
      <c r="DA84" s="49" t="str">
        <f t="shared" si="154"/>
        <v/>
      </c>
      <c r="DB84" s="49" t="str">
        <f t="shared" si="154"/>
        <v/>
      </c>
      <c r="DC84" s="49" t="str">
        <f t="shared" si="154"/>
        <v/>
      </c>
      <c r="DD84" s="49" t="str">
        <f t="shared" si="154"/>
        <v/>
      </c>
      <c r="DE84" s="49" t="str">
        <f t="shared" si="154"/>
        <v/>
      </c>
      <c r="DF84" s="49" t="str">
        <f t="shared" si="154"/>
        <v/>
      </c>
      <c r="DG84" s="49" t="str">
        <f t="shared" si="154"/>
        <v/>
      </c>
      <c r="DH84" s="49" t="str">
        <f t="shared" si="154"/>
        <v/>
      </c>
      <c r="DI84" s="49" t="str">
        <f t="shared" si="154"/>
        <v/>
      </c>
      <c r="DJ84" s="49" t="str">
        <f t="shared" si="154"/>
        <v/>
      </c>
      <c r="DK84" s="49" t="str">
        <f t="shared" si="154"/>
        <v/>
      </c>
      <c r="DL84" s="49" t="str">
        <f t="shared" si="162"/>
        <v/>
      </c>
      <c r="DM84" s="49" t="str">
        <f t="shared" si="162"/>
        <v/>
      </c>
      <c r="DN84" s="49" t="str">
        <f t="shared" si="162"/>
        <v/>
      </c>
      <c r="DO84" s="49" t="str">
        <f t="shared" si="162"/>
        <v/>
      </c>
      <c r="DP84" s="49" t="str">
        <f t="shared" si="162"/>
        <v/>
      </c>
      <c r="DQ84" s="49" t="str">
        <f t="shared" si="162"/>
        <v/>
      </c>
      <c r="DR84" s="49" t="str">
        <f t="shared" si="162"/>
        <v/>
      </c>
      <c r="DS84" s="183" t="str">
        <f t="shared" si="150"/>
        <v/>
      </c>
      <c r="DT84" s="49" t="str">
        <f t="shared" si="170"/>
        <v/>
      </c>
      <c r="DU84" s="49" t="str">
        <f t="shared" si="170"/>
        <v/>
      </c>
      <c r="DV84" s="49" t="str">
        <f t="shared" si="170"/>
        <v/>
      </c>
      <c r="DW84" s="49" t="str">
        <f t="shared" si="170"/>
        <v/>
      </c>
      <c r="DX84" s="49" t="str">
        <f t="shared" si="170"/>
        <v/>
      </c>
      <c r="DY84" s="49" t="str">
        <f t="shared" si="170"/>
        <v/>
      </c>
      <c r="DZ84" s="49" t="str">
        <f t="shared" si="170"/>
        <v/>
      </c>
      <c r="EA84" s="49" t="str">
        <f t="shared" si="170"/>
        <v/>
      </c>
      <c r="EB84" s="49" t="str">
        <f t="shared" si="170"/>
        <v/>
      </c>
      <c r="EC84" s="49" t="str">
        <f t="shared" si="170"/>
        <v/>
      </c>
      <c r="ED84" s="49" t="str">
        <f t="shared" si="170"/>
        <v/>
      </c>
      <c r="EE84" s="49" t="str">
        <f t="shared" si="170"/>
        <v/>
      </c>
      <c r="EF84" s="49" t="str">
        <f t="shared" si="170"/>
        <v/>
      </c>
      <c r="EG84" s="49" t="str">
        <f t="shared" si="170"/>
        <v/>
      </c>
      <c r="EH84" s="49" t="str">
        <f t="shared" si="170"/>
        <v/>
      </c>
      <c r="EI84" s="49" t="str">
        <f t="shared" si="170"/>
        <v/>
      </c>
      <c r="EJ84" s="49" t="str">
        <f t="shared" si="163"/>
        <v/>
      </c>
      <c r="EK84" s="49" t="str">
        <f t="shared" si="163"/>
        <v/>
      </c>
      <c r="EL84" s="49" t="str">
        <f t="shared" si="163"/>
        <v/>
      </c>
      <c r="EM84" s="49" t="str">
        <f t="shared" si="163"/>
        <v/>
      </c>
      <c r="EN84" s="49" t="str">
        <f t="shared" si="163"/>
        <v/>
      </c>
      <c r="EO84" s="49" t="str">
        <f t="shared" si="163"/>
        <v/>
      </c>
      <c r="EP84" s="49" t="str">
        <f t="shared" si="163"/>
        <v/>
      </c>
      <c r="EQ84" s="49" t="str">
        <f t="shared" si="163"/>
        <v/>
      </c>
      <c r="ER84" s="49" t="str">
        <f t="shared" si="163"/>
        <v/>
      </c>
      <c r="ES84" s="49" t="str">
        <f t="shared" si="163"/>
        <v/>
      </c>
      <c r="ET84" s="49" t="str">
        <f t="shared" si="163"/>
        <v/>
      </c>
      <c r="EU84" s="49" t="str">
        <f t="shared" si="163"/>
        <v/>
      </c>
      <c r="EV84" s="49" t="str">
        <f t="shared" si="163"/>
        <v/>
      </c>
      <c r="EW84" s="49" t="str">
        <f t="shared" si="163"/>
        <v/>
      </c>
      <c r="EX84" s="49" t="str">
        <f t="shared" si="163"/>
        <v/>
      </c>
      <c r="EY84" s="49" t="str">
        <f t="shared" si="164"/>
        <v/>
      </c>
      <c r="EZ84" s="49" t="str">
        <f t="shared" si="164"/>
        <v/>
      </c>
      <c r="FA84" s="49" t="str">
        <f t="shared" si="164"/>
        <v/>
      </c>
      <c r="FB84" s="49" t="str">
        <f t="shared" si="164"/>
        <v/>
      </c>
      <c r="FC84" s="49" t="str">
        <f t="shared" si="164"/>
        <v/>
      </c>
      <c r="FD84" s="49" t="str">
        <f t="shared" si="164"/>
        <v/>
      </c>
      <c r="FE84" s="49" t="str">
        <f t="shared" si="164"/>
        <v/>
      </c>
      <c r="FF84" s="49" t="str">
        <f t="shared" si="164"/>
        <v/>
      </c>
      <c r="FG84" s="49" t="str">
        <f t="shared" si="164"/>
        <v/>
      </c>
      <c r="FH84" s="49" t="str">
        <f t="shared" si="164"/>
        <v/>
      </c>
      <c r="FI84" s="49" t="str">
        <f t="shared" si="164"/>
        <v/>
      </c>
      <c r="FJ84" s="49" t="str">
        <f t="shared" si="164"/>
        <v/>
      </c>
      <c r="FK84" s="49" t="str">
        <f t="shared" si="164"/>
        <v/>
      </c>
      <c r="FL84" s="49" t="str">
        <f t="shared" si="164"/>
        <v/>
      </c>
      <c r="FM84" s="49" t="str">
        <f t="shared" si="164"/>
        <v/>
      </c>
      <c r="FN84" s="49" t="str">
        <f t="shared" si="164"/>
        <v/>
      </c>
      <c r="FO84" s="49" t="str">
        <f t="shared" si="156"/>
        <v/>
      </c>
      <c r="FP84" s="49" t="str">
        <f t="shared" si="156"/>
        <v/>
      </c>
      <c r="FQ84" s="49" t="str">
        <f t="shared" si="156"/>
        <v/>
      </c>
      <c r="FR84" s="49" t="str">
        <f t="shared" si="156"/>
        <v/>
      </c>
      <c r="FS84" s="49" t="str">
        <f t="shared" si="156"/>
        <v/>
      </c>
      <c r="FT84" s="49" t="str">
        <f t="shared" si="156"/>
        <v/>
      </c>
      <c r="FU84" s="49" t="str">
        <f t="shared" si="156"/>
        <v/>
      </c>
      <c r="FV84" s="49" t="str">
        <f t="shared" si="156"/>
        <v/>
      </c>
      <c r="FW84" s="49" t="str">
        <f t="shared" si="156"/>
        <v/>
      </c>
      <c r="FX84" s="49" t="str">
        <f t="shared" si="156"/>
        <v/>
      </c>
      <c r="FY84" s="49" t="str">
        <f t="shared" si="156"/>
        <v/>
      </c>
      <c r="FZ84" s="49" t="str">
        <f t="shared" si="156"/>
        <v/>
      </c>
      <c r="GA84" s="49" t="str">
        <f t="shared" si="156"/>
        <v/>
      </c>
      <c r="GB84" s="49" t="str">
        <f t="shared" si="156"/>
        <v/>
      </c>
      <c r="GC84" s="49" t="str">
        <f t="shared" si="156"/>
        <v/>
      </c>
      <c r="GD84" s="49" t="str">
        <f t="shared" si="165"/>
        <v/>
      </c>
      <c r="GE84" s="49" t="str">
        <f t="shared" si="165"/>
        <v/>
      </c>
      <c r="GF84" s="49" t="str">
        <f t="shared" si="165"/>
        <v/>
      </c>
      <c r="GG84" s="49" t="str">
        <f t="shared" si="165"/>
        <v/>
      </c>
      <c r="GH84" s="49" t="str">
        <f t="shared" si="165"/>
        <v/>
      </c>
      <c r="GI84" s="49" t="str">
        <f t="shared" si="165"/>
        <v/>
      </c>
      <c r="GJ84" s="49" t="str">
        <f t="shared" si="165"/>
        <v/>
      </c>
      <c r="GK84" s="49" t="str">
        <f t="shared" si="165"/>
        <v/>
      </c>
      <c r="GL84" s="49" t="str">
        <f t="shared" si="165"/>
        <v/>
      </c>
      <c r="GM84" s="49" t="str">
        <f t="shared" si="165"/>
        <v/>
      </c>
      <c r="GN84" s="49" t="str">
        <f t="shared" si="165"/>
        <v/>
      </c>
      <c r="GO84" s="49" t="str">
        <f t="shared" si="165"/>
        <v/>
      </c>
      <c r="GP84" s="49" t="str">
        <f t="shared" si="165"/>
        <v/>
      </c>
      <c r="GQ84" s="49" t="str">
        <f t="shared" si="165"/>
        <v/>
      </c>
      <c r="GR84" s="49" t="str">
        <f t="shared" si="165"/>
        <v/>
      </c>
      <c r="GS84" s="49" t="str">
        <f t="shared" si="165"/>
        <v/>
      </c>
      <c r="GT84" s="49" t="str">
        <f t="shared" si="157"/>
        <v/>
      </c>
      <c r="GU84" s="49" t="str">
        <f t="shared" si="157"/>
        <v/>
      </c>
      <c r="GV84" s="49" t="str">
        <f t="shared" si="157"/>
        <v/>
      </c>
      <c r="GW84" s="49" t="str">
        <f t="shared" si="157"/>
        <v/>
      </c>
      <c r="GX84" s="49" t="str">
        <f t="shared" si="157"/>
        <v/>
      </c>
      <c r="GY84" s="49" t="str">
        <f t="shared" si="157"/>
        <v/>
      </c>
      <c r="GZ84" s="49" t="str">
        <f t="shared" si="157"/>
        <v/>
      </c>
      <c r="HA84" s="49" t="str">
        <f t="shared" si="157"/>
        <v/>
      </c>
      <c r="HB84" s="49" t="str">
        <f t="shared" si="157"/>
        <v/>
      </c>
      <c r="HC84" s="49" t="str">
        <f t="shared" si="157"/>
        <v/>
      </c>
      <c r="HD84" s="49" t="str">
        <f t="shared" si="157"/>
        <v/>
      </c>
      <c r="HE84" s="49" t="str">
        <f t="shared" si="157"/>
        <v/>
      </c>
      <c r="HF84" s="49" t="str">
        <f t="shared" si="157"/>
        <v/>
      </c>
      <c r="HG84" s="49" t="str">
        <f t="shared" si="157"/>
        <v/>
      </c>
      <c r="HH84" s="49" t="str">
        <f t="shared" si="157"/>
        <v/>
      </c>
      <c r="HI84" s="49" t="str">
        <f t="shared" si="166"/>
        <v/>
      </c>
      <c r="HJ84" s="49" t="str">
        <f t="shared" si="166"/>
        <v/>
      </c>
      <c r="HK84" s="49" t="str">
        <f t="shared" si="166"/>
        <v/>
      </c>
      <c r="HL84" s="49" t="str">
        <f t="shared" si="166"/>
        <v/>
      </c>
      <c r="HM84" s="49" t="str">
        <f t="shared" si="166"/>
        <v/>
      </c>
      <c r="HN84" s="49" t="str">
        <f t="shared" si="166"/>
        <v/>
      </c>
      <c r="HO84" s="49" t="str">
        <f t="shared" si="166"/>
        <v/>
      </c>
      <c r="HP84" s="169" t="e">
        <f t="shared" si="152"/>
        <v>#N/A</v>
      </c>
      <c r="HQ84" s="169" t="e">
        <f t="shared" si="152"/>
        <v>#N/A</v>
      </c>
      <c r="HR84" s="169" t="e">
        <f t="shared" si="152"/>
        <v>#N/A</v>
      </c>
      <c r="HS84" s="169" t="e">
        <f t="shared" si="152"/>
        <v>#N/A</v>
      </c>
      <c r="HT84" s="169" t="e">
        <f t="shared" si="152"/>
        <v>#N/A</v>
      </c>
      <c r="HU84" s="169" t="e">
        <f t="shared" si="152"/>
        <v>#N/A</v>
      </c>
      <c r="HV84" s="169" t="e">
        <f t="shared" si="152"/>
        <v>#N/A</v>
      </c>
      <c r="HW84" s="169" t="e">
        <f t="shared" si="152"/>
        <v>#N/A</v>
      </c>
      <c r="HX84" s="169" t="e">
        <f t="shared" si="152"/>
        <v>#N/A</v>
      </c>
      <c r="HY84" s="169" t="e">
        <f t="shared" si="152"/>
        <v>#N/A</v>
      </c>
      <c r="HZ84" s="169" t="e">
        <f t="shared" si="152"/>
        <v>#N/A</v>
      </c>
      <c r="IA84" s="169" t="e">
        <f t="shared" si="152"/>
        <v>#N/A</v>
      </c>
      <c r="IB84" s="169" t="e">
        <f t="shared" si="152"/>
        <v>#N/A</v>
      </c>
      <c r="IC84" s="169" t="e">
        <f t="shared" si="152"/>
        <v>#N/A</v>
      </c>
      <c r="ID84" s="169" t="e">
        <f t="shared" si="152"/>
        <v>#N/A</v>
      </c>
      <c r="IE84" s="169" t="e">
        <f t="shared" si="151"/>
        <v>#N/A</v>
      </c>
      <c r="IF84" s="169" t="e">
        <f t="shared" si="151"/>
        <v>#N/A</v>
      </c>
      <c r="IG84" s="169" t="e">
        <f t="shared" si="151"/>
        <v>#N/A</v>
      </c>
      <c r="IH84" s="169" t="e">
        <f t="shared" si="151"/>
        <v>#N/A</v>
      </c>
      <c r="II84" s="169" t="e">
        <f t="shared" si="167"/>
        <v>#N/A</v>
      </c>
      <c r="IJ84" s="169" t="e">
        <f t="shared" si="167"/>
        <v>#N/A</v>
      </c>
      <c r="IK84" s="169" t="e">
        <f t="shared" si="167"/>
        <v>#N/A</v>
      </c>
      <c r="IL84" s="169" t="e">
        <f t="shared" si="167"/>
        <v>#N/A</v>
      </c>
      <c r="IM84" s="169" t="e">
        <f t="shared" si="167"/>
        <v>#N/A</v>
      </c>
      <c r="IN84" s="169" t="e">
        <f t="shared" si="167"/>
        <v>#N/A</v>
      </c>
      <c r="IO84" s="169" t="e">
        <f t="shared" si="167"/>
        <v>#N/A</v>
      </c>
      <c r="IP84" s="169" t="e">
        <f t="shared" si="167"/>
        <v>#N/A</v>
      </c>
      <c r="IQ84" s="169" t="e">
        <f t="shared" si="167"/>
        <v>#N/A</v>
      </c>
      <c r="IR84" s="169" t="e">
        <f t="shared" si="167"/>
        <v>#N/A</v>
      </c>
      <c r="IS84" s="169" t="e">
        <f t="shared" si="167"/>
        <v>#N/A</v>
      </c>
      <c r="IT84" s="169" t="e">
        <f t="shared" si="118"/>
        <v>#N/A</v>
      </c>
      <c r="IU84" s="169" t="e">
        <f t="shared" si="118"/>
        <v>#N/A</v>
      </c>
      <c r="IV84" s="169" t="e">
        <f t="shared" si="118"/>
        <v>#N/A</v>
      </c>
      <c r="IW84" s="169" t="e">
        <f t="shared" si="118"/>
        <v>#N/A</v>
      </c>
      <c r="IX84" s="169" t="e">
        <f t="shared" si="118"/>
        <v>#N/A</v>
      </c>
      <c r="IY84" s="169" t="e">
        <f t="shared" si="118"/>
        <v>#N/A</v>
      </c>
      <c r="IZ84" s="169" t="e">
        <f t="shared" si="118"/>
        <v>#N/A</v>
      </c>
      <c r="JA84" s="169" t="e">
        <f t="shared" si="118"/>
        <v>#N/A</v>
      </c>
      <c r="JB84" s="169" t="e">
        <f t="shared" si="118"/>
        <v>#N/A</v>
      </c>
      <c r="JC84" s="169" t="e">
        <f t="shared" si="118"/>
        <v>#N/A</v>
      </c>
      <c r="JD84" s="169" t="e">
        <f t="shared" si="118"/>
        <v>#N/A</v>
      </c>
      <c r="JE84" s="169" t="e">
        <f t="shared" si="118"/>
        <v>#N/A</v>
      </c>
      <c r="JF84" s="169" t="e">
        <f t="shared" si="118"/>
        <v>#N/A</v>
      </c>
      <c r="JG84" s="169" t="e">
        <f t="shared" si="118"/>
        <v>#N/A</v>
      </c>
      <c r="JH84" s="169" t="e">
        <f t="shared" si="118"/>
        <v>#N/A</v>
      </c>
      <c r="JI84" s="169" t="e">
        <f t="shared" si="118"/>
        <v>#N/A</v>
      </c>
      <c r="JJ84" s="169" t="e">
        <f t="shared" si="168"/>
        <v>#N/A</v>
      </c>
      <c r="JK84" s="169" t="e">
        <f t="shared" si="145"/>
        <v>#N/A</v>
      </c>
      <c r="JL84" s="169" t="e">
        <f t="shared" si="145"/>
        <v>#N/A</v>
      </c>
      <c r="JM84" s="169" t="e">
        <f t="shared" si="145"/>
        <v>#N/A</v>
      </c>
      <c r="JN84" s="169" t="e">
        <f t="shared" si="145"/>
        <v>#N/A</v>
      </c>
      <c r="JO84" s="169" t="e">
        <f t="shared" si="145"/>
        <v>#N/A</v>
      </c>
      <c r="JP84" s="169" t="e">
        <f t="shared" si="145"/>
        <v>#N/A</v>
      </c>
      <c r="JQ84" s="169" t="e">
        <f t="shared" si="145"/>
        <v>#N/A</v>
      </c>
      <c r="JR84" s="169" t="e">
        <f t="shared" si="145"/>
        <v>#N/A</v>
      </c>
      <c r="JS84" s="169" t="e">
        <f t="shared" si="145"/>
        <v>#N/A</v>
      </c>
      <c r="JT84" s="169" t="e">
        <f t="shared" si="145"/>
        <v>#N/A</v>
      </c>
      <c r="JU84" s="169" t="e">
        <f t="shared" si="145"/>
        <v>#N/A</v>
      </c>
      <c r="JV84" s="169" t="e">
        <f t="shared" si="145"/>
        <v>#N/A</v>
      </c>
      <c r="JW84" s="169" t="e">
        <f t="shared" si="145"/>
        <v>#N/A</v>
      </c>
      <c r="JX84" s="169" t="e">
        <f t="shared" si="145"/>
        <v>#N/A</v>
      </c>
      <c r="JY84" s="169" t="e">
        <f t="shared" si="145"/>
        <v>#N/A</v>
      </c>
      <c r="JZ84" s="169" t="e">
        <f t="shared" si="145"/>
        <v>#N/A</v>
      </c>
      <c r="KA84" s="169" t="e">
        <f t="shared" ref="KA84:KL104" si="180">IF(ISNONTEXT($K84),_xlfn.NORM.DIST(CH84,$G84,$K84,FALSE),NA())</f>
        <v>#N/A</v>
      </c>
      <c r="KB84" s="169" t="e">
        <f t="shared" si="180"/>
        <v>#N/A</v>
      </c>
      <c r="KC84" s="169" t="e">
        <f t="shared" si="172"/>
        <v>#N/A</v>
      </c>
      <c r="KD84" s="169" t="e">
        <f t="shared" si="172"/>
        <v>#N/A</v>
      </c>
      <c r="KE84" s="169" t="e">
        <f t="shared" si="172"/>
        <v>#N/A</v>
      </c>
      <c r="KF84" s="169" t="e">
        <f t="shared" si="172"/>
        <v>#N/A</v>
      </c>
      <c r="KG84" s="169" t="e">
        <f t="shared" si="172"/>
        <v>#N/A</v>
      </c>
      <c r="KH84" s="169" t="e">
        <f t="shared" si="172"/>
        <v>#N/A</v>
      </c>
      <c r="KI84" s="169" t="e">
        <f t="shared" si="172"/>
        <v>#N/A</v>
      </c>
      <c r="KJ84" s="169" t="e">
        <f t="shared" si="172"/>
        <v>#N/A</v>
      </c>
      <c r="KK84" s="169" t="e">
        <f t="shared" si="172"/>
        <v>#N/A</v>
      </c>
      <c r="KL84" s="169" t="e">
        <f t="shared" si="172"/>
        <v>#N/A</v>
      </c>
      <c r="KM84" s="169" t="e">
        <f t="shared" si="172"/>
        <v>#N/A</v>
      </c>
      <c r="KN84" s="169" t="e">
        <f t="shared" si="172"/>
        <v>#N/A</v>
      </c>
      <c r="KO84" s="169" t="e">
        <f t="shared" si="172"/>
        <v>#N/A</v>
      </c>
      <c r="KP84" s="169" t="e">
        <f t="shared" si="172"/>
        <v>#N/A</v>
      </c>
      <c r="KQ84" s="169" t="e">
        <f t="shared" si="172"/>
        <v>#N/A</v>
      </c>
      <c r="KR84" s="169" t="e">
        <f t="shared" si="172"/>
        <v>#N/A</v>
      </c>
      <c r="KS84" s="169" t="e">
        <f t="shared" si="173"/>
        <v>#N/A</v>
      </c>
      <c r="KT84" s="169" t="e">
        <f t="shared" si="173"/>
        <v>#N/A</v>
      </c>
      <c r="KU84" s="169" t="e">
        <f t="shared" si="173"/>
        <v>#N/A</v>
      </c>
      <c r="KV84" s="169" t="e">
        <f t="shared" si="173"/>
        <v>#N/A</v>
      </c>
      <c r="KW84" s="169" t="e">
        <f t="shared" si="173"/>
        <v>#N/A</v>
      </c>
      <c r="KX84" s="169" t="e">
        <f t="shared" si="173"/>
        <v>#N/A</v>
      </c>
      <c r="KY84" s="169" t="e">
        <f t="shared" si="173"/>
        <v>#N/A</v>
      </c>
      <c r="KZ84" s="169" t="e">
        <f t="shared" si="173"/>
        <v>#N/A</v>
      </c>
      <c r="LA84" s="169" t="e">
        <f t="shared" si="173"/>
        <v>#N/A</v>
      </c>
      <c r="LB84" s="169" t="e">
        <f t="shared" si="173"/>
        <v>#N/A</v>
      </c>
      <c r="LC84" s="169" t="e">
        <f t="shared" si="173"/>
        <v>#N/A</v>
      </c>
      <c r="LD84" s="169" t="e">
        <f t="shared" si="173"/>
        <v>#N/A</v>
      </c>
      <c r="LE84" s="169" t="e">
        <f t="shared" si="173"/>
        <v>#N/A</v>
      </c>
      <c r="LF84" s="169" t="e">
        <f t="shared" si="173"/>
        <v>#N/A</v>
      </c>
      <c r="LG84" s="169" t="e">
        <f t="shared" si="173"/>
        <v>#N/A</v>
      </c>
      <c r="LH84" s="169" t="e">
        <f t="shared" si="173"/>
        <v>#N/A</v>
      </c>
      <c r="LI84" s="169" t="e">
        <f t="shared" si="174"/>
        <v>#N/A</v>
      </c>
      <c r="LJ84" s="169" t="e">
        <f t="shared" si="174"/>
        <v>#N/A</v>
      </c>
      <c r="LK84" s="169" t="e">
        <f t="shared" si="174"/>
        <v>#N/A</v>
      </c>
      <c r="LL84" s="169" t="e">
        <f t="shared" si="174"/>
        <v>#N/A</v>
      </c>
      <c r="LM84" s="169" t="e">
        <f t="shared" si="174"/>
        <v>#N/A</v>
      </c>
      <c r="LN84" s="169" t="e">
        <f t="shared" si="174"/>
        <v>#N/A</v>
      </c>
      <c r="LO84" s="169" t="e">
        <f t="shared" si="174"/>
        <v>#N/A</v>
      </c>
      <c r="LP84" s="169" t="e">
        <f t="shared" si="174"/>
        <v>#N/A</v>
      </c>
      <c r="LQ84" s="169" t="e">
        <f t="shared" si="174"/>
        <v>#N/A</v>
      </c>
      <c r="LR84" s="169" t="e">
        <f t="shared" si="174"/>
        <v>#N/A</v>
      </c>
      <c r="LS84" s="169" t="e">
        <f t="shared" si="174"/>
        <v>#N/A</v>
      </c>
      <c r="LT84" s="169" t="e">
        <f t="shared" si="174"/>
        <v>#N/A</v>
      </c>
      <c r="LU84" s="169" t="e">
        <f t="shared" si="174"/>
        <v>#N/A</v>
      </c>
      <c r="LV84" s="169" t="e">
        <f t="shared" si="174"/>
        <v>#N/A</v>
      </c>
      <c r="LW84" s="169" t="e">
        <f t="shared" si="174"/>
        <v>#N/A</v>
      </c>
      <c r="LX84" s="169" t="e">
        <f t="shared" si="174"/>
        <v>#N/A</v>
      </c>
      <c r="LY84" s="169" t="e">
        <f t="shared" si="175"/>
        <v>#N/A</v>
      </c>
      <c r="LZ84" s="169" t="e">
        <f t="shared" si="175"/>
        <v>#N/A</v>
      </c>
      <c r="MA84" s="169" t="e">
        <f t="shared" si="175"/>
        <v>#N/A</v>
      </c>
      <c r="MB84" s="169" t="e">
        <f t="shared" si="175"/>
        <v>#N/A</v>
      </c>
      <c r="MC84" s="169" t="e">
        <f t="shared" si="175"/>
        <v>#N/A</v>
      </c>
      <c r="MD84" s="169" t="e">
        <f t="shared" si="175"/>
        <v>#N/A</v>
      </c>
      <c r="ME84" s="169" t="e">
        <f t="shared" si="175"/>
        <v>#N/A</v>
      </c>
      <c r="MF84" s="169" t="e">
        <f t="shared" si="175"/>
        <v>#N/A</v>
      </c>
      <c r="MG84" s="169" t="e">
        <f t="shared" si="175"/>
        <v>#N/A</v>
      </c>
      <c r="MH84" s="169" t="e">
        <f t="shared" si="175"/>
        <v>#N/A</v>
      </c>
      <c r="MI84" s="169" t="e">
        <f t="shared" si="175"/>
        <v>#N/A</v>
      </c>
      <c r="MJ84" s="169" t="e">
        <f t="shared" si="175"/>
        <v>#N/A</v>
      </c>
      <c r="MK84" s="169" t="e">
        <f t="shared" si="175"/>
        <v>#N/A</v>
      </c>
      <c r="ML84" s="169" t="e">
        <f t="shared" si="175"/>
        <v>#N/A</v>
      </c>
      <c r="MM84" s="169" t="e">
        <f t="shared" si="175"/>
        <v>#N/A</v>
      </c>
      <c r="MN84" s="169" t="e">
        <f t="shared" si="175"/>
        <v>#N/A</v>
      </c>
      <c r="MO84" s="169" t="e">
        <f t="shared" si="176"/>
        <v>#N/A</v>
      </c>
      <c r="MP84" s="169" t="e">
        <f t="shared" si="176"/>
        <v>#N/A</v>
      </c>
      <c r="MQ84" s="169" t="e">
        <f t="shared" si="176"/>
        <v>#N/A</v>
      </c>
      <c r="MR84" s="169" t="e">
        <f t="shared" si="176"/>
        <v>#N/A</v>
      </c>
      <c r="MS84" s="169" t="e">
        <f t="shared" si="176"/>
        <v>#N/A</v>
      </c>
      <c r="MT84" s="169" t="e">
        <f t="shared" si="176"/>
        <v>#N/A</v>
      </c>
      <c r="MU84" s="169" t="e">
        <f t="shared" si="176"/>
        <v>#N/A</v>
      </c>
      <c r="MV84" s="169" t="e">
        <f t="shared" si="176"/>
        <v>#N/A</v>
      </c>
      <c r="MW84" s="169" t="e">
        <f t="shared" si="176"/>
        <v>#N/A</v>
      </c>
      <c r="MX84" s="169" t="e">
        <f t="shared" si="176"/>
        <v>#N/A</v>
      </c>
      <c r="MY84" s="169" t="e">
        <f t="shared" si="176"/>
        <v>#N/A</v>
      </c>
      <c r="MZ84" s="169" t="e">
        <f t="shared" si="176"/>
        <v>#N/A</v>
      </c>
      <c r="NA84" s="169" t="e">
        <f t="shared" si="176"/>
        <v>#N/A</v>
      </c>
      <c r="NB84" s="169" t="e">
        <f t="shared" si="176"/>
        <v>#N/A</v>
      </c>
      <c r="NC84" s="169" t="e">
        <f t="shared" si="176"/>
        <v>#N/A</v>
      </c>
      <c r="ND84" s="169" t="e">
        <f t="shared" si="176"/>
        <v>#N/A</v>
      </c>
      <c r="NE84" s="169" t="e">
        <f t="shared" si="177"/>
        <v>#N/A</v>
      </c>
      <c r="NF84" s="169" t="e">
        <f t="shared" si="177"/>
        <v>#N/A</v>
      </c>
      <c r="NG84" s="169" t="e">
        <f t="shared" si="177"/>
        <v>#N/A</v>
      </c>
      <c r="NH84" s="169" t="e">
        <f t="shared" si="177"/>
        <v>#N/A</v>
      </c>
      <c r="NI84" s="169" t="e">
        <f t="shared" si="177"/>
        <v>#N/A</v>
      </c>
      <c r="NJ84" s="169" t="e">
        <f t="shared" si="177"/>
        <v>#N/A</v>
      </c>
      <c r="NK84" s="169" t="e">
        <f t="shared" si="177"/>
        <v>#N/A</v>
      </c>
      <c r="NL84" s="169" t="e">
        <f t="shared" si="177"/>
        <v>#N/A</v>
      </c>
      <c r="NM84" s="169" t="e">
        <f t="shared" si="177"/>
        <v>#N/A</v>
      </c>
      <c r="NN84" s="169" t="e">
        <f t="shared" si="177"/>
        <v>#N/A</v>
      </c>
      <c r="NO84" s="169" t="e">
        <f t="shared" si="177"/>
        <v>#N/A</v>
      </c>
      <c r="NP84" s="169" t="e">
        <f t="shared" si="177"/>
        <v>#N/A</v>
      </c>
      <c r="NQ84" s="169" t="e">
        <f t="shared" si="177"/>
        <v>#N/A</v>
      </c>
      <c r="NR84" s="169" t="e">
        <f t="shared" si="177"/>
        <v>#N/A</v>
      </c>
      <c r="NS84" s="169" t="e">
        <f t="shared" si="177"/>
        <v>#N/A</v>
      </c>
      <c r="NT84" s="169" t="e">
        <f t="shared" si="177"/>
        <v>#N/A</v>
      </c>
      <c r="NU84" s="169" t="e">
        <f t="shared" si="178"/>
        <v>#N/A</v>
      </c>
      <c r="NV84" s="169" t="e">
        <f t="shared" si="178"/>
        <v>#N/A</v>
      </c>
      <c r="NW84" s="169" t="e">
        <f t="shared" si="178"/>
        <v>#N/A</v>
      </c>
      <c r="NX84" s="169" t="e">
        <f t="shared" si="178"/>
        <v>#N/A</v>
      </c>
      <c r="NY84" s="169" t="e">
        <f t="shared" si="178"/>
        <v>#N/A</v>
      </c>
      <c r="NZ84" s="169" t="e">
        <f t="shared" si="178"/>
        <v>#N/A</v>
      </c>
      <c r="OA84" s="169" t="e">
        <f t="shared" si="178"/>
        <v>#N/A</v>
      </c>
      <c r="OB84" s="169" t="e">
        <f t="shared" si="178"/>
        <v>#N/A</v>
      </c>
      <c r="OC84" s="169" t="e">
        <f t="shared" si="178"/>
        <v>#N/A</v>
      </c>
      <c r="OD84" s="169" t="e">
        <f t="shared" si="178"/>
        <v>#N/A</v>
      </c>
      <c r="OE84" s="169" t="e">
        <f t="shared" si="178"/>
        <v>#N/A</v>
      </c>
      <c r="OF84" s="169" t="e">
        <f t="shared" si="178"/>
        <v>#N/A</v>
      </c>
      <c r="OG84" s="169" t="e">
        <f t="shared" si="178"/>
        <v>#N/A</v>
      </c>
      <c r="OH84" s="169" t="e">
        <f t="shared" si="178"/>
        <v>#N/A</v>
      </c>
      <c r="OI84" s="169" t="e">
        <f t="shared" si="178"/>
        <v>#N/A</v>
      </c>
      <c r="OJ84" s="169" t="e">
        <f t="shared" si="178"/>
        <v>#N/A</v>
      </c>
      <c r="OK84" s="169" t="e">
        <f t="shared" si="179"/>
        <v>#N/A</v>
      </c>
      <c r="OL84" s="169" t="e">
        <f t="shared" si="179"/>
        <v>#N/A</v>
      </c>
      <c r="OM84" s="169" t="e">
        <f t="shared" si="179"/>
        <v>#N/A</v>
      </c>
      <c r="ON84" s="169" t="e">
        <f t="shared" si="179"/>
        <v>#N/A</v>
      </c>
      <c r="OO84" s="169" t="e">
        <f t="shared" si="179"/>
        <v>#N/A</v>
      </c>
      <c r="OP84" s="169" t="e">
        <f t="shared" si="143"/>
        <v>#N/A</v>
      </c>
      <c r="OQ84" s="169" t="e">
        <f t="shared" si="143"/>
        <v>#N/A</v>
      </c>
      <c r="OR84" s="169" t="e">
        <f t="shared" si="143"/>
        <v>#N/A</v>
      </c>
      <c r="OS84" s="169" t="e">
        <f t="shared" si="143"/>
        <v>#N/A</v>
      </c>
      <c r="OT84" s="169" t="e">
        <f t="shared" si="143"/>
        <v>#N/A</v>
      </c>
      <c r="OU84" s="169" t="e">
        <f t="shared" si="143"/>
        <v>#N/A</v>
      </c>
      <c r="OV84" s="169" t="e">
        <f t="shared" si="143"/>
        <v>#N/A</v>
      </c>
      <c r="OW84" s="169" t="e">
        <f t="shared" si="143"/>
        <v>#N/A</v>
      </c>
      <c r="OX84" s="169" t="e">
        <f t="shared" si="143"/>
        <v>#N/A</v>
      </c>
      <c r="OY84" s="169" t="e">
        <f t="shared" si="143"/>
        <v>#N/A</v>
      </c>
      <c r="OZ84" s="169" t="e">
        <f t="shared" si="143"/>
        <v>#N/A</v>
      </c>
      <c r="PA84" s="169" t="e">
        <f t="shared" si="143"/>
        <v>#N/A</v>
      </c>
      <c r="PB84" s="169" t="e">
        <f t="shared" si="143"/>
        <v>#N/A</v>
      </c>
      <c r="PC84" s="169" t="e">
        <f t="shared" si="143"/>
        <v>#N/A</v>
      </c>
      <c r="PD84" s="169" t="e">
        <f t="shared" si="143"/>
        <v>#N/A</v>
      </c>
      <c r="PE84" s="169" t="e">
        <f t="shared" si="143"/>
        <v>#N/A</v>
      </c>
      <c r="PF84" s="169" t="e">
        <f t="shared" si="171"/>
        <v>#N/A</v>
      </c>
      <c r="PG84" s="169" t="e">
        <f t="shared" si="171"/>
        <v>#N/A</v>
      </c>
      <c r="PH84" s="169" t="e">
        <f t="shared" si="171"/>
        <v>#N/A</v>
      </c>
    </row>
    <row r="85" spans="1:424" hidden="1" x14ac:dyDescent="0.75">
      <c r="A85" s="4">
        <v>82</v>
      </c>
      <c r="B85" s="95"/>
      <c r="C85" s="95"/>
      <c r="D85" s="95"/>
      <c r="E85" s="124" t="str">
        <f t="shared" si="146"/>
        <v/>
      </c>
      <c r="F85" s="124" t="str">
        <f t="shared" si="147"/>
        <v/>
      </c>
      <c r="G85" s="73" t="str">
        <f t="shared" si="148"/>
        <v/>
      </c>
      <c r="H85" s="23"/>
      <c r="I85" s="57"/>
      <c r="J85" s="280"/>
      <c r="K85" s="74" t="str">
        <f>IF(AND(B85&gt;0,C85&gt;0,D85&gt;0),IF(ISBLANK(J85),IF(ISBLANK(H85),"",(D85-B85)*VLOOKUP(H85,VLookups!$A$4:$B$13,2,FALSE)),J85),"")</f>
        <v/>
      </c>
      <c r="L85" s="75" t="str">
        <f t="shared" si="144"/>
        <v/>
      </c>
      <c r="M85" s="95"/>
      <c r="N85" s="270" t="str">
        <f>IF(AND(M85&gt;0,C85&gt;0,NOT(K85="")),ABS(VLOOKUP($M$1,VLookups!$A$43:$B$44,2,FALSE)-_xlfn.NORM.DIST(M85,G85,K85,TRUE)),"")</f>
        <v/>
      </c>
      <c r="O85" s="94" t="str">
        <f>IF(AND($B85&gt;0,$C85&gt;0,$D85&gt;0,NOT(ISBLANK($H85))),_xlfn.NORM.INV(ABS(VLOOKUP($M$1,VLookups!$A$43:$B$44,2,FALSE)-O$3),$G85,$K85),"")</f>
        <v/>
      </c>
      <c r="P85" s="93" t="str">
        <f>IF(AND($B85&gt;0,$C85&gt;0,$D85&gt;0,NOT(ISBLANK($H85))),_xlfn.NORM.INV(ABS(VLOOKUP($M$1,VLookups!$A$43:$B$44,2,FALSE)-P$3),$G85,$K85),"")</f>
        <v/>
      </c>
      <c r="Q85" s="94" t="str">
        <f>IF(AND($B85&gt;0,$C85&gt;0,$D85&gt;0,NOT(ISBLANK($H85))),_xlfn.NORM.INV(ABS(VLOOKUP($M$1,VLookups!$A$43:$B$44,2,FALSE)-Q$3),$G85,$K85),"")</f>
        <v/>
      </c>
      <c r="R85" s="93" t="str">
        <f>IF(AND($B85&gt;0,$C85&gt;0,$D85&gt;0,NOT(ISBLANK($H85))),_xlfn.NORM.INV(ABS(VLOOKUP($M$1,VLookups!$A$43:$B$44,2,FALSE)-R$3),$G85,$K85),"")</f>
        <v/>
      </c>
      <c r="S85" s="94" t="str">
        <f>IF(AND($B85&gt;0,$C85&gt;0,$D85&gt;0,NOT(ISBLANK($H85))),_xlfn.NORM.INV(ABS(VLOOKUP($M$1,VLookups!$A$43:$B$44,2,FALSE)-S$3),$G85,$K85),"")</f>
        <v/>
      </c>
      <c r="T85" s="93" t="str">
        <f>IF(AND($B85&gt;0,$C85&gt;0,$D85&gt;0,NOT(ISBLANK($H85))),_xlfn.NORM.INV(ABS(VLOOKUP($M$1,VLookups!$A$43:$B$44,2,FALSE)-T$3),$G85,$K85),"")</f>
        <v/>
      </c>
      <c r="U85" s="5"/>
      <c r="V85" s="168" t="str">
        <f t="shared" si="149"/>
        <v/>
      </c>
      <c r="W85" s="49" t="str">
        <f t="shared" si="169"/>
        <v/>
      </c>
      <c r="X85" s="49" t="str">
        <f t="shared" si="169"/>
        <v/>
      </c>
      <c r="Y85" s="49" t="str">
        <f t="shared" si="169"/>
        <v/>
      </c>
      <c r="Z85" s="49" t="str">
        <f t="shared" si="169"/>
        <v/>
      </c>
      <c r="AA85" s="49" t="str">
        <f t="shared" si="169"/>
        <v/>
      </c>
      <c r="AB85" s="49" t="str">
        <f t="shared" si="169"/>
        <v/>
      </c>
      <c r="AC85" s="49" t="str">
        <f t="shared" si="169"/>
        <v/>
      </c>
      <c r="AD85" s="49" t="str">
        <f t="shared" si="169"/>
        <v/>
      </c>
      <c r="AE85" s="49" t="str">
        <f t="shared" si="169"/>
        <v/>
      </c>
      <c r="AF85" s="49" t="str">
        <f t="shared" si="169"/>
        <v/>
      </c>
      <c r="AG85" s="49" t="str">
        <f t="shared" si="169"/>
        <v/>
      </c>
      <c r="AH85" s="49" t="str">
        <f t="shared" si="169"/>
        <v/>
      </c>
      <c r="AI85" s="49" t="str">
        <f t="shared" si="169"/>
        <v/>
      </c>
      <c r="AJ85" s="49" t="str">
        <f t="shared" si="169"/>
        <v/>
      </c>
      <c r="AK85" s="49" t="str">
        <f t="shared" si="169"/>
        <v/>
      </c>
      <c r="AL85" s="49" t="str">
        <f t="shared" si="169"/>
        <v/>
      </c>
      <c r="AM85" s="49" t="str">
        <f t="shared" si="159"/>
        <v/>
      </c>
      <c r="AN85" s="49" t="str">
        <f t="shared" si="159"/>
        <v/>
      </c>
      <c r="AO85" s="49" t="str">
        <f t="shared" si="159"/>
        <v/>
      </c>
      <c r="AP85" s="49" t="str">
        <f t="shared" si="159"/>
        <v/>
      </c>
      <c r="AQ85" s="49" t="str">
        <f t="shared" si="159"/>
        <v/>
      </c>
      <c r="AR85" s="49" t="str">
        <f t="shared" si="159"/>
        <v/>
      </c>
      <c r="AS85" s="49" t="str">
        <f t="shared" si="159"/>
        <v/>
      </c>
      <c r="AT85" s="49" t="str">
        <f t="shared" si="159"/>
        <v/>
      </c>
      <c r="AU85" s="49" t="str">
        <f t="shared" si="159"/>
        <v/>
      </c>
      <c r="AV85" s="49" t="str">
        <f t="shared" si="159"/>
        <v/>
      </c>
      <c r="AW85" s="49" t="str">
        <f t="shared" si="159"/>
        <v/>
      </c>
      <c r="AX85" s="49" t="str">
        <f t="shared" si="159"/>
        <v/>
      </c>
      <c r="AY85" s="49" t="str">
        <f t="shared" si="159"/>
        <v/>
      </c>
      <c r="AZ85" s="49" t="str">
        <f t="shared" si="159"/>
        <v/>
      </c>
      <c r="BA85" s="49" t="str">
        <f t="shared" si="159"/>
        <v/>
      </c>
      <c r="BB85" s="49" t="str">
        <f t="shared" si="160"/>
        <v/>
      </c>
      <c r="BC85" s="49" t="str">
        <f t="shared" si="160"/>
        <v/>
      </c>
      <c r="BD85" s="49" t="str">
        <f t="shared" si="160"/>
        <v/>
      </c>
      <c r="BE85" s="49" t="str">
        <f t="shared" si="160"/>
        <v/>
      </c>
      <c r="BF85" s="49" t="str">
        <f t="shared" si="160"/>
        <v/>
      </c>
      <c r="BG85" s="49" t="str">
        <f t="shared" si="160"/>
        <v/>
      </c>
      <c r="BH85" s="49" t="str">
        <f t="shared" si="160"/>
        <v/>
      </c>
      <c r="BI85" s="49" t="str">
        <f t="shared" si="160"/>
        <v/>
      </c>
      <c r="BJ85" s="49" t="str">
        <f t="shared" si="160"/>
        <v/>
      </c>
      <c r="BK85" s="49" t="str">
        <f t="shared" si="160"/>
        <v/>
      </c>
      <c r="BL85" s="49" t="str">
        <f t="shared" si="160"/>
        <v/>
      </c>
      <c r="BM85" s="49" t="str">
        <f t="shared" si="160"/>
        <v/>
      </c>
      <c r="BN85" s="49" t="str">
        <f t="shared" si="160"/>
        <v/>
      </c>
      <c r="BO85" s="49" t="str">
        <f t="shared" si="160"/>
        <v/>
      </c>
      <c r="BP85" s="49" t="str">
        <f t="shared" si="160"/>
        <v/>
      </c>
      <c r="BQ85" s="49" t="str">
        <f t="shared" si="160"/>
        <v/>
      </c>
      <c r="BR85" s="49" t="str">
        <f t="shared" si="153"/>
        <v/>
      </c>
      <c r="BS85" s="49" t="str">
        <f t="shared" si="153"/>
        <v/>
      </c>
      <c r="BT85" s="49" t="str">
        <f t="shared" si="153"/>
        <v/>
      </c>
      <c r="BU85" s="49" t="str">
        <f t="shared" si="153"/>
        <v/>
      </c>
      <c r="BV85" s="49" t="str">
        <f t="shared" si="153"/>
        <v/>
      </c>
      <c r="BW85" s="49" t="str">
        <f t="shared" si="153"/>
        <v/>
      </c>
      <c r="BX85" s="49" t="str">
        <f t="shared" si="153"/>
        <v/>
      </c>
      <c r="BY85" s="49" t="str">
        <f t="shared" si="153"/>
        <v/>
      </c>
      <c r="BZ85" s="49" t="str">
        <f t="shared" si="153"/>
        <v/>
      </c>
      <c r="CA85" s="49" t="str">
        <f t="shared" si="153"/>
        <v/>
      </c>
      <c r="CB85" s="49" t="str">
        <f t="shared" si="153"/>
        <v/>
      </c>
      <c r="CC85" s="49" t="str">
        <f t="shared" si="153"/>
        <v/>
      </c>
      <c r="CD85" s="49" t="str">
        <f t="shared" si="153"/>
        <v/>
      </c>
      <c r="CE85" s="49" t="str">
        <f t="shared" si="153"/>
        <v/>
      </c>
      <c r="CF85" s="49" t="str">
        <f t="shared" si="153"/>
        <v/>
      </c>
      <c r="CG85" s="49" t="str">
        <f t="shared" si="161"/>
        <v/>
      </c>
      <c r="CH85" s="49" t="str">
        <f t="shared" si="161"/>
        <v/>
      </c>
      <c r="CI85" s="49" t="str">
        <f t="shared" si="161"/>
        <v/>
      </c>
      <c r="CJ85" s="49" t="str">
        <f t="shared" si="161"/>
        <v/>
      </c>
      <c r="CK85" s="49" t="str">
        <f t="shared" si="161"/>
        <v/>
      </c>
      <c r="CL85" s="49" t="str">
        <f t="shared" si="161"/>
        <v/>
      </c>
      <c r="CM85" s="49" t="str">
        <f t="shared" si="161"/>
        <v/>
      </c>
      <c r="CN85" s="49" t="str">
        <f t="shared" si="161"/>
        <v/>
      </c>
      <c r="CO85" s="49" t="str">
        <f t="shared" si="161"/>
        <v/>
      </c>
      <c r="CP85" s="49" t="str">
        <f t="shared" si="161"/>
        <v/>
      </c>
      <c r="CQ85" s="49" t="str">
        <f t="shared" si="161"/>
        <v/>
      </c>
      <c r="CR85" s="49" t="str">
        <f t="shared" si="161"/>
        <v/>
      </c>
      <c r="CS85" s="49" t="str">
        <f t="shared" si="161"/>
        <v/>
      </c>
      <c r="CT85" s="49" t="str">
        <f t="shared" si="161"/>
        <v/>
      </c>
      <c r="CU85" s="49" t="str">
        <f t="shared" si="161"/>
        <v/>
      </c>
      <c r="CV85" s="49" t="str">
        <f t="shared" si="161"/>
        <v/>
      </c>
      <c r="CW85" s="49" t="str">
        <f t="shared" si="154"/>
        <v/>
      </c>
      <c r="CX85" s="49" t="str">
        <f t="shared" si="154"/>
        <v/>
      </c>
      <c r="CY85" s="49" t="str">
        <f t="shared" si="154"/>
        <v/>
      </c>
      <c r="CZ85" s="49" t="str">
        <f t="shared" si="154"/>
        <v/>
      </c>
      <c r="DA85" s="49" t="str">
        <f t="shared" si="154"/>
        <v/>
      </c>
      <c r="DB85" s="49" t="str">
        <f t="shared" si="154"/>
        <v/>
      </c>
      <c r="DC85" s="49" t="str">
        <f t="shared" si="154"/>
        <v/>
      </c>
      <c r="DD85" s="49" t="str">
        <f t="shared" si="154"/>
        <v/>
      </c>
      <c r="DE85" s="49" t="str">
        <f t="shared" si="154"/>
        <v/>
      </c>
      <c r="DF85" s="49" t="str">
        <f t="shared" si="154"/>
        <v/>
      </c>
      <c r="DG85" s="49" t="str">
        <f t="shared" si="154"/>
        <v/>
      </c>
      <c r="DH85" s="49" t="str">
        <f t="shared" si="154"/>
        <v/>
      </c>
      <c r="DI85" s="49" t="str">
        <f t="shared" si="154"/>
        <v/>
      </c>
      <c r="DJ85" s="49" t="str">
        <f t="shared" si="154"/>
        <v/>
      </c>
      <c r="DK85" s="49" t="str">
        <f t="shared" si="154"/>
        <v/>
      </c>
      <c r="DL85" s="49" t="str">
        <f t="shared" si="162"/>
        <v/>
      </c>
      <c r="DM85" s="49" t="str">
        <f t="shared" si="162"/>
        <v/>
      </c>
      <c r="DN85" s="49" t="str">
        <f t="shared" si="162"/>
        <v/>
      </c>
      <c r="DO85" s="49" t="str">
        <f t="shared" si="162"/>
        <v/>
      </c>
      <c r="DP85" s="49" t="str">
        <f t="shared" si="162"/>
        <v/>
      </c>
      <c r="DQ85" s="49" t="str">
        <f t="shared" si="162"/>
        <v/>
      </c>
      <c r="DR85" s="49" t="str">
        <f t="shared" si="162"/>
        <v/>
      </c>
      <c r="DS85" s="183" t="str">
        <f t="shared" si="150"/>
        <v/>
      </c>
      <c r="DT85" s="49" t="str">
        <f t="shared" si="170"/>
        <v/>
      </c>
      <c r="DU85" s="49" t="str">
        <f t="shared" si="170"/>
        <v/>
      </c>
      <c r="DV85" s="49" t="str">
        <f t="shared" si="170"/>
        <v/>
      </c>
      <c r="DW85" s="49" t="str">
        <f t="shared" si="170"/>
        <v/>
      </c>
      <c r="DX85" s="49" t="str">
        <f t="shared" si="170"/>
        <v/>
      </c>
      <c r="DY85" s="49" t="str">
        <f t="shared" si="170"/>
        <v/>
      </c>
      <c r="DZ85" s="49" t="str">
        <f t="shared" si="170"/>
        <v/>
      </c>
      <c r="EA85" s="49" t="str">
        <f t="shared" si="170"/>
        <v/>
      </c>
      <c r="EB85" s="49" t="str">
        <f t="shared" si="170"/>
        <v/>
      </c>
      <c r="EC85" s="49" t="str">
        <f t="shared" si="170"/>
        <v/>
      </c>
      <c r="ED85" s="49" t="str">
        <f t="shared" si="170"/>
        <v/>
      </c>
      <c r="EE85" s="49" t="str">
        <f t="shared" si="170"/>
        <v/>
      </c>
      <c r="EF85" s="49" t="str">
        <f t="shared" si="170"/>
        <v/>
      </c>
      <c r="EG85" s="49" t="str">
        <f t="shared" si="170"/>
        <v/>
      </c>
      <c r="EH85" s="49" t="str">
        <f t="shared" si="170"/>
        <v/>
      </c>
      <c r="EI85" s="49" t="str">
        <f t="shared" si="170"/>
        <v/>
      </c>
      <c r="EJ85" s="49" t="str">
        <f t="shared" si="163"/>
        <v/>
      </c>
      <c r="EK85" s="49" t="str">
        <f t="shared" si="163"/>
        <v/>
      </c>
      <c r="EL85" s="49" t="str">
        <f t="shared" si="163"/>
        <v/>
      </c>
      <c r="EM85" s="49" t="str">
        <f t="shared" si="163"/>
        <v/>
      </c>
      <c r="EN85" s="49" t="str">
        <f t="shared" si="163"/>
        <v/>
      </c>
      <c r="EO85" s="49" t="str">
        <f t="shared" si="163"/>
        <v/>
      </c>
      <c r="EP85" s="49" t="str">
        <f t="shared" si="163"/>
        <v/>
      </c>
      <c r="EQ85" s="49" t="str">
        <f t="shared" si="163"/>
        <v/>
      </c>
      <c r="ER85" s="49" t="str">
        <f t="shared" si="163"/>
        <v/>
      </c>
      <c r="ES85" s="49" t="str">
        <f t="shared" si="163"/>
        <v/>
      </c>
      <c r="ET85" s="49" t="str">
        <f t="shared" si="163"/>
        <v/>
      </c>
      <c r="EU85" s="49" t="str">
        <f t="shared" si="163"/>
        <v/>
      </c>
      <c r="EV85" s="49" t="str">
        <f t="shared" si="163"/>
        <v/>
      </c>
      <c r="EW85" s="49" t="str">
        <f t="shared" si="163"/>
        <v/>
      </c>
      <c r="EX85" s="49" t="str">
        <f t="shared" si="163"/>
        <v/>
      </c>
      <c r="EY85" s="49" t="str">
        <f t="shared" si="164"/>
        <v/>
      </c>
      <c r="EZ85" s="49" t="str">
        <f t="shared" si="164"/>
        <v/>
      </c>
      <c r="FA85" s="49" t="str">
        <f t="shared" si="164"/>
        <v/>
      </c>
      <c r="FB85" s="49" t="str">
        <f t="shared" si="164"/>
        <v/>
      </c>
      <c r="FC85" s="49" t="str">
        <f t="shared" si="164"/>
        <v/>
      </c>
      <c r="FD85" s="49" t="str">
        <f t="shared" si="164"/>
        <v/>
      </c>
      <c r="FE85" s="49" t="str">
        <f t="shared" si="164"/>
        <v/>
      </c>
      <c r="FF85" s="49" t="str">
        <f t="shared" si="164"/>
        <v/>
      </c>
      <c r="FG85" s="49" t="str">
        <f t="shared" si="164"/>
        <v/>
      </c>
      <c r="FH85" s="49" t="str">
        <f t="shared" si="164"/>
        <v/>
      </c>
      <c r="FI85" s="49" t="str">
        <f t="shared" si="164"/>
        <v/>
      </c>
      <c r="FJ85" s="49" t="str">
        <f t="shared" si="164"/>
        <v/>
      </c>
      <c r="FK85" s="49" t="str">
        <f t="shared" si="164"/>
        <v/>
      </c>
      <c r="FL85" s="49" t="str">
        <f t="shared" si="164"/>
        <v/>
      </c>
      <c r="FM85" s="49" t="str">
        <f t="shared" si="164"/>
        <v/>
      </c>
      <c r="FN85" s="49" t="str">
        <f t="shared" si="164"/>
        <v/>
      </c>
      <c r="FO85" s="49" t="str">
        <f t="shared" si="156"/>
        <v/>
      </c>
      <c r="FP85" s="49" t="str">
        <f t="shared" si="156"/>
        <v/>
      </c>
      <c r="FQ85" s="49" t="str">
        <f t="shared" si="156"/>
        <v/>
      </c>
      <c r="FR85" s="49" t="str">
        <f t="shared" si="156"/>
        <v/>
      </c>
      <c r="FS85" s="49" t="str">
        <f t="shared" si="156"/>
        <v/>
      </c>
      <c r="FT85" s="49" t="str">
        <f t="shared" si="156"/>
        <v/>
      </c>
      <c r="FU85" s="49" t="str">
        <f t="shared" si="156"/>
        <v/>
      </c>
      <c r="FV85" s="49" t="str">
        <f t="shared" si="156"/>
        <v/>
      </c>
      <c r="FW85" s="49" t="str">
        <f t="shared" si="156"/>
        <v/>
      </c>
      <c r="FX85" s="49" t="str">
        <f t="shared" si="156"/>
        <v/>
      </c>
      <c r="FY85" s="49" t="str">
        <f t="shared" si="156"/>
        <v/>
      </c>
      <c r="FZ85" s="49" t="str">
        <f t="shared" si="156"/>
        <v/>
      </c>
      <c r="GA85" s="49" t="str">
        <f t="shared" si="156"/>
        <v/>
      </c>
      <c r="GB85" s="49" t="str">
        <f t="shared" si="156"/>
        <v/>
      </c>
      <c r="GC85" s="49" t="str">
        <f t="shared" si="156"/>
        <v/>
      </c>
      <c r="GD85" s="49" t="str">
        <f t="shared" si="165"/>
        <v/>
      </c>
      <c r="GE85" s="49" t="str">
        <f t="shared" si="165"/>
        <v/>
      </c>
      <c r="GF85" s="49" t="str">
        <f t="shared" si="165"/>
        <v/>
      </c>
      <c r="GG85" s="49" t="str">
        <f t="shared" si="165"/>
        <v/>
      </c>
      <c r="GH85" s="49" t="str">
        <f t="shared" si="165"/>
        <v/>
      </c>
      <c r="GI85" s="49" t="str">
        <f t="shared" si="165"/>
        <v/>
      </c>
      <c r="GJ85" s="49" t="str">
        <f t="shared" si="165"/>
        <v/>
      </c>
      <c r="GK85" s="49" t="str">
        <f t="shared" si="165"/>
        <v/>
      </c>
      <c r="GL85" s="49" t="str">
        <f t="shared" si="165"/>
        <v/>
      </c>
      <c r="GM85" s="49" t="str">
        <f t="shared" si="165"/>
        <v/>
      </c>
      <c r="GN85" s="49" t="str">
        <f t="shared" si="165"/>
        <v/>
      </c>
      <c r="GO85" s="49" t="str">
        <f t="shared" si="165"/>
        <v/>
      </c>
      <c r="GP85" s="49" t="str">
        <f t="shared" si="165"/>
        <v/>
      </c>
      <c r="GQ85" s="49" t="str">
        <f t="shared" si="165"/>
        <v/>
      </c>
      <c r="GR85" s="49" t="str">
        <f t="shared" si="165"/>
        <v/>
      </c>
      <c r="GS85" s="49" t="str">
        <f t="shared" si="165"/>
        <v/>
      </c>
      <c r="GT85" s="49" t="str">
        <f t="shared" si="157"/>
        <v/>
      </c>
      <c r="GU85" s="49" t="str">
        <f t="shared" si="157"/>
        <v/>
      </c>
      <c r="GV85" s="49" t="str">
        <f t="shared" si="157"/>
        <v/>
      </c>
      <c r="GW85" s="49" t="str">
        <f t="shared" si="157"/>
        <v/>
      </c>
      <c r="GX85" s="49" t="str">
        <f t="shared" si="157"/>
        <v/>
      </c>
      <c r="GY85" s="49" t="str">
        <f t="shared" si="157"/>
        <v/>
      </c>
      <c r="GZ85" s="49" t="str">
        <f t="shared" si="157"/>
        <v/>
      </c>
      <c r="HA85" s="49" t="str">
        <f t="shared" si="157"/>
        <v/>
      </c>
      <c r="HB85" s="49" t="str">
        <f t="shared" si="157"/>
        <v/>
      </c>
      <c r="HC85" s="49" t="str">
        <f t="shared" si="157"/>
        <v/>
      </c>
      <c r="HD85" s="49" t="str">
        <f t="shared" si="157"/>
        <v/>
      </c>
      <c r="HE85" s="49" t="str">
        <f t="shared" si="157"/>
        <v/>
      </c>
      <c r="HF85" s="49" t="str">
        <f t="shared" si="157"/>
        <v/>
      </c>
      <c r="HG85" s="49" t="str">
        <f t="shared" si="157"/>
        <v/>
      </c>
      <c r="HH85" s="49" t="str">
        <f t="shared" si="157"/>
        <v/>
      </c>
      <c r="HI85" s="49" t="str">
        <f t="shared" si="166"/>
        <v/>
      </c>
      <c r="HJ85" s="49" t="str">
        <f t="shared" si="166"/>
        <v/>
      </c>
      <c r="HK85" s="49" t="str">
        <f t="shared" si="166"/>
        <v/>
      </c>
      <c r="HL85" s="49" t="str">
        <f t="shared" si="166"/>
        <v/>
      </c>
      <c r="HM85" s="49" t="str">
        <f t="shared" si="166"/>
        <v/>
      </c>
      <c r="HN85" s="49" t="str">
        <f t="shared" si="166"/>
        <v/>
      </c>
      <c r="HO85" s="49" t="str">
        <f t="shared" si="166"/>
        <v/>
      </c>
      <c r="HP85" s="169" t="e">
        <f t="shared" si="152"/>
        <v>#N/A</v>
      </c>
      <c r="HQ85" s="169" t="e">
        <f t="shared" si="152"/>
        <v>#N/A</v>
      </c>
      <c r="HR85" s="169" t="e">
        <f t="shared" si="152"/>
        <v>#N/A</v>
      </c>
      <c r="HS85" s="169" t="e">
        <f t="shared" si="152"/>
        <v>#N/A</v>
      </c>
      <c r="HT85" s="169" t="e">
        <f t="shared" si="152"/>
        <v>#N/A</v>
      </c>
      <c r="HU85" s="169" t="e">
        <f t="shared" si="152"/>
        <v>#N/A</v>
      </c>
      <c r="HV85" s="169" t="e">
        <f t="shared" si="152"/>
        <v>#N/A</v>
      </c>
      <c r="HW85" s="169" t="e">
        <f t="shared" si="152"/>
        <v>#N/A</v>
      </c>
      <c r="HX85" s="169" t="e">
        <f t="shared" si="152"/>
        <v>#N/A</v>
      </c>
      <c r="HY85" s="169" t="e">
        <f t="shared" si="152"/>
        <v>#N/A</v>
      </c>
      <c r="HZ85" s="169" t="e">
        <f t="shared" si="152"/>
        <v>#N/A</v>
      </c>
      <c r="IA85" s="169" t="e">
        <f t="shared" si="152"/>
        <v>#N/A</v>
      </c>
      <c r="IB85" s="169" t="e">
        <f t="shared" si="152"/>
        <v>#N/A</v>
      </c>
      <c r="IC85" s="169" t="e">
        <f t="shared" si="152"/>
        <v>#N/A</v>
      </c>
      <c r="ID85" s="169" t="e">
        <f t="shared" si="152"/>
        <v>#N/A</v>
      </c>
      <c r="IE85" s="169" t="e">
        <f t="shared" si="151"/>
        <v>#N/A</v>
      </c>
      <c r="IF85" s="169" t="e">
        <f t="shared" si="151"/>
        <v>#N/A</v>
      </c>
      <c r="IG85" s="169" t="e">
        <f t="shared" si="151"/>
        <v>#N/A</v>
      </c>
      <c r="IH85" s="169" t="e">
        <f t="shared" si="151"/>
        <v>#N/A</v>
      </c>
      <c r="II85" s="169" t="e">
        <f t="shared" si="167"/>
        <v>#N/A</v>
      </c>
      <c r="IJ85" s="169" t="e">
        <f t="shared" si="167"/>
        <v>#N/A</v>
      </c>
      <c r="IK85" s="169" t="e">
        <f t="shared" si="167"/>
        <v>#N/A</v>
      </c>
      <c r="IL85" s="169" t="e">
        <f t="shared" si="167"/>
        <v>#N/A</v>
      </c>
      <c r="IM85" s="169" t="e">
        <f t="shared" si="167"/>
        <v>#N/A</v>
      </c>
      <c r="IN85" s="169" t="e">
        <f t="shared" si="167"/>
        <v>#N/A</v>
      </c>
      <c r="IO85" s="169" t="e">
        <f t="shared" si="167"/>
        <v>#N/A</v>
      </c>
      <c r="IP85" s="169" t="e">
        <f t="shared" si="167"/>
        <v>#N/A</v>
      </c>
      <c r="IQ85" s="169" t="e">
        <f t="shared" si="167"/>
        <v>#N/A</v>
      </c>
      <c r="IR85" s="169" t="e">
        <f t="shared" si="167"/>
        <v>#N/A</v>
      </c>
      <c r="IS85" s="169" t="e">
        <f t="shared" si="167"/>
        <v>#N/A</v>
      </c>
      <c r="IT85" s="169" t="e">
        <f t="shared" si="167"/>
        <v>#N/A</v>
      </c>
      <c r="IU85" s="169" t="e">
        <f t="shared" si="167"/>
        <v>#N/A</v>
      </c>
      <c r="IV85" s="169" t="e">
        <f t="shared" si="167"/>
        <v>#N/A</v>
      </c>
      <c r="IW85" s="169" t="e">
        <f t="shared" si="167"/>
        <v>#N/A</v>
      </c>
      <c r="IX85" s="169" t="e">
        <f t="shared" si="167"/>
        <v>#N/A</v>
      </c>
      <c r="IY85" s="169" t="e">
        <f t="shared" ref="IY85:JI104" si="181">IF(ISNONTEXT($K85),_xlfn.NORM.DIST(BF85,$G85,$K85,FALSE),NA())</f>
        <v>#N/A</v>
      </c>
      <c r="IZ85" s="169" t="e">
        <f t="shared" si="181"/>
        <v>#N/A</v>
      </c>
      <c r="JA85" s="169" t="e">
        <f t="shared" si="181"/>
        <v>#N/A</v>
      </c>
      <c r="JB85" s="169" t="e">
        <f t="shared" si="181"/>
        <v>#N/A</v>
      </c>
      <c r="JC85" s="169" t="e">
        <f t="shared" si="181"/>
        <v>#N/A</v>
      </c>
      <c r="JD85" s="169" t="e">
        <f t="shared" si="181"/>
        <v>#N/A</v>
      </c>
      <c r="JE85" s="169" t="e">
        <f t="shared" si="181"/>
        <v>#N/A</v>
      </c>
      <c r="JF85" s="169" t="e">
        <f t="shared" si="181"/>
        <v>#N/A</v>
      </c>
      <c r="JG85" s="169" t="e">
        <f t="shared" si="181"/>
        <v>#N/A</v>
      </c>
      <c r="JH85" s="169" t="e">
        <f t="shared" si="181"/>
        <v>#N/A</v>
      </c>
      <c r="JI85" s="169" t="e">
        <f t="shared" si="181"/>
        <v>#N/A</v>
      </c>
      <c r="JJ85" s="169" t="e">
        <f t="shared" si="168"/>
        <v>#N/A</v>
      </c>
      <c r="JK85" s="169" t="e">
        <f t="shared" si="145"/>
        <v>#N/A</v>
      </c>
      <c r="JL85" s="169" t="e">
        <f t="shared" si="145"/>
        <v>#N/A</v>
      </c>
      <c r="JM85" s="169" t="e">
        <f t="shared" si="145"/>
        <v>#N/A</v>
      </c>
      <c r="JN85" s="169" t="e">
        <f t="shared" si="145"/>
        <v>#N/A</v>
      </c>
      <c r="JO85" s="169" t="e">
        <f t="shared" si="145"/>
        <v>#N/A</v>
      </c>
      <c r="JP85" s="169" t="e">
        <f t="shared" si="145"/>
        <v>#N/A</v>
      </c>
      <c r="JQ85" s="169" t="e">
        <f t="shared" si="145"/>
        <v>#N/A</v>
      </c>
      <c r="JR85" s="169" t="e">
        <f t="shared" si="145"/>
        <v>#N/A</v>
      </c>
      <c r="JS85" s="169" t="e">
        <f t="shared" si="145"/>
        <v>#N/A</v>
      </c>
      <c r="JT85" s="169" t="e">
        <f t="shared" si="145"/>
        <v>#N/A</v>
      </c>
      <c r="JU85" s="169" t="e">
        <f t="shared" si="145"/>
        <v>#N/A</v>
      </c>
      <c r="JV85" s="169" t="e">
        <f t="shared" si="145"/>
        <v>#N/A</v>
      </c>
      <c r="JW85" s="169" t="e">
        <f t="shared" si="145"/>
        <v>#N/A</v>
      </c>
      <c r="JX85" s="169" t="e">
        <f t="shared" si="145"/>
        <v>#N/A</v>
      </c>
      <c r="JY85" s="169" t="e">
        <f t="shared" si="145"/>
        <v>#N/A</v>
      </c>
      <c r="JZ85" s="169" t="e">
        <f t="shared" si="145"/>
        <v>#N/A</v>
      </c>
      <c r="KA85" s="169" t="e">
        <f t="shared" si="180"/>
        <v>#N/A</v>
      </c>
      <c r="KB85" s="169" t="e">
        <f t="shared" si="180"/>
        <v>#N/A</v>
      </c>
      <c r="KC85" s="169" t="e">
        <f t="shared" si="172"/>
        <v>#N/A</v>
      </c>
      <c r="KD85" s="169" t="e">
        <f t="shared" si="172"/>
        <v>#N/A</v>
      </c>
      <c r="KE85" s="169" t="e">
        <f t="shared" si="172"/>
        <v>#N/A</v>
      </c>
      <c r="KF85" s="169" t="e">
        <f t="shared" si="172"/>
        <v>#N/A</v>
      </c>
      <c r="KG85" s="169" t="e">
        <f t="shared" si="172"/>
        <v>#N/A</v>
      </c>
      <c r="KH85" s="169" t="e">
        <f t="shared" si="172"/>
        <v>#N/A</v>
      </c>
      <c r="KI85" s="169" t="e">
        <f t="shared" si="172"/>
        <v>#N/A</v>
      </c>
      <c r="KJ85" s="169" t="e">
        <f t="shared" si="172"/>
        <v>#N/A</v>
      </c>
      <c r="KK85" s="169" t="e">
        <f t="shared" si="172"/>
        <v>#N/A</v>
      </c>
      <c r="KL85" s="169" t="e">
        <f t="shared" si="172"/>
        <v>#N/A</v>
      </c>
      <c r="KM85" s="169" t="e">
        <f t="shared" si="172"/>
        <v>#N/A</v>
      </c>
      <c r="KN85" s="169" t="e">
        <f t="shared" si="172"/>
        <v>#N/A</v>
      </c>
      <c r="KO85" s="169" t="e">
        <f t="shared" si="172"/>
        <v>#N/A</v>
      </c>
      <c r="KP85" s="169" t="e">
        <f t="shared" si="172"/>
        <v>#N/A</v>
      </c>
      <c r="KQ85" s="169" t="e">
        <f t="shared" si="172"/>
        <v>#N/A</v>
      </c>
      <c r="KR85" s="169" t="e">
        <f t="shared" si="172"/>
        <v>#N/A</v>
      </c>
      <c r="KS85" s="169" t="e">
        <f t="shared" si="173"/>
        <v>#N/A</v>
      </c>
      <c r="KT85" s="169" t="e">
        <f t="shared" si="173"/>
        <v>#N/A</v>
      </c>
      <c r="KU85" s="169" t="e">
        <f t="shared" si="173"/>
        <v>#N/A</v>
      </c>
      <c r="KV85" s="169" t="e">
        <f t="shared" si="173"/>
        <v>#N/A</v>
      </c>
      <c r="KW85" s="169" t="e">
        <f t="shared" si="173"/>
        <v>#N/A</v>
      </c>
      <c r="KX85" s="169" t="e">
        <f t="shared" si="173"/>
        <v>#N/A</v>
      </c>
      <c r="KY85" s="169" t="e">
        <f t="shared" si="173"/>
        <v>#N/A</v>
      </c>
      <c r="KZ85" s="169" t="e">
        <f t="shared" si="173"/>
        <v>#N/A</v>
      </c>
      <c r="LA85" s="169" t="e">
        <f t="shared" si="173"/>
        <v>#N/A</v>
      </c>
      <c r="LB85" s="169" t="e">
        <f t="shared" si="173"/>
        <v>#N/A</v>
      </c>
      <c r="LC85" s="169" t="e">
        <f t="shared" si="173"/>
        <v>#N/A</v>
      </c>
      <c r="LD85" s="169" t="e">
        <f t="shared" si="173"/>
        <v>#N/A</v>
      </c>
      <c r="LE85" s="169" t="e">
        <f t="shared" si="173"/>
        <v>#N/A</v>
      </c>
      <c r="LF85" s="169" t="e">
        <f t="shared" si="173"/>
        <v>#N/A</v>
      </c>
      <c r="LG85" s="169" t="e">
        <f t="shared" si="173"/>
        <v>#N/A</v>
      </c>
      <c r="LH85" s="169" t="e">
        <f t="shared" si="173"/>
        <v>#N/A</v>
      </c>
      <c r="LI85" s="169" t="e">
        <f t="shared" si="174"/>
        <v>#N/A</v>
      </c>
      <c r="LJ85" s="169" t="e">
        <f t="shared" si="174"/>
        <v>#N/A</v>
      </c>
      <c r="LK85" s="169" t="e">
        <f t="shared" si="174"/>
        <v>#N/A</v>
      </c>
      <c r="LL85" s="169" t="e">
        <f t="shared" si="174"/>
        <v>#N/A</v>
      </c>
      <c r="LM85" s="169" t="e">
        <f t="shared" si="174"/>
        <v>#N/A</v>
      </c>
      <c r="LN85" s="169" t="e">
        <f t="shared" si="174"/>
        <v>#N/A</v>
      </c>
      <c r="LO85" s="169" t="e">
        <f t="shared" si="174"/>
        <v>#N/A</v>
      </c>
      <c r="LP85" s="169" t="e">
        <f t="shared" si="174"/>
        <v>#N/A</v>
      </c>
      <c r="LQ85" s="169" t="e">
        <f t="shared" si="174"/>
        <v>#N/A</v>
      </c>
      <c r="LR85" s="169" t="e">
        <f t="shared" si="174"/>
        <v>#N/A</v>
      </c>
      <c r="LS85" s="169" t="e">
        <f t="shared" si="174"/>
        <v>#N/A</v>
      </c>
      <c r="LT85" s="169" t="e">
        <f t="shared" si="174"/>
        <v>#N/A</v>
      </c>
      <c r="LU85" s="169" t="e">
        <f t="shared" si="174"/>
        <v>#N/A</v>
      </c>
      <c r="LV85" s="169" t="e">
        <f t="shared" si="174"/>
        <v>#N/A</v>
      </c>
      <c r="LW85" s="169" t="e">
        <f t="shared" si="174"/>
        <v>#N/A</v>
      </c>
      <c r="LX85" s="169" t="e">
        <f t="shared" si="174"/>
        <v>#N/A</v>
      </c>
      <c r="LY85" s="169" t="e">
        <f t="shared" si="175"/>
        <v>#N/A</v>
      </c>
      <c r="LZ85" s="169" t="e">
        <f t="shared" si="175"/>
        <v>#N/A</v>
      </c>
      <c r="MA85" s="169" t="e">
        <f t="shared" si="175"/>
        <v>#N/A</v>
      </c>
      <c r="MB85" s="169" t="e">
        <f t="shared" si="175"/>
        <v>#N/A</v>
      </c>
      <c r="MC85" s="169" t="e">
        <f t="shared" si="175"/>
        <v>#N/A</v>
      </c>
      <c r="MD85" s="169" t="e">
        <f t="shared" si="175"/>
        <v>#N/A</v>
      </c>
      <c r="ME85" s="169" t="e">
        <f t="shared" si="175"/>
        <v>#N/A</v>
      </c>
      <c r="MF85" s="169" t="e">
        <f t="shared" si="175"/>
        <v>#N/A</v>
      </c>
      <c r="MG85" s="169" t="e">
        <f t="shared" si="175"/>
        <v>#N/A</v>
      </c>
      <c r="MH85" s="169" t="e">
        <f t="shared" si="175"/>
        <v>#N/A</v>
      </c>
      <c r="MI85" s="169" t="e">
        <f t="shared" si="175"/>
        <v>#N/A</v>
      </c>
      <c r="MJ85" s="169" t="e">
        <f t="shared" si="175"/>
        <v>#N/A</v>
      </c>
      <c r="MK85" s="169" t="e">
        <f t="shared" si="175"/>
        <v>#N/A</v>
      </c>
      <c r="ML85" s="169" t="e">
        <f t="shared" si="175"/>
        <v>#N/A</v>
      </c>
      <c r="MM85" s="169" t="e">
        <f t="shared" si="175"/>
        <v>#N/A</v>
      </c>
      <c r="MN85" s="169" t="e">
        <f t="shared" si="175"/>
        <v>#N/A</v>
      </c>
      <c r="MO85" s="169" t="e">
        <f t="shared" si="176"/>
        <v>#N/A</v>
      </c>
      <c r="MP85" s="169" t="e">
        <f t="shared" si="176"/>
        <v>#N/A</v>
      </c>
      <c r="MQ85" s="169" t="e">
        <f t="shared" si="176"/>
        <v>#N/A</v>
      </c>
      <c r="MR85" s="169" t="e">
        <f t="shared" si="176"/>
        <v>#N/A</v>
      </c>
      <c r="MS85" s="169" t="e">
        <f t="shared" si="176"/>
        <v>#N/A</v>
      </c>
      <c r="MT85" s="169" t="e">
        <f t="shared" si="176"/>
        <v>#N/A</v>
      </c>
      <c r="MU85" s="169" t="e">
        <f t="shared" si="176"/>
        <v>#N/A</v>
      </c>
      <c r="MV85" s="169" t="e">
        <f t="shared" si="176"/>
        <v>#N/A</v>
      </c>
      <c r="MW85" s="169" t="e">
        <f t="shared" si="176"/>
        <v>#N/A</v>
      </c>
      <c r="MX85" s="169" t="e">
        <f t="shared" si="176"/>
        <v>#N/A</v>
      </c>
      <c r="MY85" s="169" t="e">
        <f t="shared" si="176"/>
        <v>#N/A</v>
      </c>
      <c r="MZ85" s="169" t="e">
        <f t="shared" si="176"/>
        <v>#N/A</v>
      </c>
      <c r="NA85" s="169" t="e">
        <f t="shared" si="176"/>
        <v>#N/A</v>
      </c>
      <c r="NB85" s="169" t="e">
        <f t="shared" si="176"/>
        <v>#N/A</v>
      </c>
      <c r="NC85" s="169" t="e">
        <f t="shared" si="176"/>
        <v>#N/A</v>
      </c>
      <c r="ND85" s="169" t="e">
        <f t="shared" si="176"/>
        <v>#N/A</v>
      </c>
      <c r="NE85" s="169" t="e">
        <f t="shared" si="177"/>
        <v>#N/A</v>
      </c>
      <c r="NF85" s="169" t="e">
        <f t="shared" si="177"/>
        <v>#N/A</v>
      </c>
      <c r="NG85" s="169" t="e">
        <f t="shared" si="177"/>
        <v>#N/A</v>
      </c>
      <c r="NH85" s="169" t="e">
        <f t="shared" si="177"/>
        <v>#N/A</v>
      </c>
      <c r="NI85" s="169" t="e">
        <f t="shared" si="177"/>
        <v>#N/A</v>
      </c>
      <c r="NJ85" s="169" t="e">
        <f t="shared" si="177"/>
        <v>#N/A</v>
      </c>
      <c r="NK85" s="169" t="e">
        <f t="shared" si="177"/>
        <v>#N/A</v>
      </c>
      <c r="NL85" s="169" t="e">
        <f t="shared" si="177"/>
        <v>#N/A</v>
      </c>
      <c r="NM85" s="169" t="e">
        <f t="shared" si="177"/>
        <v>#N/A</v>
      </c>
      <c r="NN85" s="169" t="e">
        <f t="shared" si="177"/>
        <v>#N/A</v>
      </c>
      <c r="NO85" s="169" t="e">
        <f t="shared" si="177"/>
        <v>#N/A</v>
      </c>
      <c r="NP85" s="169" t="e">
        <f t="shared" si="177"/>
        <v>#N/A</v>
      </c>
      <c r="NQ85" s="169" t="e">
        <f t="shared" si="177"/>
        <v>#N/A</v>
      </c>
      <c r="NR85" s="169" t="e">
        <f t="shared" si="177"/>
        <v>#N/A</v>
      </c>
      <c r="NS85" s="169" t="e">
        <f t="shared" si="177"/>
        <v>#N/A</v>
      </c>
      <c r="NT85" s="169" t="e">
        <f t="shared" si="177"/>
        <v>#N/A</v>
      </c>
      <c r="NU85" s="169" t="e">
        <f t="shared" si="178"/>
        <v>#N/A</v>
      </c>
      <c r="NV85" s="169" t="e">
        <f t="shared" si="178"/>
        <v>#N/A</v>
      </c>
      <c r="NW85" s="169" t="e">
        <f t="shared" si="178"/>
        <v>#N/A</v>
      </c>
      <c r="NX85" s="169" t="e">
        <f t="shared" si="178"/>
        <v>#N/A</v>
      </c>
      <c r="NY85" s="169" t="e">
        <f t="shared" si="178"/>
        <v>#N/A</v>
      </c>
      <c r="NZ85" s="169" t="e">
        <f t="shared" si="178"/>
        <v>#N/A</v>
      </c>
      <c r="OA85" s="169" t="e">
        <f t="shared" si="178"/>
        <v>#N/A</v>
      </c>
      <c r="OB85" s="169" t="e">
        <f t="shared" si="178"/>
        <v>#N/A</v>
      </c>
      <c r="OC85" s="169" t="e">
        <f t="shared" si="178"/>
        <v>#N/A</v>
      </c>
      <c r="OD85" s="169" t="e">
        <f t="shared" si="178"/>
        <v>#N/A</v>
      </c>
      <c r="OE85" s="169" t="e">
        <f t="shared" si="178"/>
        <v>#N/A</v>
      </c>
      <c r="OF85" s="169" t="e">
        <f t="shared" si="178"/>
        <v>#N/A</v>
      </c>
      <c r="OG85" s="169" t="e">
        <f t="shared" si="178"/>
        <v>#N/A</v>
      </c>
      <c r="OH85" s="169" t="e">
        <f t="shared" si="178"/>
        <v>#N/A</v>
      </c>
      <c r="OI85" s="169" t="e">
        <f t="shared" si="178"/>
        <v>#N/A</v>
      </c>
      <c r="OJ85" s="169" t="e">
        <f t="shared" si="178"/>
        <v>#N/A</v>
      </c>
      <c r="OK85" s="169" t="e">
        <f t="shared" si="179"/>
        <v>#N/A</v>
      </c>
      <c r="OL85" s="169" t="e">
        <f t="shared" si="179"/>
        <v>#N/A</v>
      </c>
      <c r="OM85" s="169" t="e">
        <f t="shared" si="179"/>
        <v>#N/A</v>
      </c>
      <c r="ON85" s="169" t="e">
        <f t="shared" si="179"/>
        <v>#N/A</v>
      </c>
      <c r="OO85" s="169" t="e">
        <f t="shared" si="179"/>
        <v>#N/A</v>
      </c>
      <c r="OP85" s="169" t="e">
        <f t="shared" si="143"/>
        <v>#N/A</v>
      </c>
      <c r="OQ85" s="169" t="e">
        <f t="shared" si="143"/>
        <v>#N/A</v>
      </c>
      <c r="OR85" s="169" t="e">
        <f t="shared" si="143"/>
        <v>#N/A</v>
      </c>
      <c r="OS85" s="169" t="e">
        <f t="shared" si="143"/>
        <v>#N/A</v>
      </c>
      <c r="OT85" s="169" t="e">
        <f t="shared" si="143"/>
        <v>#N/A</v>
      </c>
      <c r="OU85" s="169" t="e">
        <f t="shared" si="143"/>
        <v>#N/A</v>
      </c>
      <c r="OV85" s="169" t="e">
        <f t="shared" si="143"/>
        <v>#N/A</v>
      </c>
      <c r="OW85" s="169" t="e">
        <f t="shared" si="143"/>
        <v>#N/A</v>
      </c>
      <c r="OX85" s="169" t="e">
        <f t="shared" si="143"/>
        <v>#N/A</v>
      </c>
      <c r="OY85" s="169" t="e">
        <f t="shared" si="143"/>
        <v>#N/A</v>
      </c>
      <c r="OZ85" s="169" t="e">
        <f t="shared" si="143"/>
        <v>#N/A</v>
      </c>
      <c r="PA85" s="169" t="e">
        <f t="shared" si="143"/>
        <v>#N/A</v>
      </c>
      <c r="PB85" s="169" t="e">
        <f t="shared" si="143"/>
        <v>#N/A</v>
      </c>
      <c r="PC85" s="169" t="e">
        <f t="shared" si="143"/>
        <v>#N/A</v>
      </c>
      <c r="PD85" s="169" t="e">
        <f t="shared" si="143"/>
        <v>#N/A</v>
      </c>
      <c r="PE85" s="169" t="e">
        <f t="shared" si="143"/>
        <v>#N/A</v>
      </c>
      <c r="PF85" s="169" t="e">
        <f t="shared" si="171"/>
        <v>#N/A</v>
      </c>
      <c r="PG85" s="169" t="e">
        <f t="shared" si="171"/>
        <v>#N/A</v>
      </c>
      <c r="PH85" s="169" t="e">
        <f t="shared" si="171"/>
        <v>#N/A</v>
      </c>
    </row>
    <row r="86" spans="1:424" hidden="1" x14ac:dyDescent="0.75">
      <c r="A86" s="4">
        <v>83</v>
      </c>
      <c r="B86" s="95"/>
      <c r="C86" s="95"/>
      <c r="D86" s="95"/>
      <c r="E86" s="124" t="str">
        <f t="shared" si="146"/>
        <v/>
      </c>
      <c r="F86" s="124" t="str">
        <f t="shared" si="147"/>
        <v/>
      </c>
      <c r="G86" s="73" t="str">
        <f t="shared" si="148"/>
        <v/>
      </c>
      <c r="H86" s="23"/>
      <c r="I86" s="57"/>
      <c r="J86" s="280"/>
      <c r="K86" s="74" t="str">
        <f>IF(AND(B86&gt;0,C86&gt;0,D86&gt;0),IF(ISBLANK(J86),IF(ISBLANK(H86),"",(D86-B86)*VLOOKUP(H86,VLookups!$A$4:$B$13,2,FALSE)),J86),"")</f>
        <v/>
      </c>
      <c r="L86" s="75" t="str">
        <f t="shared" si="144"/>
        <v/>
      </c>
      <c r="M86" s="95"/>
      <c r="N86" s="270" t="str">
        <f>IF(AND(M86&gt;0,C86&gt;0,NOT(K86="")),ABS(VLOOKUP($M$1,VLookups!$A$43:$B$44,2,FALSE)-_xlfn.NORM.DIST(M86,G86,K86,TRUE)),"")</f>
        <v/>
      </c>
      <c r="O86" s="94" t="str">
        <f>IF(AND($B86&gt;0,$C86&gt;0,$D86&gt;0,NOT(ISBLANK($H86))),_xlfn.NORM.INV(ABS(VLOOKUP($M$1,VLookups!$A$43:$B$44,2,FALSE)-O$3),$G86,$K86),"")</f>
        <v/>
      </c>
      <c r="P86" s="93" t="str">
        <f>IF(AND($B86&gt;0,$C86&gt;0,$D86&gt;0,NOT(ISBLANK($H86))),_xlfn.NORM.INV(ABS(VLOOKUP($M$1,VLookups!$A$43:$B$44,2,FALSE)-P$3),$G86,$K86),"")</f>
        <v/>
      </c>
      <c r="Q86" s="94" t="str">
        <f>IF(AND($B86&gt;0,$C86&gt;0,$D86&gt;0,NOT(ISBLANK($H86))),_xlfn.NORM.INV(ABS(VLOOKUP($M$1,VLookups!$A$43:$B$44,2,FALSE)-Q$3),$G86,$K86),"")</f>
        <v/>
      </c>
      <c r="R86" s="93" t="str">
        <f>IF(AND($B86&gt;0,$C86&gt;0,$D86&gt;0,NOT(ISBLANK($H86))),_xlfn.NORM.INV(ABS(VLOOKUP($M$1,VLookups!$A$43:$B$44,2,FALSE)-R$3),$G86,$K86),"")</f>
        <v/>
      </c>
      <c r="S86" s="94" t="str">
        <f>IF(AND($B86&gt;0,$C86&gt;0,$D86&gt;0,NOT(ISBLANK($H86))),_xlfn.NORM.INV(ABS(VLOOKUP($M$1,VLookups!$A$43:$B$44,2,FALSE)-S$3),$G86,$K86),"")</f>
        <v/>
      </c>
      <c r="T86" s="93" t="str">
        <f>IF(AND($B86&gt;0,$C86&gt;0,$D86&gt;0,NOT(ISBLANK($H86))),_xlfn.NORM.INV(ABS(VLOOKUP($M$1,VLookups!$A$43:$B$44,2,FALSE)-T$3),$G86,$K86),"")</f>
        <v/>
      </c>
      <c r="U86" s="5"/>
      <c r="V86" s="168" t="str">
        <f t="shared" si="149"/>
        <v/>
      </c>
      <c r="W86" s="49" t="str">
        <f t="shared" si="169"/>
        <v/>
      </c>
      <c r="X86" s="49" t="str">
        <f t="shared" si="169"/>
        <v/>
      </c>
      <c r="Y86" s="49" t="str">
        <f t="shared" si="169"/>
        <v/>
      </c>
      <c r="Z86" s="49" t="str">
        <f t="shared" si="169"/>
        <v/>
      </c>
      <c r="AA86" s="49" t="str">
        <f t="shared" si="169"/>
        <v/>
      </c>
      <c r="AB86" s="49" t="str">
        <f t="shared" si="169"/>
        <v/>
      </c>
      <c r="AC86" s="49" t="str">
        <f t="shared" si="169"/>
        <v/>
      </c>
      <c r="AD86" s="49" t="str">
        <f t="shared" si="169"/>
        <v/>
      </c>
      <c r="AE86" s="49" t="str">
        <f t="shared" si="169"/>
        <v/>
      </c>
      <c r="AF86" s="49" t="str">
        <f t="shared" si="169"/>
        <v/>
      </c>
      <c r="AG86" s="49" t="str">
        <f t="shared" si="169"/>
        <v/>
      </c>
      <c r="AH86" s="49" t="str">
        <f t="shared" si="169"/>
        <v/>
      </c>
      <c r="AI86" s="49" t="str">
        <f t="shared" si="169"/>
        <v/>
      </c>
      <c r="AJ86" s="49" t="str">
        <f t="shared" si="169"/>
        <v/>
      </c>
      <c r="AK86" s="49" t="str">
        <f t="shared" si="169"/>
        <v/>
      </c>
      <c r="AL86" s="49" t="str">
        <f t="shared" si="169"/>
        <v/>
      </c>
      <c r="AM86" s="49" t="str">
        <f t="shared" si="159"/>
        <v/>
      </c>
      <c r="AN86" s="49" t="str">
        <f t="shared" si="159"/>
        <v/>
      </c>
      <c r="AO86" s="49" t="str">
        <f t="shared" si="159"/>
        <v/>
      </c>
      <c r="AP86" s="49" t="str">
        <f t="shared" si="159"/>
        <v/>
      </c>
      <c r="AQ86" s="49" t="str">
        <f t="shared" si="159"/>
        <v/>
      </c>
      <c r="AR86" s="49" t="str">
        <f t="shared" si="159"/>
        <v/>
      </c>
      <c r="AS86" s="49" t="str">
        <f t="shared" si="159"/>
        <v/>
      </c>
      <c r="AT86" s="49" t="str">
        <f t="shared" si="159"/>
        <v/>
      </c>
      <c r="AU86" s="49" t="str">
        <f t="shared" si="159"/>
        <v/>
      </c>
      <c r="AV86" s="49" t="str">
        <f t="shared" si="159"/>
        <v/>
      </c>
      <c r="AW86" s="49" t="str">
        <f t="shared" si="159"/>
        <v/>
      </c>
      <c r="AX86" s="49" t="str">
        <f t="shared" si="159"/>
        <v/>
      </c>
      <c r="AY86" s="49" t="str">
        <f t="shared" si="159"/>
        <v/>
      </c>
      <c r="AZ86" s="49" t="str">
        <f t="shared" si="159"/>
        <v/>
      </c>
      <c r="BA86" s="49" t="str">
        <f t="shared" si="159"/>
        <v/>
      </c>
      <c r="BB86" s="49" t="str">
        <f t="shared" si="160"/>
        <v/>
      </c>
      <c r="BC86" s="49" t="str">
        <f t="shared" si="160"/>
        <v/>
      </c>
      <c r="BD86" s="49" t="str">
        <f t="shared" si="160"/>
        <v/>
      </c>
      <c r="BE86" s="49" t="str">
        <f t="shared" si="160"/>
        <v/>
      </c>
      <c r="BF86" s="49" t="str">
        <f t="shared" si="160"/>
        <v/>
      </c>
      <c r="BG86" s="49" t="str">
        <f t="shared" si="160"/>
        <v/>
      </c>
      <c r="BH86" s="49" t="str">
        <f t="shared" si="160"/>
        <v/>
      </c>
      <c r="BI86" s="49" t="str">
        <f t="shared" si="160"/>
        <v/>
      </c>
      <c r="BJ86" s="49" t="str">
        <f t="shared" si="160"/>
        <v/>
      </c>
      <c r="BK86" s="49" t="str">
        <f t="shared" si="160"/>
        <v/>
      </c>
      <c r="BL86" s="49" t="str">
        <f t="shared" si="160"/>
        <v/>
      </c>
      <c r="BM86" s="49" t="str">
        <f t="shared" si="160"/>
        <v/>
      </c>
      <c r="BN86" s="49" t="str">
        <f t="shared" si="160"/>
        <v/>
      </c>
      <c r="BO86" s="49" t="str">
        <f t="shared" si="160"/>
        <v/>
      </c>
      <c r="BP86" s="49" t="str">
        <f t="shared" si="160"/>
        <v/>
      </c>
      <c r="BQ86" s="49" t="str">
        <f t="shared" si="160"/>
        <v/>
      </c>
      <c r="BR86" s="49" t="str">
        <f t="shared" si="153"/>
        <v/>
      </c>
      <c r="BS86" s="49" t="str">
        <f t="shared" si="153"/>
        <v/>
      </c>
      <c r="BT86" s="49" t="str">
        <f t="shared" si="153"/>
        <v/>
      </c>
      <c r="BU86" s="49" t="str">
        <f t="shared" si="153"/>
        <v/>
      </c>
      <c r="BV86" s="49" t="str">
        <f t="shared" si="153"/>
        <v/>
      </c>
      <c r="BW86" s="49" t="str">
        <f t="shared" si="153"/>
        <v/>
      </c>
      <c r="BX86" s="49" t="str">
        <f t="shared" si="153"/>
        <v/>
      </c>
      <c r="BY86" s="49" t="str">
        <f t="shared" si="153"/>
        <v/>
      </c>
      <c r="BZ86" s="49" t="str">
        <f t="shared" si="153"/>
        <v/>
      </c>
      <c r="CA86" s="49" t="str">
        <f t="shared" si="153"/>
        <v/>
      </c>
      <c r="CB86" s="49" t="str">
        <f t="shared" si="153"/>
        <v/>
      </c>
      <c r="CC86" s="49" t="str">
        <f t="shared" si="153"/>
        <v/>
      </c>
      <c r="CD86" s="49" t="str">
        <f t="shared" si="153"/>
        <v/>
      </c>
      <c r="CE86" s="49" t="str">
        <f t="shared" si="153"/>
        <v/>
      </c>
      <c r="CF86" s="49" t="str">
        <f t="shared" si="153"/>
        <v/>
      </c>
      <c r="CG86" s="49" t="str">
        <f t="shared" si="161"/>
        <v/>
      </c>
      <c r="CH86" s="49" t="str">
        <f t="shared" si="161"/>
        <v/>
      </c>
      <c r="CI86" s="49" t="str">
        <f t="shared" si="161"/>
        <v/>
      </c>
      <c r="CJ86" s="49" t="str">
        <f t="shared" si="161"/>
        <v/>
      </c>
      <c r="CK86" s="49" t="str">
        <f t="shared" si="161"/>
        <v/>
      </c>
      <c r="CL86" s="49" t="str">
        <f t="shared" si="161"/>
        <v/>
      </c>
      <c r="CM86" s="49" t="str">
        <f t="shared" si="161"/>
        <v/>
      </c>
      <c r="CN86" s="49" t="str">
        <f t="shared" si="161"/>
        <v/>
      </c>
      <c r="CO86" s="49" t="str">
        <f t="shared" si="161"/>
        <v/>
      </c>
      <c r="CP86" s="49" t="str">
        <f t="shared" si="161"/>
        <v/>
      </c>
      <c r="CQ86" s="49" t="str">
        <f t="shared" si="161"/>
        <v/>
      </c>
      <c r="CR86" s="49" t="str">
        <f t="shared" si="161"/>
        <v/>
      </c>
      <c r="CS86" s="49" t="str">
        <f t="shared" si="161"/>
        <v/>
      </c>
      <c r="CT86" s="49" t="str">
        <f t="shared" si="161"/>
        <v/>
      </c>
      <c r="CU86" s="49" t="str">
        <f t="shared" si="161"/>
        <v/>
      </c>
      <c r="CV86" s="49" t="str">
        <f t="shared" si="161"/>
        <v/>
      </c>
      <c r="CW86" s="49" t="str">
        <f t="shared" si="154"/>
        <v/>
      </c>
      <c r="CX86" s="49" t="str">
        <f t="shared" si="154"/>
        <v/>
      </c>
      <c r="CY86" s="49" t="str">
        <f t="shared" si="154"/>
        <v/>
      </c>
      <c r="CZ86" s="49" t="str">
        <f t="shared" si="154"/>
        <v/>
      </c>
      <c r="DA86" s="49" t="str">
        <f t="shared" si="154"/>
        <v/>
      </c>
      <c r="DB86" s="49" t="str">
        <f t="shared" si="154"/>
        <v/>
      </c>
      <c r="DC86" s="49" t="str">
        <f t="shared" si="154"/>
        <v/>
      </c>
      <c r="DD86" s="49" t="str">
        <f t="shared" si="154"/>
        <v/>
      </c>
      <c r="DE86" s="49" t="str">
        <f t="shared" si="154"/>
        <v/>
      </c>
      <c r="DF86" s="49" t="str">
        <f t="shared" si="154"/>
        <v/>
      </c>
      <c r="DG86" s="49" t="str">
        <f t="shared" si="154"/>
        <v/>
      </c>
      <c r="DH86" s="49" t="str">
        <f t="shared" si="154"/>
        <v/>
      </c>
      <c r="DI86" s="49" t="str">
        <f t="shared" si="154"/>
        <v/>
      </c>
      <c r="DJ86" s="49" t="str">
        <f t="shared" si="154"/>
        <v/>
      </c>
      <c r="DK86" s="49" t="str">
        <f t="shared" si="154"/>
        <v/>
      </c>
      <c r="DL86" s="49" t="str">
        <f t="shared" si="162"/>
        <v/>
      </c>
      <c r="DM86" s="49" t="str">
        <f t="shared" si="162"/>
        <v/>
      </c>
      <c r="DN86" s="49" t="str">
        <f t="shared" si="162"/>
        <v/>
      </c>
      <c r="DO86" s="49" t="str">
        <f t="shared" si="162"/>
        <v/>
      </c>
      <c r="DP86" s="49" t="str">
        <f t="shared" si="162"/>
        <v/>
      </c>
      <c r="DQ86" s="49" t="str">
        <f t="shared" si="162"/>
        <v/>
      </c>
      <c r="DR86" s="49" t="str">
        <f t="shared" si="162"/>
        <v/>
      </c>
      <c r="DS86" s="183" t="str">
        <f t="shared" si="150"/>
        <v/>
      </c>
      <c r="DT86" s="49" t="str">
        <f t="shared" si="170"/>
        <v/>
      </c>
      <c r="DU86" s="49" t="str">
        <f t="shared" si="170"/>
        <v/>
      </c>
      <c r="DV86" s="49" t="str">
        <f t="shared" si="170"/>
        <v/>
      </c>
      <c r="DW86" s="49" t="str">
        <f t="shared" si="170"/>
        <v/>
      </c>
      <c r="DX86" s="49" t="str">
        <f t="shared" si="170"/>
        <v/>
      </c>
      <c r="DY86" s="49" t="str">
        <f t="shared" si="170"/>
        <v/>
      </c>
      <c r="DZ86" s="49" t="str">
        <f t="shared" si="170"/>
        <v/>
      </c>
      <c r="EA86" s="49" t="str">
        <f t="shared" si="170"/>
        <v/>
      </c>
      <c r="EB86" s="49" t="str">
        <f t="shared" si="170"/>
        <v/>
      </c>
      <c r="EC86" s="49" t="str">
        <f t="shared" si="170"/>
        <v/>
      </c>
      <c r="ED86" s="49" t="str">
        <f t="shared" si="170"/>
        <v/>
      </c>
      <c r="EE86" s="49" t="str">
        <f t="shared" si="170"/>
        <v/>
      </c>
      <c r="EF86" s="49" t="str">
        <f t="shared" si="170"/>
        <v/>
      </c>
      <c r="EG86" s="49" t="str">
        <f t="shared" si="170"/>
        <v/>
      </c>
      <c r="EH86" s="49" t="str">
        <f t="shared" si="170"/>
        <v/>
      </c>
      <c r="EI86" s="49" t="str">
        <f t="shared" si="170"/>
        <v/>
      </c>
      <c r="EJ86" s="49" t="str">
        <f t="shared" si="163"/>
        <v/>
      </c>
      <c r="EK86" s="49" t="str">
        <f t="shared" si="163"/>
        <v/>
      </c>
      <c r="EL86" s="49" t="str">
        <f t="shared" si="163"/>
        <v/>
      </c>
      <c r="EM86" s="49" t="str">
        <f t="shared" si="163"/>
        <v/>
      </c>
      <c r="EN86" s="49" t="str">
        <f t="shared" si="163"/>
        <v/>
      </c>
      <c r="EO86" s="49" t="str">
        <f t="shared" si="163"/>
        <v/>
      </c>
      <c r="EP86" s="49" t="str">
        <f t="shared" si="163"/>
        <v/>
      </c>
      <c r="EQ86" s="49" t="str">
        <f t="shared" si="163"/>
        <v/>
      </c>
      <c r="ER86" s="49" t="str">
        <f t="shared" si="163"/>
        <v/>
      </c>
      <c r="ES86" s="49" t="str">
        <f t="shared" si="163"/>
        <v/>
      </c>
      <c r="ET86" s="49" t="str">
        <f t="shared" si="163"/>
        <v/>
      </c>
      <c r="EU86" s="49" t="str">
        <f t="shared" si="163"/>
        <v/>
      </c>
      <c r="EV86" s="49" t="str">
        <f t="shared" si="163"/>
        <v/>
      </c>
      <c r="EW86" s="49" t="str">
        <f t="shared" si="163"/>
        <v/>
      </c>
      <c r="EX86" s="49" t="str">
        <f t="shared" si="163"/>
        <v/>
      </c>
      <c r="EY86" s="49" t="str">
        <f t="shared" si="164"/>
        <v/>
      </c>
      <c r="EZ86" s="49" t="str">
        <f t="shared" si="164"/>
        <v/>
      </c>
      <c r="FA86" s="49" t="str">
        <f t="shared" si="164"/>
        <v/>
      </c>
      <c r="FB86" s="49" t="str">
        <f t="shared" si="164"/>
        <v/>
      </c>
      <c r="FC86" s="49" t="str">
        <f t="shared" si="164"/>
        <v/>
      </c>
      <c r="FD86" s="49" t="str">
        <f t="shared" si="164"/>
        <v/>
      </c>
      <c r="FE86" s="49" t="str">
        <f t="shared" si="164"/>
        <v/>
      </c>
      <c r="FF86" s="49" t="str">
        <f t="shared" si="164"/>
        <v/>
      </c>
      <c r="FG86" s="49" t="str">
        <f t="shared" si="164"/>
        <v/>
      </c>
      <c r="FH86" s="49" t="str">
        <f t="shared" si="164"/>
        <v/>
      </c>
      <c r="FI86" s="49" t="str">
        <f t="shared" si="164"/>
        <v/>
      </c>
      <c r="FJ86" s="49" t="str">
        <f t="shared" si="164"/>
        <v/>
      </c>
      <c r="FK86" s="49" t="str">
        <f t="shared" si="164"/>
        <v/>
      </c>
      <c r="FL86" s="49" t="str">
        <f t="shared" si="164"/>
        <v/>
      </c>
      <c r="FM86" s="49" t="str">
        <f t="shared" si="164"/>
        <v/>
      </c>
      <c r="FN86" s="49" t="str">
        <f t="shared" si="164"/>
        <v/>
      </c>
      <c r="FO86" s="49" t="str">
        <f t="shared" si="156"/>
        <v/>
      </c>
      <c r="FP86" s="49" t="str">
        <f t="shared" si="156"/>
        <v/>
      </c>
      <c r="FQ86" s="49" t="str">
        <f t="shared" si="156"/>
        <v/>
      </c>
      <c r="FR86" s="49" t="str">
        <f t="shared" si="156"/>
        <v/>
      </c>
      <c r="FS86" s="49" t="str">
        <f t="shared" si="156"/>
        <v/>
      </c>
      <c r="FT86" s="49" t="str">
        <f t="shared" si="156"/>
        <v/>
      </c>
      <c r="FU86" s="49" t="str">
        <f t="shared" si="156"/>
        <v/>
      </c>
      <c r="FV86" s="49" t="str">
        <f t="shared" si="156"/>
        <v/>
      </c>
      <c r="FW86" s="49" t="str">
        <f t="shared" si="156"/>
        <v/>
      </c>
      <c r="FX86" s="49" t="str">
        <f t="shared" si="156"/>
        <v/>
      </c>
      <c r="FY86" s="49" t="str">
        <f t="shared" si="156"/>
        <v/>
      </c>
      <c r="FZ86" s="49" t="str">
        <f t="shared" si="156"/>
        <v/>
      </c>
      <c r="GA86" s="49" t="str">
        <f t="shared" si="156"/>
        <v/>
      </c>
      <c r="GB86" s="49" t="str">
        <f t="shared" si="156"/>
        <v/>
      </c>
      <c r="GC86" s="49" t="str">
        <f t="shared" si="156"/>
        <v/>
      </c>
      <c r="GD86" s="49" t="str">
        <f t="shared" si="165"/>
        <v/>
      </c>
      <c r="GE86" s="49" t="str">
        <f t="shared" si="165"/>
        <v/>
      </c>
      <c r="GF86" s="49" t="str">
        <f t="shared" si="165"/>
        <v/>
      </c>
      <c r="GG86" s="49" t="str">
        <f t="shared" si="165"/>
        <v/>
      </c>
      <c r="GH86" s="49" t="str">
        <f t="shared" si="165"/>
        <v/>
      </c>
      <c r="GI86" s="49" t="str">
        <f t="shared" si="165"/>
        <v/>
      </c>
      <c r="GJ86" s="49" t="str">
        <f t="shared" si="165"/>
        <v/>
      </c>
      <c r="GK86" s="49" t="str">
        <f t="shared" si="165"/>
        <v/>
      </c>
      <c r="GL86" s="49" t="str">
        <f t="shared" si="165"/>
        <v/>
      </c>
      <c r="GM86" s="49" t="str">
        <f t="shared" si="165"/>
        <v/>
      </c>
      <c r="GN86" s="49" t="str">
        <f t="shared" si="165"/>
        <v/>
      </c>
      <c r="GO86" s="49" t="str">
        <f t="shared" si="165"/>
        <v/>
      </c>
      <c r="GP86" s="49" t="str">
        <f t="shared" si="165"/>
        <v/>
      </c>
      <c r="GQ86" s="49" t="str">
        <f t="shared" si="165"/>
        <v/>
      </c>
      <c r="GR86" s="49" t="str">
        <f t="shared" si="165"/>
        <v/>
      </c>
      <c r="GS86" s="49" t="str">
        <f t="shared" si="165"/>
        <v/>
      </c>
      <c r="GT86" s="49" t="str">
        <f t="shared" si="157"/>
        <v/>
      </c>
      <c r="GU86" s="49" t="str">
        <f t="shared" si="157"/>
        <v/>
      </c>
      <c r="GV86" s="49" t="str">
        <f t="shared" si="157"/>
        <v/>
      </c>
      <c r="GW86" s="49" t="str">
        <f t="shared" si="157"/>
        <v/>
      </c>
      <c r="GX86" s="49" t="str">
        <f t="shared" si="157"/>
        <v/>
      </c>
      <c r="GY86" s="49" t="str">
        <f t="shared" si="157"/>
        <v/>
      </c>
      <c r="GZ86" s="49" t="str">
        <f t="shared" si="157"/>
        <v/>
      </c>
      <c r="HA86" s="49" t="str">
        <f t="shared" si="157"/>
        <v/>
      </c>
      <c r="HB86" s="49" t="str">
        <f t="shared" si="157"/>
        <v/>
      </c>
      <c r="HC86" s="49" t="str">
        <f t="shared" si="157"/>
        <v/>
      </c>
      <c r="HD86" s="49" t="str">
        <f t="shared" si="157"/>
        <v/>
      </c>
      <c r="HE86" s="49" t="str">
        <f t="shared" si="157"/>
        <v/>
      </c>
      <c r="HF86" s="49" t="str">
        <f t="shared" si="157"/>
        <v/>
      </c>
      <c r="HG86" s="49" t="str">
        <f t="shared" si="157"/>
        <v/>
      </c>
      <c r="HH86" s="49" t="str">
        <f t="shared" si="157"/>
        <v/>
      </c>
      <c r="HI86" s="49" t="str">
        <f t="shared" si="166"/>
        <v/>
      </c>
      <c r="HJ86" s="49" t="str">
        <f t="shared" si="166"/>
        <v/>
      </c>
      <c r="HK86" s="49" t="str">
        <f t="shared" si="166"/>
        <v/>
      </c>
      <c r="HL86" s="49" t="str">
        <f t="shared" si="166"/>
        <v/>
      </c>
      <c r="HM86" s="49" t="str">
        <f t="shared" si="166"/>
        <v/>
      </c>
      <c r="HN86" s="49" t="str">
        <f t="shared" si="166"/>
        <v/>
      </c>
      <c r="HO86" s="49" t="str">
        <f t="shared" si="166"/>
        <v/>
      </c>
      <c r="HP86" s="169" t="e">
        <f t="shared" si="152"/>
        <v>#N/A</v>
      </c>
      <c r="HQ86" s="169" t="e">
        <f t="shared" si="152"/>
        <v>#N/A</v>
      </c>
      <c r="HR86" s="169" t="e">
        <f t="shared" si="152"/>
        <v>#N/A</v>
      </c>
      <c r="HS86" s="169" t="e">
        <f t="shared" si="152"/>
        <v>#N/A</v>
      </c>
      <c r="HT86" s="169" t="e">
        <f t="shared" si="152"/>
        <v>#N/A</v>
      </c>
      <c r="HU86" s="169" t="e">
        <f t="shared" si="152"/>
        <v>#N/A</v>
      </c>
      <c r="HV86" s="169" t="e">
        <f t="shared" si="152"/>
        <v>#N/A</v>
      </c>
      <c r="HW86" s="169" t="e">
        <f t="shared" si="152"/>
        <v>#N/A</v>
      </c>
      <c r="HX86" s="169" t="e">
        <f t="shared" si="152"/>
        <v>#N/A</v>
      </c>
      <c r="HY86" s="169" t="e">
        <f t="shared" si="152"/>
        <v>#N/A</v>
      </c>
      <c r="HZ86" s="169" t="e">
        <f t="shared" si="152"/>
        <v>#N/A</v>
      </c>
      <c r="IA86" s="169" t="e">
        <f t="shared" si="152"/>
        <v>#N/A</v>
      </c>
      <c r="IB86" s="169" t="e">
        <f t="shared" si="152"/>
        <v>#N/A</v>
      </c>
      <c r="IC86" s="169" t="e">
        <f t="shared" si="152"/>
        <v>#N/A</v>
      </c>
      <c r="ID86" s="169" t="e">
        <f t="shared" si="152"/>
        <v>#N/A</v>
      </c>
      <c r="IE86" s="169" t="e">
        <f t="shared" si="151"/>
        <v>#N/A</v>
      </c>
      <c r="IF86" s="169" t="e">
        <f t="shared" si="151"/>
        <v>#N/A</v>
      </c>
      <c r="IG86" s="169" t="e">
        <f t="shared" si="151"/>
        <v>#N/A</v>
      </c>
      <c r="IH86" s="169" t="e">
        <f t="shared" si="151"/>
        <v>#N/A</v>
      </c>
      <c r="II86" s="169" t="e">
        <f t="shared" si="167"/>
        <v>#N/A</v>
      </c>
      <c r="IJ86" s="169" t="e">
        <f t="shared" si="167"/>
        <v>#N/A</v>
      </c>
      <c r="IK86" s="169" t="e">
        <f t="shared" si="167"/>
        <v>#N/A</v>
      </c>
      <c r="IL86" s="169" t="e">
        <f t="shared" si="167"/>
        <v>#N/A</v>
      </c>
      <c r="IM86" s="169" t="e">
        <f t="shared" si="167"/>
        <v>#N/A</v>
      </c>
      <c r="IN86" s="169" t="e">
        <f t="shared" si="167"/>
        <v>#N/A</v>
      </c>
      <c r="IO86" s="169" t="e">
        <f t="shared" si="167"/>
        <v>#N/A</v>
      </c>
      <c r="IP86" s="169" t="e">
        <f t="shared" si="167"/>
        <v>#N/A</v>
      </c>
      <c r="IQ86" s="169" t="e">
        <f t="shared" si="167"/>
        <v>#N/A</v>
      </c>
      <c r="IR86" s="169" t="e">
        <f t="shared" si="167"/>
        <v>#N/A</v>
      </c>
      <c r="IS86" s="169" t="e">
        <f t="shared" si="167"/>
        <v>#N/A</v>
      </c>
      <c r="IT86" s="169" t="e">
        <f t="shared" si="167"/>
        <v>#N/A</v>
      </c>
      <c r="IU86" s="169" t="e">
        <f t="shared" si="167"/>
        <v>#N/A</v>
      </c>
      <c r="IV86" s="169" t="e">
        <f t="shared" si="167"/>
        <v>#N/A</v>
      </c>
      <c r="IW86" s="169" t="e">
        <f t="shared" si="167"/>
        <v>#N/A</v>
      </c>
      <c r="IX86" s="169" t="e">
        <f t="shared" si="167"/>
        <v>#N/A</v>
      </c>
      <c r="IY86" s="169" t="e">
        <f t="shared" si="181"/>
        <v>#N/A</v>
      </c>
      <c r="IZ86" s="169" t="e">
        <f t="shared" si="181"/>
        <v>#N/A</v>
      </c>
      <c r="JA86" s="169" t="e">
        <f t="shared" si="181"/>
        <v>#N/A</v>
      </c>
      <c r="JB86" s="169" t="e">
        <f t="shared" si="181"/>
        <v>#N/A</v>
      </c>
      <c r="JC86" s="169" t="e">
        <f t="shared" si="181"/>
        <v>#N/A</v>
      </c>
      <c r="JD86" s="169" t="e">
        <f t="shared" si="181"/>
        <v>#N/A</v>
      </c>
      <c r="JE86" s="169" t="e">
        <f t="shared" si="181"/>
        <v>#N/A</v>
      </c>
      <c r="JF86" s="169" t="e">
        <f t="shared" si="181"/>
        <v>#N/A</v>
      </c>
      <c r="JG86" s="169" t="e">
        <f t="shared" si="181"/>
        <v>#N/A</v>
      </c>
      <c r="JH86" s="169" t="e">
        <f t="shared" si="181"/>
        <v>#N/A</v>
      </c>
      <c r="JI86" s="169" t="e">
        <f t="shared" si="181"/>
        <v>#N/A</v>
      </c>
      <c r="JJ86" s="169" t="e">
        <f t="shared" si="168"/>
        <v>#N/A</v>
      </c>
      <c r="JK86" s="169" t="e">
        <f t="shared" si="145"/>
        <v>#N/A</v>
      </c>
      <c r="JL86" s="169" t="e">
        <f t="shared" si="145"/>
        <v>#N/A</v>
      </c>
      <c r="JM86" s="169" t="e">
        <f t="shared" si="145"/>
        <v>#N/A</v>
      </c>
      <c r="JN86" s="169" t="e">
        <f t="shared" si="145"/>
        <v>#N/A</v>
      </c>
      <c r="JO86" s="169" t="e">
        <f t="shared" si="145"/>
        <v>#N/A</v>
      </c>
      <c r="JP86" s="169" t="e">
        <f t="shared" si="145"/>
        <v>#N/A</v>
      </c>
      <c r="JQ86" s="169" t="e">
        <f t="shared" si="145"/>
        <v>#N/A</v>
      </c>
      <c r="JR86" s="169" t="e">
        <f t="shared" si="145"/>
        <v>#N/A</v>
      </c>
      <c r="JS86" s="169" t="e">
        <f t="shared" si="145"/>
        <v>#N/A</v>
      </c>
      <c r="JT86" s="169" t="e">
        <f t="shared" si="145"/>
        <v>#N/A</v>
      </c>
      <c r="JU86" s="169" t="e">
        <f t="shared" si="145"/>
        <v>#N/A</v>
      </c>
      <c r="JV86" s="169" t="e">
        <f t="shared" si="145"/>
        <v>#N/A</v>
      </c>
      <c r="JW86" s="169" t="e">
        <f t="shared" si="145"/>
        <v>#N/A</v>
      </c>
      <c r="JX86" s="169" t="e">
        <f t="shared" si="145"/>
        <v>#N/A</v>
      </c>
      <c r="JY86" s="169" t="e">
        <f t="shared" si="145"/>
        <v>#N/A</v>
      </c>
      <c r="JZ86" s="169" t="e">
        <f t="shared" si="145"/>
        <v>#N/A</v>
      </c>
      <c r="KA86" s="169" t="e">
        <f t="shared" si="180"/>
        <v>#N/A</v>
      </c>
      <c r="KB86" s="169" t="e">
        <f t="shared" si="180"/>
        <v>#N/A</v>
      </c>
      <c r="KC86" s="169" t="e">
        <f t="shared" si="172"/>
        <v>#N/A</v>
      </c>
      <c r="KD86" s="169" t="e">
        <f t="shared" si="172"/>
        <v>#N/A</v>
      </c>
      <c r="KE86" s="169" t="e">
        <f t="shared" si="172"/>
        <v>#N/A</v>
      </c>
      <c r="KF86" s="169" t="e">
        <f t="shared" si="172"/>
        <v>#N/A</v>
      </c>
      <c r="KG86" s="169" t="e">
        <f t="shared" si="172"/>
        <v>#N/A</v>
      </c>
      <c r="KH86" s="169" t="e">
        <f t="shared" si="172"/>
        <v>#N/A</v>
      </c>
      <c r="KI86" s="169" t="e">
        <f t="shared" si="172"/>
        <v>#N/A</v>
      </c>
      <c r="KJ86" s="169" t="e">
        <f t="shared" si="172"/>
        <v>#N/A</v>
      </c>
      <c r="KK86" s="169" t="e">
        <f t="shared" si="172"/>
        <v>#N/A</v>
      </c>
      <c r="KL86" s="169" t="e">
        <f t="shared" si="172"/>
        <v>#N/A</v>
      </c>
      <c r="KM86" s="169" t="e">
        <f t="shared" si="172"/>
        <v>#N/A</v>
      </c>
      <c r="KN86" s="169" t="e">
        <f t="shared" si="172"/>
        <v>#N/A</v>
      </c>
      <c r="KO86" s="169" t="e">
        <f t="shared" si="172"/>
        <v>#N/A</v>
      </c>
      <c r="KP86" s="169" t="e">
        <f t="shared" si="172"/>
        <v>#N/A</v>
      </c>
      <c r="KQ86" s="169" t="e">
        <f t="shared" si="172"/>
        <v>#N/A</v>
      </c>
      <c r="KR86" s="169" t="e">
        <f t="shared" si="172"/>
        <v>#N/A</v>
      </c>
      <c r="KS86" s="169" t="e">
        <f t="shared" si="173"/>
        <v>#N/A</v>
      </c>
      <c r="KT86" s="169" t="e">
        <f t="shared" si="173"/>
        <v>#N/A</v>
      </c>
      <c r="KU86" s="169" t="e">
        <f t="shared" si="173"/>
        <v>#N/A</v>
      </c>
      <c r="KV86" s="169" t="e">
        <f t="shared" si="173"/>
        <v>#N/A</v>
      </c>
      <c r="KW86" s="169" t="e">
        <f t="shared" si="173"/>
        <v>#N/A</v>
      </c>
      <c r="KX86" s="169" t="e">
        <f t="shared" si="173"/>
        <v>#N/A</v>
      </c>
      <c r="KY86" s="169" t="e">
        <f t="shared" si="173"/>
        <v>#N/A</v>
      </c>
      <c r="KZ86" s="169" t="e">
        <f t="shared" si="173"/>
        <v>#N/A</v>
      </c>
      <c r="LA86" s="169" t="e">
        <f t="shared" si="173"/>
        <v>#N/A</v>
      </c>
      <c r="LB86" s="169" t="e">
        <f t="shared" si="173"/>
        <v>#N/A</v>
      </c>
      <c r="LC86" s="169" t="e">
        <f t="shared" si="173"/>
        <v>#N/A</v>
      </c>
      <c r="LD86" s="169" t="e">
        <f t="shared" si="173"/>
        <v>#N/A</v>
      </c>
      <c r="LE86" s="169" t="e">
        <f t="shared" si="173"/>
        <v>#N/A</v>
      </c>
      <c r="LF86" s="169" t="e">
        <f t="shared" si="173"/>
        <v>#N/A</v>
      </c>
      <c r="LG86" s="169" t="e">
        <f t="shared" si="173"/>
        <v>#N/A</v>
      </c>
      <c r="LH86" s="169" t="e">
        <f t="shared" si="173"/>
        <v>#N/A</v>
      </c>
      <c r="LI86" s="169" t="e">
        <f t="shared" si="174"/>
        <v>#N/A</v>
      </c>
      <c r="LJ86" s="169" t="e">
        <f t="shared" si="174"/>
        <v>#N/A</v>
      </c>
      <c r="LK86" s="169" t="e">
        <f t="shared" si="174"/>
        <v>#N/A</v>
      </c>
      <c r="LL86" s="169" t="e">
        <f t="shared" si="174"/>
        <v>#N/A</v>
      </c>
      <c r="LM86" s="169" t="e">
        <f t="shared" si="174"/>
        <v>#N/A</v>
      </c>
      <c r="LN86" s="169" t="e">
        <f t="shared" si="174"/>
        <v>#N/A</v>
      </c>
      <c r="LO86" s="169" t="e">
        <f t="shared" si="174"/>
        <v>#N/A</v>
      </c>
      <c r="LP86" s="169" t="e">
        <f t="shared" si="174"/>
        <v>#N/A</v>
      </c>
      <c r="LQ86" s="169" t="e">
        <f t="shared" si="174"/>
        <v>#N/A</v>
      </c>
      <c r="LR86" s="169" t="e">
        <f t="shared" si="174"/>
        <v>#N/A</v>
      </c>
      <c r="LS86" s="169" t="e">
        <f t="shared" si="174"/>
        <v>#N/A</v>
      </c>
      <c r="LT86" s="169" t="e">
        <f t="shared" si="174"/>
        <v>#N/A</v>
      </c>
      <c r="LU86" s="169" t="e">
        <f t="shared" si="174"/>
        <v>#N/A</v>
      </c>
      <c r="LV86" s="169" t="e">
        <f t="shared" si="174"/>
        <v>#N/A</v>
      </c>
      <c r="LW86" s="169" t="e">
        <f t="shared" si="174"/>
        <v>#N/A</v>
      </c>
      <c r="LX86" s="169" t="e">
        <f t="shared" si="174"/>
        <v>#N/A</v>
      </c>
      <c r="LY86" s="169" t="e">
        <f t="shared" si="175"/>
        <v>#N/A</v>
      </c>
      <c r="LZ86" s="169" t="e">
        <f t="shared" si="175"/>
        <v>#N/A</v>
      </c>
      <c r="MA86" s="169" t="e">
        <f t="shared" si="175"/>
        <v>#N/A</v>
      </c>
      <c r="MB86" s="169" t="e">
        <f t="shared" si="175"/>
        <v>#N/A</v>
      </c>
      <c r="MC86" s="169" t="e">
        <f t="shared" si="175"/>
        <v>#N/A</v>
      </c>
      <c r="MD86" s="169" t="e">
        <f t="shared" si="175"/>
        <v>#N/A</v>
      </c>
      <c r="ME86" s="169" t="e">
        <f t="shared" si="175"/>
        <v>#N/A</v>
      </c>
      <c r="MF86" s="169" t="e">
        <f t="shared" si="175"/>
        <v>#N/A</v>
      </c>
      <c r="MG86" s="169" t="e">
        <f t="shared" si="175"/>
        <v>#N/A</v>
      </c>
      <c r="MH86" s="169" t="e">
        <f t="shared" si="175"/>
        <v>#N/A</v>
      </c>
      <c r="MI86" s="169" t="e">
        <f t="shared" si="175"/>
        <v>#N/A</v>
      </c>
      <c r="MJ86" s="169" t="e">
        <f t="shared" si="175"/>
        <v>#N/A</v>
      </c>
      <c r="MK86" s="169" t="e">
        <f t="shared" si="175"/>
        <v>#N/A</v>
      </c>
      <c r="ML86" s="169" t="e">
        <f t="shared" si="175"/>
        <v>#N/A</v>
      </c>
      <c r="MM86" s="169" t="e">
        <f t="shared" si="175"/>
        <v>#N/A</v>
      </c>
      <c r="MN86" s="169" t="e">
        <f t="shared" si="175"/>
        <v>#N/A</v>
      </c>
      <c r="MO86" s="169" t="e">
        <f t="shared" si="176"/>
        <v>#N/A</v>
      </c>
      <c r="MP86" s="169" t="e">
        <f t="shared" si="176"/>
        <v>#N/A</v>
      </c>
      <c r="MQ86" s="169" t="e">
        <f t="shared" si="176"/>
        <v>#N/A</v>
      </c>
      <c r="MR86" s="169" t="e">
        <f t="shared" si="176"/>
        <v>#N/A</v>
      </c>
      <c r="MS86" s="169" t="e">
        <f t="shared" si="176"/>
        <v>#N/A</v>
      </c>
      <c r="MT86" s="169" t="e">
        <f t="shared" si="176"/>
        <v>#N/A</v>
      </c>
      <c r="MU86" s="169" t="e">
        <f t="shared" si="176"/>
        <v>#N/A</v>
      </c>
      <c r="MV86" s="169" t="e">
        <f t="shared" si="176"/>
        <v>#N/A</v>
      </c>
      <c r="MW86" s="169" t="e">
        <f t="shared" si="176"/>
        <v>#N/A</v>
      </c>
      <c r="MX86" s="169" t="e">
        <f t="shared" si="176"/>
        <v>#N/A</v>
      </c>
      <c r="MY86" s="169" t="e">
        <f t="shared" si="176"/>
        <v>#N/A</v>
      </c>
      <c r="MZ86" s="169" t="e">
        <f t="shared" si="176"/>
        <v>#N/A</v>
      </c>
      <c r="NA86" s="169" t="e">
        <f t="shared" si="176"/>
        <v>#N/A</v>
      </c>
      <c r="NB86" s="169" t="e">
        <f t="shared" si="176"/>
        <v>#N/A</v>
      </c>
      <c r="NC86" s="169" t="e">
        <f t="shared" si="176"/>
        <v>#N/A</v>
      </c>
      <c r="ND86" s="169" t="e">
        <f t="shared" si="176"/>
        <v>#N/A</v>
      </c>
      <c r="NE86" s="169" t="e">
        <f t="shared" si="177"/>
        <v>#N/A</v>
      </c>
      <c r="NF86" s="169" t="e">
        <f t="shared" si="177"/>
        <v>#N/A</v>
      </c>
      <c r="NG86" s="169" t="e">
        <f t="shared" si="177"/>
        <v>#N/A</v>
      </c>
      <c r="NH86" s="169" t="e">
        <f t="shared" si="177"/>
        <v>#N/A</v>
      </c>
      <c r="NI86" s="169" t="e">
        <f t="shared" si="177"/>
        <v>#N/A</v>
      </c>
      <c r="NJ86" s="169" t="e">
        <f t="shared" si="177"/>
        <v>#N/A</v>
      </c>
      <c r="NK86" s="169" t="e">
        <f t="shared" si="177"/>
        <v>#N/A</v>
      </c>
      <c r="NL86" s="169" t="e">
        <f t="shared" si="177"/>
        <v>#N/A</v>
      </c>
      <c r="NM86" s="169" t="e">
        <f t="shared" si="177"/>
        <v>#N/A</v>
      </c>
      <c r="NN86" s="169" t="e">
        <f t="shared" si="177"/>
        <v>#N/A</v>
      </c>
      <c r="NO86" s="169" t="e">
        <f t="shared" si="177"/>
        <v>#N/A</v>
      </c>
      <c r="NP86" s="169" t="e">
        <f t="shared" si="177"/>
        <v>#N/A</v>
      </c>
      <c r="NQ86" s="169" t="e">
        <f t="shared" si="177"/>
        <v>#N/A</v>
      </c>
      <c r="NR86" s="169" t="e">
        <f t="shared" si="177"/>
        <v>#N/A</v>
      </c>
      <c r="NS86" s="169" t="e">
        <f t="shared" si="177"/>
        <v>#N/A</v>
      </c>
      <c r="NT86" s="169" t="e">
        <f t="shared" si="177"/>
        <v>#N/A</v>
      </c>
      <c r="NU86" s="169" t="e">
        <f t="shared" si="178"/>
        <v>#N/A</v>
      </c>
      <c r="NV86" s="169" t="e">
        <f t="shared" si="178"/>
        <v>#N/A</v>
      </c>
      <c r="NW86" s="169" t="e">
        <f t="shared" si="178"/>
        <v>#N/A</v>
      </c>
      <c r="NX86" s="169" t="e">
        <f t="shared" si="178"/>
        <v>#N/A</v>
      </c>
      <c r="NY86" s="169" t="e">
        <f t="shared" si="178"/>
        <v>#N/A</v>
      </c>
      <c r="NZ86" s="169" t="e">
        <f t="shared" si="178"/>
        <v>#N/A</v>
      </c>
      <c r="OA86" s="169" t="e">
        <f t="shared" si="178"/>
        <v>#N/A</v>
      </c>
      <c r="OB86" s="169" t="e">
        <f t="shared" si="178"/>
        <v>#N/A</v>
      </c>
      <c r="OC86" s="169" t="e">
        <f t="shared" si="178"/>
        <v>#N/A</v>
      </c>
      <c r="OD86" s="169" t="e">
        <f t="shared" si="178"/>
        <v>#N/A</v>
      </c>
      <c r="OE86" s="169" t="e">
        <f t="shared" si="178"/>
        <v>#N/A</v>
      </c>
      <c r="OF86" s="169" t="e">
        <f t="shared" si="178"/>
        <v>#N/A</v>
      </c>
      <c r="OG86" s="169" t="e">
        <f t="shared" si="178"/>
        <v>#N/A</v>
      </c>
      <c r="OH86" s="169" t="e">
        <f t="shared" si="178"/>
        <v>#N/A</v>
      </c>
      <c r="OI86" s="169" t="e">
        <f t="shared" si="178"/>
        <v>#N/A</v>
      </c>
      <c r="OJ86" s="169" t="e">
        <f t="shared" si="178"/>
        <v>#N/A</v>
      </c>
      <c r="OK86" s="169" t="e">
        <f t="shared" si="179"/>
        <v>#N/A</v>
      </c>
      <c r="OL86" s="169" t="e">
        <f t="shared" si="179"/>
        <v>#N/A</v>
      </c>
      <c r="OM86" s="169" t="e">
        <f t="shared" si="179"/>
        <v>#N/A</v>
      </c>
      <c r="ON86" s="169" t="e">
        <f t="shared" si="179"/>
        <v>#N/A</v>
      </c>
      <c r="OO86" s="169" t="e">
        <f t="shared" si="179"/>
        <v>#N/A</v>
      </c>
      <c r="OP86" s="169" t="e">
        <f t="shared" si="143"/>
        <v>#N/A</v>
      </c>
      <c r="OQ86" s="169" t="e">
        <f t="shared" si="143"/>
        <v>#N/A</v>
      </c>
      <c r="OR86" s="169" t="e">
        <f t="shared" si="143"/>
        <v>#N/A</v>
      </c>
      <c r="OS86" s="169" t="e">
        <f t="shared" si="143"/>
        <v>#N/A</v>
      </c>
      <c r="OT86" s="169" t="e">
        <f t="shared" si="143"/>
        <v>#N/A</v>
      </c>
      <c r="OU86" s="169" t="e">
        <f t="shared" si="143"/>
        <v>#N/A</v>
      </c>
      <c r="OV86" s="169" t="e">
        <f t="shared" si="143"/>
        <v>#N/A</v>
      </c>
      <c r="OW86" s="169" t="e">
        <f t="shared" si="143"/>
        <v>#N/A</v>
      </c>
      <c r="OX86" s="169" t="e">
        <f t="shared" si="143"/>
        <v>#N/A</v>
      </c>
      <c r="OY86" s="169" t="e">
        <f t="shared" si="143"/>
        <v>#N/A</v>
      </c>
      <c r="OZ86" s="169" t="e">
        <f t="shared" si="143"/>
        <v>#N/A</v>
      </c>
      <c r="PA86" s="169" t="e">
        <f t="shared" si="143"/>
        <v>#N/A</v>
      </c>
      <c r="PB86" s="169" t="e">
        <f t="shared" si="143"/>
        <v>#N/A</v>
      </c>
      <c r="PC86" s="169" t="e">
        <f t="shared" si="143"/>
        <v>#N/A</v>
      </c>
      <c r="PD86" s="169" t="e">
        <f t="shared" si="143"/>
        <v>#N/A</v>
      </c>
      <c r="PE86" s="169" t="e">
        <f t="shared" si="143"/>
        <v>#N/A</v>
      </c>
      <c r="PF86" s="169" t="e">
        <f t="shared" si="171"/>
        <v>#N/A</v>
      </c>
      <c r="PG86" s="169" t="e">
        <f t="shared" si="171"/>
        <v>#N/A</v>
      </c>
      <c r="PH86" s="169" t="e">
        <f t="shared" si="171"/>
        <v>#N/A</v>
      </c>
    </row>
    <row r="87" spans="1:424" hidden="1" x14ac:dyDescent="0.75">
      <c r="A87" s="4">
        <v>84</v>
      </c>
      <c r="B87" s="95"/>
      <c r="C87" s="95"/>
      <c r="D87" s="95"/>
      <c r="E87" s="124" t="str">
        <f t="shared" si="146"/>
        <v/>
      </c>
      <c r="F87" s="124" t="str">
        <f t="shared" si="147"/>
        <v/>
      </c>
      <c r="G87" s="73" t="str">
        <f t="shared" si="148"/>
        <v/>
      </c>
      <c r="H87" s="23"/>
      <c r="I87" s="57"/>
      <c r="J87" s="280"/>
      <c r="K87" s="74" t="str">
        <f>IF(AND(B87&gt;0,C87&gt;0,D87&gt;0),IF(ISBLANK(J87),IF(ISBLANK(H87),"",(D87-B87)*VLOOKUP(H87,VLookups!$A$4:$B$13,2,FALSE)),J87),"")</f>
        <v/>
      </c>
      <c r="L87" s="75" t="str">
        <f t="shared" si="144"/>
        <v/>
      </c>
      <c r="M87" s="95"/>
      <c r="N87" s="270" t="str">
        <f>IF(AND(M87&gt;0,C87&gt;0,NOT(K87="")),ABS(VLOOKUP($M$1,VLookups!$A$43:$B$44,2,FALSE)-_xlfn.NORM.DIST(M87,G87,K87,TRUE)),"")</f>
        <v/>
      </c>
      <c r="O87" s="94" t="str">
        <f>IF(AND($B87&gt;0,$C87&gt;0,$D87&gt;0,NOT(ISBLANK($H87))),_xlfn.NORM.INV(ABS(VLOOKUP($M$1,VLookups!$A$43:$B$44,2,FALSE)-O$3),$G87,$K87),"")</f>
        <v/>
      </c>
      <c r="P87" s="93" t="str">
        <f>IF(AND($B87&gt;0,$C87&gt;0,$D87&gt;0,NOT(ISBLANK($H87))),_xlfn.NORM.INV(ABS(VLOOKUP($M$1,VLookups!$A$43:$B$44,2,FALSE)-P$3),$G87,$K87),"")</f>
        <v/>
      </c>
      <c r="Q87" s="94" t="str">
        <f>IF(AND($B87&gt;0,$C87&gt;0,$D87&gt;0,NOT(ISBLANK($H87))),_xlfn.NORM.INV(ABS(VLOOKUP($M$1,VLookups!$A$43:$B$44,2,FALSE)-Q$3),$G87,$K87),"")</f>
        <v/>
      </c>
      <c r="R87" s="93" t="str">
        <f>IF(AND($B87&gt;0,$C87&gt;0,$D87&gt;0,NOT(ISBLANK($H87))),_xlfn.NORM.INV(ABS(VLOOKUP($M$1,VLookups!$A$43:$B$44,2,FALSE)-R$3),$G87,$K87),"")</f>
        <v/>
      </c>
      <c r="S87" s="94" t="str">
        <f>IF(AND($B87&gt;0,$C87&gt;0,$D87&gt;0,NOT(ISBLANK($H87))),_xlfn.NORM.INV(ABS(VLOOKUP($M$1,VLookups!$A$43:$B$44,2,FALSE)-S$3),$G87,$K87),"")</f>
        <v/>
      </c>
      <c r="T87" s="93" t="str">
        <f>IF(AND($B87&gt;0,$C87&gt;0,$D87&gt;0,NOT(ISBLANK($H87))),_xlfn.NORM.INV(ABS(VLOOKUP($M$1,VLookups!$A$43:$B$44,2,FALSE)-T$3),$G87,$K87),"")</f>
        <v/>
      </c>
      <c r="U87" s="5"/>
      <c r="V87" s="168" t="str">
        <f t="shared" si="149"/>
        <v/>
      </c>
      <c r="W87" s="49" t="str">
        <f t="shared" si="169"/>
        <v/>
      </c>
      <c r="X87" s="49" t="str">
        <f t="shared" si="169"/>
        <v/>
      </c>
      <c r="Y87" s="49" t="str">
        <f t="shared" si="169"/>
        <v/>
      </c>
      <c r="Z87" s="49" t="str">
        <f t="shared" si="169"/>
        <v/>
      </c>
      <c r="AA87" s="49" t="str">
        <f t="shared" si="169"/>
        <v/>
      </c>
      <c r="AB87" s="49" t="str">
        <f t="shared" si="169"/>
        <v/>
      </c>
      <c r="AC87" s="49" t="str">
        <f t="shared" si="169"/>
        <v/>
      </c>
      <c r="AD87" s="49" t="str">
        <f t="shared" si="169"/>
        <v/>
      </c>
      <c r="AE87" s="49" t="str">
        <f t="shared" si="169"/>
        <v/>
      </c>
      <c r="AF87" s="49" t="str">
        <f t="shared" si="169"/>
        <v/>
      </c>
      <c r="AG87" s="49" t="str">
        <f t="shared" si="169"/>
        <v/>
      </c>
      <c r="AH87" s="49" t="str">
        <f t="shared" si="169"/>
        <v/>
      </c>
      <c r="AI87" s="49" t="str">
        <f t="shared" si="169"/>
        <v/>
      </c>
      <c r="AJ87" s="49" t="str">
        <f t="shared" si="169"/>
        <v/>
      </c>
      <c r="AK87" s="49" t="str">
        <f t="shared" si="169"/>
        <v/>
      </c>
      <c r="AL87" s="49" t="str">
        <f t="shared" si="169"/>
        <v/>
      </c>
      <c r="AM87" s="49" t="str">
        <f t="shared" si="159"/>
        <v/>
      </c>
      <c r="AN87" s="49" t="str">
        <f t="shared" si="159"/>
        <v/>
      </c>
      <c r="AO87" s="49" t="str">
        <f t="shared" si="159"/>
        <v/>
      </c>
      <c r="AP87" s="49" t="str">
        <f t="shared" si="159"/>
        <v/>
      </c>
      <c r="AQ87" s="49" t="str">
        <f t="shared" si="159"/>
        <v/>
      </c>
      <c r="AR87" s="49" t="str">
        <f t="shared" si="159"/>
        <v/>
      </c>
      <c r="AS87" s="49" t="str">
        <f t="shared" si="159"/>
        <v/>
      </c>
      <c r="AT87" s="49" t="str">
        <f t="shared" si="159"/>
        <v/>
      </c>
      <c r="AU87" s="49" t="str">
        <f t="shared" si="159"/>
        <v/>
      </c>
      <c r="AV87" s="49" t="str">
        <f t="shared" si="159"/>
        <v/>
      </c>
      <c r="AW87" s="49" t="str">
        <f t="shared" si="159"/>
        <v/>
      </c>
      <c r="AX87" s="49" t="str">
        <f t="shared" si="159"/>
        <v/>
      </c>
      <c r="AY87" s="49" t="str">
        <f t="shared" si="159"/>
        <v/>
      </c>
      <c r="AZ87" s="49" t="str">
        <f t="shared" si="159"/>
        <v/>
      </c>
      <c r="BA87" s="49" t="str">
        <f t="shared" si="159"/>
        <v/>
      </c>
      <c r="BB87" s="49" t="str">
        <f t="shared" si="160"/>
        <v/>
      </c>
      <c r="BC87" s="49" t="str">
        <f t="shared" si="160"/>
        <v/>
      </c>
      <c r="BD87" s="49" t="str">
        <f t="shared" si="160"/>
        <v/>
      </c>
      <c r="BE87" s="49" t="str">
        <f t="shared" si="160"/>
        <v/>
      </c>
      <c r="BF87" s="49" t="str">
        <f t="shared" si="160"/>
        <v/>
      </c>
      <c r="BG87" s="49" t="str">
        <f t="shared" si="160"/>
        <v/>
      </c>
      <c r="BH87" s="49" t="str">
        <f t="shared" si="160"/>
        <v/>
      </c>
      <c r="BI87" s="49" t="str">
        <f t="shared" si="160"/>
        <v/>
      </c>
      <c r="BJ87" s="49" t="str">
        <f t="shared" si="160"/>
        <v/>
      </c>
      <c r="BK87" s="49" t="str">
        <f t="shared" si="160"/>
        <v/>
      </c>
      <c r="BL87" s="49" t="str">
        <f t="shared" si="160"/>
        <v/>
      </c>
      <c r="BM87" s="49" t="str">
        <f t="shared" si="160"/>
        <v/>
      </c>
      <c r="BN87" s="49" t="str">
        <f t="shared" si="160"/>
        <v/>
      </c>
      <c r="BO87" s="49" t="str">
        <f t="shared" si="160"/>
        <v/>
      </c>
      <c r="BP87" s="49" t="str">
        <f t="shared" si="160"/>
        <v/>
      </c>
      <c r="BQ87" s="49" t="str">
        <f t="shared" ref="BQ87:CF102" si="182">IF(ISNONTEXT($V87),BR87-$V87,"")</f>
        <v/>
      </c>
      <c r="BR87" s="49" t="str">
        <f t="shared" si="182"/>
        <v/>
      </c>
      <c r="BS87" s="49" t="str">
        <f t="shared" si="182"/>
        <v/>
      </c>
      <c r="BT87" s="49" t="str">
        <f t="shared" si="182"/>
        <v/>
      </c>
      <c r="BU87" s="49" t="str">
        <f t="shared" si="182"/>
        <v/>
      </c>
      <c r="BV87" s="49" t="str">
        <f t="shared" si="182"/>
        <v/>
      </c>
      <c r="BW87" s="49" t="str">
        <f t="shared" si="182"/>
        <v/>
      </c>
      <c r="BX87" s="49" t="str">
        <f t="shared" si="182"/>
        <v/>
      </c>
      <c r="BY87" s="49" t="str">
        <f t="shared" si="182"/>
        <v/>
      </c>
      <c r="BZ87" s="49" t="str">
        <f t="shared" si="182"/>
        <v/>
      </c>
      <c r="CA87" s="49" t="str">
        <f t="shared" si="182"/>
        <v/>
      </c>
      <c r="CB87" s="49" t="str">
        <f t="shared" si="182"/>
        <v/>
      </c>
      <c r="CC87" s="49" t="str">
        <f t="shared" si="182"/>
        <v/>
      </c>
      <c r="CD87" s="49" t="str">
        <f t="shared" si="182"/>
        <v/>
      </c>
      <c r="CE87" s="49" t="str">
        <f t="shared" si="182"/>
        <v/>
      </c>
      <c r="CF87" s="49" t="str">
        <f t="shared" si="182"/>
        <v/>
      </c>
      <c r="CG87" s="49" t="str">
        <f t="shared" si="161"/>
        <v/>
      </c>
      <c r="CH87" s="49" t="str">
        <f t="shared" si="161"/>
        <v/>
      </c>
      <c r="CI87" s="49" t="str">
        <f t="shared" si="161"/>
        <v/>
      </c>
      <c r="CJ87" s="49" t="str">
        <f t="shared" si="161"/>
        <v/>
      </c>
      <c r="CK87" s="49" t="str">
        <f t="shared" si="161"/>
        <v/>
      </c>
      <c r="CL87" s="49" t="str">
        <f t="shared" si="161"/>
        <v/>
      </c>
      <c r="CM87" s="49" t="str">
        <f t="shared" si="161"/>
        <v/>
      </c>
      <c r="CN87" s="49" t="str">
        <f t="shared" si="161"/>
        <v/>
      </c>
      <c r="CO87" s="49" t="str">
        <f t="shared" si="161"/>
        <v/>
      </c>
      <c r="CP87" s="49" t="str">
        <f t="shared" si="161"/>
        <v/>
      </c>
      <c r="CQ87" s="49" t="str">
        <f t="shared" si="161"/>
        <v/>
      </c>
      <c r="CR87" s="49" t="str">
        <f t="shared" si="161"/>
        <v/>
      </c>
      <c r="CS87" s="49" t="str">
        <f t="shared" si="161"/>
        <v/>
      </c>
      <c r="CT87" s="49" t="str">
        <f t="shared" si="161"/>
        <v/>
      </c>
      <c r="CU87" s="49" t="str">
        <f t="shared" si="161"/>
        <v/>
      </c>
      <c r="CV87" s="49" t="str">
        <f t="shared" ref="CV87:DK102" si="183">IF(ISNONTEXT($V87),CW87-$V87,"")</f>
        <v/>
      </c>
      <c r="CW87" s="49" t="str">
        <f t="shared" si="183"/>
        <v/>
      </c>
      <c r="CX87" s="49" t="str">
        <f t="shared" si="183"/>
        <v/>
      </c>
      <c r="CY87" s="49" t="str">
        <f t="shared" si="183"/>
        <v/>
      </c>
      <c r="CZ87" s="49" t="str">
        <f t="shared" si="183"/>
        <v/>
      </c>
      <c r="DA87" s="49" t="str">
        <f t="shared" si="183"/>
        <v/>
      </c>
      <c r="DB87" s="49" t="str">
        <f t="shared" si="183"/>
        <v/>
      </c>
      <c r="DC87" s="49" t="str">
        <f t="shared" si="183"/>
        <v/>
      </c>
      <c r="DD87" s="49" t="str">
        <f t="shared" si="183"/>
        <v/>
      </c>
      <c r="DE87" s="49" t="str">
        <f t="shared" si="183"/>
        <v/>
      </c>
      <c r="DF87" s="49" t="str">
        <f t="shared" si="183"/>
        <v/>
      </c>
      <c r="DG87" s="49" t="str">
        <f t="shared" si="183"/>
        <v/>
      </c>
      <c r="DH87" s="49" t="str">
        <f t="shared" si="183"/>
        <v/>
      </c>
      <c r="DI87" s="49" t="str">
        <f t="shared" si="183"/>
        <v/>
      </c>
      <c r="DJ87" s="49" t="str">
        <f t="shared" si="183"/>
        <v/>
      </c>
      <c r="DK87" s="49" t="str">
        <f t="shared" si="183"/>
        <v/>
      </c>
      <c r="DL87" s="49" t="str">
        <f t="shared" si="162"/>
        <v/>
      </c>
      <c r="DM87" s="49" t="str">
        <f t="shared" si="162"/>
        <v/>
      </c>
      <c r="DN87" s="49" t="str">
        <f t="shared" si="162"/>
        <v/>
      </c>
      <c r="DO87" s="49" t="str">
        <f t="shared" si="162"/>
        <v/>
      </c>
      <c r="DP87" s="49" t="str">
        <f t="shared" si="162"/>
        <v/>
      </c>
      <c r="DQ87" s="49" t="str">
        <f t="shared" si="162"/>
        <v/>
      </c>
      <c r="DR87" s="49" t="str">
        <f t="shared" si="162"/>
        <v/>
      </c>
      <c r="DS87" s="183" t="str">
        <f t="shared" si="150"/>
        <v/>
      </c>
      <c r="DT87" s="49" t="str">
        <f t="shared" si="170"/>
        <v/>
      </c>
      <c r="DU87" s="49" t="str">
        <f t="shared" si="170"/>
        <v/>
      </c>
      <c r="DV87" s="49" t="str">
        <f t="shared" si="170"/>
        <v/>
      </c>
      <c r="DW87" s="49" t="str">
        <f t="shared" si="170"/>
        <v/>
      </c>
      <c r="DX87" s="49" t="str">
        <f t="shared" si="170"/>
        <v/>
      </c>
      <c r="DY87" s="49" t="str">
        <f t="shared" si="170"/>
        <v/>
      </c>
      <c r="DZ87" s="49" t="str">
        <f t="shared" si="170"/>
        <v/>
      </c>
      <c r="EA87" s="49" t="str">
        <f t="shared" si="170"/>
        <v/>
      </c>
      <c r="EB87" s="49" t="str">
        <f t="shared" si="170"/>
        <v/>
      </c>
      <c r="EC87" s="49" t="str">
        <f t="shared" si="170"/>
        <v/>
      </c>
      <c r="ED87" s="49" t="str">
        <f t="shared" si="170"/>
        <v/>
      </c>
      <c r="EE87" s="49" t="str">
        <f t="shared" si="170"/>
        <v/>
      </c>
      <c r="EF87" s="49" t="str">
        <f t="shared" si="170"/>
        <v/>
      </c>
      <c r="EG87" s="49" t="str">
        <f t="shared" si="170"/>
        <v/>
      </c>
      <c r="EH87" s="49" t="str">
        <f t="shared" si="170"/>
        <v/>
      </c>
      <c r="EI87" s="49" t="str">
        <f t="shared" si="170"/>
        <v/>
      </c>
      <c r="EJ87" s="49" t="str">
        <f t="shared" si="163"/>
        <v/>
      </c>
      <c r="EK87" s="49" t="str">
        <f t="shared" si="163"/>
        <v/>
      </c>
      <c r="EL87" s="49" t="str">
        <f t="shared" si="163"/>
        <v/>
      </c>
      <c r="EM87" s="49" t="str">
        <f t="shared" si="163"/>
        <v/>
      </c>
      <c r="EN87" s="49" t="str">
        <f t="shared" si="163"/>
        <v/>
      </c>
      <c r="EO87" s="49" t="str">
        <f t="shared" si="163"/>
        <v/>
      </c>
      <c r="EP87" s="49" t="str">
        <f t="shared" si="163"/>
        <v/>
      </c>
      <c r="EQ87" s="49" t="str">
        <f t="shared" si="163"/>
        <v/>
      </c>
      <c r="ER87" s="49" t="str">
        <f t="shared" si="163"/>
        <v/>
      </c>
      <c r="ES87" s="49" t="str">
        <f t="shared" si="163"/>
        <v/>
      </c>
      <c r="ET87" s="49" t="str">
        <f t="shared" si="163"/>
        <v/>
      </c>
      <c r="EU87" s="49" t="str">
        <f t="shared" si="163"/>
        <v/>
      </c>
      <c r="EV87" s="49" t="str">
        <f t="shared" si="163"/>
        <v/>
      </c>
      <c r="EW87" s="49" t="str">
        <f t="shared" si="163"/>
        <v/>
      </c>
      <c r="EX87" s="49" t="str">
        <f t="shared" si="163"/>
        <v/>
      </c>
      <c r="EY87" s="49" t="str">
        <f t="shared" si="164"/>
        <v/>
      </c>
      <c r="EZ87" s="49" t="str">
        <f t="shared" si="164"/>
        <v/>
      </c>
      <c r="FA87" s="49" t="str">
        <f t="shared" si="164"/>
        <v/>
      </c>
      <c r="FB87" s="49" t="str">
        <f t="shared" si="164"/>
        <v/>
      </c>
      <c r="FC87" s="49" t="str">
        <f t="shared" si="164"/>
        <v/>
      </c>
      <c r="FD87" s="49" t="str">
        <f t="shared" si="164"/>
        <v/>
      </c>
      <c r="FE87" s="49" t="str">
        <f t="shared" si="164"/>
        <v/>
      </c>
      <c r="FF87" s="49" t="str">
        <f t="shared" si="164"/>
        <v/>
      </c>
      <c r="FG87" s="49" t="str">
        <f t="shared" si="164"/>
        <v/>
      </c>
      <c r="FH87" s="49" t="str">
        <f t="shared" si="164"/>
        <v/>
      </c>
      <c r="FI87" s="49" t="str">
        <f t="shared" si="164"/>
        <v/>
      </c>
      <c r="FJ87" s="49" t="str">
        <f t="shared" si="164"/>
        <v/>
      </c>
      <c r="FK87" s="49" t="str">
        <f t="shared" si="164"/>
        <v/>
      </c>
      <c r="FL87" s="49" t="str">
        <f t="shared" si="164"/>
        <v/>
      </c>
      <c r="FM87" s="49" t="str">
        <f t="shared" si="164"/>
        <v/>
      </c>
      <c r="FN87" s="49" t="str">
        <f t="shared" ref="FN87:GC102" si="184">IF(ISNONTEXT($V87),FM87+$V87,"")</f>
        <v/>
      </c>
      <c r="FO87" s="49" t="str">
        <f t="shared" si="184"/>
        <v/>
      </c>
      <c r="FP87" s="49" t="str">
        <f t="shared" si="184"/>
        <v/>
      </c>
      <c r="FQ87" s="49" t="str">
        <f t="shared" si="184"/>
        <v/>
      </c>
      <c r="FR87" s="49" t="str">
        <f t="shared" si="184"/>
        <v/>
      </c>
      <c r="FS87" s="49" t="str">
        <f t="shared" si="184"/>
        <v/>
      </c>
      <c r="FT87" s="49" t="str">
        <f t="shared" si="184"/>
        <v/>
      </c>
      <c r="FU87" s="49" t="str">
        <f t="shared" si="184"/>
        <v/>
      </c>
      <c r="FV87" s="49" t="str">
        <f t="shared" si="184"/>
        <v/>
      </c>
      <c r="FW87" s="49" t="str">
        <f t="shared" si="184"/>
        <v/>
      </c>
      <c r="FX87" s="49" t="str">
        <f t="shared" si="184"/>
        <v/>
      </c>
      <c r="FY87" s="49" t="str">
        <f t="shared" si="184"/>
        <v/>
      </c>
      <c r="FZ87" s="49" t="str">
        <f t="shared" si="184"/>
        <v/>
      </c>
      <c r="GA87" s="49" t="str">
        <f t="shared" si="184"/>
        <v/>
      </c>
      <c r="GB87" s="49" t="str">
        <f t="shared" si="184"/>
        <v/>
      </c>
      <c r="GC87" s="49" t="str">
        <f t="shared" si="184"/>
        <v/>
      </c>
      <c r="GD87" s="49" t="str">
        <f t="shared" si="165"/>
        <v/>
      </c>
      <c r="GE87" s="49" t="str">
        <f t="shared" si="165"/>
        <v/>
      </c>
      <c r="GF87" s="49" t="str">
        <f t="shared" si="165"/>
        <v/>
      </c>
      <c r="GG87" s="49" t="str">
        <f t="shared" si="165"/>
        <v/>
      </c>
      <c r="GH87" s="49" t="str">
        <f t="shared" si="165"/>
        <v/>
      </c>
      <c r="GI87" s="49" t="str">
        <f t="shared" si="165"/>
        <v/>
      </c>
      <c r="GJ87" s="49" t="str">
        <f t="shared" si="165"/>
        <v/>
      </c>
      <c r="GK87" s="49" t="str">
        <f t="shared" si="165"/>
        <v/>
      </c>
      <c r="GL87" s="49" t="str">
        <f t="shared" si="165"/>
        <v/>
      </c>
      <c r="GM87" s="49" t="str">
        <f t="shared" si="165"/>
        <v/>
      </c>
      <c r="GN87" s="49" t="str">
        <f t="shared" si="165"/>
        <v/>
      </c>
      <c r="GO87" s="49" t="str">
        <f t="shared" si="165"/>
        <v/>
      </c>
      <c r="GP87" s="49" t="str">
        <f t="shared" si="165"/>
        <v/>
      </c>
      <c r="GQ87" s="49" t="str">
        <f t="shared" si="165"/>
        <v/>
      </c>
      <c r="GR87" s="49" t="str">
        <f t="shared" si="165"/>
        <v/>
      </c>
      <c r="GS87" s="49" t="str">
        <f t="shared" ref="GS87:HH102" si="185">IF(ISNONTEXT($V87),GR87+$V87,"")</f>
        <v/>
      </c>
      <c r="GT87" s="49" t="str">
        <f t="shared" si="185"/>
        <v/>
      </c>
      <c r="GU87" s="49" t="str">
        <f t="shared" si="185"/>
        <v/>
      </c>
      <c r="GV87" s="49" t="str">
        <f t="shared" si="185"/>
        <v/>
      </c>
      <c r="GW87" s="49" t="str">
        <f t="shared" si="185"/>
        <v/>
      </c>
      <c r="GX87" s="49" t="str">
        <f t="shared" si="185"/>
        <v/>
      </c>
      <c r="GY87" s="49" t="str">
        <f t="shared" si="185"/>
        <v/>
      </c>
      <c r="GZ87" s="49" t="str">
        <f t="shared" si="185"/>
        <v/>
      </c>
      <c r="HA87" s="49" t="str">
        <f t="shared" si="185"/>
        <v/>
      </c>
      <c r="HB87" s="49" t="str">
        <f t="shared" si="185"/>
        <v/>
      </c>
      <c r="HC87" s="49" t="str">
        <f t="shared" si="185"/>
        <v/>
      </c>
      <c r="HD87" s="49" t="str">
        <f t="shared" si="185"/>
        <v/>
      </c>
      <c r="HE87" s="49" t="str">
        <f t="shared" si="185"/>
        <v/>
      </c>
      <c r="HF87" s="49" t="str">
        <f t="shared" si="185"/>
        <v/>
      </c>
      <c r="HG87" s="49" t="str">
        <f t="shared" si="185"/>
        <v/>
      </c>
      <c r="HH87" s="49" t="str">
        <f t="shared" si="185"/>
        <v/>
      </c>
      <c r="HI87" s="49" t="str">
        <f t="shared" si="166"/>
        <v/>
      </c>
      <c r="HJ87" s="49" t="str">
        <f t="shared" si="166"/>
        <v/>
      </c>
      <c r="HK87" s="49" t="str">
        <f t="shared" si="166"/>
        <v/>
      </c>
      <c r="HL87" s="49" t="str">
        <f t="shared" si="166"/>
        <v/>
      </c>
      <c r="HM87" s="49" t="str">
        <f t="shared" si="166"/>
        <v/>
      </c>
      <c r="HN87" s="49" t="str">
        <f t="shared" si="166"/>
        <v/>
      </c>
      <c r="HO87" s="49" t="str">
        <f t="shared" si="166"/>
        <v/>
      </c>
      <c r="HP87" s="169" t="e">
        <f t="shared" ref="HP87:ID103" si="186">IF(ISNONTEXT($K87),_xlfn.NORM.DIST(W87,$G87,$K87,FALSE),NA())</f>
        <v>#N/A</v>
      </c>
      <c r="HQ87" s="169" t="e">
        <f t="shared" si="186"/>
        <v>#N/A</v>
      </c>
      <c r="HR87" s="169" t="e">
        <f t="shared" si="186"/>
        <v>#N/A</v>
      </c>
      <c r="HS87" s="169" t="e">
        <f t="shared" si="186"/>
        <v>#N/A</v>
      </c>
      <c r="HT87" s="169" t="e">
        <f t="shared" si="186"/>
        <v>#N/A</v>
      </c>
      <c r="HU87" s="169" t="e">
        <f t="shared" si="186"/>
        <v>#N/A</v>
      </c>
      <c r="HV87" s="169" t="e">
        <f t="shared" si="186"/>
        <v>#N/A</v>
      </c>
      <c r="HW87" s="169" t="e">
        <f t="shared" si="186"/>
        <v>#N/A</v>
      </c>
      <c r="HX87" s="169" t="e">
        <f t="shared" si="186"/>
        <v>#N/A</v>
      </c>
      <c r="HY87" s="169" t="e">
        <f t="shared" si="186"/>
        <v>#N/A</v>
      </c>
      <c r="HZ87" s="169" t="e">
        <f t="shared" si="186"/>
        <v>#N/A</v>
      </c>
      <c r="IA87" s="169" t="e">
        <f t="shared" si="186"/>
        <v>#N/A</v>
      </c>
      <c r="IB87" s="169" t="e">
        <f t="shared" si="186"/>
        <v>#N/A</v>
      </c>
      <c r="IC87" s="169" t="e">
        <f t="shared" si="186"/>
        <v>#N/A</v>
      </c>
      <c r="ID87" s="169" t="e">
        <f t="shared" si="186"/>
        <v>#N/A</v>
      </c>
      <c r="IE87" s="169" t="e">
        <f t="shared" si="151"/>
        <v>#N/A</v>
      </c>
      <c r="IF87" s="169" t="e">
        <f t="shared" si="151"/>
        <v>#N/A</v>
      </c>
      <c r="IG87" s="169" t="e">
        <f t="shared" si="151"/>
        <v>#N/A</v>
      </c>
      <c r="IH87" s="169" t="e">
        <f t="shared" si="151"/>
        <v>#N/A</v>
      </c>
      <c r="II87" s="169" t="e">
        <f t="shared" si="167"/>
        <v>#N/A</v>
      </c>
      <c r="IJ87" s="169" t="e">
        <f t="shared" si="167"/>
        <v>#N/A</v>
      </c>
      <c r="IK87" s="169" t="e">
        <f t="shared" si="167"/>
        <v>#N/A</v>
      </c>
      <c r="IL87" s="169" t="e">
        <f t="shared" si="167"/>
        <v>#N/A</v>
      </c>
      <c r="IM87" s="169" t="e">
        <f t="shared" si="167"/>
        <v>#N/A</v>
      </c>
      <c r="IN87" s="169" t="e">
        <f t="shared" si="167"/>
        <v>#N/A</v>
      </c>
      <c r="IO87" s="169" t="e">
        <f t="shared" si="167"/>
        <v>#N/A</v>
      </c>
      <c r="IP87" s="169" t="e">
        <f t="shared" si="167"/>
        <v>#N/A</v>
      </c>
      <c r="IQ87" s="169" t="e">
        <f t="shared" si="167"/>
        <v>#N/A</v>
      </c>
      <c r="IR87" s="169" t="e">
        <f t="shared" si="167"/>
        <v>#N/A</v>
      </c>
      <c r="IS87" s="169" t="e">
        <f t="shared" si="167"/>
        <v>#N/A</v>
      </c>
      <c r="IT87" s="169" t="e">
        <f t="shared" si="167"/>
        <v>#N/A</v>
      </c>
      <c r="IU87" s="169" t="e">
        <f t="shared" si="167"/>
        <v>#N/A</v>
      </c>
      <c r="IV87" s="169" t="e">
        <f t="shared" si="167"/>
        <v>#N/A</v>
      </c>
      <c r="IW87" s="169" t="e">
        <f t="shared" si="167"/>
        <v>#N/A</v>
      </c>
      <c r="IX87" s="169" t="e">
        <f t="shared" si="167"/>
        <v>#N/A</v>
      </c>
      <c r="IY87" s="169" t="e">
        <f t="shared" si="181"/>
        <v>#N/A</v>
      </c>
      <c r="IZ87" s="169" t="e">
        <f t="shared" si="181"/>
        <v>#N/A</v>
      </c>
      <c r="JA87" s="169" t="e">
        <f t="shared" si="181"/>
        <v>#N/A</v>
      </c>
      <c r="JB87" s="169" t="e">
        <f t="shared" si="181"/>
        <v>#N/A</v>
      </c>
      <c r="JC87" s="169" t="e">
        <f t="shared" si="181"/>
        <v>#N/A</v>
      </c>
      <c r="JD87" s="169" t="e">
        <f t="shared" si="181"/>
        <v>#N/A</v>
      </c>
      <c r="JE87" s="169" t="e">
        <f t="shared" si="181"/>
        <v>#N/A</v>
      </c>
      <c r="JF87" s="169" t="e">
        <f t="shared" si="181"/>
        <v>#N/A</v>
      </c>
      <c r="JG87" s="169" t="e">
        <f t="shared" si="181"/>
        <v>#N/A</v>
      </c>
      <c r="JH87" s="169" t="e">
        <f t="shared" si="181"/>
        <v>#N/A</v>
      </c>
      <c r="JI87" s="169" t="e">
        <f t="shared" si="181"/>
        <v>#N/A</v>
      </c>
      <c r="JJ87" s="169" t="e">
        <f t="shared" si="168"/>
        <v>#N/A</v>
      </c>
      <c r="JK87" s="169" t="e">
        <f t="shared" si="145"/>
        <v>#N/A</v>
      </c>
      <c r="JL87" s="169" t="e">
        <f t="shared" si="145"/>
        <v>#N/A</v>
      </c>
      <c r="JM87" s="169" t="e">
        <f t="shared" si="145"/>
        <v>#N/A</v>
      </c>
      <c r="JN87" s="169" t="e">
        <f t="shared" si="145"/>
        <v>#N/A</v>
      </c>
      <c r="JO87" s="169" t="e">
        <f t="shared" si="145"/>
        <v>#N/A</v>
      </c>
      <c r="JP87" s="169" t="e">
        <f t="shared" si="145"/>
        <v>#N/A</v>
      </c>
      <c r="JQ87" s="169" t="e">
        <f t="shared" si="145"/>
        <v>#N/A</v>
      </c>
      <c r="JR87" s="169" t="e">
        <f t="shared" si="145"/>
        <v>#N/A</v>
      </c>
      <c r="JS87" s="169" t="e">
        <f t="shared" si="145"/>
        <v>#N/A</v>
      </c>
      <c r="JT87" s="169" t="e">
        <f t="shared" si="145"/>
        <v>#N/A</v>
      </c>
      <c r="JU87" s="169" t="e">
        <f t="shared" si="145"/>
        <v>#N/A</v>
      </c>
      <c r="JV87" s="169" t="e">
        <f t="shared" si="145"/>
        <v>#N/A</v>
      </c>
      <c r="JW87" s="169" t="e">
        <f t="shared" si="145"/>
        <v>#N/A</v>
      </c>
      <c r="JX87" s="169" t="e">
        <f t="shared" si="145"/>
        <v>#N/A</v>
      </c>
      <c r="JY87" s="169" t="e">
        <f t="shared" si="145"/>
        <v>#N/A</v>
      </c>
      <c r="JZ87" s="169" t="e">
        <f t="shared" si="145"/>
        <v>#N/A</v>
      </c>
      <c r="KA87" s="169" t="e">
        <f t="shared" si="180"/>
        <v>#N/A</v>
      </c>
      <c r="KB87" s="169" t="e">
        <f t="shared" si="180"/>
        <v>#N/A</v>
      </c>
      <c r="KC87" s="169" t="e">
        <f t="shared" si="172"/>
        <v>#N/A</v>
      </c>
      <c r="KD87" s="169" t="e">
        <f t="shared" si="172"/>
        <v>#N/A</v>
      </c>
      <c r="KE87" s="169" t="e">
        <f t="shared" si="172"/>
        <v>#N/A</v>
      </c>
      <c r="KF87" s="169" t="e">
        <f t="shared" si="172"/>
        <v>#N/A</v>
      </c>
      <c r="KG87" s="169" t="e">
        <f t="shared" si="172"/>
        <v>#N/A</v>
      </c>
      <c r="KH87" s="169" t="e">
        <f t="shared" si="172"/>
        <v>#N/A</v>
      </c>
      <c r="KI87" s="169" t="e">
        <f t="shared" si="172"/>
        <v>#N/A</v>
      </c>
      <c r="KJ87" s="169" t="e">
        <f t="shared" si="172"/>
        <v>#N/A</v>
      </c>
      <c r="KK87" s="169" t="e">
        <f t="shared" si="172"/>
        <v>#N/A</v>
      </c>
      <c r="KL87" s="169" t="e">
        <f t="shared" si="172"/>
        <v>#N/A</v>
      </c>
      <c r="KM87" s="169" t="e">
        <f t="shared" si="172"/>
        <v>#N/A</v>
      </c>
      <c r="KN87" s="169" t="e">
        <f t="shared" si="172"/>
        <v>#N/A</v>
      </c>
      <c r="KO87" s="169" t="e">
        <f t="shared" si="172"/>
        <v>#N/A</v>
      </c>
      <c r="KP87" s="169" t="e">
        <f t="shared" si="172"/>
        <v>#N/A</v>
      </c>
      <c r="KQ87" s="169" t="e">
        <f t="shared" si="172"/>
        <v>#N/A</v>
      </c>
      <c r="KR87" s="169" t="e">
        <f t="shared" si="172"/>
        <v>#N/A</v>
      </c>
      <c r="KS87" s="169" t="e">
        <f t="shared" si="173"/>
        <v>#N/A</v>
      </c>
      <c r="KT87" s="169" t="e">
        <f t="shared" si="173"/>
        <v>#N/A</v>
      </c>
      <c r="KU87" s="169" t="e">
        <f t="shared" si="173"/>
        <v>#N/A</v>
      </c>
      <c r="KV87" s="169" t="e">
        <f t="shared" si="173"/>
        <v>#N/A</v>
      </c>
      <c r="KW87" s="169" t="e">
        <f t="shared" si="173"/>
        <v>#N/A</v>
      </c>
      <c r="KX87" s="169" t="e">
        <f t="shared" si="173"/>
        <v>#N/A</v>
      </c>
      <c r="KY87" s="169" t="e">
        <f t="shared" si="173"/>
        <v>#N/A</v>
      </c>
      <c r="KZ87" s="169" t="e">
        <f t="shared" si="173"/>
        <v>#N/A</v>
      </c>
      <c r="LA87" s="169" t="e">
        <f t="shared" si="173"/>
        <v>#N/A</v>
      </c>
      <c r="LB87" s="169" t="e">
        <f t="shared" si="173"/>
        <v>#N/A</v>
      </c>
      <c r="LC87" s="169" t="e">
        <f t="shared" si="173"/>
        <v>#N/A</v>
      </c>
      <c r="LD87" s="169" t="e">
        <f t="shared" si="173"/>
        <v>#N/A</v>
      </c>
      <c r="LE87" s="169" t="e">
        <f t="shared" si="173"/>
        <v>#N/A</v>
      </c>
      <c r="LF87" s="169" t="e">
        <f t="shared" si="173"/>
        <v>#N/A</v>
      </c>
      <c r="LG87" s="169" t="e">
        <f t="shared" si="173"/>
        <v>#N/A</v>
      </c>
      <c r="LH87" s="169" t="e">
        <f t="shared" si="173"/>
        <v>#N/A</v>
      </c>
      <c r="LI87" s="169" t="e">
        <f t="shared" si="174"/>
        <v>#N/A</v>
      </c>
      <c r="LJ87" s="169" t="e">
        <f t="shared" si="174"/>
        <v>#N/A</v>
      </c>
      <c r="LK87" s="169" t="e">
        <f t="shared" si="174"/>
        <v>#N/A</v>
      </c>
      <c r="LL87" s="169" t="e">
        <f t="shared" si="174"/>
        <v>#N/A</v>
      </c>
      <c r="LM87" s="169" t="e">
        <f t="shared" si="174"/>
        <v>#N/A</v>
      </c>
      <c r="LN87" s="169" t="e">
        <f t="shared" si="174"/>
        <v>#N/A</v>
      </c>
      <c r="LO87" s="169" t="e">
        <f t="shared" si="174"/>
        <v>#N/A</v>
      </c>
      <c r="LP87" s="169" t="e">
        <f t="shared" si="174"/>
        <v>#N/A</v>
      </c>
      <c r="LQ87" s="169" t="e">
        <f t="shared" si="174"/>
        <v>#N/A</v>
      </c>
      <c r="LR87" s="169" t="e">
        <f t="shared" si="174"/>
        <v>#N/A</v>
      </c>
      <c r="LS87" s="169" t="e">
        <f t="shared" si="174"/>
        <v>#N/A</v>
      </c>
      <c r="LT87" s="169" t="e">
        <f t="shared" si="174"/>
        <v>#N/A</v>
      </c>
      <c r="LU87" s="169" t="e">
        <f t="shared" si="174"/>
        <v>#N/A</v>
      </c>
      <c r="LV87" s="169" t="e">
        <f t="shared" si="174"/>
        <v>#N/A</v>
      </c>
      <c r="LW87" s="169" t="e">
        <f t="shared" si="174"/>
        <v>#N/A</v>
      </c>
      <c r="LX87" s="169" t="e">
        <f t="shared" si="174"/>
        <v>#N/A</v>
      </c>
      <c r="LY87" s="169" t="e">
        <f t="shared" si="175"/>
        <v>#N/A</v>
      </c>
      <c r="LZ87" s="169" t="e">
        <f t="shared" si="175"/>
        <v>#N/A</v>
      </c>
      <c r="MA87" s="169" t="e">
        <f t="shared" si="175"/>
        <v>#N/A</v>
      </c>
      <c r="MB87" s="169" t="e">
        <f t="shared" si="175"/>
        <v>#N/A</v>
      </c>
      <c r="MC87" s="169" t="e">
        <f t="shared" si="175"/>
        <v>#N/A</v>
      </c>
      <c r="MD87" s="169" t="e">
        <f t="shared" si="175"/>
        <v>#N/A</v>
      </c>
      <c r="ME87" s="169" t="e">
        <f t="shared" si="175"/>
        <v>#N/A</v>
      </c>
      <c r="MF87" s="169" t="e">
        <f t="shared" si="175"/>
        <v>#N/A</v>
      </c>
      <c r="MG87" s="169" t="e">
        <f t="shared" si="175"/>
        <v>#N/A</v>
      </c>
      <c r="MH87" s="169" t="e">
        <f t="shared" si="175"/>
        <v>#N/A</v>
      </c>
      <c r="MI87" s="169" t="e">
        <f t="shared" si="175"/>
        <v>#N/A</v>
      </c>
      <c r="MJ87" s="169" t="e">
        <f t="shared" si="175"/>
        <v>#N/A</v>
      </c>
      <c r="MK87" s="169" t="e">
        <f t="shared" si="175"/>
        <v>#N/A</v>
      </c>
      <c r="ML87" s="169" t="e">
        <f t="shared" si="175"/>
        <v>#N/A</v>
      </c>
      <c r="MM87" s="169" t="e">
        <f t="shared" si="175"/>
        <v>#N/A</v>
      </c>
      <c r="MN87" s="169" t="e">
        <f t="shared" si="175"/>
        <v>#N/A</v>
      </c>
      <c r="MO87" s="169" t="e">
        <f t="shared" si="176"/>
        <v>#N/A</v>
      </c>
      <c r="MP87" s="169" t="e">
        <f t="shared" si="176"/>
        <v>#N/A</v>
      </c>
      <c r="MQ87" s="169" t="e">
        <f t="shared" si="176"/>
        <v>#N/A</v>
      </c>
      <c r="MR87" s="169" t="e">
        <f t="shared" si="176"/>
        <v>#N/A</v>
      </c>
      <c r="MS87" s="169" t="e">
        <f t="shared" si="176"/>
        <v>#N/A</v>
      </c>
      <c r="MT87" s="169" t="e">
        <f t="shared" si="176"/>
        <v>#N/A</v>
      </c>
      <c r="MU87" s="169" t="e">
        <f t="shared" si="176"/>
        <v>#N/A</v>
      </c>
      <c r="MV87" s="169" t="e">
        <f t="shared" si="176"/>
        <v>#N/A</v>
      </c>
      <c r="MW87" s="169" t="e">
        <f t="shared" si="176"/>
        <v>#N/A</v>
      </c>
      <c r="MX87" s="169" t="e">
        <f t="shared" si="176"/>
        <v>#N/A</v>
      </c>
      <c r="MY87" s="169" t="e">
        <f t="shared" si="176"/>
        <v>#N/A</v>
      </c>
      <c r="MZ87" s="169" t="e">
        <f t="shared" si="176"/>
        <v>#N/A</v>
      </c>
      <c r="NA87" s="169" t="e">
        <f t="shared" si="176"/>
        <v>#N/A</v>
      </c>
      <c r="NB87" s="169" t="e">
        <f t="shared" si="176"/>
        <v>#N/A</v>
      </c>
      <c r="NC87" s="169" t="e">
        <f t="shared" si="176"/>
        <v>#N/A</v>
      </c>
      <c r="ND87" s="169" t="e">
        <f t="shared" si="176"/>
        <v>#N/A</v>
      </c>
      <c r="NE87" s="169" t="e">
        <f t="shared" si="177"/>
        <v>#N/A</v>
      </c>
      <c r="NF87" s="169" t="e">
        <f t="shared" si="177"/>
        <v>#N/A</v>
      </c>
      <c r="NG87" s="169" t="e">
        <f t="shared" si="177"/>
        <v>#N/A</v>
      </c>
      <c r="NH87" s="169" t="e">
        <f t="shared" si="177"/>
        <v>#N/A</v>
      </c>
      <c r="NI87" s="169" t="e">
        <f t="shared" si="177"/>
        <v>#N/A</v>
      </c>
      <c r="NJ87" s="169" t="e">
        <f t="shared" si="177"/>
        <v>#N/A</v>
      </c>
      <c r="NK87" s="169" t="e">
        <f t="shared" si="177"/>
        <v>#N/A</v>
      </c>
      <c r="NL87" s="169" t="e">
        <f t="shared" si="177"/>
        <v>#N/A</v>
      </c>
      <c r="NM87" s="169" t="e">
        <f t="shared" si="177"/>
        <v>#N/A</v>
      </c>
      <c r="NN87" s="169" t="e">
        <f t="shared" si="177"/>
        <v>#N/A</v>
      </c>
      <c r="NO87" s="169" t="e">
        <f t="shared" si="177"/>
        <v>#N/A</v>
      </c>
      <c r="NP87" s="169" t="e">
        <f t="shared" si="177"/>
        <v>#N/A</v>
      </c>
      <c r="NQ87" s="169" t="e">
        <f t="shared" si="177"/>
        <v>#N/A</v>
      </c>
      <c r="NR87" s="169" t="e">
        <f t="shared" si="177"/>
        <v>#N/A</v>
      </c>
      <c r="NS87" s="169" t="e">
        <f t="shared" si="177"/>
        <v>#N/A</v>
      </c>
      <c r="NT87" s="169" t="e">
        <f t="shared" si="177"/>
        <v>#N/A</v>
      </c>
      <c r="NU87" s="169" t="e">
        <f t="shared" si="178"/>
        <v>#N/A</v>
      </c>
      <c r="NV87" s="169" t="e">
        <f t="shared" si="178"/>
        <v>#N/A</v>
      </c>
      <c r="NW87" s="169" t="e">
        <f t="shared" si="178"/>
        <v>#N/A</v>
      </c>
      <c r="NX87" s="169" t="e">
        <f t="shared" si="178"/>
        <v>#N/A</v>
      </c>
      <c r="NY87" s="169" t="e">
        <f t="shared" si="178"/>
        <v>#N/A</v>
      </c>
      <c r="NZ87" s="169" t="e">
        <f t="shared" si="178"/>
        <v>#N/A</v>
      </c>
      <c r="OA87" s="169" t="e">
        <f t="shared" si="178"/>
        <v>#N/A</v>
      </c>
      <c r="OB87" s="169" t="e">
        <f t="shared" si="178"/>
        <v>#N/A</v>
      </c>
      <c r="OC87" s="169" t="e">
        <f t="shared" si="178"/>
        <v>#N/A</v>
      </c>
      <c r="OD87" s="169" t="e">
        <f t="shared" si="178"/>
        <v>#N/A</v>
      </c>
      <c r="OE87" s="169" t="e">
        <f t="shared" si="178"/>
        <v>#N/A</v>
      </c>
      <c r="OF87" s="169" t="e">
        <f t="shared" si="178"/>
        <v>#N/A</v>
      </c>
      <c r="OG87" s="169" t="e">
        <f t="shared" si="178"/>
        <v>#N/A</v>
      </c>
      <c r="OH87" s="169" t="e">
        <f t="shared" si="178"/>
        <v>#N/A</v>
      </c>
      <c r="OI87" s="169" t="e">
        <f t="shared" si="178"/>
        <v>#N/A</v>
      </c>
      <c r="OJ87" s="169" t="e">
        <f t="shared" si="178"/>
        <v>#N/A</v>
      </c>
      <c r="OK87" s="169" t="e">
        <f t="shared" si="179"/>
        <v>#N/A</v>
      </c>
      <c r="OL87" s="169" t="e">
        <f t="shared" si="179"/>
        <v>#N/A</v>
      </c>
      <c r="OM87" s="169" t="e">
        <f t="shared" si="179"/>
        <v>#N/A</v>
      </c>
      <c r="ON87" s="169" t="e">
        <f t="shared" si="179"/>
        <v>#N/A</v>
      </c>
      <c r="OO87" s="169" t="e">
        <f t="shared" si="179"/>
        <v>#N/A</v>
      </c>
      <c r="OP87" s="169" t="e">
        <f t="shared" si="143"/>
        <v>#N/A</v>
      </c>
      <c r="OQ87" s="169" t="e">
        <f t="shared" si="143"/>
        <v>#N/A</v>
      </c>
      <c r="OR87" s="169" t="e">
        <f t="shared" si="143"/>
        <v>#N/A</v>
      </c>
      <c r="OS87" s="169" t="e">
        <f t="shared" si="143"/>
        <v>#N/A</v>
      </c>
      <c r="OT87" s="169" t="e">
        <f t="shared" si="143"/>
        <v>#N/A</v>
      </c>
      <c r="OU87" s="169" t="e">
        <f t="shared" si="143"/>
        <v>#N/A</v>
      </c>
      <c r="OV87" s="169" t="e">
        <f t="shared" si="143"/>
        <v>#N/A</v>
      </c>
      <c r="OW87" s="169" t="e">
        <f t="shared" si="143"/>
        <v>#N/A</v>
      </c>
      <c r="OX87" s="169" t="e">
        <f t="shared" si="143"/>
        <v>#N/A</v>
      </c>
      <c r="OY87" s="169" t="e">
        <f t="shared" si="143"/>
        <v>#N/A</v>
      </c>
      <c r="OZ87" s="169" t="e">
        <f t="shared" si="143"/>
        <v>#N/A</v>
      </c>
      <c r="PA87" s="169" t="e">
        <f t="shared" si="143"/>
        <v>#N/A</v>
      </c>
      <c r="PB87" s="169" t="e">
        <f t="shared" si="143"/>
        <v>#N/A</v>
      </c>
      <c r="PC87" s="169" t="e">
        <f t="shared" si="143"/>
        <v>#N/A</v>
      </c>
      <c r="PD87" s="169" t="e">
        <f t="shared" si="143"/>
        <v>#N/A</v>
      </c>
      <c r="PE87" s="169" t="e">
        <f t="shared" si="143"/>
        <v>#N/A</v>
      </c>
      <c r="PF87" s="169" t="e">
        <f t="shared" si="171"/>
        <v>#N/A</v>
      </c>
      <c r="PG87" s="169" t="e">
        <f t="shared" si="171"/>
        <v>#N/A</v>
      </c>
      <c r="PH87" s="169" t="e">
        <f t="shared" si="171"/>
        <v>#N/A</v>
      </c>
    </row>
    <row r="88" spans="1:424" hidden="1" x14ac:dyDescent="0.75">
      <c r="A88" s="4">
        <v>85</v>
      </c>
      <c r="B88" s="95"/>
      <c r="C88" s="95"/>
      <c r="D88" s="95"/>
      <c r="E88" s="124" t="str">
        <f t="shared" si="146"/>
        <v/>
      </c>
      <c r="F88" s="124" t="str">
        <f t="shared" si="147"/>
        <v/>
      </c>
      <c r="G88" s="73" t="str">
        <f t="shared" si="148"/>
        <v/>
      </c>
      <c r="H88" s="23"/>
      <c r="I88" s="57"/>
      <c r="J88" s="280"/>
      <c r="K88" s="74" t="str">
        <f>IF(AND(B88&gt;0,C88&gt;0,D88&gt;0),IF(ISBLANK(J88),IF(ISBLANK(H88),"",(D88-B88)*VLOOKUP(H88,VLookups!$A$4:$B$13,2,FALSE)),J88),"")</f>
        <v/>
      </c>
      <c r="L88" s="75" t="str">
        <f t="shared" si="144"/>
        <v/>
      </c>
      <c r="M88" s="95"/>
      <c r="N88" s="270" t="str">
        <f>IF(AND(M88&gt;0,C88&gt;0,NOT(K88="")),ABS(VLOOKUP($M$1,VLookups!$A$43:$B$44,2,FALSE)-_xlfn.NORM.DIST(M88,G88,K88,TRUE)),"")</f>
        <v/>
      </c>
      <c r="O88" s="94" t="str">
        <f>IF(AND($B88&gt;0,$C88&gt;0,$D88&gt;0,NOT(ISBLANK($H88))),_xlfn.NORM.INV(ABS(VLOOKUP($M$1,VLookups!$A$43:$B$44,2,FALSE)-O$3),$G88,$K88),"")</f>
        <v/>
      </c>
      <c r="P88" s="93" t="str">
        <f>IF(AND($B88&gt;0,$C88&gt;0,$D88&gt;0,NOT(ISBLANK($H88))),_xlfn.NORM.INV(ABS(VLOOKUP($M$1,VLookups!$A$43:$B$44,2,FALSE)-P$3),$G88,$K88),"")</f>
        <v/>
      </c>
      <c r="Q88" s="94" t="str">
        <f>IF(AND($B88&gt;0,$C88&gt;0,$D88&gt;0,NOT(ISBLANK($H88))),_xlfn.NORM.INV(ABS(VLOOKUP($M$1,VLookups!$A$43:$B$44,2,FALSE)-Q$3),$G88,$K88),"")</f>
        <v/>
      </c>
      <c r="R88" s="93" t="str">
        <f>IF(AND($B88&gt;0,$C88&gt;0,$D88&gt;0,NOT(ISBLANK($H88))),_xlfn.NORM.INV(ABS(VLOOKUP($M$1,VLookups!$A$43:$B$44,2,FALSE)-R$3),$G88,$K88),"")</f>
        <v/>
      </c>
      <c r="S88" s="94" t="str">
        <f>IF(AND($B88&gt;0,$C88&gt;0,$D88&gt;0,NOT(ISBLANK($H88))),_xlfn.NORM.INV(ABS(VLOOKUP($M$1,VLookups!$A$43:$B$44,2,FALSE)-S$3),$G88,$K88),"")</f>
        <v/>
      </c>
      <c r="T88" s="93" t="str">
        <f>IF(AND($B88&gt;0,$C88&gt;0,$D88&gt;0,NOT(ISBLANK($H88))),_xlfn.NORM.INV(ABS(VLOOKUP($M$1,VLookups!$A$43:$B$44,2,FALSE)-T$3),$G88,$K88),"")</f>
        <v/>
      </c>
      <c r="U88" s="5"/>
      <c r="V88" s="168" t="str">
        <f t="shared" si="149"/>
        <v/>
      </c>
      <c r="W88" s="49" t="str">
        <f t="shared" si="169"/>
        <v/>
      </c>
      <c r="X88" s="49" t="str">
        <f t="shared" si="169"/>
        <v/>
      </c>
      <c r="Y88" s="49" t="str">
        <f t="shared" si="169"/>
        <v/>
      </c>
      <c r="Z88" s="49" t="str">
        <f t="shared" si="169"/>
        <v/>
      </c>
      <c r="AA88" s="49" t="str">
        <f t="shared" si="169"/>
        <v/>
      </c>
      <c r="AB88" s="49" t="str">
        <f t="shared" si="169"/>
        <v/>
      </c>
      <c r="AC88" s="49" t="str">
        <f t="shared" si="169"/>
        <v/>
      </c>
      <c r="AD88" s="49" t="str">
        <f t="shared" si="169"/>
        <v/>
      </c>
      <c r="AE88" s="49" t="str">
        <f t="shared" si="169"/>
        <v/>
      </c>
      <c r="AF88" s="49" t="str">
        <f t="shared" si="169"/>
        <v/>
      </c>
      <c r="AG88" s="49" t="str">
        <f t="shared" si="169"/>
        <v/>
      </c>
      <c r="AH88" s="49" t="str">
        <f t="shared" si="169"/>
        <v/>
      </c>
      <c r="AI88" s="49" t="str">
        <f t="shared" si="169"/>
        <v/>
      </c>
      <c r="AJ88" s="49" t="str">
        <f t="shared" si="169"/>
        <v/>
      </c>
      <c r="AK88" s="49" t="str">
        <f t="shared" si="169"/>
        <v/>
      </c>
      <c r="AL88" s="49" t="str">
        <f t="shared" ref="AL88:BA103" si="187">IF(ISNONTEXT($V88),AM88-$V88,"")</f>
        <v/>
      </c>
      <c r="AM88" s="49" t="str">
        <f t="shared" si="187"/>
        <v/>
      </c>
      <c r="AN88" s="49" t="str">
        <f t="shared" si="187"/>
        <v/>
      </c>
      <c r="AO88" s="49" t="str">
        <f t="shared" si="187"/>
        <v/>
      </c>
      <c r="AP88" s="49" t="str">
        <f t="shared" si="187"/>
        <v/>
      </c>
      <c r="AQ88" s="49" t="str">
        <f t="shared" si="187"/>
        <v/>
      </c>
      <c r="AR88" s="49" t="str">
        <f t="shared" si="187"/>
        <v/>
      </c>
      <c r="AS88" s="49" t="str">
        <f t="shared" si="187"/>
        <v/>
      </c>
      <c r="AT88" s="49" t="str">
        <f t="shared" si="187"/>
        <v/>
      </c>
      <c r="AU88" s="49" t="str">
        <f t="shared" si="187"/>
        <v/>
      </c>
      <c r="AV88" s="49" t="str">
        <f t="shared" si="187"/>
        <v/>
      </c>
      <c r="AW88" s="49" t="str">
        <f t="shared" si="187"/>
        <v/>
      </c>
      <c r="AX88" s="49" t="str">
        <f t="shared" si="187"/>
        <v/>
      </c>
      <c r="AY88" s="49" t="str">
        <f t="shared" si="187"/>
        <v/>
      </c>
      <c r="AZ88" s="49" t="str">
        <f t="shared" si="187"/>
        <v/>
      </c>
      <c r="BA88" s="49" t="str">
        <f t="shared" si="187"/>
        <v/>
      </c>
      <c r="BB88" s="49" t="str">
        <f t="shared" ref="BB88:BQ103" si="188">IF(ISNONTEXT($V88),BC88-$V88,"")</f>
        <v/>
      </c>
      <c r="BC88" s="49" t="str">
        <f t="shared" si="188"/>
        <v/>
      </c>
      <c r="BD88" s="49" t="str">
        <f t="shared" si="188"/>
        <v/>
      </c>
      <c r="BE88" s="49" t="str">
        <f t="shared" si="188"/>
        <v/>
      </c>
      <c r="BF88" s="49" t="str">
        <f t="shared" si="188"/>
        <v/>
      </c>
      <c r="BG88" s="49" t="str">
        <f t="shared" si="188"/>
        <v/>
      </c>
      <c r="BH88" s="49" t="str">
        <f t="shared" si="188"/>
        <v/>
      </c>
      <c r="BI88" s="49" t="str">
        <f t="shared" si="188"/>
        <v/>
      </c>
      <c r="BJ88" s="49" t="str">
        <f t="shared" si="188"/>
        <v/>
      </c>
      <c r="BK88" s="49" t="str">
        <f t="shared" si="188"/>
        <v/>
      </c>
      <c r="BL88" s="49" t="str">
        <f t="shared" si="188"/>
        <v/>
      </c>
      <c r="BM88" s="49" t="str">
        <f t="shared" si="188"/>
        <v/>
      </c>
      <c r="BN88" s="49" t="str">
        <f t="shared" si="188"/>
        <v/>
      </c>
      <c r="BO88" s="49" t="str">
        <f t="shared" si="188"/>
        <v/>
      </c>
      <c r="BP88" s="49" t="str">
        <f t="shared" si="188"/>
        <v/>
      </c>
      <c r="BQ88" s="49" t="str">
        <f t="shared" si="188"/>
        <v/>
      </c>
      <c r="BR88" s="49" t="str">
        <f t="shared" si="182"/>
        <v/>
      </c>
      <c r="BS88" s="49" t="str">
        <f t="shared" si="182"/>
        <v/>
      </c>
      <c r="BT88" s="49" t="str">
        <f t="shared" si="182"/>
        <v/>
      </c>
      <c r="BU88" s="49" t="str">
        <f t="shared" si="182"/>
        <v/>
      </c>
      <c r="BV88" s="49" t="str">
        <f t="shared" si="182"/>
        <v/>
      </c>
      <c r="BW88" s="49" t="str">
        <f t="shared" si="182"/>
        <v/>
      </c>
      <c r="BX88" s="49" t="str">
        <f t="shared" si="182"/>
        <v/>
      </c>
      <c r="BY88" s="49" t="str">
        <f t="shared" si="182"/>
        <v/>
      </c>
      <c r="BZ88" s="49" t="str">
        <f t="shared" si="182"/>
        <v/>
      </c>
      <c r="CA88" s="49" t="str">
        <f t="shared" si="182"/>
        <v/>
      </c>
      <c r="CB88" s="49" t="str">
        <f t="shared" si="182"/>
        <v/>
      </c>
      <c r="CC88" s="49" t="str">
        <f t="shared" si="182"/>
        <v/>
      </c>
      <c r="CD88" s="49" t="str">
        <f t="shared" si="182"/>
        <v/>
      </c>
      <c r="CE88" s="49" t="str">
        <f t="shared" si="182"/>
        <v/>
      </c>
      <c r="CF88" s="49" t="str">
        <f t="shared" si="182"/>
        <v/>
      </c>
      <c r="CG88" s="49" t="str">
        <f t="shared" ref="CG88:CV103" si="189">IF(ISNONTEXT($V88),CH88-$V88,"")</f>
        <v/>
      </c>
      <c r="CH88" s="49" t="str">
        <f t="shared" si="189"/>
        <v/>
      </c>
      <c r="CI88" s="49" t="str">
        <f t="shared" si="189"/>
        <v/>
      </c>
      <c r="CJ88" s="49" t="str">
        <f t="shared" si="189"/>
        <v/>
      </c>
      <c r="CK88" s="49" t="str">
        <f t="shared" si="189"/>
        <v/>
      </c>
      <c r="CL88" s="49" t="str">
        <f t="shared" si="189"/>
        <v/>
      </c>
      <c r="CM88" s="49" t="str">
        <f t="shared" si="189"/>
        <v/>
      </c>
      <c r="CN88" s="49" t="str">
        <f t="shared" si="189"/>
        <v/>
      </c>
      <c r="CO88" s="49" t="str">
        <f t="shared" si="189"/>
        <v/>
      </c>
      <c r="CP88" s="49" t="str">
        <f t="shared" si="189"/>
        <v/>
      </c>
      <c r="CQ88" s="49" t="str">
        <f t="shared" si="189"/>
        <v/>
      </c>
      <c r="CR88" s="49" t="str">
        <f t="shared" si="189"/>
        <v/>
      </c>
      <c r="CS88" s="49" t="str">
        <f t="shared" si="189"/>
        <v/>
      </c>
      <c r="CT88" s="49" t="str">
        <f t="shared" si="189"/>
        <v/>
      </c>
      <c r="CU88" s="49" t="str">
        <f t="shared" si="189"/>
        <v/>
      </c>
      <c r="CV88" s="49" t="str">
        <f t="shared" si="189"/>
        <v/>
      </c>
      <c r="CW88" s="49" t="str">
        <f t="shared" si="183"/>
        <v/>
      </c>
      <c r="CX88" s="49" t="str">
        <f t="shared" si="183"/>
        <v/>
      </c>
      <c r="CY88" s="49" t="str">
        <f t="shared" si="183"/>
        <v/>
      </c>
      <c r="CZ88" s="49" t="str">
        <f t="shared" si="183"/>
        <v/>
      </c>
      <c r="DA88" s="49" t="str">
        <f t="shared" si="183"/>
        <v/>
      </c>
      <c r="DB88" s="49" t="str">
        <f t="shared" si="183"/>
        <v/>
      </c>
      <c r="DC88" s="49" t="str">
        <f t="shared" si="183"/>
        <v/>
      </c>
      <c r="DD88" s="49" t="str">
        <f t="shared" si="183"/>
        <v/>
      </c>
      <c r="DE88" s="49" t="str">
        <f t="shared" si="183"/>
        <v/>
      </c>
      <c r="DF88" s="49" t="str">
        <f t="shared" si="183"/>
        <v/>
      </c>
      <c r="DG88" s="49" t="str">
        <f t="shared" si="183"/>
        <v/>
      </c>
      <c r="DH88" s="49" t="str">
        <f t="shared" si="183"/>
        <v/>
      </c>
      <c r="DI88" s="49" t="str">
        <f t="shared" si="183"/>
        <v/>
      </c>
      <c r="DJ88" s="49" t="str">
        <f t="shared" si="183"/>
        <v/>
      </c>
      <c r="DK88" s="49" t="str">
        <f t="shared" si="183"/>
        <v/>
      </c>
      <c r="DL88" s="49" t="str">
        <f t="shared" ref="DL88:DR103" si="190">IF(ISNONTEXT($V88),DM88-$V88,"")</f>
        <v/>
      </c>
      <c r="DM88" s="49" t="str">
        <f t="shared" si="190"/>
        <v/>
      </c>
      <c r="DN88" s="49" t="str">
        <f t="shared" si="190"/>
        <v/>
      </c>
      <c r="DO88" s="49" t="str">
        <f t="shared" si="190"/>
        <v/>
      </c>
      <c r="DP88" s="49" t="str">
        <f t="shared" si="190"/>
        <v/>
      </c>
      <c r="DQ88" s="49" t="str">
        <f t="shared" si="190"/>
        <v/>
      </c>
      <c r="DR88" s="49" t="str">
        <f t="shared" si="190"/>
        <v/>
      </c>
      <c r="DS88" s="183" t="str">
        <f t="shared" si="150"/>
        <v/>
      </c>
      <c r="DT88" s="49" t="str">
        <f t="shared" si="170"/>
        <v/>
      </c>
      <c r="DU88" s="49" t="str">
        <f t="shared" si="170"/>
        <v/>
      </c>
      <c r="DV88" s="49" t="str">
        <f t="shared" si="170"/>
        <v/>
      </c>
      <c r="DW88" s="49" t="str">
        <f t="shared" si="170"/>
        <v/>
      </c>
      <c r="DX88" s="49" t="str">
        <f t="shared" si="170"/>
        <v/>
      </c>
      <c r="DY88" s="49" t="str">
        <f t="shared" si="170"/>
        <v/>
      </c>
      <c r="DZ88" s="49" t="str">
        <f t="shared" si="170"/>
        <v/>
      </c>
      <c r="EA88" s="49" t="str">
        <f t="shared" si="170"/>
        <v/>
      </c>
      <c r="EB88" s="49" t="str">
        <f t="shared" si="170"/>
        <v/>
      </c>
      <c r="EC88" s="49" t="str">
        <f t="shared" si="170"/>
        <v/>
      </c>
      <c r="ED88" s="49" t="str">
        <f t="shared" si="170"/>
        <v/>
      </c>
      <c r="EE88" s="49" t="str">
        <f t="shared" si="170"/>
        <v/>
      </c>
      <c r="EF88" s="49" t="str">
        <f t="shared" si="170"/>
        <v/>
      </c>
      <c r="EG88" s="49" t="str">
        <f t="shared" si="170"/>
        <v/>
      </c>
      <c r="EH88" s="49" t="str">
        <f t="shared" si="170"/>
        <v/>
      </c>
      <c r="EI88" s="49" t="str">
        <f t="shared" ref="EI88:EX103" si="191">IF(ISNONTEXT($V88),EH88+$V88,"")</f>
        <v/>
      </c>
      <c r="EJ88" s="49" t="str">
        <f t="shared" si="191"/>
        <v/>
      </c>
      <c r="EK88" s="49" t="str">
        <f t="shared" si="191"/>
        <v/>
      </c>
      <c r="EL88" s="49" t="str">
        <f t="shared" si="191"/>
        <v/>
      </c>
      <c r="EM88" s="49" t="str">
        <f t="shared" si="191"/>
        <v/>
      </c>
      <c r="EN88" s="49" t="str">
        <f t="shared" si="191"/>
        <v/>
      </c>
      <c r="EO88" s="49" t="str">
        <f t="shared" si="191"/>
        <v/>
      </c>
      <c r="EP88" s="49" t="str">
        <f t="shared" si="191"/>
        <v/>
      </c>
      <c r="EQ88" s="49" t="str">
        <f t="shared" si="191"/>
        <v/>
      </c>
      <c r="ER88" s="49" t="str">
        <f t="shared" si="191"/>
        <v/>
      </c>
      <c r="ES88" s="49" t="str">
        <f t="shared" si="191"/>
        <v/>
      </c>
      <c r="ET88" s="49" t="str">
        <f t="shared" si="191"/>
        <v/>
      </c>
      <c r="EU88" s="49" t="str">
        <f t="shared" si="191"/>
        <v/>
      </c>
      <c r="EV88" s="49" t="str">
        <f t="shared" si="191"/>
        <v/>
      </c>
      <c r="EW88" s="49" t="str">
        <f t="shared" si="191"/>
        <v/>
      </c>
      <c r="EX88" s="49" t="str">
        <f t="shared" si="191"/>
        <v/>
      </c>
      <c r="EY88" s="49" t="str">
        <f t="shared" ref="EY88:FN103" si="192">IF(ISNONTEXT($V88),EX88+$V88,"")</f>
        <v/>
      </c>
      <c r="EZ88" s="49" t="str">
        <f t="shared" si="192"/>
        <v/>
      </c>
      <c r="FA88" s="49" t="str">
        <f t="shared" si="192"/>
        <v/>
      </c>
      <c r="FB88" s="49" t="str">
        <f t="shared" si="192"/>
        <v/>
      </c>
      <c r="FC88" s="49" t="str">
        <f t="shared" si="192"/>
        <v/>
      </c>
      <c r="FD88" s="49" t="str">
        <f t="shared" si="192"/>
        <v/>
      </c>
      <c r="FE88" s="49" t="str">
        <f t="shared" si="192"/>
        <v/>
      </c>
      <c r="FF88" s="49" t="str">
        <f t="shared" si="192"/>
        <v/>
      </c>
      <c r="FG88" s="49" t="str">
        <f t="shared" si="192"/>
        <v/>
      </c>
      <c r="FH88" s="49" t="str">
        <f t="shared" si="192"/>
        <v/>
      </c>
      <c r="FI88" s="49" t="str">
        <f t="shared" si="192"/>
        <v/>
      </c>
      <c r="FJ88" s="49" t="str">
        <f t="shared" si="192"/>
        <v/>
      </c>
      <c r="FK88" s="49" t="str">
        <f t="shared" si="192"/>
        <v/>
      </c>
      <c r="FL88" s="49" t="str">
        <f t="shared" si="192"/>
        <v/>
      </c>
      <c r="FM88" s="49" t="str">
        <f t="shared" si="192"/>
        <v/>
      </c>
      <c r="FN88" s="49" t="str">
        <f t="shared" si="192"/>
        <v/>
      </c>
      <c r="FO88" s="49" t="str">
        <f t="shared" si="184"/>
        <v/>
      </c>
      <c r="FP88" s="49" t="str">
        <f t="shared" si="184"/>
        <v/>
      </c>
      <c r="FQ88" s="49" t="str">
        <f t="shared" si="184"/>
        <v/>
      </c>
      <c r="FR88" s="49" t="str">
        <f t="shared" si="184"/>
        <v/>
      </c>
      <c r="FS88" s="49" t="str">
        <f t="shared" si="184"/>
        <v/>
      </c>
      <c r="FT88" s="49" t="str">
        <f t="shared" si="184"/>
        <v/>
      </c>
      <c r="FU88" s="49" t="str">
        <f t="shared" si="184"/>
        <v/>
      </c>
      <c r="FV88" s="49" t="str">
        <f t="shared" si="184"/>
        <v/>
      </c>
      <c r="FW88" s="49" t="str">
        <f t="shared" si="184"/>
        <v/>
      </c>
      <c r="FX88" s="49" t="str">
        <f t="shared" si="184"/>
        <v/>
      </c>
      <c r="FY88" s="49" t="str">
        <f t="shared" si="184"/>
        <v/>
      </c>
      <c r="FZ88" s="49" t="str">
        <f t="shared" si="184"/>
        <v/>
      </c>
      <c r="GA88" s="49" t="str">
        <f t="shared" si="184"/>
        <v/>
      </c>
      <c r="GB88" s="49" t="str">
        <f t="shared" si="184"/>
        <v/>
      </c>
      <c r="GC88" s="49" t="str">
        <f t="shared" si="184"/>
        <v/>
      </c>
      <c r="GD88" s="49" t="str">
        <f t="shared" ref="GD88:GS103" si="193">IF(ISNONTEXT($V88),GC88+$V88,"")</f>
        <v/>
      </c>
      <c r="GE88" s="49" t="str">
        <f t="shared" si="193"/>
        <v/>
      </c>
      <c r="GF88" s="49" t="str">
        <f t="shared" si="193"/>
        <v/>
      </c>
      <c r="GG88" s="49" t="str">
        <f t="shared" si="193"/>
        <v/>
      </c>
      <c r="GH88" s="49" t="str">
        <f t="shared" si="193"/>
        <v/>
      </c>
      <c r="GI88" s="49" t="str">
        <f t="shared" si="193"/>
        <v/>
      </c>
      <c r="GJ88" s="49" t="str">
        <f t="shared" si="193"/>
        <v/>
      </c>
      <c r="GK88" s="49" t="str">
        <f t="shared" si="193"/>
        <v/>
      </c>
      <c r="GL88" s="49" t="str">
        <f t="shared" si="193"/>
        <v/>
      </c>
      <c r="GM88" s="49" t="str">
        <f t="shared" si="193"/>
        <v/>
      </c>
      <c r="GN88" s="49" t="str">
        <f t="shared" si="193"/>
        <v/>
      </c>
      <c r="GO88" s="49" t="str">
        <f t="shared" si="193"/>
        <v/>
      </c>
      <c r="GP88" s="49" t="str">
        <f t="shared" si="193"/>
        <v/>
      </c>
      <c r="GQ88" s="49" t="str">
        <f t="shared" si="193"/>
        <v/>
      </c>
      <c r="GR88" s="49" t="str">
        <f t="shared" si="193"/>
        <v/>
      </c>
      <c r="GS88" s="49" t="str">
        <f t="shared" si="193"/>
        <v/>
      </c>
      <c r="GT88" s="49" t="str">
        <f t="shared" si="185"/>
        <v/>
      </c>
      <c r="GU88" s="49" t="str">
        <f t="shared" si="185"/>
        <v/>
      </c>
      <c r="GV88" s="49" t="str">
        <f t="shared" si="185"/>
        <v/>
      </c>
      <c r="GW88" s="49" t="str">
        <f t="shared" si="185"/>
        <v/>
      </c>
      <c r="GX88" s="49" t="str">
        <f t="shared" si="185"/>
        <v/>
      </c>
      <c r="GY88" s="49" t="str">
        <f t="shared" si="185"/>
        <v/>
      </c>
      <c r="GZ88" s="49" t="str">
        <f t="shared" si="185"/>
        <v/>
      </c>
      <c r="HA88" s="49" t="str">
        <f t="shared" si="185"/>
        <v/>
      </c>
      <c r="HB88" s="49" t="str">
        <f t="shared" si="185"/>
        <v/>
      </c>
      <c r="HC88" s="49" t="str">
        <f t="shared" si="185"/>
        <v/>
      </c>
      <c r="HD88" s="49" t="str">
        <f t="shared" si="185"/>
        <v/>
      </c>
      <c r="HE88" s="49" t="str">
        <f t="shared" si="185"/>
        <v/>
      </c>
      <c r="HF88" s="49" t="str">
        <f t="shared" si="185"/>
        <v/>
      </c>
      <c r="HG88" s="49" t="str">
        <f t="shared" si="185"/>
        <v/>
      </c>
      <c r="HH88" s="49" t="str">
        <f t="shared" si="185"/>
        <v/>
      </c>
      <c r="HI88" s="49" t="str">
        <f t="shared" ref="HI88:HO103" si="194">IF(ISNONTEXT($V88),HH88+$V88,"")</f>
        <v/>
      </c>
      <c r="HJ88" s="49" t="str">
        <f t="shared" si="194"/>
        <v/>
      </c>
      <c r="HK88" s="49" t="str">
        <f t="shared" si="194"/>
        <v/>
      </c>
      <c r="HL88" s="49" t="str">
        <f t="shared" si="194"/>
        <v/>
      </c>
      <c r="HM88" s="49" t="str">
        <f t="shared" si="194"/>
        <v/>
      </c>
      <c r="HN88" s="49" t="str">
        <f t="shared" si="194"/>
        <v/>
      </c>
      <c r="HO88" s="49" t="str">
        <f t="shared" si="194"/>
        <v/>
      </c>
      <c r="HP88" s="169" t="e">
        <f t="shared" si="186"/>
        <v>#N/A</v>
      </c>
      <c r="HQ88" s="169" t="e">
        <f t="shared" si="186"/>
        <v>#N/A</v>
      </c>
      <c r="HR88" s="169" t="e">
        <f t="shared" si="186"/>
        <v>#N/A</v>
      </c>
      <c r="HS88" s="169" t="e">
        <f t="shared" si="186"/>
        <v>#N/A</v>
      </c>
      <c r="HT88" s="169" t="e">
        <f t="shared" si="186"/>
        <v>#N/A</v>
      </c>
      <c r="HU88" s="169" t="e">
        <f t="shared" si="186"/>
        <v>#N/A</v>
      </c>
      <c r="HV88" s="169" t="e">
        <f t="shared" si="186"/>
        <v>#N/A</v>
      </c>
      <c r="HW88" s="169" t="e">
        <f t="shared" si="186"/>
        <v>#N/A</v>
      </c>
      <c r="HX88" s="169" t="e">
        <f t="shared" si="186"/>
        <v>#N/A</v>
      </c>
      <c r="HY88" s="169" t="e">
        <f t="shared" si="186"/>
        <v>#N/A</v>
      </c>
      <c r="HZ88" s="169" t="e">
        <f t="shared" si="186"/>
        <v>#N/A</v>
      </c>
      <c r="IA88" s="169" t="e">
        <f t="shared" si="186"/>
        <v>#N/A</v>
      </c>
      <c r="IB88" s="169" t="e">
        <f t="shared" si="186"/>
        <v>#N/A</v>
      </c>
      <c r="IC88" s="169" t="e">
        <f t="shared" si="186"/>
        <v>#N/A</v>
      </c>
      <c r="ID88" s="169" t="e">
        <f t="shared" si="186"/>
        <v>#N/A</v>
      </c>
      <c r="IE88" s="169" t="e">
        <f t="shared" si="151"/>
        <v>#N/A</v>
      </c>
      <c r="IF88" s="169" t="e">
        <f t="shared" si="151"/>
        <v>#N/A</v>
      </c>
      <c r="IG88" s="169" t="e">
        <f t="shared" si="151"/>
        <v>#N/A</v>
      </c>
      <c r="IH88" s="169" t="e">
        <f t="shared" si="151"/>
        <v>#N/A</v>
      </c>
      <c r="II88" s="169" t="e">
        <f t="shared" si="167"/>
        <v>#N/A</v>
      </c>
      <c r="IJ88" s="169" t="e">
        <f t="shared" si="167"/>
        <v>#N/A</v>
      </c>
      <c r="IK88" s="169" t="e">
        <f t="shared" si="167"/>
        <v>#N/A</v>
      </c>
      <c r="IL88" s="169" t="e">
        <f t="shared" si="167"/>
        <v>#N/A</v>
      </c>
      <c r="IM88" s="169" t="e">
        <f t="shared" si="167"/>
        <v>#N/A</v>
      </c>
      <c r="IN88" s="169" t="e">
        <f t="shared" si="167"/>
        <v>#N/A</v>
      </c>
      <c r="IO88" s="169" t="e">
        <f t="shared" si="167"/>
        <v>#N/A</v>
      </c>
      <c r="IP88" s="169" t="e">
        <f t="shared" si="167"/>
        <v>#N/A</v>
      </c>
      <c r="IQ88" s="169" t="e">
        <f t="shared" si="167"/>
        <v>#N/A</v>
      </c>
      <c r="IR88" s="169" t="e">
        <f t="shared" si="167"/>
        <v>#N/A</v>
      </c>
      <c r="IS88" s="169" t="e">
        <f t="shared" si="167"/>
        <v>#N/A</v>
      </c>
      <c r="IT88" s="169" t="e">
        <f t="shared" si="167"/>
        <v>#N/A</v>
      </c>
      <c r="IU88" s="169" t="e">
        <f t="shared" si="167"/>
        <v>#N/A</v>
      </c>
      <c r="IV88" s="169" t="e">
        <f t="shared" si="167"/>
        <v>#N/A</v>
      </c>
      <c r="IW88" s="169" t="e">
        <f t="shared" si="167"/>
        <v>#N/A</v>
      </c>
      <c r="IX88" s="169" t="e">
        <f t="shared" si="167"/>
        <v>#N/A</v>
      </c>
      <c r="IY88" s="169" t="e">
        <f t="shared" si="181"/>
        <v>#N/A</v>
      </c>
      <c r="IZ88" s="169" t="e">
        <f t="shared" si="181"/>
        <v>#N/A</v>
      </c>
      <c r="JA88" s="169" t="e">
        <f t="shared" si="181"/>
        <v>#N/A</v>
      </c>
      <c r="JB88" s="169" t="e">
        <f t="shared" si="181"/>
        <v>#N/A</v>
      </c>
      <c r="JC88" s="169" t="e">
        <f t="shared" si="181"/>
        <v>#N/A</v>
      </c>
      <c r="JD88" s="169" t="e">
        <f t="shared" si="181"/>
        <v>#N/A</v>
      </c>
      <c r="JE88" s="169" t="e">
        <f t="shared" si="181"/>
        <v>#N/A</v>
      </c>
      <c r="JF88" s="169" t="e">
        <f t="shared" si="181"/>
        <v>#N/A</v>
      </c>
      <c r="JG88" s="169" t="e">
        <f t="shared" si="181"/>
        <v>#N/A</v>
      </c>
      <c r="JH88" s="169" t="e">
        <f t="shared" si="181"/>
        <v>#N/A</v>
      </c>
      <c r="JI88" s="169" t="e">
        <f t="shared" si="181"/>
        <v>#N/A</v>
      </c>
      <c r="JJ88" s="169" t="e">
        <f t="shared" si="168"/>
        <v>#N/A</v>
      </c>
      <c r="JK88" s="169" t="e">
        <f t="shared" si="145"/>
        <v>#N/A</v>
      </c>
      <c r="JL88" s="169" t="e">
        <f t="shared" si="145"/>
        <v>#N/A</v>
      </c>
      <c r="JM88" s="169" t="e">
        <f t="shared" si="145"/>
        <v>#N/A</v>
      </c>
      <c r="JN88" s="169" t="e">
        <f t="shared" si="145"/>
        <v>#N/A</v>
      </c>
      <c r="JO88" s="169" t="e">
        <f t="shared" si="145"/>
        <v>#N/A</v>
      </c>
      <c r="JP88" s="169" t="e">
        <f t="shared" si="145"/>
        <v>#N/A</v>
      </c>
      <c r="JQ88" s="169" t="e">
        <f t="shared" si="145"/>
        <v>#N/A</v>
      </c>
      <c r="JR88" s="169" t="e">
        <f t="shared" si="145"/>
        <v>#N/A</v>
      </c>
      <c r="JS88" s="169" t="e">
        <f t="shared" si="145"/>
        <v>#N/A</v>
      </c>
      <c r="JT88" s="169" t="e">
        <f t="shared" si="145"/>
        <v>#N/A</v>
      </c>
      <c r="JU88" s="169" t="e">
        <f t="shared" si="145"/>
        <v>#N/A</v>
      </c>
      <c r="JV88" s="169" t="e">
        <f t="shared" si="145"/>
        <v>#N/A</v>
      </c>
      <c r="JW88" s="169" t="e">
        <f t="shared" si="145"/>
        <v>#N/A</v>
      </c>
      <c r="JX88" s="169" t="e">
        <f t="shared" si="145"/>
        <v>#N/A</v>
      </c>
      <c r="JY88" s="169" t="e">
        <f t="shared" si="145"/>
        <v>#N/A</v>
      </c>
      <c r="JZ88" s="169" t="e">
        <f t="shared" si="145"/>
        <v>#N/A</v>
      </c>
      <c r="KA88" s="169" t="e">
        <f t="shared" si="180"/>
        <v>#N/A</v>
      </c>
      <c r="KB88" s="169" t="e">
        <f t="shared" si="180"/>
        <v>#N/A</v>
      </c>
      <c r="KC88" s="169" t="e">
        <f t="shared" si="172"/>
        <v>#N/A</v>
      </c>
      <c r="KD88" s="169" t="e">
        <f t="shared" si="172"/>
        <v>#N/A</v>
      </c>
      <c r="KE88" s="169" t="e">
        <f t="shared" si="172"/>
        <v>#N/A</v>
      </c>
      <c r="KF88" s="169" t="e">
        <f t="shared" si="172"/>
        <v>#N/A</v>
      </c>
      <c r="KG88" s="169" t="e">
        <f t="shared" si="172"/>
        <v>#N/A</v>
      </c>
      <c r="KH88" s="169" t="e">
        <f t="shared" si="172"/>
        <v>#N/A</v>
      </c>
      <c r="KI88" s="169" t="e">
        <f t="shared" si="172"/>
        <v>#N/A</v>
      </c>
      <c r="KJ88" s="169" t="e">
        <f t="shared" si="172"/>
        <v>#N/A</v>
      </c>
      <c r="KK88" s="169" t="e">
        <f t="shared" si="172"/>
        <v>#N/A</v>
      </c>
      <c r="KL88" s="169" t="e">
        <f t="shared" si="172"/>
        <v>#N/A</v>
      </c>
      <c r="KM88" s="169" t="e">
        <f t="shared" si="172"/>
        <v>#N/A</v>
      </c>
      <c r="KN88" s="169" t="e">
        <f t="shared" si="172"/>
        <v>#N/A</v>
      </c>
      <c r="KO88" s="169" t="e">
        <f t="shared" si="172"/>
        <v>#N/A</v>
      </c>
      <c r="KP88" s="169" t="e">
        <f t="shared" si="172"/>
        <v>#N/A</v>
      </c>
      <c r="KQ88" s="169" t="e">
        <f t="shared" si="172"/>
        <v>#N/A</v>
      </c>
      <c r="KR88" s="169" t="e">
        <f t="shared" si="172"/>
        <v>#N/A</v>
      </c>
      <c r="KS88" s="169" t="e">
        <f t="shared" si="173"/>
        <v>#N/A</v>
      </c>
      <c r="KT88" s="169" t="e">
        <f t="shared" si="173"/>
        <v>#N/A</v>
      </c>
      <c r="KU88" s="169" t="e">
        <f t="shared" si="173"/>
        <v>#N/A</v>
      </c>
      <c r="KV88" s="169" t="e">
        <f t="shared" si="173"/>
        <v>#N/A</v>
      </c>
      <c r="KW88" s="169" t="e">
        <f t="shared" si="173"/>
        <v>#N/A</v>
      </c>
      <c r="KX88" s="169" t="e">
        <f t="shared" si="173"/>
        <v>#N/A</v>
      </c>
      <c r="KY88" s="169" t="e">
        <f t="shared" si="173"/>
        <v>#N/A</v>
      </c>
      <c r="KZ88" s="169" t="e">
        <f t="shared" si="173"/>
        <v>#N/A</v>
      </c>
      <c r="LA88" s="169" t="e">
        <f t="shared" si="173"/>
        <v>#N/A</v>
      </c>
      <c r="LB88" s="169" t="e">
        <f t="shared" si="173"/>
        <v>#N/A</v>
      </c>
      <c r="LC88" s="169" t="e">
        <f t="shared" si="173"/>
        <v>#N/A</v>
      </c>
      <c r="LD88" s="169" t="e">
        <f t="shared" si="173"/>
        <v>#N/A</v>
      </c>
      <c r="LE88" s="169" t="e">
        <f t="shared" si="173"/>
        <v>#N/A</v>
      </c>
      <c r="LF88" s="169" t="e">
        <f t="shared" si="173"/>
        <v>#N/A</v>
      </c>
      <c r="LG88" s="169" t="e">
        <f t="shared" si="173"/>
        <v>#N/A</v>
      </c>
      <c r="LH88" s="169" t="e">
        <f t="shared" si="173"/>
        <v>#N/A</v>
      </c>
      <c r="LI88" s="169" t="e">
        <f t="shared" si="174"/>
        <v>#N/A</v>
      </c>
      <c r="LJ88" s="169" t="e">
        <f t="shared" si="174"/>
        <v>#N/A</v>
      </c>
      <c r="LK88" s="169" t="e">
        <f t="shared" si="174"/>
        <v>#N/A</v>
      </c>
      <c r="LL88" s="169" t="e">
        <f t="shared" si="174"/>
        <v>#N/A</v>
      </c>
      <c r="LM88" s="169" t="e">
        <f t="shared" si="174"/>
        <v>#N/A</v>
      </c>
      <c r="LN88" s="169" t="e">
        <f t="shared" si="174"/>
        <v>#N/A</v>
      </c>
      <c r="LO88" s="169" t="e">
        <f t="shared" si="174"/>
        <v>#N/A</v>
      </c>
      <c r="LP88" s="169" t="e">
        <f t="shared" si="174"/>
        <v>#N/A</v>
      </c>
      <c r="LQ88" s="169" t="e">
        <f t="shared" si="174"/>
        <v>#N/A</v>
      </c>
      <c r="LR88" s="169" t="e">
        <f t="shared" si="174"/>
        <v>#N/A</v>
      </c>
      <c r="LS88" s="169" t="e">
        <f t="shared" si="174"/>
        <v>#N/A</v>
      </c>
      <c r="LT88" s="169" t="e">
        <f t="shared" si="174"/>
        <v>#N/A</v>
      </c>
      <c r="LU88" s="169" t="e">
        <f t="shared" si="174"/>
        <v>#N/A</v>
      </c>
      <c r="LV88" s="169" t="e">
        <f t="shared" si="174"/>
        <v>#N/A</v>
      </c>
      <c r="LW88" s="169" t="e">
        <f t="shared" si="174"/>
        <v>#N/A</v>
      </c>
      <c r="LX88" s="169" t="e">
        <f t="shared" si="174"/>
        <v>#N/A</v>
      </c>
      <c r="LY88" s="169" t="e">
        <f t="shared" si="175"/>
        <v>#N/A</v>
      </c>
      <c r="LZ88" s="169" t="e">
        <f t="shared" si="175"/>
        <v>#N/A</v>
      </c>
      <c r="MA88" s="169" t="e">
        <f t="shared" si="175"/>
        <v>#N/A</v>
      </c>
      <c r="MB88" s="169" t="e">
        <f t="shared" si="175"/>
        <v>#N/A</v>
      </c>
      <c r="MC88" s="169" t="e">
        <f t="shared" si="175"/>
        <v>#N/A</v>
      </c>
      <c r="MD88" s="169" t="e">
        <f t="shared" si="175"/>
        <v>#N/A</v>
      </c>
      <c r="ME88" s="169" t="e">
        <f t="shared" si="175"/>
        <v>#N/A</v>
      </c>
      <c r="MF88" s="169" t="e">
        <f t="shared" si="175"/>
        <v>#N/A</v>
      </c>
      <c r="MG88" s="169" t="e">
        <f t="shared" si="175"/>
        <v>#N/A</v>
      </c>
      <c r="MH88" s="169" t="e">
        <f t="shared" si="175"/>
        <v>#N/A</v>
      </c>
      <c r="MI88" s="169" t="e">
        <f t="shared" si="175"/>
        <v>#N/A</v>
      </c>
      <c r="MJ88" s="169" t="e">
        <f t="shared" si="175"/>
        <v>#N/A</v>
      </c>
      <c r="MK88" s="169" t="e">
        <f t="shared" si="175"/>
        <v>#N/A</v>
      </c>
      <c r="ML88" s="169" t="e">
        <f t="shared" si="175"/>
        <v>#N/A</v>
      </c>
      <c r="MM88" s="169" t="e">
        <f t="shared" si="175"/>
        <v>#N/A</v>
      </c>
      <c r="MN88" s="169" t="e">
        <f t="shared" si="175"/>
        <v>#N/A</v>
      </c>
      <c r="MO88" s="169" t="e">
        <f t="shared" si="176"/>
        <v>#N/A</v>
      </c>
      <c r="MP88" s="169" t="e">
        <f t="shared" si="176"/>
        <v>#N/A</v>
      </c>
      <c r="MQ88" s="169" t="e">
        <f t="shared" si="176"/>
        <v>#N/A</v>
      </c>
      <c r="MR88" s="169" t="e">
        <f t="shared" si="176"/>
        <v>#N/A</v>
      </c>
      <c r="MS88" s="169" t="e">
        <f t="shared" si="176"/>
        <v>#N/A</v>
      </c>
      <c r="MT88" s="169" t="e">
        <f t="shared" si="176"/>
        <v>#N/A</v>
      </c>
      <c r="MU88" s="169" t="e">
        <f t="shared" si="176"/>
        <v>#N/A</v>
      </c>
      <c r="MV88" s="169" t="e">
        <f t="shared" si="176"/>
        <v>#N/A</v>
      </c>
      <c r="MW88" s="169" t="e">
        <f t="shared" si="176"/>
        <v>#N/A</v>
      </c>
      <c r="MX88" s="169" t="e">
        <f t="shared" si="176"/>
        <v>#N/A</v>
      </c>
      <c r="MY88" s="169" t="e">
        <f t="shared" si="176"/>
        <v>#N/A</v>
      </c>
      <c r="MZ88" s="169" t="e">
        <f t="shared" si="176"/>
        <v>#N/A</v>
      </c>
      <c r="NA88" s="169" t="e">
        <f t="shared" si="176"/>
        <v>#N/A</v>
      </c>
      <c r="NB88" s="169" t="e">
        <f t="shared" si="176"/>
        <v>#N/A</v>
      </c>
      <c r="NC88" s="169" t="e">
        <f t="shared" si="176"/>
        <v>#N/A</v>
      </c>
      <c r="ND88" s="169" t="e">
        <f t="shared" si="176"/>
        <v>#N/A</v>
      </c>
      <c r="NE88" s="169" t="e">
        <f t="shared" si="177"/>
        <v>#N/A</v>
      </c>
      <c r="NF88" s="169" t="e">
        <f t="shared" si="177"/>
        <v>#N/A</v>
      </c>
      <c r="NG88" s="169" t="e">
        <f t="shared" si="177"/>
        <v>#N/A</v>
      </c>
      <c r="NH88" s="169" t="e">
        <f t="shared" si="177"/>
        <v>#N/A</v>
      </c>
      <c r="NI88" s="169" t="e">
        <f t="shared" si="177"/>
        <v>#N/A</v>
      </c>
      <c r="NJ88" s="169" t="e">
        <f t="shared" si="177"/>
        <v>#N/A</v>
      </c>
      <c r="NK88" s="169" t="e">
        <f t="shared" si="177"/>
        <v>#N/A</v>
      </c>
      <c r="NL88" s="169" t="e">
        <f t="shared" si="177"/>
        <v>#N/A</v>
      </c>
      <c r="NM88" s="169" t="e">
        <f t="shared" si="177"/>
        <v>#N/A</v>
      </c>
      <c r="NN88" s="169" t="e">
        <f t="shared" si="177"/>
        <v>#N/A</v>
      </c>
      <c r="NO88" s="169" t="e">
        <f t="shared" si="177"/>
        <v>#N/A</v>
      </c>
      <c r="NP88" s="169" t="e">
        <f t="shared" si="177"/>
        <v>#N/A</v>
      </c>
      <c r="NQ88" s="169" t="e">
        <f t="shared" si="177"/>
        <v>#N/A</v>
      </c>
      <c r="NR88" s="169" t="e">
        <f t="shared" si="177"/>
        <v>#N/A</v>
      </c>
      <c r="NS88" s="169" t="e">
        <f t="shared" si="177"/>
        <v>#N/A</v>
      </c>
      <c r="NT88" s="169" t="e">
        <f t="shared" si="177"/>
        <v>#N/A</v>
      </c>
      <c r="NU88" s="169" t="e">
        <f t="shared" si="178"/>
        <v>#N/A</v>
      </c>
      <c r="NV88" s="169" t="e">
        <f t="shared" si="178"/>
        <v>#N/A</v>
      </c>
      <c r="NW88" s="169" t="e">
        <f t="shared" si="178"/>
        <v>#N/A</v>
      </c>
      <c r="NX88" s="169" t="e">
        <f t="shared" si="178"/>
        <v>#N/A</v>
      </c>
      <c r="NY88" s="169" t="e">
        <f t="shared" si="178"/>
        <v>#N/A</v>
      </c>
      <c r="NZ88" s="169" t="e">
        <f t="shared" si="178"/>
        <v>#N/A</v>
      </c>
      <c r="OA88" s="169" t="e">
        <f t="shared" si="178"/>
        <v>#N/A</v>
      </c>
      <c r="OB88" s="169" t="e">
        <f t="shared" si="178"/>
        <v>#N/A</v>
      </c>
      <c r="OC88" s="169" t="e">
        <f t="shared" si="178"/>
        <v>#N/A</v>
      </c>
      <c r="OD88" s="169" t="e">
        <f t="shared" si="178"/>
        <v>#N/A</v>
      </c>
      <c r="OE88" s="169" t="e">
        <f t="shared" si="178"/>
        <v>#N/A</v>
      </c>
      <c r="OF88" s="169" t="e">
        <f t="shared" si="178"/>
        <v>#N/A</v>
      </c>
      <c r="OG88" s="169" t="e">
        <f t="shared" si="178"/>
        <v>#N/A</v>
      </c>
      <c r="OH88" s="169" t="e">
        <f t="shared" si="178"/>
        <v>#N/A</v>
      </c>
      <c r="OI88" s="169" t="e">
        <f t="shared" si="178"/>
        <v>#N/A</v>
      </c>
      <c r="OJ88" s="169" t="e">
        <f t="shared" si="178"/>
        <v>#N/A</v>
      </c>
      <c r="OK88" s="169" t="e">
        <f t="shared" si="179"/>
        <v>#N/A</v>
      </c>
      <c r="OL88" s="169" t="e">
        <f t="shared" si="179"/>
        <v>#N/A</v>
      </c>
      <c r="OM88" s="169" t="e">
        <f t="shared" si="179"/>
        <v>#N/A</v>
      </c>
      <c r="ON88" s="169" t="e">
        <f t="shared" si="179"/>
        <v>#N/A</v>
      </c>
      <c r="OO88" s="169" t="e">
        <f t="shared" si="179"/>
        <v>#N/A</v>
      </c>
      <c r="OP88" s="169" t="e">
        <f t="shared" si="143"/>
        <v>#N/A</v>
      </c>
      <c r="OQ88" s="169" t="e">
        <f t="shared" si="143"/>
        <v>#N/A</v>
      </c>
      <c r="OR88" s="169" t="e">
        <f t="shared" si="143"/>
        <v>#N/A</v>
      </c>
      <c r="OS88" s="169" t="e">
        <f t="shared" si="143"/>
        <v>#N/A</v>
      </c>
      <c r="OT88" s="169" t="e">
        <f t="shared" si="143"/>
        <v>#N/A</v>
      </c>
      <c r="OU88" s="169" t="e">
        <f t="shared" si="143"/>
        <v>#N/A</v>
      </c>
      <c r="OV88" s="169" t="e">
        <f t="shared" si="143"/>
        <v>#N/A</v>
      </c>
      <c r="OW88" s="169" t="e">
        <f t="shared" si="143"/>
        <v>#N/A</v>
      </c>
      <c r="OX88" s="169" t="e">
        <f t="shared" si="143"/>
        <v>#N/A</v>
      </c>
      <c r="OY88" s="169" t="e">
        <f t="shared" si="143"/>
        <v>#N/A</v>
      </c>
      <c r="OZ88" s="169" t="e">
        <f t="shared" si="143"/>
        <v>#N/A</v>
      </c>
      <c r="PA88" s="169" t="e">
        <f t="shared" si="143"/>
        <v>#N/A</v>
      </c>
      <c r="PB88" s="169" t="e">
        <f t="shared" si="143"/>
        <v>#N/A</v>
      </c>
      <c r="PC88" s="169" t="e">
        <f t="shared" si="143"/>
        <v>#N/A</v>
      </c>
      <c r="PD88" s="169" t="e">
        <f t="shared" si="143"/>
        <v>#N/A</v>
      </c>
      <c r="PE88" s="169" t="e">
        <f t="shared" si="143"/>
        <v>#N/A</v>
      </c>
      <c r="PF88" s="169" t="e">
        <f t="shared" si="171"/>
        <v>#N/A</v>
      </c>
      <c r="PG88" s="169" t="e">
        <f t="shared" si="171"/>
        <v>#N/A</v>
      </c>
      <c r="PH88" s="169" t="e">
        <f t="shared" si="171"/>
        <v>#N/A</v>
      </c>
    </row>
    <row r="89" spans="1:424" hidden="1" x14ac:dyDescent="0.75">
      <c r="A89" s="4">
        <v>86</v>
      </c>
      <c r="B89" s="95"/>
      <c r="C89" s="95"/>
      <c r="D89" s="95"/>
      <c r="E89" s="124" t="str">
        <f t="shared" si="146"/>
        <v/>
      </c>
      <c r="F89" s="124" t="str">
        <f t="shared" si="147"/>
        <v/>
      </c>
      <c r="G89" s="73" t="str">
        <f t="shared" si="148"/>
        <v/>
      </c>
      <c r="H89" s="23"/>
      <c r="I89" s="57"/>
      <c r="J89" s="280"/>
      <c r="K89" s="74" t="str">
        <f>IF(AND(B89&gt;0,C89&gt;0,D89&gt;0),IF(ISBLANK(J89),IF(ISBLANK(H89),"",(D89-B89)*VLOOKUP(H89,VLookups!$A$4:$B$13,2,FALSE)),J89),"")</f>
        <v/>
      </c>
      <c r="L89" s="75" t="str">
        <f t="shared" si="144"/>
        <v/>
      </c>
      <c r="M89" s="95"/>
      <c r="N89" s="270" t="str">
        <f>IF(AND(M89&gt;0,C89&gt;0,NOT(K89="")),ABS(VLOOKUP($M$1,VLookups!$A$43:$B$44,2,FALSE)-_xlfn.NORM.DIST(M89,G89,K89,TRUE)),"")</f>
        <v/>
      </c>
      <c r="O89" s="94" t="str">
        <f>IF(AND($B89&gt;0,$C89&gt;0,$D89&gt;0,NOT(ISBLANK($H89))),_xlfn.NORM.INV(ABS(VLOOKUP($M$1,VLookups!$A$43:$B$44,2,FALSE)-O$3),$G89,$K89),"")</f>
        <v/>
      </c>
      <c r="P89" s="93" t="str">
        <f>IF(AND($B89&gt;0,$C89&gt;0,$D89&gt;0,NOT(ISBLANK($H89))),_xlfn.NORM.INV(ABS(VLOOKUP($M$1,VLookups!$A$43:$B$44,2,FALSE)-P$3),$G89,$K89),"")</f>
        <v/>
      </c>
      <c r="Q89" s="94" t="str">
        <f>IF(AND($B89&gt;0,$C89&gt;0,$D89&gt;0,NOT(ISBLANK($H89))),_xlfn.NORM.INV(ABS(VLOOKUP($M$1,VLookups!$A$43:$B$44,2,FALSE)-Q$3),$G89,$K89),"")</f>
        <v/>
      </c>
      <c r="R89" s="93" t="str">
        <f>IF(AND($B89&gt;0,$C89&gt;0,$D89&gt;0,NOT(ISBLANK($H89))),_xlfn.NORM.INV(ABS(VLOOKUP($M$1,VLookups!$A$43:$B$44,2,FALSE)-R$3),$G89,$K89),"")</f>
        <v/>
      </c>
      <c r="S89" s="94" t="str">
        <f>IF(AND($B89&gt;0,$C89&gt;0,$D89&gt;0,NOT(ISBLANK($H89))),_xlfn.NORM.INV(ABS(VLOOKUP($M$1,VLookups!$A$43:$B$44,2,FALSE)-S$3),$G89,$K89),"")</f>
        <v/>
      </c>
      <c r="T89" s="93" t="str">
        <f>IF(AND($B89&gt;0,$C89&gt;0,$D89&gt;0,NOT(ISBLANK($H89))),_xlfn.NORM.INV(ABS(VLOOKUP($M$1,VLookups!$A$43:$B$44,2,FALSE)-T$3),$G89,$K89),"")</f>
        <v/>
      </c>
      <c r="U89" s="5"/>
      <c r="V89" s="168" t="str">
        <f t="shared" si="149"/>
        <v/>
      </c>
      <c r="W89" s="49" t="str">
        <f t="shared" ref="W89:AL103" si="195">IF(ISNONTEXT($V89),X89-$V89,"")</f>
        <v/>
      </c>
      <c r="X89" s="49" t="str">
        <f t="shared" si="195"/>
        <v/>
      </c>
      <c r="Y89" s="49" t="str">
        <f t="shared" si="195"/>
        <v/>
      </c>
      <c r="Z89" s="49" t="str">
        <f t="shared" si="195"/>
        <v/>
      </c>
      <c r="AA89" s="49" t="str">
        <f t="shared" si="195"/>
        <v/>
      </c>
      <c r="AB89" s="49" t="str">
        <f t="shared" si="195"/>
        <v/>
      </c>
      <c r="AC89" s="49" t="str">
        <f t="shared" si="195"/>
        <v/>
      </c>
      <c r="AD89" s="49" t="str">
        <f t="shared" si="195"/>
        <v/>
      </c>
      <c r="AE89" s="49" t="str">
        <f t="shared" si="195"/>
        <v/>
      </c>
      <c r="AF89" s="49" t="str">
        <f t="shared" si="195"/>
        <v/>
      </c>
      <c r="AG89" s="49" t="str">
        <f t="shared" si="195"/>
        <v/>
      </c>
      <c r="AH89" s="49" t="str">
        <f t="shared" si="195"/>
        <v/>
      </c>
      <c r="AI89" s="49" t="str">
        <f t="shared" si="195"/>
        <v/>
      </c>
      <c r="AJ89" s="49" t="str">
        <f t="shared" si="195"/>
        <v/>
      </c>
      <c r="AK89" s="49" t="str">
        <f t="shared" si="195"/>
        <v/>
      </c>
      <c r="AL89" s="49" t="str">
        <f t="shared" si="195"/>
        <v/>
      </c>
      <c r="AM89" s="49" t="str">
        <f t="shared" si="187"/>
        <v/>
      </c>
      <c r="AN89" s="49" t="str">
        <f t="shared" si="187"/>
        <v/>
      </c>
      <c r="AO89" s="49" t="str">
        <f t="shared" si="187"/>
        <v/>
      </c>
      <c r="AP89" s="49" t="str">
        <f t="shared" si="187"/>
        <v/>
      </c>
      <c r="AQ89" s="49" t="str">
        <f t="shared" si="187"/>
        <v/>
      </c>
      <c r="AR89" s="49" t="str">
        <f t="shared" si="187"/>
        <v/>
      </c>
      <c r="AS89" s="49" t="str">
        <f t="shared" si="187"/>
        <v/>
      </c>
      <c r="AT89" s="49" t="str">
        <f t="shared" si="187"/>
        <v/>
      </c>
      <c r="AU89" s="49" t="str">
        <f t="shared" si="187"/>
        <v/>
      </c>
      <c r="AV89" s="49" t="str">
        <f t="shared" si="187"/>
        <v/>
      </c>
      <c r="AW89" s="49" t="str">
        <f t="shared" si="187"/>
        <v/>
      </c>
      <c r="AX89" s="49" t="str">
        <f t="shared" si="187"/>
        <v/>
      </c>
      <c r="AY89" s="49" t="str">
        <f t="shared" si="187"/>
        <v/>
      </c>
      <c r="AZ89" s="49" t="str">
        <f t="shared" si="187"/>
        <v/>
      </c>
      <c r="BA89" s="49" t="str">
        <f t="shared" si="187"/>
        <v/>
      </c>
      <c r="BB89" s="49" t="str">
        <f t="shared" si="188"/>
        <v/>
      </c>
      <c r="BC89" s="49" t="str">
        <f t="shared" si="188"/>
        <v/>
      </c>
      <c r="BD89" s="49" t="str">
        <f t="shared" si="188"/>
        <v/>
      </c>
      <c r="BE89" s="49" t="str">
        <f t="shared" si="188"/>
        <v/>
      </c>
      <c r="BF89" s="49" t="str">
        <f t="shared" si="188"/>
        <v/>
      </c>
      <c r="BG89" s="49" t="str">
        <f t="shared" si="188"/>
        <v/>
      </c>
      <c r="BH89" s="49" t="str">
        <f t="shared" si="188"/>
        <v/>
      </c>
      <c r="BI89" s="49" t="str">
        <f t="shared" si="188"/>
        <v/>
      </c>
      <c r="BJ89" s="49" t="str">
        <f t="shared" si="188"/>
        <v/>
      </c>
      <c r="BK89" s="49" t="str">
        <f t="shared" si="188"/>
        <v/>
      </c>
      <c r="BL89" s="49" t="str">
        <f t="shared" si="188"/>
        <v/>
      </c>
      <c r="BM89" s="49" t="str">
        <f t="shared" si="188"/>
        <v/>
      </c>
      <c r="BN89" s="49" t="str">
        <f t="shared" si="188"/>
        <v/>
      </c>
      <c r="BO89" s="49" t="str">
        <f t="shared" si="188"/>
        <v/>
      </c>
      <c r="BP89" s="49" t="str">
        <f t="shared" si="188"/>
        <v/>
      </c>
      <c r="BQ89" s="49" t="str">
        <f t="shared" si="188"/>
        <v/>
      </c>
      <c r="BR89" s="49" t="str">
        <f t="shared" si="182"/>
        <v/>
      </c>
      <c r="BS89" s="49" t="str">
        <f t="shared" si="182"/>
        <v/>
      </c>
      <c r="BT89" s="49" t="str">
        <f t="shared" si="182"/>
        <v/>
      </c>
      <c r="BU89" s="49" t="str">
        <f t="shared" si="182"/>
        <v/>
      </c>
      <c r="BV89" s="49" t="str">
        <f t="shared" si="182"/>
        <v/>
      </c>
      <c r="BW89" s="49" t="str">
        <f t="shared" si="182"/>
        <v/>
      </c>
      <c r="BX89" s="49" t="str">
        <f t="shared" si="182"/>
        <v/>
      </c>
      <c r="BY89" s="49" t="str">
        <f t="shared" si="182"/>
        <v/>
      </c>
      <c r="BZ89" s="49" t="str">
        <f t="shared" si="182"/>
        <v/>
      </c>
      <c r="CA89" s="49" t="str">
        <f t="shared" si="182"/>
        <v/>
      </c>
      <c r="CB89" s="49" t="str">
        <f t="shared" si="182"/>
        <v/>
      </c>
      <c r="CC89" s="49" t="str">
        <f t="shared" si="182"/>
        <v/>
      </c>
      <c r="CD89" s="49" t="str">
        <f t="shared" si="182"/>
        <v/>
      </c>
      <c r="CE89" s="49" t="str">
        <f t="shared" si="182"/>
        <v/>
      </c>
      <c r="CF89" s="49" t="str">
        <f t="shared" si="182"/>
        <v/>
      </c>
      <c r="CG89" s="49" t="str">
        <f t="shared" si="189"/>
        <v/>
      </c>
      <c r="CH89" s="49" t="str">
        <f t="shared" si="189"/>
        <v/>
      </c>
      <c r="CI89" s="49" t="str">
        <f t="shared" si="189"/>
        <v/>
      </c>
      <c r="CJ89" s="49" t="str">
        <f t="shared" si="189"/>
        <v/>
      </c>
      <c r="CK89" s="49" t="str">
        <f t="shared" si="189"/>
        <v/>
      </c>
      <c r="CL89" s="49" t="str">
        <f t="shared" si="189"/>
        <v/>
      </c>
      <c r="CM89" s="49" t="str">
        <f t="shared" si="189"/>
        <v/>
      </c>
      <c r="CN89" s="49" t="str">
        <f t="shared" si="189"/>
        <v/>
      </c>
      <c r="CO89" s="49" t="str">
        <f t="shared" si="189"/>
        <v/>
      </c>
      <c r="CP89" s="49" t="str">
        <f t="shared" si="189"/>
        <v/>
      </c>
      <c r="CQ89" s="49" t="str">
        <f t="shared" si="189"/>
        <v/>
      </c>
      <c r="CR89" s="49" t="str">
        <f t="shared" si="189"/>
        <v/>
      </c>
      <c r="CS89" s="49" t="str">
        <f t="shared" si="189"/>
        <v/>
      </c>
      <c r="CT89" s="49" t="str">
        <f t="shared" si="189"/>
        <v/>
      </c>
      <c r="CU89" s="49" t="str">
        <f t="shared" si="189"/>
        <v/>
      </c>
      <c r="CV89" s="49" t="str">
        <f t="shared" si="189"/>
        <v/>
      </c>
      <c r="CW89" s="49" t="str">
        <f t="shared" si="183"/>
        <v/>
      </c>
      <c r="CX89" s="49" t="str">
        <f t="shared" si="183"/>
        <v/>
      </c>
      <c r="CY89" s="49" t="str">
        <f t="shared" si="183"/>
        <v/>
      </c>
      <c r="CZ89" s="49" t="str">
        <f t="shared" si="183"/>
        <v/>
      </c>
      <c r="DA89" s="49" t="str">
        <f t="shared" si="183"/>
        <v/>
      </c>
      <c r="DB89" s="49" t="str">
        <f t="shared" si="183"/>
        <v/>
      </c>
      <c r="DC89" s="49" t="str">
        <f t="shared" si="183"/>
        <v/>
      </c>
      <c r="DD89" s="49" t="str">
        <f t="shared" si="183"/>
        <v/>
      </c>
      <c r="DE89" s="49" t="str">
        <f t="shared" si="183"/>
        <v/>
      </c>
      <c r="DF89" s="49" t="str">
        <f t="shared" si="183"/>
        <v/>
      </c>
      <c r="DG89" s="49" t="str">
        <f t="shared" si="183"/>
        <v/>
      </c>
      <c r="DH89" s="49" t="str">
        <f t="shared" si="183"/>
        <v/>
      </c>
      <c r="DI89" s="49" t="str">
        <f t="shared" si="183"/>
        <v/>
      </c>
      <c r="DJ89" s="49" t="str">
        <f t="shared" si="183"/>
        <v/>
      </c>
      <c r="DK89" s="49" t="str">
        <f t="shared" si="183"/>
        <v/>
      </c>
      <c r="DL89" s="49" t="str">
        <f t="shared" si="190"/>
        <v/>
      </c>
      <c r="DM89" s="49" t="str">
        <f t="shared" si="190"/>
        <v/>
      </c>
      <c r="DN89" s="49" t="str">
        <f t="shared" si="190"/>
        <v/>
      </c>
      <c r="DO89" s="49" t="str">
        <f t="shared" si="190"/>
        <v/>
      </c>
      <c r="DP89" s="49" t="str">
        <f t="shared" si="190"/>
        <v/>
      </c>
      <c r="DQ89" s="49" t="str">
        <f t="shared" si="190"/>
        <v/>
      </c>
      <c r="DR89" s="49" t="str">
        <f t="shared" si="190"/>
        <v/>
      </c>
      <c r="DS89" s="183" t="str">
        <f t="shared" si="150"/>
        <v/>
      </c>
      <c r="DT89" s="49" t="str">
        <f t="shared" ref="DT89:EI103" si="196">IF(ISNONTEXT($V89),DS89+$V89,"")</f>
        <v/>
      </c>
      <c r="DU89" s="49" t="str">
        <f t="shared" si="196"/>
        <v/>
      </c>
      <c r="DV89" s="49" t="str">
        <f t="shared" si="196"/>
        <v/>
      </c>
      <c r="DW89" s="49" t="str">
        <f t="shared" si="196"/>
        <v/>
      </c>
      <c r="DX89" s="49" t="str">
        <f t="shared" si="196"/>
        <v/>
      </c>
      <c r="DY89" s="49" t="str">
        <f t="shared" si="196"/>
        <v/>
      </c>
      <c r="DZ89" s="49" t="str">
        <f t="shared" si="196"/>
        <v/>
      </c>
      <c r="EA89" s="49" t="str">
        <f t="shared" si="196"/>
        <v/>
      </c>
      <c r="EB89" s="49" t="str">
        <f t="shared" si="196"/>
        <v/>
      </c>
      <c r="EC89" s="49" t="str">
        <f t="shared" si="196"/>
        <v/>
      </c>
      <c r="ED89" s="49" t="str">
        <f t="shared" si="196"/>
        <v/>
      </c>
      <c r="EE89" s="49" t="str">
        <f t="shared" si="196"/>
        <v/>
      </c>
      <c r="EF89" s="49" t="str">
        <f t="shared" si="196"/>
        <v/>
      </c>
      <c r="EG89" s="49" t="str">
        <f t="shared" si="196"/>
        <v/>
      </c>
      <c r="EH89" s="49" t="str">
        <f t="shared" si="196"/>
        <v/>
      </c>
      <c r="EI89" s="49" t="str">
        <f t="shared" si="196"/>
        <v/>
      </c>
      <c r="EJ89" s="49" t="str">
        <f t="shared" si="191"/>
        <v/>
      </c>
      <c r="EK89" s="49" t="str">
        <f t="shared" si="191"/>
        <v/>
      </c>
      <c r="EL89" s="49" t="str">
        <f t="shared" si="191"/>
        <v/>
      </c>
      <c r="EM89" s="49" t="str">
        <f t="shared" si="191"/>
        <v/>
      </c>
      <c r="EN89" s="49" t="str">
        <f t="shared" si="191"/>
        <v/>
      </c>
      <c r="EO89" s="49" t="str">
        <f t="shared" si="191"/>
        <v/>
      </c>
      <c r="EP89" s="49" t="str">
        <f t="shared" si="191"/>
        <v/>
      </c>
      <c r="EQ89" s="49" t="str">
        <f t="shared" si="191"/>
        <v/>
      </c>
      <c r="ER89" s="49" t="str">
        <f t="shared" si="191"/>
        <v/>
      </c>
      <c r="ES89" s="49" t="str">
        <f t="shared" si="191"/>
        <v/>
      </c>
      <c r="ET89" s="49" t="str">
        <f t="shared" si="191"/>
        <v/>
      </c>
      <c r="EU89" s="49" t="str">
        <f t="shared" si="191"/>
        <v/>
      </c>
      <c r="EV89" s="49" t="str">
        <f t="shared" si="191"/>
        <v/>
      </c>
      <c r="EW89" s="49" t="str">
        <f t="shared" si="191"/>
        <v/>
      </c>
      <c r="EX89" s="49" t="str">
        <f t="shared" si="191"/>
        <v/>
      </c>
      <c r="EY89" s="49" t="str">
        <f t="shared" si="192"/>
        <v/>
      </c>
      <c r="EZ89" s="49" t="str">
        <f t="shared" si="192"/>
        <v/>
      </c>
      <c r="FA89" s="49" t="str">
        <f t="shared" si="192"/>
        <v/>
      </c>
      <c r="FB89" s="49" t="str">
        <f t="shared" si="192"/>
        <v/>
      </c>
      <c r="FC89" s="49" t="str">
        <f t="shared" si="192"/>
        <v/>
      </c>
      <c r="FD89" s="49" t="str">
        <f t="shared" si="192"/>
        <v/>
      </c>
      <c r="FE89" s="49" t="str">
        <f t="shared" si="192"/>
        <v/>
      </c>
      <c r="FF89" s="49" t="str">
        <f t="shared" si="192"/>
        <v/>
      </c>
      <c r="FG89" s="49" t="str">
        <f t="shared" si="192"/>
        <v/>
      </c>
      <c r="FH89" s="49" t="str">
        <f t="shared" si="192"/>
        <v/>
      </c>
      <c r="FI89" s="49" t="str">
        <f t="shared" si="192"/>
        <v/>
      </c>
      <c r="FJ89" s="49" t="str">
        <f t="shared" si="192"/>
        <v/>
      </c>
      <c r="FK89" s="49" t="str">
        <f t="shared" si="192"/>
        <v/>
      </c>
      <c r="FL89" s="49" t="str">
        <f t="shared" si="192"/>
        <v/>
      </c>
      <c r="FM89" s="49" t="str">
        <f t="shared" si="192"/>
        <v/>
      </c>
      <c r="FN89" s="49" t="str">
        <f t="shared" si="192"/>
        <v/>
      </c>
      <c r="FO89" s="49" t="str">
        <f t="shared" si="184"/>
        <v/>
      </c>
      <c r="FP89" s="49" t="str">
        <f t="shared" si="184"/>
        <v/>
      </c>
      <c r="FQ89" s="49" t="str">
        <f t="shared" si="184"/>
        <v/>
      </c>
      <c r="FR89" s="49" t="str">
        <f t="shared" si="184"/>
        <v/>
      </c>
      <c r="FS89" s="49" t="str">
        <f t="shared" si="184"/>
        <v/>
      </c>
      <c r="FT89" s="49" t="str">
        <f t="shared" si="184"/>
        <v/>
      </c>
      <c r="FU89" s="49" t="str">
        <f t="shared" si="184"/>
        <v/>
      </c>
      <c r="FV89" s="49" t="str">
        <f t="shared" si="184"/>
        <v/>
      </c>
      <c r="FW89" s="49" t="str">
        <f t="shared" si="184"/>
        <v/>
      </c>
      <c r="FX89" s="49" t="str">
        <f t="shared" si="184"/>
        <v/>
      </c>
      <c r="FY89" s="49" t="str">
        <f t="shared" si="184"/>
        <v/>
      </c>
      <c r="FZ89" s="49" t="str">
        <f t="shared" si="184"/>
        <v/>
      </c>
      <c r="GA89" s="49" t="str">
        <f t="shared" si="184"/>
        <v/>
      </c>
      <c r="GB89" s="49" t="str">
        <f t="shared" si="184"/>
        <v/>
      </c>
      <c r="GC89" s="49" t="str">
        <f t="shared" si="184"/>
        <v/>
      </c>
      <c r="GD89" s="49" t="str">
        <f t="shared" si="193"/>
        <v/>
      </c>
      <c r="GE89" s="49" t="str">
        <f t="shared" si="193"/>
        <v/>
      </c>
      <c r="GF89" s="49" t="str">
        <f t="shared" si="193"/>
        <v/>
      </c>
      <c r="GG89" s="49" t="str">
        <f t="shared" si="193"/>
        <v/>
      </c>
      <c r="GH89" s="49" t="str">
        <f t="shared" si="193"/>
        <v/>
      </c>
      <c r="GI89" s="49" t="str">
        <f t="shared" si="193"/>
        <v/>
      </c>
      <c r="GJ89" s="49" t="str">
        <f t="shared" si="193"/>
        <v/>
      </c>
      <c r="GK89" s="49" t="str">
        <f t="shared" si="193"/>
        <v/>
      </c>
      <c r="GL89" s="49" t="str">
        <f t="shared" si="193"/>
        <v/>
      </c>
      <c r="GM89" s="49" t="str">
        <f t="shared" si="193"/>
        <v/>
      </c>
      <c r="GN89" s="49" t="str">
        <f t="shared" si="193"/>
        <v/>
      </c>
      <c r="GO89" s="49" t="str">
        <f t="shared" si="193"/>
        <v/>
      </c>
      <c r="GP89" s="49" t="str">
        <f t="shared" si="193"/>
        <v/>
      </c>
      <c r="GQ89" s="49" t="str">
        <f t="shared" si="193"/>
        <v/>
      </c>
      <c r="GR89" s="49" t="str">
        <f t="shared" si="193"/>
        <v/>
      </c>
      <c r="GS89" s="49" t="str">
        <f t="shared" si="193"/>
        <v/>
      </c>
      <c r="GT89" s="49" t="str">
        <f t="shared" si="185"/>
        <v/>
      </c>
      <c r="GU89" s="49" t="str">
        <f t="shared" si="185"/>
        <v/>
      </c>
      <c r="GV89" s="49" t="str">
        <f t="shared" si="185"/>
        <v/>
      </c>
      <c r="GW89" s="49" t="str">
        <f t="shared" si="185"/>
        <v/>
      </c>
      <c r="GX89" s="49" t="str">
        <f t="shared" si="185"/>
        <v/>
      </c>
      <c r="GY89" s="49" t="str">
        <f t="shared" si="185"/>
        <v/>
      </c>
      <c r="GZ89" s="49" t="str">
        <f t="shared" si="185"/>
        <v/>
      </c>
      <c r="HA89" s="49" t="str">
        <f t="shared" si="185"/>
        <v/>
      </c>
      <c r="HB89" s="49" t="str">
        <f t="shared" si="185"/>
        <v/>
      </c>
      <c r="HC89" s="49" t="str">
        <f t="shared" si="185"/>
        <v/>
      </c>
      <c r="HD89" s="49" t="str">
        <f t="shared" si="185"/>
        <v/>
      </c>
      <c r="HE89" s="49" t="str">
        <f t="shared" si="185"/>
        <v/>
      </c>
      <c r="HF89" s="49" t="str">
        <f t="shared" si="185"/>
        <v/>
      </c>
      <c r="HG89" s="49" t="str">
        <f t="shared" si="185"/>
        <v/>
      </c>
      <c r="HH89" s="49" t="str">
        <f t="shared" si="185"/>
        <v/>
      </c>
      <c r="HI89" s="49" t="str">
        <f t="shared" si="194"/>
        <v/>
      </c>
      <c r="HJ89" s="49" t="str">
        <f t="shared" si="194"/>
        <v/>
      </c>
      <c r="HK89" s="49" t="str">
        <f t="shared" si="194"/>
        <v/>
      </c>
      <c r="HL89" s="49" t="str">
        <f t="shared" si="194"/>
        <v/>
      </c>
      <c r="HM89" s="49" t="str">
        <f t="shared" si="194"/>
        <v/>
      </c>
      <c r="HN89" s="49" t="str">
        <f t="shared" si="194"/>
        <v/>
      </c>
      <c r="HO89" s="49" t="str">
        <f t="shared" si="194"/>
        <v/>
      </c>
      <c r="HP89" s="169" t="e">
        <f t="shared" si="186"/>
        <v>#N/A</v>
      </c>
      <c r="HQ89" s="169" t="e">
        <f t="shared" si="186"/>
        <v>#N/A</v>
      </c>
      <c r="HR89" s="169" t="e">
        <f t="shared" si="186"/>
        <v>#N/A</v>
      </c>
      <c r="HS89" s="169" t="e">
        <f t="shared" si="186"/>
        <v>#N/A</v>
      </c>
      <c r="HT89" s="169" t="e">
        <f t="shared" si="186"/>
        <v>#N/A</v>
      </c>
      <c r="HU89" s="169" t="e">
        <f t="shared" si="186"/>
        <v>#N/A</v>
      </c>
      <c r="HV89" s="169" t="e">
        <f t="shared" si="186"/>
        <v>#N/A</v>
      </c>
      <c r="HW89" s="169" t="e">
        <f t="shared" si="186"/>
        <v>#N/A</v>
      </c>
      <c r="HX89" s="169" t="e">
        <f t="shared" si="186"/>
        <v>#N/A</v>
      </c>
      <c r="HY89" s="169" t="e">
        <f t="shared" si="186"/>
        <v>#N/A</v>
      </c>
      <c r="HZ89" s="169" t="e">
        <f t="shared" si="186"/>
        <v>#N/A</v>
      </c>
      <c r="IA89" s="169" t="e">
        <f t="shared" si="186"/>
        <v>#N/A</v>
      </c>
      <c r="IB89" s="169" t="e">
        <f t="shared" si="186"/>
        <v>#N/A</v>
      </c>
      <c r="IC89" s="169" t="e">
        <f t="shared" si="186"/>
        <v>#N/A</v>
      </c>
      <c r="ID89" s="169" t="e">
        <f t="shared" si="186"/>
        <v>#N/A</v>
      </c>
      <c r="IE89" s="169" t="e">
        <f t="shared" si="151"/>
        <v>#N/A</v>
      </c>
      <c r="IF89" s="169" t="e">
        <f t="shared" si="151"/>
        <v>#N/A</v>
      </c>
      <c r="IG89" s="169" t="e">
        <f t="shared" si="151"/>
        <v>#N/A</v>
      </c>
      <c r="IH89" s="169" t="e">
        <f t="shared" si="151"/>
        <v>#N/A</v>
      </c>
      <c r="II89" s="169" t="e">
        <f t="shared" si="167"/>
        <v>#N/A</v>
      </c>
      <c r="IJ89" s="169" t="e">
        <f t="shared" si="167"/>
        <v>#N/A</v>
      </c>
      <c r="IK89" s="169" t="e">
        <f t="shared" si="167"/>
        <v>#N/A</v>
      </c>
      <c r="IL89" s="169" t="e">
        <f t="shared" si="167"/>
        <v>#N/A</v>
      </c>
      <c r="IM89" s="169" t="e">
        <f t="shared" si="167"/>
        <v>#N/A</v>
      </c>
      <c r="IN89" s="169" t="e">
        <f t="shared" si="167"/>
        <v>#N/A</v>
      </c>
      <c r="IO89" s="169" t="e">
        <f t="shared" si="167"/>
        <v>#N/A</v>
      </c>
      <c r="IP89" s="169" t="e">
        <f t="shared" si="167"/>
        <v>#N/A</v>
      </c>
      <c r="IQ89" s="169" t="e">
        <f t="shared" si="167"/>
        <v>#N/A</v>
      </c>
      <c r="IR89" s="169" t="e">
        <f t="shared" si="167"/>
        <v>#N/A</v>
      </c>
      <c r="IS89" s="169" t="e">
        <f t="shared" si="167"/>
        <v>#N/A</v>
      </c>
      <c r="IT89" s="169" t="e">
        <f t="shared" si="167"/>
        <v>#N/A</v>
      </c>
      <c r="IU89" s="169" t="e">
        <f t="shared" si="167"/>
        <v>#N/A</v>
      </c>
      <c r="IV89" s="169" t="e">
        <f t="shared" si="167"/>
        <v>#N/A</v>
      </c>
      <c r="IW89" s="169" t="e">
        <f t="shared" si="167"/>
        <v>#N/A</v>
      </c>
      <c r="IX89" s="169" t="e">
        <f t="shared" si="167"/>
        <v>#N/A</v>
      </c>
      <c r="IY89" s="169" t="e">
        <f t="shared" si="181"/>
        <v>#N/A</v>
      </c>
      <c r="IZ89" s="169" t="e">
        <f t="shared" si="181"/>
        <v>#N/A</v>
      </c>
      <c r="JA89" s="169" t="e">
        <f t="shared" si="181"/>
        <v>#N/A</v>
      </c>
      <c r="JB89" s="169" t="e">
        <f t="shared" si="181"/>
        <v>#N/A</v>
      </c>
      <c r="JC89" s="169" t="e">
        <f t="shared" si="181"/>
        <v>#N/A</v>
      </c>
      <c r="JD89" s="169" t="e">
        <f t="shared" si="181"/>
        <v>#N/A</v>
      </c>
      <c r="JE89" s="169" t="e">
        <f t="shared" si="181"/>
        <v>#N/A</v>
      </c>
      <c r="JF89" s="169" t="e">
        <f t="shared" si="181"/>
        <v>#N/A</v>
      </c>
      <c r="JG89" s="169" t="e">
        <f t="shared" si="181"/>
        <v>#N/A</v>
      </c>
      <c r="JH89" s="169" t="e">
        <f t="shared" si="181"/>
        <v>#N/A</v>
      </c>
      <c r="JI89" s="169" t="e">
        <f t="shared" si="181"/>
        <v>#N/A</v>
      </c>
      <c r="JJ89" s="169" t="e">
        <f t="shared" si="168"/>
        <v>#N/A</v>
      </c>
      <c r="JK89" s="169" t="e">
        <f t="shared" si="145"/>
        <v>#N/A</v>
      </c>
      <c r="JL89" s="169" t="e">
        <f t="shared" si="145"/>
        <v>#N/A</v>
      </c>
      <c r="JM89" s="169" t="e">
        <f t="shared" si="145"/>
        <v>#N/A</v>
      </c>
      <c r="JN89" s="169" t="e">
        <f t="shared" si="145"/>
        <v>#N/A</v>
      </c>
      <c r="JO89" s="169" t="e">
        <f t="shared" si="145"/>
        <v>#N/A</v>
      </c>
      <c r="JP89" s="169" t="e">
        <f t="shared" si="145"/>
        <v>#N/A</v>
      </c>
      <c r="JQ89" s="169" t="e">
        <f t="shared" si="145"/>
        <v>#N/A</v>
      </c>
      <c r="JR89" s="169" t="e">
        <f t="shared" si="145"/>
        <v>#N/A</v>
      </c>
      <c r="JS89" s="169" t="e">
        <f t="shared" si="145"/>
        <v>#N/A</v>
      </c>
      <c r="JT89" s="169" t="e">
        <f t="shared" si="145"/>
        <v>#N/A</v>
      </c>
      <c r="JU89" s="169" t="e">
        <f t="shared" si="145"/>
        <v>#N/A</v>
      </c>
      <c r="JV89" s="169" t="e">
        <f t="shared" si="145"/>
        <v>#N/A</v>
      </c>
      <c r="JW89" s="169" t="e">
        <f t="shared" si="145"/>
        <v>#N/A</v>
      </c>
      <c r="JX89" s="169" t="e">
        <f t="shared" si="145"/>
        <v>#N/A</v>
      </c>
      <c r="JY89" s="169" t="e">
        <f t="shared" si="145"/>
        <v>#N/A</v>
      </c>
      <c r="JZ89" s="169" t="e">
        <f t="shared" si="145"/>
        <v>#N/A</v>
      </c>
      <c r="KA89" s="169" t="e">
        <f t="shared" si="180"/>
        <v>#N/A</v>
      </c>
      <c r="KB89" s="169" t="e">
        <f t="shared" si="180"/>
        <v>#N/A</v>
      </c>
      <c r="KC89" s="169" t="e">
        <f t="shared" si="172"/>
        <v>#N/A</v>
      </c>
      <c r="KD89" s="169" t="e">
        <f t="shared" si="172"/>
        <v>#N/A</v>
      </c>
      <c r="KE89" s="169" t="e">
        <f t="shared" si="172"/>
        <v>#N/A</v>
      </c>
      <c r="KF89" s="169" t="e">
        <f t="shared" si="172"/>
        <v>#N/A</v>
      </c>
      <c r="KG89" s="169" t="e">
        <f t="shared" si="172"/>
        <v>#N/A</v>
      </c>
      <c r="KH89" s="169" t="e">
        <f t="shared" si="172"/>
        <v>#N/A</v>
      </c>
      <c r="KI89" s="169" t="e">
        <f t="shared" si="172"/>
        <v>#N/A</v>
      </c>
      <c r="KJ89" s="169" t="e">
        <f t="shared" si="172"/>
        <v>#N/A</v>
      </c>
      <c r="KK89" s="169" t="e">
        <f t="shared" si="172"/>
        <v>#N/A</v>
      </c>
      <c r="KL89" s="169" t="e">
        <f t="shared" si="172"/>
        <v>#N/A</v>
      </c>
      <c r="KM89" s="169" t="e">
        <f t="shared" si="172"/>
        <v>#N/A</v>
      </c>
      <c r="KN89" s="169" t="e">
        <f t="shared" si="172"/>
        <v>#N/A</v>
      </c>
      <c r="KO89" s="169" t="e">
        <f t="shared" si="172"/>
        <v>#N/A</v>
      </c>
      <c r="KP89" s="169" t="e">
        <f t="shared" si="172"/>
        <v>#N/A</v>
      </c>
      <c r="KQ89" s="169" t="e">
        <f t="shared" si="172"/>
        <v>#N/A</v>
      </c>
      <c r="KR89" s="169" t="e">
        <f t="shared" si="172"/>
        <v>#N/A</v>
      </c>
      <c r="KS89" s="169" t="e">
        <f t="shared" si="173"/>
        <v>#N/A</v>
      </c>
      <c r="KT89" s="169" t="e">
        <f t="shared" si="173"/>
        <v>#N/A</v>
      </c>
      <c r="KU89" s="169" t="e">
        <f t="shared" si="173"/>
        <v>#N/A</v>
      </c>
      <c r="KV89" s="169" t="e">
        <f t="shared" si="173"/>
        <v>#N/A</v>
      </c>
      <c r="KW89" s="169" t="e">
        <f t="shared" si="173"/>
        <v>#N/A</v>
      </c>
      <c r="KX89" s="169" t="e">
        <f t="shared" si="173"/>
        <v>#N/A</v>
      </c>
      <c r="KY89" s="169" t="e">
        <f t="shared" si="173"/>
        <v>#N/A</v>
      </c>
      <c r="KZ89" s="169" t="e">
        <f t="shared" si="173"/>
        <v>#N/A</v>
      </c>
      <c r="LA89" s="169" t="e">
        <f t="shared" si="173"/>
        <v>#N/A</v>
      </c>
      <c r="LB89" s="169" t="e">
        <f t="shared" si="173"/>
        <v>#N/A</v>
      </c>
      <c r="LC89" s="169" t="e">
        <f t="shared" si="173"/>
        <v>#N/A</v>
      </c>
      <c r="LD89" s="169" t="e">
        <f t="shared" si="173"/>
        <v>#N/A</v>
      </c>
      <c r="LE89" s="169" t="e">
        <f t="shared" si="173"/>
        <v>#N/A</v>
      </c>
      <c r="LF89" s="169" t="e">
        <f t="shared" si="173"/>
        <v>#N/A</v>
      </c>
      <c r="LG89" s="169" t="e">
        <f t="shared" si="173"/>
        <v>#N/A</v>
      </c>
      <c r="LH89" s="169" t="e">
        <f t="shared" si="173"/>
        <v>#N/A</v>
      </c>
      <c r="LI89" s="169" t="e">
        <f t="shared" si="174"/>
        <v>#N/A</v>
      </c>
      <c r="LJ89" s="169" t="e">
        <f t="shared" si="174"/>
        <v>#N/A</v>
      </c>
      <c r="LK89" s="169" t="e">
        <f t="shared" si="174"/>
        <v>#N/A</v>
      </c>
      <c r="LL89" s="169" t="e">
        <f t="shared" si="174"/>
        <v>#N/A</v>
      </c>
      <c r="LM89" s="169" t="e">
        <f t="shared" si="174"/>
        <v>#N/A</v>
      </c>
      <c r="LN89" s="169" t="e">
        <f t="shared" si="174"/>
        <v>#N/A</v>
      </c>
      <c r="LO89" s="169" t="e">
        <f t="shared" si="174"/>
        <v>#N/A</v>
      </c>
      <c r="LP89" s="169" t="e">
        <f t="shared" si="174"/>
        <v>#N/A</v>
      </c>
      <c r="LQ89" s="169" t="e">
        <f t="shared" si="174"/>
        <v>#N/A</v>
      </c>
      <c r="LR89" s="169" t="e">
        <f t="shared" si="174"/>
        <v>#N/A</v>
      </c>
      <c r="LS89" s="169" t="e">
        <f t="shared" si="174"/>
        <v>#N/A</v>
      </c>
      <c r="LT89" s="169" t="e">
        <f t="shared" si="174"/>
        <v>#N/A</v>
      </c>
      <c r="LU89" s="169" t="e">
        <f t="shared" si="174"/>
        <v>#N/A</v>
      </c>
      <c r="LV89" s="169" t="e">
        <f t="shared" si="174"/>
        <v>#N/A</v>
      </c>
      <c r="LW89" s="169" t="e">
        <f t="shared" si="174"/>
        <v>#N/A</v>
      </c>
      <c r="LX89" s="169" t="e">
        <f t="shared" si="174"/>
        <v>#N/A</v>
      </c>
      <c r="LY89" s="169" t="e">
        <f t="shared" si="175"/>
        <v>#N/A</v>
      </c>
      <c r="LZ89" s="169" t="e">
        <f t="shared" si="175"/>
        <v>#N/A</v>
      </c>
      <c r="MA89" s="169" t="e">
        <f t="shared" si="175"/>
        <v>#N/A</v>
      </c>
      <c r="MB89" s="169" t="e">
        <f t="shared" si="175"/>
        <v>#N/A</v>
      </c>
      <c r="MC89" s="169" t="e">
        <f t="shared" si="175"/>
        <v>#N/A</v>
      </c>
      <c r="MD89" s="169" t="e">
        <f t="shared" si="175"/>
        <v>#N/A</v>
      </c>
      <c r="ME89" s="169" t="e">
        <f t="shared" si="175"/>
        <v>#N/A</v>
      </c>
      <c r="MF89" s="169" t="e">
        <f t="shared" si="175"/>
        <v>#N/A</v>
      </c>
      <c r="MG89" s="169" t="e">
        <f t="shared" si="175"/>
        <v>#N/A</v>
      </c>
      <c r="MH89" s="169" t="e">
        <f t="shared" si="175"/>
        <v>#N/A</v>
      </c>
      <c r="MI89" s="169" t="e">
        <f t="shared" si="175"/>
        <v>#N/A</v>
      </c>
      <c r="MJ89" s="169" t="e">
        <f t="shared" si="175"/>
        <v>#N/A</v>
      </c>
      <c r="MK89" s="169" t="e">
        <f t="shared" si="175"/>
        <v>#N/A</v>
      </c>
      <c r="ML89" s="169" t="e">
        <f t="shared" si="175"/>
        <v>#N/A</v>
      </c>
      <c r="MM89" s="169" t="e">
        <f t="shared" si="175"/>
        <v>#N/A</v>
      </c>
      <c r="MN89" s="169" t="e">
        <f t="shared" si="175"/>
        <v>#N/A</v>
      </c>
      <c r="MO89" s="169" t="e">
        <f t="shared" si="176"/>
        <v>#N/A</v>
      </c>
      <c r="MP89" s="169" t="e">
        <f t="shared" si="176"/>
        <v>#N/A</v>
      </c>
      <c r="MQ89" s="169" t="e">
        <f t="shared" si="176"/>
        <v>#N/A</v>
      </c>
      <c r="MR89" s="169" t="e">
        <f t="shared" si="176"/>
        <v>#N/A</v>
      </c>
      <c r="MS89" s="169" t="e">
        <f t="shared" si="176"/>
        <v>#N/A</v>
      </c>
      <c r="MT89" s="169" t="e">
        <f t="shared" si="176"/>
        <v>#N/A</v>
      </c>
      <c r="MU89" s="169" t="e">
        <f t="shared" si="176"/>
        <v>#N/A</v>
      </c>
      <c r="MV89" s="169" t="e">
        <f t="shared" si="176"/>
        <v>#N/A</v>
      </c>
      <c r="MW89" s="169" t="e">
        <f t="shared" si="176"/>
        <v>#N/A</v>
      </c>
      <c r="MX89" s="169" t="e">
        <f t="shared" si="176"/>
        <v>#N/A</v>
      </c>
      <c r="MY89" s="169" t="e">
        <f t="shared" si="176"/>
        <v>#N/A</v>
      </c>
      <c r="MZ89" s="169" t="e">
        <f t="shared" si="176"/>
        <v>#N/A</v>
      </c>
      <c r="NA89" s="169" t="e">
        <f t="shared" si="176"/>
        <v>#N/A</v>
      </c>
      <c r="NB89" s="169" t="e">
        <f t="shared" si="176"/>
        <v>#N/A</v>
      </c>
      <c r="NC89" s="169" t="e">
        <f t="shared" si="176"/>
        <v>#N/A</v>
      </c>
      <c r="ND89" s="169" t="e">
        <f t="shared" si="176"/>
        <v>#N/A</v>
      </c>
      <c r="NE89" s="169" t="e">
        <f t="shared" si="177"/>
        <v>#N/A</v>
      </c>
      <c r="NF89" s="169" t="e">
        <f t="shared" si="177"/>
        <v>#N/A</v>
      </c>
      <c r="NG89" s="169" t="e">
        <f t="shared" si="177"/>
        <v>#N/A</v>
      </c>
      <c r="NH89" s="169" t="e">
        <f t="shared" si="177"/>
        <v>#N/A</v>
      </c>
      <c r="NI89" s="169" t="e">
        <f t="shared" si="177"/>
        <v>#N/A</v>
      </c>
      <c r="NJ89" s="169" t="e">
        <f t="shared" si="177"/>
        <v>#N/A</v>
      </c>
      <c r="NK89" s="169" t="e">
        <f t="shared" si="177"/>
        <v>#N/A</v>
      </c>
      <c r="NL89" s="169" t="e">
        <f t="shared" si="177"/>
        <v>#N/A</v>
      </c>
      <c r="NM89" s="169" t="e">
        <f t="shared" si="177"/>
        <v>#N/A</v>
      </c>
      <c r="NN89" s="169" t="e">
        <f t="shared" si="177"/>
        <v>#N/A</v>
      </c>
      <c r="NO89" s="169" t="e">
        <f t="shared" si="177"/>
        <v>#N/A</v>
      </c>
      <c r="NP89" s="169" t="e">
        <f t="shared" si="177"/>
        <v>#N/A</v>
      </c>
      <c r="NQ89" s="169" t="e">
        <f t="shared" si="177"/>
        <v>#N/A</v>
      </c>
      <c r="NR89" s="169" t="e">
        <f t="shared" si="177"/>
        <v>#N/A</v>
      </c>
      <c r="NS89" s="169" t="e">
        <f t="shared" si="177"/>
        <v>#N/A</v>
      </c>
      <c r="NT89" s="169" t="e">
        <f t="shared" si="177"/>
        <v>#N/A</v>
      </c>
      <c r="NU89" s="169" t="e">
        <f t="shared" si="178"/>
        <v>#N/A</v>
      </c>
      <c r="NV89" s="169" t="e">
        <f t="shared" si="178"/>
        <v>#N/A</v>
      </c>
      <c r="NW89" s="169" t="e">
        <f t="shared" si="178"/>
        <v>#N/A</v>
      </c>
      <c r="NX89" s="169" t="e">
        <f t="shared" si="178"/>
        <v>#N/A</v>
      </c>
      <c r="NY89" s="169" t="e">
        <f t="shared" si="178"/>
        <v>#N/A</v>
      </c>
      <c r="NZ89" s="169" t="e">
        <f t="shared" si="178"/>
        <v>#N/A</v>
      </c>
      <c r="OA89" s="169" t="e">
        <f t="shared" si="178"/>
        <v>#N/A</v>
      </c>
      <c r="OB89" s="169" t="e">
        <f t="shared" si="178"/>
        <v>#N/A</v>
      </c>
      <c r="OC89" s="169" t="e">
        <f t="shared" si="178"/>
        <v>#N/A</v>
      </c>
      <c r="OD89" s="169" t="e">
        <f t="shared" si="178"/>
        <v>#N/A</v>
      </c>
      <c r="OE89" s="169" t="e">
        <f t="shared" si="178"/>
        <v>#N/A</v>
      </c>
      <c r="OF89" s="169" t="e">
        <f t="shared" si="178"/>
        <v>#N/A</v>
      </c>
      <c r="OG89" s="169" t="e">
        <f t="shared" si="178"/>
        <v>#N/A</v>
      </c>
      <c r="OH89" s="169" t="e">
        <f t="shared" si="178"/>
        <v>#N/A</v>
      </c>
      <c r="OI89" s="169" t="e">
        <f t="shared" si="178"/>
        <v>#N/A</v>
      </c>
      <c r="OJ89" s="169" t="e">
        <f t="shared" si="178"/>
        <v>#N/A</v>
      </c>
      <c r="OK89" s="169" t="e">
        <f t="shared" si="179"/>
        <v>#N/A</v>
      </c>
      <c r="OL89" s="169" t="e">
        <f t="shared" si="179"/>
        <v>#N/A</v>
      </c>
      <c r="OM89" s="169" t="e">
        <f t="shared" si="179"/>
        <v>#N/A</v>
      </c>
      <c r="ON89" s="169" t="e">
        <f t="shared" si="179"/>
        <v>#N/A</v>
      </c>
      <c r="OO89" s="169" t="e">
        <f t="shared" si="179"/>
        <v>#N/A</v>
      </c>
      <c r="OP89" s="169" t="e">
        <f t="shared" si="143"/>
        <v>#N/A</v>
      </c>
      <c r="OQ89" s="169" t="e">
        <f t="shared" si="143"/>
        <v>#N/A</v>
      </c>
      <c r="OR89" s="169" t="e">
        <f t="shared" si="143"/>
        <v>#N/A</v>
      </c>
      <c r="OS89" s="169" t="e">
        <f t="shared" si="143"/>
        <v>#N/A</v>
      </c>
      <c r="OT89" s="169" t="e">
        <f t="shared" si="143"/>
        <v>#N/A</v>
      </c>
      <c r="OU89" s="169" t="e">
        <f t="shared" si="143"/>
        <v>#N/A</v>
      </c>
      <c r="OV89" s="169" t="e">
        <f t="shared" si="143"/>
        <v>#N/A</v>
      </c>
      <c r="OW89" s="169" t="e">
        <f t="shared" si="143"/>
        <v>#N/A</v>
      </c>
      <c r="OX89" s="169" t="e">
        <f t="shared" si="143"/>
        <v>#N/A</v>
      </c>
      <c r="OY89" s="169" t="e">
        <f t="shared" si="143"/>
        <v>#N/A</v>
      </c>
      <c r="OZ89" s="169" t="e">
        <f t="shared" si="143"/>
        <v>#N/A</v>
      </c>
      <c r="PA89" s="169" t="e">
        <f t="shared" si="143"/>
        <v>#N/A</v>
      </c>
      <c r="PB89" s="169" t="e">
        <f t="shared" si="143"/>
        <v>#N/A</v>
      </c>
      <c r="PC89" s="169" t="e">
        <f t="shared" si="143"/>
        <v>#N/A</v>
      </c>
      <c r="PD89" s="169" t="e">
        <f t="shared" si="143"/>
        <v>#N/A</v>
      </c>
      <c r="PE89" s="169" t="e">
        <f t="shared" si="143"/>
        <v>#N/A</v>
      </c>
      <c r="PF89" s="169" t="e">
        <f t="shared" si="171"/>
        <v>#N/A</v>
      </c>
      <c r="PG89" s="169" t="e">
        <f t="shared" si="171"/>
        <v>#N/A</v>
      </c>
      <c r="PH89" s="169" t="e">
        <f t="shared" si="171"/>
        <v>#N/A</v>
      </c>
    </row>
    <row r="90" spans="1:424" hidden="1" x14ac:dyDescent="0.75">
      <c r="A90" s="4">
        <v>87</v>
      </c>
      <c r="B90" s="95"/>
      <c r="C90" s="95"/>
      <c r="D90" s="95"/>
      <c r="E90" s="124" t="str">
        <f t="shared" si="146"/>
        <v/>
      </c>
      <c r="F90" s="124" t="str">
        <f t="shared" si="147"/>
        <v/>
      </c>
      <c r="G90" s="73" t="str">
        <f t="shared" si="148"/>
        <v/>
      </c>
      <c r="H90" s="23"/>
      <c r="I90" s="57"/>
      <c r="J90" s="280"/>
      <c r="K90" s="74" t="str">
        <f>IF(AND(B90&gt;0,C90&gt;0,D90&gt;0),IF(ISBLANK(J90),IF(ISBLANK(H90),"",(D90-B90)*VLOOKUP(H90,VLookups!$A$4:$B$13,2,FALSE)),J90),"")</f>
        <v/>
      </c>
      <c r="L90" s="75" t="str">
        <f t="shared" si="144"/>
        <v/>
      </c>
      <c r="M90" s="95"/>
      <c r="N90" s="270" t="str">
        <f>IF(AND(M90&gt;0,C90&gt;0,NOT(K90="")),ABS(VLOOKUP($M$1,VLookups!$A$43:$B$44,2,FALSE)-_xlfn.NORM.DIST(M90,G90,K90,TRUE)),"")</f>
        <v/>
      </c>
      <c r="O90" s="94" t="str">
        <f>IF(AND($B90&gt;0,$C90&gt;0,$D90&gt;0,NOT(ISBLANK($H90))),_xlfn.NORM.INV(ABS(VLOOKUP($M$1,VLookups!$A$43:$B$44,2,FALSE)-O$3),$G90,$K90),"")</f>
        <v/>
      </c>
      <c r="P90" s="93" t="str">
        <f>IF(AND($B90&gt;0,$C90&gt;0,$D90&gt;0,NOT(ISBLANK($H90))),_xlfn.NORM.INV(ABS(VLOOKUP($M$1,VLookups!$A$43:$B$44,2,FALSE)-P$3),$G90,$K90),"")</f>
        <v/>
      </c>
      <c r="Q90" s="94" t="str">
        <f>IF(AND($B90&gt;0,$C90&gt;0,$D90&gt;0,NOT(ISBLANK($H90))),_xlfn.NORM.INV(ABS(VLOOKUP($M$1,VLookups!$A$43:$B$44,2,FALSE)-Q$3),$G90,$K90),"")</f>
        <v/>
      </c>
      <c r="R90" s="93" t="str">
        <f>IF(AND($B90&gt;0,$C90&gt;0,$D90&gt;0,NOT(ISBLANK($H90))),_xlfn.NORM.INV(ABS(VLOOKUP($M$1,VLookups!$A$43:$B$44,2,FALSE)-R$3),$G90,$K90),"")</f>
        <v/>
      </c>
      <c r="S90" s="94" t="str">
        <f>IF(AND($B90&gt;0,$C90&gt;0,$D90&gt;0,NOT(ISBLANK($H90))),_xlfn.NORM.INV(ABS(VLOOKUP($M$1,VLookups!$A$43:$B$44,2,FALSE)-S$3),$G90,$K90),"")</f>
        <v/>
      </c>
      <c r="T90" s="93" t="str">
        <f>IF(AND($B90&gt;0,$C90&gt;0,$D90&gt;0,NOT(ISBLANK($H90))),_xlfn.NORM.INV(ABS(VLOOKUP($M$1,VLookups!$A$43:$B$44,2,FALSE)-T$3),$G90,$K90),"")</f>
        <v/>
      </c>
      <c r="U90" s="5"/>
      <c r="V90" s="168" t="str">
        <f t="shared" si="149"/>
        <v/>
      </c>
      <c r="W90" s="49" t="str">
        <f t="shared" si="195"/>
        <v/>
      </c>
      <c r="X90" s="49" t="str">
        <f t="shared" si="195"/>
        <v/>
      </c>
      <c r="Y90" s="49" t="str">
        <f t="shared" si="195"/>
        <v/>
      </c>
      <c r="Z90" s="49" t="str">
        <f t="shared" si="195"/>
        <v/>
      </c>
      <c r="AA90" s="49" t="str">
        <f t="shared" si="195"/>
        <v/>
      </c>
      <c r="AB90" s="49" t="str">
        <f t="shared" si="195"/>
        <v/>
      </c>
      <c r="AC90" s="49" t="str">
        <f t="shared" si="195"/>
        <v/>
      </c>
      <c r="AD90" s="49" t="str">
        <f t="shared" si="195"/>
        <v/>
      </c>
      <c r="AE90" s="49" t="str">
        <f t="shared" si="195"/>
        <v/>
      </c>
      <c r="AF90" s="49" t="str">
        <f t="shared" si="195"/>
        <v/>
      </c>
      <c r="AG90" s="49" t="str">
        <f t="shared" si="195"/>
        <v/>
      </c>
      <c r="AH90" s="49" t="str">
        <f t="shared" si="195"/>
        <v/>
      </c>
      <c r="AI90" s="49" t="str">
        <f t="shared" si="195"/>
        <v/>
      </c>
      <c r="AJ90" s="49" t="str">
        <f t="shared" si="195"/>
        <v/>
      </c>
      <c r="AK90" s="49" t="str">
        <f t="shared" si="195"/>
        <v/>
      </c>
      <c r="AL90" s="49" t="str">
        <f t="shared" si="195"/>
        <v/>
      </c>
      <c r="AM90" s="49" t="str">
        <f t="shared" si="187"/>
        <v/>
      </c>
      <c r="AN90" s="49" t="str">
        <f t="shared" si="187"/>
        <v/>
      </c>
      <c r="AO90" s="49" t="str">
        <f t="shared" si="187"/>
        <v/>
      </c>
      <c r="AP90" s="49" t="str">
        <f t="shared" si="187"/>
        <v/>
      </c>
      <c r="AQ90" s="49" t="str">
        <f t="shared" si="187"/>
        <v/>
      </c>
      <c r="AR90" s="49" t="str">
        <f t="shared" si="187"/>
        <v/>
      </c>
      <c r="AS90" s="49" t="str">
        <f t="shared" si="187"/>
        <v/>
      </c>
      <c r="AT90" s="49" t="str">
        <f t="shared" si="187"/>
        <v/>
      </c>
      <c r="AU90" s="49" t="str">
        <f t="shared" si="187"/>
        <v/>
      </c>
      <c r="AV90" s="49" t="str">
        <f t="shared" si="187"/>
        <v/>
      </c>
      <c r="AW90" s="49" t="str">
        <f t="shared" si="187"/>
        <v/>
      </c>
      <c r="AX90" s="49" t="str">
        <f t="shared" si="187"/>
        <v/>
      </c>
      <c r="AY90" s="49" t="str">
        <f t="shared" si="187"/>
        <v/>
      </c>
      <c r="AZ90" s="49" t="str">
        <f t="shared" si="187"/>
        <v/>
      </c>
      <c r="BA90" s="49" t="str">
        <f t="shared" si="187"/>
        <v/>
      </c>
      <c r="BB90" s="49" t="str">
        <f t="shared" si="188"/>
        <v/>
      </c>
      <c r="BC90" s="49" t="str">
        <f t="shared" si="188"/>
        <v/>
      </c>
      <c r="BD90" s="49" t="str">
        <f t="shared" si="188"/>
        <v/>
      </c>
      <c r="BE90" s="49" t="str">
        <f t="shared" si="188"/>
        <v/>
      </c>
      <c r="BF90" s="49" t="str">
        <f t="shared" si="188"/>
        <v/>
      </c>
      <c r="BG90" s="49" t="str">
        <f t="shared" si="188"/>
        <v/>
      </c>
      <c r="BH90" s="49" t="str">
        <f t="shared" si="188"/>
        <v/>
      </c>
      <c r="BI90" s="49" t="str">
        <f t="shared" si="188"/>
        <v/>
      </c>
      <c r="BJ90" s="49" t="str">
        <f t="shared" si="188"/>
        <v/>
      </c>
      <c r="BK90" s="49" t="str">
        <f t="shared" si="188"/>
        <v/>
      </c>
      <c r="BL90" s="49" t="str">
        <f t="shared" si="188"/>
        <v/>
      </c>
      <c r="BM90" s="49" t="str">
        <f t="shared" si="188"/>
        <v/>
      </c>
      <c r="BN90" s="49" t="str">
        <f t="shared" si="188"/>
        <v/>
      </c>
      <c r="BO90" s="49" t="str">
        <f t="shared" si="188"/>
        <v/>
      </c>
      <c r="BP90" s="49" t="str">
        <f t="shared" si="188"/>
        <v/>
      </c>
      <c r="BQ90" s="49" t="str">
        <f t="shared" si="188"/>
        <v/>
      </c>
      <c r="BR90" s="49" t="str">
        <f t="shared" si="182"/>
        <v/>
      </c>
      <c r="BS90" s="49" t="str">
        <f t="shared" si="182"/>
        <v/>
      </c>
      <c r="BT90" s="49" t="str">
        <f t="shared" si="182"/>
        <v/>
      </c>
      <c r="BU90" s="49" t="str">
        <f t="shared" si="182"/>
        <v/>
      </c>
      <c r="BV90" s="49" t="str">
        <f t="shared" si="182"/>
        <v/>
      </c>
      <c r="BW90" s="49" t="str">
        <f t="shared" si="182"/>
        <v/>
      </c>
      <c r="BX90" s="49" t="str">
        <f t="shared" si="182"/>
        <v/>
      </c>
      <c r="BY90" s="49" t="str">
        <f t="shared" si="182"/>
        <v/>
      </c>
      <c r="BZ90" s="49" t="str">
        <f t="shared" si="182"/>
        <v/>
      </c>
      <c r="CA90" s="49" t="str">
        <f t="shared" si="182"/>
        <v/>
      </c>
      <c r="CB90" s="49" t="str">
        <f t="shared" si="182"/>
        <v/>
      </c>
      <c r="CC90" s="49" t="str">
        <f t="shared" si="182"/>
        <v/>
      </c>
      <c r="CD90" s="49" t="str">
        <f t="shared" si="182"/>
        <v/>
      </c>
      <c r="CE90" s="49" t="str">
        <f t="shared" si="182"/>
        <v/>
      </c>
      <c r="CF90" s="49" t="str">
        <f t="shared" si="182"/>
        <v/>
      </c>
      <c r="CG90" s="49" t="str">
        <f t="shared" si="189"/>
        <v/>
      </c>
      <c r="CH90" s="49" t="str">
        <f t="shared" si="189"/>
        <v/>
      </c>
      <c r="CI90" s="49" t="str">
        <f t="shared" si="189"/>
        <v/>
      </c>
      <c r="CJ90" s="49" t="str">
        <f t="shared" si="189"/>
        <v/>
      </c>
      <c r="CK90" s="49" t="str">
        <f t="shared" si="189"/>
        <v/>
      </c>
      <c r="CL90" s="49" t="str">
        <f t="shared" si="189"/>
        <v/>
      </c>
      <c r="CM90" s="49" t="str">
        <f t="shared" si="189"/>
        <v/>
      </c>
      <c r="CN90" s="49" t="str">
        <f t="shared" si="189"/>
        <v/>
      </c>
      <c r="CO90" s="49" t="str">
        <f t="shared" si="189"/>
        <v/>
      </c>
      <c r="CP90" s="49" t="str">
        <f t="shared" si="189"/>
        <v/>
      </c>
      <c r="CQ90" s="49" t="str">
        <f t="shared" si="189"/>
        <v/>
      </c>
      <c r="CR90" s="49" t="str">
        <f t="shared" si="189"/>
        <v/>
      </c>
      <c r="CS90" s="49" t="str">
        <f t="shared" si="189"/>
        <v/>
      </c>
      <c r="CT90" s="49" t="str">
        <f t="shared" si="189"/>
        <v/>
      </c>
      <c r="CU90" s="49" t="str">
        <f t="shared" si="189"/>
        <v/>
      </c>
      <c r="CV90" s="49" t="str">
        <f t="shared" si="189"/>
        <v/>
      </c>
      <c r="CW90" s="49" t="str">
        <f t="shared" si="183"/>
        <v/>
      </c>
      <c r="CX90" s="49" t="str">
        <f t="shared" si="183"/>
        <v/>
      </c>
      <c r="CY90" s="49" t="str">
        <f t="shared" si="183"/>
        <v/>
      </c>
      <c r="CZ90" s="49" t="str">
        <f t="shared" si="183"/>
        <v/>
      </c>
      <c r="DA90" s="49" t="str">
        <f t="shared" si="183"/>
        <v/>
      </c>
      <c r="DB90" s="49" t="str">
        <f t="shared" si="183"/>
        <v/>
      </c>
      <c r="DC90" s="49" t="str">
        <f t="shared" si="183"/>
        <v/>
      </c>
      <c r="DD90" s="49" t="str">
        <f t="shared" si="183"/>
        <v/>
      </c>
      <c r="DE90" s="49" t="str">
        <f t="shared" si="183"/>
        <v/>
      </c>
      <c r="DF90" s="49" t="str">
        <f t="shared" si="183"/>
        <v/>
      </c>
      <c r="DG90" s="49" t="str">
        <f t="shared" si="183"/>
        <v/>
      </c>
      <c r="DH90" s="49" t="str">
        <f t="shared" si="183"/>
        <v/>
      </c>
      <c r="DI90" s="49" t="str">
        <f t="shared" si="183"/>
        <v/>
      </c>
      <c r="DJ90" s="49" t="str">
        <f t="shared" si="183"/>
        <v/>
      </c>
      <c r="DK90" s="49" t="str">
        <f t="shared" si="183"/>
        <v/>
      </c>
      <c r="DL90" s="49" t="str">
        <f t="shared" si="190"/>
        <v/>
      </c>
      <c r="DM90" s="49" t="str">
        <f t="shared" si="190"/>
        <v/>
      </c>
      <c r="DN90" s="49" t="str">
        <f t="shared" si="190"/>
        <v/>
      </c>
      <c r="DO90" s="49" t="str">
        <f t="shared" si="190"/>
        <v/>
      </c>
      <c r="DP90" s="49" t="str">
        <f t="shared" si="190"/>
        <v/>
      </c>
      <c r="DQ90" s="49" t="str">
        <f t="shared" si="190"/>
        <v/>
      </c>
      <c r="DR90" s="49" t="str">
        <f t="shared" si="190"/>
        <v/>
      </c>
      <c r="DS90" s="183" t="str">
        <f t="shared" si="150"/>
        <v/>
      </c>
      <c r="DT90" s="49" t="str">
        <f t="shared" si="196"/>
        <v/>
      </c>
      <c r="DU90" s="49" t="str">
        <f t="shared" si="196"/>
        <v/>
      </c>
      <c r="DV90" s="49" t="str">
        <f t="shared" si="196"/>
        <v/>
      </c>
      <c r="DW90" s="49" t="str">
        <f t="shared" si="196"/>
        <v/>
      </c>
      <c r="DX90" s="49" t="str">
        <f t="shared" si="196"/>
        <v/>
      </c>
      <c r="DY90" s="49" t="str">
        <f t="shared" si="196"/>
        <v/>
      </c>
      <c r="DZ90" s="49" t="str">
        <f t="shared" si="196"/>
        <v/>
      </c>
      <c r="EA90" s="49" t="str">
        <f t="shared" si="196"/>
        <v/>
      </c>
      <c r="EB90" s="49" t="str">
        <f t="shared" si="196"/>
        <v/>
      </c>
      <c r="EC90" s="49" t="str">
        <f t="shared" si="196"/>
        <v/>
      </c>
      <c r="ED90" s="49" t="str">
        <f t="shared" si="196"/>
        <v/>
      </c>
      <c r="EE90" s="49" t="str">
        <f t="shared" si="196"/>
        <v/>
      </c>
      <c r="EF90" s="49" t="str">
        <f t="shared" si="196"/>
        <v/>
      </c>
      <c r="EG90" s="49" t="str">
        <f t="shared" si="196"/>
        <v/>
      </c>
      <c r="EH90" s="49" t="str">
        <f t="shared" si="196"/>
        <v/>
      </c>
      <c r="EI90" s="49" t="str">
        <f t="shared" si="196"/>
        <v/>
      </c>
      <c r="EJ90" s="49" t="str">
        <f t="shared" si="191"/>
        <v/>
      </c>
      <c r="EK90" s="49" t="str">
        <f t="shared" si="191"/>
        <v/>
      </c>
      <c r="EL90" s="49" t="str">
        <f t="shared" si="191"/>
        <v/>
      </c>
      <c r="EM90" s="49" t="str">
        <f t="shared" si="191"/>
        <v/>
      </c>
      <c r="EN90" s="49" t="str">
        <f t="shared" si="191"/>
        <v/>
      </c>
      <c r="EO90" s="49" t="str">
        <f t="shared" si="191"/>
        <v/>
      </c>
      <c r="EP90" s="49" t="str">
        <f t="shared" si="191"/>
        <v/>
      </c>
      <c r="EQ90" s="49" t="str">
        <f t="shared" si="191"/>
        <v/>
      </c>
      <c r="ER90" s="49" t="str">
        <f t="shared" si="191"/>
        <v/>
      </c>
      <c r="ES90" s="49" t="str">
        <f t="shared" si="191"/>
        <v/>
      </c>
      <c r="ET90" s="49" t="str">
        <f t="shared" si="191"/>
        <v/>
      </c>
      <c r="EU90" s="49" t="str">
        <f t="shared" si="191"/>
        <v/>
      </c>
      <c r="EV90" s="49" t="str">
        <f t="shared" si="191"/>
        <v/>
      </c>
      <c r="EW90" s="49" t="str">
        <f t="shared" si="191"/>
        <v/>
      </c>
      <c r="EX90" s="49" t="str">
        <f t="shared" si="191"/>
        <v/>
      </c>
      <c r="EY90" s="49" t="str">
        <f t="shared" si="192"/>
        <v/>
      </c>
      <c r="EZ90" s="49" t="str">
        <f t="shared" si="192"/>
        <v/>
      </c>
      <c r="FA90" s="49" t="str">
        <f t="shared" si="192"/>
        <v/>
      </c>
      <c r="FB90" s="49" t="str">
        <f t="shared" si="192"/>
        <v/>
      </c>
      <c r="FC90" s="49" t="str">
        <f t="shared" si="192"/>
        <v/>
      </c>
      <c r="FD90" s="49" t="str">
        <f t="shared" si="192"/>
        <v/>
      </c>
      <c r="FE90" s="49" t="str">
        <f t="shared" si="192"/>
        <v/>
      </c>
      <c r="FF90" s="49" t="str">
        <f t="shared" si="192"/>
        <v/>
      </c>
      <c r="FG90" s="49" t="str">
        <f t="shared" si="192"/>
        <v/>
      </c>
      <c r="FH90" s="49" t="str">
        <f t="shared" si="192"/>
        <v/>
      </c>
      <c r="FI90" s="49" t="str">
        <f t="shared" si="192"/>
        <v/>
      </c>
      <c r="FJ90" s="49" t="str">
        <f t="shared" si="192"/>
        <v/>
      </c>
      <c r="FK90" s="49" t="str">
        <f t="shared" si="192"/>
        <v/>
      </c>
      <c r="FL90" s="49" t="str">
        <f t="shared" si="192"/>
        <v/>
      </c>
      <c r="FM90" s="49" t="str">
        <f t="shared" si="192"/>
        <v/>
      </c>
      <c r="FN90" s="49" t="str">
        <f t="shared" si="192"/>
        <v/>
      </c>
      <c r="FO90" s="49" t="str">
        <f t="shared" si="184"/>
        <v/>
      </c>
      <c r="FP90" s="49" t="str">
        <f t="shared" si="184"/>
        <v/>
      </c>
      <c r="FQ90" s="49" t="str">
        <f t="shared" si="184"/>
        <v/>
      </c>
      <c r="FR90" s="49" t="str">
        <f t="shared" si="184"/>
        <v/>
      </c>
      <c r="FS90" s="49" t="str">
        <f t="shared" si="184"/>
        <v/>
      </c>
      <c r="FT90" s="49" t="str">
        <f t="shared" si="184"/>
        <v/>
      </c>
      <c r="FU90" s="49" t="str">
        <f t="shared" si="184"/>
        <v/>
      </c>
      <c r="FV90" s="49" t="str">
        <f t="shared" si="184"/>
        <v/>
      </c>
      <c r="FW90" s="49" t="str">
        <f t="shared" si="184"/>
        <v/>
      </c>
      <c r="FX90" s="49" t="str">
        <f t="shared" si="184"/>
        <v/>
      </c>
      <c r="FY90" s="49" t="str">
        <f t="shared" si="184"/>
        <v/>
      </c>
      <c r="FZ90" s="49" t="str">
        <f t="shared" si="184"/>
        <v/>
      </c>
      <c r="GA90" s="49" t="str">
        <f t="shared" si="184"/>
        <v/>
      </c>
      <c r="GB90" s="49" t="str">
        <f t="shared" si="184"/>
        <v/>
      </c>
      <c r="GC90" s="49" t="str">
        <f t="shared" si="184"/>
        <v/>
      </c>
      <c r="GD90" s="49" t="str">
        <f t="shared" si="193"/>
        <v/>
      </c>
      <c r="GE90" s="49" t="str">
        <f t="shared" si="193"/>
        <v/>
      </c>
      <c r="GF90" s="49" t="str">
        <f t="shared" si="193"/>
        <v/>
      </c>
      <c r="GG90" s="49" t="str">
        <f t="shared" si="193"/>
        <v/>
      </c>
      <c r="GH90" s="49" t="str">
        <f t="shared" si="193"/>
        <v/>
      </c>
      <c r="GI90" s="49" t="str">
        <f t="shared" si="193"/>
        <v/>
      </c>
      <c r="GJ90" s="49" t="str">
        <f t="shared" si="193"/>
        <v/>
      </c>
      <c r="GK90" s="49" t="str">
        <f t="shared" si="193"/>
        <v/>
      </c>
      <c r="GL90" s="49" t="str">
        <f t="shared" si="193"/>
        <v/>
      </c>
      <c r="GM90" s="49" t="str">
        <f t="shared" si="193"/>
        <v/>
      </c>
      <c r="GN90" s="49" t="str">
        <f t="shared" si="193"/>
        <v/>
      </c>
      <c r="GO90" s="49" t="str">
        <f t="shared" si="193"/>
        <v/>
      </c>
      <c r="GP90" s="49" t="str">
        <f t="shared" si="193"/>
        <v/>
      </c>
      <c r="GQ90" s="49" t="str">
        <f t="shared" si="193"/>
        <v/>
      </c>
      <c r="GR90" s="49" t="str">
        <f t="shared" si="193"/>
        <v/>
      </c>
      <c r="GS90" s="49" t="str">
        <f t="shared" si="193"/>
        <v/>
      </c>
      <c r="GT90" s="49" t="str">
        <f t="shared" si="185"/>
        <v/>
      </c>
      <c r="GU90" s="49" t="str">
        <f t="shared" si="185"/>
        <v/>
      </c>
      <c r="GV90" s="49" t="str">
        <f t="shared" si="185"/>
        <v/>
      </c>
      <c r="GW90" s="49" t="str">
        <f t="shared" si="185"/>
        <v/>
      </c>
      <c r="GX90" s="49" t="str">
        <f t="shared" si="185"/>
        <v/>
      </c>
      <c r="GY90" s="49" t="str">
        <f t="shared" si="185"/>
        <v/>
      </c>
      <c r="GZ90" s="49" t="str">
        <f t="shared" si="185"/>
        <v/>
      </c>
      <c r="HA90" s="49" t="str">
        <f t="shared" si="185"/>
        <v/>
      </c>
      <c r="HB90" s="49" t="str">
        <f t="shared" si="185"/>
        <v/>
      </c>
      <c r="HC90" s="49" t="str">
        <f t="shared" si="185"/>
        <v/>
      </c>
      <c r="HD90" s="49" t="str">
        <f t="shared" si="185"/>
        <v/>
      </c>
      <c r="HE90" s="49" t="str">
        <f t="shared" si="185"/>
        <v/>
      </c>
      <c r="HF90" s="49" t="str">
        <f t="shared" si="185"/>
        <v/>
      </c>
      <c r="HG90" s="49" t="str">
        <f t="shared" si="185"/>
        <v/>
      </c>
      <c r="HH90" s="49" t="str">
        <f t="shared" si="185"/>
        <v/>
      </c>
      <c r="HI90" s="49" t="str">
        <f t="shared" si="194"/>
        <v/>
      </c>
      <c r="HJ90" s="49" t="str">
        <f t="shared" si="194"/>
        <v/>
      </c>
      <c r="HK90" s="49" t="str">
        <f t="shared" si="194"/>
        <v/>
      </c>
      <c r="HL90" s="49" t="str">
        <f t="shared" si="194"/>
        <v/>
      </c>
      <c r="HM90" s="49" t="str">
        <f t="shared" si="194"/>
        <v/>
      </c>
      <c r="HN90" s="49" t="str">
        <f t="shared" si="194"/>
        <v/>
      </c>
      <c r="HO90" s="49" t="str">
        <f t="shared" si="194"/>
        <v/>
      </c>
      <c r="HP90" s="169" t="e">
        <f t="shared" si="186"/>
        <v>#N/A</v>
      </c>
      <c r="HQ90" s="169" t="e">
        <f t="shared" si="186"/>
        <v>#N/A</v>
      </c>
      <c r="HR90" s="169" t="e">
        <f t="shared" si="186"/>
        <v>#N/A</v>
      </c>
      <c r="HS90" s="169" t="e">
        <f t="shared" si="186"/>
        <v>#N/A</v>
      </c>
      <c r="HT90" s="169" t="e">
        <f t="shared" si="186"/>
        <v>#N/A</v>
      </c>
      <c r="HU90" s="169" t="e">
        <f t="shared" si="186"/>
        <v>#N/A</v>
      </c>
      <c r="HV90" s="169" t="e">
        <f t="shared" si="186"/>
        <v>#N/A</v>
      </c>
      <c r="HW90" s="169" t="e">
        <f t="shared" si="186"/>
        <v>#N/A</v>
      </c>
      <c r="HX90" s="169" t="e">
        <f t="shared" si="186"/>
        <v>#N/A</v>
      </c>
      <c r="HY90" s="169" t="e">
        <f t="shared" si="186"/>
        <v>#N/A</v>
      </c>
      <c r="HZ90" s="169" t="e">
        <f t="shared" si="186"/>
        <v>#N/A</v>
      </c>
      <c r="IA90" s="169" t="e">
        <f t="shared" si="186"/>
        <v>#N/A</v>
      </c>
      <c r="IB90" s="169" t="e">
        <f t="shared" si="186"/>
        <v>#N/A</v>
      </c>
      <c r="IC90" s="169" t="e">
        <f t="shared" si="186"/>
        <v>#N/A</v>
      </c>
      <c r="ID90" s="169" t="e">
        <f t="shared" si="186"/>
        <v>#N/A</v>
      </c>
      <c r="IE90" s="169" t="e">
        <f t="shared" si="151"/>
        <v>#N/A</v>
      </c>
      <c r="IF90" s="169" t="e">
        <f t="shared" si="151"/>
        <v>#N/A</v>
      </c>
      <c r="IG90" s="169" t="e">
        <f t="shared" si="151"/>
        <v>#N/A</v>
      </c>
      <c r="IH90" s="169" t="e">
        <f t="shared" si="151"/>
        <v>#N/A</v>
      </c>
      <c r="II90" s="169" t="e">
        <f t="shared" si="167"/>
        <v>#N/A</v>
      </c>
      <c r="IJ90" s="169" t="e">
        <f t="shared" si="167"/>
        <v>#N/A</v>
      </c>
      <c r="IK90" s="169" t="e">
        <f t="shared" si="167"/>
        <v>#N/A</v>
      </c>
      <c r="IL90" s="169" t="e">
        <f t="shared" si="167"/>
        <v>#N/A</v>
      </c>
      <c r="IM90" s="169" t="e">
        <f t="shared" si="167"/>
        <v>#N/A</v>
      </c>
      <c r="IN90" s="169" t="e">
        <f t="shared" si="167"/>
        <v>#N/A</v>
      </c>
      <c r="IO90" s="169" t="e">
        <f t="shared" si="167"/>
        <v>#N/A</v>
      </c>
      <c r="IP90" s="169" t="e">
        <f t="shared" si="167"/>
        <v>#N/A</v>
      </c>
      <c r="IQ90" s="169" t="e">
        <f t="shared" si="167"/>
        <v>#N/A</v>
      </c>
      <c r="IR90" s="169" t="e">
        <f t="shared" si="167"/>
        <v>#N/A</v>
      </c>
      <c r="IS90" s="169" t="e">
        <f t="shared" si="167"/>
        <v>#N/A</v>
      </c>
      <c r="IT90" s="169" t="e">
        <f t="shared" si="167"/>
        <v>#N/A</v>
      </c>
      <c r="IU90" s="169" t="e">
        <f t="shared" si="167"/>
        <v>#N/A</v>
      </c>
      <c r="IV90" s="169" t="e">
        <f t="shared" si="167"/>
        <v>#N/A</v>
      </c>
      <c r="IW90" s="169" t="e">
        <f t="shared" si="167"/>
        <v>#N/A</v>
      </c>
      <c r="IX90" s="169" t="e">
        <f t="shared" si="167"/>
        <v>#N/A</v>
      </c>
      <c r="IY90" s="169" t="e">
        <f t="shared" si="181"/>
        <v>#N/A</v>
      </c>
      <c r="IZ90" s="169" t="e">
        <f t="shared" si="181"/>
        <v>#N/A</v>
      </c>
      <c r="JA90" s="169" t="e">
        <f t="shared" si="181"/>
        <v>#N/A</v>
      </c>
      <c r="JB90" s="169" t="e">
        <f t="shared" si="181"/>
        <v>#N/A</v>
      </c>
      <c r="JC90" s="169" t="e">
        <f t="shared" si="181"/>
        <v>#N/A</v>
      </c>
      <c r="JD90" s="169" t="e">
        <f t="shared" si="181"/>
        <v>#N/A</v>
      </c>
      <c r="JE90" s="169" t="e">
        <f t="shared" si="181"/>
        <v>#N/A</v>
      </c>
      <c r="JF90" s="169" t="e">
        <f t="shared" si="181"/>
        <v>#N/A</v>
      </c>
      <c r="JG90" s="169" t="e">
        <f t="shared" si="181"/>
        <v>#N/A</v>
      </c>
      <c r="JH90" s="169" t="e">
        <f t="shared" si="181"/>
        <v>#N/A</v>
      </c>
      <c r="JI90" s="169" t="e">
        <f t="shared" si="181"/>
        <v>#N/A</v>
      </c>
      <c r="JJ90" s="169" t="e">
        <f t="shared" si="168"/>
        <v>#N/A</v>
      </c>
      <c r="JK90" s="169" t="e">
        <f t="shared" si="145"/>
        <v>#N/A</v>
      </c>
      <c r="JL90" s="169" t="e">
        <f t="shared" si="145"/>
        <v>#N/A</v>
      </c>
      <c r="JM90" s="169" t="e">
        <f t="shared" si="145"/>
        <v>#N/A</v>
      </c>
      <c r="JN90" s="169" t="e">
        <f t="shared" si="145"/>
        <v>#N/A</v>
      </c>
      <c r="JO90" s="169" t="e">
        <f t="shared" si="145"/>
        <v>#N/A</v>
      </c>
      <c r="JP90" s="169" t="e">
        <f t="shared" si="145"/>
        <v>#N/A</v>
      </c>
      <c r="JQ90" s="169" t="e">
        <f t="shared" si="145"/>
        <v>#N/A</v>
      </c>
      <c r="JR90" s="169" t="e">
        <f t="shared" si="145"/>
        <v>#N/A</v>
      </c>
      <c r="JS90" s="169" t="e">
        <f t="shared" si="145"/>
        <v>#N/A</v>
      </c>
      <c r="JT90" s="169" t="e">
        <f t="shared" si="145"/>
        <v>#N/A</v>
      </c>
      <c r="JU90" s="169" t="e">
        <f t="shared" si="145"/>
        <v>#N/A</v>
      </c>
      <c r="JV90" s="169" t="e">
        <f t="shared" si="145"/>
        <v>#N/A</v>
      </c>
      <c r="JW90" s="169" t="e">
        <f t="shared" si="145"/>
        <v>#N/A</v>
      </c>
      <c r="JX90" s="169" t="e">
        <f t="shared" si="145"/>
        <v>#N/A</v>
      </c>
      <c r="JY90" s="169" t="e">
        <f t="shared" si="145"/>
        <v>#N/A</v>
      </c>
      <c r="JZ90" s="169" t="e">
        <f t="shared" si="145"/>
        <v>#N/A</v>
      </c>
      <c r="KA90" s="169" t="e">
        <f t="shared" si="180"/>
        <v>#N/A</v>
      </c>
      <c r="KB90" s="169" t="e">
        <f t="shared" si="180"/>
        <v>#N/A</v>
      </c>
      <c r="KC90" s="169" t="e">
        <f t="shared" si="172"/>
        <v>#N/A</v>
      </c>
      <c r="KD90" s="169" t="e">
        <f t="shared" si="172"/>
        <v>#N/A</v>
      </c>
      <c r="KE90" s="169" t="e">
        <f t="shared" si="172"/>
        <v>#N/A</v>
      </c>
      <c r="KF90" s="169" t="e">
        <f t="shared" si="172"/>
        <v>#N/A</v>
      </c>
      <c r="KG90" s="169" t="e">
        <f t="shared" si="172"/>
        <v>#N/A</v>
      </c>
      <c r="KH90" s="169" t="e">
        <f t="shared" si="172"/>
        <v>#N/A</v>
      </c>
      <c r="KI90" s="169" t="e">
        <f t="shared" si="172"/>
        <v>#N/A</v>
      </c>
      <c r="KJ90" s="169" t="e">
        <f t="shared" si="172"/>
        <v>#N/A</v>
      </c>
      <c r="KK90" s="169" t="e">
        <f t="shared" si="172"/>
        <v>#N/A</v>
      </c>
      <c r="KL90" s="169" t="e">
        <f t="shared" si="172"/>
        <v>#N/A</v>
      </c>
      <c r="KM90" s="169" t="e">
        <f t="shared" si="172"/>
        <v>#N/A</v>
      </c>
      <c r="KN90" s="169" t="e">
        <f t="shared" si="172"/>
        <v>#N/A</v>
      </c>
      <c r="KO90" s="169" t="e">
        <f t="shared" si="172"/>
        <v>#N/A</v>
      </c>
      <c r="KP90" s="169" t="e">
        <f t="shared" si="172"/>
        <v>#N/A</v>
      </c>
      <c r="KQ90" s="169" t="e">
        <f t="shared" si="172"/>
        <v>#N/A</v>
      </c>
      <c r="KR90" s="169" t="e">
        <f t="shared" si="172"/>
        <v>#N/A</v>
      </c>
      <c r="KS90" s="169" t="e">
        <f t="shared" si="173"/>
        <v>#N/A</v>
      </c>
      <c r="KT90" s="169" t="e">
        <f t="shared" si="173"/>
        <v>#N/A</v>
      </c>
      <c r="KU90" s="169" t="e">
        <f t="shared" si="173"/>
        <v>#N/A</v>
      </c>
      <c r="KV90" s="169" t="e">
        <f t="shared" si="173"/>
        <v>#N/A</v>
      </c>
      <c r="KW90" s="169" t="e">
        <f t="shared" si="173"/>
        <v>#N/A</v>
      </c>
      <c r="KX90" s="169" t="e">
        <f t="shared" si="173"/>
        <v>#N/A</v>
      </c>
      <c r="KY90" s="169" t="e">
        <f t="shared" si="173"/>
        <v>#N/A</v>
      </c>
      <c r="KZ90" s="169" t="e">
        <f t="shared" si="173"/>
        <v>#N/A</v>
      </c>
      <c r="LA90" s="169" t="e">
        <f t="shared" si="173"/>
        <v>#N/A</v>
      </c>
      <c r="LB90" s="169" t="e">
        <f t="shared" si="173"/>
        <v>#N/A</v>
      </c>
      <c r="LC90" s="169" t="e">
        <f t="shared" si="173"/>
        <v>#N/A</v>
      </c>
      <c r="LD90" s="169" t="e">
        <f t="shared" si="173"/>
        <v>#N/A</v>
      </c>
      <c r="LE90" s="169" t="e">
        <f t="shared" si="173"/>
        <v>#N/A</v>
      </c>
      <c r="LF90" s="169" t="e">
        <f t="shared" si="173"/>
        <v>#N/A</v>
      </c>
      <c r="LG90" s="169" t="e">
        <f t="shared" si="173"/>
        <v>#N/A</v>
      </c>
      <c r="LH90" s="169" t="e">
        <f t="shared" si="173"/>
        <v>#N/A</v>
      </c>
      <c r="LI90" s="169" t="e">
        <f t="shared" si="174"/>
        <v>#N/A</v>
      </c>
      <c r="LJ90" s="169" t="e">
        <f t="shared" si="174"/>
        <v>#N/A</v>
      </c>
      <c r="LK90" s="169" t="e">
        <f t="shared" si="174"/>
        <v>#N/A</v>
      </c>
      <c r="LL90" s="169" t="e">
        <f t="shared" si="174"/>
        <v>#N/A</v>
      </c>
      <c r="LM90" s="169" t="e">
        <f t="shared" si="174"/>
        <v>#N/A</v>
      </c>
      <c r="LN90" s="169" t="e">
        <f t="shared" si="174"/>
        <v>#N/A</v>
      </c>
      <c r="LO90" s="169" t="e">
        <f t="shared" si="174"/>
        <v>#N/A</v>
      </c>
      <c r="LP90" s="169" t="e">
        <f t="shared" si="174"/>
        <v>#N/A</v>
      </c>
      <c r="LQ90" s="169" t="e">
        <f t="shared" si="174"/>
        <v>#N/A</v>
      </c>
      <c r="LR90" s="169" t="e">
        <f t="shared" si="174"/>
        <v>#N/A</v>
      </c>
      <c r="LS90" s="169" t="e">
        <f t="shared" si="174"/>
        <v>#N/A</v>
      </c>
      <c r="LT90" s="169" t="e">
        <f t="shared" si="174"/>
        <v>#N/A</v>
      </c>
      <c r="LU90" s="169" t="e">
        <f t="shared" si="174"/>
        <v>#N/A</v>
      </c>
      <c r="LV90" s="169" t="e">
        <f t="shared" si="174"/>
        <v>#N/A</v>
      </c>
      <c r="LW90" s="169" t="e">
        <f t="shared" si="174"/>
        <v>#N/A</v>
      </c>
      <c r="LX90" s="169" t="e">
        <f t="shared" si="174"/>
        <v>#N/A</v>
      </c>
      <c r="LY90" s="169" t="e">
        <f t="shared" si="175"/>
        <v>#N/A</v>
      </c>
      <c r="LZ90" s="169" t="e">
        <f t="shared" si="175"/>
        <v>#N/A</v>
      </c>
      <c r="MA90" s="169" t="e">
        <f t="shared" si="175"/>
        <v>#N/A</v>
      </c>
      <c r="MB90" s="169" t="e">
        <f t="shared" si="175"/>
        <v>#N/A</v>
      </c>
      <c r="MC90" s="169" t="e">
        <f t="shared" si="175"/>
        <v>#N/A</v>
      </c>
      <c r="MD90" s="169" t="e">
        <f t="shared" si="175"/>
        <v>#N/A</v>
      </c>
      <c r="ME90" s="169" t="e">
        <f t="shared" si="175"/>
        <v>#N/A</v>
      </c>
      <c r="MF90" s="169" t="e">
        <f t="shared" si="175"/>
        <v>#N/A</v>
      </c>
      <c r="MG90" s="169" t="e">
        <f t="shared" si="175"/>
        <v>#N/A</v>
      </c>
      <c r="MH90" s="169" t="e">
        <f t="shared" si="175"/>
        <v>#N/A</v>
      </c>
      <c r="MI90" s="169" t="e">
        <f t="shared" si="175"/>
        <v>#N/A</v>
      </c>
      <c r="MJ90" s="169" t="e">
        <f t="shared" si="175"/>
        <v>#N/A</v>
      </c>
      <c r="MK90" s="169" t="e">
        <f t="shared" si="175"/>
        <v>#N/A</v>
      </c>
      <c r="ML90" s="169" t="e">
        <f t="shared" si="175"/>
        <v>#N/A</v>
      </c>
      <c r="MM90" s="169" t="e">
        <f t="shared" si="175"/>
        <v>#N/A</v>
      </c>
      <c r="MN90" s="169" t="e">
        <f t="shared" si="175"/>
        <v>#N/A</v>
      </c>
      <c r="MO90" s="169" t="e">
        <f t="shared" si="176"/>
        <v>#N/A</v>
      </c>
      <c r="MP90" s="169" t="e">
        <f t="shared" si="176"/>
        <v>#N/A</v>
      </c>
      <c r="MQ90" s="169" t="e">
        <f t="shared" si="176"/>
        <v>#N/A</v>
      </c>
      <c r="MR90" s="169" t="e">
        <f t="shared" si="176"/>
        <v>#N/A</v>
      </c>
      <c r="MS90" s="169" t="e">
        <f t="shared" si="176"/>
        <v>#N/A</v>
      </c>
      <c r="MT90" s="169" t="e">
        <f t="shared" si="176"/>
        <v>#N/A</v>
      </c>
      <c r="MU90" s="169" t="e">
        <f t="shared" si="176"/>
        <v>#N/A</v>
      </c>
      <c r="MV90" s="169" t="e">
        <f t="shared" si="176"/>
        <v>#N/A</v>
      </c>
      <c r="MW90" s="169" t="e">
        <f t="shared" si="176"/>
        <v>#N/A</v>
      </c>
      <c r="MX90" s="169" t="e">
        <f t="shared" si="176"/>
        <v>#N/A</v>
      </c>
      <c r="MY90" s="169" t="e">
        <f t="shared" si="176"/>
        <v>#N/A</v>
      </c>
      <c r="MZ90" s="169" t="e">
        <f t="shared" si="176"/>
        <v>#N/A</v>
      </c>
      <c r="NA90" s="169" t="e">
        <f t="shared" si="176"/>
        <v>#N/A</v>
      </c>
      <c r="NB90" s="169" t="e">
        <f t="shared" si="176"/>
        <v>#N/A</v>
      </c>
      <c r="NC90" s="169" t="e">
        <f t="shared" si="176"/>
        <v>#N/A</v>
      </c>
      <c r="ND90" s="169" t="e">
        <f t="shared" si="176"/>
        <v>#N/A</v>
      </c>
      <c r="NE90" s="169" t="e">
        <f t="shared" si="177"/>
        <v>#N/A</v>
      </c>
      <c r="NF90" s="169" t="e">
        <f t="shared" si="177"/>
        <v>#N/A</v>
      </c>
      <c r="NG90" s="169" t="e">
        <f t="shared" si="177"/>
        <v>#N/A</v>
      </c>
      <c r="NH90" s="169" t="e">
        <f t="shared" si="177"/>
        <v>#N/A</v>
      </c>
      <c r="NI90" s="169" t="e">
        <f t="shared" si="177"/>
        <v>#N/A</v>
      </c>
      <c r="NJ90" s="169" t="e">
        <f t="shared" si="177"/>
        <v>#N/A</v>
      </c>
      <c r="NK90" s="169" t="e">
        <f t="shared" si="177"/>
        <v>#N/A</v>
      </c>
      <c r="NL90" s="169" t="e">
        <f t="shared" si="177"/>
        <v>#N/A</v>
      </c>
      <c r="NM90" s="169" t="e">
        <f t="shared" si="177"/>
        <v>#N/A</v>
      </c>
      <c r="NN90" s="169" t="e">
        <f t="shared" si="177"/>
        <v>#N/A</v>
      </c>
      <c r="NO90" s="169" t="e">
        <f t="shared" si="177"/>
        <v>#N/A</v>
      </c>
      <c r="NP90" s="169" t="e">
        <f t="shared" si="177"/>
        <v>#N/A</v>
      </c>
      <c r="NQ90" s="169" t="e">
        <f t="shared" si="177"/>
        <v>#N/A</v>
      </c>
      <c r="NR90" s="169" t="e">
        <f t="shared" si="177"/>
        <v>#N/A</v>
      </c>
      <c r="NS90" s="169" t="e">
        <f t="shared" si="177"/>
        <v>#N/A</v>
      </c>
      <c r="NT90" s="169" t="e">
        <f t="shared" si="177"/>
        <v>#N/A</v>
      </c>
      <c r="NU90" s="169" t="e">
        <f t="shared" si="178"/>
        <v>#N/A</v>
      </c>
      <c r="NV90" s="169" t="e">
        <f t="shared" si="178"/>
        <v>#N/A</v>
      </c>
      <c r="NW90" s="169" t="e">
        <f t="shared" si="178"/>
        <v>#N/A</v>
      </c>
      <c r="NX90" s="169" t="e">
        <f t="shared" si="178"/>
        <v>#N/A</v>
      </c>
      <c r="NY90" s="169" t="e">
        <f t="shared" si="178"/>
        <v>#N/A</v>
      </c>
      <c r="NZ90" s="169" t="e">
        <f t="shared" si="178"/>
        <v>#N/A</v>
      </c>
      <c r="OA90" s="169" t="e">
        <f t="shared" si="178"/>
        <v>#N/A</v>
      </c>
      <c r="OB90" s="169" t="e">
        <f t="shared" si="178"/>
        <v>#N/A</v>
      </c>
      <c r="OC90" s="169" t="e">
        <f t="shared" si="178"/>
        <v>#N/A</v>
      </c>
      <c r="OD90" s="169" t="e">
        <f t="shared" si="178"/>
        <v>#N/A</v>
      </c>
      <c r="OE90" s="169" t="e">
        <f t="shared" si="178"/>
        <v>#N/A</v>
      </c>
      <c r="OF90" s="169" t="e">
        <f t="shared" si="178"/>
        <v>#N/A</v>
      </c>
      <c r="OG90" s="169" t="e">
        <f t="shared" si="178"/>
        <v>#N/A</v>
      </c>
      <c r="OH90" s="169" t="e">
        <f t="shared" si="178"/>
        <v>#N/A</v>
      </c>
      <c r="OI90" s="169" t="e">
        <f t="shared" si="178"/>
        <v>#N/A</v>
      </c>
      <c r="OJ90" s="169" t="e">
        <f t="shared" si="178"/>
        <v>#N/A</v>
      </c>
      <c r="OK90" s="169" t="e">
        <f t="shared" si="179"/>
        <v>#N/A</v>
      </c>
      <c r="OL90" s="169" t="e">
        <f t="shared" si="179"/>
        <v>#N/A</v>
      </c>
      <c r="OM90" s="169" t="e">
        <f t="shared" si="179"/>
        <v>#N/A</v>
      </c>
      <c r="ON90" s="169" t="e">
        <f t="shared" si="179"/>
        <v>#N/A</v>
      </c>
      <c r="OO90" s="169" t="e">
        <f t="shared" si="179"/>
        <v>#N/A</v>
      </c>
      <c r="OP90" s="169" t="e">
        <f t="shared" si="143"/>
        <v>#N/A</v>
      </c>
      <c r="OQ90" s="169" t="e">
        <f t="shared" si="143"/>
        <v>#N/A</v>
      </c>
      <c r="OR90" s="169" t="e">
        <f t="shared" si="143"/>
        <v>#N/A</v>
      </c>
      <c r="OS90" s="169" t="e">
        <f t="shared" si="143"/>
        <v>#N/A</v>
      </c>
      <c r="OT90" s="169" t="e">
        <f t="shared" si="143"/>
        <v>#N/A</v>
      </c>
      <c r="OU90" s="169" t="e">
        <f t="shared" si="143"/>
        <v>#N/A</v>
      </c>
      <c r="OV90" s="169" t="e">
        <f t="shared" si="143"/>
        <v>#N/A</v>
      </c>
      <c r="OW90" s="169" t="e">
        <f t="shared" si="143"/>
        <v>#N/A</v>
      </c>
      <c r="OX90" s="169" t="e">
        <f t="shared" si="143"/>
        <v>#N/A</v>
      </c>
      <c r="OY90" s="169" t="e">
        <f t="shared" si="143"/>
        <v>#N/A</v>
      </c>
      <c r="OZ90" s="169" t="e">
        <f t="shared" si="143"/>
        <v>#N/A</v>
      </c>
      <c r="PA90" s="169" t="e">
        <f t="shared" si="143"/>
        <v>#N/A</v>
      </c>
      <c r="PB90" s="169" t="e">
        <f t="shared" si="143"/>
        <v>#N/A</v>
      </c>
      <c r="PC90" s="169" t="e">
        <f t="shared" si="143"/>
        <v>#N/A</v>
      </c>
      <c r="PD90" s="169" t="e">
        <f t="shared" si="143"/>
        <v>#N/A</v>
      </c>
      <c r="PE90" s="169" t="e">
        <f t="shared" si="143"/>
        <v>#N/A</v>
      </c>
      <c r="PF90" s="169" t="e">
        <f t="shared" si="171"/>
        <v>#N/A</v>
      </c>
      <c r="PG90" s="169" t="e">
        <f t="shared" si="171"/>
        <v>#N/A</v>
      </c>
      <c r="PH90" s="169" t="e">
        <f t="shared" si="171"/>
        <v>#N/A</v>
      </c>
    </row>
    <row r="91" spans="1:424" hidden="1" x14ac:dyDescent="0.75">
      <c r="A91" s="4">
        <v>88</v>
      </c>
      <c r="B91" s="95"/>
      <c r="C91" s="95"/>
      <c r="D91" s="95"/>
      <c r="E91" s="124" t="str">
        <f t="shared" si="146"/>
        <v/>
      </c>
      <c r="F91" s="124" t="str">
        <f t="shared" si="147"/>
        <v/>
      </c>
      <c r="G91" s="73" t="str">
        <f t="shared" si="148"/>
        <v/>
      </c>
      <c r="H91" s="23"/>
      <c r="I91" s="57"/>
      <c r="J91" s="280"/>
      <c r="K91" s="74" t="str">
        <f>IF(AND(B91&gt;0,C91&gt;0,D91&gt;0),IF(ISBLANK(J91),IF(ISBLANK(H91),"",(D91-B91)*VLOOKUP(H91,VLookups!$A$4:$B$13,2,FALSE)),J91),"")</f>
        <v/>
      </c>
      <c r="L91" s="75" t="str">
        <f t="shared" si="144"/>
        <v/>
      </c>
      <c r="M91" s="95"/>
      <c r="N91" s="270" t="str">
        <f>IF(AND(M91&gt;0,C91&gt;0,NOT(K91="")),ABS(VLOOKUP($M$1,VLookups!$A$43:$B$44,2,FALSE)-_xlfn.NORM.DIST(M91,G91,K91,TRUE)),"")</f>
        <v/>
      </c>
      <c r="O91" s="94" t="str">
        <f>IF(AND($B91&gt;0,$C91&gt;0,$D91&gt;0,NOT(ISBLANK($H91))),_xlfn.NORM.INV(ABS(VLOOKUP($M$1,VLookups!$A$43:$B$44,2,FALSE)-O$3),$G91,$K91),"")</f>
        <v/>
      </c>
      <c r="P91" s="93" t="str">
        <f>IF(AND($B91&gt;0,$C91&gt;0,$D91&gt;0,NOT(ISBLANK($H91))),_xlfn.NORM.INV(ABS(VLOOKUP($M$1,VLookups!$A$43:$B$44,2,FALSE)-P$3),$G91,$K91),"")</f>
        <v/>
      </c>
      <c r="Q91" s="94" t="str">
        <f>IF(AND($B91&gt;0,$C91&gt;0,$D91&gt;0,NOT(ISBLANK($H91))),_xlfn.NORM.INV(ABS(VLOOKUP($M$1,VLookups!$A$43:$B$44,2,FALSE)-Q$3),$G91,$K91),"")</f>
        <v/>
      </c>
      <c r="R91" s="93" t="str">
        <f>IF(AND($B91&gt;0,$C91&gt;0,$D91&gt;0,NOT(ISBLANK($H91))),_xlfn.NORM.INV(ABS(VLOOKUP($M$1,VLookups!$A$43:$B$44,2,FALSE)-R$3),$G91,$K91),"")</f>
        <v/>
      </c>
      <c r="S91" s="94" t="str">
        <f>IF(AND($B91&gt;0,$C91&gt;0,$D91&gt;0,NOT(ISBLANK($H91))),_xlfn.NORM.INV(ABS(VLOOKUP($M$1,VLookups!$A$43:$B$44,2,FALSE)-S$3),$G91,$K91),"")</f>
        <v/>
      </c>
      <c r="T91" s="93" t="str">
        <f>IF(AND($B91&gt;0,$C91&gt;0,$D91&gt;0,NOT(ISBLANK($H91))),_xlfn.NORM.INV(ABS(VLOOKUP($M$1,VLookups!$A$43:$B$44,2,FALSE)-T$3),$G91,$K91),"")</f>
        <v/>
      </c>
      <c r="U91" s="5"/>
      <c r="V91" s="168" t="str">
        <f t="shared" si="149"/>
        <v/>
      </c>
      <c r="W91" s="49" t="str">
        <f t="shared" si="195"/>
        <v/>
      </c>
      <c r="X91" s="49" t="str">
        <f t="shared" si="195"/>
        <v/>
      </c>
      <c r="Y91" s="49" t="str">
        <f t="shared" si="195"/>
        <v/>
      </c>
      <c r="Z91" s="49" t="str">
        <f t="shared" si="195"/>
        <v/>
      </c>
      <c r="AA91" s="49" t="str">
        <f t="shared" si="195"/>
        <v/>
      </c>
      <c r="AB91" s="49" t="str">
        <f t="shared" si="195"/>
        <v/>
      </c>
      <c r="AC91" s="49" t="str">
        <f t="shared" si="195"/>
        <v/>
      </c>
      <c r="AD91" s="49" t="str">
        <f t="shared" si="195"/>
        <v/>
      </c>
      <c r="AE91" s="49" t="str">
        <f t="shared" si="195"/>
        <v/>
      </c>
      <c r="AF91" s="49" t="str">
        <f t="shared" si="195"/>
        <v/>
      </c>
      <c r="AG91" s="49" t="str">
        <f t="shared" si="195"/>
        <v/>
      </c>
      <c r="AH91" s="49" t="str">
        <f t="shared" si="195"/>
        <v/>
      </c>
      <c r="AI91" s="49" t="str">
        <f t="shared" si="195"/>
        <v/>
      </c>
      <c r="AJ91" s="49" t="str">
        <f t="shared" si="195"/>
        <v/>
      </c>
      <c r="AK91" s="49" t="str">
        <f t="shared" si="195"/>
        <v/>
      </c>
      <c r="AL91" s="49" t="str">
        <f t="shared" si="195"/>
        <v/>
      </c>
      <c r="AM91" s="49" t="str">
        <f t="shared" si="187"/>
        <v/>
      </c>
      <c r="AN91" s="49" t="str">
        <f t="shared" si="187"/>
        <v/>
      </c>
      <c r="AO91" s="49" t="str">
        <f t="shared" si="187"/>
        <v/>
      </c>
      <c r="AP91" s="49" t="str">
        <f t="shared" si="187"/>
        <v/>
      </c>
      <c r="AQ91" s="49" t="str">
        <f t="shared" si="187"/>
        <v/>
      </c>
      <c r="AR91" s="49" t="str">
        <f t="shared" si="187"/>
        <v/>
      </c>
      <c r="AS91" s="49" t="str">
        <f t="shared" si="187"/>
        <v/>
      </c>
      <c r="AT91" s="49" t="str">
        <f t="shared" si="187"/>
        <v/>
      </c>
      <c r="AU91" s="49" t="str">
        <f t="shared" si="187"/>
        <v/>
      </c>
      <c r="AV91" s="49" t="str">
        <f t="shared" si="187"/>
        <v/>
      </c>
      <c r="AW91" s="49" t="str">
        <f t="shared" si="187"/>
        <v/>
      </c>
      <c r="AX91" s="49" t="str">
        <f t="shared" si="187"/>
        <v/>
      </c>
      <c r="AY91" s="49" t="str">
        <f t="shared" si="187"/>
        <v/>
      </c>
      <c r="AZ91" s="49" t="str">
        <f t="shared" si="187"/>
        <v/>
      </c>
      <c r="BA91" s="49" t="str">
        <f t="shared" si="187"/>
        <v/>
      </c>
      <c r="BB91" s="49" t="str">
        <f t="shared" si="188"/>
        <v/>
      </c>
      <c r="BC91" s="49" t="str">
        <f t="shared" si="188"/>
        <v/>
      </c>
      <c r="BD91" s="49" t="str">
        <f t="shared" si="188"/>
        <v/>
      </c>
      <c r="BE91" s="49" t="str">
        <f t="shared" si="188"/>
        <v/>
      </c>
      <c r="BF91" s="49" t="str">
        <f t="shared" si="188"/>
        <v/>
      </c>
      <c r="BG91" s="49" t="str">
        <f t="shared" si="188"/>
        <v/>
      </c>
      <c r="BH91" s="49" t="str">
        <f t="shared" si="188"/>
        <v/>
      </c>
      <c r="BI91" s="49" t="str">
        <f t="shared" si="188"/>
        <v/>
      </c>
      <c r="BJ91" s="49" t="str">
        <f t="shared" si="188"/>
        <v/>
      </c>
      <c r="BK91" s="49" t="str">
        <f t="shared" si="188"/>
        <v/>
      </c>
      <c r="BL91" s="49" t="str">
        <f t="shared" si="188"/>
        <v/>
      </c>
      <c r="BM91" s="49" t="str">
        <f t="shared" si="188"/>
        <v/>
      </c>
      <c r="BN91" s="49" t="str">
        <f t="shared" si="188"/>
        <v/>
      </c>
      <c r="BO91" s="49" t="str">
        <f t="shared" si="188"/>
        <v/>
      </c>
      <c r="BP91" s="49" t="str">
        <f t="shared" si="188"/>
        <v/>
      </c>
      <c r="BQ91" s="49" t="str">
        <f t="shared" si="188"/>
        <v/>
      </c>
      <c r="BR91" s="49" t="str">
        <f t="shared" si="182"/>
        <v/>
      </c>
      <c r="BS91" s="49" t="str">
        <f t="shared" si="182"/>
        <v/>
      </c>
      <c r="BT91" s="49" t="str">
        <f t="shared" si="182"/>
        <v/>
      </c>
      <c r="BU91" s="49" t="str">
        <f t="shared" si="182"/>
        <v/>
      </c>
      <c r="BV91" s="49" t="str">
        <f t="shared" si="182"/>
        <v/>
      </c>
      <c r="BW91" s="49" t="str">
        <f t="shared" si="182"/>
        <v/>
      </c>
      <c r="BX91" s="49" t="str">
        <f t="shared" si="182"/>
        <v/>
      </c>
      <c r="BY91" s="49" t="str">
        <f t="shared" si="182"/>
        <v/>
      </c>
      <c r="BZ91" s="49" t="str">
        <f t="shared" si="182"/>
        <v/>
      </c>
      <c r="CA91" s="49" t="str">
        <f t="shared" si="182"/>
        <v/>
      </c>
      <c r="CB91" s="49" t="str">
        <f t="shared" si="182"/>
        <v/>
      </c>
      <c r="CC91" s="49" t="str">
        <f t="shared" si="182"/>
        <v/>
      </c>
      <c r="CD91" s="49" t="str">
        <f t="shared" si="182"/>
        <v/>
      </c>
      <c r="CE91" s="49" t="str">
        <f t="shared" si="182"/>
        <v/>
      </c>
      <c r="CF91" s="49" t="str">
        <f t="shared" si="182"/>
        <v/>
      </c>
      <c r="CG91" s="49" t="str">
        <f t="shared" si="189"/>
        <v/>
      </c>
      <c r="CH91" s="49" t="str">
        <f t="shared" si="189"/>
        <v/>
      </c>
      <c r="CI91" s="49" t="str">
        <f t="shared" si="189"/>
        <v/>
      </c>
      <c r="CJ91" s="49" t="str">
        <f t="shared" si="189"/>
        <v/>
      </c>
      <c r="CK91" s="49" t="str">
        <f t="shared" si="189"/>
        <v/>
      </c>
      <c r="CL91" s="49" t="str">
        <f t="shared" si="189"/>
        <v/>
      </c>
      <c r="CM91" s="49" t="str">
        <f t="shared" si="189"/>
        <v/>
      </c>
      <c r="CN91" s="49" t="str">
        <f t="shared" si="189"/>
        <v/>
      </c>
      <c r="CO91" s="49" t="str">
        <f t="shared" si="189"/>
        <v/>
      </c>
      <c r="CP91" s="49" t="str">
        <f t="shared" si="189"/>
        <v/>
      </c>
      <c r="CQ91" s="49" t="str">
        <f t="shared" si="189"/>
        <v/>
      </c>
      <c r="CR91" s="49" t="str">
        <f t="shared" si="189"/>
        <v/>
      </c>
      <c r="CS91" s="49" t="str">
        <f t="shared" si="189"/>
        <v/>
      </c>
      <c r="CT91" s="49" t="str">
        <f t="shared" si="189"/>
        <v/>
      </c>
      <c r="CU91" s="49" t="str">
        <f t="shared" si="189"/>
        <v/>
      </c>
      <c r="CV91" s="49" t="str">
        <f t="shared" si="189"/>
        <v/>
      </c>
      <c r="CW91" s="49" t="str">
        <f t="shared" si="183"/>
        <v/>
      </c>
      <c r="CX91" s="49" t="str">
        <f t="shared" si="183"/>
        <v/>
      </c>
      <c r="CY91" s="49" t="str">
        <f t="shared" si="183"/>
        <v/>
      </c>
      <c r="CZ91" s="49" t="str">
        <f t="shared" si="183"/>
        <v/>
      </c>
      <c r="DA91" s="49" t="str">
        <f t="shared" si="183"/>
        <v/>
      </c>
      <c r="DB91" s="49" t="str">
        <f t="shared" si="183"/>
        <v/>
      </c>
      <c r="DC91" s="49" t="str">
        <f t="shared" si="183"/>
        <v/>
      </c>
      <c r="DD91" s="49" t="str">
        <f t="shared" si="183"/>
        <v/>
      </c>
      <c r="DE91" s="49" t="str">
        <f t="shared" si="183"/>
        <v/>
      </c>
      <c r="DF91" s="49" t="str">
        <f t="shared" si="183"/>
        <v/>
      </c>
      <c r="DG91" s="49" t="str">
        <f t="shared" si="183"/>
        <v/>
      </c>
      <c r="DH91" s="49" t="str">
        <f t="shared" si="183"/>
        <v/>
      </c>
      <c r="DI91" s="49" t="str">
        <f t="shared" si="183"/>
        <v/>
      </c>
      <c r="DJ91" s="49" t="str">
        <f t="shared" si="183"/>
        <v/>
      </c>
      <c r="DK91" s="49" t="str">
        <f t="shared" si="183"/>
        <v/>
      </c>
      <c r="DL91" s="49" t="str">
        <f t="shared" si="190"/>
        <v/>
      </c>
      <c r="DM91" s="49" t="str">
        <f t="shared" si="190"/>
        <v/>
      </c>
      <c r="DN91" s="49" t="str">
        <f t="shared" si="190"/>
        <v/>
      </c>
      <c r="DO91" s="49" t="str">
        <f t="shared" si="190"/>
        <v/>
      </c>
      <c r="DP91" s="49" t="str">
        <f t="shared" si="190"/>
        <v/>
      </c>
      <c r="DQ91" s="49" t="str">
        <f t="shared" si="190"/>
        <v/>
      </c>
      <c r="DR91" s="49" t="str">
        <f t="shared" si="190"/>
        <v/>
      </c>
      <c r="DS91" s="183" t="str">
        <f t="shared" si="150"/>
        <v/>
      </c>
      <c r="DT91" s="49" t="str">
        <f t="shared" si="196"/>
        <v/>
      </c>
      <c r="DU91" s="49" t="str">
        <f t="shared" si="196"/>
        <v/>
      </c>
      <c r="DV91" s="49" t="str">
        <f t="shared" si="196"/>
        <v/>
      </c>
      <c r="DW91" s="49" t="str">
        <f t="shared" si="196"/>
        <v/>
      </c>
      <c r="DX91" s="49" t="str">
        <f t="shared" si="196"/>
        <v/>
      </c>
      <c r="DY91" s="49" t="str">
        <f t="shared" si="196"/>
        <v/>
      </c>
      <c r="DZ91" s="49" t="str">
        <f t="shared" si="196"/>
        <v/>
      </c>
      <c r="EA91" s="49" t="str">
        <f t="shared" si="196"/>
        <v/>
      </c>
      <c r="EB91" s="49" t="str">
        <f t="shared" si="196"/>
        <v/>
      </c>
      <c r="EC91" s="49" t="str">
        <f t="shared" si="196"/>
        <v/>
      </c>
      <c r="ED91" s="49" t="str">
        <f t="shared" si="196"/>
        <v/>
      </c>
      <c r="EE91" s="49" t="str">
        <f t="shared" si="196"/>
        <v/>
      </c>
      <c r="EF91" s="49" t="str">
        <f t="shared" si="196"/>
        <v/>
      </c>
      <c r="EG91" s="49" t="str">
        <f t="shared" si="196"/>
        <v/>
      </c>
      <c r="EH91" s="49" t="str">
        <f t="shared" si="196"/>
        <v/>
      </c>
      <c r="EI91" s="49" t="str">
        <f t="shared" si="196"/>
        <v/>
      </c>
      <c r="EJ91" s="49" t="str">
        <f t="shared" si="191"/>
        <v/>
      </c>
      <c r="EK91" s="49" t="str">
        <f t="shared" si="191"/>
        <v/>
      </c>
      <c r="EL91" s="49" t="str">
        <f t="shared" si="191"/>
        <v/>
      </c>
      <c r="EM91" s="49" t="str">
        <f t="shared" si="191"/>
        <v/>
      </c>
      <c r="EN91" s="49" t="str">
        <f t="shared" si="191"/>
        <v/>
      </c>
      <c r="EO91" s="49" t="str">
        <f t="shared" si="191"/>
        <v/>
      </c>
      <c r="EP91" s="49" t="str">
        <f t="shared" si="191"/>
        <v/>
      </c>
      <c r="EQ91" s="49" t="str">
        <f t="shared" si="191"/>
        <v/>
      </c>
      <c r="ER91" s="49" t="str">
        <f t="shared" si="191"/>
        <v/>
      </c>
      <c r="ES91" s="49" t="str">
        <f t="shared" si="191"/>
        <v/>
      </c>
      <c r="ET91" s="49" t="str">
        <f t="shared" si="191"/>
        <v/>
      </c>
      <c r="EU91" s="49" t="str">
        <f t="shared" si="191"/>
        <v/>
      </c>
      <c r="EV91" s="49" t="str">
        <f t="shared" si="191"/>
        <v/>
      </c>
      <c r="EW91" s="49" t="str">
        <f t="shared" si="191"/>
        <v/>
      </c>
      <c r="EX91" s="49" t="str">
        <f t="shared" si="191"/>
        <v/>
      </c>
      <c r="EY91" s="49" t="str">
        <f t="shared" si="192"/>
        <v/>
      </c>
      <c r="EZ91" s="49" t="str">
        <f t="shared" si="192"/>
        <v/>
      </c>
      <c r="FA91" s="49" t="str">
        <f t="shared" si="192"/>
        <v/>
      </c>
      <c r="FB91" s="49" t="str">
        <f t="shared" si="192"/>
        <v/>
      </c>
      <c r="FC91" s="49" t="str">
        <f t="shared" si="192"/>
        <v/>
      </c>
      <c r="FD91" s="49" t="str">
        <f t="shared" si="192"/>
        <v/>
      </c>
      <c r="FE91" s="49" t="str">
        <f t="shared" si="192"/>
        <v/>
      </c>
      <c r="FF91" s="49" t="str">
        <f t="shared" si="192"/>
        <v/>
      </c>
      <c r="FG91" s="49" t="str">
        <f t="shared" si="192"/>
        <v/>
      </c>
      <c r="FH91" s="49" t="str">
        <f t="shared" si="192"/>
        <v/>
      </c>
      <c r="FI91" s="49" t="str">
        <f t="shared" si="192"/>
        <v/>
      </c>
      <c r="FJ91" s="49" t="str">
        <f t="shared" si="192"/>
        <v/>
      </c>
      <c r="FK91" s="49" t="str">
        <f t="shared" si="192"/>
        <v/>
      </c>
      <c r="FL91" s="49" t="str">
        <f t="shared" si="192"/>
        <v/>
      </c>
      <c r="FM91" s="49" t="str">
        <f t="shared" si="192"/>
        <v/>
      </c>
      <c r="FN91" s="49" t="str">
        <f t="shared" si="192"/>
        <v/>
      </c>
      <c r="FO91" s="49" t="str">
        <f t="shared" si="184"/>
        <v/>
      </c>
      <c r="FP91" s="49" t="str">
        <f t="shared" si="184"/>
        <v/>
      </c>
      <c r="FQ91" s="49" t="str">
        <f t="shared" si="184"/>
        <v/>
      </c>
      <c r="FR91" s="49" t="str">
        <f t="shared" si="184"/>
        <v/>
      </c>
      <c r="FS91" s="49" t="str">
        <f t="shared" si="184"/>
        <v/>
      </c>
      <c r="FT91" s="49" t="str">
        <f t="shared" si="184"/>
        <v/>
      </c>
      <c r="FU91" s="49" t="str">
        <f t="shared" si="184"/>
        <v/>
      </c>
      <c r="FV91" s="49" t="str">
        <f t="shared" si="184"/>
        <v/>
      </c>
      <c r="FW91" s="49" t="str">
        <f t="shared" si="184"/>
        <v/>
      </c>
      <c r="FX91" s="49" t="str">
        <f t="shared" si="184"/>
        <v/>
      </c>
      <c r="FY91" s="49" t="str">
        <f t="shared" si="184"/>
        <v/>
      </c>
      <c r="FZ91" s="49" t="str">
        <f t="shared" si="184"/>
        <v/>
      </c>
      <c r="GA91" s="49" t="str">
        <f t="shared" si="184"/>
        <v/>
      </c>
      <c r="GB91" s="49" t="str">
        <f t="shared" si="184"/>
        <v/>
      </c>
      <c r="GC91" s="49" t="str">
        <f t="shared" si="184"/>
        <v/>
      </c>
      <c r="GD91" s="49" t="str">
        <f t="shared" si="193"/>
        <v/>
      </c>
      <c r="GE91" s="49" t="str">
        <f t="shared" si="193"/>
        <v/>
      </c>
      <c r="GF91" s="49" t="str">
        <f t="shared" si="193"/>
        <v/>
      </c>
      <c r="GG91" s="49" t="str">
        <f t="shared" si="193"/>
        <v/>
      </c>
      <c r="GH91" s="49" t="str">
        <f t="shared" si="193"/>
        <v/>
      </c>
      <c r="GI91" s="49" t="str">
        <f t="shared" si="193"/>
        <v/>
      </c>
      <c r="GJ91" s="49" t="str">
        <f t="shared" si="193"/>
        <v/>
      </c>
      <c r="GK91" s="49" t="str">
        <f t="shared" si="193"/>
        <v/>
      </c>
      <c r="GL91" s="49" t="str">
        <f t="shared" si="193"/>
        <v/>
      </c>
      <c r="GM91" s="49" t="str">
        <f t="shared" si="193"/>
        <v/>
      </c>
      <c r="GN91" s="49" t="str">
        <f t="shared" si="193"/>
        <v/>
      </c>
      <c r="GO91" s="49" t="str">
        <f t="shared" si="193"/>
        <v/>
      </c>
      <c r="GP91" s="49" t="str">
        <f t="shared" si="193"/>
        <v/>
      </c>
      <c r="GQ91" s="49" t="str">
        <f t="shared" si="193"/>
        <v/>
      </c>
      <c r="GR91" s="49" t="str">
        <f t="shared" si="193"/>
        <v/>
      </c>
      <c r="GS91" s="49" t="str">
        <f t="shared" si="193"/>
        <v/>
      </c>
      <c r="GT91" s="49" t="str">
        <f t="shared" si="185"/>
        <v/>
      </c>
      <c r="GU91" s="49" t="str">
        <f t="shared" si="185"/>
        <v/>
      </c>
      <c r="GV91" s="49" t="str">
        <f t="shared" si="185"/>
        <v/>
      </c>
      <c r="GW91" s="49" t="str">
        <f t="shared" si="185"/>
        <v/>
      </c>
      <c r="GX91" s="49" t="str">
        <f t="shared" si="185"/>
        <v/>
      </c>
      <c r="GY91" s="49" t="str">
        <f t="shared" si="185"/>
        <v/>
      </c>
      <c r="GZ91" s="49" t="str">
        <f t="shared" si="185"/>
        <v/>
      </c>
      <c r="HA91" s="49" t="str">
        <f t="shared" si="185"/>
        <v/>
      </c>
      <c r="HB91" s="49" t="str">
        <f t="shared" si="185"/>
        <v/>
      </c>
      <c r="HC91" s="49" t="str">
        <f t="shared" si="185"/>
        <v/>
      </c>
      <c r="HD91" s="49" t="str">
        <f t="shared" si="185"/>
        <v/>
      </c>
      <c r="HE91" s="49" t="str">
        <f t="shared" si="185"/>
        <v/>
      </c>
      <c r="HF91" s="49" t="str">
        <f t="shared" si="185"/>
        <v/>
      </c>
      <c r="HG91" s="49" t="str">
        <f t="shared" si="185"/>
        <v/>
      </c>
      <c r="HH91" s="49" t="str">
        <f t="shared" si="185"/>
        <v/>
      </c>
      <c r="HI91" s="49" t="str">
        <f t="shared" si="194"/>
        <v/>
      </c>
      <c r="HJ91" s="49" t="str">
        <f t="shared" si="194"/>
        <v/>
      </c>
      <c r="HK91" s="49" t="str">
        <f t="shared" si="194"/>
        <v/>
      </c>
      <c r="HL91" s="49" t="str">
        <f t="shared" si="194"/>
        <v/>
      </c>
      <c r="HM91" s="49" t="str">
        <f t="shared" si="194"/>
        <v/>
      </c>
      <c r="HN91" s="49" t="str">
        <f t="shared" si="194"/>
        <v/>
      </c>
      <c r="HO91" s="49" t="str">
        <f t="shared" si="194"/>
        <v/>
      </c>
      <c r="HP91" s="169" t="e">
        <f t="shared" si="186"/>
        <v>#N/A</v>
      </c>
      <c r="HQ91" s="169" t="e">
        <f t="shared" si="186"/>
        <v>#N/A</v>
      </c>
      <c r="HR91" s="169" t="e">
        <f t="shared" si="186"/>
        <v>#N/A</v>
      </c>
      <c r="HS91" s="169" t="e">
        <f t="shared" si="186"/>
        <v>#N/A</v>
      </c>
      <c r="HT91" s="169" t="e">
        <f t="shared" si="186"/>
        <v>#N/A</v>
      </c>
      <c r="HU91" s="169" t="e">
        <f t="shared" si="186"/>
        <v>#N/A</v>
      </c>
      <c r="HV91" s="169" t="e">
        <f t="shared" si="186"/>
        <v>#N/A</v>
      </c>
      <c r="HW91" s="169" t="e">
        <f t="shared" si="186"/>
        <v>#N/A</v>
      </c>
      <c r="HX91" s="169" t="e">
        <f t="shared" si="186"/>
        <v>#N/A</v>
      </c>
      <c r="HY91" s="169" t="e">
        <f t="shared" si="186"/>
        <v>#N/A</v>
      </c>
      <c r="HZ91" s="169" t="e">
        <f t="shared" si="186"/>
        <v>#N/A</v>
      </c>
      <c r="IA91" s="169" t="e">
        <f t="shared" si="186"/>
        <v>#N/A</v>
      </c>
      <c r="IB91" s="169" t="e">
        <f t="shared" si="186"/>
        <v>#N/A</v>
      </c>
      <c r="IC91" s="169" t="e">
        <f t="shared" si="186"/>
        <v>#N/A</v>
      </c>
      <c r="ID91" s="169" t="e">
        <f t="shared" si="186"/>
        <v>#N/A</v>
      </c>
      <c r="IE91" s="169" t="e">
        <f t="shared" si="151"/>
        <v>#N/A</v>
      </c>
      <c r="IF91" s="169" t="e">
        <f t="shared" si="151"/>
        <v>#N/A</v>
      </c>
      <c r="IG91" s="169" t="e">
        <f t="shared" si="151"/>
        <v>#N/A</v>
      </c>
      <c r="IH91" s="169" t="e">
        <f t="shared" si="151"/>
        <v>#N/A</v>
      </c>
      <c r="II91" s="169" t="e">
        <f t="shared" si="167"/>
        <v>#N/A</v>
      </c>
      <c r="IJ91" s="169" t="e">
        <f t="shared" si="167"/>
        <v>#N/A</v>
      </c>
      <c r="IK91" s="169" t="e">
        <f t="shared" si="167"/>
        <v>#N/A</v>
      </c>
      <c r="IL91" s="169" t="e">
        <f t="shared" si="167"/>
        <v>#N/A</v>
      </c>
      <c r="IM91" s="169" t="e">
        <f t="shared" si="167"/>
        <v>#N/A</v>
      </c>
      <c r="IN91" s="169" t="e">
        <f t="shared" si="167"/>
        <v>#N/A</v>
      </c>
      <c r="IO91" s="169" t="e">
        <f t="shared" si="167"/>
        <v>#N/A</v>
      </c>
      <c r="IP91" s="169" t="e">
        <f t="shared" si="167"/>
        <v>#N/A</v>
      </c>
      <c r="IQ91" s="169" t="e">
        <f t="shared" si="167"/>
        <v>#N/A</v>
      </c>
      <c r="IR91" s="169" t="e">
        <f t="shared" si="167"/>
        <v>#N/A</v>
      </c>
      <c r="IS91" s="169" t="e">
        <f t="shared" si="167"/>
        <v>#N/A</v>
      </c>
      <c r="IT91" s="169" t="e">
        <f t="shared" si="167"/>
        <v>#N/A</v>
      </c>
      <c r="IU91" s="169" t="e">
        <f t="shared" si="167"/>
        <v>#N/A</v>
      </c>
      <c r="IV91" s="169" t="e">
        <f t="shared" si="167"/>
        <v>#N/A</v>
      </c>
      <c r="IW91" s="169" t="e">
        <f t="shared" si="167"/>
        <v>#N/A</v>
      </c>
      <c r="IX91" s="169" t="e">
        <f t="shared" si="167"/>
        <v>#N/A</v>
      </c>
      <c r="IY91" s="169" t="e">
        <f t="shared" si="181"/>
        <v>#N/A</v>
      </c>
      <c r="IZ91" s="169" t="e">
        <f t="shared" si="181"/>
        <v>#N/A</v>
      </c>
      <c r="JA91" s="169" t="e">
        <f t="shared" si="181"/>
        <v>#N/A</v>
      </c>
      <c r="JB91" s="169" t="e">
        <f t="shared" si="181"/>
        <v>#N/A</v>
      </c>
      <c r="JC91" s="169" t="e">
        <f t="shared" si="181"/>
        <v>#N/A</v>
      </c>
      <c r="JD91" s="169" t="e">
        <f t="shared" si="181"/>
        <v>#N/A</v>
      </c>
      <c r="JE91" s="169" t="e">
        <f t="shared" si="181"/>
        <v>#N/A</v>
      </c>
      <c r="JF91" s="169" t="e">
        <f t="shared" si="181"/>
        <v>#N/A</v>
      </c>
      <c r="JG91" s="169" t="e">
        <f t="shared" si="181"/>
        <v>#N/A</v>
      </c>
      <c r="JH91" s="169" t="e">
        <f t="shared" si="181"/>
        <v>#N/A</v>
      </c>
      <c r="JI91" s="169" t="e">
        <f t="shared" si="181"/>
        <v>#N/A</v>
      </c>
      <c r="JJ91" s="169" t="e">
        <f t="shared" si="168"/>
        <v>#N/A</v>
      </c>
      <c r="JK91" s="169" t="e">
        <f t="shared" si="145"/>
        <v>#N/A</v>
      </c>
      <c r="JL91" s="169" t="e">
        <f t="shared" si="145"/>
        <v>#N/A</v>
      </c>
      <c r="JM91" s="169" t="e">
        <f t="shared" si="145"/>
        <v>#N/A</v>
      </c>
      <c r="JN91" s="169" t="e">
        <f t="shared" si="145"/>
        <v>#N/A</v>
      </c>
      <c r="JO91" s="169" t="e">
        <f t="shared" si="145"/>
        <v>#N/A</v>
      </c>
      <c r="JP91" s="169" t="e">
        <f t="shared" si="145"/>
        <v>#N/A</v>
      </c>
      <c r="JQ91" s="169" t="e">
        <f t="shared" si="145"/>
        <v>#N/A</v>
      </c>
      <c r="JR91" s="169" t="e">
        <f t="shared" si="145"/>
        <v>#N/A</v>
      </c>
      <c r="JS91" s="169" t="e">
        <f t="shared" si="145"/>
        <v>#N/A</v>
      </c>
      <c r="JT91" s="169" t="e">
        <f t="shared" si="145"/>
        <v>#N/A</v>
      </c>
      <c r="JU91" s="169" t="e">
        <f t="shared" si="145"/>
        <v>#N/A</v>
      </c>
      <c r="JV91" s="169" t="e">
        <f t="shared" si="145"/>
        <v>#N/A</v>
      </c>
      <c r="JW91" s="169" t="e">
        <f t="shared" si="145"/>
        <v>#N/A</v>
      </c>
      <c r="JX91" s="169" t="e">
        <f t="shared" si="145"/>
        <v>#N/A</v>
      </c>
      <c r="JY91" s="169" t="e">
        <f t="shared" si="145"/>
        <v>#N/A</v>
      </c>
      <c r="JZ91" s="169" t="e">
        <f t="shared" si="145"/>
        <v>#N/A</v>
      </c>
      <c r="KA91" s="169" t="e">
        <f t="shared" si="180"/>
        <v>#N/A</v>
      </c>
      <c r="KB91" s="169" t="e">
        <f t="shared" si="180"/>
        <v>#N/A</v>
      </c>
      <c r="KC91" s="169" t="e">
        <f t="shared" si="172"/>
        <v>#N/A</v>
      </c>
      <c r="KD91" s="169" t="e">
        <f t="shared" si="172"/>
        <v>#N/A</v>
      </c>
      <c r="KE91" s="169" t="e">
        <f t="shared" si="172"/>
        <v>#N/A</v>
      </c>
      <c r="KF91" s="169" t="e">
        <f t="shared" si="172"/>
        <v>#N/A</v>
      </c>
      <c r="KG91" s="169" t="e">
        <f t="shared" si="172"/>
        <v>#N/A</v>
      </c>
      <c r="KH91" s="169" t="e">
        <f t="shared" si="172"/>
        <v>#N/A</v>
      </c>
      <c r="KI91" s="169" t="e">
        <f t="shared" si="172"/>
        <v>#N/A</v>
      </c>
      <c r="KJ91" s="169" t="e">
        <f t="shared" si="172"/>
        <v>#N/A</v>
      </c>
      <c r="KK91" s="169" t="e">
        <f t="shared" si="172"/>
        <v>#N/A</v>
      </c>
      <c r="KL91" s="169" t="e">
        <f t="shared" si="172"/>
        <v>#N/A</v>
      </c>
      <c r="KM91" s="169" t="e">
        <f t="shared" si="172"/>
        <v>#N/A</v>
      </c>
      <c r="KN91" s="169" t="e">
        <f t="shared" si="172"/>
        <v>#N/A</v>
      </c>
      <c r="KO91" s="169" t="e">
        <f t="shared" si="172"/>
        <v>#N/A</v>
      </c>
      <c r="KP91" s="169" t="e">
        <f t="shared" si="172"/>
        <v>#N/A</v>
      </c>
      <c r="KQ91" s="169" t="e">
        <f t="shared" si="172"/>
        <v>#N/A</v>
      </c>
      <c r="KR91" s="169" t="e">
        <f t="shared" si="172"/>
        <v>#N/A</v>
      </c>
      <c r="KS91" s="169" t="e">
        <f t="shared" si="173"/>
        <v>#N/A</v>
      </c>
      <c r="KT91" s="169" t="e">
        <f t="shared" si="173"/>
        <v>#N/A</v>
      </c>
      <c r="KU91" s="169" t="e">
        <f t="shared" si="173"/>
        <v>#N/A</v>
      </c>
      <c r="KV91" s="169" t="e">
        <f t="shared" si="173"/>
        <v>#N/A</v>
      </c>
      <c r="KW91" s="169" t="e">
        <f t="shared" si="173"/>
        <v>#N/A</v>
      </c>
      <c r="KX91" s="169" t="e">
        <f t="shared" si="173"/>
        <v>#N/A</v>
      </c>
      <c r="KY91" s="169" t="e">
        <f t="shared" si="173"/>
        <v>#N/A</v>
      </c>
      <c r="KZ91" s="169" t="e">
        <f t="shared" si="173"/>
        <v>#N/A</v>
      </c>
      <c r="LA91" s="169" t="e">
        <f t="shared" si="173"/>
        <v>#N/A</v>
      </c>
      <c r="LB91" s="169" t="e">
        <f t="shared" si="173"/>
        <v>#N/A</v>
      </c>
      <c r="LC91" s="169" t="e">
        <f t="shared" si="173"/>
        <v>#N/A</v>
      </c>
      <c r="LD91" s="169" t="e">
        <f t="shared" si="173"/>
        <v>#N/A</v>
      </c>
      <c r="LE91" s="169" t="e">
        <f t="shared" si="173"/>
        <v>#N/A</v>
      </c>
      <c r="LF91" s="169" t="e">
        <f t="shared" si="173"/>
        <v>#N/A</v>
      </c>
      <c r="LG91" s="169" t="e">
        <f t="shared" si="173"/>
        <v>#N/A</v>
      </c>
      <c r="LH91" s="169" t="e">
        <f t="shared" si="173"/>
        <v>#N/A</v>
      </c>
      <c r="LI91" s="169" t="e">
        <f t="shared" si="174"/>
        <v>#N/A</v>
      </c>
      <c r="LJ91" s="169" t="e">
        <f t="shared" si="174"/>
        <v>#N/A</v>
      </c>
      <c r="LK91" s="169" t="e">
        <f t="shared" si="174"/>
        <v>#N/A</v>
      </c>
      <c r="LL91" s="169" t="e">
        <f t="shared" si="174"/>
        <v>#N/A</v>
      </c>
      <c r="LM91" s="169" t="e">
        <f t="shared" si="174"/>
        <v>#N/A</v>
      </c>
      <c r="LN91" s="169" t="e">
        <f t="shared" si="174"/>
        <v>#N/A</v>
      </c>
      <c r="LO91" s="169" t="e">
        <f t="shared" si="174"/>
        <v>#N/A</v>
      </c>
      <c r="LP91" s="169" t="e">
        <f t="shared" si="174"/>
        <v>#N/A</v>
      </c>
      <c r="LQ91" s="169" t="e">
        <f t="shared" si="174"/>
        <v>#N/A</v>
      </c>
      <c r="LR91" s="169" t="e">
        <f t="shared" si="174"/>
        <v>#N/A</v>
      </c>
      <c r="LS91" s="169" t="e">
        <f t="shared" si="174"/>
        <v>#N/A</v>
      </c>
      <c r="LT91" s="169" t="e">
        <f t="shared" si="174"/>
        <v>#N/A</v>
      </c>
      <c r="LU91" s="169" t="e">
        <f t="shared" si="174"/>
        <v>#N/A</v>
      </c>
      <c r="LV91" s="169" t="e">
        <f t="shared" si="174"/>
        <v>#N/A</v>
      </c>
      <c r="LW91" s="169" t="e">
        <f t="shared" si="174"/>
        <v>#N/A</v>
      </c>
      <c r="LX91" s="169" t="e">
        <f t="shared" si="174"/>
        <v>#N/A</v>
      </c>
      <c r="LY91" s="169" t="e">
        <f t="shared" si="175"/>
        <v>#N/A</v>
      </c>
      <c r="LZ91" s="169" t="e">
        <f t="shared" si="175"/>
        <v>#N/A</v>
      </c>
      <c r="MA91" s="169" t="e">
        <f t="shared" si="175"/>
        <v>#N/A</v>
      </c>
      <c r="MB91" s="169" t="e">
        <f t="shared" si="175"/>
        <v>#N/A</v>
      </c>
      <c r="MC91" s="169" t="e">
        <f t="shared" si="175"/>
        <v>#N/A</v>
      </c>
      <c r="MD91" s="169" t="e">
        <f t="shared" si="175"/>
        <v>#N/A</v>
      </c>
      <c r="ME91" s="169" t="e">
        <f t="shared" si="175"/>
        <v>#N/A</v>
      </c>
      <c r="MF91" s="169" t="e">
        <f t="shared" si="175"/>
        <v>#N/A</v>
      </c>
      <c r="MG91" s="169" t="e">
        <f t="shared" si="175"/>
        <v>#N/A</v>
      </c>
      <c r="MH91" s="169" t="e">
        <f t="shared" si="175"/>
        <v>#N/A</v>
      </c>
      <c r="MI91" s="169" t="e">
        <f t="shared" si="175"/>
        <v>#N/A</v>
      </c>
      <c r="MJ91" s="169" t="e">
        <f t="shared" si="175"/>
        <v>#N/A</v>
      </c>
      <c r="MK91" s="169" t="e">
        <f t="shared" si="175"/>
        <v>#N/A</v>
      </c>
      <c r="ML91" s="169" t="e">
        <f t="shared" si="175"/>
        <v>#N/A</v>
      </c>
      <c r="MM91" s="169" t="e">
        <f t="shared" si="175"/>
        <v>#N/A</v>
      </c>
      <c r="MN91" s="169" t="e">
        <f t="shared" si="175"/>
        <v>#N/A</v>
      </c>
      <c r="MO91" s="169" t="e">
        <f t="shared" si="176"/>
        <v>#N/A</v>
      </c>
      <c r="MP91" s="169" t="e">
        <f t="shared" si="176"/>
        <v>#N/A</v>
      </c>
      <c r="MQ91" s="169" t="e">
        <f t="shared" si="176"/>
        <v>#N/A</v>
      </c>
      <c r="MR91" s="169" t="e">
        <f t="shared" si="176"/>
        <v>#N/A</v>
      </c>
      <c r="MS91" s="169" t="e">
        <f t="shared" si="176"/>
        <v>#N/A</v>
      </c>
      <c r="MT91" s="169" t="e">
        <f t="shared" si="176"/>
        <v>#N/A</v>
      </c>
      <c r="MU91" s="169" t="e">
        <f t="shared" si="176"/>
        <v>#N/A</v>
      </c>
      <c r="MV91" s="169" t="e">
        <f t="shared" si="176"/>
        <v>#N/A</v>
      </c>
      <c r="MW91" s="169" t="e">
        <f t="shared" si="176"/>
        <v>#N/A</v>
      </c>
      <c r="MX91" s="169" t="e">
        <f t="shared" si="176"/>
        <v>#N/A</v>
      </c>
      <c r="MY91" s="169" t="e">
        <f t="shared" si="176"/>
        <v>#N/A</v>
      </c>
      <c r="MZ91" s="169" t="e">
        <f t="shared" si="176"/>
        <v>#N/A</v>
      </c>
      <c r="NA91" s="169" t="e">
        <f t="shared" si="176"/>
        <v>#N/A</v>
      </c>
      <c r="NB91" s="169" t="e">
        <f t="shared" si="176"/>
        <v>#N/A</v>
      </c>
      <c r="NC91" s="169" t="e">
        <f t="shared" si="176"/>
        <v>#N/A</v>
      </c>
      <c r="ND91" s="169" t="e">
        <f t="shared" si="176"/>
        <v>#N/A</v>
      </c>
      <c r="NE91" s="169" t="e">
        <f t="shared" si="177"/>
        <v>#N/A</v>
      </c>
      <c r="NF91" s="169" t="e">
        <f t="shared" si="177"/>
        <v>#N/A</v>
      </c>
      <c r="NG91" s="169" t="e">
        <f t="shared" si="177"/>
        <v>#N/A</v>
      </c>
      <c r="NH91" s="169" t="e">
        <f t="shared" si="177"/>
        <v>#N/A</v>
      </c>
      <c r="NI91" s="169" t="e">
        <f t="shared" si="177"/>
        <v>#N/A</v>
      </c>
      <c r="NJ91" s="169" t="e">
        <f t="shared" si="177"/>
        <v>#N/A</v>
      </c>
      <c r="NK91" s="169" t="e">
        <f t="shared" si="177"/>
        <v>#N/A</v>
      </c>
      <c r="NL91" s="169" t="e">
        <f t="shared" si="177"/>
        <v>#N/A</v>
      </c>
      <c r="NM91" s="169" t="e">
        <f t="shared" si="177"/>
        <v>#N/A</v>
      </c>
      <c r="NN91" s="169" t="e">
        <f t="shared" si="177"/>
        <v>#N/A</v>
      </c>
      <c r="NO91" s="169" t="e">
        <f t="shared" si="177"/>
        <v>#N/A</v>
      </c>
      <c r="NP91" s="169" t="e">
        <f t="shared" si="177"/>
        <v>#N/A</v>
      </c>
      <c r="NQ91" s="169" t="e">
        <f t="shared" si="177"/>
        <v>#N/A</v>
      </c>
      <c r="NR91" s="169" t="e">
        <f t="shared" si="177"/>
        <v>#N/A</v>
      </c>
      <c r="NS91" s="169" t="e">
        <f t="shared" si="177"/>
        <v>#N/A</v>
      </c>
      <c r="NT91" s="169" t="e">
        <f t="shared" si="177"/>
        <v>#N/A</v>
      </c>
      <c r="NU91" s="169" t="e">
        <f t="shared" si="178"/>
        <v>#N/A</v>
      </c>
      <c r="NV91" s="169" t="e">
        <f t="shared" si="178"/>
        <v>#N/A</v>
      </c>
      <c r="NW91" s="169" t="e">
        <f t="shared" si="178"/>
        <v>#N/A</v>
      </c>
      <c r="NX91" s="169" t="e">
        <f t="shared" si="178"/>
        <v>#N/A</v>
      </c>
      <c r="NY91" s="169" t="e">
        <f t="shared" si="178"/>
        <v>#N/A</v>
      </c>
      <c r="NZ91" s="169" t="e">
        <f t="shared" si="178"/>
        <v>#N/A</v>
      </c>
      <c r="OA91" s="169" t="e">
        <f t="shared" si="178"/>
        <v>#N/A</v>
      </c>
      <c r="OB91" s="169" t="e">
        <f t="shared" si="178"/>
        <v>#N/A</v>
      </c>
      <c r="OC91" s="169" t="e">
        <f t="shared" si="178"/>
        <v>#N/A</v>
      </c>
      <c r="OD91" s="169" t="e">
        <f t="shared" si="178"/>
        <v>#N/A</v>
      </c>
      <c r="OE91" s="169" t="e">
        <f t="shared" si="178"/>
        <v>#N/A</v>
      </c>
      <c r="OF91" s="169" t="e">
        <f t="shared" si="178"/>
        <v>#N/A</v>
      </c>
      <c r="OG91" s="169" t="e">
        <f t="shared" si="178"/>
        <v>#N/A</v>
      </c>
      <c r="OH91" s="169" t="e">
        <f t="shared" si="178"/>
        <v>#N/A</v>
      </c>
      <c r="OI91" s="169" t="e">
        <f t="shared" si="178"/>
        <v>#N/A</v>
      </c>
      <c r="OJ91" s="169" t="e">
        <f t="shared" si="178"/>
        <v>#N/A</v>
      </c>
      <c r="OK91" s="169" t="e">
        <f t="shared" si="179"/>
        <v>#N/A</v>
      </c>
      <c r="OL91" s="169" t="e">
        <f t="shared" si="179"/>
        <v>#N/A</v>
      </c>
      <c r="OM91" s="169" t="e">
        <f t="shared" si="179"/>
        <v>#N/A</v>
      </c>
      <c r="ON91" s="169" t="e">
        <f t="shared" si="179"/>
        <v>#N/A</v>
      </c>
      <c r="OO91" s="169" t="e">
        <f t="shared" si="179"/>
        <v>#N/A</v>
      </c>
      <c r="OP91" s="169" t="e">
        <f t="shared" si="143"/>
        <v>#N/A</v>
      </c>
      <c r="OQ91" s="169" t="e">
        <f t="shared" si="143"/>
        <v>#N/A</v>
      </c>
      <c r="OR91" s="169" t="e">
        <f t="shared" si="143"/>
        <v>#N/A</v>
      </c>
      <c r="OS91" s="169" t="e">
        <f t="shared" si="143"/>
        <v>#N/A</v>
      </c>
      <c r="OT91" s="169" t="e">
        <f t="shared" si="143"/>
        <v>#N/A</v>
      </c>
      <c r="OU91" s="169" t="e">
        <f t="shared" si="143"/>
        <v>#N/A</v>
      </c>
      <c r="OV91" s="169" t="e">
        <f t="shared" si="143"/>
        <v>#N/A</v>
      </c>
      <c r="OW91" s="169" t="e">
        <f t="shared" si="143"/>
        <v>#N/A</v>
      </c>
      <c r="OX91" s="169" t="e">
        <f t="shared" si="143"/>
        <v>#N/A</v>
      </c>
      <c r="OY91" s="169" t="e">
        <f t="shared" si="143"/>
        <v>#N/A</v>
      </c>
      <c r="OZ91" s="169" t="e">
        <f t="shared" si="143"/>
        <v>#N/A</v>
      </c>
      <c r="PA91" s="169" t="e">
        <f t="shared" si="143"/>
        <v>#N/A</v>
      </c>
      <c r="PB91" s="169" t="e">
        <f t="shared" si="143"/>
        <v>#N/A</v>
      </c>
      <c r="PC91" s="169" t="e">
        <f t="shared" si="143"/>
        <v>#N/A</v>
      </c>
      <c r="PD91" s="169" t="e">
        <f t="shared" si="143"/>
        <v>#N/A</v>
      </c>
      <c r="PE91" s="169" t="e">
        <f t="shared" si="143"/>
        <v>#N/A</v>
      </c>
      <c r="PF91" s="169" t="e">
        <f t="shared" si="171"/>
        <v>#N/A</v>
      </c>
      <c r="PG91" s="169" t="e">
        <f t="shared" si="171"/>
        <v>#N/A</v>
      </c>
      <c r="PH91" s="169" t="e">
        <f t="shared" si="171"/>
        <v>#N/A</v>
      </c>
    </row>
    <row r="92" spans="1:424" hidden="1" x14ac:dyDescent="0.75">
      <c r="A92" s="4">
        <v>89</v>
      </c>
      <c r="B92" s="95"/>
      <c r="C92" s="95"/>
      <c r="D92" s="95"/>
      <c r="E92" s="124" t="str">
        <f t="shared" si="146"/>
        <v/>
      </c>
      <c r="F92" s="124" t="str">
        <f t="shared" si="147"/>
        <v/>
      </c>
      <c r="G92" s="73" t="str">
        <f t="shared" si="148"/>
        <v/>
      </c>
      <c r="H92" s="23"/>
      <c r="I92" s="57"/>
      <c r="J92" s="280"/>
      <c r="K92" s="74" t="str">
        <f>IF(AND(B92&gt;0,C92&gt;0,D92&gt;0),IF(ISBLANK(J92),IF(ISBLANK(H92),"",(D92-B92)*VLOOKUP(H92,VLookups!$A$4:$B$13,2,FALSE)),J92),"")</f>
        <v/>
      </c>
      <c r="L92" s="75" t="str">
        <f t="shared" si="144"/>
        <v/>
      </c>
      <c r="M92" s="95"/>
      <c r="N92" s="270" t="str">
        <f>IF(AND(M92&gt;0,C92&gt;0,NOT(K92="")),ABS(VLOOKUP($M$1,VLookups!$A$43:$B$44,2,FALSE)-_xlfn.NORM.DIST(M92,G92,K92,TRUE)),"")</f>
        <v/>
      </c>
      <c r="O92" s="94" t="str">
        <f>IF(AND($B92&gt;0,$C92&gt;0,$D92&gt;0,NOT(ISBLANK($H92))),_xlfn.NORM.INV(ABS(VLOOKUP($M$1,VLookups!$A$43:$B$44,2,FALSE)-O$3),$G92,$K92),"")</f>
        <v/>
      </c>
      <c r="P92" s="93" t="str">
        <f>IF(AND($B92&gt;0,$C92&gt;0,$D92&gt;0,NOT(ISBLANK($H92))),_xlfn.NORM.INV(ABS(VLOOKUP($M$1,VLookups!$A$43:$B$44,2,FALSE)-P$3),$G92,$K92),"")</f>
        <v/>
      </c>
      <c r="Q92" s="94" t="str">
        <f>IF(AND($B92&gt;0,$C92&gt;0,$D92&gt;0,NOT(ISBLANK($H92))),_xlfn.NORM.INV(ABS(VLOOKUP($M$1,VLookups!$A$43:$B$44,2,FALSE)-Q$3),$G92,$K92),"")</f>
        <v/>
      </c>
      <c r="R92" s="93" t="str">
        <f>IF(AND($B92&gt;0,$C92&gt;0,$D92&gt;0,NOT(ISBLANK($H92))),_xlfn.NORM.INV(ABS(VLOOKUP($M$1,VLookups!$A$43:$B$44,2,FALSE)-R$3),$G92,$K92),"")</f>
        <v/>
      </c>
      <c r="S92" s="94" t="str">
        <f>IF(AND($B92&gt;0,$C92&gt;0,$D92&gt;0,NOT(ISBLANK($H92))),_xlfn.NORM.INV(ABS(VLOOKUP($M$1,VLookups!$A$43:$B$44,2,FALSE)-S$3),$G92,$K92),"")</f>
        <v/>
      </c>
      <c r="T92" s="93" t="str">
        <f>IF(AND($B92&gt;0,$C92&gt;0,$D92&gt;0,NOT(ISBLANK($H92))),_xlfn.NORM.INV(ABS(VLOOKUP($M$1,VLookups!$A$43:$B$44,2,FALSE)-T$3),$G92,$K92),"")</f>
        <v/>
      </c>
      <c r="U92" s="5"/>
      <c r="V92" s="168" t="str">
        <f t="shared" si="149"/>
        <v/>
      </c>
      <c r="W92" s="49" t="str">
        <f t="shared" si="195"/>
        <v/>
      </c>
      <c r="X92" s="49" t="str">
        <f t="shared" si="195"/>
        <v/>
      </c>
      <c r="Y92" s="49" t="str">
        <f t="shared" si="195"/>
        <v/>
      </c>
      <c r="Z92" s="49" t="str">
        <f t="shared" si="195"/>
        <v/>
      </c>
      <c r="AA92" s="49" t="str">
        <f t="shared" si="195"/>
        <v/>
      </c>
      <c r="AB92" s="49" t="str">
        <f t="shared" si="195"/>
        <v/>
      </c>
      <c r="AC92" s="49" t="str">
        <f t="shared" si="195"/>
        <v/>
      </c>
      <c r="AD92" s="49" t="str">
        <f t="shared" si="195"/>
        <v/>
      </c>
      <c r="AE92" s="49" t="str">
        <f t="shared" si="195"/>
        <v/>
      </c>
      <c r="AF92" s="49" t="str">
        <f t="shared" si="195"/>
        <v/>
      </c>
      <c r="AG92" s="49" t="str">
        <f t="shared" si="195"/>
        <v/>
      </c>
      <c r="AH92" s="49" t="str">
        <f t="shared" si="195"/>
        <v/>
      </c>
      <c r="AI92" s="49" t="str">
        <f t="shared" si="195"/>
        <v/>
      </c>
      <c r="AJ92" s="49" t="str">
        <f t="shared" si="195"/>
        <v/>
      </c>
      <c r="AK92" s="49" t="str">
        <f t="shared" si="195"/>
        <v/>
      </c>
      <c r="AL92" s="49" t="str">
        <f t="shared" si="195"/>
        <v/>
      </c>
      <c r="AM92" s="49" t="str">
        <f t="shared" si="187"/>
        <v/>
      </c>
      <c r="AN92" s="49" t="str">
        <f t="shared" si="187"/>
        <v/>
      </c>
      <c r="AO92" s="49" t="str">
        <f t="shared" si="187"/>
        <v/>
      </c>
      <c r="AP92" s="49" t="str">
        <f t="shared" si="187"/>
        <v/>
      </c>
      <c r="AQ92" s="49" t="str">
        <f t="shared" si="187"/>
        <v/>
      </c>
      <c r="AR92" s="49" t="str">
        <f t="shared" si="187"/>
        <v/>
      </c>
      <c r="AS92" s="49" t="str">
        <f t="shared" si="187"/>
        <v/>
      </c>
      <c r="AT92" s="49" t="str">
        <f t="shared" si="187"/>
        <v/>
      </c>
      <c r="AU92" s="49" t="str">
        <f t="shared" si="187"/>
        <v/>
      </c>
      <c r="AV92" s="49" t="str">
        <f t="shared" si="187"/>
        <v/>
      </c>
      <c r="AW92" s="49" t="str">
        <f t="shared" si="187"/>
        <v/>
      </c>
      <c r="AX92" s="49" t="str">
        <f t="shared" si="187"/>
        <v/>
      </c>
      <c r="AY92" s="49" t="str">
        <f t="shared" si="187"/>
        <v/>
      </c>
      <c r="AZ92" s="49" t="str">
        <f t="shared" si="187"/>
        <v/>
      </c>
      <c r="BA92" s="49" t="str">
        <f t="shared" si="187"/>
        <v/>
      </c>
      <c r="BB92" s="49" t="str">
        <f t="shared" si="188"/>
        <v/>
      </c>
      <c r="BC92" s="49" t="str">
        <f t="shared" si="188"/>
        <v/>
      </c>
      <c r="BD92" s="49" t="str">
        <f t="shared" si="188"/>
        <v/>
      </c>
      <c r="BE92" s="49" t="str">
        <f t="shared" si="188"/>
        <v/>
      </c>
      <c r="BF92" s="49" t="str">
        <f t="shared" si="188"/>
        <v/>
      </c>
      <c r="BG92" s="49" t="str">
        <f t="shared" si="188"/>
        <v/>
      </c>
      <c r="BH92" s="49" t="str">
        <f t="shared" si="188"/>
        <v/>
      </c>
      <c r="BI92" s="49" t="str">
        <f t="shared" si="188"/>
        <v/>
      </c>
      <c r="BJ92" s="49" t="str">
        <f t="shared" si="188"/>
        <v/>
      </c>
      <c r="BK92" s="49" t="str">
        <f t="shared" si="188"/>
        <v/>
      </c>
      <c r="BL92" s="49" t="str">
        <f t="shared" si="188"/>
        <v/>
      </c>
      <c r="BM92" s="49" t="str">
        <f t="shared" si="188"/>
        <v/>
      </c>
      <c r="BN92" s="49" t="str">
        <f t="shared" si="188"/>
        <v/>
      </c>
      <c r="BO92" s="49" t="str">
        <f t="shared" si="188"/>
        <v/>
      </c>
      <c r="BP92" s="49" t="str">
        <f t="shared" si="188"/>
        <v/>
      </c>
      <c r="BQ92" s="49" t="str">
        <f t="shared" si="188"/>
        <v/>
      </c>
      <c r="BR92" s="49" t="str">
        <f t="shared" si="182"/>
        <v/>
      </c>
      <c r="BS92" s="49" t="str">
        <f t="shared" si="182"/>
        <v/>
      </c>
      <c r="BT92" s="49" t="str">
        <f t="shared" si="182"/>
        <v/>
      </c>
      <c r="BU92" s="49" t="str">
        <f t="shared" si="182"/>
        <v/>
      </c>
      <c r="BV92" s="49" t="str">
        <f t="shared" si="182"/>
        <v/>
      </c>
      <c r="BW92" s="49" t="str">
        <f t="shared" si="182"/>
        <v/>
      </c>
      <c r="BX92" s="49" t="str">
        <f t="shared" si="182"/>
        <v/>
      </c>
      <c r="BY92" s="49" t="str">
        <f t="shared" si="182"/>
        <v/>
      </c>
      <c r="BZ92" s="49" t="str">
        <f t="shared" si="182"/>
        <v/>
      </c>
      <c r="CA92" s="49" t="str">
        <f t="shared" si="182"/>
        <v/>
      </c>
      <c r="CB92" s="49" t="str">
        <f t="shared" si="182"/>
        <v/>
      </c>
      <c r="CC92" s="49" t="str">
        <f t="shared" si="182"/>
        <v/>
      </c>
      <c r="CD92" s="49" t="str">
        <f t="shared" si="182"/>
        <v/>
      </c>
      <c r="CE92" s="49" t="str">
        <f t="shared" si="182"/>
        <v/>
      </c>
      <c r="CF92" s="49" t="str">
        <f t="shared" si="182"/>
        <v/>
      </c>
      <c r="CG92" s="49" t="str">
        <f t="shared" si="189"/>
        <v/>
      </c>
      <c r="CH92" s="49" t="str">
        <f t="shared" si="189"/>
        <v/>
      </c>
      <c r="CI92" s="49" t="str">
        <f t="shared" si="189"/>
        <v/>
      </c>
      <c r="CJ92" s="49" t="str">
        <f t="shared" si="189"/>
        <v/>
      </c>
      <c r="CK92" s="49" t="str">
        <f t="shared" si="189"/>
        <v/>
      </c>
      <c r="CL92" s="49" t="str">
        <f t="shared" si="189"/>
        <v/>
      </c>
      <c r="CM92" s="49" t="str">
        <f t="shared" si="189"/>
        <v/>
      </c>
      <c r="CN92" s="49" t="str">
        <f t="shared" si="189"/>
        <v/>
      </c>
      <c r="CO92" s="49" t="str">
        <f t="shared" si="189"/>
        <v/>
      </c>
      <c r="CP92" s="49" t="str">
        <f t="shared" si="189"/>
        <v/>
      </c>
      <c r="CQ92" s="49" t="str">
        <f t="shared" si="189"/>
        <v/>
      </c>
      <c r="CR92" s="49" t="str">
        <f t="shared" si="189"/>
        <v/>
      </c>
      <c r="CS92" s="49" t="str">
        <f t="shared" si="189"/>
        <v/>
      </c>
      <c r="CT92" s="49" t="str">
        <f t="shared" si="189"/>
        <v/>
      </c>
      <c r="CU92" s="49" t="str">
        <f t="shared" si="189"/>
        <v/>
      </c>
      <c r="CV92" s="49" t="str">
        <f t="shared" si="189"/>
        <v/>
      </c>
      <c r="CW92" s="49" t="str">
        <f t="shared" si="183"/>
        <v/>
      </c>
      <c r="CX92" s="49" t="str">
        <f t="shared" si="183"/>
        <v/>
      </c>
      <c r="CY92" s="49" t="str">
        <f t="shared" si="183"/>
        <v/>
      </c>
      <c r="CZ92" s="49" t="str">
        <f t="shared" si="183"/>
        <v/>
      </c>
      <c r="DA92" s="49" t="str">
        <f t="shared" si="183"/>
        <v/>
      </c>
      <c r="DB92" s="49" t="str">
        <f t="shared" si="183"/>
        <v/>
      </c>
      <c r="DC92" s="49" t="str">
        <f t="shared" si="183"/>
        <v/>
      </c>
      <c r="DD92" s="49" t="str">
        <f t="shared" si="183"/>
        <v/>
      </c>
      <c r="DE92" s="49" t="str">
        <f t="shared" si="183"/>
        <v/>
      </c>
      <c r="DF92" s="49" t="str">
        <f t="shared" si="183"/>
        <v/>
      </c>
      <c r="DG92" s="49" t="str">
        <f t="shared" si="183"/>
        <v/>
      </c>
      <c r="DH92" s="49" t="str">
        <f t="shared" si="183"/>
        <v/>
      </c>
      <c r="DI92" s="49" t="str">
        <f t="shared" si="183"/>
        <v/>
      </c>
      <c r="DJ92" s="49" t="str">
        <f t="shared" si="183"/>
        <v/>
      </c>
      <c r="DK92" s="49" t="str">
        <f t="shared" si="183"/>
        <v/>
      </c>
      <c r="DL92" s="49" t="str">
        <f t="shared" si="190"/>
        <v/>
      </c>
      <c r="DM92" s="49" t="str">
        <f t="shared" si="190"/>
        <v/>
      </c>
      <c r="DN92" s="49" t="str">
        <f t="shared" si="190"/>
        <v/>
      </c>
      <c r="DO92" s="49" t="str">
        <f t="shared" si="190"/>
        <v/>
      </c>
      <c r="DP92" s="49" t="str">
        <f t="shared" si="190"/>
        <v/>
      </c>
      <c r="DQ92" s="49" t="str">
        <f t="shared" si="190"/>
        <v/>
      </c>
      <c r="DR92" s="49" t="str">
        <f t="shared" si="190"/>
        <v/>
      </c>
      <c r="DS92" s="183" t="str">
        <f t="shared" si="150"/>
        <v/>
      </c>
      <c r="DT92" s="49" t="str">
        <f t="shared" si="196"/>
        <v/>
      </c>
      <c r="DU92" s="49" t="str">
        <f t="shared" si="196"/>
        <v/>
      </c>
      <c r="DV92" s="49" t="str">
        <f t="shared" si="196"/>
        <v/>
      </c>
      <c r="DW92" s="49" t="str">
        <f t="shared" si="196"/>
        <v/>
      </c>
      <c r="DX92" s="49" t="str">
        <f t="shared" si="196"/>
        <v/>
      </c>
      <c r="DY92" s="49" t="str">
        <f t="shared" si="196"/>
        <v/>
      </c>
      <c r="DZ92" s="49" t="str">
        <f t="shared" si="196"/>
        <v/>
      </c>
      <c r="EA92" s="49" t="str">
        <f t="shared" si="196"/>
        <v/>
      </c>
      <c r="EB92" s="49" t="str">
        <f t="shared" si="196"/>
        <v/>
      </c>
      <c r="EC92" s="49" t="str">
        <f t="shared" si="196"/>
        <v/>
      </c>
      <c r="ED92" s="49" t="str">
        <f t="shared" si="196"/>
        <v/>
      </c>
      <c r="EE92" s="49" t="str">
        <f t="shared" si="196"/>
        <v/>
      </c>
      <c r="EF92" s="49" t="str">
        <f t="shared" si="196"/>
        <v/>
      </c>
      <c r="EG92" s="49" t="str">
        <f t="shared" si="196"/>
        <v/>
      </c>
      <c r="EH92" s="49" t="str">
        <f t="shared" si="196"/>
        <v/>
      </c>
      <c r="EI92" s="49" t="str">
        <f t="shared" si="196"/>
        <v/>
      </c>
      <c r="EJ92" s="49" t="str">
        <f t="shared" si="191"/>
        <v/>
      </c>
      <c r="EK92" s="49" t="str">
        <f t="shared" si="191"/>
        <v/>
      </c>
      <c r="EL92" s="49" t="str">
        <f t="shared" si="191"/>
        <v/>
      </c>
      <c r="EM92" s="49" t="str">
        <f t="shared" si="191"/>
        <v/>
      </c>
      <c r="EN92" s="49" t="str">
        <f t="shared" si="191"/>
        <v/>
      </c>
      <c r="EO92" s="49" t="str">
        <f t="shared" si="191"/>
        <v/>
      </c>
      <c r="EP92" s="49" t="str">
        <f t="shared" si="191"/>
        <v/>
      </c>
      <c r="EQ92" s="49" t="str">
        <f t="shared" si="191"/>
        <v/>
      </c>
      <c r="ER92" s="49" t="str">
        <f t="shared" si="191"/>
        <v/>
      </c>
      <c r="ES92" s="49" t="str">
        <f t="shared" si="191"/>
        <v/>
      </c>
      <c r="ET92" s="49" t="str">
        <f t="shared" si="191"/>
        <v/>
      </c>
      <c r="EU92" s="49" t="str">
        <f t="shared" si="191"/>
        <v/>
      </c>
      <c r="EV92" s="49" t="str">
        <f t="shared" si="191"/>
        <v/>
      </c>
      <c r="EW92" s="49" t="str">
        <f t="shared" si="191"/>
        <v/>
      </c>
      <c r="EX92" s="49" t="str">
        <f t="shared" si="191"/>
        <v/>
      </c>
      <c r="EY92" s="49" t="str">
        <f t="shared" si="192"/>
        <v/>
      </c>
      <c r="EZ92" s="49" t="str">
        <f t="shared" si="192"/>
        <v/>
      </c>
      <c r="FA92" s="49" t="str">
        <f t="shared" si="192"/>
        <v/>
      </c>
      <c r="FB92" s="49" t="str">
        <f t="shared" si="192"/>
        <v/>
      </c>
      <c r="FC92" s="49" t="str">
        <f t="shared" si="192"/>
        <v/>
      </c>
      <c r="FD92" s="49" t="str">
        <f t="shared" si="192"/>
        <v/>
      </c>
      <c r="FE92" s="49" t="str">
        <f t="shared" si="192"/>
        <v/>
      </c>
      <c r="FF92" s="49" t="str">
        <f t="shared" si="192"/>
        <v/>
      </c>
      <c r="FG92" s="49" t="str">
        <f t="shared" si="192"/>
        <v/>
      </c>
      <c r="FH92" s="49" t="str">
        <f t="shared" si="192"/>
        <v/>
      </c>
      <c r="FI92" s="49" t="str">
        <f t="shared" si="192"/>
        <v/>
      </c>
      <c r="FJ92" s="49" t="str">
        <f t="shared" si="192"/>
        <v/>
      </c>
      <c r="FK92" s="49" t="str">
        <f t="shared" si="192"/>
        <v/>
      </c>
      <c r="FL92" s="49" t="str">
        <f t="shared" si="192"/>
        <v/>
      </c>
      <c r="FM92" s="49" t="str">
        <f t="shared" si="192"/>
        <v/>
      </c>
      <c r="FN92" s="49" t="str">
        <f t="shared" si="192"/>
        <v/>
      </c>
      <c r="FO92" s="49" t="str">
        <f t="shared" si="184"/>
        <v/>
      </c>
      <c r="FP92" s="49" t="str">
        <f t="shared" si="184"/>
        <v/>
      </c>
      <c r="FQ92" s="49" t="str">
        <f t="shared" si="184"/>
        <v/>
      </c>
      <c r="FR92" s="49" t="str">
        <f t="shared" si="184"/>
        <v/>
      </c>
      <c r="FS92" s="49" t="str">
        <f t="shared" si="184"/>
        <v/>
      </c>
      <c r="FT92" s="49" t="str">
        <f t="shared" si="184"/>
        <v/>
      </c>
      <c r="FU92" s="49" t="str">
        <f t="shared" si="184"/>
        <v/>
      </c>
      <c r="FV92" s="49" t="str">
        <f t="shared" si="184"/>
        <v/>
      </c>
      <c r="FW92" s="49" t="str">
        <f t="shared" si="184"/>
        <v/>
      </c>
      <c r="FX92" s="49" t="str">
        <f t="shared" si="184"/>
        <v/>
      </c>
      <c r="FY92" s="49" t="str">
        <f t="shared" si="184"/>
        <v/>
      </c>
      <c r="FZ92" s="49" t="str">
        <f t="shared" si="184"/>
        <v/>
      </c>
      <c r="GA92" s="49" t="str">
        <f t="shared" si="184"/>
        <v/>
      </c>
      <c r="GB92" s="49" t="str">
        <f t="shared" si="184"/>
        <v/>
      </c>
      <c r="GC92" s="49" t="str">
        <f t="shared" si="184"/>
        <v/>
      </c>
      <c r="GD92" s="49" t="str">
        <f t="shared" si="193"/>
        <v/>
      </c>
      <c r="GE92" s="49" t="str">
        <f t="shared" si="193"/>
        <v/>
      </c>
      <c r="GF92" s="49" t="str">
        <f t="shared" si="193"/>
        <v/>
      </c>
      <c r="GG92" s="49" t="str">
        <f t="shared" si="193"/>
        <v/>
      </c>
      <c r="GH92" s="49" t="str">
        <f t="shared" si="193"/>
        <v/>
      </c>
      <c r="GI92" s="49" t="str">
        <f t="shared" si="193"/>
        <v/>
      </c>
      <c r="GJ92" s="49" t="str">
        <f t="shared" si="193"/>
        <v/>
      </c>
      <c r="GK92" s="49" t="str">
        <f t="shared" si="193"/>
        <v/>
      </c>
      <c r="GL92" s="49" t="str">
        <f t="shared" si="193"/>
        <v/>
      </c>
      <c r="GM92" s="49" t="str">
        <f t="shared" si="193"/>
        <v/>
      </c>
      <c r="GN92" s="49" t="str">
        <f t="shared" si="193"/>
        <v/>
      </c>
      <c r="GO92" s="49" t="str">
        <f t="shared" si="193"/>
        <v/>
      </c>
      <c r="GP92" s="49" t="str">
        <f t="shared" si="193"/>
        <v/>
      </c>
      <c r="GQ92" s="49" t="str">
        <f t="shared" si="193"/>
        <v/>
      </c>
      <c r="GR92" s="49" t="str">
        <f t="shared" si="193"/>
        <v/>
      </c>
      <c r="GS92" s="49" t="str">
        <f t="shared" si="193"/>
        <v/>
      </c>
      <c r="GT92" s="49" t="str">
        <f t="shared" si="185"/>
        <v/>
      </c>
      <c r="GU92" s="49" t="str">
        <f t="shared" si="185"/>
        <v/>
      </c>
      <c r="GV92" s="49" t="str">
        <f t="shared" si="185"/>
        <v/>
      </c>
      <c r="GW92" s="49" t="str">
        <f t="shared" si="185"/>
        <v/>
      </c>
      <c r="GX92" s="49" t="str">
        <f t="shared" si="185"/>
        <v/>
      </c>
      <c r="GY92" s="49" t="str">
        <f t="shared" si="185"/>
        <v/>
      </c>
      <c r="GZ92" s="49" t="str">
        <f t="shared" si="185"/>
        <v/>
      </c>
      <c r="HA92" s="49" t="str">
        <f t="shared" si="185"/>
        <v/>
      </c>
      <c r="HB92" s="49" t="str">
        <f t="shared" si="185"/>
        <v/>
      </c>
      <c r="HC92" s="49" t="str">
        <f t="shared" si="185"/>
        <v/>
      </c>
      <c r="HD92" s="49" t="str">
        <f t="shared" si="185"/>
        <v/>
      </c>
      <c r="HE92" s="49" t="str">
        <f t="shared" si="185"/>
        <v/>
      </c>
      <c r="HF92" s="49" t="str">
        <f t="shared" si="185"/>
        <v/>
      </c>
      <c r="HG92" s="49" t="str">
        <f t="shared" si="185"/>
        <v/>
      </c>
      <c r="HH92" s="49" t="str">
        <f t="shared" si="185"/>
        <v/>
      </c>
      <c r="HI92" s="49" t="str">
        <f t="shared" si="194"/>
        <v/>
      </c>
      <c r="HJ92" s="49" t="str">
        <f t="shared" si="194"/>
        <v/>
      </c>
      <c r="HK92" s="49" t="str">
        <f t="shared" si="194"/>
        <v/>
      </c>
      <c r="HL92" s="49" t="str">
        <f t="shared" si="194"/>
        <v/>
      </c>
      <c r="HM92" s="49" t="str">
        <f t="shared" si="194"/>
        <v/>
      </c>
      <c r="HN92" s="49" t="str">
        <f t="shared" si="194"/>
        <v/>
      </c>
      <c r="HO92" s="49" t="str">
        <f t="shared" si="194"/>
        <v/>
      </c>
      <c r="HP92" s="169" t="e">
        <f t="shared" si="186"/>
        <v>#N/A</v>
      </c>
      <c r="HQ92" s="169" t="e">
        <f t="shared" si="186"/>
        <v>#N/A</v>
      </c>
      <c r="HR92" s="169" t="e">
        <f t="shared" si="186"/>
        <v>#N/A</v>
      </c>
      <c r="HS92" s="169" t="e">
        <f t="shared" si="186"/>
        <v>#N/A</v>
      </c>
      <c r="HT92" s="169" t="e">
        <f t="shared" si="186"/>
        <v>#N/A</v>
      </c>
      <c r="HU92" s="169" t="e">
        <f t="shared" si="186"/>
        <v>#N/A</v>
      </c>
      <c r="HV92" s="169" t="e">
        <f t="shared" si="186"/>
        <v>#N/A</v>
      </c>
      <c r="HW92" s="169" t="e">
        <f t="shared" si="186"/>
        <v>#N/A</v>
      </c>
      <c r="HX92" s="169" t="e">
        <f t="shared" si="186"/>
        <v>#N/A</v>
      </c>
      <c r="HY92" s="169" t="e">
        <f t="shared" si="186"/>
        <v>#N/A</v>
      </c>
      <c r="HZ92" s="169" t="e">
        <f t="shared" si="186"/>
        <v>#N/A</v>
      </c>
      <c r="IA92" s="169" t="e">
        <f t="shared" si="186"/>
        <v>#N/A</v>
      </c>
      <c r="IB92" s="169" t="e">
        <f t="shared" si="186"/>
        <v>#N/A</v>
      </c>
      <c r="IC92" s="169" t="e">
        <f t="shared" si="186"/>
        <v>#N/A</v>
      </c>
      <c r="ID92" s="169" t="e">
        <f t="shared" si="186"/>
        <v>#N/A</v>
      </c>
      <c r="IE92" s="169" t="e">
        <f t="shared" si="151"/>
        <v>#N/A</v>
      </c>
      <c r="IF92" s="169" t="e">
        <f t="shared" si="151"/>
        <v>#N/A</v>
      </c>
      <c r="IG92" s="169" t="e">
        <f t="shared" si="151"/>
        <v>#N/A</v>
      </c>
      <c r="IH92" s="169" t="e">
        <f t="shared" si="151"/>
        <v>#N/A</v>
      </c>
      <c r="II92" s="169" t="e">
        <f t="shared" si="151"/>
        <v>#N/A</v>
      </c>
      <c r="IJ92" s="169" t="e">
        <f t="shared" si="151"/>
        <v>#N/A</v>
      </c>
      <c r="IK92" s="169" t="e">
        <f t="shared" si="151"/>
        <v>#N/A</v>
      </c>
      <c r="IL92" s="169" t="e">
        <f t="shared" si="151"/>
        <v>#N/A</v>
      </c>
      <c r="IM92" s="169" t="e">
        <f t="shared" si="151"/>
        <v>#N/A</v>
      </c>
      <c r="IN92" s="169" t="e">
        <f t="shared" si="151"/>
        <v>#N/A</v>
      </c>
      <c r="IO92" s="169" t="e">
        <f t="shared" si="151"/>
        <v>#N/A</v>
      </c>
      <c r="IP92" s="169" t="e">
        <f t="shared" si="151"/>
        <v>#N/A</v>
      </c>
      <c r="IQ92" s="169" t="e">
        <f t="shared" si="151"/>
        <v>#N/A</v>
      </c>
      <c r="IR92" s="169" t="e">
        <f t="shared" si="151"/>
        <v>#N/A</v>
      </c>
      <c r="IS92" s="169" t="e">
        <f t="shared" si="151"/>
        <v>#N/A</v>
      </c>
      <c r="IT92" s="169" t="e">
        <f t="shared" si="151"/>
        <v>#N/A</v>
      </c>
      <c r="IU92" s="169" t="e">
        <f t="shared" ref="IU92:IX104" si="197">IF(ISNONTEXT($K92),_xlfn.NORM.DIST(BB92,$G92,$K92,FALSE),NA())</f>
        <v>#N/A</v>
      </c>
      <c r="IV92" s="169" t="e">
        <f t="shared" si="197"/>
        <v>#N/A</v>
      </c>
      <c r="IW92" s="169" t="e">
        <f t="shared" si="197"/>
        <v>#N/A</v>
      </c>
      <c r="IX92" s="169" t="e">
        <f t="shared" si="197"/>
        <v>#N/A</v>
      </c>
      <c r="IY92" s="169" t="e">
        <f t="shared" si="181"/>
        <v>#N/A</v>
      </c>
      <c r="IZ92" s="169" t="e">
        <f t="shared" si="181"/>
        <v>#N/A</v>
      </c>
      <c r="JA92" s="169" t="e">
        <f t="shared" si="181"/>
        <v>#N/A</v>
      </c>
      <c r="JB92" s="169" t="e">
        <f t="shared" si="181"/>
        <v>#N/A</v>
      </c>
      <c r="JC92" s="169" t="e">
        <f t="shared" si="181"/>
        <v>#N/A</v>
      </c>
      <c r="JD92" s="169" t="e">
        <f t="shared" si="181"/>
        <v>#N/A</v>
      </c>
      <c r="JE92" s="169" t="e">
        <f t="shared" si="181"/>
        <v>#N/A</v>
      </c>
      <c r="JF92" s="169" t="e">
        <f t="shared" si="181"/>
        <v>#N/A</v>
      </c>
      <c r="JG92" s="169" t="e">
        <f t="shared" si="181"/>
        <v>#N/A</v>
      </c>
      <c r="JH92" s="169" t="e">
        <f t="shared" si="181"/>
        <v>#N/A</v>
      </c>
      <c r="JI92" s="169" t="e">
        <f t="shared" si="181"/>
        <v>#N/A</v>
      </c>
      <c r="JJ92" s="169" t="e">
        <f t="shared" si="168"/>
        <v>#N/A</v>
      </c>
      <c r="JK92" s="169" t="e">
        <f t="shared" si="145"/>
        <v>#N/A</v>
      </c>
      <c r="JL92" s="169" t="e">
        <f t="shared" si="145"/>
        <v>#N/A</v>
      </c>
      <c r="JM92" s="169" t="e">
        <f t="shared" si="145"/>
        <v>#N/A</v>
      </c>
      <c r="JN92" s="169" t="e">
        <f t="shared" si="145"/>
        <v>#N/A</v>
      </c>
      <c r="JO92" s="169" t="e">
        <f t="shared" si="145"/>
        <v>#N/A</v>
      </c>
      <c r="JP92" s="169" t="e">
        <f t="shared" si="145"/>
        <v>#N/A</v>
      </c>
      <c r="JQ92" s="169" t="e">
        <f t="shared" si="145"/>
        <v>#N/A</v>
      </c>
      <c r="JR92" s="169" t="e">
        <f t="shared" si="145"/>
        <v>#N/A</v>
      </c>
      <c r="JS92" s="169" t="e">
        <f t="shared" si="145"/>
        <v>#N/A</v>
      </c>
      <c r="JT92" s="169" t="e">
        <f t="shared" si="145"/>
        <v>#N/A</v>
      </c>
      <c r="JU92" s="169" t="e">
        <f t="shared" si="145"/>
        <v>#N/A</v>
      </c>
      <c r="JV92" s="169" t="e">
        <f t="shared" si="145"/>
        <v>#N/A</v>
      </c>
      <c r="JW92" s="169" t="e">
        <f t="shared" si="145"/>
        <v>#N/A</v>
      </c>
      <c r="JX92" s="169" t="e">
        <f t="shared" si="145"/>
        <v>#N/A</v>
      </c>
      <c r="JY92" s="169" t="e">
        <f t="shared" si="145"/>
        <v>#N/A</v>
      </c>
      <c r="JZ92" s="169" t="e">
        <f t="shared" ref="JZ92:JZ104" si="198">IF(ISNONTEXT($K92),_xlfn.NORM.DIST(CG92,$G92,$K92,FALSE),NA())</f>
        <v>#N/A</v>
      </c>
      <c r="KA92" s="169" t="e">
        <f t="shared" si="180"/>
        <v>#N/A</v>
      </c>
      <c r="KB92" s="169" t="e">
        <f t="shared" si="180"/>
        <v>#N/A</v>
      </c>
      <c r="KC92" s="169" t="e">
        <f t="shared" si="172"/>
        <v>#N/A</v>
      </c>
      <c r="KD92" s="169" t="e">
        <f t="shared" si="172"/>
        <v>#N/A</v>
      </c>
      <c r="KE92" s="169" t="e">
        <f t="shared" si="172"/>
        <v>#N/A</v>
      </c>
      <c r="KF92" s="169" t="e">
        <f t="shared" si="172"/>
        <v>#N/A</v>
      </c>
      <c r="KG92" s="169" t="e">
        <f t="shared" si="172"/>
        <v>#N/A</v>
      </c>
      <c r="KH92" s="169" t="e">
        <f t="shared" si="172"/>
        <v>#N/A</v>
      </c>
      <c r="KI92" s="169" t="e">
        <f t="shared" si="172"/>
        <v>#N/A</v>
      </c>
      <c r="KJ92" s="169" t="e">
        <f t="shared" si="172"/>
        <v>#N/A</v>
      </c>
      <c r="KK92" s="169" t="e">
        <f t="shared" si="172"/>
        <v>#N/A</v>
      </c>
      <c r="KL92" s="169" t="e">
        <f t="shared" si="172"/>
        <v>#N/A</v>
      </c>
      <c r="KM92" s="169" t="e">
        <f t="shared" si="172"/>
        <v>#N/A</v>
      </c>
      <c r="KN92" s="169" t="e">
        <f t="shared" si="172"/>
        <v>#N/A</v>
      </c>
      <c r="KO92" s="169" t="e">
        <f t="shared" si="172"/>
        <v>#N/A</v>
      </c>
      <c r="KP92" s="169" t="e">
        <f t="shared" si="172"/>
        <v>#N/A</v>
      </c>
      <c r="KQ92" s="169" t="e">
        <f t="shared" si="172"/>
        <v>#N/A</v>
      </c>
      <c r="KR92" s="169" t="e">
        <f t="shared" si="172"/>
        <v>#N/A</v>
      </c>
      <c r="KS92" s="169" t="e">
        <f t="shared" si="173"/>
        <v>#N/A</v>
      </c>
      <c r="KT92" s="169" t="e">
        <f t="shared" si="173"/>
        <v>#N/A</v>
      </c>
      <c r="KU92" s="169" t="e">
        <f t="shared" si="173"/>
        <v>#N/A</v>
      </c>
      <c r="KV92" s="169" t="e">
        <f t="shared" si="173"/>
        <v>#N/A</v>
      </c>
      <c r="KW92" s="169" t="e">
        <f t="shared" si="173"/>
        <v>#N/A</v>
      </c>
      <c r="KX92" s="169" t="e">
        <f t="shared" si="173"/>
        <v>#N/A</v>
      </c>
      <c r="KY92" s="169" t="e">
        <f t="shared" si="173"/>
        <v>#N/A</v>
      </c>
      <c r="KZ92" s="169" t="e">
        <f t="shared" si="173"/>
        <v>#N/A</v>
      </c>
      <c r="LA92" s="169" t="e">
        <f t="shared" si="173"/>
        <v>#N/A</v>
      </c>
      <c r="LB92" s="169" t="e">
        <f t="shared" si="173"/>
        <v>#N/A</v>
      </c>
      <c r="LC92" s="169" t="e">
        <f t="shared" si="173"/>
        <v>#N/A</v>
      </c>
      <c r="LD92" s="169" t="e">
        <f t="shared" si="173"/>
        <v>#N/A</v>
      </c>
      <c r="LE92" s="169" t="e">
        <f t="shared" si="173"/>
        <v>#N/A</v>
      </c>
      <c r="LF92" s="169" t="e">
        <f t="shared" si="173"/>
        <v>#N/A</v>
      </c>
      <c r="LG92" s="169" t="e">
        <f t="shared" si="173"/>
        <v>#N/A</v>
      </c>
      <c r="LH92" s="169" t="e">
        <f t="shared" si="173"/>
        <v>#N/A</v>
      </c>
      <c r="LI92" s="169" t="e">
        <f t="shared" si="174"/>
        <v>#N/A</v>
      </c>
      <c r="LJ92" s="169" t="e">
        <f t="shared" si="174"/>
        <v>#N/A</v>
      </c>
      <c r="LK92" s="169" t="e">
        <f t="shared" si="174"/>
        <v>#N/A</v>
      </c>
      <c r="LL92" s="169" t="e">
        <f t="shared" si="174"/>
        <v>#N/A</v>
      </c>
      <c r="LM92" s="169" t="e">
        <f t="shared" si="174"/>
        <v>#N/A</v>
      </c>
      <c r="LN92" s="169" t="e">
        <f t="shared" si="174"/>
        <v>#N/A</v>
      </c>
      <c r="LO92" s="169" t="e">
        <f t="shared" si="174"/>
        <v>#N/A</v>
      </c>
      <c r="LP92" s="169" t="e">
        <f t="shared" si="174"/>
        <v>#N/A</v>
      </c>
      <c r="LQ92" s="169" t="e">
        <f t="shared" si="174"/>
        <v>#N/A</v>
      </c>
      <c r="LR92" s="169" t="e">
        <f t="shared" si="174"/>
        <v>#N/A</v>
      </c>
      <c r="LS92" s="169" t="e">
        <f t="shared" si="174"/>
        <v>#N/A</v>
      </c>
      <c r="LT92" s="169" t="e">
        <f t="shared" si="174"/>
        <v>#N/A</v>
      </c>
      <c r="LU92" s="169" t="e">
        <f t="shared" si="174"/>
        <v>#N/A</v>
      </c>
      <c r="LV92" s="169" t="e">
        <f t="shared" si="174"/>
        <v>#N/A</v>
      </c>
      <c r="LW92" s="169" t="e">
        <f t="shared" si="174"/>
        <v>#N/A</v>
      </c>
      <c r="LX92" s="169" t="e">
        <f t="shared" si="174"/>
        <v>#N/A</v>
      </c>
      <c r="LY92" s="169" t="e">
        <f t="shared" si="175"/>
        <v>#N/A</v>
      </c>
      <c r="LZ92" s="169" t="e">
        <f t="shared" si="175"/>
        <v>#N/A</v>
      </c>
      <c r="MA92" s="169" t="e">
        <f t="shared" si="175"/>
        <v>#N/A</v>
      </c>
      <c r="MB92" s="169" t="e">
        <f t="shared" si="175"/>
        <v>#N/A</v>
      </c>
      <c r="MC92" s="169" t="e">
        <f t="shared" si="175"/>
        <v>#N/A</v>
      </c>
      <c r="MD92" s="169" t="e">
        <f t="shared" si="175"/>
        <v>#N/A</v>
      </c>
      <c r="ME92" s="169" t="e">
        <f t="shared" si="175"/>
        <v>#N/A</v>
      </c>
      <c r="MF92" s="169" t="e">
        <f t="shared" si="175"/>
        <v>#N/A</v>
      </c>
      <c r="MG92" s="169" t="e">
        <f t="shared" si="175"/>
        <v>#N/A</v>
      </c>
      <c r="MH92" s="169" t="e">
        <f t="shared" si="175"/>
        <v>#N/A</v>
      </c>
      <c r="MI92" s="169" t="e">
        <f t="shared" si="175"/>
        <v>#N/A</v>
      </c>
      <c r="MJ92" s="169" t="e">
        <f t="shared" si="175"/>
        <v>#N/A</v>
      </c>
      <c r="MK92" s="169" t="e">
        <f t="shared" si="175"/>
        <v>#N/A</v>
      </c>
      <c r="ML92" s="169" t="e">
        <f t="shared" si="175"/>
        <v>#N/A</v>
      </c>
      <c r="MM92" s="169" t="e">
        <f t="shared" si="175"/>
        <v>#N/A</v>
      </c>
      <c r="MN92" s="169" t="e">
        <f t="shared" si="175"/>
        <v>#N/A</v>
      </c>
      <c r="MO92" s="169" t="e">
        <f t="shared" si="176"/>
        <v>#N/A</v>
      </c>
      <c r="MP92" s="169" t="e">
        <f t="shared" si="176"/>
        <v>#N/A</v>
      </c>
      <c r="MQ92" s="169" t="e">
        <f t="shared" si="176"/>
        <v>#N/A</v>
      </c>
      <c r="MR92" s="169" t="e">
        <f t="shared" si="176"/>
        <v>#N/A</v>
      </c>
      <c r="MS92" s="169" t="e">
        <f t="shared" si="176"/>
        <v>#N/A</v>
      </c>
      <c r="MT92" s="169" t="e">
        <f t="shared" si="176"/>
        <v>#N/A</v>
      </c>
      <c r="MU92" s="169" t="e">
        <f t="shared" si="176"/>
        <v>#N/A</v>
      </c>
      <c r="MV92" s="169" t="e">
        <f t="shared" si="176"/>
        <v>#N/A</v>
      </c>
      <c r="MW92" s="169" t="e">
        <f t="shared" si="176"/>
        <v>#N/A</v>
      </c>
      <c r="MX92" s="169" t="e">
        <f t="shared" si="176"/>
        <v>#N/A</v>
      </c>
      <c r="MY92" s="169" t="e">
        <f t="shared" si="176"/>
        <v>#N/A</v>
      </c>
      <c r="MZ92" s="169" t="e">
        <f t="shared" si="176"/>
        <v>#N/A</v>
      </c>
      <c r="NA92" s="169" t="e">
        <f t="shared" si="176"/>
        <v>#N/A</v>
      </c>
      <c r="NB92" s="169" t="e">
        <f t="shared" si="176"/>
        <v>#N/A</v>
      </c>
      <c r="NC92" s="169" t="e">
        <f t="shared" si="176"/>
        <v>#N/A</v>
      </c>
      <c r="ND92" s="169" t="e">
        <f t="shared" si="176"/>
        <v>#N/A</v>
      </c>
      <c r="NE92" s="169" t="e">
        <f t="shared" si="177"/>
        <v>#N/A</v>
      </c>
      <c r="NF92" s="169" t="e">
        <f t="shared" si="177"/>
        <v>#N/A</v>
      </c>
      <c r="NG92" s="169" t="e">
        <f t="shared" si="177"/>
        <v>#N/A</v>
      </c>
      <c r="NH92" s="169" t="e">
        <f t="shared" si="177"/>
        <v>#N/A</v>
      </c>
      <c r="NI92" s="169" t="e">
        <f t="shared" si="177"/>
        <v>#N/A</v>
      </c>
      <c r="NJ92" s="169" t="e">
        <f t="shared" si="177"/>
        <v>#N/A</v>
      </c>
      <c r="NK92" s="169" t="e">
        <f t="shared" si="177"/>
        <v>#N/A</v>
      </c>
      <c r="NL92" s="169" t="e">
        <f t="shared" si="177"/>
        <v>#N/A</v>
      </c>
      <c r="NM92" s="169" t="e">
        <f t="shared" si="177"/>
        <v>#N/A</v>
      </c>
      <c r="NN92" s="169" t="e">
        <f t="shared" si="177"/>
        <v>#N/A</v>
      </c>
      <c r="NO92" s="169" t="e">
        <f t="shared" si="177"/>
        <v>#N/A</v>
      </c>
      <c r="NP92" s="169" t="e">
        <f t="shared" si="177"/>
        <v>#N/A</v>
      </c>
      <c r="NQ92" s="169" t="e">
        <f t="shared" si="177"/>
        <v>#N/A</v>
      </c>
      <c r="NR92" s="169" t="e">
        <f t="shared" si="177"/>
        <v>#N/A</v>
      </c>
      <c r="NS92" s="169" t="e">
        <f t="shared" si="177"/>
        <v>#N/A</v>
      </c>
      <c r="NT92" s="169" t="e">
        <f t="shared" si="177"/>
        <v>#N/A</v>
      </c>
      <c r="NU92" s="169" t="e">
        <f t="shared" si="178"/>
        <v>#N/A</v>
      </c>
      <c r="NV92" s="169" t="e">
        <f t="shared" si="178"/>
        <v>#N/A</v>
      </c>
      <c r="NW92" s="169" t="e">
        <f t="shared" si="178"/>
        <v>#N/A</v>
      </c>
      <c r="NX92" s="169" t="e">
        <f t="shared" si="178"/>
        <v>#N/A</v>
      </c>
      <c r="NY92" s="169" t="e">
        <f t="shared" si="178"/>
        <v>#N/A</v>
      </c>
      <c r="NZ92" s="169" t="e">
        <f t="shared" si="178"/>
        <v>#N/A</v>
      </c>
      <c r="OA92" s="169" t="e">
        <f t="shared" si="178"/>
        <v>#N/A</v>
      </c>
      <c r="OB92" s="169" t="e">
        <f t="shared" si="178"/>
        <v>#N/A</v>
      </c>
      <c r="OC92" s="169" t="e">
        <f t="shared" si="178"/>
        <v>#N/A</v>
      </c>
      <c r="OD92" s="169" t="e">
        <f t="shared" si="178"/>
        <v>#N/A</v>
      </c>
      <c r="OE92" s="169" t="e">
        <f t="shared" si="178"/>
        <v>#N/A</v>
      </c>
      <c r="OF92" s="169" t="e">
        <f t="shared" si="178"/>
        <v>#N/A</v>
      </c>
      <c r="OG92" s="169" t="e">
        <f t="shared" si="178"/>
        <v>#N/A</v>
      </c>
      <c r="OH92" s="169" t="e">
        <f t="shared" si="178"/>
        <v>#N/A</v>
      </c>
      <c r="OI92" s="169" t="e">
        <f t="shared" si="178"/>
        <v>#N/A</v>
      </c>
      <c r="OJ92" s="169" t="e">
        <f t="shared" si="178"/>
        <v>#N/A</v>
      </c>
      <c r="OK92" s="169" t="e">
        <f t="shared" si="179"/>
        <v>#N/A</v>
      </c>
      <c r="OL92" s="169" t="e">
        <f t="shared" si="179"/>
        <v>#N/A</v>
      </c>
      <c r="OM92" s="169" t="e">
        <f t="shared" si="179"/>
        <v>#N/A</v>
      </c>
      <c r="ON92" s="169" t="e">
        <f t="shared" si="179"/>
        <v>#N/A</v>
      </c>
      <c r="OO92" s="169" t="e">
        <f t="shared" si="179"/>
        <v>#N/A</v>
      </c>
      <c r="OP92" s="169" t="e">
        <f t="shared" si="143"/>
        <v>#N/A</v>
      </c>
      <c r="OQ92" s="169" t="e">
        <f t="shared" si="143"/>
        <v>#N/A</v>
      </c>
      <c r="OR92" s="169" t="e">
        <f t="shared" si="143"/>
        <v>#N/A</v>
      </c>
      <c r="OS92" s="169" t="e">
        <f t="shared" si="143"/>
        <v>#N/A</v>
      </c>
      <c r="OT92" s="169" t="e">
        <f t="shared" si="143"/>
        <v>#N/A</v>
      </c>
      <c r="OU92" s="169" t="e">
        <f t="shared" si="143"/>
        <v>#N/A</v>
      </c>
      <c r="OV92" s="169" t="e">
        <f t="shared" si="143"/>
        <v>#N/A</v>
      </c>
      <c r="OW92" s="169" t="e">
        <f t="shared" si="143"/>
        <v>#N/A</v>
      </c>
      <c r="OX92" s="169" t="e">
        <f t="shared" si="143"/>
        <v>#N/A</v>
      </c>
      <c r="OY92" s="169" t="e">
        <f t="shared" si="143"/>
        <v>#N/A</v>
      </c>
      <c r="OZ92" s="169" t="e">
        <f t="shared" si="143"/>
        <v>#N/A</v>
      </c>
      <c r="PA92" s="169" t="e">
        <f t="shared" si="143"/>
        <v>#N/A</v>
      </c>
      <c r="PB92" s="169" t="e">
        <f t="shared" si="143"/>
        <v>#N/A</v>
      </c>
      <c r="PC92" s="169" t="e">
        <f t="shared" si="143"/>
        <v>#N/A</v>
      </c>
      <c r="PD92" s="169" t="e">
        <f t="shared" si="143"/>
        <v>#N/A</v>
      </c>
      <c r="PE92" s="169" t="e">
        <f t="shared" si="143"/>
        <v>#N/A</v>
      </c>
      <c r="PF92" s="169" t="e">
        <f t="shared" si="171"/>
        <v>#N/A</v>
      </c>
      <c r="PG92" s="169" t="e">
        <f t="shared" si="171"/>
        <v>#N/A</v>
      </c>
      <c r="PH92" s="169" t="e">
        <f t="shared" si="171"/>
        <v>#N/A</v>
      </c>
    </row>
    <row r="93" spans="1:424" hidden="1" x14ac:dyDescent="0.75">
      <c r="A93" s="4">
        <v>90</v>
      </c>
      <c r="B93" s="95"/>
      <c r="C93" s="95"/>
      <c r="D93" s="95"/>
      <c r="E93" s="124" t="str">
        <f t="shared" si="146"/>
        <v/>
      </c>
      <c r="F93" s="124" t="str">
        <f t="shared" si="147"/>
        <v/>
      </c>
      <c r="G93" s="73" t="str">
        <f t="shared" si="148"/>
        <v/>
      </c>
      <c r="H93" s="23"/>
      <c r="I93" s="57"/>
      <c r="J93" s="280"/>
      <c r="K93" s="74" t="str">
        <f>IF(AND(B93&gt;0,C93&gt;0,D93&gt;0),IF(ISBLANK(J93),IF(ISBLANK(H93),"",(D93-B93)*VLOOKUP(H93,VLookups!$A$4:$B$13,2,FALSE)),J93),"")</f>
        <v/>
      </c>
      <c r="L93" s="75" t="str">
        <f t="shared" si="144"/>
        <v/>
      </c>
      <c r="M93" s="95"/>
      <c r="N93" s="270" t="str">
        <f>IF(AND(M93&gt;0,C93&gt;0,NOT(K93="")),ABS(VLOOKUP($M$1,VLookups!$A$43:$B$44,2,FALSE)-_xlfn.NORM.DIST(M93,G93,K93,TRUE)),"")</f>
        <v/>
      </c>
      <c r="O93" s="94" t="str">
        <f>IF(AND($B93&gt;0,$C93&gt;0,$D93&gt;0,NOT(ISBLANK($H93))),_xlfn.NORM.INV(ABS(VLOOKUP($M$1,VLookups!$A$43:$B$44,2,FALSE)-O$3),$G93,$K93),"")</f>
        <v/>
      </c>
      <c r="P93" s="93" t="str">
        <f>IF(AND($B93&gt;0,$C93&gt;0,$D93&gt;0,NOT(ISBLANK($H93))),_xlfn.NORM.INV(ABS(VLOOKUP($M$1,VLookups!$A$43:$B$44,2,FALSE)-P$3),$G93,$K93),"")</f>
        <v/>
      </c>
      <c r="Q93" s="94" t="str">
        <f>IF(AND($B93&gt;0,$C93&gt;0,$D93&gt;0,NOT(ISBLANK($H93))),_xlfn.NORM.INV(ABS(VLOOKUP($M$1,VLookups!$A$43:$B$44,2,FALSE)-Q$3),$G93,$K93),"")</f>
        <v/>
      </c>
      <c r="R93" s="93" t="str">
        <f>IF(AND($B93&gt;0,$C93&gt;0,$D93&gt;0,NOT(ISBLANK($H93))),_xlfn.NORM.INV(ABS(VLOOKUP($M$1,VLookups!$A$43:$B$44,2,FALSE)-R$3),$G93,$K93),"")</f>
        <v/>
      </c>
      <c r="S93" s="94" t="str">
        <f>IF(AND($B93&gt;0,$C93&gt;0,$D93&gt;0,NOT(ISBLANK($H93))),_xlfn.NORM.INV(ABS(VLOOKUP($M$1,VLookups!$A$43:$B$44,2,FALSE)-S$3),$G93,$K93),"")</f>
        <v/>
      </c>
      <c r="T93" s="93" t="str">
        <f>IF(AND($B93&gt;0,$C93&gt;0,$D93&gt;0,NOT(ISBLANK($H93))),_xlfn.NORM.INV(ABS(VLOOKUP($M$1,VLookups!$A$43:$B$44,2,FALSE)-T$3),$G93,$K93),"")</f>
        <v/>
      </c>
      <c r="U93" s="5"/>
      <c r="V93" s="168" t="str">
        <f t="shared" si="149"/>
        <v/>
      </c>
      <c r="W93" s="49" t="str">
        <f t="shared" si="195"/>
        <v/>
      </c>
      <c r="X93" s="49" t="str">
        <f t="shared" si="195"/>
        <v/>
      </c>
      <c r="Y93" s="49" t="str">
        <f t="shared" si="195"/>
        <v/>
      </c>
      <c r="Z93" s="49" t="str">
        <f t="shared" si="195"/>
        <v/>
      </c>
      <c r="AA93" s="49" t="str">
        <f t="shared" si="195"/>
        <v/>
      </c>
      <c r="AB93" s="49" t="str">
        <f t="shared" si="195"/>
        <v/>
      </c>
      <c r="AC93" s="49" t="str">
        <f t="shared" si="195"/>
        <v/>
      </c>
      <c r="AD93" s="49" t="str">
        <f t="shared" si="195"/>
        <v/>
      </c>
      <c r="AE93" s="49" t="str">
        <f t="shared" si="195"/>
        <v/>
      </c>
      <c r="AF93" s="49" t="str">
        <f t="shared" si="195"/>
        <v/>
      </c>
      <c r="AG93" s="49" t="str">
        <f t="shared" si="195"/>
        <v/>
      </c>
      <c r="AH93" s="49" t="str">
        <f t="shared" si="195"/>
        <v/>
      </c>
      <c r="AI93" s="49" t="str">
        <f t="shared" si="195"/>
        <v/>
      </c>
      <c r="AJ93" s="49" t="str">
        <f t="shared" si="195"/>
        <v/>
      </c>
      <c r="AK93" s="49" t="str">
        <f t="shared" si="195"/>
        <v/>
      </c>
      <c r="AL93" s="49" t="str">
        <f t="shared" si="195"/>
        <v/>
      </c>
      <c r="AM93" s="49" t="str">
        <f t="shared" si="187"/>
        <v/>
      </c>
      <c r="AN93" s="49" t="str">
        <f t="shared" si="187"/>
        <v/>
      </c>
      <c r="AO93" s="49" t="str">
        <f t="shared" si="187"/>
        <v/>
      </c>
      <c r="AP93" s="49" t="str">
        <f t="shared" si="187"/>
        <v/>
      </c>
      <c r="AQ93" s="49" t="str">
        <f t="shared" si="187"/>
        <v/>
      </c>
      <c r="AR93" s="49" t="str">
        <f t="shared" si="187"/>
        <v/>
      </c>
      <c r="AS93" s="49" t="str">
        <f t="shared" si="187"/>
        <v/>
      </c>
      <c r="AT93" s="49" t="str">
        <f t="shared" si="187"/>
        <v/>
      </c>
      <c r="AU93" s="49" t="str">
        <f t="shared" si="187"/>
        <v/>
      </c>
      <c r="AV93" s="49" t="str">
        <f t="shared" si="187"/>
        <v/>
      </c>
      <c r="AW93" s="49" t="str">
        <f t="shared" si="187"/>
        <v/>
      </c>
      <c r="AX93" s="49" t="str">
        <f t="shared" si="187"/>
        <v/>
      </c>
      <c r="AY93" s="49" t="str">
        <f t="shared" si="187"/>
        <v/>
      </c>
      <c r="AZ93" s="49" t="str">
        <f t="shared" si="187"/>
        <v/>
      </c>
      <c r="BA93" s="49" t="str">
        <f t="shared" si="187"/>
        <v/>
      </c>
      <c r="BB93" s="49" t="str">
        <f t="shared" si="188"/>
        <v/>
      </c>
      <c r="BC93" s="49" t="str">
        <f t="shared" si="188"/>
        <v/>
      </c>
      <c r="BD93" s="49" t="str">
        <f t="shared" si="188"/>
        <v/>
      </c>
      <c r="BE93" s="49" t="str">
        <f t="shared" si="188"/>
        <v/>
      </c>
      <c r="BF93" s="49" t="str">
        <f t="shared" si="188"/>
        <v/>
      </c>
      <c r="BG93" s="49" t="str">
        <f t="shared" si="188"/>
        <v/>
      </c>
      <c r="BH93" s="49" t="str">
        <f t="shared" si="188"/>
        <v/>
      </c>
      <c r="BI93" s="49" t="str">
        <f t="shared" si="188"/>
        <v/>
      </c>
      <c r="BJ93" s="49" t="str">
        <f t="shared" si="188"/>
        <v/>
      </c>
      <c r="BK93" s="49" t="str">
        <f t="shared" si="188"/>
        <v/>
      </c>
      <c r="BL93" s="49" t="str">
        <f t="shared" si="188"/>
        <v/>
      </c>
      <c r="BM93" s="49" t="str">
        <f t="shared" si="188"/>
        <v/>
      </c>
      <c r="BN93" s="49" t="str">
        <f t="shared" si="188"/>
        <v/>
      </c>
      <c r="BO93" s="49" t="str">
        <f t="shared" si="188"/>
        <v/>
      </c>
      <c r="BP93" s="49" t="str">
        <f t="shared" si="188"/>
        <v/>
      </c>
      <c r="BQ93" s="49" t="str">
        <f t="shared" si="188"/>
        <v/>
      </c>
      <c r="BR93" s="49" t="str">
        <f t="shared" si="182"/>
        <v/>
      </c>
      <c r="BS93" s="49" t="str">
        <f t="shared" si="182"/>
        <v/>
      </c>
      <c r="BT93" s="49" t="str">
        <f t="shared" si="182"/>
        <v/>
      </c>
      <c r="BU93" s="49" t="str">
        <f t="shared" si="182"/>
        <v/>
      </c>
      <c r="BV93" s="49" t="str">
        <f t="shared" si="182"/>
        <v/>
      </c>
      <c r="BW93" s="49" t="str">
        <f t="shared" si="182"/>
        <v/>
      </c>
      <c r="BX93" s="49" t="str">
        <f t="shared" si="182"/>
        <v/>
      </c>
      <c r="BY93" s="49" t="str">
        <f t="shared" si="182"/>
        <v/>
      </c>
      <c r="BZ93" s="49" t="str">
        <f t="shared" si="182"/>
        <v/>
      </c>
      <c r="CA93" s="49" t="str">
        <f t="shared" si="182"/>
        <v/>
      </c>
      <c r="CB93" s="49" t="str">
        <f t="shared" si="182"/>
        <v/>
      </c>
      <c r="CC93" s="49" t="str">
        <f t="shared" si="182"/>
        <v/>
      </c>
      <c r="CD93" s="49" t="str">
        <f t="shared" si="182"/>
        <v/>
      </c>
      <c r="CE93" s="49" t="str">
        <f t="shared" si="182"/>
        <v/>
      </c>
      <c r="CF93" s="49" t="str">
        <f t="shared" si="182"/>
        <v/>
      </c>
      <c r="CG93" s="49" t="str">
        <f t="shared" si="189"/>
        <v/>
      </c>
      <c r="CH93" s="49" t="str">
        <f t="shared" si="189"/>
        <v/>
      </c>
      <c r="CI93" s="49" t="str">
        <f t="shared" si="189"/>
        <v/>
      </c>
      <c r="CJ93" s="49" t="str">
        <f t="shared" si="189"/>
        <v/>
      </c>
      <c r="CK93" s="49" t="str">
        <f t="shared" si="189"/>
        <v/>
      </c>
      <c r="CL93" s="49" t="str">
        <f t="shared" si="189"/>
        <v/>
      </c>
      <c r="CM93" s="49" t="str">
        <f t="shared" si="189"/>
        <v/>
      </c>
      <c r="CN93" s="49" t="str">
        <f t="shared" si="189"/>
        <v/>
      </c>
      <c r="CO93" s="49" t="str">
        <f t="shared" si="189"/>
        <v/>
      </c>
      <c r="CP93" s="49" t="str">
        <f t="shared" si="189"/>
        <v/>
      </c>
      <c r="CQ93" s="49" t="str">
        <f t="shared" si="189"/>
        <v/>
      </c>
      <c r="CR93" s="49" t="str">
        <f t="shared" si="189"/>
        <v/>
      </c>
      <c r="CS93" s="49" t="str">
        <f t="shared" si="189"/>
        <v/>
      </c>
      <c r="CT93" s="49" t="str">
        <f t="shared" si="189"/>
        <v/>
      </c>
      <c r="CU93" s="49" t="str">
        <f t="shared" si="189"/>
        <v/>
      </c>
      <c r="CV93" s="49" t="str">
        <f t="shared" si="189"/>
        <v/>
      </c>
      <c r="CW93" s="49" t="str">
        <f t="shared" si="183"/>
        <v/>
      </c>
      <c r="CX93" s="49" t="str">
        <f t="shared" si="183"/>
        <v/>
      </c>
      <c r="CY93" s="49" t="str">
        <f t="shared" si="183"/>
        <v/>
      </c>
      <c r="CZ93" s="49" t="str">
        <f t="shared" si="183"/>
        <v/>
      </c>
      <c r="DA93" s="49" t="str">
        <f t="shared" si="183"/>
        <v/>
      </c>
      <c r="DB93" s="49" t="str">
        <f t="shared" si="183"/>
        <v/>
      </c>
      <c r="DC93" s="49" t="str">
        <f t="shared" si="183"/>
        <v/>
      </c>
      <c r="DD93" s="49" t="str">
        <f t="shared" si="183"/>
        <v/>
      </c>
      <c r="DE93" s="49" t="str">
        <f t="shared" si="183"/>
        <v/>
      </c>
      <c r="DF93" s="49" t="str">
        <f t="shared" si="183"/>
        <v/>
      </c>
      <c r="DG93" s="49" t="str">
        <f t="shared" si="183"/>
        <v/>
      </c>
      <c r="DH93" s="49" t="str">
        <f t="shared" si="183"/>
        <v/>
      </c>
      <c r="DI93" s="49" t="str">
        <f t="shared" si="183"/>
        <v/>
      </c>
      <c r="DJ93" s="49" t="str">
        <f t="shared" si="183"/>
        <v/>
      </c>
      <c r="DK93" s="49" t="str">
        <f t="shared" si="183"/>
        <v/>
      </c>
      <c r="DL93" s="49" t="str">
        <f t="shared" si="190"/>
        <v/>
      </c>
      <c r="DM93" s="49" t="str">
        <f t="shared" si="190"/>
        <v/>
      </c>
      <c r="DN93" s="49" t="str">
        <f t="shared" si="190"/>
        <v/>
      </c>
      <c r="DO93" s="49" t="str">
        <f t="shared" si="190"/>
        <v/>
      </c>
      <c r="DP93" s="49" t="str">
        <f t="shared" si="190"/>
        <v/>
      </c>
      <c r="DQ93" s="49" t="str">
        <f t="shared" si="190"/>
        <v/>
      </c>
      <c r="DR93" s="49" t="str">
        <f t="shared" si="190"/>
        <v/>
      </c>
      <c r="DS93" s="183" t="str">
        <f t="shared" si="150"/>
        <v/>
      </c>
      <c r="DT93" s="49" t="str">
        <f t="shared" si="196"/>
        <v/>
      </c>
      <c r="DU93" s="49" t="str">
        <f t="shared" si="196"/>
        <v/>
      </c>
      <c r="DV93" s="49" t="str">
        <f t="shared" si="196"/>
        <v/>
      </c>
      <c r="DW93" s="49" t="str">
        <f t="shared" si="196"/>
        <v/>
      </c>
      <c r="DX93" s="49" t="str">
        <f t="shared" si="196"/>
        <v/>
      </c>
      <c r="DY93" s="49" t="str">
        <f t="shared" si="196"/>
        <v/>
      </c>
      <c r="DZ93" s="49" t="str">
        <f t="shared" si="196"/>
        <v/>
      </c>
      <c r="EA93" s="49" t="str">
        <f t="shared" si="196"/>
        <v/>
      </c>
      <c r="EB93" s="49" t="str">
        <f t="shared" si="196"/>
        <v/>
      </c>
      <c r="EC93" s="49" t="str">
        <f t="shared" si="196"/>
        <v/>
      </c>
      <c r="ED93" s="49" t="str">
        <f t="shared" si="196"/>
        <v/>
      </c>
      <c r="EE93" s="49" t="str">
        <f t="shared" si="196"/>
        <v/>
      </c>
      <c r="EF93" s="49" t="str">
        <f t="shared" si="196"/>
        <v/>
      </c>
      <c r="EG93" s="49" t="str">
        <f t="shared" si="196"/>
        <v/>
      </c>
      <c r="EH93" s="49" t="str">
        <f t="shared" si="196"/>
        <v/>
      </c>
      <c r="EI93" s="49" t="str">
        <f t="shared" si="196"/>
        <v/>
      </c>
      <c r="EJ93" s="49" t="str">
        <f t="shared" si="191"/>
        <v/>
      </c>
      <c r="EK93" s="49" t="str">
        <f t="shared" si="191"/>
        <v/>
      </c>
      <c r="EL93" s="49" t="str">
        <f t="shared" si="191"/>
        <v/>
      </c>
      <c r="EM93" s="49" t="str">
        <f t="shared" si="191"/>
        <v/>
      </c>
      <c r="EN93" s="49" t="str">
        <f t="shared" si="191"/>
        <v/>
      </c>
      <c r="EO93" s="49" t="str">
        <f t="shared" si="191"/>
        <v/>
      </c>
      <c r="EP93" s="49" t="str">
        <f t="shared" si="191"/>
        <v/>
      </c>
      <c r="EQ93" s="49" t="str">
        <f t="shared" si="191"/>
        <v/>
      </c>
      <c r="ER93" s="49" t="str">
        <f t="shared" si="191"/>
        <v/>
      </c>
      <c r="ES93" s="49" t="str">
        <f t="shared" si="191"/>
        <v/>
      </c>
      <c r="ET93" s="49" t="str">
        <f t="shared" si="191"/>
        <v/>
      </c>
      <c r="EU93" s="49" t="str">
        <f t="shared" si="191"/>
        <v/>
      </c>
      <c r="EV93" s="49" t="str">
        <f t="shared" si="191"/>
        <v/>
      </c>
      <c r="EW93" s="49" t="str">
        <f t="shared" si="191"/>
        <v/>
      </c>
      <c r="EX93" s="49" t="str">
        <f t="shared" si="191"/>
        <v/>
      </c>
      <c r="EY93" s="49" t="str">
        <f t="shared" si="192"/>
        <v/>
      </c>
      <c r="EZ93" s="49" t="str">
        <f t="shared" si="192"/>
        <v/>
      </c>
      <c r="FA93" s="49" t="str">
        <f t="shared" si="192"/>
        <v/>
      </c>
      <c r="FB93" s="49" t="str">
        <f t="shared" si="192"/>
        <v/>
      </c>
      <c r="FC93" s="49" t="str">
        <f t="shared" si="192"/>
        <v/>
      </c>
      <c r="FD93" s="49" t="str">
        <f t="shared" si="192"/>
        <v/>
      </c>
      <c r="FE93" s="49" t="str">
        <f t="shared" si="192"/>
        <v/>
      </c>
      <c r="FF93" s="49" t="str">
        <f t="shared" si="192"/>
        <v/>
      </c>
      <c r="FG93" s="49" t="str">
        <f t="shared" si="192"/>
        <v/>
      </c>
      <c r="FH93" s="49" t="str">
        <f t="shared" si="192"/>
        <v/>
      </c>
      <c r="FI93" s="49" t="str">
        <f t="shared" si="192"/>
        <v/>
      </c>
      <c r="FJ93" s="49" t="str">
        <f t="shared" si="192"/>
        <v/>
      </c>
      <c r="FK93" s="49" t="str">
        <f t="shared" si="192"/>
        <v/>
      </c>
      <c r="FL93" s="49" t="str">
        <f t="shared" si="192"/>
        <v/>
      </c>
      <c r="FM93" s="49" t="str">
        <f t="shared" si="192"/>
        <v/>
      </c>
      <c r="FN93" s="49" t="str">
        <f t="shared" si="192"/>
        <v/>
      </c>
      <c r="FO93" s="49" t="str">
        <f t="shared" si="184"/>
        <v/>
      </c>
      <c r="FP93" s="49" t="str">
        <f t="shared" si="184"/>
        <v/>
      </c>
      <c r="FQ93" s="49" t="str">
        <f t="shared" si="184"/>
        <v/>
      </c>
      <c r="FR93" s="49" t="str">
        <f t="shared" si="184"/>
        <v/>
      </c>
      <c r="FS93" s="49" t="str">
        <f t="shared" si="184"/>
        <v/>
      </c>
      <c r="FT93" s="49" t="str">
        <f t="shared" si="184"/>
        <v/>
      </c>
      <c r="FU93" s="49" t="str">
        <f t="shared" si="184"/>
        <v/>
      </c>
      <c r="FV93" s="49" t="str">
        <f t="shared" si="184"/>
        <v/>
      </c>
      <c r="FW93" s="49" t="str">
        <f t="shared" si="184"/>
        <v/>
      </c>
      <c r="FX93" s="49" t="str">
        <f t="shared" si="184"/>
        <v/>
      </c>
      <c r="FY93" s="49" t="str">
        <f t="shared" si="184"/>
        <v/>
      </c>
      <c r="FZ93" s="49" t="str">
        <f t="shared" si="184"/>
        <v/>
      </c>
      <c r="GA93" s="49" t="str">
        <f t="shared" si="184"/>
        <v/>
      </c>
      <c r="GB93" s="49" t="str">
        <f t="shared" si="184"/>
        <v/>
      </c>
      <c r="GC93" s="49" t="str">
        <f t="shared" si="184"/>
        <v/>
      </c>
      <c r="GD93" s="49" t="str">
        <f t="shared" si="193"/>
        <v/>
      </c>
      <c r="GE93" s="49" t="str">
        <f t="shared" si="193"/>
        <v/>
      </c>
      <c r="GF93" s="49" t="str">
        <f t="shared" si="193"/>
        <v/>
      </c>
      <c r="GG93" s="49" t="str">
        <f t="shared" si="193"/>
        <v/>
      </c>
      <c r="GH93" s="49" t="str">
        <f t="shared" si="193"/>
        <v/>
      </c>
      <c r="GI93" s="49" t="str">
        <f t="shared" si="193"/>
        <v/>
      </c>
      <c r="GJ93" s="49" t="str">
        <f t="shared" si="193"/>
        <v/>
      </c>
      <c r="GK93" s="49" t="str">
        <f t="shared" si="193"/>
        <v/>
      </c>
      <c r="GL93" s="49" t="str">
        <f t="shared" si="193"/>
        <v/>
      </c>
      <c r="GM93" s="49" t="str">
        <f t="shared" si="193"/>
        <v/>
      </c>
      <c r="GN93" s="49" t="str">
        <f t="shared" si="193"/>
        <v/>
      </c>
      <c r="GO93" s="49" t="str">
        <f t="shared" si="193"/>
        <v/>
      </c>
      <c r="GP93" s="49" t="str">
        <f t="shared" si="193"/>
        <v/>
      </c>
      <c r="GQ93" s="49" t="str">
        <f t="shared" si="193"/>
        <v/>
      </c>
      <c r="GR93" s="49" t="str">
        <f t="shared" si="193"/>
        <v/>
      </c>
      <c r="GS93" s="49" t="str">
        <f t="shared" si="193"/>
        <v/>
      </c>
      <c r="GT93" s="49" t="str">
        <f t="shared" si="185"/>
        <v/>
      </c>
      <c r="GU93" s="49" t="str">
        <f t="shared" si="185"/>
        <v/>
      </c>
      <c r="GV93" s="49" t="str">
        <f t="shared" si="185"/>
        <v/>
      </c>
      <c r="GW93" s="49" t="str">
        <f t="shared" si="185"/>
        <v/>
      </c>
      <c r="GX93" s="49" t="str">
        <f t="shared" si="185"/>
        <v/>
      </c>
      <c r="GY93" s="49" t="str">
        <f t="shared" si="185"/>
        <v/>
      </c>
      <c r="GZ93" s="49" t="str">
        <f t="shared" si="185"/>
        <v/>
      </c>
      <c r="HA93" s="49" t="str">
        <f t="shared" si="185"/>
        <v/>
      </c>
      <c r="HB93" s="49" t="str">
        <f t="shared" si="185"/>
        <v/>
      </c>
      <c r="HC93" s="49" t="str">
        <f t="shared" si="185"/>
        <v/>
      </c>
      <c r="HD93" s="49" t="str">
        <f t="shared" si="185"/>
        <v/>
      </c>
      <c r="HE93" s="49" t="str">
        <f t="shared" si="185"/>
        <v/>
      </c>
      <c r="HF93" s="49" t="str">
        <f t="shared" si="185"/>
        <v/>
      </c>
      <c r="HG93" s="49" t="str">
        <f t="shared" si="185"/>
        <v/>
      </c>
      <c r="HH93" s="49" t="str">
        <f t="shared" si="185"/>
        <v/>
      </c>
      <c r="HI93" s="49" t="str">
        <f t="shared" si="194"/>
        <v/>
      </c>
      <c r="HJ93" s="49" t="str">
        <f t="shared" si="194"/>
        <v/>
      </c>
      <c r="HK93" s="49" t="str">
        <f t="shared" si="194"/>
        <v/>
      </c>
      <c r="HL93" s="49" t="str">
        <f t="shared" si="194"/>
        <v/>
      </c>
      <c r="HM93" s="49" t="str">
        <f t="shared" si="194"/>
        <v/>
      </c>
      <c r="HN93" s="49" t="str">
        <f t="shared" si="194"/>
        <v/>
      </c>
      <c r="HO93" s="49" t="str">
        <f t="shared" si="194"/>
        <v/>
      </c>
      <c r="HP93" s="169" t="e">
        <f t="shared" si="186"/>
        <v>#N/A</v>
      </c>
      <c r="HQ93" s="169" t="e">
        <f t="shared" si="186"/>
        <v>#N/A</v>
      </c>
      <c r="HR93" s="169" t="e">
        <f t="shared" si="186"/>
        <v>#N/A</v>
      </c>
      <c r="HS93" s="169" t="e">
        <f t="shared" si="186"/>
        <v>#N/A</v>
      </c>
      <c r="HT93" s="169" t="e">
        <f t="shared" si="186"/>
        <v>#N/A</v>
      </c>
      <c r="HU93" s="169" t="e">
        <f t="shared" si="186"/>
        <v>#N/A</v>
      </c>
      <c r="HV93" s="169" t="e">
        <f t="shared" si="186"/>
        <v>#N/A</v>
      </c>
      <c r="HW93" s="169" t="e">
        <f t="shared" si="186"/>
        <v>#N/A</v>
      </c>
      <c r="HX93" s="169" t="e">
        <f t="shared" si="186"/>
        <v>#N/A</v>
      </c>
      <c r="HY93" s="169" t="e">
        <f t="shared" si="186"/>
        <v>#N/A</v>
      </c>
      <c r="HZ93" s="169" t="e">
        <f t="shared" si="186"/>
        <v>#N/A</v>
      </c>
      <c r="IA93" s="169" t="e">
        <f t="shared" si="186"/>
        <v>#N/A</v>
      </c>
      <c r="IB93" s="169" t="e">
        <f t="shared" si="186"/>
        <v>#N/A</v>
      </c>
      <c r="IC93" s="169" t="e">
        <f t="shared" si="186"/>
        <v>#N/A</v>
      </c>
      <c r="ID93" s="169" t="e">
        <f t="shared" si="186"/>
        <v>#N/A</v>
      </c>
      <c r="IE93" s="169" t="e">
        <f t="shared" si="151"/>
        <v>#N/A</v>
      </c>
      <c r="IF93" s="169" t="e">
        <f t="shared" si="151"/>
        <v>#N/A</v>
      </c>
      <c r="IG93" s="169" t="e">
        <f t="shared" si="151"/>
        <v>#N/A</v>
      </c>
      <c r="IH93" s="169" t="e">
        <f t="shared" si="151"/>
        <v>#N/A</v>
      </c>
      <c r="II93" s="169" t="e">
        <f t="shared" si="151"/>
        <v>#N/A</v>
      </c>
      <c r="IJ93" s="169" t="e">
        <f t="shared" si="151"/>
        <v>#N/A</v>
      </c>
      <c r="IK93" s="169" t="e">
        <f t="shared" si="151"/>
        <v>#N/A</v>
      </c>
      <c r="IL93" s="169" t="e">
        <f t="shared" si="151"/>
        <v>#N/A</v>
      </c>
      <c r="IM93" s="169" t="e">
        <f t="shared" si="151"/>
        <v>#N/A</v>
      </c>
      <c r="IN93" s="169" t="e">
        <f t="shared" si="151"/>
        <v>#N/A</v>
      </c>
      <c r="IO93" s="169" t="e">
        <f t="shared" si="151"/>
        <v>#N/A</v>
      </c>
      <c r="IP93" s="169" t="e">
        <f t="shared" si="151"/>
        <v>#N/A</v>
      </c>
      <c r="IQ93" s="169" t="e">
        <f t="shared" si="151"/>
        <v>#N/A</v>
      </c>
      <c r="IR93" s="169" t="e">
        <f t="shared" si="151"/>
        <v>#N/A</v>
      </c>
      <c r="IS93" s="169" t="e">
        <f t="shared" si="151"/>
        <v>#N/A</v>
      </c>
      <c r="IT93" s="169" t="e">
        <f t="shared" si="151"/>
        <v>#N/A</v>
      </c>
      <c r="IU93" s="169" t="e">
        <f t="shared" si="197"/>
        <v>#N/A</v>
      </c>
      <c r="IV93" s="169" t="e">
        <f t="shared" si="197"/>
        <v>#N/A</v>
      </c>
      <c r="IW93" s="169" t="e">
        <f t="shared" si="197"/>
        <v>#N/A</v>
      </c>
      <c r="IX93" s="169" t="e">
        <f t="shared" si="197"/>
        <v>#N/A</v>
      </c>
      <c r="IY93" s="169" t="e">
        <f t="shared" si="181"/>
        <v>#N/A</v>
      </c>
      <c r="IZ93" s="169" t="e">
        <f t="shared" si="181"/>
        <v>#N/A</v>
      </c>
      <c r="JA93" s="169" t="e">
        <f t="shared" si="181"/>
        <v>#N/A</v>
      </c>
      <c r="JB93" s="169" t="e">
        <f t="shared" si="181"/>
        <v>#N/A</v>
      </c>
      <c r="JC93" s="169" t="e">
        <f t="shared" si="181"/>
        <v>#N/A</v>
      </c>
      <c r="JD93" s="169" t="e">
        <f t="shared" si="181"/>
        <v>#N/A</v>
      </c>
      <c r="JE93" s="169" t="e">
        <f t="shared" si="181"/>
        <v>#N/A</v>
      </c>
      <c r="JF93" s="169" t="e">
        <f t="shared" si="181"/>
        <v>#N/A</v>
      </c>
      <c r="JG93" s="169" t="e">
        <f t="shared" si="181"/>
        <v>#N/A</v>
      </c>
      <c r="JH93" s="169" t="e">
        <f t="shared" si="181"/>
        <v>#N/A</v>
      </c>
      <c r="JI93" s="169" t="e">
        <f t="shared" si="181"/>
        <v>#N/A</v>
      </c>
      <c r="JJ93" s="169" t="e">
        <f t="shared" si="168"/>
        <v>#N/A</v>
      </c>
      <c r="JK93" s="169" t="e">
        <f t="shared" si="168"/>
        <v>#N/A</v>
      </c>
      <c r="JL93" s="169" t="e">
        <f t="shared" si="168"/>
        <v>#N/A</v>
      </c>
      <c r="JM93" s="169" t="e">
        <f t="shared" si="168"/>
        <v>#N/A</v>
      </c>
      <c r="JN93" s="169" t="e">
        <f t="shared" si="168"/>
        <v>#N/A</v>
      </c>
      <c r="JO93" s="169" t="e">
        <f t="shared" si="168"/>
        <v>#N/A</v>
      </c>
      <c r="JP93" s="169" t="e">
        <f t="shared" si="168"/>
        <v>#N/A</v>
      </c>
      <c r="JQ93" s="169" t="e">
        <f t="shared" si="168"/>
        <v>#N/A</v>
      </c>
      <c r="JR93" s="169" t="e">
        <f t="shared" si="168"/>
        <v>#N/A</v>
      </c>
      <c r="JS93" s="169" t="e">
        <f t="shared" si="168"/>
        <v>#N/A</v>
      </c>
      <c r="JT93" s="169" t="e">
        <f t="shared" si="168"/>
        <v>#N/A</v>
      </c>
      <c r="JU93" s="169" t="e">
        <f t="shared" si="168"/>
        <v>#N/A</v>
      </c>
      <c r="JV93" s="169" t="e">
        <f t="shared" si="168"/>
        <v>#N/A</v>
      </c>
      <c r="JW93" s="169" t="e">
        <f t="shared" si="168"/>
        <v>#N/A</v>
      </c>
      <c r="JX93" s="169" t="e">
        <f t="shared" si="168"/>
        <v>#N/A</v>
      </c>
      <c r="JY93" s="169" t="e">
        <f t="shared" si="168"/>
        <v>#N/A</v>
      </c>
      <c r="JZ93" s="169" t="e">
        <f t="shared" si="198"/>
        <v>#N/A</v>
      </c>
      <c r="KA93" s="169" t="e">
        <f t="shared" si="180"/>
        <v>#N/A</v>
      </c>
      <c r="KB93" s="169" t="e">
        <f t="shared" si="180"/>
        <v>#N/A</v>
      </c>
      <c r="KC93" s="169" t="e">
        <f t="shared" si="172"/>
        <v>#N/A</v>
      </c>
      <c r="KD93" s="169" t="e">
        <f t="shared" si="172"/>
        <v>#N/A</v>
      </c>
      <c r="KE93" s="169" t="e">
        <f t="shared" si="172"/>
        <v>#N/A</v>
      </c>
      <c r="KF93" s="169" t="e">
        <f t="shared" si="172"/>
        <v>#N/A</v>
      </c>
      <c r="KG93" s="169" t="e">
        <f t="shared" si="172"/>
        <v>#N/A</v>
      </c>
      <c r="KH93" s="169" t="e">
        <f t="shared" si="172"/>
        <v>#N/A</v>
      </c>
      <c r="KI93" s="169" t="e">
        <f t="shared" si="172"/>
        <v>#N/A</v>
      </c>
      <c r="KJ93" s="169" t="e">
        <f t="shared" si="172"/>
        <v>#N/A</v>
      </c>
      <c r="KK93" s="169" t="e">
        <f t="shared" si="172"/>
        <v>#N/A</v>
      </c>
      <c r="KL93" s="169" t="e">
        <f t="shared" si="172"/>
        <v>#N/A</v>
      </c>
      <c r="KM93" s="169" t="e">
        <f t="shared" si="172"/>
        <v>#N/A</v>
      </c>
      <c r="KN93" s="169" t="e">
        <f t="shared" si="172"/>
        <v>#N/A</v>
      </c>
      <c r="KO93" s="169" t="e">
        <f t="shared" si="172"/>
        <v>#N/A</v>
      </c>
      <c r="KP93" s="169" t="e">
        <f t="shared" si="172"/>
        <v>#N/A</v>
      </c>
      <c r="KQ93" s="169" t="e">
        <f t="shared" si="172"/>
        <v>#N/A</v>
      </c>
      <c r="KR93" s="169" t="e">
        <f t="shared" si="172"/>
        <v>#N/A</v>
      </c>
      <c r="KS93" s="169" t="e">
        <f t="shared" si="173"/>
        <v>#N/A</v>
      </c>
      <c r="KT93" s="169" t="e">
        <f t="shared" si="173"/>
        <v>#N/A</v>
      </c>
      <c r="KU93" s="169" t="e">
        <f t="shared" si="173"/>
        <v>#N/A</v>
      </c>
      <c r="KV93" s="169" t="e">
        <f t="shared" si="173"/>
        <v>#N/A</v>
      </c>
      <c r="KW93" s="169" t="e">
        <f t="shared" si="173"/>
        <v>#N/A</v>
      </c>
      <c r="KX93" s="169" t="e">
        <f t="shared" si="173"/>
        <v>#N/A</v>
      </c>
      <c r="KY93" s="169" t="e">
        <f t="shared" si="173"/>
        <v>#N/A</v>
      </c>
      <c r="KZ93" s="169" t="e">
        <f t="shared" si="173"/>
        <v>#N/A</v>
      </c>
      <c r="LA93" s="169" t="e">
        <f t="shared" si="173"/>
        <v>#N/A</v>
      </c>
      <c r="LB93" s="169" t="e">
        <f t="shared" si="173"/>
        <v>#N/A</v>
      </c>
      <c r="LC93" s="169" t="e">
        <f t="shared" si="173"/>
        <v>#N/A</v>
      </c>
      <c r="LD93" s="169" t="e">
        <f t="shared" si="173"/>
        <v>#N/A</v>
      </c>
      <c r="LE93" s="169" t="e">
        <f t="shared" si="173"/>
        <v>#N/A</v>
      </c>
      <c r="LF93" s="169" t="e">
        <f t="shared" si="173"/>
        <v>#N/A</v>
      </c>
      <c r="LG93" s="169" t="e">
        <f t="shared" si="173"/>
        <v>#N/A</v>
      </c>
      <c r="LH93" s="169" t="e">
        <f t="shared" si="173"/>
        <v>#N/A</v>
      </c>
      <c r="LI93" s="169" t="e">
        <f t="shared" si="174"/>
        <v>#N/A</v>
      </c>
      <c r="LJ93" s="169" t="e">
        <f t="shared" si="174"/>
        <v>#N/A</v>
      </c>
      <c r="LK93" s="169" t="e">
        <f t="shared" si="174"/>
        <v>#N/A</v>
      </c>
      <c r="LL93" s="169" t="e">
        <f t="shared" si="174"/>
        <v>#N/A</v>
      </c>
      <c r="LM93" s="169" t="e">
        <f t="shared" si="174"/>
        <v>#N/A</v>
      </c>
      <c r="LN93" s="169" t="e">
        <f t="shared" si="174"/>
        <v>#N/A</v>
      </c>
      <c r="LO93" s="169" t="e">
        <f t="shared" si="174"/>
        <v>#N/A</v>
      </c>
      <c r="LP93" s="169" t="e">
        <f t="shared" si="174"/>
        <v>#N/A</v>
      </c>
      <c r="LQ93" s="169" t="e">
        <f t="shared" si="174"/>
        <v>#N/A</v>
      </c>
      <c r="LR93" s="169" t="e">
        <f t="shared" si="174"/>
        <v>#N/A</v>
      </c>
      <c r="LS93" s="169" t="e">
        <f t="shared" si="174"/>
        <v>#N/A</v>
      </c>
      <c r="LT93" s="169" t="e">
        <f t="shared" si="174"/>
        <v>#N/A</v>
      </c>
      <c r="LU93" s="169" t="e">
        <f t="shared" si="174"/>
        <v>#N/A</v>
      </c>
      <c r="LV93" s="169" t="e">
        <f t="shared" si="174"/>
        <v>#N/A</v>
      </c>
      <c r="LW93" s="169" t="e">
        <f t="shared" si="174"/>
        <v>#N/A</v>
      </c>
      <c r="LX93" s="169" t="e">
        <f t="shared" si="174"/>
        <v>#N/A</v>
      </c>
      <c r="LY93" s="169" t="e">
        <f t="shared" si="175"/>
        <v>#N/A</v>
      </c>
      <c r="LZ93" s="169" t="e">
        <f t="shared" si="175"/>
        <v>#N/A</v>
      </c>
      <c r="MA93" s="169" t="e">
        <f t="shared" si="175"/>
        <v>#N/A</v>
      </c>
      <c r="MB93" s="169" t="e">
        <f t="shared" si="175"/>
        <v>#N/A</v>
      </c>
      <c r="MC93" s="169" t="e">
        <f t="shared" si="175"/>
        <v>#N/A</v>
      </c>
      <c r="MD93" s="169" t="e">
        <f t="shared" si="175"/>
        <v>#N/A</v>
      </c>
      <c r="ME93" s="169" t="e">
        <f t="shared" si="175"/>
        <v>#N/A</v>
      </c>
      <c r="MF93" s="169" t="e">
        <f t="shared" si="175"/>
        <v>#N/A</v>
      </c>
      <c r="MG93" s="169" t="e">
        <f t="shared" si="175"/>
        <v>#N/A</v>
      </c>
      <c r="MH93" s="169" t="e">
        <f t="shared" si="175"/>
        <v>#N/A</v>
      </c>
      <c r="MI93" s="169" t="e">
        <f t="shared" si="175"/>
        <v>#N/A</v>
      </c>
      <c r="MJ93" s="169" t="e">
        <f t="shared" si="175"/>
        <v>#N/A</v>
      </c>
      <c r="MK93" s="169" t="e">
        <f t="shared" si="175"/>
        <v>#N/A</v>
      </c>
      <c r="ML93" s="169" t="e">
        <f t="shared" si="175"/>
        <v>#N/A</v>
      </c>
      <c r="MM93" s="169" t="e">
        <f t="shared" si="175"/>
        <v>#N/A</v>
      </c>
      <c r="MN93" s="169" t="e">
        <f t="shared" si="175"/>
        <v>#N/A</v>
      </c>
      <c r="MO93" s="169" t="e">
        <f t="shared" si="176"/>
        <v>#N/A</v>
      </c>
      <c r="MP93" s="169" t="e">
        <f t="shared" si="176"/>
        <v>#N/A</v>
      </c>
      <c r="MQ93" s="169" t="e">
        <f t="shared" si="176"/>
        <v>#N/A</v>
      </c>
      <c r="MR93" s="169" t="e">
        <f t="shared" si="176"/>
        <v>#N/A</v>
      </c>
      <c r="MS93" s="169" t="e">
        <f t="shared" si="176"/>
        <v>#N/A</v>
      </c>
      <c r="MT93" s="169" t="e">
        <f t="shared" si="176"/>
        <v>#N/A</v>
      </c>
      <c r="MU93" s="169" t="e">
        <f t="shared" si="176"/>
        <v>#N/A</v>
      </c>
      <c r="MV93" s="169" t="e">
        <f t="shared" si="176"/>
        <v>#N/A</v>
      </c>
      <c r="MW93" s="169" t="e">
        <f t="shared" si="176"/>
        <v>#N/A</v>
      </c>
      <c r="MX93" s="169" t="e">
        <f t="shared" si="176"/>
        <v>#N/A</v>
      </c>
      <c r="MY93" s="169" t="e">
        <f t="shared" si="176"/>
        <v>#N/A</v>
      </c>
      <c r="MZ93" s="169" t="e">
        <f t="shared" si="176"/>
        <v>#N/A</v>
      </c>
      <c r="NA93" s="169" t="e">
        <f t="shared" si="176"/>
        <v>#N/A</v>
      </c>
      <c r="NB93" s="169" t="e">
        <f t="shared" si="176"/>
        <v>#N/A</v>
      </c>
      <c r="NC93" s="169" t="e">
        <f t="shared" si="176"/>
        <v>#N/A</v>
      </c>
      <c r="ND93" s="169" t="e">
        <f t="shared" si="176"/>
        <v>#N/A</v>
      </c>
      <c r="NE93" s="169" t="e">
        <f t="shared" si="177"/>
        <v>#N/A</v>
      </c>
      <c r="NF93" s="169" t="e">
        <f t="shared" si="177"/>
        <v>#N/A</v>
      </c>
      <c r="NG93" s="169" t="e">
        <f t="shared" si="177"/>
        <v>#N/A</v>
      </c>
      <c r="NH93" s="169" t="e">
        <f t="shared" si="177"/>
        <v>#N/A</v>
      </c>
      <c r="NI93" s="169" t="e">
        <f t="shared" si="177"/>
        <v>#N/A</v>
      </c>
      <c r="NJ93" s="169" t="e">
        <f t="shared" si="177"/>
        <v>#N/A</v>
      </c>
      <c r="NK93" s="169" t="e">
        <f t="shared" si="177"/>
        <v>#N/A</v>
      </c>
      <c r="NL93" s="169" t="e">
        <f t="shared" si="177"/>
        <v>#N/A</v>
      </c>
      <c r="NM93" s="169" t="e">
        <f t="shared" si="177"/>
        <v>#N/A</v>
      </c>
      <c r="NN93" s="169" t="e">
        <f t="shared" si="177"/>
        <v>#N/A</v>
      </c>
      <c r="NO93" s="169" t="e">
        <f t="shared" si="177"/>
        <v>#N/A</v>
      </c>
      <c r="NP93" s="169" t="e">
        <f t="shared" si="177"/>
        <v>#N/A</v>
      </c>
      <c r="NQ93" s="169" t="e">
        <f t="shared" si="177"/>
        <v>#N/A</v>
      </c>
      <c r="NR93" s="169" t="e">
        <f t="shared" si="177"/>
        <v>#N/A</v>
      </c>
      <c r="NS93" s="169" t="e">
        <f t="shared" si="177"/>
        <v>#N/A</v>
      </c>
      <c r="NT93" s="169" t="e">
        <f t="shared" si="177"/>
        <v>#N/A</v>
      </c>
      <c r="NU93" s="169" t="e">
        <f t="shared" si="178"/>
        <v>#N/A</v>
      </c>
      <c r="NV93" s="169" t="e">
        <f t="shared" si="178"/>
        <v>#N/A</v>
      </c>
      <c r="NW93" s="169" t="e">
        <f t="shared" si="178"/>
        <v>#N/A</v>
      </c>
      <c r="NX93" s="169" t="e">
        <f t="shared" si="178"/>
        <v>#N/A</v>
      </c>
      <c r="NY93" s="169" t="e">
        <f t="shared" si="178"/>
        <v>#N/A</v>
      </c>
      <c r="NZ93" s="169" t="e">
        <f t="shared" si="178"/>
        <v>#N/A</v>
      </c>
      <c r="OA93" s="169" t="e">
        <f t="shared" si="178"/>
        <v>#N/A</v>
      </c>
      <c r="OB93" s="169" t="e">
        <f t="shared" si="178"/>
        <v>#N/A</v>
      </c>
      <c r="OC93" s="169" t="e">
        <f t="shared" si="178"/>
        <v>#N/A</v>
      </c>
      <c r="OD93" s="169" t="e">
        <f t="shared" si="178"/>
        <v>#N/A</v>
      </c>
      <c r="OE93" s="169" t="e">
        <f t="shared" si="178"/>
        <v>#N/A</v>
      </c>
      <c r="OF93" s="169" t="e">
        <f t="shared" si="178"/>
        <v>#N/A</v>
      </c>
      <c r="OG93" s="169" t="e">
        <f t="shared" si="178"/>
        <v>#N/A</v>
      </c>
      <c r="OH93" s="169" t="e">
        <f t="shared" si="178"/>
        <v>#N/A</v>
      </c>
      <c r="OI93" s="169" t="e">
        <f t="shared" si="178"/>
        <v>#N/A</v>
      </c>
      <c r="OJ93" s="169" t="e">
        <f t="shared" si="178"/>
        <v>#N/A</v>
      </c>
      <c r="OK93" s="169" t="e">
        <f t="shared" si="179"/>
        <v>#N/A</v>
      </c>
      <c r="OL93" s="169" t="e">
        <f t="shared" si="179"/>
        <v>#N/A</v>
      </c>
      <c r="OM93" s="169" t="e">
        <f t="shared" si="179"/>
        <v>#N/A</v>
      </c>
      <c r="ON93" s="169" t="e">
        <f t="shared" si="179"/>
        <v>#N/A</v>
      </c>
      <c r="OO93" s="169" t="e">
        <f t="shared" si="179"/>
        <v>#N/A</v>
      </c>
      <c r="OP93" s="169" t="e">
        <f t="shared" si="143"/>
        <v>#N/A</v>
      </c>
      <c r="OQ93" s="169" t="e">
        <f t="shared" si="143"/>
        <v>#N/A</v>
      </c>
      <c r="OR93" s="169" t="e">
        <f t="shared" si="143"/>
        <v>#N/A</v>
      </c>
      <c r="OS93" s="169" t="e">
        <f t="shared" si="143"/>
        <v>#N/A</v>
      </c>
      <c r="OT93" s="169" t="e">
        <f t="shared" si="143"/>
        <v>#N/A</v>
      </c>
      <c r="OU93" s="169" t="e">
        <f t="shared" si="143"/>
        <v>#N/A</v>
      </c>
      <c r="OV93" s="169" t="e">
        <f t="shared" si="143"/>
        <v>#N/A</v>
      </c>
      <c r="OW93" s="169" t="e">
        <f t="shared" ref="OW93:PE104" si="199">IF(ISNONTEXT($K93),_xlfn.NORM.DIST(HD93,$G93,$K93,FALSE),NA())</f>
        <v>#N/A</v>
      </c>
      <c r="OX93" s="169" t="e">
        <f t="shared" si="199"/>
        <v>#N/A</v>
      </c>
      <c r="OY93" s="169" t="e">
        <f t="shared" si="199"/>
        <v>#N/A</v>
      </c>
      <c r="OZ93" s="169" t="e">
        <f t="shared" si="199"/>
        <v>#N/A</v>
      </c>
      <c r="PA93" s="169" t="e">
        <f t="shared" si="199"/>
        <v>#N/A</v>
      </c>
      <c r="PB93" s="169" t="e">
        <f t="shared" si="199"/>
        <v>#N/A</v>
      </c>
      <c r="PC93" s="169" t="e">
        <f t="shared" si="199"/>
        <v>#N/A</v>
      </c>
      <c r="PD93" s="169" t="e">
        <f t="shared" si="199"/>
        <v>#N/A</v>
      </c>
      <c r="PE93" s="169" t="e">
        <f t="shared" si="199"/>
        <v>#N/A</v>
      </c>
      <c r="PF93" s="169" t="e">
        <f t="shared" si="171"/>
        <v>#N/A</v>
      </c>
      <c r="PG93" s="169" t="e">
        <f t="shared" si="171"/>
        <v>#N/A</v>
      </c>
      <c r="PH93" s="169" t="e">
        <f t="shared" si="171"/>
        <v>#N/A</v>
      </c>
    </row>
    <row r="94" spans="1:424" hidden="1" x14ac:dyDescent="0.75">
      <c r="A94" s="4">
        <v>91</v>
      </c>
      <c r="B94" s="95"/>
      <c r="C94" s="95"/>
      <c r="D94" s="95"/>
      <c r="E94" s="124" t="str">
        <f t="shared" si="146"/>
        <v/>
      </c>
      <c r="F94" s="124" t="str">
        <f t="shared" si="147"/>
        <v/>
      </c>
      <c r="G94" s="73" t="str">
        <f t="shared" si="148"/>
        <v/>
      </c>
      <c r="H94" s="23"/>
      <c r="I94" s="57"/>
      <c r="J94" s="280"/>
      <c r="K94" s="74" t="str">
        <f>IF(AND(B94&gt;0,C94&gt;0,D94&gt;0),IF(ISBLANK(J94),IF(ISBLANK(H94),"",(D94-B94)*VLOOKUP(H94,VLookups!$A$4:$B$13,2,FALSE)),J94),"")</f>
        <v/>
      </c>
      <c r="L94" s="75" t="str">
        <f t="shared" si="144"/>
        <v/>
      </c>
      <c r="M94" s="95"/>
      <c r="N94" s="270" t="str">
        <f>IF(AND(M94&gt;0,C94&gt;0,NOT(K94="")),ABS(VLOOKUP($M$1,VLookups!$A$43:$B$44,2,FALSE)-_xlfn.NORM.DIST(M94,G94,K94,TRUE)),"")</f>
        <v/>
      </c>
      <c r="O94" s="94" t="str">
        <f>IF(AND($B94&gt;0,$C94&gt;0,$D94&gt;0,NOT(ISBLANK($H94))),_xlfn.NORM.INV(ABS(VLOOKUP($M$1,VLookups!$A$43:$B$44,2,FALSE)-O$3),$G94,$K94),"")</f>
        <v/>
      </c>
      <c r="P94" s="93" t="str">
        <f>IF(AND($B94&gt;0,$C94&gt;0,$D94&gt;0,NOT(ISBLANK($H94))),_xlfn.NORM.INV(ABS(VLOOKUP($M$1,VLookups!$A$43:$B$44,2,FALSE)-P$3),$G94,$K94),"")</f>
        <v/>
      </c>
      <c r="Q94" s="94" t="str">
        <f>IF(AND($B94&gt;0,$C94&gt;0,$D94&gt;0,NOT(ISBLANK($H94))),_xlfn.NORM.INV(ABS(VLOOKUP($M$1,VLookups!$A$43:$B$44,2,FALSE)-Q$3),$G94,$K94),"")</f>
        <v/>
      </c>
      <c r="R94" s="93" t="str">
        <f>IF(AND($B94&gt;0,$C94&gt;0,$D94&gt;0,NOT(ISBLANK($H94))),_xlfn.NORM.INV(ABS(VLOOKUP($M$1,VLookups!$A$43:$B$44,2,FALSE)-R$3),$G94,$K94),"")</f>
        <v/>
      </c>
      <c r="S94" s="94" t="str">
        <f>IF(AND($B94&gt;0,$C94&gt;0,$D94&gt;0,NOT(ISBLANK($H94))),_xlfn.NORM.INV(ABS(VLOOKUP($M$1,VLookups!$A$43:$B$44,2,FALSE)-S$3),$G94,$K94),"")</f>
        <v/>
      </c>
      <c r="T94" s="93" t="str">
        <f>IF(AND($B94&gt;0,$C94&gt;0,$D94&gt;0,NOT(ISBLANK($H94))),_xlfn.NORM.INV(ABS(VLOOKUP($M$1,VLookups!$A$43:$B$44,2,FALSE)-T$3),$G94,$K94),"")</f>
        <v/>
      </c>
      <c r="U94" s="5"/>
      <c r="V94" s="168" t="str">
        <f t="shared" si="149"/>
        <v/>
      </c>
      <c r="W94" s="49" t="str">
        <f t="shared" si="195"/>
        <v/>
      </c>
      <c r="X94" s="49" t="str">
        <f t="shared" si="195"/>
        <v/>
      </c>
      <c r="Y94" s="49" t="str">
        <f t="shared" si="195"/>
        <v/>
      </c>
      <c r="Z94" s="49" t="str">
        <f t="shared" si="195"/>
        <v/>
      </c>
      <c r="AA94" s="49" t="str">
        <f t="shared" si="195"/>
        <v/>
      </c>
      <c r="AB94" s="49" t="str">
        <f t="shared" si="195"/>
        <v/>
      </c>
      <c r="AC94" s="49" t="str">
        <f t="shared" si="195"/>
        <v/>
      </c>
      <c r="AD94" s="49" t="str">
        <f t="shared" si="195"/>
        <v/>
      </c>
      <c r="AE94" s="49" t="str">
        <f t="shared" si="195"/>
        <v/>
      </c>
      <c r="AF94" s="49" t="str">
        <f t="shared" si="195"/>
        <v/>
      </c>
      <c r="AG94" s="49" t="str">
        <f t="shared" si="195"/>
        <v/>
      </c>
      <c r="AH94" s="49" t="str">
        <f t="shared" si="195"/>
        <v/>
      </c>
      <c r="AI94" s="49" t="str">
        <f t="shared" si="195"/>
        <v/>
      </c>
      <c r="AJ94" s="49" t="str">
        <f t="shared" si="195"/>
        <v/>
      </c>
      <c r="AK94" s="49" t="str">
        <f t="shared" si="195"/>
        <v/>
      </c>
      <c r="AL94" s="49" t="str">
        <f t="shared" si="195"/>
        <v/>
      </c>
      <c r="AM94" s="49" t="str">
        <f t="shared" si="187"/>
        <v/>
      </c>
      <c r="AN94" s="49" t="str">
        <f t="shared" si="187"/>
        <v/>
      </c>
      <c r="AO94" s="49" t="str">
        <f t="shared" si="187"/>
        <v/>
      </c>
      <c r="AP94" s="49" t="str">
        <f t="shared" si="187"/>
        <v/>
      </c>
      <c r="AQ94" s="49" t="str">
        <f t="shared" si="187"/>
        <v/>
      </c>
      <c r="AR94" s="49" t="str">
        <f t="shared" si="187"/>
        <v/>
      </c>
      <c r="AS94" s="49" t="str">
        <f t="shared" si="187"/>
        <v/>
      </c>
      <c r="AT94" s="49" t="str">
        <f t="shared" si="187"/>
        <v/>
      </c>
      <c r="AU94" s="49" t="str">
        <f t="shared" si="187"/>
        <v/>
      </c>
      <c r="AV94" s="49" t="str">
        <f t="shared" si="187"/>
        <v/>
      </c>
      <c r="AW94" s="49" t="str">
        <f t="shared" si="187"/>
        <v/>
      </c>
      <c r="AX94" s="49" t="str">
        <f t="shared" si="187"/>
        <v/>
      </c>
      <c r="AY94" s="49" t="str">
        <f t="shared" si="187"/>
        <v/>
      </c>
      <c r="AZ94" s="49" t="str">
        <f t="shared" si="187"/>
        <v/>
      </c>
      <c r="BA94" s="49" t="str">
        <f t="shared" si="187"/>
        <v/>
      </c>
      <c r="BB94" s="49" t="str">
        <f t="shared" si="188"/>
        <v/>
      </c>
      <c r="BC94" s="49" t="str">
        <f t="shared" si="188"/>
        <v/>
      </c>
      <c r="BD94" s="49" t="str">
        <f t="shared" si="188"/>
        <v/>
      </c>
      <c r="BE94" s="49" t="str">
        <f t="shared" si="188"/>
        <v/>
      </c>
      <c r="BF94" s="49" t="str">
        <f t="shared" si="188"/>
        <v/>
      </c>
      <c r="BG94" s="49" t="str">
        <f t="shared" si="188"/>
        <v/>
      </c>
      <c r="BH94" s="49" t="str">
        <f t="shared" si="188"/>
        <v/>
      </c>
      <c r="BI94" s="49" t="str">
        <f t="shared" si="188"/>
        <v/>
      </c>
      <c r="BJ94" s="49" t="str">
        <f t="shared" si="188"/>
        <v/>
      </c>
      <c r="BK94" s="49" t="str">
        <f t="shared" si="188"/>
        <v/>
      </c>
      <c r="BL94" s="49" t="str">
        <f t="shared" si="188"/>
        <v/>
      </c>
      <c r="BM94" s="49" t="str">
        <f t="shared" si="188"/>
        <v/>
      </c>
      <c r="BN94" s="49" t="str">
        <f t="shared" si="188"/>
        <v/>
      </c>
      <c r="BO94" s="49" t="str">
        <f t="shared" si="188"/>
        <v/>
      </c>
      <c r="BP94" s="49" t="str">
        <f t="shared" si="188"/>
        <v/>
      </c>
      <c r="BQ94" s="49" t="str">
        <f t="shared" si="188"/>
        <v/>
      </c>
      <c r="BR94" s="49" t="str">
        <f t="shared" si="182"/>
        <v/>
      </c>
      <c r="BS94" s="49" t="str">
        <f t="shared" si="182"/>
        <v/>
      </c>
      <c r="BT94" s="49" t="str">
        <f t="shared" si="182"/>
        <v/>
      </c>
      <c r="BU94" s="49" t="str">
        <f t="shared" si="182"/>
        <v/>
      </c>
      <c r="BV94" s="49" t="str">
        <f t="shared" si="182"/>
        <v/>
      </c>
      <c r="BW94" s="49" t="str">
        <f t="shared" si="182"/>
        <v/>
      </c>
      <c r="BX94" s="49" t="str">
        <f t="shared" si="182"/>
        <v/>
      </c>
      <c r="BY94" s="49" t="str">
        <f t="shared" si="182"/>
        <v/>
      </c>
      <c r="BZ94" s="49" t="str">
        <f t="shared" si="182"/>
        <v/>
      </c>
      <c r="CA94" s="49" t="str">
        <f t="shared" si="182"/>
        <v/>
      </c>
      <c r="CB94" s="49" t="str">
        <f t="shared" si="182"/>
        <v/>
      </c>
      <c r="CC94" s="49" t="str">
        <f t="shared" si="182"/>
        <v/>
      </c>
      <c r="CD94" s="49" t="str">
        <f t="shared" si="182"/>
        <v/>
      </c>
      <c r="CE94" s="49" t="str">
        <f t="shared" si="182"/>
        <v/>
      </c>
      <c r="CF94" s="49" t="str">
        <f t="shared" si="182"/>
        <v/>
      </c>
      <c r="CG94" s="49" t="str">
        <f t="shared" si="189"/>
        <v/>
      </c>
      <c r="CH94" s="49" t="str">
        <f t="shared" si="189"/>
        <v/>
      </c>
      <c r="CI94" s="49" t="str">
        <f t="shared" si="189"/>
        <v/>
      </c>
      <c r="CJ94" s="49" t="str">
        <f t="shared" si="189"/>
        <v/>
      </c>
      <c r="CK94" s="49" t="str">
        <f t="shared" si="189"/>
        <v/>
      </c>
      <c r="CL94" s="49" t="str">
        <f t="shared" si="189"/>
        <v/>
      </c>
      <c r="CM94" s="49" t="str">
        <f t="shared" si="189"/>
        <v/>
      </c>
      <c r="CN94" s="49" t="str">
        <f t="shared" si="189"/>
        <v/>
      </c>
      <c r="CO94" s="49" t="str">
        <f t="shared" si="189"/>
        <v/>
      </c>
      <c r="CP94" s="49" t="str">
        <f t="shared" si="189"/>
        <v/>
      </c>
      <c r="CQ94" s="49" t="str">
        <f t="shared" si="189"/>
        <v/>
      </c>
      <c r="CR94" s="49" t="str">
        <f t="shared" si="189"/>
        <v/>
      </c>
      <c r="CS94" s="49" t="str">
        <f t="shared" si="189"/>
        <v/>
      </c>
      <c r="CT94" s="49" t="str">
        <f t="shared" si="189"/>
        <v/>
      </c>
      <c r="CU94" s="49" t="str">
        <f t="shared" si="189"/>
        <v/>
      </c>
      <c r="CV94" s="49" t="str">
        <f t="shared" si="189"/>
        <v/>
      </c>
      <c r="CW94" s="49" t="str">
        <f t="shared" si="183"/>
        <v/>
      </c>
      <c r="CX94" s="49" t="str">
        <f t="shared" si="183"/>
        <v/>
      </c>
      <c r="CY94" s="49" t="str">
        <f t="shared" si="183"/>
        <v/>
      </c>
      <c r="CZ94" s="49" t="str">
        <f t="shared" si="183"/>
        <v/>
      </c>
      <c r="DA94" s="49" t="str">
        <f t="shared" si="183"/>
        <v/>
      </c>
      <c r="DB94" s="49" t="str">
        <f t="shared" si="183"/>
        <v/>
      </c>
      <c r="DC94" s="49" t="str">
        <f t="shared" si="183"/>
        <v/>
      </c>
      <c r="DD94" s="49" t="str">
        <f t="shared" si="183"/>
        <v/>
      </c>
      <c r="DE94" s="49" t="str">
        <f t="shared" si="183"/>
        <v/>
      </c>
      <c r="DF94" s="49" t="str">
        <f t="shared" si="183"/>
        <v/>
      </c>
      <c r="DG94" s="49" t="str">
        <f t="shared" si="183"/>
        <v/>
      </c>
      <c r="DH94" s="49" t="str">
        <f t="shared" si="183"/>
        <v/>
      </c>
      <c r="DI94" s="49" t="str">
        <f t="shared" si="183"/>
        <v/>
      </c>
      <c r="DJ94" s="49" t="str">
        <f t="shared" si="183"/>
        <v/>
      </c>
      <c r="DK94" s="49" t="str">
        <f t="shared" si="183"/>
        <v/>
      </c>
      <c r="DL94" s="49" t="str">
        <f t="shared" si="190"/>
        <v/>
      </c>
      <c r="DM94" s="49" t="str">
        <f t="shared" si="190"/>
        <v/>
      </c>
      <c r="DN94" s="49" t="str">
        <f t="shared" si="190"/>
        <v/>
      </c>
      <c r="DO94" s="49" t="str">
        <f t="shared" si="190"/>
        <v/>
      </c>
      <c r="DP94" s="49" t="str">
        <f t="shared" si="190"/>
        <v/>
      </c>
      <c r="DQ94" s="49" t="str">
        <f t="shared" si="190"/>
        <v/>
      </c>
      <c r="DR94" s="49" t="str">
        <f t="shared" si="190"/>
        <v/>
      </c>
      <c r="DS94" s="183" t="str">
        <f t="shared" si="150"/>
        <v/>
      </c>
      <c r="DT94" s="49" t="str">
        <f t="shared" si="196"/>
        <v/>
      </c>
      <c r="DU94" s="49" t="str">
        <f t="shared" si="196"/>
        <v/>
      </c>
      <c r="DV94" s="49" t="str">
        <f t="shared" si="196"/>
        <v/>
      </c>
      <c r="DW94" s="49" t="str">
        <f t="shared" si="196"/>
        <v/>
      </c>
      <c r="DX94" s="49" t="str">
        <f t="shared" si="196"/>
        <v/>
      </c>
      <c r="DY94" s="49" t="str">
        <f t="shared" si="196"/>
        <v/>
      </c>
      <c r="DZ94" s="49" t="str">
        <f t="shared" si="196"/>
        <v/>
      </c>
      <c r="EA94" s="49" t="str">
        <f t="shared" si="196"/>
        <v/>
      </c>
      <c r="EB94" s="49" t="str">
        <f t="shared" si="196"/>
        <v/>
      </c>
      <c r="EC94" s="49" t="str">
        <f t="shared" si="196"/>
        <v/>
      </c>
      <c r="ED94" s="49" t="str">
        <f t="shared" si="196"/>
        <v/>
      </c>
      <c r="EE94" s="49" t="str">
        <f t="shared" si="196"/>
        <v/>
      </c>
      <c r="EF94" s="49" t="str">
        <f t="shared" si="196"/>
        <v/>
      </c>
      <c r="EG94" s="49" t="str">
        <f t="shared" si="196"/>
        <v/>
      </c>
      <c r="EH94" s="49" t="str">
        <f t="shared" si="196"/>
        <v/>
      </c>
      <c r="EI94" s="49" t="str">
        <f t="shared" si="196"/>
        <v/>
      </c>
      <c r="EJ94" s="49" t="str">
        <f t="shared" si="191"/>
        <v/>
      </c>
      <c r="EK94" s="49" t="str">
        <f t="shared" si="191"/>
        <v/>
      </c>
      <c r="EL94" s="49" t="str">
        <f t="shared" si="191"/>
        <v/>
      </c>
      <c r="EM94" s="49" t="str">
        <f t="shared" si="191"/>
        <v/>
      </c>
      <c r="EN94" s="49" t="str">
        <f t="shared" si="191"/>
        <v/>
      </c>
      <c r="EO94" s="49" t="str">
        <f t="shared" si="191"/>
        <v/>
      </c>
      <c r="EP94" s="49" t="str">
        <f t="shared" si="191"/>
        <v/>
      </c>
      <c r="EQ94" s="49" t="str">
        <f t="shared" si="191"/>
        <v/>
      </c>
      <c r="ER94" s="49" t="str">
        <f t="shared" si="191"/>
        <v/>
      </c>
      <c r="ES94" s="49" t="str">
        <f t="shared" si="191"/>
        <v/>
      </c>
      <c r="ET94" s="49" t="str">
        <f t="shared" si="191"/>
        <v/>
      </c>
      <c r="EU94" s="49" t="str">
        <f t="shared" si="191"/>
        <v/>
      </c>
      <c r="EV94" s="49" t="str">
        <f t="shared" si="191"/>
        <v/>
      </c>
      <c r="EW94" s="49" t="str">
        <f t="shared" si="191"/>
        <v/>
      </c>
      <c r="EX94" s="49" t="str">
        <f t="shared" si="191"/>
        <v/>
      </c>
      <c r="EY94" s="49" t="str">
        <f t="shared" si="192"/>
        <v/>
      </c>
      <c r="EZ94" s="49" t="str">
        <f t="shared" si="192"/>
        <v/>
      </c>
      <c r="FA94" s="49" t="str">
        <f t="shared" si="192"/>
        <v/>
      </c>
      <c r="FB94" s="49" t="str">
        <f t="shared" si="192"/>
        <v/>
      </c>
      <c r="FC94" s="49" t="str">
        <f t="shared" si="192"/>
        <v/>
      </c>
      <c r="FD94" s="49" t="str">
        <f t="shared" si="192"/>
        <v/>
      </c>
      <c r="FE94" s="49" t="str">
        <f t="shared" si="192"/>
        <v/>
      </c>
      <c r="FF94" s="49" t="str">
        <f t="shared" si="192"/>
        <v/>
      </c>
      <c r="FG94" s="49" t="str">
        <f t="shared" si="192"/>
        <v/>
      </c>
      <c r="FH94" s="49" t="str">
        <f t="shared" si="192"/>
        <v/>
      </c>
      <c r="FI94" s="49" t="str">
        <f t="shared" si="192"/>
        <v/>
      </c>
      <c r="FJ94" s="49" t="str">
        <f t="shared" si="192"/>
        <v/>
      </c>
      <c r="FK94" s="49" t="str">
        <f t="shared" si="192"/>
        <v/>
      </c>
      <c r="FL94" s="49" t="str">
        <f t="shared" si="192"/>
        <v/>
      </c>
      <c r="FM94" s="49" t="str">
        <f t="shared" si="192"/>
        <v/>
      </c>
      <c r="FN94" s="49" t="str">
        <f t="shared" si="192"/>
        <v/>
      </c>
      <c r="FO94" s="49" t="str">
        <f t="shared" si="184"/>
        <v/>
      </c>
      <c r="FP94" s="49" t="str">
        <f t="shared" si="184"/>
        <v/>
      </c>
      <c r="FQ94" s="49" t="str">
        <f t="shared" si="184"/>
        <v/>
      </c>
      <c r="FR94" s="49" t="str">
        <f t="shared" si="184"/>
        <v/>
      </c>
      <c r="FS94" s="49" t="str">
        <f t="shared" si="184"/>
        <v/>
      </c>
      <c r="FT94" s="49" t="str">
        <f t="shared" si="184"/>
        <v/>
      </c>
      <c r="FU94" s="49" t="str">
        <f t="shared" si="184"/>
        <v/>
      </c>
      <c r="FV94" s="49" t="str">
        <f t="shared" si="184"/>
        <v/>
      </c>
      <c r="FW94" s="49" t="str">
        <f t="shared" si="184"/>
        <v/>
      </c>
      <c r="FX94" s="49" t="str">
        <f t="shared" si="184"/>
        <v/>
      </c>
      <c r="FY94" s="49" t="str">
        <f t="shared" si="184"/>
        <v/>
      </c>
      <c r="FZ94" s="49" t="str">
        <f t="shared" si="184"/>
        <v/>
      </c>
      <c r="GA94" s="49" t="str">
        <f t="shared" si="184"/>
        <v/>
      </c>
      <c r="GB94" s="49" t="str">
        <f t="shared" si="184"/>
        <v/>
      </c>
      <c r="GC94" s="49" t="str">
        <f t="shared" si="184"/>
        <v/>
      </c>
      <c r="GD94" s="49" t="str">
        <f t="shared" si="193"/>
        <v/>
      </c>
      <c r="GE94" s="49" t="str">
        <f t="shared" si="193"/>
        <v/>
      </c>
      <c r="GF94" s="49" t="str">
        <f t="shared" si="193"/>
        <v/>
      </c>
      <c r="GG94" s="49" t="str">
        <f t="shared" si="193"/>
        <v/>
      </c>
      <c r="GH94" s="49" t="str">
        <f t="shared" si="193"/>
        <v/>
      </c>
      <c r="GI94" s="49" t="str">
        <f t="shared" si="193"/>
        <v/>
      </c>
      <c r="GJ94" s="49" t="str">
        <f t="shared" si="193"/>
        <v/>
      </c>
      <c r="GK94" s="49" t="str">
        <f t="shared" si="193"/>
        <v/>
      </c>
      <c r="GL94" s="49" t="str">
        <f t="shared" si="193"/>
        <v/>
      </c>
      <c r="GM94" s="49" t="str">
        <f t="shared" si="193"/>
        <v/>
      </c>
      <c r="GN94" s="49" t="str">
        <f t="shared" si="193"/>
        <v/>
      </c>
      <c r="GO94" s="49" t="str">
        <f t="shared" si="193"/>
        <v/>
      </c>
      <c r="GP94" s="49" t="str">
        <f t="shared" si="193"/>
        <v/>
      </c>
      <c r="GQ94" s="49" t="str">
        <f t="shared" si="193"/>
        <v/>
      </c>
      <c r="GR94" s="49" t="str">
        <f t="shared" si="193"/>
        <v/>
      </c>
      <c r="GS94" s="49" t="str">
        <f t="shared" si="193"/>
        <v/>
      </c>
      <c r="GT94" s="49" t="str">
        <f t="shared" si="185"/>
        <v/>
      </c>
      <c r="GU94" s="49" t="str">
        <f t="shared" si="185"/>
        <v/>
      </c>
      <c r="GV94" s="49" t="str">
        <f t="shared" si="185"/>
        <v/>
      </c>
      <c r="GW94" s="49" t="str">
        <f t="shared" si="185"/>
        <v/>
      </c>
      <c r="GX94" s="49" t="str">
        <f t="shared" si="185"/>
        <v/>
      </c>
      <c r="GY94" s="49" t="str">
        <f t="shared" si="185"/>
        <v/>
      </c>
      <c r="GZ94" s="49" t="str">
        <f t="shared" si="185"/>
        <v/>
      </c>
      <c r="HA94" s="49" t="str">
        <f t="shared" si="185"/>
        <v/>
      </c>
      <c r="HB94" s="49" t="str">
        <f t="shared" si="185"/>
        <v/>
      </c>
      <c r="HC94" s="49" t="str">
        <f t="shared" si="185"/>
        <v/>
      </c>
      <c r="HD94" s="49" t="str">
        <f t="shared" si="185"/>
        <v/>
      </c>
      <c r="HE94" s="49" t="str">
        <f t="shared" si="185"/>
        <v/>
      </c>
      <c r="HF94" s="49" t="str">
        <f t="shared" si="185"/>
        <v/>
      </c>
      <c r="HG94" s="49" t="str">
        <f t="shared" si="185"/>
        <v/>
      </c>
      <c r="HH94" s="49" t="str">
        <f t="shared" si="185"/>
        <v/>
      </c>
      <c r="HI94" s="49" t="str">
        <f t="shared" si="194"/>
        <v/>
      </c>
      <c r="HJ94" s="49" t="str">
        <f t="shared" si="194"/>
        <v/>
      </c>
      <c r="HK94" s="49" t="str">
        <f t="shared" si="194"/>
        <v/>
      </c>
      <c r="HL94" s="49" t="str">
        <f t="shared" si="194"/>
        <v/>
      </c>
      <c r="HM94" s="49" t="str">
        <f t="shared" si="194"/>
        <v/>
      </c>
      <c r="HN94" s="49" t="str">
        <f t="shared" si="194"/>
        <v/>
      </c>
      <c r="HO94" s="49" t="str">
        <f t="shared" si="194"/>
        <v/>
      </c>
      <c r="HP94" s="169" t="e">
        <f t="shared" si="186"/>
        <v>#N/A</v>
      </c>
      <c r="HQ94" s="169" t="e">
        <f t="shared" si="186"/>
        <v>#N/A</v>
      </c>
      <c r="HR94" s="169" t="e">
        <f t="shared" si="186"/>
        <v>#N/A</v>
      </c>
      <c r="HS94" s="169" t="e">
        <f t="shared" si="186"/>
        <v>#N/A</v>
      </c>
      <c r="HT94" s="169" t="e">
        <f t="shared" si="186"/>
        <v>#N/A</v>
      </c>
      <c r="HU94" s="169" t="e">
        <f t="shared" si="186"/>
        <v>#N/A</v>
      </c>
      <c r="HV94" s="169" t="e">
        <f t="shared" si="186"/>
        <v>#N/A</v>
      </c>
      <c r="HW94" s="169" t="e">
        <f t="shared" si="186"/>
        <v>#N/A</v>
      </c>
      <c r="HX94" s="169" t="e">
        <f t="shared" si="186"/>
        <v>#N/A</v>
      </c>
      <c r="HY94" s="169" t="e">
        <f t="shared" si="186"/>
        <v>#N/A</v>
      </c>
      <c r="HZ94" s="169" t="e">
        <f t="shared" si="186"/>
        <v>#N/A</v>
      </c>
      <c r="IA94" s="169" t="e">
        <f t="shared" si="186"/>
        <v>#N/A</v>
      </c>
      <c r="IB94" s="169" t="e">
        <f t="shared" si="186"/>
        <v>#N/A</v>
      </c>
      <c r="IC94" s="169" t="e">
        <f t="shared" si="186"/>
        <v>#N/A</v>
      </c>
      <c r="ID94" s="169" t="e">
        <f t="shared" si="186"/>
        <v>#N/A</v>
      </c>
      <c r="IE94" s="169" t="e">
        <f t="shared" si="151"/>
        <v>#N/A</v>
      </c>
      <c r="IF94" s="169" t="e">
        <f t="shared" si="151"/>
        <v>#N/A</v>
      </c>
      <c r="IG94" s="169" t="e">
        <f t="shared" si="151"/>
        <v>#N/A</v>
      </c>
      <c r="IH94" s="169" t="e">
        <f t="shared" si="151"/>
        <v>#N/A</v>
      </c>
      <c r="II94" s="169" t="e">
        <f t="shared" si="151"/>
        <v>#N/A</v>
      </c>
      <c r="IJ94" s="169" t="e">
        <f t="shared" si="151"/>
        <v>#N/A</v>
      </c>
      <c r="IK94" s="169" t="e">
        <f t="shared" si="151"/>
        <v>#N/A</v>
      </c>
      <c r="IL94" s="169" t="e">
        <f t="shared" si="151"/>
        <v>#N/A</v>
      </c>
      <c r="IM94" s="169" t="e">
        <f t="shared" si="151"/>
        <v>#N/A</v>
      </c>
      <c r="IN94" s="169" t="e">
        <f t="shared" si="151"/>
        <v>#N/A</v>
      </c>
      <c r="IO94" s="169" t="e">
        <f t="shared" si="151"/>
        <v>#N/A</v>
      </c>
      <c r="IP94" s="169" t="e">
        <f t="shared" si="151"/>
        <v>#N/A</v>
      </c>
      <c r="IQ94" s="169" t="e">
        <f t="shared" si="151"/>
        <v>#N/A</v>
      </c>
      <c r="IR94" s="169" t="e">
        <f t="shared" si="151"/>
        <v>#N/A</v>
      </c>
      <c r="IS94" s="169" t="e">
        <f t="shared" si="151"/>
        <v>#N/A</v>
      </c>
      <c r="IT94" s="169" t="e">
        <f t="shared" si="151"/>
        <v>#N/A</v>
      </c>
      <c r="IU94" s="169" t="e">
        <f t="shared" si="197"/>
        <v>#N/A</v>
      </c>
      <c r="IV94" s="169" t="e">
        <f t="shared" si="197"/>
        <v>#N/A</v>
      </c>
      <c r="IW94" s="169" t="e">
        <f t="shared" si="197"/>
        <v>#N/A</v>
      </c>
      <c r="IX94" s="169" t="e">
        <f t="shared" si="197"/>
        <v>#N/A</v>
      </c>
      <c r="IY94" s="169" t="e">
        <f t="shared" si="181"/>
        <v>#N/A</v>
      </c>
      <c r="IZ94" s="169" t="e">
        <f t="shared" si="181"/>
        <v>#N/A</v>
      </c>
      <c r="JA94" s="169" t="e">
        <f t="shared" si="181"/>
        <v>#N/A</v>
      </c>
      <c r="JB94" s="169" t="e">
        <f t="shared" si="181"/>
        <v>#N/A</v>
      </c>
      <c r="JC94" s="169" t="e">
        <f t="shared" si="181"/>
        <v>#N/A</v>
      </c>
      <c r="JD94" s="169" t="e">
        <f t="shared" si="181"/>
        <v>#N/A</v>
      </c>
      <c r="JE94" s="169" t="e">
        <f t="shared" si="181"/>
        <v>#N/A</v>
      </c>
      <c r="JF94" s="169" t="e">
        <f t="shared" si="181"/>
        <v>#N/A</v>
      </c>
      <c r="JG94" s="169" t="e">
        <f t="shared" si="181"/>
        <v>#N/A</v>
      </c>
      <c r="JH94" s="169" t="e">
        <f t="shared" si="181"/>
        <v>#N/A</v>
      </c>
      <c r="JI94" s="169" t="e">
        <f t="shared" si="181"/>
        <v>#N/A</v>
      </c>
      <c r="JJ94" s="169" t="e">
        <f t="shared" si="168"/>
        <v>#N/A</v>
      </c>
      <c r="JK94" s="169" t="e">
        <f t="shared" si="168"/>
        <v>#N/A</v>
      </c>
      <c r="JL94" s="169" t="e">
        <f t="shared" si="168"/>
        <v>#N/A</v>
      </c>
      <c r="JM94" s="169" t="e">
        <f t="shared" si="168"/>
        <v>#N/A</v>
      </c>
      <c r="JN94" s="169" t="e">
        <f t="shared" si="168"/>
        <v>#N/A</v>
      </c>
      <c r="JO94" s="169" t="e">
        <f t="shared" si="168"/>
        <v>#N/A</v>
      </c>
      <c r="JP94" s="169" t="e">
        <f t="shared" si="168"/>
        <v>#N/A</v>
      </c>
      <c r="JQ94" s="169" t="e">
        <f t="shared" si="168"/>
        <v>#N/A</v>
      </c>
      <c r="JR94" s="169" t="e">
        <f t="shared" si="168"/>
        <v>#N/A</v>
      </c>
      <c r="JS94" s="169" t="e">
        <f t="shared" si="168"/>
        <v>#N/A</v>
      </c>
      <c r="JT94" s="169" t="e">
        <f t="shared" si="168"/>
        <v>#N/A</v>
      </c>
      <c r="JU94" s="169" t="e">
        <f t="shared" si="168"/>
        <v>#N/A</v>
      </c>
      <c r="JV94" s="169" t="e">
        <f t="shared" si="168"/>
        <v>#N/A</v>
      </c>
      <c r="JW94" s="169" t="e">
        <f t="shared" si="168"/>
        <v>#N/A</v>
      </c>
      <c r="JX94" s="169" t="e">
        <f t="shared" si="168"/>
        <v>#N/A</v>
      </c>
      <c r="JY94" s="169" t="e">
        <f t="shared" si="168"/>
        <v>#N/A</v>
      </c>
      <c r="JZ94" s="169" t="e">
        <f t="shared" si="198"/>
        <v>#N/A</v>
      </c>
      <c r="KA94" s="169" t="e">
        <f t="shared" si="180"/>
        <v>#N/A</v>
      </c>
      <c r="KB94" s="169" t="e">
        <f t="shared" si="180"/>
        <v>#N/A</v>
      </c>
      <c r="KC94" s="169" t="e">
        <f t="shared" si="172"/>
        <v>#N/A</v>
      </c>
      <c r="KD94" s="169" t="e">
        <f t="shared" si="172"/>
        <v>#N/A</v>
      </c>
      <c r="KE94" s="169" t="e">
        <f t="shared" si="172"/>
        <v>#N/A</v>
      </c>
      <c r="KF94" s="169" t="e">
        <f t="shared" si="172"/>
        <v>#N/A</v>
      </c>
      <c r="KG94" s="169" t="e">
        <f t="shared" si="172"/>
        <v>#N/A</v>
      </c>
      <c r="KH94" s="169" t="e">
        <f t="shared" si="172"/>
        <v>#N/A</v>
      </c>
      <c r="KI94" s="169" t="e">
        <f t="shared" si="172"/>
        <v>#N/A</v>
      </c>
      <c r="KJ94" s="169" t="e">
        <f t="shared" si="172"/>
        <v>#N/A</v>
      </c>
      <c r="KK94" s="169" t="e">
        <f t="shared" si="172"/>
        <v>#N/A</v>
      </c>
      <c r="KL94" s="169" t="e">
        <f t="shared" si="172"/>
        <v>#N/A</v>
      </c>
      <c r="KM94" s="169" t="e">
        <f t="shared" si="172"/>
        <v>#N/A</v>
      </c>
      <c r="KN94" s="169" t="e">
        <f t="shared" si="172"/>
        <v>#N/A</v>
      </c>
      <c r="KO94" s="169" t="e">
        <f t="shared" si="172"/>
        <v>#N/A</v>
      </c>
      <c r="KP94" s="169" t="e">
        <f t="shared" si="172"/>
        <v>#N/A</v>
      </c>
      <c r="KQ94" s="169" t="e">
        <f t="shared" si="172"/>
        <v>#N/A</v>
      </c>
      <c r="KR94" s="169" t="e">
        <f t="shared" si="172"/>
        <v>#N/A</v>
      </c>
      <c r="KS94" s="169" t="e">
        <f t="shared" si="173"/>
        <v>#N/A</v>
      </c>
      <c r="KT94" s="169" t="e">
        <f t="shared" si="173"/>
        <v>#N/A</v>
      </c>
      <c r="KU94" s="169" t="e">
        <f t="shared" si="173"/>
        <v>#N/A</v>
      </c>
      <c r="KV94" s="169" t="e">
        <f t="shared" si="173"/>
        <v>#N/A</v>
      </c>
      <c r="KW94" s="169" t="e">
        <f t="shared" si="173"/>
        <v>#N/A</v>
      </c>
      <c r="KX94" s="169" t="e">
        <f t="shared" si="173"/>
        <v>#N/A</v>
      </c>
      <c r="KY94" s="169" t="e">
        <f t="shared" si="173"/>
        <v>#N/A</v>
      </c>
      <c r="KZ94" s="169" t="e">
        <f t="shared" si="173"/>
        <v>#N/A</v>
      </c>
      <c r="LA94" s="169" t="e">
        <f t="shared" si="173"/>
        <v>#N/A</v>
      </c>
      <c r="LB94" s="169" t="e">
        <f t="shared" si="173"/>
        <v>#N/A</v>
      </c>
      <c r="LC94" s="169" t="e">
        <f t="shared" si="173"/>
        <v>#N/A</v>
      </c>
      <c r="LD94" s="169" t="e">
        <f t="shared" si="173"/>
        <v>#N/A</v>
      </c>
      <c r="LE94" s="169" t="e">
        <f t="shared" si="173"/>
        <v>#N/A</v>
      </c>
      <c r="LF94" s="169" t="e">
        <f t="shared" si="173"/>
        <v>#N/A</v>
      </c>
      <c r="LG94" s="169" t="e">
        <f t="shared" si="173"/>
        <v>#N/A</v>
      </c>
      <c r="LH94" s="169" t="e">
        <f t="shared" si="173"/>
        <v>#N/A</v>
      </c>
      <c r="LI94" s="169" t="e">
        <f t="shared" si="174"/>
        <v>#N/A</v>
      </c>
      <c r="LJ94" s="169" t="e">
        <f t="shared" si="174"/>
        <v>#N/A</v>
      </c>
      <c r="LK94" s="169" t="e">
        <f t="shared" si="174"/>
        <v>#N/A</v>
      </c>
      <c r="LL94" s="169" t="e">
        <f t="shared" si="174"/>
        <v>#N/A</v>
      </c>
      <c r="LM94" s="169" t="e">
        <f t="shared" si="174"/>
        <v>#N/A</v>
      </c>
      <c r="LN94" s="169" t="e">
        <f t="shared" si="174"/>
        <v>#N/A</v>
      </c>
      <c r="LO94" s="169" t="e">
        <f t="shared" si="174"/>
        <v>#N/A</v>
      </c>
      <c r="LP94" s="169" t="e">
        <f t="shared" si="174"/>
        <v>#N/A</v>
      </c>
      <c r="LQ94" s="169" t="e">
        <f t="shared" si="174"/>
        <v>#N/A</v>
      </c>
      <c r="LR94" s="169" t="e">
        <f t="shared" si="174"/>
        <v>#N/A</v>
      </c>
      <c r="LS94" s="169" t="e">
        <f t="shared" si="174"/>
        <v>#N/A</v>
      </c>
      <c r="LT94" s="169" t="e">
        <f t="shared" si="174"/>
        <v>#N/A</v>
      </c>
      <c r="LU94" s="169" t="e">
        <f t="shared" si="174"/>
        <v>#N/A</v>
      </c>
      <c r="LV94" s="169" t="e">
        <f t="shared" si="174"/>
        <v>#N/A</v>
      </c>
      <c r="LW94" s="169" t="e">
        <f t="shared" si="174"/>
        <v>#N/A</v>
      </c>
      <c r="LX94" s="169" t="e">
        <f t="shared" si="174"/>
        <v>#N/A</v>
      </c>
      <c r="LY94" s="169" t="e">
        <f t="shared" si="175"/>
        <v>#N/A</v>
      </c>
      <c r="LZ94" s="169" t="e">
        <f t="shared" si="175"/>
        <v>#N/A</v>
      </c>
      <c r="MA94" s="169" t="e">
        <f t="shared" si="175"/>
        <v>#N/A</v>
      </c>
      <c r="MB94" s="169" t="e">
        <f t="shared" si="175"/>
        <v>#N/A</v>
      </c>
      <c r="MC94" s="169" t="e">
        <f t="shared" si="175"/>
        <v>#N/A</v>
      </c>
      <c r="MD94" s="169" t="e">
        <f t="shared" si="175"/>
        <v>#N/A</v>
      </c>
      <c r="ME94" s="169" t="e">
        <f t="shared" si="175"/>
        <v>#N/A</v>
      </c>
      <c r="MF94" s="169" t="e">
        <f t="shared" si="175"/>
        <v>#N/A</v>
      </c>
      <c r="MG94" s="169" t="e">
        <f t="shared" si="175"/>
        <v>#N/A</v>
      </c>
      <c r="MH94" s="169" t="e">
        <f t="shared" si="175"/>
        <v>#N/A</v>
      </c>
      <c r="MI94" s="169" t="e">
        <f t="shared" si="175"/>
        <v>#N/A</v>
      </c>
      <c r="MJ94" s="169" t="e">
        <f t="shared" si="175"/>
        <v>#N/A</v>
      </c>
      <c r="MK94" s="169" t="e">
        <f t="shared" si="175"/>
        <v>#N/A</v>
      </c>
      <c r="ML94" s="169" t="e">
        <f t="shared" si="175"/>
        <v>#N/A</v>
      </c>
      <c r="MM94" s="169" t="e">
        <f t="shared" si="175"/>
        <v>#N/A</v>
      </c>
      <c r="MN94" s="169" t="e">
        <f t="shared" si="175"/>
        <v>#N/A</v>
      </c>
      <c r="MO94" s="169" t="e">
        <f t="shared" si="176"/>
        <v>#N/A</v>
      </c>
      <c r="MP94" s="169" t="e">
        <f t="shared" si="176"/>
        <v>#N/A</v>
      </c>
      <c r="MQ94" s="169" t="e">
        <f t="shared" si="176"/>
        <v>#N/A</v>
      </c>
      <c r="MR94" s="169" t="e">
        <f t="shared" si="176"/>
        <v>#N/A</v>
      </c>
      <c r="MS94" s="169" t="e">
        <f t="shared" si="176"/>
        <v>#N/A</v>
      </c>
      <c r="MT94" s="169" t="e">
        <f t="shared" si="176"/>
        <v>#N/A</v>
      </c>
      <c r="MU94" s="169" t="e">
        <f t="shared" si="176"/>
        <v>#N/A</v>
      </c>
      <c r="MV94" s="169" t="e">
        <f t="shared" si="176"/>
        <v>#N/A</v>
      </c>
      <c r="MW94" s="169" t="e">
        <f t="shared" si="176"/>
        <v>#N/A</v>
      </c>
      <c r="MX94" s="169" t="e">
        <f t="shared" si="176"/>
        <v>#N/A</v>
      </c>
      <c r="MY94" s="169" t="e">
        <f t="shared" si="176"/>
        <v>#N/A</v>
      </c>
      <c r="MZ94" s="169" t="e">
        <f t="shared" si="176"/>
        <v>#N/A</v>
      </c>
      <c r="NA94" s="169" t="e">
        <f t="shared" si="176"/>
        <v>#N/A</v>
      </c>
      <c r="NB94" s="169" t="e">
        <f t="shared" si="176"/>
        <v>#N/A</v>
      </c>
      <c r="NC94" s="169" t="e">
        <f t="shared" si="176"/>
        <v>#N/A</v>
      </c>
      <c r="ND94" s="169" t="e">
        <f t="shared" si="176"/>
        <v>#N/A</v>
      </c>
      <c r="NE94" s="169" t="e">
        <f t="shared" si="177"/>
        <v>#N/A</v>
      </c>
      <c r="NF94" s="169" t="e">
        <f t="shared" si="177"/>
        <v>#N/A</v>
      </c>
      <c r="NG94" s="169" t="e">
        <f t="shared" si="177"/>
        <v>#N/A</v>
      </c>
      <c r="NH94" s="169" t="e">
        <f t="shared" si="177"/>
        <v>#N/A</v>
      </c>
      <c r="NI94" s="169" t="e">
        <f t="shared" si="177"/>
        <v>#N/A</v>
      </c>
      <c r="NJ94" s="169" t="e">
        <f t="shared" si="177"/>
        <v>#N/A</v>
      </c>
      <c r="NK94" s="169" t="e">
        <f t="shared" si="177"/>
        <v>#N/A</v>
      </c>
      <c r="NL94" s="169" t="e">
        <f t="shared" si="177"/>
        <v>#N/A</v>
      </c>
      <c r="NM94" s="169" t="e">
        <f t="shared" si="177"/>
        <v>#N/A</v>
      </c>
      <c r="NN94" s="169" t="e">
        <f t="shared" si="177"/>
        <v>#N/A</v>
      </c>
      <c r="NO94" s="169" t="e">
        <f t="shared" si="177"/>
        <v>#N/A</v>
      </c>
      <c r="NP94" s="169" t="e">
        <f t="shared" si="177"/>
        <v>#N/A</v>
      </c>
      <c r="NQ94" s="169" t="e">
        <f t="shared" si="177"/>
        <v>#N/A</v>
      </c>
      <c r="NR94" s="169" t="e">
        <f t="shared" si="177"/>
        <v>#N/A</v>
      </c>
      <c r="NS94" s="169" t="e">
        <f t="shared" si="177"/>
        <v>#N/A</v>
      </c>
      <c r="NT94" s="169" t="e">
        <f t="shared" si="177"/>
        <v>#N/A</v>
      </c>
      <c r="NU94" s="169" t="e">
        <f t="shared" si="178"/>
        <v>#N/A</v>
      </c>
      <c r="NV94" s="169" t="e">
        <f t="shared" si="178"/>
        <v>#N/A</v>
      </c>
      <c r="NW94" s="169" t="e">
        <f t="shared" si="178"/>
        <v>#N/A</v>
      </c>
      <c r="NX94" s="169" t="e">
        <f t="shared" si="178"/>
        <v>#N/A</v>
      </c>
      <c r="NY94" s="169" t="e">
        <f t="shared" si="178"/>
        <v>#N/A</v>
      </c>
      <c r="NZ94" s="169" t="e">
        <f t="shared" si="178"/>
        <v>#N/A</v>
      </c>
      <c r="OA94" s="169" t="e">
        <f t="shared" si="178"/>
        <v>#N/A</v>
      </c>
      <c r="OB94" s="169" t="e">
        <f t="shared" si="178"/>
        <v>#N/A</v>
      </c>
      <c r="OC94" s="169" t="e">
        <f t="shared" si="178"/>
        <v>#N/A</v>
      </c>
      <c r="OD94" s="169" t="e">
        <f t="shared" si="178"/>
        <v>#N/A</v>
      </c>
      <c r="OE94" s="169" t="e">
        <f t="shared" si="178"/>
        <v>#N/A</v>
      </c>
      <c r="OF94" s="169" t="e">
        <f t="shared" si="178"/>
        <v>#N/A</v>
      </c>
      <c r="OG94" s="169" t="e">
        <f t="shared" si="178"/>
        <v>#N/A</v>
      </c>
      <c r="OH94" s="169" t="e">
        <f t="shared" si="178"/>
        <v>#N/A</v>
      </c>
      <c r="OI94" s="169" t="e">
        <f t="shared" si="178"/>
        <v>#N/A</v>
      </c>
      <c r="OJ94" s="169" t="e">
        <f t="shared" si="178"/>
        <v>#N/A</v>
      </c>
      <c r="OK94" s="169" t="e">
        <f t="shared" si="179"/>
        <v>#N/A</v>
      </c>
      <c r="OL94" s="169" t="e">
        <f t="shared" si="179"/>
        <v>#N/A</v>
      </c>
      <c r="OM94" s="169" t="e">
        <f t="shared" si="179"/>
        <v>#N/A</v>
      </c>
      <c r="ON94" s="169" t="e">
        <f t="shared" si="179"/>
        <v>#N/A</v>
      </c>
      <c r="OO94" s="169" t="e">
        <f t="shared" si="179"/>
        <v>#N/A</v>
      </c>
      <c r="OP94" s="169" t="e">
        <f t="shared" si="179"/>
        <v>#N/A</v>
      </c>
      <c r="OQ94" s="169" t="e">
        <f t="shared" si="179"/>
        <v>#N/A</v>
      </c>
      <c r="OR94" s="169" t="e">
        <f t="shared" si="179"/>
        <v>#N/A</v>
      </c>
      <c r="OS94" s="169" t="e">
        <f t="shared" si="179"/>
        <v>#N/A</v>
      </c>
      <c r="OT94" s="169" t="e">
        <f t="shared" si="179"/>
        <v>#N/A</v>
      </c>
      <c r="OU94" s="169" t="e">
        <f t="shared" si="179"/>
        <v>#N/A</v>
      </c>
      <c r="OV94" s="169" t="e">
        <f t="shared" si="179"/>
        <v>#N/A</v>
      </c>
      <c r="OW94" s="169" t="e">
        <f t="shared" si="199"/>
        <v>#N/A</v>
      </c>
      <c r="OX94" s="169" t="e">
        <f t="shared" si="199"/>
        <v>#N/A</v>
      </c>
      <c r="OY94" s="169" t="e">
        <f t="shared" si="199"/>
        <v>#N/A</v>
      </c>
      <c r="OZ94" s="169" t="e">
        <f t="shared" si="199"/>
        <v>#N/A</v>
      </c>
      <c r="PA94" s="169" t="e">
        <f t="shared" si="199"/>
        <v>#N/A</v>
      </c>
      <c r="PB94" s="169" t="e">
        <f t="shared" si="199"/>
        <v>#N/A</v>
      </c>
      <c r="PC94" s="169" t="e">
        <f t="shared" si="199"/>
        <v>#N/A</v>
      </c>
      <c r="PD94" s="169" t="e">
        <f t="shared" si="199"/>
        <v>#N/A</v>
      </c>
      <c r="PE94" s="169" t="e">
        <f t="shared" si="199"/>
        <v>#N/A</v>
      </c>
      <c r="PF94" s="169" t="e">
        <f t="shared" si="171"/>
        <v>#N/A</v>
      </c>
      <c r="PG94" s="169" t="e">
        <f t="shared" si="171"/>
        <v>#N/A</v>
      </c>
      <c r="PH94" s="169" t="e">
        <f t="shared" si="171"/>
        <v>#N/A</v>
      </c>
    </row>
    <row r="95" spans="1:424" hidden="1" x14ac:dyDescent="0.75">
      <c r="A95" s="4">
        <v>92</v>
      </c>
      <c r="B95" s="95"/>
      <c r="C95" s="95"/>
      <c r="D95" s="95"/>
      <c r="E95" s="124" t="str">
        <f t="shared" si="146"/>
        <v/>
      </c>
      <c r="F95" s="124" t="str">
        <f t="shared" si="147"/>
        <v/>
      </c>
      <c r="G95" s="73" t="str">
        <f t="shared" si="148"/>
        <v/>
      </c>
      <c r="H95" s="23"/>
      <c r="I95" s="57"/>
      <c r="J95" s="280"/>
      <c r="K95" s="74" t="str">
        <f>IF(AND(B95&gt;0,C95&gt;0,D95&gt;0),IF(ISBLANK(J95),IF(ISBLANK(H95),"",(D95-B95)*VLOOKUP(H95,VLookups!$A$4:$B$13,2,FALSE)),J95),"")</f>
        <v/>
      </c>
      <c r="L95" s="75" t="str">
        <f t="shared" si="144"/>
        <v/>
      </c>
      <c r="M95" s="95"/>
      <c r="N95" s="270" t="str">
        <f>IF(AND(M95&gt;0,C95&gt;0,NOT(K95="")),ABS(VLOOKUP($M$1,VLookups!$A$43:$B$44,2,FALSE)-_xlfn.NORM.DIST(M95,G95,K95,TRUE)),"")</f>
        <v/>
      </c>
      <c r="O95" s="94" t="str">
        <f>IF(AND($B95&gt;0,$C95&gt;0,$D95&gt;0,NOT(ISBLANK($H95))),_xlfn.NORM.INV(ABS(VLOOKUP($M$1,VLookups!$A$43:$B$44,2,FALSE)-O$3),$G95,$K95),"")</f>
        <v/>
      </c>
      <c r="P95" s="93" t="str">
        <f>IF(AND($B95&gt;0,$C95&gt;0,$D95&gt;0,NOT(ISBLANK($H95))),_xlfn.NORM.INV(ABS(VLOOKUP($M$1,VLookups!$A$43:$B$44,2,FALSE)-P$3),$G95,$K95),"")</f>
        <v/>
      </c>
      <c r="Q95" s="94" t="str">
        <f>IF(AND($B95&gt;0,$C95&gt;0,$D95&gt;0,NOT(ISBLANK($H95))),_xlfn.NORM.INV(ABS(VLOOKUP($M$1,VLookups!$A$43:$B$44,2,FALSE)-Q$3),$G95,$K95),"")</f>
        <v/>
      </c>
      <c r="R95" s="93" t="str">
        <f>IF(AND($B95&gt;0,$C95&gt;0,$D95&gt;0,NOT(ISBLANK($H95))),_xlfn.NORM.INV(ABS(VLOOKUP($M$1,VLookups!$A$43:$B$44,2,FALSE)-R$3),$G95,$K95),"")</f>
        <v/>
      </c>
      <c r="S95" s="94" t="str">
        <f>IF(AND($B95&gt;0,$C95&gt;0,$D95&gt;0,NOT(ISBLANK($H95))),_xlfn.NORM.INV(ABS(VLOOKUP($M$1,VLookups!$A$43:$B$44,2,FALSE)-S$3),$G95,$K95),"")</f>
        <v/>
      </c>
      <c r="T95" s="93" t="str">
        <f>IF(AND($B95&gt;0,$C95&gt;0,$D95&gt;0,NOT(ISBLANK($H95))),_xlfn.NORM.INV(ABS(VLOOKUP($M$1,VLookups!$A$43:$B$44,2,FALSE)-T$3),$G95,$K95),"")</f>
        <v/>
      </c>
      <c r="U95" s="5"/>
      <c r="V95" s="168" t="str">
        <f t="shared" si="149"/>
        <v/>
      </c>
      <c r="W95" s="49" t="str">
        <f t="shared" si="195"/>
        <v/>
      </c>
      <c r="X95" s="49" t="str">
        <f t="shared" si="195"/>
        <v/>
      </c>
      <c r="Y95" s="49" t="str">
        <f t="shared" si="195"/>
        <v/>
      </c>
      <c r="Z95" s="49" t="str">
        <f t="shared" si="195"/>
        <v/>
      </c>
      <c r="AA95" s="49" t="str">
        <f t="shared" si="195"/>
        <v/>
      </c>
      <c r="AB95" s="49" t="str">
        <f t="shared" si="195"/>
        <v/>
      </c>
      <c r="AC95" s="49" t="str">
        <f t="shared" si="195"/>
        <v/>
      </c>
      <c r="AD95" s="49" t="str">
        <f t="shared" si="195"/>
        <v/>
      </c>
      <c r="AE95" s="49" t="str">
        <f t="shared" si="195"/>
        <v/>
      </c>
      <c r="AF95" s="49" t="str">
        <f t="shared" si="195"/>
        <v/>
      </c>
      <c r="AG95" s="49" t="str">
        <f t="shared" si="195"/>
        <v/>
      </c>
      <c r="AH95" s="49" t="str">
        <f t="shared" si="195"/>
        <v/>
      </c>
      <c r="AI95" s="49" t="str">
        <f t="shared" si="195"/>
        <v/>
      </c>
      <c r="AJ95" s="49" t="str">
        <f t="shared" si="195"/>
        <v/>
      </c>
      <c r="AK95" s="49" t="str">
        <f t="shared" si="195"/>
        <v/>
      </c>
      <c r="AL95" s="49" t="str">
        <f t="shared" si="195"/>
        <v/>
      </c>
      <c r="AM95" s="49" t="str">
        <f t="shared" si="187"/>
        <v/>
      </c>
      <c r="AN95" s="49" t="str">
        <f t="shared" si="187"/>
        <v/>
      </c>
      <c r="AO95" s="49" t="str">
        <f t="shared" si="187"/>
        <v/>
      </c>
      <c r="AP95" s="49" t="str">
        <f t="shared" si="187"/>
        <v/>
      </c>
      <c r="AQ95" s="49" t="str">
        <f t="shared" si="187"/>
        <v/>
      </c>
      <c r="AR95" s="49" t="str">
        <f t="shared" si="187"/>
        <v/>
      </c>
      <c r="AS95" s="49" t="str">
        <f t="shared" si="187"/>
        <v/>
      </c>
      <c r="AT95" s="49" t="str">
        <f t="shared" si="187"/>
        <v/>
      </c>
      <c r="AU95" s="49" t="str">
        <f t="shared" si="187"/>
        <v/>
      </c>
      <c r="AV95" s="49" t="str">
        <f t="shared" si="187"/>
        <v/>
      </c>
      <c r="AW95" s="49" t="str">
        <f t="shared" si="187"/>
        <v/>
      </c>
      <c r="AX95" s="49" t="str">
        <f t="shared" si="187"/>
        <v/>
      </c>
      <c r="AY95" s="49" t="str">
        <f t="shared" si="187"/>
        <v/>
      </c>
      <c r="AZ95" s="49" t="str">
        <f t="shared" si="187"/>
        <v/>
      </c>
      <c r="BA95" s="49" t="str">
        <f t="shared" si="187"/>
        <v/>
      </c>
      <c r="BB95" s="49" t="str">
        <f t="shared" si="188"/>
        <v/>
      </c>
      <c r="BC95" s="49" t="str">
        <f t="shared" si="188"/>
        <v/>
      </c>
      <c r="BD95" s="49" t="str">
        <f t="shared" si="188"/>
        <v/>
      </c>
      <c r="BE95" s="49" t="str">
        <f t="shared" si="188"/>
        <v/>
      </c>
      <c r="BF95" s="49" t="str">
        <f t="shared" si="188"/>
        <v/>
      </c>
      <c r="BG95" s="49" t="str">
        <f t="shared" si="188"/>
        <v/>
      </c>
      <c r="BH95" s="49" t="str">
        <f t="shared" si="188"/>
        <v/>
      </c>
      <c r="BI95" s="49" t="str">
        <f t="shared" si="188"/>
        <v/>
      </c>
      <c r="BJ95" s="49" t="str">
        <f t="shared" si="188"/>
        <v/>
      </c>
      <c r="BK95" s="49" t="str">
        <f t="shared" si="188"/>
        <v/>
      </c>
      <c r="BL95" s="49" t="str">
        <f t="shared" si="188"/>
        <v/>
      </c>
      <c r="BM95" s="49" t="str">
        <f t="shared" si="188"/>
        <v/>
      </c>
      <c r="BN95" s="49" t="str">
        <f t="shared" si="188"/>
        <v/>
      </c>
      <c r="BO95" s="49" t="str">
        <f t="shared" si="188"/>
        <v/>
      </c>
      <c r="BP95" s="49" t="str">
        <f t="shared" si="188"/>
        <v/>
      </c>
      <c r="BQ95" s="49" t="str">
        <f t="shared" si="188"/>
        <v/>
      </c>
      <c r="BR95" s="49" t="str">
        <f t="shared" si="182"/>
        <v/>
      </c>
      <c r="BS95" s="49" t="str">
        <f t="shared" si="182"/>
        <v/>
      </c>
      <c r="BT95" s="49" t="str">
        <f t="shared" si="182"/>
        <v/>
      </c>
      <c r="BU95" s="49" t="str">
        <f t="shared" si="182"/>
        <v/>
      </c>
      <c r="BV95" s="49" t="str">
        <f t="shared" si="182"/>
        <v/>
      </c>
      <c r="BW95" s="49" t="str">
        <f t="shared" si="182"/>
        <v/>
      </c>
      <c r="BX95" s="49" t="str">
        <f t="shared" si="182"/>
        <v/>
      </c>
      <c r="BY95" s="49" t="str">
        <f t="shared" si="182"/>
        <v/>
      </c>
      <c r="BZ95" s="49" t="str">
        <f t="shared" si="182"/>
        <v/>
      </c>
      <c r="CA95" s="49" t="str">
        <f t="shared" si="182"/>
        <v/>
      </c>
      <c r="CB95" s="49" t="str">
        <f t="shared" si="182"/>
        <v/>
      </c>
      <c r="CC95" s="49" t="str">
        <f t="shared" si="182"/>
        <v/>
      </c>
      <c r="CD95" s="49" t="str">
        <f t="shared" si="182"/>
        <v/>
      </c>
      <c r="CE95" s="49" t="str">
        <f t="shared" si="182"/>
        <v/>
      </c>
      <c r="CF95" s="49" t="str">
        <f t="shared" si="182"/>
        <v/>
      </c>
      <c r="CG95" s="49" t="str">
        <f t="shared" si="189"/>
        <v/>
      </c>
      <c r="CH95" s="49" t="str">
        <f t="shared" si="189"/>
        <v/>
      </c>
      <c r="CI95" s="49" t="str">
        <f t="shared" si="189"/>
        <v/>
      </c>
      <c r="CJ95" s="49" t="str">
        <f t="shared" si="189"/>
        <v/>
      </c>
      <c r="CK95" s="49" t="str">
        <f t="shared" si="189"/>
        <v/>
      </c>
      <c r="CL95" s="49" t="str">
        <f t="shared" si="189"/>
        <v/>
      </c>
      <c r="CM95" s="49" t="str">
        <f t="shared" si="189"/>
        <v/>
      </c>
      <c r="CN95" s="49" t="str">
        <f t="shared" si="189"/>
        <v/>
      </c>
      <c r="CO95" s="49" t="str">
        <f t="shared" si="189"/>
        <v/>
      </c>
      <c r="CP95" s="49" t="str">
        <f t="shared" si="189"/>
        <v/>
      </c>
      <c r="CQ95" s="49" t="str">
        <f t="shared" si="189"/>
        <v/>
      </c>
      <c r="CR95" s="49" t="str">
        <f t="shared" si="189"/>
        <v/>
      </c>
      <c r="CS95" s="49" t="str">
        <f t="shared" si="189"/>
        <v/>
      </c>
      <c r="CT95" s="49" t="str">
        <f t="shared" si="189"/>
        <v/>
      </c>
      <c r="CU95" s="49" t="str">
        <f t="shared" si="189"/>
        <v/>
      </c>
      <c r="CV95" s="49" t="str">
        <f t="shared" si="189"/>
        <v/>
      </c>
      <c r="CW95" s="49" t="str">
        <f t="shared" si="183"/>
        <v/>
      </c>
      <c r="CX95" s="49" t="str">
        <f t="shared" si="183"/>
        <v/>
      </c>
      <c r="CY95" s="49" t="str">
        <f t="shared" si="183"/>
        <v/>
      </c>
      <c r="CZ95" s="49" t="str">
        <f t="shared" si="183"/>
        <v/>
      </c>
      <c r="DA95" s="49" t="str">
        <f t="shared" si="183"/>
        <v/>
      </c>
      <c r="DB95" s="49" t="str">
        <f t="shared" si="183"/>
        <v/>
      </c>
      <c r="DC95" s="49" t="str">
        <f t="shared" si="183"/>
        <v/>
      </c>
      <c r="DD95" s="49" t="str">
        <f t="shared" si="183"/>
        <v/>
      </c>
      <c r="DE95" s="49" t="str">
        <f t="shared" si="183"/>
        <v/>
      </c>
      <c r="DF95" s="49" t="str">
        <f t="shared" si="183"/>
        <v/>
      </c>
      <c r="DG95" s="49" t="str">
        <f t="shared" si="183"/>
        <v/>
      </c>
      <c r="DH95" s="49" t="str">
        <f t="shared" si="183"/>
        <v/>
      </c>
      <c r="DI95" s="49" t="str">
        <f t="shared" si="183"/>
        <v/>
      </c>
      <c r="DJ95" s="49" t="str">
        <f t="shared" si="183"/>
        <v/>
      </c>
      <c r="DK95" s="49" t="str">
        <f t="shared" si="183"/>
        <v/>
      </c>
      <c r="DL95" s="49" t="str">
        <f t="shared" si="190"/>
        <v/>
      </c>
      <c r="DM95" s="49" t="str">
        <f t="shared" si="190"/>
        <v/>
      </c>
      <c r="DN95" s="49" t="str">
        <f t="shared" si="190"/>
        <v/>
      </c>
      <c r="DO95" s="49" t="str">
        <f t="shared" si="190"/>
        <v/>
      </c>
      <c r="DP95" s="49" t="str">
        <f t="shared" si="190"/>
        <v/>
      </c>
      <c r="DQ95" s="49" t="str">
        <f t="shared" si="190"/>
        <v/>
      </c>
      <c r="DR95" s="49" t="str">
        <f t="shared" si="190"/>
        <v/>
      </c>
      <c r="DS95" s="183" t="str">
        <f t="shared" si="150"/>
        <v/>
      </c>
      <c r="DT95" s="49" t="str">
        <f t="shared" si="196"/>
        <v/>
      </c>
      <c r="DU95" s="49" t="str">
        <f t="shared" si="196"/>
        <v/>
      </c>
      <c r="DV95" s="49" t="str">
        <f t="shared" si="196"/>
        <v/>
      </c>
      <c r="DW95" s="49" t="str">
        <f t="shared" si="196"/>
        <v/>
      </c>
      <c r="DX95" s="49" t="str">
        <f t="shared" si="196"/>
        <v/>
      </c>
      <c r="DY95" s="49" t="str">
        <f t="shared" si="196"/>
        <v/>
      </c>
      <c r="DZ95" s="49" t="str">
        <f t="shared" si="196"/>
        <v/>
      </c>
      <c r="EA95" s="49" t="str">
        <f t="shared" si="196"/>
        <v/>
      </c>
      <c r="EB95" s="49" t="str">
        <f t="shared" si="196"/>
        <v/>
      </c>
      <c r="EC95" s="49" t="str">
        <f t="shared" si="196"/>
        <v/>
      </c>
      <c r="ED95" s="49" t="str">
        <f t="shared" si="196"/>
        <v/>
      </c>
      <c r="EE95" s="49" t="str">
        <f t="shared" si="196"/>
        <v/>
      </c>
      <c r="EF95" s="49" t="str">
        <f t="shared" si="196"/>
        <v/>
      </c>
      <c r="EG95" s="49" t="str">
        <f t="shared" si="196"/>
        <v/>
      </c>
      <c r="EH95" s="49" t="str">
        <f t="shared" si="196"/>
        <v/>
      </c>
      <c r="EI95" s="49" t="str">
        <f t="shared" si="196"/>
        <v/>
      </c>
      <c r="EJ95" s="49" t="str">
        <f t="shared" si="191"/>
        <v/>
      </c>
      <c r="EK95" s="49" t="str">
        <f t="shared" si="191"/>
        <v/>
      </c>
      <c r="EL95" s="49" t="str">
        <f t="shared" si="191"/>
        <v/>
      </c>
      <c r="EM95" s="49" t="str">
        <f t="shared" si="191"/>
        <v/>
      </c>
      <c r="EN95" s="49" t="str">
        <f t="shared" si="191"/>
        <v/>
      </c>
      <c r="EO95" s="49" t="str">
        <f t="shared" si="191"/>
        <v/>
      </c>
      <c r="EP95" s="49" t="str">
        <f t="shared" si="191"/>
        <v/>
      </c>
      <c r="EQ95" s="49" t="str">
        <f t="shared" si="191"/>
        <v/>
      </c>
      <c r="ER95" s="49" t="str">
        <f t="shared" si="191"/>
        <v/>
      </c>
      <c r="ES95" s="49" t="str">
        <f t="shared" si="191"/>
        <v/>
      </c>
      <c r="ET95" s="49" t="str">
        <f t="shared" si="191"/>
        <v/>
      </c>
      <c r="EU95" s="49" t="str">
        <f t="shared" si="191"/>
        <v/>
      </c>
      <c r="EV95" s="49" t="str">
        <f t="shared" si="191"/>
        <v/>
      </c>
      <c r="EW95" s="49" t="str">
        <f t="shared" si="191"/>
        <v/>
      </c>
      <c r="EX95" s="49" t="str">
        <f t="shared" si="191"/>
        <v/>
      </c>
      <c r="EY95" s="49" t="str">
        <f t="shared" si="192"/>
        <v/>
      </c>
      <c r="EZ95" s="49" t="str">
        <f t="shared" si="192"/>
        <v/>
      </c>
      <c r="FA95" s="49" t="str">
        <f t="shared" si="192"/>
        <v/>
      </c>
      <c r="FB95" s="49" t="str">
        <f t="shared" si="192"/>
        <v/>
      </c>
      <c r="FC95" s="49" t="str">
        <f t="shared" si="192"/>
        <v/>
      </c>
      <c r="FD95" s="49" t="str">
        <f t="shared" si="192"/>
        <v/>
      </c>
      <c r="FE95" s="49" t="str">
        <f t="shared" si="192"/>
        <v/>
      </c>
      <c r="FF95" s="49" t="str">
        <f t="shared" si="192"/>
        <v/>
      </c>
      <c r="FG95" s="49" t="str">
        <f t="shared" si="192"/>
        <v/>
      </c>
      <c r="FH95" s="49" t="str">
        <f t="shared" si="192"/>
        <v/>
      </c>
      <c r="FI95" s="49" t="str">
        <f t="shared" si="192"/>
        <v/>
      </c>
      <c r="FJ95" s="49" t="str">
        <f t="shared" si="192"/>
        <v/>
      </c>
      <c r="FK95" s="49" t="str">
        <f t="shared" si="192"/>
        <v/>
      </c>
      <c r="FL95" s="49" t="str">
        <f t="shared" si="192"/>
        <v/>
      </c>
      <c r="FM95" s="49" t="str">
        <f t="shared" si="192"/>
        <v/>
      </c>
      <c r="FN95" s="49" t="str">
        <f t="shared" si="192"/>
        <v/>
      </c>
      <c r="FO95" s="49" t="str">
        <f t="shared" si="184"/>
        <v/>
      </c>
      <c r="FP95" s="49" t="str">
        <f t="shared" si="184"/>
        <v/>
      </c>
      <c r="FQ95" s="49" t="str">
        <f t="shared" si="184"/>
        <v/>
      </c>
      <c r="FR95" s="49" t="str">
        <f t="shared" si="184"/>
        <v/>
      </c>
      <c r="FS95" s="49" t="str">
        <f t="shared" si="184"/>
        <v/>
      </c>
      <c r="FT95" s="49" t="str">
        <f t="shared" si="184"/>
        <v/>
      </c>
      <c r="FU95" s="49" t="str">
        <f t="shared" si="184"/>
        <v/>
      </c>
      <c r="FV95" s="49" t="str">
        <f t="shared" si="184"/>
        <v/>
      </c>
      <c r="FW95" s="49" t="str">
        <f t="shared" si="184"/>
        <v/>
      </c>
      <c r="FX95" s="49" t="str">
        <f t="shared" si="184"/>
        <v/>
      </c>
      <c r="FY95" s="49" t="str">
        <f t="shared" si="184"/>
        <v/>
      </c>
      <c r="FZ95" s="49" t="str">
        <f t="shared" si="184"/>
        <v/>
      </c>
      <c r="GA95" s="49" t="str">
        <f t="shared" si="184"/>
        <v/>
      </c>
      <c r="GB95" s="49" t="str">
        <f t="shared" si="184"/>
        <v/>
      </c>
      <c r="GC95" s="49" t="str">
        <f t="shared" si="184"/>
        <v/>
      </c>
      <c r="GD95" s="49" t="str">
        <f t="shared" si="193"/>
        <v/>
      </c>
      <c r="GE95" s="49" t="str">
        <f t="shared" si="193"/>
        <v/>
      </c>
      <c r="GF95" s="49" t="str">
        <f t="shared" si="193"/>
        <v/>
      </c>
      <c r="GG95" s="49" t="str">
        <f t="shared" si="193"/>
        <v/>
      </c>
      <c r="GH95" s="49" t="str">
        <f t="shared" si="193"/>
        <v/>
      </c>
      <c r="GI95" s="49" t="str">
        <f t="shared" si="193"/>
        <v/>
      </c>
      <c r="GJ95" s="49" t="str">
        <f t="shared" si="193"/>
        <v/>
      </c>
      <c r="GK95" s="49" t="str">
        <f t="shared" si="193"/>
        <v/>
      </c>
      <c r="GL95" s="49" t="str">
        <f t="shared" si="193"/>
        <v/>
      </c>
      <c r="GM95" s="49" t="str">
        <f t="shared" si="193"/>
        <v/>
      </c>
      <c r="GN95" s="49" t="str">
        <f t="shared" si="193"/>
        <v/>
      </c>
      <c r="GO95" s="49" t="str">
        <f t="shared" si="193"/>
        <v/>
      </c>
      <c r="GP95" s="49" t="str">
        <f t="shared" si="193"/>
        <v/>
      </c>
      <c r="GQ95" s="49" t="str">
        <f t="shared" si="193"/>
        <v/>
      </c>
      <c r="GR95" s="49" t="str">
        <f t="shared" si="193"/>
        <v/>
      </c>
      <c r="GS95" s="49" t="str">
        <f t="shared" si="193"/>
        <v/>
      </c>
      <c r="GT95" s="49" t="str">
        <f t="shared" si="185"/>
        <v/>
      </c>
      <c r="GU95" s="49" t="str">
        <f t="shared" si="185"/>
        <v/>
      </c>
      <c r="GV95" s="49" t="str">
        <f t="shared" si="185"/>
        <v/>
      </c>
      <c r="GW95" s="49" t="str">
        <f t="shared" si="185"/>
        <v/>
      </c>
      <c r="GX95" s="49" t="str">
        <f t="shared" si="185"/>
        <v/>
      </c>
      <c r="GY95" s="49" t="str">
        <f t="shared" si="185"/>
        <v/>
      </c>
      <c r="GZ95" s="49" t="str">
        <f t="shared" si="185"/>
        <v/>
      </c>
      <c r="HA95" s="49" t="str">
        <f t="shared" si="185"/>
        <v/>
      </c>
      <c r="HB95" s="49" t="str">
        <f t="shared" si="185"/>
        <v/>
      </c>
      <c r="HC95" s="49" t="str">
        <f t="shared" si="185"/>
        <v/>
      </c>
      <c r="HD95" s="49" t="str">
        <f t="shared" si="185"/>
        <v/>
      </c>
      <c r="HE95" s="49" t="str">
        <f t="shared" si="185"/>
        <v/>
      </c>
      <c r="HF95" s="49" t="str">
        <f t="shared" si="185"/>
        <v/>
      </c>
      <c r="HG95" s="49" t="str">
        <f t="shared" si="185"/>
        <v/>
      </c>
      <c r="HH95" s="49" t="str">
        <f t="shared" si="185"/>
        <v/>
      </c>
      <c r="HI95" s="49" t="str">
        <f t="shared" si="194"/>
        <v/>
      </c>
      <c r="HJ95" s="49" t="str">
        <f t="shared" si="194"/>
        <v/>
      </c>
      <c r="HK95" s="49" t="str">
        <f t="shared" si="194"/>
        <v/>
      </c>
      <c r="HL95" s="49" t="str">
        <f t="shared" si="194"/>
        <v/>
      </c>
      <c r="HM95" s="49" t="str">
        <f t="shared" si="194"/>
        <v/>
      </c>
      <c r="HN95" s="49" t="str">
        <f t="shared" si="194"/>
        <v/>
      </c>
      <c r="HO95" s="49" t="str">
        <f t="shared" si="194"/>
        <v/>
      </c>
      <c r="HP95" s="169" t="e">
        <f t="shared" si="186"/>
        <v>#N/A</v>
      </c>
      <c r="HQ95" s="169" t="e">
        <f t="shared" si="186"/>
        <v>#N/A</v>
      </c>
      <c r="HR95" s="169" t="e">
        <f t="shared" si="186"/>
        <v>#N/A</v>
      </c>
      <c r="HS95" s="169" t="e">
        <f t="shared" si="186"/>
        <v>#N/A</v>
      </c>
      <c r="HT95" s="169" t="e">
        <f t="shared" si="186"/>
        <v>#N/A</v>
      </c>
      <c r="HU95" s="169" t="e">
        <f t="shared" si="186"/>
        <v>#N/A</v>
      </c>
      <c r="HV95" s="169" t="e">
        <f t="shared" si="186"/>
        <v>#N/A</v>
      </c>
      <c r="HW95" s="169" t="e">
        <f t="shared" si="186"/>
        <v>#N/A</v>
      </c>
      <c r="HX95" s="169" t="e">
        <f t="shared" si="186"/>
        <v>#N/A</v>
      </c>
      <c r="HY95" s="169" t="e">
        <f t="shared" si="186"/>
        <v>#N/A</v>
      </c>
      <c r="HZ95" s="169" t="e">
        <f t="shared" si="186"/>
        <v>#N/A</v>
      </c>
      <c r="IA95" s="169" t="e">
        <f t="shared" si="186"/>
        <v>#N/A</v>
      </c>
      <c r="IB95" s="169" t="e">
        <f t="shared" si="186"/>
        <v>#N/A</v>
      </c>
      <c r="IC95" s="169" t="e">
        <f t="shared" si="186"/>
        <v>#N/A</v>
      </c>
      <c r="ID95" s="169" t="e">
        <f t="shared" si="186"/>
        <v>#N/A</v>
      </c>
      <c r="IE95" s="169" t="e">
        <f t="shared" si="151"/>
        <v>#N/A</v>
      </c>
      <c r="IF95" s="169" t="e">
        <f t="shared" si="151"/>
        <v>#N/A</v>
      </c>
      <c r="IG95" s="169" t="e">
        <f t="shared" si="151"/>
        <v>#N/A</v>
      </c>
      <c r="IH95" s="169" t="e">
        <f t="shared" si="151"/>
        <v>#N/A</v>
      </c>
      <c r="II95" s="169" t="e">
        <f t="shared" si="151"/>
        <v>#N/A</v>
      </c>
      <c r="IJ95" s="169" t="e">
        <f t="shared" si="151"/>
        <v>#N/A</v>
      </c>
      <c r="IK95" s="169" t="e">
        <f t="shared" si="151"/>
        <v>#N/A</v>
      </c>
      <c r="IL95" s="169" t="e">
        <f t="shared" si="151"/>
        <v>#N/A</v>
      </c>
      <c r="IM95" s="169" t="e">
        <f t="shared" si="151"/>
        <v>#N/A</v>
      </c>
      <c r="IN95" s="169" t="e">
        <f t="shared" si="151"/>
        <v>#N/A</v>
      </c>
      <c r="IO95" s="169" t="e">
        <f t="shared" si="151"/>
        <v>#N/A</v>
      </c>
      <c r="IP95" s="169" t="e">
        <f t="shared" si="151"/>
        <v>#N/A</v>
      </c>
      <c r="IQ95" s="169" t="e">
        <f t="shared" si="151"/>
        <v>#N/A</v>
      </c>
      <c r="IR95" s="169" t="e">
        <f t="shared" si="151"/>
        <v>#N/A</v>
      </c>
      <c r="IS95" s="169" t="e">
        <f t="shared" si="151"/>
        <v>#N/A</v>
      </c>
      <c r="IT95" s="169" t="e">
        <f t="shared" si="151"/>
        <v>#N/A</v>
      </c>
      <c r="IU95" s="169" t="e">
        <f t="shared" si="197"/>
        <v>#N/A</v>
      </c>
      <c r="IV95" s="169" t="e">
        <f t="shared" si="197"/>
        <v>#N/A</v>
      </c>
      <c r="IW95" s="169" t="e">
        <f t="shared" si="197"/>
        <v>#N/A</v>
      </c>
      <c r="IX95" s="169" t="e">
        <f t="shared" si="197"/>
        <v>#N/A</v>
      </c>
      <c r="IY95" s="169" t="e">
        <f t="shared" si="181"/>
        <v>#N/A</v>
      </c>
      <c r="IZ95" s="169" t="e">
        <f t="shared" si="181"/>
        <v>#N/A</v>
      </c>
      <c r="JA95" s="169" t="e">
        <f t="shared" si="181"/>
        <v>#N/A</v>
      </c>
      <c r="JB95" s="169" t="e">
        <f t="shared" si="181"/>
        <v>#N/A</v>
      </c>
      <c r="JC95" s="169" t="e">
        <f t="shared" si="181"/>
        <v>#N/A</v>
      </c>
      <c r="JD95" s="169" t="e">
        <f t="shared" si="181"/>
        <v>#N/A</v>
      </c>
      <c r="JE95" s="169" t="e">
        <f t="shared" si="181"/>
        <v>#N/A</v>
      </c>
      <c r="JF95" s="169" t="e">
        <f t="shared" si="181"/>
        <v>#N/A</v>
      </c>
      <c r="JG95" s="169" t="e">
        <f t="shared" si="181"/>
        <v>#N/A</v>
      </c>
      <c r="JH95" s="169" t="e">
        <f t="shared" si="181"/>
        <v>#N/A</v>
      </c>
      <c r="JI95" s="169" t="e">
        <f t="shared" si="181"/>
        <v>#N/A</v>
      </c>
      <c r="JJ95" s="169" t="e">
        <f t="shared" si="168"/>
        <v>#N/A</v>
      </c>
      <c r="JK95" s="169" t="e">
        <f t="shared" si="168"/>
        <v>#N/A</v>
      </c>
      <c r="JL95" s="169" t="e">
        <f t="shared" si="168"/>
        <v>#N/A</v>
      </c>
      <c r="JM95" s="169" t="e">
        <f t="shared" si="168"/>
        <v>#N/A</v>
      </c>
      <c r="JN95" s="169" t="e">
        <f t="shared" si="168"/>
        <v>#N/A</v>
      </c>
      <c r="JO95" s="169" t="e">
        <f t="shared" si="168"/>
        <v>#N/A</v>
      </c>
      <c r="JP95" s="169" t="e">
        <f t="shared" si="168"/>
        <v>#N/A</v>
      </c>
      <c r="JQ95" s="169" t="e">
        <f t="shared" si="168"/>
        <v>#N/A</v>
      </c>
      <c r="JR95" s="169" t="e">
        <f t="shared" si="168"/>
        <v>#N/A</v>
      </c>
      <c r="JS95" s="169" t="e">
        <f t="shared" si="168"/>
        <v>#N/A</v>
      </c>
      <c r="JT95" s="169" t="e">
        <f t="shared" si="168"/>
        <v>#N/A</v>
      </c>
      <c r="JU95" s="169" t="e">
        <f t="shared" si="168"/>
        <v>#N/A</v>
      </c>
      <c r="JV95" s="169" t="e">
        <f t="shared" si="168"/>
        <v>#N/A</v>
      </c>
      <c r="JW95" s="169" t="e">
        <f t="shared" si="168"/>
        <v>#N/A</v>
      </c>
      <c r="JX95" s="169" t="e">
        <f t="shared" si="168"/>
        <v>#N/A</v>
      </c>
      <c r="JY95" s="169" t="e">
        <f t="shared" si="168"/>
        <v>#N/A</v>
      </c>
      <c r="JZ95" s="169" t="e">
        <f t="shared" si="198"/>
        <v>#N/A</v>
      </c>
      <c r="KA95" s="169" t="e">
        <f t="shared" si="180"/>
        <v>#N/A</v>
      </c>
      <c r="KB95" s="169" t="e">
        <f t="shared" si="180"/>
        <v>#N/A</v>
      </c>
      <c r="KC95" s="169" t="e">
        <f t="shared" si="172"/>
        <v>#N/A</v>
      </c>
      <c r="KD95" s="169" t="e">
        <f t="shared" si="172"/>
        <v>#N/A</v>
      </c>
      <c r="KE95" s="169" t="e">
        <f t="shared" si="172"/>
        <v>#N/A</v>
      </c>
      <c r="KF95" s="169" t="e">
        <f t="shared" si="172"/>
        <v>#N/A</v>
      </c>
      <c r="KG95" s="169" t="e">
        <f t="shared" si="172"/>
        <v>#N/A</v>
      </c>
      <c r="KH95" s="169" t="e">
        <f t="shared" si="172"/>
        <v>#N/A</v>
      </c>
      <c r="KI95" s="169" t="e">
        <f t="shared" si="172"/>
        <v>#N/A</v>
      </c>
      <c r="KJ95" s="169" t="e">
        <f t="shared" si="172"/>
        <v>#N/A</v>
      </c>
      <c r="KK95" s="169" t="e">
        <f t="shared" si="172"/>
        <v>#N/A</v>
      </c>
      <c r="KL95" s="169" t="e">
        <f t="shared" si="172"/>
        <v>#N/A</v>
      </c>
      <c r="KM95" s="169" t="e">
        <f t="shared" si="172"/>
        <v>#N/A</v>
      </c>
      <c r="KN95" s="169" t="e">
        <f t="shared" si="172"/>
        <v>#N/A</v>
      </c>
      <c r="KO95" s="169" t="e">
        <f t="shared" si="172"/>
        <v>#N/A</v>
      </c>
      <c r="KP95" s="169" t="e">
        <f t="shared" si="172"/>
        <v>#N/A</v>
      </c>
      <c r="KQ95" s="169" t="e">
        <f t="shared" si="172"/>
        <v>#N/A</v>
      </c>
      <c r="KR95" s="169" t="e">
        <f t="shared" si="172"/>
        <v>#N/A</v>
      </c>
      <c r="KS95" s="169" t="e">
        <f t="shared" si="173"/>
        <v>#N/A</v>
      </c>
      <c r="KT95" s="169" t="e">
        <f t="shared" si="173"/>
        <v>#N/A</v>
      </c>
      <c r="KU95" s="169" t="e">
        <f t="shared" si="173"/>
        <v>#N/A</v>
      </c>
      <c r="KV95" s="169" t="e">
        <f t="shared" si="173"/>
        <v>#N/A</v>
      </c>
      <c r="KW95" s="169" t="e">
        <f t="shared" si="173"/>
        <v>#N/A</v>
      </c>
      <c r="KX95" s="169" t="e">
        <f t="shared" si="173"/>
        <v>#N/A</v>
      </c>
      <c r="KY95" s="169" t="e">
        <f t="shared" si="173"/>
        <v>#N/A</v>
      </c>
      <c r="KZ95" s="169" t="e">
        <f t="shared" si="173"/>
        <v>#N/A</v>
      </c>
      <c r="LA95" s="169" t="e">
        <f t="shared" si="173"/>
        <v>#N/A</v>
      </c>
      <c r="LB95" s="169" t="e">
        <f t="shared" si="173"/>
        <v>#N/A</v>
      </c>
      <c r="LC95" s="169" t="e">
        <f t="shared" si="173"/>
        <v>#N/A</v>
      </c>
      <c r="LD95" s="169" t="e">
        <f t="shared" si="173"/>
        <v>#N/A</v>
      </c>
      <c r="LE95" s="169" t="e">
        <f t="shared" si="173"/>
        <v>#N/A</v>
      </c>
      <c r="LF95" s="169" t="e">
        <f t="shared" si="173"/>
        <v>#N/A</v>
      </c>
      <c r="LG95" s="169" t="e">
        <f t="shared" si="173"/>
        <v>#N/A</v>
      </c>
      <c r="LH95" s="169" t="e">
        <f t="shared" si="173"/>
        <v>#N/A</v>
      </c>
      <c r="LI95" s="169" t="e">
        <f t="shared" si="174"/>
        <v>#N/A</v>
      </c>
      <c r="LJ95" s="169" t="e">
        <f t="shared" si="174"/>
        <v>#N/A</v>
      </c>
      <c r="LK95" s="169" t="e">
        <f t="shared" si="174"/>
        <v>#N/A</v>
      </c>
      <c r="LL95" s="169" t="e">
        <f t="shared" si="174"/>
        <v>#N/A</v>
      </c>
      <c r="LM95" s="169" t="e">
        <f t="shared" si="174"/>
        <v>#N/A</v>
      </c>
      <c r="LN95" s="169" t="e">
        <f t="shared" si="174"/>
        <v>#N/A</v>
      </c>
      <c r="LO95" s="169" t="e">
        <f t="shared" si="174"/>
        <v>#N/A</v>
      </c>
      <c r="LP95" s="169" t="e">
        <f t="shared" si="174"/>
        <v>#N/A</v>
      </c>
      <c r="LQ95" s="169" t="e">
        <f t="shared" si="174"/>
        <v>#N/A</v>
      </c>
      <c r="LR95" s="169" t="e">
        <f t="shared" si="174"/>
        <v>#N/A</v>
      </c>
      <c r="LS95" s="169" t="e">
        <f t="shared" si="174"/>
        <v>#N/A</v>
      </c>
      <c r="LT95" s="169" t="e">
        <f t="shared" si="174"/>
        <v>#N/A</v>
      </c>
      <c r="LU95" s="169" t="e">
        <f t="shared" si="174"/>
        <v>#N/A</v>
      </c>
      <c r="LV95" s="169" t="e">
        <f t="shared" si="174"/>
        <v>#N/A</v>
      </c>
      <c r="LW95" s="169" t="e">
        <f t="shared" si="174"/>
        <v>#N/A</v>
      </c>
      <c r="LX95" s="169" t="e">
        <f t="shared" si="174"/>
        <v>#N/A</v>
      </c>
      <c r="LY95" s="169" t="e">
        <f t="shared" si="175"/>
        <v>#N/A</v>
      </c>
      <c r="LZ95" s="169" t="e">
        <f t="shared" si="175"/>
        <v>#N/A</v>
      </c>
      <c r="MA95" s="169" t="e">
        <f t="shared" si="175"/>
        <v>#N/A</v>
      </c>
      <c r="MB95" s="169" t="e">
        <f t="shared" si="175"/>
        <v>#N/A</v>
      </c>
      <c r="MC95" s="169" t="e">
        <f t="shared" si="175"/>
        <v>#N/A</v>
      </c>
      <c r="MD95" s="169" t="e">
        <f t="shared" si="175"/>
        <v>#N/A</v>
      </c>
      <c r="ME95" s="169" t="e">
        <f t="shared" si="175"/>
        <v>#N/A</v>
      </c>
      <c r="MF95" s="169" t="e">
        <f t="shared" si="175"/>
        <v>#N/A</v>
      </c>
      <c r="MG95" s="169" t="e">
        <f t="shared" si="175"/>
        <v>#N/A</v>
      </c>
      <c r="MH95" s="169" t="e">
        <f t="shared" si="175"/>
        <v>#N/A</v>
      </c>
      <c r="MI95" s="169" t="e">
        <f t="shared" si="175"/>
        <v>#N/A</v>
      </c>
      <c r="MJ95" s="169" t="e">
        <f t="shared" si="175"/>
        <v>#N/A</v>
      </c>
      <c r="MK95" s="169" t="e">
        <f t="shared" si="175"/>
        <v>#N/A</v>
      </c>
      <c r="ML95" s="169" t="e">
        <f t="shared" si="175"/>
        <v>#N/A</v>
      </c>
      <c r="MM95" s="169" t="e">
        <f t="shared" si="175"/>
        <v>#N/A</v>
      </c>
      <c r="MN95" s="169" t="e">
        <f t="shared" si="175"/>
        <v>#N/A</v>
      </c>
      <c r="MO95" s="169" t="e">
        <f t="shared" si="176"/>
        <v>#N/A</v>
      </c>
      <c r="MP95" s="169" t="e">
        <f t="shared" si="176"/>
        <v>#N/A</v>
      </c>
      <c r="MQ95" s="169" t="e">
        <f t="shared" si="176"/>
        <v>#N/A</v>
      </c>
      <c r="MR95" s="169" t="e">
        <f t="shared" si="176"/>
        <v>#N/A</v>
      </c>
      <c r="MS95" s="169" t="e">
        <f t="shared" si="176"/>
        <v>#N/A</v>
      </c>
      <c r="MT95" s="169" t="e">
        <f t="shared" si="176"/>
        <v>#N/A</v>
      </c>
      <c r="MU95" s="169" t="e">
        <f t="shared" si="176"/>
        <v>#N/A</v>
      </c>
      <c r="MV95" s="169" t="e">
        <f t="shared" si="176"/>
        <v>#N/A</v>
      </c>
      <c r="MW95" s="169" t="e">
        <f t="shared" si="176"/>
        <v>#N/A</v>
      </c>
      <c r="MX95" s="169" t="e">
        <f t="shared" si="176"/>
        <v>#N/A</v>
      </c>
      <c r="MY95" s="169" t="e">
        <f t="shared" si="176"/>
        <v>#N/A</v>
      </c>
      <c r="MZ95" s="169" t="e">
        <f t="shared" si="176"/>
        <v>#N/A</v>
      </c>
      <c r="NA95" s="169" t="e">
        <f t="shared" si="176"/>
        <v>#N/A</v>
      </c>
      <c r="NB95" s="169" t="e">
        <f t="shared" si="176"/>
        <v>#N/A</v>
      </c>
      <c r="NC95" s="169" t="e">
        <f t="shared" si="176"/>
        <v>#N/A</v>
      </c>
      <c r="ND95" s="169" t="e">
        <f t="shared" si="176"/>
        <v>#N/A</v>
      </c>
      <c r="NE95" s="169" t="e">
        <f t="shared" si="177"/>
        <v>#N/A</v>
      </c>
      <c r="NF95" s="169" t="e">
        <f t="shared" si="177"/>
        <v>#N/A</v>
      </c>
      <c r="NG95" s="169" t="e">
        <f t="shared" si="177"/>
        <v>#N/A</v>
      </c>
      <c r="NH95" s="169" t="e">
        <f t="shared" si="177"/>
        <v>#N/A</v>
      </c>
      <c r="NI95" s="169" t="e">
        <f t="shared" si="177"/>
        <v>#N/A</v>
      </c>
      <c r="NJ95" s="169" t="e">
        <f t="shared" si="177"/>
        <v>#N/A</v>
      </c>
      <c r="NK95" s="169" t="e">
        <f t="shared" si="177"/>
        <v>#N/A</v>
      </c>
      <c r="NL95" s="169" t="e">
        <f t="shared" si="177"/>
        <v>#N/A</v>
      </c>
      <c r="NM95" s="169" t="e">
        <f t="shared" si="177"/>
        <v>#N/A</v>
      </c>
      <c r="NN95" s="169" t="e">
        <f t="shared" si="177"/>
        <v>#N/A</v>
      </c>
      <c r="NO95" s="169" t="e">
        <f t="shared" si="177"/>
        <v>#N/A</v>
      </c>
      <c r="NP95" s="169" t="e">
        <f t="shared" si="177"/>
        <v>#N/A</v>
      </c>
      <c r="NQ95" s="169" t="e">
        <f t="shared" si="177"/>
        <v>#N/A</v>
      </c>
      <c r="NR95" s="169" t="e">
        <f t="shared" si="177"/>
        <v>#N/A</v>
      </c>
      <c r="NS95" s="169" t="e">
        <f t="shared" si="177"/>
        <v>#N/A</v>
      </c>
      <c r="NT95" s="169" t="e">
        <f t="shared" si="177"/>
        <v>#N/A</v>
      </c>
      <c r="NU95" s="169" t="e">
        <f t="shared" si="178"/>
        <v>#N/A</v>
      </c>
      <c r="NV95" s="169" t="e">
        <f t="shared" si="178"/>
        <v>#N/A</v>
      </c>
      <c r="NW95" s="169" t="e">
        <f t="shared" si="178"/>
        <v>#N/A</v>
      </c>
      <c r="NX95" s="169" t="e">
        <f t="shared" si="178"/>
        <v>#N/A</v>
      </c>
      <c r="NY95" s="169" t="e">
        <f t="shared" si="178"/>
        <v>#N/A</v>
      </c>
      <c r="NZ95" s="169" t="e">
        <f t="shared" si="178"/>
        <v>#N/A</v>
      </c>
      <c r="OA95" s="169" t="e">
        <f t="shared" si="178"/>
        <v>#N/A</v>
      </c>
      <c r="OB95" s="169" t="e">
        <f t="shared" si="178"/>
        <v>#N/A</v>
      </c>
      <c r="OC95" s="169" t="e">
        <f t="shared" si="178"/>
        <v>#N/A</v>
      </c>
      <c r="OD95" s="169" t="e">
        <f t="shared" si="178"/>
        <v>#N/A</v>
      </c>
      <c r="OE95" s="169" t="e">
        <f t="shared" si="178"/>
        <v>#N/A</v>
      </c>
      <c r="OF95" s="169" t="e">
        <f t="shared" si="178"/>
        <v>#N/A</v>
      </c>
      <c r="OG95" s="169" t="e">
        <f t="shared" si="178"/>
        <v>#N/A</v>
      </c>
      <c r="OH95" s="169" t="e">
        <f t="shared" si="178"/>
        <v>#N/A</v>
      </c>
      <c r="OI95" s="169" t="e">
        <f t="shared" si="178"/>
        <v>#N/A</v>
      </c>
      <c r="OJ95" s="169" t="e">
        <f t="shared" si="178"/>
        <v>#N/A</v>
      </c>
      <c r="OK95" s="169" t="e">
        <f t="shared" si="179"/>
        <v>#N/A</v>
      </c>
      <c r="OL95" s="169" t="e">
        <f t="shared" si="179"/>
        <v>#N/A</v>
      </c>
      <c r="OM95" s="169" t="e">
        <f t="shared" si="179"/>
        <v>#N/A</v>
      </c>
      <c r="ON95" s="169" t="e">
        <f t="shared" si="179"/>
        <v>#N/A</v>
      </c>
      <c r="OO95" s="169" t="e">
        <f t="shared" si="179"/>
        <v>#N/A</v>
      </c>
      <c r="OP95" s="169" t="e">
        <f t="shared" si="179"/>
        <v>#N/A</v>
      </c>
      <c r="OQ95" s="169" t="e">
        <f t="shared" si="179"/>
        <v>#N/A</v>
      </c>
      <c r="OR95" s="169" t="e">
        <f t="shared" si="179"/>
        <v>#N/A</v>
      </c>
      <c r="OS95" s="169" t="e">
        <f t="shared" si="179"/>
        <v>#N/A</v>
      </c>
      <c r="OT95" s="169" t="e">
        <f t="shared" si="179"/>
        <v>#N/A</v>
      </c>
      <c r="OU95" s="169" t="e">
        <f t="shared" si="179"/>
        <v>#N/A</v>
      </c>
      <c r="OV95" s="169" t="e">
        <f t="shared" si="179"/>
        <v>#N/A</v>
      </c>
      <c r="OW95" s="169" t="e">
        <f t="shared" si="199"/>
        <v>#N/A</v>
      </c>
      <c r="OX95" s="169" t="e">
        <f t="shared" si="199"/>
        <v>#N/A</v>
      </c>
      <c r="OY95" s="169" t="e">
        <f t="shared" si="199"/>
        <v>#N/A</v>
      </c>
      <c r="OZ95" s="169" t="e">
        <f t="shared" si="199"/>
        <v>#N/A</v>
      </c>
      <c r="PA95" s="169" t="e">
        <f t="shared" si="199"/>
        <v>#N/A</v>
      </c>
      <c r="PB95" s="169" t="e">
        <f t="shared" si="199"/>
        <v>#N/A</v>
      </c>
      <c r="PC95" s="169" t="e">
        <f t="shared" si="199"/>
        <v>#N/A</v>
      </c>
      <c r="PD95" s="169" t="e">
        <f t="shared" si="199"/>
        <v>#N/A</v>
      </c>
      <c r="PE95" s="169" t="e">
        <f t="shared" si="199"/>
        <v>#N/A</v>
      </c>
      <c r="PF95" s="169" t="e">
        <f t="shared" si="171"/>
        <v>#N/A</v>
      </c>
      <c r="PG95" s="169" t="e">
        <f t="shared" si="171"/>
        <v>#N/A</v>
      </c>
      <c r="PH95" s="169" t="e">
        <f t="shared" si="171"/>
        <v>#N/A</v>
      </c>
    </row>
    <row r="96" spans="1:424" hidden="1" x14ac:dyDescent="0.75">
      <c r="A96" s="4">
        <v>93</v>
      </c>
      <c r="B96" s="95"/>
      <c r="C96" s="95"/>
      <c r="D96" s="95"/>
      <c r="E96" s="124" t="str">
        <f t="shared" si="146"/>
        <v/>
      </c>
      <c r="F96" s="124" t="str">
        <f t="shared" si="147"/>
        <v/>
      </c>
      <c r="G96" s="73" t="str">
        <f t="shared" si="148"/>
        <v/>
      </c>
      <c r="H96" s="23"/>
      <c r="I96" s="57"/>
      <c r="J96" s="280"/>
      <c r="K96" s="74" t="str">
        <f>IF(AND(B96&gt;0,C96&gt;0,D96&gt;0),IF(ISBLANK(J96),IF(ISBLANK(H96),"",(D96-B96)*VLOOKUP(H96,VLookups!$A$4:$B$13,2,FALSE)),J96),"")</f>
        <v/>
      </c>
      <c r="L96" s="75" t="str">
        <f t="shared" si="144"/>
        <v/>
      </c>
      <c r="M96" s="95"/>
      <c r="N96" s="270" t="str">
        <f>IF(AND(M96&gt;0,C96&gt;0,NOT(K96="")),ABS(VLOOKUP($M$1,VLookups!$A$43:$B$44,2,FALSE)-_xlfn.NORM.DIST(M96,G96,K96,TRUE)),"")</f>
        <v/>
      </c>
      <c r="O96" s="94" t="str">
        <f>IF(AND($B96&gt;0,$C96&gt;0,$D96&gt;0,NOT(ISBLANK($H96))),_xlfn.NORM.INV(ABS(VLOOKUP($M$1,VLookups!$A$43:$B$44,2,FALSE)-O$3),$G96,$K96),"")</f>
        <v/>
      </c>
      <c r="P96" s="93" t="str">
        <f>IF(AND($B96&gt;0,$C96&gt;0,$D96&gt;0,NOT(ISBLANK($H96))),_xlfn.NORM.INV(ABS(VLOOKUP($M$1,VLookups!$A$43:$B$44,2,FALSE)-P$3),$G96,$K96),"")</f>
        <v/>
      </c>
      <c r="Q96" s="94" t="str">
        <f>IF(AND($B96&gt;0,$C96&gt;0,$D96&gt;0,NOT(ISBLANK($H96))),_xlfn.NORM.INV(ABS(VLOOKUP($M$1,VLookups!$A$43:$B$44,2,FALSE)-Q$3),$G96,$K96),"")</f>
        <v/>
      </c>
      <c r="R96" s="93" t="str">
        <f>IF(AND($B96&gt;0,$C96&gt;0,$D96&gt;0,NOT(ISBLANK($H96))),_xlfn.NORM.INV(ABS(VLOOKUP($M$1,VLookups!$A$43:$B$44,2,FALSE)-R$3),$G96,$K96),"")</f>
        <v/>
      </c>
      <c r="S96" s="94" t="str">
        <f>IF(AND($B96&gt;0,$C96&gt;0,$D96&gt;0,NOT(ISBLANK($H96))),_xlfn.NORM.INV(ABS(VLOOKUP($M$1,VLookups!$A$43:$B$44,2,FALSE)-S$3),$G96,$K96),"")</f>
        <v/>
      </c>
      <c r="T96" s="93" t="str">
        <f>IF(AND($B96&gt;0,$C96&gt;0,$D96&gt;0,NOT(ISBLANK($H96))),_xlfn.NORM.INV(ABS(VLOOKUP($M$1,VLookups!$A$43:$B$44,2,FALSE)-T$3),$G96,$K96),"")</f>
        <v/>
      </c>
      <c r="U96" s="5"/>
      <c r="V96" s="168" t="str">
        <f t="shared" si="149"/>
        <v/>
      </c>
      <c r="W96" s="49" t="str">
        <f t="shared" si="195"/>
        <v/>
      </c>
      <c r="X96" s="49" t="str">
        <f t="shared" si="195"/>
        <v/>
      </c>
      <c r="Y96" s="49" t="str">
        <f t="shared" si="195"/>
        <v/>
      </c>
      <c r="Z96" s="49" t="str">
        <f t="shared" si="195"/>
        <v/>
      </c>
      <c r="AA96" s="49" t="str">
        <f t="shared" si="195"/>
        <v/>
      </c>
      <c r="AB96" s="49" t="str">
        <f t="shared" si="195"/>
        <v/>
      </c>
      <c r="AC96" s="49" t="str">
        <f t="shared" si="195"/>
        <v/>
      </c>
      <c r="AD96" s="49" t="str">
        <f t="shared" si="195"/>
        <v/>
      </c>
      <c r="AE96" s="49" t="str">
        <f t="shared" si="195"/>
        <v/>
      </c>
      <c r="AF96" s="49" t="str">
        <f t="shared" si="195"/>
        <v/>
      </c>
      <c r="AG96" s="49" t="str">
        <f t="shared" si="195"/>
        <v/>
      </c>
      <c r="AH96" s="49" t="str">
        <f t="shared" si="195"/>
        <v/>
      </c>
      <c r="AI96" s="49" t="str">
        <f t="shared" si="195"/>
        <v/>
      </c>
      <c r="AJ96" s="49" t="str">
        <f t="shared" si="195"/>
        <v/>
      </c>
      <c r="AK96" s="49" t="str">
        <f t="shared" si="195"/>
        <v/>
      </c>
      <c r="AL96" s="49" t="str">
        <f t="shared" si="195"/>
        <v/>
      </c>
      <c r="AM96" s="49" t="str">
        <f t="shared" si="187"/>
        <v/>
      </c>
      <c r="AN96" s="49" t="str">
        <f t="shared" si="187"/>
        <v/>
      </c>
      <c r="AO96" s="49" t="str">
        <f t="shared" si="187"/>
        <v/>
      </c>
      <c r="AP96" s="49" t="str">
        <f t="shared" si="187"/>
        <v/>
      </c>
      <c r="AQ96" s="49" t="str">
        <f t="shared" si="187"/>
        <v/>
      </c>
      <c r="AR96" s="49" t="str">
        <f t="shared" si="187"/>
        <v/>
      </c>
      <c r="AS96" s="49" t="str">
        <f t="shared" si="187"/>
        <v/>
      </c>
      <c r="AT96" s="49" t="str">
        <f t="shared" si="187"/>
        <v/>
      </c>
      <c r="AU96" s="49" t="str">
        <f t="shared" si="187"/>
        <v/>
      </c>
      <c r="AV96" s="49" t="str">
        <f t="shared" si="187"/>
        <v/>
      </c>
      <c r="AW96" s="49" t="str">
        <f t="shared" si="187"/>
        <v/>
      </c>
      <c r="AX96" s="49" t="str">
        <f t="shared" si="187"/>
        <v/>
      </c>
      <c r="AY96" s="49" t="str">
        <f t="shared" si="187"/>
        <v/>
      </c>
      <c r="AZ96" s="49" t="str">
        <f t="shared" si="187"/>
        <v/>
      </c>
      <c r="BA96" s="49" t="str">
        <f t="shared" si="187"/>
        <v/>
      </c>
      <c r="BB96" s="49" t="str">
        <f t="shared" si="188"/>
        <v/>
      </c>
      <c r="BC96" s="49" t="str">
        <f t="shared" si="188"/>
        <v/>
      </c>
      <c r="BD96" s="49" t="str">
        <f t="shared" si="188"/>
        <v/>
      </c>
      <c r="BE96" s="49" t="str">
        <f t="shared" si="188"/>
        <v/>
      </c>
      <c r="BF96" s="49" t="str">
        <f t="shared" si="188"/>
        <v/>
      </c>
      <c r="BG96" s="49" t="str">
        <f t="shared" si="188"/>
        <v/>
      </c>
      <c r="BH96" s="49" t="str">
        <f t="shared" si="188"/>
        <v/>
      </c>
      <c r="BI96" s="49" t="str">
        <f t="shared" si="188"/>
        <v/>
      </c>
      <c r="BJ96" s="49" t="str">
        <f t="shared" si="188"/>
        <v/>
      </c>
      <c r="BK96" s="49" t="str">
        <f t="shared" si="188"/>
        <v/>
      </c>
      <c r="BL96" s="49" t="str">
        <f t="shared" si="188"/>
        <v/>
      </c>
      <c r="BM96" s="49" t="str">
        <f t="shared" si="188"/>
        <v/>
      </c>
      <c r="BN96" s="49" t="str">
        <f t="shared" si="188"/>
        <v/>
      </c>
      <c r="BO96" s="49" t="str">
        <f t="shared" si="188"/>
        <v/>
      </c>
      <c r="BP96" s="49" t="str">
        <f t="shared" si="188"/>
        <v/>
      </c>
      <c r="BQ96" s="49" t="str">
        <f t="shared" si="188"/>
        <v/>
      </c>
      <c r="BR96" s="49" t="str">
        <f t="shared" si="182"/>
        <v/>
      </c>
      <c r="BS96" s="49" t="str">
        <f t="shared" si="182"/>
        <v/>
      </c>
      <c r="BT96" s="49" t="str">
        <f t="shared" si="182"/>
        <v/>
      </c>
      <c r="BU96" s="49" t="str">
        <f t="shared" si="182"/>
        <v/>
      </c>
      <c r="BV96" s="49" t="str">
        <f t="shared" si="182"/>
        <v/>
      </c>
      <c r="BW96" s="49" t="str">
        <f t="shared" si="182"/>
        <v/>
      </c>
      <c r="BX96" s="49" t="str">
        <f t="shared" si="182"/>
        <v/>
      </c>
      <c r="BY96" s="49" t="str">
        <f t="shared" si="182"/>
        <v/>
      </c>
      <c r="BZ96" s="49" t="str">
        <f t="shared" si="182"/>
        <v/>
      </c>
      <c r="CA96" s="49" t="str">
        <f t="shared" si="182"/>
        <v/>
      </c>
      <c r="CB96" s="49" t="str">
        <f t="shared" si="182"/>
        <v/>
      </c>
      <c r="CC96" s="49" t="str">
        <f t="shared" si="182"/>
        <v/>
      </c>
      <c r="CD96" s="49" t="str">
        <f t="shared" si="182"/>
        <v/>
      </c>
      <c r="CE96" s="49" t="str">
        <f t="shared" si="182"/>
        <v/>
      </c>
      <c r="CF96" s="49" t="str">
        <f t="shared" si="182"/>
        <v/>
      </c>
      <c r="CG96" s="49" t="str">
        <f t="shared" si="189"/>
        <v/>
      </c>
      <c r="CH96" s="49" t="str">
        <f t="shared" si="189"/>
        <v/>
      </c>
      <c r="CI96" s="49" t="str">
        <f t="shared" si="189"/>
        <v/>
      </c>
      <c r="CJ96" s="49" t="str">
        <f t="shared" si="189"/>
        <v/>
      </c>
      <c r="CK96" s="49" t="str">
        <f t="shared" si="189"/>
        <v/>
      </c>
      <c r="CL96" s="49" t="str">
        <f t="shared" si="189"/>
        <v/>
      </c>
      <c r="CM96" s="49" t="str">
        <f t="shared" si="189"/>
        <v/>
      </c>
      <c r="CN96" s="49" t="str">
        <f t="shared" si="189"/>
        <v/>
      </c>
      <c r="CO96" s="49" t="str">
        <f t="shared" si="189"/>
        <v/>
      </c>
      <c r="CP96" s="49" t="str">
        <f t="shared" si="189"/>
        <v/>
      </c>
      <c r="CQ96" s="49" t="str">
        <f t="shared" si="189"/>
        <v/>
      </c>
      <c r="CR96" s="49" t="str">
        <f t="shared" si="189"/>
        <v/>
      </c>
      <c r="CS96" s="49" t="str">
        <f t="shared" si="189"/>
        <v/>
      </c>
      <c r="CT96" s="49" t="str">
        <f t="shared" si="189"/>
        <v/>
      </c>
      <c r="CU96" s="49" t="str">
        <f t="shared" si="189"/>
        <v/>
      </c>
      <c r="CV96" s="49" t="str">
        <f t="shared" si="189"/>
        <v/>
      </c>
      <c r="CW96" s="49" t="str">
        <f t="shared" si="183"/>
        <v/>
      </c>
      <c r="CX96" s="49" t="str">
        <f t="shared" si="183"/>
        <v/>
      </c>
      <c r="CY96" s="49" t="str">
        <f t="shared" si="183"/>
        <v/>
      </c>
      <c r="CZ96" s="49" t="str">
        <f t="shared" si="183"/>
        <v/>
      </c>
      <c r="DA96" s="49" t="str">
        <f t="shared" si="183"/>
        <v/>
      </c>
      <c r="DB96" s="49" t="str">
        <f t="shared" si="183"/>
        <v/>
      </c>
      <c r="DC96" s="49" t="str">
        <f t="shared" si="183"/>
        <v/>
      </c>
      <c r="DD96" s="49" t="str">
        <f t="shared" si="183"/>
        <v/>
      </c>
      <c r="DE96" s="49" t="str">
        <f t="shared" si="183"/>
        <v/>
      </c>
      <c r="DF96" s="49" t="str">
        <f t="shared" si="183"/>
        <v/>
      </c>
      <c r="DG96" s="49" t="str">
        <f t="shared" si="183"/>
        <v/>
      </c>
      <c r="DH96" s="49" t="str">
        <f t="shared" si="183"/>
        <v/>
      </c>
      <c r="DI96" s="49" t="str">
        <f t="shared" si="183"/>
        <v/>
      </c>
      <c r="DJ96" s="49" t="str">
        <f t="shared" si="183"/>
        <v/>
      </c>
      <c r="DK96" s="49" t="str">
        <f t="shared" si="183"/>
        <v/>
      </c>
      <c r="DL96" s="49" t="str">
        <f t="shared" si="190"/>
        <v/>
      </c>
      <c r="DM96" s="49" t="str">
        <f t="shared" si="190"/>
        <v/>
      </c>
      <c r="DN96" s="49" t="str">
        <f t="shared" si="190"/>
        <v/>
      </c>
      <c r="DO96" s="49" t="str">
        <f t="shared" si="190"/>
        <v/>
      </c>
      <c r="DP96" s="49" t="str">
        <f t="shared" si="190"/>
        <v/>
      </c>
      <c r="DQ96" s="49" t="str">
        <f t="shared" si="190"/>
        <v/>
      </c>
      <c r="DR96" s="49" t="str">
        <f t="shared" si="190"/>
        <v/>
      </c>
      <c r="DS96" s="183" t="str">
        <f t="shared" si="150"/>
        <v/>
      </c>
      <c r="DT96" s="49" t="str">
        <f t="shared" si="196"/>
        <v/>
      </c>
      <c r="DU96" s="49" t="str">
        <f t="shared" si="196"/>
        <v/>
      </c>
      <c r="DV96" s="49" t="str">
        <f t="shared" si="196"/>
        <v/>
      </c>
      <c r="DW96" s="49" t="str">
        <f t="shared" si="196"/>
        <v/>
      </c>
      <c r="DX96" s="49" t="str">
        <f t="shared" si="196"/>
        <v/>
      </c>
      <c r="DY96" s="49" t="str">
        <f t="shared" si="196"/>
        <v/>
      </c>
      <c r="DZ96" s="49" t="str">
        <f t="shared" si="196"/>
        <v/>
      </c>
      <c r="EA96" s="49" t="str">
        <f t="shared" si="196"/>
        <v/>
      </c>
      <c r="EB96" s="49" t="str">
        <f t="shared" si="196"/>
        <v/>
      </c>
      <c r="EC96" s="49" t="str">
        <f t="shared" si="196"/>
        <v/>
      </c>
      <c r="ED96" s="49" t="str">
        <f t="shared" si="196"/>
        <v/>
      </c>
      <c r="EE96" s="49" t="str">
        <f t="shared" si="196"/>
        <v/>
      </c>
      <c r="EF96" s="49" t="str">
        <f t="shared" si="196"/>
        <v/>
      </c>
      <c r="EG96" s="49" t="str">
        <f t="shared" si="196"/>
        <v/>
      </c>
      <c r="EH96" s="49" t="str">
        <f t="shared" si="196"/>
        <v/>
      </c>
      <c r="EI96" s="49" t="str">
        <f t="shared" si="196"/>
        <v/>
      </c>
      <c r="EJ96" s="49" t="str">
        <f t="shared" si="191"/>
        <v/>
      </c>
      <c r="EK96" s="49" t="str">
        <f t="shared" si="191"/>
        <v/>
      </c>
      <c r="EL96" s="49" t="str">
        <f t="shared" si="191"/>
        <v/>
      </c>
      <c r="EM96" s="49" t="str">
        <f t="shared" si="191"/>
        <v/>
      </c>
      <c r="EN96" s="49" t="str">
        <f t="shared" si="191"/>
        <v/>
      </c>
      <c r="EO96" s="49" t="str">
        <f t="shared" si="191"/>
        <v/>
      </c>
      <c r="EP96" s="49" t="str">
        <f t="shared" si="191"/>
        <v/>
      </c>
      <c r="EQ96" s="49" t="str">
        <f t="shared" si="191"/>
        <v/>
      </c>
      <c r="ER96" s="49" t="str">
        <f t="shared" si="191"/>
        <v/>
      </c>
      <c r="ES96" s="49" t="str">
        <f t="shared" si="191"/>
        <v/>
      </c>
      <c r="ET96" s="49" t="str">
        <f t="shared" si="191"/>
        <v/>
      </c>
      <c r="EU96" s="49" t="str">
        <f t="shared" si="191"/>
        <v/>
      </c>
      <c r="EV96" s="49" t="str">
        <f t="shared" si="191"/>
        <v/>
      </c>
      <c r="EW96" s="49" t="str">
        <f t="shared" si="191"/>
        <v/>
      </c>
      <c r="EX96" s="49" t="str">
        <f t="shared" si="191"/>
        <v/>
      </c>
      <c r="EY96" s="49" t="str">
        <f t="shared" si="192"/>
        <v/>
      </c>
      <c r="EZ96" s="49" t="str">
        <f t="shared" si="192"/>
        <v/>
      </c>
      <c r="FA96" s="49" t="str">
        <f t="shared" si="192"/>
        <v/>
      </c>
      <c r="FB96" s="49" t="str">
        <f t="shared" si="192"/>
        <v/>
      </c>
      <c r="FC96" s="49" t="str">
        <f t="shared" si="192"/>
        <v/>
      </c>
      <c r="FD96" s="49" t="str">
        <f t="shared" si="192"/>
        <v/>
      </c>
      <c r="FE96" s="49" t="str">
        <f t="shared" si="192"/>
        <v/>
      </c>
      <c r="FF96" s="49" t="str">
        <f t="shared" si="192"/>
        <v/>
      </c>
      <c r="FG96" s="49" t="str">
        <f t="shared" si="192"/>
        <v/>
      </c>
      <c r="FH96" s="49" t="str">
        <f t="shared" si="192"/>
        <v/>
      </c>
      <c r="FI96" s="49" t="str">
        <f t="shared" si="192"/>
        <v/>
      </c>
      <c r="FJ96" s="49" t="str">
        <f t="shared" si="192"/>
        <v/>
      </c>
      <c r="FK96" s="49" t="str">
        <f t="shared" si="192"/>
        <v/>
      </c>
      <c r="FL96" s="49" t="str">
        <f t="shared" si="192"/>
        <v/>
      </c>
      <c r="FM96" s="49" t="str">
        <f t="shared" si="192"/>
        <v/>
      </c>
      <c r="FN96" s="49" t="str">
        <f t="shared" si="192"/>
        <v/>
      </c>
      <c r="FO96" s="49" t="str">
        <f t="shared" si="184"/>
        <v/>
      </c>
      <c r="FP96" s="49" t="str">
        <f t="shared" si="184"/>
        <v/>
      </c>
      <c r="FQ96" s="49" t="str">
        <f t="shared" si="184"/>
        <v/>
      </c>
      <c r="FR96" s="49" t="str">
        <f t="shared" si="184"/>
        <v/>
      </c>
      <c r="FS96" s="49" t="str">
        <f t="shared" si="184"/>
        <v/>
      </c>
      <c r="FT96" s="49" t="str">
        <f t="shared" si="184"/>
        <v/>
      </c>
      <c r="FU96" s="49" t="str">
        <f t="shared" si="184"/>
        <v/>
      </c>
      <c r="FV96" s="49" t="str">
        <f t="shared" si="184"/>
        <v/>
      </c>
      <c r="FW96" s="49" t="str">
        <f t="shared" si="184"/>
        <v/>
      </c>
      <c r="FX96" s="49" t="str">
        <f t="shared" si="184"/>
        <v/>
      </c>
      <c r="FY96" s="49" t="str">
        <f t="shared" si="184"/>
        <v/>
      </c>
      <c r="FZ96" s="49" t="str">
        <f t="shared" si="184"/>
        <v/>
      </c>
      <c r="GA96" s="49" t="str">
        <f t="shared" si="184"/>
        <v/>
      </c>
      <c r="GB96" s="49" t="str">
        <f t="shared" si="184"/>
        <v/>
      </c>
      <c r="GC96" s="49" t="str">
        <f t="shared" si="184"/>
        <v/>
      </c>
      <c r="GD96" s="49" t="str">
        <f t="shared" si="193"/>
        <v/>
      </c>
      <c r="GE96" s="49" t="str">
        <f t="shared" si="193"/>
        <v/>
      </c>
      <c r="GF96" s="49" t="str">
        <f t="shared" si="193"/>
        <v/>
      </c>
      <c r="GG96" s="49" t="str">
        <f t="shared" si="193"/>
        <v/>
      </c>
      <c r="GH96" s="49" t="str">
        <f t="shared" si="193"/>
        <v/>
      </c>
      <c r="GI96" s="49" t="str">
        <f t="shared" si="193"/>
        <v/>
      </c>
      <c r="GJ96" s="49" t="str">
        <f t="shared" si="193"/>
        <v/>
      </c>
      <c r="GK96" s="49" t="str">
        <f t="shared" si="193"/>
        <v/>
      </c>
      <c r="GL96" s="49" t="str">
        <f t="shared" si="193"/>
        <v/>
      </c>
      <c r="GM96" s="49" t="str">
        <f t="shared" si="193"/>
        <v/>
      </c>
      <c r="GN96" s="49" t="str">
        <f t="shared" si="193"/>
        <v/>
      </c>
      <c r="GO96" s="49" t="str">
        <f t="shared" si="193"/>
        <v/>
      </c>
      <c r="GP96" s="49" t="str">
        <f t="shared" si="193"/>
        <v/>
      </c>
      <c r="GQ96" s="49" t="str">
        <f t="shared" si="193"/>
        <v/>
      </c>
      <c r="GR96" s="49" t="str">
        <f t="shared" si="193"/>
        <v/>
      </c>
      <c r="GS96" s="49" t="str">
        <f t="shared" si="193"/>
        <v/>
      </c>
      <c r="GT96" s="49" t="str">
        <f t="shared" si="185"/>
        <v/>
      </c>
      <c r="GU96" s="49" t="str">
        <f t="shared" si="185"/>
        <v/>
      </c>
      <c r="GV96" s="49" t="str">
        <f t="shared" si="185"/>
        <v/>
      </c>
      <c r="GW96" s="49" t="str">
        <f t="shared" si="185"/>
        <v/>
      </c>
      <c r="GX96" s="49" t="str">
        <f t="shared" si="185"/>
        <v/>
      </c>
      <c r="GY96" s="49" t="str">
        <f t="shared" si="185"/>
        <v/>
      </c>
      <c r="GZ96" s="49" t="str">
        <f t="shared" si="185"/>
        <v/>
      </c>
      <c r="HA96" s="49" t="str">
        <f t="shared" si="185"/>
        <v/>
      </c>
      <c r="HB96" s="49" t="str">
        <f t="shared" si="185"/>
        <v/>
      </c>
      <c r="HC96" s="49" t="str">
        <f t="shared" si="185"/>
        <v/>
      </c>
      <c r="HD96" s="49" t="str">
        <f t="shared" si="185"/>
        <v/>
      </c>
      <c r="HE96" s="49" t="str">
        <f t="shared" si="185"/>
        <v/>
      </c>
      <c r="HF96" s="49" t="str">
        <f t="shared" si="185"/>
        <v/>
      </c>
      <c r="HG96" s="49" t="str">
        <f t="shared" si="185"/>
        <v/>
      </c>
      <c r="HH96" s="49" t="str">
        <f t="shared" si="185"/>
        <v/>
      </c>
      <c r="HI96" s="49" t="str">
        <f t="shared" si="194"/>
        <v/>
      </c>
      <c r="HJ96" s="49" t="str">
        <f t="shared" si="194"/>
        <v/>
      </c>
      <c r="HK96" s="49" t="str">
        <f t="shared" si="194"/>
        <v/>
      </c>
      <c r="HL96" s="49" t="str">
        <f t="shared" si="194"/>
        <v/>
      </c>
      <c r="HM96" s="49" t="str">
        <f t="shared" si="194"/>
        <v/>
      </c>
      <c r="HN96" s="49" t="str">
        <f t="shared" si="194"/>
        <v/>
      </c>
      <c r="HO96" s="49" t="str">
        <f t="shared" si="194"/>
        <v/>
      </c>
      <c r="HP96" s="169" t="e">
        <f t="shared" si="186"/>
        <v>#N/A</v>
      </c>
      <c r="HQ96" s="169" t="e">
        <f t="shared" si="186"/>
        <v>#N/A</v>
      </c>
      <c r="HR96" s="169" t="e">
        <f t="shared" si="186"/>
        <v>#N/A</v>
      </c>
      <c r="HS96" s="169" t="e">
        <f t="shared" si="186"/>
        <v>#N/A</v>
      </c>
      <c r="HT96" s="169" t="e">
        <f t="shared" si="186"/>
        <v>#N/A</v>
      </c>
      <c r="HU96" s="169" t="e">
        <f t="shared" si="186"/>
        <v>#N/A</v>
      </c>
      <c r="HV96" s="169" t="e">
        <f t="shared" si="186"/>
        <v>#N/A</v>
      </c>
      <c r="HW96" s="169" t="e">
        <f t="shared" si="186"/>
        <v>#N/A</v>
      </c>
      <c r="HX96" s="169" t="e">
        <f t="shared" si="186"/>
        <v>#N/A</v>
      </c>
      <c r="HY96" s="169" t="e">
        <f t="shared" si="186"/>
        <v>#N/A</v>
      </c>
      <c r="HZ96" s="169" t="e">
        <f t="shared" si="186"/>
        <v>#N/A</v>
      </c>
      <c r="IA96" s="169" t="e">
        <f t="shared" si="186"/>
        <v>#N/A</v>
      </c>
      <c r="IB96" s="169" t="e">
        <f t="shared" si="186"/>
        <v>#N/A</v>
      </c>
      <c r="IC96" s="169" t="e">
        <f t="shared" si="186"/>
        <v>#N/A</v>
      </c>
      <c r="ID96" s="169" t="e">
        <f t="shared" si="186"/>
        <v>#N/A</v>
      </c>
      <c r="IE96" s="169" t="e">
        <f t="shared" si="151"/>
        <v>#N/A</v>
      </c>
      <c r="IF96" s="169" t="e">
        <f t="shared" si="151"/>
        <v>#N/A</v>
      </c>
      <c r="IG96" s="169" t="e">
        <f t="shared" si="151"/>
        <v>#N/A</v>
      </c>
      <c r="IH96" s="169" t="e">
        <f t="shared" si="151"/>
        <v>#N/A</v>
      </c>
      <c r="II96" s="169" t="e">
        <f t="shared" si="151"/>
        <v>#N/A</v>
      </c>
      <c r="IJ96" s="169" t="e">
        <f t="shared" si="151"/>
        <v>#N/A</v>
      </c>
      <c r="IK96" s="169" t="e">
        <f t="shared" si="151"/>
        <v>#N/A</v>
      </c>
      <c r="IL96" s="169" t="e">
        <f t="shared" si="151"/>
        <v>#N/A</v>
      </c>
      <c r="IM96" s="169" t="e">
        <f t="shared" si="151"/>
        <v>#N/A</v>
      </c>
      <c r="IN96" s="169" t="e">
        <f t="shared" si="151"/>
        <v>#N/A</v>
      </c>
      <c r="IO96" s="169" t="e">
        <f t="shared" si="151"/>
        <v>#N/A</v>
      </c>
      <c r="IP96" s="169" t="e">
        <f t="shared" si="151"/>
        <v>#N/A</v>
      </c>
      <c r="IQ96" s="169" t="e">
        <f t="shared" si="151"/>
        <v>#N/A</v>
      </c>
      <c r="IR96" s="169" t="e">
        <f t="shared" si="151"/>
        <v>#N/A</v>
      </c>
      <c r="IS96" s="169" t="e">
        <f t="shared" si="151"/>
        <v>#N/A</v>
      </c>
      <c r="IT96" s="169" t="e">
        <f t="shared" si="151"/>
        <v>#N/A</v>
      </c>
      <c r="IU96" s="169" t="e">
        <f t="shared" si="197"/>
        <v>#N/A</v>
      </c>
      <c r="IV96" s="169" t="e">
        <f t="shared" si="197"/>
        <v>#N/A</v>
      </c>
      <c r="IW96" s="169" t="e">
        <f t="shared" si="197"/>
        <v>#N/A</v>
      </c>
      <c r="IX96" s="169" t="e">
        <f t="shared" si="197"/>
        <v>#N/A</v>
      </c>
      <c r="IY96" s="169" t="e">
        <f t="shared" si="181"/>
        <v>#N/A</v>
      </c>
      <c r="IZ96" s="169" t="e">
        <f t="shared" si="181"/>
        <v>#N/A</v>
      </c>
      <c r="JA96" s="169" t="e">
        <f t="shared" si="181"/>
        <v>#N/A</v>
      </c>
      <c r="JB96" s="169" t="e">
        <f t="shared" si="181"/>
        <v>#N/A</v>
      </c>
      <c r="JC96" s="169" t="e">
        <f t="shared" si="181"/>
        <v>#N/A</v>
      </c>
      <c r="JD96" s="169" t="e">
        <f t="shared" si="181"/>
        <v>#N/A</v>
      </c>
      <c r="JE96" s="169" t="e">
        <f t="shared" si="181"/>
        <v>#N/A</v>
      </c>
      <c r="JF96" s="169" t="e">
        <f t="shared" si="181"/>
        <v>#N/A</v>
      </c>
      <c r="JG96" s="169" t="e">
        <f t="shared" si="181"/>
        <v>#N/A</v>
      </c>
      <c r="JH96" s="169" t="e">
        <f t="shared" si="181"/>
        <v>#N/A</v>
      </c>
      <c r="JI96" s="169" t="e">
        <f t="shared" si="181"/>
        <v>#N/A</v>
      </c>
      <c r="JJ96" s="169" t="e">
        <f t="shared" si="168"/>
        <v>#N/A</v>
      </c>
      <c r="JK96" s="169" t="e">
        <f t="shared" si="168"/>
        <v>#N/A</v>
      </c>
      <c r="JL96" s="169" t="e">
        <f t="shared" si="168"/>
        <v>#N/A</v>
      </c>
      <c r="JM96" s="169" t="e">
        <f t="shared" si="168"/>
        <v>#N/A</v>
      </c>
      <c r="JN96" s="169" t="e">
        <f t="shared" si="168"/>
        <v>#N/A</v>
      </c>
      <c r="JO96" s="169" t="e">
        <f t="shared" si="168"/>
        <v>#N/A</v>
      </c>
      <c r="JP96" s="169" t="e">
        <f t="shared" si="168"/>
        <v>#N/A</v>
      </c>
      <c r="JQ96" s="169" t="e">
        <f t="shared" si="168"/>
        <v>#N/A</v>
      </c>
      <c r="JR96" s="169" t="e">
        <f t="shared" si="168"/>
        <v>#N/A</v>
      </c>
      <c r="JS96" s="169" t="e">
        <f t="shared" si="168"/>
        <v>#N/A</v>
      </c>
      <c r="JT96" s="169" t="e">
        <f t="shared" si="168"/>
        <v>#N/A</v>
      </c>
      <c r="JU96" s="169" t="e">
        <f t="shared" si="168"/>
        <v>#N/A</v>
      </c>
      <c r="JV96" s="169" t="e">
        <f t="shared" si="168"/>
        <v>#N/A</v>
      </c>
      <c r="JW96" s="169" t="e">
        <f t="shared" si="168"/>
        <v>#N/A</v>
      </c>
      <c r="JX96" s="169" t="e">
        <f t="shared" si="168"/>
        <v>#N/A</v>
      </c>
      <c r="JY96" s="169" t="e">
        <f t="shared" si="168"/>
        <v>#N/A</v>
      </c>
      <c r="JZ96" s="169" t="e">
        <f t="shared" si="198"/>
        <v>#N/A</v>
      </c>
      <c r="KA96" s="169" t="e">
        <f t="shared" si="180"/>
        <v>#N/A</v>
      </c>
      <c r="KB96" s="169" t="e">
        <f t="shared" si="180"/>
        <v>#N/A</v>
      </c>
      <c r="KC96" s="169" t="e">
        <f t="shared" si="172"/>
        <v>#N/A</v>
      </c>
      <c r="KD96" s="169" t="e">
        <f t="shared" si="172"/>
        <v>#N/A</v>
      </c>
      <c r="KE96" s="169" t="e">
        <f t="shared" si="172"/>
        <v>#N/A</v>
      </c>
      <c r="KF96" s="169" t="e">
        <f t="shared" si="172"/>
        <v>#N/A</v>
      </c>
      <c r="KG96" s="169" t="e">
        <f t="shared" si="172"/>
        <v>#N/A</v>
      </c>
      <c r="KH96" s="169" t="e">
        <f t="shared" si="172"/>
        <v>#N/A</v>
      </c>
      <c r="KI96" s="169" t="e">
        <f t="shared" si="172"/>
        <v>#N/A</v>
      </c>
      <c r="KJ96" s="169" t="e">
        <f t="shared" si="172"/>
        <v>#N/A</v>
      </c>
      <c r="KK96" s="169" t="e">
        <f t="shared" si="172"/>
        <v>#N/A</v>
      </c>
      <c r="KL96" s="169" t="e">
        <f t="shared" si="172"/>
        <v>#N/A</v>
      </c>
      <c r="KM96" s="169" t="e">
        <f t="shared" si="172"/>
        <v>#N/A</v>
      </c>
      <c r="KN96" s="169" t="e">
        <f t="shared" si="172"/>
        <v>#N/A</v>
      </c>
      <c r="KO96" s="169" t="e">
        <f t="shared" si="172"/>
        <v>#N/A</v>
      </c>
      <c r="KP96" s="169" t="e">
        <f t="shared" si="172"/>
        <v>#N/A</v>
      </c>
      <c r="KQ96" s="169" t="e">
        <f t="shared" si="172"/>
        <v>#N/A</v>
      </c>
      <c r="KR96" s="169" t="e">
        <f t="shared" si="172"/>
        <v>#N/A</v>
      </c>
      <c r="KS96" s="169" t="e">
        <f t="shared" si="173"/>
        <v>#N/A</v>
      </c>
      <c r="KT96" s="169" t="e">
        <f t="shared" si="173"/>
        <v>#N/A</v>
      </c>
      <c r="KU96" s="169" t="e">
        <f t="shared" si="173"/>
        <v>#N/A</v>
      </c>
      <c r="KV96" s="169" t="e">
        <f t="shared" si="173"/>
        <v>#N/A</v>
      </c>
      <c r="KW96" s="169" t="e">
        <f t="shared" si="173"/>
        <v>#N/A</v>
      </c>
      <c r="KX96" s="169" t="e">
        <f t="shared" si="173"/>
        <v>#N/A</v>
      </c>
      <c r="KY96" s="169" t="e">
        <f t="shared" si="173"/>
        <v>#N/A</v>
      </c>
      <c r="KZ96" s="169" t="e">
        <f t="shared" si="173"/>
        <v>#N/A</v>
      </c>
      <c r="LA96" s="169" t="e">
        <f t="shared" si="173"/>
        <v>#N/A</v>
      </c>
      <c r="LB96" s="169" t="e">
        <f t="shared" si="173"/>
        <v>#N/A</v>
      </c>
      <c r="LC96" s="169" t="e">
        <f t="shared" si="173"/>
        <v>#N/A</v>
      </c>
      <c r="LD96" s="169" t="e">
        <f t="shared" si="173"/>
        <v>#N/A</v>
      </c>
      <c r="LE96" s="169" t="e">
        <f t="shared" si="173"/>
        <v>#N/A</v>
      </c>
      <c r="LF96" s="169" t="e">
        <f t="shared" si="173"/>
        <v>#N/A</v>
      </c>
      <c r="LG96" s="169" t="e">
        <f t="shared" si="173"/>
        <v>#N/A</v>
      </c>
      <c r="LH96" s="169" t="e">
        <f t="shared" si="173"/>
        <v>#N/A</v>
      </c>
      <c r="LI96" s="169" t="e">
        <f t="shared" si="174"/>
        <v>#N/A</v>
      </c>
      <c r="LJ96" s="169" t="e">
        <f t="shared" si="174"/>
        <v>#N/A</v>
      </c>
      <c r="LK96" s="169" t="e">
        <f t="shared" si="174"/>
        <v>#N/A</v>
      </c>
      <c r="LL96" s="169" t="e">
        <f t="shared" si="174"/>
        <v>#N/A</v>
      </c>
      <c r="LM96" s="169" t="e">
        <f t="shared" si="174"/>
        <v>#N/A</v>
      </c>
      <c r="LN96" s="169" t="e">
        <f t="shared" si="174"/>
        <v>#N/A</v>
      </c>
      <c r="LO96" s="169" t="e">
        <f t="shared" si="174"/>
        <v>#N/A</v>
      </c>
      <c r="LP96" s="169" t="e">
        <f t="shared" si="174"/>
        <v>#N/A</v>
      </c>
      <c r="LQ96" s="169" t="e">
        <f t="shared" si="174"/>
        <v>#N/A</v>
      </c>
      <c r="LR96" s="169" t="e">
        <f t="shared" si="174"/>
        <v>#N/A</v>
      </c>
      <c r="LS96" s="169" t="e">
        <f t="shared" si="174"/>
        <v>#N/A</v>
      </c>
      <c r="LT96" s="169" t="e">
        <f t="shared" si="174"/>
        <v>#N/A</v>
      </c>
      <c r="LU96" s="169" t="e">
        <f t="shared" si="174"/>
        <v>#N/A</v>
      </c>
      <c r="LV96" s="169" t="e">
        <f t="shared" si="174"/>
        <v>#N/A</v>
      </c>
      <c r="LW96" s="169" t="e">
        <f t="shared" si="174"/>
        <v>#N/A</v>
      </c>
      <c r="LX96" s="169" t="e">
        <f t="shared" si="174"/>
        <v>#N/A</v>
      </c>
      <c r="LY96" s="169" t="e">
        <f t="shared" si="175"/>
        <v>#N/A</v>
      </c>
      <c r="LZ96" s="169" t="e">
        <f t="shared" si="175"/>
        <v>#N/A</v>
      </c>
      <c r="MA96" s="169" t="e">
        <f t="shared" si="175"/>
        <v>#N/A</v>
      </c>
      <c r="MB96" s="169" t="e">
        <f t="shared" si="175"/>
        <v>#N/A</v>
      </c>
      <c r="MC96" s="169" t="e">
        <f t="shared" si="175"/>
        <v>#N/A</v>
      </c>
      <c r="MD96" s="169" t="e">
        <f t="shared" si="175"/>
        <v>#N/A</v>
      </c>
      <c r="ME96" s="169" t="e">
        <f t="shared" si="175"/>
        <v>#N/A</v>
      </c>
      <c r="MF96" s="169" t="e">
        <f t="shared" si="175"/>
        <v>#N/A</v>
      </c>
      <c r="MG96" s="169" t="e">
        <f t="shared" si="175"/>
        <v>#N/A</v>
      </c>
      <c r="MH96" s="169" t="e">
        <f t="shared" si="175"/>
        <v>#N/A</v>
      </c>
      <c r="MI96" s="169" t="e">
        <f t="shared" si="175"/>
        <v>#N/A</v>
      </c>
      <c r="MJ96" s="169" t="e">
        <f t="shared" si="175"/>
        <v>#N/A</v>
      </c>
      <c r="MK96" s="169" t="e">
        <f t="shared" si="175"/>
        <v>#N/A</v>
      </c>
      <c r="ML96" s="169" t="e">
        <f t="shared" si="175"/>
        <v>#N/A</v>
      </c>
      <c r="MM96" s="169" t="e">
        <f t="shared" si="175"/>
        <v>#N/A</v>
      </c>
      <c r="MN96" s="169" t="e">
        <f t="shared" si="175"/>
        <v>#N/A</v>
      </c>
      <c r="MO96" s="169" t="e">
        <f t="shared" si="176"/>
        <v>#N/A</v>
      </c>
      <c r="MP96" s="169" t="e">
        <f t="shared" si="176"/>
        <v>#N/A</v>
      </c>
      <c r="MQ96" s="169" t="e">
        <f t="shared" si="176"/>
        <v>#N/A</v>
      </c>
      <c r="MR96" s="169" t="e">
        <f t="shared" si="176"/>
        <v>#N/A</v>
      </c>
      <c r="MS96" s="169" t="e">
        <f t="shared" si="176"/>
        <v>#N/A</v>
      </c>
      <c r="MT96" s="169" t="e">
        <f t="shared" si="176"/>
        <v>#N/A</v>
      </c>
      <c r="MU96" s="169" t="e">
        <f t="shared" si="176"/>
        <v>#N/A</v>
      </c>
      <c r="MV96" s="169" t="e">
        <f t="shared" si="176"/>
        <v>#N/A</v>
      </c>
      <c r="MW96" s="169" t="e">
        <f t="shared" si="176"/>
        <v>#N/A</v>
      </c>
      <c r="MX96" s="169" t="e">
        <f t="shared" si="176"/>
        <v>#N/A</v>
      </c>
      <c r="MY96" s="169" t="e">
        <f t="shared" si="176"/>
        <v>#N/A</v>
      </c>
      <c r="MZ96" s="169" t="e">
        <f t="shared" si="176"/>
        <v>#N/A</v>
      </c>
      <c r="NA96" s="169" t="e">
        <f t="shared" si="176"/>
        <v>#N/A</v>
      </c>
      <c r="NB96" s="169" t="e">
        <f t="shared" si="176"/>
        <v>#N/A</v>
      </c>
      <c r="NC96" s="169" t="e">
        <f t="shared" si="176"/>
        <v>#N/A</v>
      </c>
      <c r="ND96" s="169" t="e">
        <f t="shared" si="176"/>
        <v>#N/A</v>
      </c>
      <c r="NE96" s="169" t="e">
        <f t="shared" si="177"/>
        <v>#N/A</v>
      </c>
      <c r="NF96" s="169" t="e">
        <f t="shared" si="177"/>
        <v>#N/A</v>
      </c>
      <c r="NG96" s="169" t="e">
        <f t="shared" si="177"/>
        <v>#N/A</v>
      </c>
      <c r="NH96" s="169" t="e">
        <f t="shared" si="177"/>
        <v>#N/A</v>
      </c>
      <c r="NI96" s="169" t="e">
        <f t="shared" si="177"/>
        <v>#N/A</v>
      </c>
      <c r="NJ96" s="169" t="e">
        <f t="shared" si="177"/>
        <v>#N/A</v>
      </c>
      <c r="NK96" s="169" t="e">
        <f t="shared" si="177"/>
        <v>#N/A</v>
      </c>
      <c r="NL96" s="169" t="e">
        <f t="shared" si="177"/>
        <v>#N/A</v>
      </c>
      <c r="NM96" s="169" t="e">
        <f t="shared" si="177"/>
        <v>#N/A</v>
      </c>
      <c r="NN96" s="169" t="e">
        <f t="shared" si="177"/>
        <v>#N/A</v>
      </c>
      <c r="NO96" s="169" t="e">
        <f t="shared" si="177"/>
        <v>#N/A</v>
      </c>
      <c r="NP96" s="169" t="e">
        <f t="shared" si="177"/>
        <v>#N/A</v>
      </c>
      <c r="NQ96" s="169" t="e">
        <f t="shared" si="177"/>
        <v>#N/A</v>
      </c>
      <c r="NR96" s="169" t="e">
        <f t="shared" si="177"/>
        <v>#N/A</v>
      </c>
      <c r="NS96" s="169" t="e">
        <f t="shared" si="177"/>
        <v>#N/A</v>
      </c>
      <c r="NT96" s="169" t="e">
        <f t="shared" si="177"/>
        <v>#N/A</v>
      </c>
      <c r="NU96" s="169" t="e">
        <f t="shared" si="178"/>
        <v>#N/A</v>
      </c>
      <c r="NV96" s="169" t="e">
        <f t="shared" si="178"/>
        <v>#N/A</v>
      </c>
      <c r="NW96" s="169" t="e">
        <f t="shared" si="178"/>
        <v>#N/A</v>
      </c>
      <c r="NX96" s="169" t="e">
        <f t="shared" si="178"/>
        <v>#N/A</v>
      </c>
      <c r="NY96" s="169" t="e">
        <f t="shared" si="178"/>
        <v>#N/A</v>
      </c>
      <c r="NZ96" s="169" t="e">
        <f t="shared" si="178"/>
        <v>#N/A</v>
      </c>
      <c r="OA96" s="169" t="e">
        <f t="shared" si="178"/>
        <v>#N/A</v>
      </c>
      <c r="OB96" s="169" t="e">
        <f t="shared" si="178"/>
        <v>#N/A</v>
      </c>
      <c r="OC96" s="169" t="e">
        <f t="shared" si="178"/>
        <v>#N/A</v>
      </c>
      <c r="OD96" s="169" t="e">
        <f t="shared" si="178"/>
        <v>#N/A</v>
      </c>
      <c r="OE96" s="169" t="e">
        <f t="shared" si="178"/>
        <v>#N/A</v>
      </c>
      <c r="OF96" s="169" t="e">
        <f t="shared" si="178"/>
        <v>#N/A</v>
      </c>
      <c r="OG96" s="169" t="e">
        <f t="shared" si="178"/>
        <v>#N/A</v>
      </c>
      <c r="OH96" s="169" t="e">
        <f t="shared" si="178"/>
        <v>#N/A</v>
      </c>
      <c r="OI96" s="169" t="e">
        <f t="shared" si="178"/>
        <v>#N/A</v>
      </c>
      <c r="OJ96" s="169" t="e">
        <f t="shared" si="178"/>
        <v>#N/A</v>
      </c>
      <c r="OK96" s="169" t="e">
        <f t="shared" si="179"/>
        <v>#N/A</v>
      </c>
      <c r="OL96" s="169" t="e">
        <f t="shared" si="179"/>
        <v>#N/A</v>
      </c>
      <c r="OM96" s="169" t="e">
        <f t="shared" si="179"/>
        <v>#N/A</v>
      </c>
      <c r="ON96" s="169" t="e">
        <f t="shared" si="179"/>
        <v>#N/A</v>
      </c>
      <c r="OO96" s="169" t="e">
        <f t="shared" si="179"/>
        <v>#N/A</v>
      </c>
      <c r="OP96" s="169" t="e">
        <f t="shared" si="179"/>
        <v>#N/A</v>
      </c>
      <c r="OQ96" s="169" t="e">
        <f t="shared" si="179"/>
        <v>#N/A</v>
      </c>
      <c r="OR96" s="169" t="e">
        <f t="shared" si="179"/>
        <v>#N/A</v>
      </c>
      <c r="OS96" s="169" t="e">
        <f t="shared" si="179"/>
        <v>#N/A</v>
      </c>
      <c r="OT96" s="169" t="e">
        <f t="shared" si="179"/>
        <v>#N/A</v>
      </c>
      <c r="OU96" s="169" t="e">
        <f t="shared" si="179"/>
        <v>#N/A</v>
      </c>
      <c r="OV96" s="169" t="e">
        <f t="shared" si="179"/>
        <v>#N/A</v>
      </c>
      <c r="OW96" s="169" t="e">
        <f t="shared" si="199"/>
        <v>#N/A</v>
      </c>
      <c r="OX96" s="169" t="e">
        <f t="shared" si="199"/>
        <v>#N/A</v>
      </c>
      <c r="OY96" s="169" t="e">
        <f t="shared" si="199"/>
        <v>#N/A</v>
      </c>
      <c r="OZ96" s="169" t="e">
        <f t="shared" si="199"/>
        <v>#N/A</v>
      </c>
      <c r="PA96" s="169" t="e">
        <f t="shared" si="199"/>
        <v>#N/A</v>
      </c>
      <c r="PB96" s="169" t="e">
        <f t="shared" si="199"/>
        <v>#N/A</v>
      </c>
      <c r="PC96" s="169" t="e">
        <f t="shared" si="199"/>
        <v>#N/A</v>
      </c>
      <c r="PD96" s="169" t="e">
        <f t="shared" si="199"/>
        <v>#N/A</v>
      </c>
      <c r="PE96" s="169" t="e">
        <f t="shared" si="199"/>
        <v>#N/A</v>
      </c>
      <c r="PF96" s="169" t="e">
        <f t="shared" si="171"/>
        <v>#N/A</v>
      </c>
      <c r="PG96" s="169" t="e">
        <f t="shared" si="171"/>
        <v>#N/A</v>
      </c>
      <c r="PH96" s="169" t="e">
        <f t="shared" si="171"/>
        <v>#N/A</v>
      </c>
    </row>
    <row r="97" spans="1:424" hidden="1" x14ac:dyDescent="0.75">
      <c r="A97" s="4">
        <v>94</v>
      </c>
      <c r="B97" s="95"/>
      <c r="C97" s="95"/>
      <c r="D97" s="95"/>
      <c r="E97" s="124" t="str">
        <f t="shared" si="146"/>
        <v/>
      </c>
      <c r="F97" s="124" t="str">
        <f t="shared" si="147"/>
        <v/>
      </c>
      <c r="G97" s="73" t="str">
        <f t="shared" si="148"/>
        <v/>
      </c>
      <c r="H97" s="23"/>
      <c r="I97" s="57"/>
      <c r="J97" s="280"/>
      <c r="K97" s="74" t="str">
        <f>IF(AND(B97&gt;0,C97&gt;0,D97&gt;0),IF(ISBLANK(J97),IF(ISBLANK(H97),"",(D97-B97)*VLOOKUP(H97,VLookups!$A$4:$B$13,2,FALSE)),J97),"")</f>
        <v/>
      </c>
      <c r="L97" s="75" t="str">
        <f t="shared" si="144"/>
        <v/>
      </c>
      <c r="M97" s="95"/>
      <c r="N97" s="270" t="str">
        <f>IF(AND(M97&gt;0,C97&gt;0,NOT(K97="")),ABS(VLOOKUP($M$1,VLookups!$A$43:$B$44,2,FALSE)-_xlfn.NORM.DIST(M97,G97,K97,TRUE)),"")</f>
        <v/>
      </c>
      <c r="O97" s="94" t="str">
        <f>IF(AND($B97&gt;0,$C97&gt;0,$D97&gt;0,NOT(ISBLANK($H97))),_xlfn.NORM.INV(ABS(VLOOKUP($M$1,VLookups!$A$43:$B$44,2,FALSE)-O$3),$G97,$K97),"")</f>
        <v/>
      </c>
      <c r="P97" s="93" t="str">
        <f>IF(AND($B97&gt;0,$C97&gt;0,$D97&gt;0,NOT(ISBLANK($H97))),_xlfn.NORM.INV(ABS(VLOOKUP($M$1,VLookups!$A$43:$B$44,2,FALSE)-P$3),$G97,$K97),"")</f>
        <v/>
      </c>
      <c r="Q97" s="94" t="str">
        <f>IF(AND($B97&gt;0,$C97&gt;0,$D97&gt;0,NOT(ISBLANK($H97))),_xlfn.NORM.INV(ABS(VLOOKUP($M$1,VLookups!$A$43:$B$44,2,FALSE)-Q$3),$G97,$K97),"")</f>
        <v/>
      </c>
      <c r="R97" s="93" t="str">
        <f>IF(AND($B97&gt;0,$C97&gt;0,$D97&gt;0,NOT(ISBLANK($H97))),_xlfn.NORM.INV(ABS(VLOOKUP($M$1,VLookups!$A$43:$B$44,2,FALSE)-R$3),$G97,$K97),"")</f>
        <v/>
      </c>
      <c r="S97" s="94" t="str">
        <f>IF(AND($B97&gt;0,$C97&gt;0,$D97&gt;0,NOT(ISBLANK($H97))),_xlfn.NORM.INV(ABS(VLOOKUP($M$1,VLookups!$A$43:$B$44,2,FALSE)-S$3),$G97,$K97),"")</f>
        <v/>
      </c>
      <c r="T97" s="93" t="str">
        <f>IF(AND($B97&gt;0,$C97&gt;0,$D97&gt;0,NOT(ISBLANK($H97))),_xlfn.NORM.INV(ABS(VLOOKUP($M$1,VLookups!$A$43:$B$44,2,FALSE)-T$3),$G97,$K97),"")</f>
        <v/>
      </c>
      <c r="U97" s="5"/>
      <c r="V97" s="168" t="str">
        <f t="shared" si="149"/>
        <v/>
      </c>
      <c r="W97" s="49" t="str">
        <f t="shared" si="195"/>
        <v/>
      </c>
      <c r="X97" s="49" t="str">
        <f t="shared" si="195"/>
        <v/>
      </c>
      <c r="Y97" s="49" t="str">
        <f t="shared" si="195"/>
        <v/>
      </c>
      <c r="Z97" s="49" t="str">
        <f t="shared" si="195"/>
        <v/>
      </c>
      <c r="AA97" s="49" t="str">
        <f t="shared" si="195"/>
        <v/>
      </c>
      <c r="AB97" s="49" t="str">
        <f t="shared" si="195"/>
        <v/>
      </c>
      <c r="AC97" s="49" t="str">
        <f t="shared" si="195"/>
        <v/>
      </c>
      <c r="AD97" s="49" t="str">
        <f t="shared" si="195"/>
        <v/>
      </c>
      <c r="AE97" s="49" t="str">
        <f t="shared" si="195"/>
        <v/>
      </c>
      <c r="AF97" s="49" t="str">
        <f t="shared" si="195"/>
        <v/>
      </c>
      <c r="AG97" s="49" t="str">
        <f t="shared" si="195"/>
        <v/>
      </c>
      <c r="AH97" s="49" t="str">
        <f t="shared" si="195"/>
        <v/>
      </c>
      <c r="AI97" s="49" t="str">
        <f t="shared" si="195"/>
        <v/>
      </c>
      <c r="AJ97" s="49" t="str">
        <f t="shared" si="195"/>
        <v/>
      </c>
      <c r="AK97" s="49" t="str">
        <f t="shared" si="195"/>
        <v/>
      </c>
      <c r="AL97" s="49" t="str">
        <f t="shared" si="195"/>
        <v/>
      </c>
      <c r="AM97" s="49" t="str">
        <f t="shared" si="187"/>
        <v/>
      </c>
      <c r="AN97" s="49" t="str">
        <f t="shared" si="187"/>
        <v/>
      </c>
      <c r="AO97" s="49" t="str">
        <f t="shared" si="187"/>
        <v/>
      </c>
      <c r="AP97" s="49" t="str">
        <f t="shared" si="187"/>
        <v/>
      </c>
      <c r="AQ97" s="49" t="str">
        <f t="shared" si="187"/>
        <v/>
      </c>
      <c r="AR97" s="49" t="str">
        <f t="shared" si="187"/>
        <v/>
      </c>
      <c r="AS97" s="49" t="str">
        <f t="shared" si="187"/>
        <v/>
      </c>
      <c r="AT97" s="49" t="str">
        <f t="shared" si="187"/>
        <v/>
      </c>
      <c r="AU97" s="49" t="str">
        <f t="shared" si="187"/>
        <v/>
      </c>
      <c r="AV97" s="49" t="str">
        <f t="shared" si="187"/>
        <v/>
      </c>
      <c r="AW97" s="49" t="str">
        <f t="shared" si="187"/>
        <v/>
      </c>
      <c r="AX97" s="49" t="str">
        <f t="shared" si="187"/>
        <v/>
      </c>
      <c r="AY97" s="49" t="str">
        <f t="shared" si="187"/>
        <v/>
      </c>
      <c r="AZ97" s="49" t="str">
        <f t="shared" si="187"/>
        <v/>
      </c>
      <c r="BA97" s="49" t="str">
        <f t="shared" si="187"/>
        <v/>
      </c>
      <c r="BB97" s="49" t="str">
        <f t="shared" si="188"/>
        <v/>
      </c>
      <c r="BC97" s="49" t="str">
        <f t="shared" si="188"/>
        <v/>
      </c>
      <c r="BD97" s="49" t="str">
        <f t="shared" si="188"/>
        <v/>
      </c>
      <c r="BE97" s="49" t="str">
        <f t="shared" si="188"/>
        <v/>
      </c>
      <c r="BF97" s="49" t="str">
        <f t="shared" si="188"/>
        <v/>
      </c>
      <c r="BG97" s="49" t="str">
        <f t="shared" si="188"/>
        <v/>
      </c>
      <c r="BH97" s="49" t="str">
        <f t="shared" si="188"/>
        <v/>
      </c>
      <c r="BI97" s="49" t="str">
        <f t="shared" si="188"/>
        <v/>
      </c>
      <c r="BJ97" s="49" t="str">
        <f t="shared" si="188"/>
        <v/>
      </c>
      <c r="BK97" s="49" t="str">
        <f t="shared" si="188"/>
        <v/>
      </c>
      <c r="BL97" s="49" t="str">
        <f t="shared" si="188"/>
        <v/>
      </c>
      <c r="BM97" s="49" t="str">
        <f t="shared" si="188"/>
        <v/>
      </c>
      <c r="BN97" s="49" t="str">
        <f t="shared" si="188"/>
        <v/>
      </c>
      <c r="BO97" s="49" t="str">
        <f t="shared" si="188"/>
        <v/>
      </c>
      <c r="BP97" s="49" t="str">
        <f t="shared" si="188"/>
        <v/>
      </c>
      <c r="BQ97" s="49" t="str">
        <f t="shared" si="188"/>
        <v/>
      </c>
      <c r="BR97" s="49" t="str">
        <f t="shared" si="182"/>
        <v/>
      </c>
      <c r="BS97" s="49" t="str">
        <f t="shared" si="182"/>
        <v/>
      </c>
      <c r="BT97" s="49" t="str">
        <f t="shared" si="182"/>
        <v/>
      </c>
      <c r="BU97" s="49" t="str">
        <f t="shared" si="182"/>
        <v/>
      </c>
      <c r="BV97" s="49" t="str">
        <f t="shared" si="182"/>
        <v/>
      </c>
      <c r="BW97" s="49" t="str">
        <f t="shared" si="182"/>
        <v/>
      </c>
      <c r="BX97" s="49" t="str">
        <f t="shared" si="182"/>
        <v/>
      </c>
      <c r="BY97" s="49" t="str">
        <f t="shared" si="182"/>
        <v/>
      </c>
      <c r="BZ97" s="49" t="str">
        <f t="shared" si="182"/>
        <v/>
      </c>
      <c r="CA97" s="49" t="str">
        <f t="shared" si="182"/>
        <v/>
      </c>
      <c r="CB97" s="49" t="str">
        <f t="shared" si="182"/>
        <v/>
      </c>
      <c r="CC97" s="49" t="str">
        <f t="shared" si="182"/>
        <v/>
      </c>
      <c r="CD97" s="49" t="str">
        <f t="shared" si="182"/>
        <v/>
      </c>
      <c r="CE97" s="49" t="str">
        <f t="shared" si="182"/>
        <v/>
      </c>
      <c r="CF97" s="49" t="str">
        <f t="shared" si="182"/>
        <v/>
      </c>
      <c r="CG97" s="49" t="str">
        <f t="shared" si="189"/>
        <v/>
      </c>
      <c r="CH97" s="49" t="str">
        <f t="shared" si="189"/>
        <v/>
      </c>
      <c r="CI97" s="49" t="str">
        <f t="shared" si="189"/>
        <v/>
      </c>
      <c r="CJ97" s="49" t="str">
        <f t="shared" si="189"/>
        <v/>
      </c>
      <c r="CK97" s="49" t="str">
        <f t="shared" si="189"/>
        <v/>
      </c>
      <c r="CL97" s="49" t="str">
        <f t="shared" si="189"/>
        <v/>
      </c>
      <c r="CM97" s="49" t="str">
        <f t="shared" si="189"/>
        <v/>
      </c>
      <c r="CN97" s="49" t="str">
        <f t="shared" si="189"/>
        <v/>
      </c>
      <c r="CO97" s="49" t="str">
        <f t="shared" si="189"/>
        <v/>
      </c>
      <c r="CP97" s="49" t="str">
        <f t="shared" si="189"/>
        <v/>
      </c>
      <c r="CQ97" s="49" t="str">
        <f t="shared" si="189"/>
        <v/>
      </c>
      <c r="CR97" s="49" t="str">
        <f t="shared" si="189"/>
        <v/>
      </c>
      <c r="CS97" s="49" t="str">
        <f t="shared" si="189"/>
        <v/>
      </c>
      <c r="CT97" s="49" t="str">
        <f t="shared" si="189"/>
        <v/>
      </c>
      <c r="CU97" s="49" t="str">
        <f t="shared" si="189"/>
        <v/>
      </c>
      <c r="CV97" s="49" t="str">
        <f t="shared" si="189"/>
        <v/>
      </c>
      <c r="CW97" s="49" t="str">
        <f t="shared" si="183"/>
        <v/>
      </c>
      <c r="CX97" s="49" t="str">
        <f t="shared" si="183"/>
        <v/>
      </c>
      <c r="CY97" s="49" t="str">
        <f t="shared" si="183"/>
        <v/>
      </c>
      <c r="CZ97" s="49" t="str">
        <f t="shared" si="183"/>
        <v/>
      </c>
      <c r="DA97" s="49" t="str">
        <f t="shared" si="183"/>
        <v/>
      </c>
      <c r="DB97" s="49" t="str">
        <f t="shared" si="183"/>
        <v/>
      </c>
      <c r="DC97" s="49" t="str">
        <f t="shared" si="183"/>
        <v/>
      </c>
      <c r="DD97" s="49" t="str">
        <f t="shared" si="183"/>
        <v/>
      </c>
      <c r="DE97" s="49" t="str">
        <f t="shared" si="183"/>
        <v/>
      </c>
      <c r="DF97" s="49" t="str">
        <f t="shared" si="183"/>
        <v/>
      </c>
      <c r="DG97" s="49" t="str">
        <f t="shared" si="183"/>
        <v/>
      </c>
      <c r="DH97" s="49" t="str">
        <f t="shared" si="183"/>
        <v/>
      </c>
      <c r="DI97" s="49" t="str">
        <f t="shared" si="183"/>
        <v/>
      </c>
      <c r="DJ97" s="49" t="str">
        <f t="shared" si="183"/>
        <v/>
      </c>
      <c r="DK97" s="49" t="str">
        <f t="shared" si="183"/>
        <v/>
      </c>
      <c r="DL97" s="49" t="str">
        <f t="shared" si="190"/>
        <v/>
      </c>
      <c r="DM97" s="49" t="str">
        <f t="shared" si="190"/>
        <v/>
      </c>
      <c r="DN97" s="49" t="str">
        <f t="shared" si="190"/>
        <v/>
      </c>
      <c r="DO97" s="49" t="str">
        <f t="shared" si="190"/>
        <v/>
      </c>
      <c r="DP97" s="49" t="str">
        <f t="shared" si="190"/>
        <v/>
      </c>
      <c r="DQ97" s="49" t="str">
        <f t="shared" si="190"/>
        <v/>
      </c>
      <c r="DR97" s="49" t="str">
        <f t="shared" si="190"/>
        <v/>
      </c>
      <c r="DS97" s="183" t="str">
        <f t="shared" si="150"/>
        <v/>
      </c>
      <c r="DT97" s="49" t="str">
        <f t="shared" si="196"/>
        <v/>
      </c>
      <c r="DU97" s="49" t="str">
        <f t="shared" si="196"/>
        <v/>
      </c>
      <c r="DV97" s="49" t="str">
        <f t="shared" si="196"/>
        <v/>
      </c>
      <c r="DW97" s="49" t="str">
        <f t="shared" si="196"/>
        <v/>
      </c>
      <c r="DX97" s="49" t="str">
        <f t="shared" si="196"/>
        <v/>
      </c>
      <c r="DY97" s="49" t="str">
        <f t="shared" si="196"/>
        <v/>
      </c>
      <c r="DZ97" s="49" t="str">
        <f t="shared" si="196"/>
        <v/>
      </c>
      <c r="EA97" s="49" t="str">
        <f t="shared" si="196"/>
        <v/>
      </c>
      <c r="EB97" s="49" t="str">
        <f t="shared" si="196"/>
        <v/>
      </c>
      <c r="EC97" s="49" t="str">
        <f t="shared" si="196"/>
        <v/>
      </c>
      <c r="ED97" s="49" t="str">
        <f t="shared" si="196"/>
        <v/>
      </c>
      <c r="EE97" s="49" t="str">
        <f t="shared" si="196"/>
        <v/>
      </c>
      <c r="EF97" s="49" t="str">
        <f t="shared" si="196"/>
        <v/>
      </c>
      <c r="EG97" s="49" t="str">
        <f t="shared" si="196"/>
        <v/>
      </c>
      <c r="EH97" s="49" t="str">
        <f t="shared" si="196"/>
        <v/>
      </c>
      <c r="EI97" s="49" t="str">
        <f t="shared" si="196"/>
        <v/>
      </c>
      <c r="EJ97" s="49" t="str">
        <f t="shared" si="191"/>
        <v/>
      </c>
      <c r="EK97" s="49" t="str">
        <f t="shared" si="191"/>
        <v/>
      </c>
      <c r="EL97" s="49" t="str">
        <f t="shared" si="191"/>
        <v/>
      </c>
      <c r="EM97" s="49" t="str">
        <f t="shared" si="191"/>
        <v/>
      </c>
      <c r="EN97" s="49" t="str">
        <f t="shared" si="191"/>
        <v/>
      </c>
      <c r="EO97" s="49" t="str">
        <f t="shared" si="191"/>
        <v/>
      </c>
      <c r="EP97" s="49" t="str">
        <f t="shared" si="191"/>
        <v/>
      </c>
      <c r="EQ97" s="49" t="str">
        <f t="shared" si="191"/>
        <v/>
      </c>
      <c r="ER97" s="49" t="str">
        <f t="shared" si="191"/>
        <v/>
      </c>
      <c r="ES97" s="49" t="str">
        <f t="shared" si="191"/>
        <v/>
      </c>
      <c r="ET97" s="49" t="str">
        <f t="shared" si="191"/>
        <v/>
      </c>
      <c r="EU97" s="49" t="str">
        <f t="shared" si="191"/>
        <v/>
      </c>
      <c r="EV97" s="49" t="str">
        <f t="shared" si="191"/>
        <v/>
      </c>
      <c r="EW97" s="49" t="str">
        <f t="shared" si="191"/>
        <v/>
      </c>
      <c r="EX97" s="49" t="str">
        <f t="shared" si="191"/>
        <v/>
      </c>
      <c r="EY97" s="49" t="str">
        <f t="shared" si="192"/>
        <v/>
      </c>
      <c r="EZ97" s="49" t="str">
        <f t="shared" si="192"/>
        <v/>
      </c>
      <c r="FA97" s="49" t="str">
        <f t="shared" si="192"/>
        <v/>
      </c>
      <c r="FB97" s="49" t="str">
        <f t="shared" si="192"/>
        <v/>
      </c>
      <c r="FC97" s="49" t="str">
        <f t="shared" si="192"/>
        <v/>
      </c>
      <c r="FD97" s="49" t="str">
        <f t="shared" si="192"/>
        <v/>
      </c>
      <c r="FE97" s="49" t="str">
        <f t="shared" si="192"/>
        <v/>
      </c>
      <c r="FF97" s="49" t="str">
        <f t="shared" si="192"/>
        <v/>
      </c>
      <c r="FG97" s="49" t="str">
        <f t="shared" si="192"/>
        <v/>
      </c>
      <c r="FH97" s="49" t="str">
        <f t="shared" si="192"/>
        <v/>
      </c>
      <c r="FI97" s="49" t="str">
        <f t="shared" si="192"/>
        <v/>
      </c>
      <c r="FJ97" s="49" t="str">
        <f t="shared" si="192"/>
        <v/>
      </c>
      <c r="FK97" s="49" t="str">
        <f t="shared" si="192"/>
        <v/>
      </c>
      <c r="FL97" s="49" t="str">
        <f t="shared" si="192"/>
        <v/>
      </c>
      <c r="FM97" s="49" t="str">
        <f t="shared" si="192"/>
        <v/>
      </c>
      <c r="FN97" s="49" t="str">
        <f t="shared" si="192"/>
        <v/>
      </c>
      <c r="FO97" s="49" t="str">
        <f t="shared" si="184"/>
        <v/>
      </c>
      <c r="FP97" s="49" t="str">
        <f t="shared" si="184"/>
        <v/>
      </c>
      <c r="FQ97" s="49" t="str">
        <f t="shared" si="184"/>
        <v/>
      </c>
      <c r="FR97" s="49" t="str">
        <f t="shared" si="184"/>
        <v/>
      </c>
      <c r="FS97" s="49" t="str">
        <f t="shared" si="184"/>
        <v/>
      </c>
      <c r="FT97" s="49" t="str">
        <f t="shared" si="184"/>
        <v/>
      </c>
      <c r="FU97" s="49" t="str">
        <f t="shared" si="184"/>
        <v/>
      </c>
      <c r="FV97" s="49" t="str">
        <f t="shared" si="184"/>
        <v/>
      </c>
      <c r="FW97" s="49" t="str">
        <f t="shared" si="184"/>
        <v/>
      </c>
      <c r="FX97" s="49" t="str">
        <f t="shared" si="184"/>
        <v/>
      </c>
      <c r="FY97" s="49" t="str">
        <f t="shared" si="184"/>
        <v/>
      </c>
      <c r="FZ97" s="49" t="str">
        <f t="shared" si="184"/>
        <v/>
      </c>
      <c r="GA97" s="49" t="str">
        <f t="shared" si="184"/>
        <v/>
      </c>
      <c r="GB97" s="49" t="str">
        <f t="shared" si="184"/>
        <v/>
      </c>
      <c r="GC97" s="49" t="str">
        <f t="shared" si="184"/>
        <v/>
      </c>
      <c r="GD97" s="49" t="str">
        <f t="shared" si="193"/>
        <v/>
      </c>
      <c r="GE97" s="49" t="str">
        <f t="shared" si="193"/>
        <v/>
      </c>
      <c r="GF97" s="49" t="str">
        <f t="shared" si="193"/>
        <v/>
      </c>
      <c r="GG97" s="49" t="str">
        <f t="shared" si="193"/>
        <v/>
      </c>
      <c r="GH97" s="49" t="str">
        <f t="shared" si="193"/>
        <v/>
      </c>
      <c r="GI97" s="49" t="str">
        <f t="shared" si="193"/>
        <v/>
      </c>
      <c r="GJ97" s="49" t="str">
        <f t="shared" si="193"/>
        <v/>
      </c>
      <c r="GK97" s="49" t="str">
        <f t="shared" si="193"/>
        <v/>
      </c>
      <c r="GL97" s="49" t="str">
        <f t="shared" si="193"/>
        <v/>
      </c>
      <c r="GM97" s="49" t="str">
        <f t="shared" si="193"/>
        <v/>
      </c>
      <c r="GN97" s="49" t="str">
        <f t="shared" si="193"/>
        <v/>
      </c>
      <c r="GO97" s="49" t="str">
        <f t="shared" si="193"/>
        <v/>
      </c>
      <c r="GP97" s="49" t="str">
        <f t="shared" si="193"/>
        <v/>
      </c>
      <c r="GQ97" s="49" t="str">
        <f t="shared" si="193"/>
        <v/>
      </c>
      <c r="GR97" s="49" t="str">
        <f t="shared" si="193"/>
        <v/>
      </c>
      <c r="GS97" s="49" t="str">
        <f t="shared" si="193"/>
        <v/>
      </c>
      <c r="GT97" s="49" t="str">
        <f t="shared" si="185"/>
        <v/>
      </c>
      <c r="GU97" s="49" t="str">
        <f t="shared" si="185"/>
        <v/>
      </c>
      <c r="GV97" s="49" t="str">
        <f t="shared" si="185"/>
        <v/>
      </c>
      <c r="GW97" s="49" t="str">
        <f t="shared" si="185"/>
        <v/>
      </c>
      <c r="GX97" s="49" t="str">
        <f t="shared" si="185"/>
        <v/>
      </c>
      <c r="GY97" s="49" t="str">
        <f t="shared" si="185"/>
        <v/>
      </c>
      <c r="GZ97" s="49" t="str">
        <f t="shared" si="185"/>
        <v/>
      </c>
      <c r="HA97" s="49" t="str">
        <f t="shared" si="185"/>
        <v/>
      </c>
      <c r="HB97" s="49" t="str">
        <f t="shared" si="185"/>
        <v/>
      </c>
      <c r="HC97" s="49" t="str">
        <f t="shared" si="185"/>
        <v/>
      </c>
      <c r="HD97" s="49" t="str">
        <f t="shared" si="185"/>
        <v/>
      </c>
      <c r="HE97" s="49" t="str">
        <f t="shared" si="185"/>
        <v/>
      </c>
      <c r="HF97" s="49" t="str">
        <f t="shared" si="185"/>
        <v/>
      </c>
      <c r="HG97" s="49" t="str">
        <f t="shared" si="185"/>
        <v/>
      </c>
      <c r="HH97" s="49" t="str">
        <f t="shared" si="185"/>
        <v/>
      </c>
      <c r="HI97" s="49" t="str">
        <f t="shared" si="194"/>
        <v/>
      </c>
      <c r="HJ97" s="49" t="str">
        <f t="shared" si="194"/>
        <v/>
      </c>
      <c r="HK97" s="49" t="str">
        <f t="shared" si="194"/>
        <v/>
      </c>
      <c r="HL97" s="49" t="str">
        <f t="shared" si="194"/>
        <v/>
      </c>
      <c r="HM97" s="49" t="str">
        <f t="shared" si="194"/>
        <v/>
      </c>
      <c r="HN97" s="49" t="str">
        <f t="shared" si="194"/>
        <v/>
      </c>
      <c r="HO97" s="49" t="str">
        <f t="shared" si="194"/>
        <v/>
      </c>
      <c r="HP97" s="169" t="e">
        <f t="shared" si="186"/>
        <v>#N/A</v>
      </c>
      <c r="HQ97" s="169" t="e">
        <f t="shared" si="186"/>
        <v>#N/A</v>
      </c>
      <c r="HR97" s="169" t="e">
        <f t="shared" si="186"/>
        <v>#N/A</v>
      </c>
      <c r="HS97" s="169" t="e">
        <f t="shared" si="186"/>
        <v>#N/A</v>
      </c>
      <c r="HT97" s="169" t="e">
        <f t="shared" si="186"/>
        <v>#N/A</v>
      </c>
      <c r="HU97" s="169" t="e">
        <f t="shared" si="186"/>
        <v>#N/A</v>
      </c>
      <c r="HV97" s="169" t="e">
        <f t="shared" si="186"/>
        <v>#N/A</v>
      </c>
      <c r="HW97" s="169" t="e">
        <f t="shared" si="186"/>
        <v>#N/A</v>
      </c>
      <c r="HX97" s="169" t="e">
        <f t="shared" si="186"/>
        <v>#N/A</v>
      </c>
      <c r="HY97" s="169" t="e">
        <f t="shared" si="186"/>
        <v>#N/A</v>
      </c>
      <c r="HZ97" s="169" t="e">
        <f t="shared" si="186"/>
        <v>#N/A</v>
      </c>
      <c r="IA97" s="169" t="e">
        <f t="shared" si="186"/>
        <v>#N/A</v>
      </c>
      <c r="IB97" s="169" t="e">
        <f t="shared" si="186"/>
        <v>#N/A</v>
      </c>
      <c r="IC97" s="169" t="e">
        <f t="shared" si="186"/>
        <v>#N/A</v>
      </c>
      <c r="ID97" s="169" t="e">
        <f t="shared" si="186"/>
        <v>#N/A</v>
      </c>
      <c r="IE97" s="169" t="e">
        <f t="shared" si="151"/>
        <v>#N/A</v>
      </c>
      <c r="IF97" s="169" t="e">
        <f t="shared" si="151"/>
        <v>#N/A</v>
      </c>
      <c r="IG97" s="169" t="e">
        <f t="shared" si="151"/>
        <v>#N/A</v>
      </c>
      <c r="IH97" s="169" t="e">
        <f t="shared" si="151"/>
        <v>#N/A</v>
      </c>
      <c r="II97" s="169" t="e">
        <f t="shared" si="151"/>
        <v>#N/A</v>
      </c>
      <c r="IJ97" s="169" t="e">
        <f t="shared" si="151"/>
        <v>#N/A</v>
      </c>
      <c r="IK97" s="169" t="e">
        <f t="shared" si="151"/>
        <v>#N/A</v>
      </c>
      <c r="IL97" s="169" t="e">
        <f t="shared" si="151"/>
        <v>#N/A</v>
      </c>
      <c r="IM97" s="169" t="e">
        <f t="shared" si="151"/>
        <v>#N/A</v>
      </c>
      <c r="IN97" s="169" t="e">
        <f t="shared" si="151"/>
        <v>#N/A</v>
      </c>
      <c r="IO97" s="169" t="e">
        <f t="shared" si="151"/>
        <v>#N/A</v>
      </c>
      <c r="IP97" s="169" t="e">
        <f t="shared" si="151"/>
        <v>#N/A</v>
      </c>
      <c r="IQ97" s="169" t="e">
        <f t="shared" si="151"/>
        <v>#N/A</v>
      </c>
      <c r="IR97" s="169" t="e">
        <f t="shared" si="151"/>
        <v>#N/A</v>
      </c>
      <c r="IS97" s="169" t="e">
        <f t="shared" si="151"/>
        <v>#N/A</v>
      </c>
      <c r="IT97" s="169" t="e">
        <f t="shared" si="151"/>
        <v>#N/A</v>
      </c>
      <c r="IU97" s="169" t="e">
        <f t="shared" si="197"/>
        <v>#N/A</v>
      </c>
      <c r="IV97" s="169" t="e">
        <f t="shared" si="197"/>
        <v>#N/A</v>
      </c>
      <c r="IW97" s="169" t="e">
        <f t="shared" si="197"/>
        <v>#N/A</v>
      </c>
      <c r="IX97" s="169" t="e">
        <f t="shared" si="197"/>
        <v>#N/A</v>
      </c>
      <c r="IY97" s="169" t="e">
        <f t="shared" si="181"/>
        <v>#N/A</v>
      </c>
      <c r="IZ97" s="169" t="e">
        <f t="shared" si="181"/>
        <v>#N/A</v>
      </c>
      <c r="JA97" s="169" t="e">
        <f t="shared" si="181"/>
        <v>#N/A</v>
      </c>
      <c r="JB97" s="169" t="e">
        <f t="shared" si="181"/>
        <v>#N/A</v>
      </c>
      <c r="JC97" s="169" t="e">
        <f t="shared" si="181"/>
        <v>#N/A</v>
      </c>
      <c r="JD97" s="169" t="e">
        <f t="shared" si="181"/>
        <v>#N/A</v>
      </c>
      <c r="JE97" s="169" t="e">
        <f t="shared" si="181"/>
        <v>#N/A</v>
      </c>
      <c r="JF97" s="169" t="e">
        <f t="shared" si="181"/>
        <v>#N/A</v>
      </c>
      <c r="JG97" s="169" t="e">
        <f t="shared" si="181"/>
        <v>#N/A</v>
      </c>
      <c r="JH97" s="169" t="e">
        <f t="shared" si="181"/>
        <v>#N/A</v>
      </c>
      <c r="JI97" s="169" t="e">
        <f t="shared" si="181"/>
        <v>#N/A</v>
      </c>
      <c r="JJ97" s="169" t="e">
        <f t="shared" si="168"/>
        <v>#N/A</v>
      </c>
      <c r="JK97" s="169" t="e">
        <f t="shared" si="168"/>
        <v>#N/A</v>
      </c>
      <c r="JL97" s="169" t="e">
        <f t="shared" si="168"/>
        <v>#N/A</v>
      </c>
      <c r="JM97" s="169" t="e">
        <f t="shared" si="168"/>
        <v>#N/A</v>
      </c>
      <c r="JN97" s="169" t="e">
        <f t="shared" si="168"/>
        <v>#N/A</v>
      </c>
      <c r="JO97" s="169" t="e">
        <f t="shared" si="168"/>
        <v>#N/A</v>
      </c>
      <c r="JP97" s="169" t="e">
        <f t="shared" si="168"/>
        <v>#N/A</v>
      </c>
      <c r="JQ97" s="169" t="e">
        <f t="shared" si="168"/>
        <v>#N/A</v>
      </c>
      <c r="JR97" s="169" t="e">
        <f t="shared" si="168"/>
        <v>#N/A</v>
      </c>
      <c r="JS97" s="169" t="e">
        <f t="shared" si="168"/>
        <v>#N/A</v>
      </c>
      <c r="JT97" s="169" t="e">
        <f t="shared" si="168"/>
        <v>#N/A</v>
      </c>
      <c r="JU97" s="169" t="e">
        <f t="shared" si="168"/>
        <v>#N/A</v>
      </c>
      <c r="JV97" s="169" t="e">
        <f t="shared" si="168"/>
        <v>#N/A</v>
      </c>
      <c r="JW97" s="169" t="e">
        <f t="shared" si="168"/>
        <v>#N/A</v>
      </c>
      <c r="JX97" s="169" t="e">
        <f t="shared" si="168"/>
        <v>#N/A</v>
      </c>
      <c r="JY97" s="169" t="e">
        <f t="shared" si="168"/>
        <v>#N/A</v>
      </c>
      <c r="JZ97" s="169" t="e">
        <f t="shared" si="198"/>
        <v>#N/A</v>
      </c>
      <c r="KA97" s="169" t="e">
        <f t="shared" si="180"/>
        <v>#N/A</v>
      </c>
      <c r="KB97" s="169" t="e">
        <f t="shared" si="180"/>
        <v>#N/A</v>
      </c>
      <c r="KC97" s="169" t="e">
        <f t="shared" si="172"/>
        <v>#N/A</v>
      </c>
      <c r="KD97" s="169" t="e">
        <f t="shared" si="172"/>
        <v>#N/A</v>
      </c>
      <c r="KE97" s="169" t="e">
        <f t="shared" si="172"/>
        <v>#N/A</v>
      </c>
      <c r="KF97" s="169" t="e">
        <f t="shared" si="172"/>
        <v>#N/A</v>
      </c>
      <c r="KG97" s="169" t="e">
        <f t="shared" si="172"/>
        <v>#N/A</v>
      </c>
      <c r="KH97" s="169" t="e">
        <f t="shared" si="172"/>
        <v>#N/A</v>
      </c>
      <c r="KI97" s="169" t="e">
        <f t="shared" si="172"/>
        <v>#N/A</v>
      </c>
      <c r="KJ97" s="169" t="e">
        <f t="shared" si="172"/>
        <v>#N/A</v>
      </c>
      <c r="KK97" s="169" t="e">
        <f t="shared" si="172"/>
        <v>#N/A</v>
      </c>
      <c r="KL97" s="169" t="e">
        <f t="shared" si="172"/>
        <v>#N/A</v>
      </c>
      <c r="KM97" s="169" t="e">
        <f t="shared" si="172"/>
        <v>#N/A</v>
      </c>
      <c r="KN97" s="169" t="e">
        <f t="shared" si="172"/>
        <v>#N/A</v>
      </c>
      <c r="KO97" s="169" t="e">
        <f t="shared" si="172"/>
        <v>#N/A</v>
      </c>
      <c r="KP97" s="169" t="e">
        <f t="shared" si="172"/>
        <v>#N/A</v>
      </c>
      <c r="KQ97" s="169" t="e">
        <f t="shared" si="172"/>
        <v>#N/A</v>
      </c>
      <c r="KR97" s="169" t="e">
        <f t="shared" si="172"/>
        <v>#N/A</v>
      </c>
      <c r="KS97" s="169" t="e">
        <f t="shared" si="173"/>
        <v>#N/A</v>
      </c>
      <c r="KT97" s="169" t="e">
        <f t="shared" si="173"/>
        <v>#N/A</v>
      </c>
      <c r="KU97" s="169" t="e">
        <f t="shared" si="173"/>
        <v>#N/A</v>
      </c>
      <c r="KV97" s="169" t="e">
        <f t="shared" si="173"/>
        <v>#N/A</v>
      </c>
      <c r="KW97" s="169" t="e">
        <f t="shared" si="173"/>
        <v>#N/A</v>
      </c>
      <c r="KX97" s="169" t="e">
        <f t="shared" si="173"/>
        <v>#N/A</v>
      </c>
      <c r="KY97" s="169" t="e">
        <f t="shared" si="173"/>
        <v>#N/A</v>
      </c>
      <c r="KZ97" s="169" t="e">
        <f t="shared" si="173"/>
        <v>#N/A</v>
      </c>
      <c r="LA97" s="169" t="e">
        <f t="shared" si="173"/>
        <v>#N/A</v>
      </c>
      <c r="LB97" s="169" t="e">
        <f t="shared" si="173"/>
        <v>#N/A</v>
      </c>
      <c r="LC97" s="169" t="e">
        <f t="shared" si="173"/>
        <v>#N/A</v>
      </c>
      <c r="LD97" s="169" t="e">
        <f t="shared" si="173"/>
        <v>#N/A</v>
      </c>
      <c r="LE97" s="169" t="e">
        <f t="shared" si="173"/>
        <v>#N/A</v>
      </c>
      <c r="LF97" s="169" t="e">
        <f t="shared" si="173"/>
        <v>#N/A</v>
      </c>
      <c r="LG97" s="169" t="e">
        <f t="shared" si="173"/>
        <v>#N/A</v>
      </c>
      <c r="LH97" s="169" t="e">
        <f t="shared" si="173"/>
        <v>#N/A</v>
      </c>
      <c r="LI97" s="169" t="e">
        <f t="shared" si="174"/>
        <v>#N/A</v>
      </c>
      <c r="LJ97" s="169" t="e">
        <f t="shared" si="174"/>
        <v>#N/A</v>
      </c>
      <c r="LK97" s="169" t="e">
        <f t="shared" si="174"/>
        <v>#N/A</v>
      </c>
      <c r="LL97" s="169" t="e">
        <f t="shared" si="174"/>
        <v>#N/A</v>
      </c>
      <c r="LM97" s="169" t="e">
        <f t="shared" si="174"/>
        <v>#N/A</v>
      </c>
      <c r="LN97" s="169" t="e">
        <f t="shared" si="174"/>
        <v>#N/A</v>
      </c>
      <c r="LO97" s="169" t="e">
        <f t="shared" si="174"/>
        <v>#N/A</v>
      </c>
      <c r="LP97" s="169" t="e">
        <f t="shared" si="174"/>
        <v>#N/A</v>
      </c>
      <c r="LQ97" s="169" t="e">
        <f t="shared" si="174"/>
        <v>#N/A</v>
      </c>
      <c r="LR97" s="169" t="e">
        <f t="shared" si="174"/>
        <v>#N/A</v>
      </c>
      <c r="LS97" s="169" t="e">
        <f t="shared" si="174"/>
        <v>#N/A</v>
      </c>
      <c r="LT97" s="169" t="e">
        <f t="shared" si="174"/>
        <v>#N/A</v>
      </c>
      <c r="LU97" s="169" t="e">
        <f t="shared" si="174"/>
        <v>#N/A</v>
      </c>
      <c r="LV97" s="169" t="e">
        <f t="shared" si="174"/>
        <v>#N/A</v>
      </c>
      <c r="LW97" s="169" t="e">
        <f t="shared" si="174"/>
        <v>#N/A</v>
      </c>
      <c r="LX97" s="169" t="e">
        <f t="shared" si="174"/>
        <v>#N/A</v>
      </c>
      <c r="LY97" s="169" t="e">
        <f t="shared" si="175"/>
        <v>#N/A</v>
      </c>
      <c r="LZ97" s="169" t="e">
        <f t="shared" si="175"/>
        <v>#N/A</v>
      </c>
      <c r="MA97" s="169" t="e">
        <f t="shared" si="175"/>
        <v>#N/A</v>
      </c>
      <c r="MB97" s="169" t="e">
        <f t="shared" si="175"/>
        <v>#N/A</v>
      </c>
      <c r="MC97" s="169" t="e">
        <f t="shared" si="175"/>
        <v>#N/A</v>
      </c>
      <c r="MD97" s="169" t="e">
        <f t="shared" si="175"/>
        <v>#N/A</v>
      </c>
      <c r="ME97" s="169" t="e">
        <f t="shared" si="175"/>
        <v>#N/A</v>
      </c>
      <c r="MF97" s="169" t="e">
        <f t="shared" si="175"/>
        <v>#N/A</v>
      </c>
      <c r="MG97" s="169" t="e">
        <f t="shared" si="175"/>
        <v>#N/A</v>
      </c>
      <c r="MH97" s="169" t="e">
        <f t="shared" si="175"/>
        <v>#N/A</v>
      </c>
      <c r="MI97" s="169" t="e">
        <f t="shared" si="175"/>
        <v>#N/A</v>
      </c>
      <c r="MJ97" s="169" t="e">
        <f t="shared" si="175"/>
        <v>#N/A</v>
      </c>
      <c r="MK97" s="169" t="e">
        <f t="shared" si="175"/>
        <v>#N/A</v>
      </c>
      <c r="ML97" s="169" t="e">
        <f t="shared" si="175"/>
        <v>#N/A</v>
      </c>
      <c r="MM97" s="169" t="e">
        <f t="shared" si="175"/>
        <v>#N/A</v>
      </c>
      <c r="MN97" s="169" t="e">
        <f t="shared" si="175"/>
        <v>#N/A</v>
      </c>
      <c r="MO97" s="169" t="e">
        <f t="shared" si="176"/>
        <v>#N/A</v>
      </c>
      <c r="MP97" s="169" t="e">
        <f t="shared" si="176"/>
        <v>#N/A</v>
      </c>
      <c r="MQ97" s="169" t="e">
        <f t="shared" si="176"/>
        <v>#N/A</v>
      </c>
      <c r="MR97" s="169" t="e">
        <f t="shared" si="176"/>
        <v>#N/A</v>
      </c>
      <c r="MS97" s="169" t="e">
        <f t="shared" si="176"/>
        <v>#N/A</v>
      </c>
      <c r="MT97" s="169" t="e">
        <f t="shared" si="176"/>
        <v>#N/A</v>
      </c>
      <c r="MU97" s="169" t="e">
        <f t="shared" si="176"/>
        <v>#N/A</v>
      </c>
      <c r="MV97" s="169" t="e">
        <f t="shared" si="176"/>
        <v>#N/A</v>
      </c>
      <c r="MW97" s="169" t="e">
        <f t="shared" si="176"/>
        <v>#N/A</v>
      </c>
      <c r="MX97" s="169" t="e">
        <f t="shared" si="176"/>
        <v>#N/A</v>
      </c>
      <c r="MY97" s="169" t="e">
        <f t="shared" si="176"/>
        <v>#N/A</v>
      </c>
      <c r="MZ97" s="169" t="e">
        <f t="shared" si="176"/>
        <v>#N/A</v>
      </c>
      <c r="NA97" s="169" t="e">
        <f t="shared" si="176"/>
        <v>#N/A</v>
      </c>
      <c r="NB97" s="169" t="e">
        <f t="shared" si="176"/>
        <v>#N/A</v>
      </c>
      <c r="NC97" s="169" t="e">
        <f t="shared" si="176"/>
        <v>#N/A</v>
      </c>
      <c r="ND97" s="169" t="e">
        <f t="shared" si="176"/>
        <v>#N/A</v>
      </c>
      <c r="NE97" s="169" t="e">
        <f t="shared" si="177"/>
        <v>#N/A</v>
      </c>
      <c r="NF97" s="169" t="e">
        <f t="shared" si="177"/>
        <v>#N/A</v>
      </c>
      <c r="NG97" s="169" t="e">
        <f t="shared" si="177"/>
        <v>#N/A</v>
      </c>
      <c r="NH97" s="169" t="e">
        <f t="shared" si="177"/>
        <v>#N/A</v>
      </c>
      <c r="NI97" s="169" t="e">
        <f t="shared" si="177"/>
        <v>#N/A</v>
      </c>
      <c r="NJ97" s="169" t="e">
        <f t="shared" si="177"/>
        <v>#N/A</v>
      </c>
      <c r="NK97" s="169" t="e">
        <f t="shared" si="177"/>
        <v>#N/A</v>
      </c>
      <c r="NL97" s="169" t="e">
        <f t="shared" si="177"/>
        <v>#N/A</v>
      </c>
      <c r="NM97" s="169" t="e">
        <f t="shared" si="177"/>
        <v>#N/A</v>
      </c>
      <c r="NN97" s="169" t="e">
        <f t="shared" si="177"/>
        <v>#N/A</v>
      </c>
      <c r="NO97" s="169" t="e">
        <f t="shared" si="177"/>
        <v>#N/A</v>
      </c>
      <c r="NP97" s="169" t="e">
        <f t="shared" si="177"/>
        <v>#N/A</v>
      </c>
      <c r="NQ97" s="169" t="e">
        <f t="shared" si="177"/>
        <v>#N/A</v>
      </c>
      <c r="NR97" s="169" t="e">
        <f t="shared" si="177"/>
        <v>#N/A</v>
      </c>
      <c r="NS97" s="169" t="e">
        <f t="shared" si="177"/>
        <v>#N/A</v>
      </c>
      <c r="NT97" s="169" t="e">
        <f t="shared" si="177"/>
        <v>#N/A</v>
      </c>
      <c r="NU97" s="169" t="e">
        <f t="shared" si="178"/>
        <v>#N/A</v>
      </c>
      <c r="NV97" s="169" t="e">
        <f t="shared" si="178"/>
        <v>#N/A</v>
      </c>
      <c r="NW97" s="169" t="e">
        <f t="shared" si="178"/>
        <v>#N/A</v>
      </c>
      <c r="NX97" s="169" t="e">
        <f t="shared" si="178"/>
        <v>#N/A</v>
      </c>
      <c r="NY97" s="169" t="e">
        <f t="shared" si="178"/>
        <v>#N/A</v>
      </c>
      <c r="NZ97" s="169" t="e">
        <f t="shared" si="178"/>
        <v>#N/A</v>
      </c>
      <c r="OA97" s="169" t="e">
        <f t="shared" si="178"/>
        <v>#N/A</v>
      </c>
      <c r="OB97" s="169" t="e">
        <f t="shared" si="178"/>
        <v>#N/A</v>
      </c>
      <c r="OC97" s="169" t="e">
        <f t="shared" si="178"/>
        <v>#N/A</v>
      </c>
      <c r="OD97" s="169" t="e">
        <f t="shared" si="178"/>
        <v>#N/A</v>
      </c>
      <c r="OE97" s="169" t="e">
        <f t="shared" si="178"/>
        <v>#N/A</v>
      </c>
      <c r="OF97" s="169" t="e">
        <f t="shared" si="178"/>
        <v>#N/A</v>
      </c>
      <c r="OG97" s="169" t="e">
        <f t="shared" si="178"/>
        <v>#N/A</v>
      </c>
      <c r="OH97" s="169" t="e">
        <f t="shared" si="178"/>
        <v>#N/A</v>
      </c>
      <c r="OI97" s="169" t="e">
        <f t="shared" si="178"/>
        <v>#N/A</v>
      </c>
      <c r="OJ97" s="169" t="e">
        <f t="shared" si="178"/>
        <v>#N/A</v>
      </c>
      <c r="OK97" s="169" t="e">
        <f t="shared" si="179"/>
        <v>#N/A</v>
      </c>
      <c r="OL97" s="169" t="e">
        <f t="shared" si="179"/>
        <v>#N/A</v>
      </c>
      <c r="OM97" s="169" t="e">
        <f t="shared" si="179"/>
        <v>#N/A</v>
      </c>
      <c r="ON97" s="169" t="e">
        <f t="shared" si="179"/>
        <v>#N/A</v>
      </c>
      <c r="OO97" s="169" t="e">
        <f t="shared" si="179"/>
        <v>#N/A</v>
      </c>
      <c r="OP97" s="169" t="e">
        <f t="shared" si="179"/>
        <v>#N/A</v>
      </c>
      <c r="OQ97" s="169" t="e">
        <f t="shared" si="179"/>
        <v>#N/A</v>
      </c>
      <c r="OR97" s="169" t="e">
        <f t="shared" si="179"/>
        <v>#N/A</v>
      </c>
      <c r="OS97" s="169" t="e">
        <f t="shared" si="179"/>
        <v>#N/A</v>
      </c>
      <c r="OT97" s="169" t="e">
        <f t="shared" si="179"/>
        <v>#N/A</v>
      </c>
      <c r="OU97" s="169" t="e">
        <f t="shared" si="179"/>
        <v>#N/A</v>
      </c>
      <c r="OV97" s="169" t="e">
        <f t="shared" si="179"/>
        <v>#N/A</v>
      </c>
      <c r="OW97" s="169" t="e">
        <f t="shared" si="199"/>
        <v>#N/A</v>
      </c>
      <c r="OX97" s="169" t="e">
        <f t="shared" si="199"/>
        <v>#N/A</v>
      </c>
      <c r="OY97" s="169" t="e">
        <f t="shared" si="199"/>
        <v>#N/A</v>
      </c>
      <c r="OZ97" s="169" t="e">
        <f t="shared" si="199"/>
        <v>#N/A</v>
      </c>
      <c r="PA97" s="169" t="e">
        <f t="shared" si="199"/>
        <v>#N/A</v>
      </c>
      <c r="PB97" s="169" t="e">
        <f t="shared" si="199"/>
        <v>#N/A</v>
      </c>
      <c r="PC97" s="169" t="e">
        <f t="shared" si="199"/>
        <v>#N/A</v>
      </c>
      <c r="PD97" s="169" t="e">
        <f t="shared" si="199"/>
        <v>#N/A</v>
      </c>
      <c r="PE97" s="169" t="e">
        <f t="shared" si="199"/>
        <v>#N/A</v>
      </c>
      <c r="PF97" s="169" t="e">
        <f t="shared" si="171"/>
        <v>#N/A</v>
      </c>
      <c r="PG97" s="169" t="e">
        <f t="shared" si="171"/>
        <v>#N/A</v>
      </c>
      <c r="PH97" s="169" t="e">
        <f t="shared" si="171"/>
        <v>#N/A</v>
      </c>
    </row>
    <row r="98" spans="1:424" hidden="1" x14ac:dyDescent="0.75">
      <c r="A98" s="4">
        <v>95</v>
      </c>
      <c r="B98" s="95"/>
      <c r="C98" s="95"/>
      <c r="D98" s="95"/>
      <c r="E98" s="124" t="str">
        <f t="shared" si="146"/>
        <v/>
      </c>
      <c r="F98" s="124" t="str">
        <f t="shared" si="147"/>
        <v/>
      </c>
      <c r="G98" s="73" t="str">
        <f t="shared" si="148"/>
        <v/>
      </c>
      <c r="H98" s="23"/>
      <c r="I98" s="57"/>
      <c r="J98" s="280"/>
      <c r="K98" s="74" t="str">
        <f>IF(AND(B98&gt;0,C98&gt;0,D98&gt;0),IF(ISBLANK(J98),IF(ISBLANK(H98),"",(D98-B98)*VLOOKUP(H98,VLookups!$A$4:$B$13,2,FALSE)),J98),"")</f>
        <v/>
      </c>
      <c r="L98" s="75" t="str">
        <f t="shared" si="144"/>
        <v/>
      </c>
      <c r="M98" s="95"/>
      <c r="N98" s="270" t="str">
        <f>IF(AND(M98&gt;0,C98&gt;0,NOT(K98="")),ABS(VLOOKUP($M$1,VLookups!$A$43:$B$44,2,FALSE)-_xlfn.NORM.DIST(M98,G98,K98,TRUE)),"")</f>
        <v/>
      </c>
      <c r="O98" s="94" t="str">
        <f>IF(AND($B98&gt;0,$C98&gt;0,$D98&gt;0,NOT(ISBLANK($H98))),_xlfn.NORM.INV(ABS(VLOOKUP($M$1,VLookups!$A$43:$B$44,2,FALSE)-O$3),$G98,$K98),"")</f>
        <v/>
      </c>
      <c r="P98" s="93" t="str">
        <f>IF(AND($B98&gt;0,$C98&gt;0,$D98&gt;0,NOT(ISBLANK($H98))),_xlfn.NORM.INV(ABS(VLOOKUP($M$1,VLookups!$A$43:$B$44,2,FALSE)-P$3),$G98,$K98),"")</f>
        <v/>
      </c>
      <c r="Q98" s="94" t="str">
        <f>IF(AND($B98&gt;0,$C98&gt;0,$D98&gt;0,NOT(ISBLANK($H98))),_xlfn.NORM.INV(ABS(VLOOKUP($M$1,VLookups!$A$43:$B$44,2,FALSE)-Q$3),$G98,$K98),"")</f>
        <v/>
      </c>
      <c r="R98" s="93" t="str">
        <f>IF(AND($B98&gt;0,$C98&gt;0,$D98&gt;0,NOT(ISBLANK($H98))),_xlfn.NORM.INV(ABS(VLOOKUP($M$1,VLookups!$A$43:$B$44,2,FALSE)-R$3),$G98,$K98),"")</f>
        <v/>
      </c>
      <c r="S98" s="94" t="str">
        <f>IF(AND($B98&gt;0,$C98&gt;0,$D98&gt;0,NOT(ISBLANK($H98))),_xlfn.NORM.INV(ABS(VLOOKUP($M$1,VLookups!$A$43:$B$44,2,FALSE)-S$3),$G98,$K98),"")</f>
        <v/>
      </c>
      <c r="T98" s="93" t="str">
        <f>IF(AND($B98&gt;0,$C98&gt;0,$D98&gt;0,NOT(ISBLANK($H98))),_xlfn.NORM.INV(ABS(VLOOKUP($M$1,VLookups!$A$43:$B$44,2,FALSE)-T$3),$G98,$K98),"")</f>
        <v/>
      </c>
      <c r="U98" s="5"/>
      <c r="V98" s="168" t="str">
        <f t="shared" si="149"/>
        <v/>
      </c>
      <c r="W98" s="49" t="str">
        <f t="shared" si="195"/>
        <v/>
      </c>
      <c r="X98" s="49" t="str">
        <f t="shared" si="195"/>
        <v/>
      </c>
      <c r="Y98" s="49" t="str">
        <f t="shared" si="195"/>
        <v/>
      </c>
      <c r="Z98" s="49" t="str">
        <f t="shared" si="195"/>
        <v/>
      </c>
      <c r="AA98" s="49" t="str">
        <f t="shared" si="195"/>
        <v/>
      </c>
      <c r="AB98" s="49" t="str">
        <f t="shared" si="195"/>
        <v/>
      </c>
      <c r="AC98" s="49" t="str">
        <f t="shared" si="195"/>
        <v/>
      </c>
      <c r="AD98" s="49" t="str">
        <f t="shared" si="195"/>
        <v/>
      </c>
      <c r="AE98" s="49" t="str">
        <f t="shared" si="195"/>
        <v/>
      </c>
      <c r="AF98" s="49" t="str">
        <f t="shared" si="195"/>
        <v/>
      </c>
      <c r="AG98" s="49" t="str">
        <f t="shared" si="195"/>
        <v/>
      </c>
      <c r="AH98" s="49" t="str">
        <f t="shared" si="195"/>
        <v/>
      </c>
      <c r="AI98" s="49" t="str">
        <f t="shared" si="195"/>
        <v/>
      </c>
      <c r="AJ98" s="49" t="str">
        <f t="shared" si="195"/>
        <v/>
      </c>
      <c r="AK98" s="49" t="str">
        <f t="shared" si="195"/>
        <v/>
      </c>
      <c r="AL98" s="49" t="str">
        <f t="shared" si="195"/>
        <v/>
      </c>
      <c r="AM98" s="49" t="str">
        <f t="shared" si="187"/>
        <v/>
      </c>
      <c r="AN98" s="49" t="str">
        <f t="shared" si="187"/>
        <v/>
      </c>
      <c r="AO98" s="49" t="str">
        <f t="shared" si="187"/>
        <v/>
      </c>
      <c r="AP98" s="49" t="str">
        <f t="shared" si="187"/>
        <v/>
      </c>
      <c r="AQ98" s="49" t="str">
        <f t="shared" si="187"/>
        <v/>
      </c>
      <c r="AR98" s="49" t="str">
        <f t="shared" si="187"/>
        <v/>
      </c>
      <c r="AS98" s="49" t="str">
        <f t="shared" si="187"/>
        <v/>
      </c>
      <c r="AT98" s="49" t="str">
        <f t="shared" si="187"/>
        <v/>
      </c>
      <c r="AU98" s="49" t="str">
        <f t="shared" si="187"/>
        <v/>
      </c>
      <c r="AV98" s="49" t="str">
        <f t="shared" si="187"/>
        <v/>
      </c>
      <c r="AW98" s="49" t="str">
        <f t="shared" si="187"/>
        <v/>
      </c>
      <c r="AX98" s="49" t="str">
        <f t="shared" si="187"/>
        <v/>
      </c>
      <c r="AY98" s="49" t="str">
        <f t="shared" si="187"/>
        <v/>
      </c>
      <c r="AZ98" s="49" t="str">
        <f t="shared" si="187"/>
        <v/>
      </c>
      <c r="BA98" s="49" t="str">
        <f t="shared" si="187"/>
        <v/>
      </c>
      <c r="BB98" s="49" t="str">
        <f t="shared" si="188"/>
        <v/>
      </c>
      <c r="BC98" s="49" t="str">
        <f t="shared" si="188"/>
        <v/>
      </c>
      <c r="BD98" s="49" t="str">
        <f t="shared" si="188"/>
        <v/>
      </c>
      <c r="BE98" s="49" t="str">
        <f t="shared" si="188"/>
        <v/>
      </c>
      <c r="BF98" s="49" t="str">
        <f t="shared" si="188"/>
        <v/>
      </c>
      <c r="BG98" s="49" t="str">
        <f t="shared" si="188"/>
        <v/>
      </c>
      <c r="BH98" s="49" t="str">
        <f t="shared" si="188"/>
        <v/>
      </c>
      <c r="BI98" s="49" t="str">
        <f t="shared" si="188"/>
        <v/>
      </c>
      <c r="BJ98" s="49" t="str">
        <f t="shared" si="188"/>
        <v/>
      </c>
      <c r="BK98" s="49" t="str">
        <f t="shared" si="188"/>
        <v/>
      </c>
      <c r="BL98" s="49" t="str">
        <f t="shared" si="188"/>
        <v/>
      </c>
      <c r="BM98" s="49" t="str">
        <f t="shared" si="188"/>
        <v/>
      </c>
      <c r="BN98" s="49" t="str">
        <f t="shared" si="188"/>
        <v/>
      </c>
      <c r="BO98" s="49" t="str">
        <f t="shared" si="188"/>
        <v/>
      </c>
      <c r="BP98" s="49" t="str">
        <f t="shared" si="188"/>
        <v/>
      </c>
      <c r="BQ98" s="49" t="str">
        <f t="shared" si="188"/>
        <v/>
      </c>
      <c r="BR98" s="49" t="str">
        <f t="shared" si="182"/>
        <v/>
      </c>
      <c r="BS98" s="49" t="str">
        <f t="shared" si="182"/>
        <v/>
      </c>
      <c r="BT98" s="49" t="str">
        <f t="shared" si="182"/>
        <v/>
      </c>
      <c r="BU98" s="49" t="str">
        <f t="shared" si="182"/>
        <v/>
      </c>
      <c r="BV98" s="49" t="str">
        <f t="shared" si="182"/>
        <v/>
      </c>
      <c r="BW98" s="49" t="str">
        <f t="shared" si="182"/>
        <v/>
      </c>
      <c r="BX98" s="49" t="str">
        <f t="shared" si="182"/>
        <v/>
      </c>
      <c r="BY98" s="49" t="str">
        <f t="shared" si="182"/>
        <v/>
      </c>
      <c r="BZ98" s="49" t="str">
        <f t="shared" si="182"/>
        <v/>
      </c>
      <c r="CA98" s="49" t="str">
        <f t="shared" si="182"/>
        <v/>
      </c>
      <c r="CB98" s="49" t="str">
        <f t="shared" si="182"/>
        <v/>
      </c>
      <c r="CC98" s="49" t="str">
        <f t="shared" si="182"/>
        <v/>
      </c>
      <c r="CD98" s="49" t="str">
        <f t="shared" si="182"/>
        <v/>
      </c>
      <c r="CE98" s="49" t="str">
        <f t="shared" si="182"/>
        <v/>
      </c>
      <c r="CF98" s="49" t="str">
        <f t="shared" si="182"/>
        <v/>
      </c>
      <c r="CG98" s="49" t="str">
        <f t="shared" si="189"/>
        <v/>
      </c>
      <c r="CH98" s="49" t="str">
        <f t="shared" si="189"/>
        <v/>
      </c>
      <c r="CI98" s="49" t="str">
        <f t="shared" si="189"/>
        <v/>
      </c>
      <c r="CJ98" s="49" t="str">
        <f t="shared" si="189"/>
        <v/>
      </c>
      <c r="CK98" s="49" t="str">
        <f t="shared" si="189"/>
        <v/>
      </c>
      <c r="CL98" s="49" t="str">
        <f t="shared" si="189"/>
        <v/>
      </c>
      <c r="CM98" s="49" t="str">
        <f t="shared" si="189"/>
        <v/>
      </c>
      <c r="CN98" s="49" t="str">
        <f t="shared" si="189"/>
        <v/>
      </c>
      <c r="CO98" s="49" t="str">
        <f t="shared" si="189"/>
        <v/>
      </c>
      <c r="CP98" s="49" t="str">
        <f t="shared" si="189"/>
        <v/>
      </c>
      <c r="CQ98" s="49" t="str">
        <f t="shared" si="189"/>
        <v/>
      </c>
      <c r="CR98" s="49" t="str">
        <f t="shared" si="189"/>
        <v/>
      </c>
      <c r="CS98" s="49" t="str">
        <f t="shared" si="189"/>
        <v/>
      </c>
      <c r="CT98" s="49" t="str">
        <f t="shared" si="189"/>
        <v/>
      </c>
      <c r="CU98" s="49" t="str">
        <f t="shared" si="189"/>
        <v/>
      </c>
      <c r="CV98" s="49" t="str">
        <f t="shared" si="189"/>
        <v/>
      </c>
      <c r="CW98" s="49" t="str">
        <f t="shared" si="183"/>
        <v/>
      </c>
      <c r="CX98" s="49" t="str">
        <f t="shared" si="183"/>
        <v/>
      </c>
      <c r="CY98" s="49" t="str">
        <f t="shared" si="183"/>
        <v/>
      </c>
      <c r="CZ98" s="49" t="str">
        <f t="shared" si="183"/>
        <v/>
      </c>
      <c r="DA98" s="49" t="str">
        <f t="shared" si="183"/>
        <v/>
      </c>
      <c r="DB98" s="49" t="str">
        <f t="shared" si="183"/>
        <v/>
      </c>
      <c r="DC98" s="49" t="str">
        <f t="shared" si="183"/>
        <v/>
      </c>
      <c r="DD98" s="49" t="str">
        <f t="shared" si="183"/>
        <v/>
      </c>
      <c r="DE98" s="49" t="str">
        <f t="shared" si="183"/>
        <v/>
      </c>
      <c r="DF98" s="49" t="str">
        <f t="shared" si="183"/>
        <v/>
      </c>
      <c r="DG98" s="49" t="str">
        <f t="shared" si="183"/>
        <v/>
      </c>
      <c r="DH98" s="49" t="str">
        <f t="shared" si="183"/>
        <v/>
      </c>
      <c r="DI98" s="49" t="str">
        <f t="shared" si="183"/>
        <v/>
      </c>
      <c r="DJ98" s="49" t="str">
        <f t="shared" si="183"/>
        <v/>
      </c>
      <c r="DK98" s="49" t="str">
        <f t="shared" si="183"/>
        <v/>
      </c>
      <c r="DL98" s="49" t="str">
        <f t="shared" si="190"/>
        <v/>
      </c>
      <c r="DM98" s="49" t="str">
        <f t="shared" si="190"/>
        <v/>
      </c>
      <c r="DN98" s="49" t="str">
        <f t="shared" si="190"/>
        <v/>
      </c>
      <c r="DO98" s="49" t="str">
        <f t="shared" si="190"/>
        <v/>
      </c>
      <c r="DP98" s="49" t="str">
        <f t="shared" si="190"/>
        <v/>
      </c>
      <c r="DQ98" s="49" t="str">
        <f t="shared" si="190"/>
        <v/>
      </c>
      <c r="DR98" s="49" t="str">
        <f t="shared" si="190"/>
        <v/>
      </c>
      <c r="DS98" s="183" t="str">
        <f t="shared" si="150"/>
        <v/>
      </c>
      <c r="DT98" s="49" t="str">
        <f t="shared" si="196"/>
        <v/>
      </c>
      <c r="DU98" s="49" t="str">
        <f t="shared" si="196"/>
        <v/>
      </c>
      <c r="DV98" s="49" t="str">
        <f t="shared" si="196"/>
        <v/>
      </c>
      <c r="DW98" s="49" t="str">
        <f t="shared" si="196"/>
        <v/>
      </c>
      <c r="DX98" s="49" t="str">
        <f t="shared" si="196"/>
        <v/>
      </c>
      <c r="DY98" s="49" t="str">
        <f t="shared" si="196"/>
        <v/>
      </c>
      <c r="DZ98" s="49" t="str">
        <f t="shared" si="196"/>
        <v/>
      </c>
      <c r="EA98" s="49" t="str">
        <f t="shared" si="196"/>
        <v/>
      </c>
      <c r="EB98" s="49" t="str">
        <f t="shared" si="196"/>
        <v/>
      </c>
      <c r="EC98" s="49" t="str">
        <f t="shared" si="196"/>
        <v/>
      </c>
      <c r="ED98" s="49" t="str">
        <f t="shared" si="196"/>
        <v/>
      </c>
      <c r="EE98" s="49" t="str">
        <f t="shared" si="196"/>
        <v/>
      </c>
      <c r="EF98" s="49" t="str">
        <f t="shared" si="196"/>
        <v/>
      </c>
      <c r="EG98" s="49" t="str">
        <f t="shared" si="196"/>
        <v/>
      </c>
      <c r="EH98" s="49" t="str">
        <f t="shared" si="196"/>
        <v/>
      </c>
      <c r="EI98" s="49" t="str">
        <f t="shared" si="196"/>
        <v/>
      </c>
      <c r="EJ98" s="49" t="str">
        <f t="shared" si="191"/>
        <v/>
      </c>
      <c r="EK98" s="49" t="str">
        <f t="shared" si="191"/>
        <v/>
      </c>
      <c r="EL98" s="49" t="str">
        <f t="shared" si="191"/>
        <v/>
      </c>
      <c r="EM98" s="49" t="str">
        <f t="shared" si="191"/>
        <v/>
      </c>
      <c r="EN98" s="49" t="str">
        <f t="shared" si="191"/>
        <v/>
      </c>
      <c r="EO98" s="49" t="str">
        <f t="shared" si="191"/>
        <v/>
      </c>
      <c r="EP98" s="49" t="str">
        <f t="shared" si="191"/>
        <v/>
      </c>
      <c r="EQ98" s="49" t="str">
        <f t="shared" si="191"/>
        <v/>
      </c>
      <c r="ER98" s="49" t="str">
        <f t="shared" si="191"/>
        <v/>
      </c>
      <c r="ES98" s="49" t="str">
        <f t="shared" si="191"/>
        <v/>
      </c>
      <c r="ET98" s="49" t="str">
        <f t="shared" si="191"/>
        <v/>
      </c>
      <c r="EU98" s="49" t="str">
        <f t="shared" si="191"/>
        <v/>
      </c>
      <c r="EV98" s="49" t="str">
        <f t="shared" si="191"/>
        <v/>
      </c>
      <c r="EW98" s="49" t="str">
        <f t="shared" si="191"/>
        <v/>
      </c>
      <c r="EX98" s="49" t="str">
        <f t="shared" si="191"/>
        <v/>
      </c>
      <c r="EY98" s="49" t="str">
        <f t="shared" si="192"/>
        <v/>
      </c>
      <c r="EZ98" s="49" t="str">
        <f t="shared" si="192"/>
        <v/>
      </c>
      <c r="FA98" s="49" t="str">
        <f t="shared" si="192"/>
        <v/>
      </c>
      <c r="FB98" s="49" t="str">
        <f t="shared" si="192"/>
        <v/>
      </c>
      <c r="FC98" s="49" t="str">
        <f t="shared" si="192"/>
        <v/>
      </c>
      <c r="FD98" s="49" t="str">
        <f t="shared" si="192"/>
        <v/>
      </c>
      <c r="FE98" s="49" t="str">
        <f t="shared" si="192"/>
        <v/>
      </c>
      <c r="FF98" s="49" t="str">
        <f t="shared" si="192"/>
        <v/>
      </c>
      <c r="FG98" s="49" t="str">
        <f t="shared" si="192"/>
        <v/>
      </c>
      <c r="FH98" s="49" t="str">
        <f t="shared" si="192"/>
        <v/>
      </c>
      <c r="FI98" s="49" t="str">
        <f t="shared" si="192"/>
        <v/>
      </c>
      <c r="FJ98" s="49" t="str">
        <f t="shared" si="192"/>
        <v/>
      </c>
      <c r="FK98" s="49" t="str">
        <f t="shared" si="192"/>
        <v/>
      </c>
      <c r="FL98" s="49" t="str">
        <f t="shared" si="192"/>
        <v/>
      </c>
      <c r="FM98" s="49" t="str">
        <f t="shared" si="192"/>
        <v/>
      </c>
      <c r="FN98" s="49" t="str">
        <f t="shared" si="192"/>
        <v/>
      </c>
      <c r="FO98" s="49" t="str">
        <f t="shared" si="184"/>
        <v/>
      </c>
      <c r="FP98" s="49" t="str">
        <f t="shared" si="184"/>
        <v/>
      </c>
      <c r="FQ98" s="49" t="str">
        <f t="shared" si="184"/>
        <v/>
      </c>
      <c r="FR98" s="49" t="str">
        <f t="shared" si="184"/>
        <v/>
      </c>
      <c r="FS98" s="49" t="str">
        <f t="shared" si="184"/>
        <v/>
      </c>
      <c r="FT98" s="49" t="str">
        <f t="shared" si="184"/>
        <v/>
      </c>
      <c r="FU98" s="49" t="str">
        <f t="shared" si="184"/>
        <v/>
      </c>
      <c r="FV98" s="49" t="str">
        <f t="shared" si="184"/>
        <v/>
      </c>
      <c r="FW98" s="49" t="str">
        <f t="shared" si="184"/>
        <v/>
      </c>
      <c r="FX98" s="49" t="str">
        <f t="shared" si="184"/>
        <v/>
      </c>
      <c r="FY98" s="49" t="str">
        <f t="shared" si="184"/>
        <v/>
      </c>
      <c r="FZ98" s="49" t="str">
        <f t="shared" si="184"/>
        <v/>
      </c>
      <c r="GA98" s="49" t="str">
        <f t="shared" si="184"/>
        <v/>
      </c>
      <c r="GB98" s="49" t="str">
        <f t="shared" si="184"/>
        <v/>
      </c>
      <c r="GC98" s="49" t="str">
        <f t="shared" si="184"/>
        <v/>
      </c>
      <c r="GD98" s="49" t="str">
        <f t="shared" si="193"/>
        <v/>
      </c>
      <c r="GE98" s="49" t="str">
        <f t="shared" si="193"/>
        <v/>
      </c>
      <c r="GF98" s="49" t="str">
        <f t="shared" si="193"/>
        <v/>
      </c>
      <c r="GG98" s="49" t="str">
        <f t="shared" si="193"/>
        <v/>
      </c>
      <c r="GH98" s="49" t="str">
        <f t="shared" si="193"/>
        <v/>
      </c>
      <c r="GI98" s="49" t="str">
        <f t="shared" si="193"/>
        <v/>
      </c>
      <c r="GJ98" s="49" t="str">
        <f t="shared" si="193"/>
        <v/>
      </c>
      <c r="GK98" s="49" t="str">
        <f t="shared" si="193"/>
        <v/>
      </c>
      <c r="GL98" s="49" t="str">
        <f t="shared" si="193"/>
        <v/>
      </c>
      <c r="GM98" s="49" t="str">
        <f t="shared" si="193"/>
        <v/>
      </c>
      <c r="GN98" s="49" t="str">
        <f t="shared" si="193"/>
        <v/>
      </c>
      <c r="GO98" s="49" t="str">
        <f t="shared" si="193"/>
        <v/>
      </c>
      <c r="GP98" s="49" t="str">
        <f t="shared" si="193"/>
        <v/>
      </c>
      <c r="GQ98" s="49" t="str">
        <f t="shared" si="193"/>
        <v/>
      </c>
      <c r="GR98" s="49" t="str">
        <f t="shared" si="193"/>
        <v/>
      </c>
      <c r="GS98" s="49" t="str">
        <f t="shared" si="193"/>
        <v/>
      </c>
      <c r="GT98" s="49" t="str">
        <f t="shared" si="185"/>
        <v/>
      </c>
      <c r="GU98" s="49" t="str">
        <f t="shared" si="185"/>
        <v/>
      </c>
      <c r="GV98" s="49" t="str">
        <f t="shared" si="185"/>
        <v/>
      </c>
      <c r="GW98" s="49" t="str">
        <f t="shared" si="185"/>
        <v/>
      </c>
      <c r="GX98" s="49" t="str">
        <f t="shared" si="185"/>
        <v/>
      </c>
      <c r="GY98" s="49" t="str">
        <f t="shared" si="185"/>
        <v/>
      </c>
      <c r="GZ98" s="49" t="str">
        <f t="shared" si="185"/>
        <v/>
      </c>
      <c r="HA98" s="49" t="str">
        <f t="shared" si="185"/>
        <v/>
      </c>
      <c r="HB98" s="49" t="str">
        <f t="shared" si="185"/>
        <v/>
      </c>
      <c r="HC98" s="49" t="str">
        <f t="shared" si="185"/>
        <v/>
      </c>
      <c r="HD98" s="49" t="str">
        <f t="shared" si="185"/>
        <v/>
      </c>
      <c r="HE98" s="49" t="str">
        <f t="shared" si="185"/>
        <v/>
      </c>
      <c r="HF98" s="49" t="str">
        <f t="shared" si="185"/>
        <v/>
      </c>
      <c r="HG98" s="49" t="str">
        <f t="shared" si="185"/>
        <v/>
      </c>
      <c r="HH98" s="49" t="str">
        <f t="shared" si="185"/>
        <v/>
      </c>
      <c r="HI98" s="49" t="str">
        <f t="shared" si="194"/>
        <v/>
      </c>
      <c r="HJ98" s="49" t="str">
        <f t="shared" si="194"/>
        <v/>
      </c>
      <c r="HK98" s="49" t="str">
        <f t="shared" si="194"/>
        <v/>
      </c>
      <c r="HL98" s="49" t="str">
        <f t="shared" si="194"/>
        <v/>
      </c>
      <c r="HM98" s="49" t="str">
        <f t="shared" si="194"/>
        <v/>
      </c>
      <c r="HN98" s="49" t="str">
        <f t="shared" si="194"/>
        <v/>
      </c>
      <c r="HO98" s="49" t="str">
        <f t="shared" si="194"/>
        <v/>
      </c>
      <c r="HP98" s="169" t="e">
        <f t="shared" si="186"/>
        <v>#N/A</v>
      </c>
      <c r="HQ98" s="169" t="e">
        <f t="shared" si="186"/>
        <v>#N/A</v>
      </c>
      <c r="HR98" s="169" t="e">
        <f t="shared" si="186"/>
        <v>#N/A</v>
      </c>
      <c r="HS98" s="169" t="e">
        <f t="shared" si="186"/>
        <v>#N/A</v>
      </c>
      <c r="HT98" s="169" t="e">
        <f t="shared" si="186"/>
        <v>#N/A</v>
      </c>
      <c r="HU98" s="169" t="e">
        <f t="shared" si="186"/>
        <v>#N/A</v>
      </c>
      <c r="HV98" s="169" t="e">
        <f t="shared" si="186"/>
        <v>#N/A</v>
      </c>
      <c r="HW98" s="169" t="e">
        <f t="shared" si="186"/>
        <v>#N/A</v>
      </c>
      <c r="HX98" s="169" t="e">
        <f t="shared" si="186"/>
        <v>#N/A</v>
      </c>
      <c r="HY98" s="169" t="e">
        <f t="shared" si="186"/>
        <v>#N/A</v>
      </c>
      <c r="HZ98" s="169" t="e">
        <f t="shared" si="186"/>
        <v>#N/A</v>
      </c>
      <c r="IA98" s="169" t="e">
        <f t="shared" si="186"/>
        <v>#N/A</v>
      </c>
      <c r="IB98" s="169" t="e">
        <f t="shared" si="186"/>
        <v>#N/A</v>
      </c>
      <c r="IC98" s="169" t="e">
        <f t="shared" si="186"/>
        <v>#N/A</v>
      </c>
      <c r="ID98" s="169" t="e">
        <f t="shared" si="186"/>
        <v>#N/A</v>
      </c>
      <c r="IE98" s="169" t="e">
        <f t="shared" si="151"/>
        <v>#N/A</v>
      </c>
      <c r="IF98" s="169" t="e">
        <f t="shared" si="151"/>
        <v>#N/A</v>
      </c>
      <c r="IG98" s="169" t="e">
        <f t="shared" si="151"/>
        <v>#N/A</v>
      </c>
      <c r="IH98" s="169" t="e">
        <f t="shared" si="151"/>
        <v>#N/A</v>
      </c>
      <c r="II98" s="169" t="e">
        <f t="shared" si="151"/>
        <v>#N/A</v>
      </c>
      <c r="IJ98" s="169" t="e">
        <f t="shared" si="151"/>
        <v>#N/A</v>
      </c>
      <c r="IK98" s="169" t="e">
        <f t="shared" si="151"/>
        <v>#N/A</v>
      </c>
      <c r="IL98" s="169" t="e">
        <f t="shared" si="151"/>
        <v>#N/A</v>
      </c>
      <c r="IM98" s="169" t="e">
        <f t="shared" si="151"/>
        <v>#N/A</v>
      </c>
      <c r="IN98" s="169" t="e">
        <f t="shared" si="151"/>
        <v>#N/A</v>
      </c>
      <c r="IO98" s="169" t="e">
        <f t="shared" si="151"/>
        <v>#N/A</v>
      </c>
      <c r="IP98" s="169" t="e">
        <f t="shared" si="151"/>
        <v>#N/A</v>
      </c>
      <c r="IQ98" s="169" t="e">
        <f t="shared" si="151"/>
        <v>#N/A</v>
      </c>
      <c r="IR98" s="169" t="e">
        <f t="shared" si="151"/>
        <v>#N/A</v>
      </c>
      <c r="IS98" s="169" t="e">
        <f t="shared" si="151"/>
        <v>#N/A</v>
      </c>
      <c r="IT98" s="169" t="e">
        <f t="shared" si="151"/>
        <v>#N/A</v>
      </c>
      <c r="IU98" s="169" t="e">
        <f t="shared" si="197"/>
        <v>#N/A</v>
      </c>
      <c r="IV98" s="169" t="e">
        <f t="shared" si="197"/>
        <v>#N/A</v>
      </c>
      <c r="IW98" s="169" t="e">
        <f t="shared" si="197"/>
        <v>#N/A</v>
      </c>
      <c r="IX98" s="169" t="e">
        <f t="shared" si="197"/>
        <v>#N/A</v>
      </c>
      <c r="IY98" s="169" t="e">
        <f t="shared" si="181"/>
        <v>#N/A</v>
      </c>
      <c r="IZ98" s="169" t="e">
        <f t="shared" si="181"/>
        <v>#N/A</v>
      </c>
      <c r="JA98" s="169" t="e">
        <f t="shared" si="181"/>
        <v>#N/A</v>
      </c>
      <c r="JB98" s="169" t="e">
        <f t="shared" si="181"/>
        <v>#N/A</v>
      </c>
      <c r="JC98" s="169" t="e">
        <f t="shared" si="181"/>
        <v>#N/A</v>
      </c>
      <c r="JD98" s="169" t="e">
        <f t="shared" si="181"/>
        <v>#N/A</v>
      </c>
      <c r="JE98" s="169" t="e">
        <f t="shared" si="181"/>
        <v>#N/A</v>
      </c>
      <c r="JF98" s="169" t="e">
        <f t="shared" si="181"/>
        <v>#N/A</v>
      </c>
      <c r="JG98" s="169" t="e">
        <f t="shared" si="181"/>
        <v>#N/A</v>
      </c>
      <c r="JH98" s="169" t="e">
        <f t="shared" si="181"/>
        <v>#N/A</v>
      </c>
      <c r="JI98" s="169" t="e">
        <f t="shared" si="181"/>
        <v>#N/A</v>
      </c>
      <c r="JJ98" s="169" t="e">
        <f t="shared" si="168"/>
        <v>#N/A</v>
      </c>
      <c r="JK98" s="169" t="e">
        <f t="shared" si="168"/>
        <v>#N/A</v>
      </c>
      <c r="JL98" s="169" t="e">
        <f t="shared" si="168"/>
        <v>#N/A</v>
      </c>
      <c r="JM98" s="169" t="e">
        <f t="shared" si="168"/>
        <v>#N/A</v>
      </c>
      <c r="JN98" s="169" t="e">
        <f t="shared" si="168"/>
        <v>#N/A</v>
      </c>
      <c r="JO98" s="169" t="e">
        <f t="shared" si="168"/>
        <v>#N/A</v>
      </c>
      <c r="JP98" s="169" t="e">
        <f t="shared" si="168"/>
        <v>#N/A</v>
      </c>
      <c r="JQ98" s="169" t="e">
        <f t="shared" si="168"/>
        <v>#N/A</v>
      </c>
      <c r="JR98" s="169" t="e">
        <f t="shared" si="168"/>
        <v>#N/A</v>
      </c>
      <c r="JS98" s="169" t="e">
        <f t="shared" si="168"/>
        <v>#N/A</v>
      </c>
      <c r="JT98" s="169" t="e">
        <f t="shared" si="168"/>
        <v>#N/A</v>
      </c>
      <c r="JU98" s="169" t="e">
        <f t="shared" si="168"/>
        <v>#N/A</v>
      </c>
      <c r="JV98" s="169" t="e">
        <f t="shared" si="168"/>
        <v>#N/A</v>
      </c>
      <c r="JW98" s="169" t="e">
        <f t="shared" si="168"/>
        <v>#N/A</v>
      </c>
      <c r="JX98" s="169" t="e">
        <f t="shared" si="168"/>
        <v>#N/A</v>
      </c>
      <c r="JY98" s="169" t="e">
        <f t="shared" si="168"/>
        <v>#N/A</v>
      </c>
      <c r="JZ98" s="169" t="e">
        <f t="shared" si="198"/>
        <v>#N/A</v>
      </c>
      <c r="KA98" s="169" t="e">
        <f t="shared" si="180"/>
        <v>#N/A</v>
      </c>
      <c r="KB98" s="169" t="e">
        <f t="shared" si="180"/>
        <v>#N/A</v>
      </c>
      <c r="KC98" s="169" t="e">
        <f t="shared" si="172"/>
        <v>#N/A</v>
      </c>
      <c r="KD98" s="169" t="e">
        <f t="shared" si="172"/>
        <v>#N/A</v>
      </c>
      <c r="KE98" s="169" t="e">
        <f t="shared" si="172"/>
        <v>#N/A</v>
      </c>
      <c r="KF98" s="169" t="e">
        <f t="shared" si="172"/>
        <v>#N/A</v>
      </c>
      <c r="KG98" s="169" t="e">
        <f t="shared" si="172"/>
        <v>#N/A</v>
      </c>
      <c r="KH98" s="169" t="e">
        <f t="shared" si="172"/>
        <v>#N/A</v>
      </c>
      <c r="KI98" s="169" t="e">
        <f t="shared" si="172"/>
        <v>#N/A</v>
      </c>
      <c r="KJ98" s="169" t="e">
        <f t="shared" si="172"/>
        <v>#N/A</v>
      </c>
      <c r="KK98" s="169" t="e">
        <f t="shared" si="172"/>
        <v>#N/A</v>
      </c>
      <c r="KL98" s="169" t="e">
        <f t="shared" si="172"/>
        <v>#N/A</v>
      </c>
      <c r="KM98" s="169" t="e">
        <f t="shared" si="172"/>
        <v>#N/A</v>
      </c>
      <c r="KN98" s="169" t="e">
        <f t="shared" si="172"/>
        <v>#N/A</v>
      </c>
      <c r="KO98" s="169" t="e">
        <f t="shared" si="172"/>
        <v>#N/A</v>
      </c>
      <c r="KP98" s="169" t="e">
        <f t="shared" si="172"/>
        <v>#N/A</v>
      </c>
      <c r="KQ98" s="169" t="e">
        <f t="shared" si="172"/>
        <v>#N/A</v>
      </c>
      <c r="KR98" s="169" t="e">
        <f t="shared" si="172"/>
        <v>#N/A</v>
      </c>
      <c r="KS98" s="169" t="e">
        <f t="shared" si="173"/>
        <v>#N/A</v>
      </c>
      <c r="KT98" s="169" t="e">
        <f t="shared" si="173"/>
        <v>#N/A</v>
      </c>
      <c r="KU98" s="169" t="e">
        <f t="shared" si="173"/>
        <v>#N/A</v>
      </c>
      <c r="KV98" s="169" t="e">
        <f t="shared" si="173"/>
        <v>#N/A</v>
      </c>
      <c r="KW98" s="169" t="e">
        <f t="shared" si="173"/>
        <v>#N/A</v>
      </c>
      <c r="KX98" s="169" t="e">
        <f t="shared" si="173"/>
        <v>#N/A</v>
      </c>
      <c r="KY98" s="169" t="e">
        <f t="shared" si="173"/>
        <v>#N/A</v>
      </c>
      <c r="KZ98" s="169" t="e">
        <f t="shared" si="173"/>
        <v>#N/A</v>
      </c>
      <c r="LA98" s="169" t="e">
        <f t="shared" si="173"/>
        <v>#N/A</v>
      </c>
      <c r="LB98" s="169" t="e">
        <f t="shared" si="173"/>
        <v>#N/A</v>
      </c>
      <c r="LC98" s="169" t="e">
        <f t="shared" si="173"/>
        <v>#N/A</v>
      </c>
      <c r="LD98" s="169" t="e">
        <f t="shared" si="173"/>
        <v>#N/A</v>
      </c>
      <c r="LE98" s="169" t="e">
        <f t="shared" si="173"/>
        <v>#N/A</v>
      </c>
      <c r="LF98" s="169" t="e">
        <f t="shared" si="173"/>
        <v>#N/A</v>
      </c>
      <c r="LG98" s="169" t="e">
        <f t="shared" si="173"/>
        <v>#N/A</v>
      </c>
      <c r="LH98" s="169" t="e">
        <f t="shared" si="173"/>
        <v>#N/A</v>
      </c>
      <c r="LI98" s="169" t="e">
        <f t="shared" si="174"/>
        <v>#N/A</v>
      </c>
      <c r="LJ98" s="169" t="e">
        <f t="shared" si="174"/>
        <v>#N/A</v>
      </c>
      <c r="LK98" s="169" t="e">
        <f t="shared" si="174"/>
        <v>#N/A</v>
      </c>
      <c r="LL98" s="169" t="e">
        <f t="shared" si="174"/>
        <v>#N/A</v>
      </c>
      <c r="LM98" s="169" t="e">
        <f t="shared" si="174"/>
        <v>#N/A</v>
      </c>
      <c r="LN98" s="169" t="e">
        <f t="shared" si="174"/>
        <v>#N/A</v>
      </c>
      <c r="LO98" s="169" t="e">
        <f t="shared" si="174"/>
        <v>#N/A</v>
      </c>
      <c r="LP98" s="169" t="e">
        <f t="shared" si="174"/>
        <v>#N/A</v>
      </c>
      <c r="LQ98" s="169" t="e">
        <f t="shared" si="174"/>
        <v>#N/A</v>
      </c>
      <c r="LR98" s="169" t="e">
        <f t="shared" si="174"/>
        <v>#N/A</v>
      </c>
      <c r="LS98" s="169" t="e">
        <f t="shared" si="174"/>
        <v>#N/A</v>
      </c>
      <c r="LT98" s="169" t="e">
        <f t="shared" si="174"/>
        <v>#N/A</v>
      </c>
      <c r="LU98" s="169" t="e">
        <f t="shared" si="174"/>
        <v>#N/A</v>
      </c>
      <c r="LV98" s="169" t="e">
        <f t="shared" si="174"/>
        <v>#N/A</v>
      </c>
      <c r="LW98" s="169" t="e">
        <f t="shared" si="174"/>
        <v>#N/A</v>
      </c>
      <c r="LX98" s="169" t="e">
        <f t="shared" si="174"/>
        <v>#N/A</v>
      </c>
      <c r="LY98" s="169" t="e">
        <f t="shared" si="175"/>
        <v>#N/A</v>
      </c>
      <c r="LZ98" s="169" t="e">
        <f t="shared" si="175"/>
        <v>#N/A</v>
      </c>
      <c r="MA98" s="169" t="e">
        <f t="shared" si="175"/>
        <v>#N/A</v>
      </c>
      <c r="MB98" s="169" t="e">
        <f t="shared" si="175"/>
        <v>#N/A</v>
      </c>
      <c r="MC98" s="169" t="e">
        <f t="shared" si="175"/>
        <v>#N/A</v>
      </c>
      <c r="MD98" s="169" t="e">
        <f t="shared" si="175"/>
        <v>#N/A</v>
      </c>
      <c r="ME98" s="169" t="e">
        <f t="shared" si="175"/>
        <v>#N/A</v>
      </c>
      <c r="MF98" s="169" t="e">
        <f t="shared" si="175"/>
        <v>#N/A</v>
      </c>
      <c r="MG98" s="169" t="e">
        <f t="shared" si="175"/>
        <v>#N/A</v>
      </c>
      <c r="MH98" s="169" t="e">
        <f t="shared" si="175"/>
        <v>#N/A</v>
      </c>
      <c r="MI98" s="169" t="e">
        <f t="shared" si="175"/>
        <v>#N/A</v>
      </c>
      <c r="MJ98" s="169" t="e">
        <f t="shared" si="175"/>
        <v>#N/A</v>
      </c>
      <c r="MK98" s="169" t="e">
        <f t="shared" si="175"/>
        <v>#N/A</v>
      </c>
      <c r="ML98" s="169" t="e">
        <f t="shared" si="175"/>
        <v>#N/A</v>
      </c>
      <c r="MM98" s="169" t="e">
        <f t="shared" si="175"/>
        <v>#N/A</v>
      </c>
      <c r="MN98" s="169" t="e">
        <f t="shared" si="175"/>
        <v>#N/A</v>
      </c>
      <c r="MO98" s="169" t="e">
        <f t="shared" si="176"/>
        <v>#N/A</v>
      </c>
      <c r="MP98" s="169" t="e">
        <f t="shared" si="176"/>
        <v>#N/A</v>
      </c>
      <c r="MQ98" s="169" t="e">
        <f t="shared" si="176"/>
        <v>#N/A</v>
      </c>
      <c r="MR98" s="169" t="e">
        <f t="shared" si="176"/>
        <v>#N/A</v>
      </c>
      <c r="MS98" s="169" t="e">
        <f t="shared" si="176"/>
        <v>#N/A</v>
      </c>
      <c r="MT98" s="169" t="e">
        <f t="shared" si="176"/>
        <v>#N/A</v>
      </c>
      <c r="MU98" s="169" t="e">
        <f t="shared" si="176"/>
        <v>#N/A</v>
      </c>
      <c r="MV98" s="169" t="e">
        <f t="shared" si="176"/>
        <v>#N/A</v>
      </c>
      <c r="MW98" s="169" t="e">
        <f t="shared" si="176"/>
        <v>#N/A</v>
      </c>
      <c r="MX98" s="169" t="e">
        <f t="shared" si="176"/>
        <v>#N/A</v>
      </c>
      <c r="MY98" s="169" t="e">
        <f t="shared" si="176"/>
        <v>#N/A</v>
      </c>
      <c r="MZ98" s="169" t="e">
        <f t="shared" si="176"/>
        <v>#N/A</v>
      </c>
      <c r="NA98" s="169" t="e">
        <f t="shared" si="176"/>
        <v>#N/A</v>
      </c>
      <c r="NB98" s="169" t="e">
        <f t="shared" si="176"/>
        <v>#N/A</v>
      </c>
      <c r="NC98" s="169" t="e">
        <f t="shared" si="176"/>
        <v>#N/A</v>
      </c>
      <c r="ND98" s="169" t="e">
        <f t="shared" si="176"/>
        <v>#N/A</v>
      </c>
      <c r="NE98" s="169" t="e">
        <f t="shared" si="177"/>
        <v>#N/A</v>
      </c>
      <c r="NF98" s="169" t="e">
        <f t="shared" si="177"/>
        <v>#N/A</v>
      </c>
      <c r="NG98" s="169" t="e">
        <f t="shared" si="177"/>
        <v>#N/A</v>
      </c>
      <c r="NH98" s="169" t="e">
        <f t="shared" si="177"/>
        <v>#N/A</v>
      </c>
      <c r="NI98" s="169" t="e">
        <f t="shared" si="177"/>
        <v>#N/A</v>
      </c>
      <c r="NJ98" s="169" t="e">
        <f t="shared" si="177"/>
        <v>#N/A</v>
      </c>
      <c r="NK98" s="169" t="e">
        <f t="shared" si="177"/>
        <v>#N/A</v>
      </c>
      <c r="NL98" s="169" t="e">
        <f t="shared" si="177"/>
        <v>#N/A</v>
      </c>
      <c r="NM98" s="169" t="e">
        <f t="shared" si="177"/>
        <v>#N/A</v>
      </c>
      <c r="NN98" s="169" t="e">
        <f t="shared" si="177"/>
        <v>#N/A</v>
      </c>
      <c r="NO98" s="169" t="e">
        <f t="shared" si="177"/>
        <v>#N/A</v>
      </c>
      <c r="NP98" s="169" t="e">
        <f t="shared" si="177"/>
        <v>#N/A</v>
      </c>
      <c r="NQ98" s="169" t="e">
        <f t="shared" si="177"/>
        <v>#N/A</v>
      </c>
      <c r="NR98" s="169" t="e">
        <f t="shared" si="177"/>
        <v>#N/A</v>
      </c>
      <c r="NS98" s="169" t="e">
        <f t="shared" si="177"/>
        <v>#N/A</v>
      </c>
      <c r="NT98" s="169" t="e">
        <f t="shared" si="177"/>
        <v>#N/A</v>
      </c>
      <c r="NU98" s="169" t="e">
        <f t="shared" si="178"/>
        <v>#N/A</v>
      </c>
      <c r="NV98" s="169" t="e">
        <f t="shared" si="178"/>
        <v>#N/A</v>
      </c>
      <c r="NW98" s="169" t="e">
        <f t="shared" si="178"/>
        <v>#N/A</v>
      </c>
      <c r="NX98" s="169" t="e">
        <f t="shared" si="178"/>
        <v>#N/A</v>
      </c>
      <c r="NY98" s="169" t="e">
        <f t="shared" si="178"/>
        <v>#N/A</v>
      </c>
      <c r="NZ98" s="169" t="e">
        <f t="shared" si="178"/>
        <v>#N/A</v>
      </c>
      <c r="OA98" s="169" t="e">
        <f t="shared" si="178"/>
        <v>#N/A</v>
      </c>
      <c r="OB98" s="169" t="e">
        <f t="shared" si="178"/>
        <v>#N/A</v>
      </c>
      <c r="OC98" s="169" t="e">
        <f t="shared" si="178"/>
        <v>#N/A</v>
      </c>
      <c r="OD98" s="169" t="e">
        <f t="shared" si="178"/>
        <v>#N/A</v>
      </c>
      <c r="OE98" s="169" t="e">
        <f t="shared" si="178"/>
        <v>#N/A</v>
      </c>
      <c r="OF98" s="169" t="e">
        <f t="shared" si="178"/>
        <v>#N/A</v>
      </c>
      <c r="OG98" s="169" t="e">
        <f t="shared" si="178"/>
        <v>#N/A</v>
      </c>
      <c r="OH98" s="169" t="e">
        <f t="shared" si="178"/>
        <v>#N/A</v>
      </c>
      <c r="OI98" s="169" t="e">
        <f t="shared" si="178"/>
        <v>#N/A</v>
      </c>
      <c r="OJ98" s="169" t="e">
        <f t="shared" si="178"/>
        <v>#N/A</v>
      </c>
      <c r="OK98" s="169" t="e">
        <f t="shared" si="179"/>
        <v>#N/A</v>
      </c>
      <c r="OL98" s="169" t="e">
        <f t="shared" si="179"/>
        <v>#N/A</v>
      </c>
      <c r="OM98" s="169" t="e">
        <f t="shared" si="179"/>
        <v>#N/A</v>
      </c>
      <c r="ON98" s="169" t="e">
        <f t="shared" si="179"/>
        <v>#N/A</v>
      </c>
      <c r="OO98" s="169" t="e">
        <f t="shared" si="179"/>
        <v>#N/A</v>
      </c>
      <c r="OP98" s="169" t="e">
        <f t="shared" si="179"/>
        <v>#N/A</v>
      </c>
      <c r="OQ98" s="169" t="e">
        <f t="shared" si="179"/>
        <v>#N/A</v>
      </c>
      <c r="OR98" s="169" t="e">
        <f t="shared" si="179"/>
        <v>#N/A</v>
      </c>
      <c r="OS98" s="169" t="e">
        <f t="shared" si="179"/>
        <v>#N/A</v>
      </c>
      <c r="OT98" s="169" t="e">
        <f t="shared" si="179"/>
        <v>#N/A</v>
      </c>
      <c r="OU98" s="169" t="e">
        <f t="shared" si="179"/>
        <v>#N/A</v>
      </c>
      <c r="OV98" s="169" t="e">
        <f t="shared" si="179"/>
        <v>#N/A</v>
      </c>
      <c r="OW98" s="169" t="e">
        <f t="shared" si="199"/>
        <v>#N/A</v>
      </c>
      <c r="OX98" s="169" t="e">
        <f t="shared" si="199"/>
        <v>#N/A</v>
      </c>
      <c r="OY98" s="169" t="e">
        <f t="shared" si="199"/>
        <v>#N/A</v>
      </c>
      <c r="OZ98" s="169" t="e">
        <f t="shared" si="199"/>
        <v>#N/A</v>
      </c>
      <c r="PA98" s="169" t="e">
        <f t="shared" si="199"/>
        <v>#N/A</v>
      </c>
      <c r="PB98" s="169" t="e">
        <f t="shared" si="199"/>
        <v>#N/A</v>
      </c>
      <c r="PC98" s="169" t="e">
        <f t="shared" si="199"/>
        <v>#N/A</v>
      </c>
      <c r="PD98" s="169" t="e">
        <f t="shared" si="199"/>
        <v>#N/A</v>
      </c>
      <c r="PE98" s="169" t="e">
        <f t="shared" si="199"/>
        <v>#N/A</v>
      </c>
      <c r="PF98" s="169" t="e">
        <f t="shared" si="171"/>
        <v>#N/A</v>
      </c>
      <c r="PG98" s="169" t="e">
        <f t="shared" si="171"/>
        <v>#N/A</v>
      </c>
      <c r="PH98" s="169" t="e">
        <f t="shared" si="171"/>
        <v>#N/A</v>
      </c>
    </row>
    <row r="99" spans="1:424" hidden="1" x14ac:dyDescent="0.75">
      <c r="A99" s="4">
        <v>96</v>
      </c>
      <c r="B99" s="95"/>
      <c r="C99" s="95"/>
      <c r="D99" s="95"/>
      <c r="E99" s="124" t="str">
        <f t="shared" si="146"/>
        <v/>
      </c>
      <c r="F99" s="124" t="str">
        <f t="shared" si="147"/>
        <v/>
      </c>
      <c r="G99" s="73" t="str">
        <f t="shared" si="148"/>
        <v/>
      </c>
      <c r="H99" s="23"/>
      <c r="I99" s="57"/>
      <c r="J99" s="280"/>
      <c r="K99" s="74" t="str">
        <f>IF(AND(B99&gt;0,C99&gt;0,D99&gt;0),IF(ISBLANK(J99),IF(ISBLANK(H99),"",(D99-B99)*VLOOKUP(H99,VLookups!$A$4:$B$13,2,FALSE)),J99),"")</f>
        <v/>
      </c>
      <c r="L99" s="75" t="str">
        <f t="shared" si="144"/>
        <v/>
      </c>
      <c r="M99" s="95"/>
      <c r="N99" s="270" t="str">
        <f>IF(AND(M99&gt;0,C99&gt;0,NOT(K99="")),ABS(VLOOKUP($M$1,VLookups!$A$43:$B$44,2,FALSE)-_xlfn.NORM.DIST(M99,G99,K99,TRUE)),"")</f>
        <v/>
      </c>
      <c r="O99" s="94" t="str">
        <f>IF(AND($B99&gt;0,$C99&gt;0,$D99&gt;0,NOT(ISBLANK($H99))),_xlfn.NORM.INV(ABS(VLOOKUP($M$1,VLookups!$A$43:$B$44,2,FALSE)-O$3),$G99,$K99),"")</f>
        <v/>
      </c>
      <c r="P99" s="93" t="str">
        <f>IF(AND($B99&gt;0,$C99&gt;0,$D99&gt;0,NOT(ISBLANK($H99))),_xlfn.NORM.INV(ABS(VLOOKUP($M$1,VLookups!$A$43:$B$44,2,FALSE)-P$3),$G99,$K99),"")</f>
        <v/>
      </c>
      <c r="Q99" s="94" t="str">
        <f>IF(AND($B99&gt;0,$C99&gt;0,$D99&gt;0,NOT(ISBLANK($H99))),_xlfn.NORM.INV(ABS(VLOOKUP($M$1,VLookups!$A$43:$B$44,2,FALSE)-Q$3),$G99,$K99),"")</f>
        <v/>
      </c>
      <c r="R99" s="93" t="str">
        <f>IF(AND($B99&gt;0,$C99&gt;0,$D99&gt;0,NOT(ISBLANK($H99))),_xlfn.NORM.INV(ABS(VLOOKUP($M$1,VLookups!$A$43:$B$44,2,FALSE)-R$3),$G99,$K99),"")</f>
        <v/>
      </c>
      <c r="S99" s="94" t="str">
        <f>IF(AND($B99&gt;0,$C99&gt;0,$D99&gt;0,NOT(ISBLANK($H99))),_xlfn.NORM.INV(ABS(VLOOKUP($M$1,VLookups!$A$43:$B$44,2,FALSE)-S$3),$G99,$K99),"")</f>
        <v/>
      </c>
      <c r="T99" s="93" t="str">
        <f>IF(AND($B99&gt;0,$C99&gt;0,$D99&gt;0,NOT(ISBLANK($H99))),_xlfn.NORM.INV(ABS(VLOOKUP($M$1,VLookups!$A$43:$B$44,2,FALSE)-T$3),$G99,$K99),"")</f>
        <v/>
      </c>
      <c r="U99" s="5"/>
      <c r="V99" s="168" t="str">
        <f t="shared" si="149"/>
        <v/>
      </c>
      <c r="W99" s="49" t="str">
        <f t="shared" si="195"/>
        <v/>
      </c>
      <c r="X99" s="49" t="str">
        <f t="shared" si="195"/>
        <v/>
      </c>
      <c r="Y99" s="49" t="str">
        <f t="shared" si="195"/>
        <v/>
      </c>
      <c r="Z99" s="49" t="str">
        <f t="shared" si="195"/>
        <v/>
      </c>
      <c r="AA99" s="49" t="str">
        <f t="shared" si="195"/>
        <v/>
      </c>
      <c r="AB99" s="49" t="str">
        <f t="shared" si="195"/>
        <v/>
      </c>
      <c r="AC99" s="49" t="str">
        <f t="shared" si="195"/>
        <v/>
      </c>
      <c r="AD99" s="49" t="str">
        <f t="shared" si="195"/>
        <v/>
      </c>
      <c r="AE99" s="49" t="str">
        <f t="shared" si="195"/>
        <v/>
      </c>
      <c r="AF99" s="49" t="str">
        <f t="shared" si="195"/>
        <v/>
      </c>
      <c r="AG99" s="49" t="str">
        <f t="shared" si="195"/>
        <v/>
      </c>
      <c r="AH99" s="49" t="str">
        <f t="shared" si="195"/>
        <v/>
      </c>
      <c r="AI99" s="49" t="str">
        <f t="shared" si="195"/>
        <v/>
      </c>
      <c r="AJ99" s="49" t="str">
        <f t="shared" si="195"/>
        <v/>
      </c>
      <c r="AK99" s="49" t="str">
        <f t="shared" si="195"/>
        <v/>
      </c>
      <c r="AL99" s="49" t="str">
        <f t="shared" si="195"/>
        <v/>
      </c>
      <c r="AM99" s="49" t="str">
        <f t="shared" si="187"/>
        <v/>
      </c>
      <c r="AN99" s="49" t="str">
        <f t="shared" si="187"/>
        <v/>
      </c>
      <c r="AO99" s="49" t="str">
        <f t="shared" si="187"/>
        <v/>
      </c>
      <c r="AP99" s="49" t="str">
        <f t="shared" si="187"/>
        <v/>
      </c>
      <c r="AQ99" s="49" t="str">
        <f t="shared" si="187"/>
        <v/>
      </c>
      <c r="AR99" s="49" t="str">
        <f t="shared" si="187"/>
        <v/>
      </c>
      <c r="AS99" s="49" t="str">
        <f t="shared" si="187"/>
        <v/>
      </c>
      <c r="AT99" s="49" t="str">
        <f t="shared" si="187"/>
        <v/>
      </c>
      <c r="AU99" s="49" t="str">
        <f t="shared" si="187"/>
        <v/>
      </c>
      <c r="AV99" s="49" t="str">
        <f t="shared" si="187"/>
        <v/>
      </c>
      <c r="AW99" s="49" t="str">
        <f t="shared" si="187"/>
        <v/>
      </c>
      <c r="AX99" s="49" t="str">
        <f t="shared" si="187"/>
        <v/>
      </c>
      <c r="AY99" s="49" t="str">
        <f t="shared" si="187"/>
        <v/>
      </c>
      <c r="AZ99" s="49" t="str">
        <f t="shared" si="187"/>
        <v/>
      </c>
      <c r="BA99" s="49" t="str">
        <f t="shared" si="187"/>
        <v/>
      </c>
      <c r="BB99" s="49" t="str">
        <f t="shared" si="188"/>
        <v/>
      </c>
      <c r="BC99" s="49" t="str">
        <f t="shared" si="188"/>
        <v/>
      </c>
      <c r="BD99" s="49" t="str">
        <f t="shared" si="188"/>
        <v/>
      </c>
      <c r="BE99" s="49" t="str">
        <f t="shared" si="188"/>
        <v/>
      </c>
      <c r="BF99" s="49" t="str">
        <f t="shared" si="188"/>
        <v/>
      </c>
      <c r="BG99" s="49" t="str">
        <f t="shared" si="188"/>
        <v/>
      </c>
      <c r="BH99" s="49" t="str">
        <f t="shared" si="188"/>
        <v/>
      </c>
      <c r="BI99" s="49" t="str">
        <f t="shared" si="188"/>
        <v/>
      </c>
      <c r="BJ99" s="49" t="str">
        <f t="shared" si="188"/>
        <v/>
      </c>
      <c r="BK99" s="49" t="str">
        <f t="shared" si="188"/>
        <v/>
      </c>
      <c r="BL99" s="49" t="str">
        <f t="shared" si="188"/>
        <v/>
      </c>
      <c r="BM99" s="49" t="str">
        <f t="shared" si="188"/>
        <v/>
      </c>
      <c r="BN99" s="49" t="str">
        <f t="shared" si="188"/>
        <v/>
      </c>
      <c r="BO99" s="49" t="str">
        <f t="shared" si="188"/>
        <v/>
      </c>
      <c r="BP99" s="49" t="str">
        <f t="shared" si="188"/>
        <v/>
      </c>
      <c r="BQ99" s="49" t="str">
        <f t="shared" si="188"/>
        <v/>
      </c>
      <c r="BR99" s="49" t="str">
        <f t="shared" si="182"/>
        <v/>
      </c>
      <c r="BS99" s="49" t="str">
        <f t="shared" si="182"/>
        <v/>
      </c>
      <c r="BT99" s="49" t="str">
        <f t="shared" si="182"/>
        <v/>
      </c>
      <c r="BU99" s="49" t="str">
        <f t="shared" si="182"/>
        <v/>
      </c>
      <c r="BV99" s="49" t="str">
        <f t="shared" si="182"/>
        <v/>
      </c>
      <c r="BW99" s="49" t="str">
        <f t="shared" si="182"/>
        <v/>
      </c>
      <c r="BX99" s="49" t="str">
        <f t="shared" si="182"/>
        <v/>
      </c>
      <c r="BY99" s="49" t="str">
        <f t="shared" si="182"/>
        <v/>
      </c>
      <c r="BZ99" s="49" t="str">
        <f t="shared" si="182"/>
        <v/>
      </c>
      <c r="CA99" s="49" t="str">
        <f t="shared" si="182"/>
        <v/>
      </c>
      <c r="CB99" s="49" t="str">
        <f t="shared" si="182"/>
        <v/>
      </c>
      <c r="CC99" s="49" t="str">
        <f t="shared" si="182"/>
        <v/>
      </c>
      <c r="CD99" s="49" t="str">
        <f t="shared" si="182"/>
        <v/>
      </c>
      <c r="CE99" s="49" t="str">
        <f t="shared" si="182"/>
        <v/>
      </c>
      <c r="CF99" s="49" t="str">
        <f t="shared" si="182"/>
        <v/>
      </c>
      <c r="CG99" s="49" t="str">
        <f t="shared" si="189"/>
        <v/>
      </c>
      <c r="CH99" s="49" t="str">
        <f t="shared" si="189"/>
        <v/>
      </c>
      <c r="CI99" s="49" t="str">
        <f t="shared" si="189"/>
        <v/>
      </c>
      <c r="CJ99" s="49" t="str">
        <f t="shared" si="189"/>
        <v/>
      </c>
      <c r="CK99" s="49" t="str">
        <f t="shared" si="189"/>
        <v/>
      </c>
      <c r="CL99" s="49" t="str">
        <f t="shared" si="189"/>
        <v/>
      </c>
      <c r="CM99" s="49" t="str">
        <f t="shared" si="189"/>
        <v/>
      </c>
      <c r="CN99" s="49" t="str">
        <f t="shared" si="189"/>
        <v/>
      </c>
      <c r="CO99" s="49" t="str">
        <f t="shared" si="189"/>
        <v/>
      </c>
      <c r="CP99" s="49" t="str">
        <f t="shared" si="189"/>
        <v/>
      </c>
      <c r="CQ99" s="49" t="str">
        <f t="shared" si="189"/>
        <v/>
      </c>
      <c r="CR99" s="49" t="str">
        <f t="shared" si="189"/>
        <v/>
      </c>
      <c r="CS99" s="49" t="str">
        <f t="shared" si="189"/>
        <v/>
      </c>
      <c r="CT99" s="49" t="str">
        <f t="shared" si="189"/>
        <v/>
      </c>
      <c r="CU99" s="49" t="str">
        <f t="shared" si="189"/>
        <v/>
      </c>
      <c r="CV99" s="49" t="str">
        <f t="shared" si="189"/>
        <v/>
      </c>
      <c r="CW99" s="49" t="str">
        <f t="shared" si="183"/>
        <v/>
      </c>
      <c r="CX99" s="49" t="str">
        <f t="shared" si="183"/>
        <v/>
      </c>
      <c r="CY99" s="49" t="str">
        <f t="shared" si="183"/>
        <v/>
      </c>
      <c r="CZ99" s="49" t="str">
        <f t="shared" si="183"/>
        <v/>
      </c>
      <c r="DA99" s="49" t="str">
        <f t="shared" si="183"/>
        <v/>
      </c>
      <c r="DB99" s="49" t="str">
        <f t="shared" si="183"/>
        <v/>
      </c>
      <c r="DC99" s="49" t="str">
        <f t="shared" si="183"/>
        <v/>
      </c>
      <c r="DD99" s="49" t="str">
        <f t="shared" si="183"/>
        <v/>
      </c>
      <c r="DE99" s="49" t="str">
        <f t="shared" si="183"/>
        <v/>
      </c>
      <c r="DF99" s="49" t="str">
        <f t="shared" si="183"/>
        <v/>
      </c>
      <c r="DG99" s="49" t="str">
        <f t="shared" si="183"/>
        <v/>
      </c>
      <c r="DH99" s="49" t="str">
        <f t="shared" si="183"/>
        <v/>
      </c>
      <c r="DI99" s="49" t="str">
        <f t="shared" si="183"/>
        <v/>
      </c>
      <c r="DJ99" s="49" t="str">
        <f t="shared" si="183"/>
        <v/>
      </c>
      <c r="DK99" s="49" t="str">
        <f t="shared" si="183"/>
        <v/>
      </c>
      <c r="DL99" s="49" t="str">
        <f t="shared" si="190"/>
        <v/>
      </c>
      <c r="DM99" s="49" t="str">
        <f t="shared" si="190"/>
        <v/>
      </c>
      <c r="DN99" s="49" t="str">
        <f t="shared" si="190"/>
        <v/>
      </c>
      <c r="DO99" s="49" t="str">
        <f t="shared" si="190"/>
        <v/>
      </c>
      <c r="DP99" s="49" t="str">
        <f t="shared" si="190"/>
        <v/>
      </c>
      <c r="DQ99" s="49" t="str">
        <f t="shared" si="190"/>
        <v/>
      </c>
      <c r="DR99" s="49" t="str">
        <f t="shared" si="190"/>
        <v/>
      </c>
      <c r="DS99" s="183" t="str">
        <f t="shared" si="150"/>
        <v/>
      </c>
      <c r="DT99" s="49" t="str">
        <f t="shared" si="196"/>
        <v/>
      </c>
      <c r="DU99" s="49" t="str">
        <f t="shared" si="196"/>
        <v/>
      </c>
      <c r="DV99" s="49" t="str">
        <f t="shared" si="196"/>
        <v/>
      </c>
      <c r="DW99" s="49" t="str">
        <f t="shared" si="196"/>
        <v/>
      </c>
      <c r="DX99" s="49" t="str">
        <f t="shared" si="196"/>
        <v/>
      </c>
      <c r="DY99" s="49" t="str">
        <f t="shared" si="196"/>
        <v/>
      </c>
      <c r="DZ99" s="49" t="str">
        <f t="shared" si="196"/>
        <v/>
      </c>
      <c r="EA99" s="49" t="str">
        <f t="shared" si="196"/>
        <v/>
      </c>
      <c r="EB99" s="49" t="str">
        <f t="shared" si="196"/>
        <v/>
      </c>
      <c r="EC99" s="49" t="str">
        <f t="shared" si="196"/>
        <v/>
      </c>
      <c r="ED99" s="49" t="str">
        <f t="shared" si="196"/>
        <v/>
      </c>
      <c r="EE99" s="49" t="str">
        <f t="shared" si="196"/>
        <v/>
      </c>
      <c r="EF99" s="49" t="str">
        <f t="shared" si="196"/>
        <v/>
      </c>
      <c r="EG99" s="49" t="str">
        <f t="shared" si="196"/>
        <v/>
      </c>
      <c r="EH99" s="49" t="str">
        <f t="shared" si="196"/>
        <v/>
      </c>
      <c r="EI99" s="49" t="str">
        <f t="shared" si="196"/>
        <v/>
      </c>
      <c r="EJ99" s="49" t="str">
        <f t="shared" si="191"/>
        <v/>
      </c>
      <c r="EK99" s="49" t="str">
        <f t="shared" si="191"/>
        <v/>
      </c>
      <c r="EL99" s="49" t="str">
        <f t="shared" si="191"/>
        <v/>
      </c>
      <c r="EM99" s="49" t="str">
        <f t="shared" si="191"/>
        <v/>
      </c>
      <c r="EN99" s="49" t="str">
        <f t="shared" si="191"/>
        <v/>
      </c>
      <c r="EO99" s="49" t="str">
        <f t="shared" si="191"/>
        <v/>
      </c>
      <c r="EP99" s="49" t="str">
        <f t="shared" si="191"/>
        <v/>
      </c>
      <c r="EQ99" s="49" t="str">
        <f t="shared" si="191"/>
        <v/>
      </c>
      <c r="ER99" s="49" t="str">
        <f t="shared" si="191"/>
        <v/>
      </c>
      <c r="ES99" s="49" t="str">
        <f t="shared" si="191"/>
        <v/>
      </c>
      <c r="ET99" s="49" t="str">
        <f t="shared" si="191"/>
        <v/>
      </c>
      <c r="EU99" s="49" t="str">
        <f t="shared" si="191"/>
        <v/>
      </c>
      <c r="EV99" s="49" t="str">
        <f t="shared" si="191"/>
        <v/>
      </c>
      <c r="EW99" s="49" t="str">
        <f t="shared" si="191"/>
        <v/>
      </c>
      <c r="EX99" s="49" t="str">
        <f t="shared" si="191"/>
        <v/>
      </c>
      <c r="EY99" s="49" t="str">
        <f t="shared" si="192"/>
        <v/>
      </c>
      <c r="EZ99" s="49" t="str">
        <f t="shared" si="192"/>
        <v/>
      </c>
      <c r="FA99" s="49" t="str">
        <f t="shared" si="192"/>
        <v/>
      </c>
      <c r="FB99" s="49" t="str">
        <f t="shared" si="192"/>
        <v/>
      </c>
      <c r="FC99" s="49" t="str">
        <f t="shared" si="192"/>
        <v/>
      </c>
      <c r="FD99" s="49" t="str">
        <f t="shared" si="192"/>
        <v/>
      </c>
      <c r="FE99" s="49" t="str">
        <f t="shared" si="192"/>
        <v/>
      </c>
      <c r="FF99" s="49" t="str">
        <f t="shared" si="192"/>
        <v/>
      </c>
      <c r="FG99" s="49" t="str">
        <f t="shared" si="192"/>
        <v/>
      </c>
      <c r="FH99" s="49" t="str">
        <f t="shared" si="192"/>
        <v/>
      </c>
      <c r="FI99" s="49" t="str">
        <f t="shared" si="192"/>
        <v/>
      </c>
      <c r="FJ99" s="49" t="str">
        <f t="shared" si="192"/>
        <v/>
      </c>
      <c r="FK99" s="49" t="str">
        <f t="shared" si="192"/>
        <v/>
      </c>
      <c r="FL99" s="49" t="str">
        <f t="shared" si="192"/>
        <v/>
      </c>
      <c r="FM99" s="49" t="str">
        <f t="shared" si="192"/>
        <v/>
      </c>
      <c r="FN99" s="49" t="str">
        <f t="shared" si="192"/>
        <v/>
      </c>
      <c r="FO99" s="49" t="str">
        <f t="shared" si="184"/>
        <v/>
      </c>
      <c r="FP99" s="49" t="str">
        <f t="shared" si="184"/>
        <v/>
      </c>
      <c r="FQ99" s="49" t="str">
        <f t="shared" si="184"/>
        <v/>
      </c>
      <c r="FR99" s="49" t="str">
        <f t="shared" si="184"/>
        <v/>
      </c>
      <c r="FS99" s="49" t="str">
        <f t="shared" si="184"/>
        <v/>
      </c>
      <c r="FT99" s="49" t="str">
        <f t="shared" si="184"/>
        <v/>
      </c>
      <c r="FU99" s="49" t="str">
        <f t="shared" si="184"/>
        <v/>
      </c>
      <c r="FV99" s="49" t="str">
        <f t="shared" si="184"/>
        <v/>
      </c>
      <c r="FW99" s="49" t="str">
        <f t="shared" si="184"/>
        <v/>
      </c>
      <c r="FX99" s="49" t="str">
        <f t="shared" si="184"/>
        <v/>
      </c>
      <c r="FY99" s="49" t="str">
        <f t="shared" si="184"/>
        <v/>
      </c>
      <c r="FZ99" s="49" t="str">
        <f t="shared" si="184"/>
        <v/>
      </c>
      <c r="GA99" s="49" t="str">
        <f t="shared" si="184"/>
        <v/>
      </c>
      <c r="GB99" s="49" t="str">
        <f t="shared" si="184"/>
        <v/>
      </c>
      <c r="GC99" s="49" t="str">
        <f t="shared" si="184"/>
        <v/>
      </c>
      <c r="GD99" s="49" t="str">
        <f t="shared" si="193"/>
        <v/>
      </c>
      <c r="GE99" s="49" t="str">
        <f t="shared" si="193"/>
        <v/>
      </c>
      <c r="GF99" s="49" t="str">
        <f t="shared" si="193"/>
        <v/>
      </c>
      <c r="GG99" s="49" t="str">
        <f t="shared" si="193"/>
        <v/>
      </c>
      <c r="GH99" s="49" t="str">
        <f t="shared" si="193"/>
        <v/>
      </c>
      <c r="GI99" s="49" t="str">
        <f t="shared" si="193"/>
        <v/>
      </c>
      <c r="GJ99" s="49" t="str">
        <f t="shared" si="193"/>
        <v/>
      </c>
      <c r="GK99" s="49" t="str">
        <f t="shared" si="193"/>
        <v/>
      </c>
      <c r="GL99" s="49" t="str">
        <f t="shared" si="193"/>
        <v/>
      </c>
      <c r="GM99" s="49" t="str">
        <f t="shared" si="193"/>
        <v/>
      </c>
      <c r="GN99" s="49" t="str">
        <f t="shared" si="193"/>
        <v/>
      </c>
      <c r="GO99" s="49" t="str">
        <f t="shared" si="193"/>
        <v/>
      </c>
      <c r="GP99" s="49" t="str">
        <f t="shared" si="193"/>
        <v/>
      </c>
      <c r="GQ99" s="49" t="str">
        <f t="shared" si="193"/>
        <v/>
      </c>
      <c r="GR99" s="49" t="str">
        <f t="shared" si="193"/>
        <v/>
      </c>
      <c r="GS99" s="49" t="str">
        <f t="shared" si="193"/>
        <v/>
      </c>
      <c r="GT99" s="49" t="str">
        <f t="shared" si="185"/>
        <v/>
      </c>
      <c r="GU99" s="49" t="str">
        <f t="shared" si="185"/>
        <v/>
      </c>
      <c r="GV99" s="49" t="str">
        <f t="shared" si="185"/>
        <v/>
      </c>
      <c r="GW99" s="49" t="str">
        <f t="shared" si="185"/>
        <v/>
      </c>
      <c r="GX99" s="49" t="str">
        <f t="shared" si="185"/>
        <v/>
      </c>
      <c r="GY99" s="49" t="str">
        <f t="shared" si="185"/>
        <v/>
      </c>
      <c r="GZ99" s="49" t="str">
        <f t="shared" si="185"/>
        <v/>
      </c>
      <c r="HA99" s="49" t="str">
        <f t="shared" si="185"/>
        <v/>
      </c>
      <c r="HB99" s="49" t="str">
        <f t="shared" si="185"/>
        <v/>
      </c>
      <c r="HC99" s="49" t="str">
        <f t="shared" si="185"/>
        <v/>
      </c>
      <c r="HD99" s="49" t="str">
        <f t="shared" si="185"/>
        <v/>
      </c>
      <c r="HE99" s="49" t="str">
        <f t="shared" si="185"/>
        <v/>
      </c>
      <c r="HF99" s="49" t="str">
        <f t="shared" si="185"/>
        <v/>
      </c>
      <c r="HG99" s="49" t="str">
        <f t="shared" si="185"/>
        <v/>
      </c>
      <c r="HH99" s="49" t="str">
        <f t="shared" si="185"/>
        <v/>
      </c>
      <c r="HI99" s="49" t="str">
        <f t="shared" si="194"/>
        <v/>
      </c>
      <c r="HJ99" s="49" t="str">
        <f t="shared" si="194"/>
        <v/>
      </c>
      <c r="HK99" s="49" t="str">
        <f t="shared" si="194"/>
        <v/>
      </c>
      <c r="HL99" s="49" t="str">
        <f t="shared" si="194"/>
        <v/>
      </c>
      <c r="HM99" s="49" t="str">
        <f t="shared" si="194"/>
        <v/>
      </c>
      <c r="HN99" s="49" t="str">
        <f t="shared" si="194"/>
        <v/>
      </c>
      <c r="HO99" s="49" t="str">
        <f t="shared" si="194"/>
        <v/>
      </c>
      <c r="HP99" s="169" t="e">
        <f t="shared" si="186"/>
        <v>#N/A</v>
      </c>
      <c r="HQ99" s="169" t="e">
        <f t="shared" si="186"/>
        <v>#N/A</v>
      </c>
      <c r="HR99" s="169" t="e">
        <f t="shared" si="186"/>
        <v>#N/A</v>
      </c>
      <c r="HS99" s="169" t="e">
        <f t="shared" si="186"/>
        <v>#N/A</v>
      </c>
      <c r="HT99" s="169" t="e">
        <f t="shared" si="186"/>
        <v>#N/A</v>
      </c>
      <c r="HU99" s="169" t="e">
        <f t="shared" si="186"/>
        <v>#N/A</v>
      </c>
      <c r="HV99" s="169" t="e">
        <f t="shared" si="186"/>
        <v>#N/A</v>
      </c>
      <c r="HW99" s="169" t="e">
        <f t="shared" si="186"/>
        <v>#N/A</v>
      </c>
      <c r="HX99" s="169" t="e">
        <f t="shared" si="186"/>
        <v>#N/A</v>
      </c>
      <c r="HY99" s="169" t="e">
        <f t="shared" si="186"/>
        <v>#N/A</v>
      </c>
      <c r="HZ99" s="169" t="e">
        <f t="shared" si="186"/>
        <v>#N/A</v>
      </c>
      <c r="IA99" s="169" t="e">
        <f t="shared" si="186"/>
        <v>#N/A</v>
      </c>
      <c r="IB99" s="169" t="e">
        <f t="shared" si="186"/>
        <v>#N/A</v>
      </c>
      <c r="IC99" s="169" t="e">
        <f t="shared" si="186"/>
        <v>#N/A</v>
      </c>
      <c r="ID99" s="169" t="e">
        <f t="shared" si="186"/>
        <v>#N/A</v>
      </c>
      <c r="IE99" s="169" t="e">
        <f t="shared" si="151"/>
        <v>#N/A</v>
      </c>
      <c r="IF99" s="169" t="e">
        <f t="shared" si="151"/>
        <v>#N/A</v>
      </c>
      <c r="IG99" s="169" t="e">
        <f t="shared" si="151"/>
        <v>#N/A</v>
      </c>
      <c r="IH99" s="169" t="e">
        <f t="shared" si="151"/>
        <v>#N/A</v>
      </c>
      <c r="II99" s="169" t="e">
        <f t="shared" si="151"/>
        <v>#N/A</v>
      </c>
      <c r="IJ99" s="169" t="e">
        <f t="shared" si="151"/>
        <v>#N/A</v>
      </c>
      <c r="IK99" s="169" t="e">
        <f t="shared" si="151"/>
        <v>#N/A</v>
      </c>
      <c r="IL99" s="169" t="e">
        <f t="shared" si="151"/>
        <v>#N/A</v>
      </c>
      <c r="IM99" s="169" t="e">
        <f t="shared" si="151"/>
        <v>#N/A</v>
      </c>
      <c r="IN99" s="169" t="e">
        <f t="shared" si="151"/>
        <v>#N/A</v>
      </c>
      <c r="IO99" s="169" t="e">
        <f t="shared" si="151"/>
        <v>#N/A</v>
      </c>
      <c r="IP99" s="169" t="e">
        <f t="shared" si="151"/>
        <v>#N/A</v>
      </c>
      <c r="IQ99" s="169" t="e">
        <f t="shared" si="151"/>
        <v>#N/A</v>
      </c>
      <c r="IR99" s="169" t="e">
        <f t="shared" si="151"/>
        <v>#N/A</v>
      </c>
      <c r="IS99" s="169" t="e">
        <f t="shared" si="151"/>
        <v>#N/A</v>
      </c>
      <c r="IT99" s="169" t="e">
        <f t="shared" si="151"/>
        <v>#N/A</v>
      </c>
      <c r="IU99" s="169" t="e">
        <f t="shared" si="197"/>
        <v>#N/A</v>
      </c>
      <c r="IV99" s="169" t="e">
        <f t="shared" si="197"/>
        <v>#N/A</v>
      </c>
      <c r="IW99" s="169" t="e">
        <f t="shared" si="197"/>
        <v>#N/A</v>
      </c>
      <c r="IX99" s="169" t="e">
        <f t="shared" si="197"/>
        <v>#N/A</v>
      </c>
      <c r="IY99" s="169" t="e">
        <f t="shared" si="181"/>
        <v>#N/A</v>
      </c>
      <c r="IZ99" s="169" t="e">
        <f t="shared" si="181"/>
        <v>#N/A</v>
      </c>
      <c r="JA99" s="169" t="e">
        <f t="shared" si="181"/>
        <v>#N/A</v>
      </c>
      <c r="JB99" s="169" t="e">
        <f t="shared" si="181"/>
        <v>#N/A</v>
      </c>
      <c r="JC99" s="169" t="e">
        <f t="shared" si="181"/>
        <v>#N/A</v>
      </c>
      <c r="JD99" s="169" t="e">
        <f t="shared" si="181"/>
        <v>#N/A</v>
      </c>
      <c r="JE99" s="169" t="e">
        <f t="shared" si="181"/>
        <v>#N/A</v>
      </c>
      <c r="JF99" s="169" t="e">
        <f t="shared" si="181"/>
        <v>#N/A</v>
      </c>
      <c r="JG99" s="169" t="e">
        <f t="shared" si="181"/>
        <v>#N/A</v>
      </c>
      <c r="JH99" s="169" t="e">
        <f t="shared" si="181"/>
        <v>#N/A</v>
      </c>
      <c r="JI99" s="169" t="e">
        <f t="shared" si="181"/>
        <v>#N/A</v>
      </c>
      <c r="JJ99" s="169" t="e">
        <f t="shared" si="168"/>
        <v>#N/A</v>
      </c>
      <c r="JK99" s="169" t="e">
        <f t="shared" si="168"/>
        <v>#N/A</v>
      </c>
      <c r="JL99" s="169" t="e">
        <f t="shared" si="168"/>
        <v>#N/A</v>
      </c>
      <c r="JM99" s="169" t="e">
        <f t="shared" si="168"/>
        <v>#N/A</v>
      </c>
      <c r="JN99" s="169" t="e">
        <f t="shared" si="168"/>
        <v>#N/A</v>
      </c>
      <c r="JO99" s="169" t="e">
        <f t="shared" si="168"/>
        <v>#N/A</v>
      </c>
      <c r="JP99" s="169" t="e">
        <f t="shared" si="168"/>
        <v>#N/A</v>
      </c>
      <c r="JQ99" s="169" t="e">
        <f t="shared" si="168"/>
        <v>#N/A</v>
      </c>
      <c r="JR99" s="169" t="e">
        <f t="shared" si="168"/>
        <v>#N/A</v>
      </c>
      <c r="JS99" s="169" t="e">
        <f t="shared" si="168"/>
        <v>#N/A</v>
      </c>
      <c r="JT99" s="169" t="e">
        <f t="shared" si="168"/>
        <v>#N/A</v>
      </c>
      <c r="JU99" s="169" t="e">
        <f t="shared" si="168"/>
        <v>#N/A</v>
      </c>
      <c r="JV99" s="169" t="e">
        <f t="shared" si="168"/>
        <v>#N/A</v>
      </c>
      <c r="JW99" s="169" t="e">
        <f t="shared" si="168"/>
        <v>#N/A</v>
      </c>
      <c r="JX99" s="169" t="e">
        <f t="shared" si="168"/>
        <v>#N/A</v>
      </c>
      <c r="JY99" s="169" t="e">
        <f t="shared" si="168"/>
        <v>#N/A</v>
      </c>
      <c r="JZ99" s="169" t="e">
        <f t="shared" si="198"/>
        <v>#N/A</v>
      </c>
      <c r="KA99" s="169" t="e">
        <f t="shared" si="180"/>
        <v>#N/A</v>
      </c>
      <c r="KB99" s="169" t="e">
        <f t="shared" si="180"/>
        <v>#N/A</v>
      </c>
      <c r="KC99" s="169" t="e">
        <f t="shared" si="172"/>
        <v>#N/A</v>
      </c>
      <c r="KD99" s="169" t="e">
        <f t="shared" si="172"/>
        <v>#N/A</v>
      </c>
      <c r="KE99" s="169" t="e">
        <f t="shared" si="172"/>
        <v>#N/A</v>
      </c>
      <c r="KF99" s="169" t="e">
        <f t="shared" si="172"/>
        <v>#N/A</v>
      </c>
      <c r="KG99" s="169" t="e">
        <f t="shared" si="172"/>
        <v>#N/A</v>
      </c>
      <c r="KH99" s="169" t="e">
        <f t="shared" si="172"/>
        <v>#N/A</v>
      </c>
      <c r="KI99" s="169" t="e">
        <f t="shared" si="172"/>
        <v>#N/A</v>
      </c>
      <c r="KJ99" s="169" t="e">
        <f t="shared" si="172"/>
        <v>#N/A</v>
      </c>
      <c r="KK99" s="169" t="e">
        <f t="shared" si="172"/>
        <v>#N/A</v>
      </c>
      <c r="KL99" s="169" t="e">
        <f t="shared" si="172"/>
        <v>#N/A</v>
      </c>
      <c r="KM99" s="169" t="e">
        <f t="shared" ref="KM99:LB104" si="200">IF(ISNONTEXT($K99),_xlfn.NORM.DIST(CT99,$G99,$K99,FALSE),NA())</f>
        <v>#N/A</v>
      </c>
      <c r="KN99" s="169" t="e">
        <f t="shared" si="200"/>
        <v>#N/A</v>
      </c>
      <c r="KO99" s="169" t="e">
        <f t="shared" si="200"/>
        <v>#N/A</v>
      </c>
      <c r="KP99" s="169" t="e">
        <f t="shared" si="200"/>
        <v>#N/A</v>
      </c>
      <c r="KQ99" s="169" t="e">
        <f t="shared" si="200"/>
        <v>#N/A</v>
      </c>
      <c r="KR99" s="169" t="e">
        <f t="shared" si="200"/>
        <v>#N/A</v>
      </c>
      <c r="KS99" s="169" t="e">
        <f t="shared" si="173"/>
        <v>#N/A</v>
      </c>
      <c r="KT99" s="169" t="e">
        <f t="shared" si="173"/>
        <v>#N/A</v>
      </c>
      <c r="KU99" s="169" t="e">
        <f t="shared" si="173"/>
        <v>#N/A</v>
      </c>
      <c r="KV99" s="169" t="e">
        <f t="shared" si="173"/>
        <v>#N/A</v>
      </c>
      <c r="KW99" s="169" t="e">
        <f t="shared" si="173"/>
        <v>#N/A</v>
      </c>
      <c r="KX99" s="169" t="e">
        <f t="shared" si="173"/>
        <v>#N/A</v>
      </c>
      <c r="KY99" s="169" t="e">
        <f t="shared" si="173"/>
        <v>#N/A</v>
      </c>
      <c r="KZ99" s="169" t="e">
        <f t="shared" si="173"/>
        <v>#N/A</v>
      </c>
      <c r="LA99" s="169" t="e">
        <f t="shared" si="173"/>
        <v>#N/A</v>
      </c>
      <c r="LB99" s="169" t="e">
        <f t="shared" si="173"/>
        <v>#N/A</v>
      </c>
      <c r="LC99" s="169" t="e">
        <f t="shared" ref="LC99:LR104" si="201">IF(ISNONTEXT($K99),_xlfn.NORM.DIST(DJ99,$G99,$K99,FALSE),NA())</f>
        <v>#N/A</v>
      </c>
      <c r="LD99" s="169" t="e">
        <f t="shared" si="201"/>
        <v>#N/A</v>
      </c>
      <c r="LE99" s="169" t="e">
        <f t="shared" si="201"/>
        <v>#N/A</v>
      </c>
      <c r="LF99" s="169" t="e">
        <f t="shared" si="201"/>
        <v>#N/A</v>
      </c>
      <c r="LG99" s="169" t="e">
        <f t="shared" si="201"/>
        <v>#N/A</v>
      </c>
      <c r="LH99" s="169" t="e">
        <f t="shared" si="201"/>
        <v>#N/A</v>
      </c>
      <c r="LI99" s="169" t="e">
        <f t="shared" si="174"/>
        <v>#N/A</v>
      </c>
      <c r="LJ99" s="169" t="e">
        <f t="shared" si="174"/>
        <v>#N/A</v>
      </c>
      <c r="LK99" s="169" t="e">
        <f t="shared" si="174"/>
        <v>#N/A</v>
      </c>
      <c r="LL99" s="169" t="e">
        <f t="shared" si="174"/>
        <v>#N/A</v>
      </c>
      <c r="LM99" s="169" t="e">
        <f t="shared" si="174"/>
        <v>#N/A</v>
      </c>
      <c r="LN99" s="169" t="e">
        <f t="shared" si="174"/>
        <v>#N/A</v>
      </c>
      <c r="LO99" s="169" t="e">
        <f t="shared" si="174"/>
        <v>#N/A</v>
      </c>
      <c r="LP99" s="169" t="e">
        <f t="shared" si="174"/>
        <v>#N/A</v>
      </c>
      <c r="LQ99" s="169" t="e">
        <f t="shared" si="174"/>
        <v>#N/A</v>
      </c>
      <c r="LR99" s="169" t="e">
        <f t="shared" si="174"/>
        <v>#N/A</v>
      </c>
      <c r="LS99" s="169" t="e">
        <f t="shared" ref="LS99:MH104" si="202">IF(ISNONTEXT($K99),_xlfn.NORM.DIST(DZ99,$G99,$K99,FALSE),NA())</f>
        <v>#N/A</v>
      </c>
      <c r="LT99" s="169" t="e">
        <f t="shared" si="202"/>
        <v>#N/A</v>
      </c>
      <c r="LU99" s="169" t="e">
        <f t="shared" si="202"/>
        <v>#N/A</v>
      </c>
      <c r="LV99" s="169" t="e">
        <f t="shared" si="202"/>
        <v>#N/A</v>
      </c>
      <c r="LW99" s="169" t="e">
        <f t="shared" si="202"/>
        <v>#N/A</v>
      </c>
      <c r="LX99" s="169" t="e">
        <f t="shared" si="202"/>
        <v>#N/A</v>
      </c>
      <c r="LY99" s="169" t="e">
        <f t="shared" si="175"/>
        <v>#N/A</v>
      </c>
      <c r="LZ99" s="169" t="e">
        <f t="shared" si="175"/>
        <v>#N/A</v>
      </c>
      <c r="MA99" s="169" t="e">
        <f t="shared" si="175"/>
        <v>#N/A</v>
      </c>
      <c r="MB99" s="169" t="e">
        <f t="shared" si="175"/>
        <v>#N/A</v>
      </c>
      <c r="MC99" s="169" t="e">
        <f t="shared" si="175"/>
        <v>#N/A</v>
      </c>
      <c r="MD99" s="169" t="e">
        <f t="shared" si="175"/>
        <v>#N/A</v>
      </c>
      <c r="ME99" s="169" t="e">
        <f t="shared" si="175"/>
        <v>#N/A</v>
      </c>
      <c r="MF99" s="169" t="e">
        <f t="shared" si="175"/>
        <v>#N/A</v>
      </c>
      <c r="MG99" s="169" t="e">
        <f t="shared" si="175"/>
        <v>#N/A</v>
      </c>
      <c r="MH99" s="169" t="e">
        <f t="shared" si="175"/>
        <v>#N/A</v>
      </c>
      <c r="MI99" s="169" t="e">
        <f t="shared" ref="MI99:MX104" si="203">IF(ISNONTEXT($K99),_xlfn.NORM.DIST(EP99,$G99,$K99,FALSE),NA())</f>
        <v>#N/A</v>
      </c>
      <c r="MJ99" s="169" t="e">
        <f t="shared" si="203"/>
        <v>#N/A</v>
      </c>
      <c r="MK99" s="169" t="e">
        <f t="shared" si="203"/>
        <v>#N/A</v>
      </c>
      <c r="ML99" s="169" t="e">
        <f t="shared" si="203"/>
        <v>#N/A</v>
      </c>
      <c r="MM99" s="169" t="e">
        <f t="shared" si="203"/>
        <v>#N/A</v>
      </c>
      <c r="MN99" s="169" t="e">
        <f t="shared" si="203"/>
        <v>#N/A</v>
      </c>
      <c r="MO99" s="169" t="e">
        <f t="shared" si="176"/>
        <v>#N/A</v>
      </c>
      <c r="MP99" s="169" t="e">
        <f t="shared" si="176"/>
        <v>#N/A</v>
      </c>
      <c r="MQ99" s="169" t="e">
        <f t="shared" si="176"/>
        <v>#N/A</v>
      </c>
      <c r="MR99" s="169" t="e">
        <f t="shared" si="176"/>
        <v>#N/A</v>
      </c>
      <c r="MS99" s="169" t="e">
        <f t="shared" si="176"/>
        <v>#N/A</v>
      </c>
      <c r="MT99" s="169" t="e">
        <f t="shared" si="176"/>
        <v>#N/A</v>
      </c>
      <c r="MU99" s="169" t="e">
        <f t="shared" si="176"/>
        <v>#N/A</v>
      </c>
      <c r="MV99" s="169" t="e">
        <f t="shared" si="176"/>
        <v>#N/A</v>
      </c>
      <c r="MW99" s="169" t="e">
        <f t="shared" si="176"/>
        <v>#N/A</v>
      </c>
      <c r="MX99" s="169" t="e">
        <f t="shared" si="176"/>
        <v>#N/A</v>
      </c>
      <c r="MY99" s="169" t="e">
        <f t="shared" ref="MY99:NN104" si="204">IF(ISNONTEXT($K99),_xlfn.NORM.DIST(FF99,$G99,$K99,FALSE),NA())</f>
        <v>#N/A</v>
      </c>
      <c r="MZ99" s="169" t="e">
        <f t="shared" si="204"/>
        <v>#N/A</v>
      </c>
      <c r="NA99" s="169" t="e">
        <f t="shared" si="204"/>
        <v>#N/A</v>
      </c>
      <c r="NB99" s="169" t="e">
        <f t="shared" si="204"/>
        <v>#N/A</v>
      </c>
      <c r="NC99" s="169" t="e">
        <f t="shared" si="204"/>
        <v>#N/A</v>
      </c>
      <c r="ND99" s="169" t="e">
        <f t="shared" si="204"/>
        <v>#N/A</v>
      </c>
      <c r="NE99" s="169" t="e">
        <f t="shared" si="177"/>
        <v>#N/A</v>
      </c>
      <c r="NF99" s="169" t="e">
        <f t="shared" si="177"/>
        <v>#N/A</v>
      </c>
      <c r="NG99" s="169" t="e">
        <f t="shared" si="177"/>
        <v>#N/A</v>
      </c>
      <c r="NH99" s="169" t="e">
        <f t="shared" si="177"/>
        <v>#N/A</v>
      </c>
      <c r="NI99" s="169" t="e">
        <f t="shared" si="177"/>
        <v>#N/A</v>
      </c>
      <c r="NJ99" s="169" t="e">
        <f t="shared" si="177"/>
        <v>#N/A</v>
      </c>
      <c r="NK99" s="169" t="e">
        <f t="shared" si="177"/>
        <v>#N/A</v>
      </c>
      <c r="NL99" s="169" t="e">
        <f t="shared" si="177"/>
        <v>#N/A</v>
      </c>
      <c r="NM99" s="169" t="e">
        <f t="shared" si="177"/>
        <v>#N/A</v>
      </c>
      <c r="NN99" s="169" t="e">
        <f t="shared" si="177"/>
        <v>#N/A</v>
      </c>
      <c r="NO99" s="169" t="e">
        <f t="shared" ref="NO99:OD104" si="205">IF(ISNONTEXT($K99),_xlfn.NORM.DIST(FV99,$G99,$K99,FALSE),NA())</f>
        <v>#N/A</v>
      </c>
      <c r="NP99" s="169" t="e">
        <f t="shared" si="205"/>
        <v>#N/A</v>
      </c>
      <c r="NQ99" s="169" t="e">
        <f t="shared" si="205"/>
        <v>#N/A</v>
      </c>
      <c r="NR99" s="169" t="e">
        <f t="shared" si="205"/>
        <v>#N/A</v>
      </c>
      <c r="NS99" s="169" t="e">
        <f t="shared" si="205"/>
        <v>#N/A</v>
      </c>
      <c r="NT99" s="169" t="e">
        <f t="shared" si="205"/>
        <v>#N/A</v>
      </c>
      <c r="NU99" s="169" t="e">
        <f t="shared" si="178"/>
        <v>#N/A</v>
      </c>
      <c r="NV99" s="169" t="e">
        <f t="shared" si="178"/>
        <v>#N/A</v>
      </c>
      <c r="NW99" s="169" t="e">
        <f t="shared" si="178"/>
        <v>#N/A</v>
      </c>
      <c r="NX99" s="169" t="e">
        <f t="shared" si="178"/>
        <v>#N/A</v>
      </c>
      <c r="NY99" s="169" t="e">
        <f t="shared" si="178"/>
        <v>#N/A</v>
      </c>
      <c r="NZ99" s="169" t="e">
        <f t="shared" si="178"/>
        <v>#N/A</v>
      </c>
      <c r="OA99" s="169" t="e">
        <f t="shared" si="178"/>
        <v>#N/A</v>
      </c>
      <c r="OB99" s="169" t="e">
        <f t="shared" si="178"/>
        <v>#N/A</v>
      </c>
      <c r="OC99" s="169" t="e">
        <f t="shared" si="178"/>
        <v>#N/A</v>
      </c>
      <c r="OD99" s="169" t="e">
        <f t="shared" si="178"/>
        <v>#N/A</v>
      </c>
      <c r="OE99" s="169" t="e">
        <f t="shared" ref="OE99:OJ104" si="206">IF(ISNONTEXT($K99),_xlfn.NORM.DIST(GL99,$G99,$K99,FALSE),NA())</f>
        <v>#N/A</v>
      </c>
      <c r="OF99" s="169" t="e">
        <f t="shared" si="206"/>
        <v>#N/A</v>
      </c>
      <c r="OG99" s="169" t="e">
        <f t="shared" si="206"/>
        <v>#N/A</v>
      </c>
      <c r="OH99" s="169" t="e">
        <f t="shared" si="206"/>
        <v>#N/A</v>
      </c>
      <c r="OI99" s="169" t="e">
        <f t="shared" si="206"/>
        <v>#N/A</v>
      </c>
      <c r="OJ99" s="169" t="e">
        <f t="shared" si="206"/>
        <v>#N/A</v>
      </c>
      <c r="OK99" s="169" t="e">
        <f t="shared" si="179"/>
        <v>#N/A</v>
      </c>
      <c r="OL99" s="169" t="e">
        <f t="shared" si="179"/>
        <v>#N/A</v>
      </c>
      <c r="OM99" s="169" t="e">
        <f t="shared" si="179"/>
        <v>#N/A</v>
      </c>
      <c r="ON99" s="169" t="e">
        <f t="shared" si="179"/>
        <v>#N/A</v>
      </c>
      <c r="OO99" s="169" t="e">
        <f t="shared" si="179"/>
        <v>#N/A</v>
      </c>
      <c r="OP99" s="169" t="e">
        <f t="shared" si="179"/>
        <v>#N/A</v>
      </c>
      <c r="OQ99" s="169" t="e">
        <f t="shared" si="179"/>
        <v>#N/A</v>
      </c>
      <c r="OR99" s="169" t="e">
        <f t="shared" si="179"/>
        <v>#N/A</v>
      </c>
      <c r="OS99" s="169" t="e">
        <f t="shared" si="179"/>
        <v>#N/A</v>
      </c>
      <c r="OT99" s="169" t="e">
        <f t="shared" si="179"/>
        <v>#N/A</v>
      </c>
      <c r="OU99" s="169" t="e">
        <f t="shared" si="179"/>
        <v>#N/A</v>
      </c>
      <c r="OV99" s="169" t="e">
        <f t="shared" si="179"/>
        <v>#N/A</v>
      </c>
      <c r="OW99" s="169" t="e">
        <f t="shared" si="199"/>
        <v>#N/A</v>
      </c>
      <c r="OX99" s="169" t="e">
        <f t="shared" si="199"/>
        <v>#N/A</v>
      </c>
      <c r="OY99" s="169" t="e">
        <f t="shared" si="199"/>
        <v>#N/A</v>
      </c>
      <c r="OZ99" s="169" t="e">
        <f t="shared" si="199"/>
        <v>#N/A</v>
      </c>
      <c r="PA99" s="169" t="e">
        <f t="shared" si="199"/>
        <v>#N/A</v>
      </c>
      <c r="PB99" s="169" t="e">
        <f t="shared" si="199"/>
        <v>#N/A</v>
      </c>
      <c r="PC99" s="169" t="e">
        <f t="shared" si="199"/>
        <v>#N/A</v>
      </c>
      <c r="PD99" s="169" t="e">
        <f t="shared" si="199"/>
        <v>#N/A</v>
      </c>
      <c r="PE99" s="169" t="e">
        <f t="shared" si="199"/>
        <v>#N/A</v>
      </c>
      <c r="PF99" s="169" t="e">
        <f t="shared" si="171"/>
        <v>#N/A</v>
      </c>
      <c r="PG99" s="169" t="e">
        <f t="shared" si="171"/>
        <v>#N/A</v>
      </c>
      <c r="PH99" s="169" t="e">
        <f t="shared" si="171"/>
        <v>#N/A</v>
      </c>
    </row>
    <row r="100" spans="1:424" hidden="1" x14ac:dyDescent="0.75">
      <c r="A100" s="4">
        <v>97</v>
      </c>
      <c r="B100" s="95"/>
      <c r="C100" s="95"/>
      <c r="D100" s="95"/>
      <c r="E100" s="124" t="str">
        <f t="shared" si="146"/>
        <v/>
      </c>
      <c r="F100" s="124" t="str">
        <f t="shared" si="147"/>
        <v/>
      </c>
      <c r="G100" s="73" t="str">
        <f t="shared" si="148"/>
        <v/>
      </c>
      <c r="H100" s="23"/>
      <c r="I100" s="57"/>
      <c r="J100" s="280"/>
      <c r="K100" s="74" t="str">
        <f>IF(AND(B100&gt;0,C100&gt;0,D100&gt;0),IF(ISBLANK(J100),IF(ISBLANK(H100),"",(D100-B100)*VLOOKUP(H100,VLookups!$A$4:$B$13,2,FALSE)),J100),"")</f>
        <v/>
      </c>
      <c r="L100" s="75" t="str">
        <f t="shared" ref="L100:L103" si="207">IF(K100="","",K100^2)</f>
        <v/>
      </c>
      <c r="M100" s="95"/>
      <c r="N100" s="270" t="str">
        <f>IF(AND(M100&gt;0,C100&gt;0,NOT(K100="")),ABS(VLOOKUP($M$1,VLookups!$A$43:$B$44,2,FALSE)-_xlfn.NORM.DIST(M100,G100,K100,TRUE)),"")</f>
        <v/>
      </c>
      <c r="O100" s="94" t="str">
        <f>IF(AND($B100&gt;0,$C100&gt;0,$D100&gt;0,NOT(ISBLANK($H100))),_xlfn.NORM.INV(ABS(VLOOKUP($M$1,VLookups!$A$43:$B$44,2,FALSE)-O$3),$G100,$K100),"")</f>
        <v/>
      </c>
      <c r="P100" s="93" t="str">
        <f>IF(AND($B100&gt;0,$C100&gt;0,$D100&gt;0,NOT(ISBLANK($H100))),_xlfn.NORM.INV(ABS(VLOOKUP($M$1,VLookups!$A$43:$B$44,2,FALSE)-P$3),$G100,$K100),"")</f>
        <v/>
      </c>
      <c r="Q100" s="94" t="str">
        <f>IF(AND($B100&gt;0,$C100&gt;0,$D100&gt;0,NOT(ISBLANK($H100))),_xlfn.NORM.INV(ABS(VLOOKUP($M$1,VLookups!$A$43:$B$44,2,FALSE)-Q$3),$G100,$K100),"")</f>
        <v/>
      </c>
      <c r="R100" s="93" t="str">
        <f>IF(AND($B100&gt;0,$C100&gt;0,$D100&gt;0,NOT(ISBLANK($H100))),_xlfn.NORM.INV(ABS(VLOOKUP($M$1,VLookups!$A$43:$B$44,2,FALSE)-R$3),$G100,$K100),"")</f>
        <v/>
      </c>
      <c r="S100" s="94" t="str">
        <f>IF(AND($B100&gt;0,$C100&gt;0,$D100&gt;0,NOT(ISBLANK($H100))),_xlfn.NORM.INV(ABS(VLOOKUP($M$1,VLookups!$A$43:$B$44,2,FALSE)-S$3),$G100,$K100),"")</f>
        <v/>
      </c>
      <c r="T100" s="93" t="str">
        <f>IF(AND($B100&gt;0,$C100&gt;0,$D100&gt;0,NOT(ISBLANK($H100))),_xlfn.NORM.INV(ABS(VLOOKUP($M$1,VLookups!$A$43:$B$44,2,FALSE)-T$3),$G100,$K100),"")</f>
        <v/>
      </c>
      <c r="U100" s="5"/>
      <c r="V100" s="168" t="str">
        <f t="shared" si="149"/>
        <v/>
      </c>
      <c r="W100" s="49" t="str">
        <f t="shared" si="195"/>
        <v/>
      </c>
      <c r="X100" s="49" t="str">
        <f t="shared" si="195"/>
        <v/>
      </c>
      <c r="Y100" s="49" t="str">
        <f t="shared" si="195"/>
        <v/>
      </c>
      <c r="Z100" s="49" t="str">
        <f t="shared" si="195"/>
        <v/>
      </c>
      <c r="AA100" s="49" t="str">
        <f t="shared" si="195"/>
        <v/>
      </c>
      <c r="AB100" s="49" t="str">
        <f t="shared" si="195"/>
        <v/>
      </c>
      <c r="AC100" s="49" t="str">
        <f t="shared" si="195"/>
        <v/>
      </c>
      <c r="AD100" s="49" t="str">
        <f t="shared" si="195"/>
        <v/>
      </c>
      <c r="AE100" s="49" t="str">
        <f t="shared" si="195"/>
        <v/>
      </c>
      <c r="AF100" s="49" t="str">
        <f t="shared" si="195"/>
        <v/>
      </c>
      <c r="AG100" s="49" t="str">
        <f t="shared" si="195"/>
        <v/>
      </c>
      <c r="AH100" s="49" t="str">
        <f t="shared" si="195"/>
        <v/>
      </c>
      <c r="AI100" s="49" t="str">
        <f t="shared" si="195"/>
        <v/>
      </c>
      <c r="AJ100" s="49" t="str">
        <f t="shared" si="195"/>
        <v/>
      </c>
      <c r="AK100" s="49" t="str">
        <f t="shared" si="195"/>
        <v/>
      </c>
      <c r="AL100" s="49" t="str">
        <f t="shared" si="195"/>
        <v/>
      </c>
      <c r="AM100" s="49" t="str">
        <f t="shared" si="187"/>
        <v/>
      </c>
      <c r="AN100" s="49" t="str">
        <f t="shared" si="187"/>
        <v/>
      </c>
      <c r="AO100" s="49" t="str">
        <f t="shared" si="187"/>
        <v/>
      </c>
      <c r="AP100" s="49" t="str">
        <f t="shared" si="187"/>
        <v/>
      </c>
      <c r="AQ100" s="49" t="str">
        <f t="shared" si="187"/>
        <v/>
      </c>
      <c r="AR100" s="49" t="str">
        <f t="shared" si="187"/>
        <v/>
      </c>
      <c r="AS100" s="49" t="str">
        <f t="shared" si="187"/>
        <v/>
      </c>
      <c r="AT100" s="49" t="str">
        <f t="shared" si="187"/>
        <v/>
      </c>
      <c r="AU100" s="49" t="str">
        <f t="shared" si="187"/>
        <v/>
      </c>
      <c r="AV100" s="49" t="str">
        <f t="shared" si="187"/>
        <v/>
      </c>
      <c r="AW100" s="49" t="str">
        <f t="shared" si="187"/>
        <v/>
      </c>
      <c r="AX100" s="49" t="str">
        <f t="shared" si="187"/>
        <v/>
      </c>
      <c r="AY100" s="49" t="str">
        <f t="shared" si="187"/>
        <v/>
      </c>
      <c r="AZ100" s="49" t="str">
        <f t="shared" si="187"/>
        <v/>
      </c>
      <c r="BA100" s="49" t="str">
        <f t="shared" si="187"/>
        <v/>
      </c>
      <c r="BB100" s="49" t="str">
        <f t="shared" si="188"/>
        <v/>
      </c>
      <c r="BC100" s="49" t="str">
        <f t="shared" si="188"/>
        <v/>
      </c>
      <c r="BD100" s="49" t="str">
        <f t="shared" si="188"/>
        <v/>
      </c>
      <c r="BE100" s="49" t="str">
        <f t="shared" si="188"/>
        <v/>
      </c>
      <c r="BF100" s="49" t="str">
        <f t="shared" si="188"/>
        <v/>
      </c>
      <c r="BG100" s="49" t="str">
        <f t="shared" si="188"/>
        <v/>
      </c>
      <c r="BH100" s="49" t="str">
        <f t="shared" si="188"/>
        <v/>
      </c>
      <c r="BI100" s="49" t="str">
        <f t="shared" si="188"/>
        <v/>
      </c>
      <c r="BJ100" s="49" t="str">
        <f t="shared" si="188"/>
        <v/>
      </c>
      <c r="BK100" s="49" t="str">
        <f t="shared" si="188"/>
        <v/>
      </c>
      <c r="BL100" s="49" t="str">
        <f t="shared" si="188"/>
        <v/>
      </c>
      <c r="BM100" s="49" t="str">
        <f t="shared" si="188"/>
        <v/>
      </c>
      <c r="BN100" s="49" t="str">
        <f t="shared" si="188"/>
        <v/>
      </c>
      <c r="BO100" s="49" t="str">
        <f t="shared" si="188"/>
        <v/>
      </c>
      <c r="BP100" s="49" t="str">
        <f t="shared" si="188"/>
        <v/>
      </c>
      <c r="BQ100" s="49" t="str">
        <f t="shared" si="188"/>
        <v/>
      </c>
      <c r="BR100" s="49" t="str">
        <f t="shared" si="182"/>
        <v/>
      </c>
      <c r="BS100" s="49" t="str">
        <f t="shared" si="182"/>
        <v/>
      </c>
      <c r="BT100" s="49" t="str">
        <f t="shared" si="182"/>
        <v/>
      </c>
      <c r="BU100" s="49" t="str">
        <f t="shared" si="182"/>
        <v/>
      </c>
      <c r="BV100" s="49" t="str">
        <f t="shared" si="182"/>
        <v/>
      </c>
      <c r="BW100" s="49" t="str">
        <f t="shared" si="182"/>
        <v/>
      </c>
      <c r="BX100" s="49" t="str">
        <f t="shared" si="182"/>
        <v/>
      </c>
      <c r="BY100" s="49" t="str">
        <f t="shared" si="182"/>
        <v/>
      </c>
      <c r="BZ100" s="49" t="str">
        <f t="shared" si="182"/>
        <v/>
      </c>
      <c r="CA100" s="49" t="str">
        <f t="shared" si="182"/>
        <v/>
      </c>
      <c r="CB100" s="49" t="str">
        <f t="shared" si="182"/>
        <v/>
      </c>
      <c r="CC100" s="49" t="str">
        <f t="shared" si="182"/>
        <v/>
      </c>
      <c r="CD100" s="49" t="str">
        <f t="shared" si="182"/>
        <v/>
      </c>
      <c r="CE100" s="49" t="str">
        <f t="shared" si="182"/>
        <v/>
      </c>
      <c r="CF100" s="49" t="str">
        <f t="shared" si="182"/>
        <v/>
      </c>
      <c r="CG100" s="49" t="str">
        <f t="shared" si="189"/>
        <v/>
      </c>
      <c r="CH100" s="49" t="str">
        <f t="shared" si="189"/>
        <v/>
      </c>
      <c r="CI100" s="49" t="str">
        <f t="shared" si="189"/>
        <v/>
      </c>
      <c r="CJ100" s="49" t="str">
        <f t="shared" si="189"/>
        <v/>
      </c>
      <c r="CK100" s="49" t="str">
        <f t="shared" si="189"/>
        <v/>
      </c>
      <c r="CL100" s="49" t="str">
        <f t="shared" si="189"/>
        <v/>
      </c>
      <c r="CM100" s="49" t="str">
        <f t="shared" si="189"/>
        <v/>
      </c>
      <c r="CN100" s="49" t="str">
        <f t="shared" si="189"/>
        <v/>
      </c>
      <c r="CO100" s="49" t="str">
        <f t="shared" si="189"/>
        <v/>
      </c>
      <c r="CP100" s="49" t="str">
        <f t="shared" si="189"/>
        <v/>
      </c>
      <c r="CQ100" s="49" t="str">
        <f t="shared" si="189"/>
        <v/>
      </c>
      <c r="CR100" s="49" t="str">
        <f t="shared" si="189"/>
        <v/>
      </c>
      <c r="CS100" s="49" t="str">
        <f t="shared" si="189"/>
        <v/>
      </c>
      <c r="CT100" s="49" t="str">
        <f t="shared" si="189"/>
        <v/>
      </c>
      <c r="CU100" s="49" t="str">
        <f t="shared" si="189"/>
        <v/>
      </c>
      <c r="CV100" s="49" t="str">
        <f t="shared" si="189"/>
        <v/>
      </c>
      <c r="CW100" s="49" t="str">
        <f t="shared" si="183"/>
        <v/>
      </c>
      <c r="CX100" s="49" t="str">
        <f t="shared" si="183"/>
        <v/>
      </c>
      <c r="CY100" s="49" t="str">
        <f t="shared" si="183"/>
        <v/>
      </c>
      <c r="CZ100" s="49" t="str">
        <f t="shared" si="183"/>
        <v/>
      </c>
      <c r="DA100" s="49" t="str">
        <f t="shared" si="183"/>
        <v/>
      </c>
      <c r="DB100" s="49" t="str">
        <f t="shared" si="183"/>
        <v/>
      </c>
      <c r="DC100" s="49" t="str">
        <f t="shared" si="183"/>
        <v/>
      </c>
      <c r="DD100" s="49" t="str">
        <f t="shared" si="183"/>
        <v/>
      </c>
      <c r="DE100" s="49" t="str">
        <f t="shared" si="183"/>
        <v/>
      </c>
      <c r="DF100" s="49" t="str">
        <f t="shared" si="183"/>
        <v/>
      </c>
      <c r="DG100" s="49" t="str">
        <f t="shared" si="183"/>
        <v/>
      </c>
      <c r="DH100" s="49" t="str">
        <f t="shared" si="183"/>
        <v/>
      </c>
      <c r="DI100" s="49" t="str">
        <f t="shared" si="183"/>
        <v/>
      </c>
      <c r="DJ100" s="49" t="str">
        <f t="shared" si="183"/>
        <v/>
      </c>
      <c r="DK100" s="49" t="str">
        <f t="shared" si="183"/>
        <v/>
      </c>
      <c r="DL100" s="49" t="str">
        <f t="shared" si="190"/>
        <v/>
      </c>
      <c r="DM100" s="49" t="str">
        <f t="shared" si="190"/>
        <v/>
      </c>
      <c r="DN100" s="49" t="str">
        <f t="shared" si="190"/>
        <v/>
      </c>
      <c r="DO100" s="49" t="str">
        <f t="shared" si="190"/>
        <v/>
      </c>
      <c r="DP100" s="49" t="str">
        <f t="shared" si="190"/>
        <v/>
      </c>
      <c r="DQ100" s="49" t="str">
        <f t="shared" si="190"/>
        <v/>
      </c>
      <c r="DR100" s="49" t="str">
        <f t="shared" si="190"/>
        <v/>
      </c>
      <c r="DS100" s="183" t="str">
        <f t="shared" si="150"/>
        <v/>
      </c>
      <c r="DT100" s="49" t="str">
        <f t="shared" si="196"/>
        <v/>
      </c>
      <c r="DU100" s="49" t="str">
        <f t="shared" si="196"/>
        <v/>
      </c>
      <c r="DV100" s="49" t="str">
        <f t="shared" si="196"/>
        <v/>
      </c>
      <c r="DW100" s="49" t="str">
        <f t="shared" si="196"/>
        <v/>
      </c>
      <c r="DX100" s="49" t="str">
        <f t="shared" si="196"/>
        <v/>
      </c>
      <c r="DY100" s="49" t="str">
        <f t="shared" si="196"/>
        <v/>
      </c>
      <c r="DZ100" s="49" t="str">
        <f t="shared" si="196"/>
        <v/>
      </c>
      <c r="EA100" s="49" t="str">
        <f t="shared" si="196"/>
        <v/>
      </c>
      <c r="EB100" s="49" t="str">
        <f t="shared" si="196"/>
        <v/>
      </c>
      <c r="EC100" s="49" t="str">
        <f t="shared" si="196"/>
        <v/>
      </c>
      <c r="ED100" s="49" t="str">
        <f t="shared" si="196"/>
        <v/>
      </c>
      <c r="EE100" s="49" t="str">
        <f t="shared" si="196"/>
        <v/>
      </c>
      <c r="EF100" s="49" t="str">
        <f t="shared" si="196"/>
        <v/>
      </c>
      <c r="EG100" s="49" t="str">
        <f t="shared" si="196"/>
        <v/>
      </c>
      <c r="EH100" s="49" t="str">
        <f t="shared" si="196"/>
        <v/>
      </c>
      <c r="EI100" s="49" t="str">
        <f t="shared" si="196"/>
        <v/>
      </c>
      <c r="EJ100" s="49" t="str">
        <f t="shared" si="191"/>
        <v/>
      </c>
      <c r="EK100" s="49" t="str">
        <f t="shared" si="191"/>
        <v/>
      </c>
      <c r="EL100" s="49" t="str">
        <f t="shared" si="191"/>
        <v/>
      </c>
      <c r="EM100" s="49" t="str">
        <f t="shared" si="191"/>
        <v/>
      </c>
      <c r="EN100" s="49" t="str">
        <f t="shared" si="191"/>
        <v/>
      </c>
      <c r="EO100" s="49" t="str">
        <f t="shared" si="191"/>
        <v/>
      </c>
      <c r="EP100" s="49" t="str">
        <f t="shared" si="191"/>
        <v/>
      </c>
      <c r="EQ100" s="49" t="str">
        <f t="shared" si="191"/>
        <v/>
      </c>
      <c r="ER100" s="49" t="str">
        <f t="shared" si="191"/>
        <v/>
      </c>
      <c r="ES100" s="49" t="str">
        <f t="shared" si="191"/>
        <v/>
      </c>
      <c r="ET100" s="49" t="str">
        <f t="shared" si="191"/>
        <v/>
      </c>
      <c r="EU100" s="49" t="str">
        <f t="shared" si="191"/>
        <v/>
      </c>
      <c r="EV100" s="49" t="str">
        <f t="shared" si="191"/>
        <v/>
      </c>
      <c r="EW100" s="49" t="str">
        <f t="shared" si="191"/>
        <v/>
      </c>
      <c r="EX100" s="49" t="str">
        <f t="shared" si="191"/>
        <v/>
      </c>
      <c r="EY100" s="49" t="str">
        <f t="shared" si="192"/>
        <v/>
      </c>
      <c r="EZ100" s="49" t="str">
        <f t="shared" si="192"/>
        <v/>
      </c>
      <c r="FA100" s="49" t="str">
        <f t="shared" si="192"/>
        <v/>
      </c>
      <c r="FB100" s="49" t="str">
        <f t="shared" si="192"/>
        <v/>
      </c>
      <c r="FC100" s="49" t="str">
        <f t="shared" si="192"/>
        <v/>
      </c>
      <c r="FD100" s="49" t="str">
        <f t="shared" si="192"/>
        <v/>
      </c>
      <c r="FE100" s="49" t="str">
        <f t="shared" si="192"/>
        <v/>
      </c>
      <c r="FF100" s="49" t="str">
        <f t="shared" si="192"/>
        <v/>
      </c>
      <c r="FG100" s="49" t="str">
        <f t="shared" si="192"/>
        <v/>
      </c>
      <c r="FH100" s="49" t="str">
        <f t="shared" si="192"/>
        <v/>
      </c>
      <c r="FI100" s="49" t="str">
        <f t="shared" si="192"/>
        <v/>
      </c>
      <c r="FJ100" s="49" t="str">
        <f t="shared" si="192"/>
        <v/>
      </c>
      <c r="FK100" s="49" t="str">
        <f t="shared" si="192"/>
        <v/>
      </c>
      <c r="FL100" s="49" t="str">
        <f t="shared" si="192"/>
        <v/>
      </c>
      <c r="FM100" s="49" t="str">
        <f t="shared" si="192"/>
        <v/>
      </c>
      <c r="FN100" s="49" t="str">
        <f t="shared" si="192"/>
        <v/>
      </c>
      <c r="FO100" s="49" t="str">
        <f t="shared" si="184"/>
        <v/>
      </c>
      <c r="FP100" s="49" t="str">
        <f t="shared" si="184"/>
        <v/>
      </c>
      <c r="FQ100" s="49" t="str">
        <f t="shared" si="184"/>
        <v/>
      </c>
      <c r="FR100" s="49" t="str">
        <f t="shared" si="184"/>
        <v/>
      </c>
      <c r="FS100" s="49" t="str">
        <f t="shared" si="184"/>
        <v/>
      </c>
      <c r="FT100" s="49" t="str">
        <f t="shared" si="184"/>
        <v/>
      </c>
      <c r="FU100" s="49" t="str">
        <f t="shared" si="184"/>
        <v/>
      </c>
      <c r="FV100" s="49" t="str">
        <f t="shared" si="184"/>
        <v/>
      </c>
      <c r="FW100" s="49" t="str">
        <f t="shared" si="184"/>
        <v/>
      </c>
      <c r="FX100" s="49" t="str">
        <f t="shared" si="184"/>
        <v/>
      </c>
      <c r="FY100" s="49" t="str">
        <f t="shared" si="184"/>
        <v/>
      </c>
      <c r="FZ100" s="49" t="str">
        <f t="shared" si="184"/>
        <v/>
      </c>
      <c r="GA100" s="49" t="str">
        <f t="shared" si="184"/>
        <v/>
      </c>
      <c r="GB100" s="49" t="str">
        <f t="shared" si="184"/>
        <v/>
      </c>
      <c r="GC100" s="49" t="str">
        <f t="shared" si="184"/>
        <v/>
      </c>
      <c r="GD100" s="49" t="str">
        <f t="shared" si="193"/>
        <v/>
      </c>
      <c r="GE100" s="49" t="str">
        <f t="shared" si="193"/>
        <v/>
      </c>
      <c r="GF100" s="49" t="str">
        <f t="shared" si="193"/>
        <v/>
      </c>
      <c r="GG100" s="49" t="str">
        <f t="shared" si="193"/>
        <v/>
      </c>
      <c r="GH100" s="49" t="str">
        <f t="shared" si="193"/>
        <v/>
      </c>
      <c r="GI100" s="49" t="str">
        <f t="shared" si="193"/>
        <v/>
      </c>
      <c r="GJ100" s="49" t="str">
        <f t="shared" si="193"/>
        <v/>
      </c>
      <c r="GK100" s="49" t="str">
        <f t="shared" si="193"/>
        <v/>
      </c>
      <c r="GL100" s="49" t="str">
        <f t="shared" si="193"/>
        <v/>
      </c>
      <c r="GM100" s="49" t="str">
        <f t="shared" si="193"/>
        <v/>
      </c>
      <c r="GN100" s="49" t="str">
        <f t="shared" si="193"/>
        <v/>
      </c>
      <c r="GO100" s="49" t="str">
        <f t="shared" si="193"/>
        <v/>
      </c>
      <c r="GP100" s="49" t="str">
        <f t="shared" si="193"/>
        <v/>
      </c>
      <c r="GQ100" s="49" t="str">
        <f t="shared" si="193"/>
        <v/>
      </c>
      <c r="GR100" s="49" t="str">
        <f t="shared" si="193"/>
        <v/>
      </c>
      <c r="GS100" s="49" t="str">
        <f t="shared" si="193"/>
        <v/>
      </c>
      <c r="GT100" s="49" t="str">
        <f t="shared" si="185"/>
        <v/>
      </c>
      <c r="GU100" s="49" t="str">
        <f t="shared" si="185"/>
        <v/>
      </c>
      <c r="GV100" s="49" t="str">
        <f t="shared" si="185"/>
        <v/>
      </c>
      <c r="GW100" s="49" t="str">
        <f t="shared" si="185"/>
        <v/>
      </c>
      <c r="GX100" s="49" t="str">
        <f t="shared" si="185"/>
        <v/>
      </c>
      <c r="GY100" s="49" t="str">
        <f t="shared" si="185"/>
        <v/>
      </c>
      <c r="GZ100" s="49" t="str">
        <f t="shared" si="185"/>
        <v/>
      </c>
      <c r="HA100" s="49" t="str">
        <f t="shared" si="185"/>
        <v/>
      </c>
      <c r="HB100" s="49" t="str">
        <f t="shared" si="185"/>
        <v/>
      </c>
      <c r="HC100" s="49" t="str">
        <f t="shared" si="185"/>
        <v/>
      </c>
      <c r="HD100" s="49" t="str">
        <f t="shared" si="185"/>
        <v/>
      </c>
      <c r="HE100" s="49" t="str">
        <f t="shared" si="185"/>
        <v/>
      </c>
      <c r="HF100" s="49" t="str">
        <f t="shared" si="185"/>
        <v/>
      </c>
      <c r="HG100" s="49" t="str">
        <f t="shared" si="185"/>
        <v/>
      </c>
      <c r="HH100" s="49" t="str">
        <f t="shared" si="185"/>
        <v/>
      </c>
      <c r="HI100" s="49" t="str">
        <f t="shared" si="194"/>
        <v/>
      </c>
      <c r="HJ100" s="49" t="str">
        <f t="shared" si="194"/>
        <v/>
      </c>
      <c r="HK100" s="49" t="str">
        <f t="shared" si="194"/>
        <v/>
      </c>
      <c r="HL100" s="49" t="str">
        <f t="shared" si="194"/>
        <v/>
      </c>
      <c r="HM100" s="49" t="str">
        <f t="shared" si="194"/>
        <v/>
      </c>
      <c r="HN100" s="49" t="str">
        <f t="shared" si="194"/>
        <v/>
      </c>
      <c r="HO100" s="49" t="str">
        <f t="shared" si="194"/>
        <v/>
      </c>
      <c r="HP100" s="169" t="e">
        <f t="shared" si="186"/>
        <v>#N/A</v>
      </c>
      <c r="HQ100" s="169" t="e">
        <f t="shared" si="186"/>
        <v>#N/A</v>
      </c>
      <c r="HR100" s="169" t="e">
        <f t="shared" si="186"/>
        <v>#N/A</v>
      </c>
      <c r="HS100" s="169" t="e">
        <f t="shared" si="186"/>
        <v>#N/A</v>
      </c>
      <c r="HT100" s="169" t="e">
        <f t="shared" si="186"/>
        <v>#N/A</v>
      </c>
      <c r="HU100" s="169" t="e">
        <f t="shared" si="186"/>
        <v>#N/A</v>
      </c>
      <c r="HV100" s="169" t="e">
        <f t="shared" si="186"/>
        <v>#N/A</v>
      </c>
      <c r="HW100" s="169" t="e">
        <f t="shared" si="186"/>
        <v>#N/A</v>
      </c>
      <c r="HX100" s="169" t="e">
        <f t="shared" si="186"/>
        <v>#N/A</v>
      </c>
      <c r="HY100" s="169" t="e">
        <f t="shared" si="186"/>
        <v>#N/A</v>
      </c>
      <c r="HZ100" s="169" t="e">
        <f t="shared" si="186"/>
        <v>#N/A</v>
      </c>
      <c r="IA100" s="169" t="e">
        <f t="shared" si="186"/>
        <v>#N/A</v>
      </c>
      <c r="IB100" s="169" t="e">
        <f t="shared" si="186"/>
        <v>#N/A</v>
      </c>
      <c r="IC100" s="169" t="e">
        <f t="shared" si="186"/>
        <v>#N/A</v>
      </c>
      <c r="ID100" s="169" t="e">
        <f t="shared" si="186"/>
        <v>#N/A</v>
      </c>
      <c r="IE100" s="169" t="e">
        <f t="shared" si="151"/>
        <v>#N/A</v>
      </c>
      <c r="IF100" s="169" t="e">
        <f t="shared" si="151"/>
        <v>#N/A</v>
      </c>
      <c r="IG100" s="169" t="e">
        <f t="shared" si="151"/>
        <v>#N/A</v>
      </c>
      <c r="IH100" s="169" t="e">
        <f t="shared" si="151"/>
        <v>#N/A</v>
      </c>
      <c r="II100" s="169" t="e">
        <f t="shared" si="151"/>
        <v>#N/A</v>
      </c>
      <c r="IJ100" s="169" t="e">
        <f t="shared" si="151"/>
        <v>#N/A</v>
      </c>
      <c r="IK100" s="169" t="e">
        <f t="shared" si="151"/>
        <v>#N/A</v>
      </c>
      <c r="IL100" s="169" t="e">
        <f t="shared" si="151"/>
        <v>#N/A</v>
      </c>
      <c r="IM100" s="169" t="e">
        <f t="shared" si="151"/>
        <v>#N/A</v>
      </c>
      <c r="IN100" s="169" t="e">
        <f t="shared" si="151"/>
        <v>#N/A</v>
      </c>
      <c r="IO100" s="169" t="e">
        <f t="shared" si="151"/>
        <v>#N/A</v>
      </c>
      <c r="IP100" s="169" t="e">
        <f t="shared" si="151"/>
        <v>#N/A</v>
      </c>
      <c r="IQ100" s="169" t="e">
        <f t="shared" si="151"/>
        <v>#N/A</v>
      </c>
      <c r="IR100" s="169" t="e">
        <f t="shared" si="151"/>
        <v>#N/A</v>
      </c>
      <c r="IS100" s="169" t="e">
        <f t="shared" si="151"/>
        <v>#N/A</v>
      </c>
      <c r="IT100" s="169" t="e">
        <f t="shared" si="151"/>
        <v>#N/A</v>
      </c>
      <c r="IU100" s="169" t="e">
        <f t="shared" si="197"/>
        <v>#N/A</v>
      </c>
      <c r="IV100" s="169" t="e">
        <f t="shared" si="197"/>
        <v>#N/A</v>
      </c>
      <c r="IW100" s="169" t="e">
        <f t="shared" si="197"/>
        <v>#N/A</v>
      </c>
      <c r="IX100" s="169" t="e">
        <f t="shared" si="197"/>
        <v>#N/A</v>
      </c>
      <c r="IY100" s="169" t="e">
        <f t="shared" si="181"/>
        <v>#N/A</v>
      </c>
      <c r="IZ100" s="169" t="e">
        <f t="shared" si="181"/>
        <v>#N/A</v>
      </c>
      <c r="JA100" s="169" t="e">
        <f t="shared" si="181"/>
        <v>#N/A</v>
      </c>
      <c r="JB100" s="169" t="e">
        <f t="shared" si="181"/>
        <v>#N/A</v>
      </c>
      <c r="JC100" s="169" t="e">
        <f t="shared" si="181"/>
        <v>#N/A</v>
      </c>
      <c r="JD100" s="169" t="e">
        <f t="shared" si="181"/>
        <v>#N/A</v>
      </c>
      <c r="JE100" s="169" t="e">
        <f t="shared" si="181"/>
        <v>#N/A</v>
      </c>
      <c r="JF100" s="169" t="e">
        <f t="shared" si="181"/>
        <v>#N/A</v>
      </c>
      <c r="JG100" s="169" t="e">
        <f t="shared" si="181"/>
        <v>#N/A</v>
      </c>
      <c r="JH100" s="169" t="e">
        <f t="shared" si="181"/>
        <v>#N/A</v>
      </c>
      <c r="JI100" s="169" t="e">
        <f t="shared" si="181"/>
        <v>#N/A</v>
      </c>
      <c r="JJ100" s="169" t="e">
        <f t="shared" si="168"/>
        <v>#N/A</v>
      </c>
      <c r="JK100" s="169" t="e">
        <f t="shared" si="168"/>
        <v>#N/A</v>
      </c>
      <c r="JL100" s="169" t="e">
        <f t="shared" si="168"/>
        <v>#N/A</v>
      </c>
      <c r="JM100" s="169" t="e">
        <f t="shared" si="168"/>
        <v>#N/A</v>
      </c>
      <c r="JN100" s="169" t="e">
        <f t="shared" si="168"/>
        <v>#N/A</v>
      </c>
      <c r="JO100" s="169" t="e">
        <f t="shared" si="168"/>
        <v>#N/A</v>
      </c>
      <c r="JP100" s="169" t="e">
        <f t="shared" si="168"/>
        <v>#N/A</v>
      </c>
      <c r="JQ100" s="169" t="e">
        <f t="shared" si="168"/>
        <v>#N/A</v>
      </c>
      <c r="JR100" s="169" t="e">
        <f t="shared" si="168"/>
        <v>#N/A</v>
      </c>
      <c r="JS100" s="169" t="e">
        <f t="shared" si="168"/>
        <v>#N/A</v>
      </c>
      <c r="JT100" s="169" t="e">
        <f t="shared" si="168"/>
        <v>#N/A</v>
      </c>
      <c r="JU100" s="169" t="e">
        <f t="shared" si="168"/>
        <v>#N/A</v>
      </c>
      <c r="JV100" s="169" t="e">
        <f t="shared" si="168"/>
        <v>#N/A</v>
      </c>
      <c r="JW100" s="169" t="e">
        <f t="shared" si="168"/>
        <v>#N/A</v>
      </c>
      <c r="JX100" s="169" t="e">
        <f t="shared" si="168"/>
        <v>#N/A</v>
      </c>
      <c r="JY100" s="169" t="e">
        <f t="shared" si="168"/>
        <v>#N/A</v>
      </c>
      <c r="JZ100" s="169" t="e">
        <f t="shared" si="198"/>
        <v>#N/A</v>
      </c>
      <c r="KA100" s="169" t="e">
        <f t="shared" si="180"/>
        <v>#N/A</v>
      </c>
      <c r="KB100" s="169" t="e">
        <f t="shared" si="180"/>
        <v>#N/A</v>
      </c>
      <c r="KC100" s="169" t="e">
        <f t="shared" si="180"/>
        <v>#N/A</v>
      </c>
      <c r="KD100" s="169" t="e">
        <f t="shared" si="180"/>
        <v>#N/A</v>
      </c>
      <c r="KE100" s="169" t="e">
        <f t="shared" si="180"/>
        <v>#N/A</v>
      </c>
      <c r="KF100" s="169" t="e">
        <f t="shared" si="180"/>
        <v>#N/A</v>
      </c>
      <c r="KG100" s="169" t="e">
        <f t="shared" si="180"/>
        <v>#N/A</v>
      </c>
      <c r="KH100" s="169" t="e">
        <f t="shared" si="180"/>
        <v>#N/A</v>
      </c>
      <c r="KI100" s="169" t="e">
        <f t="shared" si="180"/>
        <v>#N/A</v>
      </c>
      <c r="KJ100" s="169" t="e">
        <f t="shared" si="180"/>
        <v>#N/A</v>
      </c>
      <c r="KK100" s="169" t="e">
        <f t="shared" si="180"/>
        <v>#N/A</v>
      </c>
      <c r="KL100" s="169" t="e">
        <f t="shared" si="180"/>
        <v>#N/A</v>
      </c>
      <c r="KM100" s="169" t="e">
        <f t="shared" si="200"/>
        <v>#N/A</v>
      </c>
      <c r="KN100" s="169" t="e">
        <f t="shared" si="200"/>
        <v>#N/A</v>
      </c>
      <c r="KO100" s="169" t="e">
        <f t="shared" si="200"/>
        <v>#N/A</v>
      </c>
      <c r="KP100" s="169" t="e">
        <f t="shared" si="200"/>
        <v>#N/A</v>
      </c>
      <c r="KQ100" s="169" t="e">
        <f t="shared" si="200"/>
        <v>#N/A</v>
      </c>
      <c r="KR100" s="169" t="e">
        <f t="shared" si="200"/>
        <v>#N/A</v>
      </c>
      <c r="KS100" s="169" t="e">
        <f t="shared" si="200"/>
        <v>#N/A</v>
      </c>
      <c r="KT100" s="169" t="e">
        <f t="shared" si="200"/>
        <v>#N/A</v>
      </c>
      <c r="KU100" s="169" t="e">
        <f t="shared" si="200"/>
        <v>#N/A</v>
      </c>
      <c r="KV100" s="169" t="e">
        <f t="shared" si="200"/>
        <v>#N/A</v>
      </c>
      <c r="KW100" s="169" t="e">
        <f t="shared" si="200"/>
        <v>#N/A</v>
      </c>
      <c r="KX100" s="169" t="e">
        <f t="shared" si="200"/>
        <v>#N/A</v>
      </c>
      <c r="KY100" s="169" t="e">
        <f t="shared" si="200"/>
        <v>#N/A</v>
      </c>
      <c r="KZ100" s="169" t="e">
        <f t="shared" si="200"/>
        <v>#N/A</v>
      </c>
      <c r="LA100" s="169" t="e">
        <f t="shared" si="200"/>
        <v>#N/A</v>
      </c>
      <c r="LB100" s="169" t="e">
        <f t="shared" si="200"/>
        <v>#N/A</v>
      </c>
      <c r="LC100" s="169" t="e">
        <f t="shared" si="201"/>
        <v>#N/A</v>
      </c>
      <c r="LD100" s="169" t="e">
        <f t="shared" si="201"/>
        <v>#N/A</v>
      </c>
      <c r="LE100" s="169" t="e">
        <f t="shared" si="201"/>
        <v>#N/A</v>
      </c>
      <c r="LF100" s="169" t="e">
        <f t="shared" si="201"/>
        <v>#N/A</v>
      </c>
      <c r="LG100" s="169" t="e">
        <f t="shared" si="201"/>
        <v>#N/A</v>
      </c>
      <c r="LH100" s="169" t="e">
        <f t="shared" si="201"/>
        <v>#N/A</v>
      </c>
      <c r="LI100" s="169" t="e">
        <f t="shared" si="201"/>
        <v>#N/A</v>
      </c>
      <c r="LJ100" s="169" t="e">
        <f t="shared" si="201"/>
        <v>#N/A</v>
      </c>
      <c r="LK100" s="169" t="e">
        <f t="shared" si="201"/>
        <v>#N/A</v>
      </c>
      <c r="LL100" s="169" t="e">
        <f t="shared" si="201"/>
        <v>#N/A</v>
      </c>
      <c r="LM100" s="169" t="e">
        <f t="shared" si="201"/>
        <v>#N/A</v>
      </c>
      <c r="LN100" s="169" t="e">
        <f t="shared" si="201"/>
        <v>#N/A</v>
      </c>
      <c r="LO100" s="169" t="e">
        <f t="shared" si="201"/>
        <v>#N/A</v>
      </c>
      <c r="LP100" s="169" t="e">
        <f t="shared" si="201"/>
        <v>#N/A</v>
      </c>
      <c r="LQ100" s="169" t="e">
        <f t="shared" si="201"/>
        <v>#N/A</v>
      </c>
      <c r="LR100" s="169" t="e">
        <f t="shared" si="201"/>
        <v>#N/A</v>
      </c>
      <c r="LS100" s="169" t="e">
        <f t="shared" si="202"/>
        <v>#N/A</v>
      </c>
      <c r="LT100" s="169" t="e">
        <f t="shared" si="202"/>
        <v>#N/A</v>
      </c>
      <c r="LU100" s="169" t="e">
        <f t="shared" si="202"/>
        <v>#N/A</v>
      </c>
      <c r="LV100" s="169" t="e">
        <f t="shared" si="202"/>
        <v>#N/A</v>
      </c>
      <c r="LW100" s="169" t="e">
        <f t="shared" si="202"/>
        <v>#N/A</v>
      </c>
      <c r="LX100" s="169" t="e">
        <f t="shared" si="202"/>
        <v>#N/A</v>
      </c>
      <c r="LY100" s="169" t="e">
        <f t="shared" si="202"/>
        <v>#N/A</v>
      </c>
      <c r="LZ100" s="169" t="e">
        <f t="shared" si="202"/>
        <v>#N/A</v>
      </c>
      <c r="MA100" s="169" t="e">
        <f t="shared" si="202"/>
        <v>#N/A</v>
      </c>
      <c r="MB100" s="169" t="e">
        <f t="shared" si="202"/>
        <v>#N/A</v>
      </c>
      <c r="MC100" s="169" t="e">
        <f t="shared" si="202"/>
        <v>#N/A</v>
      </c>
      <c r="MD100" s="169" t="e">
        <f t="shared" si="202"/>
        <v>#N/A</v>
      </c>
      <c r="ME100" s="169" t="e">
        <f t="shared" si="202"/>
        <v>#N/A</v>
      </c>
      <c r="MF100" s="169" t="e">
        <f t="shared" si="202"/>
        <v>#N/A</v>
      </c>
      <c r="MG100" s="169" t="e">
        <f t="shared" si="202"/>
        <v>#N/A</v>
      </c>
      <c r="MH100" s="169" t="e">
        <f t="shared" si="202"/>
        <v>#N/A</v>
      </c>
      <c r="MI100" s="169" t="e">
        <f t="shared" si="203"/>
        <v>#N/A</v>
      </c>
      <c r="MJ100" s="169" t="e">
        <f t="shared" si="203"/>
        <v>#N/A</v>
      </c>
      <c r="MK100" s="169" t="e">
        <f t="shared" si="203"/>
        <v>#N/A</v>
      </c>
      <c r="ML100" s="169" t="e">
        <f t="shared" si="203"/>
        <v>#N/A</v>
      </c>
      <c r="MM100" s="169" t="e">
        <f t="shared" si="203"/>
        <v>#N/A</v>
      </c>
      <c r="MN100" s="169" t="e">
        <f t="shared" si="203"/>
        <v>#N/A</v>
      </c>
      <c r="MO100" s="169" t="e">
        <f t="shared" si="203"/>
        <v>#N/A</v>
      </c>
      <c r="MP100" s="169" t="e">
        <f t="shared" si="203"/>
        <v>#N/A</v>
      </c>
      <c r="MQ100" s="169" t="e">
        <f t="shared" si="203"/>
        <v>#N/A</v>
      </c>
      <c r="MR100" s="169" t="e">
        <f t="shared" si="203"/>
        <v>#N/A</v>
      </c>
      <c r="MS100" s="169" t="e">
        <f t="shared" si="203"/>
        <v>#N/A</v>
      </c>
      <c r="MT100" s="169" t="e">
        <f t="shared" si="203"/>
        <v>#N/A</v>
      </c>
      <c r="MU100" s="169" t="e">
        <f t="shared" si="203"/>
        <v>#N/A</v>
      </c>
      <c r="MV100" s="169" t="e">
        <f t="shared" si="203"/>
        <v>#N/A</v>
      </c>
      <c r="MW100" s="169" t="e">
        <f t="shared" si="203"/>
        <v>#N/A</v>
      </c>
      <c r="MX100" s="169" t="e">
        <f t="shared" si="203"/>
        <v>#N/A</v>
      </c>
      <c r="MY100" s="169" t="e">
        <f t="shared" si="204"/>
        <v>#N/A</v>
      </c>
      <c r="MZ100" s="169" t="e">
        <f t="shared" si="204"/>
        <v>#N/A</v>
      </c>
      <c r="NA100" s="169" t="e">
        <f t="shared" si="204"/>
        <v>#N/A</v>
      </c>
      <c r="NB100" s="169" t="e">
        <f t="shared" si="204"/>
        <v>#N/A</v>
      </c>
      <c r="NC100" s="169" t="e">
        <f t="shared" si="204"/>
        <v>#N/A</v>
      </c>
      <c r="ND100" s="169" t="e">
        <f t="shared" si="204"/>
        <v>#N/A</v>
      </c>
      <c r="NE100" s="169" t="e">
        <f t="shared" si="204"/>
        <v>#N/A</v>
      </c>
      <c r="NF100" s="169" t="e">
        <f t="shared" si="204"/>
        <v>#N/A</v>
      </c>
      <c r="NG100" s="169" t="e">
        <f t="shared" si="204"/>
        <v>#N/A</v>
      </c>
      <c r="NH100" s="169" t="e">
        <f t="shared" si="204"/>
        <v>#N/A</v>
      </c>
      <c r="NI100" s="169" t="e">
        <f t="shared" si="204"/>
        <v>#N/A</v>
      </c>
      <c r="NJ100" s="169" t="e">
        <f t="shared" si="204"/>
        <v>#N/A</v>
      </c>
      <c r="NK100" s="169" t="e">
        <f t="shared" si="204"/>
        <v>#N/A</v>
      </c>
      <c r="NL100" s="169" t="e">
        <f t="shared" si="204"/>
        <v>#N/A</v>
      </c>
      <c r="NM100" s="169" t="e">
        <f t="shared" si="204"/>
        <v>#N/A</v>
      </c>
      <c r="NN100" s="169" t="e">
        <f t="shared" si="204"/>
        <v>#N/A</v>
      </c>
      <c r="NO100" s="169" t="e">
        <f t="shared" si="205"/>
        <v>#N/A</v>
      </c>
      <c r="NP100" s="169" t="e">
        <f t="shared" si="205"/>
        <v>#N/A</v>
      </c>
      <c r="NQ100" s="169" t="e">
        <f t="shared" si="205"/>
        <v>#N/A</v>
      </c>
      <c r="NR100" s="169" t="e">
        <f t="shared" si="205"/>
        <v>#N/A</v>
      </c>
      <c r="NS100" s="169" t="e">
        <f t="shared" si="205"/>
        <v>#N/A</v>
      </c>
      <c r="NT100" s="169" t="e">
        <f t="shared" si="205"/>
        <v>#N/A</v>
      </c>
      <c r="NU100" s="169" t="e">
        <f t="shared" si="205"/>
        <v>#N/A</v>
      </c>
      <c r="NV100" s="169" t="e">
        <f t="shared" si="205"/>
        <v>#N/A</v>
      </c>
      <c r="NW100" s="169" t="e">
        <f t="shared" si="205"/>
        <v>#N/A</v>
      </c>
      <c r="NX100" s="169" t="e">
        <f t="shared" si="205"/>
        <v>#N/A</v>
      </c>
      <c r="NY100" s="169" t="e">
        <f t="shared" si="205"/>
        <v>#N/A</v>
      </c>
      <c r="NZ100" s="169" t="e">
        <f t="shared" si="205"/>
        <v>#N/A</v>
      </c>
      <c r="OA100" s="169" t="e">
        <f t="shared" si="205"/>
        <v>#N/A</v>
      </c>
      <c r="OB100" s="169" t="e">
        <f t="shared" si="205"/>
        <v>#N/A</v>
      </c>
      <c r="OC100" s="169" t="e">
        <f t="shared" si="205"/>
        <v>#N/A</v>
      </c>
      <c r="OD100" s="169" t="e">
        <f t="shared" si="205"/>
        <v>#N/A</v>
      </c>
      <c r="OE100" s="169" t="e">
        <f t="shared" si="206"/>
        <v>#N/A</v>
      </c>
      <c r="OF100" s="169" t="e">
        <f t="shared" si="206"/>
        <v>#N/A</v>
      </c>
      <c r="OG100" s="169" t="e">
        <f t="shared" si="206"/>
        <v>#N/A</v>
      </c>
      <c r="OH100" s="169" t="e">
        <f t="shared" si="206"/>
        <v>#N/A</v>
      </c>
      <c r="OI100" s="169" t="e">
        <f t="shared" si="206"/>
        <v>#N/A</v>
      </c>
      <c r="OJ100" s="169" t="e">
        <f t="shared" si="206"/>
        <v>#N/A</v>
      </c>
      <c r="OK100" s="169" t="e">
        <f t="shared" si="179"/>
        <v>#N/A</v>
      </c>
      <c r="OL100" s="169" t="e">
        <f t="shared" si="179"/>
        <v>#N/A</v>
      </c>
      <c r="OM100" s="169" t="e">
        <f t="shared" si="179"/>
        <v>#N/A</v>
      </c>
      <c r="ON100" s="169" t="e">
        <f t="shared" si="179"/>
        <v>#N/A</v>
      </c>
      <c r="OO100" s="169" t="e">
        <f t="shared" si="179"/>
        <v>#N/A</v>
      </c>
      <c r="OP100" s="169" t="e">
        <f t="shared" si="179"/>
        <v>#N/A</v>
      </c>
      <c r="OQ100" s="169" t="e">
        <f t="shared" si="179"/>
        <v>#N/A</v>
      </c>
      <c r="OR100" s="169" t="e">
        <f t="shared" si="179"/>
        <v>#N/A</v>
      </c>
      <c r="OS100" s="169" t="e">
        <f t="shared" si="179"/>
        <v>#N/A</v>
      </c>
      <c r="OT100" s="169" t="e">
        <f t="shared" si="179"/>
        <v>#N/A</v>
      </c>
      <c r="OU100" s="169" t="e">
        <f t="shared" si="179"/>
        <v>#N/A</v>
      </c>
      <c r="OV100" s="169" t="e">
        <f t="shared" si="179"/>
        <v>#N/A</v>
      </c>
      <c r="OW100" s="169" t="e">
        <f t="shared" si="199"/>
        <v>#N/A</v>
      </c>
      <c r="OX100" s="169" t="e">
        <f t="shared" si="199"/>
        <v>#N/A</v>
      </c>
      <c r="OY100" s="169" t="e">
        <f t="shared" si="199"/>
        <v>#N/A</v>
      </c>
      <c r="OZ100" s="169" t="e">
        <f t="shared" si="199"/>
        <v>#N/A</v>
      </c>
      <c r="PA100" s="169" t="e">
        <f t="shared" si="199"/>
        <v>#N/A</v>
      </c>
      <c r="PB100" s="169" t="e">
        <f t="shared" si="199"/>
        <v>#N/A</v>
      </c>
      <c r="PC100" s="169" t="e">
        <f t="shared" si="199"/>
        <v>#N/A</v>
      </c>
      <c r="PD100" s="169" t="e">
        <f t="shared" si="199"/>
        <v>#N/A</v>
      </c>
      <c r="PE100" s="169" t="e">
        <f t="shared" si="199"/>
        <v>#N/A</v>
      </c>
      <c r="PF100" s="169" t="e">
        <f t="shared" si="171"/>
        <v>#N/A</v>
      </c>
      <c r="PG100" s="169" t="e">
        <f t="shared" si="171"/>
        <v>#N/A</v>
      </c>
      <c r="PH100" s="169" t="e">
        <f t="shared" si="171"/>
        <v>#N/A</v>
      </c>
    </row>
    <row r="101" spans="1:424" hidden="1" x14ac:dyDescent="0.75">
      <c r="A101" s="4">
        <v>98</v>
      </c>
      <c r="B101" s="95"/>
      <c r="C101" s="95"/>
      <c r="D101" s="95"/>
      <c r="E101" s="124" t="str">
        <f t="shared" si="146"/>
        <v/>
      </c>
      <c r="F101" s="124" t="str">
        <f t="shared" si="147"/>
        <v/>
      </c>
      <c r="G101" s="73" t="str">
        <f t="shared" si="148"/>
        <v/>
      </c>
      <c r="H101" s="23"/>
      <c r="I101" s="57"/>
      <c r="J101" s="280"/>
      <c r="K101" s="74" t="str">
        <f>IF(AND(B101&gt;0,C101&gt;0,D101&gt;0),IF(ISBLANK(J101),IF(ISBLANK(H101),"",(D101-B101)*VLOOKUP(H101,VLookups!$A$4:$B$13,2,FALSE)),J101),"")</f>
        <v/>
      </c>
      <c r="L101" s="75" t="str">
        <f t="shared" si="207"/>
        <v/>
      </c>
      <c r="M101" s="95"/>
      <c r="N101" s="270" t="str">
        <f>IF(AND(M101&gt;0,C101&gt;0,NOT(K101="")),ABS(VLOOKUP($M$1,VLookups!$A$43:$B$44,2,FALSE)-_xlfn.NORM.DIST(M101,G101,K101,TRUE)),"")</f>
        <v/>
      </c>
      <c r="O101" s="94" t="str">
        <f>IF(AND($B101&gt;0,$C101&gt;0,$D101&gt;0,NOT(ISBLANK($H101))),_xlfn.NORM.INV(ABS(VLOOKUP($M$1,VLookups!$A$43:$B$44,2,FALSE)-O$3),$G101,$K101),"")</f>
        <v/>
      </c>
      <c r="P101" s="93" t="str">
        <f>IF(AND($B101&gt;0,$C101&gt;0,$D101&gt;0,NOT(ISBLANK($H101))),_xlfn.NORM.INV(ABS(VLOOKUP($M$1,VLookups!$A$43:$B$44,2,FALSE)-P$3),$G101,$K101),"")</f>
        <v/>
      </c>
      <c r="Q101" s="94" t="str">
        <f>IF(AND($B101&gt;0,$C101&gt;0,$D101&gt;0,NOT(ISBLANK($H101))),_xlfn.NORM.INV(ABS(VLOOKUP($M$1,VLookups!$A$43:$B$44,2,FALSE)-Q$3),$G101,$K101),"")</f>
        <v/>
      </c>
      <c r="R101" s="93" t="str">
        <f>IF(AND($B101&gt;0,$C101&gt;0,$D101&gt;0,NOT(ISBLANK($H101))),_xlfn.NORM.INV(ABS(VLOOKUP($M$1,VLookups!$A$43:$B$44,2,FALSE)-R$3),$G101,$K101),"")</f>
        <v/>
      </c>
      <c r="S101" s="94" t="str">
        <f>IF(AND($B101&gt;0,$C101&gt;0,$D101&gt;0,NOT(ISBLANK($H101))),_xlfn.NORM.INV(ABS(VLOOKUP($M$1,VLookups!$A$43:$B$44,2,FALSE)-S$3),$G101,$K101),"")</f>
        <v/>
      </c>
      <c r="T101" s="93" t="str">
        <f>IF(AND($B101&gt;0,$C101&gt;0,$D101&gt;0,NOT(ISBLANK($H101))),_xlfn.NORM.INV(ABS(VLOOKUP($M$1,VLookups!$A$43:$B$44,2,FALSE)-T$3),$G101,$K101),"")</f>
        <v/>
      </c>
      <c r="U101" s="5"/>
      <c r="V101" s="168" t="str">
        <f t="shared" si="149"/>
        <v/>
      </c>
      <c r="W101" s="49" t="str">
        <f t="shared" si="195"/>
        <v/>
      </c>
      <c r="X101" s="49" t="str">
        <f t="shared" si="195"/>
        <v/>
      </c>
      <c r="Y101" s="49" t="str">
        <f t="shared" si="195"/>
        <v/>
      </c>
      <c r="Z101" s="49" t="str">
        <f t="shared" si="195"/>
        <v/>
      </c>
      <c r="AA101" s="49" t="str">
        <f t="shared" si="195"/>
        <v/>
      </c>
      <c r="AB101" s="49" t="str">
        <f t="shared" si="195"/>
        <v/>
      </c>
      <c r="AC101" s="49" t="str">
        <f t="shared" si="195"/>
        <v/>
      </c>
      <c r="AD101" s="49" t="str">
        <f t="shared" si="195"/>
        <v/>
      </c>
      <c r="AE101" s="49" t="str">
        <f t="shared" si="195"/>
        <v/>
      </c>
      <c r="AF101" s="49" t="str">
        <f t="shared" si="195"/>
        <v/>
      </c>
      <c r="AG101" s="49" t="str">
        <f t="shared" si="195"/>
        <v/>
      </c>
      <c r="AH101" s="49" t="str">
        <f t="shared" si="195"/>
        <v/>
      </c>
      <c r="AI101" s="49" t="str">
        <f t="shared" si="195"/>
        <v/>
      </c>
      <c r="AJ101" s="49" t="str">
        <f t="shared" si="195"/>
        <v/>
      </c>
      <c r="AK101" s="49" t="str">
        <f t="shared" si="195"/>
        <v/>
      </c>
      <c r="AL101" s="49" t="str">
        <f t="shared" si="195"/>
        <v/>
      </c>
      <c r="AM101" s="49" t="str">
        <f t="shared" si="187"/>
        <v/>
      </c>
      <c r="AN101" s="49" t="str">
        <f t="shared" si="187"/>
        <v/>
      </c>
      <c r="AO101" s="49" t="str">
        <f t="shared" si="187"/>
        <v/>
      </c>
      <c r="AP101" s="49" t="str">
        <f t="shared" si="187"/>
        <v/>
      </c>
      <c r="AQ101" s="49" t="str">
        <f t="shared" si="187"/>
        <v/>
      </c>
      <c r="AR101" s="49" t="str">
        <f t="shared" si="187"/>
        <v/>
      </c>
      <c r="AS101" s="49" t="str">
        <f t="shared" si="187"/>
        <v/>
      </c>
      <c r="AT101" s="49" t="str">
        <f t="shared" si="187"/>
        <v/>
      </c>
      <c r="AU101" s="49" t="str">
        <f t="shared" si="187"/>
        <v/>
      </c>
      <c r="AV101" s="49" t="str">
        <f t="shared" si="187"/>
        <v/>
      </c>
      <c r="AW101" s="49" t="str">
        <f t="shared" si="187"/>
        <v/>
      </c>
      <c r="AX101" s="49" t="str">
        <f t="shared" si="187"/>
        <v/>
      </c>
      <c r="AY101" s="49" t="str">
        <f t="shared" si="187"/>
        <v/>
      </c>
      <c r="AZ101" s="49" t="str">
        <f t="shared" si="187"/>
        <v/>
      </c>
      <c r="BA101" s="49" t="str">
        <f t="shared" si="187"/>
        <v/>
      </c>
      <c r="BB101" s="49" t="str">
        <f t="shared" si="188"/>
        <v/>
      </c>
      <c r="BC101" s="49" t="str">
        <f t="shared" si="188"/>
        <v/>
      </c>
      <c r="BD101" s="49" t="str">
        <f t="shared" si="188"/>
        <v/>
      </c>
      <c r="BE101" s="49" t="str">
        <f t="shared" si="188"/>
        <v/>
      </c>
      <c r="BF101" s="49" t="str">
        <f t="shared" si="188"/>
        <v/>
      </c>
      <c r="BG101" s="49" t="str">
        <f t="shared" si="188"/>
        <v/>
      </c>
      <c r="BH101" s="49" t="str">
        <f t="shared" si="188"/>
        <v/>
      </c>
      <c r="BI101" s="49" t="str">
        <f t="shared" si="188"/>
        <v/>
      </c>
      <c r="BJ101" s="49" t="str">
        <f t="shared" si="188"/>
        <v/>
      </c>
      <c r="BK101" s="49" t="str">
        <f t="shared" si="188"/>
        <v/>
      </c>
      <c r="BL101" s="49" t="str">
        <f t="shared" si="188"/>
        <v/>
      </c>
      <c r="BM101" s="49" t="str">
        <f t="shared" si="188"/>
        <v/>
      </c>
      <c r="BN101" s="49" t="str">
        <f t="shared" si="188"/>
        <v/>
      </c>
      <c r="BO101" s="49" t="str">
        <f t="shared" si="188"/>
        <v/>
      </c>
      <c r="BP101" s="49" t="str">
        <f t="shared" si="188"/>
        <v/>
      </c>
      <c r="BQ101" s="49" t="str">
        <f t="shared" si="188"/>
        <v/>
      </c>
      <c r="BR101" s="49" t="str">
        <f t="shared" si="182"/>
        <v/>
      </c>
      <c r="BS101" s="49" t="str">
        <f t="shared" si="182"/>
        <v/>
      </c>
      <c r="BT101" s="49" t="str">
        <f t="shared" si="182"/>
        <v/>
      </c>
      <c r="BU101" s="49" t="str">
        <f t="shared" si="182"/>
        <v/>
      </c>
      <c r="BV101" s="49" t="str">
        <f t="shared" si="182"/>
        <v/>
      </c>
      <c r="BW101" s="49" t="str">
        <f t="shared" si="182"/>
        <v/>
      </c>
      <c r="BX101" s="49" t="str">
        <f t="shared" si="182"/>
        <v/>
      </c>
      <c r="BY101" s="49" t="str">
        <f t="shared" si="182"/>
        <v/>
      </c>
      <c r="BZ101" s="49" t="str">
        <f t="shared" si="182"/>
        <v/>
      </c>
      <c r="CA101" s="49" t="str">
        <f t="shared" si="182"/>
        <v/>
      </c>
      <c r="CB101" s="49" t="str">
        <f t="shared" si="182"/>
        <v/>
      </c>
      <c r="CC101" s="49" t="str">
        <f t="shared" si="182"/>
        <v/>
      </c>
      <c r="CD101" s="49" t="str">
        <f t="shared" si="182"/>
        <v/>
      </c>
      <c r="CE101" s="49" t="str">
        <f t="shared" si="182"/>
        <v/>
      </c>
      <c r="CF101" s="49" t="str">
        <f t="shared" si="182"/>
        <v/>
      </c>
      <c r="CG101" s="49" t="str">
        <f t="shared" si="189"/>
        <v/>
      </c>
      <c r="CH101" s="49" t="str">
        <f t="shared" si="189"/>
        <v/>
      </c>
      <c r="CI101" s="49" t="str">
        <f t="shared" si="189"/>
        <v/>
      </c>
      <c r="CJ101" s="49" t="str">
        <f t="shared" si="189"/>
        <v/>
      </c>
      <c r="CK101" s="49" t="str">
        <f t="shared" si="189"/>
        <v/>
      </c>
      <c r="CL101" s="49" t="str">
        <f t="shared" si="189"/>
        <v/>
      </c>
      <c r="CM101" s="49" t="str">
        <f t="shared" si="189"/>
        <v/>
      </c>
      <c r="CN101" s="49" t="str">
        <f t="shared" si="189"/>
        <v/>
      </c>
      <c r="CO101" s="49" t="str">
        <f t="shared" si="189"/>
        <v/>
      </c>
      <c r="CP101" s="49" t="str">
        <f t="shared" si="189"/>
        <v/>
      </c>
      <c r="CQ101" s="49" t="str">
        <f t="shared" si="189"/>
        <v/>
      </c>
      <c r="CR101" s="49" t="str">
        <f t="shared" si="189"/>
        <v/>
      </c>
      <c r="CS101" s="49" t="str">
        <f t="shared" si="189"/>
        <v/>
      </c>
      <c r="CT101" s="49" t="str">
        <f t="shared" si="189"/>
        <v/>
      </c>
      <c r="CU101" s="49" t="str">
        <f t="shared" si="189"/>
        <v/>
      </c>
      <c r="CV101" s="49" t="str">
        <f t="shared" si="189"/>
        <v/>
      </c>
      <c r="CW101" s="49" t="str">
        <f t="shared" si="183"/>
        <v/>
      </c>
      <c r="CX101" s="49" t="str">
        <f t="shared" si="183"/>
        <v/>
      </c>
      <c r="CY101" s="49" t="str">
        <f t="shared" si="183"/>
        <v/>
      </c>
      <c r="CZ101" s="49" t="str">
        <f t="shared" si="183"/>
        <v/>
      </c>
      <c r="DA101" s="49" t="str">
        <f t="shared" si="183"/>
        <v/>
      </c>
      <c r="DB101" s="49" t="str">
        <f t="shared" si="183"/>
        <v/>
      </c>
      <c r="DC101" s="49" t="str">
        <f t="shared" si="183"/>
        <v/>
      </c>
      <c r="DD101" s="49" t="str">
        <f t="shared" si="183"/>
        <v/>
      </c>
      <c r="DE101" s="49" t="str">
        <f t="shared" si="183"/>
        <v/>
      </c>
      <c r="DF101" s="49" t="str">
        <f t="shared" si="183"/>
        <v/>
      </c>
      <c r="DG101" s="49" t="str">
        <f t="shared" si="183"/>
        <v/>
      </c>
      <c r="DH101" s="49" t="str">
        <f t="shared" si="183"/>
        <v/>
      </c>
      <c r="DI101" s="49" t="str">
        <f t="shared" si="183"/>
        <v/>
      </c>
      <c r="DJ101" s="49" t="str">
        <f t="shared" si="183"/>
        <v/>
      </c>
      <c r="DK101" s="49" t="str">
        <f t="shared" si="183"/>
        <v/>
      </c>
      <c r="DL101" s="49" t="str">
        <f t="shared" si="190"/>
        <v/>
      </c>
      <c r="DM101" s="49" t="str">
        <f t="shared" si="190"/>
        <v/>
      </c>
      <c r="DN101" s="49" t="str">
        <f t="shared" si="190"/>
        <v/>
      </c>
      <c r="DO101" s="49" t="str">
        <f t="shared" si="190"/>
        <v/>
      </c>
      <c r="DP101" s="49" t="str">
        <f t="shared" si="190"/>
        <v/>
      </c>
      <c r="DQ101" s="49" t="str">
        <f t="shared" si="190"/>
        <v/>
      </c>
      <c r="DR101" s="49" t="str">
        <f t="shared" si="190"/>
        <v/>
      </c>
      <c r="DS101" s="183" t="str">
        <f t="shared" si="150"/>
        <v/>
      </c>
      <c r="DT101" s="49" t="str">
        <f t="shared" si="196"/>
        <v/>
      </c>
      <c r="DU101" s="49" t="str">
        <f t="shared" si="196"/>
        <v/>
      </c>
      <c r="DV101" s="49" t="str">
        <f t="shared" si="196"/>
        <v/>
      </c>
      <c r="DW101" s="49" t="str">
        <f t="shared" si="196"/>
        <v/>
      </c>
      <c r="DX101" s="49" t="str">
        <f t="shared" si="196"/>
        <v/>
      </c>
      <c r="DY101" s="49" t="str">
        <f t="shared" si="196"/>
        <v/>
      </c>
      <c r="DZ101" s="49" t="str">
        <f t="shared" si="196"/>
        <v/>
      </c>
      <c r="EA101" s="49" t="str">
        <f t="shared" si="196"/>
        <v/>
      </c>
      <c r="EB101" s="49" t="str">
        <f t="shared" si="196"/>
        <v/>
      </c>
      <c r="EC101" s="49" t="str">
        <f t="shared" si="196"/>
        <v/>
      </c>
      <c r="ED101" s="49" t="str">
        <f t="shared" si="196"/>
        <v/>
      </c>
      <c r="EE101" s="49" t="str">
        <f t="shared" si="196"/>
        <v/>
      </c>
      <c r="EF101" s="49" t="str">
        <f t="shared" si="196"/>
        <v/>
      </c>
      <c r="EG101" s="49" t="str">
        <f t="shared" si="196"/>
        <v/>
      </c>
      <c r="EH101" s="49" t="str">
        <f t="shared" si="196"/>
        <v/>
      </c>
      <c r="EI101" s="49" t="str">
        <f t="shared" si="196"/>
        <v/>
      </c>
      <c r="EJ101" s="49" t="str">
        <f t="shared" si="191"/>
        <v/>
      </c>
      <c r="EK101" s="49" t="str">
        <f t="shared" si="191"/>
        <v/>
      </c>
      <c r="EL101" s="49" t="str">
        <f t="shared" si="191"/>
        <v/>
      </c>
      <c r="EM101" s="49" t="str">
        <f t="shared" si="191"/>
        <v/>
      </c>
      <c r="EN101" s="49" t="str">
        <f t="shared" si="191"/>
        <v/>
      </c>
      <c r="EO101" s="49" t="str">
        <f t="shared" si="191"/>
        <v/>
      </c>
      <c r="EP101" s="49" t="str">
        <f t="shared" si="191"/>
        <v/>
      </c>
      <c r="EQ101" s="49" t="str">
        <f t="shared" si="191"/>
        <v/>
      </c>
      <c r="ER101" s="49" t="str">
        <f t="shared" si="191"/>
        <v/>
      </c>
      <c r="ES101" s="49" t="str">
        <f t="shared" si="191"/>
        <v/>
      </c>
      <c r="ET101" s="49" t="str">
        <f t="shared" si="191"/>
        <v/>
      </c>
      <c r="EU101" s="49" t="str">
        <f t="shared" si="191"/>
        <v/>
      </c>
      <c r="EV101" s="49" t="str">
        <f t="shared" si="191"/>
        <v/>
      </c>
      <c r="EW101" s="49" t="str">
        <f t="shared" si="191"/>
        <v/>
      </c>
      <c r="EX101" s="49" t="str">
        <f t="shared" si="191"/>
        <v/>
      </c>
      <c r="EY101" s="49" t="str">
        <f t="shared" si="192"/>
        <v/>
      </c>
      <c r="EZ101" s="49" t="str">
        <f t="shared" si="192"/>
        <v/>
      </c>
      <c r="FA101" s="49" t="str">
        <f t="shared" si="192"/>
        <v/>
      </c>
      <c r="FB101" s="49" t="str">
        <f t="shared" si="192"/>
        <v/>
      </c>
      <c r="FC101" s="49" t="str">
        <f t="shared" si="192"/>
        <v/>
      </c>
      <c r="FD101" s="49" t="str">
        <f t="shared" si="192"/>
        <v/>
      </c>
      <c r="FE101" s="49" t="str">
        <f t="shared" si="192"/>
        <v/>
      </c>
      <c r="FF101" s="49" t="str">
        <f t="shared" si="192"/>
        <v/>
      </c>
      <c r="FG101" s="49" t="str">
        <f t="shared" si="192"/>
        <v/>
      </c>
      <c r="FH101" s="49" t="str">
        <f t="shared" si="192"/>
        <v/>
      </c>
      <c r="FI101" s="49" t="str">
        <f t="shared" si="192"/>
        <v/>
      </c>
      <c r="FJ101" s="49" t="str">
        <f t="shared" si="192"/>
        <v/>
      </c>
      <c r="FK101" s="49" t="str">
        <f t="shared" si="192"/>
        <v/>
      </c>
      <c r="FL101" s="49" t="str">
        <f t="shared" si="192"/>
        <v/>
      </c>
      <c r="FM101" s="49" t="str">
        <f t="shared" si="192"/>
        <v/>
      </c>
      <c r="FN101" s="49" t="str">
        <f t="shared" si="192"/>
        <v/>
      </c>
      <c r="FO101" s="49" t="str">
        <f t="shared" si="184"/>
        <v/>
      </c>
      <c r="FP101" s="49" t="str">
        <f t="shared" si="184"/>
        <v/>
      </c>
      <c r="FQ101" s="49" t="str">
        <f t="shared" si="184"/>
        <v/>
      </c>
      <c r="FR101" s="49" t="str">
        <f t="shared" si="184"/>
        <v/>
      </c>
      <c r="FS101" s="49" t="str">
        <f t="shared" si="184"/>
        <v/>
      </c>
      <c r="FT101" s="49" t="str">
        <f t="shared" si="184"/>
        <v/>
      </c>
      <c r="FU101" s="49" t="str">
        <f t="shared" si="184"/>
        <v/>
      </c>
      <c r="FV101" s="49" t="str">
        <f t="shared" si="184"/>
        <v/>
      </c>
      <c r="FW101" s="49" t="str">
        <f t="shared" si="184"/>
        <v/>
      </c>
      <c r="FX101" s="49" t="str">
        <f t="shared" si="184"/>
        <v/>
      </c>
      <c r="FY101" s="49" t="str">
        <f t="shared" si="184"/>
        <v/>
      </c>
      <c r="FZ101" s="49" t="str">
        <f t="shared" si="184"/>
        <v/>
      </c>
      <c r="GA101" s="49" t="str">
        <f t="shared" si="184"/>
        <v/>
      </c>
      <c r="GB101" s="49" t="str">
        <f t="shared" si="184"/>
        <v/>
      </c>
      <c r="GC101" s="49" t="str">
        <f t="shared" si="184"/>
        <v/>
      </c>
      <c r="GD101" s="49" t="str">
        <f t="shared" si="193"/>
        <v/>
      </c>
      <c r="GE101" s="49" t="str">
        <f t="shared" si="193"/>
        <v/>
      </c>
      <c r="GF101" s="49" t="str">
        <f t="shared" si="193"/>
        <v/>
      </c>
      <c r="GG101" s="49" t="str">
        <f t="shared" si="193"/>
        <v/>
      </c>
      <c r="GH101" s="49" t="str">
        <f t="shared" si="193"/>
        <v/>
      </c>
      <c r="GI101" s="49" t="str">
        <f t="shared" si="193"/>
        <v/>
      </c>
      <c r="GJ101" s="49" t="str">
        <f t="shared" si="193"/>
        <v/>
      </c>
      <c r="GK101" s="49" t="str">
        <f t="shared" si="193"/>
        <v/>
      </c>
      <c r="GL101" s="49" t="str">
        <f t="shared" si="193"/>
        <v/>
      </c>
      <c r="GM101" s="49" t="str">
        <f t="shared" si="193"/>
        <v/>
      </c>
      <c r="GN101" s="49" t="str">
        <f t="shared" si="193"/>
        <v/>
      </c>
      <c r="GO101" s="49" t="str">
        <f t="shared" si="193"/>
        <v/>
      </c>
      <c r="GP101" s="49" t="str">
        <f t="shared" si="193"/>
        <v/>
      </c>
      <c r="GQ101" s="49" t="str">
        <f t="shared" si="193"/>
        <v/>
      </c>
      <c r="GR101" s="49" t="str">
        <f t="shared" si="193"/>
        <v/>
      </c>
      <c r="GS101" s="49" t="str">
        <f t="shared" si="193"/>
        <v/>
      </c>
      <c r="GT101" s="49" t="str">
        <f t="shared" si="185"/>
        <v/>
      </c>
      <c r="GU101" s="49" t="str">
        <f t="shared" si="185"/>
        <v/>
      </c>
      <c r="GV101" s="49" t="str">
        <f t="shared" si="185"/>
        <v/>
      </c>
      <c r="GW101" s="49" t="str">
        <f t="shared" si="185"/>
        <v/>
      </c>
      <c r="GX101" s="49" t="str">
        <f t="shared" si="185"/>
        <v/>
      </c>
      <c r="GY101" s="49" t="str">
        <f t="shared" si="185"/>
        <v/>
      </c>
      <c r="GZ101" s="49" t="str">
        <f t="shared" si="185"/>
        <v/>
      </c>
      <c r="HA101" s="49" t="str">
        <f t="shared" si="185"/>
        <v/>
      </c>
      <c r="HB101" s="49" t="str">
        <f t="shared" si="185"/>
        <v/>
      </c>
      <c r="HC101" s="49" t="str">
        <f t="shared" si="185"/>
        <v/>
      </c>
      <c r="HD101" s="49" t="str">
        <f t="shared" si="185"/>
        <v/>
      </c>
      <c r="HE101" s="49" t="str">
        <f t="shared" si="185"/>
        <v/>
      </c>
      <c r="HF101" s="49" t="str">
        <f t="shared" si="185"/>
        <v/>
      </c>
      <c r="HG101" s="49" t="str">
        <f t="shared" si="185"/>
        <v/>
      </c>
      <c r="HH101" s="49" t="str">
        <f t="shared" si="185"/>
        <v/>
      </c>
      <c r="HI101" s="49" t="str">
        <f t="shared" si="194"/>
        <v/>
      </c>
      <c r="HJ101" s="49" t="str">
        <f t="shared" si="194"/>
        <v/>
      </c>
      <c r="HK101" s="49" t="str">
        <f t="shared" si="194"/>
        <v/>
      </c>
      <c r="HL101" s="49" t="str">
        <f t="shared" si="194"/>
        <v/>
      </c>
      <c r="HM101" s="49" t="str">
        <f t="shared" si="194"/>
        <v/>
      </c>
      <c r="HN101" s="49" t="str">
        <f t="shared" si="194"/>
        <v/>
      </c>
      <c r="HO101" s="49" t="str">
        <f t="shared" si="194"/>
        <v/>
      </c>
      <c r="HP101" s="169" t="e">
        <f t="shared" si="186"/>
        <v>#N/A</v>
      </c>
      <c r="HQ101" s="169" t="e">
        <f t="shared" si="186"/>
        <v>#N/A</v>
      </c>
      <c r="HR101" s="169" t="e">
        <f t="shared" si="186"/>
        <v>#N/A</v>
      </c>
      <c r="HS101" s="169" t="e">
        <f t="shared" si="186"/>
        <v>#N/A</v>
      </c>
      <c r="HT101" s="169" t="e">
        <f t="shared" si="186"/>
        <v>#N/A</v>
      </c>
      <c r="HU101" s="169" t="e">
        <f t="shared" si="186"/>
        <v>#N/A</v>
      </c>
      <c r="HV101" s="169" t="e">
        <f t="shared" si="186"/>
        <v>#N/A</v>
      </c>
      <c r="HW101" s="169" t="e">
        <f t="shared" si="186"/>
        <v>#N/A</v>
      </c>
      <c r="HX101" s="169" t="e">
        <f t="shared" si="186"/>
        <v>#N/A</v>
      </c>
      <c r="HY101" s="169" t="e">
        <f t="shared" si="186"/>
        <v>#N/A</v>
      </c>
      <c r="HZ101" s="169" t="e">
        <f t="shared" si="186"/>
        <v>#N/A</v>
      </c>
      <c r="IA101" s="169" t="e">
        <f t="shared" si="186"/>
        <v>#N/A</v>
      </c>
      <c r="IB101" s="169" t="e">
        <f t="shared" si="186"/>
        <v>#N/A</v>
      </c>
      <c r="IC101" s="169" t="e">
        <f t="shared" si="186"/>
        <v>#N/A</v>
      </c>
      <c r="ID101" s="169" t="e">
        <f t="shared" si="186"/>
        <v>#N/A</v>
      </c>
      <c r="IE101" s="169" t="e">
        <f t="shared" si="151"/>
        <v>#N/A</v>
      </c>
      <c r="IF101" s="169" t="e">
        <f t="shared" si="151"/>
        <v>#N/A</v>
      </c>
      <c r="IG101" s="169" t="e">
        <f t="shared" si="151"/>
        <v>#N/A</v>
      </c>
      <c r="IH101" s="169" t="e">
        <f t="shared" si="151"/>
        <v>#N/A</v>
      </c>
      <c r="II101" s="169" t="e">
        <f t="shared" si="151"/>
        <v>#N/A</v>
      </c>
      <c r="IJ101" s="169" t="e">
        <f t="shared" si="151"/>
        <v>#N/A</v>
      </c>
      <c r="IK101" s="169" t="e">
        <f t="shared" si="151"/>
        <v>#N/A</v>
      </c>
      <c r="IL101" s="169" t="e">
        <f t="shared" si="151"/>
        <v>#N/A</v>
      </c>
      <c r="IM101" s="169" t="e">
        <f t="shared" si="151"/>
        <v>#N/A</v>
      </c>
      <c r="IN101" s="169" t="e">
        <f t="shared" si="151"/>
        <v>#N/A</v>
      </c>
      <c r="IO101" s="169" t="e">
        <f t="shared" si="151"/>
        <v>#N/A</v>
      </c>
      <c r="IP101" s="169" t="e">
        <f t="shared" si="151"/>
        <v>#N/A</v>
      </c>
      <c r="IQ101" s="169" t="e">
        <f t="shared" si="151"/>
        <v>#N/A</v>
      </c>
      <c r="IR101" s="169" t="e">
        <f t="shared" si="151"/>
        <v>#N/A</v>
      </c>
      <c r="IS101" s="169" t="e">
        <f t="shared" si="151"/>
        <v>#N/A</v>
      </c>
      <c r="IT101" s="169" t="e">
        <f t="shared" si="151"/>
        <v>#N/A</v>
      </c>
      <c r="IU101" s="169" t="e">
        <f t="shared" si="197"/>
        <v>#N/A</v>
      </c>
      <c r="IV101" s="169" t="e">
        <f t="shared" si="197"/>
        <v>#N/A</v>
      </c>
      <c r="IW101" s="169" t="e">
        <f t="shared" si="197"/>
        <v>#N/A</v>
      </c>
      <c r="IX101" s="169" t="e">
        <f t="shared" si="197"/>
        <v>#N/A</v>
      </c>
      <c r="IY101" s="169" t="e">
        <f t="shared" si="181"/>
        <v>#N/A</v>
      </c>
      <c r="IZ101" s="169" t="e">
        <f t="shared" si="181"/>
        <v>#N/A</v>
      </c>
      <c r="JA101" s="169" t="e">
        <f t="shared" si="181"/>
        <v>#N/A</v>
      </c>
      <c r="JB101" s="169" t="e">
        <f t="shared" si="181"/>
        <v>#N/A</v>
      </c>
      <c r="JC101" s="169" t="e">
        <f t="shared" si="181"/>
        <v>#N/A</v>
      </c>
      <c r="JD101" s="169" t="e">
        <f t="shared" si="181"/>
        <v>#N/A</v>
      </c>
      <c r="JE101" s="169" t="e">
        <f t="shared" si="181"/>
        <v>#N/A</v>
      </c>
      <c r="JF101" s="169" t="e">
        <f t="shared" si="181"/>
        <v>#N/A</v>
      </c>
      <c r="JG101" s="169" t="e">
        <f t="shared" si="181"/>
        <v>#N/A</v>
      </c>
      <c r="JH101" s="169" t="e">
        <f t="shared" si="181"/>
        <v>#N/A</v>
      </c>
      <c r="JI101" s="169" t="e">
        <f t="shared" si="181"/>
        <v>#N/A</v>
      </c>
      <c r="JJ101" s="169" t="e">
        <f t="shared" si="168"/>
        <v>#N/A</v>
      </c>
      <c r="JK101" s="169" t="e">
        <f t="shared" si="168"/>
        <v>#N/A</v>
      </c>
      <c r="JL101" s="169" t="e">
        <f t="shared" si="168"/>
        <v>#N/A</v>
      </c>
      <c r="JM101" s="169" t="e">
        <f t="shared" si="168"/>
        <v>#N/A</v>
      </c>
      <c r="JN101" s="169" t="e">
        <f t="shared" si="168"/>
        <v>#N/A</v>
      </c>
      <c r="JO101" s="169" t="e">
        <f t="shared" si="168"/>
        <v>#N/A</v>
      </c>
      <c r="JP101" s="169" t="e">
        <f t="shared" si="168"/>
        <v>#N/A</v>
      </c>
      <c r="JQ101" s="169" t="e">
        <f t="shared" si="168"/>
        <v>#N/A</v>
      </c>
      <c r="JR101" s="169" t="e">
        <f t="shared" si="168"/>
        <v>#N/A</v>
      </c>
      <c r="JS101" s="169" t="e">
        <f t="shared" si="168"/>
        <v>#N/A</v>
      </c>
      <c r="JT101" s="169" t="e">
        <f t="shared" si="168"/>
        <v>#N/A</v>
      </c>
      <c r="JU101" s="169" t="e">
        <f t="shared" si="168"/>
        <v>#N/A</v>
      </c>
      <c r="JV101" s="169" t="e">
        <f t="shared" si="168"/>
        <v>#N/A</v>
      </c>
      <c r="JW101" s="169" t="e">
        <f t="shared" si="168"/>
        <v>#N/A</v>
      </c>
      <c r="JX101" s="169" t="e">
        <f t="shared" si="168"/>
        <v>#N/A</v>
      </c>
      <c r="JY101" s="169" t="e">
        <f t="shared" si="168"/>
        <v>#N/A</v>
      </c>
      <c r="JZ101" s="169" t="e">
        <f t="shared" si="198"/>
        <v>#N/A</v>
      </c>
      <c r="KA101" s="169" t="e">
        <f t="shared" si="180"/>
        <v>#N/A</v>
      </c>
      <c r="KB101" s="169" t="e">
        <f t="shared" si="180"/>
        <v>#N/A</v>
      </c>
      <c r="KC101" s="169" t="e">
        <f t="shared" si="180"/>
        <v>#N/A</v>
      </c>
      <c r="KD101" s="169" t="e">
        <f t="shared" si="180"/>
        <v>#N/A</v>
      </c>
      <c r="KE101" s="169" t="e">
        <f t="shared" si="180"/>
        <v>#N/A</v>
      </c>
      <c r="KF101" s="169" t="e">
        <f t="shared" si="180"/>
        <v>#N/A</v>
      </c>
      <c r="KG101" s="169" t="e">
        <f t="shared" si="180"/>
        <v>#N/A</v>
      </c>
      <c r="KH101" s="169" t="e">
        <f t="shared" si="180"/>
        <v>#N/A</v>
      </c>
      <c r="KI101" s="169" t="e">
        <f t="shared" si="180"/>
        <v>#N/A</v>
      </c>
      <c r="KJ101" s="169" t="e">
        <f t="shared" si="180"/>
        <v>#N/A</v>
      </c>
      <c r="KK101" s="169" t="e">
        <f t="shared" si="180"/>
        <v>#N/A</v>
      </c>
      <c r="KL101" s="169" t="e">
        <f t="shared" si="180"/>
        <v>#N/A</v>
      </c>
      <c r="KM101" s="169" t="e">
        <f t="shared" si="200"/>
        <v>#N/A</v>
      </c>
      <c r="KN101" s="169" t="e">
        <f t="shared" si="200"/>
        <v>#N/A</v>
      </c>
      <c r="KO101" s="169" t="e">
        <f t="shared" si="200"/>
        <v>#N/A</v>
      </c>
      <c r="KP101" s="169" t="e">
        <f t="shared" si="200"/>
        <v>#N/A</v>
      </c>
      <c r="KQ101" s="169" t="e">
        <f t="shared" si="200"/>
        <v>#N/A</v>
      </c>
      <c r="KR101" s="169" t="e">
        <f t="shared" si="200"/>
        <v>#N/A</v>
      </c>
      <c r="KS101" s="169" t="e">
        <f t="shared" si="200"/>
        <v>#N/A</v>
      </c>
      <c r="KT101" s="169" t="e">
        <f t="shared" si="200"/>
        <v>#N/A</v>
      </c>
      <c r="KU101" s="169" t="e">
        <f t="shared" si="200"/>
        <v>#N/A</v>
      </c>
      <c r="KV101" s="169" t="e">
        <f t="shared" si="200"/>
        <v>#N/A</v>
      </c>
      <c r="KW101" s="169" t="e">
        <f t="shared" si="200"/>
        <v>#N/A</v>
      </c>
      <c r="KX101" s="169" t="e">
        <f t="shared" si="200"/>
        <v>#N/A</v>
      </c>
      <c r="KY101" s="169" t="e">
        <f t="shared" si="200"/>
        <v>#N/A</v>
      </c>
      <c r="KZ101" s="169" t="e">
        <f t="shared" si="200"/>
        <v>#N/A</v>
      </c>
      <c r="LA101" s="169" t="e">
        <f t="shared" si="200"/>
        <v>#N/A</v>
      </c>
      <c r="LB101" s="169" t="e">
        <f t="shared" si="200"/>
        <v>#N/A</v>
      </c>
      <c r="LC101" s="169" t="e">
        <f t="shared" si="201"/>
        <v>#N/A</v>
      </c>
      <c r="LD101" s="169" t="e">
        <f t="shared" si="201"/>
        <v>#N/A</v>
      </c>
      <c r="LE101" s="169" t="e">
        <f t="shared" si="201"/>
        <v>#N/A</v>
      </c>
      <c r="LF101" s="169" t="e">
        <f t="shared" si="201"/>
        <v>#N/A</v>
      </c>
      <c r="LG101" s="169" t="e">
        <f t="shared" si="201"/>
        <v>#N/A</v>
      </c>
      <c r="LH101" s="169" t="e">
        <f t="shared" si="201"/>
        <v>#N/A</v>
      </c>
      <c r="LI101" s="169" t="e">
        <f t="shared" si="201"/>
        <v>#N/A</v>
      </c>
      <c r="LJ101" s="169" t="e">
        <f t="shared" si="201"/>
        <v>#N/A</v>
      </c>
      <c r="LK101" s="169" t="e">
        <f t="shared" si="201"/>
        <v>#N/A</v>
      </c>
      <c r="LL101" s="169" t="e">
        <f t="shared" si="201"/>
        <v>#N/A</v>
      </c>
      <c r="LM101" s="169" t="e">
        <f t="shared" si="201"/>
        <v>#N/A</v>
      </c>
      <c r="LN101" s="169" t="e">
        <f t="shared" si="201"/>
        <v>#N/A</v>
      </c>
      <c r="LO101" s="169" t="e">
        <f t="shared" si="201"/>
        <v>#N/A</v>
      </c>
      <c r="LP101" s="169" t="e">
        <f t="shared" si="201"/>
        <v>#N/A</v>
      </c>
      <c r="LQ101" s="169" t="e">
        <f t="shared" si="201"/>
        <v>#N/A</v>
      </c>
      <c r="LR101" s="169" t="e">
        <f t="shared" si="201"/>
        <v>#N/A</v>
      </c>
      <c r="LS101" s="169" t="e">
        <f t="shared" si="202"/>
        <v>#N/A</v>
      </c>
      <c r="LT101" s="169" t="e">
        <f t="shared" si="202"/>
        <v>#N/A</v>
      </c>
      <c r="LU101" s="169" t="e">
        <f t="shared" si="202"/>
        <v>#N/A</v>
      </c>
      <c r="LV101" s="169" t="e">
        <f t="shared" si="202"/>
        <v>#N/A</v>
      </c>
      <c r="LW101" s="169" t="e">
        <f t="shared" si="202"/>
        <v>#N/A</v>
      </c>
      <c r="LX101" s="169" t="e">
        <f t="shared" si="202"/>
        <v>#N/A</v>
      </c>
      <c r="LY101" s="169" t="e">
        <f t="shared" si="202"/>
        <v>#N/A</v>
      </c>
      <c r="LZ101" s="169" t="e">
        <f t="shared" si="202"/>
        <v>#N/A</v>
      </c>
      <c r="MA101" s="169" t="e">
        <f t="shared" si="202"/>
        <v>#N/A</v>
      </c>
      <c r="MB101" s="169" t="e">
        <f t="shared" si="202"/>
        <v>#N/A</v>
      </c>
      <c r="MC101" s="169" t="e">
        <f t="shared" si="202"/>
        <v>#N/A</v>
      </c>
      <c r="MD101" s="169" t="e">
        <f t="shared" si="202"/>
        <v>#N/A</v>
      </c>
      <c r="ME101" s="169" t="e">
        <f t="shared" si="202"/>
        <v>#N/A</v>
      </c>
      <c r="MF101" s="169" t="e">
        <f t="shared" si="202"/>
        <v>#N/A</v>
      </c>
      <c r="MG101" s="169" t="e">
        <f t="shared" si="202"/>
        <v>#N/A</v>
      </c>
      <c r="MH101" s="169" t="e">
        <f t="shared" si="202"/>
        <v>#N/A</v>
      </c>
      <c r="MI101" s="169" t="e">
        <f t="shared" si="203"/>
        <v>#N/A</v>
      </c>
      <c r="MJ101" s="169" t="e">
        <f t="shared" si="203"/>
        <v>#N/A</v>
      </c>
      <c r="MK101" s="169" t="e">
        <f t="shared" si="203"/>
        <v>#N/A</v>
      </c>
      <c r="ML101" s="169" t="e">
        <f t="shared" si="203"/>
        <v>#N/A</v>
      </c>
      <c r="MM101" s="169" t="e">
        <f t="shared" si="203"/>
        <v>#N/A</v>
      </c>
      <c r="MN101" s="169" t="e">
        <f t="shared" si="203"/>
        <v>#N/A</v>
      </c>
      <c r="MO101" s="169" t="e">
        <f t="shared" si="203"/>
        <v>#N/A</v>
      </c>
      <c r="MP101" s="169" t="e">
        <f t="shared" si="203"/>
        <v>#N/A</v>
      </c>
      <c r="MQ101" s="169" t="e">
        <f t="shared" si="203"/>
        <v>#N/A</v>
      </c>
      <c r="MR101" s="169" t="e">
        <f t="shared" si="203"/>
        <v>#N/A</v>
      </c>
      <c r="MS101" s="169" t="e">
        <f t="shared" si="203"/>
        <v>#N/A</v>
      </c>
      <c r="MT101" s="169" t="e">
        <f t="shared" si="203"/>
        <v>#N/A</v>
      </c>
      <c r="MU101" s="169" t="e">
        <f t="shared" si="203"/>
        <v>#N/A</v>
      </c>
      <c r="MV101" s="169" t="e">
        <f t="shared" si="203"/>
        <v>#N/A</v>
      </c>
      <c r="MW101" s="169" t="e">
        <f t="shared" si="203"/>
        <v>#N/A</v>
      </c>
      <c r="MX101" s="169" t="e">
        <f t="shared" si="203"/>
        <v>#N/A</v>
      </c>
      <c r="MY101" s="169" t="e">
        <f t="shared" si="204"/>
        <v>#N/A</v>
      </c>
      <c r="MZ101" s="169" t="e">
        <f t="shared" si="204"/>
        <v>#N/A</v>
      </c>
      <c r="NA101" s="169" t="e">
        <f t="shared" si="204"/>
        <v>#N/A</v>
      </c>
      <c r="NB101" s="169" t="e">
        <f t="shared" si="204"/>
        <v>#N/A</v>
      </c>
      <c r="NC101" s="169" t="e">
        <f t="shared" si="204"/>
        <v>#N/A</v>
      </c>
      <c r="ND101" s="169" t="e">
        <f t="shared" si="204"/>
        <v>#N/A</v>
      </c>
      <c r="NE101" s="169" t="e">
        <f t="shared" si="204"/>
        <v>#N/A</v>
      </c>
      <c r="NF101" s="169" t="e">
        <f t="shared" si="204"/>
        <v>#N/A</v>
      </c>
      <c r="NG101" s="169" t="e">
        <f t="shared" si="204"/>
        <v>#N/A</v>
      </c>
      <c r="NH101" s="169" t="e">
        <f t="shared" si="204"/>
        <v>#N/A</v>
      </c>
      <c r="NI101" s="169" t="e">
        <f t="shared" si="204"/>
        <v>#N/A</v>
      </c>
      <c r="NJ101" s="169" t="e">
        <f t="shared" si="204"/>
        <v>#N/A</v>
      </c>
      <c r="NK101" s="169" t="e">
        <f t="shared" si="204"/>
        <v>#N/A</v>
      </c>
      <c r="NL101" s="169" t="e">
        <f t="shared" si="204"/>
        <v>#N/A</v>
      </c>
      <c r="NM101" s="169" t="e">
        <f t="shared" si="204"/>
        <v>#N/A</v>
      </c>
      <c r="NN101" s="169" t="e">
        <f t="shared" si="204"/>
        <v>#N/A</v>
      </c>
      <c r="NO101" s="169" t="e">
        <f t="shared" si="205"/>
        <v>#N/A</v>
      </c>
      <c r="NP101" s="169" t="e">
        <f t="shared" si="205"/>
        <v>#N/A</v>
      </c>
      <c r="NQ101" s="169" t="e">
        <f t="shared" si="205"/>
        <v>#N/A</v>
      </c>
      <c r="NR101" s="169" t="e">
        <f t="shared" si="205"/>
        <v>#N/A</v>
      </c>
      <c r="NS101" s="169" t="e">
        <f t="shared" si="205"/>
        <v>#N/A</v>
      </c>
      <c r="NT101" s="169" t="e">
        <f t="shared" si="205"/>
        <v>#N/A</v>
      </c>
      <c r="NU101" s="169" t="e">
        <f t="shared" si="205"/>
        <v>#N/A</v>
      </c>
      <c r="NV101" s="169" t="e">
        <f t="shared" si="205"/>
        <v>#N/A</v>
      </c>
      <c r="NW101" s="169" t="e">
        <f t="shared" si="205"/>
        <v>#N/A</v>
      </c>
      <c r="NX101" s="169" t="e">
        <f t="shared" si="205"/>
        <v>#N/A</v>
      </c>
      <c r="NY101" s="169" t="e">
        <f t="shared" si="205"/>
        <v>#N/A</v>
      </c>
      <c r="NZ101" s="169" t="e">
        <f t="shared" si="205"/>
        <v>#N/A</v>
      </c>
      <c r="OA101" s="169" t="e">
        <f t="shared" si="205"/>
        <v>#N/A</v>
      </c>
      <c r="OB101" s="169" t="e">
        <f t="shared" si="205"/>
        <v>#N/A</v>
      </c>
      <c r="OC101" s="169" t="e">
        <f t="shared" si="205"/>
        <v>#N/A</v>
      </c>
      <c r="OD101" s="169" t="e">
        <f t="shared" si="205"/>
        <v>#N/A</v>
      </c>
      <c r="OE101" s="169" t="e">
        <f t="shared" si="206"/>
        <v>#N/A</v>
      </c>
      <c r="OF101" s="169" t="e">
        <f t="shared" si="206"/>
        <v>#N/A</v>
      </c>
      <c r="OG101" s="169" t="e">
        <f t="shared" si="206"/>
        <v>#N/A</v>
      </c>
      <c r="OH101" s="169" t="e">
        <f t="shared" si="206"/>
        <v>#N/A</v>
      </c>
      <c r="OI101" s="169" t="e">
        <f t="shared" si="206"/>
        <v>#N/A</v>
      </c>
      <c r="OJ101" s="169" t="e">
        <f t="shared" si="206"/>
        <v>#N/A</v>
      </c>
      <c r="OK101" s="169" t="e">
        <f t="shared" si="179"/>
        <v>#N/A</v>
      </c>
      <c r="OL101" s="169" t="e">
        <f t="shared" si="179"/>
        <v>#N/A</v>
      </c>
      <c r="OM101" s="169" t="e">
        <f t="shared" si="179"/>
        <v>#N/A</v>
      </c>
      <c r="ON101" s="169" t="e">
        <f t="shared" si="179"/>
        <v>#N/A</v>
      </c>
      <c r="OO101" s="169" t="e">
        <f t="shared" si="179"/>
        <v>#N/A</v>
      </c>
      <c r="OP101" s="169" t="e">
        <f t="shared" si="179"/>
        <v>#N/A</v>
      </c>
      <c r="OQ101" s="169" t="e">
        <f t="shared" si="179"/>
        <v>#N/A</v>
      </c>
      <c r="OR101" s="169" t="e">
        <f t="shared" si="179"/>
        <v>#N/A</v>
      </c>
      <c r="OS101" s="169" t="e">
        <f t="shared" si="179"/>
        <v>#N/A</v>
      </c>
      <c r="OT101" s="169" t="e">
        <f t="shared" si="179"/>
        <v>#N/A</v>
      </c>
      <c r="OU101" s="169" t="e">
        <f t="shared" si="179"/>
        <v>#N/A</v>
      </c>
      <c r="OV101" s="169" t="e">
        <f t="shared" si="179"/>
        <v>#N/A</v>
      </c>
      <c r="OW101" s="169" t="e">
        <f t="shared" si="199"/>
        <v>#N/A</v>
      </c>
      <c r="OX101" s="169" t="e">
        <f t="shared" si="199"/>
        <v>#N/A</v>
      </c>
      <c r="OY101" s="169" t="e">
        <f t="shared" si="199"/>
        <v>#N/A</v>
      </c>
      <c r="OZ101" s="169" t="e">
        <f t="shared" si="199"/>
        <v>#N/A</v>
      </c>
      <c r="PA101" s="169" t="e">
        <f t="shared" si="199"/>
        <v>#N/A</v>
      </c>
      <c r="PB101" s="169" t="e">
        <f t="shared" si="199"/>
        <v>#N/A</v>
      </c>
      <c r="PC101" s="169" t="e">
        <f t="shared" si="199"/>
        <v>#N/A</v>
      </c>
      <c r="PD101" s="169" t="e">
        <f t="shared" si="199"/>
        <v>#N/A</v>
      </c>
      <c r="PE101" s="169" t="e">
        <f t="shared" si="199"/>
        <v>#N/A</v>
      </c>
      <c r="PF101" s="169" t="e">
        <f t="shared" si="171"/>
        <v>#N/A</v>
      </c>
      <c r="PG101" s="169" t="e">
        <f t="shared" si="171"/>
        <v>#N/A</v>
      </c>
      <c r="PH101" s="169" t="e">
        <f t="shared" si="171"/>
        <v>#N/A</v>
      </c>
    </row>
    <row r="102" spans="1:424" hidden="1" x14ac:dyDescent="0.75">
      <c r="A102" s="4">
        <v>99</v>
      </c>
      <c r="B102" s="95"/>
      <c r="C102" s="95"/>
      <c r="D102" s="95"/>
      <c r="E102" s="124" t="str">
        <f t="shared" si="146"/>
        <v/>
      </c>
      <c r="F102" s="124" t="str">
        <f t="shared" si="147"/>
        <v/>
      </c>
      <c r="G102" s="73" t="str">
        <f t="shared" si="148"/>
        <v/>
      </c>
      <c r="H102" s="23"/>
      <c r="I102" s="57"/>
      <c r="J102" s="280"/>
      <c r="K102" s="74" t="str">
        <f>IF(AND(B102&gt;0,C102&gt;0,D102&gt;0),IF(ISBLANK(J102),IF(ISBLANK(H102),"",(D102-B102)*VLOOKUP(H102,VLookups!$A$4:$B$13,2,FALSE)),J102),"")</f>
        <v/>
      </c>
      <c r="L102" s="75" t="str">
        <f t="shared" si="207"/>
        <v/>
      </c>
      <c r="M102" s="95"/>
      <c r="N102" s="270" t="str">
        <f>IF(AND(M102&gt;0,C102&gt;0,NOT(K102="")),ABS(VLOOKUP($M$1,VLookups!$A$43:$B$44,2,FALSE)-_xlfn.NORM.DIST(M102,G102,K102,TRUE)),"")</f>
        <v/>
      </c>
      <c r="O102" s="94" t="str">
        <f>IF(AND($B102&gt;0,$C102&gt;0,$D102&gt;0,NOT(ISBLANK($H102))),_xlfn.NORM.INV(ABS(VLOOKUP($M$1,VLookups!$A$43:$B$44,2,FALSE)-O$3),$G102,$K102),"")</f>
        <v/>
      </c>
      <c r="P102" s="93" t="str">
        <f>IF(AND($B102&gt;0,$C102&gt;0,$D102&gt;0,NOT(ISBLANK($H102))),_xlfn.NORM.INV(ABS(VLOOKUP($M$1,VLookups!$A$43:$B$44,2,FALSE)-P$3),$G102,$K102),"")</f>
        <v/>
      </c>
      <c r="Q102" s="94" t="str">
        <f>IF(AND($B102&gt;0,$C102&gt;0,$D102&gt;0,NOT(ISBLANK($H102))),_xlfn.NORM.INV(ABS(VLOOKUP($M$1,VLookups!$A$43:$B$44,2,FALSE)-Q$3),$G102,$K102),"")</f>
        <v/>
      </c>
      <c r="R102" s="93" t="str">
        <f>IF(AND($B102&gt;0,$C102&gt;0,$D102&gt;0,NOT(ISBLANK($H102))),_xlfn.NORM.INV(ABS(VLOOKUP($M$1,VLookups!$A$43:$B$44,2,FALSE)-R$3),$G102,$K102),"")</f>
        <v/>
      </c>
      <c r="S102" s="94" t="str">
        <f>IF(AND($B102&gt;0,$C102&gt;0,$D102&gt;0,NOT(ISBLANK($H102))),_xlfn.NORM.INV(ABS(VLOOKUP($M$1,VLookups!$A$43:$B$44,2,FALSE)-S$3),$G102,$K102),"")</f>
        <v/>
      </c>
      <c r="T102" s="93" t="str">
        <f>IF(AND($B102&gt;0,$C102&gt;0,$D102&gt;0,NOT(ISBLANK($H102))),_xlfn.NORM.INV(ABS(VLOOKUP($M$1,VLookups!$A$43:$B$44,2,FALSE)-T$3),$G102,$K102),"")</f>
        <v/>
      </c>
      <c r="U102" s="5"/>
      <c r="V102" s="168" t="str">
        <f t="shared" si="149"/>
        <v/>
      </c>
      <c r="W102" s="49" t="str">
        <f t="shared" si="195"/>
        <v/>
      </c>
      <c r="X102" s="49" t="str">
        <f t="shared" si="195"/>
        <v/>
      </c>
      <c r="Y102" s="49" t="str">
        <f t="shared" si="195"/>
        <v/>
      </c>
      <c r="Z102" s="49" t="str">
        <f t="shared" si="195"/>
        <v/>
      </c>
      <c r="AA102" s="49" t="str">
        <f t="shared" si="195"/>
        <v/>
      </c>
      <c r="AB102" s="49" t="str">
        <f t="shared" si="195"/>
        <v/>
      </c>
      <c r="AC102" s="49" t="str">
        <f t="shared" si="195"/>
        <v/>
      </c>
      <c r="AD102" s="49" t="str">
        <f t="shared" si="195"/>
        <v/>
      </c>
      <c r="AE102" s="49" t="str">
        <f t="shared" si="195"/>
        <v/>
      </c>
      <c r="AF102" s="49" t="str">
        <f t="shared" si="195"/>
        <v/>
      </c>
      <c r="AG102" s="49" t="str">
        <f t="shared" si="195"/>
        <v/>
      </c>
      <c r="AH102" s="49" t="str">
        <f t="shared" si="195"/>
        <v/>
      </c>
      <c r="AI102" s="49" t="str">
        <f t="shared" si="195"/>
        <v/>
      </c>
      <c r="AJ102" s="49" t="str">
        <f t="shared" si="195"/>
        <v/>
      </c>
      <c r="AK102" s="49" t="str">
        <f t="shared" si="195"/>
        <v/>
      </c>
      <c r="AL102" s="49" t="str">
        <f t="shared" si="195"/>
        <v/>
      </c>
      <c r="AM102" s="49" t="str">
        <f t="shared" si="187"/>
        <v/>
      </c>
      <c r="AN102" s="49" t="str">
        <f t="shared" si="187"/>
        <v/>
      </c>
      <c r="AO102" s="49" t="str">
        <f t="shared" si="187"/>
        <v/>
      </c>
      <c r="AP102" s="49" t="str">
        <f t="shared" si="187"/>
        <v/>
      </c>
      <c r="AQ102" s="49" t="str">
        <f t="shared" si="187"/>
        <v/>
      </c>
      <c r="AR102" s="49" t="str">
        <f t="shared" si="187"/>
        <v/>
      </c>
      <c r="AS102" s="49" t="str">
        <f t="shared" si="187"/>
        <v/>
      </c>
      <c r="AT102" s="49" t="str">
        <f t="shared" si="187"/>
        <v/>
      </c>
      <c r="AU102" s="49" t="str">
        <f t="shared" si="187"/>
        <v/>
      </c>
      <c r="AV102" s="49" t="str">
        <f t="shared" si="187"/>
        <v/>
      </c>
      <c r="AW102" s="49" t="str">
        <f t="shared" si="187"/>
        <v/>
      </c>
      <c r="AX102" s="49" t="str">
        <f t="shared" si="187"/>
        <v/>
      </c>
      <c r="AY102" s="49" t="str">
        <f t="shared" si="187"/>
        <v/>
      </c>
      <c r="AZ102" s="49" t="str">
        <f t="shared" si="187"/>
        <v/>
      </c>
      <c r="BA102" s="49" t="str">
        <f t="shared" si="187"/>
        <v/>
      </c>
      <c r="BB102" s="49" t="str">
        <f t="shared" si="188"/>
        <v/>
      </c>
      <c r="BC102" s="49" t="str">
        <f t="shared" si="188"/>
        <v/>
      </c>
      <c r="BD102" s="49" t="str">
        <f t="shared" si="188"/>
        <v/>
      </c>
      <c r="BE102" s="49" t="str">
        <f t="shared" si="188"/>
        <v/>
      </c>
      <c r="BF102" s="49" t="str">
        <f t="shared" si="188"/>
        <v/>
      </c>
      <c r="BG102" s="49" t="str">
        <f t="shared" si="188"/>
        <v/>
      </c>
      <c r="BH102" s="49" t="str">
        <f t="shared" si="188"/>
        <v/>
      </c>
      <c r="BI102" s="49" t="str">
        <f t="shared" si="188"/>
        <v/>
      </c>
      <c r="BJ102" s="49" t="str">
        <f t="shared" si="188"/>
        <v/>
      </c>
      <c r="BK102" s="49" t="str">
        <f t="shared" si="188"/>
        <v/>
      </c>
      <c r="BL102" s="49" t="str">
        <f t="shared" si="188"/>
        <v/>
      </c>
      <c r="BM102" s="49" t="str">
        <f t="shared" si="188"/>
        <v/>
      </c>
      <c r="BN102" s="49" t="str">
        <f t="shared" si="188"/>
        <v/>
      </c>
      <c r="BO102" s="49" t="str">
        <f t="shared" si="188"/>
        <v/>
      </c>
      <c r="BP102" s="49" t="str">
        <f t="shared" si="188"/>
        <v/>
      </c>
      <c r="BQ102" s="49" t="str">
        <f t="shared" si="188"/>
        <v/>
      </c>
      <c r="BR102" s="49" t="str">
        <f t="shared" si="182"/>
        <v/>
      </c>
      <c r="BS102" s="49" t="str">
        <f t="shared" si="182"/>
        <v/>
      </c>
      <c r="BT102" s="49" t="str">
        <f t="shared" si="182"/>
        <v/>
      </c>
      <c r="BU102" s="49" t="str">
        <f t="shared" si="182"/>
        <v/>
      </c>
      <c r="BV102" s="49" t="str">
        <f t="shared" si="182"/>
        <v/>
      </c>
      <c r="BW102" s="49" t="str">
        <f t="shared" si="182"/>
        <v/>
      </c>
      <c r="BX102" s="49" t="str">
        <f t="shared" si="182"/>
        <v/>
      </c>
      <c r="BY102" s="49" t="str">
        <f t="shared" si="182"/>
        <v/>
      </c>
      <c r="BZ102" s="49" t="str">
        <f t="shared" si="182"/>
        <v/>
      </c>
      <c r="CA102" s="49" t="str">
        <f t="shared" si="182"/>
        <v/>
      </c>
      <c r="CB102" s="49" t="str">
        <f t="shared" si="182"/>
        <v/>
      </c>
      <c r="CC102" s="49" t="str">
        <f t="shared" si="182"/>
        <v/>
      </c>
      <c r="CD102" s="49" t="str">
        <f t="shared" si="182"/>
        <v/>
      </c>
      <c r="CE102" s="49" t="str">
        <f t="shared" si="182"/>
        <v/>
      </c>
      <c r="CF102" s="49" t="str">
        <f t="shared" si="182"/>
        <v/>
      </c>
      <c r="CG102" s="49" t="str">
        <f t="shared" si="189"/>
        <v/>
      </c>
      <c r="CH102" s="49" t="str">
        <f t="shared" si="189"/>
        <v/>
      </c>
      <c r="CI102" s="49" t="str">
        <f t="shared" si="189"/>
        <v/>
      </c>
      <c r="CJ102" s="49" t="str">
        <f t="shared" si="189"/>
        <v/>
      </c>
      <c r="CK102" s="49" t="str">
        <f t="shared" si="189"/>
        <v/>
      </c>
      <c r="CL102" s="49" t="str">
        <f t="shared" si="189"/>
        <v/>
      </c>
      <c r="CM102" s="49" t="str">
        <f t="shared" si="189"/>
        <v/>
      </c>
      <c r="CN102" s="49" t="str">
        <f t="shared" si="189"/>
        <v/>
      </c>
      <c r="CO102" s="49" t="str">
        <f t="shared" si="189"/>
        <v/>
      </c>
      <c r="CP102" s="49" t="str">
        <f t="shared" si="189"/>
        <v/>
      </c>
      <c r="CQ102" s="49" t="str">
        <f t="shared" si="189"/>
        <v/>
      </c>
      <c r="CR102" s="49" t="str">
        <f t="shared" si="189"/>
        <v/>
      </c>
      <c r="CS102" s="49" t="str">
        <f t="shared" si="189"/>
        <v/>
      </c>
      <c r="CT102" s="49" t="str">
        <f t="shared" si="189"/>
        <v/>
      </c>
      <c r="CU102" s="49" t="str">
        <f t="shared" si="189"/>
        <v/>
      </c>
      <c r="CV102" s="49" t="str">
        <f t="shared" si="189"/>
        <v/>
      </c>
      <c r="CW102" s="49" t="str">
        <f t="shared" si="183"/>
        <v/>
      </c>
      <c r="CX102" s="49" t="str">
        <f t="shared" si="183"/>
        <v/>
      </c>
      <c r="CY102" s="49" t="str">
        <f t="shared" si="183"/>
        <v/>
      </c>
      <c r="CZ102" s="49" t="str">
        <f t="shared" si="183"/>
        <v/>
      </c>
      <c r="DA102" s="49" t="str">
        <f t="shared" si="183"/>
        <v/>
      </c>
      <c r="DB102" s="49" t="str">
        <f t="shared" si="183"/>
        <v/>
      </c>
      <c r="DC102" s="49" t="str">
        <f t="shared" si="183"/>
        <v/>
      </c>
      <c r="DD102" s="49" t="str">
        <f t="shared" si="183"/>
        <v/>
      </c>
      <c r="DE102" s="49" t="str">
        <f t="shared" si="183"/>
        <v/>
      </c>
      <c r="DF102" s="49" t="str">
        <f t="shared" si="183"/>
        <v/>
      </c>
      <c r="DG102" s="49" t="str">
        <f t="shared" si="183"/>
        <v/>
      </c>
      <c r="DH102" s="49" t="str">
        <f t="shared" si="183"/>
        <v/>
      </c>
      <c r="DI102" s="49" t="str">
        <f t="shared" si="183"/>
        <v/>
      </c>
      <c r="DJ102" s="49" t="str">
        <f t="shared" si="183"/>
        <v/>
      </c>
      <c r="DK102" s="49" t="str">
        <f t="shared" si="183"/>
        <v/>
      </c>
      <c r="DL102" s="49" t="str">
        <f t="shared" si="190"/>
        <v/>
      </c>
      <c r="DM102" s="49" t="str">
        <f t="shared" si="190"/>
        <v/>
      </c>
      <c r="DN102" s="49" t="str">
        <f t="shared" si="190"/>
        <v/>
      </c>
      <c r="DO102" s="49" t="str">
        <f t="shared" si="190"/>
        <v/>
      </c>
      <c r="DP102" s="49" t="str">
        <f t="shared" si="190"/>
        <v/>
      </c>
      <c r="DQ102" s="49" t="str">
        <f t="shared" si="190"/>
        <v/>
      </c>
      <c r="DR102" s="49" t="str">
        <f t="shared" si="190"/>
        <v/>
      </c>
      <c r="DS102" s="183" t="str">
        <f t="shared" si="150"/>
        <v/>
      </c>
      <c r="DT102" s="49" t="str">
        <f t="shared" si="196"/>
        <v/>
      </c>
      <c r="DU102" s="49" t="str">
        <f t="shared" si="196"/>
        <v/>
      </c>
      <c r="DV102" s="49" t="str">
        <f t="shared" si="196"/>
        <v/>
      </c>
      <c r="DW102" s="49" t="str">
        <f t="shared" si="196"/>
        <v/>
      </c>
      <c r="DX102" s="49" t="str">
        <f t="shared" si="196"/>
        <v/>
      </c>
      <c r="DY102" s="49" t="str">
        <f t="shared" si="196"/>
        <v/>
      </c>
      <c r="DZ102" s="49" t="str">
        <f t="shared" si="196"/>
        <v/>
      </c>
      <c r="EA102" s="49" t="str">
        <f t="shared" si="196"/>
        <v/>
      </c>
      <c r="EB102" s="49" t="str">
        <f t="shared" si="196"/>
        <v/>
      </c>
      <c r="EC102" s="49" t="str">
        <f t="shared" si="196"/>
        <v/>
      </c>
      <c r="ED102" s="49" t="str">
        <f t="shared" si="196"/>
        <v/>
      </c>
      <c r="EE102" s="49" t="str">
        <f t="shared" si="196"/>
        <v/>
      </c>
      <c r="EF102" s="49" t="str">
        <f t="shared" si="196"/>
        <v/>
      </c>
      <c r="EG102" s="49" t="str">
        <f t="shared" si="196"/>
        <v/>
      </c>
      <c r="EH102" s="49" t="str">
        <f t="shared" si="196"/>
        <v/>
      </c>
      <c r="EI102" s="49" t="str">
        <f t="shared" si="196"/>
        <v/>
      </c>
      <c r="EJ102" s="49" t="str">
        <f t="shared" si="191"/>
        <v/>
      </c>
      <c r="EK102" s="49" t="str">
        <f t="shared" si="191"/>
        <v/>
      </c>
      <c r="EL102" s="49" t="str">
        <f t="shared" si="191"/>
        <v/>
      </c>
      <c r="EM102" s="49" t="str">
        <f t="shared" si="191"/>
        <v/>
      </c>
      <c r="EN102" s="49" t="str">
        <f t="shared" si="191"/>
        <v/>
      </c>
      <c r="EO102" s="49" t="str">
        <f t="shared" si="191"/>
        <v/>
      </c>
      <c r="EP102" s="49" t="str">
        <f t="shared" si="191"/>
        <v/>
      </c>
      <c r="EQ102" s="49" t="str">
        <f t="shared" si="191"/>
        <v/>
      </c>
      <c r="ER102" s="49" t="str">
        <f t="shared" si="191"/>
        <v/>
      </c>
      <c r="ES102" s="49" t="str">
        <f t="shared" si="191"/>
        <v/>
      </c>
      <c r="ET102" s="49" t="str">
        <f t="shared" si="191"/>
        <v/>
      </c>
      <c r="EU102" s="49" t="str">
        <f t="shared" si="191"/>
        <v/>
      </c>
      <c r="EV102" s="49" t="str">
        <f t="shared" si="191"/>
        <v/>
      </c>
      <c r="EW102" s="49" t="str">
        <f t="shared" si="191"/>
        <v/>
      </c>
      <c r="EX102" s="49" t="str">
        <f t="shared" si="191"/>
        <v/>
      </c>
      <c r="EY102" s="49" t="str">
        <f t="shared" si="192"/>
        <v/>
      </c>
      <c r="EZ102" s="49" t="str">
        <f t="shared" si="192"/>
        <v/>
      </c>
      <c r="FA102" s="49" t="str">
        <f t="shared" si="192"/>
        <v/>
      </c>
      <c r="FB102" s="49" t="str">
        <f t="shared" si="192"/>
        <v/>
      </c>
      <c r="FC102" s="49" t="str">
        <f t="shared" si="192"/>
        <v/>
      </c>
      <c r="FD102" s="49" t="str">
        <f t="shared" si="192"/>
        <v/>
      </c>
      <c r="FE102" s="49" t="str">
        <f t="shared" si="192"/>
        <v/>
      </c>
      <c r="FF102" s="49" t="str">
        <f t="shared" si="192"/>
        <v/>
      </c>
      <c r="FG102" s="49" t="str">
        <f t="shared" si="192"/>
        <v/>
      </c>
      <c r="FH102" s="49" t="str">
        <f t="shared" si="192"/>
        <v/>
      </c>
      <c r="FI102" s="49" t="str">
        <f t="shared" si="192"/>
        <v/>
      </c>
      <c r="FJ102" s="49" t="str">
        <f t="shared" si="192"/>
        <v/>
      </c>
      <c r="FK102" s="49" t="str">
        <f t="shared" si="192"/>
        <v/>
      </c>
      <c r="FL102" s="49" t="str">
        <f t="shared" si="192"/>
        <v/>
      </c>
      <c r="FM102" s="49" t="str">
        <f t="shared" si="192"/>
        <v/>
      </c>
      <c r="FN102" s="49" t="str">
        <f t="shared" si="192"/>
        <v/>
      </c>
      <c r="FO102" s="49" t="str">
        <f t="shared" si="184"/>
        <v/>
      </c>
      <c r="FP102" s="49" t="str">
        <f t="shared" si="184"/>
        <v/>
      </c>
      <c r="FQ102" s="49" t="str">
        <f t="shared" si="184"/>
        <v/>
      </c>
      <c r="FR102" s="49" t="str">
        <f t="shared" si="184"/>
        <v/>
      </c>
      <c r="FS102" s="49" t="str">
        <f t="shared" si="184"/>
        <v/>
      </c>
      <c r="FT102" s="49" t="str">
        <f t="shared" si="184"/>
        <v/>
      </c>
      <c r="FU102" s="49" t="str">
        <f t="shared" si="184"/>
        <v/>
      </c>
      <c r="FV102" s="49" t="str">
        <f t="shared" si="184"/>
        <v/>
      </c>
      <c r="FW102" s="49" t="str">
        <f t="shared" si="184"/>
        <v/>
      </c>
      <c r="FX102" s="49" t="str">
        <f t="shared" si="184"/>
        <v/>
      </c>
      <c r="FY102" s="49" t="str">
        <f t="shared" si="184"/>
        <v/>
      </c>
      <c r="FZ102" s="49" t="str">
        <f t="shared" si="184"/>
        <v/>
      </c>
      <c r="GA102" s="49" t="str">
        <f t="shared" si="184"/>
        <v/>
      </c>
      <c r="GB102" s="49" t="str">
        <f t="shared" si="184"/>
        <v/>
      </c>
      <c r="GC102" s="49" t="str">
        <f t="shared" si="184"/>
        <v/>
      </c>
      <c r="GD102" s="49" t="str">
        <f t="shared" si="193"/>
        <v/>
      </c>
      <c r="GE102" s="49" t="str">
        <f t="shared" si="193"/>
        <v/>
      </c>
      <c r="GF102" s="49" t="str">
        <f t="shared" si="193"/>
        <v/>
      </c>
      <c r="GG102" s="49" t="str">
        <f t="shared" si="193"/>
        <v/>
      </c>
      <c r="GH102" s="49" t="str">
        <f t="shared" si="193"/>
        <v/>
      </c>
      <c r="GI102" s="49" t="str">
        <f t="shared" si="193"/>
        <v/>
      </c>
      <c r="GJ102" s="49" t="str">
        <f t="shared" si="193"/>
        <v/>
      </c>
      <c r="GK102" s="49" t="str">
        <f t="shared" si="193"/>
        <v/>
      </c>
      <c r="GL102" s="49" t="str">
        <f t="shared" si="193"/>
        <v/>
      </c>
      <c r="GM102" s="49" t="str">
        <f t="shared" si="193"/>
        <v/>
      </c>
      <c r="GN102" s="49" t="str">
        <f t="shared" si="193"/>
        <v/>
      </c>
      <c r="GO102" s="49" t="str">
        <f t="shared" si="193"/>
        <v/>
      </c>
      <c r="GP102" s="49" t="str">
        <f t="shared" si="193"/>
        <v/>
      </c>
      <c r="GQ102" s="49" t="str">
        <f t="shared" si="193"/>
        <v/>
      </c>
      <c r="GR102" s="49" t="str">
        <f t="shared" si="193"/>
        <v/>
      </c>
      <c r="GS102" s="49" t="str">
        <f t="shared" si="193"/>
        <v/>
      </c>
      <c r="GT102" s="49" t="str">
        <f t="shared" si="185"/>
        <v/>
      </c>
      <c r="GU102" s="49" t="str">
        <f t="shared" si="185"/>
        <v/>
      </c>
      <c r="GV102" s="49" t="str">
        <f t="shared" si="185"/>
        <v/>
      </c>
      <c r="GW102" s="49" t="str">
        <f t="shared" si="185"/>
        <v/>
      </c>
      <c r="GX102" s="49" t="str">
        <f t="shared" si="185"/>
        <v/>
      </c>
      <c r="GY102" s="49" t="str">
        <f t="shared" si="185"/>
        <v/>
      </c>
      <c r="GZ102" s="49" t="str">
        <f t="shared" si="185"/>
        <v/>
      </c>
      <c r="HA102" s="49" t="str">
        <f t="shared" si="185"/>
        <v/>
      </c>
      <c r="HB102" s="49" t="str">
        <f t="shared" si="185"/>
        <v/>
      </c>
      <c r="HC102" s="49" t="str">
        <f t="shared" si="185"/>
        <v/>
      </c>
      <c r="HD102" s="49" t="str">
        <f t="shared" si="185"/>
        <v/>
      </c>
      <c r="HE102" s="49" t="str">
        <f t="shared" si="185"/>
        <v/>
      </c>
      <c r="HF102" s="49" t="str">
        <f t="shared" si="185"/>
        <v/>
      </c>
      <c r="HG102" s="49" t="str">
        <f t="shared" si="185"/>
        <v/>
      </c>
      <c r="HH102" s="49" t="str">
        <f t="shared" si="185"/>
        <v/>
      </c>
      <c r="HI102" s="49" t="str">
        <f t="shared" si="194"/>
        <v/>
      </c>
      <c r="HJ102" s="49" t="str">
        <f t="shared" si="194"/>
        <v/>
      </c>
      <c r="HK102" s="49" t="str">
        <f t="shared" si="194"/>
        <v/>
      </c>
      <c r="HL102" s="49" t="str">
        <f t="shared" si="194"/>
        <v/>
      </c>
      <c r="HM102" s="49" t="str">
        <f t="shared" si="194"/>
        <v/>
      </c>
      <c r="HN102" s="49" t="str">
        <f t="shared" si="194"/>
        <v/>
      </c>
      <c r="HO102" s="49" t="str">
        <f t="shared" si="194"/>
        <v/>
      </c>
      <c r="HP102" s="169" t="e">
        <f t="shared" si="186"/>
        <v>#N/A</v>
      </c>
      <c r="HQ102" s="169" t="e">
        <f t="shared" si="186"/>
        <v>#N/A</v>
      </c>
      <c r="HR102" s="169" t="e">
        <f t="shared" si="186"/>
        <v>#N/A</v>
      </c>
      <c r="HS102" s="169" t="e">
        <f t="shared" si="186"/>
        <v>#N/A</v>
      </c>
      <c r="HT102" s="169" t="e">
        <f t="shared" si="186"/>
        <v>#N/A</v>
      </c>
      <c r="HU102" s="169" t="e">
        <f t="shared" si="186"/>
        <v>#N/A</v>
      </c>
      <c r="HV102" s="169" t="e">
        <f t="shared" si="186"/>
        <v>#N/A</v>
      </c>
      <c r="HW102" s="169" t="e">
        <f t="shared" si="186"/>
        <v>#N/A</v>
      </c>
      <c r="HX102" s="169" t="e">
        <f t="shared" si="186"/>
        <v>#N/A</v>
      </c>
      <c r="HY102" s="169" t="e">
        <f t="shared" si="186"/>
        <v>#N/A</v>
      </c>
      <c r="HZ102" s="169" t="e">
        <f t="shared" si="186"/>
        <v>#N/A</v>
      </c>
      <c r="IA102" s="169" t="e">
        <f t="shared" si="186"/>
        <v>#N/A</v>
      </c>
      <c r="IB102" s="169" t="e">
        <f t="shared" si="186"/>
        <v>#N/A</v>
      </c>
      <c r="IC102" s="169" t="e">
        <f t="shared" si="186"/>
        <v>#N/A</v>
      </c>
      <c r="ID102" s="169" t="e">
        <f t="shared" si="186"/>
        <v>#N/A</v>
      </c>
      <c r="IE102" s="169" t="e">
        <f t="shared" si="151"/>
        <v>#N/A</v>
      </c>
      <c r="IF102" s="169" t="e">
        <f t="shared" si="151"/>
        <v>#N/A</v>
      </c>
      <c r="IG102" s="169" t="e">
        <f t="shared" si="151"/>
        <v>#N/A</v>
      </c>
      <c r="IH102" s="169" t="e">
        <f t="shared" si="151"/>
        <v>#N/A</v>
      </c>
      <c r="II102" s="169" t="e">
        <f t="shared" si="151"/>
        <v>#N/A</v>
      </c>
      <c r="IJ102" s="169" t="e">
        <f t="shared" si="151"/>
        <v>#N/A</v>
      </c>
      <c r="IK102" s="169" t="e">
        <f t="shared" si="151"/>
        <v>#N/A</v>
      </c>
      <c r="IL102" s="169" t="e">
        <f t="shared" si="151"/>
        <v>#N/A</v>
      </c>
      <c r="IM102" s="169" t="e">
        <f t="shared" si="151"/>
        <v>#N/A</v>
      </c>
      <c r="IN102" s="169" t="e">
        <f t="shared" si="151"/>
        <v>#N/A</v>
      </c>
      <c r="IO102" s="169" t="e">
        <f t="shared" si="151"/>
        <v>#N/A</v>
      </c>
      <c r="IP102" s="169" t="e">
        <f t="shared" si="151"/>
        <v>#N/A</v>
      </c>
      <c r="IQ102" s="169" t="e">
        <f t="shared" si="151"/>
        <v>#N/A</v>
      </c>
      <c r="IR102" s="169" t="e">
        <f t="shared" si="151"/>
        <v>#N/A</v>
      </c>
      <c r="IS102" s="169" t="e">
        <f t="shared" si="151"/>
        <v>#N/A</v>
      </c>
      <c r="IT102" s="169" t="e">
        <f t="shared" ref="IT102:IT104" si="208">IF(ISNONTEXT($K102),_xlfn.NORM.DIST(BA102,$G102,$K102,FALSE),NA())</f>
        <v>#N/A</v>
      </c>
      <c r="IU102" s="169" t="e">
        <f t="shared" si="197"/>
        <v>#N/A</v>
      </c>
      <c r="IV102" s="169" t="e">
        <f t="shared" si="197"/>
        <v>#N/A</v>
      </c>
      <c r="IW102" s="169" t="e">
        <f t="shared" si="197"/>
        <v>#N/A</v>
      </c>
      <c r="IX102" s="169" t="e">
        <f t="shared" si="197"/>
        <v>#N/A</v>
      </c>
      <c r="IY102" s="169" t="e">
        <f t="shared" si="181"/>
        <v>#N/A</v>
      </c>
      <c r="IZ102" s="169" t="e">
        <f t="shared" si="181"/>
        <v>#N/A</v>
      </c>
      <c r="JA102" s="169" t="e">
        <f t="shared" si="181"/>
        <v>#N/A</v>
      </c>
      <c r="JB102" s="169" t="e">
        <f t="shared" si="181"/>
        <v>#N/A</v>
      </c>
      <c r="JC102" s="169" t="e">
        <f t="shared" si="181"/>
        <v>#N/A</v>
      </c>
      <c r="JD102" s="169" t="e">
        <f t="shared" si="181"/>
        <v>#N/A</v>
      </c>
      <c r="JE102" s="169" t="e">
        <f t="shared" si="181"/>
        <v>#N/A</v>
      </c>
      <c r="JF102" s="169" t="e">
        <f t="shared" si="181"/>
        <v>#N/A</v>
      </c>
      <c r="JG102" s="169" t="e">
        <f t="shared" si="181"/>
        <v>#N/A</v>
      </c>
      <c r="JH102" s="169" t="e">
        <f t="shared" si="181"/>
        <v>#N/A</v>
      </c>
      <c r="JI102" s="169" t="e">
        <f t="shared" si="181"/>
        <v>#N/A</v>
      </c>
      <c r="JJ102" s="169" t="e">
        <f t="shared" si="168"/>
        <v>#N/A</v>
      </c>
      <c r="JK102" s="169" t="e">
        <f t="shared" si="168"/>
        <v>#N/A</v>
      </c>
      <c r="JL102" s="169" t="e">
        <f t="shared" si="168"/>
        <v>#N/A</v>
      </c>
      <c r="JM102" s="169" t="e">
        <f t="shared" si="168"/>
        <v>#N/A</v>
      </c>
      <c r="JN102" s="169" t="e">
        <f t="shared" si="168"/>
        <v>#N/A</v>
      </c>
      <c r="JO102" s="169" t="e">
        <f t="shared" si="168"/>
        <v>#N/A</v>
      </c>
      <c r="JP102" s="169" t="e">
        <f t="shared" si="168"/>
        <v>#N/A</v>
      </c>
      <c r="JQ102" s="169" t="e">
        <f t="shared" si="168"/>
        <v>#N/A</v>
      </c>
      <c r="JR102" s="169" t="e">
        <f t="shared" si="168"/>
        <v>#N/A</v>
      </c>
      <c r="JS102" s="169" t="e">
        <f t="shared" si="168"/>
        <v>#N/A</v>
      </c>
      <c r="JT102" s="169" t="e">
        <f t="shared" si="168"/>
        <v>#N/A</v>
      </c>
      <c r="JU102" s="169" t="e">
        <f t="shared" si="168"/>
        <v>#N/A</v>
      </c>
      <c r="JV102" s="169" t="e">
        <f t="shared" si="168"/>
        <v>#N/A</v>
      </c>
      <c r="JW102" s="169" t="e">
        <f t="shared" si="168"/>
        <v>#N/A</v>
      </c>
      <c r="JX102" s="169" t="e">
        <f t="shared" si="168"/>
        <v>#N/A</v>
      </c>
      <c r="JY102" s="169" t="e">
        <f t="shared" si="168"/>
        <v>#N/A</v>
      </c>
      <c r="JZ102" s="169" t="e">
        <f t="shared" si="198"/>
        <v>#N/A</v>
      </c>
      <c r="KA102" s="169" t="e">
        <f t="shared" si="180"/>
        <v>#N/A</v>
      </c>
      <c r="KB102" s="169" t="e">
        <f t="shared" si="180"/>
        <v>#N/A</v>
      </c>
      <c r="KC102" s="169" t="e">
        <f t="shared" si="180"/>
        <v>#N/A</v>
      </c>
      <c r="KD102" s="169" t="e">
        <f t="shared" si="180"/>
        <v>#N/A</v>
      </c>
      <c r="KE102" s="169" t="e">
        <f t="shared" si="180"/>
        <v>#N/A</v>
      </c>
      <c r="KF102" s="169" t="e">
        <f t="shared" si="180"/>
        <v>#N/A</v>
      </c>
      <c r="KG102" s="169" t="e">
        <f t="shared" si="180"/>
        <v>#N/A</v>
      </c>
      <c r="KH102" s="169" t="e">
        <f t="shared" si="180"/>
        <v>#N/A</v>
      </c>
      <c r="KI102" s="169" t="e">
        <f t="shared" si="180"/>
        <v>#N/A</v>
      </c>
      <c r="KJ102" s="169" t="e">
        <f t="shared" si="180"/>
        <v>#N/A</v>
      </c>
      <c r="KK102" s="169" t="e">
        <f t="shared" si="180"/>
        <v>#N/A</v>
      </c>
      <c r="KL102" s="169" t="e">
        <f t="shared" si="180"/>
        <v>#N/A</v>
      </c>
      <c r="KM102" s="169" t="e">
        <f t="shared" si="200"/>
        <v>#N/A</v>
      </c>
      <c r="KN102" s="169" t="e">
        <f t="shared" si="200"/>
        <v>#N/A</v>
      </c>
      <c r="KO102" s="169" t="e">
        <f t="shared" si="200"/>
        <v>#N/A</v>
      </c>
      <c r="KP102" s="169" t="e">
        <f t="shared" si="200"/>
        <v>#N/A</v>
      </c>
      <c r="KQ102" s="169" t="e">
        <f t="shared" si="200"/>
        <v>#N/A</v>
      </c>
      <c r="KR102" s="169" t="e">
        <f t="shared" si="200"/>
        <v>#N/A</v>
      </c>
      <c r="KS102" s="169" t="e">
        <f t="shared" si="200"/>
        <v>#N/A</v>
      </c>
      <c r="KT102" s="169" t="e">
        <f t="shared" si="200"/>
        <v>#N/A</v>
      </c>
      <c r="KU102" s="169" t="e">
        <f t="shared" si="200"/>
        <v>#N/A</v>
      </c>
      <c r="KV102" s="169" t="e">
        <f t="shared" si="200"/>
        <v>#N/A</v>
      </c>
      <c r="KW102" s="169" t="e">
        <f t="shared" si="200"/>
        <v>#N/A</v>
      </c>
      <c r="KX102" s="169" t="e">
        <f t="shared" si="200"/>
        <v>#N/A</v>
      </c>
      <c r="KY102" s="169" t="e">
        <f t="shared" si="200"/>
        <v>#N/A</v>
      </c>
      <c r="KZ102" s="169" t="e">
        <f t="shared" si="200"/>
        <v>#N/A</v>
      </c>
      <c r="LA102" s="169" t="e">
        <f t="shared" si="200"/>
        <v>#N/A</v>
      </c>
      <c r="LB102" s="169" t="e">
        <f t="shared" si="200"/>
        <v>#N/A</v>
      </c>
      <c r="LC102" s="169" t="e">
        <f t="shared" si="201"/>
        <v>#N/A</v>
      </c>
      <c r="LD102" s="169" t="e">
        <f t="shared" si="201"/>
        <v>#N/A</v>
      </c>
      <c r="LE102" s="169" t="e">
        <f t="shared" si="201"/>
        <v>#N/A</v>
      </c>
      <c r="LF102" s="169" t="e">
        <f t="shared" si="201"/>
        <v>#N/A</v>
      </c>
      <c r="LG102" s="169" t="e">
        <f t="shared" si="201"/>
        <v>#N/A</v>
      </c>
      <c r="LH102" s="169" t="e">
        <f t="shared" si="201"/>
        <v>#N/A</v>
      </c>
      <c r="LI102" s="169" t="e">
        <f t="shared" si="201"/>
        <v>#N/A</v>
      </c>
      <c r="LJ102" s="169" t="e">
        <f t="shared" si="201"/>
        <v>#N/A</v>
      </c>
      <c r="LK102" s="169" t="e">
        <f t="shared" si="201"/>
        <v>#N/A</v>
      </c>
      <c r="LL102" s="169" t="e">
        <f t="shared" si="201"/>
        <v>#N/A</v>
      </c>
      <c r="LM102" s="169" t="e">
        <f t="shared" si="201"/>
        <v>#N/A</v>
      </c>
      <c r="LN102" s="169" t="e">
        <f t="shared" si="201"/>
        <v>#N/A</v>
      </c>
      <c r="LO102" s="169" t="e">
        <f t="shared" si="201"/>
        <v>#N/A</v>
      </c>
      <c r="LP102" s="169" t="e">
        <f t="shared" si="201"/>
        <v>#N/A</v>
      </c>
      <c r="LQ102" s="169" t="e">
        <f t="shared" si="201"/>
        <v>#N/A</v>
      </c>
      <c r="LR102" s="169" t="e">
        <f t="shared" si="201"/>
        <v>#N/A</v>
      </c>
      <c r="LS102" s="169" t="e">
        <f t="shared" si="202"/>
        <v>#N/A</v>
      </c>
      <c r="LT102" s="169" t="e">
        <f t="shared" si="202"/>
        <v>#N/A</v>
      </c>
      <c r="LU102" s="169" t="e">
        <f t="shared" si="202"/>
        <v>#N/A</v>
      </c>
      <c r="LV102" s="169" t="e">
        <f t="shared" si="202"/>
        <v>#N/A</v>
      </c>
      <c r="LW102" s="169" t="e">
        <f t="shared" si="202"/>
        <v>#N/A</v>
      </c>
      <c r="LX102" s="169" t="e">
        <f t="shared" si="202"/>
        <v>#N/A</v>
      </c>
      <c r="LY102" s="169" t="e">
        <f t="shared" si="202"/>
        <v>#N/A</v>
      </c>
      <c r="LZ102" s="169" t="e">
        <f t="shared" si="202"/>
        <v>#N/A</v>
      </c>
      <c r="MA102" s="169" t="e">
        <f t="shared" si="202"/>
        <v>#N/A</v>
      </c>
      <c r="MB102" s="169" t="e">
        <f t="shared" si="202"/>
        <v>#N/A</v>
      </c>
      <c r="MC102" s="169" t="e">
        <f t="shared" si="202"/>
        <v>#N/A</v>
      </c>
      <c r="MD102" s="169" t="e">
        <f t="shared" si="202"/>
        <v>#N/A</v>
      </c>
      <c r="ME102" s="169" t="e">
        <f t="shared" si="202"/>
        <v>#N/A</v>
      </c>
      <c r="MF102" s="169" t="e">
        <f t="shared" si="202"/>
        <v>#N/A</v>
      </c>
      <c r="MG102" s="169" t="e">
        <f t="shared" si="202"/>
        <v>#N/A</v>
      </c>
      <c r="MH102" s="169" t="e">
        <f t="shared" si="202"/>
        <v>#N/A</v>
      </c>
      <c r="MI102" s="169" t="e">
        <f t="shared" si="203"/>
        <v>#N/A</v>
      </c>
      <c r="MJ102" s="169" t="e">
        <f t="shared" si="203"/>
        <v>#N/A</v>
      </c>
      <c r="MK102" s="169" t="e">
        <f t="shared" si="203"/>
        <v>#N/A</v>
      </c>
      <c r="ML102" s="169" t="e">
        <f t="shared" si="203"/>
        <v>#N/A</v>
      </c>
      <c r="MM102" s="169" t="e">
        <f t="shared" si="203"/>
        <v>#N/A</v>
      </c>
      <c r="MN102" s="169" t="e">
        <f t="shared" si="203"/>
        <v>#N/A</v>
      </c>
      <c r="MO102" s="169" t="e">
        <f t="shared" si="203"/>
        <v>#N/A</v>
      </c>
      <c r="MP102" s="169" t="e">
        <f t="shared" si="203"/>
        <v>#N/A</v>
      </c>
      <c r="MQ102" s="169" t="e">
        <f t="shared" si="203"/>
        <v>#N/A</v>
      </c>
      <c r="MR102" s="169" t="e">
        <f t="shared" si="203"/>
        <v>#N/A</v>
      </c>
      <c r="MS102" s="169" t="e">
        <f t="shared" si="203"/>
        <v>#N/A</v>
      </c>
      <c r="MT102" s="169" t="e">
        <f t="shared" si="203"/>
        <v>#N/A</v>
      </c>
      <c r="MU102" s="169" t="e">
        <f t="shared" si="203"/>
        <v>#N/A</v>
      </c>
      <c r="MV102" s="169" t="e">
        <f t="shared" si="203"/>
        <v>#N/A</v>
      </c>
      <c r="MW102" s="169" t="e">
        <f t="shared" si="203"/>
        <v>#N/A</v>
      </c>
      <c r="MX102" s="169" t="e">
        <f t="shared" si="203"/>
        <v>#N/A</v>
      </c>
      <c r="MY102" s="169" t="e">
        <f t="shared" si="204"/>
        <v>#N/A</v>
      </c>
      <c r="MZ102" s="169" t="e">
        <f t="shared" si="204"/>
        <v>#N/A</v>
      </c>
      <c r="NA102" s="169" t="e">
        <f t="shared" si="204"/>
        <v>#N/A</v>
      </c>
      <c r="NB102" s="169" t="e">
        <f t="shared" si="204"/>
        <v>#N/A</v>
      </c>
      <c r="NC102" s="169" t="e">
        <f t="shared" si="204"/>
        <v>#N/A</v>
      </c>
      <c r="ND102" s="169" t="e">
        <f t="shared" si="204"/>
        <v>#N/A</v>
      </c>
      <c r="NE102" s="169" t="e">
        <f t="shared" si="204"/>
        <v>#N/A</v>
      </c>
      <c r="NF102" s="169" t="e">
        <f t="shared" si="204"/>
        <v>#N/A</v>
      </c>
      <c r="NG102" s="169" t="e">
        <f t="shared" si="204"/>
        <v>#N/A</v>
      </c>
      <c r="NH102" s="169" t="e">
        <f t="shared" si="204"/>
        <v>#N/A</v>
      </c>
      <c r="NI102" s="169" t="e">
        <f t="shared" si="204"/>
        <v>#N/A</v>
      </c>
      <c r="NJ102" s="169" t="e">
        <f t="shared" si="204"/>
        <v>#N/A</v>
      </c>
      <c r="NK102" s="169" t="e">
        <f t="shared" si="204"/>
        <v>#N/A</v>
      </c>
      <c r="NL102" s="169" t="e">
        <f t="shared" si="204"/>
        <v>#N/A</v>
      </c>
      <c r="NM102" s="169" t="e">
        <f t="shared" si="204"/>
        <v>#N/A</v>
      </c>
      <c r="NN102" s="169" t="e">
        <f t="shared" si="204"/>
        <v>#N/A</v>
      </c>
      <c r="NO102" s="169" t="e">
        <f t="shared" si="205"/>
        <v>#N/A</v>
      </c>
      <c r="NP102" s="169" t="e">
        <f t="shared" si="205"/>
        <v>#N/A</v>
      </c>
      <c r="NQ102" s="169" t="e">
        <f t="shared" si="205"/>
        <v>#N/A</v>
      </c>
      <c r="NR102" s="169" t="e">
        <f t="shared" si="205"/>
        <v>#N/A</v>
      </c>
      <c r="NS102" s="169" t="e">
        <f t="shared" si="205"/>
        <v>#N/A</v>
      </c>
      <c r="NT102" s="169" t="e">
        <f t="shared" si="205"/>
        <v>#N/A</v>
      </c>
      <c r="NU102" s="169" t="e">
        <f t="shared" si="205"/>
        <v>#N/A</v>
      </c>
      <c r="NV102" s="169" t="e">
        <f t="shared" si="205"/>
        <v>#N/A</v>
      </c>
      <c r="NW102" s="169" t="e">
        <f t="shared" si="205"/>
        <v>#N/A</v>
      </c>
      <c r="NX102" s="169" t="e">
        <f t="shared" si="205"/>
        <v>#N/A</v>
      </c>
      <c r="NY102" s="169" t="e">
        <f t="shared" si="205"/>
        <v>#N/A</v>
      </c>
      <c r="NZ102" s="169" t="e">
        <f t="shared" si="205"/>
        <v>#N/A</v>
      </c>
      <c r="OA102" s="169" t="e">
        <f t="shared" si="205"/>
        <v>#N/A</v>
      </c>
      <c r="OB102" s="169" t="e">
        <f t="shared" si="205"/>
        <v>#N/A</v>
      </c>
      <c r="OC102" s="169" t="e">
        <f t="shared" si="205"/>
        <v>#N/A</v>
      </c>
      <c r="OD102" s="169" t="e">
        <f t="shared" si="205"/>
        <v>#N/A</v>
      </c>
      <c r="OE102" s="169" t="e">
        <f t="shared" si="206"/>
        <v>#N/A</v>
      </c>
      <c r="OF102" s="169" t="e">
        <f t="shared" si="206"/>
        <v>#N/A</v>
      </c>
      <c r="OG102" s="169" t="e">
        <f t="shared" si="206"/>
        <v>#N/A</v>
      </c>
      <c r="OH102" s="169" t="e">
        <f t="shared" si="206"/>
        <v>#N/A</v>
      </c>
      <c r="OI102" s="169" t="e">
        <f t="shared" si="206"/>
        <v>#N/A</v>
      </c>
      <c r="OJ102" s="169" t="e">
        <f t="shared" si="206"/>
        <v>#N/A</v>
      </c>
      <c r="OK102" s="169" t="e">
        <f t="shared" si="179"/>
        <v>#N/A</v>
      </c>
      <c r="OL102" s="169" t="e">
        <f t="shared" si="179"/>
        <v>#N/A</v>
      </c>
      <c r="OM102" s="169" t="e">
        <f t="shared" si="179"/>
        <v>#N/A</v>
      </c>
      <c r="ON102" s="169" t="e">
        <f t="shared" si="179"/>
        <v>#N/A</v>
      </c>
      <c r="OO102" s="169" t="e">
        <f t="shared" si="179"/>
        <v>#N/A</v>
      </c>
      <c r="OP102" s="169" t="e">
        <f t="shared" si="179"/>
        <v>#N/A</v>
      </c>
      <c r="OQ102" s="169" t="e">
        <f t="shared" si="179"/>
        <v>#N/A</v>
      </c>
      <c r="OR102" s="169" t="e">
        <f t="shared" si="179"/>
        <v>#N/A</v>
      </c>
      <c r="OS102" s="169" t="e">
        <f t="shared" si="179"/>
        <v>#N/A</v>
      </c>
      <c r="OT102" s="169" t="e">
        <f t="shared" si="179"/>
        <v>#N/A</v>
      </c>
      <c r="OU102" s="169" t="e">
        <f t="shared" si="179"/>
        <v>#N/A</v>
      </c>
      <c r="OV102" s="169" t="e">
        <f t="shared" si="179"/>
        <v>#N/A</v>
      </c>
      <c r="OW102" s="169" t="e">
        <f t="shared" si="199"/>
        <v>#N/A</v>
      </c>
      <c r="OX102" s="169" t="e">
        <f t="shared" si="199"/>
        <v>#N/A</v>
      </c>
      <c r="OY102" s="169" t="e">
        <f t="shared" si="199"/>
        <v>#N/A</v>
      </c>
      <c r="OZ102" s="169" t="e">
        <f t="shared" si="199"/>
        <v>#N/A</v>
      </c>
      <c r="PA102" s="169" t="e">
        <f t="shared" si="199"/>
        <v>#N/A</v>
      </c>
      <c r="PB102" s="169" t="e">
        <f t="shared" si="199"/>
        <v>#N/A</v>
      </c>
      <c r="PC102" s="169" t="e">
        <f t="shared" si="199"/>
        <v>#N/A</v>
      </c>
      <c r="PD102" s="169" t="e">
        <f t="shared" si="199"/>
        <v>#N/A</v>
      </c>
      <c r="PE102" s="169" t="e">
        <f t="shared" si="199"/>
        <v>#N/A</v>
      </c>
      <c r="PF102" s="169" t="e">
        <f t="shared" si="171"/>
        <v>#N/A</v>
      </c>
      <c r="PG102" s="169" t="e">
        <f t="shared" si="171"/>
        <v>#N/A</v>
      </c>
      <c r="PH102" s="169" t="e">
        <f t="shared" si="171"/>
        <v>#N/A</v>
      </c>
    </row>
    <row r="103" spans="1:424" hidden="1" x14ac:dyDescent="0.75">
      <c r="A103" s="4">
        <v>100</v>
      </c>
      <c r="B103" s="95"/>
      <c r="C103" s="95"/>
      <c r="D103" s="95"/>
      <c r="E103" s="124" t="str">
        <f t="shared" si="146"/>
        <v/>
      </c>
      <c r="F103" s="124" t="str">
        <f t="shared" si="147"/>
        <v/>
      </c>
      <c r="G103" s="73" t="str">
        <f t="shared" si="148"/>
        <v/>
      </c>
      <c r="H103" s="23"/>
      <c r="I103" s="57"/>
      <c r="J103" s="280"/>
      <c r="K103" s="74" t="str">
        <f>IF(AND(B103&gt;0,C103&gt;0,D103&gt;0),IF(ISBLANK(J103),IF(ISBLANK(H103),"",(D103-B103)*VLOOKUP(H103,VLookups!$A$4:$B$13,2,FALSE)),J103),"")</f>
        <v/>
      </c>
      <c r="L103" s="75" t="str">
        <f t="shared" si="207"/>
        <v/>
      </c>
      <c r="M103" s="95"/>
      <c r="N103" s="270" t="str">
        <f>IF(AND(M103&gt;0,C103&gt;0,NOT(K103="")),ABS(VLOOKUP($M$1,VLookups!$A$43:$B$44,2,FALSE)-_xlfn.NORM.DIST(M103,G103,K103,TRUE)),"")</f>
        <v/>
      </c>
      <c r="O103" s="94" t="str">
        <f>IF(AND($B103&gt;0,$C103&gt;0,$D103&gt;0,NOT(ISBLANK($H103))),_xlfn.NORM.INV(ABS(VLOOKUP($M$1,VLookups!$A$43:$B$44,2,FALSE)-O$3),$G103,$K103),"")</f>
        <v/>
      </c>
      <c r="P103" s="93" t="str">
        <f>IF(AND($B103&gt;0,$C103&gt;0,$D103&gt;0,NOT(ISBLANK($H103))),_xlfn.NORM.INV(ABS(VLOOKUP($M$1,VLookups!$A$43:$B$44,2,FALSE)-P$3),$G103,$K103),"")</f>
        <v/>
      </c>
      <c r="Q103" s="94" t="str">
        <f>IF(AND($B103&gt;0,$C103&gt;0,$D103&gt;0,NOT(ISBLANK($H103))),_xlfn.NORM.INV(ABS(VLOOKUP($M$1,VLookups!$A$43:$B$44,2,FALSE)-Q$3),$G103,$K103),"")</f>
        <v/>
      </c>
      <c r="R103" s="93" t="str">
        <f>IF(AND($B103&gt;0,$C103&gt;0,$D103&gt;0,NOT(ISBLANK($H103))),_xlfn.NORM.INV(ABS(VLOOKUP($M$1,VLookups!$A$43:$B$44,2,FALSE)-R$3),$G103,$K103),"")</f>
        <v/>
      </c>
      <c r="S103" s="94" t="str">
        <f>IF(AND($B103&gt;0,$C103&gt;0,$D103&gt;0,NOT(ISBLANK($H103))),_xlfn.NORM.INV(ABS(VLOOKUP($M$1,VLookups!$A$43:$B$44,2,FALSE)-S$3),$G103,$K103),"")</f>
        <v/>
      </c>
      <c r="T103" s="93" t="str">
        <f>IF(AND($B103&gt;0,$C103&gt;0,$D103&gt;0,NOT(ISBLANK($H103))),_xlfn.NORM.INV(ABS(VLOOKUP($M$1,VLookups!$A$43:$B$44,2,FALSE)-T$3),$G103,$K103),"")</f>
        <v/>
      </c>
      <c r="U103" s="5"/>
      <c r="V103" s="168" t="str">
        <f t="shared" si="149"/>
        <v/>
      </c>
      <c r="W103" s="49" t="str">
        <f t="shared" si="195"/>
        <v/>
      </c>
      <c r="X103" s="49" t="str">
        <f t="shared" si="195"/>
        <v/>
      </c>
      <c r="Y103" s="49" t="str">
        <f t="shared" si="195"/>
        <v/>
      </c>
      <c r="Z103" s="49" t="str">
        <f t="shared" si="195"/>
        <v/>
      </c>
      <c r="AA103" s="49" t="str">
        <f t="shared" si="195"/>
        <v/>
      </c>
      <c r="AB103" s="49" t="str">
        <f t="shared" si="195"/>
        <v/>
      </c>
      <c r="AC103" s="49" t="str">
        <f t="shared" si="195"/>
        <v/>
      </c>
      <c r="AD103" s="49" t="str">
        <f t="shared" si="195"/>
        <v/>
      </c>
      <c r="AE103" s="49" t="str">
        <f t="shared" si="195"/>
        <v/>
      </c>
      <c r="AF103" s="49" t="str">
        <f t="shared" si="195"/>
        <v/>
      </c>
      <c r="AG103" s="49" t="str">
        <f t="shared" si="195"/>
        <v/>
      </c>
      <c r="AH103" s="49" t="str">
        <f t="shared" si="195"/>
        <v/>
      </c>
      <c r="AI103" s="49" t="str">
        <f t="shared" si="195"/>
        <v/>
      </c>
      <c r="AJ103" s="49" t="str">
        <f t="shared" si="195"/>
        <v/>
      </c>
      <c r="AK103" s="49" t="str">
        <f t="shared" si="195"/>
        <v/>
      </c>
      <c r="AL103" s="49" t="str">
        <f t="shared" si="195"/>
        <v/>
      </c>
      <c r="AM103" s="49" t="str">
        <f t="shared" si="187"/>
        <v/>
      </c>
      <c r="AN103" s="49" t="str">
        <f t="shared" si="187"/>
        <v/>
      </c>
      <c r="AO103" s="49" t="str">
        <f t="shared" si="187"/>
        <v/>
      </c>
      <c r="AP103" s="49" t="str">
        <f t="shared" si="187"/>
        <v/>
      </c>
      <c r="AQ103" s="49" t="str">
        <f t="shared" si="187"/>
        <v/>
      </c>
      <c r="AR103" s="49" t="str">
        <f t="shared" si="187"/>
        <v/>
      </c>
      <c r="AS103" s="49" t="str">
        <f t="shared" si="187"/>
        <v/>
      </c>
      <c r="AT103" s="49" t="str">
        <f t="shared" si="187"/>
        <v/>
      </c>
      <c r="AU103" s="49" t="str">
        <f t="shared" si="187"/>
        <v/>
      </c>
      <c r="AV103" s="49" t="str">
        <f t="shared" si="187"/>
        <v/>
      </c>
      <c r="AW103" s="49" t="str">
        <f t="shared" si="187"/>
        <v/>
      </c>
      <c r="AX103" s="49" t="str">
        <f t="shared" si="187"/>
        <v/>
      </c>
      <c r="AY103" s="49" t="str">
        <f t="shared" si="187"/>
        <v/>
      </c>
      <c r="AZ103" s="49" t="str">
        <f t="shared" si="187"/>
        <v/>
      </c>
      <c r="BA103" s="49" t="str">
        <f t="shared" si="187"/>
        <v/>
      </c>
      <c r="BB103" s="49" t="str">
        <f t="shared" si="188"/>
        <v/>
      </c>
      <c r="BC103" s="49" t="str">
        <f t="shared" si="188"/>
        <v/>
      </c>
      <c r="BD103" s="49" t="str">
        <f t="shared" si="188"/>
        <v/>
      </c>
      <c r="BE103" s="49" t="str">
        <f t="shared" si="188"/>
        <v/>
      </c>
      <c r="BF103" s="49" t="str">
        <f t="shared" si="188"/>
        <v/>
      </c>
      <c r="BG103" s="49" t="str">
        <f t="shared" si="188"/>
        <v/>
      </c>
      <c r="BH103" s="49" t="str">
        <f t="shared" si="188"/>
        <v/>
      </c>
      <c r="BI103" s="49" t="str">
        <f t="shared" si="188"/>
        <v/>
      </c>
      <c r="BJ103" s="49" t="str">
        <f t="shared" si="188"/>
        <v/>
      </c>
      <c r="BK103" s="49" t="str">
        <f t="shared" si="188"/>
        <v/>
      </c>
      <c r="BL103" s="49" t="str">
        <f t="shared" si="188"/>
        <v/>
      </c>
      <c r="BM103" s="49" t="str">
        <f t="shared" si="188"/>
        <v/>
      </c>
      <c r="BN103" s="49" t="str">
        <f t="shared" si="188"/>
        <v/>
      </c>
      <c r="BO103" s="49" t="str">
        <f t="shared" si="188"/>
        <v/>
      </c>
      <c r="BP103" s="49" t="str">
        <f t="shared" si="188"/>
        <v/>
      </c>
      <c r="BQ103" s="49" t="str">
        <f t="shared" ref="BQ103:CF103" si="209">IF(ISNONTEXT($V103),BR103-$V103,"")</f>
        <v/>
      </c>
      <c r="BR103" s="49" t="str">
        <f t="shared" si="209"/>
        <v/>
      </c>
      <c r="BS103" s="49" t="str">
        <f t="shared" si="209"/>
        <v/>
      </c>
      <c r="BT103" s="49" t="str">
        <f t="shared" si="209"/>
        <v/>
      </c>
      <c r="BU103" s="49" t="str">
        <f t="shared" si="209"/>
        <v/>
      </c>
      <c r="BV103" s="49" t="str">
        <f t="shared" si="209"/>
        <v/>
      </c>
      <c r="BW103" s="49" t="str">
        <f t="shared" si="209"/>
        <v/>
      </c>
      <c r="BX103" s="49" t="str">
        <f t="shared" si="209"/>
        <v/>
      </c>
      <c r="BY103" s="49" t="str">
        <f t="shared" si="209"/>
        <v/>
      </c>
      <c r="BZ103" s="49" t="str">
        <f t="shared" si="209"/>
        <v/>
      </c>
      <c r="CA103" s="49" t="str">
        <f t="shared" si="209"/>
        <v/>
      </c>
      <c r="CB103" s="49" t="str">
        <f t="shared" si="209"/>
        <v/>
      </c>
      <c r="CC103" s="49" t="str">
        <f t="shared" si="209"/>
        <v/>
      </c>
      <c r="CD103" s="49" t="str">
        <f t="shared" si="209"/>
        <v/>
      </c>
      <c r="CE103" s="49" t="str">
        <f t="shared" si="209"/>
        <v/>
      </c>
      <c r="CF103" s="49" t="str">
        <f t="shared" si="209"/>
        <v/>
      </c>
      <c r="CG103" s="49" t="str">
        <f t="shared" si="189"/>
        <v/>
      </c>
      <c r="CH103" s="49" t="str">
        <f t="shared" si="189"/>
        <v/>
      </c>
      <c r="CI103" s="49" t="str">
        <f t="shared" si="189"/>
        <v/>
      </c>
      <c r="CJ103" s="49" t="str">
        <f t="shared" si="189"/>
        <v/>
      </c>
      <c r="CK103" s="49" t="str">
        <f t="shared" si="189"/>
        <v/>
      </c>
      <c r="CL103" s="49" t="str">
        <f t="shared" si="189"/>
        <v/>
      </c>
      <c r="CM103" s="49" t="str">
        <f t="shared" si="189"/>
        <v/>
      </c>
      <c r="CN103" s="49" t="str">
        <f t="shared" si="189"/>
        <v/>
      </c>
      <c r="CO103" s="49" t="str">
        <f t="shared" si="189"/>
        <v/>
      </c>
      <c r="CP103" s="49" t="str">
        <f t="shared" si="189"/>
        <v/>
      </c>
      <c r="CQ103" s="49" t="str">
        <f t="shared" si="189"/>
        <v/>
      </c>
      <c r="CR103" s="49" t="str">
        <f t="shared" si="189"/>
        <v/>
      </c>
      <c r="CS103" s="49" t="str">
        <f t="shared" si="189"/>
        <v/>
      </c>
      <c r="CT103" s="49" t="str">
        <f t="shared" si="189"/>
        <v/>
      </c>
      <c r="CU103" s="49" t="str">
        <f t="shared" si="189"/>
        <v/>
      </c>
      <c r="CV103" s="49" t="str">
        <f t="shared" ref="CV103:DK103" si="210">IF(ISNONTEXT($V103),CW103-$V103,"")</f>
        <v/>
      </c>
      <c r="CW103" s="49" t="str">
        <f t="shared" si="210"/>
        <v/>
      </c>
      <c r="CX103" s="49" t="str">
        <f t="shared" si="210"/>
        <v/>
      </c>
      <c r="CY103" s="49" t="str">
        <f t="shared" si="210"/>
        <v/>
      </c>
      <c r="CZ103" s="49" t="str">
        <f t="shared" si="210"/>
        <v/>
      </c>
      <c r="DA103" s="49" t="str">
        <f t="shared" si="210"/>
        <v/>
      </c>
      <c r="DB103" s="49" t="str">
        <f t="shared" si="210"/>
        <v/>
      </c>
      <c r="DC103" s="49" t="str">
        <f t="shared" si="210"/>
        <v/>
      </c>
      <c r="DD103" s="49" t="str">
        <f t="shared" si="210"/>
        <v/>
      </c>
      <c r="DE103" s="49" t="str">
        <f t="shared" si="210"/>
        <v/>
      </c>
      <c r="DF103" s="49" t="str">
        <f t="shared" si="210"/>
        <v/>
      </c>
      <c r="DG103" s="49" t="str">
        <f t="shared" si="210"/>
        <v/>
      </c>
      <c r="DH103" s="49" t="str">
        <f t="shared" si="210"/>
        <v/>
      </c>
      <c r="DI103" s="49" t="str">
        <f t="shared" si="210"/>
        <v/>
      </c>
      <c r="DJ103" s="49" t="str">
        <f t="shared" si="210"/>
        <v/>
      </c>
      <c r="DK103" s="49" t="str">
        <f t="shared" si="210"/>
        <v/>
      </c>
      <c r="DL103" s="49" t="str">
        <f t="shared" si="190"/>
        <v/>
      </c>
      <c r="DM103" s="49" t="str">
        <f t="shared" si="190"/>
        <v/>
      </c>
      <c r="DN103" s="49" t="str">
        <f t="shared" si="190"/>
        <v/>
      </c>
      <c r="DO103" s="49" t="str">
        <f t="shared" si="190"/>
        <v/>
      </c>
      <c r="DP103" s="49" t="str">
        <f t="shared" si="190"/>
        <v/>
      </c>
      <c r="DQ103" s="49" t="str">
        <f t="shared" si="190"/>
        <v/>
      </c>
      <c r="DR103" s="49" t="str">
        <f t="shared" si="190"/>
        <v/>
      </c>
      <c r="DS103" s="183" t="str">
        <f t="shared" si="150"/>
        <v/>
      </c>
      <c r="DT103" s="49" t="str">
        <f t="shared" si="196"/>
        <v/>
      </c>
      <c r="DU103" s="49" t="str">
        <f t="shared" si="196"/>
        <v/>
      </c>
      <c r="DV103" s="49" t="str">
        <f t="shared" si="196"/>
        <v/>
      </c>
      <c r="DW103" s="49" t="str">
        <f t="shared" si="196"/>
        <v/>
      </c>
      <c r="DX103" s="49" t="str">
        <f t="shared" si="196"/>
        <v/>
      </c>
      <c r="DY103" s="49" t="str">
        <f t="shared" si="196"/>
        <v/>
      </c>
      <c r="DZ103" s="49" t="str">
        <f t="shared" si="196"/>
        <v/>
      </c>
      <c r="EA103" s="49" t="str">
        <f t="shared" si="196"/>
        <v/>
      </c>
      <c r="EB103" s="49" t="str">
        <f t="shared" si="196"/>
        <v/>
      </c>
      <c r="EC103" s="49" t="str">
        <f t="shared" si="196"/>
        <v/>
      </c>
      <c r="ED103" s="49" t="str">
        <f t="shared" si="196"/>
        <v/>
      </c>
      <c r="EE103" s="49" t="str">
        <f t="shared" si="196"/>
        <v/>
      </c>
      <c r="EF103" s="49" t="str">
        <f t="shared" si="196"/>
        <v/>
      </c>
      <c r="EG103" s="49" t="str">
        <f t="shared" si="196"/>
        <v/>
      </c>
      <c r="EH103" s="49" t="str">
        <f t="shared" si="196"/>
        <v/>
      </c>
      <c r="EI103" s="49" t="str">
        <f t="shared" si="196"/>
        <v/>
      </c>
      <c r="EJ103" s="49" t="str">
        <f t="shared" si="191"/>
        <v/>
      </c>
      <c r="EK103" s="49" t="str">
        <f t="shared" si="191"/>
        <v/>
      </c>
      <c r="EL103" s="49" t="str">
        <f t="shared" si="191"/>
        <v/>
      </c>
      <c r="EM103" s="49" t="str">
        <f t="shared" si="191"/>
        <v/>
      </c>
      <c r="EN103" s="49" t="str">
        <f t="shared" si="191"/>
        <v/>
      </c>
      <c r="EO103" s="49" t="str">
        <f t="shared" si="191"/>
        <v/>
      </c>
      <c r="EP103" s="49" t="str">
        <f t="shared" si="191"/>
        <v/>
      </c>
      <c r="EQ103" s="49" t="str">
        <f t="shared" si="191"/>
        <v/>
      </c>
      <c r="ER103" s="49" t="str">
        <f t="shared" si="191"/>
        <v/>
      </c>
      <c r="ES103" s="49" t="str">
        <f t="shared" si="191"/>
        <v/>
      </c>
      <c r="ET103" s="49" t="str">
        <f t="shared" si="191"/>
        <v/>
      </c>
      <c r="EU103" s="49" t="str">
        <f t="shared" si="191"/>
        <v/>
      </c>
      <c r="EV103" s="49" t="str">
        <f t="shared" si="191"/>
        <v/>
      </c>
      <c r="EW103" s="49" t="str">
        <f t="shared" si="191"/>
        <v/>
      </c>
      <c r="EX103" s="49" t="str">
        <f t="shared" si="191"/>
        <v/>
      </c>
      <c r="EY103" s="49" t="str">
        <f t="shared" si="192"/>
        <v/>
      </c>
      <c r="EZ103" s="49" t="str">
        <f t="shared" si="192"/>
        <v/>
      </c>
      <c r="FA103" s="49" t="str">
        <f t="shared" si="192"/>
        <v/>
      </c>
      <c r="FB103" s="49" t="str">
        <f t="shared" si="192"/>
        <v/>
      </c>
      <c r="FC103" s="49" t="str">
        <f t="shared" si="192"/>
        <v/>
      </c>
      <c r="FD103" s="49" t="str">
        <f t="shared" si="192"/>
        <v/>
      </c>
      <c r="FE103" s="49" t="str">
        <f t="shared" si="192"/>
        <v/>
      </c>
      <c r="FF103" s="49" t="str">
        <f t="shared" si="192"/>
        <v/>
      </c>
      <c r="FG103" s="49" t="str">
        <f t="shared" si="192"/>
        <v/>
      </c>
      <c r="FH103" s="49" t="str">
        <f t="shared" si="192"/>
        <v/>
      </c>
      <c r="FI103" s="49" t="str">
        <f t="shared" si="192"/>
        <v/>
      </c>
      <c r="FJ103" s="49" t="str">
        <f t="shared" si="192"/>
        <v/>
      </c>
      <c r="FK103" s="49" t="str">
        <f t="shared" si="192"/>
        <v/>
      </c>
      <c r="FL103" s="49" t="str">
        <f t="shared" si="192"/>
        <v/>
      </c>
      <c r="FM103" s="49" t="str">
        <f t="shared" si="192"/>
        <v/>
      </c>
      <c r="FN103" s="49" t="str">
        <f t="shared" ref="FN103:GC103" si="211">IF(ISNONTEXT($V103),FM103+$V103,"")</f>
        <v/>
      </c>
      <c r="FO103" s="49" t="str">
        <f t="shared" si="211"/>
        <v/>
      </c>
      <c r="FP103" s="49" t="str">
        <f t="shared" si="211"/>
        <v/>
      </c>
      <c r="FQ103" s="49" t="str">
        <f t="shared" si="211"/>
        <v/>
      </c>
      <c r="FR103" s="49" t="str">
        <f t="shared" si="211"/>
        <v/>
      </c>
      <c r="FS103" s="49" t="str">
        <f t="shared" si="211"/>
        <v/>
      </c>
      <c r="FT103" s="49" t="str">
        <f t="shared" si="211"/>
        <v/>
      </c>
      <c r="FU103" s="49" t="str">
        <f t="shared" si="211"/>
        <v/>
      </c>
      <c r="FV103" s="49" t="str">
        <f t="shared" si="211"/>
        <v/>
      </c>
      <c r="FW103" s="49" t="str">
        <f t="shared" si="211"/>
        <v/>
      </c>
      <c r="FX103" s="49" t="str">
        <f t="shared" si="211"/>
        <v/>
      </c>
      <c r="FY103" s="49" t="str">
        <f t="shared" si="211"/>
        <v/>
      </c>
      <c r="FZ103" s="49" t="str">
        <f t="shared" si="211"/>
        <v/>
      </c>
      <c r="GA103" s="49" t="str">
        <f t="shared" si="211"/>
        <v/>
      </c>
      <c r="GB103" s="49" t="str">
        <f t="shared" si="211"/>
        <v/>
      </c>
      <c r="GC103" s="49" t="str">
        <f t="shared" si="211"/>
        <v/>
      </c>
      <c r="GD103" s="49" t="str">
        <f t="shared" si="193"/>
        <v/>
      </c>
      <c r="GE103" s="49" t="str">
        <f t="shared" si="193"/>
        <v/>
      </c>
      <c r="GF103" s="49" t="str">
        <f t="shared" si="193"/>
        <v/>
      </c>
      <c r="GG103" s="49" t="str">
        <f t="shared" si="193"/>
        <v/>
      </c>
      <c r="GH103" s="49" t="str">
        <f t="shared" si="193"/>
        <v/>
      </c>
      <c r="GI103" s="49" t="str">
        <f t="shared" si="193"/>
        <v/>
      </c>
      <c r="GJ103" s="49" t="str">
        <f t="shared" si="193"/>
        <v/>
      </c>
      <c r="GK103" s="49" t="str">
        <f t="shared" si="193"/>
        <v/>
      </c>
      <c r="GL103" s="49" t="str">
        <f t="shared" si="193"/>
        <v/>
      </c>
      <c r="GM103" s="49" t="str">
        <f t="shared" si="193"/>
        <v/>
      </c>
      <c r="GN103" s="49" t="str">
        <f t="shared" si="193"/>
        <v/>
      </c>
      <c r="GO103" s="49" t="str">
        <f t="shared" si="193"/>
        <v/>
      </c>
      <c r="GP103" s="49" t="str">
        <f t="shared" si="193"/>
        <v/>
      </c>
      <c r="GQ103" s="49" t="str">
        <f t="shared" si="193"/>
        <v/>
      </c>
      <c r="GR103" s="49" t="str">
        <f t="shared" si="193"/>
        <v/>
      </c>
      <c r="GS103" s="49" t="str">
        <f t="shared" ref="GS103:HH103" si="212">IF(ISNONTEXT($V103),GR103+$V103,"")</f>
        <v/>
      </c>
      <c r="GT103" s="49" t="str">
        <f t="shared" si="212"/>
        <v/>
      </c>
      <c r="GU103" s="49" t="str">
        <f t="shared" si="212"/>
        <v/>
      </c>
      <c r="GV103" s="49" t="str">
        <f t="shared" si="212"/>
        <v/>
      </c>
      <c r="GW103" s="49" t="str">
        <f t="shared" si="212"/>
        <v/>
      </c>
      <c r="GX103" s="49" t="str">
        <f t="shared" si="212"/>
        <v/>
      </c>
      <c r="GY103" s="49" t="str">
        <f t="shared" si="212"/>
        <v/>
      </c>
      <c r="GZ103" s="49" t="str">
        <f t="shared" si="212"/>
        <v/>
      </c>
      <c r="HA103" s="49" t="str">
        <f t="shared" si="212"/>
        <v/>
      </c>
      <c r="HB103" s="49" t="str">
        <f t="shared" si="212"/>
        <v/>
      </c>
      <c r="HC103" s="49" t="str">
        <f t="shared" si="212"/>
        <v/>
      </c>
      <c r="HD103" s="49" t="str">
        <f t="shared" si="212"/>
        <v/>
      </c>
      <c r="HE103" s="49" t="str">
        <f t="shared" si="212"/>
        <v/>
      </c>
      <c r="HF103" s="49" t="str">
        <f t="shared" si="212"/>
        <v/>
      </c>
      <c r="HG103" s="49" t="str">
        <f t="shared" si="212"/>
        <v/>
      </c>
      <c r="HH103" s="49" t="str">
        <f t="shared" si="212"/>
        <v/>
      </c>
      <c r="HI103" s="49" t="str">
        <f t="shared" si="194"/>
        <v/>
      </c>
      <c r="HJ103" s="49" t="str">
        <f t="shared" si="194"/>
        <v/>
      </c>
      <c r="HK103" s="49" t="str">
        <f t="shared" si="194"/>
        <v/>
      </c>
      <c r="HL103" s="49" t="str">
        <f t="shared" si="194"/>
        <v/>
      </c>
      <c r="HM103" s="49" t="str">
        <f t="shared" si="194"/>
        <v/>
      </c>
      <c r="HN103" s="49" t="str">
        <f t="shared" si="194"/>
        <v/>
      </c>
      <c r="HO103" s="49" t="str">
        <f t="shared" si="194"/>
        <v/>
      </c>
      <c r="HP103" s="169" t="e">
        <f t="shared" si="186"/>
        <v>#N/A</v>
      </c>
      <c r="HQ103" s="169" t="e">
        <f t="shared" si="186"/>
        <v>#N/A</v>
      </c>
      <c r="HR103" s="169" t="e">
        <f t="shared" si="186"/>
        <v>#N/A</v>
      </c>
      <c r="HS103" s="169" t="e">
        <f t="shared" si="186"/>
        <v>#N/A</v>
      </c>
      <c r="HT103" s="169" t="e">
        <f t="shared" si="186"/>
        <v>#N/A</v>
      </c>
      <c r="HU103" s="169" t="e">
        <f t="shared" si="186"/>
        <v>#N/A</v>
      </c>
      <c r="HV103" s="169" t="e">
        <f t="shared" si="186"/>
        <v>#N/A</v>
      </c>
      <c r="HW103" s="169" t="e">
        <f t="shared" si="186"/>
        <v>#N/A</v>
      </c>
      <c r="HX103" s="169" t="e">
        <f t="shared" si="186"/>
        <v>#N/A</v>
      </c>
      <c r="HY103" s="169" t="e">
        <f t="shared" si="186"/>
        <v>#N/A</v>
      </c>
      <c r="HZ103" s="169" t="e">
        <f t="shared" si="186"/>
        <v>#N/A</v>
      </c>
      <c r="IA103" s="169" t="e">
        <f t="shared" si="186"/>
        <v>#N/A</v>
      </c>
      <c r="IB103" s="169" t="e">
        <f t="shared" si="186"/>
        <v>#N/A</v>
      </c>
      <c r="IC103" s="169" t="e">
        <f t="shared" si="186"/>
        <v>#N/A</v>
      </c>
      <c r="ID103" s="169" t="e">
        <f t="shared" si="186"/>
        <v>#N/A</v>
      </c>
      <c r="IE103" s="169" t="e">
        <f t="shared" ref="IE103:IS104" si="213">IF(ISNONTEXT($K103),_xlfn.NORM.DIST(AL103,$G103,$K103,FALSE),NA())</f>
        <v>#N/A</v>
      </c>
      <c r="IF103" s="169" t="e">
        <f t="shared" si="213"/>
        <v>#N/A</v>
      </c>
      <c r="IG103" s="169" t="e">
        <f t="shared" si="213"/>
        <v>#N/A</v>
      </c>
      <c r="IH103" s="169" t="e">
        <f t="shared" si="213"/>
        <v>#N/A</v>
      </c>
      <c r="II103" s="169" t="e">
        <f t="shared" si="213"/>
        <v>#N/A</v>
      </c>
      <c r="IJ103" s="169" t="e">
        <f t="shared" si="213"/>
        <v>#N/A</v>
      </c>
      <c r="IK103" s="169" t="e">
        <f t="shared" si="213"/>
        <v>#N/A</v>
      </c>
      <c r="IL103" s="169" t="e">
        <f t="shared" si="213"/>
        <v>#N/A</v>
      </c>
      <c r="IM103" s="169" t="e">
        <f t="shared" si="213"/>
        <v>#N/A</v>
      </c>
      <c r="IN103" s="169" t="e">
        <f t="shared" si="213"/>
        <v>#N/A</v>
      </c>
      <c r="IO103" s="169" t="e">
        <f t="shared" si="213"/>
        <v>#N/A</v>
      </c>
      <c r="IP103" s="169" t="e">
        <f t="shared" si="213"/>
        <v>#N/A</v>
      </c>
      <c r="IQ103" s="169" t="e">
        <f t="shared" si="213"/>
        <v>#N/A</v>
      </c>
      <c r="IR103" s="169" t="e">
        <f t="shared" si="213"/>
        <v>#N/A</v>
      </c>
      <c r="IS103" s="169" t="e">
        <f t="shared" si="213"/>
        <v>#N/A</v>
      </c>
      <c r="IT103" s="169" t="e">
        <f t="shared" si="208"/>
        <v>#N/A</v>
      </c>
      <c r="IU103" s="169" t="e">
        <f t="shared" si="197"/>
        <v>#N/A</v>
      </c>
      <c r="IV103" s="169" t="e">
        <f t="shared" si="197"/>
        <v>#N/A</v>
      </c>
      <c r="IW103" s="169" t="e">
        <f t="shared" si="197"/>
        <v>#N/A</v>
      </c>
      <c r="IX103" s="169" t="e">
        <f t="shared" si="197"/>
        <v>#N/A</v>
      </c>
      <c r="IY103" s="169" t="e">
        <f t="shared" si="181"/>
        <v>#N/A</v>
      </c>
      <c r="IZ103" s="169" t="e">
        <f t="shared" si="181"/>
        <v>#N/A</v>
      </c>
      <c r="JA103" s="169" t="e">
        <f t="shared" si="181"/>
        <v>#N/A</v>
      </c>
      <c r="JB103" s="169" t="e">
        <f t="shared" si="181"/>
        <v>#N/A</v>
      </c>
      <c r="JC103" s="169" t="e">
        <f t="shared" si="181"/>
        <v>#N/A</v>
      </c>
      <c r="JD103" s="169" t="e">
        <f t="shared" si="181"/>
        <v>#N/A</v>
      </c>
      <c r="JE103" s="169" t="e">
        <f t="shared" si="181"/>
        <v>#N/A</v>
      </c>
      <c r="JF103" s="169" t="e">
        <f t="shared" si="181"/>
        <v>#N/A</v>
      </c>
      <c r="JG103" s="169" t="e">
        <f t="shared" si="181"/>
        <v>#N/A</v>
      </c>
      <c r="JH103" s="169" t="e">
        <f t="shared" si="181"/>
        <v>#N/A</v>
      </c>
      <c r="JI103" s="169" t="e">
        <f t="shared" si="181"/>
        <v>#N/A</v>
      </c>
      <c r="JJ103" s="169" t="e">
        <f t="shared" si="168"/>
        <v>#N/A</v>
      </c>
      <c r="JK103" s="169" t="e">
        <f t="shared" si="168"/>
        <v>#N/A</v>
      </c>
      <c r="JL103" s="169" t="e">
        <f t="shared" si="168"/>
        <v>#N/A</v>
      </c>
      <c r="JM103" s="169" t="e">
        <f t="shared" si="168"/>
        <v>#N/A</v>
      </c>
      <c r="JN103" s="169" t="e">
        <f t="shared" si="168"/>
        <v>#N/A</v>
      </c>
      <c r="JO103" s="169" t="e">
        <f t="shared" si="168"/>
        <v>#N/A</v>
      </c>
      <c r="JP103" s="169" t="e">
        <f t="shared" si="168"/>
        <v>#N/A</v>
      </c>
      <c r="JQ103" s="169" t="e">
        <f t="shared" si="168"/>
        <v>#N/A</v>
      </c>
      <c r="JR103" s="169" t="e">
        <f t="shared" si="168"/>
        <v>#N/A</v>
      </c>
      <c r="JS103" s="169" t="e">
        <f t="shared" si="168"/>
        <v>#N/A</v>
      </c>
      <c r="JT103" s="169" t="e">
        <f t="shared" si="168"/>
        <v>#N/A</v>
      </c>
      <c r="JU103" s="169" t="e">
        <f t="shared" si="168"/>
        <v>#N/A</v>
      </c>
      <c r="JV103" s="169" t="e">
        <f t="shared" si="168"/>
        <v>#N/A</v>
      </c>
      <c r="JW103" s="169" t="e">
        <f t="shared" si="168"/>
        <v>#N/A</v>
      </c>
      <c r="JX103" s="169" t="e">
        <f t="shared" si="168"/>
        <v>#N/A</v>
      </c>
      <c r="JY103" s="169" t="e">
        <f t="shared" si="168"/>
        <v>#N/A</v>
      </c>
      <c r="JZ103" s="169" t="e">
        <f t="shared" si="198"/>
        <v>#N/A</v>
      </c>
      <c r="KA103" s="169" t="e">
        <f t="shared" si="180"/>
        <v>#N/A</v>
      </c>
      <c r="KB103" s="169" t="e">
        <f t="shared" si="180"/>
        <v>#N/A</v>
      </c>
      <c r="KC103" s="169" t="e">
        <f t="shared" si="180"/>
        <v>#N/A</v>
      </c>
      <c r="KD103" s="169" t="e">
        <f t="shared" si="180"/>
        <v>#N/A</v>
      </c>
      <c r="KE103" s="169" t="e">
        <f t="shared" si="180"/>
        <v>#N/A</v>
      </c>
      <c r="KF103" s="169" t="e">
        <f t="shared" si="180"/>
        <v>#N/A</v>
      </c>
      <c r="KG103" s="169" t="e">
        <f t="shared" si="180"/>
        <v>#N/A</v>
      </c>
      <c r="KH103" s="169" t="e">
        <f t="shared" si="180"/>
        <v>#N/A</v>
      </c>
      <c r="KI103" s="169" t="e">
        <f t="shared" si="180"/>
        <v>#N/A</v>
      </c>
      <c r="KJ103" s="169" t="e">
        <f t="shared" si="180"/>
        <v>#N/A</v>
      </c>
      <c r="KK103" s="169" t="e">
        <f t="shared" si="180"/>
        <v>#N/A</v>
      </c>
      <c r="KL103" s="169" t="e">
        <f t="shared" si="180"/>
        <v>#N/A</v>
      </c>
      <c r="KM103" s="169" t="e">
        <f t="shared" si="200"/>
        <v>#N/A</v>
      </c>
      <c r="KN103" s="169" t="e">
        <f t="shared" si="200"/>
        <v>#N/A</v>
      </c>
      <c r="KO103" s="169" t="e">
        <f t="shared" si="200"/>
        <v>#N/A</v>
      </c>
      <c r="KP103" s="169" t="e">
        <f t="shared" si="200"/>
        <v>#N/A</v>
      </c>
      <c r="KQ103" s="169" t="e">
        <f t="shared" si="200"/>
        <v>#N/A</v>
      </c>
      <c r="KR103" s="169" t="e">
        <f t="shared" si="200"/>
        <v>#N/A</v>
      </c>
      <c r="KS103" s="169" t="e">
        <f t="shared" si="200"/>
        <v>#N/A</v>
      </c>
      <c r="KT103" s="169" t="e">
        <f t="shared" si="200"/>
        <v>#N/A</v>
      </c>
      <c r="KU103" s="169" t="e">
        <f t="shared" si="200"/>
        <v>#N/A</v>
      </c>
      <c r="KV103" s="169" t="e">
        <f t="shared" si="200"/>
        <v>#N/A</v>
      </c>
      <c r="KW103" s="169" t="e">
        <f t="shared" si="200"/>
        <v>#N/A</v>
      </c>
      <c r="KX103" s="169" t="e">
        <f t="shared" si="200"/>
        <v>#N/A</v>
      </c>
      <c r="KY103" s="169" t="e">
        <f t="shared" si="200"/>
        <v>#N/A</v>
      </c>
      <c r="KZ103" s="169" t="e">
        <f t="shared" si="200"/>
        <v>#N/A</v>
      </c>
      <c r="LA103" s="169" t="e">
        <f t="shared" si="200"/>
        <v>#N/A</v>
      </c>
      <c r="LB103" s="169" t="e">
        <f t="shared" si="200"/>
        <v>#N/A</v>
      </c>
      <c r="LC103" s="169" t="e">
        <f t="shared" si="201"/>
        <v>#N/A</v>
      </c>
      <c r="LD103" s="169" t="e">
        <f t="shared" si="201"/>
        <v>#N/A</v>
      </c>
      <c r="LE103" s="169" t="e">
        <f t="shared" si="201"/>
        <v>#N/A</v>
      </c>
      <c r="LF103" s="169" t="e">
        <f t="shared" si="201"/>
        <v>#N/A</v>
      </c>
      <c r="LG103" s="169" t="e">
        <f t="shared" si="201"/>
        <v>#N/A</v>
      </c>
      <c r="LH103" s="169" t="e">
        <f t="shared" si="201"/>
        <v>#N/A</v>
      </c>
      <c r="LI103" s="169" t="e">
        <f t="shared" si="201"/>
        <v>#N/A</v>
      </c>
      <c r="LJ103" s="169" t="e">
        <f t="shared" si="201"/>
        <v>#N/A</v>
      </c>
      <c r="LK103" s="169" t="e">
        <f t="shared" si="201"/>
        <v>#N/A</v>
      </c>
      <c r="LL103" s="169" t="e">
        <f t="shared" si="201"/>
        <v>#N/A</v>
      </c>
      <c r="LM103" s="169" t="e">
        <f t="shared" si="201"/>
        <v>#N/A</v>
      </c>
      <c r="LN103" s="169" t="e">
        <f t="shared" si="201"/>
        <v>#N/A</v>
      </c>
      <c r="LO103" s="169" t="e">
        <f t="shared" si="201"/>
        <v>#N/A</v>
      </c>
      <c r="LP103" s="169" t="e">
        <f t="shared" si="201"/>
        <v>#N/A</v>
      </c>
      <c r="LQ103" s="169" t="e">
        <f t="shared" si="201"/>
        <v>#N/A</v>
      </c>
      <c r="LR103" s="169" t="e">
        <f t="shared" si="201"/>
        <v>#N/A</v>
      </c>
      <c r="LS103" s="169" t="e">
        <f t="shared" si="202"/>
        <v>#N/A</v>
      </c>
      <c r="LT103" s="169" t="e">
        <f t="shared" si="202"/>
        <v>#N/A</v>
      </c>
      <c r="LU103" s="169" t="e">
        <f t="shared" si="202"/>
        <v>#N/A</v>
      </c>
      <c r="LV103" s="169" t="e">
        <f t="shared" si="202"/>
        <v>#N/A</v>
      </c>
      <c r="LW103" s="169" t="e">
        <f t="shared" si="202"/>
        <v>#N/A</v>
      </c>
      <c r="LX103" s="169" t="e">
        <f t="shared" si="202"/>
        <v>#N/A</v>
      </c>
      <c r="LY103" s="169" t="e">
        <f t="shared" si="202"/>
        <v>#N/A</v>
      </c>
      <c r="LZ103" s="169" t="e">
        <f t="shared" si="202"/>
        <v>#N/A</v>
      </c>
      <c r="MA103" s="169" t="e">
        <f t="shared" si="202"/>
        <v>#N/A</v>
      </c>
      <c r="MB103" s="169" t="e">
        <f t="shared" si="202"/>
        <v>#N/A</v>
      </c>
      <c r="MC103" s="169" t="e">
        <f t="shared" si="202"/>
        <v>#N/A</v>
      </c>
      <c r="MD103" s="169" t="e">
        <f t="shared" si="202"/>
        <v>#N/A</v>
      </c>
      <c r="ME103" s="169" t="e">
        <f t="shared" si="202"/>
        <v>#N/A</v>
      </c>
      <c r="MF103" s="169" t="e">
        <f t="shared" si="202"/>
        <v>#N/A</v>
      </c>
      <c r="MG103" s="169" t="e">
        <f t="shared" si="202"/>
        <v>#N/A</v>
      </c>
      <c r="MH103" s="169" t="e">
        <f t="shared" si="202"/>
        <v>#N/A</v>
      </c>
      <c r="MI103" s="169" t="e">
        <f t="shared" si="203"/>
        <v>#N/A</v>
      </c>
      <c r="MJ103" s="169" t="e">
        <f t="shared" si="203"/>
        <v>#N/A</v>
      </c>
      <c r="MK103" s="169" t="e">
        <f t="shared" si="203"/>
        <v>#N/A</v>
      </c>
      <c r="ML103" s="169" t="e">
        <f t="shared" si="203"/>
        <v>#N/A</v>
      </c>
      <c r="MM103" s="169" t="e">
        <f t="shared" si="203"/>
        <v>#N/A</v>
      </c>
      <c r="MN103" s="169" t="e">
        <f t="shared" si="203"/>
        <v>#N/A</v>
      </c>
      <c r="MO103" s="169" t="e">
        <f t="shared" si="203"/>
        <v>#N/A</v>
      </c>
      <c r="MP103" s="169" t="e">
        <f t="shared" si="203"/>
        <v>#N/A</v>
      </c>
      <c r="MQ103" s="169" t="e">
        <f t="shared" si="203"/>
        <v>#N/A</v>
      </c>
      <c r="MR103" s="169" t="e">
        <f t="shared" si="203"/>
        <v>#N/A</v>
      </c>
      <c r="MS103" s="169" t="e">
        <f t="shared" si="203"/>
        <v>#N/A</v>
      </c>
      <c r="MT103" s="169" t="e">
        <f t="shared" si="203"/>
        <v>#N/A</v>
      </c>
      <c r="MU103" s="169" t="e">
        <f t="shared" si="203"/>
        <v>#N/A</v>
      </c>
      <c r="MV103" s="169" t="e">
        <f t="shared" si="203"/>
        <v>#N/A</v>
      </c>
      <c r="MW103" s="169" t="e">
        <f t="shared" si="203"/>
        <v>#N/A</v>
      </c>
      <c r="MX103" s="169" t="e">
        <f t="shared" si="203"/>
        <v>#N/A</v>
      </c>
      <c r="MY103" s="169" t="e">
        <f t="shared" si="204"/>
        <v>#N/A</v>
      </c>
      <c r="MZ103" s="169" t="e">
        <f t="shared" si="204"/>
        <v>#N/A</v>
      </c>
      <c r="NA103" s="169" t="e">
        <f t="shared" si="204"/>
        <v>#N/A</v>
      </c>
      <c r="NB103" s="169" t="e">
        <f t="shared" si="204"/>
        <v>#N/A</v>
      </c>
      <c r="NC103" s="169" t="e">
        <f t="shared" si="204"/>
        <v>#N/A</v>
      </c>
      <c r="ND103" s="169" t="e">
        <f t="shared" si="204"/>
        <v>#N/A</v>
      </c>
      <c r="NE103" s="169" t="e">
        <f t="shared" si="204"/>
        <v>#N/A</v>
      </c>
      <c r="NF103" s="169" t="e">
        <f t="shared" si="204"/>
        <v>#N/A</v>
      </c>
      <c r="NG103" s="169" t="e">
        <f t="shared" si="204"/>
        <v>#N/A</v>
      </c>
      <c r="NH103" s="169" t="e">
        <f t="shared" si="204"/>
        <v>#N/A</v>
      </c>
      <c r="NI103" s="169" t="e">
        <f t="shared" si="204"/>
        <v>#N/A</v>
      </c>
      <c r="NJ103" s="169" t="e">
        <f t="shared" si="204"/>
        <v>#N/A</v>
      </c>
      <c r="NK103" s="169" t="e">
        <f t="shared" si="204"/>
        <v>#N/A</v>
      </c>
      <c r="NL103" s="169" t="e">
        <f t="shared" si="204"/>
        <v>#N/A</v>
      </c>
      <c r="NM103" s="169" t="e">
        <f t="shared" si="204"/>
        <v>#N/A</v>
      </c>
      <c r="NN103" s="169" t="e">
        <f t="shared" si="204"/>
        <v>#N/A</v>
      </c>
      <c r="NO103" s="169" t="e">
        <f t="shared" si="205"/>
        <v>#N/A</v>
      </c>
      <c r="NP103" s="169" t="e">
        <f t="shared" si="205"/>
        <v>#N/A</v>
      </c>
      <c r="NQ103" s="169" t="e">
        <f t="shared" si="205"/>
        <v>#N/A</v>
      </c>
      <c r="NR103" s="169" t="e">
        <f t="shared" si="205"/>
        <v>#N/A</v>
      </c>
      <c r="NS103" s="169" t="e">
        <f t="shared" si="205"/>
        <v>#N/A</v>
      </c>
      <c r="NT103" s="169" t="e">
        <f t="shared" si="205"/>
        <v>#N/A</v>
      </c>
      <c r="NU103" s="169" t="e">
        <f t="shared" si="205"/>
        <v>#N/A</v>
      </c>
      <c r="NV103" s="169" t="e">
        <f t="shared" si="205"/>
        <v>#N/A</v>
      </c>
      <c r="NW103" s="169" t="e">
        <f t="shared" si="205"/>
        <v>#N/A</v>
      </c>
      <c r="NX103" s="169" t="e">
        <f t="shared" si="205"/>
        <v>#N/A</v>
      </c>
      <c r="NY103" s="169" t="e">
        <f t="shared" si="205"/>
        <v>#N/A</v>
      </c>
      <c r="NZ103" s="169" t="e">
        <f t="shared" si="205"/>
        <v>#N/A</v>
      </c>
      <c r="OA103" s="169" t="e">
        <f t="shared" si="205"/>
        <v>#N/A</v>
      </c>
      <c r="OB103" s="169" t="e">
        <f t="shared" si="205"/>
        <v>#N/A</v>
      </c>
      <c r="OC103" s="169" t="e">
        <f t="shared" si="205"/>
        <v>#N/A</v>
      </c>
      <c r="OD103" s="169" t="e">
        <f t="shared" si="205"/>
        <v>#N/A</v>
      </c>
      <c r="OE103" s="169" t="e">
        <f t="shared" si="206"/>
        <v>#N/A</v>
      </c>
      <c r="OF103" s="169" t="e">
        <f t="shared" si="206"/>
        <v>#N/A</v>
      </c>
      <c r="OG103" s="169" t="e">
        <f t="shared" si="206"/>
        <v>#N/A</v>
      </c>
      <c r="OH103" s="169" t="e">
        <f t="shared" si="206"/>
        <v>#N/A</v>
      </c>
      <c r="OI103" s="169" t="e">
        <f t="shared" si="206"/>
        <v>#N/A</v>
      </c>
      <c r="OJ103" s="169" t="e">
        <f t="shared" si="206"/>
        <v>#N/A</v>
      </c>
      <c r="OK103" s="169" t="e">
        <f t="shared" si="179"/>
        <v>#N/A</v>
      </c>
      <c r="OL103" s="169" t="e">
        <f t="shared" si="179"/>
        <v>#N/A</v>
      </c>
      <c r="OM103" s="169" t="e">
        <f t="shared" si="179"/>
        <v>#N/A</v>
      </c>
      <c r="ON103" s="169" t="e">
        <f t="shared" si="179"/>
        <v>#N/A</v>
      </c>
      <c r="OO103" s="169" t="e">
        <f t="shared" si="179"/>
        <v>#N/A</v>
      </c>
      <c r="OP103" s="169" t="e">
        <f t="shared" si="179"/>
        <v>#N/A</v>
      </c>
      <c r="OQ103" s="169" t="e">
        <f t="shared" si="179"/>
        <v>#N/A</v>
      </c>
      <c r="OR103" s="169" t="e">
        <f t="shared" si="179"/>
        <v>#N/A</v>
      </c>
      <c r="OS103" s="169" t="e">
        <f t="shared" si="179"/>
        <v>#N/A</v>
      </c>
      <c r="OT103" s="169" t="e">
        <f t="shared" si="179"/>
        <v>#N/A</v>
      </c>
      <c r="OU103" s="169" t="e">
        <f t="shared" si="179"/>
        <v>#N/A</v>
      </c>
      <c r="OV103" s="169" t="e">
        <f t="shared" si="179"/>
        <v>#N/A</v>
      </c>
      <c r="OW103" s="169" t="e">
        <f t="shared" si="199"/>
        <v>#N/A</v>
      </c>
      <c r="OX103" s="169" t="e">
        <f t="shared" si="199"/>
        <v>#N/A</v>
      </c>
      <c r="OY103" s="169" t="e">
        <f t="shared" si="199"/>
        <v>#N/A</v>
      </c>
      <c r="OZ103" s="169" t="e">
        <f t="shared" si="199"/>
        <v>#N/A</v>
      </c>
      <c r="PA103" s="169" t="e">
        <f t="shared" si="199"/>
        <v>#N/A</v>
      </c>
      <c r="PB103" s="169" t="e">
        <f t="shared" si="199"/>
        <v>#N/A</v>
      </c>
      <c r="PC103" s="169" t="e">
        <f t="shared" si="199"/>
        <v>#N/A</v>
      </c>
      <c r="PD103" s="169" t="e">
        <f t="shared" si="199"/>
        <v>#N/A</v>
      </c>
      <c r="PE103" s="169" t="e">
        <f t="shared" si="199"/>
        <v>#N/A</v>
      </c>
      <c r="PF103" s="169" t="e">
        <f t="shared" si="171"/>
        <v>#N/A</v>
      </c>
      <c r="PG103" s="169" t="e">
        <f t="shared" si="171"/>
        <v>#N/A</v>
      </c>
      <c r="PH103" s="169" t="e">
        <f t="shared" si="171"/>
        <v>#N/A</v>
      </c>
    </row>
    <row r="104" spans="1:424" x14ac:dyDescent="0.75">
      <c r="A104" s="2"/>
      <c r="B104" s="90">
        <f>SUM(B4:B103)</f>
        <v>600</v>
      </c>
      <c r="C104" s="90">
        <f>SUM(C4:C103)</f>
        <v>1200</v>
      </c>
      <c r="D104" s="90">
        <f>SUM(D4:D103)</f>
        <v>2400</v>
      </c>
      <c r="E104" s="36"/>
      <c r="F104" s="36"/>
      <c r="G104" s="90">
        <f>SUM(G4:G103)</f>
        <v>1300</v>
      </c>
      <c r="H104" s="367" t="s">
        <v>934</v>
      </c>
      <c r="I104" s="5"/>
      <c r="K104" s="91">
        <f>IF(K4="","",SQRT(L104))</f>
        <v>142.30249470757707</v>
      </c>
      <c r="L104" s="72">
        <f>IF(L4="","",SUM(L4:L103))</f>
        <v>20250</v>
      </c>
      <c r="M104" s="90">
        <f>IF(SUM(M4:M103)=0,"",SUM(M4:M103))</f>
        <v>1500</v>
      </c>
      <c r="N104" s="271">
        <f>IF(OR(K104="",M104=""),"",ABS(VLOOKUP($M$1,VLookups!$A$43:$B$44,2,FALSE)-_xlfn.NORM.DIST(M104,G104,K104,TRUE)))</f>
        <v>0.9200572473977392</v>
      </c>
      <c r="O104" s="92">
        <f t="shared" ref="O104:T104" si="214">SUM(O4:O103)</f>
        <v>776.42671306806403</v>
      </c>
      <c r="P104" s="92">
        <f t="shared" si="214"/>
        <v>1823.5732869319359</v>
      </c>
      <c r="Q104" s="92">
        <f t="shared" si="214"/>
        <v>1723.4311369224306</v>
      </c>
      <c r="R104" s="92">
        <f t="shared" si="214"/>
        <v>1643.8413306656337</v>
      </c>
      <c r="S104" s="92">
        <f t="shared" si="214"/>
        <v>1575.5603637080278</v>
      </c>
      <c r="T104" s="92">
        <f t="shared" si="214"/>
        <v>1514.2419450680982</v>
      </c>
      <c r="U104" s="5"/>
      <c r="V104" s="378"/>
      <c r="W104" s="184">
        <f>IF(AND(B104&gt;0,C104&gt;0,D104&gt;0),G104-(3*K104),"")</f>
        <v>873.09251587726885</v>
      </c>
      <c r="X104" s="250">
        <f>IF(ISNONTEXT($W$104),W104+(($HO$104-$W$104)/200),"")</f>
        <v>877.36159071849613</v>
      </c>
      <c r="Y104" s="250">
        <f t="shared" ref="Y104:CJ104" si="215">IF(ISNONTEXT($W$104),X104+(($HO$104-$W$104)/200),"")</f>
        <v>881.63066555972341</v>
      </c>
      <c r="Z104" s="250">
        <f t="shared" si="215"/>
        <v>885.89974040095069</v>
      </c>
      <c r="AA104" s="250">
        <f t="shared" si="215"/>
        <v>890.16881524217797</v>
      </c>
      <c r="AB104" s="250">
        <f t="shared" si="215"/>
        <v>894.43789008340525</v>
      </c>
      <c r="AC104" s="250">
        <f t="shared" si="215"/>
        <v>898.70696492463253</v>
      </c>
      <c r="AD104" s="250">
        <f t="shared" si="215"/>
        <v>902.97603976585981</v>
      </c>
      <c r="AE104" s="250">
        <f t="shared" si="215"/>
        <v>907.24511460708709</v>
      </c>
      <c r="AF104" s="250">
        <f t="shared" si="215"/>
        <v>911.51418944831437</v>
      </c>
      <c r="AG104" s="250">
        <f t="shared" si="215"/>
        <v>915.78326428954165</v>
      </c>
      <c r="AH104" s="250">
        <f t="shared" si="215"/>
        <v>920.05233913076893</v>
      </c>
      <c r="AI104" s="250">
        <f t="shared" si="215"/>
        <v>924.32141397199621</v>
      </c>
      <c r="AJ104" s="250">
        <f t="shared" si="215"/>
        <v>928.59048881322349</v>
      </c>
      <c r="AK104" s="250">
        <f t="shared" si="215"/>
        <v>932.85956365445077</v>
      </c>
      <c r="AL104" s="250">
        <f t="shared" si="215"/>
        <v>937.12863849567805</v>
      </c>
      <c r="AM104" s="250">
        <f t="shared" si="215"/>
        <v>941.39771333690533</v>
      </c>
      <c r="AN104" s="250">
        <f t="shared" si="215"/>
        <v>945.66678817813261</v>
      </c>
      <c r="AO104" s="250">
        <f t="shared" si="215"/>
        <v>949.93586301935989</v>
      </c>
      <c r="AP104" s="250">
        <f t="shared" si="215"/>
        <v>954.20493786058717</v>
      </c>
      <c r="AQ104" s="250">
        <f t="shared" si="215"/>
        <v>958.47401270181444</v>
      </c>
      <c r="AR104" s="250">
        <f t="shared" si="215"/>
        <v>962.74308754304172</v>
      </c>
      <c r="AS104" s="250">
        <f t="shared" si="215"/>
        <v>967.012162384269</v>
      </c>
      <c r="AT104" s="250">
        <f t="shared" si="215"/>
        <v>971.28123722549628</v>
      </c>
      <c r="AU104" s="250">
        <f t="shared" si="215"/>
        <v>975.55031206672356</v>
      </c>
      <c r="AV104" s="250">
        <f t="shared" si="215"/>
        <v>979.81938690795084</v>
      </c>
      <c r="AW104" s="250">
        <f t="shared" si="215"/>
        <v>984.08846174917812</v>
      </c>
      <c r="AX104" s="250">
        <f t="shared" si="215"/>
        <v>988.3575365904054</v>
      </c>
      <c r="AY104" s="250">
        <f t="shared" si="215"/>
        <v>992.62661143163268</v>
      </c>
      <c r="AZ104" s="250">
        <f t="shared" si="215"/>
        <v>996.89568627285996</v>
      </c>
      <c r="BA104" s="250">
        <f t="shared" si="215"/>
        <v>1001.1647611140872</v>
      </c>
      <c r="BB104" s="250">
        <f t="shared" si="215"/>
        <v>1005.4338359553145</v>
      </c>
      <c r="BC104" s="250">
        <f t="shared" si="215"/>
        <v>1009.7029107965418</v>
      </c>
      <c r="BD104" s="250">
        <f t="shared" si="215"/>
        <v>1013.9719856377691</v>
      </c>
      <c r="BE104" s="250">
        <f t="shared" si="215"/>
        <v>1018.2410604789964</v>
      </c>
      <c r="BF104" s="250">
        <f t="shared" si="215"/>
        <v>1022.5101353202236</v>
      </c>
      <c r="BG104" s="250">
        <f t="shared" si="215"/>
        <v>1026.7792101614509</v>
      </c>
      <c r="BH104" s="250">
        <f t="shared" si="215"/>
        <v>1031.0482850026783</v>
      </c>
      <c r="BI104" s="250">
        <f t="shared" si="215"/>
        <v>1035.3173598439057</v>
      </c>
      <c r="BJ104" s="250">
        <f t="shared" si="215"/>
        <v>1039.5864346851331</v>
      </c>
      <c r="BK104" s="250">
        <f t="shared" si="215"/>
        <v>1043.8555095263605</v>
      </c>
      <c r="BL104" s="250">
        <f t="shared" si="215"/>
        <v>1048.1245843675879</v>
      </c>
      <c r="BM104" s="250">
        <f t="shared" si="215"/>
        <v>1052.3936592088153</v>
      </c>
      <c r="BN104" s="250">
        <f t="shared" si="215"/>
        <v>1056.6627340500427</v>
      </c>
      <c r="BO104" s="250">
        <f t="shared" si="215"/>
        <v>1060.9318088912701</v>
      </c>
      <c r="BP104" s="250">
        <f t="shared" si="215"/>
        <v>1065.2008837324975</v>
      </c>
      <c r="BQ104" s="250">
        <f t="shared" si="215"/>
        <v>1069.4699585737249</v>
      </c>
      <c r="BR104" s="250">
        <f t="shared" si="215"/>
        <v>1073.7390334149522</v>
      </c>
      <c r="BS104" s="250">
        <f t="shared" si="215"/>
        <v>1078.0081082561796</v>
      </c>
      <c r="BT104" s="250">
        <f t="shared" si="215"/>
        <v>1082.277183097407</v>
      </c>
      <c r="BU104" s="250">
        <f t="shared" si="215"/>
        <v>1086.5462579386344</v>
      </c>
      <c r="BV104" s="250">
        <f t="shared" si="215"/>
        <v>1090.8153327798618</v>
      </c>
      <c r="BW104" s="250">
        <f t="shared" si="215"/>
        <v>1095.0844076210892</v>
      </c>
      <c r="BX104" s="250">
        <f t="shared" si="215"/>
        <v>1099.3534824623166</v>
      </c>
      <c r="BY104" s="250">
        <f t="shared" si="215"/>
        <v>1103.622557303544</v>
      </c>
      <c r="BZ104" s="250">
        <f t="shared" si="215"/>
        <v>1107.8916321447714</v>
      </c>
      <c r="CA104" s="250">
        <f t="shared" si="215"/>
        <v>1112.1607069859988</v>
      </c>
      <c r="CB104" s="250">
        <f t="shared" si="215"/>
        <v>1116.4297818272262</v>
      </c>
      <c r="CC104" s="250">
        <f t="shared" si="215"/>
        <v>1120.6988566684536</v>
      </c>
      <c r="CD104" s="250">
        <f t="shared" si="215"/>
        <v>1124.967931509681</v>
      </c>
      <c r="CE104" s="250">
        <f t="shared" si="215"/>
        <v>1129.2370063509084</v>
      </c>
      <c r="CF104" s="250">
        <f t="shared" si="215"/>
        <v>1133.5060811921358</v>
      </c>
      <c r="CG104" s="250">
        <f t="shared" si="215"/>
        <v>1137.7751560333631</v>
      </c>
      <c r="CH104" s="250">
        <f t="shared" si="215"/>
        <v>1142.0442308745905</v>
      </c>
      <c r="CI104" s="250">
        <f t="shared" si="215"/>
        <v>1146.3133057158179</v>
      </c>
      <c r="CJ104" s="250">
        <f t="shared" si="215"/>
        <v>1150.5823805570453</v>
      </c>
      <c r="CK104" s="250">
        <f t="shared" ref="CK104:EV104" si="216">IF(ISNONTEXT($W$104),CJ104+(($HO$104-$W$104)/200),"")</f>
        <v>1154.8514553982727</v>
      </c>
      <c r="CL104" s="250">
        <f t="shared" si="216"/>
        <v>1159.1205302395001</v>
      </c>
      <c r="CM104" s="250">
        <f t="shared" si="216"/>
        <v>1163.3896050807275</v>
      </c>
      <c r="CN104" s="250">
        <f t="shared" si="216"/>
        <v>1167.6586799219549</v>
      </c>
      <c r="CO104" s="250">
        <f t="shared" si="216"/>
        <v>1171.9277547631823</v>
      </c>
      <c r="CP104" s="250">
        <f t="shared" si="216"/>
        <v>1176.1968296044097</v>
      </c>
      <c r="CQ104" s="250">
        <f t="shared" si="216"/>
        <v>1180.4659044456371</v>
      </c>
      <c r="CR104" s="250">
        <f t="shared" si="216"/>
        <v>1184.7349792868645</v>
      </c>
      <c r="CS104" s="250">
        <f t="shared" si="216"/>
        <v>1189.0040541280919</v>
      </c>
      <c r="CT104" s="250">
        <f t="shared" si="216"/>
        <v>1193.2731289693193</v>
      </c>
      <c r="CU104" s="250">
        <f t="shared" si="216"/>
        <v>1197.5422038105467</v>
      </c>
      <c r="CV104" s="250">
        <f t="shared" si="216"/>
        <v>1201.811278651774</v>
      </c>
      <c r="CW104" s="250">
        <f t="shared" si="216"/>
        <v>1206.0803534930014</v>
      </c>
      <c r="CX104" s="250">
        <f t="shared" si="216"/>
        <v>1210.3494283342288</v>
      </c>
      <c r="CY104" s="250">
        <f t="shared" si="216"/>
        <v>1214.6185031754562</v>
      </c>
      <c r="CZ104" s="250">
        <f t="shared" si="216"/>
        <v>1218.8875780166836</v>
      </c>
      <c r="DA104" s="250">
        <f t="shared" si="216"/>
        <v>1223.156652857911</v>
      </c>
      <c r="DB104" s="250">
        <f t="shared" si="216"/>
        <v>1227.4257276991384</v>
      </c>
      <c r="DC104" s="250">
        <f t="shared" si="216"/>
        <v>1231.6948025403658</v>
      </c>
      <c r="DD104" s="250">
        <f t="shared" si="216"/>
        <v>1235.9638773815932</v>
      </c>
      <c r="DE104" s="250">
        <f t="shared" si="216"/>
        <v>1240.2329522228206</v>
      </c>
      <c r="DF104" s="250">
        <f t="shared" si="216"/>
        <v>1244.502027064048</v>
      </c>
      <c r="DG104" s="250">
        <f t="shared" si="216"/>
        <v>1248.7711019052754</v>
      </c>
      <c r="DH104" s="250">
        <f t="shared" si="216"/>
        <v>1253.0401767465028</v>
      </c>
      <c r="DI104" s="250">
        <f t="shared" si="216"/>
        <v>1257.3092515877302</v>
      </c>
      <c r="DJ104" s="250">
        <f t="shared" si="216"/>
        <v>1261.5783264289576</v>
      </c>
      <c r="DK104" s="250">
        <f t="shared" si="216"/>
        <v>1265.8474012701849</v>
      </c>
      <c r="DL104" s="250">
        <f t="shared" si="216"/>
        <v>1270.1164761114123</v>
      </c>
      <c r="DM104" s="250">
        <f t="shared" si="216"/>
        <v>1274.3855509526397</v>
      </c>
      <c r="DN104" s="250">
        <f t="shared" si="216"/>
        <v>1278.6546257938671</v>
      </c>
      <c r="DO104" s="250">
        <f t="shared" si="216"/>
        <v>1282.9237006350945</v>
      </c>
      <c r="DP104" s="250">
        <f t="shared" si="216"/>
        <v>1287.1927754763219</v>
      </c>
      <c r="DQ104" s="250">
        <f t="shared" si="216"/>
        <v>1291.4618503175493</v>
      </c>
      <c r="DR104" s="250">
        <f t="shared" si="216"/>
        <v>1295.7309251587767</v>
      </c>
      <c r="DS104" s="250">
        <f t="shared" si="216"/>
        <v>1300.0000000000041</v>
      </c>
      <c r="DT104" s="250">
        <f t="shared" si="216"/>
        <v>1304.2690748412315</v>
      </c>
      <c r="DU104" s="250">
        <f t="shared" si="216"/>
        <v>1308.5381496824589</v>
      </c>
      <c r="DV104" s="250">
        <f t="shared" si="216"/>
        <v>1312.8072245236863</v>
      </c>
      <c r="DW104" s="250">
        <f t="shared" si="216"/>
        <v>1317.0762993649137</v>
      </c>
      <c r="DX104" s="250">
        <f t="shared" si="216"/>
        <v>1321.3453742061411</v>
      </c>
      <c r="DY104" s="250">
        <f t="shared" si="216"/>
        <v>1325.6144490473685</v>
      </c>
      <c r="DZ104" s="250">
        <f t="shared" si="216"/>
        <v>1329.8835238885958</v>
      </c>
      <c r="EA104" s="250">
        <f t="shared" si="216"/>
        <v>1334.1525987298232</v>
      </c>
      <c r="EB104" s="250">
        <f t="shared" si="216"/>
        <v>1338.4216735710506</v>
      </c>
      <c r="EC104" s="250">
        <f t="shared" si="216"/>
        <v>1342.690748412278</v>
      </c>
      <c r="ED104" s="250">
        <f t="shared" si="216"/>
        <v>1346.9598232535054</v>
      </c>
      <c r="EE104" s="250">
        <f t="shared" si="216"/>
        <v>1351.2288980947328</v>
      </c>
      <c r="EF104" s="250">
        <f t="shared" si="216"/>
        <v>1355.4979729359602</v>
      </c>
      <c r="EG104" s="250">
        <f t="shared" si="216"/>
        <v>1359.7670477771876</v>
      </c>
      <c r="EH104" s="250">
        <f t="shared" si="216"/>
        <v>1364.036122618415</v>
      </c>
      <c r="EI104" s="250">
        <f t="shared" si="216"/>
        <v>1368.3051974596424</v>
      </c>
      <c r="EJ104" s="250">
        <f t="shared" si="216"/>
        <v>1372.5742723008698</v>
      </c>
      <c r="EK104" s="250">
        <f t="shared" si="216"/>
        <v>1376.8433471420972</v>
      </c>
      <c r="EL104" s="250">
        <f t="shared" si="216"/>
        <v>1381.1124219833246</v>
      </c>
      <c r="EM104" s="250">
        <f t="shared" si="216"/>
        <v>1385.381496824552</v>
      </c>
      <c r="EN104" s="250">
        <f t="shared" si="216"/>
        <v>1389.6505716657794</v>
      </c>
      <c r="EO104" s="250">
        <f t="shared" si="216"/>
        <v>1393.9196465070067</v>
      </c>
      <c r="EP104" s="250">
        <f t="shared" si="216"/>
        <v>1398.1887213482341</v>
      </c>
      <c r="EQ104" s="250">
        <f t="shared" si="216"/>
        <v>1402.4577961894615</v>
      </c>
      <c r="ER104" s="250">
        <f t="shared" si="216"/>
        <v>1406.7268710306889</v>
      </c>
      <c r="ES104" s="250">
        <f t="shared" si="216"/>
        <v>1410.9959458719163</v>
      </c>
      <c r="ET104" s="250">
        <f t="shared" si="216"/>
        <v>1415.2650207131437</v>
      </c>
      <c r="EU104" s="250">
        <f t="shared" si="216"/>
        <v>1419.5340955543711</v>
      </c>
      <c r="EV104" s="250">
        <f t="shared" si="216"/>
        <v>1423.8031703955985</v>
      </c>
      <c r="EW104" s="250">
        <f t="shared" ref="EW104:HH104" si="217">IF(ISNONTEXT($W$104),EV104+(($HO$104-$W$104)/200),"")</f>
        <v>1428.0722452368259</v>
      </c>
      <c r="EX104" s="250">
        <f t="shared" si="217"/>
        <v>1432.3413200780533</v>
      </c>
      <c r="EY104" s="250">
        <f t="shared" si="217"/>
        <v>1436.6103949192807</v>
      </c>
      <c r="EZ104" s="250">
        <f t="shared" si="217"/>
        <v>1440.8794697605081</v>
      </c>
      <c r="FA104" s="250">
        <f t="shared" si="217"/>
        <v>1445.1485446017355</v>
      </c>
      <c r="FB104" s="250">
        <f t="shared" si="217"/>
        <v>1449.4176194429629</v>
      </c>
      <c r="FC104" s="250">
        <f t="shared" si="217"/>
        <v>1453.6866942841903</v>
      </c>
      <c r="FD104" s="250">
        <f t="shared" si="217"/>
        <v>1457.9557691254176</v>
      </c>
      <c r="FE104" s="250">
        <f t="shared" si="217"/>
        <v>1462.224843966645</v>
      </c>
      <c r="FF104" s="250">
        <f t="shared" si="217"/>
        <v>1466.4939188078724</v>
      </c>
      <c r="FG104" s="250">
        <f t="shared" si="217"/>
        <v>1470.7629936490998</v>
      </c>
      <c r="FH104" s="250">
        <f t="shared" si="217"/>
        <v>1475.0320684903272</v>
      </c>
      <c r="FI104" s="250">
        <f t="shared" si="217"/>
        <v>1479.3011433315546</v>
      </c>
      <c r="FJ104" s="250">
        <f t="shared" si="217"/>
        <v>1483.570218172782</v>
      </c>
      <c r="FK104" s="250">
        <f t="shared" si="217"/>
        <v>1487.8392930140094</v>
      </c>
      <c r="FL104" s="250">
        <f t="shared" si="217"/>
        <v>1492.1083678552368</v>
      </c>
      <c r="FM104" s="250">
        <f t="shared" si="217"/>
        <v>1496.3774426964642</v>
      </c>
      <c r="FN104" s="250">
        <f t="shared" si="217"/>
        <v>1500.6465175376916</v>
      </c>
      <c r="FO104" s="250">
        <f t="shared" si="217"/>
        <v>1504.915592378919</v>
      </c>
      <c r="FP104" s="250">
        <f t="shared" si="217"/>
        <v>1509.1846672201464</v>
      </c>
      <c r="FQ104" s="250">
        <f t="shared" si="217"/>
        <v>1513.4537420613738</v>
      </c>
      <c r="FR104" s="250">
        <f t="shared" si="217"/>
        <v>1517.7228169026012</v>
      </c>
      <c r="FS104" s="250">
        <f t="shared" si="217"/>
        <v>1521.9918917438285</v>
      </c>
      <c r="FT104" s="250">
        <f t="shared" si="217"/>
        <v>1526.2609665850559</v>
      </c>
      <c r="FU104" s="250">
        <f t="shared" si="217"/>
        <v>1530.5300414262833</v>
      </c>
      <c r="FV104" s="250">
        <f t="shared" si="217"/>
        <v>1534.7991162675107</v>
      </c>
      <c r="FW104" s="250">
        <f t="shared" si="217"/>
        <v>1539.0681911087381</v>
      </c>
      <c r="FX104" s="250">
        <f t="shared" si="217"/>
        <v>1543.3372659499655</v>
      </c>
      <c r="FY104" s="250">
        <f t="shared" si="217"/>
        <v>1547.6063407911929</v>
      </c>
      <c r="FZ104" s="250">
        <f t="shared" si="217"/>
        <v>1551.8754156324203</v>
      </c>
      <c r="GA104" s="250">
        <f t="shared" si="217"/>
        <v>1556.1444904736477</v>
      </c>
      <c r="GB104" s="250">
        <f t="shared" si="217"/>
        <v>1560.4135653148751</v>
      </c>
      <c r="GC104" s="250">
        <f t="shared" si="217"/>
        <v>1564.6826401561025</v>
      </c>
      <c r="GD104" s="250">
        <f t="shared" si="217"/>
        <v>1568.9517149973299</v>
      </c>
      <c r="GE104" s="250">
        <f t="shared" si="217"/>
        <v>1573.2207898385573</v>
      </c>
      <c r="GF104" s="250">
        <f t="shared" si="217"/>
        <v>1577.4898646797847</v>
      </c>
      <c r="GG104" s="250">
        <f t="shared" si="217"/>
        <v>1581.7589395210121</v>
      </c>
      <c r="GH104" s="250">
        <f t="shared" si="217"/>
        <v>1586.0280143622394</v>
      </c>
      <c r="GI104" s="250">
        <f t="shared" si="217"/>
        <v>1590.2970892034668</v>
      </c>
      <c r="GJ104" s="250">
        <f t="shared" si="217"/>
        <v>1594.5661640446942</v>
      </c>
      <c r="GK104" s="250">
        <f t="shared" si="217"/>
        <v>1598.8352388859216</v>
      </c>
      <c r="GL104" s="250">
        <f t="shared" si="217"/>
        <v>1603.104313727149</v>
      </c>
      <c r="GM104" s="250">
        <f t="shared" si="217"/>
        <v>1607.3733885683764</v>
      </c>
      <c r="GN104" s="250">
        <f t="shared" si="217"/>
        <v>1611.6424634096038</v>
      </c>
      <c r="GO104" s="250">
        <f t="shared" si="217"/>
        <v>1615.9115382508312</v>
      </c>
      <c r="GP104" s="250">
        <f t="shared" si="217"/>
        <v>1620.1806130920586</v>
      </c>
      <c r="GQ104" s="250">
        <f t="shared" si="217"/>
        <v>1624.449687933286</v>
      </c>
      <c r="GR104" s="250">
        <f t="shared" si="217"/>
        <v>1628.7187627745134</v>
      </c>
      <c r="GS104" s="250">
        <f t="shared" si="217"/>
        <v>1632.9878376157408</v>
      </c>
      <c r="GT104" s="250">
        <f t="shared" si="217"/>
        <v>1637.2569124569682</v>
      </c>
      <c r="GU104" s="250">
        <f t="shared" si="217"/>
        <v>1641.5259872981956</v>
      </c>
      <c r="GV104" s="250">
        <f t="shared" si="217"/>
        <v>1645.795062139423</v>
      </c>
      <c r="GW104" s="250">
        <f t="shared" si="217"/>
        <v>1650.0641369806503</v>
      </c>
      <c r="GX104" s="250">
        <f t="shared" si="217"/>
        <v>1654.3332118218777</v>
      </c>
      <c r="GY104" s="250">
        <f t="shared" si="217"/>
        <v>1658.6022866631051</v>
      </c>
      <c r="GZ104" s="250">
        <f t="shared" si="217"/>
        <v>1662.8713615043325</v>
      </c>
      <c r="HA104" s="250">
        <f t="shared" si="217"/>
        <v>1667.1404363455599</v>
      </c>
      <c r="HB104" s="250">
        <f t="shared" si="217"/>
        <v>1671.4095111867873</v>
      </c>
      <c r="HC104" s="250">
        <f t="shared" si="217"/>
        <v>1675.6785860280147</v>
      </c>
      <c r="HD104" s="250">
        <f t="shared" si="217"/>
        <v>1679.9476608692421</v>
      </c>
      <c r="HE104" s="250">
        <f t="shared" si="217"/>
        <v>1684.2167357104695</v>
      </c>
      <c r="HF104" s="250">
        <f t="shared" si="217"/>
        <v>1688.4858105516969</v>
      </c>
      <c r="HG104" s="250">
        <f t="shared" si="217"/>
        <v>1692.7548853929243</v>
      </c>
      <c r="HH104" s="250">
        <f t="shared" si="217"/>
        <v>1697.0239602341517</v>
      </c>
      <c r="HI104" s="250">
        <f t="shared" ref="HI104:HN104" si="218">IF(ISNONTEXT($W$104),HH104+(($HO$104-$W$104)/200),"")</f>
        <v>1701.2930350753791</v>
      </c>
      <c r="HJ104" s="250">
        <f t="shared" si="218"/>
        <v>1705.5621099166065</v>
      </c>
      <c r="HK104" s="250">
        <f t="shared" si="218"/>
        <v>1709.8311847578339</v>
      </c>
      <c r="HL104" s="250">
        <f t="shared" si="218"/>
        <v>1714.1002595990612</v>
      </c>
      <c r="HM104" s="250">
        <f t="shared" si="218"/>
        <v>1718.3693344402886</v>
      </c>
      <c r="HN104" s="250">
        <f t="shared" si="218"/>
        <v>1722.638409281516</v>
      </c>
      <c r="HO104" s="184">
        <f>IF(ISNONTEXT($V104),G104+(3*K104),"")</f>
        <v>1726.9074841227311</v>
      </c>
      <c r="HP104" s="169">
        <f>IF(ISNONTEXT($K104),_xlfn.NORM.DIST(W104,$G104,$K104,FALSE),NA())</f>
        <v>3.1143856058498431E-5</v>
      </c>
      <c r="HQ104" s="169">
        <f t="shared" ref="HQ104:ID104" si="219">IF(ISNONTEXT($K104),_xlfn.NORM.DIST(X104,$G104,$K104,FALSE),NA())</f>
        <v>3.406147528150725E-5</v>
      </c>
      <c r="HR104" s="169">
        <f t="shared" si="219"/>
        <v>3.7218910857428628E-5</v>
      </c>
      <c r="HS104" s="169">
        <f t="shared" si="219"/>
        <v>4.0632449188971229E-5</v>
      </c>
      <c r="HT104" s="169">
        <f t="shared" si="219"/>
        <v>4.4319155537124345E-5</v>
      </c>
      <c r="HU104" s="169">
        <f t="shared" si="219"/>
        <v>4.8296881265062017E-5</v>
      </c>
      <c r="HV104" s="169">
        <f t="shared" si="219"/>
        <v>5.2584268049252252E-5</v>
      </c>
      <c r="HW104" s="169">
        <f t="shared" si="219"/>
        <v>5.7200748758992614E-5</v>
      </c>
      <c r="HX104" s="169">
        <f t="shared" si="219"/>
        <v>6.2166544700541684E-5</v>
      </c>
      <c r="HY104" s="169">
        <f t="shared" si="219"/>
        <v>6.7502658918797351E-5</v>
      </c>
      <c r="HZ104" s="169">
        <f t="shared" si="219"/>
        <v>7.3230865248265141E-5</v>
      </c>
      <c r="IA104" s="169">
        <f t="shared" si="219"/>
        <v>7.9373692806066111E-5</v>
      </c>
      <c r="IB104" s="169">
        <f t="shared" si="219"/>
        <v>8.5954405623126569E-5</v>
      </c>
      <c r="IC104" s="169">
        <f t="shared" si="219"/>
        <v>9.2996977115655831E-5</v>
      </c>
      <c r="ID104" s="169">
        <f t="shared" si="219"/>
        <v>1.005260591077178E-4</v>
      </c>
      <c r="IE104" s="169">
        <f t="shared" si="213"/>
        <v>1.0856694512729746E-4</v>
      </c>
      <c r="IF104" s="169">
        <f t="shared" si="213"/>
        <v>1.1714552771289759E-4</v>
      </c>
      <c r="IG104" s="169">
        <f t="shared" si="213"/>
        <v>1.2628824948549965E-4</v>
      </c>
      <c r="IH104" s="169">
        <f t="shared" si="213"/>
        <v>1.3602204776179614E-4</v>
      </c>
      <c r="II104" s="169">
        <f t="shared" si="213"/>
        <v>1.4637429250903298E-4</v>
      </c>
      <c r="IJ104" s="169">
        <f t="shared" si="213"/>
        <v>1.5737271746965541E-4</v>
      </c>
      <c r="IK104" s="169">
        <f t="shared" si="213"/>
        <v>1.6904534431525918E-4</v>
      </c>
      <c r="IL104" s="169">
        <f t="shared" si="213"/>
        <v>1.8142039972411504E-4</v>
      </c>
      <c r="IM104" s="169">
        <f t="shared" si="213"/>
        <v>1.9452622531474366E-4</v>
      </c>
      <c r="IN104" s="169">
        <f t="shared" si="213"/>
        <v>2.0839118040958651E-4</v>
      </c>
      <c r="IO104" s="169">
        <f t="shared" si="213"/>
        <v>2.2304353764767147E-4</v>
      </c>
      <c r="IP104" s="169">
        <f t="shared" si="213"/>
        <v>2.3851137151316263E-4</v>
      </c>
      <c r="IQ104" s="169">
        <f t="shared" si="213"/>
        <v>2.5482243989763983E-4</v>
      </c>
      <c r="IR104" s="169">
        <f t="shared" si="213"/>
        <v>2.7200405886766325E-4</v>
      </c>
      <c r="IS104" s="169">
        <f t="shared" si="213"/>
        <v>2.9008297086538629E-4</v>
      </c>
      <c r="IT104" s="169">
        <f t="shared" si="208"/>
        <v>3.090852066283884E-4</v>
      </c>
      <c r="IU104" s="169">
        <f t="shared" si="197"/>
        <v>3.2903594117517174E-4</v>
      </c>
      <c r="IV104" s="169">
        <f t="shared" si="197"/>
        <v>3.4995934426452764E-4</v>
      </c>
      <c r="IW104" s="169">
        <f t="shared" si="197"/>
        <v>3.7187842579981004E-4</v>
      </c>
      <c r="IX104" s="169">
        <f t="shared" si="197"/>
        <v>3.9481487671259847E-4</v>
      </c>
      <c r="IY104" s="169">
        <f t="shared" si="181"/>
        <v>4.1878890592381173E-4</v>
      </c>
      <c r="IZ104" s="169">
        <f t="shared" si="181"/>
        <v>4.4381907404350562E-4</v>
      </c>
      <c r="JA104" s="169">
        <f t="shared" si="181"/>
        <v>4.6992212453282877E-4</v>
      </c>
      <c r="JB104" s="169">
        <f t="shared" si="181"/>
        <v>4.9711281311230467E-4</v>
      </c>
      <c r="JC104" s="169">
        <f t="shared" si="181"/>
        <v>5.2540373625920532E-4</v>
      </c>
      <c r="JD104" s="169">
        <f t="shared" si="181"/>
        <v>5.5480515969260496E-4</v>
      </c>
      <c r="JE104" s="169">
        <f t="shared" si="181"/>
        <v>5.8532484779719532E-4</v>
      </c>
      <c r="JF104" s="169">
        <f t="shared" si="181"/>
        <v>6.1696789498540063E-4</v>
      </c>
      <c r="JG104" s="169">
        <f t="shared" si="181"/>
        <v>6.4973656004118524E-4</v>
      </c>
      <c r="JH104" s="169">
        <f t="shared" si="181"/>
        <v>6.8363010452751431E-4</v>
      </c>
      <c r="JI104" s="169">
        <f t="shared" si="181"/>
        <v>7.1864463637215728E-4</v>
      </c>
      <c r="JJ104" s="169">
        <f t="shared" si="168"/>
        <v>7.54772959772746E-4</v>
      </c>
      <c r="JK104" s="169">
        <f t="shared" si="168"/>
        <v>7.920044325812458E-4</v>
      </c>
      <c r="JL104" s="169">
        <f t="shared" si="168"/>
        <v>8.303248323396447E-4</v>
      </c>
      <c r="JM104" s="169">
        <f t="shared" si="168"/>
        <v>8.6971623214229658E-4</v>
      </c>
      <c r="JN104" s="169">
        <f t="shared" si="168"/>
        <v>9.1015688749549004E-4</v>
      </c>
      <c r="JO104" s="169">
        <f t="shared" si="168"/>
        <v>9.5162113533109349E-4</v>
      </c>
      <c r="JP104" s="169">
        <f t="shared" si="168"/>
        <v>9.9407930630823196E-4</v>
      </c>
      <c r="JQ104" s="169">
        <f t="shared" si="168"/>
        <v>1.0374976515045941E-3</v>
      </c>
      <c r="JR104" s="169">
        <f t="shared" si="168"/>
        <v>1.0818382845570527E-3</v>
      </c>
      <c r="JS104" s="169">
        <f t="shared" si="168"/>
        <v>1.1270591402596153E-3</v>
      </c>
      <c r="JT104" s="169">
        <f t="shared" si="168"/>
        <v>1.1731139505653789E-3</v>
      </c>
      <c r="JU104" s="169">
        <f t="shared" si="168"/>
        <v>1.2199522388681655E-3</v>
      </c>
      <c r="JV104" s="169">
        <f t="shared" si="168"/>
        <v>1.2675193333590755E-3</v>
      </c>
      <c r="JW104" s="169">
        <f t="shared" si="168"/>
        <v>1.3157564001635255E-3</v>
      </c>
      <c r="JX104" s="169">
        <f t="shared" si="168"/>
        <v>1.3646004968658827E-3</v>
      </c>
      <c r="JY104" s="169">
        <f t="shared" si="168"/>
        <v>1.4139846469219E-3</v>
      </c>
      <c r="JZ104" s="169">
        <f t="shared" si="198"/>
        <v>1.4638379353444913E-3</v>
      </c>
      <c r="KA104" s="169">
        <f t="shared" si="180"/>
        <v>1.5140856259264809E-3</v>
      </c>
      <c r="KB104" s="169">
        <f t="shared" si="180"/>
        <v>1.564649300135619E-3</v>
      </c>
      <c r="KC104" s="169">
        <f t="shared" si="180"/>
        <v>1.6154470176832031E-3</v>
      </c>
      <c r="KD104" s="169">
        <f t="shared" si="180"/>
        <v>1.6663934986289135E-3</v>
      </c>
      <c r="KE104" s="169">
        <f t="shared" si="180"/>
        <v>1.7174003267420518E-3</v>
      </c>
      <c r="KF104" s="169">
        <f t="shared" si="180"/>
        <v>1.7683761736941674E-3</v>
      </c>
      <c r="KG104" s="169">
        <f t="shared" si="180"/>
        <v>1.8192270435113259E-3</v>
      </c>
      <c r="KH104" s="169">
        <f t="shared" si="180"/>
        <v>1.8698565365670261E-3</v>
      </c>
      <c r="KI104" s="169">
        <f t="shared" si="180"/>
        <v>1.9201661322503147E-3</v>
      </c>
      <c r="KJ104" s="169">
        <f t="shared" si="180"/>
        <v>1.9700554892991369E-3</v>
      </c>
      <c r="KK104" s="169">
        <f t="shared" si="180"/>
        <v>2.0194227626476749E-3</v>
      </c>
      <c r="KL104" s="169">
        <f t="shared" si="180"/>
        <v>2.0681649354996005E-3</v>
      </c>
      <c r="KM104" s="169">
        <f t="shared" si="200"/>
        <v>2.1161781652080432E-3</v>
      </c>
      <c r="KN104" s="169">
        <f t="shared" si="200"/>
        <v>2.1633581414188963E-3</v>
      </c>
      <c r="KO104" s="169">
        <f t="shared" si="200"/>
        <v>2.2096004548180165E-3</v>
      </c>
      <c r="KP104" s="169">
        <f t="shared" si="200"/>
        <v>2.2548009747160895E-3</v>
      </c>
      <c r="KQ104" s="169">
        <f t="shared" si="200"/>
        <v>2.2988562336085268E-3</v>
      </c>
      <c r="KR104" s="169">
        <f t="shared" si="200"/>
        <v>2.3416638167627303E-3</v>
      </c>
      <c r="KS104" s="169">
        <f t="shared" si="200"/>
        <v>2.3831227548123833E-3</v>
      </c>
      <c r="KT104" s="169">
        <f t="shared" si="200"/>
        <v>2.4231339172789395E-3</v>
      </c>
      <c r="KU104" s="169">
        <f t="shared" si="200"/>
        <v>2.4616004048949223E-3</v>
      </c>
      <c r="KV104" s="169">
        <f t="shared" si="200"/>
        <v>2.4984279385726728E-3</v>
      </c>
      <c r="KW104" s="169">
        <f t="shared" si="200"/>
        <v>2.533525242846319E-3</v>
      </c>
      <c r="KX104" s="169">
        <f t="shared" si="200"/>
        <v>2.5668044216143192E-3</v>
      </c>
      <c r="KY104" s="169">
        <f t="shared" si="200"/>
        <v>2.5981813240252972E-3</v>
      </c>
      <c r="KZ104" s="169">
        <f t="shared" si="200"/>
        <v>2.6275758983810844E-3</v>
      </c>
      <c r="LA104" s="169">
        <f t="shared" si="200"/>
        <v>2.6549125319779159E-3</v>
      </c>
      <c r="LB104" s="169">
        <f t="shared" si="200"/>
        <v>2.6801203748694313E-3</v>
      </c>
      <c r="LC104" s="169">
        <f t="shared" si="201"/>
        <v>2.7031336456131952E-3</v>
      </c>
      <c r="LD104" s="169">
        <f t="shared" si="201"/>
        <v>2.7238919171553868E-3</v>
      </c>
      <c r="LE104" s="169">
        <f t="shared" si="201"/>
        <v>2.7423403811155916E-3</v>
      </c>
      <c r="LF104" s="169">
        <f t="shared" si="201"/>
        <v>2.758430088854443E-3</v>
      </c>
      <c r="LG104" s="169">
        <f t="shared" si="201"/>
        <v>2.7721181678404261E-3</v>
      </c>
      <c r="LH104" s="169">
        <f t="shared" si="201"/>
        <v>2.7833680119774286E-3</v>
      </c>
      <c r="LI104" s="169">
        <f t="shared" si="201"/>
        <v>2.7921494447105642E-3</v>
      </c>
      <c r="LJ104" s="169">
        <f t="shared" si="201"/>
        <v>2.7984388538931466E-3</v>
      </c>
      <c r="LK104" s="169">
        <f t="shared" si="201"/>
        <v>2.802219297571228E-3</v>
      </c>
      <c r="LL104" s="169">
        <f t="shared" si="201"/>
        <v>2.8034805800224005E-3</v>
      </c>
      <c r="LM104" s="169">
        <f t="shared" si="201"/>
        <v>2.8022192975712236E-3</v>
      </c>
      <c r="LN104" s="169">
        <f t="shared" si="201"/>
        <v>2.7984388538931371E-3</v>
      </c>
      <c r="LO104" s="169">
        <f t="shared" si="201"/>
        <v>2.7921494447105499E-3</v>
      </c>
      <c r="LP104" s="169">
        <f t="shared" si="201"/>
        <v>2.7833680119774096E-3</v>
      </c>
      <c r="LQ104" s="169">
        <f t="shared" si="201"/>
        <v>2.7721181678404018E-3</v>
      </c>
      <c r="LR104" s="169">
        <f t="shared" si="201"/>
        <v>2.7584300888544144E-3</v>
      </c>
      <c r="LS104" s="169">
        <f t="shared" si="202"/>
        <v>2.7423403811155582E-3</v>
      </c>
      <c r="LT104" s="169">
        <f t="shared" si="202"/>
        <v>2.723891917155349E-3</v>
      </c>
      <c r="LU104" s="169">
        <f t="shared" si="202"/>
        <v>2.7031336456131531E-3</v>
      </c>
      <c r="LV104" s="169">
        <f t="shared" si="202"/>
        <v>2.6801203748693853E-3</v>
      </c>
      <c r="LW104" s="169">
        <f t="shared" si="202"/>
        <v>2.6549125319778651E-3</v>
      </c>
      <c r="LX104" s="169">
        <f t="shared" si="202"/>
        <v>2.6275758983810298E-3</v>
      </c>
      <c r="LY104" s="169">
        <f t="shared" si="202"/>
        <v>2.5981813240252391E-3</v>
      </c>
      <c r="LZ104" s="169">
        <f t="shared" si="202"/>
        <v>2.5668044216142572E-3</v>
      </c>
      <c r="MA104" s="169">
        <f t="shared" si="202"/>
        <v>2.533525242846254E-3</v>
      </c>
      <c r="MB104" s="169">
        <f t="shared" si="202"/>
        <v>2.4984279385726034E-3</v>
      </c>
      <c r="MC104" s="169">
        <f t="shared" si="202"/>
        <v>2.4616004048948498E-3</v>
      </c>
      <c r="MD104" s="169">
        <f t="shared" si="202"/>
        <v>2.4231339172788645E-3</v>
      </c>
      <c r="ME104" s="169">
        <f t="shared" si="202"/>
        <v>2.3831227548123052E-3</v>
      </c>
      <c r="MF104" s="169">
        <f t="shared" si="202"/>
        <v>2.3416638167626496E-3</v>
      </c>
      <c r="MG104" s="169">
        <f t="shared" si="202"/>
        <v>2.2988562336084435E-3</v>
      </c>
      <c r="MH104" s="169">
        <f t="shared" si="202"/>
        <v>2.254800974716004E-3</v>
      </c>
      <c r="MI104" s="169">
        <f t="shared" si="203"/>
        <v>2.2096004548179289E-3</v>
      </c>
      <c r="MJ104" s="169">
        <f t="shared" si="203"/>
        <v>2.163358141418807E-3</v>
      </c>
      <c r="MK104" s="169">
        <f t="shared" si="203"/>
        <v>2.1161781652079513E-3</v>
      </c>
      <c r="ML104" s="169">
        <f t="shared" si="203"/>
        <v>2.0681649354995072E-3</v>
      </c>
      <c r="MM104" s="169">
        <f t="shared" si="203"/>
        <v>2.0194227626475808E-3</v>
      </c>
      <c r="MN104" s="169">
        <f t="shared" si="203"/>
        <v>1.9700554892990419E-3</v>
      </c>
      <c r="MO104" s="169">
        <f t="shared" si="203"/>
        <v>1.9201661322502186E-3</v>
      </c>
      <c r="MP104" s="169">
        <f t="shared" si="203"/>
        <v>1.8698565365669292E-3</v>
      </c>
      <c r="MQ104" s="169">
        <f t="shared" si="203"/>
        <v>1.8192270435112283E-3</v>
      </c>
      <c r="MR104" s="169">
        <f t="shared" si="203"/>
        <v>1.7683761736940699E-3</v>
      </c>
      <c r="MS104" s="169">
        <f t="shared" si="203"/>
        <v>1.7174003267419542E-3</v>
      </c>
      <c r="MT104" s="169">
        <f t="shared" si="203"/>
        <v>1.6663934986288159E-3</v>
      </c>
      <c r="MU104" s="169">
        <f t="shared" si="203"/>
        <v>1.6154470176831055E-3</v>
      </c>
      <c r="MV104" s="169">
        <f t="shared" si="203"/>
        <v>1.5646493001355221E-3</v>
      </c>
      <c r="MW104" s="169">
        <f t="shared" si="203"/>
        <v>1.5140856259263842E-3</v>
      </c>
      <c r="MX104" s="169">
        <f t="shared" si="203"/>
        <v>1.4638379353443954E-3</v>
      </c>
      <c r="MY104" s="169">
        <f t="shared" si="204"/>
        <v>1.4139846469218048E-3</v>
      </c>
      <c r="MZ104" s="169">
        <f t="shared" si="204"/>
        <v>1.3646004968657886E-3</v>
      </c>
      <c r="NA104" s="169">
        <f t="shared" si="204"/>
        <v>1.3157564001634327E-3</v>
      </c>
      <c r="NB104" s="169">
        <f t="shared" si="204"/>
        <v>1.2675193333589834E-3</v>
      </c>
      <c r="NC104" s="169">
        <f t="shared" si="204"/>
        <v>1.2199522388680751E-3</v>
      </c>
      <c r="ND104" s="169">
        <f t="shared" si="204"/>
        <v>1.1731139505652896E-3</v>
      </c>
      <c r="NE104" s="169">
        <f t="shared" si="204"/>
        <v>1.1270591402595277E-3</v>
      </c>
      <c r="NF104" s="169">
        <f t="shared" si="204"/>
        <v>1.0818382845569669E-3</v>
      </c>
      <c r="NG104" s="169">
        <f t="shared" si="204"/>
        <v>1.0374976515045097E-3</v>
      </c>
      <c r="NH104" s="169">
        <f t="shared" si="204"/>
        <v>9.9407930630814978E-4</v>
      </c>
      <c r="NI104" s="169">
        <f t="shared" si="204"/>
        <v>9.5162113533101304E-4</v>
      </c>
      <c r="NJ104" s="169">
        <f t="shared" si="204"/>
        <v>9.1015688749541133E-4</v>
      </c>
      <c r="NK104" s="169">
        <f t="shared" si="204"/>
        <v>8.6971623214222014E-4</v>
      </c>
      <c r="NL104" s="169">
        <f t="shared" si="204"/>
        <v>8.3032483233957011E-4</v>
      </c>
      <c r="NM104" s="169">
        <f t="shared" si="204"/>
        <v>7.9200443258117305E-4</v>
      </c>
      <c r="NN104" s="169">
        <f t="shared" si="204"/>
        <v>7.5477295977267563E-4</v>
      </c>
      <c r="NO104" s="169">
        <f t="shared" si="205"/>
        <v>7.1864463637208919E-4</v>
      </c>
      <c r="NP104" s="169">
        <f t="shared" si="205"/>
        <v>6.8363010452744829E-4</v>
      </c>
      <c r="NQ104" s="169">
        <f t="shared" si="205"/>
        <v>6.4973656004112127E-4</v>
      </c>
      <c r="NR104" s="169">
        <f t="shared" si="205"/>
        <v>6.1696789498533904E-4</v>
      </c>
      <c r="NS104" s="169">
        <f t="shared" si="205"/>
        <v>5.8532484779713579E-4</v>
      </c>
      <c r="NT104" s="169">
        <f t="shared" si="205"/>
        <v>5.548051596925475E-4</v>
      </c>
      <c r="NU104" s="169">
        <f t="shared" si="205"/>
        <v>5.2540373625915003E-4</v>
      </c>
      <c r="NV104" s="169">
        <f t="shared" si="205"/>
        <v>4.9711281311225165E-4</v>
      </c>
      <c r="NW104" s="169">
        <f t="shared" si="205"/>
        <v>4.699221245327777E-4</v>
      </c>
      <c r="NX104" s="169">
        <f t="shared" si="205"/>
        <v>4.4381907404345662E-4</v>
      </c>
      <c r="NY104" s="169">
        <f t="shared" si="205"/>
        <v>4.1878890592376397E-4</v>
      </c>
      <c r="NZ104" s="169">
        <f t="shared" si="205"/>
        <v>3.9481487671255228E-4</v>
      </c>
      <c r="OA104" s="169">
        <f t="shared" si="205"/>
        <v>3.7187842579976515E-4</v>
      </c>
      <c r="OB104" s="169">
        <f t="shared" si="205"/>
        <v>3.4995934426448422E-4</v>
      </c>
      <c r="OC104" s="169">
        <f t="shared" si="205"/>
        <v>3.2903594117512968E-4</v>
      </c>
      <c r="OD104" s="169">
        <f t="shared" si="205"/>
        <v>3.090852066283478E-4</v>
      </c>
      <c r="OE104" s="169">
        <f t="shared" si="206"/>
        <v>2.9008297086534726E-4</v>
      </c>
      <c r="OF104" s="169">
        <f t="shared" si="206"/>
        <v>2.7200405886762568E-4</v>
      </c>
      <c r="OG104" s="169">
        <f t="shared" si="206"/>
        <v>2.5482243989760362E-4</v>
      </c>
      <c r="OH104" s="169">
        <f t="shared" si="206"/>
        <v>2.3851137151312789E-4</v>
      </c>
      <c r="OI104" s="169">
        <f t="shared" si="206"/>
        <v>2.230435376476383E-4</v>
      </c>
      <c r="OJ104" s="169">
        <f t="shared" si="206"/>
        <v>2.0839118040955469E-4</v>
      </c>
      <c r="OK104" s="169">
        <f t="shared" si="179"/>
        <v>1.9452622531471314E-4</v>
      </c>
      <c r="OL104" s="169">
        <f t="shared" si="179"/>
        <v>1.8142039972408601E-4</v>
      </c>
      <c r="OM104" s="169">
        <f t="shared" si="179"/>
        <v>1.6904534431523143E-4</v>
      </c>
      <c r="ON104" s="169">
        <f t="shared" si="179"/>
        <v>1.5737271746962893E-4</v>
      </c>
      <c r="OO104" s="169">
        <f t="shared" si="179"/>
        <v>1.4637429250900755E-4</v>
      </c>
      <c r="OP104" s="169">
        <f t="shared" si="179"/>
        <v>1.360220477617721E-4</v>
      </c>
      <c r="OQ104" s="169">
        <f t="shared" si="179"/>
        <v>1.2628824948547677E-4</v>
      </c>
      <c r="OR104" s="169">
        <f t="shared" si="179"/>
        <v>1.1714552771287578E-4</v>
      </c>
      <c r="OS104" s="169">
        <f t="shared" si="179"/>
        <v>1.0856694512727691E-4</v>
      </c>
      <c r="OT104" s="169">
        <f t="shared" si="179"/>
        <v>1.0052605910769836E-4</v>
      </c>
      <c r="OU104" s="169">
        <f t="shared" si="179"/>
        <v>9.2996977115637414E-5</v>
      </c>
      <c r="OV104" s="169">
        <f t="shared" si="179"/>
        <v>8.5954405623109114E-5</v>
      </c>
      <c r="OW104" s="169">
        <f t="shared" si="199"/>
        <v>7.9373692806049712E-5</v>
      </c>
      <c r="OX104" s="169">
        <f t="shared" si="199"/>
        <v>7.3230865248249692E-5</v>
      </c>
      <c r="OY104" s="169">
        <f t="shared" si="199"/>
        <v>6.7502658918782782E-5</v>
      </c>
      <c r="OZ104" s="169">
        <f t="shared" si="199"/>
        <v>6.2166544700527983E-5</v>
      </c>
      <c r="PA104" s="169">
        <f t="shared" si="199"/>
        <v>5.7200748758979794E-5</v>
      </c>
      <c r="PB104" s="169">
        <f t="shared" si="199"/>
        <v>5.258426804924021E-5</v>
      </c>
      <c r="PC104" s="169">
        <f t="shared" si="199"/>
        <v>4.8296881265050646E-5</v>
      </c>
      <c r="PD104" s="169">
        <f t="shared" si="199"/>
        <v>4.431915553711372E-5</v>
      </c>
      <c r="PE104" s="169">
        <f t="shared" si="199"/>
        <v>4.0632449188961309E-5</v>
      </c>
      <c r="PF104" s="169">
        <f t="shared" si="171"/>
        <v>3.7218910857419337E-5</v>
      </c>
      <c r="PG104" s="169">
        <f t="shared" si="171"/>
        <v>3.406147528149857E-5</v>
      </c>
      <c r="PH104" s="169">
        <f t="shared" si="171"/>
        <v>3.1143856058498431E-5</v>
      </c>
    </row>
    <row r="105" spans="1:424" x14ac:dyDescent="0.75">
      <c r="A105" s="2"/>
      <c r="B105" s="5"/>
      <c r="C105" s="5"/>
      <c r="D105" s="5"/>
      <c r="E105" s="2"/>
      <c r="F105" s="2"/>
      <c r="G105" s="5"/>
      <c r="H105" s="2"/>
      <c r="I105" s="2"/>
      <c r="J105" s="2"/>
      <c r="K105" s="2"/>
      <c r="L105" s="2"/>
      <c r="M105" s="24"/>
      <c r="N105" s="272"/>
      <c r="O105" s="35"/>
      <c r="P105" s="35"/>
      <c r="Q105" s="35"/>
      <c r="R105" s="35"/>
      <c r="S105" s="35"/>
      <c r="T105" s="35"/>
      <c r="U105" s="5"/>
    </row>
    <row r="106" spans="1:424" ht="16" x14ac:dyDescent="0.8">
      <c r="A106" s="5"/>
      <c r="B106" s="431" t="s">
        <v>75</v>
      </c>
      <c r="C106" s="432"/>
      <c r="D106" s="433"/>
      <c r="E106" s="5"/>
      <c r="F106" s="5"/>
      <c r="G106" s="5"/>
      <c r="H106" s="5"/>
      <c r="I106" s="5"/>
      <c r="K106" s="33" t="s">
        <v>84</v>
      </c>
      <c r="L106" s="33"/>
      <c r="M106" s="97">
        <v>1400</v>
      </c>
      <c r="N106" s="273">
        <f>IF(OR(K104="",M106=""),"",ABS(VLOOKUP($M$1,VLookups!$A$43:$B$44,2,FALSE)-_xlfn.NORM.DIST(M106,G104,K104,TRUE)))</f>
        <v>0.75888747762198006</v>
      </c>
      <c r="O106" s="66">
        <f>IF($K$104="","",_xlfn.NORM.INV(ABS(VLOOKUP($M$1,VLookups!$A$43:$B$44,2,FALSE)-O$3),$G$104,$K104))</f>
        <v>1117.6320151266023</v>
      </c>
      <c r="P106" s="67">
        <f>IF($K$104="","",_xlfn.NORM.INV(ABS(VLOOKUP($M$1,VLookups!$A$43:$B$44,2,FALSE)-P$3),$G$104,$K104))</f>
        <v>1482.3679848733977</v>
      </c>
      <c r="Q106" s="68">
        <f>IF($K$104="","",_xlfn.NORM.INV(ABS(VLOOKUP($M$1,VLookups!$A$43:$B$44,2,FALSE)-Q$3),$G$104,$K104))</f>
        <v>1447.4870569231962</v>
      </c>
      <c r="R106" s="69">
        <f>IF($K$104="","",_xlfn.NORM.INV(ABS(VLOOKUP($M$1,VLookups!$A$43:$B$44,2,FALSE)-R$3),$G$104,$K104))</f>
        <v>1419.7648011362942</v>
      </c>
      <c r="S106" s="70">
        <f>IF($K$104="","",_xlfn.NORM.INV(ABS(VLOOKUP($M$1,VLookups!$A$43:$B$44,2,FALSE)-S$3),$G$104,$K104))</f>
        <v>1395.9815741075929</v>
      </c>
      <c r="T106" s="71">
        <f>IF($K$104="","",_xlfn.NORM.INV(ABS(VLOOKUP($M$1,VLookups!$A$43:$B$44,2,FALSE)-T$3),$G$104,$K104))</f>
        <v>1374.6235011842866</v>
      </c>
      <c r="U106" s="5"/>
      <c r="HP106" s="208">
        <f>IF(AND($D$112&gt;0,$D$113&gt;0),IF(OR(W104&lt;$D$112,W104=$D$112),HP104,0),"")</f>
        <v>3.1143856058498431E-5</v>
      </c>
      <c r="HQ106" s="208">
        <f t="shared" ref="HQ106:KB106" si="220">IF(AND($D$112&gt;0,$D$113&gt;0),IF(OR(X104&lt;$D$112,X104=$D$112),HQ104,0),"")</f>
        <v>3.406147528150725E-5</v>
      </c>
      <c r="HR106" s="208">
        <f t="shared" si="220"/>
        <v>3.7218910857428628E-5</v>
      </c>
      <c r="HS106" s="208">
        <f t="shared" si="220"/>
        <v>4.0632449188971229E-5</v>
      </c>
      <c r="HT106" s="208">
        <f t="shared" si="220"/>
        <v>4.4319155537124345E-5</v>
      </c>
      <c r="HU106" s="208">
        <f t="shared" si="220"/>
        <v>4.8296881265062017E-5</v>
      </c>
      <c r="HV106" s="208">
        <f t="shared" si="220"/>
        <v>5.2584268049252252E-5</v>
      </c>
      <c r="HW106" s="208">
        <f t="shared" si="220"/>
        <v>5.7200748758992614E-5</v>
      </c>
      <c r="HX106" s="208">
        <f t="shared" si="220"/>
        <v>6.2166544700541684E-5</v>
      </c>
      <c r="HY106" s="208">
        <f t="shared" si="220"/>
        <v>6.7502658918797351E-5</v>
      </c>
      <c r="HZ106" s="208">
        <f t="shared" si="220"/>
        <v>7.3230865248265141E-5</v>
      </c>
      <c r="IA106" s="208">
        <f t="shared" si="220"/>
        <v>7.9373692806066111E-5</v>
      </c>
      <c r="IB106" s="208">
        <f t="shared" si="220"/>
        <v>8.5954405623126569E-5</v>
      </c>
      <c r="IC106" s="208">
        <f t="shared" si="220"/>
        <v>9.2996977115655831E-5</v>
      </c>
      <c r="ID106" s="208">
        <f t="shared" si="220"/>
        <v>1.005260591077178E-4</v>
      </c>
      <c r="IE106" s="208">
        <f t="shared" si="220"/>
        <v>1.0856694512729746E-4</v>
      </c>
      <c r="IF106" s="208">
        <f t="shared" si="220"/>
        <v>1.1714552771289759E-4</v>
      </c>
      <c r="IG106" s="208">
        <f t="shared" si="220"/>
        <v>1.2628824948549965E-4</v>
      </c>
      <c r="IH106" s="208">
        <f t="shared" si="220"/>
        <v>1.3602204776179614E-4</v>
      </c>
      <c r="II106" s="208">
        <f t="shared" si="220"/>
        <v>1.4637429250903298E-4</v>
      </c>
      <c r="IJ106" s="208">
        <f t="shared" si="220"/>
        <v>1.5737271746965541E-4</v>
      </c>
      <c r="IK106" s="208">
        <f t="shared" si="220"/>
        <v>1.6904534431525918E-4</v>
      </c>
      <c r="IL106" s="208">
        <f t="shared" si="220"/>
        <v>1.8142039972411504E-4</v>
      </c>
      <c r="IM106" s="208">
        <f t="shared" si="220"/>
        <v>1.9452622531474366E-4</v>
      </c>
      <c r="IN106" s="208">
        <f t="shared" si="220"/>
        <v>2.0839118040958651E-4</v>
      </c>
      <c r="IO106" s="208">
        <f t="shared" si="220"/>
        <v>2.2304353764767147E-4</v>
      </c>
      <c r="IP106" s="208">
        <f t="shared" si="220"/>
        <v>2.3851137151316263E-4</v>
      </c>
      <c r="IQ106" s="208">
        <f t="shared" si="220"/>
        <v>2.5482243989763983E-4</v>
      </c>
      <c r="IR106" s="208">
        <f t="shared" si="220"/>
        <v>2.7200405886766325E-4</v>
      </c>
      <c r="IS106" s="208">
        <f t="shared" si="220"/>
        <v>2.9008297086538629E-4</v>
      </c>
      <c r="IT106" s="208">
        <f t="shared" si="220"/>
        <v>3.090852066283884E-4</v>
      </c>
      <c r="IU106" s="208">
        <f t="shared" si="220"/>
        <v>3.2903594117517174E-4</v>
      </c>
      <c r="IV106" s="208">
        <f t="shared" si="220"/>
        <v>3.4995934426452764E-4</v>
      </c>
      <c r="IW106" s="208">
        <f t="shared" si="220"/>
        <v>3.7187842579981004E-4</v>
      </c>
      <c r="IX106" s="208">
        <f t="shared" si="220"/>
        <v>3.9481487671259847E-4</v>
      </c>
      <c r="IY106" s="208">
        <f t="shared" si="220"/>
        <v>4.1878890592381173E-4</v>
      </c>
      <c r="IZ106" s="208">
        <f t="shared" si="220"/>
        <v>4.4381907404350562E-4</v>
      </c>
      <c r="JA106" s="208">
        <f t="shared" si="220"/>
        <v>4.6992212453282877E-4</v>
      </c>
      <c r="JB106" s="208">
        <f t="shared" si="220"/>
        <v>4.9711281311230467E-4</v>
      </c>
      <c r="JC106" s="208">
        <f t="shared" si="220"/>
        <v>5.2540373625920532E-4</v>
      </c>
      <c r="JD106" s="208">
        <f t="shared" si="220"/>
        <v>5.5480515969260496E-4</v>
      </c>
      <c r="JE106" s="208">
        <f t="shared" si="220"/>
        <v>5.8532484779719532E-4</v>
      </c>
      <c r="JF106" s="208">
        <f t="shared" si="220"/>
        <v>6.1696789498540063E-4</v>
      </c>
      <c r="JG106" s="208">
        <f t="shared" si="220"/>
        <v>6.4973656004118524E-4</v>
      </c>
      <c r="JH106" s="208">
        <f t="shared" si="220"/>
        <v>6.8363010452751431E-4</v>
      </c>
      <c r="JI106" s="208">
        <f t="shared" si="220"/>
        <v>7.1864463637215728E-4</v>
      </c>
      <c r="JJ106" s="208">
        <f t="shared" si="220"/>
        <v>7.54772959772746E-4</v>
      </c>
      <c r="JK106" s="208">
        <f t="shared" si="220"/>
        <v>7.920044325812458E-4</v>
      </c>
      <c r="JL106" s="208">
        <f t="shared" si="220"/>
        <v>8.303248323396447E-4</v>
      </c>
      <c r="JM106" s="208">
        <f t="shared" si="220"/>
        <v>8.6971623214229658E-4</v>
      </c>
      <c r="JN106" s="208">
        <f t="shared" si="220"/>
        <v>9.1015688749549004E-4</v>
      </c>
      <c r="JO106" s="208">
        <f t="shared" si="220"/>
        <v>9.5162113533109349E-4</v>
      </c>
      <c r="JP106" s="208">
        <f t="shared" si="220"/>
        <v>9.9407930630823196E-4</v>
      </c>
      <c r="JQ106" s="208">
        <f t="shared" si="220"/>
        <v>1.0374976515045941E-3</v>
      </c>
      <c r="JR106" s="208">
        <f t="shared" si="220"/>
        <v>1.0818382845570527E-3</v>
      </c>
      <c r="JS106" s="208">
        <f t="shared" si="220"/>
        <v>1.1270591402596153E-3</v>
      </c>
      <c r="JT106" s="208">
        <f t="shared" si="220"/>
        <v>1.1731139505653789E-3</v>
      </c>
      <c r="JU106" s="208">
        <f t="shared" si="220"/>
        <v>1.2199522388681655E-3</v>
      </c>
      <c r="JV106" s="208">
        <f t="shared" si="220"/>
        <v>0</v>
      </c>
      <c r="JW106" s="208">
        <f t="shared" si="220"/>
        <v>0</v>
      </c>
      <c r="JX106" s="208">
        <f t="shared" si="220"/>
        <v>0</v>
      </c>
      <c r="JY106" s="208">
        <f t="shared" si="220"/>
        <v>0</v>
      </c>
      <c r="JZ106" s="208">
        <f t="shared" si="220"/>
        <v>0</v>
      </c>
      <c r="KA106" s="208">
        <f t="shared" si="220"/>
        <v>0</v>
      </c>
      <c r="KB106" s="208">
        <f t="shared" si="220"/>
        <v>0</v>
      </c>
      <c r="KC106" s="208">
        <f t="shared" ref="KC106:MN106" si="221">IF(AND($D$112&gt;0,$D$113&gt;0),IF(OR(CJ104&lt;$D$112,CJ104=$D$112),KC104,0),"")</f>
        <v>0</v>
      </c>
      <c r="KD106" s="208">
        <f t="shared" si="221"/>
        <v>0</v>
      </c>
      <c r="KE106" s="208">
        <f t="shared" si="221"/>
        <v>0</v>
      </c>
      <c r="KF106" s="208">
        <f t="shared" si="221"/>
        <v>0</v>
      </c>
      <c r="KG106" s="208">
        <f t="shared" si="221"/>
        <v>0</v>
      </c>
      <c r="KH106" s="208">
        <f t="shared" si="221"/>
        <v>0</v>
      </c>
      <c r="KI106" s="208">
        <f t="shared" si="221"/>
        <v>0</v>
      </c>
      <c r="KJ106" s="208">
        <f t="shared" si="221"/>
        <v>0</v>
      </c>
      <c r="KK106" s="208">
        <f t="shared" si="221"/>
        <v>0</v>
      </c>
      <c r="KL106" s="208">
        <f t="shared" si="221"/>
        <v>0</v>
      </c>
      <c r="KM106" s="208">
        <f t="shared" si="221"/>
        <v>0</v>
      </c>
      <c r="KN106" s="208">
        <f t="shared" si="221"/>
        <v>0</v>
      </c>
      <c r="KO106" s="208">
        <f t="shared" si="221"/>
        <v>0</v>
      </c>
      <c r="KP106" s="208">
        <f t="shared" si="221"/>
        <v>0</v>
      </c>
      <c r="KQ106" s="208">
        <f t="shared" si="221"/>
        <v>0</v>
      </c>
      <c r="KR106" s="208">
        <f t="shared" si="221"/>
        <v>0</v>
      </c>
      <c r="KS106" s="208">
        <f t="shared" si="221"/>
        <v>0</v>
      </c>
      <c r="KT106" s="208">
        <f t="shared" si="221"/>
        <v>0</v>
      </c>
      <c r="KU106" s="208">
        <f t="shared" si="221"/>
        <v>0</v>
      </c>
      <c r="KV106" s="208">
        <f t="shared" si="221"/>
        <v>0</v>
      </c>
      <c r="KW106" s="208">
        <f t="shared" si="221"/>
        <v>0</v>
      </c>
      <c r="KX106" s="208">
        <f t="shared" si="221"/>
        <v>0</v>
      </c>
      <c r="KY106" s="208">
        <f t="shared" si="221"/>
        <v>0</v>
      </c>
      <c r="KZ106" s="208">
        <f t="shared" si="221"/>
        <v>0</v>
      </c>
      <c r="LA106" s="208">
        <f t="shared" si="221"/>
        <v>0</v>
      </c>
      <c r="LB106" s="208">
        <f t="shared" si="221"/>
        <v>0</v>
      </c>
      <c r="LC106" s="208">
        <f t="shared" si="221"/>
        <v>0</v>
      </c>
      <c r="LD106" s="208">
        <f t="shared" si="221"/>
        <v>0</v>
      </c>
      <c r="LE106" s="208">
        <f t="shared" si="221"/>
        <v>0</v>
      </c>
      <c r="LF106" s="208">
        <f t="shared" si="221"/>
        <v>0</v>
      </c>
      <c r="LG106" s="208">
        <f t="shared" si="221"/>
        <v>0</v>
      </c>
      <c r="LH106" s="208">
        <f t="shared" si="221"/>
        <v>0</v>
      </c>
      <c r="LI106" s="208">
        <f t="shared" si="221"/>
        <v>0</v>
      </c>
      <c r="LJ106" s="208">
        <f t="shared" si="221"/>
        <v>0</v>
      </c>
      <c r="LK106" s="208">
        <f t="shared" si="221"/>
        <v>0</v>
      </c>
      <c r="LL106" s="208">
        <f t="shared" si="221"/>
        <v>0</v>
      </c>
      <c r="LM106" s="208">
        <f t="shared" si="221"/>
        <v>0</v>
      </c>
      <c r="LN106" s="208">
        <f t="shared" si="221"/>
        <v>0</v>
      </c>
      <c r="LO106" s="208">
        <f t="shared" si="221"/>
        <v>0</v>
      </c>
      <c r="LP106" s="208">
        <f t="shared" si="221"/>
        <v>0</v>
      </c>
      <c r="LQ106" s="208">
        <f t="shared" si="221"/>
        <v>0</v>
      </c>
      <c r="LR106" s="208">
        <f t="shared" si="221"/>
        <v>0</v>
      </c>
      <c r="LS106" s="208">
        <f t="shared" si="221"/>
        <v>0</v>
      </c>
      <c r="LT106" s="208">
        <f t="shared" si="221"/>
        <v>0</v>
      </c>
      <c r="LU106" s="208">
        <f t="shared" si="221"/>
        <v>0</v>
      </c>
      <c r="LV106" s="208">
        <f t="shared" si="221"/>
        <v>0</v>
      </c>
      <c r="LW106" s="208">
        <f t="shared" si="221"/>
        <v>0</v>
      </c>
      <c r="LX106" s="208">
        <f t="shared" si="221"/>
        <v>0</v>
      </c>
      <c r="LY106" s="208">
        <f t="shared" si="221"/>
        <v>0</v>
      </c>
      <c r="LZ106" s="208">
        <f t="shared" si="221"/>
        <v>0</v>
      </c>
      <c r="MA106" s="208">
        <f t="shared" si="221"/>
        <v>0</v>
      </c>
      <c r="MB106" s="208">
        <f t="shared" si="221"/>
        <v>0</v>
      </c>
      <c r="MC106" s="208">
        <f t="shared" si="221"/>
        <v>0</v>
      </c>
      <c r="MD106" s="208">
        <f t="shared" si="221"/>
        <v>0</v>
      </c>
      <c r="ME106" s="208">
        <f t="shared" si="221"/>
        <v>0</v>
      </c>
      <c r="MF106" s="208">
        <f t="shared" si="221"/>
        <v>0</v>
      </c>
      <c r="MG106" s="208">
        <f t="shared" si="221"/>
        <v>0</v>
      </c>
      <c r="MH106" s="208">
        <f t="shared" si="221"/>
        <v>0</v>
      </c>
      <c r="MI106" s="208">
        <f t="shared" si="221"/>
        <v>0</v>
      </c>
      <c r="MJ106" s="208">
        <f t="shared" si="221"/>
        <v>0</v>
      </c>
      <c r="MK106" s="208">
        <f t="shared" si="221"/>
        <v>0</v>
      </c>
      <c r="ML106" s="208">
        <f t="shared" si="221"/>
        <v>0</v>
      </c>
      <c r="MM106" s="208">
        <f t="shared" si="221"/>
        <v>0</v>
      </c>
      <c r="MN106" s="208">
        <f t="shared" si="221"/>
        <v>0</v>
      </c>
      <c r="MO106" s="208">
        <f t="shared" ref="MO106:OZ106" si="222">IF(AND($D$112&gt;0,$D$113&gt;0),IF(OR(EV104&lt;$D$112,EV104=$D$112),MO104,0),"")</f>
        <v>0</v>
      </c>
      <c r="MP106" s="208">
        <f t="shared" si="222"/>
        <v>0</v>
      </c>
      <c r="MQ106" s="208">
        <f t="shared" si="222"/>
        <v>0</v>
      </c>
      <c r="MR106" s="208">
        <f t="shared" si="222"/>
        <v>0</v>
      </c>
      <c r="MS106" s="208">
        <f t="shared" si="222"/>
        <v>0</v>
      </c>
      <c r="MT106" s="208">
        <f t="shared" si="222"/>
        <v>0</v>
      </c>
      <c r="MU106" s="208">
        <f t="shared" si="222"/>
        <v>0</v>
      </c>
      <c r="MV106" s="208">
        <f t="shared" si="222"/>
        <v>0</v>
      </c>
      <c r="MW106" s="208">
        <f t="shared" si="222"/>
        <v>0</v>
      </c>
      <c r="MX106" s="208">
        <f t="shared" si="222"/>
        <v>0</v>
      </c>
      <c r="MY106" s="208">
        <f t="shared" si="222"/>
        <v>0</v>
      </c>
      <c r="MZ106" s="208">
        <f t="shared" si="222"/>
        <v>0</v>
      </c>
      <c r="NA106" s="208">
        <f t="shared" si="222"/>
        <v>0</v>
      </c>
      <c r="NB106" s="208">
        <f t="shared" si="222"/>
        <v>0</v>
      </c>
      <c r="NC106" s="208">
        <f t="shared" si="222"/>
        <v>0</v>
      </c>
      <c r="ND106" s="208">
        <f t="shared" si="222"/>
        <v>0</v>
      </c>
      <c r="NE106" s="208">
        <f t="shared" si="222"/>
        <v>0</v>
      </c>
      <c r="NF106" s="208">
        <f t="shared" si="222"/>
        <v>0</v>
      </c>
      <c r="NG106" s="208">
        <f t="shared" si="222"/>
        <v>0</v>
      </c>
      <c r="NH106" s="208">
        <f t="shared" si="222"/>
        <v>0</v>
      </c>
      <c r="NI106" s="208">
        <f t="shared" si="222"/>
        <v>0</v>
      </c>
      <c r="NJ106" s="208">
        <f t="shared" si="222"/>
        <v>0</v>
      </c>
      <c r="NK106" s="208">
        <f t="shared" si="222"/>
        <v>0</v>
      </c>
      <c r="NL106" s="208">
        <f t="shared" si="222"/>
        <v>0</v>
      </c>
      <c r="NM106" s="208">
        <f t="shared" si="222"/>
        <v>0</v>
      </c>
      <c r="NN106" s="208">
        <f t="shared" si="222"/>
        <v>0</v>
      </c>
      <c r="NO106" s="208">
        <f t="shared" si="222"/>
        <v>0</v>
      </c>
      <c r="NP106" s="208">
        <f t="shared" si="222"/>
        <v>0</v>
      </c>
      <c r="NQ106" s="208">
        <f t="shared" si="222"/>
        <v>0</v>
      </c>
      <c r="NR106" s="208">
        <f t="shared" si="222"/>
        <v>0</v>
      </c>
      <c r="NS106" s="208">
        <f t="shared" si="222"/>
        <v>0</v>
      </c>
      <c r="NT106" s="208">
        <f t="shared" si="222"/>
        <v>0</v>
      </c>
      <c r="NU106" s="208">
        <f t="shared" si="222"/>
        <v>0</v>
      </c>
      <c r="NV106" s="208">
        <f t="shared" si="222"/>
        <v>0</v>
      </c>
      <c r="NW106" s="208">
        <f t="shared" si="222"/>
        <v>0</v>
      </c>
      <c r="NX106" s="208">
        <f t="shared" si="222"/>
        <v>0</v>
      </c>
      <c r="NY106" s="208">
        <f t="shared" si="222"/>
        <v>0</v>
      </c>
      <c r="NZ106" s="208">
        <f t="shared" si="222"/>
        <v>0</v>
      </c>
      <c r="OA106" s="208">
        <f t="shared" si="222"/>
        <v>0</v>
      </c>
      <c r="OB106" s="208">
        <f t="shared" si="222"/>
        <v>0</v>
      </c>
      <c r="OC106" s="208">
        <f t="shared" si="222"/>
        <v>0</v>
      </c>
      <c r="OD106" s="208">
        <f t="shared" si="222"/>
        <v>0</v>
      </c>
      <c r="OE106" s="208">
        <f t="shared" si="222"/>
        <v>0</v>
      </c>
      <c r="OF106" s="208">
        <f t="shared" si="222"/>
        <v>0</v>
      </c>
      <c r="OG106" s="208">
        <f t="shared" si="222"/>
        <v>0</v>
      </c>
      <c r="OH106" s="208">
        <f t="shared" si="222"/>
        <v>0</v>
      </c>
      <c r="OI106" s="208">
        <f t="shared" si="222"/>
        <v>0</v>
      </c>
      <c r="OJ106" s="208">
        <f t="shared" si="222"/>
        <v>0</v>
      </c>
      <c r="OK106" s="208">
        <f t="shared" si="222"/>
        <v>0</v>
      </c>
      <c r="OL106" s="208">
        <f t="shared" si="222"/>
        <v>0</v>
      </c>
      <c r="OM106" s="208">
        <f t="shared" si="222"/>
        <v>0</v>
      </c>
      <c r="ON106" s="208">
        <f t="shared" si="222"/>
        <v>0</v>
      </c>
      <c r="OO106" s="208">
        <f t="shared" si="222"/>
        <v>0</v>
      </c>
      <c r="OP106" s="208">
        <f t="shared" si="222"/>
        <v>0</v>
      </c>
      <c r="OQ106" s="208">
        <f t="shared" si="222"/>
        <v>0</v>
      </c>
      <c r="OR106" s="208">
        <f t="shared" si="222"/>
        <v>0</v>
      </c>
      <c r="OS106" s="208">
        <f t="shared" si="222"/>
        <v>0</v>
      </c>
      <c r="OT106" s="208">
        <f t="shared" si="222"/>
        <v>0</v>
      </c>
      <c r="OU106" s="208">
        <f t="shared" si="222"/>
        <v>0</v>
      </c>
      <c r="OV106" s="208">
        <f t="shared" si="222"/>
        <v>0</v>
      </c>
      <c r="OW106" s="208">
        <f t="shared" si="222"/>
        <v>0</v>
      </c>
      <c r="OX106" s="208">
        <f t="shared" si="222"/>
        <v>0</v>
      </c>
      <c r="OY106" s="208">
        <f t="shared" si="222"/>
        <v>0</v>
      </c>
      <c r="OZ106" s="208">
        <f t="shared" si="222"/>
        <v>0</v>
      </c>
      <c r="PA106" s="208">
        <f t="shared" ref="PA106:PH106" si="223">IF(AND($D$112&gt;0,$D$113&gt;0),IF(OR(HH104&lt;$D$112,HH104=$D$112),PA104,0),"")</f>
        <v>0</v>
      </c>
      <c r="PB106" s="208">
        <f t="shared" si="223"/>
        <v>0</v>
      </c>
      <c r="PC106" s="208">
        <f t="shared" si="223"/>
        <v>0</v>
      </c>
      <c r="PD106" s="208">
        <f t="shared" si="223"/>
        <v>0</v>
      </c>
      <c r="PE106" s="208">
        <f t="shared" si="223"/>
        <v>0</v>
      </c>
      <c r="PF106" s="208">
        <f t="shared" si="223"/>
        <v>0</v>
      </c>
      <c r="PG106" s="208">
        <f t="shared" si="223"/>
        <v>0</v>
      </c>
      <c r="PH106" s="208">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8">
        <f>IF(AND($D$112&gt;0,$D$113&gt;0),IF(AND(W104&gt;$D$112,OR(W104&lt;$D$113,W104=$D$113)),HP104,0),"")</f>
        <v>0</v>
      </c>
      <c r="HQ107" s="208">
        <f t="shared" ref="HQ107:KB107" si="224">IF(AND($D$112&gt;0,$D$113&gt;0),IF(AND(X104&gt;$D$112,OR(X104&lt;$D$113,X104=$D$113)),HQ104,0),"")</f>
        <v>0</v>
      </c>
      <c r="HR107" s="208">
        <f t="shared" si="224"/>
        <v>0</v>
      </c>
      <c r="HS107" s="208">
        <f t="shared" si="224"/>
        <v>0</v>
      </c>
      <c r="HT107" s="208">
        <f t="shared" si="224"/>
        <v>0</v>
      </c>
      <c r="HU107" s="208">
        <f t="shared" si="224"/>
        <v>0</v>
      </c>
      <c r="HV107" s="208">
        <f t="shared" si="224"/>
        <v>0</v>
      </c>
      <c r="HW107" s="208">
        <f t="shared" si="224"/>
        <v>0</v>
      </c>
      <c r="HX107" s="208">
        <f t="shared" si="224"/>
        <v>0</v>
      </c>
      <c r="HY107" s="208">
        <f t="shared" si="224"/>
        <v>0</v>
      </c>
      <c r="HZ107" s="208">
        <f t="shared" si="224"/>
        <v>0</v>
      </c>
      <c r="IA107" s="208">
        <f t="shared" si="224"/>
        <v>0</v>
      </c>
      <c r="IB107" s="208">
        <f t="shared" si="224"/>
        <v>0</v>
      </c>
      <c r="IC107" s="208">
        <f t="shared" si="224"/>
        <v>0</v>
      </c>
      <c r="ID107" s="208">
        <f t="shared" si="224"/>
        <v>0</v>
      </c>
      <c r="IE107" s="208">
        <f t="shared" si="224"/>
        <v>0</v>
      </c>
      <c r="IF107" s="208">
        <f t="shared" si="224"/>
        <v>0</v>
      </c>
      <c r="IG107" s="208">
        <f t="shared" si="224"/>
        <v>0</v>
      </c>
      <c r="IH107" s="208">
        <f t="shared" si="224"/>
        <v>0</v>
      </c>
      <c r="II107" s="208">
        <f t="shared" si="224"/>
        <v>0</v>
      </c>
      <c r="IJ107" s="208">
        <f t="shared" si="224"/>
        <v>0</v>
      </c>
      <c r="IK107" s="208">
        <f t="shared" si="224"/>
        <v>0</v>
      </c>
      <c r="IL107" s="208">
        <f t="shared" si="224"/>
        <v>0</v>
      </c>
      <c r="IM107" s="208">
        <f t="shared" si="224"/>
        <v>0</v>
      </c>
      <c r="IN107" s="208">
        <f t="shared" si="224"/>
        <v>0</v>
      </c>
      <c r="IO107" s="208">
        <f t="shared" si="224"/>
        <v>0</v>
      </c>
      <c r="IP107" s="208">
        <f t="shared" si="224"/>
        <v>0</v>
      </c>
      <c r="IQ107" s="208">
        <f t="shared" si="224"/>
        <v>0</v>
      </c>
      <c r="IR107" s="208">
        <f t="shared" si="224"/>
        <v>0</v>
      </c>
      <c r="IS107" s="208">
        <f t="shared" si="224"/>
        <v>0</v>
      </c>
      <c r="IT107" s="208">
        <f t="shared" si="224"/>
        <v>0</v>
      </c>
      <c r="IU107" s="208">
        <f t="shared" si="224"/>
        <v>0</v>
      </c>
      <c r="IV107" s="208">
        <f t="shared" si="224"/>
        <v>0</v>
      </c>
      <c r="IW107" s="208">
        <f t="shared" si="224"/>
        <v>0</v>
      </c>
      <c r="IX107" s="208">
        <f t="shared" si="224"/>
        <v>0</v>
      </c>
      <c r="IY107" s="208">
        <f t="shared" si="224"/>
        <v>0</v>
      </c>
      <c r="IZ107" s="208">
        <f t="shared" si="224"/>
        <v>0</v>
      </c>
      <c r="JA107" s="208">
        <f t="shared" si="224"/>
        <v>0</v>
      </c>
      <c r="JB107" s="208">
        <f t="shared" si="224"/>
        <v>0</v>
      </c>
      <c r="JC107" s="208">
        <f t="shared" si="224"/>
        <v>0</v>
      </c>
      <c r="JD107" s="208">
        <f t="shared" si="224"/>
        <v>0</v>
      </c>
      <c r="JE107" s="208">
        <f t="shared" si="224"/>
        <v>0</v>
      </c>
      <c r="JF107" s="208">
        <f t="shared" si="224"/>
        <v>0</v>
      </c>
      <c r="JG107" s="208">
        <f t="shared" si="224"/>
        <v>0</v>
      </c>
      <c r="JH107" s="208">
        <f t="shared" si="224"/>
        <v>0</v>
      </c>
      <c r="JI107" s="208">
        <f t="shared" si="224"/>
        <v>0</v>
      </c>
      <c r="JJ107" s="208">
        <f t="shared" si="224"/>
        <v>0</v>
      </c>
      <c r="JK107" s="208">
        <f t="shared" si="224"/>
        <v>0</v>
      </c>
      <c r="JL107" s="208">
        <f t="shared" si="224"/>
        <v>0</v>
      </c>
      <c r="JM107" s="208">
        <f t="shared" si="224"/>
        <v>0</v>
      </c>
      <c r="JN107" s="208">
        <f t="shared" si="224"/>
        <v>0</v>
      </c>
      <c r="JO107" s="208">
        <f t="shared" si="224"/>
        <v>0</v>
      </c>
      <c r="JP107" s="208">
        <f t="shared" si="224"/>
        <v>0</v>
      </c>
      <c r="JQ107" s="208">
        <f t="shared" si="224"/>
        <v>0</v>
      </c>
      <c r="JR107" s="208">
        <f t="shared" si="224"/>
        <v>0</v>
      </c>
      <c r="JS107" s="208">
        <f t="shared" si="224"/>
        <v>0</v>
      </c>
      <c r="JT107" s="208">
        <f t="shared" si="224"/>
        <v>0</v>
      </c>
      <c r="JU107" s="208">
        <f t="shared" si="224"/>
        <v>0</v>
      </c>
      <c r="JV107" s="208">
        <f t="shared" si="224"/>
        <v>1.2675193333590755E-3</v>
      </c>
      <c r="JW107" s="208">
        <f t="shared" si="224"/>
        <v>1.3157564001635255E-3</v>
      </c>
      <c r="JX107" s="208">
        <f t="shared" si="224"/>
        <v>1.3646004968658827E-3</v>
      </c>
      <c r="JY107" s="208">
        <f t="shared" si="224"/>
        <v>1.4139846469219E-3</v>
      </c>
      <c r="JZ107" s="208">
        <f t="shared" si="224"/>
        <v>1.4638379353444913E-3</v>
      </c>
      <c r="KA107" s="208">
        <f t="shared" si="224"/>
        <v>1.5140856259264809E-3</v>
      </c>
      <c r="KB107" s="208">
        <f t="shared" si="224"/>
        <v>1.564649300135619E-3</v>
      </c>
      <c r="KC107" s="208">
        <f t="shared" ref="KC107:MN107" si="225">IF(AND($D$112&gt;0,$D$113&gt;0),IF(AND(CJ104&gt;$D$112,OR(CJ104&lt;$D$113,CJ104=$D$113)),KC104,0),"")</f>
        <v>1.6154470176832031E-3</v>
      </c>
      <c r="KD107" s="208">
        <f t="shared" si="225"/>
        <v>1.6663934986289135E-3</v>
      </c>
      <c r="KE107" s="208">
        <f t="shared" si="225"/>
        <v>1.7174003267420518E-3</v>
      </c>
      <c r="KF107" s="208">
        <f t="shared" si="225"/>
        <v>1.7683761736941674E-3</v>
      </c>
      <c r="KG107" s="208">
        <f t="shared" si="225"/>
        <v>1.8192270435113259E-3</v>
      </c>
      <c r="KH107" s="208">
        <f t="shared" si="225"/>
        <v>1.8698565365670261E-3</v>
      </c>
      <c r="KI107" s="208">
        <f t="shared" si="225"/>
        <v>1.9201661322503147E-3</v>
      </c>
      <c r="KJ107" s="208">
        <f t="shared" si="225"/>
        <v>1.9700554892991369E-3</v>
      </c>
      <c r="KK107" s="208">
        <f t="shared" si="225"/>
        <v>2.0194227626476749E-3</v>
      </c>
      <c r="KL107" s="208">
        <f t="shared" si="225"/>
        <v>2.0681649354996005E-3</v>
      </c>
      <c r="KM107" s="208">
        <f t="shared" si="225"/>
        <v>2.1161781652080432E-3</v>
      </c>
      <c r="KN107" s="208">
        <f t="shared" si="225"/>
        <v>2.1633581414188963E-3</v>
      </c>
      <c r="KO107" s="208">
        <f t="shared" si="225"/>
        <v>2.2096004548180165E-3</v>
      </c>
      <c r="KP107" s="208">
        <f t="shared" si="225"/>
        <v>2.2548009747160895E-3</v>
      </c>
      <c r="KQ107" s="208">
        <f t="shared" si="225"/>
        <v>2.2988562336085268E-3</v>
      </c>
      <c r="KR107" s="208">
        <f t="shared" si="225"/>
        <v>2.3416638167627303E-3</v>
      </c>
      <c r="KS107" s="208">
        <f t="shared" si="225"/>
        <v>2.3831227548123833E-3</v>
      </c>
      <c r="KT107" s="208">
        <f t="shared" si="225"/>
        <v>2.4231339172789395E-3</v>
      </c>
      <c r="KU107" s="208">
        <f t="shared" si="225"/>
        <v>2.4616004048949223E-3</v>
      </c>
      <c r="KV107" s="208">
        <f t="shared" si="225"/>
        <v>2.4984279385726728E-3</v>
      </c>
      <c r="KW107" s="208">
        <f t="shared" si="225"/>
        <v>2.533525242846319E-3</v>
      </c>
      <c r="KX107" s="208">
        <f t="shared" si="225"/>
        <v>2.5668044216143192E-3</v>
      </c>
      <c r="KY107" s="208">
        <f t="shared" si="225"/>
        <v>2.5981813240252972E-3</v>
      </c>
      <c r="KZ107" s="208">
        <f t="shared" si="225"/>
        <v>2.6275758983810844E-3</v>
      </c>
      <c r="LA107" s="208">
        <f t="shared" si="225"/>
        <v>2.6549125319779159E-3</v>
      </c>
      <c r="LB107" s="208">
        <f t="shared" si="225"/>
        <v>2.6801203748694313E-3</v>
      </c>
      <c r="LC107" s="208">
        <f t="shared" si="225"/>
        <v>2.7031336456131952E-3</v>
      </c>
      <c r="LD107" s="208">
        <f t="shared" si="225"/>
        <v>2.7238919171553868E-3</v>
      </c>
      <c r="LE107" s="208">
        <f t="shared" si="225"/>
        <v>2.7423403811155916E-3</v>
      </c>
      <c r="LF107" s="208">
        <f t="shared" si="225"/>
        <v>2.758430088854443E-3</v>
      </c>
      <c r="LG107" s="208">
        <f t="shared" si="225"/>
        <v>2.7721181678404261E-3</v>
      </c>
      <c r="LH107" s="208">
        <f t="shared" si="225"/>
        <v>2.7833680119774286E-3</v>
      </c>
      <c r="LI107" s="208">
        <f t="shared" si="225"/>
        <v>2.7921494447105642E-3</v>
      </c>
      <c r="LJ107" s="208">
        <f t="shared" si="225"/>
        <v>2.7984388538931466E-3</v>
      </c>
      <c r="LK107" s="208">
        <f t="shared" si="225"/>
        <v>2.802219297571228E-3</v>
      </c>
      <c r="LL107" s="208">
        <f t="shared" si="225"/>
        <v>2.8034805800224005E-3</v>
      </c>
      <c r="LM107" s="208">
        <f t="shared" si="225"/>
        <v>2.8022192975712236E-3</v>
      </c>
      <c r="LN107" s="208">
        <f t="shared" si="225"/>
        <v>2.7984388538931371E-3</v>
      </c>
      <c r="LO107" s="208">
        <f t="shared" si="225"/>
        <v>2.7921494447105499E-3</v>
      </c>
      <c r="LP107" s="208">
        <f t="shared" si="225"/>
        <v>2.7833680119774096E-3</v>
      </c>
      <c r="LQ107" s="208">
        <f t="shared" si="225"/>
        <v>2.7721181678404018E-3</v>
      </c>
      <c r="LR107" s="208">
        <f t="shared" si="225"/>
        <v>2.7584300888544144E-3</v>
      </c>
      <c r="LS107" s="208">
        <f t="shared" si="225"/>
        <v>2.7423403811155582E-3</v>
      </c>
      <c r="LT107" s="208">
        <f t="shared" si="225"/>
        <v>2.723891917155349E-3</v>
      </c>
      <c r="LU107" s="208">
        <f t="shared" si="225"/>
        <v>2.7031336456131531E-3</v>
      </c>
      <c r="LV107" s="208">
        <f t="shared" si="225"/>
        <v>2.6801203748693853E-3</v>
      </c>
      <c r="LW107" s="208">
        <f t="shared" si="225"/>
        <v>2.6549125319778651E-3</v>
      </c>
      <c r="LX107" s="208">
        <f t="shared" si="225"/>
        <v>2.6275758983810298E-3</v>
      </c>
      <c r="LY107" s="208">
        <f t="shared" si="225"/>
        <v>2.5981813240252391E-3</v>
      </c>
      <c r="LZ107" s="208">
        <f t="shared" si="225"/>
        <v>2.5668044216142572E-3</v>
      </c>
      <c r="MA107" s="208">
        <f t="shared" si="225"/>
        <v>2.533525242846254E-3</v>
      </c>
      <c r="MB107" s="208">
        <f t="shared" si="225"/>
        <v>2.4984279385726034E-3</v>
      </c>
      <c r="MC107" s="208">
        <f t="shared" si="225"/>
        <v>2.4616004048948498E-3</v>
      </c>
      <c r="MD107" s="208">
        <f t="shared" si="225"/>
        <v>2.4231339172788645E-3</v>
      </c>
      <c r="ME107" s="208">
        <f t="shared" si="225"/>
        <v>2.3831227548123052E-3</v>
      </c>
      <c r="MF107" s="208">
        <f t="shared" si="225"/>
        <v>2.3416638167626496E-3</v>
      </c>
      <c r="MG107" s="208">
        <f t="shared" si="225"/>
        <v>2.2988562336084435E-3</v>
      </c>
      <c r="MH107" s="208">
        <f t="shared" si="225"/>
        <v>2.254800974716004E-3</v>
      </c>
      <c r="MI107" s="208">
        <f t="shared" si="225"/>
        <v>2.2096004548179289E-3</v>
      </c>
      <c r="MJ107" s="208">
        <f t="shared" si="225"/>
        <v>2.163358141418807E-3</v>
      </c>
      <c r="MK107" s="208">
        <f t="shared" si="225"/>
        <v>2.1161781652079513E-3</v>
      </c>
      <c r="ML107" s="208">
        <f t="shared" si="225"/>
        <v>2.0681649354995072E-3</v>
      </c>
      <c r="MM107" s="208">
        <f t="shared" si="225"/>
        <v>2.0194227626475808E-3</v>
      </c>
      <c r="MN107" s="208">
        <f t="shared" si="225"/>
        <v>1.9700554892990419E-3</v>
      </c>
      <c r="MO107" s="208">
        <f t="shared" ref="MO107:OZ107" si="226">IF(AND($D$112&gt;0,$D$113&gt;0),IF(AND(EV104&gt;$D$112,OR(EV104&lt;$D$113,EV104=$D$113)),MO104,0),"")</f>
        <v>1.9201661322502186E-3</v>
      </c>
      <c r="MP107" s="208">
        <f t="shared" si="226"/>
        <v>1.8698565365669292E-3</v>
      </c>
      <c r="MQ107" s="208">
        <f t="shared" si="226"/>
        <v>1.8192270435112283E-3</v>
      </c>
      <c r="MR107" s="208">
        <f t="shared" si="226"/>
        <v>1.7683761736940699E-3</v>
      </c>
      <c r="MS107" s="208">
        <f t="shared" si="226"/>
        <v>1.7174003267419542E-3</v>
      </c>
      <c r="MT107" s="208">
        <f t="shared" si="226"/>
        <v>1.6663934986288159E-3</v>
      </c>
      <c r="MU107" s="208">
        <f t="shared" si="226"/>
        <v>1.6154470176831055E-3</v>
      </c>
      <c r="MV107" s="208">
        <f t="shared" si="226"/>
        <v>1.5646493001355221E-3</v>
      </c>
      <c r="MW107" s="208">
        <f t="shared" si="226"/>
        <v>1.5140856259263842E-3</v>
      </c>
      <c r="MX107" s="208">
        <f t="shared" si="226"/>
        <v>1.4638379353443954E-3</v>
      </c>
      <c r="MY107" s="208">
        <f t="shared" si="226"/>
        <v>1.4139846469218048E-3</v>
      </c>
      <c r="MZ107" s="208">
        <f t="shared" si="226"/>
        <v>1.3646004968657886E-3</v>
      </c>
      <c r="NA107" s="208">
        <f t="shared" si="226"/>
        <v>1.3157564001634327E-3</v>
      </c>
      <c r="NB107" s="208">
        <f t="shared" si="226"/>
        <v>1.2675193333589834E-3</v>
      </c>
      <c r="NC107" s="208">
        <f t="shared" si="226"/>
        <v>0</v>
      </c>
      <c r="ND107" s="208">
        <f t="shared" si="226"/>
        <v>0</v>
      </c>
      <c r="NE107" s="208">
        <f t="shared" si="226"/>
        <v>0</v>
      </c>
      <c r="NF107" s="208">
        <f t="shared" si="226"/>
        <v>0</v>
      </c>
      <c r="NG107" s="208">
        <f t="shared" si="226"/>
        <v>0</v>
      </c>
      <c r="NH107" s="208">
        <f t="shared" si="226"/>
        <v>0</v>
      </c>
      <c r="NI107" s="208">
        <f t="shared" si="226"/>
        <v>0</v>
      </c>
      <c r="NJ107" s="208">
        <f t="shared" si="226"/>
        <v>0</v>
      </c>
      <c r="NK107" s="208">
        <f t="shared" si="226"/>
        <v>0</v>
      </c>
      <c r="NL107" s="208">
        <f t="shared" si="226"/>
        <v>0</v>
      </c>
      <c r="NM107" s="208">
        <f t="shared" si="226"/>
        <v>0</v>
      </c>
      <c r="NN107" s="208">
        <f t="shared" si="226"/>
        <v>0</v>
      </c>
      <c r="NO107" s="208">
        <f t="shared" si="226"/>
        <v>0</v>
      </c>
      <c r="NP107" s="208">
        <f t="shared" si="226"/>
        <v>0</v>
      </c>
      <c r="NQ107" s="208">
        <f t="shared" si="226"/>
        <v>0</v>
      </c>
      <c r="NR107" s="208">
        <f t="shared" si="226"/>
        <v>0</v>
      </c>
      <c r="NS107" s="208">
        <f t="shared" si="226"/>
        <v>0</v>
      </c>
      <c r="NT107" s="208">
        <f t="shared" si="226"/>
        <v>0</v>
      </c>
      <c r="NU107" s="208">
        <f t="shared" si="226"/>
        <v>0</v>
      </c>
      <c r="NV107" s="208">
        <f t="shared" si="226"/>
        <v>0</v>
      </c>
      <c r="NW107" s="208">
        <f t="shared" si="226"/>
        <v>0</v>
      </c>
      <c r="NX107" s="208">
        <f t="shared" si="226"/>
        <v>0</v>
      </c>
      <c r="NY107" s="208">
        <f t="shared" si="226"/>
        <v>0</v>
      </c>
      <c r="NZ107" s="208">
        <f t="shared" si="226"/>
        <v>0</v>
      </c>
      <c r="OA107" s="208">
        <f t="shared" si="226"/>
        <v>0</v>
      </c>
      <c r="OB107" s="208">
        <f t="shared" si="226"/>
        <v>0</v>
      </c>
      <c r="OC107" s="208">
        <f t="shared" si="226"/>
        <v>0</v>
      </c>
      <c r="OD107" s="208">
        <f t="shared" si="226"/>
        <v>0</v>
      </c>
      <c r="OE107" s="208">
        <f t="shared" si="226"/>
        <v>0</v>
      </c>
      <c r="OF107" s="208">
        <f t="shared" si="226"/>
        <v>0</v>
      </c>
      <c r="OG107" s="208">
        <f t="shared" si="226"/>
        <v>0</v>
      </c>
      <c r="OH107" s="208">
        <f t="shared" si="226"/>
        <v>0</v>
      </c>
      <c r="OI107" s="208">
        <f t="shared" si="226"/>
        <v>0</v>
      </c>
      <c r="OJ107" s="208">
        <f t="shared" si="226"/>
        <v>0</v>
      </c>
      <c r="OK107" s="208">
        <f t="shared" si="226"/>
        <v>0</v>
      </c>
      <c r="OL107" s="208">
        <f t="shared" si="226"/>
        <v>0</v>
      </c>
      <c r="OM107" s="208">
        <f t="shared" si="226"/>
        <v>0</v>
      </c>
      <c r="ON107" s="208">
        <f t="shared" si="226"/>
        <v>0</v>
      </c>
      <c r="OO107" s="208">
        <f t="shared" si="226"/>
        <v>0</v>
      </c>
      <c r="OP107" s="208">
        <f t="shared" si="226"/>
        <v>0</v>
      </c>
      <c r="OQ107" s="208">
        <f t="shared" si="226"/>
        <v>0</v>
      </c>
      <c r="OR107" s="208">
        <f t="shared" si="226"/>
        <v>0</v>
      </c>
      <c r="OS107" s="208">
        <f t="shared" si="226"/>
        <v>0</v>
      </c>
      <c r="OT107" s="208">
        <f t="shared" si="226"/>
        <v>0</v>
      </c>
      <c r="OU107" s="208">
        <f t="shared" si="226"/>
        <v>0</v>
      </c>
      <c r="OV107" s="208">
        <f t="shared" si="226"/>
        <v>0</v>
      </c>
      <c r="OW107" s="208">
        <f t="shared" si="226"/>
        <v>0</v>
      </c>
      <c r="OX107" s="208">
        <f t="shared" si="226"/>
        <v>0</v>
      </c>
      <c r="OY107" s="208">
        <f t="shared" si="226"/>
        <v>0</v>
      </c>
      <c r="OZ107" s="208">
        <f t="shared" si="226"/>
        <v>0</v>
      </c>
      <c r="PA107" s="208">
        <f t="shared" ref="PA107:PH107" si="227">IF(AND($D$112&gt;0,$D$113&gt;0),IF(AND(HH104&gt;$D$112,OR(HH104&lt;$D$113,HH104=$D$113)),PA104,0),"")</f>
        <v>0</v>
      </c>
      <c r="PB107" s="208">
        <f t="shared" si="227"/>
        <v>0</v>
      </c>
      <c r="PC107" s="208">
        <f t="shared" si="227"/>
        <v>0</v>
      </c>
      <c r="PD107" s="208">
        <f t="shared" si="227"/>
        <v>0</v>
      </c>
      <c r="PE107" s="208">
        <f t="shared" si="227"/>
        <v>0</v>
      </c>
      <c r="PF107" s="208">
        <f t="shared" si="227"/>
        <v>0</v>
      </c>
      <c r="PG107" s="208">
        <f t="shared" si="227"/>
        <v>0</v>
      </c>
      <c r="PH107" s="208">
        <f t="shared" si="227"/>
        <v>0</v>
      </c>
    </row>
    <row r="108" spans="1:424" ht="16" x14ac:dyDescent="0.8">
      <c r="A108" s="5"/>
      <c r="B108" s="5"/>
      <c r="C108" s="33" t="str">
        <f>IF(VLOOKUP(VLookups!$A$81,VLookups!$A$75:$B$77,2,FALSE),"With a confidence interval of","With a credible interval of")</f>
        <v>With a confidence interval of</v>
      </c>
      <c r="D108" s="98">
        <v>0.8</v>
      </c>
      <c r="E108" s="321"/>
      <c r="F108" s="39"/>
      <c r="G108" s="5"/>
      <c r="H108" s="5"/>
      <c r="I108" s="5"/>
      <c r="J108" s="5"/>
      <c r="K108" s="5"/>
      <c r="L108" s="5"/>
      <c r="M108" s="5"/>
      <c r="N108" s="5"/>
      <c r="O108" s="5"/>
      <c r="P108" s="5"/>
      <c r="Q108" s="5"/>
      <c r="R108" s="5"/>
      <c r="S108" s="5"/>
      <c r="T108" s="5"/>
      <c r="U108" s="5"/>
      <c r="HP108" s="208">
        <f>IF(AND($D$112&gt;0,$D$113&gt;0),IF(AND(W104&gt;$D$113),HP104,0),"")</f>
        <v>0</v>
      </c>
      <c r="HQ108" s="208">
        <f t="shared" ref="HQ108:KB108" si="228">IF(AND($D$112&gt;0,$D$113&gt;0),IF(AND(X104&gt;$D$113),HQ104,0),"")</f>
        <v>0</v>
      </c>
      <c r="HR108" s="208">
        <f t="shared" si="228"/>
        <v>0</v>
      </c>
      <c r="HS108" s="208">
        <f t="shared" si="228"/>
        <v>0</v>
      </c>
      <c r="HT108" s="208">
        <f t="shared" si="228"/>
        <v>0</v>
      </c>
      <c r="HU108" s="208">
        <f t="shared" si="228"/>
        <v>0</v>
      </c>
      <c r="HV108" s="208">
        <f t="shared" si="228"/>
        <v>0</v>
      </c>
      <c r="HW108" s="208">
        <f t="shared" si="228"/>
        <v>0</v>
      </c>
      <c r="HX108" s="208">
        <f t="shared" si="228"/>
        <v>0</v>
      </c>
      <c r="HY108" s="208">
        <f t="shared" si="228"/>
        <v>0</v>
      </c>
      <c r="HZ108" s="208">
        <f t="shared" si="228"/>
        <v>0</v>
      </c>
      <c r="IA108" s="208">
        <f t="shared" si="228"/>
        <v>0</v>
      </c>
      <c r="IB108" s="208">
        <f t="shared" si="228"/>
        <v>0</v>
      </c>
      <c r="IC108" s="208">
        <f t="shared" si="228"/>
        <v>0</v>
      </c>
      <c r="ID108" s="208">
        <f t="shared" si="228"/>
        <v>0</v>
      </c>
      <c r="IE108" s="208">
        <f t="shared" si="228"/>
        <v>0</v>
      </c>
      <c r="IF108" s="208">
        <f t="shared" si="228"/>
        <v>0</v>
      </c>
      <c r="IG108" s="208">
        <f t="shared" si="228"/>
        <v>0</v>
      </c>
      <c r="IH108" s="208">
        <f t="shared" si="228"/>
        <v>0</v>
      </c>
      <c r="II108" s="208">
        <f t="shared" si="228"/>
        <v>0</v>
      </c>
      <c r="IJ108" s="208">
        <f t="shared" si="228"/>
        <v>0</v>
      </c>
      <c r="IK108" s="208">
        <f t="shared" si="228"/>
        <v>0</v>
      </c>
      <c r="IL108" s="208">
        <f t="shared" si="228"/>
        <v>0</v>
      </c>
      <c r="IM108" s="208">
        <f t="shared" si="228"/>
        <v>0</v>
      </c>
      <c r="IN108" s="208">
        <f t="shared" si="228"/>
        <v>0</v>
      </c>
      <c r="IO108" s="208">
        <f t="shared" si="228"/>
        <v>0</v>
      </c>
      <c r="IP108" s="208">
        <f t="shared" si="228"/>
        <v>0</v>
      </c>
      <c r="IQ108" s="208">
        <f t="shared" si="228"/>
        <v>0</v>
      </c>
      <c r="IR108" s="208">
        <f t="shared" si="228"/>
        <v>0</v>
      </c>
      <c r="IS108" s="208">
        <f t="shared" si="228"/>
        <v>0</v>
      </c>
      <c r="IT108" s="208">
        <f t="shared" si="228"/>
        <v>0</v>
      </c>
      <c r="IU108" s="208">
        <f t="shared" si="228"/>
        <v>0</v>
      </c>
      <c r="IV108" s="208">
        <f t="shared" si="228"/>
        <v>0</v>
      </c>
      <c r="IW108" s="208">
        <f t="shared" si="228"/>
        <v>0</v>
      </c>
      <c r="IX108" s="208">
        <f t="shared" si="228"/>
        <v>0</v>
      </c>
      <c r="IY108" s="208">
        <f t="shared" si="228"/>
        <v>0</v>
      </c>
      <c r="IZ108" s="208">
        <f t="shared" si="228"/>
        <v>0</v>
      </c>
      <c r="JA108" s="208">
        <f t="shared" si="228"/>
        <v>0</v>
      </c>
      <c r="JB108" s="208">
        <f t="shared" si="228"/>
        <v>0</v>
      </c>
      <c r="JC108" s="208">
        <f t="shared" si="228"/>
        <v>0</v>
      </c>
      <c r="JD108" s="208">
        <f t="shared" si="228"/>
        <v>0</v>
      </c>
      <c r="JE108" s="208">
        <f t="shared" si="228"/>
        <v>0</v>
      </c>
      <c r="JF108" s="208">
        <f t="shared" si="228"/>
        <v>0</v>
      </c>
      <c r="JG108" s="208">
        <f t="shared" si="228"/>
        <v>0</v>
      </c>
      <c r="JH108" s="208">
        <f t="shared" si="228"/>
        <v>0</v>
      </c>
      <c r="JI108" s="208">
        <f t="shared" si="228"/>
        <v>0</v>
      </c>
      <c r="JJ108" s="208">
        <f t="shared" si="228"/>
        <v>0</v>
      </c>
      <c r="JK108" s="208">
        <f t="shared" si="228"/>
        <v>0</v>
      </c>
      <c r="JL108" s="208">
        <f t="shared" si="228"/>
        <v>0</v>
      </c>
      <c r="JM108" s="208">
        <f t="shared" si="228"/>
        <v>0</v>
      </c>
      <c r="JN108" s="208">
        <f t="shared" si="228"/>
        <v>0</v>
      </c>
      <c r="JO108" s="208">
        <f t="shared" si="228"/>
        <v>0</v>
      </c>
      <c r="JP108" s="208">
        <f t="shared" si="228"/>
        <v>0</v>
      </c>
      <c r="JQ108" s="208">
        <f t="shared" si="228"/>
        <v>0</v>
      </c>
      <c r="JR108" s="208">
        <f t="shared" si="228"/>
        <v>0</v>
      </c>
      <c r="JS108" s="208">
        <f t="shared" si="228"/>
        <v>0</v>
      </c>
      <c r="JT108" s="208">
        <f t="shared" si="228"/>
        <v>0</v>
      </c>
      <c r="JU108" s="208">
        <f t="shared" si="228"/>
        <v>0</v>
      </c>
      <c r="JV108" s="208">
        <f t="shared" si="228"/>
        <v>0</v>
      </c>
      <c r="JW108" s="208">
        <f t="shared" si="228"/>
        <v>0</v>
      </c>
      <c r="JX108" s="208">
        <f t="shared" si="228"/>
        <v>0</v>
      </c>
      <c r="JY108" s="208">
        <f t="shared" si="228"/>
        <v>0</v>
      </c>
      <c r="JZ108" s="208">
        <f t="shared" si="228"/>
        <v>0</v>
      </c>
      <c r="KA108" s="208">
        <f t="shared" si="228"/>
        <v>0</v>
      </c>
      <c r="KB108" s="208">
        <f t="shared" si="228"/>
        <v>0</v>
      </c>
      <c r="KC108" s="208">
        <f t="shared" ref="KC108:MN108" si="229">IF(AND($D$112&gt;0,$D$113&gt;0),IF(AND(CJ104&gt;$D$113),KC104,0),"")</f>
        <v>0</v>
      </c>
      <c r="KD108" s="208">
        <f t="shared" si="229"/>
        <v>0</v>
      </c>
      <c r="KE108" s="208">
        <f t="shared" si="229"/>
        <v>0</v>
      </c>
      <c r="KF108" s="208">
        <f t="shared" si="229"/>
        <v>0</v>
      </c>
      <c r="KG108" s="208">
        <f t="shared" si="229"/>
        <v>0</v>
      </c>
      <c r="KH108" s="208">
        <f t="shared" si="229"/>
        <v>0</v>
      </c>
      <c r="KI108" s="208">
        <f t="shared" si="229"/>
        <v>0</v>
      </c>
      <c r="KJ108" s="208">
        <f t="shared" si="229"/>
        <v>0</v>
      </c>
      <c r="KK108" s="208">
        <f t="shared" si="229"/>
        <v>0</v>
      </c>
      <c r="KL108" s="208">
        <f t="shared" si="229"/>
        <v>0</v>
      </c>
      <c r="KM108" s="208">
        <f t="shared" si="229"/>
        <v>0</v>
      </c>
      <c r="KN108" s="208">
        <f t="shared" si="229"/>
        <v>0</v>
      </c>
      <c r="KO108" s="208">
        <f t="shared" si="229"/>
        <v>0</v>
      </c>
      <c r="KP108" s="208">
        <f t="shared" si="229"/>
        <v>0</v>
      </c>
      <c r="KQ108" s="208">
        <f t="shared" si="229"/>
        <v>0</v>
      </c>
      <c r="KR108" s="208">
        <f t="shared" si="229"/>
        <v>0</v>
      </c>
      <c r="KS108" s="208">
        <f t="shared" si="229"/>
        <v>0</v>
      </c>
      <c r="KT108" s="208">
        <f t="shared" si="229"/>
        <v>0</v>
      </c>
      <c r="KU108" s="208">
        <f t="shared" si="229"/>
        <v>0</v>
      </c>
      <c r="KV108" s="208">
        <f t="shared" si="229"/>
        <v>0</v>
      </c>
      <c r="KW108" s="208">
        <f t="shared" si="229"/>
        <v>0</v>
      </c>
      <c r="KX108" s="208">
        <f t="shared" si="229"/>
        <v>0</v>
      </c>
      <c r="KY108" s="208">
        <f t="shared" si="229"/>
        <v>0</v>
      </c>
      <c r="KZ108" s="208">
        <f t="shared" si="229"/>
        <v>0</v>
      </c>
      <c r="LA108" s="208">
        <f t="shared" si="229"/>
        <v>0</v>
      </c>
      <c r="LB108" s="208">
        <f t="shared" si="229"/>
        <v>0</v>
      </c>
      <c r="LC108" s="208">
        <f t="shared" si="229"/>
        <v>0</v>
      </c>
      <c r="LD108" s="208">
        <f t="shared" si="229"/>
        <v>0</v>
      </c>
      <c r="LE108" s="208">
        <f t="shared" si="229"/>
        <v>0</v>
      </c>
      <c r="LF108" s="208">
        <f t="shared" si="229"/>
        <v>0</v>
      </c>
      <c r="LG108" s="208">
        <f t="shared" si="229"/>
        <v>0</v>
      </c>
      <c r="LH108" s="208">
        <f t="shared" si="229"/>
        <v>0</v>
      </c>
      <c r="LI108" s="208">
        <f t="shared" si="229"/>
        <v>0</v>
      </c>
      <c r="LJ108" s="208">
        <f t="shared" si="229"/>
        <v>0</v>
      </c>
      <c r="LK108" s="208">
        <f t="shared" si="229"/>
        <v>0</v>
      </c>
      <c r="LL108" s="208">
        <f t="shared" si="229"/>
        <v>0</v>
      </c>
      <c r="LM108" s="208">
        <f t="shared" si="229"/>
        <v>0</v>
      </c>
      <c r="LN108" s="208">
        <f t="shared" si="229"/>
        <v>0</v>
      </c>
      <c r="LO108" s="208">
        <f t="shared" si="229"/>
        <v>0</v>
      </c>
      <c r="LP108" s="208">
        <f t="shared" si="229"/>
        <v>0</v>
      </c>
      <c r="LQ108" s="208">
        <f t="shared" si="229"/>
        <v>0</v>
      </c>
      <c r="LR108" s="208">
        <f t="shared" si="229"/>
        <v>0</v>
      </c>
      <c r="LS108" s="208">
        <f t="shared" si="229"/>
        <v>0</v>
      </c>
      <c r="LT108" s="208">
        <f t="shared" si="229"/>
        <v>0</v>
      </c>
      <c r="LU108" s="208">
        <f t="shared" si="229"/>
        <v>0</v>
      </c>
      <c r="LV108" s="208">
        <f t="shared" si="229"/>
        <v>0</v>
      </c>
      <c r="LW108" s="208">
        <f t="shared" si="229"/>
        <v>0</v>
      </c>
      <c r="LX108" s="208">
        <f t="shared" si="229"/>
        <v>0</v>
      </c>
      <c r="LY108" s="208">
        <f t="shared" si="229"/>
        <v>0</v>
      </c>
      <c r="LZ108" s="208">
        <f t="shared" si="229"/>
        <v>0</v>
      </c>
      <c r="MA108" s="208">
        <f t="shared" si="229"/>
        <v>0</v>
      </c>
      <c r="MB108" s="208">
        <f t="shared" si="229"/>
        <v>0</v>
      </c>
      <c r="MC108" s="208">
        <f t="shared" si="229"/>
        <v>0</v>
      </c>
      <c r="MD108" s="208">
        <f t="shared" si="229"/>
        <v>0</v>
      </c>
      <c r="ME108" s="208">
        <f t="shared" si="229"/>
        <v>0</v>
      </c>
      <c r="MF108" s="208">
        <f t="shared" si="229"/>
        <v>0</v>
      </c>
      <c r="MG108" s="208">
        <f t="shared" si="229"/>
        <v>0</v>
      </c>
      <c r="MH108" s="208">
        <f t="shared" si="229"/>
        <v>0</v>
      </c>
      <c r="MI108" s="208">
        <f t="shared" si="229"/>
        <v>0</v>
      </c>
      <c r="MJ108" s="208">
        <f t="shared" si="229"/>
        <v>0</v>
      </c>
      <c r="MK108" s="208">
        <f t="shared" si="229"/>
        <v>0</v>
      </c>
      <c r="ML108" s="208">
        <f t="shared" si="229"/>
        <v>0</v>
      </c>
      <c r="MM108" s="208">
        <f t="shared" si="229"/>
        <v>0</v>
      </c>
      <c r="MN108" s="208">
        <f t="shared" si="229"/>
        <v>0</v>
      </c>
      <c r="MO108" s="208">
        <f t="shared" ref="MO108:OZ108" si="230">IF(AND($D$112&gt;0,$D$113&gt;0),IF(AND(EV104&gt;$D$113),MO104,0),"")</f>
        <v>0</v>
      </c>
      <c r="MP108" s="208">
        <f t="shared" si="230"/>
        <v>0</v>
      </c>
      <c r="MQ108" s="208">
        <f t="shared" si="230"/>
        <v>0</v>
      </c>
      <c r="MR108" s="208">
        <f t="shared" si="230"/>
        <v>0</v>
      </c>
      <c r="MS108" s="208">
        <f t="shared" si="230"/>
        <v>0</v>
      </c>
      <c r="MT108" s="208">
        <f t="shared" si="230"/>
        <v>0</v>
      </c>
      <c r="MU108" s="208">
        <f t="shared" si="230"/>
        <v>0</v>
      </c>
      <c r="MV108" s="208">
        <f t="shared" si="230"/>
        <v>0</v>
      </c>
      <c r="MW108" s="208">
        <f t="shared" si="230"/>
        <v>0</v>
      </c>
      <c r="MX108" s="208">
        <f t="shared" si="230"/>
        <v>0</v>
      </c>
      <c r="MY108" s="208">
        <f t="shared" si="230"/>
        <v>0</v>
      </c>
      <c r="MZ108" s="208">
        <f t="shared" si="230"/>
        <v>0</v>
      </c>
      <c r="NA108" s="208">
        <f t="shared" si="230"/>
        <v>0</v>
      </c>
      <c r="NB108" s="208">
        <f t="shared" si="230"/>
        <v>0</v>
      </c>
      <c r="NC108" s="208">
        <f t="shared" si="230"/>
        <v>1.2199522388680751E-3</v>
      </c>
      <c r="ND108" s="208">
        <f t="shared" si="230"/>
        <v>1.1731139505652896E-3</v>
      </c>
      <c r="NE108" s="208">
        <f t="shared" si="230"/>
        <v>1.1270591402595277E-3</v>
      </c>
      <c r="NF108" s="208">
        <f t="shared" si="230"/>
        <v>1.0818382845569669E-3</v>
      </c>
      <c r="NG108" s="208">
        <f t="shared" si="230"/>
        <v>1.0374976515045097E-3</v>
      </c>
      <c r="NH108" s="208">
        <f t="shared" si="230"/>
        <v>9.9407930630814978E-4</v>
      </c>
      <c r="NI108" s="208">
        <f t="shared" si="230"/>
        <v>9.5162113533101304E-4</v>
      </c>
      <c r="NJ108" s="208">
        <f t="shared" si="230"/>
        <v>9.1015688749541133E-4</v>
      </c>
      <c r="NK108" s="208">
        <f t="shared" si="230"/>
        <v>8.6971623214222014E-4</v>
      </c>
      <c r="NL108" s="208">
        <f t="shared" si="230"/>
        <v>8.3032483233957011E-4</v>
      </c>
      <c r="NM108" s="208">
        <f t="shared" si="230"/>
        <v>7.9200443258117305E-4</v>
      </c>
      <c r="NN108" s="208">
        <f t="shared" si="230"/>
        <v>7.5477295977267563E-4</v>
      </c>
      <c r="NO108" s="208">
        <f t="shared" si="230"/>
        <v>7.1864463637208919E-4</v>
      </c>
      <c r="NP108" s="208">
        <f t="shared" si="230"/>
        <v>6.8363010452744829E-4</v>
      </c>
      <c r="NQ108" s="208">
        <f t="shared" si="230"/>
        <v>6.4973656004112127E-4</v>
      </c>
      <c r="NR108" s="208">
        <f t="shared" si="230"/>
        <v>6.1696789498533904E-4</v>
      </c>
      <c r="NS108" s="208">
        <f t="shared" si="230"/>
        <v>5.8532484779713579E-4</v>
      </c>
      <c r="NT108" s="208">
        <f t="shared" si="230"/>
        <v>5.548051596925475E-4</v>
      </c>
      <c r="NU108" s="208">
        <f t="shared" si="230"/>
        <v>5.2540373625915003E-4</v>
      </c>
      <c r="NV108" s="208">
        <f t="shared" si="230"/>
        <v>4.9711281311225165E-4</v>
      </c>
      <c r="NW108" s="208">
        <f t="shared" si="230"/>
        <v>4.699221245327777E-4</v>
      </c>
      <c r="NX108" s="208">
        <f t="shared" si="230"/>
        <v>4.4381907404345662E-4</v>
      </c>
      <c r="NY108" s="208">
        <f t="shared" si="230"/>
        <v>4.1878890592376397E-4</v>
      </c>
      <c r="NZ108" s="208">
        <f t="shared" si="230"/>
        <v>3.9481487671255228E-4</v>
      </c>
      <c r="OA108" s="208">
        <f t="shared" si="230"/>
        <v>3.7187842579976515E-4</v>
      </c>
      <c r="OB108" s="208">
        <f t="shared" si="230"/>
        <v>3.4995934426448422E-4</v>
      </c>
      <c r="OC108" s="208">
        <f t="shared" si="230"/>
        <v>3.2903594117512968E-4</v>
      </c>
      <c r="OD108" s="208">
        <f t="shared" si="230"/>
        <v>3.090852066283478E-4</v>
      </c>
      <c r="OE108" s="208">
        <f t="shared" si="230"/>
        <v>2.9008297086534726E-4</v>
      </c>
      <c r="OF108" s="208">
        <f t="shared" si="230"/>
        <v>2.7200405886762568E-4</v>
      </c>
      <c r="OG108" s="208">
        <f t="shared" si="230"/>
        <v>2.5482243989760362E-4</v>
      </c>
      <c r="OH108" s="208">
        <f t="shared" si="230"/>
        <v>2.3851137151312789E-4</v>
      </c>
      <c r="OI108" s="208">
        <f t="shared" si="230"/>
        <v>2.230435376476383E-4</v>
      </c>
      <c r="OJ108" s="208">
        <f t="shared" si="230"/>
        <v>2.0839118040955469E-4</v>
      </c>
      <c r="OK108" s="208">
        <f t="shared" si="230"/>
        <v>1.9452622531471314E-4</v>
      </c>
      <c r="OL108" s="208">
        <f t="shared" si="230"/>
        <v>1.8142039972408601E-4</v>
      </c>
      <c r="OM108" s="208">
        <f t="shared" si="230"/>
        <v>1.6904534431523143E-4</v>
      </c>
      <c r="ON108" s="208">
        <f t="shared" si="230"/>
        <v>1.5737271746962893E-4</v>
      </c>
      <c r="OO108" s="208">
        <f t="shared" si="230"/>
        <v>1.4637429250900755E-4</v>
      </c>
      <c r="OP108" s="208">
        <f t="shared" si="230"/>
        <v>1.360220477617721E-4</v>
      </c>
      <c r="OQ108" s="208">
        <f t="shared" si="230"/>
        <v>1.2628824948547677E-4</v>
      </c>
      <c r="OR108" s="208">
        <f t="shared" si="230"/>
        <v>1.1714552771287578E-4</v>
      </c>
      <c r="OS108" s="208">
        <f t="shared" si="230"/>
        <v>1.0856694512727691E-4</v>
      </c>
      <c r="OT108" s="208">
        <f t="shared" si="230"/>
        <v>1.0052605910769836E-4</v>
      </c>
      <c r="OU108" s="208">
        <f t="shared" si="230"/>
        <v>9.2996977115637414E-5</v>
      </c>
      <c r="OV108" s="208">
        <f t="shared" si="230"/>
        <v>8.5954405623109114E-5</v>
      </c>
      <c r="OW108" s="208">
        <f t="shared" si="230"/>
        <v>7.9373692806049712E-5</v>
      </c>
      <c r="OX108" s="208">
        <f t="shared" si="230"/>
        <v>7.3230865248249692E-5</v>
      </c>
      <c r="OY108" s="208">
        <f t="shared" si="230"/>
        <v>6.7502658918782782E-5</v>
      </c>
      <c r="OZ108" s="208">
        <f t="shared" si="230"/>
        <v>6.2166544700527983E-5</v>
      </c>
      <c r="PA108" s="208">
        <f t="shared" ref="PA108:PH108" si="231">IF(AND($D$112&gt;0,$D$113&gt;0),IF(AND(HH104&gt;$D$113),PA104,0),"")</f>
        <v>5.7200748758979794E-5</v>
      </c>
      <c r="PB108" s="208">
        <f t="shared" si="231"/>
        <v>5.258426804924021E-5</v>
      </c>
      <c r="PC108" s="208">
        <f t="shared" si="231"/>
        <v>4.8296881265050646E-5</v>
      </c>
      <c r="PD108" s="208">
        <f t="shared" si="231"/>
        <v>4.431915553711372E-5</v>
      </c>
      <c r="PE108" s="208">
        <f t="shared" si="231"/>
        <v>4.0632449188961309E-5</v>
      </c>
      <c r="PF108" s="208">
        <f t="shared" si="231"/>
        <v>3.7218910857419337E-5</v>
      </c>
      <c r="PG108" s="208">
        <f t="shared" si="231"/>
        <v>3.406147528149857E-5</v>
      </c>
      <c r="PH108" s="208">
        <f t="shared" si="231"/>
        <v>3.1143856058498431E-5</v>
      </c>
    </row>
    <row r="109" spans="1:424" ht="16" x14ac:dyDescent="0.8">
      <c r="A109" s="5"/>
      <c r="C109" s="33" t="s">
        <v>29</v>
      </c>
      <c r="D109" s="76">
        <f>IF(AND(D108&gt;0,D108&lt;1,NOT(K104="")),_xlfn.NORM.INV((1-$D$108)/2,$G$104,$K$104),"")</f>
        <v>1117.6320151266023</v>
      </c>
      <c r="E109" s="38"/>
      <c r="F109" s="2"/>
      <c r="G109" s="5"/>
      <c r="H109" s="5"/>
      <c r="I109" s="5"/>
      <c r="J109" s="5"/>
      <c r="K109" s="5"/>
      <c r="L109" s="5"/>
      <c r="M109" s="5"/>
      <c r="N109" s="5"/>
      <c r="O109" s="5"/>
      <c r="P109" s="5"/>
      <c r="Q109" s="5"/>
      <c r="R109" s="5"/>
      <c r="S109" s="5"/>
      <c r="T109" s="5"/>
      <c r="U109" s="5"/>
      <c r="HP109" s="259">
        <f>MAX(HP106:HP108)</f>
        <v>3.1143856058498431E-5</v>
      </c>
      <c r="HQ109" s="259">
        <f t="shared" ref="HQ109:KB109" si="232">MAX(HQ106:HQ108)</f>
        <v>3.406147528150725E-5</v>
      </c>
      <c r="HR109" s="259">
        <f t="shared" si="232"/>
        <v>3.7218910857428628E-5</v>
      </c>
      <c r="HS109" s="259">
        <f t="shared" si="232"/>
        <v>4.0632449188971229E-5</v>
      </c>
      <c r="HT109" s="259">
        <f t="shared" si="232"/>
        <v>4.4319155537124345E-5</v>
      </c>
      <c r="HU109" s="259">
        <f t="shared" si="232"/>
        <v>4.8296881265062017E-5</v>
      </c>
      <c r="HV109" s="259">
        <f t="shared" si="232"/>
        <v>5.2584268049252252E-5</v>
      </c>
      <c r="HW109" s="259">
        <f t="shared" si="232"/>
        <v>5.7200748758992614E-5</v>
      </c>
      <c r="HX109" s="259">
        <f t="shared" si="232"/>
        <v>6.2166544700541684E-5</v>
      </c>
      <c r="HY109" s="259">
        <f t="shared" si="232"/>
        <v>6.7502658918797351E-5</v>
      </c>
      <c r="HZ109" s="259">
        <f t="shared" si="232"/>
        <v>7.3230865248265141E-5</v>
      </c>
      <c r="IA109" s="259">
        <f t="shared" si="232"/>
        <v>7.9373692806066111E-5</v>
      </c>
      <c r="IB109" s="259">
        <f t="shared" si="232"/>
        <v>8.5954405623126569E-5</v>
      </c>
      <c r="IC109" s="259">
        <f t="shared" si="232"/>
        <v>9.2996977115655831E-5</v>
      </c>
      <c r="ID109" s="259">
        <f t="shared" si="232"/>
        <v>1.005260591077178E-4</v>
      </c>
      <c r="IE109" s="259">
        <f t="shared" si="232"/>
        <v>1.0856694512729746E-4</v>
      </c>
      <c r="IF109" s="259">
        <f t="shared" si="232"/>
        <v>1.1714552771289759E-4</v>
      </c>
      <c r="IG109" s="259">
        <f t="shared" si="232"/>
        <v>1.2628824948549965E-4</v>
      </c>
      <c r="IH109" s="259">
        <f t="shared" si="232"/>
        <v>1.3602204776179614E-4</v>
      </c>
      <c r="II109" s="259">
        <f t="shared" si="232"/>
        <v>1.4637429250903298E-4</v>
      </c>
      <c r="IJ109" s="259">
        <f t="shared" si="232"/>
        <v>1.5737271746965541E-4</v>
      </c>
      <c r="IK109" s="259">
        <f t="shared" si="232"/>
        <v>1.6904534431525918E-4</v>
      </c>
      <c r="IL109" s="259">
        <f t="shared" si="232"/>
        <v>1.8142039972411504E-4</v>
      </c>
      <c r="IM109" s="259">
        <f t="shared" si="232"/>
        <v>1.9452622531474366E-4</v>
      </c>
      <c r="IN109" s="259">
        <f t="shared" si="232"/>
        <v>2.0839118040958651E-4</v>
      </c>
      <c r="IO109" s="259">
        <f t="shared" si="232"/>
        <v>2.2304353764767147E-4</v>
      </c>
      <c r="IP109" s="259">
        <f t="shared" si="232"/>
        <v>2.3851137151316263E-4</v>
      </c>
      <c r="IQ109" s="259">
        <f t="shared" si="232"/>
        <v>2.5482243989763983E-4</v>
      </c>
      <c r="IR109" s="259">
        <f t="shared" si="232"/>
        <v>2.7200405886766325E-4</v>
      </c>
      <c r="IS109" s="259">
        <f t="shared" si="232"/>
        <v>2.9008297086538629E-4</v>
      </c>
      <c r="IT109" s="259">
        <f t="shared" si="232"/>
        <v>3.090852066283884E-4</v>
      </c>
      <c r="IU109" s="259">
        <f t="shared" si="232"/>
        <v>3.2903594117517174E-4</v>
      </c>
      <c r="IV109" s="259">
        <f t="shared" si="232"/>
        <v>3.4995934426452764E-4</v>
      </c>
      <c r="IW109" s="259">
        <f t="shared" si="232"/>
        <v>3.7187842579981004E-4</v>
      </c>
      <c r="IX109" s="259">
        <f t="shared" si="232"/>
        <v>3.9481487671259847E-4</v>
      </c>
      <c r="IY109" s="259">
        <f t="shared" si="232"/>
        <v>4.1878890592381173E-4</v>
      </c>
      <c r="IZ109" s="259">
        <f t="shared" si="232"/>
        <v>4.4381907404350562E-4</v>
      </c>
      <c r="JA109" s="259">
        <f t="shared" si="232"/>
        <v>4.6992212453282877E-4</v>
      </c>
      <c r="JB109" s="259">
        <f t="shared" si="232"/>
        <v>4.9711281311230467E-4</v>
      </c>
      <c r="JC109" s="259">
        <f t="shared" si="232"/>
        <v>5.2540373625920532E-4</v>
      </c>
      <c r="JD109" s="259">
        <f t="shared" si="232"/>
        <v>5.5480515969260496E-4</v>
      </c>
      <c r="JE109" s="259">
        <f t="shared" si="232"/>
        <v>5.8532484779719532E-4</v>
      </c>
      <c r="JF109" s="259">
        <f t="shared" si="232"/>
        <v>6.1696789498540063E-4</v>
      </c>
      <c r="JG109" s="259">
        <f t="shared" si="232"/>
        <v>6.4973656004118524E-4</v>
      </c>
      <c r="JH109" s="259">
        <f t="shared" si="232"/>
        <v>6.8363010452751431E-4</v>
      </c>
      <c r="JI109" s="259">
        <f t="shared" si="232"/>
        <v>7.1864463637215728E-4</v>
      </c>
      <c r="JJ109" s="259">
        <f t="shared" si="232"/>
        <v>7.54772959772746E-4</v>
      </c>
      <c r="JK109" s="259">
        <f t="shared" si="232"/>
        <v>7.920044325812458E-4</v>
      </c>
      <c r="JL109" s="259">
        <f t="shared" si="232"/>
        <v>8.303248323396447E-4</v>
      </c>
      <c r="JM109" s="259">
        <f t="shared" si="232"/>
        <v>8.6971623214229658E-4</v>
      </c>
      <c r="JN109" s="259">
        <f t="shared" si="232"/>
        <v>9.1015688749549004E-4</v>
      </c>
      <c r="JO109" s="259">
        <f t="shared" si="232"/>
        <v>9.5162113533109349E-4</v>
      </c>
      <c r="JP109" s="259">
        <f t="shared" si="232"/>
        <v>9.9407930630823196E-4</v>
      </c>
      <c r="JQ109" s="259">
        <f t="shared" si="232"/>
        <v>1.0374976515045941E-3</v>
      </c>
      <c r="JR109" s="259">
        <f t="shared" si="232"/>
        <v>1.0818382845570527E-3</v>
      </c>
      <c r="JS109" s="259">
        <f t="shared" si="232"/>
        <v>1.1270591402596153E-3</v>
      </c>
      <c r="JT109" s="259">
        <f t="shared" si="232"/>
        <v>1.1731139505653789E-3</v>
      </c>
      <c r="JU109" s="259">
        <f t="shared" si="232"/>
        <v>1.2199522388681655E-3</v>
      </c>
      <c r="JV109" s="259">
        <f t="shared" si="232"/>
        <v>1.2675193333590755E-3</v>
      </c>
      <c r="JW109" s="259">
        <f t="shared" si="232"/>
        <v>1.3157564001635255E-3</v>
      </c>
      <c r="JX109" s="259">
        <f t="shared" si="232"/>
        <v>1.3646004968658827E-3</v>
      </c>
      <c r="JY109" s="259">
        <f t="shared" si="232"/>
        <v>1.4139846469219E-3</v>
      </c>
      <c r="JZ109" s="259">
        <f t="shared" si="232"/>
        <v>1.4638379353444913E-3</v>
      </c>
      <c r="KA109" s="259">
        <f t="shared" si="232"/>
        <v>1.5140856259264809E-3</v>
      </c>
      <c r="KB109" s="259">
        <f t="shared" si="232"/>
        <v>1.564649300135619E-3</v>
      </c>
      <c r="KC109" s="259">
        <f t="shared" ref="KC109:MN109" si="233">MAX(KC106:KC108)</f>
        <v>1.6154470176832031E-3</v>
      </c>
      <c r="KD109" s="259">
        <f t="shared" si="233"/>
        <v>1.6663934986289135E-3</v>
      </c>
      <c r="KE109" s="259">
        <f t="shared" si="233"/>
        <v>1.7174003267420518E-3</v>
      </c>
      <c r="KF109" s="259">
        <f t="shared" si="233"/>
        <v>1.7683761736941674E-3</v>
      </c>
      <c r="KG109" s="259">
        <f t="shared" si="233"/>
        <v>1.8192270435113259E-3</v>
      </c>
      <c r="KH109" s="259">
        <f t="shared" si="233"/>
        <v>1.8698565365670261E-3</v>
      </c>
      <c r="KI109" s="259">
        <f t="shared" si="233"/>
        <v>1.9201661322503147E-3</v>
      </c>
      <c r="KJ109" s="259">
        <f t="shared" si="233"/>
        <v>1.9700554892991369E-3</v>
      </c>
      <c r="KK109" s="259">
        <f t="shared" si="233"/>
        <v>2.0194227626476749E-3</v>
      </c>
      <c r="KL109" s="259">
        <f t="shared" si="233"/>
        <v>2.0681649354996005E-3</v>
      </c>
      <c r="KM109" s="259">
        <f t="shared" si="233"/>
        <v>2.1161781652080432E-3</v>
      </c>
      <c r="KN109" s="259">
        <f t="shared" si="233"/>
        <v>2.1633581414188963E-3</v>
      </c>
      <c r="KO109" s="259">
        <f t="shared" si="233"/>
        <v>2.2096004548180165E-3</v>
      </c>
      <c r="KP109" s="259">
        <f t="shared" si="233"/>
        <v>2.2548009747160895E-3</v>
      </c>
      <c r="KQ109" s="259">
        <f t="shared" si="233"/>
        <v>2.2988562336085268E-3</v>
      </c>
      <c r="KR109" s="259">
        <f t="shared" si="233"/>
        <v>2.3416638167627303E-3</v>
      </c>
      <c r="KS109" s="259">
        <f t="shared" si="233"/>
        <v>2.3831227548123833E-3</v>
      </c>
      <c r="KT109" s="259">
        <f t="shared" si="233"/>
        <v>2.4231339172789395E-3</v>
      </c>
      <c r="KU109" s="259">
        <f t="shared" si="233"/>
        <v>2.4616004048949223E-3</v>
      </c>
      <c r="KV109" s="259">
        <f t="shared" si="233"/>
        <v>2.4984279385726728E-3</v>
      </c>
      <c r="KW109" s="259">
        <f t="shared" si="233"/>
        <v>2.533525242846319E-3</v>
      </c>
      <c r="KX109" s="259">
        <f t="shared" si="233"/>
        <v>2.5668044216143192E-3</v>
      </c>
      <c r="KY109" s="259">
        <f t="shared" si="233"/>
        <v>2.5981813240252972E-3</v>
      </c>
      <c r="KZ109" s="259">
        <f t="shared" si="233"/>
        <v>2.6275758983810844E-3</v>
      </c>
      <c r="LA109" s="259">
        <f t="shared" si="233"/>
        <v>2.6549125319779159E-3</v>
      </c>
      <c r="LB109" s="259">
        <f t="shared" si="233"/>
        <v>2.6801203748694313E-3</v>
      </c>
      <c r="LC109" s="259">
        <f t="shared" si="233"/>
        <v>2.7031336456131952E-3</v>
      </c>
      <c r="LD109" s="259">
        <f t="shared" si="233"/>
        <v>2.7238919171553868E-3</v>
      </c>
      <c r="LE109" s="259">
        <f t="shared" si="233"/>
        <v>2.7423403811155916E-3</v>
      </c>
      <c r="LF109" s="259">
        <f t="shared" si="233"/>
        <v>2.758430088854443E-3</v>
      </c>
      <c r="LG109" s="259">
        <f t="shared" si="233"/>
        <v>2.7721181678404261E-3</v>
      </c>
      <c r="LH109" s="259">
        <f t="shared" si="233"/>
        <v>2.7833680119774286E-3</v>
      </c>
      <c r="LI109" s="259">
        <f t="shared" si="233"/>
        <v>2.7921494447105642E-3</v>
      </c>
      <c r="LJ109" s="259">
        <f t="shared" si="233"/>
        <v>2.7984388538931466E-3</v>
      </c>
      <c r="LK109" s="259">
        <f t="shared" si="233"/>
        <v>2.802219297571228E-3</v>
      </c>
      <c r="LL109" s="259">
        <f t="shared" si="233"/>
        <v>2.8034805800224005E-3</v>
      </c>
      <c r="LM109" s="259">
        <f t="shared" si="233"/>
        <v>2.8022192975712236E-3</v>
      </c>
      <c r="LN109" s="259">
        <f t="shared" si="233"/>
        <v>2.7984388538931371E-3</v>
      </c>
      <c r="LO109" s="259">
        <f t="shared" si="233"/>
        <v>2.7921494447105499E-3</v>
      </c>
      <c r="LP109" s="259">
        <f t="shared" si="233"/>
        <v>2.7833680119774096E-3</v>
      </c>
      <c r="LQ109" s="259">
        <f t="shared" si="233"/>
        <v>2.7721181678404018E-3</v>
      </c>
      <c r="LR109" s="259">
        <f t="shared" si="233"/>
        <v>2.7584300888544144E-3</v>
      </c>
      <c r="LS109" s="259">
        <f t="shared" si="233"/>
        <v>2.7423403811155582E-3</v>
      </c>
      <c r="LT109" s="259">
        <f t="shared" si="233"/>
        <v>2.723891917155349E-3</v>
      </c>
      <c r="LU109" s="259">
        <f t="shared" si="233"/>
        <v>2.7031336456131531E-3</v>
      </c>
      <c r="LV109" s="259">
        <f t="shared" si="233"/>
        <v>2.6801203748693853E-3</v>
      </c>
      <c r="LW109" s="259">
        <f t="shared" si="233"/>
        <v>2.6549125319778651E-3</v>
      </c>
      <c r="LX109" s="259">
        <f t="shared" si="233"/>
        <v>2.6275758983810298E-3</v>
      </c>
      <c r="LY109" s="259">
        <f t="shared" si="233"/>
        <v>2.5981813240252391E-3</v>
      </c>
      <c r="LZ109" s="259">
        <f t="shared" si="233"/>
        <v>2.5668044216142572E-3</v>
      </c>
      <c r="MA109" s="259">
        <f t="shared" si="233"/>
        <v>2.533525242846254E-3</v>
      </c>
      <c r="MB109" s="259">
        <f t="shared" si="233"/>
        <v>2.4984279385726034E-3</v>
      </c>
      <c r="MC109" s="259">
        <f t="shared" si="233"/>
        <v>2.4616004048948498E-3</v>
      </c>
      <c r="MD109" s="259">
        <f t="shared" si="233"/>
        <v>2.4231339172788645E-3</v>
      </c>
      <c r="ME109" s="259">
        <f t="shared" si="233"/>
        <v>2.3831227548123052E-3</v>
      </c>
      <c r="MF109" s="259">
        <f t="shared" si="233"/>
        <v>2.3416638167626496E-3</v>
      </c>
      <c r="MG109" s="259">
        <f t="shared" si="233"/>
        <v>2.2988562336084435E-3</v>
      </c>
      <c r="MH109" s="259">
        <f t="shared" si="233"/>
        <v>2.254800974716004E-3</v>
      </c>
      <c r="MI109" s="259">
        <f t="shared" si="233"/>
        <v>2.2096004548179289E-3</v>
      </c>
      <c r="MJ109" s="259">
        <f t="shared" si="233"/>
        <v>2.163358141418807E-3</v>
      </c>
      <c r="MK109" s="259">
        <f t="shared" si="233"/>
        <v>2.1161781652079513E-3</v>
      </c>
      <c r="ML109" s="259">
        <f t="shared" si="233"/>
        <v>2.0681649354995072E-3</v>
      </c>
      <c r="MM109" s="259">
        <f t="shared" si="233"/>
        <v>2.0194227626475808E-3</v>
      </c>
      <c r="MN109" s="259">
        <f t="shared" si="233"/>
        <v>1.9700554892990419E-3</v>
      </c>
      <c r="MO109" s="259">
        <f t="shared" ref="MO109:OZ109" si="234">MAX(MO106:MO108)</f>
        <v>1.9201661322502186E-3</v>
      </c>
      <c r="MP109" s="259">
        <f t="shared" si="234"/>
        <v>1.8698565365669292E-3</v>
      </c>
      <c r="MQ109" s="259">
        <f t="shared" si="234"/>
        <v>1.8192270435112283E-3</v>
      </c>
      <c r="MR109" s="259">
        <f t="shared" si="234"/>
        <v>1.7683761736940699E-3</v>
      </c>
      <c r="MS109" s="259">
        <f t="shared" si="234"/>
        <v>1.7174003267419542E-3</v>
      </c>
      <c r="MT109" s="259">
        <f t="shared" si="234"/>
        <v>1.6663934986288159E-3</v>
      </c>
      <c r="MU109" s="259">
        <f t="shared" si="234"/>
        <v>1.6154470176831055E-3</v>
      </c>
      <c r="MV109" s="259">
        <f t="shared" si="234"/>
        <v>1.5646493001355221E-3</v>
      </c>
      <c r="MW109" s="259">
        <f t="shared" si="234"/>
        <v>1.5140856259263842E-3</v>
      </c>
      <c r="MX109" s="259">
        <f t="shared" si="234"/>
        <v>1.4638379353443954E-3</v>
      </c>
      <c r="MY109" s="259">
        <f t="shared" si="234"/>
        <v>1.4139846469218048E-3</v>
      </c>
      <c r="MZ109" s="259">
        <f t="shared" si="234"/>
        <v>1.3646004968657886E-3</v>
      </c>
      <c r="NA109" s="259">
        <f t="shared" si="234"/>
        <v>1.3157564001634327E-3</v>
      </c>
      <c r="NB109" s="259">
        <f t="shared" si="234"/>
        <v>1.2675193333589834E-3</v>
      </c>
      <c r="NC109" s="259">
        <f t="shared" si="234"/>
        <v>1.2199522388680751E-3</v>
      </c>
      <c r="ND109" s="259">
        <f t="shared" si="234"/>
        <v>1.1731139505652896E-3</v>
      </c>
      <c r="NE109" s="259">
        <f t="shared" si="234"/>
        <v>1.1270591402595277E-3</v>
      </c>
      <c r="NF109" s="259">
        <f t="shared" si="234"/>
        <v>1.0818382845569669E-3</v>
      </c>
      <c r="NG109" s="259">
        <f t="shared" si="234"/>
        <v>1.0374976515045097E-3</v>
      </c>
      <c r="NH109" s="259">
        <f t="shared" si="234"/>
        <v>9.9407930630814978E-4</v>
      </c>
      <c r="NI109" s="259">
        <f t="shared" si="234"/>
        <v>9.5162113533101304E-4</v>
      </c>
      <c r="NJ109" s="259">
        <f t="shared" si="234"/>
        <v>9.1015688749541133E-4</v>
      </c>
      <c r="NK109" s="259">
        <f t="shared" si="234"/>
        <v>8.6971623214222014E-4</v>
      </c>
      <c r="NL109" s="259">
        <f t="shared" si="234"/>
        <v>8.3032483233957011E-4</v>
      </c>
      <c r="NM109" s="259">
        <f t="shared" si="234"/>
        <v>7.9200443258117305E-4</v>
      </c>
      <c r="NN109" s="259">
        <f t="shared" si="234"/>
        <v>7.5477295977267563E-4</v>
      </c>
      <c r="NO109" s="259">
        <f t="shared" si="234"/>
        <v>7.1864463637208919E-4</v>
      </c>
      <c r="NP109" s="259">
        <f t="shared" si="234"/>
        <v>6.8363010452744829E-4</v>
      </c>
      <c r="NQ109" s="259">
        <f t="shared" si="234"/>
        <v>6.4973656004112127E-4</v>
      </c>
      <c r="NR109" s="259">
        <f t="shared" si="234"/>
        <v>6.1696789498533904E-4</v>
      </c>
      <c r="NS109" s="259">
        <f t="shared" si="234"/>
        <v>5.8532484779713579E-4</v>
      </c>
      <c r="NT109" s="259">
        <f t="shared" si="234"/>
        <v>5.548051596925475E-4</v>
      </c>
      <c r="NU109" s="259">
        <f t="shared" si="234"/>
        <v>5.2540373625915003E-4</v>
      </c>
      <c r="NV109" s="259">
        <f t="shared" si="234"/>
        <v>4.9711281311225165E-4</v>
      </c>
      <c r="NW109" s="259">
        <f t="shared" si="234"/>
        <v>4.699221245327777E-4</v>
      </c>
      <c r="NX109" s="259">
        <f t="shared" si="234"/>
        <v>4.4381907404345662E-4</v>
      </c>
      <c r="NY109" s="259">
        <f t="shared" si="234"/>
        <v>4.1878890592376397E-4</v>
      </c>
      <c r="NZ109" s="259">
        <f t="shared" si="234"/>
        <v>3.9481487671255228E-4</v>
      </c>
      <c r="OA109" s="259">
        <f t="shared" si="234"/>
        <v>3.7187842579976515E-4</v>
      </c>
      <c r="OB109" s="259">
        <f t="shared" si="234"/>
        <v>3.4995934426448422E-4</v>
      </c>
      <c r="OC109" s="259">
        <f t="shared" si="234"/>
        <v>3.2903594117512968E-4</v>
      </c>
      <c r="OD109" s="259">
        <f t="shared" si="234"/>
        <v>3.090852066283478E-4</v>
      </c>
      <c r="OE109" s="259">
        <f t="shared" si="234"/>
        <v>2.9008297086534726E-4</v>
      </c>
      <c r="OF109" s="259">
        <f t="shared" si="234"/>
        <v>2.7200405886762568E-4</v>
      </c>
      <c r="OG109" s="259">
        <f t="shared" si="234"/>
        <v>2.5482243989760362E-4</v>
      </c>
      <c r="OH109" s="259">
        <f t="shared" si="234"/>
        <v>2.3851137151312789E-4</v>
      </c>
      <c r="OI109" s="259">
        <f t="shared" si="234"/>
        <v>2.230435376476383E-4</v>
      </c>
      <c r="OJ109" s="259">
        <f t="shared" si="234"/>
        <v>2.0839118040955469E-4</v>
      </c>
      <c r="OK109" s="259">
        <f t="shared" si="234"/>
        <v>1.9452622531471314E-4</v>
      </c>
      <c r="OL109" s="259">
        <f t="shared" si="234"/>
        <v>1.8142039972408601E-4</v>
      </c>
      <c r="OM109" s="259">
        <f t="shared" si="234"/>
        <v>1.6904534431523143E-4</v>
      </c>
      <c r="ON109" s="259">
        <f t="shared" si="234"/>
        <v>1.5737271746962893E-4</v>
      </c>
      <c r="OO109" s="259">
        <f t="shared" si="234"/>
        <v>1.4637429250900755E-4</v>
      </c>
      <c r="OP109" s="259">
        <f t="shared" si="234"/>
        <v>1.360220477617721E-4</v>
      </c>
      <c r="OQ109" s="259">
        <f t="shared" si="234"/>
        <v>1.2628824948547677E-4</v>
      </c>
      <c r="OR109" s="259">
        <f t="shared" si="234"/>
        <v>1.1714552771287578E-4</v>
      </c>
      <c r="OS109" s="259">
        <f t="shared" si="234"/>
        <v>1.0856694512727691E-4</v>
      </c>
      <c r="OT109" s="259">
        <f t="shared" si="234"/>
        <v>1.0052605910769836E-4</v>
      </c>
      <c r="OU109" s="259">
        <f t="shared" si="234"/>
        <v>9.2996977115637414E-5</v>
      </c>
      <c r="OV109" s="259">
        <f t="shared" si="234"/>
        <v>8.5954405623109114E-5</v>
      </c>
      <c r="OW109" s="259">
        <f t="shared" si="234"/>
        <v>7.9373692806049712E-5</v>
      </c>
      <c r="OX109" s="259">
        <f t="shared" si="234"/>
        <v>7.3230865248249692E-5</v>
      </c>
      <c r="OY109" s="259">
        <f t="shared" si="234"/>
        <v>6.7502658918782782E-5</v>
      </c>
      <c r="OZ109" s="259">
        <f t="shared" si="234"/>
        <v>6.2166544700527983E-5</v>
      </c>
      <c r="PA109" s="259">
        <f t="shared" ref="PA109:PH109" si="235">MAX(PA106:PA108)</f>
        <v>5.7200748758979794E-5</v>
      </c>
      <c r="PB109" s="259">
        <f t="shared" si="235"/>
        <v>5.258426804924021E-5</v>
      </c>
      <c r="PC109" s="259">
        <f t="shared" si="235"/>
        <v>4.8296881265050646E-5</v>
      </c>
      <c r="PD109" s="259">
        <f t="shared" si="235"/>
        <v>4.431915553711372E-5</v>
      </c>
      <c r="PE109" s="259">
        <f t="shared" si="235"/>
        <v>4.0632449188961309E-5</v>
      </c>
      <c r="PF109" s="259">
        <f t="shared" si="235"/>
        <v>3.7218910857419337E-5</v>
      </c>
      <c r="PG109" s="259">
        <f t="shared" si="235"/>
        <v>3.406147528149857E-5</v>
      </c>
      <c r="PH109" s="259">
        <f t="shared" si="235"/>
        <v>3.1143856058498431E-5</v>
      </c>
    </row>
    <row r="110" spans="1:424" ht="16" x14ac:dyDescent="0.8">
      <c r="A110" s="5"/>
      <c r="B110" s="5"/>
      <c r="C110" s="33" t="s">
        <v>78</v>
      </c>
      <c r="D110" s="76">
        <f>IF(AND(D108&gt;0,D108&lt;1,NOT(K104="")),_xlfn.NORM.INV(($D$108+(1-$D$108)/2),$G$104,$K$104),"")</f>
        <v>1482.3679848733977</v>
      </c>
      <c r="E110" s="38"/>
      <c r="F110" s="2"/>
      <c r="G110" s="5"/>
      <c r="H110" s="5"/>
      <c r="I110" s="5"/>
      <c r="J110" s="5"/>
      <c r="K110" s="5"/>
      <c r="L110" s="5"/>
      <c r="M110" s="5"/>
      <c r="N110" s="5"/>
      <c r="O110" s="5"/>
      <c r="P110" s="5"/>
      <c r="Q110" s="5"/>
      <c r="R110" s="5"/>
      <c r="S110" s="5"/>
      <c r="T110" s="5"/>
      <c r="U110" s="5"/>
    </row>
    <row r="111" spans="1:424" ht="17.25" x14ac:dyDescent="0.85">
      <c r="A111" s="5"/>
      <c r="B111" s="5"/>
      <c r="C111" s="33"/>
      <c r="D111" s="41"/>
      <c r="E111" s="38"/>
      <c r="F111" s="2"/>
      <c r="G111" s="5"/>
      <c r="H111" s="5"/>
      <c r="I111" s="5"/>
      <c r="J111" s="5"/>
      <c r="K111" s="5"/>
      <c r="L111" s="5"/>
      <c r="M111" s="5"/>
      <c r="N111" s="5"/>
      <c r="O111" s="5"/>
      <c r="P111" s="5"/>
      <c r="Q111" s="5"/>
      <c r="R111" s="5"/>
      <c r="S111" s="5"/>
      <c r="T111" s="5"/>
      <c r="U111" s="5"/>
    </row>
    <row r="112" spans="1:424" ht="16" x14ac:dyDescent="0.8">
      <c r="A112" s="5"/>
      <c r="B112" s="5"/>
      <c r="C112" s="77" t="s">
        <v>31</v>
      </c>
      <c r="D112" s="99">
        <v>1118</v>
      </c>
      <c r="E112" s="38"/>
      <c r="F112" s="45" t="s">
        <v>34</v>
      </c>
      <c r="G112" s="5"/>
      <c r="H112" s="5"/>
      <c r="I112" s="5"/>
      <c r="J112" s="5"/>
      <c r="K112" s="5"/>
      <c r="L112" s="5"/>
      <c r="M112" s="5"/>
      <c r="N112" s="5"/>
      <c r="O112" s="5"/>
      <c r="P112" s="5"/>
      <c r="Q112" s="5"/>
      <c r="R112" s="5"/>
      <c r="S112" s="5"/>
      <c r="T112" s="5"/>
      <c r="U112" s="5"/>
    </row>
    <row r="113" spans="1:21" ht="16" x14ac:dyDescent="0.8">
      <c r="A113" s="5"/>
      <c r="B113" s="5"/>
      <c r="C113" s="77" t="s">
        <v>32</v>
      </c>
      <c r="D113" s="99">
        <v>1482</v>
      </c>
      <c r="E113" s="38"/>
      <c r="F113" s="45" t="s">
        <v>35</v>
      </c>
      <c r="G113" s="5"/>
      <c r="H113" s="5"/>
      <c r="I113" s="5"/>
      <c r="J113" s="5"/>
      <c r="K113" s="5"/>
      <c r="L113" s="5"/>
      <c r="M113" s="5"/>
      <c r="N113" s="5"/>
      <c r="O113" s="5"/>
      <c r="P113" s="5"/>
      <c r="Q113" s="5"/>
      <c r="R113" s="5"/>
      <c r="S113" s="5"/>
      <c r="T113" s="5"/>
      <c r="U113" s="5"/>
    </row>
    <row r="114" spans="1:21" ht="17.25" x14ac:dyDescent="0.85">
      <c r="A114" s="5"/>
      <c r="B114" s="5"/>
      <c r="C114" s="77" t="s">
        <v>79</v>
      </c>
      <c r="D114" s="42">
        <f>IF(AND($D$112&gt;0,$D$113&gt;0,$D$112&lt;$D$113,NOT(K104="")),_xlfn.NORM.DIST($D$113,$G$104,$K$104,TRUE)-_xlfn.NORM.DIST($D$112,$G$104,$K$104,TRUE),"")</f>
        <v>0.79909084112303397</v>
      </c>
      <c r="E114" s="38"/>
      <c r="F114" s="45" t="s">
        <v>60</v>
      </c>
      <c r="G114" s="5"/>
      <c r="H114" s="5"/>
      <c r="I114" s="5"/>
      <c r="J114" s="5"/>
      <c r="K114" s="5"/>
      <c r="L114" s="5"/>
      <c r="M114" s="5"/>
      <c r="N114" s="5"/>
      <c r="O114" s="5"/>
      <c r="P114" s="5"/>
      <c r="Q114" s="5"/>
      <c r="R114" s="5"/>
      <c r="S114" s="5"/>
      <c r="T114" s="5"/>
      <c r="U114" s="5"/>
    </row>
    <row r="115" spans="1:21" ht="17.25" x14ac:dyDescent="0.85">
      <c r="A115" s="5"/>
      <c r="B115" s="5"/>
      <c r="C115" s="77" t="s">
        <v>228</v>
      </c>
      <c r="D115" s="44">
        <f>IF(AND($D$112&gt;0,$D$113&gt;0,$D$112&lt;$D$113,NOT($K$104="")),_xlfn.NORM.DIST(D112,$G$104,$K$104,TRUE),"")</f>
        <v>0.10045457943848307</v>
      </c>
      <c r="E115" s="38"/>
      <c r="F115" s="45" t="s">
        <v>61</v>
      </c>
      <c r="G115" s="5"/>
      <c r="H115" s="5"/>
      <c r="I115" s="5"/>
      <c r="J115" s="5"/>
      <c r="K115" s="5"/>
      <c r="L115" s="5"/>
      <c r="M115" s="5"/>
      <c r="N115" s="5"/>
      <c r="O115" s="5"/>
      <c r="P115" s="5"/>
      <c r="Q115" s="5"/>
      <c r="R115" s="5"/>
      <c r="S115" s="5"/>
      <c r="T115" s="5"/>
      <c r="U115" s="5"/>
    </row>
    <row r="116" spans="1:21" ht="17.25" x14ac:dyDescent="0.85">
      <c r="A116" s="5"/>
      <c r="B116" s="5"/>
      <c r="C116" s="77" t="s">
        <v>229</v>
      </c>
      <c r="D116" s="43">
        <f>IF(AND($D$112&gt;0,$D$113&gt;0,$D$112&lt;$D$113,NOT($K$104="")),1-_xlfn.NORM.DIST(D113,$G$104,$K$104,TRUE),"")</f>
        <v>0.10045457943848302</v>
      </c>
      <c r="E116" s="38"/>
      <c r="F116" s="45" t="s">
        <v>59</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76</v>
      </c>
      <c r="C138" s="11"/>
      <c r="D138" s="11"/>
      <c r="E138" s="12"/>
      <c r="F138" s="12"/>
      <c r="G138" s="11"/>
      <c r="H138" s="12"/>
      <c r="I138" s="12"/>
      <c r="J138" s="11"/>
      <c r="K138" s="11"/>
      <c r="L138" s="11"/>
      <c r="M138" s="11"/>
      <c r="N138" s="13"/>
      <c r="U138" s="5"/>
    </row>
    <row r="139" spans="1:21" x14ac:dyDescent="0.75">
      <c r="A139" s="2"/>
      <c r="B139" s="10" t="s">
        <v>86</v>
      </c>
      <c r="C139" s="11"/>
      <c r="D139" s="11"/>
      <c r="E139" s="12"/>
      <c r="F139" s="12"/>
      <c r="G139" s="11"/>
      <c r="H139" s="12"/>
      <c r="I139" s="12"/>
      <c r="J139" s="11"/>
      <c r="K139" s="11"/>
      <c r="L139" s="11"/>
      <c r="M139" s="11"/>
      <c r="N139" s="13"/>
      <c r="U139" s="5"/>
    </row>
    <row r="140" spans="1:21" x14ac:dyDescent="0.75">
      <c r="A140" s="2"/>
      <c r="B140" s="10" t="s">
        <v>52</v>
      </c>
      <c r="C140" s="11"/>
      <c r="D140" s="11"/>
      <c r="E140" s="12"/>
      <c r="F140" s="12"/>
      <c r="G140" s="11"/>
      <c r="H140" s="12"/>
      <c r="I140" s="12"/>
      <c r="J140" s="11"/>
      <c r="K140" s="11"/>
      <c r="L140" s="11"/>
      <c r="M140" s="11"/>
      <c r="N140" s="13"/>
      <c r="U140" s="5"/>
    </row>
    <row r="141" spans="1:21" x14ac:dyDescent="0.75">
      <c r="A141" s="2"/>
      <c r="B141" s="10" t="s">
        <v>953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77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5.0.2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19" t="s">
        <v>135</v>
      </c>
      <c r="C148" s="419"/>
      <c r="D148" s="419"/>
      <c r="E148" s="419"/>
      <c r="F148" s="419"/>
      <c r="G148" s="419"/>
      <c r="H148" s="419"/>
      <c r="I148" s="103"/>
      <c r="J148" s="2"/>
      <c r="K148" s="2"/>
      <c r="L148" s="5"/>
      <c r="M148" s="5"/>
      <c r="N148" s="5"/>
      <c r="O148" s="5"/>
      <c r="P148" s="5"/>
      <c r="Q148" s="5"/>
      <c r="R148" s="5"/>
      <c r="S148" s="5"/>
      <c r="T148" s="5"/>
      <c r="U148" s="5"/>
    </row>
    <row r="149" spans="1:21" x14ac:dyDescent="0.75">
      <c r="A149" s="2"/>
      <c r="B149" s="419" t="s">
        <v>136</v>
      </c>
      <c r="C149" s="419"/>
      <c r="D149" s="419"/>
      <c r="E149" s="419"/>
      <c r="F149" s="419"/>
      <c r="G149" s="419"/>
      <c r="H149" s="419"/>
      <c r="I149" s="103"/>
      <c r="J149" s="2"/>
      <c r="K149" s="2"/>
      <c r="L149" s="5"/>
      <c r="M149" s="5"/>
      <c r="N149" s="5"/>
      <c r="O149" s="5"/>
      <c r="P149" s="5"/>
      <c r="Q149" s="5"/>
      <c r="R149" s="5"/>
      <c r="S149" s="5"/>
      <c r="T149" s="5"/>
      <c r="U149" s="5"/>
    </row>
    <row r="150" spans="1:21" x14ac:dyDescent="0.75">
      <c r="A150" s="2"/>
      <c r="B150" s="419" t="s">
        <v>90</v>
      </c>
      <c r="C150" s="419"/>
      <c r="D150" s="419"/>
      <c r="E150" s="419"/>
      <c r="F150" s="419"/>
      <c r="G150" s="419"/>
      <c r="H150" s="419"/>
      <c r="I150" s="103"/>
      <c r="J150" s="2"/>
      <c r="K150" s="2"/>
      <c r="L150" s="5"/>
      <c r="M150" s="5"/>
      <c r="N150" s="5"/>
      <c r="O150" s="5"/>
      <c r="P150" s="5"/>
      <c r="Q150" s="5"/>
      <c r="R150" s="5"/>
      <c r="S150" s="5"/>
      <c r="T150" s="5"/>
      <c r="U150" s="5"/>
    </row>
    <row r="151" spans="1:21" x14ac:dyDescent="0.75">
      <c r="A151" s="2"/>
      <c r="B151" s="419" t="s">
        <v>210</v>
      </c>
      <c r="C151" s="419"/>
      <c r="D151" s="419"/>
      <c r="E151" s="419"/>
      <c r="F151" s="419"/>
      <c r="G151" s="419"/>
      <c r="H151" s="419"/>
      <c r="I151" s="103"/>
      <c r="J151" s="2"/>
      <c r="K151" s="2"/>
      <c r="L151" s="5"/>
      <c r="M151" s="5"/>
      <c r="N151" s="5"/>
      <c r="O151" s="5"/>
      <c r="P151" s="5"/>
      <c r="Q151" s="5"/>
      <c r="R151" s="5"/>
      <c r="S151" s="5"/>
      <c r="T151" s="5"/>
      <c r="U151" s="5"/>
    </row>
    <row r="152" spans="1:21" x14ac:dyDescent="0.75">
      <c r="A152" s="2"/>
      <c r="B152" s="419" t="s">
        <v>826</v>
      </c>
      <c r="C152" s="419"/>
      <c r="D152" s="419"/>
      <c r="E152" s="419"/>
      <c r="F152" s="419"/>
      <c r="G152" s="419"/>
      <c r="H152" s="419"/>
      <c r="I152" s="103"/>
      <c r="J152" s="2"/>
      <c r="K152" s="2"/>
      <c r="L152" s="5"/>
      <c r="M152" s="5"/>
      <c r="N152" s="5"/>
      <c r="O152" s="5"/>
      <c r="P152" s="5"/>
      <c r="Q152" s="5"/>
      <c r="R152" s="5"/>
      <c r="S152" s="5"/>
      <c r="T152" s="5"/>
      <c r="U152" s="5"/>
    </row>
    <row r="153" spans="1:21" x14ac:dyDescent="0.75">
      <c r="A153" s="2"/>
      <c r="B153" s="154" t="s">
        <v>205</v>
      </c>
      <c r="C153" s="5"/>
      <c r="D153" s="5"/>
      <c r="E153" s="5"/>
      <c r="F153" s="2"/>
      <c r="G153" s="2"/>
      <c r="H153" s="5"/>
      <c r="I153" s="5"/>
      <c r="J153" s="2"/>
      <c r="K153" s="2"/>
      <c r="L153" s="5"/>
      <c r="M153" s="5"/>
      <c r="N153" s="5"/>
      <c r="O153" s="5"/>
      <c r="P153" s="5"/>
      <c r="Q153" s="5"/>
      <c r="R153" s="5"/>
      <c r="S153" s="5"/>
      <c r="T153" s="5"/>
      <c r="U153" s="5"/>
    </row>
    <row r="154" spans="1:21" x14ac:dyDescent="0.75">
      <c r="A154" s="2"/>
      <c r="B154" s="154" t="s">
        <v>88</v>
      </c>
      <c r="C154" s="5"/>
      <c r="D154" s="5"/>
      <c r="E154" s="5"/>
      <c r="F154" s="2"/>
      <c r="G154" s="2"/>
      <c r="H154" s="5"/>
      <c r="I154" s="5"/>
      <c r="J154" s="2"/>
      <c r="K154" s="2"/>
      <c r="L154" s="5"/>
      <c r="M154" s="5"/>
      <c r="N154" s="5"/>
      <c r="O154" s="5"/>
      <c r="P154" s="5"/>
      <c r="Q154" s="5"/>
      <c r="R154" s="5"/>
      <c r="S154" s="5"/>
      <c r="T154" s="5"/>
      <c r="U154" s="5"/>
    </row>
    <row r="155" spans="1:21" x14ac:dyDescent="0.75">
      <c r="A155" s="19"/>
      <c r="B155" s="154" t="s">
        <v>204</v>
      </c>
      <c r="C155" s="5"/>
      <c r="D155" s="5"/>
      <c r="E155" s="2"/>
      <c r="F155" s="2"/>
      <c r="G155" s="5"/>
      <c r="H155" s="2"/>
      <c r="I155" s="2"/>
      <c r="J155" s="5"/>
      <c r="K155" s="5"/>
      <c r="L155" s="5"/>
      <c r="M155" s="5"/>
      <c r="N155" s="5"/>
      <c r="O155" s="5"/>
      <c r="P155" s="5"/>
      <c r="Q155" s="5"/>
      <c r="R155" s="5"/>
      <c r="S155" s="5"/>
      <c r="T155" s="5"/>
      <c r="U155" s="5"/>
    </row>
    <row r="156" spans="1:21" x14ac:dyDescent="0.75">
      <c r="A156" s="19"/>
      <c r="B156" s="154" t="s">
        <v>206</v>
      </c>
      <c r="C156" s="5"/>
      <c r="D156" s="5"/>
      <c r="E156" s="2"/>
      <c r="F156" s="2"/>
      <c r="G156" s="5"/>
      <c r="H156" s="2"/>
      <c r="I156" s="2"/>
      <c r="J156" s="5"/>
      <c r="K156" s="5"/>
      <c r="L156" s="5"/>
      <c r="M156" s="5"/>
      <c r="N156" s="5"/>
      <c r="O156" s="5"/>
      <c r="P156" s="5"/>
      <c r="Q156" s="5"/>
      <c r="R156" s="5"/>
      <c r="S156" s="5"/>
      <c r="T156" s="5"/>
      <c r="U156" s="5"/>
    </row>
    <row r="157" spans="1:21" x14ac:dyDescent="0.75">
      <c r="A157" s="19"/>
      <c r="B157" s="154" t="s">
        <v>748</v>
      </c>
      <c r="C157" s="5"/>
      <c r="D157" s="5"/>
      <c r="E157" s="2"/>
      <c r="F157" s="2"/>
      <c r="G157" s="5"/>
      <c r="H157" s="2"/>
      <c r="I157" s="2"/>
      <c r="J157" s="5"/>
      <c r="K157" s="5"/>
      <c r="L157" s="5"/>
      <c r="M157" s="5"/>
      <c r="N157" s="5"/>
      <c r="O157" s="5"/>
      <c r="P157" s="5"/>
      <c r="Q157" s="5"/>
      <c r="R157" s="5"/>
      <c r="S157" s="5"/>
      <c r="T157" s="5"/>
      <c r="U157" s="5"/>
    </row>
    <row r="158" spans="1:21" x14ac:dyDescent="0.75">
      <c r="A158" s="19"/>
      <c r="B158" s="154" t="s">
        <v>749</v>
      </c>
      <c r="C158" s="5"/>
      <c r="D158" s="5"/>
      <c r="E158" s="2"/>
      <c r="F158" s="2"/>
      <c r="G158" s="5"/>
      <c r="H158" s="2"/>
      <c r="I158" s="2"/>
      <c r="J158" s="5"/>
      <c r="K158" s="5"/>
      <c r="L158" s="5"/>
      <c r="M158" s="5"/>
      <c r="N158" s="5"/>
      <c r="O158" s="5"/>
      <c r="P158" s="5"/>
      <c r="Q158" s="5"/>
      <c r="R158" s="5"/>
      <c r="S158" s="5"/>
      <c r="T158" s="5"/>
      <c r="U158" s="5"/>
    </row>
    <row r="159" spans="1:21" x14ac:dyDescent="0.75">
      <c r="B159" s="154"/>
    </row>
    <row r="160" spans="1:21" x14ac:dyDescent="0.75">
      <c r="B160" s="154" t="s">
        <v>750</v>
      </c>
    </row>
    <row r="161" spans="1:9" x14ac:dyDescent="0.75">
      <c r="B161" s="154" t="s">
        <v>87</v>
      </c>
    </row>
    <row r="162" spans="1:9" x14ac:dyDescent="0.75">
      <c r="B162" s="420" t="s">
        <v>755</v>
      </c>
      <c r="C162" s="420"/>
      <c r="D162" s="420"/>
      <c r="E162" s="420"/>
      <c r="F162" s="420"/>
      <c r="G162" s="420"/>
      <c r="H162" s="42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 min="229" max="428" width="0" hidden="1" customWidth="1"/>
  </cols>
  <sheetData>
    <row r="1" spans="1:429" ht="24" customHeight="1" x14ac:dyDescent="0.75">
      <c r="A1" s="54"/>
      <c r="B1" s="54" t="s">
        <v>772</v>
      </c>
      <c r="C1" s="54"/>
      <c r="E1" s="5"/>
      <c r="F1" s="5"/>
      <c r="G1" s="5"/>
      <c r="H1" s="5"/>
      <c r="I1" s="2"/>
      <c r="J1" s="2"/>
      <c r="K1" s="5"/>
      <c r="L1" s="2"/>
      <c r="M1" s="2"/>
      <c r="N1" s="5"/>
      <c r="O1" s="5"/>
      <c r="P1" s="5"/>
      <c r="Q1" s="423" t="s">
        <v>72</v>
      </c>
      <c r="R1" s="424"/>
      <c r="S1" s="445" t="str">
        <f>VLOOKUP(Q1,VLookups!A43:C44,3,FALSE)</f>
        <v>Show the likelihood that the SPERT estimates will be EQUAL TO or GREATER THAN an uncertainty</v>
      </c>
      <c r="T1" s="445"/>
      <c r="U1" s="445"/>
      <c r="V1" s="445"/>
      <c r="W1" s="445"/>
      <c r="X1" s="445"/>
      <c r="Y1" s="5"/>
    </row>
    <row r="2" spans="1:429" ht="15" customHeight="1" x14ac:dyDescent="0.75">
      <c r="A2" s="2"/>
      <c r="C2" s="2"/>
      <c r="D2" s="52">
        <v>-0.5</v>
      </c>
      <c r="E2" s="121" t="s">
        <v>97</v>
      </c>
      <c r="F2" s="101">
        <v>1</v>
      </c>
      <c r="G2" s="2"/>
      <c r="I2" s="26"/>
      <c r="J2" s="26"/>
      <c r="K2" s="25"/>
      <c r="L2" s="26"/>
      <c r="M2" s="26"/>
      <c r="N2" s="5"/>
      <c r="O2" s="5"/>
      <c r="P2" s="5"/>
      <c r="Q2" s="443" t="s">
        <v>69</v>
      </c>
      <c r="R2" s="443" t="s">
        <v>70</v>
      </c>
      <c r="S2" s="440" t="s">
        <v>51</v>
      </c>
      <c r="T2" s="441"/>
      <c r="U2" s="441"/>
      <c r="V2" s="441"/>
      <c r="W2" s="441"/>
      <c r="X2" s="442"/>
      <c r="Y2" s="5"/>
      <c r="Z2" s="167" t="s">
        <v>173</v>
      </c>
    </row>
    <row r="3" spans="1:429" x14ac:dyDescent="0.75">
      <c r="A3" s="105" t="s">
        <v>5</v>
      </c>
      <c r="B3" s="123" t="s">
        <v>99</v>
      </c>
      <c r="C3" s="123" t="s">
        <v>101</v>
      </c>
      <c r="D3" s="118" t="s">
        <v>39</v>
      </c>
      <c r="E3" s="119" t="s">
        <v>6</v>
      </c>
      <c r="F3" s="120" t="s">
        <v>40</v>
      </c>
      <c r="G3" s="123" t="s">
        <v>102</v>
      </c>
      <c r="H3" s="123" t="s">
        <v>100</v>
      </c>
      <c r="I3" s="104"/>
      <c r="J3" s="57"/>
      <c r="K3" s="57" t="s">
        <v>65</v>
      </c>
      <c r="L3" s="57" t="s">
        <v>9</v>
      </c>
      <c r="M3" s="57" t="s">
        <v>167</v>
      </c>
      <c r="N3" s="57" t="s">
        <v>763</v>
      </c>
      <c r="O3" s="57" t="s">
        <v>63</v>
      </c>
      <c r="P3" s="57" t="s">
        <v>81</v>
      </c>
      <c r="Q3" s="444"/>
      <c r="R3" s="444"/>
      <c r="S3" s="100">
        <v>0.1</v>
      </c>
      <c r="T3" s="53">
        <v>0.9</v>
      </c>
      <c r="U3" s="53">
        <v>0.85</v>
      </c>
      <c r="V3" s="53">
        <v>0.8</v>
      </c>
      <c r="W3" s="53">
        <v>0.75</v>
      </c>
      <c r="X3" s="53">
        <v>0.7</v>
      </c>
      <c r="Y3" s="5"/>
      <c r="Z3" s="167" t="s">
        <v>174</v>
      </c>
      <c r="HT3" s="167" t="s">
        <v>168</v>
      </c>
      <c r="PM3" s="170" t="s">
        <v>913</v>
      </c>
    </row>
    <row r="4" spans="1:429" x14ac:dyDescent="0.75">
      <c r="A4" s="4">
        <v>1</v>
      </c>
      <c r="B4" s="115"/>
      <c r="C4" s="116"/>
      <c r="D4" s="122">
        <f>IF(ISBLANK(E4),"",IF(NOT(ISBLANK(C4)),C4,IF(NOT(ISBLANK(B4)),E4*(1+B4),E4*(1+$D$2))))</f>
        <v>60</v>
      </c>
      <c r="E4" s="95">
        <v>120</v>
      </c>
      <c r="F4" s="122">
        <f>IF(ISBLANK(E4),"",IF(NOT(ISBLANK(G4)),G4,IF(NOT(ISBLANK(H4)),E4*(1+H4),E4*(1+$F$2))))</f>
        <v>240</v>
      </c>
      <c r="G4" s="116"/>
      <c r="H4" s="114"/>
      <c r="I4" s="124">
        <f t="shared" ref="I4:I67" si="0">IF(OR(ISBLANK(E4),ISBLANK(F4),ISBLANK(D4)),"",IF(AND(D4&gt;0,E4&gt;0,F4&gt;0),IF(E4&gt;D4,IF(F4&gt;E4,1,-1),-1)))</f>
        <v>1</v>
      </c>
      <c r="J4" s="124">
        <f t="shared" ref="J4:J67" si="1">IF(OR(ISBLANK(D4),ISBLANK(E4),ISBLANK(F4)),"",IFERROR(MIN(E4-D4,F4-E4)/MAX(E4-D4,F4-E4),""))</f>
        <v>0.5</v>
      </c>
      <c r="K4" s="73">
        <f>IF(AND(D4&gt;0,E4&gt;0,F4&gt;0),(D4+(4*E4)+F4)/6,"")</f>
        <v>130</v>
      </c>
      <c r="L4" s="23" t="s">
        <v>13</v>
      </c>
      <c r="M4" s="57"/>
      <c r="N4" s="280"/>
      <c r="O4" s="74">
        <f>IF(AND(D4&gt;0,E4&gt;0,F4&gt;0),IF(ISBLANK(N4),IF(ISBLANK(L4),"",(F4-D4)*VLOOKUP(L4,VLookups!$A$4:$B$13,2,FALSE)),N4),"")</f>
        <v>12.727922061357855</v>
      </c>
      <c r="P4" s="75">
        <f t="shared" ref="P4:P35" si="2">IF(O4="","",O4^2)</f>
        <v>162</v>
      </c>
      <c r="Q4" s="95">
        <v>150</v>
      </c>
      <c r="R4" s="270">
        <f>IF(AND(Q4&gt;0,E4&gt;0,NOT(O4="")),ABS(VLOOKUP($Q$1,VLookups!$A$43:$B$44,2,FALSE)-_xlfn.NORM.DIST(Q4,K4,O4,TRUE)),"")</f>
        <v>0.94194912800972574</v>
      </c>
      <c r="S4" s="94">
        <f>IF(AND($D4&gt;0,$E4&gt;0,$F4&gt;0,NOT(ISBLANK($L4))),_xlfn.NORM.INV(ABS(VLOOKUP($Q$1,VLookups!$A$43:$B$44,2,FALSE)-S$3),$K4,$O4),"")</f>
        <v>113.68851155613717</v>
      </c>
      <c r="T4" s="93">
        <f>IF(AND($D4&gt;0,$E4&gt;0,$F4&gt;0,NOT(ISBLANK($L4))),_xlfn.NORM.INV(ABS(VLOOKUP($Q$1,VLookups!$A$43:$B$44,2,FALSE)-T$3),$K4,$O4),"")</f>
        <v>146.31148844386283</v>
      </c>
      <c r="U4" s="94">
        <f>IF(AND($D4&gt;0,$E4&gt;0,$F4&gt;0,NOT(ISBLANK($L4))),_xlfn.NORM.INV(ABS(VLOOKUP($Q$1,VLookups!$A$43:$B$44,2,FALSE)-U$3),$K4,$O4),"")</f>
        <v>143.19164340326591</v>
      </c>
      <c r="V4" s="93">
        <f>IF(AND($D4&gt;0,$E4&gt;0,$F4&gt;0,NOT(ISBLANK($L4))),_xlfn.NORM.INV(ABS(VLOOKUP($Q$1,VLookups!$A$43:$B$44,2,FALSE)-V$3),$K4,$O4),"")</f>
        <v>140.71208946609991</v>
      </c>
      <c r="W4" s="94">
        <f>IF(AND($D4&gt;0,$E4&gt;0,$F4&gt;0,NOT(ISBLANK($L4))),_xlfn.NORM.INV(ABS(VLOOKUP($Q$1,VLookups!$A$43:$B$44,2,FALSE)-W$3),$K4,$O4),"")</f>
        <v>138.58485297168045</v>
      </c>
      <c r="X4" s="93">
        <f>IF(AND($D4&gt;0,$E4&gt;0,$F4&gt;0,NOT(ISBLANK($L4))),_xlfn.NORM.INV(ABS(VLOOKUP($Q$1,VLookups!$A$43:$B$44,2,FALSE)-X$3),$K4,$O4),"")</f>
        <v>136.67452885468404</v>
      </c>
      <c r="Y4" s="5"/>
      <c r="Z4" s="168">
        <f>IF(AND(D4&gt;0,E4&gt;0,F4&gt;0),ABS(F4-D4)/200,"")</f>
        <v>0.9</v>
      </c>
      <c r="AA4" s="49">
        <f>IF(ISNONTEXT($Z4),AB4-$Z4,"")</f>
        <v>29.999999999999702</v>
      </c>
      <c r="AB4" s="49">
        <f t="shared" ref="AB4:CM5" si="3">IF(ISNONTEXT($Z4),AC4-$Z4,"")</f>
        <v>30.8999999999997</v>
      </c>
      <c r="AC4" s="49">
        <f t="shared" si="3"/>
        <v>31.799999999999699</v>
      </c>
      <c r="AD4" s="49">
        <f t="shared" si="3"/>
        <v>32.699999999999697</v>
      </c>
      <c r="AE4" s="49">
        <f t="shared" si="3"/>
        <v>33.599999999999696</v>
      </c>
      <c r="AF4" s="49">
        <f t="shared" si="3"/>
        <v>34.499999999999694</v>
      </c>
      <c r="AG4" s="49">
        <f t="shared" si="3"/>
        <v>35.399999999999693</v>
      </c>
      <c r="AH4" s="49">
        <f t="shared" si="3"/>
        <v>36.299999999999692</v>
      </c>
      <c r="AI4" s="49">
        <f t="shared" si="3"/>
        <v>37.19999999999969</v>
      </c>
      <c r="AJ4" s="49">
        <f t="shared" si="3"/>
        <v>38.099999999999689</v>
      </c>
      <c r="AK4" s="49">
        <f t="shared" si="3"/>
        <v>38.999999999999687</v>
      </c>
      <c r="AL4" s="49">
        <f t="shared" si="3"/>
        <v>39.899999999999686</v>
      </c>
      <c r="AM4" s="49">
        <f t="shared" si="3"/>
        <v>40.799999999999685</v>
      </c>
      <c r="AN4" s="49">
        <f t="shared" si="3"/>
        <v>41.699999999999683</v>
      </c>
      <c r="AO4" s="49">
        <f t="shared" si="3"/>
        <v>42.599999999999682</v>
      </c>
      <c r="AP4" s="49">
        <f t="shared" si="3"/>
        <v>43.49999999999968</v>
      </c>
      <c r="AQ4" s="49">
        <f t="shared" si="3"/>
        <v>44.399999999999679</v>
      </c>
      <c r="AR4" s="49">
        <f t="shared" si="3"/>
        <v>45.299999999999677</v>
      </c>
      <c r="AS4" s="49">
        <f t="shared" si="3"/>
        <v>46.199999999999676</v>
      </c>
      <c r="AT4" s="49">
        <f t="shared" si="3"/>
        <v>47.099999999999675</v>
      </c>
      <c r="AU4" s="49">
        <f t="shared" si="3"/>
        <v>47.999999999999673</v>
      </c>
      <c r="AV4" s="49">
        <f t="shared" si="3"/>
        <v>48.899999999999672</v>
      </c>
      <c r="AW4" s="49">
        <f t="shared" si="3"/>
        <v>49.79999999999967</v>
      </c>
      <c r="AX4" s="49">
        <f t="shared" si="3"/>
        <v>50.699999999999669</v>
      </c>
      <c r="AY4" s="49">
        <f t="shared" si="3"/>
        <v>51.599999999999667</v>
      </c>
      <c r="AZ4" s="49">
        <f t="shared" si="3"/>
        <v>52.499999999999666</v>
      </c>
      <c r="BA4" s="49">
        <f t="shared" si="3"/>
        <v>53.399999999999665</v>
      </c>
      <c r="BB4" s="49">
        <f t="shared" si="3"/>
        <v>54.299999999999663</v>
      </c>
      <c r="BC4" s="49">
        <f t="shared" si="3"/>
        <v>55.199999999999662</v>
      </c>
      <c r="BD4" s="49">
        <f t="shared" si="3"/>
        <v>56.09999999999966</v>
      </c>
      <c r="BE4" s="49">
        <f t="shared" si="3"/>
        <v>56.999999999999659</v>
      </c>
      <c r="BF4" s="49">
        <f t="shared" si="3"/>
        <v>57.899999999999658</v>
      </c>
      <c r="BG4" s="49">
        <f t="shared" si="3"/>
        <v>58.799999999999656</v>
      </c>
      <c r="BH4" s="49">
        <f t="shared" si="3"/>
        <v>59.699999999999655</v>
      </c>
      <c r="BI4" s="49">
        <f t="shared" si="3"/>
        <v>60.599999999999653</v>
      </c>
      <c r="BJ4" s="49">
        <f t="shared" si="3"/>
        <v>61.499999999999652</v>
      </c>
      <c r="BK4" s="49">
        <f t="shared" si="3"/>
        <v>62.39999999999965</v>
      </c>
      <c r="BL4" s="49">
        <f t="shared" si="3"/>
        <v>63.299999999999649</v>
      </c>
      <c r="BM4" s="49">
        <f t="shared" si="3"/>
        <v>64.199999999999648</v>
      </c>
      <c r="BN4" s="49">
        <f t="shared" si="3"/>
        <v>65.099999999999653</v>
      </c>
      <c r="BO4" s="49">
        <f t="shared" si="3"/>
        <v>65.999999999999659</v>
      </c>
      <c r="BP4" s="49">
        <f t="shared" si="3"/>
        <v>66.899999999999665</v>
      </c>
      <c r="BQ4" s="49">
        <f t="shared" si="3"/>
        <v>67.79999999999967</v>
      </c>
      <c r="BR4" s="49">
        <f t="shared" si="3"/>
        <v>68.699999999999676</v>
      </c>
      <c r="BS4" s="49">
        <f t="shared" si="3"/>
        <v>69.599999999999682</v>
      </c>
      <c r="BT4" s="49">
        <f t="shared" si="3"/>
        <v>70.499999999999687</v>
      </c>
      <c r="BU4" s="49">
        <f t="shared" si="3"/>
        <v>71.399999999999693</v>
      </c>
      <c r="BV4" s="49">
        <f t="shared" si="3"/>
        <v>72.299999999999699</v>
      </c>
      <c r="BW4" s="49">
        <f t="shared" si="3"/>
        <v>73.199999999999704</v>
      </c>
      <c r="BX4" s="49">
        <f t="shared" si="3"/>
        <v>74.09999999999971</v>
      </c>
      <c r="BY4" s="49">
        <f t="shared" si="3"/>
        <v>74.999999999999716</v>
      </c>
      <c r="BZ4" s="49">
        <f t="shared" si="3"/>
        <v>75.899999999999721</v>
      </c>
      <c r="CA4" s="49">
        <f t="shared" si="3"/>
        <v>76.799999999999727</v>
      </c>
      <c r="CB4" s="49">
        <f t="shared" si="3"/>
        <v>77.699999999999733</v>
      </c>
      <c r="CC4" s="49">
        <f t="shared" si="3"/>
        <v>78.599999999999739</v>
      </c>
      <c r="CD4" s="49">
        <f t="shared" si="3"/>
        <v>79.499999999999744</v>
      </c>
      <c r="CE4" s="49">
        <f t="shared" si="3"/>
        <v>80.39999999999975</v>
      </c>
      <c r="CF4" s="49">
        <f t="shared" si="3"/>
        <v>81.299999999999756</v>
      </c>
      <c r="CG4" s="49">
        <f t="shared" si="3"/>
        <v>82.199999999999761</v>
      </c>
      <c r="CH4" s="49">
        <f t="shared" si="3"/>
        <v>83.099999999999767</v>
      </c>
      <c r="CI4" s="49">
        <f t="shared" si="3"/>
        <v>83.999999999999773</v>
      </c>
      <c r="CJ4" s="49">
        <f t="shared" si="3"/>
        <v>84.899999999999778</v>
      </c>
      <c r="CK4" s="49">
        <f t="shared" si="3"/>
        <v>85.799999999999784</v>
      </c>
      <c r="CL4" s="49">
        <f t="shared" si="3"/>
        <v>86.69999999999979</v>
      </c>
      <c r="CM4" s="49">
        <f t="shared" si="3"/>
        <v>87.599999999999795</v>
      </c>
      <c r="CN4" s="49">
        <f t="shared" ref="CN4:DV8" si="4">IF(ISNONTEXT($Z4),CO4-$Z4,"")</f>
        <v>88.499999999999801</v>
      </c>
      <c r="CO4" s="49">
        <f t="shared" si="4"/>
        <v>89.399999999999807</v>
      </c>
      <c r="CP4" s="49">
        <f t="shared" si="4"/>
        <v>90.299999999999812</v>
      </c>
      <c r="CQ4" s="49">
        <f t="shared" si="4"/>
        <v>91.199999999999818</v>
      </c>
      <c r="CR4" s="49">
        <f t="shared" si="4"/>
        <v>92.099999999999824</v>
      </c>
      <c r="CS4" s="49">
        <f t="shared" si="4"/>
        <v>92.999999999999829</v>
      </c>
      <c r="CT4" s="49">
        <f t="shared" si="4"/>
        <v>93.899999999999835</v>
      </c>
      <c r="CU4" s="49">
        <f t="shared" si="4"/>
        <v>94.799999999999841</v>
      </c>
      <c r="CV4" s="49">
        <f t="shared" si="4"/>
        <v>95.699999999999847</v>
      </c>
      <c r="CW4" s="49">
        <f t="shared" si="4"/>
        <v>96.599999999999852</v>
      </c>
      <c r="CX4" s="49">
        <f t="shared" si="4"/>
        <v>97.499999999999858</v>
      </c>
      <c r="CY4" s="49">
        <f t="shared" si="4"/>
        <v>98.399999999999864</v>
      </c>
      <c r="CZ4" s="49">
        <f t="shared" si="4"/>
        <v>99.299999999999869</v>
      </c>
      <c r="DA4" s="49">
        <f t="shared" si="4"/>
        <v>100.19999999999987</v>
      </c>
      <c r="DB4" s="49">
        <f t="shared" si="4"/>
        <v>101.09999999999988</v>
      </c>
      <c r="DC4" s="49">
        <f t="shared" si="4"/>
        <v>101.99999999999989</v>
      </c>
      <c r="DD4" s="49">
        <f t="shared" si="4"/>
        <v>102.89999999999989</v>
      </c>
      <c r="DE4" s="49">
        <f t="shared" si="4"/>
        <v>103.7999999999999</v>
      </c>
      <c r="DF4" s="49">
        <f t="shared" si="4"/>
        <v>104.6999999999999</v>
      </c>
      <c r="DG4" s="49">
        <f t="shared" si="4"/>
        <v>105.59999999999991</v>
      </c>
      <c r="DH4" s="49">
        <f t="shared" si="4"/>
        <v>106.49999999999991</v>
      </c>
      <c r="DI4" s="49">
        <f t="shared" si="4"/>
        <v>107.39999999999992</v>
      </c>
      <c r="DJ4" s="49">
        <f t="shared" si="4"/>
        <v>108.29999999999993</v>
      </c>
      <c r="DK4" s="49">
        <f t="shared" si="4"/>
        <v>109.19999999999993</v>
      </c>
      <c r="DL4" s="49">
        <f t="shared" si="4"/>
        <v>110.09999999999994</v>
      </c>
      <c r="DM4" s="49">
        <f t="shared" si="4"/>
        <v>110.99999999999994</v>
      </c>
      <c r="DN4" s="49">
        <f t="shared" si="4"/>
        <v>111.89999999999995</v>
      </c>
      <c r="DO4" s="49">
        <f t="shared" si="4"/>
        <v>112.79999999999995</v>
      </c>
      <c r="DP4" s="49">
        <f t="shared" si="4"/>
        <v>113.69999999999996</v>
      </c>
      <c r="DQ4" s="49">
        <f t="shared" si="4"/>
        <v>114.59999999999997</v>
      </c>
      <c r="DR4" s="49">
        <f t="shared" si="4"/>
        <v>115.49999999999997</v>
      </c>
      <c r="DS4" s="49">
        <f t="shared" si="4"/>
        <v>116.39999999999998</v>
      </c>
      <c r="DT4" s="49">
        <f t="shared" si="4"/>
        <v>117.29999999999998</v>
      </c>
      <c r="DU4" s="49">
        <f t="shared" si="4"/>
        <v>118.19999999999999</v>
      </c>
      <c r="DV4" s="49">
        <f t="shared" si="4"/>
        <v>119.1</v>
      </c>
      <c r="DW4" s="183">
        <f>IF(ISNONTEXT($Z4),E4,"")</f>
        <v>120</v>
      </c>
      <c r="DX4" s="49">
        <f t="shared" ref="DX4:DX67" si="5">IF(ISNONTEXT($Z4),DW4+$Z4,"")</f>
        <v>120.9</v>
      </c>
      <c r="DY4" s="49">
        <f t="shared" ref="DY4:DY67" si="6">IF(ISNONTEXT($Z4),DX4+$Z4,"")</f>
        <v>121.80000000000001</v>
      </c>
      <c r="DZ4" s="49">
        <f t="shared" ref="DZ4:DZ67" si="7">IF(ISNONTEXT($Z4),DY4+$Z4,"")</f>
        <v>122.70000000000002</v>
      </c>
      <c r="EA4" s="49">
        <f t="shared" ref="EA4:EA67" si="8">IF(ISNONTEXT($Z4),DZ4+$Z4,"")</f>
        <v>123.60000000000002</v>
      </c>
      <c r="EB4" s="49">
        <f t="shared" ref="EB4:EB67" si="9">IF(ISNONTEXT($Z4),EA4+$Z4,"")</f>
        <v>124.50000000000003</v>
      </c>
      <c r="EC4" s="49">
        <f t="shared" ref="EC4:EC67" si="10">IF(ISNONTEXT($Z4),EB4+$Z4,"")</f>
        <v>125.40000000000003</v>
      </c>
      <c r="ED4" s="49">
        <f t="shared" ref="ED4:ED67" si="11">IF(ISNONTEXT($Z4),EC4+$Z4,"")</f>
        <v>126.30000000000004</v>
      </c>
      <c r="EE4" s="49">
        <f t="shared" ref="EE4:EE67" si="12">IF(ISNONTEXT($Z4),ED4+$Z4,"")</f>
        <v>127.20000000000005</v>
      </c>
      <c r="EF4" s="49">
        <f t="shared" ref="EF4:EF67" si="13">IF(ISNONTEXT($Z4),EE4+$Z4,"")</f>
        <v>128.10000000000005</v>
      </c>
      <c r="EG4" s="49">
        <f t="shared" ref="EG4:EG67" si="14">IF(ISNONTEXT($Z4),EF4+$Z4,"")</f>
        <v>129.00000000000006</v>
      </c>
      <c r="EH4" s="49">
        <f t="shared" ref="EH4:EH67" si="15">IF(ISNONTEXT($Z4),EG4+$Z4,"")</f>
        <v>129.90000000000006</v>
      </c>
      <c r="EI4" s="49">
        <f t="shared" ref="EI4:EI67" si="16">IF(ISNONTEXT($Z4),EH4+$Z4,"")</f>
        <v>130.80000000000007</v>
      </c>
      <c r="EJ4" s="49">
        <f t="shared" ref="EJ4:EJ67" si="17">IF(ISNONTEXT($Z4),EI4+$Z4,"")</f>
        <v>131.70000000000007</v>
      </c>
      <c r="EK4" s="49">
        <f t="shared" ref="EK4:EK67" si="18">IF(ISNONTEXT($Z4),EJ4+$Z4,"")</f>
        <v>132.60000000000008</v>
      </c>
      <c r="EL4" s="49">
        <f t="shared" ref="EL4:EL67" si="19">IF(ISNONTEXT($Z4),EK4+$Z4,"")</f>
        <v>133.50000000000009</v>
      </c>
      <c r="EM4" s="49">
        <f t="shared" ref="EM4:EM67" si="20">IF(ISNONTEXT($Z4),EL4+$Z4,"")</f>
        <v>134.40000000000009</v>
      </c>
      <c r="EN4" s="49">
        <f t="shared" ref="EN4:EN67" si="21">IF(ISNONTEXT($Z4),EM4+$Z4,"")</f>
        <v>135.3000000000001</v>
      </c>
      <c r="EO4" s="49">
        <f t="shared" ref="EO4:EO67" si="22">IF(ISNONTEXT($Z4),EN4+$Z4,"")</f>
        <v>136.2000000000001</v>
      </c>
      <c r="EP4" s="49">
        <f t="shared" ref="EP4:EP67" si="23">IF(ISNONTEXT($Z4),EO4+$Z4,"")</f>
        <v>137.10000000000011</v>
      </c>
      <c r="EQ4" s="49">
        <f t="shared" ref="EQ4:EQ67" si="24">IF(ISNONTEXT($Z4),EP4+$Z4,"")</f>
        <v>138.00000000000011</v>
      </c>
      <c r="ER4" s="49">
        <f t="shared" ref="ER4:ER67" si="25">IF(ISNONTEXT($Z4),EQ4+$Z4,"")</f>
        <v>138.90000000000012</v>
      </c>
      <c r="ES4" s="49">
        <f t="shared" ref="ES4:ES67" si="26">IF(ISNONTEXT($Z4),ER4+$Z4,"")</f>
        <v>139.80000000000013</v>
      </c>
      <c r="ET4" s="49">
        <f t="shared" ref="ET4:ET67" si="27">IF(ISNONTEXT($Z4),ES4+$Z4,"")</f>
        <v>140.70000000000013</v>
      </c>
      <c r="EU4" s="49">
        <f t="shared" ref="EU4:EU67" si="28">IF(ISNONTEXT($Z4),ET4+$Z4,"")</f>
        <v>141.60000000000014</v>
      </c>
      <c r="EV4" s="49">
        <f t="shared" ref="EV4:EV67" si="29">IF(ISNONTEXT($Z4),EU4+$Z4,"")</f>
        <v>142.50000000000014</v>
      </c>
      <c r="EW4" s="49">
        <f t="shared" ref="EW4:EW67" si="30">IF(ISNONTEXT($Z4),EV4+$Z4,"")</f>
        <v>143.40000000000015</v>
      </c>
      <c r="EX4" s="49">
        <f t="shared" ref="EX4:EX67" si="31">IF(ISNONTEXT($Z4),EW4+$Z4,"")</f>
        <v>144.30000000000015</v>
      </c>
      <c r="EY4" s="49">
        <f t="shared" ref="EY4:EY67" si="32">IF(ISNONTEXT($Z4),EX4+$Z4,"")</f>
        <v>145.20000000000016</v>
      </c>
      <c r="EZ4" s="49">
        <f t="shared" ref="EZ4:EZ67" si="33">IF(ISNONTEXT($Z4),EY4+$Z4,"")</f>
        <v>146.10000000000016</v>
      </c>
      <c r="FA4" s="49">
        <f t="shared" ref="FA4:FA67" si="34">IF(ISNONTEXT($Z4),EZ4+$Z4,"")</f>
        <v>147.00000000000017</v>
      </c>
      <c r="FB4" s="49">
        <f t="shared" ref="FB4:FB67" si="35">IF(ISNONTEXT($Z4),FA4+$Z4,"")</f>
        <v>147.90000000000018</v>
      </c>
      <c r="FC4" s="49">
        <f t="shared" ref="FC4:FC67" si="36">IF(ISNONTEXT($Z4),FB4+$Z4,"")</f>
        <v>148.80000000000018</v>
      </c>
      <c r="FD4" s="49">
        <f t="shared" ref="FD4:FD67" si="37">IF(ISNONTEXT($Z4),FC4+$Z4,"")</f>
        <v>149.70000000000019</v>
      </c>
      <c r="FE4" s="49">
        <f t="shared" ref="FE4:FE67" si="38">IF(ISNONTEXT($Z4),FD4+$Z4,"")</f>
        <v>150.60000000000019</v>
      </c>
      <c r="FF4" s="49">
        <f t="shared" ref="FF4:FF67" si="39">IF(ISNONTEXT($Z4),FE4+$Z4,"")</f>
        <v>151.5000000000002</v>
      </c>
      <c r="FG4" s="49">
        <f t="shared" ref="FG4:FG67" si="40">IF(ISNONTEXT($Z4),FF4+$Z4,"")</f>
        <v>152.4000000000002</v>
      </c>
      <c r="FH4" s="49">
        <f t="shared" ref="FH4:FH67" si="41">IF(ISNONTEXT($Z4),FG4+$Z4,"")</f>
        <v>153.30000000000021</v>
      </c>
      <c r="FI4" s="49">
        <f t="shared" ref="FI4:FI67" si="42">IF(ISNONTEXT($Z4),FH4+$Z4,"")</f>
        <v>154.20000000000022</v>
      </c>
      <c r="FJ4" s="49">
        <f t="shared" ref="FJ4:FJ67" si="43">IF(ISNONTEXT($Z4),FI4+$Z4,"")</f>
        <v>155.10000000000022</v>
      </c>
      <c r="FK4" s="49">
        <f t="shared" ref="FK4:FK67" si="44">IF(ISNONTEXT($Z4),FJ4+$Z4,"")</f>
        <v>156.00000000000023</v>
      </c>
      <c r="FL4" s="49">
        <f t="shared" ref="FL4:FL67" si="45">IF(ISNONTEXT($Z4),FK4+$Z4,"")</f>
        <v>156.90000000000023</v>
      </c>
      <c r="FM4" s="49">
        <f t="shared" ref="FM4:FM67" si="46">IF(ISNONTEXT($Z4),FL4+$Z4,"")</f>
        <v>157.80000000000024</v>
      </c>
      <c r="FN4" s="49">
        <f t="shared" ref="FN4:FN67" si="47">IF(ISNONTEXT($Z4),FM4+$Z4,"")</f>
        <v>158.70000000000024</v>
      </c>
      <c r="FO4" s="49">
        <f t="shared" ref="FO4:FO67" si="48">IF(ISNONTEXT($Z4),FN4+$Z4,"")</f>
        <v>159.60000000000025</v>
      </c>
      <c r="FP4" s="49">
        <f t="shared" ref="FP4:FP67" si="49">IF(ISNONTEXT($Z4),FO4+$Z4,"")</f>
        <v>160.50000000000026</v>
      </c>
      <c r="FQ4" s="49">
        <f t="shared" ref="FQ4:FQ67" si="50">IF(ISNONTEXT($Z4),FP4+$Z4,"")</f>
        <v>161.40000000000026</v>
      </c>
      <c r="FR4" s="49">
        <f t="shared" ref="FR4:FR67" si="51">IF(ISNONTEXT($Z4),FQ4+$Z4,"")</f>
        <v>162.30000000000027</v>
      </c>
      <c r="FS4" s="49">
        <f t="shared" ref="FS4:FS67" si="52">IF(ISNONTEXT($Z4),FR4+$Z4,"")</f>
        <v>163.20000000000027</v>
      </c>
      <c r="FT4" s="49">
        <f t="shared" ref="FT4:FT67" si="53">IF(ISNONTEXT($Z4),FS4+$Z4,"")</f>
        <v>164.10000000000028</v>
      </c>
      <c r="FU4" s="49">
        <f t="shared" ref="FU4:FU67" si="54">IF(ISNONTEXT($Z4),FT4+$Z4,"")</f>
        <v>165.00000000000028</v>
      </c>
      <c r="FV4" s="49">
        <f t="shared" ref="FV4:FV67" si="55">IF(ISNONTEXT($Z4),FU4+$Z4,"")</f>
        <v>165.90000000000029</v>
      </c>
      <c r="FW4" s="49">
        <f t="shared" ref="FW4:FW67" si="56">IF(ISNONTEXT($Z4),FV4+$Z4,"")</f>
        <v>166.8000000000003</v>
      </c>
      <c r="FX4" s="49">
        <f t="shared" ref="FX4:FX67" si="57">IF(ISNONTEXT($Z4),FW4+$Z4,"")</f>
        <v>167.7000000000003</v>
      </c>
      <c r="FY4" s="49">
        <f t="shared" ref="FY4:FY67" si="58">IF(ISNONTEXT($Z4),FX4+$Z4,"")</f>
        <v>168.60000000000031</v>
      </c>
      <c r="FZ4" s="49">
        <f t="shared" ref="FZ4:FZ67" si="59">IF(ISNONTEXT($Z4),FY4+$Z4,"")</f>
        <v>169.50000000000031</v>
      </c>
      <c r="GA4" s="49">
        <f t="shared" ref="GA4:GA67" si="60">IF(ISNONTEXT($Z4),FZ4+$Z4,"")</f>
        <v>170.40000000000032</v>
      </c>
      <c r="GB4" s="49">
        <f t="shared" ref="GB4:GB67" si="61">IF(ISNONTEXT($Z4),GA4+$Z4,"")</f>
        <v>171.30000000000032</v>
      </c>
      <c r="GC4" s="49">
        <f t="shared" ref="GC4:GC67" si="62">IF(ISNONTEXT($Z4),GB4+$Z4,"")</f>
        <v>172.20000000000033</v>
      </c>
      <c r="GD4" s="49">
        <f t="shared" ref="GD4:GD67" si="63">IF(ISNONTEXT($Z4),GC4+$Z4,"")</f>
        <v>173.10000000000034</v>
      </c>
      <c r="GE4" s="49">
        <f t="shared" ref="GE4:GE67" si="64">IF(ISNONTEXT($Z4),GD4+$Z4,"")</f>
        <v>174.00000000000034</v>
      </c>
      <c r="GF4" s="49">
        <f t="shared" ref="GF4:GF67" si="65">IF(ISNONTEXT($Z4),GE4+$Z4,"")</f>
        <v>174.90000000000035</v>
      </c>
      <c r="GG4" s="49">
        <f t="shared" ref="GG4:GG67" si="66">IF(ISNONTEXT($Z4),GF4+$Z4,"")</f>
        <v>175.80000000000035</v>
      </c>
      <c r="GH4" s="49">
        <f t="shared" ref="GH4:GH67" si="67">IF(ISNONTEXT($Z4),GG4+$Z4,"")</f>
        <v>176.70000000000036</v>
      </c>
      <c r="GI4" s="49">
        <f t="shared" ref="GI4:GI67" si="68">IF(ISNONTEXT($Z4),GH4+$Z4,"")</f>
        <v>177.60000000000036</v>
      </c>
      <c r="GJ4" s="49">
        <f t="shared" ref="GJ4:GJ67" si="69">IF(ISNONTEXT($Z4),GI4+$Z4,"")</f>
        <v>178.50000000000037</v>
      </c>
      <c r="GK4" s="49">
        <f t="shared" ref="GK4:GK67" si="70">IF(ISNONTEXT($Z4),GJ4+$Z4,"")</f>
        <v>179.40000000000038</v>
      </c>
      <c r="GL4" s="49">
        <f t="shared" ref="GL4:GL67" si="71">IF(ISNONTEXT($Z4),GK4+$Z4,"")</f>
        <v>180.30000000000038</v>
      </c>
      <c r="GM4" s="49">
        <f t="shared" ref="GM4:GM67" si="72">IF(ISNONTEXT($Z4),GL4+$Z4,"")</f>
        <v>181.20000000000039</v>
      </c>
      <c r="GN4" s="49">
        <f t="shared" ref="GN4:GN67" si="73">IF(ISNONTEXT($Z4),GM4+$Z4,"")</f>
        <v>182.10000000000039</v>
      </c>
      <c r="GO4" s="49">
        <f t="shared" ref="GO4:GO67" si="74">IF(ISNONTEXT($Z4),GN4+$Z4,"")</f>
        <v>183.0000000000004</v>
      </c>
      <c r="GP4" s="49">
        <f t="shared" ref="GP4:GP67" si="75">IF(ISNONTEXT($Z4),GO4+$Z4,"")</f>
        <v>183.9000000000004</v>
      </c>
      <c r="GQ4" s="49">
        <f t="shared" ref="GQ4:GQ67" si="76">IF(ISNONTEXT($Z4),GP4+$Z4,"")</f>
        <v>184.80000000000041</v>
      </c>
      <c r="GR4" s="49">
        <f t="shared" ref="GR4:GR67" si="77">IF(ISNONTEXT($Z4),GQ4+$Z4,"")</f>
        <v>185.70000000000041</v>
      </c>
      <c r="GS4" s="49">
        <f t="shared" ref="GS4:GS67" si="78">IF(ISNONTEXT($Z4),GR4+$Z4,"")</f>
        <v>186.60000000000042</v>
      </c>
      <c r="GT4" s="49">
        <f t="shared" ref="GT4:GT67" si="79">IF(ISNONTEXT($Z4),GS4+$Z4,"")</f>
        <v>187.50000000000043</v>
      </c>
      <c r="GU4" s="49">
        <f t="shared" ref="GU4:GU67" si="80">IF(ISNONTEXT($Z4),GT4+$Z4,"")</f>
        <v>188.40000000000043</v>
      </c>
      <c r="GV4" s="49">
        <f t="shared" ref="GV4:GV67" si="81">IF(ISNONTEXT($Z4),GU4+$Z4,"")</f>
        <v>189.30000000000044</v>
      </c>
      <c r="GW4" s="49">
        <f t="shared" ref="GW4:GW67" si="82">IF(ISNONTEXT($Z4),GV4+$Z4,"")</f>
        <v>190.20000000000044</v>
      </c>
      <c r="GX4" s="49">
        <f t="shared" ref="GX4:GX67" si="83">IF(ISNONTEXT($Z4),GW4+$Z4,"")</f>
        <v>191.10000000000045</v>
      </c>
      <c r="GY4" s="49">
        <f t="shared" ref="GY4:GY67" si="84">IF(ISNONTEXT($Z4),GX4+$Z4,"")</f>
        <v>192.00000000000045</v>
      </c>
      <c r="GZ4" s="49">
        <f t="shared" ref="GZ4:GZ67" si="85">IF(ISNONTEXT($Z4),GY4+$Z4,"")</f>
        <v>192.90000000000046</v>
      </c>
      <c r="HA4" s="49">
        <f t="shared" ref="HA4:HA67" si="86">IF(ISNONTEXT($Z4),GZ4+$Z4,"")</f>
        <v>193.80000000000047</v>
      </c>
      <c r="HB4" s="49">
        <f t="shared" ref="HB4:HB67" si="87">IF(ISNONTEXT($Z4),HA4+$Z4,"")</f>
        <v>194.70000000000047</v>
      </c>
      <c r="HC4" s="49">
        <f t="shared" ref="HC4:HC67" si="88">IF(ISNONTEXT($Z4),HB4+$Z4,"")</f>
        <v>195.60000000000048</v>
      </c>
      <c r="HD4" s="49">
        <f t="shared" ref="HD4:HD67" si="89">IF(ISNONTEXT($Z4),HC4+$Z4,"")</f>
        <v>196.50000000000048</v>
      </c>
      <c r="HE4" s="49">
        <f t="shared" ref="HE4:HE67" si="90">IF(ISNONTEXT($Z4),HD4+$Z4,"")</f>
        <v>197.40000000000049</v>
      </c>
      <c r="HF4" s="49">
        <f t="shared" ref="HF4:HF67" si="91">IF(ISNONTEXT($Z4),HE4+$Z4,"")</f>
        <v>198.30000000000049</v>
      </c>
      <c r="HG4" s="49">
        <f t="shared" ref="HG4:HG67" si="92">IF(ISNONTEXT($Z4),HF4+$Z4,"")</f>
        <v>199.2000000000005</v>
      </c>
      <c r="HH4" s="49">
        <f t="shared" ref="HH4:HH67" si="93">IF(ISNONTEXT($Z4),HG4+$Z4,"")</f>
        <v>200.10000000000051</v>
      </c>
      <c r="HI4" s="49">
        <f t="shared" ref="HI4:HI67" si="94">IF(ISNONTEXT($Z4),HH4+$Z4,"")</f>
        <v>201.00000000000051</v>
      </c>
      <c r="HJ4" s="49">
        <f t="shared" ref="HJ4:HJ67" si="95">IF(ISNONTEXT($Z4),HI4+$Z4,"")</f>
        <v>201.90000000000052</v>
      </c>
      <c r="HK4" s="49">
        <f t="shared" ref="HK4:HK67" si="96">IF(ISNONTEXT($Z4),HJ4+$Z4,"")</f>
        <v>202.80000000000052</v>
      </c>
      <c r="HL4" s="49">
        <f t="shared" ref="HL4:HL67" si="97">IF(ISNONTEXT($Z4),HK4+$Z4,"")</f>
        <v>203.70000000000053</v>
      </c>
      <c r="HM4" s="49">
        <f t="shared" ref="HM4:HM67" si="98">IF(ISNONTEXT($Z4),HL4+$Z4,"")</f>
        <v>204.60000000000053</v>
      </c>
      <c r="HN4" s="49">
        <f t="shared" ref="HN4:HN67" si="99">IF(ISNONTEXT($Z4),HM4+$Z4,"")</f>
        <v>205.50000000000054</v>
      </c>
      <c r="HO4" s="49">
        <f t="shared" ref="HO4:HO67" si="100">IF(ISNONTEXT($Z4),HN4+$Z4,"")</f>
        <v>206.40000000000055</v>
      </c>
      <c r="HP4" s="49">
        <f t="shared" ref="HP4:HP67" si="101">IF(ISNONTEXT($Z4),HO4+$Z4,"")</f>
        <v>207.30000000000055</v>
      </c>
      <c r="HQ4" s="49">
        <f t="shared" ref="HQ4:HQ67" si="102">IF(ISNONTEXT($Z4),HP4+$Z4,"")</f>
        <v>208.20000000000056</v>
      </c>
      <c r="HR4" s="49">
        <f t="shared" ref="HR4:HR67" si="103">IF(ISNONTEXT($Z4),HQ4+$Z4,"")</f>
        <v>209.10000000000056</v>
      </c>
      <c r="HS4" s="49">
        <f t="shared" ref="HS4:HS67" si="104">IF(ISNONTEXT($Z4),HR4+$Z4,"")</f>
        <v>210.00000000000057</v>
      </c>
      <c r="HT4" s="169">
        <f t="shared" ref="HT4:HT35" si="105">IF(ISNONTEXT($O4),_xlfn.NORM.DIST(AA4,$K4,$O4,FALSE),NA())</f>
        <v>1.2359527908803678E-15</v>
      </c>
      <c r="HU4" s="169">
        <f t="shared" ref="HU4:KF7" si="106">IF(ISNONTEXT($O4),_xlfn.NORM.DIST(AB4,$K4,$O4,FALSE),NA())</f>
        <v>2.1487745841313446E-15</v>
      </c>
      <c r="HV4" s="169">
        <f t="shared" si="106"/>
        <v>3.7171352381508536E-15</v>
      </c>
      <c r="HW4" s="169">
        <f t="shared" si="106"/>
        <v>6.3981496405077828E-15</v>
      </c>
      <c r="HX4" s="169">
        <f t="shared" si="106"/>
        <v>1.0957940852507566E-14</v>
      </c>
      <c r="HY4" s="169">
        <f t="shared" si="106"/>
        <v>1.8673771411872294E-14</v>
      </c>
      <c r="HZ4" s="169">
        <f t="shared" si="106"/>
        <v>3.1663845090546316E-14</v>
      </c>
      <c r="IA4" s="169">
        <f t="shared" si="106"/>
        <v>5.3422449065722951E-14</v>
      </c>
      <c r="IB4" s="169">
        <f t="shared" si="106"/>
        <v>8.9683482243894165E-14</v>
      </c>
      <c r="IC4" s="169">
        <f t="shared" si="106"/>
        <v>1.4980615572939476E-13</v>
      </c>
      <c r="ID4" s="169">
        <f t="shared" si="106"/>
        <v>2.4898626113579978E-13</v>
      </c>
      <c r="IE4" s="169">
        <f t="shared" si="106"/>
        <v>4.1176519602895642E-13</v>
      </c>
      <c r="IF4" s="169">
        <f t="shared" si="106"/>
        <v>6.7756726359998436E-13</v>
      </c>
      <c r="IG4" s="169">
        <f t="shared" si="106"/>
        <v>1.1093886595787196E-12</v>
      </c>
      <c r="IH4" s="169">
        <f t="shared" si="106"/>
        <v>1.8073553822345605E-12</v>
      </c>
      <c r="II4" s="169">
        <f t="shared" si="106"/>
        <v>2.9297591479245054E-12</v>
      </c>
      <c r="IJ4" s="169">
        <f t="shared" si="106"/>
        <v>4.7255113302467764E-12</v>
      </c>
      <c r="IK4" s="169">
        <f t="shared" si="106"/>
        <v>7.5839284357041871E-12</v>
      </c>
      <c r="IL4" s="169">
        <f t="shared" si="106"/>
        <v>1.2110670024609326E-11</v>
      </c>
      <c r="IM4" s="169">
        <f t="shared" si="106"/>
        <v>1.9242905354700604E-11</v>
      </c>
      <c r="IN4" s="169">
        <f t="shared" si="106"/>
        <v>3.0422972438492126E-11</v>
      </c>
      <c r="IO4" s="169">
        <f t="shared" si="106"/>
        <v>4.7858730215892996E-11</v>
      </c>
      <c r="IP4" s="169">
        <f t="shared" si="106"/>
        <v>7.4911626576374964E-11</v>
      </c>
      <c r="IQ4" s="169">
        <f t="shared" si="106"/>
        <v>1.1667177633589598E-10</v>
      </c>
      <c r="IR4" s="169">
        <f t="shared" si="106"/>
        <v>1.8080520162186367E-10</v>
      </c>
      <c r="IS4" s="169">
        <f t="shared" si="106"/>
        <v>2.7879472912556556E-10</v>
      </c>
      <c r="IT4" s="169">
        <f t="shared" si="106"/>
        <v>4.2774675592014394E-10</v>
      </c>
      <c r="IU4" s="169">
        <f t="shared" si="106"/>
        <v>6.5300637002445442E-10</v>
      </c>
      <c r="IV4" s="169">
        <f t="shared" si="106"/>
        <v>9.9191998108140851E-10</v>
      </c>
      <c r="IW4" s="169">
        <f t="shared" si="106"/>
        <v>1.4992166170304164E-9</v>
      </c>
      <c r="IX4" s="169">
        <f t="shared" si="106"/>
        <v>2.2546579401306843E-9</v>
      </c>
      <c r="IY4" s="169">
        <f t="shared" si="106"/>
        <v>3.3738476449353815E-9</v>
      </c>
      <c r="IZ4" s="169">
        <f t="shared" si="106"/>
        <v>5.0234119946708893E-9</v>
      </c>
      <c r="JA4" s="169">
        <f t="shared" si="106"/>
        <v>7.4421883495062909E-9</v>
      </c>
      <c r="JB4" s="169">
        <f t="shared" si="106"/>
        <v>1.0970616749233189E-8</v>
      </c>
      <c r="JC4" s="169">
        <f t="shared" si="106"/>
        <v>1.6091256496263313E-8</v>
      </c>
      <c r="JD4" s="169">
        <f t="shared" si="106"/>
        <v>2.348428808138669E-8</v>
      </c>
      <c r="JE4" s="169">
        <f t="shared" si="106"/>
        <v>3.410306151700452E-8</v>
      </c>
      <c r="JF4" s="169">
        <f t="shared" si="106"/>
        <v>4.9276274432240257E-8</v>
      </c>
      <c r="JG4" s="169">
        <f t="shared" si="106"/>
        <v>7.0845274872876741E-8</v>
      </c>
      <c r="JH4" s="169">
        <f t="shared" si="106"/>
        <v>1.013473603316087E-7</v>
      </c>
      <c r="JI4" s="169">
        <f t="shared" si="106"/>
        <v>1.4425886842372807E-7</v>
      </c>
      <c r="JJ4" s="169">
        <f t="shared" si="106"/>
        <v>2.0431541231363147E-7</v>
      </c>
      <c r="JK4" s="169">
        <f t="shared" si="106"/>
        <v>2.8793089232884812E-7</v>
      </c>
      <c r="JL4" s="169">
        <f t="shared" si="106"/>
        <v>4.0374199580374747E-7</v>
      </c>
      <c r="JM4" s="169">
        <f t="shared" si="106"/>
        <v>5.6331084890227827E-7</v>
      </c>
      <c r="JN4" s="169">
        <f t="shared" si="106"/>
        <v>7.8202535306327183E-7</v>
      </c>
      <c r="JO4" s="169">
        <f t="shared" si="106"/>
        <v>1.0802445356343448E-6</v>
      </c>
      <c r="JP4" s="169">
        <f t="shared" si="106"/>
        <v>1.4847449296348366E-6</v>
      </c>
      <c r="JQ4" s="169">
        <f t="shared" si="106"/>
        <v>2.0305334636408717E-6</v>
      </c>
      <c r="JR4" s="169">
        <f t="shared" si="106"/>
        <v>2.7631023934706813E-6</v>
      </c>
      <c r="JS4" s="169">
        <f t="shared" si="106"/>
        <v>3.7412121366004153E-6</v>
      </c>
      <c r="JT4" s="169">
        <f t="shared" si="106"/>
        <v>5.0402980395589681E-6</v>
      </c>
      <c r="JU4" s="169">
        <f t="shared" si="106"/>
        <v>6.7566065253563015E-6</v>
      </c>
      <c r="JV4" s="169">
        <f t="shared" si="106"/>
        <v>9.0121739667058E-6</v>
      </c>
      <c r="JW4" s="169">
        <f t="shared" si="106"/>
        <v>1.1960767059010694E-5</v>
      </c>
      <c r="JX4" s="169">
        <f t="shared" si="106"/>
        <v>1.5794905279820252E-5</v>
      </c>
      <c r="JY4" s="169">
        <f t="shared" si="106"/>
        <v>2.0754082886716958E-5</v>
      </c>
      <c r="JZ4" s="169">
        <f t="shared" si="106"/>
        <v>2.7134298324727316E-5</v>
      </c>
      <c r="KA4" s="169">
        <f t="shared" si="106"/>
        <v>3.5298981260854208E-5</v>
      </c>
      <c r="KB4" s="169">
        <f t="shared" si="106"/>
        <v>4.5691380043305555E-5</v>
      </c>
      <c r="KC4" s="169">
        <f t="shared" si="106"/>
        <v>5.884843351987295E-5</v>
      </c>
      <c r="KD4" s="169">
        <f t="shared" si="106"/>
        <v>7.5416099295014455E-5</v>
      </c>
      <c r="KE4" s="169">
        <f t="shared" si="106"/>
        <v>9.6166044374094582E-5</v>
      </c>
      <c r="KF4" s="169">
        <f t="shared" si="106"/>
        <v>1.2201352287578207E-4</v>
      </c>
      <c r="KG4" s="169">
        <f t="shared" ref="KG4:MR7" si="107">IF(ISNONTEXT($O4),_xlfn.NORM.DIST(CN4,$K4,$O4,FALSE),NA())</f>
        <v>1.5403616883309041E-4</v>
      </c>
      <c r="KH4" s="169">
        <f t="shared" si="107"/>
        <v>1.934933205873905E-4</v>
      </c>
      <c r="KI4" s="169">
        <f t="shared" si="107"/>
        <v>2.41845368431204E-4</v>
      </c>
      <c r="KJ4" s="169">
        <f t="shared" si="107"/>
        <v>3.0077248166278169E-4</v>
      </c>
      <c r="KK4" s="169">
        <f t="shared" si="107"/>
        <v>3.72191929081008E-4</v>
      </c>
      <c r="KL4" s="169">
        <f t="shared" si="107"/>
        <v>4.5827306359178151E-4</v>
      </c>
      <c r="KM4" s="169">
        <f t="shared" si="107"/>
        <v>5.6144890388508276E-4</v>
      </c>
      <c r="KN4" s="169">
        <f t="shared" si="107"/>
        <v>6.8442312233890667E-4</v>
      </c>
      <c r="KO4" s="169">
        <f t="shared" si="107"/>
        <v>8.3017114790971637E-4</v>
      </c>
      <c r="KP4" s="169">
        <f t="shared" si="107"/>
        <v>1.0019340262289941E-3</v>
      </c>
      <c r="KQ4" s="169">
        <f t="shared" si="107"/>
        <v>1.2032036574330894E-3</v>
      </c>
      <c r="KR4" s="169">
        <f t="shared" si="107"/>
        <v>1.4376980663995511E-3</v>
      </c>
      <c r="KS4" s="169">
        <f t="shared" si="107"/>
        <v>1.7093254603750606E-3</v>
      </c>
      <c r="KT4" s="169">
        <f t="shared" si="107"/>
        <v>2.0221360043586943E-3</v>
      </c>
      <c r="KU4" s="169">
        <f t="shared" si="107"/>
        <v>2.3802605016915897E-3</v>
      </c>
      <c r="KV4" s="169">
        <f t="shared" si="107"/>
        <v>2.7878355096275132E-3</v>
      </c>
      <c r="KW4" s="169">
        <f t="shared" si="107"/>
        <v>3.2489148468081062E-3</v>
      </c>
      <c r="KX4" s="169">
        <f t="shared" si="107"/>
        <v>3.7673679564652102E-3</v>
      </c>
      <c r="KY4" s="169">
        <f t="shared" si="107"/>
        <v>4.3467661655168443E-3</v>
      </c>
      <c r="KZ4" s="169">
        <f t="shared" si="107"/>
        <v>4.9902585096553848E-3</v>
      </c>
      <c r="LA4" s="169">
        <f t="shared" si="107"/>
        <v>5.7004394566087116E-3</v>
      </c>
      <c r="LB4" s="169">
        <f t="shared" si="107"/>
        <v>6.4792115272988013E-3</v>
      </c>
      <c r="LC4" s="169">
        <f t="shared" si="107"/>
        <v>7.3276464564075265E-3</v>
      </c>
      <c r="LD4" s="169">
        <f t="shared" si="107"/>
        <v>8.2458491152581359E-3</v>
      </c>
      <c r="LE4" s="169">
        <f t="shared" si="107"/>
        <v>9.2328289044100696E-3</v>
      </c>
      <c r="LF4" s="169">
        <f t="shared" si="107"/>
        <v>1.0286383674382994E-2</v>
      </c>
      <c r="LG4" s="169">
        <f t="shared" si="107"/>
        <v>1.1403001415995014E-2</v>
      </c>
      <c r="LH4" s="169">
        <f t="shared" si="107"/>
        <v>1.2577784946802711E-2</v>
      </c>
      <c r="LI4" s="169">
        <f t="shared" si="107"/>
        <v>1.3804404583609929E-2</v>
      </c>
      <c r="LJ4" s="169">
        <f t="shared" si="107"/>
        <v>1.5075083318338867E-2</v>
      </c>
      <c r="LK4" s="169">
        <f t="shared" si="107"/>
        <v>1.6380618301795137E-2</v>
      </c>
      <c r="LL4" s="169">
        <f t="shared" si="107"/>
        <v>1.7710441495182569E-2</v>
      </c>
      <c r="LM4" s="169">
        <f t="shared" si="107"/>
        <v>1.9052721193718154E-2</v>
      </c>
      <c r="LN4" s="169">
        <f t="shared" si="107"/>
        <v>2.0394504794445944E-2</v>
      </c>
      <c r="LO4" s="169">
        <f t="shared" si="107"/>
        <v>2.17219017177133E-2</v>
      </c>
      <c r="LP4" s="169">
        <f t="shared" si="107"/>
        <v>2.3020303855851111E-2</v>
      </c>
      <c r="LQ4" s="169">
        <f t="shared" si="107"/>
        <v>2.4274639378881271E-2</v>
      </c>
      <c r="LR4" s="169">
        <f t="shared" si="107"/>
        <v>2.546965424639324E-2</v>
      </c>
      <c r="LS4" s="169">
        <f t="shared" si="107"/>
        <v>2.6590214429654192E-2</v>
      </c>
      <c r="LT4" s="169">
        <f t="shared" si="107"/>
        <v>2.7621620708876977E-2</v>
      </c>
      <c r="LU4" s="169">
        <f t="shared" si="107"/>
        <v>2.8549927041378757E-2</v>
      </c>
      <c r="LV4" s="169">
        <f t="shared" si="107"/>
        <v>2.9362252950864223E-2</v>
      </c>
      <c r="LW4" s="169">
        <f t="shared" si="107"/>
        <v>3.0047080206206493E-2</v>
      </c>
      <c r="LX4" s="169">
        <f t="shared" si="107"/>
        <v>3.0594524263153559E-2</v>
      </c>
      <c r="LY4" s="169">
        <f t="shared" si="107"/>
        <v>3.0996571538992216E-2</v>
      </c>
      <c r="LZ4" s="169">
        <f t="shared" si="107"/>
        <v>3.124727456341048E-2</v>
      </c>
      <c r="MA4" s="169">
        <f t="shared" si="107"/>
        <v>3.1342898364318063E-2</v>
      </c>
      <c r="MB4" s="169">
        <f t="shared" si="107"/>
        <v>3.1282013052956741E-2</v>
      </c>
      <c r="MC4" s="169">
        <f t="shared" si="107"/>
        <v>3.1065529400547274E-2</v>
      </c>
      <c r="MD4" s="169">
        <f t="shared" si="107"/>
        <v>3.0696676169289151E-2</v>
      </c>
      <c r="ME4" s="169">
        <f t="shared" si="107"/>
        <v>3.0180919986321927E-2</v>
      </c>
      <c r="MF4" s="169">
        <f t="shared" si="107"/>
        <v>2.9525830539836474E-2</v>
      </c>
      <c r="MG4" s="169">
        <f t="shared" si="107"/>
        <v>2.8740895743370166E-2</v>
      </c>
      <c r="MH4" s="169">
        <f t="shared" si="107"/>
        <v>2.7837293175635523E-2</v>
      </c>
      <c r="MI4" s="169">
        <f t="shared" si="107"/>
        <v>2.6827625488313349E-2</v>
      </c>
      <c r="MJ4" s="169">
        <f t="shared" si="107"/>
        <v>2.5725628527145321E-2</v>
      </c>
      <c r="MK4" s="169">
        <f t="shared" si="107"/>
        <v>2.4545861593939396E-2</v>
      </c>
      <c r="ML4" s="169">
        <f t="shared" si="107"/>
        <v>2.3303389569449374E-2</v>
      </c>
      <c r="MM4" s="169">
        <f t="shared" si="107"/>
        <v>2.2013466519830997E-2</v>
      </c>
      <c r="MN4" s="169">
        <f t="shared" si="107"/>
        <v>2.0691229941781943E-2</v>
      </c>
      <c r="MO4" s="169">
        <f t="shared" si="107"/>
        <v>1.9351414000003096E-2</v>
      </c>
      <c r="MP4" s="169">
        <f t="shared" si="107"/>
        <v>1.8008089026236965E-2</v>
      </c>
      <c r="MQ4" s="169">
        <f t="shared" si="107"/>
        <v>1.6674433243906026E-2</v>
      </c>
      <c r="MR4" s="169">
        <f t="shared" si="107"/>
        <v>1.5362541225570139E-2</v>
      </c>
      <c r="MS4" s="169">
        <f t="shared" ref="MS4:PD7" si="108">IF(ISNONTEXT($O4),_xlfn.NORM.DIST(EZ4,$K4,$O4,FALSE),NA())</f>
        <v>1.4083272054470164E-2</v>
      </c>
      <c r="MT4" s="169">
        <f t="shared" si="108"/>
        <v>1.2846138617870421E-2</v>
      </c>
      <c r="MU4" s="169">
        <f t="shared" si="108"/>
        <v>1.165923797571964E-2</v>
      </c>
      <c r="MV4" s="169">
        <f t="shared" si="108"/>
        <v>1.0529221382509805E-2</v>
      </c>
      <c r="MW4" s="169">
        <f t="shared" si="108"/>
        <v>9.4613013420353567E-3</v>
      </c>
      <c r="MX4" s="169">
        <f t="shared" si="108"/>
        <v>8.4592920809440589E-3</v>
      </c>
      <c r="MY4" s="169">
        <f t="shared" si="108"/>
        <v>7.5256790615200308E-3</v>
      </c>
      <c r="MZ4" s="169">
        <f t="shared" si="108"/>
        <v>6.6617126280445983E-3</v>
      </c>
      <c r="NA4" s="169">
        <f t="shared" si="108"/>
        <v>5.8675205929961949E-3</v>
      </c>
      <c r="NB4" s="169">
        <f t="shared" si="108"/>
        <v>5.1422345068744138E-3</v>
      </c>
      <c r="NC4" s="169">
        <f t="shared" si="108"/>
        <v>4.4841244968913995E-3</v>
      </c>
      <c r="ND4" s="169">
        <f t="shared" si="108"/>
        <v>3.8907378763323001E-3</v>
      </c>
      <c r="NE4" s="169">
        <f t="shared" si="108"/>
        <v>3.3590371843365339E-3</v>
      </c>
      <c r="NF4" s="169">
        <f t="shared" si="108"/>
        <v>2.8855338789035502E-3</v>
      </c>
      <c r="NG4" s="169">
        <f t="shared" si="108"/>
        <v>2.4664145373785268E-3</v>
      </c>
      <c r="NH4" s="169">
        <f t="shared" si="108"/>
        <v>2.0976570833312965E-3</v>
      </c>
      <c r="NI4" s="169">
        <f t="shared" si="108"/>
        <v>1.7751352245178656E-3</v>
      </c>
      <c r="NJ4" s="169">
        <f t="shared" si="108"/>
        <v>1.4947099257355391E-3</v>
      </c>
      <c r="NK4" s="169">
        <f t="shared" si="108"/>
        <v>1.2523073302040159E-3</v>
      </c>
      <c r="NL4" s="169">
        <f t="shared" si="108"/>
        <v>1.0439830665187105E-3</v>
      </c>
      <c r="NM4" s="169">
        <f t="shared" si="108"/>
        <v>8.6597332370911021E-4</v>
      </c>
      <c r="NN4" s="169">
        <f t="shared" si="108"/>
        <v>7.1473343829797349E-4</v>
      </c>
      <c r="NO4" s="169">
        <f t="shared" si="108"/>
        <v>5.8696501310724636E-4</v>
      </c>
      <c r="NP4" s="169">
        <f t="shared" si="108"/>
        <v>4.7963278061490715E-4</v>
      </c>
      <c r="NQ4" s="169">
        <f t="shared" si="108"/>
        <v>3.8997253995740646E-4</v>
      </c>
      <c r="NR4" s="169">
        <f t="shared" si="108"/>
        <v>3.1549154466705884E-4</v>
      </c>
      <c r="NS4" s="169">
        <f t="shared" si="108"/>
        <v>2.5396270801226551E-4</v>
      </c>
      <c r="NT4" s="169">
        <f t="shared" si="108"/>
        <v>2.0341393527533716E-4</v>
      </c>
      <c r="NU4" s="169">
        <f t="shared" si="108"/>
        <v>1.6211379850030502E-4</v>
      </c>
      <c r="NV4" s="169">
        <f t="shared" si="108"/>
        <v>1.2855464978194195E-4</v>
      </c>
      <c r="NW4" s="169">
        <f t="shared" si="108"/>
        <v>1.0143413378523032E-4</v>
      </c>
      <c r="NX4" s="169">
        <f t="shared" si="108"/>
        <v>7.9635917437456319E-5</v>
      </c>
      <c r="NY4" s="169">
        <f t="shared" si="108"/>
        <v>6.2210311809533829E-5</v>
      </c>
      <c r="NZ4" s="169">
        <f t="shared" si="108"/>
        <v>4.8355323839847401E-5</v>
      </c>
      <c r="OA4" s="169">
        <f t="shared" si="108"/>
        <v>3.7398548063474415E-5</v>
      </c>
      <c r="OB4" s="169">
        <f t="shared" si="108"/>
        <v>2.8780193860746916E-5</v>
      </c>
      <c r="OC4" s="169">
        <f t="shared" si="108"/>
        <v>2.2037443699146871E-5</v>
      </c>
      <c r="OD4" s="169">
        <f t="shared" si="108"/>
        <v>1.6790253151653733E-5</v>
      </c>
      <c r="OE4" s="169">
        <f t="shared" si="108"/>
        <v>1.272863403592767E-5</v>
      </c>
      <c r="OF4" s="169">
        <f t="shared" si="108"/>
        <v>9.6014070900407086E-6</v>
      </c>
      <c r="OG4" s="169">
        <f t="shared" si="108"/>
        <v>7.2063689771262263E-6</v>
      </c>
      <c r="OH4" s="169">
        <f t="shared" si="108"/>
        <v>5.3817885906823217E-6</v>
      </c>
      <c r="OI4" s="169">
        <f t="shared" si="108"/>
        <v>3.9991279557082214E-6</v>
      </c>
      <c r="OJ4" s="169">
        <f t="shared" si="108"/>
        <v>2.9568717901109465E-6</v>
      </c>
      <c r="OK4" s="169">
        <f t="shared" si="108"/>
        <v>2.1753453583637746E-6</v>
      </c>
      <c r="OL4" s="169">
        <f t="shared" si="108"/>
        <v>1.592401084109005E-6</v>
      </c>
      <c r="OM4" s="169">
        <f t="shared" si="108"/>
        <v>1.1598591188799332E-6</v>
      </c>
      <c r="ON4" s="169">
        <f t="shared" si="108"/>
        <v>8.4059450288733743E-7</v>
      </c>
      <c r="OO4" s="169">
        <f t="shared" si="108"/>
        <v>6.0617270583558858E-7</v>
      </c>
      <c r="OP4" s="169">
        <f t="shared" si="108"/>
        <v>4.3494539485925572E-7</v>
      </c>
      <c r="OQ4" s="169">
        <f t="shared" si="108"/>
        <v>3.105286133754317E-7</v>
      </c>
      <c r="OR4" s="169">
        <f t="shared" si="108"/>
        <v>2.2059569799820301E-7</v>
      </c>
      <c r="OS4" s="169">
        <f t="shared" si="108"/>
        <v>1.5592687709952602E-7</v>
      </c>
      <c r="OT4" s="169">
        <f t="shared" si="108"/>
        <v>1.0966636555257343E-7</v>
      </c>
      <c r="OU4" s="169">
        <f t="shared" si="108"/>
        <v>7.6745770075661129E-8</v>
      </c>
      <c r="OV4" s="169">
        <f t="shared" si="108"/>
        <v>5.3439695299615088E-8</v>
      </c>
      <c r="OW4" s="169">
        <f t="shared" si="108"/>
        <v>3.7025593252072349E-8</v>
      </c>
      <c r="OX4" s="169">
        <f t="shared" si="108"/>
        <v>2.5525167815780845E-8</v>
      </c>
      <c r="OY4" s="169">
        <f t="shared" si="108"/>
        <v>1.750909559425064E-8</v>
      </c>
      <c r="OZ4" s="169">
        <f t="shared" si="108"/>
        <v>1.1950535029347228E-8</v>
      </c>
      <c r="PA4" s="169">
        <f t="shared" si="108"/>
        <v>8.1159527917802942E-9</v>
      </c>
      <c r="PB4" s="169">
        <f t="shared" si="108"/>
        <v>5.4842873642842332E-9</v>
      </c>
      <c r="PC4" s="169">
        <f t="shared" si="108"/>
        <v>3.6874778555459485E-9</v>
      </c>
      <c r="PD4" s="169">
        <f t="shared" si="108"/>
        <v>2.4669887366425547E-9</v>
      </c>
      <c r="PE4" s="169">
        <f t="shared" ref="PE4:PL19" si="109">IF(ISNONTEXT($O4),_xlfn.NORM.DIST(HL4,$K4,$O4,FALSE),NA())</f>
        <v>1.6422279524373847E-9</v>
      </c>
      <c r="PF4" s="169">
        <f t="shared" si="109"/>
        <v>1.0877478684691913E-9</v>
      </c>
      <c r="PG4" s="169">
        <f t="shared" si="109"/>
        <v>7.1688842697436195E-10</v>
      </c>
      <c r="PH4" s="169">
        <f t="shared" si="109"/>
        <v>4.7011426074776372E-10</v>
      </c>
      <c r="PI4" s="169">
        <f t="shared" si="109"/>
        <v>3.0674946168386844E-10</v>
      </c>
      <c r="PJ4" s="169">
        <f t="shared" si="109"/>
        <v>1.9915569071599394E-10</v>
      </c>
      <c r="PK4" s="169">
        <f t="shared" si="109"/>
        <v>1.2865603396428487E-10</v>
      </c>
      <c r="PL4" s="169">
        <f t="shared" si="109"/>
        <v>8.26982131472544E-11</v>
      </c>
    </row>
    <row r="5" spans="1:429" x14ac:dyDescent="0.75">
      <c r="A5" s="4">
        <v>2</v>
      </c>
      <c r="B5" s="115"/>
      <c r="C5" s="117"/>
      <c r="D5" s="122">
        <f t="shared" ref="D5:D35" si="110">IF(ISBLANK(E5),"",IF(NOT(ISBLANK(C5)),C5,IF(NOT(ISBLANK(B5)),E5*(1+B5),E5*(1+$D$2))))</f>
        <v>60</v>
      </c>
      <c r="E5" s="95">
        <v>120</v>
      </c>
      <c r="F5" s="122">
        <f t="shared" ref="F5:F35" si="111">IF(ISBLANK(E5),"",IF(NOT(ISBLANK(G5)),G5,IF(NOT(ISBLANK(H5)),E5*(1+H5),E5*(1+$F$2))))</f>
        <v>240</v>
      </c>
      <c r="G5" s="117"/>
      <c r="H5" s="114"/>
      <c r="I5" s="124">
        <f t="shared" si="0"/>
        <v>1</v>
      </c>
      <c r="J5" s="124">
        <f t="shared" si="1"/>
        <v>0.5</v>
      </c>
      <c r="K5" s="73">
        <f t="shared" ref="K5:K68" si="112">IF(AND(D5&gt;0,E5&gt;0,F5&gt;0),(D5+(4*E5)+F5)/6,"")</f>
        <v>130</v>
      </c>
      <c r="L5" s="23" t="s">
        <v>783</v>
      </c>
      <c r="M5" s="57"/>
      <c r="N5" s="280"/>
      <c r="O5" s="74">
        <f>IF(AND(D5&gt;0,E5&gt;0,F5&gt;0),IF(ISBLANK(N5),IF(ISBLANK(L5),"",(F5-D5)*VLOOKUP(L5,VLookups!$A$4:$B$13,2,FALSE)),N5),"")</f>
        <v>18</v>
      </c>
      <c r="P5" s="75">
        <f t="shared" si="2"/>
        <v>324</v>
      </c>
      <c r="Q5" s="95">
        <v>150</v>
      </c>
      <c r="R5" s="270">
        <f>IF(AND(Q5&gt;0,E5&gt;0,NOT(O5="")),ABS(VLOOKUP($Q$1,VLookups!$A$43:$B$44,2,FALSE)-_xlfn.NORM.DIST(Q5,K5,O5,TRUE)),"")</f>
        <v>0.86673973709749452</v>
      </c>
      <c r="S5" s="94">
        <f>IF(AND($D5&gt;0,$E5&gt;0,$F5&gt;0,NOT(ISBLANK($L5))),_xlfn.NORM.INV(ABS(VLOOKUP($Q$1,VLookups!$A$43:$B$44,2,FALSE)-S$3),$K5,$O5),"")</f>
        <v>106.93207182019719</v>
      </c>
      <c r="T5" s="93">
        <f>IF(AND($D5&gt;0,$E5&gt;0,$F5&gt;0,NOT(ISBLANK($L5))),_xlfn.NORM.INV(ABS(VLOOKUP($Q$1,VLookups!$A$43:$B$44,2,FALSE)-T$3),$K5,$O5),"")</f>
        <v>153.06792817980281</v>
      </c>
      <c r="U5" s="94">
        <f>IF(AND($D5&gt;0,$E5&gt;0,$F5&gt;0,NOT(ISBLANK($L5))),_xlfn.NORM.INV(ABS(VLOOKUP($Q$1,VLookups!$A$43:$B$44,2,FALSE)-U$3),$K5,$O5),"")</f>
        <v>148.65580101088821</v>
      </c>
      <c r="V5" s="93">
        <f>IF(AND($D5&gt;0,$E5&gt;0,$F5&gt;0,NOT(ISBLANK($L5))),_xlfn.NORM.INV(ABS(VLOOKUP($Q$1,VLookups!$A$43:$B$44,2,FALSE)-V$3),$K5,$O5),"")</f>
        <v>145.14918220431247</v>
      </c>
      <c r="W5" s="94">
        <f>IF(AND($D5&gt;0,$E5&gt;0,$F5&gt;0,NOT(ISBLANK($L5))),_xlfn.NORM.INV(ABS(VLOOKUP($Q$1,VLookups!$A$43:$B$44,2,FALSE)-W$3),$K5,$O5),"")</f>
        <v>142.14081550352947</v>
      </c>
      <c r="X5" s="93">
        <f>IF(AND($D5&gt;0,$E5&gt;0,$F5&gt;0,NOT(ISBLANK($L5))),_xlfn.NORM.INV(ABS(VLOOKUP($Q$1,VLookups!$A$43:$B$44,2,FALSE)-X$3),$K5,$O5),"")</f>
        <v>139.43920922874474</v>
      </c>
      <c r="Y5" s="5"/>
      <c r="Z5" s="168">
        <f t="shared" ref="Z5:Z68" si="113">IF(AND(D5&gt;0,E5&gt;0,F5&gt;0),ABS(F5-D5)/200,"")</f>
        <v>0.9</v>
      </c>
      <c r="AA5" s="49">
        <f t="shared" ref="AA5:AP68" si="114">IF(ISNONTEXT($Z5),AB5-$Z5,"")</f>
        <v>29.999999999999702</v>
      </c>
      <c r="AB5" s="49">
        <f t="shared" si="114"/>
        <v>30.8999999999997</v>
      </c>
      <c r="AC5" s="49">
        <f t="shared" si="114"/>
        <v>31.799999999999699</v>
      </c>
      <c r="AD5" s="49">
        <f t="shared" si="114"/>
        <v>32.699999999999697</v>
      </c>
      <c r="AE5" s="49">
        <f t="shared" si="114"/>
        <v>33.599999999999696</v>
      </c>
      <c r="AF5" s="49">
        <f t="shared" si="114"/>
        <v>34.499999999999694</v>
      </c>
      <c r="AG5" s="49">
        <f t="shared" si="114"/>
        <v>35.399999999999693</v>
      </c>
      <c r="AH5" s="49">
        <f t="shared" si="114"/>
        <v>36.299999999999692</v>
      </c>
      <c r="AI5" s="49">
        <f t="shared" si="114"/>
        <v>37.19999999999969</v>
      </c>
      <c r="AJ5" s="49">
        <f t="shared" si="114"/>
        <v>38.099999999999689</v>
      </c>
      <c r="AK5" s="49">
        <f t="shared" si="114"/>
        <v>38.999999999999687</v>
      </c>
      <c r="AL5" s="49">
        <f t="shared" si="114"/>
        <v>39.899999999999686</v>
      </c>
      <c r="AM5" s="49">
        <f t="shared" si="114"/>
        <v>40.799999999999685</v>
      </c>
      <c r="AN5" s="49">
        <f t="shared" si="114"/>
        <v>41.699999999999683</v>
      </c>
      <c r="AO5" s="49">
        <f t="shared" si="114"/>
        <v>42.599999999999682</v>
      </c>
      <c r="AP5" s="49">
        <f t="shared" si="114"/>
        <v>43.49999999999968</v>
      </c>
      <c r="AQ5" s="49">
        <f t="shared" si="3"/>
        <v>44.399999999999679</v>
      </c>
      <c r="AR5" s="49">
        <f t="shared" si="3"/>
        <v>45.299999999999677</v>
      </c>
      <c r="AS5" s="49">
        <f t="shared" si="3"/>
        <v>46.199999999999676</v>
      </c>
      <c r="AT5" s="49">
        <f t="shared" si="3"/>
        <v>47.099999999999675</v>
      </c>
      <c r="AU5" s="49">
        <f t="shared" si="3"/>
        <v>47.999999999999673</v>
      </c>
      <c r="AV5" s="49">
        <f t="shared" si="3"/>
        <v>48.899999999999672</v>
      </c>
      <c r="AW5" s="49">
        <f t="shared" si="3"/>
        <v>49.79999999999967</v>
      </c>
      <c r="AX5" s="49">
        <f t="shared" si="3"/>
        <v>50.699999999999669</v>
      </c>
      <c r="AY5" s="49">
        <f t="shared" si="3"/>
        <v>51.599999999999667</v>
      </c>
      <c r="AZ5" s="49">
        <f t="shared" si="3"/>
        <v>52.499999999999666</v>
      </c>
      <c r="BA5" s="49">
        <f t="shared" si="3"/>
        <v>53.399999999999665</v>
      </c>
      <c r="BB5" s="49">
        <f t="shared" si="3"/>
        <v>54.299999999999663</v>
      </c>
      <c r="BC5" s="49">
        <f t="shared" si="3"/>
        <v>55.199999999999662</v>
      </c>
      <c r="BD5" s="49">
        <f t="shared" si="3"/>
        <v>56.09999999999966</v>
      </c>
      <c r="BE5" s="49">
        <f t="shared" si="3"/>
        <v>56.999999999999659</v>
      </c>
      <c r="BF5" s="49">
        <f t="shared" si="3"/>
        <v>57.899999999999658</v>
      </c>
      <c r="BG5" s="49">
        <f t="shared" si="3"/>
        <v>58.799999999999656</v>
      </c>
      <c r="BH5" s="49">
        <f t="shared" si="3"/>
        <v>59.699999999999655</v>
      </c>
      <c r="BI5" s="49">
        <f t="shared" si="3"/>
        <v>60.599999999999653</v>
      </c>
      <c r="BJ5" s="49">
        <f t="shared" si="3"/>
        <v>61.499999999999652</v>
      </c>
      <c r="BK5" s="49">
        <f t="shared" si="3"/>
        <v>62.39999999999965</v>
      </c>
      <c r="BL5" s="49">
        <f t="shared" si="3"/>
        <v>63.299999999999649</v>
      </c>
      <c r="BM5" s="49">
        <f t="shared" si="3"/>
        <v>64.199999999999648</v>
      </c>
      <c r="BN5" s="49">
        <f t="shared" si="3"/>
        <v>65.099999999999653</v>
      </c>
      <c r="BO5" s="49">
        <f t="shared" si="3"/>
        <v>65.999999999999659</v>
      </c>
      <c r="BP5" s="49">
        <f t="shared" si="3"/>
        <v>66.899999999999665</v>
      </c>
      <c r="BQ5" s="49">
        <f t="shared" si="3"/>
        <v>67.79999999999967</v>
      </c>
      <c r="BR5" s="49">
        <f t="shared" si="3"/>
        <v>68.699999999999676</v>
      </c>
      <c r="BS5" s="49">
        <f t="shared" si="3"/>
        <v>69.599999999999682</v>
      </c>
      <c r="BT5" s="49">
        <f t="shared" si="3"/>
        <v>70.499999999999687</v>
      </c>
      <c r="BU5" s="49">
        <f t="shared" si="3"/>
        <v>71.399999999999693</v>
      </c>
      <c r="BV5" s="49">
        <f t="shared" si="3"/>
        <v>72.299999999999699</v>
      </c>
      <c r="BW5" s="49">
        <f t="shared" si="3"/>
        <v>73.199999999999704</v>
      </c>
      <c r="BX5" s="49">
        <f t="shared" si="3"/>
        <v>74.09999999999971</v>
      </c>
      <c r="BY5" s="49">
        <f t="shared" si="3"/>
        <v>74.999999999999716</v>
      </c>
      <c r="BZ5" s="49">
        <f t="shared" si="3"/>
        <v>75.899999999999721</v>
      </c>
      <c r="CA5" s="49">
        <f t="shared" si="3"/>
        <v>76.799999999999727</v>
      </c>
      <c r="CB5" s="49">
        <f t="shared" si="3"/>
        <v>77.699999999999733</v>
      </c>
      <c r="CC5" s="49">
        <f t="shared" si="3"/>
        <v>78.599999999999739</v>
      </c>
      <c r="CD5" s="49">
        <f t="shared" si="3"/>
        <v>79.499999999999744</v>
      </c>
      <c r="CE5" s="49">
        <f t="shared" si="3"/>
        <v>80.39999999999975</v>
      </c>
      <c r="CF5" s="49">
        <f t="shared" si="3"/>
        <v>81.299999999999756</v>
      </c>
      <c r="CG5" s="49">
        <f t="shared" si="3"/>
        <v>82.199999999999761</v>
      </c>
      <c r="CH5" s="49">
        <f t="shared" si="3"/>
        <v>83.099999999999767</v>
      </c>
      <c r="CI5" s="49">
        <f t="shared" si="3"/>
        <v>83.999999999999773</v>
      </c>
      <c r="CJ5" s="49">
        <f t="shared" si="3"/>
        <v>84.899999999999778</v>
      </c>
      <c r="CK5" s="49">
        <f t="shared" si="3"/>
        <v>85.799999999999784</v>
      </c>
      <c r="CL5" s="49">
        <f t="shared" si="3"/>
        <v>86.69999999999979</v>
      </c>
      <c r="CM5" s="49">
        <f t="shared" si="3"/>
        <v>87.599999999999795</v>
      </c>
      <c r="CN5" s="49">
        <f t="shared" si="4"/>
        <v>88.499999999999801</v>
      </c>
      <c r="CO5" s="49">
        <f t="shared" si="4"/>
        <v>89.399999999999807</v>
      </c>
      <c r="CP5" s="49">
        <f t="shared" si="4"/>
        <v>90.299999999999812</v>
      </c>
      <c r="CQ5" s="49">
        <f t="shared" si="4"/>
        <v>91.199999999999818</v>
      </c>
      <c r="CR5" s="49">
        <f t="shared" si="4"/>
        <v>92.099999999999824</v>
      </c>
      <c r="CS5" s="49">
        <f t="shared" si="4"/>
        <v>92.999999999999829</v>
      </c>
      <c r="CT5" s="49">
        <f t="shared" si="4"/>
        <v>93.899999999999835</v>
      </c>
      <c r="CU5" s="49">
        <f t="shared" si="4"/>
        <v>94.799999999999841</v>
      </c>
      <c r="CV5" s="49">
        <f t="shared" si="4"/>
        <v>95.699999999999847</v>
      </c>
      <c r="CW5" s="49">
        <f t="shared" si="4"/>
        <v>96.599999999999852</v>
      </c>
      <c r="CX5" s="49">
        <f t="shared" si="4"/>
        <v>97.499999999999858</v>
      </c>
      <c r="CY5" s="49">
        <f t="shared" si="4"/>
        <v>98.399999999999864</v>
      </c>
      <c r="CZ5" s="49">
        <f t="shared" si="4"/>
        <v>99.299999999999869</v>
      </c>
      <c r="DA5" s="49">
        <f t="shared" si="4"/>
        <v>100.19999999999987</v>
      </c>
      <c r="DB5" s="49">
        <f t="shared" si="4"/>
        <v>101.09999999999988</v>
      </c>
      <c r="DC5" s="49">
        <f t="shared" si="4"/>
        <v>101.99999999999989</v>
      </c>
      <c r="DD5" s="49">
        <f t="shared" si="4"/>
        <v>102.89999999999989</v>
      </c>
      <c r="DE5" s="49">
        <f t="shared" si="4"/>
        <v>103.7999999999999</v>
      </c>
      <c r="DF5" s="49">
        <f t="shared" si="4"/>
        <v>104.6999999999999</v>
      </c>
      <c r="DG5" s="49">
        <f t="shared" si="4"/>
        <v>105.59999999999991</v>
      </c>
      <c r="DH5" s="49">
        <f t="shared" si="4"/>
        <v>106.49999999999991</v>
      </c>
      <c r="DI5" s="49">
        <f t="shared" si="4"/>
        <v>107.39999999999992</v>
      </c>
      <c r="DJ5" s="49">
        <f t="shared" si="4"/>
        <v>108.29999999999993</v>
      </c>
      <c r="DK5" s="49">
        <f t="shared" si="4"/>
        <v>109.19999999999993</v>
      </c>
      <c r="DL5" s="49">
        <f t="shared" si="4"/>
        <v>110.09999999999994</v>
      </c>
      <c r="DM5" s="49">
        <f t="shared" si="4"/>
        <v>110.99999999999994</v>
      </c>
      <c r="DN5" s="49">
        <f t="shared" si="4"/>
        <v>111.89999999999995</v>
      </c>
      <c r="DO5" s="49">
        <f t="shared" si="4"/>
        <v>112.79999999999995</v>
      </c>
      <c r="DP5" s="49">
        <f t="shared" si="4"/>
        <v>113.69999999999996</v>
      </c>
      <c r="DQ5" s="49">
        <f t="shared" si="4"/>
        <v>114.59999999999997</v>
      </c>
      <c r="DR5" s="49">
        <f t="shared" si="4"/>
        <v>115.49999999999997</v>
      </c>
      <c r="DS5" s="49">
        <f t="shared" si="4"/>
        <v>116.39999999999998</v>
      </c>
      <c r="DT5" s="49">
        <f t="shared" si="4"/>
        <v>117.29999999999998</v>
      </c>
      <c r="DU5" s="49">
        <f t="shared" si="4"/>
        <v>118.19999999999999</v>
      </c>
      <c r="DV5" s="49">
        <f t="shared" si="4"/>
        <v>119.1</v>
      </c>
      <c r="DW5" s="183">
        <f t="shared" ref="DW5:DW68" si="115">IF(ISNONTEXT($Z5),E5,"")</f>
        <v>120</v>
      </c>
      <c r="DX5" s="49">
        <f t="shared" si="5"/>
        <v>120.9</v>
      </c>
      <c r="DY5" s="49">
        <f t="shared" si="6"/>
        <v>121.80000000000001</v>
      </c>
      <c r="DZ5" s="49">
        <f t="shared" si="7"/>
        <v>122.70000000000002</v>
      </c>
      <c r="EA5" s="49">
        <f t="shared" si="8"/>
        <v>123.60000000000002</v>
      </c>
      <c r="EB5" s="49">
        <f t="shared" si="9"/>
        <v>124.50000000000003</v>
      </c>
      <c r="EC5" s="49">
        <f t="shared" si="10"/>
        <v>125.40000000000003</v>
      </c>
      <c r="ED5" s="49">
        <f t="shared" si="11"/>
        <v>126.30000000000004</v>
      </c>
      <c r="EE5" s="49">
        <f t="shared" si="12"/>
        <v>127.20000000000005</v>
      </c>
      <c r="EF5" s="49">
        <f t="shared" si="13"/>
        <v>128.10000000000005</v>
      </c>
      <c r="EG5" s="49">
        <f t="shared" si="14"/>
        <v>129.00000000000006</v>
      </c>
      <c r="EH5" s="49">
        <f t="shared" si="15"/>
        <v>129.90000000000006</v>
      </c>
      <c r="EI5" s="49">
        <f t="shared" si="16"/>
        <v>130.80000000000007</v>
      </c>
      <c r="EJ5" s="49">
        <f t="shared" si="17"/>
        <v>131.70000000000007</v>
      </c>
      <c r="EK5" s="49">
        <f t="shared" si="18"/>
        <v>132.60000000000008</v>
      </c>
      <c r="EL5" s="49">
        <f t="shared" si="19"/>
        <v>133.50000000000009</v>
      </c>
      <c r="EM5" s="49">
        <f t="shared" si="20"/>
        <v>134.40000000000009</v>
      </c>
      <c r="EN5" s="49">
        <f t="shared" si="21"/>
        <v>135.3000000000001</v>
      </c>
      <c r="EO5" s="49">
        <f t="shared" si="22"/>
        <v>136.2000000000001</v>
      </c>
      <c r="EP5" s="49">
        <f t="shared" si="23"/>
        <v>137.10000000000011</v>
      </c>
      <c r="EQ5" s="49">
        <f t="shared" si="24"/>
        <v>138.00000000000011</v>
      </c>
      <c r="ER5" s="49">
        <f t="shared" si="25"/>
        <v>138.90000000000012</v>
      </c>
      <c r="ES5" s="49">
        <f t="shared" si="26"/>
        <v>139.80000000000013</v>
      </c>
      <c r="ET5" s="49">
        <f t="shared" si="27"/>
        <v>140.70000000000013</v>
      </c>
      <c r="EU5" s="49">
        <f t="shared" si="28"/>
        <v>141.60000000000014</v>
      </c>
      <c r="EV5" s="49">
        <f t="shared" si="29"/>
        <v>142.50000000000014</v>
      </c>
      <c r="EW5" s="49">
        <f t="shared" si="30"/>
        <v>143.40000000000015</v>
      </c>
      <c r="EX5" s="49">
        <f t="shared" si="31"/>
        <v>144.30000000000015</v>
      </c>
      <c r="EY5" s="49">
        <f t="shared" si="32"/>
        <v>145.20000000000016</v>
      </c>
      <c r="EZ5" s="49">
        <f t="shared" si="33"/>
        <v>146.10000000000016</v>
      </c>
      <c r="FA5" s="49">
        <f t="shared" si="34"/>
        <v>147.00000000000017</v>
      </c>
      <c r="FB5" s="49">
        <f t="shared" si="35"/>
        <v>147.90000000000018</v>
      </c>
      <c r="FC5" s="49">
        <f t="shared" si="36"/>
        <v>148.80000000000018</v>
      </c>
      <c r="FD5" s="49">
        <f t="shared" si="37"/>
        <v>149.70000000000019</v>
      </c>
      <c r="FE5" s="49">
        <f t="shared" si="38"/>
        <v>150.60000000000019</v>
      </c>
      <c r="FF5" s="49">
        <f t="shared" si="39"/>
        <v>151.5000000000002</v>
      </c>
      <c r="FG5" s="49">
        <f t="shared" si="40"/>
        <v>152.4000000000002</v>
      </c>
      <c r="FH5" s="49">
        <f t="shared" si="41"/>
        <v>153.30000000000021</v>
      </c>
      <c r="FI5" s="49">
        <f t="shared" si="42"/>
        <v>154.20000000000022</v>
      </c>
      <c r="FJ5" s="49">
        <f t="shared" si="43"/>
        <v>155.10000000000022</v>
      </c>
      <c r="FK5" s="49">
        <f t="shared" si="44"/>
        <v>156.00000000000023</v>
      </c>
      <c r="FL5" s="49">
        <f t="shared" si="45"/>
        <v>156.90000000000023</v>
      </c>
      <c r="FM5" s="49">
        <f t="shared" si="46"/>
        <v>157.80000000000024</v>
      </c>
      <c r="FN5" s="49">
        <f t="shared" si="47"/>
        <v>158.70000000000024</v>
      </c>
      <c r="FO5" s="49">
        <f t="shared" si="48"/>
        <v>159.60000000000025</v>
      </c>
      <c r="FP5" s="49">
        <f t="shared" si="49"/>
        <v>160.50000000000026</v>
      </c>
      <c r="FQ5" s="49">
        <f t="shared" si="50"/>
        <v>161.40000000000026</v>
      </c>
      <c r="FR5" s="49">
        <f t="shared" si="51"/>
        <v>162.30000000000027</v>
      </c>
      <c r="FS5" s="49">
        <f t="shared" si="52"/>
        <v>163.20000000000027</v>
      </c>
      <c r="FT5" s="49">
        <f t="shared" si="53"/>
        <v>164.10000000000028</v>
      </c>
      <c r="FU5" s="49">
        <f t="shared" si="54"/>
        <v>165.00000000000028</v>
      </c>
      <c r="FV5" s="49">
        <f t="shared" si="55"/>
        <v>165.90000000000029</v>
      </c>
      <c r="FW5" s="49">
        <f t="shared" si="56"/>
        <v>166.8000000000003</v>
      </c>
      <c r="FX5" s="49">
        <f t="shared" si="57"/>
        <v>167.7000000000003</v>
      </c>
      <c r="FY5" s="49">
        <f t="shared" si="58"/>
        <v>168.60000000000031</v>
      </c>
      <c r="FZ5" s="49">
        <f t="shared" si="59"/>
        <v>169.50000000000031</v>
      </c>
      <c r="GA5" s="49">
        <f t="shared" si="60"/>
        <v>170.40000000000032</v>
      </c>
      <c r="GB5" s="49">
        <f t="shared" si="61"/>
        <v>171.30000000000032</v>
      </c>
      <c r="GC5" s="49">
        <f t="shared" si="62"/>
        <v>172.20000000000033</v>
      </c>
      <c r="GD5" s="49">
        <f t="shared" si="63"/>
        <v>173.10000000000034</v>
      </c>
      <c r="GE5" s="49">
        <f t="shared" si="64"/>
        <v>174.00000000000034</v>
      </c>
      <c r="GF5" s="49">
        <f t="shared" si="65"/>
        <v>174.90000000000035</v>
      </c>
      <c r="GG5" s="49">
        <f t="shared" si="66"/>
        <v>175.80000000000035</v>
      </c>
      <c r="GH5" s="49">
        <f t="shared" si="67"/>
        <v>176.70000000000036</v>
      </c>
      <c r="GI5" s="49">
        <f t="shared" si="68"/>
        <v>177.60000000000036</v>
      </c>
      <c r="GJ5" s="49">
        <f t="shared" si="69"/>
        <v>178.50000000000037</v>
      </c>
      <c r="GK5" s="49">
        <f t="shared" si="70"/>
        <v>179.40000000000038</v>
      </c>
      <c r="GL5" s="49">
        <f t="shared" si="71"/>
        <v>180.30000000000038</v>
      </c>
      <c r="GM5" s="49">
        <f t="shared" si="72"/>
        <v>181.20000000000039</v>
      </c>
      <c r="GN5" s="49">
        <f t="shared" si="73"/>
        <v>182.10000000000039</v>
      </c>
      <c r="GO5" s="49">
        <f t="shared" si="74"/>
        <v>183.0000000000004</v>
      </c>
      <c r="GP5" s="49">
        <f t="shared" si="75"/>
        <v>183.9000000000004</v>
      </c>
      <c r="GQ5" s="49">
        <f t="shared" si="76"/>
        <v>184.80000000000041</v>
      </c>
      <c r="GR5" s="49">
        <f t="shared" si="77"/>
        <v>185.70000000000041</v>
      </c>
      <c r="GS5" s="49">
        <f t="shared" si="78"/>
        <v>186.60000000000042</v>
      </c>
      <c r="GT5" s="49">
        <f t="shared" si="79"/>
        <v>187.50000000000043</v>
      </c>
      <c r="GU5" s="49">
        <f t="shared" si="80"/>
        <v>188.40000000000043</v>
      </c>
      <c r="GV5" s="49">
        <f t="shared" si="81"/>
        <v>189.30000000000044</v>
      </c>
      <c r="GW5" s="49">
        <f t="shared" si="82"/>
        <v>190.20000000000044</v>
      </c>
      <c r="GX5" s="49">
        <f t="shared" si="83"/>
        <v>191.10000000000045</v>
      </c>
      <c r="GY5" s="49">
        <f t="shared" si="84"/>
        <v>192.00000000000045</v>
      </c>
      <c r="GZ5" s="49">
        <f t="shared" si="85"/>
        <v>192.90000000000046</v>
      </c>
      <c r="HA5" s="49">
        <f t="shared" si="86"/>
        <v>193.80000000000047</v>
      </c>
      <c r="HB5" s="49">
        <f t="shared" si="87"/>
        <v>194.70000000000047</v>
      </c>
      <c r="HC5" s="49">
        <f t="shared" si="88"/>
        <v>195.60000000000048</v>
      </c>
      <c r="HD5" s="49">
        <f t="shared" si="89"/>
        <v>196.50000000000048</v>
      </c>
      <c r="HE5" s="49">
        <f t="shared" si="90"/>
        <v>197.40000000000049</v>
      </c>
      <c r="HF5" s="49">
        <f t="shared" si="91"/>
        <v>198.30000000000049</v>
      </c>
      <c r="HG5" s="49">
        <f t="shared" si="92"/>
        <v>199.2000000000005</v>
      </c>
      <c r="HH5" s="49">
        <f t="shared" si="93"/>
        <v>200.10000000000051</v>
      </c>
      <c r="HI5" s="49">
        <f t="shared" si="94"/>
        <v>201.00000000000051</v>
      </c>
      <c r="HJ5" s="49">
        <f t="shared" si="95"/>
        <v>201.90000000000052</v>
      </c>
      <c r="HK5" s="49">
        <f t="shared" si="96"/>
        <v>202.80000000000052</v>
      </c>
      <c r="HL5" s="49">
        <f t="shared" si="97"/>
        <v>203.70000000000053</v>
      </c>
      <c r="HM5" s="49">
        <f t="shared" si="98"/>
        <v>204.60000000000053</v>
      </c>
      <c r="HN5" s="49">
        <f t="shared" si="99"/>
        <v>205.50000000000054</v>
      </c>
      <c r="HO5" s="49">
        <f t="shared" si="100"/>
        <v>206.40000000000055</v>
      </c>
      <c r="HP5" s="49">
        <f t="shared" si="101"/>
        <v>207.30000000000055</v>
      </c>
      <c r="HQ5" s="49">
        <f t="shared" si="102"/>
        <v>208.20000000000056</v>
      </c>
      <c r="HR5" s="49">
        <f t="shared" si="103"/>
        <v>209.10000000000056</v>
      </c>
      <c r="HS5" s="49">
        <f t="shared" si="104"/>
        <v>210.00000000000057</v>
      </c>
      <c r="HT5" s="169">
        <f t="shared" si="105"/>
        <v>4.4011099937385723E-9</v>
      </c>
      <c r="HU5" s="169">
        <f t="shared" si="106"/>
        <v>5.8030553201622232E-9</v>
      </c>
      <c r="HV5" s="169">
        <f t="shared" si="106"/>
        <v>7.6324762655725392E-9</v>
      </c>
      <c r="HW5" s="169">
        <f t="shared" si="106"/>
        <v>1.0013559392080902E-8</v>
      </c>
      <c r="HX5" s="169">
        <f t="shared" si="106"/>
        <v>1.3104659991898144E-8</v>
      </c>
      <c r="HY5" s="169">
        <f t="shared" si="106"/>
        <v>1.7107135707497281E-8</v>
      </c>
      <c r="HZ5" s="169">
        <f t="shared" si="106"/>
        <v>2.2276302540265656E-8</v>
      </c>
      <c r="IA5" s="169">
        <f t="shared" si="106"/>
        <v>2.8934979451297037E-8</v>
      </c>
      <c r="IB5" s="169">
        <f t="shared" si="106"/>
        <v>3.7490178898499997E-8</v>
      </c>
      <c r="IC5" s="169">
        <f t="shared" si="106"/>
        <v>4.8453606852860969E-8</v>
      </c>
      <c r="ID5" s="169">
        <f t="shared" si="106"/>
        <v>6.2466758933434115E-8</v>
      </c>
      <c r="IE5" s="169">
        <f t="shared" si="106"/>
        <v>8.0331541208751095E-8</v>
      </c>
      <c r="IF5" s="169">
        <f t="shared" si="106"/>
        <v>1.0304750688073527E-7</v>
      </c>
      <c r="IG5" s="169">
        <f t="shared" si="106"/>
        <v>1.3185698542995587E-7</v>
      </c>
      <c r="IH5" s="169">
        <f t="shared" si="106"/>
        <v>1.6829959071265642E-7</v>
      </c>
      <c r="II5" s="169">
        <f t="shared" si="106"/>
        <v>2.1427783065468161E-7</v>
      </c>
      <c r="IJ5" s="169">
        <f t="shared" si="106"/>
        <v>2.7213580502011929E-7</v>
      </c>
      <c r="IK5" s="169">
        <f t="shared" si="106"/>
        <v>3.4475327030098026E-7</v>
      </c>
      <c r="IL5" s="169">
        <f t="shared" si="106"/>
        <v>4.3565767262039382E-7</v>
      </c>
      <c r="IM5" s="169">
        <f t="shared" si="106"/>
        <v>5.4915710053169115E-7</v>
      </c>
      <c r="IN5" s="169">
        <f t="shared" si="106"/>
        <v>6.9049748873864967E-7</v>
      </c>
      <c r="IO5" s="169">
        <f t="shared" si="106"/>
        <v>8.6604780900923514E-7</v>
      </c>
      <c r="IP5" s="169">
        <f t="shared" si="106"/>
        <v>1.0835174125787725E-6</v>
      </c>
      <c r="IQ5" s="169">
        <f t="shared" si="106"/>
        <v>1.3522101342979011E-6</v>
      </c>
      <c r="IR5" s="169">
        <f t="shared" si="106"/>
        <v>1.6833202260736185E-6</v>
      </c>
      <c r="IS5" s="169">
        <f t="shared" si="106"/>
        <v>2.0902756471646293E-6</v>
      </c>
      <c r="IT5" s="169">
        <f t="shared" si="106"/>
        <v>2.5891346907503553E-6</v>
      </c>
      <c r="IU5" s="169">
        <f t="shared" si="106"/>
        <v>3.1990423565243698E-6</v>
      </c>
      <c r="IV5" s="169">
        <f t="shared" si="106"/>
        <v>3.942753271787989E-6</v>
      </c>
      <c r="IW5" s="169">
        <f t="shared" si="106"/>
        <v>4.8472282996754006E-6</v>
      </c>
      <c r="IX5" s="169">
        <f t="shared" si="106"/>
        <v>5.9443122307635126E-6</v>
      </c>
      <c r="IY5" s="169">
        <f t="shared" si="106"/>
        <v>7.271500108394413E-6</v>
      </c>
      <c r="IZ5" s="169">
        <f t="shared" si="106"/>
        <v>8.8727997605387095E-6</v>
      </c>
      <c r="JA5" s="169">
        <f t="shared" si="106"/>
        <v>1.0799697971075042E-5</v>
      </c>
      <c r="JB5" s="169">
        <f t="shared" si="106"/>
        <v>1.3112237387489844E-5</v>
      </c>
      <c r="JC5" s="169">
        <f t="shared" si="106"/>
        <v>1.5880210694609563E-5</v>
      </c>
      <c r="JD5" s="169">
        <f t="shared" si="106"/>
        <v>1.9184477747903597E-5</v>
      </c>
      <c r="JE5" s="169">
        <f t="shared" si="106"/>
        <v>2.3118410217221517E-5</v>
      </c>
      <c r="JF5" s="169">
        <f t="shared" si="106"/>
        <v>2.7789466804843838E-5</v>
      </c>
      <c r="JG5" s="169">
        <f t="shared" si="106"/>
        <v>3.3320900234126772E-5</v>
      </c>
      <c r="JH5" s="169">
        <f t="shared" si="106"/>
        <v>3.9853594923292127E-5</v>
      </c>
      <c r="JI5" s="169">
        <f t="shared" si="106"/>
        <v>4.7548031533928849E-5</v>
      </c>
      <c r="JJ5" s="169">
        <f t="shared" si="106"/>
        <v>5.6586371392573078E-5</v>
      </c>
      <c r="JK5" s="169">
        <f t="shared" si="106"/>
        <v>6.7174650111470819E-5</v>
      </c>
      <c r="JL5" s="169">
        <f t="shared" si="106"/>
        <v>7.9545065576630536E-5</v>
      </c>
      <c r="JM5" s="169">
        <f t="shared" si="106"/>
        <v>9.3958340835196869E-5</v>
      </c>
      <c r="JN5" s="169">
        <f t="shared" si="106"/>
        <v>1.1070613732216124E-4</v>
      </c>
      <c r="JO5" s="169">
        <f t="shared" si="106"/>
        <v>1.3011348835720315E-4</v>
      </c>
      <c r="JP5" s="169">
        <f t="shared" si="106"/>
        <v>1.5254121697332601E-4</v>
      </c>
      <c r="JQ5" s="169">
        <f t="shared" si="106"/>
        <v>1.7838829598747414E-4</v>
      </c>
      <c r="JR5" s="169">
        <f t="shared" si="106"/>
        <v>2.080941018887604E-4</v>
      </c>
      <c r="JS5" s="169">
        <f t="shared" si="106"/>
        <v>2.4214050772413087E-4</v>
      </c>
      <c r="JT5" s="169">
        <f t="shared" si="106"/>
        <v>2.8105375384906089E-4</v>
      </c>
      <c r="JU5" s="169">
        <f t="shared" si="106"/>
        <v>3.2540602934969388E-4</v>
      </c>
      <c r="JV5" s="169">
        <f t="shared" si="106"/>
        <v>3.7581669132170074E-4</v>
      </c>
      <c r="JW5" s="169">
        <f t="shared" si="106"/>
        <v>4.3295304421864695E-4</v>
      </c>
      <c r="JX5" s="169">
        <f t="shared" si="106"/>
        <v>4.9753059738399941E-4</v>
      </c>
      <c r="JY5" s="169">
        <f t="shared" si="106"/>
        <v>5.7031271589396131E-4</v>
      </c>
      <c r="JZ5" s="169">
        <f t="shared" si="106"/>
        <v>6.5210957820856089E-4</v>
      </c>
      <c r="KA5" s="169">
        <f t="shared" si="106"/>
        <v>7.4377635410304368E-4</v>
      </c>
      <c r="KB5" s="169">
        <f t="shared" si="106"/>
        <v>8.462105181722883E-4</v>
      </c>
      <c r="KC5" s="169">
        <f t="shared" si="106"/>
        <v>9.6034821809613152E-4</v>
      </c>
      <c r="KD5" s="169">
        <f t="shared" si="106"/>
        <v>1.087159623029592E-3</v>
      </c>
      <c r="KE5" s="169">
        <f t="shared" si="106"/>
        <v>1.2276431861142109E-3</v>
      </c>
      <c r="KF5" s="169">
        <f t="shared" si="106"/>
        <v>1.3828187663296285E-3</v>
      </c>
      <c r="KG5" s="169">
        <f t="shared" si="107"/>
        <v>1.553719568802137E-3</v>
      </c>
      <c r="KH5" s="169">
        <f t="shared" si="107"/>
        <v>1.7413828792839105E-3</v>
      </c>
      <c r="KI5" s="169">
        <f t="shared" si="107"/>
        <v>1.9468395877689307E-3</v>
      </c>
      <c r="KJ5" s="169">
        <f t="shared" si="107"/>
        <v>2.1711025179998473E-3</v>
      </c>
      <c r="KK5" s="169">
        <f t="shared" si="107"/>
        <v>2.4151536037420175E-3</v>
      </c>
      <c r="KL5" s="169">
        <f t="shared" si="107"/>
        <v>2.679929978868653E-3</v>
      </c>
      <c r="KM5" s="169">
        <f t="shared" si="107"/>
        <v>2.9663090761372344E-3</v>
      </c>
      <c r="KN5" s="169">
        <f t="shared" si="107"/>
        <v>3.275092858576867E-3</v>
      </c>
      <c r="KO5" s="169">
        <f t="shared" si="107"/>
        <v>3.6069913370985595E-3</v>
      </c>
      <c r="KP5" s="169">
        <f t="shared" si="107"/>
        <v>3.9626055576562763E-3</v>
      </c>
      <c r="KQ5" s="169">
        <f t="shared" si="107"/>
        <v>4.3424102703270694E-3</v>
      </c>
      <c r="KR5" s="169">
        <f t="shared" si="107"/>
        <v>4.7467365202882575E-3</v>
      </c>
      <c r="KS5" s="169">
        <f t="shared" si="107"/>
        <v>5.1757544260517185E-3</v>
      </c>
      <c r="KT5" s="169">
        <f t="shared" si="107"/>
        <v>5.6294564326507274E-3</v>
      </c>
      <c r="KU5" s="169">
        <f t="shared" si="107"/>
        <v>6.1076413459437836E-3</v>
      </c>
      <c r="KV5" s="169">
        <f t="shared" si="107"/>
        <v>6.6098994680041864E-3</v>
      </c>
      <c r="KW5" s="169">
        <f t="shared" si="107"/>
        <v>7.1355991619539176E-3</v>
      </c>
      <c r="KX5" s="169">
        <f t="shared" si="107"/>
        <v>7.6838751768978121E-3</v>
      </c>
      <c r="KY5" s="169">
        <f t="shared" si="107"/>
        <v>8.2536190592410671E-3</v>
      </c>
      <c r="KZ5" s="169">
        <f t="shared" si="107"/>
        <v>8.843471965175027E-3</v>
      </c>
      <c r="LA5" s="169">
        <f t="shared" si="107"/>
        <v>9.4518201701860177E-3</v>
      </c>
      <c r="LB5" s="169">
        <f t="shared" si="107"/>
        <v>1.0076793544940184E-2</v>
      </c>
      <c r="LC5" s="169">
        <f t="shared" si="107"/>
        <v>1.0716267232869425E-2</v>
      </c>
      <c r="LD5" s="169">
        <f t="shared" si="107"/>
        <v>1.1367866723472888E-2</v>
      </c>
      <c r="LE5" s="169">
        <f t="shared" si="107"/>
        <v>1.2028976467202952E-2</v>
      </c>
      <c r="LF5" s="169">
        <f t="shared" si="107"/>
        <v>1.2696752123479123E-2</v>
      </c>
      <c r="LG5" s="169">
        <f t="shared" si="107"/>
        <v>1.3368136473724776E-2</v>
      </c>
      <c r="LH5" s="169">
        <f t="shared" si="107"/>
        <v>1.4039878967397217E-2</v>
      </c>
      <c r="LI5" s="169">
        <f t="shared" si="107"/>
        <v>1.4708558802003328E-2</v>
      </c>
      <c r="LJ5" s="169">
        <f t="shared" si="107"/>
        <v>1.5370611369429554E-2</v>
      </c>
      <c r="LK5" s="169">
        <f t="shared" si="107"/>
        <v>1.6022357832056425E-2</v>
      </c>
      <c r="LL5" s="169">
        <f t="shared" si="107"/>
        <v>1.6660037524645913E-2</v>
      </c>
      <c r="LM5" s="169">
        <f t="shared" si="107"/>
        <v>1.7279842813501388E-2</v>
      </c>
      <c r="LN5" s="169">
        <f t="shared" si="107"/>
        <v>1.7877955984521195E-2</v>
      </c>
      <c r="LO5" s="169">
        <f t="shared" si="107"/>
        <v>1.8450587678070462E-2</v>
      </c>
      <c r="LP5" s="169">
        <f t="shared" si="107"/>
        <v>1.8994016342562734E-2</v>
      </c>
      <c r="LQ5" s="169">
        <f t="shared" si="107"/>
        <v>1.9504628141619639E-2</v>
      </c>
      <c r="LR5" s="169">
        <f t="shared" si="107"/>
        <v>1.9978956722830166E-2</v>
      </c>
      <c r="LS5" s="169">
        <f t="shared" si="107"/>
        <v>2.0413722240411485E-2</v>
      </c>
      <c r="LT5" s="169">
        <f t="shared" si="107"/>
        <v>2.0805869020179661E-2</v>
      </c>
      <c r="LU5" s="169">
        <f t="shared" si="107"/>
        <v>2.1152601263591871E-2</v>
      </c>
      <c r="LV5" s="169">
        <f t="shared" si="107"/>
        <v>2.1451416208345446E-2</v>
      </c>
      <c r="LW5" s="169">
        <f t="shared" si="107"/>
        <v>2.1700134195927652E-2</v>
      </c>
      <c r="LX5" s="169">
        <f t="shared" si="107"/>
        <v>2.1896925141107984E-2</v>
      </c>
      <c r="LY5" s="169">
        <f t="shared" si="107"/>
        <v>2.2040330953852313E-2</v>
      </c>
      <c r="LZ5" s="169">
        <f t="shared" si="107"/>
        <v>2.2129283529430305E-2</v>
      </c>
      <c r="MA5" s="169">
        <f t="shared" si="107"/>
        <v>2.2163117996236867E-2</v>
      </c>
      <c r="MB5" s="169">
        <f t="shared" si="107"/>
        <v>2.2141580991480926E-2</v>
      </c>
      <c r="MC5" s="169">
        <f t="shared" si="107"/>
        <v>2.2064833820650592E-2</v>
      </c>
      <c r="MD5" s="169">
        <f t="shared" si="107"/>
        <v>2.1933450445641989E-2</v>
      </c>
      <c r="ME5" s="169">
        <f t="shared" si="107"/>
        <v>2.1748410336652656E-2</v>
      </c>
      <c r="MF5" s="169">
        <f t="shared" si="107"/>
        <v>2.1511086312367169E-2</v>
      </c>
      <c r="MG5" s="169">
        <f t="shared" si="107"/>
        <v>2.1223227579602426E-2</v>
      </c>
      <c r="MH5" s="169">
        <f t="shared" si="107"/>
        <v>2.0886938265508984E-2</v>
      </c>
      <c r="MI5" s="169">
        <f t="shared" si="107"/>
        <v>2.0504651810847083E-2</v>
      </c>
      <c r="MJ5" s="169">
        <f t="shared" si="107"/>
        <v>2.0079101660152362E-2</v>
      </c>
      <c r="MK5" s="169">
        <f t="shared" si="107"/>
        <v>1.9613288742376184E-2</v>
      </c>
      <c r="ML5" s="169">
        <f t="shared" si="107"/>
        <v>1.9110446282682651E-2</v>
      </c>
      <c r="MM5" s="169">
        <f t="shared" si="107"/>
        <v>1.8574002521644428E-2</v>
      </c>
      <c r="MN5" s="169">
        <f t="shared" si="107"/>
        <v>1.8007541941537857E-2</v>
      </c>
      <c r="MO5" s="169">
        <f t="shared" si="107"/>
        <v>1.7414765610540232E-2</v>
      </c>
      <c r="MP5" s="169">
        <f t="shared" si="107"/>
        <v>1.6799451254433839E-2</v>
      </c>
      <c r="MQ5" s="169">
        <f t="shared" si="107"/>
        <v>1.6165413652278852E-2</v>
      </c>
      <c r="MR5" s="169">
        <f t="shared" si="107"/>
        <v>1.551646592806928E-2</v>
      </c>
      <c r="MS5" s="169">
        <f t="shared" si="108"/>
        <v>1.4856382275530679E-2</v>
      </c>
      <c r="MT5" s="169">
        <f t="shared" si="108"/>
        <v>1.4188862609076591E-2</v>
      </c>
      <c r="MU5" s="169">
        <f t="shared" si="108"/>
        <v>1.3517499581823401E-2</v>
      </c>
      <c r="MV5" s="169">
        <f t="shared" si="108"/>
        <v>1.2845748352925028E-2</v>
      </c>
      <c r="MW5" s="169">
        <f t="shared" si="108"/>
        <v>1.2176899422885801E-2</v>
      </c>
      <c r="MX5" s="169">
        <f t="shared" si="108"/>
        <v>1.1514054788552821E-2</v>
      </c>
      <c r="MY5" s="169">
        <f t="shared" si="108"/>
        <v>1.0860107600798356E-2</v>
      </c>
      <c r="MZ5" s="169">
        <f t="shared" si="108"/>
        <v>1.0217725439063822E-2</v>
      </c>
      <c r="NA5" s="169">
        <f t="shared" si="108"/>
        <v>9.5893372494609969E-3</v>
      </c>
      <c r="NB5" s="169">
        <f t="shared" si="108"/>
        <v>8.9771239284119307E-3</v>
      </c>
      <c r="NC5" s="169">
        <f t="shared" si="108"/>
        <v>8.3830124731133267E-3</v>
      </c>
      <c r="ND5" s="169">
        <f t="shared" si="108"/>
        <v>7.8086735645217752E-3</v>
      </c>
      <c r="NE5" s="169">
        <f t="shared" si="108"/>
        <v>7.2555223989735672E-3</v>
      </c>
      <c r="NF5" s="169">
        <f t="shared" si="108"/>
        <v>6.7247225416772914E-3</v>
      </c>
      <c r="NG5" s="169">
        <f t="shared" si="108"/>
        <v>6.2171925396429786E-3</v>
      </c>
      <c r="NH5" s="169">
        <f t="shared" si="108"/>
        <v>5.7336150034266358E-3</v>
      </c>
      <c r="NI5" s="169">
        <f t="shared" si="108"/>
        <v>5.2744478464619307E-3</v>
      </c>
      <c r="NJ5" s="169">
        <f t="shared" si="108"/>
        <v>4.8399373576221462E-3</v>
      </c>
      <c r="NK5" s="169">
        <f t="shared" si="108"/>
        <v>4.4301327767335653E-3</v>
      </c>
      <c r="NL5" s="169">
        <f t="shared" si="108"/>
        <v>4.0449020436226649E-3</v>
      </c>
      <c r="NM5" s="169">
        <f t="shared" si="108"/>
        <v>3.6839483983707746E-3</v>
      </c>
      <c r="NN5" s="169">
        <f t="shared" si="108"/>
        <v>3.3468275231137825E-3</v>
      </c>
      <c r="NO5" s="169">
        <f t="shared" si="108"/>
        <v>3.0329649332244031E-3</v>
      </c>
      <c r="NP5" s="169">
        <f t="shared" si="108"/>
        <v>2.741673347261248E-3</v>
      </c>
      <c r="NQ5" s="169">
        <f t="shared" si="108"/>
        <v>2.4721697898451591E-3</v>
      </c>
      <c r="NR5" s="169">
        <f t="shared" si="108"/>
        <v>2.2235922088077935E-3</v>
      </c>
      <c r="NS5" s="169">
        <f t="shared" si="108"/>
        <v>1.9950154167470355E-3</v>
      </c>
      <c r="NT5" s="169">
        <f t="shared" si="108"/>
        <v>1.785466196752131E-3</v>
      </c>
      <c r="NU5" s="169">
        <f t="shared" si="108"/>
        <v>1.5939374418160554E-3</v>
      </c>
      <c r="NV5" s="169">
        <f t="shared" si="108"/>
        <v>1.4194012266876006E-3</v>
      </c>
      <c r="NW5" s="169">
        <f t="shared" si="108"/>
        <v>1.2608207390626385E-3</v>
      </c>
      <c r="NX5" s="169">
        <f t="shared" si="108"/>
        <v>1.1171610235881394E-3</v>
      </c>
      <c r="NY5" s="169">
        <f t="shared" si="108"/>
        <v>9.8739851675722187E-4</v>
      </c>
      <c r="NZ5" s="169">
        <f t="shared" si="108"/>
        <v>8.705293731007147E-4</v>
      </c>
      <c r="OA5" s="169">
        <f t="shared" si="108"/>
        <v>7.6557660290975675E-4</v>
      </c>
      <c r="OB5" s="169">
        <f t="shared" si="108"/>
        <v>6.7159605891733141E-4</v>
      </c>
      <c r="OC5" s="169">
        <f t="shared" si="108"/>
        <v>5.8768132386426532E-4</v>
      </c>
      <c r="OD5" s="169">
        <f t="shared" si="108"/>
        <v>5.1296756268720122E-4</v>
      </c>
      <c r="OE5" s="169">
        <f t="shared" si="108"/>
        <v>4.466344122639727E-4</v>
      </c>
      <c r="OF5" s="169">
        <f t="shared" si="108"/>
        <v>3.8790798835987371E-4</v>
      </c>
      <c r="OG5" s="169">
        <f t="shared" si="108"/>
        <v>3.3606209380345847E-4</v>
      </c>
      <c r="OH5" s="169">
        <f t="shared" si="108"/>
        <v>2.9041871418307994E-4</v>
      </c>
      <c r="OI5" s="169">
        <f t="shared" si="108"/>
        <v>2.5034788771966985E-4</v>
      </c>
      <c r="OJ5" s="169">
        <f t="shared" si="108"/>
        <v>2.1526703467675287E-4</v>
      </c>
      <c r="OK5" s="169">
        <f t="shared" si="108"/>
        <v>1.8463982896197009E-4</v>
      </c>
      <c r="OL5" s="169">
        <f t="shared" si="108"/>
        <v>1.5797469070185255E-4</v>
      </c>
      <c r="OM5" s="169">
        <f t="shared" si="108"/>
        <v>1.3482297377332106E-4</v>
      </c>
      <c r="ON5" s="169">
        <f t="shared" si="108"/>
        <v>1.1477691677972297E-4</v>
      </c>
      <c r="OO5" s="169">
        <f t="shared" si="108"/>
        <v>9.7467419978763199E-5</v>
      </c>
      <c r="OP5" s="169">
        <f t="shared" si="108"/>
        <v>8.2561704397993342E-5</v>
      </c>
      <c r="OQ5" s="169">
        <f t="shared" si="108"/>
        <v>6.9760902982964087E-5</v>
      </c>
      <c r="OR5" s="169">
        <f t="shared" si="108"/>
        <v>5.8797627263642625E-5</v>
      </c>
      <c r="OS5" s="169">
        <f t="shared" si="108"/>
        <v>4.9433546823174617E-5</v>
      </c>
      <c r="OT5" s="169">
        <f t="shared" si="108"/>
        <v>4.1457012913747409E-5</v>
      </c>
      <c r="OU5" s="169">
        <f t="shared" si="108"/>
        <v>3.4680751969467922E-5</v>
      </c>
      <c r="OV5" s="169">
        <f t="shared" si="108"/>
        <v>2.8939649577472658E-5</v>
      </c>
      <c r="OW5" s="169">
        <f t="shared" si="108"/>
        <v>2.4088640728622435E-5</v>
      </c>
      <c r="OX5" s="169">
        <f t="shared" si="108"/>
        <v>2.0000717903762585E-5</v>
      </c>
      <c r="OY5" s="169">
        <f t="shared" si="108"/>
        <v>1.6565064771327704E-5</v>
      </c>
      <c r="OZ5" s="169">
        <f t="shared" si="108"/>
        <v>1.368531997492638E-5</v>
      </c>
      <c r="PA5" s="169">
        <f t="shared" si="108"/>
        <v>1.1277972662682616E-5</v>
      </c>
      <c r="PB5" s="169">
        <f t="shared" si="108"/>
        <v>9.2708890322098334E-6</v>
      </c>
      <c r="PC5" s="169">
        <f t="shared" si="108"/>
        <v>7.6019672082334464E-6</v>
      </c>
      <c r="PD5" s="169">
        <f t="shared" si="108"/>
        <v>6.2179162013745249E-6</v>
      </c>
      <c r="PE5" s="169">
        <f t="shared" si="109"/>
        <v>5.0731534806494953E-6</v>
      </c>
      <c r="PF5" s="169">
        <f t="shared" si="109"/>
        <v>4.1288147913192308E-6</v>
      </c>
      <c r="PG5" s="169">
        <f t="shared" si="109"/>
        <v>3.3518692258734524E-6</v>
      </c>
      <c r="PH5" s="169">
        <f t="shared" si="109"/>
        <v>2.7143321717584353E-6</v>
      </c>
      <c r="PI5" s="169">
        <f t="shared" si="109"/>
        <v>2.1925685789408907E-6</v>
      </c>
      <c r="PJ5" s="169">
        <f t="shared" si="109"/>
        <v>1.7666789795657617E-6</v>
      </c>
      <c r="PK5" s="169">
        <f t="shared" si="109"/>
        <v>1.4199608193265954E-6</v>
      </c>
      <c r="PL5" s="169">
        <f t="shared" si="109"/>
        <v>1.1384378970483712E-6</v>
      </c>
    </row>
    <row r="6" spans="1:429" x14ac:dyDescent="0.75">
      <c r="A6" s="4">
        <v>3</v>
      </c>
      <c r="B6" s="115"/>
      <c r="C6" s="117"/>
      <c r="D6" s="122">
        <f t="shared" si="110"/>
        <v>60</v>
      </c>
      <c r="E6" s="95">
        <v>120</v>
      </c>
      <c r="F6" s="122">
        <f t="shared" si="111"/>
        <v>240</v>
      </c>
      <c r="G6" s="117"/>
      <c r="H6" s="114"/>
      <c r="I6" s="124">
        <f t="shared" si="0"/>
        <v>1</v>
      </c>
      <c r="J6" s="124">
        <f t="shared" si="1"/>
        <v>0.5</v>
      </c>
      <c r="K6" s="73">
        <f t="shared" si="112"/>
        <v>130</v>
      </c>
      <c r="L6" s="23" t="s">
        <v>0</v>
      </c>
      <c r="M6" s="57"/>
      <c r="N6" s="280"/>
      <c r="O6" s="74">
        <f>IF(AND(D6&gt;0,E6&gt;0,F6&gt;0),IF(ISBLANK(N6),IF(ISBLANK(L6),"",(F6-D6)*VLOOKUP(L6,VLookups!$A$4:$B$13,2,FALSE)),N6),"")</f>
        <v>25.45584412271571</v>
      </c>
      <c r="P6" s="75">
        <f t="shared" si="2"/>
        <v>648</v>
      </c>
      <c r="Q6" s="95">
        <v>150</v>
      </c>
      <c r="R6" s="270">
        <f>IF(AND(Q6&gt;0,E6&gt;0,NOT(O6="")),ABS(VLOOKUP($Q$1,VLookups!$A$43:$B$44,2,FALSE)-_xlfn.NORM.DIST(Q6,K6,O6,TRUE)),"")</f>
        <v>0.78397080942905362</v>
      </c>
      <c r="S6" s="94">
        <f>IF(AND($D6&gt;0,$E6&gt;0,$F6&gt;0,NOT(ISBLANK($L6))),_xlfn.NORM.INV(ABS(VLOOKUP($Q$1,VLookups!$A$43:$B$44,2,FALSE)-S$3),$K6,$O6),"")</f>
        <v>97.377023112274358</v>
      </c>
      <c r="T6" s="93">
        <f>IF(AND($D6&gt;0,$E6&gt;0,$F6&gt;0,NOT(ISBLANK($L6))),_xlfn.NORM.INV(ABS(VLOOKUP($Q$1,VLookups!$A$43:$B$44,2,FALSE)-T$3),$K6,$O6),"")</f>
        <v>162.62297688772566</v>
      </c>
      <c r="U6" s="94">
        <f>IF(AND($D6&gt;0,$E6&gt;0,$F6&gt;0,NOT(ISBLANK($L6))),_xlfn.NORM.INV(ABS(VLOOKUP($Q$1,VLookups!$A$43:$B$44,2,FALSE)-U$3),$K6,$O6),"")</f>
        <v>156.38328680653183</v>
      </c>
      <c r="V6" s="93">
        <f>IF(AND($D6&gt;0,$E6&gt;0,$F6&gt;0,NOT(ISBLANK($L6))),_xlfn.NORM.INV(ABS(VLOOKUP($Q$1,VLookups!$A$43:$B$44,2,FALSE)-V$3),$K6,$O6),"")</f>
        <v>151.42417893219982</v>
      </c>
      <c r="W6" s="94">
        <f>IF(AND($D6&gt;0,$E6&gt;0,$F6&gt;0,NOT(ISBLANK($L6))),_xlfn.NORM.INV(ABS(VLOOKUP($Q$1,VLookups!$A$43:$B$44,2,FALSE)-W$3),$K6,$O6),"")</f>
        <v>147.16970594336092</v>
      </c>
      <c r="X6" s="93">
        <f>IF(AND($D6&gt;0,$E6&gt;0,$F6&gt;0,NOT(ISBLANK($L6))),_xlfn.NORM.INV(ABS(VLOOKUP($Q$1,VLookups!$A$43:$B$44,2,FALSE)-X$3),$K6,$O6),"")</f>
        <v>143.34905770936808</v>
      </c>
      <c r="Y6" s="5"/>
      <c r="Z6" s="168">
        <f t="shared" si="113"/>
        <v>0.9</v>
      </c>
      <c r="AA6" s="49">
        <f t="shared" si="114"/>
        <v>29.999999999999702</v>
      </c>
      <c r="AB6" s="49">
        <f t="shared" ref="AB6:CM9" si="116">IF(ISNONTEXT($Z6),AC6-$Z6,"")</f>
        <v>30.8999999999997</v>
      </c>
      <c r="AC6" s="49">
        <f t="shared" si="116"/>
        <v>31.799999999999699</v>
      </c>
      <c r="AD6" s="49">
        <f t="shared" si="116"/>
        <v>32.699999999999697</v>
      </c>
      <c r="AE6" s="49">
        <f t="shared" si="116"/>
        <v>33.599999999999696</v>
      </c>
      <c r="AF6" s="49">
        <f t="shared" si="116"/>
        <v>34.499999999999694</v>
      </c>
      <c r="AG6" s="49">
        <f t="shared" si="116"/>
        <v>35.399999999999693</v>
      </c>
      <c r="AH6" s="49">
        <f t="shared" si="116"/>
        <v>36.299999999999692</v>
      </c>
      <c r="AI6" s="49">
        <f t="shared" si="116"/>
        <v>37.19999999999969</v>
      </c>
      <c r="AJ6" s="49">
        <f t="shared" si="116"/>
        <v>38.099999999999689</v>
      </c>
      <c r="AK6" s="49">
        <f t="shared" si="116"/>
        <v>38.999999999999687</v>
      </c>
      <c r="AL6" s="49">
        <f t="shared" si="116"/>
        <v>39.899999999999686</v>
      </c>
      <c r="AM6" s="49">
        <f t="shared" si="116"/>
        <v>40.799999999999685</v>
      </c>
      <c r="AN6" s="49">
        <f t="shared" si="116"/>
        <v>41.699999999999683</v>
      </c>
      <c r="AO6" s="49">
        <f t="shared" si="116"/>
        <v>42.599999999999682</v>
      </c>
      <c r="AP6" s="49">
        <f t="shared" si="116"/>
        <v>43.49999999999968</v>
      </c>
      <c r="AQ6" s="49">
        <f t="shared" si="116"/>
        <v>44.399999999999679</v>
      </c>
      <c r="AR6" s="49">
        <f t="shared" si="116"/>
        <v>45.299999999999677</v>
      </c>
      <c r="AS6" s="49">
        <f t="shared" si="116"/>
        <v>46.199999999999676</v>
      </c>
      <c r="AT6" s="49">
        <f t="shared" si="116"/>
        <v>47.099999999999675</v>
      </c>
      <c r="AU6" s="49">
        <f t="shared" si="116"/>
        <v>47.999999999999673</v>
      </c>
      <c r="AV6" s="49">
        <f t="shared" si="116"/>
        <v>48.899999999999672</v>
      </c>
      <c r="AW6" s="49">
        <f t="shared" si="116"/>
        <v>49.79999999999967</v>
      </c>
      <c r="AX6" s="49">
        <f t="shared" si="116"/>
        <v>50.699999999999669</v>
      </c>
      <c r="AY6" s="49">
        <f t="shared" si="116"/>
        <v>51.599999999999667</v>
      </c>
      <c r="AZ6" s="49">
        <f t="shared" si="116"/>
        <v>52.499999999999666</v>
      </c>
      <c r="BA6" s="49">
        <f t="shared" si="116"/>
        <v>53.399999999999665</v>
      </c>
      <c r="BB6" s="49">
        <f t="shared" si="116"/>
        <v>54.299999999999663</v>
      </c>
      <c r="BC6" s="49">
        <f t="shared" si="116"/>
        <v>55.199999999999662</v>
      </c>
      <c r="BD6" s="49">
        <f t="shared" si="116"/>
        <v>56.09999999999966</v>
      </c>
      <c r="BE6" s="49">
        <f t="shared" si="116"/>
        <v>56.999999999999659</v>
      </c>
      <c r="BF6" s="49">
        <f t="shared" si="116"/>
        <v>57.899999999999658</v>
      </c>
      <c r="BG6" s="49">
        <f t="shared" si="116"/>
        <v>58.799999999999656</v>
      </c>
      <c r="BH6" s="49">
        <f t="shared" si="116"/>
        <v>59.699999999999655</v>
      </c>
      <c r="BI6" s="49">
        <f t="shared" si="116"/>
        <v>60.599999999999653</v>
      </c>
      <c r="BJ6" s="49">
        <f t="shared" si="116"/>
        <v>61.499999999999652</v>
      </c>
      <c r="BK6" s="49">
        <f t="shared" si="116"/>
        <v>62.39999999999965</v>
      </c>
      <c r="BL6" s="49">
        <f t="shared" si="116"/>
        <v>63.299999999999649</v>
      </c>
      <c r="BM6" s="49">
        <f t="shared" si="116"/>
        <v>64.199999999999648</v>
      </c>
      <c r="BN6" s="49">
        <f t="shared" si="116"/>
        <v>65.099999999999653</v>
      </c>
      <c r="BO6" s="49">
        <f t="shared" si="116"/>
        <v>65.999999999999659</v>
      </c>
      <c r="BP6" s="49">
        <f t="shared" si="116"/>
        <v>66.899999999999665</v>
      </c>
      <c r="BQ6" s="49">
        <f t="shared" si="116"/>
        <v>67.79999999999967</v>
      </c>
      <c r="BR6" s="49">
        <f t="shared" si="116"/>
        <v>68.699999999999676</v>
      </c>
      <c r="BS6" s="49">
        <f t="shared" si="116"/>
        <v>69.599999999999682</v>
      </c>
      <c r="BT6" s="49">
        <f t="shared" si="116"/>
        <v>70.499999999999687</v>
      </c>
      <c r="BU6" s="49">
        <f t="shared" si="116"/>
        <v>71.399999999999693</v>
      </c>
      <c r="BV6" s="49">
        <f t="shared" si="116"/>
        <v>72.299999999999699</v>
      </c>
      <c r="BW6" s="49">
        <f t="shared" si="116"/>
        <v>73.199999999999704</v>
      </c>
      <c r="BX6" s="49">
        <f t="shared" si="116"/>
        <v>74.09999999999971</v>
      </c>
      <c r="BY6" s="49">
        <f t="shared" si="116"/>
        <v>74.999999999999716</v>
      </c>
      <c r="BZ6" s="49">
        <f t="shared" si="116"/>
        <v>75.899999999999721</v>
      </c>
      <c r="CA6" s="49">
        <f t="shared" si="116"/>
        <v>76.799999999999727</v>
      </c>
      <c r="CB6" s="49">
        <f t="shared" si="116"/>
        <v>77.699999999999733</v>
      </c>
      <c r="CC6" s="49">
        <f t="shared" si="116"/>
        <v>78.599999999999739</v>
      </c>
      <c r="CD6" s="49">
        <f t="shared" si="116"/>
        <v>79.499999999999744</v>
      </c>
      <c r="CE6" s="49">
        <f t="shared" si="116"/>
        <v>80.39999999999975</v>
      </c>
      <c r="CF6" s="49">
        <f t="shared" si="116"/>
        <v>81.299999999999756</v>
      </c>
      <c r="CG6" s="49">
        <f t="shared" si="116"/>
        <v>82.199999999999761</v>
      </c>
      <c r="CH6" s="49">
        <f t="shared" si="116"/>
        <v>83.099999999999767</v>
      </c>
      <c r="CI6" s="49">
        <f t="shared" si="116"/>
        <v>83.999999999999773</v>
      </c>
      <c r="CJ6" s="49">
        <f t="shared" si="116"/>
        <v>84.899999999999778</v>
      </c>
      <c r="CK6" s="49">
        <f t="shared" si="116"/>
        <v>85.799999999999784</v>
      </c>
      <c r="CL6" s="49">
        <f t="shared" si="116"/>
        <v>86.69999999999979</v>
      </c>
      <c r="CM6" s="49">
        <f t="shared" si="116"/>
        <v>87.599999999999795</v>
      </c>
      <c r="CN6" s="49">
        <f t="shared" si="4"/>
        <v>88.499999999999801</v>
      </c>
      <c r="CO6" s="49">
        <f t="shared" si="4"/>
        <v>89.399999999999807</v>
      </c>
      <c r="CP6" s="49">
        <f t="shared" si="4"/>
        <v>90.299999999999812</v>
      </c>
      <c r="CQ6" s="49">
        <f t="shared" si="4"/>
        <v>91.199999999999818</v>
      </c>
      <c r="CR6" s="49">
        <f t="shared" si="4"/>
        <v>92.099999999999824</v>
      </c>
      <c r="CS6" s="49">
        <f t="shared" si="4"/>
        <v>92.999999999999829</v>
      </c>
      <c r="CT6" s="49">
        <f t="shared" si="4"/>
        <v>93.899999999999835</v>
      </c>
      <c r="CU6" s="49">
        <f t="shared" si="4"/>
        <v>94.799999999999841</v>
      </c>
      <c r="CV6" s="49">
        <f t="shared" si="4"/>
        <v>95.699999999999847</v>
      </c>
      <c r="CW6" s="49">
        <f t="shared" si="4"/>
        <v>96.599999999999852</v>
      </c>
      <c r="CX6" s="49">
        <f t="shared" si="4"/>
        <v>97.499999999999858</v>
      </c>
      <c r="CY6" s="49">
        <f t="shared" si="4"/>
        <v>98.399999999999864</v>
      </c>
      <c r="CZ6" s="49">
        <f t="shared" si="4"/>
        <v>99.299999999999869</v>
      </c>
      <c r="DA6" s="49">
        <f t="shared" si="4"/>
        <v>100.19999999999987</v>
      </c>
      <c r="DB6" s="49">
        <f t="shared" si="4"/>
        <v>101.09999999999988</v>
      </c>
      <c r="DC6" s="49">
        <f t="shared" si="4"/>
        <v>101.99999999999989</v>
      </c>
      <c r="DD6" s="49">
        <f t="shared" si="4"/>
        <v>102.89999999999989</v>
      </c>
      <c r="DE6" s="49">
        <f t="shared" si="4"/>
        <v>103.7999999999999</v>
      </c>
      <c r="DF6" s="49">
        <f t="shared" si="4"/>
        <v>104.6999999999999</v>
      </c>
      <c r="DG6" s="49">
        <f t="shared" si="4"/>
        <v>105.59999999999991</v>
      </c>
      <c r="DH6" s="49">
        <f t="shared" si="4"/>
        <v>106.49999999999991</v>
      </c>
      <c r="DI6" s="49">
        <f t="shared" si="4"/>
        <v>107.39999999999992</v>
      </c>
      <c r="DJ6" s="49">
        <f t="shared" si="4"/>
        <v>108.29999999999993</v>
      </c>
      <c r="DK6" s="49">
        <f t="shared" si="4"/>
        <v>109.19999999999993</v>
      </c>
      <c r="DL6" s="49">
        <f t="shared" si="4"/>
        <v>110.09999999999994</v>
      </c>
      <c r="DM6" s="49">
        <f t="shared" si="4"/>
        <v>110.99999999999994</v>
      </c>
      <c r="DN6" s="49">
        <f t="shared" si="4"/>
        <v>111.89999999999995</v>
      </c>
      <c r="DO6" s="49">
        <f t="shared" si="4"/>
        <v>112.79999999999995</v>
      </c>
      <c r="DP6" s="49">
        <f t="shared" si="4"/>
        <v>113.69999999999996</v>
      </c>
      <c r="DQ6" s="49">
        <f t="shared" si="4"/>
        <v>114.59999999999997</v>
      </c>
      <c r="DR6" s="49">
        <f t="shared" si="4"/>
        <v>115.49999999999997</v>
      </c>
      <c r="DS6" s="49">
        <f t="shared" si="4"/>
        <v>116.39999999999998</v>
      </c>
      <c r="DT6" s="49">
        <f t="shared" si="4"/>
        <v>117.29999999999998</v>
      </c>
      <c r="DU6" s="49">
        <f t="shared" si="4"/>
        <v>118.19999999999999</v>
      </c>
      <c r="DV6" s="49">
        <f t="shared" si="4"/>
        <v>119.1</v>
      </c>
      <c r="DW6" s="183">
        <f t="shared" si="115"/>
        <v>120</v>
      </c>
      <c r="DX6" s="49">
        <f t="shared" si="5"/>
        <v>120.9</v>
      </c>
      <c r="DY6" s="49">
        <f t="shared" si="6"/>
        <v>121.80000000000001</v>
      </c>
      <c r="DZ6" s="49">
        <f t="shared" si="7"/>
        <v>122.70000000000002</v>
      </c>
      <c r="EA6" s="49">
        <f t="shared" si="8"/>
        <v>123.60000000000002</v>
      </c>
      <c r="EB6" s="49">
        <f t="shared" si="9"/>
        <v>124.50000000000003</v>
      </c>
      <c r="EC6" s="49">
        <f t="shared" si="10"/>
        <v>125.40000000000003</v>
      </c>
      <c r="ED6" s="49">
        <f t="shared" si="11"/>
        <v>126.30000000000004</v>
      </c>
      <c r="EE6" s="49">
        <f t="shared" si="12"/>
        <v>127.20000000000005</v>
      </c>
      <c r="EF6" s="49">
        <f t="shared" si="13"/>
        <v>128.10000000000005</v>
      </c>
      <c r="EG6" s="49">
        <f t="shared" si="14"/>
        <v>129.00000000000006</v>
      </c>
      <c r="EH6" s="49">
        <f t="shared" si="15"/>
        <v>129.90000000000006</v>
      </c>
      <c r="EI6" s="49">
        <f t="shared" si="16"/>
        <v>130.80000000000007</v>
      </c>
      <c r="EJ6" s="49">
        <f t="shared" si="17"/>
        <v>131.70000000000007</v>
      </c>
      <c r="EK6" s="49">
        <f t="shared" si="18"/>
        <v>132.60000000000008</v>
      </c>
      <c r="EL6" s="49">
        <f t="shared" si="19"/>
        <v>133.50000000000009</v>
      </c>
      <c r="EM6" s="49">
        <f t="shared" si="20"/>
        <v>134.40000000000009</v>
      </c>
      <c r="EN6" s="49">
        <f t="shared" si="21"/>
        <v>135.3000000000001</v>
      </c>
      <c r="EO6" s="49">
        <f t="shared" si="22"/>
        <v>136.2000000000001</v>
      </c>
      <c r="EP6" s="49">
        <f t="shared" si="23"/>
        <v>137.10000000000011</v>
      </c>
      <c r="EQ6" s="49">
        <f t="shared" si="24"/>
        <v>138.00000000000011</v>
      </c>
      <c r="ER6" s="49">
        <f t="shared" si="25"/>
        <v>138.90000000000012</v>
      </c>
      <c r="ES6" s="49">
        <f t="shared" si="26"/>
        <v>139.80000000000013</v>
      </c>
      <c r="ET6" s="49">
        <f t="shared" si="27"/>
        <v>140.70000000000013</v>
      </c>
      <c r="EU6" s="49">
        <f t="shared" si="28"/>
        <v>141.60000000000014</v>
      </c>
      <c r="EV6" s="49">
        <f t="shared" si="29"/>
        <v>142.50000000000014</v>
      </c>
      <c r="EW6" s="49">
        <f t="shared" si="30"/>
        <v>143.40000000000015</v>
      </c>
      <c r="EX6" s="49">
        <f t="shared" si="31"/>
        <v>144.30000000000015</v>
      </c>
      <c r="EY6" s="49">
        <f t="shared" si="32"/>
        <v>145.20000000000016</v>
      </c>
      <c r="EZ6" s="49">
        <f t="shared" si="33"/>
        <v>146.10000000000016</v>
      </c>
      <c r="FA6" s="49">
        <f t="shared" si="34"/>
        <v>147.00000000000017</v>
      </c>
      <c r="FB6" s="49">
        <f t="shared" si="35"/>
        <v>147.90000000000018</v>
      </c>
      <c r="FC6" s="49">
        <f t="shared" si="36"/>
        <v>148.80000000000018</v>
      </c>
      <c r="FD6" s="49">
        <f t="shared" si="37"/>
        <v>149.70000000000019</v>
      </c>
      <c r="FE6" s="49">
        <f t="shared" si="38"/>
        <v>150.60000000000019</v>
      </c>
      <c r="FF6" s="49">
        <f t="shared" si="39"/>
        <v>151.5000000000002</v>
      </c>
      <c r="FG6" s="49">
        <f t="shared" si="40"/>
        <v>152.4000000000002</v>
      </c>
      <c r="FH6" s="49">
        <f t="shared" si="41"/>
        <v>153.30000000000021</v>
      </c>
      <c r="FI6" s="49">
        <f t="shared" si="42"/>
        <v>154.20000000000022</v>
      </c>
      <c r="FJ6" s="49">
        <f t="shared" si="43"/>
        <v>155.10000000000022</v>
      </c>
      <c r="FK6" s="49">
        <f t="shared" si="44"/>
        <v>156.00000000000023</v>
      </c>
      <c r="FL6" s="49">
        <f t="shared" si="45"/>
        <v>156.90000000000023</v>
      </c>
      <c r="FM6" s="49">
        <f t="shared" si="46"/>
        <v>157.80000000000024</v>
      </c>
      <c r="FN6" s="49">
        <f t="shared" si="47"/>
        <v>158.70000000000024</v>
      </c>
      <c r="FO6" s="49">
        <f t="shared" si="48"/>
        <v>159.60000000000025</v>
      </c>
      <c r="FP6" s="49">
        <f t="shared" si="49"/>
        <v>160.50000000000026</v>
      </c>
      <c r="FQ6" s="49">
        <f t="shared" si="50"/>
        <v>161.40000000000026</v>
      </c>
      <c r="FR6" s="49">
        <f t="shared" si="51"/>
        <v>162.30000000000027</v>
      </c>
      <c r="FS6" s="49">
        <f t="shared" si="52"/>
        <v>163.20000000000027</v>
      </c>
      <c r="FT6" s="49">
        <f t="shared" si="53"/>
        <v>164.10000000000028</v>
      </c>
      <c r="FU6" s="49">
        <f t="shared" si="54"/>
        <v>165.00000000000028</v>
      </c>
      <c r="FV6" s="49">
        <f t="shared" si="55"/>
        <v>165.90000000000029</v>
      </c>
      <c r="FW6" s="49">
        <f t="shared" si="56"/>
        <v>166.8000000000003</v>
      </c>
      <c r="FX6" s="49">
        <f t="shared" si="57"/>
        <v>167.7000000000003</v>
      </c>
      <c r="FY6" s="49">
        <f t="shared" si="58"/>
        <v>168.60000000000031</v>
      </c>
      <c r="FZ6" s="49">
        <f t="shared" si="59"/>
        <v>169.50000000000031</v>
      </c>
      <c r="GA6" s="49">
        <f t="shared" si="60"/>
        <v>170.40000000000032</v>
      </c>
      <c r="GB6" s="49">
        <f t="shared" si="61"/>
        <v>171.30000000000032</v>
      </c>
      <c r="GC6" s="49">
        <f t="shared" si="62"/>
        <v>172.20000000000033</v>
      </c>
      <c r="GD6" s="49">
        <f t="shared" si="63"/>
        <v>173.10000000000034</v>
      </c>
      <c r="GE6" s="49">
        <f t="shared" si="64"/>
        <v>174.00000000000034</v>
      </c>
      <c r="GF6" s="49">
        <f t="shared" si="65"/>
        <v>174.90000000000035</v>
      </c>
      <c r="GG6" s="49">
        <f t="shared" si="66"/>
        <v>175.80000000000035</v>
      </c>
      <c r="GH6" s="49">
        <f t="shared" si="67"/>
        <v>176.70000000000036</v>
      </c>
      <c r="GI6" s="49">
        <f t="shared" si="68"/>
        <v>177.60000000000036</v>
      </c>
      <c r="GJ6" s="49">
        <f t="shared" si="69"/>
        <v>178.50000000000037</v>
      </c>
      <c r="GK6" s="49">
        <f t="shared" si="70"/>
        <v>179.40000000000038</v>
      </c>
      <c r="GL6" s="49">
        <f t="shared" si="71"/>
        <v>180.30000000000038</v>
      </c>
      <c r="GM6" s="49">
        <f t="shared" si="72"/>
        <v>181.20000000000039</v>
      </c>
      <c r="GN6" s="49">
        <f t="shared" si="73"/>
        <v>182.10000000000039</v>
      </c>
      <c r="GO6" s="49">
        <f t="shared" si="74"/>
        <v>183.0000000000004</v>
      </c>
      <c r="GP6" s="49">
        <f t="shared" si="75"/>
        <v>183.9000000000004</v>
      </c>
      <c r="GQ6" s="49">
        <f t="shared" si="76"/>
        <v>184.80000000000041</v>
      </c>
      <c r="GR6" s="49">
        <f t="shared" si="77"/>
        <v>185.70000000000041</v>
      </c>
      <c r="GS6" s="49">
        <f t="shared" si="78"/>
        <v>186.60000000000042</v>
      </c>
      <c r="GT6" s="49">
        <f t="shared" si="79"/>
        <v>187.50000000000043</v>
      </c>
      <c r="GU6" s="49">
        <f t="shared" si="80"/>
        <v>188.40000000000043</v>
      </c>
      <c r="GV6" s="49">
        <f t="shared" si="81"/>
        <v>189.30000000000044</v>
      </c>
      <c r="GW6" s="49">
        <f t="shared" si="82"/>
        <v>190.20000000000044</v>
      </c>
      <c r="GX6" s="49">
        <f t="shared" si="83"/>
        <v>191.10000000000045</v>
      </c>
      <c r="GY6" s="49">
        <f t="shared" si="84"/>
        <v>192.00000000000045</v>
      </c>
      <c r="GZ6" s="49">
        <f t="shared" si="85"/>
        <v>192.90000000000046</v>
      </c>
      <c r="HA6" s="49">
        <f t="shared" si="86"/>
        <v>193.80000000000047</v>
      </c>
      <c r="HB6" s="49">
        <f t="shared" si="87"/>
        <v>194.70000000000047</v>
      </c>
      <c r="HC6" s="49">
        <f t="shared" si="88"/>
        <v>195.60000000000048</v>
      </c>
      <c r="HD6" s="49">
        <f t="shared" si="89"/>
        <v>196.50000000000048</v>
      </c>
      <c r="HE6" s="49">
        <f t="shared" si="90"/>
        <v>197.40000000000049</v>
      </c>
      <c r="HF6" s="49">
        <f t="shared" si="91"/>
        <v>198.30000000000049</v>
      </c>
      <c r="HG6" s="49">
        <f t="shared" si="92"/>
        <v>199.2000000000005</v>
      </c>
      <c r="HH6" s="49">
        <f t="shared" si="93"/>
        <v>200.10000000000051</v>
      </c>
      <c r="HI6" s="49">
        <f t="shared" si="94"/>
        <v>201.00000000000051</v>
      </c>
      <c r="HJ6" s="49">
        <f t="shared" si="95"/>
        <v>201.90000000000052</v>
      </c>
      <c r="HK6" s="49">
        <f t="shared" si="96"/>
        <v>202.80000000000052</v>
      </c>
      <c r="HL6" s="49">
        <f t="shared" si="97"/>
        <v>203.70000000000053</v>
      </c>
      <c r="HM6" s="49">
        <f t="shared" si="98"/>
        <v>204.60000000000053</v>
      </c>
      <c r="HN6" s="49">
        <f t="shared" si="99"/>
        <v>205.50000000000054</v>
      </c>
      <c r="HO6" s="49">
        <f t="shared" si="100"/>
        <v>206.40000000000055</v>
      </c>
      <c r="HP6" s="49">
        <f t="shared" si="101"/>
        <v>207.30000000000055</v>
      </c>
      <c r="HQ6" s="49">
        <f t="shared" si="102"/>
        <v>208.20000000000056</v>
      </c>
      <c r="HR6" s="49">
        <f t="shared" si="103"/>
        <v>209.10000000000056</v>
      </c>
      <c r="HS6" s="49">
        <f t="shared" si="104"/>
        <v>210.00000000000057</v>
      </c>
      <c r="HT6" s="169">
        <f t="shared" si="105"/>
        <v>6.9836890466277929E-6</v>
      </c>
      <c r="HU6" s="169">
        <f t="shared" si="106"/>
        <v>8.0192201801553333E-6</v>
      </c>
      <c r="HV6" s="169">
        <f t="shared" si="106"/>
        <v>9.1967951641641105E-6</v>
      </c>
      <c r="HW6" s="169">
        <f t="shared" si="106"/>
        <v>1.0534114183625719E-5</v>
      </c>
      <c r="HX6" s="169">
        <f t="shared" si="106"/>
        <v>1.2050821711325166E-5</v>
      </c>
      <c r="HY6" s="169">
        <f t="shared" si="106"/>
        <v>1.3768684003004933E-5</v>
      </c>
      <c r="HZ6" s="169">
        <f t="shared" si="106"/>
        <v>1.5711778078815224E-5</v>
      </c>
      <c r="IA6" s="169">
        <f t="shared" si="106"/>
        <v>1.7906692328776798E-5</v>
      </c>
      <c r="IB6" s="169">
        <f t="shared" si="106"/>
        <v>2.0382738791019324E-5</v>
      </c>
      <c r="IC6" s="169">
        <f t="shared" si="106"/>
        <v>2.3172177049424049E-5</v>
      </c>
      <c r="ID6" s="169">
        <f t="shared" si="106"/>
        <v>2.6310449581334906E-5</v>
      </c>
      <c r="IE6" s="169">
        <f t="shared" si="106"/>
        <v>2.9836428255657906E-5</v>
      </c>
      <c r="IF6" s="169">
        <f t="shared" si="106"/>
        <v>3.3792671536511075E-5</v>
      </c>
      <c r="IG6" s="169">
        <f t="shared" si="106"/>
        <v>3.8225691787317989E-5</v>
      </c>
      <c r="IH6" s="169">
        <f t="shared" si="106"/>
        <v>4.3186231894723763E-5</v>
      </c>
      <c r="II6" s="169">
        <f t="shared" si="106"/>
        <v>4.8729550241001621E-5</v>
      </c>
      <c r="IJ6" s="169">
        <f t="shared" si="106"/>
        <v>5.4915712847965144E-5</v>
      </c>
      <c r="IK6" s="169">
        <f t="shared" si="106"/>
        <v>6.1809891295299871E-5</v>
      </c>
      <c r="IL6" s="169">
        <f t="shared" si="106"/>
        <v>6.9482664782415812E-5</v>
      </c>
      <c r="IM6" s="169">
        <f t="shared" si="106"/>
        <v>7.8010324456437486E-5</v>
      </c>
      <c r="IN6" s="169">
        <f t="shared" si="106"/>
        <v>8.7475177871093409E-5</v>
      </c>
      <c r="IO6" s="169">
        <f t="shared" si="106"/>
        <v>9.7965851173708151E-5</v>
      </c>
      <c r="IP6" s="169">
        <f t="shared" si="106"/>
        <v>1.0957758634218369E-4</v>
      </c>
      <c r="IQ6" s="169">
        <f t="shared" si="106"/>
        <v>1.2241253051314415E-4</v>
      </c>
      <c r="IR6" s="169">
        <f t="shared" si="106"/>
        <v>1.3658001415894403E-4</v>
      </c>
      <c r="IS6" s="169">
        <f t="shared" si="106"/>
        <v>1.5219681458809235E-4</v>
      </c>
      <c r="IT6" s="169">
        <f t="shared" si="106"/>
        <v>1.6938740096418076E-4</v>
      </c>
      <c r="IU6" s="169">
        <f t="shared" si="106"/>
        <v>1.8828415676641223E-4</v>
      </c>
      <c r="IV6" s="169">
        <f t="shared" si="106"/>
        <v>2.0902757535439306E-4</v>
      </c>
      <c r="IW6" s="169">
        <f t="shared" si="106"/>
        <v>2.3176642405536846E-4</v>
      </c>
      <c r="IX6" s="169">
        <f t="shared" si="106"/>
        <v>2.566578719683141E-4</v>
      </c>
      <c r="IY6" s="169">
        <f t="shared" si="106"/>
        <v>2.8386757648114958E-4</v>
      </c>
      <c r="IZ6" s="169">
        <f t="shared" si="106"/>
        <v>3.1356972333006656E-4</v>
      </c>
      <c r="JA6" s="169">
        <f t="shared" si="106"/>
        <v>3.4594701489885378E-4</v>
      </c>
      <c r="JB6" s="169">
        <f t="shared" si="106"/>
        <v>3.8119060136666691E-4</v>
      </c>
      <c r="JC6" s="169">
        <f t="shared" si="106"/>
        <v>4.1949994927038381E-4</v>
      </c>
      <c r="JD6" s="169">
        <f t="shared" si="106"/>
        <v>4.6108264205801551E-4</v>
      </c>
      <c r="JE6" s="169">
        <f t="shared" si="106"/>
        <v>5.0615410727789314E-4</v>
      </c>
      <c r="JF6" s="169">
        <f t="shared" si="106"/>
        <v>5.549372651796954E-4</v>
      </c>
      <c r="JG6" s="169">
        <f t="shared" si="106"/>
        <v>6.0766209370264983E-4</v>
      </c>
      <c r="JH6" s="169">
        <f t="shared" si="106"/>
        <v>6.645651050978357E-4</v>
      </c>
      <c r="JI6" s="169">
        <f t="shared" si="106"/>
        <v>7.2588872977935755E-4</v>
      </c>
      <c r="JJ6" s="169">
        <f t="shared" si="106"/>
        <v>7.9188060342655754E-4</v>
      </c>
      <c r="JK6" s="169">
        <f t="shared" si="106"/>
        <v>8.6279275386899677E-4</v>
      </c>
      <c r="JL6" s="169">
        <f t="shared" si="106"/>
        <v>9.3888068487934801E-4</v>
      </c>
      <c r="JM6" s="169">
        <f t="shared" si="106"/>
        <v>1.0204023546774813E-3</v>
      </c>
      <c r="JN6" s="169">
        <f t="shared" si="106"/>
        <v>1.1076170477117013E-3</v>
      </c>
      <c r="JO6" s="169">
        <f t="shared" si="106"/>
        <v>1.2007841391289075E-3</v>
      </c>
      <c r="JP6" s="169">
        <f t="shared" si="106"/>
        <v>1.3001617522719207E-3</v>
      </c>
      <c r="JQ6" s="169">
        <f t="shared" si="106"/>
        <v>1.4060053105456117E-3</v>
      </c>
      <c r="JR6" s="169">
        <f t="shared" si="106"/>
        <v>1.5185659860684918E-3</v>
      </c>
      <c r="JS6" s="169">
        <f t="shared" si="106"/>
        <v>1.6380890486667144E-3</v>
      </c>
      <c r="JT6" s="169">
        <f t="shared" si="106"/>
        <v>1.7648121199651137E-3</v>
      </c>
      <c r="JU6" s="169">
        <f t="shared" si="106"/>
        <v>1.8989633385755394E-3</v>
      </c>
      <c r="JV6" s="169">
        <f t="shared" si="106"/>
        <v>2.0407594436657977E-3</v>
      </c>
      <c r="JW6" s="169">
        <f t="shared" si="106"/>
        <v>2.1904037855009573E-3</v>
      </c>
      <c r="JX6" s="169">
        <f t="shared" si="106"/>
        <v>2.3480842728692899E-3</v>
      </c>
      <c r="JY6" s="169">
        <f t="shared" si="106"/>
        <v>2.5139712686232298E-3</v>
      </c>
      <c r="JZ6" s="169">
        <f t="shared" si="106"/>
        <v>2.6882154458660427E-3</v>
      </c>
      <c r="KA6" s="169">
        <f t="shared" si="106"/>
        <v>2.8709456185807675E-3</v>
      </c>
      <c r="KB6" s="169">
        <f t="shared" si="106"/>
        <v>3.0622665617123213E-3</v>
      </c>
      <c r="KC6" s="169">
        <f t="shared" si="106"/>
        <v>3.2622568368586798E-3</v>
      </c>
      <c r="KD6" s="169">
        <f t="shared" si="106"/>
        <v>3.4709666407844579E-3</v>
      </c>
      <c r="KE6" s="169">
        <f t="shared" si="106"/>
        <v>3.6884156949219776E-3</v>
      </c>
      <c r="KF6" s="169">
        <f t="shared" si="106"/>
        <v>3.9145911948526256E-3</v>
      </c>
      <c r="KG6" s="169">
        <f t="shared" si="107"/>
        <v>4.14944583944737E-3</v>
      </c>
      <c r="KH6" s="169">
        <f t="shared" si="107"/>
        <v>4.392895959872585E-3</v>
      </c>
      <c r="KI6" s="169">
        <f t="shared" si="107"/>
        <v>4.644819769019635E-3</v>
      </c>
      <c r="KJ6" s="169">
        <f t="shared" si="107"/>
        <v>4.9050557520790945E-3</v>
      </c>
      <c r="KK6" s="169">
        <f t="shared" si="107"/>
        <v>5.1734012189397398E-3</v>
      </c>
      <c r="KL6" s="169">
        <f t="shared" si="107"/>
        <v>5.4496110388367871E-3</v>
      </c>
      <c r="KM6" s="169">
        <f t="shared" si="107"/>
        <v>5.7333965771939523E-3</v>
      </c>
      <c r="KN6" s="169">
        <f t="shared" si="107"/>
        <v>6.0244248538924667E-3</v>
      </c>
      <c r="KO6" s="169">
        <f t="shared" si="107"/>
        <v>6.3223179412527529E-3</v>
      </c>
      <c r="KP6" s="169">
        <f t="shared" si="107"/>
        <v>6.6266526188289779E-3</v>
      </c>
      <c r="KQ6" s="169">
        <f t="shared" si="107"/>
        <v>6.9369603006946348E-3</v>
      </c>
      <c r="KR6" s="169">
        <f t="shared" si="107"/>
        <v>7.2527272492424813E-3</v>
      </c>
      <c r="KS6" s="169">
        <f t="shared" si="107"/>
        <v>7.5733950876422972E-3</v>
      </c>
      <c r="KT6" s="169">
        <f t="shared" si="107"/>
        <v>7.8983616210054671E-3</v>
      </c>
      <c r="KU6" s="169">
        <f t="shared" si="107"/>
        <v>8.2269819740103563E-3</v>
      </c>
      <c r="KV6" s="169">
        <f t="shared" si="107"/>
        <v>8.5585700502637981E-3</v>
      </c>
      <c r="KW6" s="169">
        <f t="shared" si="107"/>
        <v>8.8924003160321119E-3</v>
      </c>
      <c r="KX6" s="169">
        <f t="shared" si="107"/>
        <v>9.2277099081931463E-3</v>
      </c>
      <c r="KY6" s="169">
        <f t="shared" si="107"/>
        <v>9.5637010633644777E-3</v>
      </c>
      <c r="KZ6" s="169">
        <f t="shared" si="107"/>
        <v>9.8995438621813179E-3</v>
      </c>
      <c r="LA6" s="169">
        <f t="shared" si="107"/>
        <v>1.0234379279660876E-2</v>
      </c>
      <c r="LB6" s="169">
        <f t="shared" si="107"/>
        <v>1.0567322529531091E-2</v>
      </c>
      <c r="LC6" s="169">
        <f t="shared" si="107"/>
        <v>1.0897466687354555E-2</v>
      </c>
      <c r="LD6" s="169">
        <f t="shared" si="107"/>
        <v>1.1223886574278684E-2</v>
      </c>
      <c r="LE6" s="169">
        <f t="shared" si="107"/>
        <v>1.1545642880326367E-2</v>
      </c>
      <c r="LF6" s="169">
        <f t="shared" si="107"/>
        <v>1.1861786503343527E-2</v>
      </c>
      <c r="LG6" s="169">
        <f t="shared" si="107"/>
        <v>1.2171363077077149E-2</v>
      </c>
      <c r="LH6" s="169">
        <f t="shared" si="107"/>
        <v>1.2473417659404023E-2</v>
      </c>
      <c r="LI6" s="169">
        <f t="shared" si="107"/>
        <v>1.2766999549500193E-2</v>
      </c>
      <c r="LJ6" s="169">
        <f t="shared" si="107"/>
        <v>1.3051167200765794E-2</v>
      </c>
      <c r="LK6" s="169">
        <f t="shared" si="107"/>
        <v>1.33249931946286E-2</v>
      </c>
      <c r="LL6" s="169">
        <f t="shared" si="107"/>
        <v>1.3587569238968717E-2</v>
      </c>
      <c r="LM6" s="169">
        <f t="shared" si="107"/>
        <v>1.3838011153859818E-2</v>
      </c>
      <c r="LN6" s="169">
        <f t="shared" si="107"/>
        <v>1.4075463806628307E-2</v>
      </c>
      <c r="LO6" s="169">
        <f t="shared" si="107"/>
        <v>1.429910595790676E-2</v>
      </c>
      <c r="LP6" s="169">
        <f t="shared" si="107"/>
        <v>1.4508154980412509E-2</v>
      </c>
      <c r="LQ6" s="169">
        <f t="shared" si="107"/>
        <v>1.4701871412623801E-2</v>
      </c>
      <c r="LR6" s="169">
        <f t="shared" si="107"/>
        <v>1.4879563310355321E-2</v>
      </c>
      <c r="LS6" s="169">
        <f t="shared" si="107"/>
        <v>1.5040590360450174E-2</v>
      </c>
      <c r="LT6" s="169">
        <f t="shared" si="107"/>
        <v>1.5184367722397923E-2</v>
      </c>
      <c r="LU6" s="169">
        <f t="shared" si="107"/>
        <v>1.531036956564585E-2</v>
      </c>
      <c r="LV6" s="169">
        <f t="shared" si="107"/>
        <v>1.5418132272675272E-2</v>
      </c>
      <c r="LW6" s="169">
        <f t="shared" si="107"/>
        <v>1.5507257280544924E-2</v>
      </c>
      <c r="LX6" s="169">
        <f t="shared" si="107"/>
        <v>1.5577413536532346E-2</v>
      </c>
      <c r="LY6" s="169">
        <f t="shared" si="107"/>
        <v>1.56283395467018E-2</v>
      </c>
      <c r="LZ6" s="169">
        <f t="shared" si="107"/>
        <v>1.565984499965933E-2</v>
      </c>
      <c r="MA6" s="169">
        <f t="shared" si="107"/>
        <v>1.56718119513851E-2</v>
      </c>
      <c r="MB6" s="169">
        <f t="shared" si="107"/>
        <v>1.5664195560820309E-2</v>
      </c>
      <c r="MC6" s="169">
        <f t="shared" si="107"/>
        <v>1.563702436978856E-2</v>
      </c>
      <c r="MD6" s="169">
        <f t="shared" si="107"/>
        <v>1.5590400124806357E-2</v>
      </c>
      <c r="ME6" s="169">
        <f t="shared" si="107"/>
        <v>1.5524497142339534E-2</v>
      </c>
      <c r="MF6" s="169">
        <f t="shared" si="107"/>
        <v>1.5439561223047009E-2</v>
      </c>
      <c r="MG6" s="169">
        <f t="shared" si="107"/>
        <v>1.5335908124475901E-2</v>
      </c>
      <c r="MH6" s="169">
        <f t="shared" si="107"/>
        <v>1.5213921605488415E-2</v>
      </c>
      <c r="MI6" s="169">
        <f t="shared" si="107"/>
        <v>1.5074051059369009E-2</v>
      </c>
      <c r="MJ6" s="169">
        <f t="shared" si="107"/>
        <v>1.4916808756039625E-2</v>
      </c>
      <c r="MK6" s="169">
        <f t="shared" si="107"/>
        <v>1.4742766717063606E-2</v>
      </c>
      <c r="ML6" s="169">
        <f t="shared" si="107"/>
        <v>1.4552553250110156E-2</v>
      </c>
      <c r="MM6" s="169">
        <f t="shared" si="107"/>
        <v>1.434684917225032E-2</v>
      </c>
      <c r="MN6" s="169">
        <f t="shared" si="107"/>
        <v>1.4126383753834482E-2</v>
      </c>
      <c r="MO6" s="169">
        <f t="shared" si="107"/>
        <v>1.3891930416737714E-2</v>
      </c>
      <c r="MP6" s="169">
        <f t="shared" si="107"/>
        <v>1.3644302222434327E-2</v>
      </c>
      <c r="MQ6" s="169">
        <f t="shared" si="107"/>
        <v>1.3384347186662751E-2</v>
      </c>
      <c r="MR6" s="169">
        <f t="shared" si="107"/>
        <v>1.3112943458357696E-2</v>
      </c>
      <c r="MS6" s="169">
        <f t="shared" si="108"/>
        <v>1.2830994401053989E-2</v>
      </c>
      <c r="MT6" s="169">
        <f t="shared" si="108"/>
        <v>1.2539423615106918E-2</v>
      </c>
      <c r="MU6" s="169">
        <f t="shared" si="108"/>
        <v>1.2239169938832136E-2</v>
      </c>
      <c r="MV6" s="169">
        <f t="shared" si="108"/>
        <v>1.1931182466055141E-2</v>
      </c>
      <c r="MW6" s="169">
        <f t="shared" si="108"/>
        <v>1.1616415616590159E-2</v>
      </c>
      <c r="MX6" s="169">
        <f t="shared" si="108"/>
        <v>1.1295824294859655E-2</v>
      </c>
      <c r="MY6" s="169">
        <f t="shared" si="108"/>
        <v>1.0970359170241202E-2</v>
      </c>
      <c r="MZ6" s="169">
        <f t="shared" si="108"/>
        <v>1.0640962110813742E-2</v>
      </c>
      <c r="NA6" s="169">
        <f t="shared" si="108"/>
        <v>1.0308561799999031E-2</v>
      </c>
      <c r="NB6" s="169">
        <f t="shared" si="108"/>
        <v>9.9740695631875074E-3</v>
      </c>
      <c r="NC6" s="169">
        <f t="shared" si="108"/>
        <v>9.6383754288340701E-3</v>
      </c>
      <c r="ND6" s="169">
        <f t="shared" si="108"/>
        <v>9.302344445742787E-3</v>
      </c>
      <c r="NE6" s="169">
        <f t="shared" si="108"/>
        <v>8.9668132753661714E-3</v>
      </c>
      <c r="NF6" s="169">
        <f t="shared" si="108"/>
        <v>8.632587074960103E-3</v>
      </c>
      <c r="NG6" s="169">
        <f t="shared" si="108"/>
        <v>8.3004366843958954E-3</v>
      </c>
      <c r="NH6" s="169">
        <f t="shared" si="108"/>
        <v>7.9710961263717104E-3</v>
      </c>
      <c r="NI6" s="169">
        <f t="shared" si="108"/>
        <v>7.645260426721083E-3</v>
      </c>
      <c r="NJ6" s="169">
        <f t="shared" si="108"/>
        <v>7.3235837585195794E-3</v>
      </c>
      <c r="NK6" s="169">
        <f t="shared" si="108"/>
        <v>7.0066779107728133E-3</v>
      </c>
      <c r="NL6" s="169">
        <f t="shared" si="108"/>
        <v>6.6951110796594649E-3</v>
      </c>
      <c r="NM6" s="169">
        <f t="shared" si="108"/>
        <v>6.3894069776276362E-3</v>
      </c>
      <c r="NN6" s="169">
        <f t="shared" si="108"/>
        <v>6.0900442531262337E-3</v>
      </c>
      <c r="NO6" s="169">
        <f t="shared" si="108"/>
        <v>5.7974562114155876E-3</v>
      </c>
      <c r="NP6" s="169">
        <f t="shared" si="108"/>
        <v>5.512030824761191E-3</v>
      </c>
      <c r="NQ6" s="169">
        <f t="shared" si="108"/>
        <v>5.234111018385809E-3</v>
      </c>
      <c r="NR6" s="169">
        <f t="shared" si="108"/>
        <v>4.9639952168496985E-3</v>
      </c>
      <c r="NS6" s="169">
        <f t="shared" si="108"/>
        <v>4.7019381340543346E-3</v>
      </c>
      <c r="NT6" s="169">
        <f t="shared" si="108"/>
        <v>4.4481517888268571E-3</v>
      </c>
      <c r="NU6" s="169">
        <f t="shared" si="108"/>
        <v>4.2028067270420714E-3</v>
      </c>
      <c r="NV6" s="169">
        <f t="shared" si="108"/>
        <v>3.9660334304753896E-3</v>
      </c>
      <c r="NW6" s="169">
        <f t="shared" si="108"/>
        <v>3.7379238920491561E-3</v>
      </c>
      <c r="NX6" s="169">
        <f t="shared" si="108"/>
        <v>3.5185333368300993E-3</v>
      </c>
      <c r="NY6" s="169">
        <f t="shared" si="108"/>
        <v>3.3078820680481325E-3</v>
      </c>
      <c r="NZ6" s="169">
        <f t="shared" si="108"/>
        <v>3.1059574175250002E-3</v>
      </c>
      <c r="OA6" s="169">
        <f t="shared" si="108"/>
        <v>2.9127157802126893E-3</v>
      </c>
      <c r="OB6" s="169">
        <f t="shared" si="108"/>
        <v>2.728084713031262E-3</v>
      </c>
      <c r="OC6" s="169">
        <f t="shared" si="108"/>
        <v>2.5519650788479705E-3</v>
      </c>
      <c r="OD6" s="169">
        <f t="shared" si="108"/>
        <v>2.3842332172372932E-3</v>
      </c>
      <c r="OE6" s="169">
        <f t="shared" si="108"/>
        <v>2.2247431245872883E-3</v>
      </c>
      <c r="OF6" s="169">
        <f t="shared" si="108"/>
        <v>2.0733286271531559E-3</v>
      </c>
      <c r="OG6" s="169">
        <f t="shared" si="108"/>
        <v>1.9298055317860385E-3</v>
      </c>
      <c r="OH6" s="169">
        <f t="shared" si="108"/>
        <v>1.7939737402655857E-3</v>
      </c>
      <c r="OI6" s="169">
        <f t="shared" si="108"/>
        <v>1.6656193144207055E-3</v>
      </c>
      <c r="OJ6" s="169">
        <f t="shared" si="108"/>
        <v>1.5445164805170696E-3</v>
      </c>
      <c r="OK6" s="169">
        <f t="shared" si="108"/>
        <v>1.4304295627054261E-3</v>
      </c>
      <c r="OL6" s="169">
        <f t="shared" si="108"/>
        <v>1.3231148366460871E-3</v>
      </c>
      <c r="OM6" s="169">
        <f t="shared" si="108"/>
        <v>1.2223222957372668E-3</v>
      </c>
      <c r="ON6" s="169">
        <f t="shared" si="108"/>
        <v>1.1277973236646849E-3</v>
      </c>
      <c r="OO6" s="169">
        <f t="shared" si="108"/>
        <v>1.0392822682448253E-3</v>
      </c>
      <c r="OP6" s="169">
        <f t="shared" si="108"/>
        <v>9.5651791274341074E-4</v>
      </c>
      <c r="OQ6" s="169">
        <f t="shared" si="108"/>
        <v>8.79244842004376E-4</v>
      </c>
      <c r="OR6" s="169">
        <f t="shared" si="108"/>
        <v>8.0720470181483255E-4</v>
      </c>
      <c r="OS6" s="169">
        <f t="shared" si="108"/>
        <v>7.4014135095129454E-4</v>
      </c>
      <c r="OT6" s="169">
        <f t="shared" si="108"/>
        <v>6.7780190629633508E-4</v>
      </c>
      <c r="OU6" s="169">
        <f t="shared" si="108"/>
        <v>6.1993768227889938E-4</v>
      </c>
      <c r="OV6" s="169">
        <f t="shared" si="108"/>
        <v>5.6630502667278976E-4</v>
      </c>
      <c r="OW6" s="169">
        <f t="shared" si="108"/>
        <v>5.1666605548478532E-4</v>
      </c>
      <c r="OX6" s="169">
        <f t="shared" si="108"/>
        <v>4.7078929027611596E-4</v>
      </c>
      <c r="OY6" s="169">
        <f t="shared" si="108"/>
        <v>4.2845020178905338E-4</v>
      </c>
      <c r="OZ6" s="169">
        <f t="shared" si="108"/>
        <v>3.8943166419584414E-4</v>
      </c>
      <c r="PA6" s="169">
        <f t="shared" si="108"/>
        <v>3.5352432465247599E-4</v>
      </c>
      <c r="PB6" s="169">
        <f t="shared" si="108"/>
        <v>3.2052689312800169E-4</v>
      </c>
      <c r="PC6" s="169">
        <f t="shared" si="108"/>
        <v>2.9024635769508939E-4</v>
      </c>
      <c r="PD6" s="169">
        <f t="shared" si="108"/>
        <v>2.6249813061352169E-4</v>
      </c>
      <c r="PE6" s="169">
        <f t="shared" si="109"/>
        <v>2.371061306202098E-4</v>
      </c>
      <c r="PF6" s="169">
        <f t="shared" si="109"/>
        <v>2.1390280686200939E-4</v>
      </c>
      <c r="PG6" s="169">
        <f t="shared" si="109"/>
        <v>1.9272910987657021E-4</v>
      </c>
      <c r="PH6" s="169">
        <f t="shared" si="109"/>
        <v>1.7343441494699897E-4</v>
      </c>
      <c r="PI6" s="169">
        <f t="shared" si="109"/>
        <v>1.558764030338005E-4</v>
      </c>
      <c r="PJ6" s="169">
        <f t="shared" si="109"/>
        <v>1.3992090432784991E-4</v>
      </c>
      <c r="PK6" s="169">
        <f t="shared" si="109"/>
        <v>1.2544170927642048E-4</v>
      </c>
      <c r="PL6" s="169">
        <f t="shared" si="109"/>
        <v>1.1232035171576195E-4</v>
      </c>
    </row>
    <row r="7" spans="1:429" x14ac:dyDescent="0.75">
      <c r="A7" s="4">
        <v>4</v>
      </c>
      <c r="B7" s="115">
        <v>-0.1</v>
      </c>
      <c r="C7" s="117"/>
      <c r="D7" s="122">
        <f t="shared" si="110"/>
        <v>108</v>
      </c>
      <c r="E7" s="95">
        <v>120</v>
      </c>
      <c r="F7" s="122">
        <f t="shared" si="111"/>
        <v>144</v>
      </c>
      <c r="G7" s="117"/>
      <c r="H7" s="114">
        <v>0.2</v>
      </c>
      <c r="I7" s="124">
        <f t="shared" si="0"/>
        <v>1</v>
      </c>
      <c r="J7" s="124">
        <f t="shared" si="1"/>
        <v>0.5</v>
      </c>
      <c r="K7" s="73">
        <f t="shared" si="112"/>
        <v>122</v>
      </c>
      <c r="L7" s="23" t="s">
        <v>3</v>
      </c>
      <c r="M7" s="57"/>
      <c r="N7" s="280">
        <v>10</v>
      </c>
      <c r="O7" s="74">
        <f>IF(AND(D7&gt;0,E7&gt;0,F7&gt;0),IF(ISBLANK(N7),IF(ISBLANK(L7),"",(F7-D7)*VLOOKUP(L7,VLookups!$A$4:$B$13,2,FALSE)),N7),"")</f>
        <v>10</v>
      </c>
      <c r="P7" s="75">
        <f t="shared" si="2"/>
        <v>100</v>
      </c>
      <c r="Q7" s="95">
        <v>150</v>
      </c>
      <c r="R7" s="270">
        <f>IF(AND(Q7&gt;0,E7&gt;0,NOT(O7="")),ABS(VLOOKUP($Q$1,VLookups!$A$43:$B$44,2,FALSE)-_xlfn.NORM.DIST(Q7,K7,O7,TRUE)),"")</f>
        <v>0.99744486966957202</v>
      </c>
      <c r="S7" s="94">
        <f>IF(AND($D7&gt;0,$E7&gt;0,$F7&gt;0,NOT(ISBLANK($L7))),_xlfn.NORM.INV(ABS(VLOOKUP($Q$1,VLookups!$A$43:$B$44,2,FALSE)-S$3),$K7,$O7),"")</f>
        <v>109.18448434455399</v>
      </c>
      <c r="T7" s="93">
        <f>IF(AND($D7&gt;0,$E7&gt;0,$F7&gt;0,NOT(ISBLANK($L7))),_xlfn.NORM.INV(ABS(VLOOKUP($Q$1,VLookups!$A$43:$B$44,2,FALSE)-T$3),$K7,$O7),"")</f>
        <v>134.81551565544601</v>
      </c>
      <c r="U7" s="94">
        <f>IF(AND($D7&gt;0,$E7&gt;0,$F7&gt;0,NOT(ISBLANK($L7))),_xlfn.NORM.INV(ABS(VLOOKUP($Q$1,VLookups!$A$43:$B$44,2,FALSE)-U$3),$K7,$O7),"")</f>
        <v>132.36433389493789</v>
      </c>
      <c r="V7" s="93">
        <f>IF(AND($D7&gt;0,$E7&gt;0,$F7&gt;0,NOT(ISBLANK($L7))),_xlfn.NORM.INV(ABS(VLOOKUP($Q$1,VLookups!$A$43:$B$44,2,FALSE)-V$3),$K7,$O7),"")</f>
        <v>130.41621233572914</v>
      </c>
      <c r="W7" s="94">
        <f>IF(AND($D7&gt;0,$E7&gt;0,$F7&gt;0,NOT(ISBLANK($L7))),_xlfn.NORM.INV(ABS(VLOOKUP($Q$1,VLookups!$A$43:$B$44,2,FALSE)-W$3),$K7,$O7),"")</f>
        <v>128.74489750196082</v>
      </c>
      <c r="X7" s="93">
        <f>IF(AND($D7&gt;0,$E7&gt;0,$F7&gt;0,NOT(ISBLANK($L7))),_xlfn.NORM.INV(ABS(VLOOKUP($Q$1,VLookups!$A$43:$B$44,2,FALSE)-X$3),$K7,$O7),"")</f>
        <v>127.24400512708041</v>
      </c>
      <c r="Y7" s="5"/>
      <c r="Z7" s="168">
        <f t="shared" si="113"/>
        <v>0.18</v>
      </c>
      <c r="AA7" s="49">
        <f t="shared" si="114"/>
        <v>101.99999999999932</v>
      </c>
      <c r="AB7" s="49">
        <f t="shared" si="116"/>
        <v>102.17999999999932</v>
      </c>
      <c r="AC7" s="49">
        <f t="shared" si="116"/>
        <v>102.35999999999933</v>
      </c>
      <c r="AD7" s="49">
        <f t="shared" si="116"/>
        <v>102.53999999999934</v>
      </c>
      <c r="AE7" s="49">
        <f t="shared" si="116"/>
        <v>102.71999999999935</v>
      </c>
      <c r="AF7" s="49">
        <f t="shared" si="116"/>
        <v>102.89999999999935</v>
      </c>
      <c r="AG7" s="49">
        <f t="shared" si="116"/>
        <v>103.07999999999936</v>
      </c>
      <c r="AH7" s="49">
        <f t="shared" si="116"/>
        <v>103.25999999999937</v>
      </c>
      <c r="AI7" s="49">
        <f t="shared" si="116"/>
        <v>103.43999999999937</v>
      </c>
      <c r="AJ7" s="49">
        <f t="shared" si="116"/>
        <v>103.61999999999938</v>
      </c>
      <c r="AK7" s="49">
        <f t="shared" si="116"/>
        <v>103.79999999999939</v>
      </c>
      <c r="AL7" s="49">
        <f t="shared" si="116"/>
        <v>103.97999999999939</v>
      </c>
      <c r="AM7" s="49">
        <f t="shared" si="116"/>
        <v>104.1599999999994</v>
      </c>
      <c r="AN7" s="49">
        <f t="shared" si="116"/>
        <v>104.33999999999941</v>
      </c>
      <c r="AO7" s="49">
        <f t="shared" si="116"/>
        <v>104.51999999999941</v>
      </c>
      <c r="AP7" s="49">
        <f t="shared" si="116"/>
        <v>104.69999999999942</v>
      </c>
      <c r="AQ7" s="49">
        <f t="shared" si="116"/>
        <v>104.87999999999943</v>
      </c>
      <c r="AR7" s="49">
        <f t="shared" si="116"/>
        <v>105.05999999999943</v>
      </c>
      <c r="AS7" s="49">
        <f t="shared" si="116"/>
        <v>105.23999999999944</v>
      </c>
      <c r="AT7" s="49">
        <f t="shared" si="116"/>
        <v>105.41999999999945</v>
      </c>
      <c r="AU7" s="49">
        <f t="shared" si="116"/>
        <v>105.59999999999945</v>
      </c>
      <c r="AV7" s="49">
        <f t="shared" si="116"/>
        <v>105.77999999999946</v>
      </c>
      <c r="AW7" s="49">
        <f t="shared" si="116"/>
        <v>105.95999999999947</v>
      </c>
      <c r="AX7" s="49">
        <f t="shared" si="116"/>
        <v>106.13999999999947</v>
      </c>
      <c r="AY7" s="49">
        <f t="shared" si="116"/>
        <v>106.31999999999948</v>
      </c>
      <c r="AZ7" s="49">
        <f t="shared" si="116"/>
        <v>106.49999999999949</v>
      </c>
      <c r="BA7" s="49">
        <f t="shared" si="116"/>
        <v>106.6799999999995</v>
      </c>
      <c r="BB7" s="49">
        <f t="shared" si="116"/>
        <v>106.8599999999995</v>
      </c>
      <c r="BC7" s="49">
        <f t="shared" si="116"/>
        <v>107.03999999999951</v>
      </c>
      <c r="BD7" s="49">
        <f t="shared" si="116"/>
        <v>107.21999999999952</v>
      </c>
      <c r="BE7" s="49">
        <f t="shared" si="116"/>
        <v>107.39999999999952</v>
      </c>
      <c r="BF7" s="49">
        <f t="shared" si="116"/>
        <v>107.57999999999953</v>
      </c>
      <c r="BG7" s="49">
        <f t="shared" si="116"/>
        <v>107.75999999999954</v>
      </c>
      <c r="BH7" s="49">
        <f t="shared" si="116"/>
        <v>107.93999999999954</v>
      </c>
      <c r="BI7" s="49">
        <f t="shared" si="116"/>
        <v>108.11999999999955</v>
      </c>
      <c r="BJ7" s="49">
        <f t="shared" si="116"/>
        <v>108.29999999999956</v>
      </c>
      <c r="BK7" s="49">
        <f t="shared" si="116"/>
        <v>108.47999999999956</v>
      </c>
      <c r="BL7" s="49">
        <f t="shared" si="116"/>
        <v>108.65999999999957</v>
      </c>
      <c r="BM7" s="49">
        <f t="shared" si="116"/>
        <v>108.83999999999958</v>
      </c>
      <c r="BN7" s="49">
        <f t="shared" si="116"/>
        <v>109.01999999999958</v>
      </c>
      <c r="BO7" s="49">
        <f t="shared" si="116"/>
        <v>109.19999999999959</v>
      </c>
      <c r="BP7" s="49">
        <f t="shared" si="116"/>
        <v>109.3799999999996</v>
      </c>
      <c r="BQ7" s="49">
        <f t="shared" si="116"/>
        <v>109.5599999999996</v>
      </c>
      <c r="BR7" s="49">
        <f t="shared" si="116"/>
        <v>109.73999999999961</v>
      </c>
      <c r="BS7" s="49">
        <f t="shared" si="116"/>
        <v>109.91999999999962</v>
      </c>
      <c r="BT7" s="49">
        <f t="shared" si="116"/>
        <v>110.09999999999962</v>
      </c>
      <c r="BU7" s="49">
        <f t="shared" si="116"/>
        <v>110.27999999999963</v>
      </c>
      <c r="BV7" s="49">
        <f t="shared" si="116"/>
        <v>110.45999999999964</v>
      </c>
      <c r="BW7" s="49">
        <f t="shared" si="116"/>
        <v>110.63999999999965</v>
      </c>
      <c r="BX7" s="49">
        <f t="shared" si="116"/>
        <v>110.81999999999965</v>
      </c>
      <c r="BY7" s="49">
        <f t="shared" si="116"/>
        <v>110.99999999999966</v>
      </c>
      <c r="BZ7" s="49">
        <f t="shared" si="116"/>
        <v>111.17999999999967</v>
      </c>
      <c r="CA7" s="49">
        <f t="shared" si="116"/>
        <v>111.35999999999967</v>
      </c>
      <c r="CB7" s="49">
        <f t="shared" si="116"/>
        <v>111.53999999999968</v>
      </c>
      <c r="CC7" s="49">
        <f t="shared" si="116"/>
        <v>111.71999999999969</v>
      </c>
      <c r="CD7" s="49">
        <f t="shared" si="116"/>
        <v>111.89999999999969</v>
      </c>
      <c r="CE7" s="49">
        <f t="shared" si="116"/>
        <v>112.0799999999997</v>
      </c>
      <c r="CF7" s="49">
        <f t="shared" si="116"/>
        <v>112.25999999999971</v>
      </c>
      <c r="CG7" s="49">
        <f t="shared" si="116"/>
        <v>112.43999999999971</v>
      </c>
      <c r="CH7" s="49">
        <f t="shared" si="116"/>
        <v>112.61999999999972</v>
      </c>
      <c r="CI7" s="49">
        <f t="shared" si="116"/>
        <v>112.79999999999973</v>
      </c>
      <c r="CJ7" s="49">
        <f t="shared" si="116"/>
        <v>112.97999999999973</v>
      </c>
      <c r="CK7" s="49">
        <f t="shared" si="116"/>
        <v>113.15999999999974</v>
      </c>
      <c r="CL7" s="49">
        <f t="shared" si="116"/>
        <v>113.33999999999975</v>
      </c>
      <c r="CM7" s="49">
        <f t="shared" si="116"/>
        <v>113.51999999999975</v>
      </c>
      <c r="CN7" s="49">
        <f t="shared" si="4"/>
        <v>113.69999999999976</v>
      </c>
      <c r="CO7" s="49">
        <f t="shared" si="4"/>
        <v>113.87999999999977</v>
      </c>
      <c r="CP7" s="49">
        <f t="shared" si="4"/>
        <v>114.05999999999977</v>
      </c>
      <c r="CQ7" s="49">
        <f t="shared" si="4"/>
        <v>114.23999999999978</v>
      </c>
      <c r="CR7" s="49">
        <f t="shared" si="4"/>
        <v>114.41999999999979</v>
      </c>
      <c r="CS7" s="49">
        <f t="shared" si="4"/>
        <v>114.5999999999998</v>
      </c>
      <c r="CT7" s="49">
        <f t="shared" si="4"/>
        <v>114.7799999999998</v>
      </c>
      <c r="CU7" s="49">
        <f t="shared" si="4"/>
        <v>114.95999999999981</v>
      </c>
      <c r="CV7" s="49">
        <f t="shared" si="4"/>
        <v>115.13999999999982</v>
      </c>
      <c r="CW7" s="49">
        <f t="shared" si="4"/>
        <v>115.31999999999982</v>
      </c>
      <c r="CX7" s="49">
        <f t="shared" si="4"/>
        <v>115.49999999999983</v>
      </c>
      <c r="CY7" s="49">
        <f t="shared" si="4"/>
        <v>115.67999999999984</v>
      </c>
      <c r="CZ7" s="49">
        <f t="shared" si="4"/>
        <v>115.85999999999984</v>
      </c>
      <c r="DA7" s="49">
        <f t="shared" si="4"/>
        <v>116.03999999999985</v>
      </c>
      <c r="DB7" s="49">
        <f t="shared" si="4"/>
        <v>116.21999999999986</v>
      </c>
      <c r="DC7" s="49">
        <f t="shared" si="4"/>
        <v>116.39999999999986</v>
      </c>
      <c r="DD7" s="49">
        <f t="shared" si="4"/>
        <v>116.57999999999987</v>
      </c>
      <c r="DE7" s="49">
        <f t="shared" si="4"/>
        <v>116.75999999999988</v>
      </c>
      <c r="DF7" s="49">
        <f t="shared" si="4"/>
        <v>116.93999999999988</v>
      </c>
      <c r="DG7" s="49">
        <f t="shared" si="4"/>
        <v>117.11999999999989</v>
      </c>
      <c r="DH7" s="49">
        <f t="shared" si="4"/>
        <v>117.2999999999999</v>
      </c>
      <c r="DI7" s="49">
        <f t="shared" si="4"/>
        <v>117.4799999999999</v>
      </c>
      <c r="DJ7" s="49">
        <f t="shared" si="4"/>
        <v>117.65999999999991</v>
      </c>
      <c r="DK7" s="49">
        <f t="shared" si="4"/>
        <v>117.83999999999992</v>
      </c>
      <c r="DL7" s="49">
        <f t="shared" si="4"/>
        <v>118.01999999999992</v>
      </c>
      <c r="DM7" s="49">
        <f t="shared" si="4"/>
        <v>118.19999999999993</v>
      </c>
      <c r="DN7" s="49">
        <f t="shared" si="4"/>
        <v>118.37999999999994</v>
      </c>
      <c r="DO7" s="49">
        <f t="shared" si="4"/>
        <v>118.55999999999995</v>
      </c>
      <c r="DP7" s="49">
        <f t="shared" si="4"/>
        <v>118.73999999999995</v>
      </c>
      <c r="DQ7" s="49">
        <f t="shared" si="4"/>
        <v>118.91999999999996</v>
      </c>
      <c r="DR7" s="49">
        <f t="shared" si="4"/>
        <v>119.09999999999997</v>
      </c>
      <c r="DS7" s="49">
        <f t="shared" si="4"/>
        <v>119.27999999999997</v>
      </c>
      <c r="DT7" s="49">
        <f t="shared" si="4"/>
        <v>119.45999999999998</v>
      </c>
      <c r="DU7" s="49">
        <f t="shared" si="4"/>
        <v>119.63999999999999</v>
      </c>
      <c r="DV7" s="49">
        <f t="shared" si="4"/>
        <v>119.82</v>
      </c>
      <c r="DW7" s="183">
        <f t="shared" si="115"/>
        <v>120</v>
      </c>
      <c r="DX7" s="49">
        <f t="shared" si="5"/>
        <v>120.18</v>
      </c>
      <c r="DY7" s="49">
        <f t="shared" si="6"/>
        <v>120.36000000000001</v>
      </c>
      <c r="DZ7" s="49">
        <f t="shared" si="7"/>
        <v>120.54000000000002</v>
      </c>
      <c r="EA7" s="49">
        <f t="shared" si="8"/>
        <v>120.72000000000003</v>
      </c>
      <c r="EB7" s="49">
        <f t="shared" si="9"/>
        <v>120.90000000000003</v>
      </c>
      <c r="EC7" s="49">
        <f t="shared" si="10"/>
        <v>121.08000000000004</v>
      </c>
      <c r="ED7" s="49">
        <f t="shared" si="11"/>
        <v>121.26000000000005</v>
      </c>
      <c r="EE7" s="49">
        <f t="shared" si="12"/>
        <v>121.44000000000005</v>
      </c>
      <c r="EF7" s="49">
        <f t="shared" si="13"/>
        <v>121.62000000000006</v>
      </c>
      <c r="EG7" s="49">
        <f t="shared" si="14"/>
        <v>121.80000000000007</v>
      </c>
      <c r="EH7" s="49">
        <f t="shared" si="15"/>
        <v>121.98000000000008</v>
      </c>
      <c r="EI7" s="49">
        <f t="shared" si="16"/>
        <v>122.16000000000008</v>
      </c>
      <c r="EJ7" s="49">
        <f t="shared" si="17"/>
        <v>122.34000000000009</v>
      </c>
      <c r="EK7" s="49">
        <f t="shared" si="18"/>
        <v>122.5200000000001</v>
      </c>
      <c r="EL7" s="49">
        <f t="shared" si="19"/>
        <v>122.7000000000001</v>
      </c>
      <c r="EM7" s="49">
        <f t="shared" si="20"/>
        <v>122.88000000000011</v>
      </c>
      <c r="EN7" s="49">
        <f t="shared" si="21"/>
        <v>123.06000000000012</v>
      </c>
      <c r="EO7" s="49">
        <f t="shared" si="22"/>
        <v>123.24000000000012</v>
      </c>
      <c r="EP7" s="49">
        <f t="shared" si="23"/>
        <v>123.42000000000013</v>
      </c>
      <c r="EQ7" s="49">
        <f t="shared" si="24"/>
        <v>123.60000000000014</v>
      </c>
      <c r="ER7" s="49">
        <f t="shared" si="25"/>
        <v>123.78000000000014</v>
      </c>
      <c r="ES7" s="49">
        <f t="shared" si="26"/>
        <v>123.96000000000015</v>
      </c>
      <c r="ET7" s="49">
        <f t="shared" si="27"/>
        <v>124.14000000000016</v>
      </c>
      <c r="EU7" s="49">
        <f t="shared" si="28"/>
        <v>124.32000000000016</v>
      </c>
      <c r="EV7" s="49">
        <f t="shared" si="29"/>
        <v>124.50000000000017</v>
      </c>
      <c r="EW7" s="49">
        <f t="shared" si="30"/>
        <v>124.68000000000018</v>
      </c>
      <c r="EX7" s="49">
        <f t="shared" si="31"/>
        <v>124.86000000000018</v>
      </c>
      <c r="EY7" s="49">
        <f t="shared" si="32"/>
        <v>125.04000000000019</v>
      </c>
      <c r="EZ7" s="49">
        <f t="shared" si="33"/>
        <v>125.2200000000002</v>
      </c>
      <c r="FA7" s="49">
        <f t="shared" si="34"/>
        <v>125.4000000000002</v>
      </c>
      <c r="FB7" s="49">
        <f t="shared" si="35"/>
        <v>125.58000000000021</v>
      </c>
      <c r="FC7" s="49">
        <f t="shared" si="36"/>
        <v>125.76000000000022</v>
      </c>
      <c r="FD7" s="49">
        <f t="shared" si="37"/>
        <v>125.94000000000023</v>
      </c>
      <c r="FE7" s="49">
        <f t="shared" si="38"/>
        <v>126.12000000000023</v>
      </c>
      <c r="FF7" s="49">
        <f t="shared" si="39"/>
        <v>126.30000000000024</v>
      </c>
      <c r="FG7" s="49">
        <f t="shared" si="40"/>
        <v>126.48000000000025</v>
      </c>
      <c r="FH7" s="49">
        <f t="shared" si="41"/>
        <v>126.66000000000025</v>
      </c>
      <c r="FI7" s="49">
        <f t="shared" si="42"/>
        <v>126.84000000000026</v>
      </c>
      <c r="FJ7" s="49">
        <f t="shared" si="43"/>
        <v>127.02000000000027</v>
      </c>
      <c r="FK7" s="49">
        <f t="shared" si="44"/>
        <v>127.20000000000027</v>
      </c>
      <c r="FL7" s="49">
        <f t="shared" si="45"/>
        <v>127.38000000000028</v>
      </c>
      <c r="FM7" s="49">
        <f t="shared" si="46"/>
        <v>127.56000000000029</v>
      </c>
      <c r="FN7" s="49">
        <f t="shared" si="47"/>
        <v>127.74000000000029</v>
      </c>
      <c r="FO7" s="49">
        <f t="shared" si="48"/>
        <v>127.9200000000003</v>
      </c>
      <c r="FP7" s="49">
        <f t="shared" si="49"/>
        <v>128.10000000000031</v>
      </c>
      <c r="FQ7" s="49">
        <f t="shared" si="50"/>
        <v>128.28000000000031</v>
      </c>
      <c r="FR7" s="49">
        <f t="shared" si="51"/>
        <v>128.46000000000032</v>
      </c>
      <c r="FS7" s="49">
        <f t="shared" si="52"/>
        <v>128.64000000000033</v>
      </c>
      <c r="FT7" s="49">
        <f t="shared" si="53"/>
        <v>128.82000000000033</v>
      </c>
      <c r="FU7" s="49">
        <f t="shared" si="54"/>
        <v>129.00000000000034</v>
      </c>
      <c r="FV7" s="49">
        <f t="shared" si="55"/>
        <v>129.18000000000035</v>
      </c>
      <c r="FW7" s="49">
        <f t="shared" si="56"/>
        <v>129.36000000000035</v>
      </c>
      <c r="FX7" s="49">
        <f t="shared" si="57"/>
        <v>129.54000000000036</v>
      </c>
      <c r="FY7" s="49">
        <f t="shared" si="58"/>
        <v>129.72000000000037</v>
      </c>
      <c r="FZ7" s="49">
        <f t="shared" si="59"/>
        <v>129.90000000000038</v>
      </c>
      <c r="GA7" s="49">
        <f t="shared" si="60"/>
        <v>130.08000000000038</v>
      </c>
      <c r="GB7" s="49">
        <f t="shared" si="61"/>
        <v>130.26000000000039</v>
      </c>
      <c r="GC7" s="49">
        <f t="shared" si="62"/>
        <v>130.4400000000004</v>
      </c>
      <c r="GD7" s="49">
        <f t="shared" si="63"/>
        <v>130.6200000000004</v>
      </c>
      <c r="GE7" s="49">
        <f t="shared" si="64"/>
        <v>130.80000000000041</v>
      </c>
      <c r="GF7" s="49">
        <f t="shared" si="65"/>
        <v>130.98000000000042</v>
      </c>
      <c r="GG7" s="49">
        <f t="shared" si="66"/>
        <v>131.16000000000042</v>
      </c>
      <c r="GH7" s="49">
        <f t="shared" si="67"/>
        <v>131.34000000000043</v>
      </c>
      <c r="GI7" s="49">
        <f t="shared" si="68"/>
        <v>131.52000000000044</v>
      </c>
      <c r="GJ7" s="49">
        <f t="shared" si="69"/>
        <v>131.70000000000044</v>
      </c>
      <c r="GK7" s="49">
        <f t="shared" si="70"/>
        <v>131.88000000000045</v>
      </c>
      <c r="GL7" s="49">
        <f t="shared" si="71"/>
        <v>132.06000000000046</v>
      </c>
      <c r="GM7" s="49">
        <f t="shared" si="72"/>
        <v>132.24000000000046</v>
      </c>
      <c r="GN7" s="49">
        <f t="shared" si="73"/>
        <v>132.42000000000047</v>
      </c>
      <c r="GO7" s="49">
        <f t="shared" si="74"/>
        <v>132.60000000000048</v>
      </c>
      <c r="GP7" s="49">
        <f t="shared" si="75"/>
        <v>132.78000000000048</v>
      </c>
      <c r="GQ7" s="49">
        <f t="shared" si="76"/>
        <v>132.96000000000049</v>
      </c>
      <c r="GR7" s="49">
        <f t="shared" si="77"/>
        <v>133.1400000000005</v>
      </c>
      <c r="GS7" s="49">
        <f t="shared" si="78"/>
        <v>133.3200000000005</v>
      </c>
      <c r="GT7" s="49">
        <f t="shared" si="79"/>
        <v>133.50000000000051</v>
      </c>
      <c r="GU7" s="49">
        <f t="shared" si="80"/>
        <v>133.68000000000052</v>
      </c>
      <c r="GV7" s="49">
        <f t="shared" si="81"/>
        <v>133.86000000000053</v>
      </c>
      <c r="GW7" s="49">
        <f t="shared" si="82"/>
        <v>134.04000000000053</v>
      </c>
      <c r="GX7" s="49">
        <f t="shared" si="83"/>
        <v>134.22000000000054</v>
      </c>
      <c r="GY7" s="49">
        <f t="shared" si="84"/>
        <v>134.40000000000055</v>
      </c>
      <c r="GZ7" s="49">
        <f t="shared" si="85"/>
        <v>134.58000000000055</v>
      </c>
      <c r="HA7" s="49">
        <f t="shared" si="86"/>
        <v>134.76000000000056</v>
      </c>
      <c r="HB7" s="49">
        <f t="shared" si="87"/>
        <v>134.94000000000057</v>
      </c>
      <c r="HC7" s="49">
        <f t="shared" si="88"/>
        <v>135.12000000000057</v>
      </c>
      <c r="HD7" s="49">
        <f t="shared" si="89"/>
        <v>135.30000000000058</v>
      </c>
      <c r="HE7" s="49">
        <f t="shared" si="90"/>
        <v>135.48000000000059</v>
      </c>
      <c r="HF7" s="49">
        <f t="shared" si="91"/>
        <v>135.66000000000059</v>
      </c>
      <c r="HG7" s="49">
        <f t="shared" si="92"/>
        <v>135.8400000000006</v>
      </c>
      <c r="HH7" s="49">
        <f t="shared" si="93"/>
        <v>136.02000000000061</v>
      </c>
      <c r="HI7" s="49">
        <f t="shared" si="94"/>
        <v>136.20000000000061</v>
      </c>
      <c r="HJ7" s="49">
        <f t="shared" si="95"/>
        <v>136.38000000000062</v>
      </c>
      <c r="HK7" s="49">
        <f t="shared" si="96"/>
        <v>136.56000000000063</v>
      </c>
      <c r="HL7" s="49">
        <f t="shared" si="97"/>
        <v>136.74000000000063</v>
      </c>
      <c r="HM7" s="49">
        <f t="shared" si="98"/>
        <v>136.92000000000064</v>
      </c>
      <c r="HN7" s="49">
        <f t="shared" si="99"/>
        <v>137.10000000000065</v>
      </c>
      <c r="HO7" s="49">
        <f t="shared" si="100"/>
        <v>137.28000000000065</v>
      </c>
      <c r="HP7" s="49">
        <f t="shared" si="101"/>
        <v>137.46000000000066</v>
      </c>
      <c r="HQ7" s="49">
        <f t="shared" si="102"/>
        <v>137.64000000000067</v>
      </c>
      <c r="HR7" s="49">
        <f t="shared" si="103"/>
        <v>137.82000000000068</v>
      </c>
      <c r="HS7" s="49">
        <f t="shared" si="104"/>
        <v>138.00000000000068</v>
      </c>
      <c r="HT7" s="169">
        <f t="shared" si="105"/>
        <v>5.3990966513180671E-3</v>
      </c>
      <c r="HU7" s="169">
        <f t="shared" si="106"/>
        <v>5.5960984679706786E-3</v>
      </c>
      <c r="HV7" s="169">
        <f t="shared" si="106"/>
        <v>5.7984094824607337E-3</v>
      </c>
      <c r="HW7" s="169">
        <f t="shared" si="106"/>
        <v>6.0060881880796835E-3</v>
      </c>
      <c r="HX7" s="169">
        <f t="shared" si="106"/>
        <v>6.2191898730825793E-3</v>
      </c>
      <c r="HY7" s="169">
        <f t="shared" si="106"/>
        <v>6.4377664329961382E-3</v>
      </c>
      <c r="HZ7" s="169">
        <f t="shared" si="106"/>
        <v>6.6618661818286812E-3</v>
      </c>
      <c r="IA7" s="169">
        <f t="shared" si="106"/>
        <v>6.8915336625163604E-3</v>
      </c>
      <c r="IB7" s="169">
        <f t="shared" si="106"/>
        <v>7.1268094569536186E-3</v>
      </c>
      <c r="IC7" s="169">
        <f t="shared" si="106"/>
        <v>7.36772999596898E-3</v>
      </c>
      <c r="ID7" s="169">
        <f t="shared" si="106"/>
        <v>7.6143273696198822E-3</v>
      </c>
      <c r="IE7" s="169">
        <f t="shared" si="106"/>
        <v>7.8666291381923742E-3</v>
      </c>
      <c r="IF7" s="169">
        <f t="shared" si="106"/>
        <v>8.1246581443029358E-3</v>
      </c>
      <c r="IG7" s="169">
        <f t="shared" si="106"/>
        <v>8.3884323265105594E-3</v>
      </c>
      <c r="IH7" s="169">
        <f t="shared" si="106"/>
        <v>8.6579645348572581E-3</v>
      </c>
      <c r="II7" s="169">
        <f t="shared" si="106"/>
        <v>8.9332623487646048E-3</v>
      </c>
      <c r="IJ7" s="169">
        <f t="shared" si="106"/>
        <v>9.2143278977223474E-3</v>
      </c>
      <c r="IK7" s="169">
        <f t="shared" si="106"/>
        <v>9.5011576852128202E-3</v>
      </c>
      <c r="IL7" s="169">
        <f t="shared" si="106"/>
        <v>9.7937424163216397E-3</v>
      </c>
      <c r="IM7" s="169">
        <f t="shared" si="106"/>
        <v>1.0092066829490846E-2</v>
      </c>
      <c r="IN7" s="169">
        <f t="shared" si="106"/>
        <v>1.0396109532875491E-2</v>
      </c>
      <c r="IO7" s="169">
        <f t="shared" si="106"/>
        <v>1.0705842845768242E-2</v>
      </c>
      <c r="IP7" s="169">
        <f t="shared" si="106"/>
        <v>1.1021232645559225E-2</v>
      </c>
      <c r="IQ7" s="169">
        <f t="shared" si="106"/>
        <v>1.1342238220699673E-2</v>
      </c>
      <c r="IR7" s="169">
        <f t="shared" si="106"/>
        <v>1.1668812130138215E-2</v>
      </c>
      <c r="IS7" s="169">
        <f t="shared" si="106"/>
        <v>1.2000900069697611E-2</v>
      </c>
      <c r="IT7" s="169">
        <f t="shared" si="106"/>
        <v>1.2338440745857462E-2</v>
      </c>
      <c r="IU7" s="169">
        <f t="shared" si="106"/>
        <v>1.2681365757404953E-2</v>
      </c>
      <c r="IV7" s="169">
        <f t="shared" si="106"/>
        <v>1.3029599485410695E-2</v>
      </c>
      <c r="IW7" s="169">
        <f t="shared" si="106"/>
        <v>1.3383058991980615E-2</v>
      </c>
      <c r="IX7" s="169">
        <f t="shared" si="106"/>
        <v>1.374165392822722E-2</v>
      </c>
      <c r="IY7" s="169">
        <f t="shared" si="106"/>
        <v>1.4105286451894735E-2</v>
      </c>
      <c r="IZ7" s="169">
        <f t="shared" si="106"/>
        <v>1.4473851155062055E-2</v>
      </c>
      <c r="JA7" s="169">
        <f t="shared" si="106"/>
        <v>1.4847235002335996E-2</v>
      </c>
      <c r="JB7" s="169">
        <f t="shared" si="106"/>
        <v>1.5225317279934014E-2</v>
      </c>
      <c r="JC7" s="169">
        <f t="shared" si="106"/>
        <v>1.5607969556041138E-2</v>
      </c>
      <c r="JD7" s="169">
        <f t="shared" si="106"/>
        <v>1.5995055652809963E-2</v>
      </c>
      <c r="JE7" s="169">
        <f t="shared" si="106"/>
        <v>1.6386431630355195E-2</v>
      </c>
      <c r="JF7" s="169">
        <f t="shared" si="106"/>
        <v>1.6781945783075698E-2</v>
      </c>
      <c r="JG7" s="169">
        <f t="shared" si="106"/>
        <v>1.718143864861691E-2</v>
      </c>
      <c r="JH7" s="169">
        <f t="shared" si="106"/>
        <v>1.7584743029765319E-2</v>
      </c>
      <c r="JI7" s="169">
        <f t="shared" si="106"/>
        <v>1.7991684029543879E-2</v>
      </c>
      <c r="JJ7" s="169">
        <f t="shared" si="106"/>
        <v>1.8402079099753728E-2</v>
      </c>
      <c r="JK7" s="169">
        <f t="shared" si="106"/>
        <v>1.8815738103182246E-2</v>
      </c>
      <c r="JL7" s="169">
        <f t="shared" si="106"/>
        <v>1.9232463389671359E-2</v>
      </c>
      <c r="JM7" s="169">
        <f t="shared" si="106"/>
        <v>1.9652049886212778E-2</v>
      </c>
      <c r="JN7" s="169">
        <f t="shared" si="106"/>
        <v>2.0074285201208308E-2</v>
      </c>
      <c r="JO7" s="169">
        <f t="shared" si="106"/>
        <v>2.0498949743004122E-2</v>
      </c>
      <c r="JP7" s="169">
        <f t="shared" si="106"/>
        <v>2.0925816852777435E-2</v>
      </c>
      <c r="JQ7" s="169">
        <f t="shared" si="106"/>
        <v>2.1354652951822917E-2</v>
      </c>
      <c r="JR7" s="169">
        <f t="shared" si="106"/>
        <v>2.1785217703254239E-2</v>
      </c>
      <c r="JS7" s="169">
        <f t="shared" si="106"/>
        <v>2.2217264188103256E-2</v>
      </c>
      <c r="JT7" s="169">
        <f t="shared" si="106"/>
        <v>2.2650539095766267E-2</v>
      </c>
      <c r="JU7" s="169">
        <f t="shared" si="106"/>
        <v>2.3084782928712615E-2</v>
      </c>
      <c r="JV7" s="169">
        <f t="shared" si="106"/>
        <v>2.3519730221336844E-2</v>
      </c>
      <c r="JW7" s="169">
        <f t="shared" si="106"/>
        <v>2.3955109772800593E-2</v>
      </c>
      <c r="JX7" s="169">
        <f t="shared" si="106"/>
        <v>2.4390644893675744E-2</v>
      </c>
      <c r="JY7" s="169">
        <f t="shared" si="106"/>
        <v>2.482605366616486E-2</v>
      </c>
      <c r="JZ7" s="169">
        <f t="shared" si="106"/>
        <v>2.5261049217639955E-2</v>
      </c>
      <c r="KA7" s="169">
        <f t="shared" si="106"/>
        <v>2.5695340007205275E-2</v>
      </c>
      <c r="KB7" s="169">
        <f t="shared" si="106"/>
        <v>2.6128630124954658E-2</v>
      </c>
      <c r="KC7" s="169">
        <f t="shared" si="106"/>
        <v>2.6560619603559373E-2</v>
      </c>
      <c r="KD7" s="169">
        <f t="shared" si="106"/>
        <v>2.6991004741787516E-2</v>
      </c>
      <c r="KE7" s="169">
        <f t="shared" si="106"/>
        <v>2.7419478439522256E-2</v>
      </c>
      <c r="KF7" s="169">
        <f t="shared" ref="KF7:KF70" si="117">IF(ISNONTEXT($O7),_xlfn.NORM.DIST(CM7,$K7,$O7,FALSE),NA())</f>
        <v>2.7845730543812609E-2</v>
      </c>
      <c r="KG7" s="169">
        <f t="shared" si="107"/>
        <v>2.8269448205457466E-2</v>
      </c>
      <c r="KH7" s="169">
        <f t="shared" si="107"/>
        <v>2.8690316245591679E-2</v>
      </c>
      <c r="KI7" s="169">
        <f t="shared" si="107"/>
        <v>2.9108017531711793E-2</v>
      </c>
      <c r="KJ7" s="169">
        <f t="shared" si="107"/>
        <v>2.9522233362548635E-2</v>
      </c>
      <c r="KK7" s="169">
        <f t="shared" si="107"/>
        <v>2.9932643861165165E-2</v>
      </c>
      <c r="KL7" s="169">
        <f t="shared" si="107"/>
        <v>3.0338928375629556E-2</v>
      </c>
      <c r="KM7" s="169">
        <f t="shared" si="107"/>
        <v>3.0740765886587494E-2</v>
      </c>
      <c r="KN7" s="169">
        <f t="shared" si="107"/>
        <v>3.1137835421031736E-2</v>
      </c>
      <c r="KO7" s="169">
        <f t="shared" si="107"/>
        <v>3.1529816471543681E-2</v>
      </c>
      <c r="KP7" s="169">
        <f t="shared" si="107"/>
        <v>3.1916389420259296E-2</v>
      </c>
      <c r="KQ7" s="169">
        <f t="shared" si="107"/>
        <v>3.2297235966791071E-2</v>
      </c>
      <c r="KR7" s="169">
        <f t="shared" si="107"/>
        <v>3.267203955931923E-2</v>
      </c>
      <c r="KS7" s="169">
        <f t="shared" si="107"/>
        <v>3.3040485828047902E-2</v>
      </c>
      <c r="KT7" s="169">
        <f t="shared" si="107"/>
        <v>3.340226302020733E-2</v>
      </c>
      <c r="KU7" s="169">
        <f t="shared" si="107"/>
        <v>3.3757062435769668E-2</v>
      </c>
      <c r="KV7" s="169">
        <f t="shared" si="107"/>
        <v>3.4104578863034994E-2</v>
      </c>
      <c r="KW7" s="169">
        <f t="shared" si="107"/>
        <v>3.4444511013235007E-2</v>
      </c>
      <c r="KX7" s="169">
        <f t="shared" si="107"/>
        <v>3.477656195329485E-2</v>
      </c>
      <c r="KY7" s="169">
        <f t="shared" si="107"/>
        <v>3.51004395358889E-2</v>
      </c>
      <c r="KZ7" s="169">
        <f t="shared" si="107"/>
        <v>3.5415856825923561E-2</v>
      </c>
      <c r="LA7" s="169">
        <f t="shared" si="107"/>
        <v>3.5722532522579911E-2</v>
      </c>
      <c r="LB7" s="169">
        <f t="shared" si="107"/>
        <v>3.6020191376050864E-2</v>
      </c>
      <c r="LC7" s="169">
        <f t="shared" si="107"/>
        <v>3.6308564598111659E-2</v>
      </c>
      <c r="LD7" s="169">
        <f t="shared" si="107"/>
        <v>3.6587390265669033E-2</v>
      </c>
      <c r="LE7" s="169">
        <f t="shared" si="107"/>
        <v>3.6856413716443034E-2</v>
      </c>
      <c r="LF7" s="169">
        <f t="shared" si="107"/>
        <v>3.7115387935946501E-2</v>
      </c>
      <c r="LG7" s="169">
        <f t="shared" si="107"/>
        <v>3.7364073934940574E-2</v>
      </c>
      <c r="LH7" s="169">
        <f t="shared" si="107"/>
        <v>3.760224111655984E-2</v>
      </c>
      <c r="LI7" s="169">
        <f t="shared" si="107"/>
        <v>3.7829667632318743E-2</v>
      </c>
      <c r="LJ7" s="169">
        <f t="shared" si="107"/>
        <v>3.8046140726230561E-2</v>
      </c>
      <c r="LK7" s="169">
        <f t="shared" si="107"/>
        <v>3.825145706629237E-2</v>
      </c>
      <c r="LL7" s="169">
        <f t="shared" si="107"/>
        <v>3.8445423062613331E-2</v>
      </c>
      <c r="LM7" s="169">
        <f t="shared" si="107"/>
        <v>3.862785517149013E-2</v>
      </c>
      <c r="LN7" s="169">
        <f t="shared" si="107"/>
        <v>3.8798580184761004E-2</v>
      </c>
      <c r="LO7" s="169">
        <f t="shared" si="107"/>
        <v>3.8957435503800097E-2</v>
      </c>
      <c r="LP7" s="169">
        <f t="shared" si="107"/>
        <v>3.9104269397545591E-2</v>
      </c>
      <c r="LQ7" s="169">
        <f t="shared" si="107"/>
        <v>3.9238941243988398E-2</v>
      </c>
      <c r="LR7" s="169">
        <f t="shared" si="107"/>
        <v>3.9361321754583588E-2</v>
      </c>
      <c r="LS7" s="169">
        <f t="shared" si="107"/>
        <v>3.9471293181083139E-2</v>
      </c>
      <c r="LT7" s="169">
        <f t="shared" si="107"/>
        <v>3.9568749504326997E-2</v>
      </c>
      <c r="LU7" s="169">
        <f t="shared" si="107"/>
        <v>3.9653596604568596E-2</v>
      </c>
      <c r="LV7" s="169">
        <f t="shared" si="107"/>
        <v>3.9725752412951863E-2</v>
      </c>
      <c r="LW7" s="169">
        <f t="shared" si="107"/>
        <v>3.9785147043798472E-2</v>
      </c>
      <c r="LX7" s="169">
        <f t="shared" si="107"/>
        <v>3.9831722907406789E-2</v>
      </c>
      <c r="LY7" s="169">
        <f t="shared" si="107"/>
        <v>3.9865434803107655E-2</v>
      </c>
      <c r="LZ7" s="169">
        <f t="shared" si="107"/>
        <v>3.9886249992366618E-2</v>
      </c>
      <c r="MA7" s="169">
        <f t="shared" si="107"/>
        <v>3.989414825176698E-2</v>
      </c>
      <c r="MB7" s="169">
        <f t="shared" si="107"/>
        <v>3.9889121905753701E-2</v>
      </c>
      <c r="MC7" s="169">
        <f t="shared" si="107"/>
        <v>3.9871175839063945E-2</v>
      </c>
      <c r="MD7" s="169">
        <f t="shared" si="107"/>
        <v>3.9840327488816094E-2</v>
      </c>
      <c r="ME7" s="169">
        <f t="shared" si="107"/>
        <v>3.9796606816275074E-2</v>
      </c>
      <c r="MF7" s="169">
        <f t="shared" si="107"/>
        <v>3.9740056258358164E-2</v>
      </c>
      <c r="MG7" s="169">
        <f t="shared" si="107"/>
        <v>3.9670730658990988E-2</v>
      </c>
      <c r="MH7" s="169">
        <f t="shared" si="107"/>
        <v>3.9588697180469243E-2</v>
      </c>
      <c r="MI7" s="169">
        <f t="shared" si="107"/>
        <v>3.9494035195026603E-2</v>
      </c>
      <c r="MJ7" s="169">
        <f t="shared" si="107"/>
        <v>3.9386836156854003E-2</v>
      </c>
      <c r="MK7" s="169">
        <f t="shared" si="107"/>
        <v>3.926720345485895E-2</v>
      </c>
      <c r="ML7" s="169">
        <f t="shared" si="107"/>
        <v>3.9135252246496985E-2</v>
      </c>
      <c r="MM7" s="169">
        <f t="shared" si="107"/>
        <v>3.8991109273048795E-2</v>
      </c>
      <c r="MN7" s="169">
        <f t="shared" si="107"/>
        <v>3.883491265675814E-2</v>
      </c>
      <c r="MO7" s="169">
        <f t="shared" si="107"/>
        <v>3.8666811680284754E-2</v>
      </c>
      <c r="MP7" s="169">
        <f t="shared" si="107"/>
        <v>3.8486966548965405E-2</v>
      </c>
      <c r="MQ7" s="169">
        <f t="shared" si="107"/>
        <v>3.8295548136412845E-2</v>
      </c>
      <c r="MR7" s="169">
        <f t="shared" ref="MR7:MR70" si="118">IF(ISNONTEXT($O7),_xlfn.NORM.DIST(EY7,$K7,$O7,FALSE),NA())</f>
        <v>3.8092737714018284E-2</v>
      </c>
      <c r="MS7" s="169">
        <f t="shared" si="108"/>
        <v>3.7878726664956501E-2</v>
      </c>
      <c r="MT7" s="169">
        <f t="shared" si="108"/>
        <v>3.7653716183325137E-2</v>
      </c>
      <c r="MU7" s="169">
        <f t="shared" si="108"/>
        <v>3.7417916959080005E-2</v>
      </c>
      <c r="MV7" s="169">
        <f t="shared" si="108"/>
        <v>3.717154884945674E-2</v>
      </c>
      <c r="MW7" s="169">
        <f t="shared" si="108"/>
        <v>3.6914840537595667E-2</v>
      </c>
      <c r="MX7" s="169">
        <f t="shared" si="108"/>
        <v>3.6648029179111405E-2</v>
      </c>
      <c r="MY7" s="169">
        <f t="shared" si="108"/>
        <v>3.6371360037370973E-2</v>
      </c>
      <c r="MZ7" s="169">
        <f t="shared" si="108"/>
        <v>3.6085086108264927E-2</v>
      </c>
      <c r="NA7" s="169">
        <f t="shared" si="108"/>
        <v>3.5789467735273792E-2</v>
      </c>
      <c r="NB7" s="169">
        <f t="shared" si="108"/>
        <v>3.5484772215648323E-2</v>
      </c>
      <c r="NC7" s="169">
        <f t="shared" si="108"/>
        <v>3.5171273398535957E-2</v>
      </c>
      <c r="ND7" s="169">
        <f t="shared" si="108"/>
        <v>3.4849251275896956E-2</v>
      </c>
      <c r="NE7" s="169">
        <f t="shared" si="108"/>
        <v>3.4518991567063416E-2</v>
      </c>
      <c r="NF7" s="169">
        <f t="shared" si="108"/>
        <v>3.4180785297800956E-2</v>
      </c>
      <c r="NG7" s="169">
        <f t="shared" si="108"/>
        <v>3.3834928374737686E-2</v>
      </c>
      <c r="NH7" s="169">
        <f t="shared" si="108"/>
        <v>3.3481721156027489E-2</v>
      </c>
      <c r="NI7" s="169">
        <f t="shared" si="108"/>
        <v>3.3121468019114669E-2</v>
      </c>
      <c r="NJ7" s="169">
        <f t="shared" si="108"/>
        <v>3.2754476926465159E-2</v>
      </c>
      <c r="NK7" s="169">
        <f t="shared" si="108"/>
        <v>3.2381058990124764E-2</v>
      </c>
      <c r="NL7" s="169">
        <f t="shared" si="108"/>
        <v>3.2001528035959008E-2</v>
      </c>
      <c r="NM7" s="169">
        <f t="shared" si="108"/>
        <v>3.1616200168419997E-2</v>
      </c>
      <c r="NN7" s="169">
        <f t="shared" si="108"/>
        <v>3.1225393336675383E-2</v>
      </c>
      <c r="NO7" s="169">
        <f t="shared" si="108"/>
        <v>3.0829426902921564E-2</v>
      </c>
      <c r="NP7" s="169">
        <f t="shared" si="108"/>
        <v>3.042862121368884E-2</v>
      </c>
      <c r="NQ7" s="169">
        <f t="shared" si="108"/>
        <v>3.0023297174929235E-2</v>
      </c>
      <c r="NR7" s="169">
        <f t="shared" si="108"/>
        <v>2.961377583165975E-2</v>
      </c>
      <c r="NS7" s="169">
        <f t="shared" si="108"/>
        <v>2.9200377952913279E-2</v>
      </c>
      <c r="NT7" s="169">
        <f t="shared" si="108"/>
        <v>2.8783423622727691E-2</v>
      </c>
      <c r="NU7" s="169">
        <f t="shared" si="108"/>
        <v>2.8363231837880157E-2</v>
      </c>
      <c r="NV7" s="169">
        <f t="shared" si="108"/>
        <v>2.7940120113048854E-2</v>
      </c>
      <c r="NW7" s="169">
        <f t="shared" si="108"/>
        <v>2.7514404094057785E-2</v>
      </c>
      <c r="NX7" s="169">
        <f t="shared" si="108"/>
        <v>2.7086397179832824E-2</v>
      </c>
      <c r="NY7" s="169">
        <f t="shared" si="108"/>
        <v>2.6656410153668254E-2</v>
      </c>
      <c r="NZ7" s="169">
        <f t="shared" si="108"/>
        <v>2.6224750824372995E-2</v>
      </c>
      <c r="OA7" s="169">
        <f t="shared" si="108"/>
        <v>2.5791723677834867E-2</v>
      </c>
      <c r="OB7" s="169">
        <f t="shared" si="108"/>
        <v>2.5357629539509204E-2</v>
      </c>
      <c r="OC7" s="169">
        <f t="shared" si="108"/>
        <v>2.4922765248305518E-2</v>
      </c>
      <c r="OD7" s="169">
        <f t="shared" si="108"/>
        <v>2.4487423342312596E-2</v>
      </c>
      <c r="OE7" s="169">
        <f t="shared" si="108"/>
        <v>2.4051891756768289E-2</v>
      </c>
      <c r="OF7" s="169">
        <f t="shared" si="108"/>
        <v>2.3616453534646052E-2</v>
      </c>
      <c r="OG7" s="169">
        <f t="shared" si="108"/>
        <v>2.3181386550195238E-2</v>
      </c>
      <c r="OH7" s="169">
        <f t="shared" si="108"/>
        <v>2.2746963245737436E-2</v>
      </c>
      <c r="OI7" s="169">
        <f t="shared" si="108"/>
        <v>2.2313450381985567E-2</v>
      </c>
      <c r="OJ7" s="169">
        <f t="shared" si="108"/>
        <v>2.1881108802117473E-2</v>
      </c>
      <c r="OK7" s="169">
        <f t="shared" si="108"/>
        <v>2.1450193209800444E-2</v>
      </c>
      <c r="OL7" s="169">
        <f t="shared" si="108"/>
        <v>2.1020951961328107E-2</v>
      </c>
      <c r="OM7" s="169">
        <f t="shared" si="108"/>
        <v>2.0593626871996264E-2</v>
      </c>
      <c r="ON7" s="169">
        <f t="shared" si="108"/>
        <v>2.0168453036809853E-2</v>
      </c>
      <c r="OO7" s="169">
        <f t="shared" si="108"/>
        <v>1.9745658665579299E-2</v>
      </c>
      <c r="OP7" s="169">
        <f t="shared" si="108"/>
        <v>1.9325464932430939E-2</v>
      </c>
      <c r="OQ7" s="169">
        <f t="shared" si="108"/>
        <v>1.8908085839723327E-2</v>
      </c>
      <c r="OR7" s="169">
        <f t="shared" si="108"/>
        <v>1.8493728096329275E-2</v>
      </c>
      <c r="OS7" s="169">
        <f t="shared" si="108"/>
        <v>1.8082591010211906E-2</v>
      </c>
      <c r="OT7" s="169">
        <f t="shared" si="108"/>
        <v>1.7674866395192522E-2</v>
      </c>
      <c r="OU7" s="169">
        <f t="shared" si="108"/>
        <v>1.7270738491778646E-2</v>
      </c>
      <c r="OV7" s="169">
        <f t="shared" si="108"/>
        <v>1.6870383901891682E-2</v>
      </c>
      <c r="OW7" s="169">
        <f t="shared" si="108"/>
        <v>1.6473971537306412E-2</v>
      </c>
      <c r="OX7" s="169">
        <f t="shared" si="108"/>
        <v>1.6081662581587781E-2</v>
      </c>
      <c r="OY7" s="169">
        <f t="shared" si="108"/>
        <v>1.5693610465285338E-2</v>
      </c>
      <c r="OZ7" s="169">
        <f t="shared" si="108"/>
        <v>1.5309960854121452E-2</v>
      </c>
      <c r="PA7" s="169">
        <f t="shared" si="108"/>
        <v>1.493085164988661E-2</v>
      </c>
      <c r="PB7" s="169">
        <f t="shared" si="108"/>
        <v>1.4556413003733492E-2</v>
      </c>
      <c r="PC7" s="169">
        <f t="shared" si="108"/>
        <v>1.4186767341541289E-2</v>
      </c>
      <c r="PD7" s="169">
        <f t="shared" ref="PD7:PD70" si="119">IF(ISNONTEXT($O7),_xlfn.NORM.DIST(HK7,$K7,$O7,FALSE),NA())</f>
        <v>1.3822029401002699E-2</v>
      </c>
      <c r="PE7" s="169">
        <f t="shared" si="109"/>
        <v>1.3462306280068554E-2</v>
      </c>
      <c r="PF7" s="169">
        <f t="shared" si="109"/>
        <v>1.3107697496368673E-2</v>
      </c>
      <c r="PG7" s="169">
        <f t="shared" si="109"/>
        <v>1.2758295057212937E-2</v>
      </c>
      <c r="PH7" s="169">
        <f t="shared" si="109"/>
        <v>1.2414183539762915E-2</v>
      </c>
      <c r="PI7" s="169">
        <f t="shared" si="109"/>
        <v>1.2075440180952473E-2</v>
      </c>
      <c r="PJ7" s="169">
        <f t="shared" si="109"/>
        <v>1.1742134976725164E-2</v>
      </c>
      <c r="PK7" s="169">
        <f t="shared" si="109"/>
        <v>1.1414330790146868E-2</v>
      </c>
      <c r="PL7" s="169">
        <f t="shared" si="109"/>
        <v>1.1092083467944346E-2</v>
      </c>
    </row>
    <row r="8" spans="1:429" x14ac:dyDescent="0.75">
      <c r="A8" s="4">
        <v>5</v>
      </c>
      <c r="B8" s="115">
        <v>-0.25</v>
      </c>
      <c r="C8" s="117"/>
      <c r="D8" s="122">
        <f t="shared" si="110"/>
        <v>90</v>
      </c>
      <c r="E8" s="95">
        <v>120</v>
      </c>
      <c r="F8" s="122">
        <f t="shared" si="111"/>
        <v>160</v>
      </c>
      <c r="G8" s="117">
        <v>160</v>
      </c>
      <c r="H8" s="114"/>
      <c r="I8" s="124">
        <f t="shared" si="0"/>
        <v>1</v>
      </c>
      <c r="J8" s="124">
        <f t="shared" si="1"/>
        <v>0.75</v>
      </c>
      <c r="K8" s="73">
        <f t="shared" si="112"/>
        <v>121.66666666666667</v>
      </c>
      <c r="L8" s="23" t="s">
        <v>1</v>
      </c>
      <c r="M8" s="57"/>
      <c r="N8" s="280"/>
      <c r="O8" s="74">
        <f>IF(AND(D8&gt;0,E8&gt;0,F8&gt;0),IF(ISBLANK(N8),IF(ISBLANK(L8),"",(F8-D8)*VLOOKUP(L8,VLookups!$A$4:$B$13,2,FALSE)),N8),"")</f>
        <v>14</v>
      </c>
      <c r="P8" s="75">
        <f t="shared" si="2"/>
        <v>196</v>
      </c>
      <c r="Q8" s="95">
        <v>150</v>
      </c>
      <c r="R8" s="270">
        <f>IF(AND(Q8&gt;0,E8&gt;0,NOT(O8="")),ABS(VLOOKUP($Q$1,VLookups!$A$43:$B$44,2,FALSE)-_xlfn.NORM.DIST(Q8,K8,O8,TRUE)),"")</f>
        <v>0.97850512303828163</v>
      </c>
      <c r="S8" s="94">
        <f>IF(AND($D8&gt;0,$E8&gt;0,$F8&gt;0,NOT(ISBLANK($L8))),_xlfn.NORM.INV(ABS(VLOOKUP($Q$1,VLookups!$A$43:$B$44,2,FALSE)-S$3),$K8,$O8),"")</f>
        <v>103.72494474904227</v>
      </c>
      <c r="T8" s="93">
        <f>IF(AND($D8&gt;0,$E8&gt;0,$F8&gt;0,NOT(ISBLANK($L8))),_xlfn.NORM.INV(ABS(VLOOKUP($Q$1,VLookups!$A$43:$B$44,2,FALSE)-T$3),$K8,$O8),"")</f>
        <v>139.60838858429108</v>
      </c>
      <c r="U8" s="94">
        <f>IF(AND($D8&gt;0,$E8&gt;0,$F8&gt;0,NOT(ISBLANK($L8))),_xlfn.NORM.INV(ABS(VLOOKUP($Q$1,VLookups!$A$43:$B$44,2,FALSE)-U$3),$K8,$O8),"")</f>
        <v>136.17673411957972</v>
      </c>
      <c r="V8" s="93">
        <f>IF(AND($D8&gt;0,$E8&gt;0,$F8&gt;0,NOT(ISBLANK($L8))),_xlfn.NORM.INV(ABS(VLOOKUP($Q$1,VLookups!$A$43:$B$44,2,FALSE)-V$3),$K8,$O8),"")</f>
        <v>133.44936393668749</v>
      </c>
      <c r="W8" s="94">
        <f>IF(AND($D8&gt;0,$E8&gt;0,$F8&gt;0,NOT(ISBLANK($L8))),_xlfn.NORM.INV(ABS(VLOOKUP($Q$1,VLookups!$A$43:$B$44,2,FALSE)-W$3),$K8,$O8),"")</f>
        <v>131.10952316941183</v>
      </c>
      <c r="X8" s="93">
        <f>IF(AND($D8&gt;0,$E8&gt;0,$F8&gt;0,NOT(ISBLANK($L8))),_xlfn.NORM.INV(ABS(VLOOKUP($Q$1,VLookups!$A$43:$B$44,2,FALSE)-X$3),$K8,$O8),"")</f>
        <v>129.00827384457924</v>
      </c>
      <c r="Y8" s="5"/>
      <c r="Z8" s="168">
        <f t="shared" si="113"/>
        <v>0.35</v>
      </c>
      <c r="AA8" s="49">
        <f t="shared" si="114"/>
        <v>85.000000000000568</v>
      </c>
      <c r="AB8" s="49">
        <f t="shared" si="116"/>
        <v>85.350000000000563</v>
      </c>
      <c r="AC8" s="49">
        <f t="shared" si="116"/>
        <v>85.700000000000557</v>
      </c>
      <c r="AD8" s="49">
        <f t="shared" si="116"/>
        <v>86.050000000000551</v>
      </c>
      <c r="AE8" s="49">
        <f t="shared" si="116"/>
        <v>86.400000000000546</v>
      </c>
      <c r="AF8" s="49">
        <f t="shared" si="116"/>
        <v>86.75000000000054</v>
      </c>
      <c r="AG8" s="49">
        <f t="shared" si="116"/>
        <v>87.100000000000534</v>
      </c>
      <c r="AH8" s="49">
        <f t="shared" si="116"/>
        <v>87.450000000000529</v>
      </c>
      <c r="AI8" s="49">
        <f t="shared" si="116"/>
        <v>87.800000000000523</v>
      </c>
      <c r="AJ8" s="49">
        <f t="shared" si="116"/>
        <v>88.150000000000517</v>
      </c>
      <c r="AK8" s="49">
        <f t="shared" si="116"/>
        <v>88.500000000000512</v>
      </c>
      <c r="AL8" s="49">
        <f t="shared" si="116"/>
        <v>88.850000000000506</v>
      </c>
      <c r="AM8" s="49">
        <f t="shared" si="116"/>
        <v>89.2000000000005</v>
      </c>
      <c r="AN8" s="49">
        <f t="shared" si="116"/>
        <v>89.550000000000495</v>
      </c>
      <c r="AO8" s="49">
        <f t="shared" si="116"/>
        <v>89.900000000000489</v>
      </c>
      <c r="AP8" s="49">
        <f t="shared" si="116"/>
        <v>90.250000000000483</v>
      </c>
      <c r="AQ8" s="49">
        <f t="shared" si="116"/>
        <v>90.600000000000477</v>
      </c>
      <c r="AR8" s="49">
        <f t="shared" si="116"/>
        <v>90.950000000000472</v>
      </c>
      <c r="AS8" s="49">
        <f t="shared" si="116"/>
        <v>91.300000000000466</v>
      </c>
      <c r="AT8" s="49">
        <f t="shared" si="116"/>
        <v>91.65000000000046</v>
      </c>
      <c r="AU8" s="49">
        <f t="shared" si="116"/>
        <v>92.000000000000455</v>
      </c>
      <c r="AV8" s="49">
        <f t="shared" si="116"/>
        <v>92.350000000000449</v>
      </c>
      <c r="AW8" s="49">
        <f t="shared" si="116"/>
        <v>92.700000000000443</v>
      </c>
      <c r="AX8" s="49">
        <f t="shared" si="116"/>
        <v>93.050000000000438</v>
      </c>
      <c r="AY8" s="49">
        <f t="shared" si="116"/>
        <v>93.400000000000432</v>
      </c>
      <c r="AZ8" s="49">
        <f t="shared" si="116"/>
        <v>93.750000000000426</v>
      </c>
      <c r="BA8" s="49">
        <f t="shared" si="116"/>
        <v>94.100000000000421</v>
      </c>
      <c r="BB8" s="49">
        <f t="shared" si="116"/>
        <v>94.450000000000415</v>
      </c>
      <c r="BC8" s="49">
        <f t="shared" si="116"/>
        <v>94.800000000000409</v>
      </c>
      <c r="BD8" s="49">
        <f t="shared" si="116"/>
        <v>95.150000000000404</v>
      </c>
      <c r="BE8" s="49">
        <f t="shared" si="116"/>
        <v>95.500000000000398</v>
      </c>
      <c r="BF8" s="49">
        <f t="shared" si="116"/>
        <v>95.850000000000392</v>
      </c>
      <c r="BG8" s="49">
        <f t="shared" si="116"/>
        <v>96.200000000000387</v>
      </c>
      <c r="BH8" s="49">
        <f t="shared" si="116"/>
        <v>96.550000000000381</v>
      </c>
      <c r="BI8" s="49">
        <f t="shared" si="116"/>
        <v>96.900000000000375</v>
      </c>
      <c r="BJ8" s="49">
        <f t="shared" si="116"/>
        <v>97.250000000000369</v>
      </c>
      <c r="BK8" s="49">
        <f t="shared" si="116"/>
        <v>97.600000000000364</v>
      </c>
      <c r="BL8" s="49">
        <f t="shared" si="116"/>
        <v>97.950000000000358</v>
      </c>
      <c r="BM8" s="49">
        <f t="shared" si="116"/>
        <v>98.300000000000352</v>
      </c>
      <c r="BN8" s="49">
        <f t="shared" si="116"/>
        <v>98.650000000000347</v>
      </c>
      <c r="BO8" s="49">
        <f t="shared" si="116"/>
        <v>99.000000000000341</v>
      </c>
      <c r="BP8" s="49">
        <f t="shared" si="116"/>
        <v>99.350000000000335</v>
      </c>
      <c r="BQ8" s="49">
        <f t="shared" si="116"/>
        <v>99.70000000000033</v>
      </c>
      <c r="BR8" s="49">
        <f t="shared" si="116"/>
        <v>100.05000000000032</v>
      </c>
      <c r="BS8" s="49">
        <f t="shared" si="116"/>
        <v>100.40000000000032</v>
      </c>
      <c r="BT8" s="49">
        <f t="shared" si="116"/>
        <v>100.75000000000031</v>
      </c>
      <c r="BU8" s="49">
        <f t="shared" si="116"/>
        <v>101.10000000000031</v>
      </c>
      <c r="BV8" s="49">
        <f t="shared" si="116"/>
        <v>101.4500000000003</v>
      </c>
      <c r="BW8" s="49">
        <f t="shared" si="116"/>
        <v>101.8000000000003</v>
      </c>
      <c r="BX8" s="49">
        <f t="shared" si="116"/>
        <v>102.15000000000029</v>
      </c>
      <c r="BY8" s="49">
        <f t="shared" si="116"/>
        <v>102.50000000000028</v>
      </c>
      <c r="BZ8" s="49">
        <f t="shared" si="116"/>
        <v>102.85000000000028</v>
      </c>
      <c r="CA8" s="49">
        <f t="shared" si="116"/>
        <v>103.20000000000027</v>
      </c>
      <c r="CB8" s="49">
        <f t="shared" si="116"/>
        <v>103.55000000000027</v>
      </c>
      <c r="CC8" s="49">
        <f t="shared" si="116"/>
        <v>103.90000000000026</v>
      </c>
      <c r="CD8" s="49">
        <f t="shared" si="116"/>
        <v>104.25000000000026</v>
      </c>
      <c r="CE8" s="49">
        <f t="shared" si="116"/>
        <v>104.60000000000025</v>
      </c>
      <c r="CF8" s="49">
        <f t="shared" si="116"/>
        <v>104.95000000000024</v>
      </c>
      <c r="CG8" s="49">
        <f t="shared" si="116"/>
        <v>105.30000000000024</v>
      </c>
      <c r="CH8" s="49">
        <f t="shared" si="116"/>
        <v>105.65000000000023</v>
      </c>
      <c r="CI8" s="49">
        <f t="shared" si="116"/>
        <v>106.00000000000023</v>
      </c>
      <c r="CJ8" s="49">
        <f t="shared" si="116"/>
        <v>106.35000000000022</v>
      </c>
      <c r="CK8" s="49">
        <f t="shared" si="116"/>
        <v>106.70000000000022</v>
      </c>
      <c r="CL8" s="49">
        <f t="shared" si="116"/>
        <v>107.05000000000021</v>
      </c>
      <c r="CM8" s="49">
        <f t="shared" si="116"/>
        <v>107.4000000000002</v>
      </c>
      <c r="CN8" s="49">
        <f t="shared" si="4"/>
        <v>107.7500000000002</v>
      </c>
      <c r="CO8" s="49">
        <f t="shared" si="4"/>
        <v>108.10000000000019</v>
      </c>
      <c r="CP8" s="49">
        <f t="shared" si="4"/>
        <v>108.45000000000019</v>
      </c>
      <c r="CQ8" s="49">
        <f t="shared" si="4"/>
        <v>108.80000000000018</v>
      </c>
      <c r="CR8" s="49">
        <f t="shared" si="4"/>
        <v>109.15000000000018</v>
      </c>
      <c r="CS8" s="49">
        <f t="shared" si="4"/>
        <v>109.50000000000017</v>
      </c>
      <c r="CT8" s="49">
        <f t="shared" si="4"/>
        <v>109.85000000000016</v>
      </c>
      <c r="CU8" s="49">
        <f t="shared" si="4"/>
        <v>110.20000000000016</v>
      </c>
      <c r="CV8" s="49">
        <f t="shared" si="4"/>
        <v>110.55000000000015</v>
      </c>
      <c r="CW8" s="49">
        <f t="shared" si="4"/>
        <v>110.90000000000015</v>
      </c>
      <c r="CX8" s="49">
        <f t="shared" si="4"/>
        <v>111.25000000000014</v>
      </c>
      <c r="CY8" s="49">
        <f t="shared" si="4"/>
        <v>111.60000000000014</v>
      </c>
      <c r="CZ8" s="49">
        <f t="shared" si="4"/>
        <v>111.95000000000013</v>
      </c>
      <c r="DA8" s="49">
        <f t="shared" si="4"/>
        <v>112.30000000000013</v>
      </c>
      <c r="DB8" s="49">
        <f t="shared" si="4"/>
        <v>112.65000000000012</v>
      </c>
      <c r="DC8" s="49">
        <f t="shared" si="4"/>
        <v>113.00000000000011</v>
      </c>
      <c r="DD8" s="49">
        <f t="shared" si="4"/>
        <v>113.35000000000011</v>
      </c>
      <c r="DE8" s="49">
        <f t="shared" si="4"/>
        <v>113.7000000000001</v>
      </c>
      <c r="DF8" s="49">
        <f t="shared" si="4"/>
        <v>114.0500000000001</v>
      </c>
      <c r="DG8" s="49">
        <f t="shared" si="4"/>
        <v>114.40000000000009</v>
      </c>
      <c r="DH8" s="49">
        <f t="shared" si="4"/>
        <v>114.75000000000009</v>
      </c>
      <c r="DI8" s="49">
        <f t="shared" si="4"/>
        <v>115.10000000000008</v>
      </c>
      <c r="DJ8" s="49">
        <f t="shared" si="4"/>
        <v>115.45000000000007</v>
      </c>
      <c r="DK8" s="49">
        <f t="shared" si="4"/>
        <v>115.80000000000007</v>
      </c>
      <c r="DL8" s="49">
        <f t="shared" si="4"/>
        <v>116.15000000000006</v>
      </c>
      <c r="DM8" s="49">
        <f t="shared" si="4"/>
        <v>116.50000000000006</v>
      </c>
      <c r="DN8" s="49">
        <f t="shared" si="4"/>
        <v>116.85000000000005</v>
      </c>
      <c r="DO8" s="49">
        <f t="shared" si="4"/>
        <v>117.20000000000005</v>
      </c>
      <c r="DP8" s="49">
        <f t="shared" si="4"/>
        <v>117.55000000000004</v>
      </c>
      <c r="DQ8" s="49">
        <f t="shared" si="4"/>
        <v>117.90000000000003</v>
      </c>
      <c r="DR8" s="49">
        <f t="shared" si="4"/>
        <v>118.25000000000003</v>
      </c>
      <c r="DS8" s="49">
        <f t="shared" si="4"/>
        <v>118.60000000000002</v>
      </c>
      <c r="DT8" s="49">
        <f t="shared" si="4"/>
        <v>118.95000000000002</v>
      </c>
      <c r="DU8" s="49">
        <f t="shared" si="4"/>
        <v>119.30000000000001</v>
      </c>
      <c r="DV8" s="49">
        <f t="shared" si="4"/>
        <v>119.65</v>
      </c>
      <c r="DW8" s="183">
        <f t="shared" si="115"/>
        <v>120</v>
      </c>
      <c r="DX8" s="49">
        <f t="shared" si="5"/>
        <v>120.35</v>
      </c>
      <c r="DY8" s="49">
        <f t="shared" si="6"/>
        <v>120.69999999999999</v>
      </c>
      <c r="DZ8" s="49">
        <f t="shared" si="7"/>
        <v>121.04999999999998</v>
      </c>
      <c r="EA8" s="49">
        <f t="shared" si="8"/>
        <v>121.39999999999998</v>
      </c>
      <c r="EB8" s="49">
        <f t="shared" si="9"/>
        <v>121.74999999999997</v>
      </c>
      <c r="EC8" s="49">
        <f t="shared" si="10"/>
        <v>122.09999999999997</v>
      </c>
      <c r="ED8" s="49">
        <f t="shared" si="11"/>
        <v>122.44999999999996</v>
      </c>
      <c r="EE8" s="49">
        <f t="shared" si="12"/>
        <v>122.79999999999995</v>
      </c>
      <c r="EF8" s="49">
        <f t="shared" si="13"/>
        <v>123.14999999999995</v>
      </c>
      <c r="EG8" s="49">
        <f t="shared" si="14"/>
        <v>123.49999999999994</v>
      </c>
      <c r="EH8" s="49">
        <f t="shared" si="15"/>
        <v>123.84999999999994</v>
      </c>
      <c r="EI8" s="49">
        <f t="shared" si="16"/>
        <v>124.19999999999993</v>
      </c>
      <c r="EJ8" s="49">
        <f t="shared" si="17"/>
        <v>124.54999999999993</v>
      </c>
      <c r="EK8" s="49">
        <f t="shared" si="18"/>
        <v>124.89999999999992</v>
      </c>
      <c r="EL8" s="49">
        <f t="shared" si="19"/>
        <v>125.24999999999991</v>
      </c>
      <c r="EM8" s="49">
        <f t="shared" si="20"/>
        <v>125.59999999999991</v>
      </c>
      <c r="EN8" s="49">
        <f t="shared" si="21"/>
        <v>125.9499999999999</v>
      </c>
      <c r="EO8" s="49">
        <f t="shared" si="22"/>
        <v>126.2999999999999</v>
      </c>
      <c r="EP8" s="49">
        <f t="shared" si="23"/>
        <v>126.64999999999989</v>
      </c>
      <c r="EQ8" s="49">
        <f t="shared" si="24"/>
        <v>126.99999999999989</v>
      </c>
      <c r="ER8" s="49">
        <f t="shared" si="25"/>
        <v>127.34999999999988</v>
      </c>
      <c r="ES8" s="49">
        <f t="shared" si="26"/>
        <v>127.69999999999987</v>
      </c>
      <c r="ET8" s="49">
        <f t="shared" si="27"/>
        <v>128.04999999999987</v>
      </c>
      <c r="EU8" s="49">
        <f t="shared" si="28"/>
        <v>128.39999999999986</v>
      </c>
      <c r="EV8" s="49">
        <f t="shared" si="29"/>
        <v>128.74999999999986</v>
      </c>
      <c r="EW8" s="49">
        <f t="shared" si="30"/>
        <v>129.09999999999985</v>
      </c>
      <c r="EX8" s="49">
        <f t="shared" si="31"/>
        <v>129.44999999999985</v>
      </c>
      <c r="EY8" s="49">
        <f t="shared" si="32"/>
        <v>129.79999999999984</v>
      </c>
      <c r="EZ8" s="49">
        <f t="shared" si="33"/>
        <v>130.14999999999984</v>
      </c>
      <c r="FA8" s="49">
        <f t="shared" si="34"/>
        <v>130.49999999999983</v>
      </c>
      <c r="FB8" s="49">
        <f t="shared" si="35"/>
        <v>130.84999999999982</v>
      </c>
      <c r="FC8" s="49">
        <f t="shared" si="36"/>
        <v>131.19999999999982</v>
      </c>
      <c r="FD8" s="49">
        <f t="shared" si="37"/>
        <v>131.54999999999981</v>
      </c>
      <c r="FE8" s="49">
        <f t="shared" si="38"/>
        <v>131.89999999999981</v>
      </c>
      <c r="FF8" s="49">
        <f t="shared" si="39"/>
        <v>132.2499999999998</v>
      </c>
      <c r="FG8" s="49">
        <f t="shared" si="40"/>
        <v>132.5999999999998</v>
      </c>
      <c r="FH8" s="49">
        <f t="shared" si="41"/>
        <v>132.94999999999979</v>
      </c>
      <c r="FI8" s="49">
        <f t="shared" si="42"/>
        <v>133.29999999999978</v>
      </c>
      <c r="FJ8" s="49">
        <f t="shared" si="43"/>
        <v>133.64999999999978</v>
      </c>
      <c r="FK8" s="49">
        <f t="shared" si="44"/>
        <v>133.99999999999977</v>
      </c>
      <c r="FL8" s="49">
        <f t="shared" si="45"/>
        <v>134.34999999999977</v>
      </c>
      <c r="FM8" s="49">
        <f t="shared" si="46"/>
        <v>134.69999999999976</v>
      </c>
      <c r="FN8" s="49">
        <f t="shared" si="47"/>
        <v>135.04999999999976</v>
      </c>
      <c r="FO8" s="49">
        <f t="shared" si="48"/>
        <v>135.39999999999975</v>
      </c>
      <c r="FP8" s="49">
        <f t="shared" si="49"/>
        <v>135.74999999999974</v>
      </c>
      <c r="FQ8" s="49">
        <f t="shared" si="50"/>
        <v>136.09999999999974</v>
      </c>
      <c r="FR8" s="49">
        <f t="shared" si="51"/>
        <v>136.44999999999973</v>
      </c>
      <c r="FS8" s="49">
        <f t="shared" si="52"/>
        <v>136.79999999999973</v>
      </c>
      <c r="FT8" s="49">
        <f t="shared" si="53"/>
        <v>137.14999999999972</v>
      </c>
      <c r="FU8" s="49">
        <f t="shared" si="54"/>
        <v>137.49999999999972</v>
      </c>
      <c r="FV8" s="49">
        <f t="shared" si="55"/>
        <v>137.84999999999971</v>
      </c>
      <c r="FW8" s="49">
        <f t="shared" si="56"/>
        <v>138.1999999999997</v>
      </c>
      <c r="FX8" s="49">
        <f t="shared" si="57"/>
        <v>138.5499999999997</v>
      </c>
      <c r="FY8" s="49">
        <f t="shared" si="58"/>
        <v>138.89999999999969</v>
      </c>
      <c r="FZ8" s="49">
        <f t="shared" si="59"/>
        <v>139.24999999999969</v>
      </c>
      <c r="GA8" s="49">
        <f t="shared" si="60"/>
        <v>139.59999999999968</v>
      </c>
      <c r="GB8" s="49">
        <f t="shared" si="61"/>
        <v>139.94999999999968</v>
      </c>
      <c r="GC8" s="49">
        <f t="shared" si="62"/>
        <v>140.29999999999967</v>
      </c>
      <c r="GD8" s="49">
        <f t="shared" si="63"/>
        <v>140.64999999999966</v>
      </c>
      <c r="GE8" s="49">
        <f t="shared" si="64"/>
        <v>140.99999999999966</v>
      </c>
      <c r="GF8" s="49">
        <f t="shared" si="65"/>
        <v>141.34999999999965</v>
      </c>
      <c r="GG8" s="49">
        <f t="shared" si="66"/>
        <v>141.69999999999965</v>
      </c>
      <c r="GH8" s="49">
        <f t="shared" si="67"/>
        <v>142.04999999999964</v>
      </c>
      <c r="GI8" s="49">
        <f t="shared" si="68"/>
        <v>142.39999999999964</v>
      </c>
      <c r="GJ8" s="49">
        <f t="shared" si="69"/>
        <v>142.74999999999963</v>
      </c>
      <c r="GK8" s="49">
        <f t="shared" si="70"/>
        <v>143.09999999999962</v>
      </c>
      <c r="GL8" s="49">
        <f t="shared" si="71"/>
        <v>143.44999999999962</v>
      </c>
      <c r="GM8" s="49">
        <f t="shared" si="72"/>
        <v>143.79999999999961</v>
      </c>
      <c r="GN8" s="49">
        <f t="shared" si="73"/>
        <v>144.14999999999961</v>
      </c>
      <c r="GO8" s="49">
        <f t="shared" si="74"/>
        <v>144.4999999999996</v>
      </c>
      <c r="GP8" s="49">
        <f t="shared" si="75"/>
        <v>144.8499999999996</v>
      </c>
      <c r="GQ8" s="49">
        <f t="shared" si="76"/>
        <v>145.19999999999959</v>
      </c>
      <c r="GR8" s="49">
        <f t="shared" si="77"/>
        <v>145.54999999999959</v>
      </c>
      <c r="GS8" s="49">
        <f t="shared" si="78"/>
        <v>145.89999999999958</v>
      </c>
      <c r="GT8" s="49">
        <f t="shared" si="79"/>
        <v>146.24999999999957</v>
      </c>
      <c r="GU8" s="49">
        <f t="shared" si="80"/>
        <v>146.59999999999957</v>
      </c>
      <c r="GV8" s="49">
        <f t="shared" si="81"/>
        <v>146.94999999999956</v>
      </c>
      <c r="GW8" s="49">
        <f t="shared" si="82"/>
        <v>147.29999999999956</v>
      </c>
      <c r="GX8" s="49">
        <f t="shared" si="83"/>
        <v>147.64999999999955</v>
      </c>
      <c r="GY8" s="49">
        <f t="shared" si="84"/>
        <v>147.99999999999955</v>
      </c>
      <c r="GZ8" s="49">
        <f t="shared" si="85"/>
        <v>148.34999999999954</v>
      </c>
      <c r="HA8" s="49">
        <f t="shared" si="86"/>
        <v>148.69999999999953</v>
      </c>
      <c r="HB8" s="49">
        <f t="shared" si="87"/>
        <v>149.04999999999953</v>
      </c>
      <c r="HC8" s="49">
        <f t="shared" si="88"/>
        <v>149.39999999999952</v>
      </c>
      <c r="HD8" s="49">
        <f t="shared" si="89"/>
        <v>149.74999999999952</v>
      </c>
      <c r="HE8" s="49">
        <f t="shared" si="90"/>
        <v>150.09999999999951</v>
      </c>
      <c r="HF8" s="49">
        <f t="shared" si="91"/>
        <v>150.44999999999951</v>
      </c>
      <c r="HG8" s="49">
        <f t="shared" si="92"/>
        <v>150.7999999999995</v>
      </c>
      <c r="HH8" s="49">
        <f t="shared" si="93"/>
        <v>151.14999999999949</v>
      </c>
      <c r="HI8" s="49">
        <f t="shared" si="94"/>
        <v>151.49999999999949</v>
      </c>
      <c r="HJ8" s="49">
        <f t="shared" si="95"/>
        <v>151.84999999999948</v>
      </c>
      <c r="HK8" s="49">
        <f t="shared" si="96"/>
        <v>152.19999999999948</v>
      </c>
      <c r="HL8" s="49">
        <f t="shared" si="97"/>
        <v>152.54999999999947</v>
      </c>
      <c r="HM8" s="49">
        <f t="shared" si="98"/>
        <v>152.89999999999947</v>
      </c>
      <c r="HN8" s="49">
        <f t="shared" si="99"/>
        <v>153.24999999999946</v>
      </c>
      <c r="HO8" s="49">
        <f t="shared" si="100"/>
        <v>153.59999999999945</v>
      </c>
      <c r="HP8" s="49">
        <f t="shared" si="101"/>
        <v>153.94999999999945</v>
      </c>
      <c r="HQ8" s="49">
        <f t="shared" si="102"/>
        <v>154.29999999999944</v>
      </c>
      <c r="HR8" s="49">
        <f t="shared" si="103"/>
        <v>154.64999999999944</v>
      </c>
      <c r="HS8" s="49">
        <f t="shared" si="104"/>
        <v>154.99999999999943</v>
      </c>
      <c r="HT8" s="169">
        <f t="shared" si="105"/>
        <v>9.2316638133426354E-4</v>
      </c>
      <c r="HU8" s="169">
        <f t="shared" ref="HU8:KE12" si="120">IF(ISNONTEXT($O8),_xlfn.NORM.DIST(AB8,$K8,$O8,FALSE),NA())</f>
        <v>9.8532661023100604E-4</v>
      </c>
      <c r="HV8" s="169">
        <f t="shared" si="120"/>
        <v>1.0510152288905231E-3</v>
      </c>
      <c r="HW8" s="169">
        <f t="shared" si="120"/>
        <v>1.1203826426372263E-3</v>
      </c>
      <c r="HX8" s="169">
        <f t="shared" si="120"/>
        <v>1.1935821106723533E-3</v>
      </c>
      <c r="HY8" s="169">
        <f t="shared" si="120"/>
        <v>1.2707695389212212E-3</v>
      </c>
      <c r="HZ8" s="169">
        <f t="shared" si="120"/>
        <v>1.3521032507462071E-3</v>
      </c>
      <c r="IA8" s="169">
        <f t="shared" si="120"/>
        <v>1.4377437349668459E-3</v>
      </c>
      <c r="IB8" s="169">
        <f t="shared" si="120"/>
        <v>1.5278533706944483E-3</v>
      </c>
      <c r="IC8" s="169">
        <f t="shared" si="120"/>
        <v>1.6225961285616273E-3</v>
      </c>
      <c r="ID8" s="169">
        <f t="shared" si="120"/>
        <v>1.7221372480067732E-3</v>
      </c>
      <c r="IE8" s="169">
        <f t="shared" si="120"/>
        <v>1.8266428903601078E-3</v>
      </c>
      <c r="IF8" s="169">
        <f t="shared" si="120"/>
        <v>1.9362797675711873E-3</v>
      </c>
      <c r="IG8" s="169">
        <f t="shared" si="120"/>
        <v>2.0512147465175799E-3</v>
      </c>
      <c r="IH8" s="169">
        <f t="shared" si="120"/>
        <v>2.1716144289407433E-3</v>
      </c>
      <c r="II8" s="169">
        <f t="shared" si="120"/>
        <v>2.2976447071676241E-3</v>
      </c>
      <c r="IJ8" s="169">
        <f t="shared" si="120"/>
        <v>2.4294702958949956E-3</v>
      </c>
      <c r="IK8" s="169">
        <f t="shared" si="120"/>
        <v>2.5672542404375073E-3</v>
      </c>
      <c r="IL8" s="169">
        <f t="shared" si="120"/>
        <v>2.7111574019697405E-3</v>
      </c>
      <c r="IM8" s="169">
        <f t="shared" si="120"/>
        <v>2.8613379204266197E-3</v>
      </c>
      <c r="IN8" s="169">
        <f t="shared" si="120"/>
        <v>3.017950655864742E-3</v>
      </c>
      <c r="IO8" s="169">
        <f t="shared" si="120"/>
        <v>3.1811466092293416E-3</v>
      </c>
      <c r="IP8" s="169">
        <f t="shared" si="120"/>
        <v>3.3510723236166067E-3</v>
      </c>
      <c r="IQ8" s="169">
        <f t="shared" si="120"/>
        <v>3.5278692672687899E-3</v>
      </c>
      <c r="IR8" s="169">
        <f t="shared" si="120"/>
        <v>3.7116731996887E-3</v>
      </c>
      <c r="IS8" s="169">
        <f t="shared" si="120"/>
        <v>3.9026135224105316E-3</v>
      </c>
      <c r="IT8" s="169">
        <f t="shared" si="120"/>
        <v>4.1008126161143918E-3</v>
      </c>
      <c r="IU8" s="169">
        <f t="shared" si="120"/>
        <v>4.30638516592146E-3</v>
      </c>
      <c r="IV8" s="169">
        <f t="shared" si="120"/>
        <v>4.5194374768549057E-3</v>
      </c>
      <c r="IW8" s="169">
        <f t="shared" si="120"/>
        <v>4.7400667815971458E-3</v>
      </c>
      <c r="IX8" s="169">
        <f t="shared" si="120"/>
        <v>4.9683605428159664E-3</v>
      </c>
      <c r="IY8" s="169">
        <f t="shared" si="120"/>
        <v>5.2043957524695846E-3</v>
      </c>
      <c r="IZ8" s="169">
        <f t="shared" si="120"/>
        <v>5.4482382306325957E-3</v>
      </c>
      <c r="JA8" s="169">
        <f t="shared" si="120"/>
        <v>5.6999419265100814E-3</v>
      </c>
      <c r="JB8" s="169">
        <f t="shared" si="120"/>
        <v>5.9595482244250231E-3</v>
      </c>
      <c r="JC8" s="169">
        <f t="shared" si="120"/>
        <v>6.2270852576730993E-3</v>
      </c>
      <c r="JD8" s="169">
        <f t="shared" si="120"/>
        <v>6.5025672332385273E-3</v>
      </c>
      <c r="JE8" s="169">
        <f t="shared" si="120"/>
        <v>6.7859937704532096E-3</v>
      </c>
      <c r="JF8" s="169">
        <f t="shared" si="120"/>
        <v>7.0773492567584645E-3</v>
      </c>
      <c r="JG8" s="169">
        <f t="shared" si="120"/>
        <v>7.3766022237930417E-3</v>
      </c>
      <c r="JH8" s="169">
        <f t="shared" si="120"/>
        <v>7.6837047470816582E-3</v>
      </c>
      <c r="JI8" s="169">
        <f t="shared" si="120"/>
        <v>7.9985918726346878E-3</v>
      </c>
      <c r="JJ8" s="169">
        <f t="shared" si="120"/>
        <v>8.3211810737903822E-3</v>
      </c>
      <c r="JK8" s="169">
        <f t="shared" si="120"/>
        <v>8.6513717416358323E-3</v>
      </c>
      <c r="JL8" s="169">
        <f t="shared" si="120"/>
        <v>8.9890447123307758E-3</v>
      </c>
      <c r="JM8" s="169">
        <f t="shared" si="120"/>
        <v>9.334061834628973E-3</v>
      </c>
      <c r="JN8" s="169">
        <f t="shared" si="120"/>
        <v>9.686265580844261E-3</v>
      </c>
      <c r="JO8" s="169">
        <f t="shared" si="120"/>
        <v>1.0045478704442659E-2</v>
      </c>
      <c r="JP8" s="169">
        <f t="shared" si="120"/>
        <v>1.0411503947357157E-2</v>
      </c>
      <c r="JQ8" s="169">
        <f t="shared" si="120"/>
        <v>1.0784123800018149E-2</v>
      </c>
      <c r="JR8" s="169">
        <f t="shared" si="120"/>
        <v>1.1163100316969722E-2</v>
      </c>
      <c r="JS8" s="169">
        <f t="shared" si="120"/>
        <v>1.1548174990799968E-2</v>
      </c>
      <c r="JT8" s="169">
        <f t="shared" si="120"/>
        <v>1.193906868695256E-2</v>
      </c>
      <c r="JU8" s="169">
        <f t="shared" si="120"/>
        <v>1.2335481641806915E-2</v>
      </c>
      <c r="JV8" s="169">
        <f t="shared" si="120"/>
        <v>1.2737093526216069E-2</v>
      </c>
      <c r="JW8" s="169">
        <f t="shared" si="120"/>
        <v>1.3143563576475116E-2</v>
      </c>
      <c r="JX8" s="169">
        <f t="shared" si="120"/>
        <v>1.355453079445949E-2</v>
      </c>
      <c r="JY8" s="169">
        <f t="shared" si="120"/>
        <v>1.3969614218422242E-2</v>
      </c>
      <c r="JZ8" s="169">
        <f t="shared" si="120"/>
        <v>1.4388413265673528E-2</v>
      </c>
      <c r="KA8" s="169">
        <f t="shared" si="120"/>
        <v>1.4810508148085114E-2</v>
      </c>
      <c r="KB8" s="169">
        <f t="shared" si="120"/>
        <v>1.5235460361068457E-2</v>
      </c>
      <c r="KC8" s="169">
        <f t="shared" si="120"/>
        <v>1.5662813246368593E-2</v>
      </c>
      <c r="KD8" s="169">
        <f t="shared" si="120"/>
        <v>1.6092092628698876E-2</v>
      </c>
      <c r="KE8" s="169">
        <f t="shared" si="120"/>
        <v>1.6522807525914552E-2</v>
      </c>
      <c r="KF8" s="169">
        <f t="shared" si="117"/>
        <v>1.6954450932089027E-2</v>
      </c>
      <c r="KG8" s="169">
        <f t="shared" ref="KG8:MQ12" si="121">IF(ISNONTEXT($O8),_xlfn.NORM.DIST(CN8,$K8,$O8,FALSE),NA())</f>
        <v>1.7386500672515518E-2</v>
      </c>
      <c r="KH8" s="169">
        <f t="shared" si="121"/>
        <v>1.7818420329311947E-2</v>
      </c>
      <c r="KI8" s="169">
        <f t="shared" si="121"/>
        <v>1.8249660235959121E-2</v>
      </c>
      <c r="KJ8" s="169">
        <f t="shared" si="121"/>
        <v>1.8679658538754029E-2</v>
      </c>
      <c r="KK8" s="169">
        <f t="shared" si="121"/>
        <v>1.9107842322813082E-2</v>
      </c>
      <c r="KL8" s="169">
        <f t="shared" si="121"/>
        <v>1.9533628799916564E-2</v>
      </c>
      <c r="KM8" s="169">
        <f t="shared" si="121"/>
        <v>1.9956426555147289E-2</v>
      </c>
      <c r="KN8" s="169">
        <f t="shared" si="121"/>
        <v>2.0375636848945684E-2</v>
      </c>
      <c r="KO8" s="169">
        <f t="shared" si="121"/>
        <v>2.0790654970882262E-2</v>
      </c>
      <c r="KP8" s="169">
        <f t="shared" si="121"/>
        <v>2.1200871641138562E-2</v>
      </c>
      <c r="KQ8" s="169">
        <f t="shared" si="121"/>
        <v>2.160567445539156E-2</v>
      </c>
      <c r="KR8" s="169">
        <f t="shared" si="121"/>
        <v>2.200444936851562E-2</v>
      </c>
      <c r="KS8" s="169">
        <f t="shared" si="121"/>
        <v>2.2396582212253019E-2</v>
      </c>
      <c r="KT8" s="169">
        <f t="shared" si="121"/>
        <v>2.2781460241759737E-2</v>
      </c>
      <c r="KU8" s="169">
        <f t="shared" si="121"/>
        <v>2.3158473705710527E-2</v>
      </c>
      <c r="KV8" s="169">
        <f t="shared" si="121"/>
        <v>2.352701743444667E-2</v>
      </c>
      <c r="KW8" s="169">
        <f t="shared" si="121"/>
        <v>2.3886492440473993E-2</v>
      </c>
      <c r="KX8" s="169">
        <f t="shared" si="121"/>
        <v>2.4236307525468077E-2</v>
      </c>
      <c r="KY8" s="169">
        <f t="shared" si="121"/>
        <v>2.4575880887820319E-2</v>
      </c>
      <c r="KZ8" s="169">
        <f t="shared" si="121"/>
        <v>2.4904641724662911E-2</v>
      </c>
      <c r="LA8" s="169">
        <f t="shared" si="121"/>
        <v>2.5222031822244573E-2</v>
      </c>
      <c r="LB8" s="169">
        <f t="shared" si="121"/>
        <v>2.5527507128492374E-2</v>
      </c>
      <c r="LC8" s="169">
        <f t="shared" si="121"/>
        <v>2.5820539301588938E-2</v>
      </c>
      <c r="LD8" s="169">
        <f t="shared" si="121"/>
        <v>2.6100617228419398E-2</v>
      </c>
      <c r="LE8" s="169">
        <f t="shared" si="121"/>
        <v>2.636724850679854E-2</v>
      </c>
      <c r="LF8" s="169">
        <f t="shared" si="121"/>
        <v>2.6619960885476093E-2</v>
      </c>
      <c r="LG8" s="169">
        <f t="shared" si="121"/>
        <v>2.6858303656036829E-2</v>
      </c>
      <c r="LH8" s="169">
        <f t="shared" si="121"/>
        <v>2.7081848990961443E-2</v>
      </c>
      <c r="LI8" s="169">
        <f t="shared" si="121"/>
        <v>2.7290193222294062E-2</v>
      </c>
      <c r="LJ8" s="169">
        <f t="shared" si="121"/>
        <v>2.7482958055571636E-2</v>
      </c>
      <c r="LK8" s="169">
        <f t="shared" si="121"/>
        <v>2.765979171390847E-2</v>
      </c>
      <c r="LL8" s="169">
        <f t="shared" si="121"/>
        <v>2.7820370007394856E-2</v>
      </c>
      <c r="LM8" s="169">
        <f t="shared" si="121"/>
        <v>2.7964397323260816E-2</v>
      </c>
      <c r="LN8" s="169">
        <f t="shared" si="121"/>
        <v>2.8091607532572647E-2</v>
      </c>
      <c r="LO8" s="169">
        <f t="shared" si="121"/>
        <v>2.8201764809570391E-2</v>
      </c>
      <c r="LP8" s="169">
        <f t="shared" si="121"/>
        <v>2.8294664360115487E-2</v>
      </c>
      <c r="LQ8" s="169">
        <f t="shared" si="121"/>
        <v>2.8370133056099488E-2</v>
      </c>
      <c r="LR8" s="169">
        <f t="shared" si="121"/>
        <v>2.8428029973062943E-2</v>
      </c>
      <c r="LS8" s="169">
        <f t="shared" si="121"/>
        <v>2.846824682868776E-2</v>
      </c>
      <c r="LT8" s="169">
        <f t="shared" si="121"/>
        <v>2.849070832025331E-2</v>
      </c>
      <c r="LU8" s="169">
        <f t="shared" si="121"/>
        <v>2.8495372359584253E-2</v>
      </c>
      <c r="LV8" s="169">
        <f t="shared" si="121"/>
        <v>2.8482230204463999E-2</v>
      </c>
      <c r="LW8" s="169">
        <f t="shared" si="121"/>
        <v>2.8451306485939538E-2</v>
      </c>
      <c r="LX8" s="169">
        <f t="shared" si="121"/>
        <v>2.8402659131398205E-2</v>
      </c>
      <c r="LY8" s="169">
        <f t="shared" si="121"/>
        <v>2.8336379183752685E-2</v>
      </c>
      <c r="LZ8" s="169">
        <f t="shared" si="121"/>
        <v>2.8252590517524243E-2</v>
      </c>
      <c r="MA8" s="169">
        <f t="shared" si="121"/>
        <v>2.8151449453063422E-2</v>
      </c>
      <c r="MB8" s="169">
        <f t="shared" si="121"/>
        <v>2.8033144270589946E-2</v>
      </c>
      <c r="MC8" s="169">
        <f t="shared" si="121"/>
        <v>2.7897894626166233E-2</v>
      </c>
      <c r="MD8" s="169">
        <f t="shared" si="121"/>
        <v>2.7745950872140365E-2</v>
      </c>
      <c r="ME8" s="169">
        <f t="shared" si="121"/>
        <v>2.7577593285000937E-2</v>
      </c>
      <c r="MF8" s="169">
        <f t="shared" si="121"/>
        <v>2.7393131203977062E-2</v>
      </c>
      <c r="MG8" s="169">
        <f t="shared" si="121"/>
        <v>2.7192902084088744E-2</v>
      </c>
      <c r="MH8" s="169">
        <f t="shared" si="121"/>
        <v>2.6977270467704387E-2</v>
      </c>
      <c r="MI8" s="169">
        <f t="shared" si="121"/>
        <v>2.6746626878991601E-2</v>
      </c>
      <c r="MJ8" s="169">
        <f t="shared" si="121"/>
        <v>2.6501386645952529E-2</v>
      </c>
      <c r="MK8" s="169">
        <f t="shared" si="121"/>
        <v>2.6241988655014613E-2</v>
      </c>
      <c r="ML8" s="169">
        <f t="shared" si="121"/>
        <v>2.5968894043400397E-2</v>
      </c>
      <c r="MM8" s="169">
        <f t="shared" si="121"/>
        <v>2.5682584834724506E-2</v>
      </c>
      <c r="MN8" s="169">
        <f t="shared" si="121"/>
        <v>2.5383562523461328E-2</v>
      </c>
      <c r="MO8" s="169">
        <f t="shared" si="121"/>
        <v>2.5072346614092269E-2</v>
      </c>
      <c r="MP8" s="169">
        <f t="shared" si="121"/>
        <v>2.474947312087647E-2</v>
      </c>
      <c r="MQ8" s="169">
        <f t="shared" si="121"/>
        <v>2.4415493034292437E-2</v>
      </c>
      <c r="MR8" s="169">
        <f t="shared" si="118"/>
        <v>2.4070970760270892E-2</v>
      </c>
      <c r="MS8" s="169">
        <f t="shared" ref="MS8:PC12" si="122">IF(ISNONTEXT($O8),_xlfn.NORM.DIST(EZ8,$K8,$O8,FALSE),NA())</f>
        <v>2.3716482538380188E-2</v>
      </c>
      <c r="MT8" s="169">
        <f t="shared" si="122"/>
        <v>2.3352614845135993E-2</v>
      </c>
      <c r="MU8" s="169">
        <f t="shared" si="122"/>
        <v>2.2979962788586349E-2</v>
      </c>
      <c r="MV8" s="169">
        <f t="shared" si="122"/>
        <v>2.259912850027232E-2</v>
      </c>
      <c r="MW8" s="169">
        <f t="shared" si="122"/>
        <v>2.2210719530584247E-2</v>
      </c>
      <c r="MX8" s="169">
        <f t="shared" si="122"/>
        <v>2.1815347253424742E-2</v>
      </c>
      <c r="MY8" s="169">
        <f t="shared" si="122"/>
        <v>2.1413625285952934E-2</v>
      </c>
      <c r="MZ8" s="169">
        <f t="shared" si="122"/>
        <v>2.1006167929021848E-2</v>
      </c>
      <c r="NA8" s="169">
        <f t="shared" si="122"/>
        <v>2.0593588633732923E-2</v>
      </c>
      <c r="NB8" s="169">
        <f t="shared" si="122"/>
        <v>2.0176498499320298E-2</v>
      </c>
      <c r="NC8" s="169">
        <f t="shared" si="122"/>
        <v>1.9755504807344362E-2</v>
      </c>
      <c r="ND8" s="169">
        <f t="shared" si="122"/>
        <v>1.9331209596920574E-2</v>
      </c>
      <c r="NE8" s="169">
        <f t="shared" si="122"/>
        <v>1.8904208285437787E-2</v>
      </c>
      <c r="NF8" s="169">
        <f t="shared" si="122"/>
        <v>1.8475088338931817E-2</v>
      </c>
      <c r="NG8" s="169">
        <f t="shared" si="122"/>
        <v>1.8044427995977285E-2</v>
      </c>
      <c r="NH8" s="169">
        <f t="shared" si="122"/>
        <v>1.7612795048645057E-2</v>
      </c>
      <c r="NI8" s="169">
        <f t="shared" si="122"/>
        <v>1.718074568374655E-2</v>
      </c>
      <c r="NJ8" s="169">
        <f t="shared" si="122"/>
        <v>1.6748823387251758E-2</v>
      </c>
      <c r="NK8" s="169">
        <f t="shared" si="122"/>
        <v>1.6317557914426531E-2</v>
      </c>
      <c r="NL8" s="169">
        <f t="shared" si="122"/>
        <v>1.5887464327889424E-2</v>
      </c>
      <c r="NM8" s="169">
        <f t="shared" si="122"/>
        <v>1.5459042105440543E-2</v>
      </c>
      <c r="NN8" s="169">
        <f t="shared" si="122"/>
        <v>1.5032774319166397E-2</v>
      </c>
      <c r="NO8" s="169">
        <f t="shared" si="122"/>
        <v>1.4609126886978373E-2</v>
      </c>
      <c r="NP8" s="169">
        <f t="shared" si="122"/>
        <v>1.4188547897399005E-2</v>
      </c>
      <c r="NQ8" s="169">
        <f t="shared" si="122"/>
        <v>1.3771467008072132E-2</v>
      </c>
      <c r="NR8" s="169">
        <f t="shared" si="122"/>
        <v>1.335829491814223E-2</v>
      </c>
      <c r="NS8" s="169">
        <f t="shared" si="122"/>
        <v>1.2949422914325498E-2</v>
      </c>
      <c r="NT8" s="169">
        <f t="shared" si="122"/>
        <v>1.2545222490183186E-2</v>
      </c>
      <c r="NU8" s="169">
        <f t="shared" si="122"/>
        <v>1.2146045037806851E-2</v>
      </c>
      <c r="NV8" s="169">
        <f t="shared" si="122"/>
        <v>1.1752221610837433E-2</v>
      </c>
      <c r="NW8" s="169">
        <f t="shared" si="122"/>
        <v>1.1364062757466478E-2</v>
      </c>
      <c r="NX8" s="169">
        <f t="shared" si="122"/>
        <v>1.0981858421809106E-2</v>
      </c>
      <c r="NY8" s="169">
        <f t="shared" si="122"/>
        <v>1.0605877911796232E-2</v>
      </c>
      <c r="NZ8" s="169">
        <f t="shared" si="122"/>
        <v>1.0236369931507887E-2</v>
      </c>
      <c r="OA8" s="169">
        <f t="shared" si="122"/>
        <v>9.8735626756619628E-3</v>
      </c>
      <c r="OB8" s="169">
        <f t="shared" si="122"/>
        <v>9.5176639837829726E-3</v>
      </c>
      <c r="OC8" s="169">
        <f t="shared" si="122"/>
        <v>9.1688615514046046E-3</v>
      </c>
      <c r="OD8" s="169">
        <f t="shared" si="122"/>
        <v>8.8273231955079481E-3</v>
      </c>
      <c r="OE8" s="169">
        <f t="shared" si="122"/>
        <v>8.4931971712642433E-3</v>
      </c>
      <c r="OF8" s="169">
        <f t="shared" si="122"/>
        <v>8.1666125370375049E-3</v>
      </c>
      <c r="OG8" s="169">
        <f t="shared" si="122"/>
        <v>7.8476795645076383E-3</v>
      </c>
      <c r="OH8" s="169">
        <f t="shared" si="122"/>
        <v>7.5364901906990987E-3</v>
      </c>
      <c r="OI8" s="169">
        <f t="shared" si="122"/>
        <v>7.233118508642976E-3</v>
      </c>
      <c r="OJ8" s="169">
        <f t="shared" si="122"/>
        <v>6.9376212933616246E-3</v>
      </c>
      <c r="OK8" s="169">
        <f t="shared" si="122"/>
        <v>6.6500385598438315E-3</v>
      </c>
      <c r="OL8" s="169">
        <f t="shared" si="122"/>
        <v>6.3703941496745103E-3</v>
      </c>
      <c r="OM8" s="169">
        <f t="shared" si="122"/>
        <v>6.0986963429955424E-3</v>
      </c>
      <c r="ON8" s="169">
        <f t="shared" si="122"/>
        <v>5.8349384925024984E-3</v>
      </c>
      <c r="OO8" s="169">
        <f t="shared" si="122"/>
        <v>5.5790996762254208E-3</v>
      </c>
      <c r="OP8" s="169">
        <f t="shared" si="122"/>
        <v>5.3311453658989039E-3</v>
      </c>
      <c r="OQ8" s="169">
        <f t="shared" si="122"/>
        <v>5.091028107797416E-3</v>
      </c>
      <c r="OR8" s="169">
        <f t="shared" si="122"/>
        <v>4.8586882129943694E-3</v>
      </c>
      <c r="OS8" s="169">
        <f t="shared" si="122"/>
        <v>4.6340544540973997E-3</v>
      </c>
      <c r="OT8" s="169">
        <f t="shared" si="122"/>
        <v>4.4170447656165669E-3</v>
      </c>
      <c r="OU8" s="169">
        <f t="shared" si="122"/>
        <v>4.2075669452353746E-3</v>
      </c>
      <c r="OV8" s="169">
        <f t="shared" si="122"/>
        <v>4.0055193533761876E-3</v>
      </c>
      <c r="OW8" s="169">
        <f t="shared" si="122"/>
        <v>3.8107916085800991E-3</v>
      </c>
      <c r="OX8" s="169">
        <f t="shared" si="122"/>
        <v>3.6232652763560857E-3</v>
      </c>
      <c r="OY8" s="169">
        <f t="shared" si="122"/>
        <v>3.4428145492939534E-3</v>
      </c>
      <c r="OZ8" s="169">
        <f t="shared" si="122"/>
        <v>3.2693069163794598E-3</v>
      </c>
      <c r="PA8" s="169">
        <f t="shared" si="122"/>
        <v>3.1026038195967284E-3</v>
      </c>
      <c r="PB8" s="169">
        <f t="shared" si="122"/>
        <v>2.9425612960521314E-3</v>
      </c>
      <c r="PC8" s="169">
        <f t="shared" si="122"/>
        <v>2.7890306040038418E-3</v>
      </c>
      <c r="PD8" s="169">
        <f t="shared" si="119"/>
        <v>2.6418588313318067E-3</v>
      </c>
      <c r="PE8" s="169">
        <f t="shared" si="109"/>
        <v>2.5008894851327257E-3</v>
      </c>
      <c r="PF8" s="169">
        <f t="shared" si="109"/>
        <v>2.3659630612731706E-3</v>
      </c>
      <c r="PG8" s="169">
        <f t="shared" si="109"/>
        <v>2.2369175928805803E-3</v>
      </c>
      <c r="PH8" s="169">
        <f t="shared" si="109"/>
        <v>2.1135891768954852E-3</v>
      </c>
      <c r="PI8" s="169">
        <f t="shared" si="109"/>
        <v>1.9958124779487427E-3</v>
      </c>
      <c r="PJ8" s="169">
        <f t="shared" si="109"/>
        <v>1.8834212089638054E-3</v>
      </c>
      <c r="PK8" s="169">
        <f t="shared" si="109"/>
        <v>1.7762485880159738E-3</v>
      </c>
      <c r="PL8" s="169">
        <f t="shared" si="109"/>
        <v>1.6741277711073228E-3</v>
      </c>
    </row>
    <row r="9" spans="1:429" x14ac:dyDescent="0.75">
      <c r="A9" s="4">
        <v>6</v>
      </c>
      <c r="B9" s="115"/>
      <c r="C9" s="117">
        <v>40</v>
      </c>
      <c r="D9" s="122">
        <f t="shared" si="110"/>
        <v>40</v>
      </c>
      <c r="E9" s="95">
        <v>120</v>
      </c>
      <c r="F9" s="122">
        <f t="shared" si="111"/>
        <v>200</v>
      </c>
      <c r="G9" s="117">
        <v>200</v>
      </c>
      <c r="H9" s="114"/>
      <c r="I9" s="124">
        <f t="shared" si="0"/>
        <v>1</v>
      </c>
      <c r="J9" s="124">
        <f t="shared" si="1"/>
        <v>1</v>
      </c>
      <c r="K9" s="73">
        <f t="shared" si="112"/>
        <v>120</v>
      </c>
      <c r="L9" s="23" t="s">
        <v>4</v>
      </c>
      <c r="M9" s="57"/>
      <c r="N9" s="280"/>
      <c r="O9" s="74">
        <f>IF(AND(D9&gt;0,E9&gt;0,F9&gt;0),IF(ISBLANK(N9),IF(ISBLANK(L9),"",(F9-D9)*VLOOKUP(L9,VLookups!$A$4:$B$13,2,FALSE)),N9),"")</f>
        <v>37.523326078587431</v>
      </c>
      <c r="P9" s="75">
        <f t="shared" si="2"/>
        <v>1407.9999999999995</v>
      </c>
      <c r="Q9" s="95">
        <v>150</v>
      </c>
      <c r="R9" s="270">
        <f>IF(AND(Q9&gt;0,E9&gt;0,NOT(O9="")),ABS(VLOOKUP($Q$1,VLookups!$A$43:$B$44,2,FALSE)-_xlfn.NORM.DIST(Q9,K9,O9,TRUE)),"")</f>
        <v>0.78800050519178777</v>
      </c>
      <c r="S9" s="94">
        <f>IF(AND($D9&gt;0,$E9&gt;0,$F9&gt;0,NOT(ISBLANK($L9))),_xlfn.NORM.INV(ABS(VLOOKUP($Q$1,VLookups!$A$43:$B$44,2,FALSE)-S$3),$K9,$O9),"")</f>
        <v>71.911922719545743</v>
      </c>
      <c r="T9" s="93">
        <f>IF(AND($D9&gt;0,$E9&gt;0,$F9&gt;0,NOT(ISBLANK($L9))),_xlfn.NORM.INV(ABS(VLOOKUP($Q$1,VLookups!$A$43:$B$44,2,FALSE)-T$3),$K9,$O9),"")</f>
        <v>168.08807728045426</v>
      </c>
      <c r="U9" s="94">
        <f>IF(AND($D9&gt;0,$E9&gt;0,$F9&gt;0,NOT(ISBLANK($L9))),_xlfn.NORM.INV(ABS(VLOOKUP($Q$1,VLookups!$A$43:$B$44,2,FALSE)-U$3),$K9,$O9),"")</f>
        <v>158.8904280327111</v>
      </c>
      <c r="V9" s="93">
        <f>IF(AND($D9&gt;0,$E9&gt;0,$F9&gt;0,NOT(ISBLANK($L9))),_xlfn.NORM.INV(ABS(VLOOKUP($Q$1,VLookups!$A$43:$B$44,2,FALSE)-V$3),$K9,$O9),"")</f>
        <v>151.58042798201947</v>
      </c>
      <c r="W9" s="94">
        <f>IF(AND($D9&gt;0,$E9&gt;0,$F9&gt;0,NOT(ISBLANK($L9))),_xlfn.NORM.INV(ABS(VLOOKUP($Q$1,VLookups!$A$43:$B$44,2,FALSE)-W$3),$K9,$O9),"")</f>
        <v>145.30909883327257</v>
      </c>
      <c r="X9" s="93">
        <f>IF(AND($D9&gt;0,$E9&gt;0,$F9&gt;0,NOT(ISBLANK($L9))),_xlfn.NORM.INV(ABS(VLOOKUP($Q$1,VLookups!$A$43:$B$44,2,FALSE)-X$3),$K9,$O9),"")</f>
        <v>139.67725143412224</v>
      </c>
      <c r="Y9" s="5"/>
      <c r="Z9" s="168">
        <f t="shared" si="113"/>
        <v>0.8</v>
      </c>
      <c r="AA9" s="49">
        <f t="shared" si="114"/>
        <v>40.000000000000284</v>
      </c>
      <c r="AB9" s="49">
        <f t="shared" si="116"/>
        <v>40.800000000000281</v>
      </c>
      <c r="AC9" s="49">
        <f t="shared" si="116"/>
        <v>41.600000000000279</v>
      </c>
      <c r="AD9" s="49">
        <f t="shared" si="116"/>
        <v>42.400000000000276</v>
      </c>
      <c r="AE9" s="49">
        <f t="shared" si="116"/>
        <v>43.200000000000273</v>
      </c>
      <c r="AF9" s="49">
        <f t="shared" si="116"/>
        <v>44.00000000000027</v>
      </c>
      <c r="AG9" s="49">
        <f t="shared" si="116"/>
        <v>44.800000000000267</v>
      </c>
      <c r="AH9" s="49">
        <f t="shared" si="116"/>
        <v>45.600000000000264</v>
      </c>
      <c r="AI9" s="49">
        <f t="shared" si="116"/>
        <v>46.400000000000261</v>
      </c>
      <c r="AJ9" s="49">
        <f t="shared" si="116"/>
        <v>47.200000000000259</v>
      </c>
      <c r="AK9" s="49">
        <f t="shared" si="116"/>
        <v>48.000000000000256</v>
      </c>
      <c r="AL9" s="49">
        <f t="shared" si="116"/>
        <v>48.800000000000253</v>
      </c>
      <c r="AM9" s="49">
        <f t="shared" si="116"/>
        <v>49.60000000000025</v>
      </c>
      <c r="AN9" s="49">
        <f t="shared" si="116"/>
        <v>50.400000000000247</v>
      </c>
      <c r="AO9" s="49">
        <f t="shared" si="116"/>
        <v>51.200000000000244</v>
      </c>
      <c r="AP9" s="49">
        <f t="shared" si="116"/>
        <v>52.000000000000242</v>
      </c>
      <c r="AQ9" s="49">
        <f t="shared" si="116"/>
        <v>52.800000000000239</v>
      </c>
      <c r="AR9" s="49">
        <f t="shared" si="116"/>
        <v>53.600000000000236</v>
      </c>
      <c r="AS9" s="49">
        <f t="shared" si="116"/>
        <v>54.400000000000233</v>
      </c>
      <c r="AT9" s="49">
        <f t="shared" si="116"/>
        <v>55.20000000000023</v>
      </c>
      <c r="AU9" s="49">
        <f t="shared" si="116"/>
        <v>56.000000000000227</v>
      </c>
      <c r="AV9" s="49">
        <f t="shared" si="116"/>
        <v>56.800000000000225</v>
      </c>
      <c r="AW9" s="49">
        <f t="shared" si="116"/>
        <v>57.600000000000222</v>
      </c>
      <c r="AX9" s="49">
        <f t="shared" si="116"/>
        <v>58.400000000000219</v>
      </c>
      <c r="AY9" s="49">
        <f t="shared" si="116"/>
        <v>59.200000000000216</v>
      </c>
      <c r="AZ9" s="49">
        <f t="shared" si="116"/>
        <v>60.000000000000213</v>
      </c>
      <c r="BA9" s="49">
        <f t="shared" si="116"/>
        <v>60.80000000000021</v>
      </c>
      <c r="BB9" s="49">
        <f t="shared" si="116"/>
        <v>61.600000000000207</v>
      </c>
      <c r="BC9" s="49">
        <f t="shared" si="116"/>
        <v>62.400000000000205</v>
      </c>
      <c r="BD9" s="49">
        <f t="shared" si="116"/>
        <v>63.200000000000202</v>
      </c>
      <c r="BE9" s="49">
        <f t="shared" si="116"/>
        <v>64.000000000000199</v>
      </c>
      <c r="BF9" s="49">
        <f t="shared" si="116"/>
        <v>64.800000000000196</v>
      </c>
      <c r="BG9" s="49">
        <f t="shared" si="116"/>
        <v>65.600000000000193</v>
      </c>
      <c r="BH9" s="49">
        <f t="shared" si="116"/>
        <v>66.40000000000019</v>
      </c>
      <c r="BI9" s="49">
        <f t="shared" si="116"/>
        <v>67.200000000000188</v>
      </c>
      <c r="BJ9" s="49">
        <f t="shared" si="116"/>
        <v>68.000000000000185</v>
      </c>
      <c r="BK9" s="49">
        <f t="shared" si="116"/>
        <v>68.800000000000182</v>
      </c>
      <c r="BL9" s="49">
        <f t="shared" si="116"/>
        <v>69.600000000000179</v>
      </c>
      <c r="BM9" s="49">
        <f t="shared" si="116"/>
        <v>70.400000000000176</v>
      </c>
      <c r="BN9" s="49">
        <f t="shared" si="116"/>
        <v>71.200000000000173</v>
      </c>
      <c r="BO9" s="49">
        <f t="shared" si="116"/>
        <v>72.000000000000171</v>
      </c>
      <c r="BP9" s="49">
        <f t="shared" si="116"/>
        <v>72.800000000000168</v>
      </c>
      <c r="BQ9" s="49">
        <f t="shared" si="116"/>
        <v>73.600000000000165</v>
      </c>
      <c r="BR9" s="49">
        <f t="shared" si="116"/>
        <v>74.400000000000162</v>
      </c>
      <c r="BS9" s="49">
        <f t="shared" si="116"/>
        <v>75.200000000000159</v>
      </c>
      <c r="BT9" s="49">
        <f t="shared" si="116"/>
        <v>76.000000000000156</v>
      </c>
      <c r="BU9" s="49">
        <f t="shared" si="116"/>
        <v>76.800000000000153</v>
      </c>
      <c r="BV9" s="49">
        <f t="shared" si="116"/>
        <v>77.600000000000151</v>
      </c>
      <c r="BW9" s="49">
        <f t="shared" si="116"/>
        <v>78.400000000000148</v>
      </c>
      <c r="BX9" s="49">
        <f t="shared" si="116"/>
        <v>79.200000000000145</v>
      </c>
      <c r="BY9" s="49">
        <f t="shared" si="116"/>
        <v>80.000000000000142</v>
      </c>
      <c r="BZ9" s="49">
        <f t="shared" si="116"/>
        <v>80.800000000000139</v>
      </c>
      <c r="CA9" s="49">
        <f t="shared" si="116"/>
        <v>81.600000000000136</v>
      </c>
      <c r="CB9" s="49">
        <f t="shared" si="116"/>
        <v>82.400000000000134</v>
      </c>
      <c r="CC9" s="49">
        <f t="shared" si="116"/>
        <v>83.200000000000131</v>
      </c>
      <c r="CD9" s="49">
        <f t="shared" si="116"/>
        <v>84.000000000000128</v>
      </c>
      <c r="CE9" s="49">
        <f t="shared" si="116"/>
        <v>84.800000000000125</v>
      </c>
      <c r="CF9" s="49">
        <f t="shared" si="116"/>
        <v>85.600000000000122</v>
      </c>
      <c r="CG9" s="49">
        <f t="shared" si="116"/>
        <v>86.400000000000119</v>
      </c>
      <c r="CH9" s="49">
        <f t="shared" si="116"/>
        <v>87.200000000000117</v>
      </c>
      <c r="CI9" s="49">
        <f t="shared" si="116"/>
        <v>88.000000000000114</v>
      </c>
      <c r="CJ9" s="49">
        <f t="shared" si="116"/>
        <v>88.800000000000111</v>
      </c>
      <c r="CK9" s="49">
        <f t="shared" si="116"/>
        <v>89.600000000000108</v>
      </c>
      <c r="CL9" s="49">
        <f t="shared" si="116"/>
        <v>90.400000000000105</v>
      </c>
      <c r="CM9" s="49">
        <f t="shared" ref="CM9:DV12" si="123">IF(ISNONTEXT($Z9),CN9-$Z9,"")</f>
        <v>91.200000000000102</v>
      </c>
      <c r="CN9" s="49">
        <f t="shared" si="123"/>
        <v>92.000000000000099</v>
      </c>
      <c r="CO9" s="49">
        <f t="shared" si="123"/>
        <v>92.800000000000097</v>
      </c>
      <c r="CP9" s="49">
        <f t="shared" si="123"/>
        <v>93.600000000000094</v>
      </c>
      <c r="CQ9" s="49">
        <f t="shared" si="123"/>
        <v>94.400000000000091</v>
      </c>
      <c r="CR9" s="49">
        <f t="shared" si="123"/>
        <v>95.200000000000088</v>
      </c>
      <c r="CS9" s="49">
        <f t="shared" si="123"/>
        <v>96.000000000000085</v>
      </c>
      <c r="CT9" s="49">
        <f t="shared" si="123"/>
        <v>96.800000000000082</v>
      </c>
      <c r="CU9" s="49">
        <f t="shared" si="123"/>
        <v>97.60000000000008</v>
      </c>
      <c r="CV9" s="49">
        <f t="shared" si="123"/>
        <v>98.400000000000077</v>
      </c>
      <c r="CW9" s="49">
        <f t="shared" si="123"/>
        <v>99.200000000000074</v>
      </c>
      <c r="CX9" s="49">
        <f t="shared" si="123"/>
        <v>100.00000000000007</v>
      </c>
      <c r="CY9" s="49">
        <f t="shared" si="123"/>
        <v>100.80000000000007</v>
      </c>
      <c r="CZ9" s="49">
        <f t="shared" si="123"/>
        <v>101.60000000000007</v>
      </c>
      <c r="DA9" s="49">
        <f t="shared" si="123"/>
        <v>102.40000000000006</v>
      </c>
      <c r="DB9" s="49">
        <f t="shared" si="123"/>
        <v>103.20000000000006</v>
      </c>
      <c r="DC9" s="49">
        <f t="shared" si="123"/>
        <v>104.00000000000006</v>
      </c>
      <c r="DD9" s="49">
        <f t="shared" si="123"/>
        <v>104.80000000000005</v>
      </c>
      <c r="DE9" s="49">
        <f t="shared" si="123"/>
        <v>105.60000000000005</v>
      </c>
      <c r="DF9" s="49">
        <f t="shared" si="123"/>
        <v>106.40000000000005</v>
      </c>
      <c r="DG9" s="49">
        <f t="shared" si="123"/>
        <v>107.20000000000005</v>
      </c>
      <c r="DH9" s="49">
        <f t="shared" si="123"/>
        <v>108.00000000000004</v>
      </c>
      <c r="DI9" s="49">
        <f t="shared" si="123"/>
        <v>108.80000000000004</v>
      </c>
      <c r="DJ9" s="49">
        <f t="shared" si="123"/>
        <v>109.60000000000004</v>
      </c>
      <c r="DK9" s="49">
        <f t="shared" si="123"/>
        <v>110.40000000000003</v>
      </c>
      <c r="DL9" s="49">
        <f t="shared" si="123"/>
        <v>111.20000000000003</v>
      </c>
      <c r="DM9" s="49">
        <f t="shared" si="123"/>
        <v>112.00000000000003</v>
      </c>
      <c r="DN9" s="49">
        <f t="shared" si="123"/>
        <v>112.80000000000003</v>
      </c>
      <c r="DO9" s="49">
        <f t="shared" si="123"/>
        <v>113.60000000000002</v>
      </c>
      <c r="DP9" s="49">
        <f t="shared" si="123"/>
        <v>114.40000000000002</v>
      </c>
      <c r="DQ9" s="49">
        <f t="shared" si="123"/>
        <v>115.20000000000002</v>
      </c>
      <c r="DR9" s="49">
        <f t="shared" si="123"/>
        <v>116.00000000000001</v>
      </c>
      <c r="DS9" s="49">
        <f t="shared" si="123"/>
        <v>116.80000000000001</v>
      </c>
      <c r="DT9" s="49">
        <f t="shared" si="123"/>
        <v>117.60000000000001</v>
      </c>
      <c r="DU9" s="49">
        <f t="shared" si="123"/>
        <v>118.4</v>
      </c>
      <c r="DV9" s="49">
        <f t="shared" si="123"/>
        <v>119.2</v>
      </c>
      <c r="DW9" s="183">
        <f t="shared" si="115"/>
        <v>120</v>
      </c>
      <c r="DX9" s="49">
        <f t="shared" si="5"/>
        <v>120.8</v>
      </c>
      <c r="DY9" s="49">
        <f t="shared" si="6"/>
        <v>121.6</v>
      </c>
      <c r="DZ9" s="49">
        <f t="shared" si="7"/>
        <v>122.39999999999999</v>
      </c>
      <c r="EA9" s="49">
        <f t="shared" si="8"/>
        <v>123.19999999999999</v>
      </c>
      <c r="EB9" s="49">
        <f t="shared" si="9"/>
        <v>123.99999999999999</v>
      </c>
      <c r="EC9" s="49">
        <f t="shared" si="10"/>
        <v>124.79999999999998</v>
      </c>
      <c r="ED9" s="49">
        <f t="shared" si="11"/>
        <v>125.59999999999998</v>
      </c>
      <c r="EE9" s="49">
        <f t="shared" si="12"/>
        <v>126.39999999999998</v>
      </c>
      <c r="EF9" s="49">
        <f t="shared" si="13"/>
        <v>127.19999999999997</v>
      </c>
      <c r="EG9" s="49">
        <f t="shared" si="14"/>
        <v>127.99999999999997</v>
      </c>
      <c r="EH9" s="49">
        <f t="shared" si="15"/>
        <v>128.79999999999998</v>
      </c>
      <c r="EI9" s="49">
        <f t="shared" si="16"/>
        <v>129.6</v>
      </c>
      <c r="EJ9" s="49">
        <f t="shared" si="17"/>
        <v>130.4</v>
      </c>
      <c r="EK9" s="49">
        <f t="shared" si="18"/>
        <v>131.20000000000002</v>
      </c>
      <c r="EL9" s="49">
        <f t="shared" si="19"/>
        <v>132.00000000000003</v>
      </c>
      <c r="EM9" s="49">
        <f t="shared" si="20"/>
        <v>132.80000000000004</v>
      </c>
      <c r="EN9" s="49">
        <f t="shared" si="21"/>
        <v>133.60000000000005</v>
      </c>
      <c r="EO9" s="49">
        <f t="shared" si="22"/>
        <v>134.40000000000006</v>
      </c>
      <c r="EP9" s="49">
        <f t="shared" si="23"/>
        <v>135.20000000000007</v>
      </c>
      <c r="EQ9" s="49">
        <f t="shared" si="24"/>
        <v>136.00000000000009</v>
      </c>
      <c r="ER9" s="49">
        <f t="shared" si="25"/>
        <v>136.8000000000001</v>
      </c>
      <c r="ES9" s="49">
        <f t="shared" si="26"/>
        <v>137.60000000000011</v>
      </c>
      <c r="ET9" s="49">
        <f t="shared" si="27"/>
        <v>138.40000000000012</v>
      </c>
      <c r="EU9" s="49">
        <f t="shared" si="28"/>
        <v>139.20000000000013</v>
      </c>
      <c r="EV9" s="49">
        <f t="shared" si="29"/>
        <v>140.00000000000014</v>
      </c>
      <c r="EW9" s="49">
        <f t="shared" si="30"/>
        <v>140.80000000000015</v>
      </c>
      <c r="EX9" s="49">
        <f t="shared" si="31"/>
        <v>141.60000000000016</v>
      </c>
      <c r="EY9" s="49">
        <f t="shared" si="32"/>
        <v>142.40000000000018</v>
      </c>
      <c r="EZ9" s="49">
        <f t="shared" si="33"/>
        <v>143.20000000000019</v>
      </c>
      <c r="FA9" s="49">
        <f t="shared" si="34"/>
        <v>144.0000000000002</v>
      </c>
      <c r="FB9" s="49">
        <f t="shared" si="35"/>
        <v>144.80000000000021</v>
      </c>
      <c r="FC9" s="49">
        <f t="shared" si="36"/>
        <v>145.60000000000022</v>
      </c>
      <c r="FD9" s="49">
        <f t="shared" si="37"/>
        <v>146.40000000000023</v>
      </c>
      <c r="FE9" s="49">
        <f t="shared" si="38"/>
        <v>147.20000000000024</v>
      </c>
      <c r="FF9" s="49">
        <f t="shared" si="39"/>
        <v>148.00000000000026</v>
      </c>
      <c r="FG9" s="49">
        <f t="shared" si="40"/>
        <v>148.80000000000027</v>
      </c>
      <c r="FH9" s="49">
        <f t="shared" si="41"/>
        <v>149.60000000000028</v>
      </c>
      <c r="FI9" s="49">
        <f t="shared" si="42"/>
        <v>150.40000000000029</v>
      </c>
      <c r="FJ9" s="49">
        <f t="shared" si="43"/>
        <v>151.2000000000003</v>
      </c>
      <c r="FK9" s="49">
        <f t="shared" si="44"/>
        <v>152.00000000000031</v>
      </c>
      <c r="FL9" s="49">
        <f t="shared" si="45"/>
        <v>152.80000000000032</v>
      </c>
      <c r="FM9" s="49">
        <f t="shared" si="46"/>
        <v>153.60000000000034</v>
      </c>
      <c r="FN9" s="49">
        <f t="shared" si="47"/>
        <v>154.40000000000035</v>
      </c>
      <c r="FO9" s="49">
        <f t="shared" si="48"/>
        <v>155.20000000000036</v>
      </c>
      <c r="FP9" s="49">
        <f t="shared" si="49"/>
        <v>156.00000000000037</v>
      </c>
      <c r="FQ9" s="49">
        <f t="shared" si="50"/>
        <v>156.80000000000038</v>
      </c>
      <c r="FR9" s="49">
        <f t="shared" si="51"/>
        <v>157.60000000000039</v>
      </c>
      <c r="FS9" s="49">
        <f t="shared" si="52"/>
        <v>158.4000000000004</v>
      </c>
      <c r="FT9" s="49">
        <f t="shared" si="53"/>
        <v>159.20000000000041</v>
      </c>
      <c r="FU9" s="49">
        <f t="shared" si="54"/>
        <v>160.00000000000043</v>
      </c>
      <c r="FV9" s="49">
        <f t="shared" si="55"/>
        <v>160.80000000000044</v>
      </c>
      <c r="FW9" s="49">
        <f t="shared" si="56"/>
        <v>161.60000000000045</v>
      </c>
      <c r="FX9" s="49">
        <f t="shared" si="57"/>
        <v>162.40000000000046</v>
      </c>
      <c r="FY9" s="49">
        <f t="shared" si="58"/>
        <v>163.20000000000047</v>
      </c>
      <c r="FZ9" s="49">
        <f t="shared" si="59"/>
        <v>164.00000000000048</v>
      </c>
      <c r="GA9" s="49">
        <f t="shared" si="60"/>
        <v>164.80000000000049</v>
      </c>
      <c r="GB9" s="49">
        <f t="shared" si="61"/>
        <v>165.60000000000051</v>
      </c>
      <c r="GC9" s="49">
        <f t="shared" si="62"/>
        <v>166.40000000000052</v>
      </c>
      <c r="GD9" s="49">
        <f t="shared" si="63"/>
        <v>167.20000000000053</v>
      </c>
      <c r="GE9" s="49">
        <f t="shared" si="64"/>
        <v>168.00000000000054</v>
      </c>
      <c r="GF9" s="49">
        <f t="shared" si="65"/>
        <v>168.80000000000055</v>
      </c>
      <c r="GG9" s="49">
        <f t="shared" si="66"/>
        <v>169.60000000000056</v>
      </c>
      <c r="GH9" s="49">
        <f t="shared" si="67"/>
        <v>170.40000000000057</v>
      </c>
      <c r="GI9" s="49">
        <f t="shared" si="68"/>
        <v>171.20000000000059</v>
      </c>
      <c r="GJ9" s="49">
        <f t="shared" si="69"/>
        <v>172.0000000000006</v>
      </c>
      <c r="GK9" s="49">
        <f t="shared" si="70"/>
        <v>172.80000000000061</v>
      </c>
      <c r="GL9" s="49">
        <f t="shared" si="71"/>
        <v>173.60000000000062</v>
      </c>
      <c r="GM9" s="49">
        <f t="shared" si="72"/>
        <v>174.40000000000063</v>
      </c>
      <c r="GN9" s="49">
        <f t="shared" si="73"/>
        <v>175.20000000000064</v>
      </c>
      <c r="GO9" s="49">
        <f t="shared" si="74"/>
        <v>176.00000000000065</v>
      </c>
      <c r="GP9" s="49">
        <f t="shared" si="75"/>
        <v>176.80000000000067</v>
      </c>
      <c r="GQ9" s="49">
        <f t="shared" si="76"/>
        <v>177.60000000000068</v>
      </c>
      <c r="GR9" s="49">
        <f t="shared" si="77"/>
        <v>178.40000000000069</v>
      </c>
      <c r="GS9" s="49">
        <f t="shared" si="78"/>
        <v>179.2000000000007</v>
      </c>
      <c r="GT9" s="49">
        <f t="shared" si="79"/>
        <v>180.00000000000071</v>
      </c>
      <c r="GU9" s="49">
        <f t="shared" si="80"/>
        <v>180.80000000000072</v>
      </c>
      <c r="GV9" s="49">
        <f t="shared" si="81"/>
        <v>181.60000000000073</v>
      </c>
      <c r="GW9" s="49">
        <f t="shared" si="82"/>
        <v>182.40000000000074</v>
      </c>
      <c r="GX9" s="49">
        <f t="shared" si="83"/>
        <v>183.20000000000076</v>
      </c>
      <c r="GY9" s="49">
        <f t="shared" si="84"/>
        <v>184.00000000000077</v>
      </c>
      <c r="GZ9" s="49">
        <f t="shared" si="85"/>
        <v>184.80000000000078</v>
      </c>
      <c r="HA9" s="49">
        <f t="shared" si="86"/>
        <v>185.60000000000079</v>
      </c>
      <c r="HB9" s="49">
        <f t="shared" si="87"/>
        <v>186.4000000000008</v>
      </c>
      <c r="HC9" s="49">
        <f t="shared" si="88"/>
        <v>187.20000000000081</v>
      </c>
      <c r="HD9" s="49">
        <f t="shared" si="89"/>
        <v>188.00000000000082</v>
      </c>
      <c r="HE9" s="49">
        <f t="shared" si="90"/>
        <v>188.80000000000084</v>
      </c>
      <c r="HF9" s="49">
        <f t="shared" si="91"/>
        <v>189.60000000000085</v>
      </c>
      <c r="HG9" s="49">
        <f t="shared" si="92"/>
        <v>190.40000000000086</v>
      </c>
      <c r="HH9" s="49">
        <f t="shared" si="93"/>
        <v>191.20000000000087</v>
      </c>
      <c r="HI9" s="49">
        <f t="shared" si="94"/>
        <v>192.00000000000088</v>
      </c>
      <c r="HJ9" s="49">
        <f t="shared" si="95"/>
        <v>192.80000000000089</v>
      </c>
      <c r="HK9" s="49">
        <f t="shared" si="96"/>
        <v>193.6000000000009</v>
      </c>
      <c r="HL9" s="49">
        <f t="shared" si="97"/>
        <v>194.40000000000092</v>
      </c>
      <c r="HM9" s="49">
        <f t="shared" si="98"/>
        <v>195.20000000000093</v>
      </c>
      <c r="HN9" s="49">
        <f t="shared" si="99"/>
        <v>196.00000000000094</v>
      </c>
      <c r="HO9" s="49">
        <f t="shared" si="100"/>
        <v>196.80000000000095</v>
      </c>
      <c r="HP9" s="49">
        <f t="shared" si="101"/>
        <v>197.60000000000096</v>
      </c>
      <c r="HQ9" s="49">
        <f t="shared" si="102"/>
        <v>198.40000000000097</v>
      </c>
      <c r="HR9" s="49">
        <f t="shared" si="103"/>
        <v>199.20000000000098</v>
      </c>
      <c r="HS9" s="49">
        <f t="shared" si="104"/>
        <v>200.00000000000099</v>
      </c>
      <c r="HT9" s="169">
        <f t="shared" si="105"/>
        <v>1.0954077897717114E-3</v>
      </c>
      <c r="HU9" s="169">
        <f t="shared" si="120"/>
        <v>1.1460875108994107E-3</v>
      </c>
      <c r="HV9" s="169">
        <f t="shared" si="120"/>
        <v>1.1985670337385688E-3</v>
      </c>
      <c r="HW9" s="169">
        <f t="shared" si="120"/>
        <v>1.2528799816244518E-3</v>
      </c>
      <c r="HX9" s="169">
        <f t="shared" si="120"/>
        <v>1.3090589533798561E-3</v>
      </c>
      <c r="HY9" s="169">
        <f t="shared" si="120"/>
        <v>1.3671354163138922E-3</v>
      </c>
      <c r="HZ9" s="169">
        <f t="shared" si="120"/>
        <v>1.4271395970264183E-3</v>
      </c>
      <c r="IA9" s="169">
        <f t="shared" si="120"/>
        <v>1.4891003702240248E-3</v>
      </c>
      <c r="IB9" s="169">
        <f t="shared" si="120"/>
        <v>1.553045145769162E-3</v>
      </c>
      <c r="IC9" s="169">
        <f t="shared" si="120"/>
        <v>1.6189997541994413E-3</v>
      </c>
      <c r="ID9" s="169">
        <f t="shared" si="120"/>
        <v>1.6869883309695195E-3</v>
      </c>
      <c r="IE9" s="169">
        <f t="shared" si="120"/>
        <v>1.7570331996830024E-3</v>
      </c>
      <c r="IF9" s="169">
        <f t="shared" si="120"/>
        <v>1.8291547545964872E-3</v>
      </c>
      <c r="IG9" s="169">
        <f t="shared" si="120"/>
        <v>1.9033713426921488E-3</v>
      </c>
      <c r="IH9" s="169">
        <f t="shared" si="120"/>
        <v>1.9796991456290584E-3</v>
      </c>
      <c r="II9" s="169">
        <f t="shared" si="120"/>
        <v>2.0581520618965987E-3</v>
      </c>
      <c r="IJ9" s="169">
        <f t="shared" si="120"/>
        <v>2.1387415895058924E-3</v>
      </c>
      <c r="IK9" s="169">
        <f t="shared" si="120"/>
        <v>2.2214767095669525E-3</v>
      </c>
      <c r="IL9" s="169">
        <f t="shared" si="120"/>
        <v>2.3063637711102669E-3</v>
      </c>
      <c r="IM9" s="169">
        <f t="shared" si="120"/>
        <v>2.393406377521585E-3</v>
      </c>
      <c r="IN9" s="169">
        <f t="shared" si="120"/>
        <v>2.4826052749678368E-3</v>
      </c>
      <c r="IO9" s="169">
        <f t="shared" si="120"/>
        <v>2.5739582432001639E-3</v>
      </c>
      <c r="IP9" s="169">
        <f t="shared" si="120"/>
        <v>2.6674599891269826E-3</v>
      </c>
      <c r="IQ9" s="169">
        <f t="shared" si="120"/>
        <v>2.7631020435558021E-3</v>
      </c>
      <c r="IR9" s="169">
        <f t="shared" si="120"/>
        <v>2.8608726615069707E-3</v>
      </c>
      <c r="IS9" s="169">
        <f t="shared" si="120"/>
        <v>2.9607567265057251E-3</v>
      </c>
      <c r="IT9" s="169">
        <f t="shared" si="120"/>
        <v>3.0627356592606942E-3</v>
      </c>
      <c r="IU9" s="169">
        <f t="shared" si="120"/>
        <v>3.1667873311373535E-3</v>
      </c>
      <c r="IV9" s="169">
        <f t="shared" si="120"/>
        <v>3.2728859828337399E-3</v>
      </c>
      <c r="IW9" s="169">
        <f t="shared" si="120"/>
        <v>3.3810021486630742E-3</v>
      </c>
      <c r="IX9" s="169">
        <f t="shared" si="120"/>
        <v>3.4911025868436052E-3</v>
      </c>
      <c r="IY9" s="169">
        <f t="shared" si="120"/>
        <v>3.6031502161900813E-3</v>
      </c>
      <c r="IZ9" s="169">
        <f t="shared" si="120"/>
        <v>3.7171040595936852E-3</v>
      </c>
      <c r="JA9" s="169">
        <f t="shared" si="120"/>
        <v>3.8329191946680119E-3</v>
      </c>
      <c r="JB9" s="169">
        <f t="shared" si="120"/>
        <v>3.9505467119277E-3</v>
      </c>
      <c r="JC9" s="169">
        <f t="shared" si="120"/>
        <v>4.0699336808537002E-3</v>
      </c>
      <c r="JD9" s="169">
        <f t="shared" si="120"/>
        <v>4.1910231241847938E-3</v>
      </c>
      <c r="JE9" s="169">
        <f t="shared" si="120"/>
        <v>4.3137540007588647E-3</v>
      </c>
      <c r="JF9" s="169">
        <f t="shared" si="120"/>
        <v>4.4380611972097833E-3</v>
      </c>
      <c r="JG9" s="169">
        <f t="shared" si="120"/>
        <v>4.5638755288062325E-3</v>
      </c>
      <c r="JH9" s="169">
        <f t="shared" si="120"/>
        <v>4.6911237496978161E-3</v>
      </c>
      <c r="JI9" s="169">
        <f t="shared" si="120"/>
        <v>4.8197285728111732E-3</v>
      </c>
      <c r="JJ9" s="169">
        <f t="shared" si="120"/>
        <v>4.949608699614568E-3</v>
      </c>
      <c r="JK9" s="169">
        <f t="shared" si="120"/>
        <v>5.0806788599437836E-3</v>
      </c>
      <c r="JL9" s="169">
        <f t="shared" si="120"/>
        <v>5.2128498620550631E-3</v>
      </c>
      <c r="JM9" s="169">
        <f t="shared" si="120"/>
        <v>5.3460286530423312E-3</v>
      </c>
      <c r="JN9" s="169">
        <f t="shared" si="120"/>
        <v>5.4801183897262313E-3</v>
      </c>
      <c r="JO9" s="169">
        <f t="shared" si="120"/>
        <v>5.615018520091602E-3</v>
      </c>
      <c r="JP9" s="169">
        <f t="shared" si="120"/>
        <v>5.7506248753180075E-3</v>
      </c>
      <c r="JQ9" s="169">
        <f t="shared" si="120"/>
        <v>5.886829772414939E-3</v>
      </c>
      <c r="JR9" s="169">
        <f t="shared" si="120"/>
        <v>6.0235221274394886E-3</v>
      </c>
      <c r="JS9" s="169">
        <f t="shared" si="120"/>
        <v>6.1605875792396687E-3</v>
      </c>
      <c r="JT9" s="169">
        <f t="shared" si="120"/>
        <v>6.2979086236313294E-3</v>
      </c>
      <c r="JU9" s="169">
        <f t="shared" si="120"/>
        <v>6.4353647578808968E-3</v>
      </c>
      <c r="JV9" s="169">
        <f t="shared" si="120"/>
        <v>6.5728326353300687E-3</v>
      </c>
      <c r="JW9" s="169">
        <f t="shared" si="120"/>
        <v>6.7101862299623408E-3</v>
      </c>
      <c r="JX9" s="169">
        <f t="shared" si="120"/>
        <v>6.8472970106747758E-3</v>
      </c>
      <c r="JY9" s="169">
        <f t="shared" si="120"/>
        <v>6.9840341249822061E-3</v>
      </c>
      <c r="JZ9" s="169">
        <f t="shared" si="120"/>
        <v>7.120264591844977E-3</v>
      </c>
      <c r="KA9" s="169">
        <f t="shared" si="120"/>
        <v>7.2558535032755745E-3</v>
      </c>
      <c r="KB9" s="169">
        <f t="shared" si="120"/>
        <v>7.3906642343444249E-3</v>
      </c>
      <c r="KC9" s="169">
        <f t="shared" si="120"/>
        <v>7.5245586611706041E-3</v>
      </c>
      <c r="KD9" s="169">
        <f t="shared" si="120"/>
        <v>7.6573973864496169E-3</v>
      </c>
      <c r="KE9" s="169">
        <f t="shared" si="120"/>
        <v>7.7890399720377994E-3</v>
      </c>
      <c r="KF9" s="169">
        <f t="shared" si="117"/>
        <v>7.919345178081412E-3</v>
      </c>
      <c r="KG9" s="169">
        <f t="shared" si="121"/>
        <v>8.0481712081483438E-3</v>
      </c>
      <c r="KH9" s="169">
        <f t="shared" si="121"/>
        <v>8.1753759597916753E-3</v>
      </c>
      <c r="KI9" s="169">
        <f t="shared" si="121"/>
        <v>8.3008172799472375E-3</v>
      </c>
      <c r="KJ9" s="169">
        <f t="shared" si="121"/>
        <v>8.4243532245419171E-3</v>
      </c>
      <c r="KK9" s="169">
        <f t="shared" si="121"/>
        <v>8.5458423216660286E-3</v>
      </c>
      <c r="KL9" s="169">
        <f t="shared" si="121"/>
        <v>8.6651438376415361E-3</v>
      </c>
      <c r="KM9" s="169">
        <f t="shared" si="121"/>
        <v>8.7821180452985204E-3</v>
      </c>
      <c r="KN9" s="169">
        <f t="shared" si="121"/>
        <v>8.896626493755215E-3</v>
      </c>
      <c r="KO9" s="169">
        <f t="shared" si="121"/>
        <v>9.0085322789820385E-3</v>
      </c>
      <c r="KP9" s="169">
        <f t="shared" si="121"/>
        <v>9.1177003144177083E-3</v>
      </c>
      <c r="KQ9" s="169">
        <f t="shared" si="121"/>
        <v>9.2239976008956469E-3</v>
      </c>
      <c r="KR9" s="169">
        <f t="shared" si="121"/>
        <v>9.3272934951315768E-3</v>
      </c>
      <c r="KS9" s="169">
        <f t="shared" si="121"/>
        <v>9.4274599760185741E-3</v>
      </c>
      <c r="KT9" s="169">
        <f t="shared" si="121"/>
        <v>9.5243719079739064E-3</v>
      </c>
      <c r="KU9" s="169">
        <f t="shared" si="121"/>
        <v>9.6179073005827568E-3</v>
      </c>
      <c r="KV9" s="169">
        <f t="shared" si="121"/>
        <v>9.7079475637875199E-3</v>
      </c>
      <c r="KW9" s="169">
        <f t="shared" si="121"/>
        <v>9.7943777578777119E-3</v>
      </c>
      <c r="KX9" s="169">
        <f t="shared" si="121"/>
        <v>9.8770868375446033E-3</v>
      </c>
      <c r="KY9" s="169">
        <f t="shared" si="121"/>
        <v>9.9559678892766797E-3</v>
      </c>
      <c r="KZ9" s="169">
        <f t="shared" si="121"/>
        <v>1.0030918361386656E-2</v>
      </c>
      <c r="LA9" s="169">
        <f t="shared" si="121"/>
        <v>1.0101840285978126E-2</v>
      </c>
      <c r="LB9" s="169">
        <f t="shared" si="121"/>
        <v>1.0168640492180026E-2</v>
      </c>
      <c r="LC9" s="169">
        <f t="shared" si="121"/>
        <v>1.0231230809999759E-2</v>
      </c>
      <c r="LD9" s="169">
        <f t="shared" si="121"/>
        <v>1.0289528264171002E-2</v>
      </c>
      <c r="LE9" s="169">
        <f t="shared" si="121"/>
        <v>1.0343455257399874E-2</v>
      </c>
      <c r="LF9" s="169">
        <f t="shared" si="121"/>
        <v>1.0392939742443191E-2</v>
      </c>
      <c r="LG9" s="169">
        <f t="shared" si="121"/>
        <v>1.0437915382484784E-2</v>
      </c>
      <c r="LH9" s="169">
        <f t="shared" si="121"/>
        <v>1.0478321699310225E-2</v>
      </c>
      <c r="LI9" s="169">
        <f t="shared" si="121"/>
        <v>1.0514104208816747E-2</v>
      </c>
      <c r="LJ9" s="169">
        <f t="shared" si="121"/>
        <v>1.0545214543433339E-2</v>
      </c>
      <c r="LK9" s="169">
        <f t="shared" si="121"/>
        <v>1.0571610561066038E-2</v>
      </c>
      <c r="LL9" s="169">
        <f t="shared" si="121"/>
        <v>1.0593256440224914E-2</v>
      </c>
      <c r="LM9" s="169">
        <f t="shared" si="121"/>
        <v>1.0610122761032176E-2</v>
      </c>
      <c r="LN9" s="169">
        <f t="shared" si="121"/>
        <v>1.0622186571854946E-2</v>
      </c>
      <c r="LO9" s="169">
        <f t="shared" si="121"/>
        <v>1.0629431441351511E-2</v>
      </c>
      <c r="LP9" s="169">
        <f t="shared" si="121"/>
        <v>1.0631847495765784E-2</v>
      </c>
      <c r="LQ9" s="169">
        <f t="shared" si="121"/>
        <v>1.0629431441351511E-2</v>
      </c>
      <c r="LR9" s="169">
        <f t="shared" si="121"/>
        <v>1.0622186571854946E-2</v>
      </c>
      <c r="LS9" s="169">
        <f t="shared" si="121"/>
        <v>1.0610122761032176E-2</v>
      </c>
      <c r="LT9" s="169">
        <f t="shared" si="121"/>
        <v>1.0593256440224914E-2</v>
      </c>
      <c r="LU9" s="169">
        <f t="shared" si="121"/>
        <v>1.0571610561066038E-2</v>
      </c>
      <c r="LV9" s="169">
        <f t="shared" si="121"/>
        <v>1.0545214543433339E-2</v>
      </c>
      <c r="LW9" s="169">
        <f t="shared" si="121"/>
        <v>1.0514104208816747E-2</v>
      </c>
      <c r="LX9" s="169">
        <f t="shared" si="121"/>
        <v>1.0478321699310225E-2</v>
      </c>
      <c r="LY9" s="169">
        <f t="shared" si="121"/>
        <v>1.0437915382484784E-2</v>
      </c>
      <c r="LZ9" s="169">
        <f t="shared" si="121"/>
        <v>1.0392939742443191E-2</v>
      </c>
      <c r="MA9" s="169">
        <f t="shared" si="121"/>
        <v>1.0343455257399874E-2</v>
      </c>
      <c r="MB9" s="169">
        <f t="shared" si="121"/>
        <v>1.0289528264171002E-2</v>
      </c>
      <c r="MC9" s="169">
        <f t="shared" si="121"/>
        <v>1.0231230809999754E-2</v>
      </c>
      <c r="MD9" s="169">
        <f t="shared" si="121"/>
        <v>1.016864049218002E-2</v>
      </c>
      <c r="ME9" s="169">
        <f t="shared" si="121"/>
        <v>1.010184028597812E-2</v>
      </c>
      <c r="MF9" s="169">
        <f t="shared" si="121"/>
        <v>1.003091836138665E-2</v>
      </c>
      <c r="MG9" s="169">
        <f t="shared" si="121"/>
        <v>9.9559678892766693E-3</v>
      </c>
      <c r="MH9" s="169">
        <f t="shared" si="121"/>
        <v>9.8770868375445894E-3</v>
      </c>
      <c r="MI9" s="169">
        <f t="shared" si="121"/>
        <v>9.794377757877698E-3</v>
      </c>
      <c r="MJ9" s="169">
        <f t="shared" si="121"/>
        <v>9.7079475637875043E-3</v>
      </c>
      <c r="MK9" s="169">
        <f t="shared" si="121"/>
        <v>9.6179073005827377E-3</v>
      </c>
      <c r="ML9" s="169">
        <f t="shared" si="121"/>
        <v>9.5243719079738873E-3</v>
      </c>
      <c r="MM9" s="169">
        <f t="shared" si="121"/>
        <v>9.4274599760185533E-3</v>
      </c>
      <c r="MN9" s="169">
        <f t="shared" si="121"/>
        <v>9.3272934951315525E-3</v>
      </c>
      <c r="MO9" s="169">
        <f t="shared" si="121"/>
        <v>9.2239976008956174E-3</v>
      </c>
      <c r="MP9" s="169">
        <f t="shared" si="121"/>
        <v>9.1177003144176788E-3</v>
      </c>
      <c r="MQ9" s="169">
        <f t="shared" si="121"/>
        <v>9.0085322789820038E-3</v>
      </c>
      <c r="MR9" s="169">
        <f t="shared" si="118"/>
        <v>8.8966264937551786E-3</v>
      </c>
      <c r="MS9" s="169">
        <f t="shared" si="122"/>
        <v>8.7821180452984805E-3</v>
      </c>
      <c r="MT9" s="169">
        <f t="shared" si="122"/>
        <v>8.6651438376414945E-3</v>
      </c>
      <c r="MU9" s="169">
        <f t="shared" si="122"/>
        <v>8.5458423216659835E-3</v>
      </c>
      <c r="MV9" s="169">
        <f t="shared" si="122"/>
        <v>8.4243532245418685E-3</v>
      </c>
      <c r="MW9" s="169">
        <f t="shared" si="122"/>
        <v>8.3008172799471872E-3</v>
      </c>
      <c r="MX9" s="169">
        <f t="shared" si="122"/>
        <v>8.1753759597916233E-3</v>
      </c>
      <c r="MY9" s="169">
        <f t="shared" si="122"/>
        <v>8.0481712081482883E-3</v>
      </c>
      <c r="MZ9" s="169">
        <f t="shared" si="122"/>
        <v>7.9193451780813513E-3</v>
      </c>
      <c r="NA9" s="169">
        <f t="shared" si="122"/>
        <v>7.789039972037737E-3</v>
      </c>
      <c r="NB9" s="169">
        <f t="shared" si="122"/>
        <v>7.6573973864495519E-3</v>
      </c>
      <c r="NC9" s="169">
        <f t="shared" si="122"/>
        <v>7.5245586611705365E-3</v>
      </c>
      <c r="ND9" s="169">
        <f t="shared" si="122"/>
        <v>7.3906642343443546E-3</v>
      </c>
      <c r="NE9" s="169">
        <f t="shared" si="122"/>
        <v>7.2558535032754999E-3</v>
      </c>
      <c r="NF9" s="169">
        <f t="shared" si="122"/>
        <v>7.1202645918448998E-3</v>
      </c>
      <c r="NG9" s="169">
        <f t="shared" si="122"/>
        <v>6.9840341249821263E-3</v>
      </c>
      <c r="NH9" s="169">
        <f t="shared" si="122"/>
        <v>6.8472970106746925E-3</v>
      </c>
      <c r="NI9" s="169">
        <f t="shared" si="122"/>
        <v>6.7101862299622566E-3</v>
      </c>
      <c r="NJ9" s="169">
        <f t="shared" si="122"/>
        <v>6.5728326353299811E-3</v>
      </c>
      <c r="NK9" s="169">
        <f t="shared" si="122"/>
        <v>6.435364757880804E-3</v>
      </c>
      <c r="NL9" s="169">
        <f t="shared" si="122"/>
        <v>6.2979086236312366E-3</v>
      </c>
      <c r="NM9" s="169">
        <f t="shared" si="122"/>
        <v>6.1605875792395742E-3</v>
      </c>
      <c r="NN9" s="169">
        <f t="shared" si="122"/>
        <v>6.0235221274393897E-3</v>
      </c>
      <c r="NO9" s="169">
        <f t="shared" si="122"/>
        <v>5.8868297724148392E-3</v>
      </c>
      <c r="NP9" s="169">
        <f t="shared" si="122"/>
        <v>5.7506248753179069E-3</v>
      </c>
      <c r="NQ9" s="169">
        <f t="shared" si="122"/>
        <v>5.615018520091497E-3</v>
      </c>
      <c r="NR9" s="169">
        <f t="shared" si="122"/>
        <v>5.4801183897261246E-3</v>
      </c>
      <c r="NS9" s="169">
        <f t="shared" si="122"/>
        <v>5.3460286530422245E-3</v>
      </c>
      <c r="NT9" s="169">
        <f t="shared" si="122"/>
        <v>5.2128498620549555E-3</v>
      </c>
      <c r="NU9" s="169">
        <f t="shared" si="122"/>
        <v>5.0806788599436744E-3</v>
      </c>
      <c r="NV9" s="169">
        <f t="shared" si="122"/>
        <v>4.9496086996144561E-3</v>
      </c>
      <c r="NW9" s="169">
        <f t="shared" si="122"/>
        <v>4.8197285728110613E-3</v>
      </c>
      <c r="NX9" s="169">
        <f t="shared" si="122"/>
        <v>4.6911237496977034E-3</v>
      </c>
      <c r="NY9" s="169">
        <f t="shared" si="122"/>
        <v>4.5638755288061172E-3</v>
      </c>
      <c r="NZ9" s="169">
        <f t="shared" si="122"/>
        <v>4.4380611972096688E-3</v>
      </c>
      <c r="OA9" s="169">
        <f t="shared" si="122"/>
        <v>4.3137540007587476E-3</v>
      </c>
      <c r="OB9" s="169">
        <f t="shared" si="122"/>
        <v>4.1910231241846767E-3</v>
      </c>
      <c r="OC9" s="169">
        <f t="shared" si="122"/>
        <v>4.069933680853584E-3</v>
      </c>
      <c r="OD9" s="169">
        <f t="shared" si="122"/>
        <v>3.9505467119275812E-3</v>
      </c>
      <c r="OE9" s="169">
        <f t="shared" si="122"/>
        <v>3.8329191946678948E-3</v>
      </c>
      <c r="OF9" s="169">
        <f t="shared" si="122"/>
        <v>3.7171040595935685E-3</v>
      </c>
      <c r="OG9" s="169">
        <f t="shared" si="122"/>
        <v>3.6031502161899629E-3</v>
      </c>
      <c r="OH9" s="169">
        <f t="shared" si="122"/>
        <v>3.4911025868434868E-3</v>
      </c>
      <c r="OI9" s="169">
        <f t="shared" si="122"/>
        <v>3.3810021486629549E-3</v>
      </c>
      <c r="OJ9" s="169">
        <f t="shared" si="122"/>
        <v>3.272885982833621E-3</v>
      </c>
      <c r="OK9" s="169">
        <f t="shared" si="122"/>
        <v>3.1667873311372365E-3</v>
      </c>
      <c r="OL9" s="169">
        <f t="shared" si="122"/>
        <v>3.0627356592605771E-3</v>
      </c>
      <c r="OM9" s="169">
        <f t="shared" si="122"/>
        <v>2.9607567265056089E-3</v>
      </c>
      <c r="ON9" s="169">
        <f t="shared" si="122"/>
        <v>2.8608726615068558E-3</v>
      </c>
      <c r="OO9" s="169">
        <f t="shared" si="122"/>
        <v>2.7631020435556872E-3</v>
      </c>
      <c r="OP9" s="169">
        <f t="shared" si="122"/>
        <v>2.6674599891268686E-3</v>
      </c>
      <c r="OQ9" s="169">
        <f t="shared" si="122"/>
        <v>2.5739582432000507E-3</v>
      </c>
      <c r="OR9" s="169">
        <f t="shared" si="122"/>
        <v>2.4826052749677254E-3</v>
      </c>
      <c r="OS9" s="169">
        <f t="shared" si="122"/>
        <v>2.3934063775214735E-3</v>
      </c>
      <c r="OT9" s="169">
        <f t="shared" si="122"/>
        <v>2.3063637711101567E-3</v>
      </c>
      <c r="OU9" s="169">
        <f t="shared" si="122"/>
        <v>2.2214767095668445E-3</v>
      </c>
      <c r="OV9" s="169">
        <f t="shared" si="122"/>
        <v>2.1387415895057853E-3</v>
      </c>
      <c r="OW9" s="169">
        <f t="shared" si="122"/>
        <v>2.0581520618964929E-3</v>
      </c>
      <c r="OX9" s="169">
        <f t="shared" si="122"/>
        <v>1.9796991456289543E-3</v>
      </c>
      <c r="OY9" s="169">
        <f t="shared" si="122"/>
        <v>1.9033713426920454E-3</v>
      </c>
      <c r="OZ9" s="169">
        <f t="shared" si="122"/>
        <v>1.8291547545963853E-3</v>
      </c>
      <c r="PA9" s="169">
        <f t="shared" si="122"/>
        <v>1.7570331996829027E-3</v>
      </c>
      <c r="PB9" s="169">
        <f t="shared" si="122"/>
        <v>1.6869883309694213E-3</v>
      </c>
      <c r="PC9" s="169">
        <f t="shared" si="122"/>
        <v>1.618999754199345E-3</v>
      </c>
      <c r="PD9" s="169">
        <f t="shared" si="119"/>
        <v>1.5530451457690679E-3</v>
      </c>
      <c r="PE9" s="169">
        <f t="shared" si="109"/>
        <v>1.4891003702239317E-3</v>
      </c>
      <c r="PF9" s="169">
        <f t="shared" si="109"/>
        <v>1.427139597026327E-3</v>
      </c>
      <c r="PG9" s="169">
        <f t="shared" si="109"/>
        <v>1.367135416313804E-3</v>
      </c>
      <c r="PH9" s="169">
        <f t="shared" si="109"/>
        <v>1.3090589533797689E-3</v>
      </c>
      <c r="PI9" s="169">
        <f t="shared" si="109"/>
        <v>1.2528799816243655E-3</v>
      </c>
      <c r="PJ9" s="169">
        <f t="shared" si="109"/>
        <v>1.1985670337384851E-3</v>
      </c>
      <c r="PK9" s="169">
        <f t="shared" si="109"/>
        <v>1.1460875108993288E-3</v>
      </c>
      <c r="PL9" s="169">
        <f t="shared" si="109"/>
        <v>1.0954077897716316E-3</v>
      </c>
    </row>
    <row r="10" spans="1:429" x14ac:dyDescent="0.75">
      <c r="A10" s="4">
        <v>7</v>
      </c>
      <c r="B10" s="115"/>
      <c r="C10" s="117">
        <v>80</v>
      </c>
      <c r="D10" s="122">
        <f t="shared" si="110"/>
        <v>80</v>
      </c>
      <c r="E10" s="95">
        <v>120</v>
      </c>
      <c r="F10" s="122">
        <f t="shared" si="111"/>
        <v>210</v>
      </c>
      <c r="G10" s="117"/>
      <c r="H10" s="114">
        <v>0.75</v>
      </c>
      <c r="I10" s="124">
        <f t="shared" si="0"/>
        <v>1</v>
      </c>
      <c r="J10" s="124">
        <f t="shared" si="1"/>
        <v>0.44444444444444442</v>
      </c>
      <c r="K10" s="73">
        <f t="shared" si="112"/>
        <v>128.33333333333334</v>
      </c>
      <c r="L10" s="23" t="s">
        <v>2</v>
      </c>
      <c r="M10" s="57"/>
      <c r="N10" s="280"/>
      <c r="O10" s="74">
        <f>IF(AND(D10&gt;0,E10&gt;0,F10&gt;0),IF(ISBLANK(N10),IF(ISBLANK(L10),"",(F10-D10)*VLOOKUP(L10,VLookups!$A$4:$B$13,2,FALSE)),N10),"")</f>
        <v>35.601966237835796</v>
      </c>
      <c r="P10" s="75">
        <f t="shared" si="2"/>
        <v>1267.5</v>
      </c>
      <c r="Q10" s="95">
        <v>150</v>
      </c>
      <c r="R10" s="270">
        <f>IF(AND(Q10&gt;0,E10&gt;0,NOT(O10="")),ABS(VLOOKUP($Q$1,VLookups!$A$43:$B$44,2,FALSE)-_xlfn.NORM.DIST(Q10,K10,O10,TRUE)),"")</f>
        <v>0.72859877312131327</v>
      </c>
      <c r="S10" s="94">
        <f>IF(AND($D10&gt;0,$E10&gt;0,$F10&gt;0,NOT(ISBLANK($L10))),_xlfn.NORM.INV(ABS(VLOOKUP($Q$1,VLookups!$A$43:$B$44,2,FALSE)-S$3),$K10,$O10),"")</f>
        <v>82.707577764768871</v>
      </c>
      <c r="T10" s="93">
        <f>IF(AND($D10&gt;0,$E10&gt;0,$F10&gt;0,NOT(ISBLANK($L10))),_xlfn.NORM.INV(ABS(VLOOKUP($Q$1,VLookups!$A$43:$B$44,2,FALSE)-T$3),$K10,$O10),"")</f>
        <v>173.95908890189781</v>
      </c>
      <c r="U10" s="94">
        <f>IF(AND($D10&gt;0,$E10&gt;0,$F10&gt;0,NOT(ISBLANK($L10))),_xlfn.NORM.INV(ABS(VLOOKUP($Q$1,VLookups!$A$43:$B$44,2,FALSE)-U$3),$K10,$O10),"")</f>
        <v>165.23239987385696</v>
      </c>
      <c r="V10" s="93">
        <f>IF(AND($D10&gt;0,$E10&gt;0,$F10&gt;0,NOT(ISBLANK($L10))),_xlfn.NORM.INV(ABS(VLOOKUP($Q$1,VLookups!$A$43:$B$44,2,FALSE)-V$3),$K10,$O10),"")</f>
        <v>158.29670407604198</v>
      </c>
      <c r="W10" s="94">
        <f>IF(AND($D10&gt;0,$E10&gt;0,$F10&gt;0,NOT(ISBLANK($L10))),_xlfn.NORM.INV(ABS(VLOOKUP($Q$1,VLookups!$A$43:$B$44,2,FALSE)-W$3),$K10,$O10),"")</f>
        <v>152.34649464758056</v>
      </c>
      <c r="X10" s="93">
        <f>IF(AND($D10&gt;0,$E10&gt;0,$F10&gt;0,NOT(ISBLANK($L10))),_xlfn.NORM.INV(ABS(VLOOKUP($Q$1,VLookups!$A$43:$B$44,2,FALSE)-X$3),$K10,$O10),"")</f>
        <v>147.0030226818688</v>
      </c>
      <c r="Y10" s="5"/>
      <c r="Z10" s="168">
        <f t="shared" si="113"/>
        <v>0.65</v>
      </c>
      <c r="AA10" s="49">
        <f t="shared" si="114"/>
        <v>54.999999999999531</v>
      </c>
      <c r="AB10" s="49">
        <f t="shared" ref="AB10:CM13" si="124">IF(ISNONTEXT($Z10),AC10-$Z10,"")</f>
        <v>55.64999999999953</v>
      </c>
      <c r="AC10" s="49">
        <f t="shared" si="124"/>
        <v>56.299999999999528</v>
      </c>
      <c r="AD10" s="49">
        <f t="shared" si="124"/>
        <v>56.949999999999527</v>
      </c>
      <c r="AE10" s="49">
        <f t="shared" si="124"/>
        <v>57.599999999999525</v>
      </c>
      <c r="AF10" s="49">
        <f t="shared" si="124"/>
        <v>58.249999999999524</v>
      </c>
      <c r="AG10" s="49">
        <f t="shared" si="124"/>
        <v>58.899999999999523</v>
      </c>
      <c r="AH10" s="49">
        <f t="shared" si="124"/>
        <v>59.549999999999521</v>
      </c>
      <c r="AI10" s="49">
        <f t="shared" si="124"/>
        <v>60.19999999999952</v>
      </c>
      <c r="AJ10" s="49">
        <f t="shared" si="124"/>
        <v>60.849999999999518</v>
      </c>
      <c r="AK10" s="49">
        <f t="shared" si="124"/>
        <v>61.499999999999517</v>
      </c>
      <c r="AL10" s="49">
        <f t="shared" si="124"/>
        <v>62.149999999999515</v>
      </c>
      <c r="AM10" s="49">
        <f t="shared" si="124"/>
        <v>62.799999999999514</v>
      </c>
      <c r="AN10" s="49">
        <f t="shared" si="124"/>
        <v>63.449999999999513</v>
      </c>
      <c r="AO10" s="49">
        <f t="shared" si="124"/>
        <v>64.099999999999511</v>
      </c>
      <c r="AP10" s="49">
        <f t="shared" si="124"/>
        <v>64.749999999999517</v>
      </c>
      <c r="AQ10" s="49">
        <f t="shared" si="124"/>
        <v>65.399999999999523</v>
      </c>
      <c r="AR10" s="49">
        <f t="shared" si="124"/>
        <v>66.049999999999528</v>
      </c>
      <c r="AS10" s="49">
        <f t="shared" si="124"/>
        <v>66.699999999999534</v>
      </c>
      <c r="AT10" s="49">
        <f t="shared" si="124"/>
        <v>67.34999999999954</v>
      </c>
      <c r="AU10" s="49">
        <f t="shared" si="124"/>
        <v>67.999999999999545</v>
      </c>
      <c r="AV10" s="49">
        <f t="shared" si="124"/>
        <v>68.649999999999551</v>
      </c>
      <c r="AW10" s="49">
        <f t="shared" si="124"/>
        <v>69.299999999999557</v>
      </c>
      <c r="AX10" s="49">
        <f t="shared" si="124"/>
        <v>69.949999999999562</v>
      </c>
      <c r="AY10" s="49">
        <f t="shared" si="124"/>
        <v>70.599999999999568</v>
      </c>
      <c r="AZ10" s="49">
        <f t="shared" si="124"/>
        <v>71.249999999999574</v>
      </c>
      <c r="BA10" s="49">
        <f t="shared" si="124"/>
        <v>71.899999999999579</v>
      </c>
      <c r="BB10" s="49">
        <f t="shared" si="124"/>
        <v>72.549999999999585</v>
      </c>
      <c r="BC10" s="49">
        <f t="shared" si="124"/>
        <v>73.199999999999591</v>
      </c>
      <c r="BD10" s="49">
        <f t="shared" si="124"/>
        <v>73.849999999999596</v>
      </c>
      <c r="BE10" s="49">
        <f t="shared" si="124"/>
        <v>74.499999999999602</v>
      </c>
      <c r="BF10" s="49">
        <f t="shared" si="124"/>
        <v>75.149999999999608</v>
      </c>
      <c r="BG10" s="49">
        <f t="shared" si="124"/>
        <v>75.799999999999613</v>
      </c>
      <c r="BH10" s="49">
        <f t="shared" si="124"/>
        <v>76.449999999999619</v>
      </c>
      <c r="BI10" s="49">
        <f t="shared" si="124"/>
        <v>77.099999999999625</v>
      </c>
      <c r="BJ10" s="49">
        <f t="shared" si="124"/>
        <v>77.749999999999631</v>
      </c>
      <c r="BK10" s="49">
        <f t="shared" si="124"/>
        <v>78.399999999999636</v>
      </c>
      <c r="BL10" s="49">
        <f t="shared" si="124"/>
        <v>79.049999999999642</v>
      </c>
      <c r="BM10" s="49">
        <f t="shared" si="124"/>
        <v>79.699999999999648</v>
      </c>
      <c r="BN10" s="49">
        <f t="shared" si="124"/>
        <v>80.349999999999653</v>
      </c>
      <c r="BO10" s="49">
        <f t="shared" si="124"/>
        <v>80.999999999999659</v>
      </c>
      <c r="BP10" s="49">
        <f t="shared" si="124"/>
        <v>81.649999999999665</v>
      </c>
      <c r="BQ10" s="49">
        <f t="shared" si="124"/>
        <v>82.29999999999967</v>
      </c>
      <c r="BR10" s="49">
        <f t="shared" si="124"/>
        <v>82.949999999999676</v>
      </c>
      <c r="BS10" s="49">
        <f t="shared" si="124"/>
        <v>83.599999999999682</v>
      </c>
      <c r="BT10" s="49">
        <f t="shared" si="124"/>
        <v>84.249999999999687</v>
      </c>
      <c r="BU10" s="49">
        <f t="shared" si="124"/>
        <v>84.899999999999693</v>
      </c>
      <c r="BV10" s="49">
        <f t="shared" si="124"/>
        <v>85.549999999999699</v>
      </c>
      <c r="BW10" s="49">
        <f t="shared" si="124"/>
        <v>86.199999999999704</v>
      </c>
      <c r="BX10" s="49">
        <f t="shared" si="124"/>
        <v>86.84999999999971</v>
      </c>
      <c r="BY10" s="49">
        <f t="shared" si="124"/>
        <v>87.499999999999716</v>
      </c>
      <c r="BZ10" s="49">
        <f t="shared" si="124"/>
        <v>88.149999999999721</v>
      </c>
      <c r="CA10" s="49">
        <f t="shared" si="124"/>
        <v>88.799999999999727</v>
      </c>
      <c r="CB10" s="49">
        <f t="shared" si="124"/>
        <v>89.449999999999733</v>
      </c>
      <c r="CC10" s="49">
        <f t="shared" si="124"/>
        <v>90.099999999999739</v>
      </c>
      <c r="CD10" s="49">
        <f t="shared" si="124"/>
        <v>90.749999999999744</v>
      </c>
      <c r="CE10" s="49">
        <f t="shared" si="124"/>
        <v>91.39999999999975</v>
      </c>
      <c r="CF10" s="49">
        <f t="shared" si="124"/>
        <v>92.049999999999756</v>
      </c>
      <c r="CG10" s="49">
        <f t="shared" si="124"/>
        <v>92.699999999999761</v>
      </c>
      <c r="CH10" s="49">
        <f t="shared" si="124"/>
        <v>93.349999999999767</v>
      </c>
      <c r="CI10" s="49">
        <f t="shared" si="124"/>
        <v>93.999999999999773</v>
      </c>
      <c r="CJ10" s="49">
        <f t="shared" si="124"/>
        <v>94.649999999999778</v>
      </c>
      <c r="CK10" s="49">
        <f t="shared" si="124"/>
        <v>95.299999999999784</v>
      </c>
      <c r="CL10" s="49">
        <f t="shared" si="124"/>
        <v>95.94999999999979</v>
      </c>
      <c r="CM10" s="49">
        <f t="shared" si="124"/>
        <v>96.599999999999795</v>
      </c>
      <c r="CN10" s="49">
        <f t="shared" si="123"/>
        <v>97.249999999999801</v>
      </c>
      <c r="CO10" s="49">
        <f t="shared" si="123"/>
        <v>97.899999999999807</v>
      </c>
      <c r="CP10" s="49">
        <f t="shared" si="123"/>
        <v>98.549999999999812</v>
      </c>
      <c r="CQ10" s="49">
        <f t="shared" si="123"/>
        <v>99.199999999999818</v>
      </c>
      <c r="CR10" s="49">
        <f t="shared" si="123"/>
        <v>99.849999999999824</v>
      </c>
      <c r="CS10" s="49">
        <f t="shared" si="123"/>
        <v>100.49999999999983</v>
      </c>
      <c r="CT10" s="49">
        <f t="shared" si="123"/>
        <v>101.14999999999984</v>
      </c>
      <c r="CU10" s="49">
        <f t="shared" si="123"/>
        <v>101.79999999999984</v>
      </c>
      <c r="CV10" s="49">
        <f t="shared" si="123"/>
        <v>102.44999999999985</v>
      </c>
      <c r="CW10" s="49">
        <f t="shared" si="123"/>
        <v>103.09999999999985</v>
      </c>
      <c r="CX10" s="49">
        <f t="shared" si="123"/>
        <v>103.74999999999986</v>
      </c>
      <c r="CY10" s="49">
        <f t="shared" si="123"/>
        <v>104.39999999999986</v>
      </c>
      <c r="CZ10" s="49">
        <f t="shared" si="123"/>
        <v>105.04999999999987</v>
      </c>
      <c r="DA10" s="49">
        <f t="shared" si="123"/>
        <v>105.69999999999987</v>
      </c>
      <c r="DB10" s="49">
        <f t="shared" si="123"/>
        <v>106.34999999999988</v>
      </c>
      <c r="DC10" s="49">
        <f t="shared" si="123"/>
        <v>106.99999999999989</v>
      </c>
      <c r="DD10" s="49">
        <f t="shared" si="123"/>
        <v>107.64999999999989</v>
      </c>
      <c r="DE10" s="49">
        <f t="shared" si="123"/>
        <v>108.2999999999999</v>
      </c>
      <c r="DF10" s="49">
        <f t="shared" si="123"/>
        <v>108.9499999999999</v>
      </c>
      <c r="DG10" s="49">
        <f t="shared" si="123"/>
        <v>109.59999999999991</v>
      </c>
      <c r="DH10" s="49">
        <f t="shared" si="123"/>
        <v>110.24999999999991</v>
      </c>
      <c r="DI10" s="49">
        <f t="shared" si="123"/>
        <v>110.89999999999992</v>
      </c>
      <c r="DJ10" s="49">
        <f t="shared" si="123"/>
        <v>111.54999999999993</v>
      </c>
      <c r="DK10" s="49">
        <f t="shared" si="123"/>
        <v>112.19999999999993</v>
      </c>
      <c r="DL10" s="49">
        <f t="shared" si="123"/>
        <v>112.84999999999994</v>
      </c>
      <c r="DM10" s="49">
        <f t="shared" si="123"/>
        <v>113.49999999999994</v>
      </c>
      <c r="DN10" s="49">
        <f t="shared" si="123"/>
        <v>114.14999999999995</v>
      </c>
      <c r="DO10" s="49">
        <f t="shared" si="123"/>
        <v>114.79999999999995</v>
      </c>
      <c r="DP10" s="49">
        <f t="shared" si="123"/>
        <v>115.44999999999996</v>
      </c>
      <c r="DQ10" s="49">
        <f t="shared" si="123"/>
        <v>116.09999999999997</v>
      </c>
      <c r="DR10" s="49">
        <f t="shared" si="123"/>
        <v>116.74999999999997</v>
      </c>
      <c r="DS10" s="49">
        <f t="shared" si="123"/>
        <v>117.39999999999998</v>
      </c>
      <c r="DT10" s="49">
        <f t="shared" si="123"/>
        <v>118.04999999999998</v>
      </c>
      <c r="DU10" s="49">
        <f t="shared" si="123"/>
        <v>118.69999999999999</v>
      </c>
      <c r="DV10" s="49">
        <f t="shared" si="123"/>
        <v>119.35</v>
      </c>
      <c r="DW10" s="183">
        <f t="shared" si="115"/>
        <v>120</v>
      </c>
      <c r="DX10" s="49">
        <f t="shared" si="5"/>
        <v>120.65</v>
      </c>
      <c r="DY10" s="49">
        <f t="shared" si="6"/>
        <v>121.30000000000001</v>
      </c>
      <c r="DZ10" s="49">
        <f t="shared" si="7"/>
        <v>121.95000000000002</v>
      </c>
      <c r="EA10" s="49">
        <f t="shared" si="8"/>
        <v>122.60000000000002</v>
      </c>
      <c r="EB10" s="49">
        <f t="shared" si="9"/>
        <v>123.25000000000003</v>
      </c>
      <c r="EC10" s="49">
        <f t="shared" si="10"/>
        <v>123.90000000000003</v>
      </c>
      <c r="ED10" s="49">
        <f t="shared" si="11"/>
        <v>124.55000000000004</v>
      </c>
      <c r="EE10" s="49">
        <f t="shared" si="12"/>
        <v>125.20000000000005</v>
      </c>
      <c r="EF10" s="49">
        <f t="shared" si="13"/>
        <v>125.85000000000005</v>
      </c>
      <c r="EG10" s="49">
        <f t="shared" si="14"/>
        <v>126.50000000000006</v>
      </c>
      <c r="EH10" s="49">
        <f t="shared" si="15"/>
        <v>127.15000000000006</v>
      </c>
      <c r="EI10" s="49">
        <f t="shared" si="16"/>
        <v>127.80000000000007</v>
      </c>
      <c r="EJ10" s="49">
        <f t="shared" si="17"/>
        <v>128.45000000000007</v>
      </c>
      <c r="EK10" s="49">
        <f t="shared" si="18"/>
        <v>129.10000000000008</v>
      </c>
      <c r="EL10" s="49">
        <f t="shared" si="19"/>
        <v>129.75000000000009</v>
      </c>
      <c r="EM10" s="49">
        <f t="shared" si="20"/>
        <v>130.40000000000009</v>
      </c>
      <c r="EN10" s="49">
        <f t="shared" si="21"/>
        <v>131.0500000000001</v>
      </c>
      <c r="EO10" s="49">
        <f t="shared" si="22"/>
        <v>131.7000000000001</v>
      </c>
      <c r="EP10" s="49">
        <f t="shared" si="23"/>
        <v>132.35000000000011</v>
      </c>
      <c r="EQ10" s="49">
        <f t="shared" si="24"/>
        <v>133.00000000000011</v>
      </c>
      <c r="ER10" s="49">
        <f t="shared" si="25"/>
        <v>133.65000000000012</v>
      </c>
      <c r="ES10" s="49">
        <f t="shared" si="26"/>
        <v>134.30000000000013</v>
      </c>
      <c r="ET10" s="49">
        <f t="shared" si="27"/>
        <v>134.95000000000013</v>
      </c>
      <c r="EU10" s="49">
        <f t="shared" si="28"/>
        <v>135.60000000000014</v>
      </c>
      <c r="EV10" s="49">
        <f t="shared" si="29"/>
        <v>136.25000000000014</v>
      </c>
      <c r="EW10" s="49">
        <f t="shared" si="30"/>
        <v>136.90000000000015</v>
      </c>
      <c r="EX10" s="49">
        <f t="shared" si="31"/>
        <v>137.55000000000015</v>
      </c>
      <c r="EY10" s="49">
        <f t="shared" si="32"/>
        <v>138.20000000000016</v>
      </c>
      <c r="EZ10" s="49">
        <f t="shared" si="33"/>
        <v>138.85000000000016</v>
      </c>
      <c r="FA10" s="49">
        <f t="shared" si="34"/>
        <v>139.50000000000017</v>
      </c>
      <c r="FB10" s="49">
        <f t="shared" si="35"/>
        <v>140.15000000000018</v>
      </c>
      <c r="FC10" s="49">
        <f t="shared" si="36"/>
        <v>140.80000000000018</v>
      </c>
      <c r="FD10" s="49">
        <f t="shared" si="37"/>
        <v>141.45000000000019</v>
      </c>
      <c r="FE10" s="49">
        <f t="shared" si="38"/>
        <v>142.10000000000019</v>
      </c>
      <c r="FF10" s="49">
        <f t="shared" si="39"/>
        <v>142.7500000000002</v>
      </c>
      <c r="FG10" s="49">
        <f t="shared" si="40"/>
        <v>143.4000000000002</v>
      </c>
      <c r="FH10" s="49">
        <f t="shared" si="41"/>
        <v>144.05000000000021</v>
      </c>
      <c r="FI10" s="49">
        <f t="shared" si="42"/>
        <v>144.70000000000022</v>
      </c>
      <c r="FJ10" s="49">
        <f t="shared" si="43"/>
        <v>145.35000000000022</v>
      </c>
      <c r="FK10" s="49">
        <f t="shared" si="44"/>
        <v>146.00000000000023</v>
      </c>
      <c r="FL10" s="49">
        <f t="shared" si="45"/>
        <v>146.65000000000023</v>
      </c>
      <c r="FM10" s="49">
        <f t="shared" si="46"/>
        <v>147.30000000000024</v>
      </c>
      <c r="FN10" s="49">
        <f t="shared" si="47"/>
        <v>147.95000000000024</v>
      </c>
      <c r="FO10" s="49">
        <f t="shared" si="48"/>
        <v>148.60000000000025</v>
      </c>
      <c r="FP10" s="49">
        <f t="shared" si="49"/>
        <v>149.25000000000026</v>
      </c>
      <c r="FQ10" s="49">
        <f t="shared" si="50"/>
        <v>149.90000000000026</v>
      </c>
      <c r="FR10" s="49">
        <f t="shared" si="51"/>
        <v>150.55000000000027</v>
      </c>
      <c r="FS10" s="49">
        <f t="shared" si="52"/>
        <v>151.20000000000027</v>
      </c>
      <c r="FT10" s="49">
        <f t="shared" si="53"/>
        <v>151.85000000000028</v>
      </c>
      <c r="FU10" s="49">
        <f t="shared" si="54"/>
        <v>152.50000000000028</v>
      </c>
      <c r="FV10" s="49">
        <f t="shared" si="55"/>
        <v>153.15000000000029</v>
      </c>
      <c r="FW10" s="49">
        <f t="shared" si="56"/>
        <v>153.8000000000003</v>
      </c>
      <c r="FX10" s="49">
        <f t="shared" si="57"/>
        <v>154.4500000000003</v>
      </c>
      <c r="FY10" s="49">
        <f t="shared" si="58"/>
        <v>155.10000000000031</v>
      </c>
      <c r="FZ10" s="49">
        <f t="shared" si="59"/>
        <v>155.75000000000031</v>
      </c>
      <c r="GA10" s="49">
        <f t="shared" si="60"/>
        <v>156.40000000000032</v>
      </c>
      <c r="GB10" s="49">
        <f t="shared" si="61"/>
        <v>157.05000000000032</v>
      </c>
      <c r="GC10" s="49">
        <f t="shared" si="62"/>
        <v>157.70000000000033</v>
      </c>
      <c r="GD10" s="49">
        <f t="shared" si="63"/>
        <v>158.35000000000034</v>
      </c>
      <c r="GE10" s="49">
        <f t="shared" si="64"/>
        <v>159.00000000000034</v>
      </c>
      <c r="GF10" s="49">
        <f t="shared" si="65"/>
        <v>159.65000000000035</v>
      </c>
      <c r="GG10" s="49">
        <f t="shared" si="66"/>
        <v>160.30000000000035</v>
      </c>
      <c r="GH10" s="49">
        <f t="shared" si="67"/>
        <v>160.95000000000036</v>
      </c>
      <c r="GI10" s="49">
        <f t="shared" si="68"/>
        <v>161.60000000000036</v>
      </c>
      <c r="GJ10" s="49">
        <f t="shared" si="69"/>
        <v>162.25000000000037</v>
      </c>
      <c r="GK10" s="49">
        <f t="shared" si="70"/>
        <v>162.90000000000038</v>
      </c>
      <c r="GL10" s="49">
        <f t="shared" si="71"/>
        <v>163.55000000000038</v>
      </c>
      <c r="GM10" s="49">
        <f t="shared" si="72"/>
        <v>164.20000000000039</v>
      </c>
      <c r="GN10" s="49">
        <f t="shared" si="73"/>
        <v>164.85000000000039</v>
      </c>
      <c r="GO10" s="49">
        <f t="shared" si="74"/>
        <v>165.5000000000004</v>
      </c>
      <c r="GP10" s="49">
        <f t="shared" si="75"/>
        <v>166.1500000000004</v>
      </c>
      <c r="GQ10" s="49">
        <f t="shared" si="76"/>
        <v>166.80000000000041</v>
      </c>
      <c r="GR10" s="49">
        <f t="shared" si="77"/>
        <v>167.45000000000041</v>
      </c>
      <c r="GS10" s="49">
        <f t="shared" si="78"/>
        <v>168.10000000000042</v>
      </c>
      <c r="GT10" s="49">
        <f t="shared" si="79"/>
        <v>168.75000000000043</v>
      </c>
      <c r="GU10" s="49">
        <f t="shared" si="80"/>
        <v>169.40000000000043</v>
      </c>
      <c r="GV10" s="49">
        <f t="shared" si="81"/>
        <v>170.05000000000044</v>
      </c>
      <c r="GW10" s="49">
        <f t="shared" si="82"/>
        <v>170.70000000000044</v>
      </c>
      <c r="GX10" s="49">
        <f t="shared" si="83"/>
        <v>171.35000000000045</v>
      </c>
      <c r="GY10" s="49">
        <f t="shared" si="84"/>
        <v>172.00000000000045</v>
      </c>
      <c r="GZ10" s="49">
        <f t="shared" si="85"/>
        <v>172.65000000000046</v>
      </c>
      <c r="HA10" s="49">
        <f t="shared" si="86"/>
        <v>173.30000000000047</v>
      </c>
      <c r="HB10" s="49">
        <f t="shared" si="87"/>
        <v>173.95000000000047</v>
      </c>
      <c r="HC10" s="49">
        <f t="shared" si="88"/>
        <v>174.60000000000048</v>
      </c>
      <c r="HD10" s="49">
        <f t="shared" si="89"/>
        <v>175.25000000000048</v>
      </c>
      <c r="HE10" s="49">
        <f t="shared" si="90"/>
        <v>175.90000000000049</v>
      </c>
      <c r="HF10" s="49">
        <f t="shared" si="91"/>
        <v>176.55000000000049</v>
      </c>
      <c r="HG10" s="49">
        <f t="shared" si="92"/>
        <v>177.2000000000005</v>
      </c>
      <c r="HH10" s="49">
        <f t="shared" si="93"/>
        <v>177.85000000000051</v>
      </c>
      <c r="HI10" s="49">
        <f t="shared" si="94"/>
        <v>178.50000000000051</v>
      </c>
      <c r="HJ10" s="49">
        <f t="shared" si="95"/>
        <v>179.15000000000052</v>
      </c>
      <c r="HK10" s="49">
        <f t="shared" si="96"/>
        <v>179.80000000000052</v>
      </c>
      <c r="HL10" s="49">
        <f t="shared" si="97"/>
        <v>180.45000000000053</v>
      </c>
      <c r="HM10" s="49">
        <f t="shared" si="98"/>
        <v>181.10000000000053</v>
      </c>
      <c r="HN10" s="49">
        <f t="shared" si="99"/>
        <v>181.75000000000054</v>
      </c>
      <c r="HO10" s="49">
        <f t="shared" si="100"/>
        <v>182.40000000000055</v>
      </c>
      <c r="HP10" s="49">
        <f t="shared" si="101"/>
        <v>183.05000000000055</v>
      </c>
      <c r="HQ10" s="49">
        <f t="shared" si="102"/>
        <v>183.70000000000056</v>
      </c>
      <c r="HR10" s="49">
        <f t="shared" si="103"/>
        <v>184.35000000000056</v>
      </c>
      <c r="HS10" s="49">
        <f t="shared" si="104"/>
        <v>185.00000000000057</v>
      </c>
      <c r="HT10" s="169">
        <f t="shared" si="105"/>
        <v>1.3431324375075149E-3</v>
      </c>
      <c r="HU10" s="169">
        <f t="shared" si="120"/>
        <v>1.3943727837817121E-3</v>
      </c>
      <c r="HV10" s="169">
        <f t="shared" si="120"/>
        <v>1.4470855010703572E-3</v>
      </c>
      <c r="HW10" s="169">
        <f t="shared" si="120"/>
        <v>1.501290450634258E-3</v>
      </c>
      <c r="HX10" s="169">
        <f t="shared" si="120"/>
        <v>1.5570067212300799E-3</v>
      </c>
      <c r="HY10" s="169">
        <f t="shared" si="120"/>
        <v>1.6142525742582582E-3</v>
      </c>
      <c r="HZ10" s="169">
        <f t="shared" si="120"/>
        <v>1.6730453882700552E-3</v>
      </c>
      <c r="IA10" s="169">
        <f t="shared" si="120"/>
        <v>1.7334016029230002E-3</v>
      </c>
      <c r="IB10" s="169">
        <f t="shared" si="120"/>
        <v>1.7953366624785369E-3</v>
      </c>
      <c r="IC10" s="169">
        <f t="shared" si="120"/>
        <v>1.8588649589401979E-3</v>
      </c>
      <c r="ID10" s="169">
        <f t="shared" si="120"/>
        <v>1.9239997749350747E-3</v>
      </c>
      <c r="IE10" s="169">
        <f t="shared" si="120"/>
        <v>1.9907532264456123E-3</v>
      </c>
      <c r="IF10" s="169">
        <f t="shared" si="120"/>
        <v>2.0591362055029923E-3</v>
      </c>
      <c r="IG10" s="169">
        <f t="shared" si="120"/>
        <v>2.1291583229572624E-3</v>
      </c>
      <c r="IH10" s="169">
        <f t="shared" si="120"/>
        <v>2.200827851443325E-3</v>
      </c>
      <c r="II10" s="169">
        <f t="shared" si="120"/>
        <v>2.2741516686654254E-3</v>
      </c>
      <c r="IJ10" s="169">
        <f t="shared" si="120"/>
        <v>2.3491352011263452E-3</v>
      </c>
      <c r="IK10" s="169">
        <f t="shared" si="120"/>
        <v>2.4257823684305847E-3</v>
      </c>
      <c r="IL10" s="169">
        <f t="shared" si="120"/>
        <v>2.5040955282939008E-3</v>
      </c>
      <c r="IM10" s="169">
        <f t="shared" si="120"/>
        <v>2.584075422394202E-3</v>
      </c>
      <c r="IN10" s="169">
        <f t="shared" si="120"/>
        <v>2.6657211232012684E-3</v>
      </c>
      <c r="IO10" s="169">
        <f t="shared" si="120"/>
        <v>2.7490299819249208E-3</v>
      </c>
      <c r="IP10" s="169">
        <f t="shared" si="120"/>
        <v>2.8339975777230335E-3</v>
      </c>
      <c r="IQ10" s="169">
        <f t="shared" si="120"/>
        <v>2.9206176683123841E-3</v>
      </c>
      <c r="IR10" s="169">
        <f t="shared" si="120"/>
        <v>3.0088821421263984E-3</v>
      </c>
      <c r="IS10" s="169">
        <f t="shared" si="120"/>
        <v>3.0987809721647599E-3</v>
      </c>
      <c r="IT10" s="169">
        <f t="shared" si="120"/>
        <v>3.1903021716802298E-3</v>
      </c>
      <c r="IU10" s="169">
        <f t="shared" si="120"/>
        <v>3.2834317518481179E-3</v>
      </c>
      <c r="IV10" s="169">
        <f t="shared" si="120"/>
        <v>3.3781536815635444E-3</v>
      </c>
      <c r="IW10" s="169">
        <f t="shared" si="120"/>
        <v>3.474449849510842E-3</v>
      </c>
      <c r="IX10" s="169">
        <f t="shared" si="120"/>
        <v>3.5723000286483979E-3</v>
      </c>
      <c r="IY10" s="169">
        <f t="shared" si="120"/>
        <v>3.6716818432505748E-3</v>
      </c>
      <c r="IZ10" s="169">
        <f t="shared" si="120"/>
        <v>3.7725707386464724E-3</v>
      </c>
      <c r="JA10" s="169">
        <f t="shared" si="120"/>
        <v>3.8749399537927787E-3</v>
      </c>
      <c r="JB10" s="169">
        <f t="shared" si="120"/>
        <v>3.978760496815132E-3</v>
      </c>
      <c r="JC10" s="169">
        <f t="shared" si="120"/>
        <v>4.0840011236491572E-3</v>
      </c>
      <c r="JD10" s="169">
        <f t="shared" si="120"/>
        <v>4.1906283199084991E-3</v>
      </c>
      <c r="JE10" s="169">
        <f t="shared" si="120"/>
        <v>4.2986062861030761E-3</v>
      </c>
      <c r="JF10" s="169">
        <f t="shared" si="120"/>
        <v>4.4078969263260642E-3</v>
      </c>
      <c r="JG10" s="169">
        <f t="shared" si="120"/>
        <v>4.5184598405230919E-3</v>
      </c>
      <c r="JH10" s="169">
        <f t="shared" si="120"/>
        <v>4.6302523204515859E-3</v>
      </c>
      <c r="JI10" s="169">
        <f t="shared" si="120"/>
        <v>4.7432293494322235E-3</v>
      </c>
      <c r="JJ10" s="169">
        <f t="shared" si="120"/>
        <v>4.8573436059881495E-3</v>
      </c>
      <c r="JK10" s="169">
        <f t="shared" si="120"/>
        <v>4.9725454714607074E-3</v>
      </c>
      <c r="JL10" s="169">
        <f t="shared" si="120"/>
        <v>5.0887830416833282E-3</v>
      </c>
      <c r="JM10" s="169">
        <f t="shared" si="120"/>
        <v>5.2060021427875408E-3</v>
      </c>
      <c r="JN10" s="169">
        <f t="shared" si="120"/>
        <v>5.3241463512071424E-3</v>
      </c>
      <c r="JO10" s="169">
        <f t="shared" si="120"/>
        <v>5.4431570179381671E-3</v>
      </c>
      <c r="JP10" s="169">
        <f t="shared" si="120"/>
        <v>5.5629732971036218E-3</v>
      </c>
      <c r="JQ10" s="169">
        <f t="shared" si="120"/>
        <v>5.6835321788629113E-3</v>
      </c>
      <c r="JR10" s="169">
        <f t="shared" si="120"/>
        <v>5.8047685266965059E-3</v>
      </c>
      <c r="JS10" s="169">
        <f t="shared" si="120"/>
        <v>5.9266151190868182E-3</v>
      </c>
      <c r="JT10" s="169">
        <f t="shared" si="120"/>
        <v>6.0490026956062795E-3</v>
      </c>
      <c r="JU10" s="169">
        <f t="shared" si="120"/>
        <v>6.1718600074135181E-3</v>
      </c>
      <c r="JV10" s="169">
        <f t="shared" si="120"/>
        <v>6.2951138721481182E-3</v>
      </c>
      <c r="JW10" s="169">
        <f t="shared" si="120"/>
        <v>6.4186892332039214E-3</v>
      </c>
      <c r="JX10" s="169">
        <f t="shared" si="120"/>
        <v>6.5425092233500496E-3</v>
      </c>
      <c r="JY10" s="169">
        <f t="shared" si="120"/>
        <v>6.6664952326580419E-3</v>
      </c>
      <c r="JZ10" s="169">
        <f t="shared" si="120"/>
        <v>6.7905669806824489E-3</v>
      </c>
      <c r="KA10" s="169">
        <f t="shared" si="120"/>
        <v>6.9146425928312454E-3</v>
      </c>
      <c r="KB10" s="169">
        <f t="shared" si="120"/>
        <v>7.0386386808513248E-3</v>
      </c>
      <c r="KC10" s="169">
        <f t="shared" si="120"/>
        <v>7.1624704273432187E-3</v>
      </c>
      <c r="KD10" s="169">
        <f t="shared" si="120"/>
        <v>7.2860516742081771E-3</v>
      </c>
      <c r="KE10" s="169">
        <f t="shared" si="120"/>
        <v>7.4092950149196816E-3</v>
      </c>
      <c r="KF10" s="169">
        <f t="shared" si="117"/>
        <v>7.5321118905005736E-3</v>
      </c>
      <c r="KG10" s="169">
        <f t="shared" si="121"/>
        <v>7.6544126890761869E-3</v>
      </c>
      <c r="KH10" s="169">
        <f t="shared" si="121"/>
        <v>7.7761068488632554E-3</v>
      </c>
      <c r="KI10" s="169">
        <f t="shared" si="121"/>
        <v>7.8971029644439323E-3</v>
      </c>
      <c r="KJ10" s="169">
        <f t="shared" si="121"/>
        <v>8.0173088961640552E-3</v>
      </c>
      <c r="KK10" s="169">
        <f t="shared" si="121"/>
        <v>8.1366318824848665E-3</v>
      </c>
      <c r="KL10" s="169">
        <f t="shared" si="121"/>
        <v>8.2549786551077992E-3</v>
      </c>
      <c r="KM10" s="169">
        <f t="shared" si="121"/>
        <v>8.3722555566825684E-3</v>
      </c>
      <c r="KN10" s="169">
        <f t="shared" si="121"/>
        <v>8.4883686608999802E-3</v>
      </c>
      <c r="KO10" s="169">
        <f t="shared" si="121"/>
        <v>8.6032238947622731E-3</v>
      </c>
      <c r="KP10" s="169">
        <f t="shared" si="121"/>
        <v>8.7167271628157249E-3</v>
      </c>
      <c r="KQ10" s="169">
        <f t="shared" si="121"/>
        <v>8.8287844731226965E-3</v>
      </c>
      <c r="KR10" s="169">
        <f t="shared" si="121"/>
        <v>8.9393020647430058E-3</v>
      </c>
      <c r="KS10" s="169">
        <f t="shared" si="121"/>
        <v>9.0481865364880863E-3</v>
      </c>
      <c r="KT10" s="169">
        <f t="shared" si="121"/>
        <v>9.1553449767051431E-3</v>
      </c>
      <c r="KU10" s="169">
        <f t="shared" si="121"/>
        <v>9.2606850938431566E-3</v>
      </c>
      <c r="KV10" s="169">
        <f t="shared" si="121"/>
        <v>9.3641153475476045E-3</v>
      </c>
      <c r="KW10" s="169">
        <f t="shared" si="121"/>
        <v>9.4655450800265398E-3</v>
      </c>
      <c r="KX10" s="169">
        <f t="shared" si="121"/>
        <v>9.5648846474269723E-3</v>
      </c>
      <c r="KY10" s="169">
        <f t="shared" si="121"/>
        <v>9.6620455509575758E-3</v>
      </c>
      <c r="KZ10" s="169">
        <f t="shared" si="121"/>
        <v>9.7569405674913789E-3</v>
      </c>
      <c r="LA10" s="169">
        <f t="shared" si="121"/>
        <v>9.8494838793805467E-3</v>
      </c>
      <c r="LB10" s="169">
        <f t="shared" si="121"/>
        <v>9.9395912032143423E-3</v>
      </c>
      <c r="LC10" s="169">
        <f t="shared" si="121"/>
        <v>1.0027179917251248E-2</v>
      </c>
      <c r="LD10" s="169">
        <f t="shared" si="121"/>
        <v>1.0112169187256685E-2</v>
      </c>
      <c r="LE10" s="169">
        <f t="shared" si="121"/>
        <v>1.0194480090479009E-2</v>
      </c>
      <c r="LF10" s="169">
        <f t="shared" si="121"/>
        <v>1.0274035737498414E-2</v>
      </c>
      <c r="LG10" s="169">
        <f t="shared" si="121"/>
        <v>1.0350761391686121E-2</v>
      </c>
      <c r="LH10" s="169">
        <f t="shared" si="121"/>
        <v>1.0424584586014536E-2</v>
      </c>
      <c r="LI10" s="169">
        <f t="shared" si="121"/>
        <v>1.049543523696333E-2</v>
      </c>
      <c r="LJ10" s="169">
        <f t="shared" si="121"/>
        <v>1.0563245755271119E-2</v>
      </c>
      <c r="LK10" s="169">
        <f t="shared" si="121"/>
        <v>1.0627951153288078E-2</v>
      </c>
      <c r="LL10" s="169">
        <f t="shared" si="121"/>
        <v>1.068948914869103E-2</v>
      </c>
      <c r="LM10" s="169">
        <f t="shared" si="121"/>
        <v>1.0747800264329451E-2</v>
      </c>
      <c r="LN10" s="169">
        <f t="shared" si="121"/>
        <v>1.080282792397853E-2</v>
      </c>
      <c r="LO10" s="169">
        <f t="shared" si="121"/>
        <v>1.0854518543783531E-2</v>
      </c>
      <c r="LP10" s="169">
        <f t="shared" si="121"/>
        <v>1.0902821619188676E-2</v>
      </c>
      <c r="LQ10" s="169">
        <f t="shared" si="121"/>
        <v>1.0947689807153193E-2</v>
      </c>
      <c r="LR10" s="169">
        <f t="shared" si="121"/>
        <v>1.0989079003467198E-2</v>
      </c>
      <c r="LS10" s="169">
        <f t="shared" si="121"/>
        <v>1.1026948414990698E-2</v>
      </c>
      <c r="LT10" s="169">
        <f t="shared" si="121"/>
        <v>1.1061260626650119E-2</v>
      </c>
      <c r="LU10" s="169">
        <f t="shared" si="121"/>
        <v>1.1091981663038316E-2</v>
      </c>
      <c r="LV10" s="169">
        <f t="shared" si="121"/>
        <v>1.1119081044476124E-2</v>
      </c>
      <c r="LW10" s="169">
        <f t="shared" si="121"/>
        <v>1.1142531837405949E-2</v>
      </c>
      <c r="LX10" s="169">
        <f t="shared" si="121"/>
        <v>1.1162310699000793E-2</v>
      </c>
      <c r="LY10" s="169">
        <f t="shared" si="121"/>
        <v>1.1178397915885256E-2</v>
      </c>
      <c r="LZ10" s="169">
        <f t="shared" si="121"/>
        <v>1.1190777436878612E-2</v>
      </c>
      <c r="MA10" s="169">
        <f t="shared" si="121"/>
        <v>1.1199436899683864E-2</v>
      </c>
      <c r="MB10" s="169">
        <f t="shared" si="121"/>
        <v>1.1204367651460594E-2</v>
      </c>
      <c r="MC10" s="169">
        <f t="shared" si="121"/>
        <v>1.1205564763233743E-2</v>
      </c>
      <c r="MD10" s="169">
        <f t="shared" si="121"/>
        <v>1.1203027038104697E-2</v>
      </c>
      <c r="ME10" s="169">
        <f t="shared" si="121"/>
        <v>1.1196757013245533E-2</v>
      </c>
      <c r="MF10" s="169">
        <f t="shared" si="121"/>
        <v>1.1186760955671797E-2</v>
      </c>
      <c r="MG10" s="169">
        <f t="shared" si="121"/>
        <v>1.117304885180365E-2</v>
      </c>
      <c r="MH10" s="169">
        <f t="shared" si="121"/>
        <v>1.1155634390839731E-2</v>
      </c>
      <c r="MI10" s="169">
        <f t="shared" si="121"/>
        <v>1.1134534941982485E-2</v>
      </c>
      <c r="MJ10" s="169">
        <f t="shared" si="121"/>
        <v>1.1109771525567989E-2</v>
      </c>
      <c r="MK10" s="169">
        <f t="shared" si="121"/>
        <v>1.108136877816748E-2</v>
      </c>
      <c r="ML10" s="169">
        <f t="shared" si="121"/>
        <v>1.1049354911741627E-2</v>
      </c>
      <c r="MM10" s="169">
        <f t="shared" si="121"/>
        <v>1.1013761666942427E-2</v>
      </c>
      <c r="MN10" s="169">
        <f t="shared" si="121"/>
        <v>1.0974624260670841E-2</v>
      </c>
      <c r="MO10" s="169">
        <f t="shared" si="121"/>
        <v>1.0931981328011535E-2</v>
      </c>
      <c r="MP10" s="169">
        <f t="shared" si="121"/>
        <v>1.0885874858678686E-2</v>
      </c>
      <c r="MQ10" s="169">
        <f t="shared" si="121"/>
        <v>1.0836350128119201E-2</v>
      </c>
      <c r="MR10" s="169">
        <f t="shared" si="118"/>
        <v>1.0783455623431604E-2</v>
      </c>
      <c r="MS10" s="169">
        <f t="shared" si="122"/>
        <v>1.0727242964270219E-2</v>
      </c>
      <c r="MT10" s="169">
        <f t="shared" si="122"/>
        <v>1.0667766818915257E-2</v>
      </c>
      <c r="MU10" s="169">
        <f t="shared" si="122"/>
        <v>1.0605084815699769E-2</v>
      </c>
      <c r="MV10" s="169">
        <f t="shared" si="122"/>
        <v>1.0539257449994305E-2</v>
      </c>
      <c r="MW10" s="169">
        <f t="shared" si="122"/>
        <v>1.0470347986959335E-2</v>
      </c>
      <c r="MX10" s="169">
        <f t="shared" si="122"/>
        <v>1.0398422360284161E-2</v>
      </c>
      <c r="MY10" s="169">
        <f t="shared" si="122"/>
        <v>1.0323549067139051E-2</v>
      </c>
      <c r="MZ10" s="169">
        <f t="shared" si="122"/>
        <v>1.0245799059574651E-2</v>
      </c>
      <c r="NA10" s="169">
        <f t="shared" si="122"/>
        <v>1.0165245632609513E-2</v>
      </c>
      <c r="NB10" s="169">
        <f t="shared" si="122"/>
        <v>1.0081964309252461E-2</v>
      </c>
      <c r="NC10" s="169">
        <f t="shared" si="122"/>
        <v>9.9960327227119009E-3</v>
      </c>
      <c r="ND10" s="169">
        <f t="shared" si="122"/>
        <v>9.9075304960487883E-3</v>
      </c>
      <c r="NE10" s="169">
        <f t="shared" si="122"/>
        <v>9.8165391195337501E-3</v>
      </c>
      <c r="NF10" s="169">
        <f t="shared" si="122"/>
        <v>9.7231418259721494E-3</v>
      </c>
      <c r="NG10" s="169">
        <f t="shared" si="122"/>
        <v>9.6274234642631726E-3</v>
      </c>
      <c r="NH10" s="169">
        <f t="shared" si="122"/>
        <v>9.5294703714608204E-3</v>
      </c>
      <c r="NI10" s="169">
        <f t="shared" si="122"/>
        <v>9.4293702436056195E-3</v>
      </c>
      <c r="NJ10" s="169">
        <f t="shared" si="122"/>
        <v>9.3272120055961014E-3</v>
      </c>
      <c r="NK10" s="169">
        <f t="shared" si="122"/>
        <v>9.223085680368677E-3</v>
      </c>
      <c r="NL10" s="169">
        <f t="shared" si="122"/>
        <v>9.1170822576533382E-3</v>
      </c>
      <c r="NM10" s="169">
        <f t="shared" si="122"/>
        <v>9.0092935625707277E-3</v>
      </c>
      <c r="NN10" s="169">
        <f t="shared" si="122"/>
        <v>8.8998121243336302E-3</v>
      </c>
      <c r="NO10" s="169">
        <f t="shared" si="122"/>
        <v>8.7887310453126349E-3</v>
      </c>
      <c r="NP10" s="169">
        <f t="shared" si="122"/>
        <v>8.6761438707219155E-3</v>
      </c>
      <c r="NQ10" s="169">
        <f t="shared" si="122"/>
        <v>8.5621444591765343E-3</v>
      </c>
      <c r="NR10" s="169">
        <f t="shared" si="122"/>
        <v>8.4468268543675656E-3</v>
      </c>
      <c r="NS10" s="169">
        <f t="shared" si="122"/>
        <v>8.3302851580956284E-3</v>
      </c>
      <c r="NT10" s="169">
        <f t="shared" si="122"/>
        <v>8.2126134048971615E-3</v>
      </c>
      <c r="NU10" s="169">
        <f t="shared" si="122"/>
        <v>8.093905438490966E-3</v>
      </c>
      <c r="NV10" s="169">
        <f t="shared" si="122"/>
        <v>7.9742547902651711E-3</v>
      </c>
      <c r="NW10" s="169">
        <f t="shared" si="122"/>
        <v>7.8537545600170962E-3</v>
      </c>
      <c r="NX10" s="169">
        <f t="shared" si="122"/>
        <v>7.7324972991500889E-3</v>
      </c>
      <c r="NY10" s="169">
        <f t="shared" si="122"/>
        <v>7.6105748965228596E-3</v>
      </c>
      <c r="NZ10" s="169">
        <f t="shared" si="122"/>
        <v>7.4880784671377066E-3</v>
      </c>
      <c r="OA10" s="169">
        <f t="shared" si="122"/>
        <v>7.3650982438446342E-3</v>
      </c>
      <c r="OB10" s="169">
        <f t="shared" si="122"/>
        <v>7.2417234722286289E-3</v>
      </c>
      <c r="OC10" s="169">
        <f t="shared" si="122"/>
        <v>7.1180423088373079E-3</v>
      </c>
      <c r="OD10" s="169">
        <f t="shared" si="122"/>
        <v>6.994141722895893E-3</v>
      </c>
      <c r="OE10" s="169">
        <f t="shared" si="122"/>
        <v>6.8701074016459529E-3</v>
      </c>
      <c r="OF10" s="169">
        <f t="shared" si="122"/>
        <v>6.7460236594336564E-3</v>
      </c>
      <c r="OG10" s="169">
        <f t="shared" si="122"/>
        <v>6.6219733506624754E-3</v>
      </c>
      <c r="OH10" s="169">
        <f t="shared" si="122"/>
        <v>6.4980377867142648E-3</v>
      </c>
      <c r="OI10" s="169">
        <f t="shared" si="122"/>
        <v>6.3742966569316868E-3</v>
      </c>
      <c r="OJ10" s="169">
        <f t="shared" si="122"/>
        <v>6.250827953743824E-3</v>
      </c>
      <c r="OK10" s="169">
        <f t="shared" si="122"/>
        <v>6.127707902005698E-3</v>
      </c>
      <c r="OL10" s="169">
        <f t="shared" si="122"/>
        <v>6.0050108926114655E-3</v>
      </c>
      <c r="OM10" s="169">
        <f t="shared" si="122"/>
        <v>5.8828094204298629E-3</v>
      </c>
      <c r="ON10" s="169">
        <f t="shared" si="122"/>
        <v>5.7611740265997285E-3</v>
      </c>
      <c r="OO10" s="169">
        <f t="shared" si="122"/>
        <v>5.6401732452124598E-3</v>
      </c>
      <c r="OP10" s="169">
        <f t="shared" si="122"/>
        <v>5.5198735543976847E-3</v>
      </c>
      <c r="OQ10" s="169">
        <f t="shared" si="122"/>
        <v>5.4003393318178897E-3</v>
      </c>
      <c r="OR10" s="169">
        <f t="shared" si="122"/>
        <v>5.2816328145674652E-3</v>
      </c>
      <c r="OS10" s="169">
        <f t="shared" si="122"/>
        <v>5.1638140634615486E-3</v>
      </c>
      <c r="OT10" s="169">
        <f t="shared" si="122"/>
        <v>5.0469409316902429E-3</v>
      </c>
      <c r="OU10" s="169">
        <f t="shared" si="122"/>
        <v>4.9310690378042586E-3</v>
      </c>
      <c r="OV10" s="169">
        <f t="shared" si="122"/>
        <v>4.8162517429887553E-3</v>
      </c>
      <c r="OW10" s="169">
        <f t="shared" si="122"/>
        <v>4.7025401325732777E-3</v>
      </c>
      <c r="OX10" s="169">
        <f t="shared" si="122"/>
        <v>4.5899830017171028E-3</v>
      </c>
      <c r="OY10" s="169">
        <f t="shared" si="122"/>
        <v>4.4786268452010275E-3</v>
      </c>
      <c r="OZ10" s="169">
        <f t="shared" si="122"/>
        <v>4.3685158512488907E-3</v>
      </c>
      <c r="PA10" s="169">
        <f t="shared" si="122"/>
        <v>4.259691899294535E-3</v>
      </c>
      <c r="PB10" s="169">
        <f t="shared" si="122"/>
        <v>4.152194561602973E-3</v>
      </c>
      <c r="PC10" s="169">
        <f t="shared" si="122"/>
        <v>4.046061108647755E-3</v>
      </c>
      <c r="PD10" s="169">
        <f t="shared" si="119"/>
        <v>3.941326518140424E-3</v>
      </c>
      <c r="PE10" s="169">
        <f t="shared" si="109"/>
        <v>3.8380234876020341E-3</v>
      </c>
      <c r="PF10" s="169">
        <f t="shared" si="109"/>
        <v>3.736182450361438E-3</v>
      </c>
      <c r="PG10" s="169">
        <f t="shared" si="109"/>
        <v>3.63583159486006E-3</v>
      </c>
      <c r="PH10" s="169">
        <f t="shared" si="109"/>
        <v>3.5369968871384258E-3</v>
      </c>
      <c r="PI10" s="169">
        <f t="shared" si="109"/>
        <v>3.4397020963756854E-3</v>
      </c>
      <c r="PJ10" s="169">
        <f t="shared" si="109"/>
        <v>3.3439688233497505E-3</v>
      </c>
      <c r="PK10" s="169">
        <f t="shared" si="109"/>
        <v>3.2498165316825691E-3</v>
      </c>
      <c r="PL10" s="169">
        <f t="shared" si="109"/>
        <v>3.1572625817323052E-3</v>
      </c>
    </row>
    <row r="11" spans="1:429" x14ac:dyDescent="0.75">
      <c r="A11" s="4">
        <v>8</v>
      </c>
      <c r="B11" s="115"/>
      <c r="C11" s="117"/>
      <c r="D11" s="122">
        <f t="shared" si="110"/>
        <v>60</v>
      </c>
      <c r="E11" s="95">
        <v>120</v>
      </c>
      <c r="F11" s="122">
        <f t="shared" si="111"/>
        <v>240</v>
      </c>
      <c r="G11" s="117"/>
      <c r="H11" s="114"/>
      <c r="I11" s="124">
        <f t="shared" si="0"/>
        <v>1</v>
      </c>
      <c r="J11" s="124">
        <f t="shared" si="1"/>
        <v>0.5</v>
      </c>
      <c r="K11" s="73">
        <f t="shared" si="112"/>
        <v>130</v>
      </c>
      <c r="L11" s="23" t="s">
        <v>784</v>
      </c>
      <c r="M11" s="57"/>
      <c r="N11" s="280"/>
      <c r="O11" s="74">
        <f>IF(AND(D11&gt;0,E11&gt;0,F11&gt;0),IF(ISBLANK(N11),IF(ISBLANK(L11),"",(F11-D11)*VLOOKUP(L11,VLookups!$A$4:$B$13,2,FALSE)),N11),"")</f>
        <v>56.920997883030829</v>
      </c>
      <c r="P11" s="75">
        <f t="shared" si="2"/>
        <v>3240</v>
      </c>
      <c r="Q11" s="95">
        <v>150</v>
      </c>
      <c r="R11" s="270">
        <f>IF(AND(Q11&gt;0,E11&gt;0,NOT(O11="")),ABS(VLOOKUP($Q$1,VLookups!$A$43:$B$44,2,FALSE)-_xlfn.NORM.DIST(Q11,K11,O11,TRUE)),"")</f>
        <v>0.6373424258812117</v>
      </c>
      <c r="S11" s="94">
        <f>IF(AND($D11&gt;0,$E11&gt;0,$F11&gt;0,NOT(ISBLANK($L11))),_xlfn.NORM.INV(ABS(VLOOKUP($Q$1,VLookups!$A$43:$B$44,2,FALSE)-S$3),$K11,$O11),"")</f>
        <v>57.052806050640939</v>
      </c>
      <c r="T11" s="93">
        <f>IF(AND($D11&gt;0,$E11&gt;0,$F11&gt;0,NOT(ISBLANK($L11))),_xlfn.NORM.INV(ABS(VLOOKUP($Q$1,VLookups!$A$43:$B$44,2,FALSE)-T$3),$K11,$O11),"")</f>
        <v>202.94719394935908</v>
      </c>
      <c r="U11" s="94">
        <f>IF(AND($D11&gt;0,$E11&gt;0,$F11&gt;0,NOT(ISBLANK($L11))),_xlfn.NORM.INV(ABS(VLOOKUP($Q$1,VLookups!$A$43:$B$44,2,FALSE)-U$3),$K11,$O11),"")</f>
        <v>188.99482276927847</v>
      </c>
      <c r="V11" s="93">
        <f>IF(AND($D11&gt;0,$E11&gt;0,$F11&gt;0,NOT(ISBLANK($L11))),_xlfn.NORM.INV(ABS(VLOOKUP($Q$1,VLookups!$A$43:$B$44,2,FALSE)-V$3),$K11,$O11),"")</f>
        <v>177.90592045451768</v>
      </c>
      <c r="W11" s="94">
        <f>IF(AND($D11&gt;0,$E11&gt;0,$F11&gt;0,NOT(ISBLANK($L11))),_xlfn.NORM.INV(ABS(VLOOKUP($Q$1,VLookups!$A$43:$B$44,2,FALSE)-W$3),$K11,$O11),"")</f>
        <v>168.39262964303717</v>
      </c>
      <c r="X11" s="93">
        <f>IF(AND($D11&gt;0,$E11&gt;0,$F11&gt;0,NOT(ISBLANK($L11))),_xlfn.NORM.INV(ABS(VLOOKUP($Q$1,VLookups!$A$43:$B$44,2,FALSE)-X$3),$K11,$O11),"")</f>
        <v>159.84940047371467</v>
      </c>
      <c r="Y11" s="5"/>
      <c r="Z11" s="168">
        <f t="shared" si="113"/>
        <v>0.9</v>
      </c>
      <c r="AA11" s="49">
        <f t="shared" si="114"/>
        <v>29.999999999999702</v>
      </c>
      <c r="AB11" s="49">
        <f t="shared" si="124"/>
        <v>30.8999999999997</v>
      </c>
      <c r="AC11" s="49">
        <f t="shared" si="124"/>
        <v>31.799999999999699</v>
      </c>
      <c r="AD11" s="49">
        <f t="shared" si="124"/>
        <v>32.699999999999697</v>
      </c>
      <c r="AE11" s="49">
        <f t="shared" si="124"/>
        <v>33.599999999999696</v>
      </c>
      <c r="AF11" s="49">
        <f t="shared" si="124"/>
        <v>34.499999999999694</v>
      </c>
      <c r="AG11" s="49">
        <f t="shared" si="124"/>
        <v>35.399999999999693</v>
      </c>
      <c r="AH11" s="49">
        <f t="shared" si="124"/>
        <v>36.299999999999692</v>
      </c>
      <c r="AI11" s="49">
        <f t="shared" si="124"/>
        <v>37.19999999999969</v>
      </c>
      <c r="AJ11" s="49">
        <f t="shared" si="124"/>
        <v>38.099999999999689</v>
      </c>
      <c r="AK11" s="49">
        <f t="shared" si="124"/>
        <v>38.999999999999687</v>
      </c>
      <c r="AL11" s="49">
        <f t="shared" si="124"/>
        <v>39.899999999999686</v>
      </c>
      <c r="AM11" s="49">
        <f t="shared" si="124"/>
        <v>40.799999999999685</v>
      </c>
      <c r="AN11" s="49">
        <f t="shared" si="124"/>
        <v>41.699999999999683</v>
      </c>
      <c r="AO11" s="49">
        <f t="shared" si="124"/>
        <v>42.599999999999682</v>
      </c>
      <c r="AP11" s="49">
        <f t="shared" si="124"/>
        <v>43.49999999999968</v>
      </c>
      <c r="AQ11" s="49">
        <f t="shared" si="124"/>
        <v>44.399999999999679</v>
      </c>
      <c r="AR11" s="49">
        <f t="shared" si="124"/>
        <v>45.299999999999677</v>
      </c>
      <c r="AS11" s="49">
        <f t="shared" si="124"/>
        <v>46.199999999999676</v>
      </c>
      <c r="AT11" s="49">
        <f t="shared" si="124"/>
        <v>47.099999999999675</v>
      </c>
      <c r="AU11" s="49">
        <f t="shared" si="124"/>
        <v>47.999999999999673</v>
      </c>
      <c r="AV11" s="49">
        <f t="shared" si="124"/>
        <v>48.899999999999672</v>
      </c>
      <c r="AW11" s="49">
        <f t="shared" si="124"/>
        <v>49.79999999999967</v>
      </c>
      <c r="AX11" s="49">
        <f t="shared" si="124"/>
        <v>50.699999999999669</v>
      </c>
      <c r="AY11" s="49">
        <f t="shared" si="124"/>
        <v>51.599999999999667</v>
      </c>
      <c r="AZ11" s="49">
        <f t="shared" si="124"/>
        <v>52.499999999999666</v>
      </c>
      <c r="BA11" s="49">
        <f t="shared" si="124"/>
        <v>53.399999999999665</v>
      </c>
      <c r="BB11" s="49">
        <f t="shared" si="124"/>
        <v>54.299999999999663</v>
      </c>
      <c r="BC11" s="49">
        <f t="shared" si="124"/>
        <v>55.199999999999662</v>
      </c>
      <c r="BD11" s="49">
        <f t="shared" si="124"/>
        <v>56.09999999999966</v>
      </c>
      <c r="BE11" s="49">
        <f t="shared" si="124"/>
        <v>56.999999999999659</v>
      </c>
      <c r="BF11" s="49">
        <f t="shared" si="124"/>
        <v>57.899999999999658</v>
      </c>
      <c r="BG11" s="49">
        <f t="shared" si="124"/>
        <v>58.799999999999656</v>
      </c>
      <c r="BH11" s="49">
        <f t="shared" si="124"/>
        <v>59.699999999999655</v>
      </c>
      <c r="BI11" s="49">
        <f t="shared" si="124"/>
        <v>60.599999999999653</v>
      </c>
      <c r="BJ11" s="49">
        <f t="shared" si="124"/>
        <v>61.499999999999652</v>
      </c>
      <c r="BK11" s="49">
        <f t="shared" si="124"/>
        <v>62.39999999999965</v>
      </c>
      <c r="BL11" s="49">
        <f t="shared" si="124"/>
        <v>63.299999999999649</v>
      </c>
      <c r="BM11" s="49">
        <f t="shared" si="124"/>
        <v>64.199999999999648</v>
      </c>
      <c r="BN11" s="49">
        <f t="shared" si="124"/>
        <v>65.099999999999653</v>
      </c>
      <c r="BO11" s="49">
        <f t="shared" si="124"/>
        <v>65.999999999999659</v>
      </c>
      <c r="BP11" s="49">
        <f t="shared" si="124"/>
        <v>66.899999999999665</v>
      </c>
      <c r="BQ11" s="49">
        <f t="shared" si="124"/>
        <v>67.79999999999967</v>
      </c>
      <c r="BR11" s="49">
        <f t="shared" si="124"/>
        <v>68.699999999999676</v>
      </c>
      <c r="BS11" s="49">
        <f t="shared" si="124"/>
        <v>69.599999999999682</v>
      </c>
      <c r="BT11" s="49">
        <f t="shared" si="124"/>
        <v>70.499999999999687</v>
      </c>
      <c r="BU11" s="49">
        <f t="shared" si="124"/>
        <v>71.399999999999693</v>
      </c>
      <c r="BV11" s="49">
        <f t="shared" si="124"/>
        <v>72.299999999999699</v>
      </c>
      <c r="BW11" s="49">
        <f t="shared" si="124"/>
        <v>73.199999999999704</v>
      </c>
      <c r="BX11" s="49">
        <f t="shared" si="124"/>
        <v>74.09999999999971</v>
      </c>
      <c r="BY11" s="49">
        <f t="shared" si="124"/>
        <v>74.999999999999716</v>
      </c>
      <c r="BZ11" s="49">
        <f t="shared" si="124"/>
        <v>75.899999999999721</v>
      </c>
      <c r="CA11" s="49">
        <f t="shared" si="124"/>
        <v>76.799999999999727</v>
      </c>
      <c r="CB11" s="49">
        <f t="shared" si="124"/>
        <v>77.699999999999733</v>
      </c>
      <c r="CC11" s="49">
        <f t="shared" si="124"/>
        <v>78.599999999999739</v>
      </c>
      <c r="CD11" s="49">
        <f t="shared" si="124"/>
        <v>79.499999999999744</v>
      </c>
      <c r="CE11" s="49">
        <f t="shared" si="124"/>
        <v>80.39999999999975</v>
      </c>
      <c r="CF11" s="49">
        <f t="shared" si="124"/>
        <v>81.299999999999756</v>
      </c>
      <c r="CG11" s="49">
        <f t="shared" si="124"/>
        <v>82.199999999999761</v>
      </c>
      <c r="CH11" s="49">
        <f t="shared" si="124"/>
        <v>83.099999999999767</v>
      </c>
      <c r="CI11" s="49">
        <f t="shared" si="124"/>
        <v>83.999999999999773</v>
      </c>
      <c r="CJ11" s="49">
        <f t="shared" si="124"/>
        <v>84.899999999999778</v>
      </c>
      <c r="CK11" s="49">
        <f t="shared" si="124"/>
        <v>85.799999999999784</v>
      </c>
      <c r="CL11" s="49">
        <f t="shared" si="124"/>
        <v>86.69999999999979</v>
      </c>
      <c r="CM11" s="49">
        <f t="shared" si="124"/>
        <v>87.599999999999795</v>
      </c>
      <c r="CN11" s="49">
        <f t="shared" si="123"/>
        <v>88.499999999999801</v>
      </c>
      <c r="CO11" s="49">
        <f t="shared" si="123"/>
        <v>89.399999999999807</v>
      </c>
      <c r="CP11" s="49">
        <f t="shared" si="123"/>
        <v>90.299999999999812</v>
      </c>
      <c r="CQ11" s="49">
        <f t="shared" si="123"/>
        <v>91.199999999999818</v>
      </c>
      <c r="CR11" s="49">
        <f t="shared" si="123"/>
        <v>92.099999999999824</v>
      </c>
      <c r="CS11" s="49">
        <f t="shared" si="123"/>
        <v>92.999999999999829</v>
      </c>
      <c r="CT11" s="49">
        <f t="shared" si="123"/>
        <v>93.899999999999835</v>
      </c>
      <c r="CU11" s="49">
        <f t="shared" si="123"/>
        <v>94.799999999999841</v>
      </c>
      <c r="CV11" s="49">
        <f t="shared" si="123"/>
        <v>95.699999999999847</v>
      </c>
      <c r="CW11" s="49">
        <f t="shared" si="123"/>
        <v>96.599999999999852</v>
      </c>
      <c r="CX11" s="49">
        <f t="shared" si="123"/>
        <v>97.499999999999858</v>
      </c>
      <c r="CY11" s="49">
        <f t="shared" si="123"/>
        <v>98.399999999999864</v>
      </c>
      <c r="CZ11" s="49">
        <f t="shared" si="123"/>
        <v>99.299999999999869</v>
      </c>
      <c r="DA11" s="49">
        <f t="shared" si="123"/>
        <v>100.19999999999987</v>
      </c>
      <c r="DB11" s="49">
        <f t="shared" si="123"/>
        <v>101.09999999999988</v>
      </c>
      <c r="DC11" s="49">
        <f t="shared" si="123"/>
        <v>101.99999999999989</v>
      </c>
      <c r="DD11" s="49">
        <f t="shared" si="123"/>
        <v>102.89999999999989</v>
      </c>
      <c r="DE11" s="49">
        <f t="shared" si="123"/>
        <v>103.7999999999999</v>
      </c>
      <c r="DF11" s="49">
        <f t="shared" si="123"/>
        <v>104.6999999999999</v>
      </c>
      <c r="DG11" s="49">
        <f t="shared" si="123"/>
        <v>105.59999999999991</v>
      </c>
      <c r="DH11" s="49">
        <f t="shared" si="123"/>
        <v>106.49999999999991</v>
      </c>
      <c r="DI11" s="49">
        <f t="shared" si="123"/>
        <v>107.39999999999992</v>
      </c>
      <c r="DJ11" s="49">
        <f t="shared" si="123"/>
        <v>108.29999999999993</v>
      </c>
      <c r="DK11" s="49">
        <f t="shared" si="123"/>
        <v>109.19999999999993</v>
      </c>
      <c r="DL11" s="49">
        <f t="shared" si="123"/>
        <v>110.09999999999994</v>
      </c>
      <c r="DM11" s="49">
        <f t="shared" si="123"/>
        <v>110.99999999999994</v>
      </c>
      <c r="DN11" s="49">
        <f t="shared" si="123"/>
        <v>111.89999999999995</v>
      </c>
      <c r="DO11" s="49">
        <f t="shared" si="123"/>
        <v>112.79999999999995</v>
      </c>
      <c r="DP11" s="49">
        <f t="shared" si="123"/>
        <v>113.69999999999996</v>
      </c>
      <c r="DQ11" s="49">
        <f t="shared" si="123"/>
        <v>114.59999999999997</v>
      </c>
      <c r="DR11" s="49">
        <f t="shared" si="123"/>
        <v>115.49999999999997</v>
      </c>
      <c r="DS11" s="49">
        <f t="shared" si="123"/>
        <v>116.39999999999998</v>
      </c>
      <c r="DT11" s="49">
        <f t="shared" si="123"/>
        <v>117.29999999999998</v>
      </c>
      <c r="DU11" s="49">
        <f t="shared" si="123"/>
        <v>118.19999999999999</v>
      </c>
      <c r="DV11" s="49">
        <f t="shared" si="123"/>
        <v>119.1</v>
      </c>
      <c r="DW11" s="183">
        <f t="shared" si="115"/>
        <v>120</v>
      </c>
      <c r="DX11" s="49">
        <f t="shared" si="5"/>
        <v>120.9</v>
      </c>
      <c r="DY11" s="49">
        <f t="shared" si="6"/>
        <v>121.80000000000001</v>
      </c>
      <c r="DZ11" s="49">
        <f t="shared" si="7"/>
        <v>122.70000000000002</v>
      </c>
      <c r="EA11" s="49">
        <f t="shared" si="8"/>
        <v>123.60000000000002</v>
      </c>
      <c r="EB11" s="49">
        <f t="shared" si="9"/>
        <v>124.50000000000003</v>
      </c>
      <c r="EC11" s="49">
        <f t="shared" si="10"/>
        <v>125.40000000000003</v>
      </c>
      <c r="ED11" s="49">
        <f t="shared" si="11"/>
        <v>126.30000000000004</v>
      </c>
      <c r="EE11" s="49">
        <f t="shared" si="12"/>
        <v>127.20000000000005</v>
      </c>
      <c r="EF11" s="49">
        <f t="shared" si="13"/>
        <v>128.10000000000005</v>
      </c>
      <c r="EG11" s="49">
        <f t="shared" si="14"/>
        <v>129.00000000000006</v>
      </c>
      <c r="EH11" s="49">
        <f t="shared" si="15"/>
        <v>129.90000000000006</v>
      </c>
      <c r="EI11" s="49">
        <f t="shared" si="16"/>
        <v>130.80000000000007</v>
      </c>
      <c r="EJ11" s="49">
        <f t="shared" si="17"/>
        <v>131.70000000000007</v>
      </c>
      <c r="EK11" s="49">
        <f t="shared" si="18"/>
        <v>132.60000000000008</v>
      </c>
      <c r="EL11" s="49">
        <f t="shared" si="19"/>
        <v>133.50000000000009</v>
      </c>
      <c r="EM11" s="49">
        <f t="shared" si="20"/>
        <v>134.40000000000009</v>
      </c>
      <c r="EN11" s="49">
        <f t="shared" si="21"/>
        <v>135.3000000000001</v>
      </c>
      <c r="EO11" s="49">
        <f t="shared" si="22"/>
        <v>136.2000000000001</v>
      </c>
      <c r="EP11" s="49">
        <f t="shared" si="23"/>
        <v>137.10000000000011</v>
      </c>
      <c r="EQ11" s="49">
        <f t="shared" si="24"/>
        <v>138.00000000000011</v>
      </c>
      <c r="ER11" s="49">
        <f t="shared" si="25"/>
        <v>138.90000000000012</v>
      </c>
      <c r="ES11" s="49">
        <f t="shared" si="26"/>
        <v>139.80000000000013</v>
      </c>
      <c r="ET11" s="49">
        <f t="shared" si="27"/>
        <v>140.70000000000013</v>
      </c>
      <c r="EU11" s="49">
        <f t="shared" si="28"/>
        <v>141.60000000000014</v>
      </c>
      <c r="EV11" s="49">
        <f t="shared" si="29"/>
        <v>142.50000000000014</v>
      </c>
      <c r="EW11" s="49">
        <f t="shared" si="30"/>
        <v>143.40000000000015</v>
      </c>
      <c r="EX11" s="49">
        <f t="shared" si="31"/>
        <v>144.30000000000015</v>
      </c>
      <c r="EY11" s="49">
        <f t="shared" si="32"/>
        <v>145.20000000000016</v>
      </c>
      <c r="EZ11" s="49">
        <f t="shared" si="33"/>
        <v>146.10000000000016</v>
      </c>
      <c r="FA11" s="49">
        <f t="shared" si="34"/>
        <v>147.00000000000017</v>
      </c>
      <c r="FB11" s="49">
        <f t="shared" si="35"/>
        <v>147.90000000000018</v>
      </c>
      <c r="FC11" s="49">
        <f t="shared" si="36"/>
        <v>148.80000000000018</v>
      </c>
      <c r="FD11" s="49">
        <f t="shared" si="37"/>
        <v>149.70000000000019</v>
      </c>
      <c r="FE11" s="49">
        <f t="shared" si="38"/>
        <v>150.60000000000019</v>
      </c>
      <c r="FF11" s="49">
        <f t="shared" si="39"/>
        <v>151.5000000000002</v>
      </c>
      <c r="FG11" s="49">
        <f t="shared" si="40"/>
        <v>152.4000000000002</v>
      </c>
      <c r="FH11" s="49">
        <f t="shared" si="41"/>
        <v>153.30000000000021</v>
      </c>
      <c r="FI11" s="49">
        <f t="shared" si="42"/>
        <v>154.20000000000022</v>
      </c>
      <c r="FJ11" s="49">
        <f t="shared" si="43"/>
        <v>155.10000000000022</v>
      </c>
      <c r="FK11" s="49">
        <f t="shared" si="44"/>
        <v>156.00000000000023</v>
      </c>
      <c r="FL11" s="49">
        <f t="shared" si="45"/>
        <v>156.90000000000023</v>
      </c>
      <c r="FM11" s="49">
        <f t="shared" si="46"/>
        <v>157.80000000000024</v>
      </c>
      <c r="FN11" s="49">
        <f t="shared" si="47"/>
        <v>158.70000000000024</v>
      </c>
      <c r="FO11" s="49">
        <f t="shared" si="48"/>
        <v>159.60000000000025</v>
      </c>
      <c r="FP11" s="49">
        <f t="shared" si="49"/>
        <v>160.50000000000026</v>
      </c>
      <c r="FQ11" s="49">
        <f t="shared" si="50"/>
        <v>161.40000000000026</v>
      </c>
      <c r="FR11" s="49">
        <f t="shared" si="51"/>
        <v>162.30000000000027</v>
      </c>
      <c r="FS11" s="49">
        <f t="shared" si="52"/>
        <v>163.20000000000027</v>
      </c>
      <c r="FT11" s="49">
        <f t="shared" si="53"/>
        <v>164.10000000000028</v>
      </c>
      <c r="FU11" s="49">
        <f t="shared" si="54"/>
        <v>165.00000000000028</v>
      </c>
      <c r="FV11" s="49">
        <f t="shared" si="55"/>
        <v>165.90000000000029</v>
      </c>
      <c r="FW11" s="49">
        <f t="shared" si="56"/>
        <v>166.8000000000003</v>
      </c>
      <c r="FX11" s="49">
        <f t="shared" si="57"/>
        <v>167.7000000000003</v>
      </c>
      <c r="FY11" s="49">
        <f t="shared" si="58"/>
        <v>168.60000000000031</v>
      </c>
      <c r="FZ11" s="49">
        <f t="shared" si="59"/>
        <v>169.50000000000031</v>
      </c>
      <c r="GA11" s="49">
        <f t="shared" si="60"/>
        <v>170.40000000000032</v>
      </c>
      <c r="GB11" s="49">
        <f t="shared" si="61"/>
        <v>171.30000000000032</v>
      </c>
      <c r="GC11" s="49">
        <f t="shared" si="62"/>
        <v>172.20000000000033</v>
      </c>
      <c r="GD11" s="49">
        <f t="shared" si="63"/>
        <v>173.10000000000034</v>
      </c>
      <c r="GE11" s="49">
        <f t="shared" si="64"/>
        <v>174.00000000000034</v>
      </c>
      <c r="GF11" s="49">
        <f t="shared" si="65"/>
        <v>174.90000000000035</v>
      </c>
      <c r="GG11" s="49">
        <f t="shared" si="66"/>
        <v>175.80000000000035</v>
      </c>
      <c r="GH11" s="49">
        <f t="shared" si="67"/>
        <v>176.70000000000036</v>
      </c>
      <c r="GI11" s="49">
        <f t="shared" si="68"/>
        <v>177.60000000000036</v>
      </c>
      <c r="GJ11" s="49">
        <f t="shared" si="69"/>
        <v>178.50000000000037</v>
      </c>
      <c r="GK11" s="49">
        <f t="shared" si="70"/>
        <v>179.40000000000038</v>
      </c>
      <c r="GL11" s="49">
        <f t="shared" si="71"/>
        <v>180.30000000000038</v>
      </c>
      <c r="GM11" s="49">
        <f t="shared" si="72"/>
        <v>181.20000000000039</v>
      </c>
      <c r="GN11" s="49">
        <f t="shared" si="73"/>
        <v>182.10000000000039</v>
      </c>
      <c r="GO11" s="49">
        <f t="shared" si="74"/>
        <v>183.0000000000004</v>
      </c>
      <c r="GP11" s="49">
        <f t="shared" si="75"/>
        <v>183.9000000000004</v>
      </c>
      <c r="GQ11" s="49">
        <f t="shared" si="76"/>
        <v>184.80000000000041</v>
      </c>
      <c r="GR11" s="49">
        <f t="shared" si="77"/>
        <v>185.70000000000041</v>
      </c>
      <c r="GS11" s="49">
        <f t="shared" si="78"/>
        <v>186.60000000000042</v>
      </c>
      <c r="GT11" s="49">
        <f t="shared" si="79"/>
        <v>187.50000000000043</v>
      </c>
      <c r="GU11" s="49">
        <f t="shared" si="80"/>
        <v>188.40000000000043</v>
      </c>
      <c r="GV11" s="49">
        <f t="shared" si="81"/>
        <v>189.30000000000044</v>
      </c>
      <c r="GW11" s="49">
        <f t="shared" si="82"/>
        <v>190.20000000000044</v>
      </c>
      <c r="GX11" s="49">
        <f t="shared" si="83"/>
        <v>191.10000000000045</v>
      </c>
      <c r="GY11" s="49">
        <f t="shared" si="84"/>
        <v>192.00000000000045</v>
      </c>
      <c r="GZ11" s="49">
        <f t="shared" si="85"/>
        <v>192.90000000000046</v>
      </c>
      <c r="HA11" s="49">
        <f t="shared" si="86"/>
        <v>193.80000000000047</v>
      </c>
      <c r="HB11" s="49">
        <f t="shared" si="87"/>
        <v>194.70000000000047</v>
      </c>
      <c r="HC11" s="49">
        <f t="shared" si="88"/>
        <v>195.60000000000048</v>
      </c>
      <c r="HD11" s="49">
        <f t="shared" si="89"/>
        <v>196.50000000000048</v>
      </c>
      <c r="HE11" s="49">
        <f t="shared" si="90"/>
        <v>197.40000000000049</v>
      </c>
      <c r="HF11" s="49">
        <f t="shared" si="91"/>
        <v>198.30000000000049</v>
      </c>
      <c r="HG11" s="49">
        <f t="shared" si="92"/>
        <v>199.2000000000005</v>
      </c>
      <c r="HH11" s="49">
        <f t="shared" si="93"/>
        <v>200.10000000000051</v>
      </c>
      <c r="HI11" s="49">
        <f t="shared" si="94"/>
        <v>201.00000000000051</v>
      </c>
      <c r="HJ11" s="49">
        <f t="shared" si="95"/>
        <v>201.90000000000052</v>
      </c>
      <c r="HK11" s="49">
        <f t="shared" si="96"/>
        <v>202.80000000000052</v>
      </c>
      <c r="HL11" s="49">
        <f t="shared" si="97"/>
        <v>203.70000000000053</v>
      </c>
      <c r="HM11" s="49">
        <f t="shared" si="98"/>
        <v>204.60000000000053</v>
      </c>
      <c r="HN11" s="49">
        <f t="shared" si="99"/>
        <v>205.50000000000054</v>
      </c>
      <c r="HO11" s="49">
        <f t="shared" si="100"/>
        <v>206.40000000000055</v>
      </c>
      <c r="HP11" s="49">
        <f t="shared" si="101"/>
        <v>207.30000000000055</v>
      </c>
      <c r="HQ11" s="49">
        <f t="shared" si="102"/>
        <v>208.20000000000056</v>
      </c>
      <c r="HR11" s="49">
        <f t="shared" si="103"/>
        <v>209.10000000000056</v>
      </c>
      <c r="HS11" s="49">
        <f t="shared" si="104"/>
        <v>210.00000000000057</v>
      </c>
      <c r="HT11" s="169">
        <f t="shared" si="105"/>
        <v>1.4977179228208095E-3</v>
      </c>
      <c r="HU11" s="169">
        <f t="shared" si="120"/>
        <v>1.5397119332833866E-3</v>
      </c>
      <c r="HV11" s="169">
        <f t="shared" si="120"/>
        <v>1.5824877283304448E-3</v>
      </c>
      <c r="HW11" s="169">
        <f t="shared" si="120"/>
        <v>1.6260453449735701E-3</v>
      </c>
      <c r="HX11" s="169">
        <f t="shared" si="120"/>
        <v>1.6703842268981667E-3</v>
      </c>
      <c r="HY11" s="169">
        <f t="shared" si="120"/>
        <v>1.7155032086974959E-3</v>
      </c>
      <c r="HZ11" s="169">
        <f t="shared" si="120"/>
        <v>1.7614005004464015E-3</v>
      </c>
      <c r="IA11" s="169">
        <f t="shared" si="120"/>
        <v>1.8080736726474279E-3</v>
      </c>
      <c r="IB11" s="169">
        <f t="shared" si="120"/>
        <v>1.8555196415822701E-3</v>
      </c>
      <c r="IC11" s="169">
        <f t="shared" si="120"/>
        <v>1.9037346551016594E-3</v>
      </c>
      <c r="ID11" s="169">
        <f t="shared" si="120"/>
        <v>1.9527142788868807E-3</v>
      </c>
      <c r="IE11" s="169">
        <f t="shared" si="120"/>
        <v>2.0024533832161753E-3</v>
      </c>
      <c r="IF11" s="169">
        <f t="shared" si="120"/>
        <v>2.0529461302692532E-3</v>
      </c>
      <c r="IG11" s="169">
        <f t="shared" si="120"/>
        <v>2.1041859620030291E-3</v>
      </c>
      <c r="IH11" s="169">
        <f t="shared" si="120"/>
        <v>2.1561655886315509E-3</v>
      </c>
      <c r="II11" s="169">
        <f t="shared" si="120"/>
        <v>2.208876977742834E-3</v>
      </c>
      <c r="IJ11" s="169">
        <f t="shared" si="120"/>
        <v>2.2623113440850403E-3</v>
      </c>
      <c r="IK11" s="169">
        <f t="shared" si="120"/>
        <v>2.3164591400540186E-3</v>
      </c>
      <c r="IL11" s="169">
        <f t="shared" si="120"/>
        <v>2.3713100469137981E-3</v>
      </c>
      <c r="IM11" s="169">
        <f t="shared" si="120"/>
        <v>2.4268529667810868E-3</v>
      </c>
      <c r="IN11" s="169">
        <f t="shared" si="120"/>
        <v>2.4830760154042186E-3</v>
      </c>
      <c r="IO11" s="169">
        <f t="shared" si="120"/>
        <v>2.5399665157663344E-3</v>
      </c>
      <c r="IP11" s="169">
        <f t="shared" si="120"/>
        <v>2.5975109925417614E-3</v>
      </c>
      <c r="IQ11" s="169">
        <f t="shared" si="120"/>
        <v>2.6556951674338129E-3</v>
      </c>
      <c r="IR11" s="169">
        <f t="shared" si="120"/>
        <v>2.7145039554212383E-3</v>
      </c>
      <c r="IS11" s="169">
        <f t="shared" si="120"/>
        <v>2.7739214619396176E-3</v>
      </c>
      <c r="IT11" s="169">
        <f t="shared" si="120"/>
        <v>2.8339309810228967E-3</v>
      </c>
      <c r="IU11" s="169">
        <f t="shared" si="120"/>
        <v>2.8945149944291627E-3</v>
      </c>
      <c r="IV11" s="169">
        <f t="shared" si="120"/>
        <v>2.9556551717735001E-3</v>
      </c>
      <c r="IW11" s="169">
        <f t="shared" si="120"/>
        <v>3.0173323716895396E-3</v>
      </c>
      <c r="IX11" s="169">
        <f t="shared" si="120"/>
        <v>3.0795266440398969E-3</v>
      </c>
      <c r="IY11" s="169">
        <f t="shared" si="120"/>
        <v>3.1422172331943281E-3</v>
      </c>
      <c r="IZ11" s="169">
        <f t="shared" si="120"/>
        <v>3.2053825823929001E-3</v>
      </c>
      <c r="JA11" s="169">
        <f t="shared" si="120"/>
        <v>3.2690003392099351E-3</v>
      </c>
      <c r="JB11" s="169">
        <f t="shared" si="120"/>
        <v>3.3330473621328576E-3</v>
      </c>
      <c r="JC11" s="169">
        <f t="shared" si="120"/>
        <v>3.3974997282683692E-3</v>
      </c>
      <c r="JD11" s="169">
        <f t="shared" si="120"/>
        <v>3.4623327421866917E-3</v>
      </c>
      <c r="JE11" s="169">
        <f t="shared" si="120"/>
        <v>3.5275209459127415E-3</v>
      </c>
      <c r="JF11" s="169">
        <f t="shared" si="120"/>
        <v>3.5930381300713077E-3</v>
      </c>
      <c r="JG11" s="169">
        <f t="shared" si="120"/>
        <v>3.6588573461913691E-3</v>
      </c>
      <c r="JH11" s="169">
        <f t="shared" si="120"/>
        <v>3.7249509201727517E-3</v>
      </c>
      <c r="JI11" s="169">
        <f t="shared" si="120"/>
        <v>3.7912904669163325E-3</v>
      </c>
      <c r="JJ11" s="169">
        <f t="shared" si="120"/>
        <v>3.8578469061169556E-3</v>
      </c>
      <c r="JK11" s="169">
        <f t="shared" si="120"/>
        <v>3.9245904792161689E-3</v>
      </c>
      <c r="JL11" s="169">
        <f t="shared" si="120"/>
        <v>3.9914907675097878E-3</v>
      </c>
      <c r="JM11" s="169">
        <f t="shared" si="120"/>
        <v>4.0585167114031619E-3</v>
      </c>
      <c r="JN11" s="169">
        <f t="shared" si="120"/>
        <v>4.1256366308048756E-3</v>
      </c>
      <c r="JO11" s="169">
        <f t="shared" si="120"/>
        <v>4.1928182466474404E-3</v>
      </c>
      <c r="JP11" s="169">
        <f t="shared" si="120"/>
        <v>4.2600287035213756E-3</v>
      </c>
      <c r="JQ11" s="169">
        <f t="shared" si="120"/>
        <v>4.3272345934068325E-3</v>
      </c>
      <c r="JR11" s="169">
        <f t="shared" si="120"/>
        <v>4.3944019804847976E-3</v>
      </c>
      <c r="JS11" s="169">
        <f t="shared" si="120"/>
        <v>4.4614964270076381E-3</v>
      </c>
      <c r="JT11" s="169">
        <f t="shared" si="120"/>
        <v>4.5284830202066174E-3</v>
      </c>
      <c r="JU11" s="169">
        <f t="shared" si="120"/>
        <v>4.5953264002118119E-3</v>
      </c>
      <c r="JV11" s="169">
        <f t="shared" si="120"/>
        <v>4.6619907889576921E-3</v>
      </c>
      <c r="JW11" s="169">
        <f t="shared" si="120"/>
        <v>4.7284400200454952E-3</v>
      </c>
      <c r="JX11" s="169">
        <f t="shared" si="120"/>
        <v>4.7946375695313952E-3</v>
      </c>
      <c r="JY11" s="169">
        <f t="shared" si="120"/>
        <v>4.8605465876074092E-3</v>
      </c>
      <c r="JZ11" s="169">
        <f t="shared" si="120"/>
        <v>4.9261299311398991E-3</v>
      </c>
      <c r="KA11" s="169">
        <f t="shared" si="120"/>
        <v>4.9913501970285544E-3</v>
      </c>
      <c r="KB11" s="169">
        <f t="shared" si="120"/>
        <v>5.0561697563467484E-3</v>
      </c>
      <c r="KC11" s="169">
        <f t="shared" si="120"/>
        <v>5.1205507892222819E-3</v>
      </c>
      <c r="KD11" s="169">
        <f t="shared" si="120"/>
        <v>5.1844553204156629E-3</v>
      </c>
      <c r="KE11" s="169">
        <f t="shared" si="120"/>
        <v>5.2478452555512721E-3</v>
      </c>
      <c r="KF11" s="169">
        <f t="shared" si="117"/>
        <v>5.3106824179550496E-3</v>
      </c>
      <c r="KG11" s="169">
        <f t="shared" si="121"/>
        <v>5.3729285860506992E-3</v>
      </c>
      <c r="KH11" s="169">
        <f t="shared" si="121"/>
        <v>5.4345455312648063E-3</v>
      </c>
      <c r="KI11" s="169">
        <f t="shared" si="121"/>
        <v>5.4954950563897769E-3</v>
      </c>
      <c r="KJ11" s="169">
        <f t="shared" si="121"/>
        <v>5.5557390343521076E-3</v>
      </c>
      <c r="KK11" s="169">
        <f t="shared" si="121"/>
        <v>5.6152394473321585E-3</v>
      </c>
      <c r="KL11" s="169">
        <f t="shared" si="121"/>
        <v>5.6739584261803824E-3</v>
      </c>
      <c r="KM11" s="169">
        <f t="shared" si="121"/>
        <v>5.7318582900738263E-3</v>
      </c>
      <c r="KN11" s="169">
        <f t="shared" si="121"/>
        <v>5.7889015863556914E-3</v>
      </c>
      <c r="KO11" s="169">
        <f t="shared" si="121"/>
        <v>5.8450511304998093E-3</v>
      </c>
      <c r="KP11" s="169">
        <f t="shared" si="121"/>
        <v>5.9002700461410779E-3</v>
      </c>
      <c r="KQ11" s="169">
        <f t="shared" si="121"/>
        <v>5.95452180511218E-3</v>
      </c>
      <c r="KR11" s="169">
        <f t="shared" si="121"/>
        <v>6.0077702674263258E-3</v>
      </c>
      <c r="KS11" s="169">
        <f t="shared" si="121"/>
        <v>6.0599797211452434E-3</v>
      </c>
      <c r="KT11" s="169">
        <f t="shared" si="121"/>
        <v>6.1111149220713489E-3</v>
      </c>
      <c r="KU11" s="169">
        <f t="shared" si="121"/>
        <v>6.161141133202686E-3</v>
      </c>
      <c r="KV11" s="169">
        <f t="shared" si="121"/>
        <v>6.2100241638891763E-3</v>
      </c>
      <c r="KW11" s="169">
        <f t="shared" si="121"/>
        <v>6.2577304086286973E-3</v>
      </c>
      <c r="KX11" s="169">
        <f t="shared" si="121"/>
        <v>6.3042268854416146E-3</v>
      </c>
      <c r="KY11" s="169">
        <f t="shared" si="121"/>
        <v>6.3494812737626494E-3</v>
      </c>
      <c r="KZ11" s="169">
        <f t="shared" si="121"/>
        <v>6.3934619517893379E-3</v>
      </c>
      <c r="LA11" s="169">
        <f t="shared" si="121"/>
        <v>6.4361380332268354E-3</v>
      </c>
      <c r="LB11" s="169">
        <f t="shared" si="121"/>
        <v>6.4774794033694173E-3</v>
      </c>
      <c r="LC11" s="169">
        <f t="shared" si="121"/>
        <v>6.5174567544597998E-3</v>
      </c>
      <c r="LD11" s="169">
        <f t="shared" si="121"/>
        <v>6.5560416202682607E-3</v>
      </c>
      <c r="LE11" s="169">
        <f t="shared" si="121"/>
        <v>6.5932064098345212E-3</v>
      </c>
      <c r="LF11" s="169">
        <f t="shared" si="121"/>
        <v>6.6289244403164643E-3</v>
      </c>
      <c r="LG11" s="169">
        <f t="shared" si="121"/>
        <v>6.6631699688910178E-3</v>
      </c>
      <c r="LH11" s="169">
        <f t="shared" si="121"/>
        <v>6.695918223653825E-3</v>
      </c>
      <c r="LI11" s="169">
        <f t="shared" si="121"/>
        <v>6.7271454334658408E-3</v>
      </c>
      <c r="LJ11" s="169">
        <f t="shared" si="121"/>
        <v>6.756828856696543E-3</v>
      </c>
      <c r="LK11" s="169">
        <f t="shared" si="121"/>
        <v>6.7849468088150887E-3</v>
      </c>
      <c r="LL11" s="169">
        <f t="shared" si="121"/>
        <v>6.8114786887826352E-3</v>
      </c>
      <c r="LM11" s="169">
        <f t="shared" si="121"/>
        <v>6.8364050042008153E-3</v>
      </c>
      <c r="LN11" s="169">
        <f t="shared" si="121"/>
        <v>6.859707395173424E-3</v>
      </c>
      <c r="LO11" s="169">
        <f t="shared" si="121"/>
        <v>6.8813686568404385E-3</v>
      </c>
      <c r="LP11" s="169">
        <f t="shared" si="121"/>
        <v>6.9013727605456519E-3</v>
      </c>
      <c r="LQ11" s="169">
        <f t="shared" si="121"/>
        <v>6.9197048736014486E-3</v>
      </c>
      <c r="LR11" s="169">
        <f t="shared" si="121"/>
        <v>6.9363513776166535E-3</v>
      </c>
      <c r="LS11" s="169">
        <f t="shared" si="121"/>
        <v>6.951299885355703E-3</v>
      </c>
      <c r="LT11" s="169">
        <f t="shared" si="121"/>
        <v>6.9645392560999499E-3</v>
      </c>
      <c r="LU11" s="169">
        <f t="shared" si="121"/>
        <v>6.9760596094844401E-3</v>
      </c>
      <c r="LV11" s="169">
        <f t="shared" si="121"/>
        <v>6.9858523377860672E-3</v>
      </c>
      <c r="LW11" s="169">
        <f t="shared" si="121"/>
        <v>6.9939101166417751E-3</v>
      </c>
      <c r="LX11" s="169">
        <f t="shared" si="121"/>
        <v>7.0002269141780571E-3</v>
      </c>
      <c r="LY11" s="169">
        <f t="shared" si="121"/>
        <v>7.00479799853586E-3</v>
      </c>
      <c r="LZ11" s="169">
        <f t="shared" si="121"/>
        <v>7.0076199437777596E-3</v>
      </c>
      <c r="MA11" s="169">
        <f t="shared" si="121"/>
        <v>7.0086906341670458E-3</v>
      </c>
      <c r="MB11" s="169">
        <f t="shared" si="121"/>
        <v>7.0080092668112865E-3</v>
      </c>
      <c r="MC11" s="169">
        <f t="shared" si="121"/>
        <v>7.00557635266568E-3</v>
      </c>
      <c r="MD11" s="169">
        <f t="shared" si="121"/>
        <v>7.0013937158945267E-3</v>
      </c>
      <c r="ME11" s="169">
        <f t="shared" si="121"/>
        <v>6.9954644915918487E-3</v>
      </c>
      <c r="MF11" s="169">
        <f t="shared" si="121"/>
        <v>6.9877931218652054E-3</v>
      </c>
      <c r="MG11" s="169">
        <f t="shared" si="121"/>
        <v>6.9783853502895319E-3</v>
      </c>
      <c r="MH11" s="169">
        <f t="shared" si="121"/>
        <v>6.9672482147406936E-3</v>
      </c>
      <c r="MI11" s="169">
        <f t="shared" si="121"/>
        <v>6.9543900386212741E-3</v>
      </c>
      <c r="MJ11" s="169">
        <f t="shared" si="121"/>
        <v>6.9398204204939081E-3</v>
      </c>
      <c r="MK11" s="169">
        <f t="shared" si="121"/>
        <v>6.9235502221402494E-3</v>
      </c>
      <c r="ML11" s="169">
        <f t="shared" si="121"/>
        <v>6.905591555066347E-3</v>
      </c>
      <c r="MM11" s="169">
        <f t="shared" si="121"/>
        <v>6.8859577654779092E-3</v>
      </c>
      <c r="MN11" s="169">
        <f t="shared" si="121"/>
        <v>6.8646634177515521E-3</v>
      </c>
      <c r="MO11" s="169">
        <f t="shared" si="121"/>
        <v>6.8417242764306817E-3</v>
      </c>
      <c r="MP11" s="169">
        <f t="shared" si="121"/>
        <v>6.8171572867771601E-3</v>
      </c>
      <c r="MQ11" s="169">
        <f t="shared" si="121"/>
        <v>6.7909805539123468E-3</v>
      </c>
      <c r="MR11" s="169">
        <f t="shared" si="118"/>
        <v>6.7632133205834666E-3</v>
      </c>
      <c r="MS11" s="169">
        <f t="shared" si="122"/>
        <v>6.7338759435934909E-3</v>
      </c>
      <c r="MT11" s="169">
        <f t="shared" si="122"/>
        <v>6.7029898689349729E-3</v>
      </c>
      <c r="MU11" s="169">
        <f t="shared" si="122"/>
        <v>6.670577605670332E-3</v>
      </c>
      <c r="MV11" s="169">
        <f t="shared" si="122"/>
        <v>6.63666269860311E-3</v>
      </c>
      <c r="MW11" s="169">
        <f t="shared" si="122"/>
        <v>6.6012696997866322E-3</v>
      </c>
      <c r="MX11" s="169">
        <f t="shared" si="122"/>
        <v>6.564424138918324E-3</v>
      </c>
      <c r="MY11" s="169">
        <f t="shared" si="122"/>
        <v>6.5261524926696233E-3</v>
      </c>
      <c r="MZ11" s="169">
        <f t="shared" si="122"/>
        <v>6.4864821530030243E-3</v>
      </c>
      <c r="NA11" s="169">
        <f t="shared" si="122"/>
        <v>6.4454413945293169E-3</v>
      </c>
      <c r="NB11" s="169">
        <f t="shared" si="122"/>
        <v>6.4030593409593831E-3</v>
      </c>
      <c r="NC11" s="169">
        <f t="shared" si="122"/>
        <v>6.3593659307062487E-3</v>
      </c>
      <c r="ND11" s="169">
        <f t="shared" si="122"/>
        <v>6.3143918816941568E-3</v>
      </c>
      <c r="NE11" s="169">
        <f t="shared" si="122"/>
        <v>6.268168655432481E-3</v>
      </c>
      <c r="NF11" s="169">
        <f t="shared" si="122"/>
        <v>6.220728420413206E-3</v>
      </c>
      <c r="NG11" s="169">
        <f t="shared" si="122"/>
        <v>6.17210401489142E-3</v>
      </c>
      <c r="NH11" s="169">
        <f t="shared" si="122"/>
        <v>6.1223289091089711E-3</v>
      </c>
      <c r="NI11" s="169">
        <f t="shared" si="122"/>
        <v>6.0714371670219187E-3</v>
      </c>
      <c r="NJ11" s="169">
        <f t="shared" si="122"/>
        <v>6.0194634075928502E-3</v>
      </c>
      <c r="NK11" s="169">
        <f t="shared" si="122"/>
        <v>5.966442765709342E-3</v>
      </c>
      <c r="NL11" s="169">
        <f t="shared" si="122"/>
        <v>5.9124108527900841E-3</v>
      </c>
      <c r="NM11" s="169">
        <f t="shared" si="122"/>
        <v>5.8574037171401257E-3</v>
      </c>
      <c r="NN11" s="169">
        <f t="shared" si="122"/>
        <v>5.8014578041166564E-3</v>
      </c>
      <c r="NO11" s="169">
        <f t="shared" si="122"/>
        <v>5.7446099161665024E-3</v>
      </c>
      <c r="NP11" s="169">
        <f t="shared" si="122"/>
        <v>5.6868971727961756E-3</v>
      </c>
      <c r="NQ11" s="169">
        <f t="shared" si="122"/>
        <v>5.6283569705348601E-3</v>
      </c>
      <c r="NR11" s="169">
        <f t="shared" si="122"/>
        <v>5.5690269429501584E-3</v>
      </c>
      <c r="NS11" s="169">
        <f t="shared" si="122"/>
        <v>5.5089449207757135E-3</v>
      </c>
      <c r="NT11" s="169">
        <f t="shared" si="122"/>
        <v>5.4481488922090565E-3</v>
      </c>
      <c r="NU11" s="169">
        <f t="shared" si="122"/>
        <v>5.3866769634370818E-3</v>
      </c>
      <c r="NV11" s="169">
        <f t="shared" si="122"/>
        <v>5.3245673194456007E-3</v>
      </c>
      <c r="NW11" s="169">
        <f t="shared" si="122"/>
        <v>5.2618581851682656E-3</v>
      </c>
      <c r="NX11" s="169">
        <f t="shared" si="122"/>
        <v>5.1985877870289647E-3</v>
      </c>
      <c r="NY11" s="169">
        <f t="shared" si="122"/>
        <v>5.1347943149305077E-3</v>
      </c>
      <c r="NZ11" s="169">
        <f t="shared" si="122"/>
        <v>5.0705158847409873E-3</v>
      </c>
      <c r="OA11" s="169">
        <f t="shared" si="122"/>
        <v>5.0057905013277722E-3</v>
      </c>
      <c r="OB11" s="169">
        <f t="shared" si="122"/>
        <v>4.9406560221874887E-3</v>
      </c>
      <c r="OC11" s="169">
        <f t="shared" si="122"/>
        <v>4.8751501217187401E-3</v>
      </c>
      <c r="OD11" s="169">
        <f t="shared" si="122"/>
        <v>4.8093102561825871E-3</v>
      </c>
      <c r="OE11" s="169">
        <f t="shared" si="122"/>
        <v>4.7431736293940506E-3</v>
      </c>
      <c r="OF11" s="169">
        <f t="shared" si="122"/>
        <v>4.6767771591860437E-3</v>
      </c>
      <c r="OG11" s="169">
        <f t="shared" si="122"/>
        <v>4.6101574446852618E-3</v>
      </c>
      <c r="OH11" s="169">
        <f t="shared" si="122"/>
        <v>4.5433507344375974E-3</v>
      </c>
      <c r="OI11" s="169">
        <f t="shared" si="122"/>
        <v>4.476392895418649E-3</v>
      </c>
      <c r="OJ11" s="169">
        <f t="shared" si="122"/>
        <v>4.409319382962862E-3</v>
      </c>
      <c r="OK11" s="169">
        <f t="shared" si="122"/>
        <v>4.3421652116427609E-3</v>
      </c>
      <c r="OL11" s="169">
        <f t="shared" si="122"/>
        <v>4.2749649271276091E-3</v>
      </c>
      <c r="OM11" s="169">
        <f t="shared" si="122"/>
        <v>4.2077525790487165E-3</v>
      </c>
      <c r="ON11" s="169">
        <f t="shared" si="122"/>
        <v>4.1405616948964408E-3</v>
      </c>
      <c r="OO11" s="169">
        <f t="shared" si="122"/>
        <v>4.0734252549717541E-3</v>
      </c>
      <c r="OP11" s="169">
        <f t="shared" si="122"/>
        <v>4.0063756684130787E-3</v>
      </c>
      <c r="OQ11" s="169">
        <f t="shared" si="122"/>
        <v>3.9394447503168688E-3</v>
      </c>
      <c r="OR11" s="169">
        <f t="shared" si="122"/>
        <v>3.872663699968235E-3</v>
      </c>
      <c r="OS11" s="169">
        <f t="shared" si="122"/>
        <v>3.8060630801957426E-3</v>
      </c>
      <c r="OT11" s="169">
        <f t="shared" si="122"/>
        <v>3.7396727978622805E-3</v>
      </c>
      <c r="OU11" s="169">
        <f t="shared" si="122"/>
        <v>3.6735220855017656E-3</v>
      </c>
      <c r="OV11" s="169">
        <f t="shared" si="122"/>
        <v>3.6076394841092628E-3</v>
      </c>
      <c r="OW11" s="169">
        <f t="shared" si="122"/>
        <v>3.5420528270900162E-3</v>
      </c>
      <c r="OX11" s="169">
        <f t="shared" si="122"/>
        <v>3.4767892253707144E-3</v>
      </c>
      <c r="OY11" s="169">
        <f t="shared" si="122"/>
        <v>3.4118750536743072E-3</v>
      </c>
      <c r="OZ11" s="169">
        <f t="shared" si="122"/>
        <v>3.3473359379575926E-3</v>
      </c>
      <c r="PA11" s="169">
        <f t="shared" si="122"/>
        <v>3.2831967440088276E-3</v>
      </c>
      <c r="PB11" s="169">
        <f t="shared" si="122"/>
        <v>3.2194815672006551E-3</v>
      </c>
      <c r="PC11" s="169">
        <f t="shared" si="122"/>
        <v>3.1562137233916905E-3</v>
      </c>
      <c r="PD11" s="169">
        <f t="shared" si="119"/>
        <v>3.0934157409683101E-3</v>
      </c>
      <c r="PE11" s="169">
        <f t="shared" si="109"/>
        <v>3.03110935401629E-3</v>
      </c>
      <c r="PF11" s="169">
        <f t="shared" si="109"/>
        <v>2.9693154966102795E-3</v>
      </c>
      <c r="PG11" s="169">
        <f t="shared" si="109"/>
        <v>2.9080542982073128E-3</v>
      </c>
      <c r="PH11" s="169">
        <f t="shared" si="109"/>
        <v>2.8473450801289896E-3</v>
      </c>
      <c r="PI11" s="169">
        <f t="shared" si="109"/>
        <v>2.7872063531153264E-3</v>
      </c>
      <c r="PJ11" s="169">
        <f t="shared" si="109"/>
        <v>2.7276558159318315E-3</v>
      </c>
      <c r="PK11" s="169">
        <f t="shared" si="109"/>
        <v>2.66871035500986E-3</v>
      </c>
      <c r="PL11" s="169">
        <f t="shared" si="109"/>
        <v>2.6103860450989872E-3</v>
      </c>
    </row>
    <row r="12" spans="1:429" x14ac:dyDescent="0.75">
      <c r="A12" s="4">
        <v>9</v>
      </c>
      <c r="B12" s="115"/>
      <c r="C12" s="117"/>
      <c r="D12" s="122">
        <f t="shared" si="110"/>
        <v>60</v>
      </c>
      <c r="E12" s="95">
        <v>120</v>
      </c>
      <c r="F12" s="122">
        <f t="shared" si="111"/>
        <v>240</v>
      </c>
      <c r="G12" s="117"/>
      <c r="H12" s="114"/>
      <c r="I12" s="124">
        <f t="shared" si="0"/>
        <v>1</v>
      </c>
      <c r="J12" s="124">
        <f t="shared" si="1"/>
        <v>0.5</v>
      </c>
      <c r="K12" s="73">
        <f t="shared" si="112"/>
        <v>130</v>
      </c>
      <c r="L12" s="23" t="s">
        <v>785</v>
      </c>
      <c r="M12" s="57"/>
      <c r="N12" s="280"/>
      <c r="O12" s="74">
        <f>IF(AND(D12&gt;0,E12&gt;0,F12&gt;0),IF(ISBLANK(N12),IF(ISBLANK(L12),"",(F12-D12)*VLOOKUP(L12,VLookups!$A$4:$B$13,2,FALSE)),N12),"")</f>
        <v>63.63961030678928</v>
      </c>
      <c r="P12" s="75">
        <f t="shared" si="2"/>
        <v>4050.0000000000005</v>
      </c>
      <c r="Q12" s="95">
        <v>150</v>
      </c>
      <c r="R12" s="270">
        <f>IF(AND(Q12&gt;0,E12&gt;0,NOT(O12="")),ABS(VLOOKUP($Q$1,VLookups!$A$43:$B$44,2,FALSE)-_xlfn.NORM.DIST(Q12,K12,O12,TRUE)),"")</f>
        <v>0.62334188803432444</v>
      </c>
      <c r="S12" s="94">
        <f>IF(AND($D12&gt;0,$E12&gt;0,$F12&gt;0,NOT(ISBLANK($L12))),_xlfn.NORM.INV(ABS(VLOOKUP($Q$1,VLookups!$A$43:$B$44,2,FALSE)-S$3),$K12,$O12),"")</f>
        <v>48.442557780685902</v>
      </c>
      <c r="T12" s="93">
        <f>IF(AND($D12&gt;0,$E12&gt;0,$F12&gt;0,NOT(ISBLANK($L12))),_xlfn.NORM.INV(ABS(VLOOKUP($Q$1,VLookups!$A$43:$B$44,2,FALSE)-T$3),$K12,$O12),"")</f>
        <v>211.55744221931411</v>
      </c>
      <c r="U12" s="94">
        <f>IF(AND($D12&gt;0,$E12&gt;0,$F12&gt;0,NOT(ISBLANK($L12))),_xlfn.NORM.INV(ABS(VLOOKUP($Q$1,VLookups!$A$43:$B$44,2,FALSE)-U$3),$K12,$O12),"")</f>
        <v>195.95821701632954</v>
      </c>
      <c r="V12" s="93">
        <f>IF(AND($D12&gt;0,$E12&gt;0,$F12&gt;0,NOT(ISBLANK($L12))),_xlfn.NORM.INV(ABS(VLOOKUP($Q$1,VLookups!$A$43:$B$44,2,FALSE)-V$3),$K12,$O12),"")</f>
        <v>183.56044733049958</v>
      </c>
      <c r="W12" s="94">
        <f>IF(AND($D12&gt;0,$E12&gt;0,$F12&gt;0,NOT(ISBLANK($L12))),_xlfn.NORM.INV(ABS(VLOOKUP($Q$1,VLookups!$A$43:$B$44,2,FALSE)-W$3),$K12,$O12),"")</f>
        <v>172.9242648584023</v>
      </c>
      <c r="X12" s="93">
        <f>IF(AND($D12&gt;0,$E12&gt;0,$F12&gt;0,NOT(ISBLANK($L12))),_xlfn.NORM.INV(ABS(VLOOKUP($Q$1,VLookups!$A$43:$B$44,2,FALSE)-X$3),$K12,$O12),"")</f>
        <v>163.37264427342021</v>
      </c>
      <c r="Y12" s="5"/>
      <c r="Z12" s="168">
        <f t="shared" si="113"/>
        <v>0.9</v>
      </c>
      <c r="AA12" s="49">
        <f t="shared" si="114"/>
        <v>29.999999999999702</v>
      </c>
      <c r="AB12" s="49">
        <f t="shared" si="124"/>
        <v>30.8999999999997</v>
      </c>
      <c r="AC12" s="49">
        <f t="shared" si="124"/>
        <v>31.799999999999699</v>
      </c>
      <c r="AD12" s="49">
        <f t="shared" si="124"/>
        <v>32.699999999999697</v>
      </c>
      <c r="AE12" s="49">
        <f t="shared" si="124"/>
        <v>33.599999999999696</v>
      </c>
      <c r="AF12" s="49">
        <f t="shared" si="124"/>
        <v>34.499999999999694</v>
      </c>
      <c r="AG12" s="49">
        <f t="shared" si="124"/>
        <v>35.399999999999693</v>
      </c>
      <c r="AH12" s="49">
        <f t="shared" si="124"/>
        <v>36.299999999999692</v>
      </c>
      <c r="AI12" s="49">
        <f t="shared" si="124"/>
        <v>37.19999999999969</v>
      </c>
      <c r="AJ12" s="49">
        <f t="shared" si="124"/>
        <v>38.099999999999689</v>
      </c>
      <c r="AK12" s="49">
        <f t="shared" si="124"/>
        <v>38.999999999999687</v>
      </c>
      <c r="AL12" s="49">
        <f t="shared" si="124"/>
        <v>39.899999999999686</v>
      </c>
      <c r="AM12" s="49">
        <f t="shared" si="124"/>
        <v>40.799999999999685</v>
      </c>
      <c r="AN12" s="49">
        <f t="shared" si="124"/>
        <v>41.699999999999683</v>
      </c>
      <c r="AO12" s="49">
        <f t="shared" si="124"/>
        <v>42.599999999999682</v>
      </c>
      <c r="AP12" s="49">
        <f t="shared" si="124"/>
        <v>43.49999999999968</v>
      </c>
      <c r="AQ12" s="49">
        <f t="shared" si="124"/>
        <v>44.399999999999679</v>
      </c>
      <c r="AR12" s="49">
        <f t="shared" si="124"/>
        <v>45.299999999999677</v>
      </c>
      <c r="AS12" s="49">
        <f t="shared" si="124"/>
        <v>46.199999999999676</v>
      </c>
      <c r="AT12" s="49">
        <f t="shared" si="124"/>
        <v>47.099999999999675</v>
      </c>
      <c r="AU12" s="49">
        <f t="shared" si="124"/>
        <v>47.999999999999673</v>
      </c>
      <c r="AV12" s="49">
        <f t="shared" si="124"/>
        <v>48.899999999999672</v>
      </c>
      <c r="AW12" s="49">
        <f t="shared" si="124"/>
        <v>49.79999999999967</v>
      </c>
      <c r="AX12" s="49">
        <f t="shared" si="124"/>
        <v>50.699999999999669</v>
      </c>
      <c r="AY12" s="49">
        <f t="shared" si="124"/>
        <v>51.599999999999667</v>
      </c>
      <c r="AZ12" s="49">
        <f t="shared" si="124"/>
        <v>52.499999999999666</v>
      </c>
      <c r="BA12" s="49">
        <f t="shared" si="124"/>
        <v>53.399999999999665</v>
      </c>
      <c r="BB12" s="49">
        <f t="shared" si="124"/>
        <v>54.299999999999663</v>
      </c>
      <c r="BC12" s="49">
        <f t="shared" si="124"/>
        <v>55.199999999999662</v>
      </c>
      <c r="BD12" s="49">
        <f t="shared" si="124"/>
        <v>56.09999999999966</v>
      </c>
      <c r="BE12" s="49">
        <f t="shared" si="124"/>
        <v>56.999999999999659</v>
      </c>
      <c r="BF12" s="49">
        <f t="shared" si="124"/>
        <v>57.899999999999658</v>
      </c>
      <c r="BG12" s="49">
        <f t="shared" si="124"/>
        <v>58.799999999999656</v>
      </c>
      <c r="BH12" s="49">
        <f t="shared" si="124"/>
        <v>59.699999999999655</v>
      </c>
      <c r="BI12" s="49">
        <f t="shared" si="124"/>
        <v>60.599999999999653</v>
      </c>
      <c r="BJ12" s="49">
        <f t="shared" si="124"/>
        <v>61.499999999999652</v>
      </c>
      <c r="BK12" s="49">
        <f t="shared" si="124"/>
        <v>62.39999999999965</v>
      </c>
      <c r="BL12" s="49">
        <f t="shared" si="124"/>
        <v>63.299999999999649</v>
      </c>
      <c r="BM12" s="49">
        <f t="shared" si="124"/>
        <v>64.199999999999648</v>
      </c>
      <c r="BN12" s="49">
        <f t="shared" si="124"/>
        <v>65.099999999999653</v>
      </c>
      <c r="BO12" s="49">
        <f t="shared" si="124"/>
        <v>65.999999999999659</v>
      </c>
      <c r="BP12" s="49">
        <f t="shared" si="124"/>
        <v>66.899999999999665</v>
      </c>
      <c r="BQ12" s="49">
        <f t="shared" si="124"/>
        <v>67.79999999999967</v>
      </c>
      <c r="BR12" s="49">
        <f t="shared" si="124"/>
        <v>68.699999999999676</v>
      </c>
      <c r="BS12" s="49">
        <f t="shared" si="124"/>
        <v>69.599999999999682</v>
      </c>
      <c r="BT12" s="49">
        <f t="shared" si="124"/>
        <v>70.499999999999687</v>
      </c>
      <c r="BU12" s="49">
        <f t="shared" si="124"/>
        <v>71.399999999999693</v>
      </c>
      <c r="BV12" s="49">
        <f t="shared" si="124"/>
        <v>72.299999999999699</v>
      </c>
      <c r="BW12" s="49">
        <f t="shared" si="124"/>
        <v>73.199999999999704</v>
      </c>
      <c r="BX12" s="49">
        <f t="shared" si="124"/>
        <v>74.09999999999971</v>
      </c>
      <c r="BY12" s="49">
        <f t="shared" si="124"/>
        <v>74.999999999999716</v>
      </c>
      <c r="BZ12" s="49">
        <f t="shared" si="124"/>
        <v>75.899999999999721</v>
      </c>
      <c r="CA12" s="49">
        <f t="shared" si="124"/>
        <v>76.799999999999727</v>
      </c>
      <c r="CB12" s="49">
        <f t="shared" si="124"/>
        <v>77.699999999999733</v>
      </c>
      <c r="CC12" s="49">
        <f t="shared" si="124"/>
        <v>78.599999999999739</v>
      </c>
      <c r="CD12" s="49">
        <f t="shared" si="124"/>
        <v>79.499999999999744</v>
      </c>
      <c r="CE12" s="49">
        <f t="shared" si="124"/>
        <v>80.39999999999975</v>
      </c>
      <c r="CF12" s="49">
        <f t="shared" si="124"/>
        <v>81.299999999999756</v>
      </c>
      <c r="CG12" s="49">
        <f t="shared" si="124"/>
        <v>82.199999999999761</v>
      </c>
      <c r="CH12" s="49">
        <f t="shared" si="124"/>
        <v>83.099999999999767</v>
      </c>
      <c r="CI12" s="49">
        <f t="shared" si="124"/>
        <v>83.999999999999773</v>
      </c>
      <c r="CJ12" s="49">
        <f t="shared" si="124"/>
        <v>84.899999999999778</v>
      </c>
      <c r="CK12" s="49">
        <f t="shared" si="124"/>
        <v>85.799999999999784</v>
      </c>
      <c r="CL12" s="49">
        <f t="shared" si="124"/>
        <v>86.69999999999979</v>
      </c>
      <c r="CM12" s="49">
        <f t="shared" si="124"/>
        <v>87.599999999999795</v>
      </c>
      <c r="CN12" s="49">
        <f t="shared" si="123"/>
        <v>88.499999999999801</v>
      </c>
      <c r="CO12" s="49">
        <f t="shared" si="123"/>
        <v>89.399999999999807</v>
      </c>
      <c r="CP12" s="49">
        <f t="shared" si="123"/>
        <v>90.299999999999812</v>
      </c>
      <c r="CQ12" s="49">
        <f t="shared" si="123"/>
        <v>91.199999999999818</v>
      </c>
      <c r="CR12" s="49">
        <f t="shared" si="123"/>
        <v>92.099999999999824</v>
      </c>
      <c r="CS12" s="49">
        <f t="shared" si="123"/>
        <v>92.999999999999829</v>
      </c>
      <c r="CT12" s="49">
        <f t="shared" si="123"/>
        <v>93.899999999999835</v>
      </c>
      <c r="CU12" s="49">
        <f t="shared" si="123"/>
        <v>94.799999999999841</v>
      </c>
      <c r="CV12" s="49">
        <f t="shared" si="123"/>
        <v>95.699999999999847</v>
      </c>
      <c r="CW12" s="49">
        <f t="shared" si="123"/>
        <v>96.599999999999852</v>
      </c>
      <c r="CX12" s="49">
        <f t="shared" si="123"/>
        <v>97.499999999999858</v>
      </c>
      <c r="CY12" s="49">
        <f t="shared" si="123"/>
        <v>98.399999999999864</v>
      </c>
      <c r="CZ12" s="49">
        <f t="shared" si="123"/>
        <v>99.299999999999869</v>
      </c>
      <c r="DA12" s="49">
        <f t="shared" si="123"/>
        <v>100.19999999999987</v>
      </c>
      <c r="DB12" s="49">
        <f t="shared" si="123"/>
        <v>101.09999999999988</v>
      </c>
      <c r="DC12" s="49">
        <f t="shared" si="123"/>
        <v>101.99999999999989</v>
      </c>
      <c r="DD12" s="49">
        <f t="shared" si="123"/>
        <v>102.89999999999989</v>
      </c>
      <c r="DE12" s="49">
        <f t="shared" si="123"/>
        <v>103.7999999999999</v>
      </c>
      <c r="DF12" s="49">
        <f t="shared" si="123"/>
        <v>104.6999999999999</v>
      </c>
      <c r="DG12" s="49">
        <f t="shared" si="123"/>
        <v>105.59999999999991</v>
      </c>
      <c r="DH12" s="49">
        <f t="shared" si="123"/>
        <v>106.49999999999991</v>
      </c>
      <c r="DI12" s="49">
        <f t="shared" si="123"/>
        <v>107.39999999999992</v>
      </c>
      <c r="DJ12" s="49">
        <f t="shared" si="123"/>
        <v>108.29999999999993</v>
      </c>
      <c r="DK12" s="49">
        <f t="shared" si="123"/>
        <v>109.19999999999993</v>
      </c>
      <c r="DL12" s="49">
        <f t="shared" si="123"/>
        <v>110.09999999999994</v>
      </c>
      <c r="DM12" s="49">
        <f t="shared" si="123"/>
        <v>110.99999999999994</v>
      </c>
      <c r="DN12" s="49">
        <f t="shared" si="123"/>
        <v>111.89999999999995</v>
      </c>
      <c r="DO12" s="49">
        <f t="shared" si="123"/>
        <v>112.79999999999995</v>
      </c>
      <c r="DP12" s="49">
        <f t="shared" si="123"/>
        <v>113.69999999999996</v>
      </c>
      <c r="DQ12" s="49">
        <f t="shared" si="123"/>
        <v>114.59999999999997</v>
      </c>
      <c r="DR12" s="49">
        <f t="shared" si="123"/>
        <v>115.49999999999997</v>
      </c>
      <c r="DS12" s="49">
        <f t="shared" si="123"/>
        <v>116.39999999999998</v>
      </c>
      <c r="DT12" s="49">
        <f t="shared" si="123"/>
        <v>117.29999999999998</v>
      </c>
      <c r="DU12" s="49">
        <f t="shared" si="123"/>
        <v>118.19999999999999</v>
      </c>
      <c r="DV12" s="49">
        <f t="shared" si="123"/>
        <v>119.1</v>
      </c>
      <c r="DW12" s="183">
        <f t="shared" si="115"/>
        <v>120</v>
      </c>
      <c r="DX12" s="49">
        <f t="shared" si="5"/>
        <v>120.9</v>
      </c>
      <c r="DY12" s="49">
        <f t="shared" si="6"/>
        <v>121.80000000000001</v>
      </c>
      <c r="DZ12" s="49">
        <f t="shared" si="7"/>
        <v>122.70000000000002</v>
      </c>
      <c r="EA12" s="49">
        <f t="shared" si="8"/>
        <v>123.60000000000002</v>
      </c>
      <c r="EB12" s="49">
        <f t="shared" si="9"/>
        <v>124.50000000000003</v>
      </c>
      <c r="EC12" s="49">
        <f t="shared" si="10"/>
        <v>125.40000000000003</v>
      </c>
      <c r="ED12" s="49">
        <f t="shared" si="11"/>
        <v>126.30000000000004</v>
      </c>
      <c r="EE12" s="49">
        <f t="shared" si="12"/>
        <v>127.20000000000005</v>
      </c>
      <c r="EF12" s="49">
        <f t="shared" si="13"/>
        <v>128.10000000000005</v>
      </c>
      <c r="EG12" s="49">
        <f t="shared" si="14"/>
        <v>129.00000000000006</v>
      </c>
      <c r="EH12" s="49">
        <f t="shared" si="15"/>
        <v>129.90000000000006</v>
      </c>
      <c r="EI12" s="49">
        <f t="shared" si="16"/>
        <v>130.80000000000007</v>
      </c>
      <c r="EJ12" s="49">
        <f t="shared" si="17"/>
        <v>131.70000000000007</v>
      </c>
      <c r="EK12" s="49">
        <f t="shared" si="18"/>
        <v>132.60000000000008</v>
      </c>
      <c r="EL12" s="49">
        <f t="shared" si="19"/>
        <v>133.50000000000009</v>
      </c>
      <c r="EM12" s="49">
        <f t="shared" si="20"/>
        <v>134.40000000000009</v>
      </c>
      <c r="EN12" s="49">
        <f t="shared" si="21"/>
        <v>135.3000000000001</v>
      </c>
      <c r="EO12" s="49">
        <f t="shared" si="22"/>
        <v>136.2000000000001</v>
      </c>
      <c r="EP12" s="49">
        <f t="shared" si="23"/>
        <v>137.10000000000011</v>
      </c>
      <c r="EQ12" s="49">
        <f t="shared" si="24"/>
        <v>138.00000000000011</v>
      </c>
      <c r="ER12" s="49">
        <f t="shared" si="25"/>
        <v>138.90000000000012</v>
      </c>
      <c r="ES12" s="49">
        <f t="shared" si="26"/>
        <v>139.80000000000013</v>
      </c>
      <c r="ET12" s="49">
        <f t="shared" si="27"/>
        <v>140.70000000000013</v>
      </c>
      <c r="EU12" s="49">
        <f t="shared" si="28"/>
        <v>141.60000000000014</v>
      </c>
      <c r="EV12" s="49">
        <f t="shared" si="29"/>
        <v>142.50000000000014</v>
      </c>
      <c r="EW12" s="49">
        <f t="shared" si="30"/>
        <v>143.40000000000015</v>
      </c>
      <c r="EX12" s="49">
        <f t="shared" si="31"/>
        <v>144.30000000000015</v>
      </c>
      <c r="EY12" s="49">
        <f t="shared" si="32"/>
        <v>145.20000000000016</v>
      </c>
      <c r="EZ12" s="49">
        <f t="shared" si="33"/>
        <v>146.10000000000016</v>
      </c>
      <c r="FA12" s="49">
        <f t="shared" si="34"/>
        <v>147.00000000000017</v>
      </c>
      <c r="FB12" s="49">
        <f t="shared" si="35"/>
        <v>147.90000000000018</v>
      </c>
      <c r="FC12" s="49">
        <f t="shared" si="36"/>
        <v>148.80000000000018</v>
      </c>
      <c r="FD12" s="49">
        <f t="shared" si="37"/>
        <v>149.70000000000019</v>
      </c>
      <c r="FE12" s="49">
        <f t="shared" si="38"/>
        <v>150.60000000000019</v>
      </c>
      <c r="FF12" s="49">
        <f t="shared" si="39"/>
        <v>151.5000000000002</v>
      </c>
      <c r="FG12" s="49">
        <f t="shared" si="40"/>
        <v>152.4000000000002</v>
      </c>
      <c r="FH12" s="49">
        <f t="shared" si="41"/>
        <v>153.30000000000021</v>
      </c>
      <c r="FI12" s="49">
        <f t="shared" si="42"/>
        <v>154.20000000000022</v>
      </c>
      <c r="FJ12" s="49">
        <f t="shared" si="43"/>
        <v>155.10000000000022</v>
      </c>
      <c r="FK12" s="49">
        <f t="shared" si="44"/>
        <v>156.00000000000023</v>
      </c>
      <c r="FL12" s="49">
        <f t="shared" si="45"/>
        <v>156.90000000000023</v>
      </c>
      <c r="FM12" s="49">
        <f t="shared" si="46"/>
        <v>157.80000000000024</v>
      </c>
      <c r="FN12" s="49">
        <f t="shared" si="47"/>
        <v>158.70000000000024</v>
      </c>
      <c r="FO12" s="49">
        <f t="shared" si="48"/>
        <v>159.60000000000025</v>
      </c>
      <c r="FP12" s="49">
        <f t="shared" si="49"/>
        <v>160.50000000000026</v>
      </c>
      <c r="FQ12" s="49">
        <f t="shared" si="50"/>
        <v>161.40000000000026</v>
      </c>
      <c r="FR12" s="49">
        <f t="shared" si="51"/>
        <v>162.30000000000027</v>
      </c>
      <c r="FS12" s="49">
        <f t="shared" si="52"/>
        <v>163.20000000000027</v>
      </c>
      <c r="FT12" s="49">
        <f t="shared" si="53"/>
        <v>164.10000000000028</v>
      </c>
      <c r="FU12" s="49">
        <f t="shared" si="54"/>
        <v>165.00000000000028</v>
      </c>
      <c r="FV12" s="49">
        <f t="shared" si="55"/>
        <v>165.90000000000029</v>
      </c>
      <c r="FW12" s="49">
        <f t="shared" si="56"/>
        <v>166.8000000000003</v>
      </c>
      <c r="FX12" s="49">
        <f t="shared" si="57"/>
        <v>167.7000000000003</v>
      </c>
      <c r="FY12" s="49">
        <f t="shared" si="58"/>
        <v>168.60000000000031</v>
      </c>
      <c r="FZ12" s="49">
        <f t="shared" si="59"/>
        <v>169.50000000000031</v>
      </c>
      <c r="GA12" s="49">
        <f t="shared" si="60"/>
        <v>170.40000000000032</v>
      </c>
      <c r="GB12" s="49">
        <f t="shared" si="61"/>
        <v>171.30000000000032</v>
      </c>
      <c r="GC12" s="49">
        <f t="shared" si="62"/>
        <v>172.20000000000033</v>
      </c>
      <c r="GD12" s="49">
        <f t="shared" si="63"/>
        <v>173.10000000000034</v>
      </c>
      <c r="GE12" s="49">
        <f t="shared" si="64"/>
        <v>174.00000000000034</v>
      </c>
      <c r="GF12" s="49">
        <f t="shared" si="65"/>
        <v>174.90000000000035</v>
      </c>
      <c r="GG12" s="49">
        <f t="shared" si="66"/>
        <v>175.80000000000035</v>
      </c>
      <c r="GH12" s="49">
        <f t="shared" si="67"/>
        <v>176.70000000000036</v>
      </c>
      <c r="GI12" s="49">
        <f t="shared" si="68"/>
        <v>177.60000000000036</v>
      </c>
      <c r="GJ12" s="49">
        <f t="shared" si="69"/>
        <v>178.50000000000037</v>
      </c>
      <c r="GK12" s="49">
        <f t="shared" si="70"/>
        <v>179.40000000000038</v>
      </c>
      <c r="GL12" s="49">
        <f t="shared" si="71"/>
        <v>180.30000000000038</v>
      </c>
      <c r="GM12" s="49">
        <f t="shared" si="72"/>
        <v>181.20000000000039</v>
      </c>
      <c r="GN12" s="49">
        <f t="shared" si="73"/>
        <v>182.10000000000039</v>
      </c>
      <c r="GO12" s="49">
        <f t="shared" si="74"/>
        <v>183.0000000000004</v>
      </c>
      <c r="GP12" s="49">
        <f t="shared" si="75"/>
        <v>183.9000000000004</v>
      </c>
      <c r="GQ12" s="49">
        <f t="shared" si="76"/>
        <v>184.80000000000041</v>
      </c>
      <c r="GR12" s="49">
        <f t="shared" si="77"/>
        <v>185.70000000000041</v>
      </c>
      <c r="GS12" s="49">
        <f t="shared" si="78"/>
        <v>186.60000000000042</v>
      </c>
      <c r="GT12" s="49">
        <f t="shared" si="79"/>
        <v>187.50000000000043</v>
      </c>
      <c r="GU12" s="49">
        <f t="shared" si="80"/>
        <v>188.40000000000043</v>
      </c>
      <c r="GV12" s="49">
        <f t="shared" si="81"/>
        <v>189.30000000000044</v>
      </c>
      <c r="GW12" s="49">
        <f t="shared" si="82"/>
        <v>190.20000000000044</v>
      </c>
      <c r="GX12" s="49">
        <f t="shared" si="83"/>
        <v>191.10000000000045</v>
      </c>
      <c r="GY12" s="49">
        <f t="shared" si="84"/>
        <v>192.00000000000045</v>
      </c>
      <c r="GZ12" s="49">
        <f t="shared" si="85"/>
        <v>192.90000000000046</v>
      </c>
      <c r="HA12" s="49">
        <f t="shared" si="86"/>
        <v>193.80000000000047</v>
      </c>
      <c r="HB12" s="49">
        <f t="shared" si="87"/>
        <v>194.70000000000047</v>
      </c>
      <c r="HC12" s="49">
        <f t="shared" si="88"/>
        <v>195.60000000000048</v>
      </c>
      <c r="HD12" s="49">
        <f t="shared" si="89"/>
        <v>196.50000000000048</v>
      </c>
      <c r="HE12" s="49">
        <f t="shared" si="90"/>
        <v>197.40000000000049</v>
      </c>
      <c r="HF12" s="49">
        <f t="shared" si="91"/>
        <v>198.30000000000049</v>
      </c>
      <c r="HG12" s="49">
        <f t="shared" si="92"/>
        <v>199.2000000000005</v>
      </c>
      <c r="HH12" s="49">
        <f t="shared" si="93"/>
        <v>200.10000000000051</v>
      </c>
      <c r="HI12" s="49">
        <f t="shared" si="94"/>
        <v>201.00000000000051</v>
      </c>
      <c r="HJ12" s="49">
        <f t="shared" si="95"/>
        <v>201.90000000000052</v>
      </c>
      <c r="HK12" s="49">
        <f t="shared" si="96"/>
        <v>202.80000000000052</v>
      </c>
      <c r="HL12" s="49">
        <f t="shared" si="97"/>
        <v>203.70000000000053</v>
      </c>
      <c r="HM12" s="49">
        <f t="shared" si="98"/>
        <v>204.60000000000053</v>
      </c>
      <c r="HN12" s="49">
        <f t="shared" si="99"/>
        <v>205.50000000000054</v>
      </c>
      <c r="HO12" s="49">
        <f t="shared" si="100"/>
        <v>206.40000000000055</v>
      </c>
      <c r="HP12" s="49">
        <f t="shared" si="101"/>
        <v>207.30000000000055</v>
      </c>
      <c r="HQ12" s="49">
        <f t="shared" si="102"/>
        <v>208.20000000000056</v>
      </c>
      <c r="HR12" s="49">
        <f t="shared" si="103"/>
        <v>209.10000000000056</v>
      </c>
      <c r="HS12" s="49">
        <f t="shared" si="104"/>
        <v>210.00000000000057</v>
      </c>
      <c r="HT12" s="169">
        <f t="shared" si="105"/>
        <v>1.8239651123946449E-3</v>
      </c>
      <c r="HU12" s="169">
        <f t="shared" si="120"/>
        <v>1.8647649010188601E-3</v>
      </c>
      <c r="HV12" s="169">
        <f t="shared" si="120"/>
        <v>1.9060960718829583E-3</v>
      </c>
      <c r="HW12" s="169">
        <f t="shared" si="120"/>
        <v>1.9479536886795232E-3</v>
      </c>
      <c r="HX12" s="169">
        <f t="shared" ref="HX12:KE16" si="125">IF(ISNONTEXT($O12),_xlfn.NORM.DIST(AE12,$K12,$O12,FALSE),NA())</f>
        <v>1.9903323868996859E-3</v>
      </c>
      <c r="HY12" s="169">
        <f t="shared" si="125"/>
        <v>2.0332263687684177E-3</v>
      </c>
      <c r="HZ12" s="169">
        <f t="shared" si="125"/>
        <v>2.0766293985070286E-3</v>
      </c>
      <c r="IA12" s="169">
        <f t="shared" si="125"/>
        <v>2.1205347979357417E-3</v>
      </c>
      <c r="IB12" s="169">
        <f t="shared" si="125"/>
        <v>2.1649354424290016E-3</v>
      </c>
      <c r="IC12" s="169">
        <f t="shared" si="125"/>
        <v>2.2098237572359524E-3</v>
      </c>
      <c r="ID12" s="169">
        <f t="shared" si="125"/>
        <v>2.255191714178257E-3</v>
      </c>
      <c r="IE12" s="169">
        <f t="shared" si="125"/>
        <v>2.3010308287371734E-3</v>
      </c>
      <c r="IF12" s="169">
        <f t="shared" si="125"/>
        <v>2.3473321575414809E-3</v>
      </c>
      <c r="IG12" s="169">
        <f t="shared" si="125"/>
        <v>2.3940862962675354E-3</v>
      </c>
      <c r="IH12" s="169">
        <f t="shared" si="125"/>
        <v>2.4412833779623657E-3</v>
      </c>
      <c r="II12" s="169">
        <f t="shared" si="125"/>
        <v>2.4889130718003609E-3</v>
      </c>
      <c r="IJ12" s="169">
        <f t="shared" si="125"/>
        <v>2.5369645822836931E-3</v>
      </c>
      <c r="IK12" s="169">
        <f t="shared" si="125"/>
        <v>2.585426648896189E-3</v>
      </c>
      <c r="IL12" s="169">
        <f t="shared" si="125"/>
        <v>2.6342875462199082E-3</v>
      </c>
      <c r="IM12" s="169">
        <f t="shared" si="125"/>
        <v>2.6835350845232251E-3</v>
      </c>
      <c r="IN12" s="169">
        <f t="shared" si="125"/>
        <v>2.7331566108287197E-3</v>
      </c>
      <c r="IO12" s="169">
        <f t="shared" si="125"/>
        <v>2.7831390104686268E-3</v>
      </c>
      <c r="IP12" s="169">
        <f t="shared" si="125"/>
        <v>2.8334687091350927E-3</v>
      </c>
      <c r="IQ12" s="169">
        <f t="shared" si="125"/>
        <v>2.8841316754318978E-3</v>
      </c>
      <c r="IR12" s="169">
        <f t="shared" si="125"/>
        <v>2.9351134239337258E-3</v>
      </c>
      <c r="IS12" s="169">
        <f t="shared" si="125"/>
        <v>2.9863990187584625E-3</v>
      </c>
      <c r="IT12" s="169">
        <f t="shared" si="125"/>
        <v>3.0379730776573534E-3</v>
      </c>
      <c r="IU12" s="169">
        <f t="shared" si="125"/>
        <v>3.0898197766272397E-3</v>
      </c>
      <c r="IV12" s="169">
        <f t="shared" si="125"/>
        <v>3.1419228550484081E-3</v>
      </c>
      <c r="IW12" s="169">
        <f t="shared" si="125"/>
        <v>3.1942656213509125E-3</v>
      </c>
      <c r="IX12" s="169">
        <f t="shared" si="125"/>
        <v>3.2468309592115253E-3</v>
      </c>
      <c r="IY12" s="169">
        <f t="shared" si="125"/>
        <v>3.2996013342827756E-3</v>
      </c>
      <c r="IZ12" s="169">
        <f t="shared" si="125"/>
        <v>3.3525588014547869E-3</v>
      </c>
      <c r="JA12" s="169">
        <f t="shared" si="125"/>
        <v>3.4056850126499257E-3</v>
      </c>
      <c r="JB12" s="169">
        <f t="shared" si="125"/>
        <v>3.4589612251494412E-3</v>
      </c>
      <c r="JC12" s="169">
        <f t="shared" si="125"/>
        <v>3.5123683104506167E-3</v>
      </c>
      <c r="JD12" s="169">
        <f t="shared" si="125"/>
        <v>3.5658867636520993E-3</v>
      </c>
      <c r="JE12" s="169">
        <f t="shared" si="125"/>
        <v>3.6194967133643262E-3</v>
      </c>
      <c r="JF12" s="169">
        <f t="shared" si="125"/>
        <v>3.6731779321411777E-3</v>
      </c>
      <c r="JG12" s="169">
        <f t="shared" si="125"/>
        <v>3.7269098474281797E-3</v>
      </c>
      <c r="JH12" s="169">
        <f t="shared" si="125"/>
        <v>3.7806715530217996E-3</v>
      </c>
      <c r="JI12" s="169">
        <f t="shared" si="125"/>
        <v>3.8344418210335524E-3</v>
      </c>
      <c r="JJ12" s="169">
        <f t="shared" si="125"/>
        <v>3.8881991143518537E-3</v>
      </c>
      <c r="JK12" s="169">
        <f t="shared" si="125"/>
        <v>3.9419215995937255E-3</v>
      </c>
      <c r="JL12" s="169">
        <f t="shared" si="125"/>
        <v>3.9955871605376909E-3</v>
      </c>
      <c r="JM12" s="169">
        <f t="shared" si="125"/>
        <v>4.0491734120283581E-3</v>
      </c>
      <c r="JN12" s="169">
        <f t="shared" si="125"/>
        <v>4.1026577143424203E-3</v>
      </c>
      <c r="JO12" s="169">
        <f t="shared" si="125"/>
        <v>4.1560171880050054E-3</v>
      </c>
      <c r="JP12" s="169">
        <f t="shared" si="125"/>
        <v>4.2092287290445042E-3</v>
      </c>
      <c r="JQ12" s="169">
        <f t="shared" si="125"/>
        <v>4.2622690246732703E-3</v>
      </c>
      <c r="JR12" s="169">
        <f t="shared" si="125"/>
        <v>4.315114569380764E-3</v>
      </c>
      <c r="JS12" s="169">
        <f t="shared" si="125"/>
        <v>4.3677416814250193E-3</v>
      </c>
      <c r="JT12" s="169">
        <f t="shared" si="125"/>
        <v>4.4201265197075261E-3</v>
      </c>
      <c r="JU12" s="169">
        <f t="shared" si="125"/>
        <v>4.4722451010159123E-3</v>
      </c>
      <c r="JV12" s="169">
        <f t="shared" si="125"/>
        <v>4.5240733176180993E-3</v>
      </c>
      <c r="JW12" s="169">
        <f t="shared" si="125"/>
        <v>4.575586955190919E-3</v>
      </c>
      <c r="JX12" s="169">
        <f t="shared" si="125"/>
        <v>4.6267617110654809E-3</v>
      </c>
      <c r="JY12" s="169">
        <f t="shared" si="125"/>
        <v>4.6775732127709684E-3</v>
      </c>
      <c r="JZ12" s="169">
        <f t="shared" si="125"/>
        <v>4.7279970368578617E-3</v>
      </c>
      <c r="KA12" s="169">
        <f t="shared" si="125"/>
        <v>4.7780087279810229E-3</v>
      </c>
      <c r="KB12" s="169">
        <f t="shared" si="125"/>
        <v>4.8275838182224749E-3</v>
      </c>
      <c r="KC12" s="169">
        <f t="shared" si="125"/>
        <v>4.876697846633124E-3</v>
      </c>
      <c r="KD12" s="169">
        <f t="shared" si="125"/>
        <v>4.9253263789722258E-3</v>
      </c>
      <c r="KE12" s="169">
        <f t="shared" si="125"/>
        <v>4.973445027622779E-3</v>
      </c>
      <c r="KF12" s="169">
        <f t="shared" si="117"/>
        <v>5.0210294716606808E-3</v>
      </c>
      <c r="KG12" s="169">
        <f t="shared" si="121"/>
        <v>5.0680554770549217E-3</v>
      </c>
      <c r="KH12" s="169">
        <f t="shared" si="121"/>
        <v>5.1144989169758107E-3</v>
      </c>
      <c r="KI12" s="169">
        <f t="shared" si="121"/>
        <v>5.1603357921877141E-3</v>
      </c>
      <c r="KJ12" s="169">
        <f t="shared" ref="KJ12:MQ16" si="126">IF(ISNONTEXT($O12),_xlfn.NORM.DIST(CQ12,$K12,$O12,FALSE),NA())</f>
        <v>5.205542251502584E-3</v>
      </c>
      <c r="KK12" s="169">
        <f t="shared" si="126"/>
        <v>5.250094612270129E-3</v>
      </c>
      <c r="KL12" s="169">
        <f t="shared" si="126"/>
        <v>5.2939693808803047E-3</v>
      </c>
      <c r="KM12" s="169">
        <f t="shared" si="126"/>
        <v>5.3371432732534918E-3</v>
      </c>
      <c r="KN12" s="169">
        <f t="shared" si="126"/>
        <v>5.3795932352936025E-3</v>
      </c>
      <c r="KO12" s="169">
        <f t="shared" si="126"/>
        <v>5.4212964632791242E-3</v>
      </c>
      <c r="KP12" s="169">
        <f t="shared" si="126"/>
        <v>5.4622304241670758E-3</v>
      </c>
      <c r="KQ12" s="169">
        <f t="shared" si="126"/>
        <v>5.5023728757846941E-3</v>
      </c>
      <c r="KR12" s="169">
        <f t="shared" si="126"/>
        <v>5.5417018868836676E-3</v>
      </c>
      <c r="KS12" s="169">
        <f t="shared" si="126"/>
        <v>5.5801958570317525E-3</v>
      </c>
      <c r="KT12" s="169">
        <f t="shared" si="126"/>
        <v>5.6178335363165858E-3</v>
      </c>
      <c r="KU12" s="169">
        <f t="shared" si="126"/>
        <v>5.6545940448366611E-3</v>
      </c>
      <c r="KV12" s="169">
        <f t="shared" si="126"/>
        <v>5.6904568919545111E-3</v>
      </c>
      <c r="KW12" s="169">
        <f t="shared" si="126"/>
        <v>5.7254019952873124E-3</v>
      </c>
      <c r="KX12" s="169">
        <f t="shared" si="126"/>
        <v>5.7594096994103465E-3</v>
      </c>
      <c r="KY12" s="169">
        <f t="shared" si="126"/>
        <v>5.7924607942489758E-3</v>
      </c>
      <c r="KZ12" s="169">
        <f t="shared" si="126"/>
        <v>5.8245365331350994E-3</v>
      </c>
      <c r="LA12" s="169">
        <f t="shared" si="126"/>
        <v>5.8556186505043543E-3</v>
      </c>
      <c r="LB12" s="169">
        <f t="shared" si="126"/>
        <v>5.8856893792107205E-3</v>
      </c>
      <c r="LC12" s="169">
        <f t="shared" si="126"/>
        <v>5.9147314674355784E-3</v>
      </c>
      <c r="LD12" s="169">
        <f t="shared" si="126"/>
        <v>5.9427281951687132E-3</v>
      </c>
      <c r="LE12" s="169">
        <f t="shared" si="126"/>
        <v>5.9696633902392307E-3</v>
      </c>
      <c r="LF12" s="169">
        <f t="shared" si="126"/>
        <v>5.9955214438749179E-3</v>
      </c>
      <c r="LG12" s="169">
        <f t="shared" si="126"/>
        <v>6.0202873257690602E-3</v>
      </c>
      <c r="LH12" s="169">
        <f t="shared" si="126"/>
        <v>6.0439465986344126E-3</v>
      </c>
      <c r="LI12" s="169">
        <f t="shared" si="126"/>
        <v>6.0664854322245608E-3</v>
      </c>
      <c r="LJ12" s="169">
        <f t="shared" si="126"/>
        <v>6.087890616803651E-3</v>
      </c>
      <c r="LK12" s="169">
        <f t="shared" si="126"/>
        <v>6.1081495760461069E-3</v>
      </c>
      <c r="LL12" s="169">
        <f t="shared" si="126"/>
        <v>6.127250379348712E-3</v>
      </c>
      <c r="LM12" s="169">
        <f t="shared" si="126"/>
        <v>6.1451817535381932E-3</v>
      </c>
      <c r="LN12" s="169">
        <f t="shared" si="126"/>
        <v>6.1619330939582002E-3</v>
      </c>
      <c r="LO12" s="169">
        <f t="shared" si="126"/>
        <v>6.1774944749204514E-3</v>
      </c>
      <c r="LP12" s="169">
        <f t="shared" si="126"/>
        <v>6.1918566595056046E-3</v>
      </c>
      <c r="LQ12" s="169">
        <f t="shared" si="126"/>
        <v>6.205011108700309E-3</v>
      </c>
      <c r="LR12" s="169">
        <f t="shared" si="126"/>
        <v>6.2169499898578045E-3</v>
      </c>
      <c r="LS12" s="169">
        <f t="shared" si="126"/>
        <v>6.2276661844703016E-3</v>
      </c>
      <c r="LT12" s="169">
        <f t="shared" si="126"/>
        <v>6.2371532952423762E-3</v>
      </c>
      <c r="LU12" s="169">
        <f t="shared" si="126"/>
        <v>6.2454056524555174E-3</v>
      </c>
      <c r="LV12" s="169">
        <f t="shared" si="126"/>
        <v>6.252418319614989E-3</v>
      </c>
      <c r="LW12" s="169">
        <f t="shared" si="126"/>
        <v>6.2581870983710892E-3</v>
      </c>
      <c r="LX12" s="169">
        <f t="shared" si="126"/>
        <v>6.2627085327080015E-3</v>
      </c>
      <c r="LY12" s="169">
        <f t="shared" si="126"/>
        <v>6.2659799123943203E-3</v>
      </c>
      <c r="LZ12" s="169">
        <f t="shared" si="126"/>
        <v>6.2679992756904841E-3</v>
      </c>
      <c r="MA12" s="169">
        <f t="shared" si="126"/>
        <v>6.2687654113092912E-3</v>
      </c>
      <c r="MB12" s="169">
        <f t="shared" si="126"/>
        <v>6.2682778596267787E-3</v>
      </c>
      <c r="MC12" s="169">
        <f t="shared" si="126"/>
        <v>6.2665369131417554E-3</v>
      </c>
      <c r="MD12" s="169">
        <f t="shared" si="126"/>
        <v>6.263543616183356E-3</v>
      </c>
      <c r="ME12" s="169">
        <f t="shared" si="126"/>
        <v>6.2592997638670237E-3</v>
      </c>
      <c r="MF12" s="169">
        <f t="shared" si="126"/>
        <v>6.2538079003003708E-3</v>
      </c>
      <c r="MG12" s="169">
        <f t="shared" si="126"/>
        <v>6.2470713160414464E-3</v>
      </c>
      <c r="MH12" s="169">
        <f t="shared" si="126"/>
        <v>6.2390940448129517E-3</v>
      </c>
      <c r="MI12" s="169">
        <f t="shared" si="126"/>
        <v>6.2298808594770045E-3</v>
      </c>
      <c r="MJ12" s="169">
        <f t="shared" si="126"/>
        <v>6.2194372672760671E-3</v>
      </c>
      <c r="MK12" s="169">
        <f t="shared" si="126"/>
        <v>6.2077695043466895E-3</v>
      </c>
      <c r="ML12" s="169">
        <f t="shared" si="126"/>
        <v>6.1948845295137205E-3</v>
      </c>
      <c r="MM12" s="169">
        <f t="shared" si="126"/>
        <v>6.1807900173736115E-3</v>
      </c>
      <c r="MN12" s="169">
        <f t="shared" si="126"/>
        <v>6.1654943506764667E-3</v>
      </c>
      <c r="MO12" s="169">
        <f t="shared" si="126"/>
        <v>6.1490066120174058E-3</v>
      </c>
      <c r="MP12" s="169">
        <f t="shared" si="126"/>
        <v>6.1313365748487687E-3</v>
      </c>
      <c r="MQ12" s="169">
        <f t="shared" si="126"/>
        <v>6.1124946938256215E-3</v>
      </c>
      <c r="MR12" s="169">
        <f t="shared" si="118"/>
        <v>6.092492094497904E-3</v>
      </c>
      <c r="MS12" s="169">
        <f t="shared" si="122"/>
        <v>6.0713405623634533E-3</v>
      </c>
      <c r="MT12" s="169">
        <f t="shared" si="122"/>
        <v>6.0490525312969666E-3</v>
      </c>
      <c r="MU12" s="169">
        <f t="shared" si="122"/>
        <v>6.025641071370832E-3</v>
      </c>
      <c r="MV12" s="169">
        <f t="shared" ref="MV12:PC16" si="127">IF(ISNONTEXT($O12),_xlfn.NORM.DIST(FC12,$K12,$O12,FALSE),NA())</f>
        <v>6.0011198760844906E-3</v>
      </c>
      <c r="MW12" s="169">
        <f t="shared" si="127"/>
        <v>5.9755032490198205E-3</v>
      </c>
      <c r="MX12" s="169">
        <f t="shared" si="127"/>
        <v>5.9488060899407355E-3</v>
      </c>
      <c r="MY12" s="169">
        <f t="shared" si="127"/>
        <v>5.9210438803558871E-3</v>
      </c>
      <c r="MZ12" s="169">
        <f t="shared" si="127"/>
        <v>5.8922326685640798E-3</v>
      </c>
      <c r="NA12" s="169">
        <f t="shared" si="127"/>
        <v>5.8623890542025764E-3</v>
      </c>
      <c r="NB12" s="169">
        <f t="shared" si="127"/>
        <v>5.8315301723191318E-3</v>
      </c>
      <c r="NC12" s="169">
        <f t="shared" si="127"/>
        <v>5.7996736769891167E-3</v>
      </c>
      <c r="ND12" s="169">
        <f t="shared" si="127"/>
        <v>5.7668377244996646E-3</v>
      </c>
      <c r="NE12" s="169">
        <f t="shared" si="127"/>
        <v>5.7330409561232171E-3</v>
      </c>
      <c r="NF12" s="169">
        <f t="shared" si="127"/>
        <v>5.6983024805033339E-3</v>
      </c>
      <c r="NG12" s="169">
        <f t="shared" si="127"/>
        <v>5.6626418556760399E-3</v>
      </c>
      <c r="NH12" s="169">
        <f t="shared" si="127"/>
        <v>5.6260790707503413E-3</v>
      </c>
      <c r="NI12" s="169">
        <f t="shared" si="127"/>
        <v>5.5886345272718879E-3</v>
      </c>
      <c r="NJ12" s="169">
        <f t="shared" si="127"/>
        <v>5.550329020294063E-3</v>
      </c>
      <c r="NK12" s="169">
        <f t="shared" si="127"/>
        <v>5.5111837191810144E-3</v>
      </c>
      <c r="NL12" s="169">
        <f t="shared" si="127"/>
        <v>5.47122014816738E-3</v>
      </c>
      <c r="NM12" s="169">
        <f t="shared" si="127"/>
        <v>5.4304601666995958E-3</v>
      </c>
      <c r="NN12" s="169">
        <f t="shared" si="127"/>
        <v>5.3889259495838553E-3</v>
      </c>
      <c r="NO12" s="169">
        <f t="shared" si="127"/>
        <v>5.346639966965828E-3</v>
      </c>
      <c r="NP12" s="169">
        <f t="shared" si="127"/>
        <v>5.3036249641673448E-3</v>
      </c>
      <c r="NQ12" s="169">
        <f t="shared" si="127"/>
        <v>5.2599039414052157E-3</v>
      </c>
      <c r="NR12" s="169">
        <f t="shared" si="127"/>
        <v>5.2155001334173662E-3</v>
      </c>
      <c r="NS12" s="169">
        <f t="shared" si="127"/>
        <v>5.1704369890213661E-3</v>
      </c>
      <c r="NT12" s="169">
        <f t="shared" si="127"/>
        <v>5.1247381506303331E-3</v>
      </c>
      <c r="NU12" s="169">
        <f t="shared" si="127"/>
        <v>5.0784274337510541E-3</v>
      </c>
      <c r="NV12" s="169">
        <f t="shared" si="127"/>
        <v>5.0315288064889576E-3</v>
      </c>
      <c r="NW12" s="169">
        <f t="shared" si="127"/>
        <v>4.9840663690843513E-3</v>
      </c>
      <c r="NX12" s="169">
        <f t="shared" si="127"/>
        <v>4.9360643335041041E-3</v>
      </c>
      <c r="NY12" s="169">
        <f t="shared" si="127"/>
        <v>4.8875470031126073E-3</v>
      </c>
      <c r="NZ12" s="169">
        <f t="shared" si="127"/>
        <v>4.8385387524455571E-3</v>
      </c>
      <c r="OA12" s="169">
        <f t="shared" si="127"/>
        <v>4.7890640071097191E-3</v>
      </c>
      <c r="OB12" s="169">
        <f t="shared" si="127"/>
        <v>4.7391472238314108E-3</v>
      </c>
      <c r="OC12" s="169">
        <f t="shared" si="127"/>
        <v>4.6888128706760622E-3</v>
      </c>
      <c r="OD12" s="169">
        <f t="shared" si="127"/>
        <v>4.6380854074606799E-3</v>
      </c>
      <c r="OE12" s="169">
        <f t="shared" si="127"/>
        <v>4.5869892663806134E-3</v>
      </c>
      <c r="OF12" s="169">
        <f t="shared" si="127"/>
        <v>4.535548832871438E-3</v>
      </c>
      <c r="OG12" s="169">
        <f t="shared" si="127"/>
        <v>4.4837884267262713E-3</v>
      </c>
      <c r="OH12" s="169">
        <f t="shared" si="127"/>
        <v>4.4317322834882267E-3</v>
      </c>
      <c r="OI12" s="169">
        <f t="shared" si="127"/>
        <v>4.3794045361371077E-3</v>
      </c>
      <c r="OJ12" s="169">
        <f t="shared" si="127"/>
        <v>4.3268291970888642E-3</v>
      </c>
      <c r="OK12" s="169">
        <f t="shared" si="127"/>
        <v>4.2740301405256075E-3</v>
      </c>
      <c r="OL12" s="169">
        <f t="shared" si="127"/>
        <v>4.2210310850733911E-3</v>
      </c>
      <c r="OM12" s="169">
        <f t="shared" si="127"/>
        <v>4.167855576844218E-3</v>
      </c>
      <c r="ON12" s="169">
        <f t="shared" si="127"/>
        <v>4.1145269728580635E-3</v>
      </c>
      <c r="OO12" s="169">
        <f t="shared" si="127"/>
        <v>4.0610684248599573E-3</v>
      </c>
      <c r="OP12" s="169">
        <f t="shared" si="127"/>
        <v>4.007502863546451E-3</v>
      </c>
      <c r="OQ12" s="169">
        <f t="shared" si="127"/>
        <v>3.953852983215031E-3</v>
      </c>
      <c r="OR12" s="169">
        <f t="shared" si="127"/>
        <v>3.9001412268492778E-3</v>
      </c>
      <c r="OS12" s="169">
        <f t="shared" si="127"/>
        <v>3.8463897716518049E-3</v>
      </c>
      <c r="OT12" s="169">
        <f t="shared" si="127"/>
        <v>3.7926205150362164E-3</v>
      </c>
      <c r="OU12" s="169">
        <f t="shared" si="127"/>
        <v>3.7388550610885527E-3</v>
      </c>
      <c r="OV12" s="169">
        <f t="shared" si="127"/>
        <v>3.6851147075078663E-3</v>
      </c>
      <c r="OW12" s="169">
        <f t="shared" si="127"/>
        <v>3.6314204330348122E-3</v>
      </c>
      <c r="OX12" s="169">
        <f t="shared" si="127"/>
        <v>3.5777928853762864E-3</v>
      </c>
      <c r="OY12" s="169">
        <f t="shared" si="127"/>
        <v>3.5242523696333806E-3</v>
      </c>
      <c r="OZ12" s="169">
        <f t="shared" si="127"/>
        <v>3.4708188372391045E-3</v>
      </c>
      <c r="PA12" s="169">
        <f t="shared" si="127"/>
        <v>3.4175118754115079E-3</v>
      </c>
      <c r="PB12" s="169">
        <f t="shared" si="127"/>
        <v>3.3643506971270691E-3</v>
      </c>
      <c r="PC12" s="169">
        <f t="shared" si="127"/>
        <v>3.3113541316183775E-3</v>
      </c>
      <c r="PD12" s="169">
        <f t="shared" si="119"/>
        <v>3.2585406153993897E-3</v>
      </c>
      <c r="PE12" s="169">
        <f t="shared" si="109"/>
        <v>3.2059281838207284E-3</v>
      </c>
      <c r="PF12" s="169">
        <f t="shared" si="109"/>
        <v>3.1535344631567321E-3</v>
      </c>
      <c r="PG12" s="169">
        <f t="shared" si="109"/>
        <v>3.1013766632251782E-3</v>
      </c>
      <c r="PH12" s="169">
        <f t="shared" si="109"/>
        <v>3.0494715705398877E-3</v>
      </c>
      <c r="PI12" s="169">
        <f t="shared" si="109"/>
        <v>2.9978355419956275E-3</v>
      </c>
      <c r="PJ12" s="169">
        <f t="shared" si="109"/>
        <v>2.9464844990840337E-3</v>
      </c>
      <c r="PK12" s="169">
        <f t="shared" si="109"/>
        <v>2.8954339226385508E-3</v>
      </c>
      <c r="PL12" s="169">
        <f t="shared" si="109"/>
        <v>2.8446988481056704E-3</v>
      </c>
    </row>
    <row r="13" spans="1:429" x14ac:dyDescent="0.75">
      <c r="A13" s="4">
        <v>10</v>
      </c>
      <c r="B13" s="115"/>
      <c r="C13" s="117"/>
      <c r="D13" s="122">
        <f t="shared" si="110"/>
        <v>60</v>
      </c>
      <c r="E13" s="95">
        <v>120</v>
      </c>
      <c r="F13" s="122">
        <f t="shared" si="111"/>
        <v>240</v>
      </c>
      <c r="G13" s="117"/>
      <c r="H13" s="114"/>
      <c r="I13" s="124">
        <f t="shared" si="0"/>
        <v>1</v>
      </c>
      <c r="J13" s="124">
        <f t="shared" si="1"/>
        <v>0.5</v>
      </c>
      <c r="K13" s="73">
        <f t="shared" si="112"/>
        <v>130</v>
      </c>
      <c r="L13" s="23" t="s">
        <v>14</v>
      </c>
      <c r="M13" s="57"/>
      <c r="N13" s="280"/>
      <c r="O13" s="74">
        <f>IF(AND(D13&gt;0,E13&gt;0,F13&gt;0),IF(ISBLANK(N13),IF(ISBLANK(L13),"",(F13-D13)*VLOOKUP(L13,VLookups!$A$4:$B$13,2,FALSE)),N13),"")</f>
        <v>73.11634564172364</v>
      </c>
      <c r="P13" s="75">
        <f t="shared" si="2"/>
        <v>5346</v>
      </c>
      <c r="Q13" s="95">
        <v>150</v>
      </c>
      <c r="R13" s="270">
        <f>IF(AND(Q13&gt;0,E13&gt;0,NOT(O13="")),ABS(VLOOKUP($Q$1,VLookups!$A$43:$B$44,2,FALSE)-_xlfn.NORM.DIST(Q13,K13,O13,TRUE)),"")</f>
        <v>0.60777963694510129</v>
      </c>
      <c r="S13" s="94">
        <f>IF(AND($D13&gt;0,$E13&gt;0,$F13&gt;0,NOT(ISBLANK($L13))),_xlfn.NORM.INV(ABS(VLOOKUP($Q$1,VLookups!$A$43:$B$44,2,FALSE)-S$3),$K13,$O13),"")</f>
        <v>36.297632775948941</v>
      </c>
      <c r="T13" s="93">
        <f>IF(AND($D13&gt;0,$E13&gt;0,$F13&gt;0,NOT(ISBLANK($L13))),_xlfn.NORM.INV(ABS(VLOOKUP($Q$1,VLookups!$A$43:$B$44,2,FALSE)-T$3),$K13,$O13),"")</f>
        <v>223.70236722405105</v>
      </c>
      <c r="U13" s="94">
        <f>IF(AND($D13&gt;0,$E13&gt;0,$F13&gt;0,NOT(ISBLANK($L13))),_xlfn.NORM.INV(ABS(VLOOKUP($Q$1,VLookups!$A$43:$B$44,2,FALSE)-U$3),$K13,$O13),"")</f>
        <v>205.78022194085111</v>
      </c>
      <c r="V13" s="93">
        <f>IF(AND($D13&gt;0,$E13&gt;0,$F13&gt;0,NOT(ISBLANK($L13))),_xlfn.NORM.INV(ABS(VLOOKUP($Q$1,VLookups!$A$43:$B$44,2,FALSE)-V$3),$K13,$O13),"")</f>
        <v>191.53626901333107</v>
      </c>
      <c r="W13" s="94">
        <f>IF(AND($D13&gt;0,$E13&gt;0,$F13&gt;0,NOT(ISBLANK($L13))),_xlfn.NORM.INV(ABS(VLOOKUP($Q$1,VLookups!$A$43:$B$44,2,FALSE)-W$3),$K13,$O13),"")</f>
        <v>179.31622570713657</v>
      </c>
      <c r="X13" s="93">
        <f>IF(AND($D13&gt;0,$E13&gt;0,$F13&gt;0,NOT(ISBLANK($L13))),_xlfn.NORM.INV(ABS(VLOOKUP($Q$1,VLookups!$A$43:$B$44,2,FALSE)-X$3),$K13,$O13),"")</f>
        <v>168.34224914185819</v>
      </c>
      <c r="Y13" s="5"/>
      <c r="Z13" s="168">
        <f t="shared" si="113"/>
        <v>0.9</v>
      </c>
      <c r="AA13" s="49">
        <f t="shared" si="114"/>
        <v>29.999999999999702</v>
      </c>
      <c r="AB13" s="49">
        <f t="shared" si="124"/>
        <v>30.8999999999997</v>
      </c>
      <c r="AC13" s="49">
        <f t="shared" si="124"/>
        <v>31.799999999999699</v>
      </c>
      <c r="AD13" s="49">
        <f t="shared" si="124"/>
        <v>32.699999999999697</v>
      </c>
      <c r="AE13" s="49">
        <f t="shared" si="124"/>
        <v>33.599999999999696</v>
      </c>
      <c r="AF13" s="49">
        <f t="shared" si="124"/>
        <v>34.499999999999694</v>
      </c>
      <c r="AG13" s="49">
        <f t="shared" si="124"/>
        <v>35.399999999999693</v>
      </c>
      <c r="AH13" s="49">
        <f t="shared" si="124"/>
        <v>36.299999999999692</v>
      </c>
      <c r="AI13" s="49">
        <f t="shared" si="124"/>
        <v>37.19999999999969</v>
      </c>
      <c r="AJ13" s="49">
        <f t="shared" si="124"/>
        <v>38.099999999999689</v>
      </c>
      <c r="AK13" s="49">
        <f t="shared" si="124"/>
        <v>38.999999999999687</v>
      </c>
      <c r="AL13" s="49">
        <f t="shared" si="124"/>
        <v>39.899999999999686</v>
      </c>
      <c r="AM13" s="49">
        <f t="shared" si="124"/>
        <v>40.799999999999685</v>
      </c>
      <c r="AN13" s="49">
        <f t="shared" si="124"/>
        <v>41.699999999999683</v>
      </c>
      <c r="AO13" s="49">
        <f t="shared" si="124"/>
        <v>42.599999999999682</v>
      </c>
      <c r="AP13" s="49">
        <f t="shared" si="124"/>
        <v>43.49999999999968</v>
      </c>
      <c r="AQ13" s="49">
        <f t="shared" si="124"/>
        <v>44.399999999999679</v>
      </c>
      <c r="AR13" s="49">
        <f t="shared" si="124"/>
        <v>45.299999999999677</v>
      </c>
      <c r="AS13" s="49">
        <f t="shared" si="124"/>
        <v>46.199999999999676</v>
      </c>
      <c r="AT13" s="49">
        <f t="shared" si="124"/>
        <v>47.099999999999675</v>
      </c>
      <c r="AU13" s="49">
        <f t="shared" si="124"/>
        <v>47.999999999999673</v>
      </c>
      <c r="AV13" s="49">
        <f t="shared" si="124"/>
        <v>48.899999999999672</v>
      </c>
      <c r="AW13" s="49">
        <f t="shared" si="124"/>
        <v>49.79999999999967</v>
      </c>
      <c r="AX13" s="49">
        <f t="shared" si="124"/>
        <v>50.699999999999669</v>
      </c>
      <c r="AY13" s="49">
        <f t="shared" si="124"/>
        <v>51.599999999999667</v>
      </c>
      <c r="AZ13" s="49">
        <f t="shared" si="124"/>
        <v>52.499999999999666</v>
      </c>
      <c r="BA13" s="49">
        <f t="shared" si="124"/>
        <v>53.399999999999665</v>
      </c>
      <c r="BB13" s="49">
        <f t="shared" si="124"/>
        <v>54.299999999999663</v>
      </c>
      <c r="BC13" s="49">
        <f t="shared" si="124"/>
        <v>55.199999999999662</v>
      </c>
      <c r="BD13" s="49">
        <f t="shared" si="124"/>
        <v>56.09999999999966</v>
      </c>
      <c r="BE13" s="49">
        <f t="shared" si="124"/>
        <v>56.999999999999659</v>
      </c>
      <c r="BF13" s="49">
        <f t="shared" si="124"/>
        <v>57.899999999999658</v>
      </c>
      <c r="BG13" s="49">
        <f t="shared" si="124"/>
        <v>58.799999999999656</v>
      </c>
      <c r="BH13" s="49">
        <f t="shared" si="124"/>
        <v>59.699999999999655</v>
      </c>
      <c r="BI13" s="49">
        <f t="shared" si="124"/>
        <v>60.599999999999653</v>
      </c>
      <c r="BJ13" s="49">
        <f t="shared" si="124"/>
        <v>61.499999999999652</v>
      </c>
      <c r="BK13" s="49">
        <f t="shared" si="124"/>
        <v>62.39999999999965</v>
      </c>
      <c r="BL13" s="49">
        <f t="shared" si="124"/>
        <v>63.299999999999649</v>
      </c>
      <c r="BM13" s="49">
        <f t="shared" si="124"/>
        <v>64.199999999999648</v>
      </c>
      <c r="BN13" s="49">
        <f t="shared" si="124"/>
        <v>65.099999999999653</v>
      </c>
      <c r="BO13" s="49">
        <f t="shared" si="124"/>
        <v>65.999999999999659</v>
      </c>
      <c r="BP13" s="49">
        <f t="shared" si="124"/>
        <v>66.899999999999665</v>
      </c>
      <c r="BQ13" s="49">
        <f t="shared" si="124"/>
        <v>67.79999999999967</v>
      </c>
      <c r="BR13" s="49">
        <f t="shared" si="124"/>
        <v>68.699999999999676</v>
      </c>
      <c r="BS13" s="49">
        <f t="shared" si="124"/>
        <v>69.599999999999682</v>
      </c>
      <c r="BT13" s="49">
        <f t="shared" si="124"/>
        <v>70.499999999999687</v>
      </c>
      <c r="BU13" s="49">
        <f t="shared" si="124"/>
        <v>71.399999999999693</v>
      </c>
      <c r="BV13" s="49">
        <f t="shared" si="124"/>
        <v>72.299999999999699</v>
      </c>
      <c r="BW13" s="49">
        <f t="shared" si="124"/>
        <v>73.199999999999704</v>
      </c>
      <c r="BX13" s="49">
        <f t="shared" si="124"/>
        <v>74.09999999999971</v>
      </c>
      <c r="BY13" s="49">
        <f t="shared" si="124"/>
        <v>74.999999999999716</v>
      </c>
      <c r="BZ13" s="49">
        <f t="shared" si="124"/>
        <v>75.899999999999721</v>
      </c>
      <c r="CA13" s="49">
        <f t="shared" si="124"/>
        <v>76.799999999999727</v>
      </c>
      <c r="CB13" s="49">
        <f t="shared" si="124"/>
        <v>77.699999999999733</v>
      </c>
      <c r="CC13" s="49">
        <f t="shared" si="124"/>
        <v>78.599999999999739</v>
      </c>
      <c r="CD13" s="49">
        <f t="shared" si="124"/>
        <v>79.499999999999744</v>
      </c>
      <c r="CE13" s="49">
        <f t="shared" si="124"/>
        <v>80.39999999999975</v>
      </c>
      <c r="CF13" s="49">
        <f t="shared" si="124"/>
        <v>81.299999999999756</v>
      </c>
      <c r="CG13" s="49">
        <f t="shared" si="124"/>
        <v>82.199999999999761</v>
      </c>
      <c r="CH13" s="49">
        <f t="shared" si="124"/>
        <v>83.099999999999767</v>
      </c>
      <c r="CI13" s="49">
        <f t="shared" si="124"/>
        <v>83.999999999999773</v>
      </c>
      <c r="CJ13" s="49">
        <f t="shared" si="124"/>
        <v>84.899999999999778</v>
      </c>
      <c r="CK13" s="49">
        <f t="shared" si="124"/>
        <v>85.799999999999784</v>
      </c>
      <c r="CL13" s="49">
        <f t="shared" si="124"/>
        <v>86.69999999999979</v>
      </c>
      <c r="CM13" s="49">
        <f t="shared" ref="CM13:DV16" si="128">IF(ISNONTEXT($Z13),CN13-$Z13,"")</f>
        <v>87.599999999999795</v>
      </c>
      <c r="CN13" s="49">
        <f t="shared" si="128"/>
        <v>88.499999999999801</v>
      </c>
      <c r="CO13" s="49">
        <f t="shared" si="128"/>
        <v>89.399999999999807</v>
      </c>
      <c r="CP13" s="49">
        <f t="shared" si="128"/>
        <v>90.299999999999812</v>
      </c>
      <c r="CQ13" s="49">
        <f t="shared" si="128"/>
        <v>91.199999999999818</v>
      </c>
      <c r="CR13" s="49">
        <f t="shared" si="128"/>
        <v>92.099999999999824</v>
      </c>
      <c r="CS13" s="49">
        <f t="shared" si="128"/>
        <v>92.999999999999829</v>
      </c>
      <c r="CT13" s="49">
        <f t="shared" si="128"/>
        <v>93.899999999999835</v>
      </c>
      <c r="CU13" s="49">
        <f t="shared" si="128"/>
        <v>94.799999999999841</v>
      </c>
      <c r="CV13" s="49">
        <f t="shared" si="128"/>
        <v>95.699999999999847</v>
      </c>
      <c r="CW13" s="49">
        <f t="shared" si="128"/>
        <v>96.599999999999852</v>
      </c>
      <c r="CX13" s="49">
        <f t="shared" si="128"/>
        <v>97.499999999999858</v>
      </c>
      <c r="CY13" s="49">
        <f t="shared" si="128"/>
        <v>98.399999999999864</v>
      </c>
      <c r="CZ13" s="49">
        <f t="shared" si="128"/>
        <v>99.299999999999869</v>
      </c>
      <c r="DA13" s="49">
        <f t="shared" si="128"/>
        <v>100.19999999999987</v>
      </c>
      <c r="DB13" s="49">
        <f t="shared" si="128"/>
        <v>101.09999999999988</v>
      </c>
      <c r="DC13" s="49">
        <f t="shared" si="128"/>
        <v>101.99999999999989</v>
      </c>
      <c r="DD13" s="49">
        <f t="shared" si="128"/>
        <v>102.89999999999989</v>
      </c>
      <c r="DE13" s="49">
        <f t="shared" si="128"/>
        <v>103.7999999999999</v>
      </c>
      <c r="DF13" s="49">
        <f t="shared" si="128"/>
        <v>104.6999999999999</v>
      </c>
      <c r="DG13" s="49">
        <f t="shared" si="128"/>
        <v>105.59999999999991</v>
      </c>
      <c r="DH13" s="49">
        <f t="shared" si="128"/>
        <v>106.49999999999991</v>
      </c>
      <c r="DI13" s="49">
        <f t="shared" si="128"/>
        <v>107.39999999999992</v>
      </c>
      <c r="DJ13" s="49">
        <f t="shared" si="128"/>
        <v>108.29999999999993</v>
      </c>
      <c r="DK13" s="49">
        <f t="shared" si="128"/>
        <v>109.19999999999993</v>
      </c>
      <c r="DL13" s="49">
        <f t="shared" si="128"/>
        <v>110.09999999999994</v>
      </c>
      <c r="DM13" s="49">
        <f t="shared" si="128"/>
        <v>110.99999999999994</v>
      </c>
      <c r="DN13" s="49">
        <f t="shared" si="128"/>
        <v>111.89999999999995</v>
      </c>
      <c r="DO13" s="49">
        <f t="shared" si="128"/>
        <v>112.79999999999995</v>
      </c>
      <c r="DP13" s="49">
        <f t="shared" si="128"/>
        <v>113.69999999999996</v>
      </c>
      <c r="DQ13" s="49">
        <f t="shared" si="128"/>
        <v>114.59999999999997</v>
      </c>
      <c r="DR13" s="49">
        <f t="shared" si="128"/>
        <v>115.49999999999997</v>
      </c>
      <c r="DS13" s="49">
        <f t="shared" si="128"/>
        <v>116.39999999999998</v>
      </c>
      <c r="DT13" s="49">
        <f t="shared" si="128"/>
        <v>117.29999999999998</v>
      </c>
      <c r="DU13" s="49">
        <f t="shared" si="128"/>
        <v>118.19999999999999</v>
      </c>
      <c r="DV13" s="49">
        <f t="shared" si="128"/>
        <v>119.1</v>
      </c>
      <c r="DW13" s="183">
        <f t="shared" si="115"/>
        <v>120</v>
      </c>
      <c r="DX13" s="49">
        <f t="shared" si="5"/>
        <v>120.9</v>
      </c>
      <c r="DY13" s="49">
        <f t="shared" si="6"/>
        <v>121.80000000000001</v>
      </c>
      <c r="DZ13" s="49">
        <f t="shared" si="7"/>
        <v>122.70000000000002</v>
      </c>
      <c r="EA13" s="49">
        <f t="shared" si="8"/>
        <v>123.60000000000002</v>
      </c>
      <c r="EB13" s="49">
        <f t="shared" si="9"/>
        <v>124.50000000000003</v>
      </c>
      <c r="EC13" s="49">
        <f t="shared" si="10"/>
        <v>125.40000000000003</v>
      </c>
      <c r="ED13" s="49">
        <f t="shared" si="11"/>
        <v>126.30000000000004</v>
      </c>
      <c r="EE13" s="49">
        <f t="shared" si="12"/>
        <v>127.20000000000005</v>
      </c>
      <c r="EF13" s="49">
        <f t="shared" si="13"/>
        <v>128.10000000000005</v>
      </c>
      <c r="EG13" s="49">
        <f t="shared" si="14"/>
        <v>129.00000000000006</v>
      </c>
      <c r="EH13" s="49">
        <f t="shared" si="15"/>
        <v>129.90000000000006</v>
      </c>
      <c r="EI13" s="49">
        <f t="shared" si="16"/>
        <v>130.80000000000007</v>
      </c>
      <c r="EJ13" s="49">
        <f t="shared" si="17"/>
        <v>131.70000000000007</v>
      </c>
      <c r="EK13" s="49">
        <f t="shared" si="18"/>
        <v>132.60000000000008</v>
      </c>
      <c r="EL13" s="49">
        <f t="shared" si="19"/>
        <v>133.50000000000009</v>
      </c>
      <c r="EM13" s="49">
        <f t="shared" si="20"/>
        <v>134.40000000000009</v>
      </c>
      <c r="EN13" s="49">
        <f t="shared" si="21"/>
        <v>135.3000000000001</v>
      </c>
      <c r="EO13" s="49">
        <f t="shared" si="22"/>
        <v>136.2000000000001</v>
      </c>
      <c r="EP13" s="49">
        <f t="shared" si="23"/>
        <v>137.10000000000011</v>
      </c>
      <c r="EQ13" s="49">
        <f t="shared" si="24"/>
        <v>138.00000000000011</v>
      </c>
      <c r="ER13" s="49">
        <f t="shared" si="25"/>
        <v>138.90000000000012</v>
      </c>
      <c r="ES13" s="49">
        <f t="shared" si="26"/>
        <v>139.80000000000013</v>
      </c>
      <c r="ET13" s="49">
        <f t="shared" si="27"/>
        <v>140.70000000000013</v>
      </c>
      <c r="EU13" s="49">
        <f t="shared" si="28"/>
        <v>141.60000000000014</v>
      </c>
      <c r="EV13" s="49">
        <f t="shared" si="29"/>
        <v>142.50000000000014</v>
      </c>
      <c r="EW13" s="49">
        <f t="shared" si="30"/>
        <v>143.40000000000015</v>
      </c>
      <c r="EX13" s="49">
        <f t="shared" si="31"/>
        <v>144.30000000000015</v>
      </c>
      <c r="EY13" s="49">
        <f t="shared" si="32"/>
        <v>145.20000000000016</v>
      </c>
      <c r="EZ13" s="49">
        <f t="shared" si="33"/>
        <v>146.10000000000016</v>
      </c>
      <c r="FA13" s="49">
        <f t="shared" si="34"/>
        <v>147.00000000000017</v>
      </c>
      <c r="FB13" s="49">
        <f t="shared" si="35"/>
        <v>147.90000000000018</v>
      </c>
      <c r="FC13" s="49">
        <f t="shared" si="36"/>
        <v>148.80000000000018</v>
      </c>
      <c r="FD13" s="49">
        <f t="shared" si="37"/>
        <v>149.70000000000019</v>
      </c>
      <c r="FE13" s="49">
        <f t="shared" si="38"/>
        <v>150.60000000000019</v>
      </c>
      <c r="FF13" s="49">
        <f t="shared" si="39"/>
        <v>151.5000000000002</v>
      </c>
      <c r="FG13" s="49">
        <f t="shared" si="40"/>
        <v>152.4000000000002</v>
      </c>
      <c r="FH13" s="49">
        <f t="shared" si="41"/>
        <v>153.30000000000021</v>
      </c>
      <c r="FI13" s="49">
        <f t="shared" si="42"/>
        <v>154.20000000000022</v>
      </c>
      <c r="FJ13" s="49">
        <f t="shared" si="43"/>
        <v>155.10000000000022</v>
      </c>
      <c r="FK13" s="49">
        <f t="shared" si="44"/>
        <v>156.00000000000023</v>
      </c>
      <c r="FL13" s="49">
        <f t="shared" si="45"/>
        <v>156.90000000000023</v>
      </c>
      <c r="FM13" s="49">
        <f t="shared" si="46"/>
        <v>157.80000000000024</v>
      </c>
      <c r="FN13" s="49">
        <f t="shared" si="47"/>
        <v>158.70000000000024</v>
      </c>
      <c r="FO13" s="49">
        <f t="shared" si="48"/>
        <v>159.60000000000025</v>
      </c>
      <c r="FP13" s="49">
        <f t="shared" si="49"/>
        <v>160.50000000000026</v>
      </c>
      <c r="FQ13" s="49">
        <f t="shared" si="50"/>
        <v>161.40000000000026</v>
      </c>
      <c r="FR13" s="49">
        <f t="shared" si="51"/>
        <v>162.30000000000027</v>
      </c>
      <c r="FS13" s="49">
        <f t="shared" si="52"/>
        <v>163.20000000000027</v>
      </c>
      <c r="FT13" s="49">
        <f t="shared" si="53"/>
        <v>164.10000000000028</v>
      </c>
      <c r="FU13" s="49">
        <f t="shared" si="54"/>
        <v>165.00000000000028</v>
      </c>
      <c r="FV13" s="49">
        <f t="shared" si="55"/>
        <v>165.90000000000029</v>
      </c>
      <c r="FW13" s="49">
        <f t="shared" si="56"/>
        <v>166.8000000000003</v>
      </c>
      <c r="FX13" s="49">
        <f t="shared" si="57"/>
        <v>167.7000000000003</v>
      </c>
      <c r="FY13" s="49">
        <f t="shared" si="58"/>
        <v>168.60000000000031</v>
      </c>
      <c r="FZ13" s="49">
        <f t="shared" si="59"/>
        <v>169.50000000000031</v>
      </c>
      <c r="GA13" s="49">
        <f t="shared" si="60"/>
        <v>170.40000000000032</v>
      </c>
      <c r="GB13" s="49">
        <f t="shared" si="61"/>
        <v>171.30000000000032</v>
      </c>
      <c r="GC13" s="49">
        <f t="shared" si="62"/>
        <v>172.20000000000033</v>
      </c>
      <c r="GD13" s="49">
        <f t="shared" si="63"/>
        <v>173.10000000000034</v>
      </c>
      <c r="GE13" s="49">
        <f t="shared" si="64"/>
        <v>174.00000000000034</v>
      </c>
      <c r="GF13" s="49">
        <f t="shared" si="65"/>
        <v>174.90000000000035</v>
      </c>
      <c r="GG13" s="49">
        <f t="shared" si="66"/>
        <v>175.80000000000035</v>
      </c>
      <c r="GH13" s="49">
        <f t="shared" si="67"/>
        <v>176.70000000000036</v>
      </c>
      <c r="GI13" s="49">
        <f t="shared" si="68"/>
        <v>177.60000000000036</v>
      </c>
      <c r="GJ13" s="49">
        <f t="shared" si="69"/>
        <v>178.50000000000037</v>
      </c>
      <c r="GK13" s="49">
        <f t="shared" si="70"/>
        <v>179.40000000000038</v>
      </c>
      <c r="GL13" s="49">
        <f t="shared" si="71"/>
        <v>180.30000000000038</v>
      </c>
      <c r="GM13" s="49">
        <f t="shared" si="72"/>
        <v>181.20000000000039</v>
      </c>
      <c r="GN13" s="49">
        <f t="shared" si="73"/>
        <v>182.10000000000039</v>
      </c>
      <c r="GO13" s="49">
        <f t="shared" si="74"/>
        <v>183.0000000000004</v>
      </c>
      <c r="GP13" s="49">
        <f t="shared" si="75"/>
        <v>183.9000000000004</v>
      </c>
      <c r="GQ13" s="49">
        <f t="shared" si="76"/>
        <v>184.80000000000041</v>
      </c>
      <c r="GR13" s="49">
        <f t="shared" si="77"/>
        <v>185.70000000000041</v>
      </c>
      <c r="GS13" s="49">
        <f t="shared" si="78"/>
        <v>186.60000000000042</v>
      </c>
      <c r="GT13" s="49">
        <f t="shared" si="79"/>
        <v>187.50000000000043</v>
      </c>
      <c r="GU13" s="49">
        <f t="shared" si="80"/>
        <v>188.40000000000043</v>
      </c>
      <c r="GV13" s="49">
        <f t="shared" si="81"/>
        <v>189.30000000000044</v>
      </c>
      <c r="GW13" s="49">
        <f t="shared" si="82"/>
        <v>190.20000000000044</v>
      </c>
      <c r="GX13" s="49">
        <f t="shared" si="83"/>
        <v>191.10000000000045</v>
      </c>
      <c r="GY13" s="49">
        <f t="shared" si="84"/>
        <v>192.00000000000045</v>
      </c>
      <c r="GZ13" s="49">
        <f t="shared" si="85"/>
        <v>192.90000000000046</v>
      </c>
      <c r="HA13" s="49">
        <f t="shared" si="86"/>
        <v>193.80000000000047</v>
      </c>
      <c r="HB13" s="49">
        <f t="shared" si="87"/>
        <v>194.70000000000047</v>
      </c>
      <c r="HC13" s="49">
        <f t="shared" si="88"/>
        <v>195.60000000000048</v>
      </c>
      <c r="HD13" s="49">
        <f t="shared" si="89"/>
        <v>196.50000000000048</v>
      </c>
      <c r="HE13" s="49">
        <f t="shared" si="90"/>
        <v>197.40000000000049</v>
      </c>
      <c r="HF13" s="49">
        <f t="shared" si="91"/>
        <v>198.30000000000049</v>
      </c>
      <c r="HG13" s="49">
        <f t="shared" si="92"/>
        <v>199.2000000000005</v>
      </c>
      <c r="HH13" s="49">
        <f t="shared" si="93"/>
        <v>200.10000000000051</v>
      </c>
      <c r="HI13" s="49">
        <f t="shared" si="94"/>
        <v>201.00000000000051</v>
      </c>
      <c r="HJ13" s="49">
        <f t="shared" si="95"/>
        <v>201.90000000000052</v>
      </c>
      <c r="HK13" s="49">
        <f t="shared" si="96"/>
        <v>202.80000000000052</v>
      </c>
      <c r="HL13" s="49">
        <f t="shared" si="97"/>
        <v>203.70000000000053</v>
      </c>
      <c r="HM13" s="49">
        <f t="shared" si="98"/>
        <v>204.60000000000053</v>
      </c>
      <c r="HN13" s="49">
        <f t="shared" si="99"/>
        <v>205.50000000000054</v>
      </c>
      <c r="HO13" s="49">
        <f t="shared" si="100"/>
        <v>206.40000000000055</v>
      </c>
      <c r="HP13" s="49">
        <f t="shared" si="101"/>
        <v>207.30000000000055</v>
      </c>
      <c r="HQ13" s="49">
        <f t="shared" si="102"/>
        <v>208.20000000000056</v>
      </c>
      <c r="HR13" s="49">
        <f t="shared" si="103"/>
        <v>209.10000000000056</v>
      </c>
      <c r="HS13" s="49">
        <f t="shared" si="104"/>
        <v>210.00000000000057</v>
      </c>
      <c r="HT13" s="169">
        <f t="shared" si="105"/>
        <v>2.1414562416747695E-3</v>
      </c>
      <c r="HU13" s="169">
        <f t="shared" ref="HU13:HW28" si="129">IF(ISNONTEXT($O13),_xlfn.NORM.DIST(AB13,$K13,$O13,FALSE),NA())</f>
        <v>2.1776478875091126E-3</v>
      </c>
      <c r="HV13" s="169">
        <f t="shared" si="129"/>
        <v>2.2141156921655671E-3</v>
      </c>
      <c r="HW13" s="169">
        <f t="shared" si="129"/>
        <v>2.2508531377787412E-3</v>
      </c>
      <c r="HX13" s="169">
        <f t="shared" si="125"/>
        <v>2.2878534742666826E-3</v>
      </c>
      <c r="HY13" s="169">
        <f t="shared" si="125"/>
        <v>2.3251097196023839E-3</v>
      </c>
      <c r="HZ13" s="169">
        <f t="shared" si="125"/>
        <v>2.3626146602669152E-3</v>
      </c>
      <c r="IA13" s="169">
        <f t="shared" si="125"/>
        <v>2.4003608518867337E-3</v>
      </c>
      <c r="IB13" s="169">
        <f t="shared" si="125"/>
        <v>2.4383406200576231E-3</v>
      </c>
      <c r="IC13" s="169">
        <f t="shared" si="125"/>
        <v>2.4765460613574743E-3</v>
      </c>
      <c r="ID13" s="169">
        <f t="shared" si="125"/>
        <v>2.5149690445500309E-3</v>
      </c>
      <c r="IE13" s="169">
        <f t="shared" si="125"/>
        <v>2.5536012119814983E-3</v>
      </c>
      <c r="IF13" s="169">
        <f t="shared" si="125"/>
        <v>2.5924339811717657E-3</v>
      </c>
      <c r="IG13" s="169">
        <f t="shared" si="125"/>
        <v>2.6314585466018078E-3</v>
      </c>
      <c r="IH13" s="169">
        <f t="shared" si="125"/>
        <v>2.670665881698626E-3</v>
      </c>
      <c r="II13" s="169">
        <f t="shared" si="125"/>
        <v>2.7100467410189348E-3</v>
      </c>
      <c r="IJ13" s="169">
        <f t="shared" si="125"/>
        <v>2.7495916626325695E-3</v>
      </c>
      <c r="IK13" s="169">
        <f t="shared" si="125"/>
        <v>2.7892909707064196E-3</v>
      </c>
      <c r="IL13" s="169">
        <f t="shared" si="125"/>
        <v>2.8291347782894746E-3</v>
      </c>
      <c r="IM13" s="169">
        <f t="shared" si="125"/>
        <v>2.8691129902993521E-3</v>
      </c>
      <c r="IN13" s="169">
        <f t="shared" si="125"/>
        <v>2.9092153067105204E-3</v>
      </c>
      <c r="IO13" s="169">
        <f t="shared" si="125"/>
        <v>2.9494312259441299E-3</v>
      </c>
      <c r="IP13" s="169">
        <f t="shared" si="125"/>
        <v>2.9897500484592442E-3</v>
      </c>
      <c r="IQ13" s="169">
        <f t="shared" si="125"/>
        <v>3.0301608805449586E-3</v>
      </c>
      <c r="IR13" s="169">
        <f t="shared" si="125"/>
        <v>3.0706526383127452E-3</v>
      </c>
      <c r="IS13" s="169">
        <f t="shared" si="125"/>
        <v>3.1112140518880938E-3</v>
      </c>
      <c r="IT13" s="169">
        <f t="shared" si="125"/>
        <v>3.151833669800297E-3</v>
      </c>
      <c r="IU13" s="169">
        <f t="shared" si="125"/>
        <v>3.1924998635690302E-3</v>
      </c>
      <c r="IV13" s="169">
        <f t="shared" si="125"/>
        <v>3.233200832486112E-3</v>
      </c>
      <c r="IW13" s="169">
        <f t="shared" si="125"/>
        <v>3.2739246085906381E-3</v>
      </c>
      <c r="IX13" s="169">
        <f t="shared" si="125"/>
        <v>3.3146590618354029E-3</v>
      </c>
      <c r="IY13" s="169">
        <f t="shared" si="125"/>
        <v>3.3553919054423518E-3</v>
      </c>
      <c r="IZ13" s="169">
        <f t="shared" si="125"/>
        <v>3.3961107014445304E-3</v>
      </c>
      <c r="JA13" s="169">
        <f t="shared" si="125"/>
        <v>3.4368028664117844E-3</v>
      </c>
      <c r="JB13" s="169">
        <f t="shared" si="125"/>
        <v>3.4774556773572336E-3</v>
      </c>
      <c r="JC13" s="169">
        <f t="shared" si="125"/>
        <v>3.5180562778213071E-3</v>
      </c>
      <c r="JD13" s="169">
        <f t="shared" si="125"/>
        <v>3.5585916841299175E-3</v>
      </c>
      <c r="JE13" s="169">
        <f t="shared" si="125"/>
        <v>3.5990487918230976E-3</v>
      </c>
      <c r="JF13" s="169">
        <f t="shared" si="125"/>
        <v>3.6394143822502164E-3</v>
      </c>
      <c r="JG13" s="169">
        <f t="shared" si="125"/>
        <v>3.6796751293276674E-3</v>
      </c>
      <c r="JH13" s="169">
        <f t="shared" si="125"/>
        <v>3.7198176064546992E-3</v>
      </c>
      <c r="JI13" s="169">
        <f t="shared" si="125"/>
        <v>3.7598282935828366E-3</v>
      </c>
      <c r="JJ13" s="169">
        <f t="shared" si="125"/>
        <v>3.7996935844341329E-3</v>
      </c>
      <c r="JK13" s="169">
        <f t="shared" si="125"/>
        <v>3.8393997938632775E-3</v>
      </c>
      <c r="JL13" s="169">
        <f t="shared" si="125"/>
        <v>3.8789331653583882E-3</v>
      </c>
      <c r="JM13" s="169">
        <f t="shared" si="125"/>
        <v>3.9182798786750817E-3</v>
      </c>
      <c r="JN13" s="169">
        <f t="shared" si="125"/>
        <v>3.957426057598276E-3</v>
      </c>
      <c r="JO13" s="169">
        <f t="shared" si="125"/>
        <v>3.9963577778259016E-3</v>
      </c>
      <c r="JP13" s="169">
        <f t="shared" si="125"/>
        <v>4.0350610749686124E-3</v>
      </c>
      <c r="JQ13" s="169">
        <f t="shared" si="125"/>
        <v>4.0735219526592883E-3</v>
      </c>
      <c r="JR13" s="169">
        <f t="shared" si="125"/>
        <v>4.1117263907660467E-3</v>
      </c>
      <c r="JS13" s="169">
        <f t="shared" si="125"/>
        <v>4.1496603537022501E-3</v>
      </c>
      <c r="JT13" s="169">
        <f t="shared" si="125"/>
        <v>4.1873097988268278E-3</v>
      </c>
      <c r="JU13" s="169">
        <f t="shared" si="125"/>
        <v>4.224660684928128E-3</v>
      </c>
      <c r="JV13" s="169">
        <f t="shared" si="125"/>
        <v>4.2616989807842702E-3</v>
      </c>
      <c r="JW13" s="169">
        <f t="shared" si="125"/>
        <v>4.2984106737929267E-3</v>
      </c>
      <c r="JX13" s="169">
        <f t="shared" si="125"/>
        <v>4.33478177866324E-3</v>
      </c>
      <c r="JY13" s="169">
        <f t="shared" si="125"/>
        <v>4.3707983461625053E-3</v>
      </c>
      <c r="JZ13" s="169">
        <f t="shared" si="125"/>
        <v>4.4064464719100879E-3</v>
      </c>
      <c r="KA13" s="169">
        <f t="shared" si="125"/>
        <v>4.4417123052109654E-3</v>
      </c>
      <c r="KB13" s="169">
        <f t="shared" si="125"/>
        <v>4.4765820579211494E-3</v>
      </c>
      <c r="KC13" s="169">
        <f t="shared" si="125"/>
        <v>4.5110420133371637E-3</v>
      </c>
      <c r="KD13" s="169">
        <f t="shared" si="125"/>
        <v>4.5450785351016498E-3</v>
      </c>
      <c r="KE13" s="169">
        <f t="shared" si="125"/>
        <v>4.5786780761171162E-3</v>
      </c>
      <c r="KF13" s="169">
        <f t="shared" si="117"/>
        <v>4.6118271874597359E-3</v>
      </c>
      <c r="KG13" s="169">
        <f t="shared" ref="KG13:KI28" si="130">IF(ISNONTEXT($O13),_xlfn.NORM.DIST(CN13,$K13,$O13,FALSE),NA())</f>
        <v>4.6445125272850862E-3</v>
      </c>
      <c r="KH13" s="169">
        <f t="shared" si="130"/>
        <v>4.67672086971763E-3</v>
      </c>
      <c r="KI13" s="169">
        <f t="shared" si="130"/>
        <v>4.7084391137157148E-3</v>
      </c>
      <c r="KJ13" s="169">
        <f t="shared" si="126"/>
        <v>4.7396542919038373E-3</v>
      </c>
      <c r="KK13" s="169">
        <f t="shared" si="126"/>
        <v>4.7703535793638752E-3</v>
      </c>
      <c r="KL13" s="169">
        <f t="shared" si="126"/>
        <v>4.8005243023770119E-3</v>
      </c>
      <c r="KM13" s="169">
        <f t="shared" si="126"/>
        <v>4.830153947108025E-3</v>
      </c>
      <c r="KN13" s="169">
        <f t="shared" si="126"/>
        <v>4.8592301682236876E-3</v>
      </c>
      <c r="KO13" s="169">
        <f t="shared" si="126"/>
        <v>4.8877407974369626E-3</v>
      </c>
      <c r="KP13" s="169">
        <f t="shared" si="126"/>
        <v>4.9156738519687739E-3</v>
      </c>
      <c r="KQ13" s="169">
        <f t="shared" si="126"/>
        <v>4.943017542919129E-3</v>
      </c>
      <c r="KR13" s="169">
        <f t="shared" si="126"/>
        <v>4.9697602835394403E-3</v>
      </c>
      <c r="KS13" s="169">
        <f t="shared" si="126"/>
        <v>4.9958906973979235E-3</v>
      </c>
      <c r="KT13" s="169">
        <f t="shared" si="126"/>
        <v>5.0213976264300575E-3</v>
      </c>
      <c r="KU13" s="169">
        <f t="shared" si="126"/>
        <v>5.0462701388661246E-3</v>
      </c>
      <c r="KV13" s="169">
        <f t="shared" si="126"/>
        <v>5.070497537027983E-3</v>
      </c>
      <c r="KW13" s="169">
        <f t="shared" si="126"/>
        <v>5.0940693649872779E-3</v>
      </c>
      <c r="KX13" s="169">
        <f t="shared" si="126"/>
        <v>5.1169754160774366E-3</v>
      </c>
      <c r="KY13" s="169">
        <f t="shared" si="126"/>
        <v>5.1392057402519075E-3</v>
      </c>
      <c r="KZ13" s="169">
        <f t="shared" si="126"/>
        <v>5.1607506512812143E-3</v>
      </c>
      <c r="LA13" s="169">
        <f t="shared" si="126"/>
        <v>5.1816007337815422E-3</v>
      </c>
      <c r="LB13" s="169">
        <f t="shared" si="126"/>
        <v>5.2017468500677403E-3</v>
      </c>
      <c r="LC13" s="169">
        <f t="shared" si="126"/>
        <v>5.2211801468237343E-3</v>
      </c>
      <c r="LD13" s="169">
        <f t="shared" si="126"/>
        <v>5.2398920615835667E-3</v>
      </c>
      <c r="LE13" s="169">
        <f t="shared" si="126"/>
        <v>5.2578743290163966E-3</v>
      </c>
      <c r="LF13" s="169">
        <f t="shared" si="126"/>
        <v>5.2751189870090288E-3</v>
      </c>
      <c r="LG13" s="169">
        <f t="shared" si="126"/>
        <v>5.2916183825396923E-3</v>
      </c>
      <c r="LH13" s="169">
        <f t="shared" si="126"/>
        <v>5.3073651773370058E-3</v>
      </c>
      <c r="LI13" s="169">
        <f t="shared" si="126"/>
        <v>5.322352353318285E-3</v>
      </c>
      <c r="LJ13" s="169">
        <f t="shared" si="126"/>
        <v>5.3365732178015275E-3</v>
      </c>
      <c r="LK13" s="169">
        <f t="shared" si="126"/>
        <v>5.3500214084856914E-3</v>
      </c>
      <c r="LL13" s="169">
        <f t="shared" si="126"/>
        <v>5.3626908981940424E-3</v>
      </c>
      <c r="LM13" s="169">
        <f t="shared" si="126"/>
        <v>5.3745759993756468E-3</v>
      </c>
      <c r="LN13" s="169">
        <f t="shared" si="126"/>
        <v>5.3856713683602961E-3</v>
      </c>
      <c r="LO13" s="169">
        <f t="shared" si="126"/>
        <v>5.3959720093624004E-3</v>
      </c>
      <c r="LP13" s="169">
        <f t="shared" si="126"/>
        <v>5.4054732782296598E-3</v>
      </c>
      <c r="LQ13" s="169">
        <f t="shared" si="126"/>
        <v>5.414170885932575E-3</v>
      </c>
      <c r="LR13" s="169">
        <f t="shared" si="126"/>
        <v>5.4220609017911212E-3</v>
      </c>
      <c r="LS13" s="169">
        <f t="shared" si="126"/>
        <v>5.4291397564351935E-3</v>
      </c>
      <c r="LT13" s="169">
        <f t="shared" si="126"/>
        <v>5.435404244495695E-3</v>
      </c>
      <c r="LU13" s="169">
        <f t="shared" si="126"/>
        <v>5.4408515270234345E-3</v>
      </c>
      <c r="LV13" s="169">
        <f t="shared" si="126"/>
        <v>5.4454791336332829E-3</v>
      </c>
      <c r="LW13" s="169">
        <f t="shared" si="126"/>
        <v>5.4492849643712976E-3</v>
      </c>
      <c r="LX13" s="169">
        <f t="shared" si="126"/>
        <v>5.4522672913028692E-3</v>
      </c>
      <c r="LY13" s="169">
        <f t="shared" si="126"/>
        <v>5.4544247598201957E-3</v>
      </c>
      <c r="LZ13" s="169">
        <f t="shared" si="126"/>
        <v>5.455756389667687E-3</v>
      </c>
      <c r="MA13" s="169">
        <f t="shared" si="126"/>
        <v>5.4562615756842403E-3</v>
      </c>
      <c r="MB13" s="169">
        <f t="shared" si="126"/>
        <v>5.4559400882615745E-3</v>
      </c>
      <c r="MC13" s="169">
        <f t="shared" si="126"/>
        <v>5.4547920735181481E-3</v>
      </c>
      <c r="MD13" s="169">
        <f t="shared" si="126"/>
        <v>5.4528180531884865E-3</v>
      </c>
      <c r="ME13" s="169">
        <f t="shared" si="126"/>
        <v>5.4500189242280058E-3</v>
      </c>
      <c r="MF13" s="169">
        <f t="shared" si="126"/>
        <v>5.4463959581337908E-3</v>
      </c>
      <c r="MG13" s="169">
        <f t="shared" si="126"/>
        <v>5.4419507999820199E-3</v>
      </c>
      <c r="MH13" s="169">
        <f t="shared" si="126"/>
        <v>5.436685467183058E-3</v>
      </c>
      <c r="MI13" s="169">
        <f t="shared" si="126"/>
        <v>5.4306023479555607E-3</v>
      </c>
      <c r="MJ13" s="169">
        <f t="shared" si="126"/>
        <v>5.4237041995211684E-3</v>
      </c>
      <c r="MK13" s="169">
        <f t="shared" si="126"/>
        <v>5.4159941460217385E-3</v>
      </c>
      <c r="ML13" s="169">
        <f t="shared" si="126"/>
        <v>5.4074756761612851E-3</v>
      </c>
      <c r="MM13" s="169">
        <f t="shared" si="126"/>
        <v>5.3981526405751448E-3</v>
      </c>
      <c r="MN13" s="169">
        <f t="shared" si="126"/>
        <v>5.3880292489291272E-3</v>
      </c>
      <c r="MO13" s="169">
        <f t="shared" si="126"/>
        <v>5.3771100667517162E-3</v>
      </c>
      <c r="MP13" s="169">
        <f t="shared" si="126"/>
        <v>5.3654000120026664E-3</v>
      </c>
      <c r="MQ13" s="169">
        <f t="shared" si="126"/>
        <v>5.3529043513815865E-3</v>
      </c>
      <c r="MR13" s="169">
        <f t="shared" si="118"/>
        <v>5.3396286963804116E-3</v>
      </c>
      <c r="MS13" s="169">
        <f t="shared" ref="MS13:MU28" si="131">IF(ISNONTEXT($O13),_xlfn.NORM.DIST(EZ13,$K13,$O13,FALSE),NA())</f>
        <v>5.3255789990838825E-3</v>
      </c>
      <c r="MT13" s="169">
        <f t="shared" si="131"/>
        <v>5.310761547722454E-3</v>
      </c>
      <c r="MU13" s="169">
        <f t="shared" si="131"/>
        <v>5.295182961982268E-3</v>
      </c>
      <c r="MV13" s="169">
        <f t="shared" si="127"/>
        <v>5.2788501880770911E-3</v>
      </c>
      <c r="MW13" s="169">
        <f t="shared" si="127"/>
        <v>5.2617704935873557E-3</v>
      </c>
      <c r="MX13" s="169">
        <f t="shared" si="127"/>
        <v>5.2439514620716684E-3</v>
      </c>
      <c r="MY13" s="169">
        <f t="shared" si="127"/>
        <v>5.2254009874563856E-3</v>
      </c>
      <c r="MZ13" s="169">
        <f t="shared" si="127"/>
        <v>5.2061272682090414E-3</v>
      </c>
      <c r="NA13" s="169">
        <f t="shared" si="127"/>
        <v>5.1861388013016915E-3</v>
      </c>
      <c r="NB13" s="169">
        <f t="shared" si="127"/>
        <v>5.165444375970339E-3</v>
      </c>
      <c r="NC13" s="169">
        <f t="shared" si="127"/>
        <v>5.1440530672769011E-3</v>
      </c>
      <c r="ND13" s="169">
        <f t="shared" si="127"/>
        <v>5.1219742294802903E-3</v>
      </c>
      <c r="NE13" s="169">
        <f t="shared" si="127"/>
        <v>5.0992174892233975E-3</v>
      </c>
      <c r="NF13" s="169">
        <f t="shared" si="127"/>
        <v>5.0757927385429074E-3</v>
      </c>
      <c r="NG13" s="169">
        <f t="shared" si="127"/>
        <v>5.0517101277090552E-3</v>
      </c>
      <c r="NH13" s="169">
        <f t="shared" si="127"/>
        <v>5.0269800579025815E-3</v>
      </c>
      <c r="NI13" s="169">
        <f t="shared" si="127"/>
        <v>5.0016131737362426E-3</v>
      </c>
      <c r="NJ13" s="169">
        <f t="shared" si="127"/>
        <v>4.9756203556284434E-3</v>
      </c>
      <c r="NK13" s="169">
        <f t="shared" si="127"/>
        <v>4.9490127120365868E-3</v>
      </c>
      <c r="NL13" s="169">
        <f t="shared" si="127"/>
        <v>4.9218015715579121E-3</v>
      </c>
      <c r="NM13" s="169">
        <f t="shared" si="127"/>
        <v>4.8939984749056704E-3</v>
      </c>
      <c r="NN13" s="169">
        <f t="shared" si="127"/>
        <v>4.865615166768574E-3</v>
      </c>
      <c r="NO13" s="169">
        <f t="shared" si="127"/>
        <v>4.8366635875615365E-3</v>
      </c>
      <c r="NP13" s="169">
        <f t="shared" si="127"/>
        <v>4.807155865075804E-3</v>
      </c>
      <c r="NQ13" s="169">
        <f t="shared" si="127"/>
        <v>4.7771043060366239E-3</v>
      </c>
      <c r="NR13" s="169">
        <f t="shared" si="127"/>
        <v>4.746521387576641E-3</v>
      </c>
      <c r="NS13" s="169">
        <f t="shared" si="127"/>
        <v>4.7154197486332927E-3</v>
      </c>
      <c r="NT13" s="169">
        <f t="shared" si="127"/>
        <v>4.6838121812784288E-3</v>
      </c>
      <c r="NU13" s="169">
        <f t="shared" si="127"/>
        <v>4.6517116219884896E-3</v>
      </c>
      <c r="NV13" s="169">
        <f t="shared" si="127"/>
        <v>4.6191311428635026E-3</v>
      </c>
      <c r="NW13" s="169">
        <f t="shared" si="127"/>
        <v>4.5860839428032317E-3</v>
      </c>
      <c r="NX13" s="169">
        <f t="shared" si="127"/>
        <v>4.5525833386487304E-3</v>
      </c>
      <c r="NY13" s="169">
        <f t="shared" si="127"/>
        <v>4.5186427562975886E-3</v>
      </c>
      <c r="NZ13" s="169">
        <f t="shared" si="127"/>
        <v>4.4842757218011018E-3</v>
      </c>
      <c r="OA13" s="169">
        <f t="shared" si="127"/>
        <v>4.4494958524515541E-3</v>
      </c>
      <c r="OB13" s="169">
        <f t="shared" si="127"/>
        <v>4.414316847867761E-3</v>
      </c>
      <c r="OC13" s="169">
        <f t="shared" si="127"/>
        <v>4.3787524810869616E-3</v>
      </c>
      <c r="OD13" s="169">
        <f t="shared" si="127"/>
        <v>4.3428165896710648E-3</v>
      </c>
      <c r="OE13" s="169">
        <f t="shared" si="127"/>
        <v>4.3065230668352062E-3</v>
      </c>
      <c r="OF13" s="169">
        <f t="shared" si="127"/>
        <v>4.2698858526064474E-3</v>
      </c>
      <c r="OG13" s="169">
        <f t="shared" si="127"/>
        <v>4.2329189250203906E-3</v>
      </c>
      <c r="OH13" s="169">
        <f t="shared" si="127"/>
        <v>4.1956362913633484E-3</v>
      </c>
      <c r="OI13" s="169">
        <f t="shared" si="127"/>
        <v>4.1580519794676045E-3</v>
      </c>
      <c r="OJ13" s="169">
        <f t="shared" si="127"/>
        <v>4.1201800290672054E-3</v>
      </c>
      <c r="OK13" s="169">
        <f t="shared" si="127"/>
        <v>4.0820344832215479E-3</v>
      </c>
      <c r="OL13" s="169">
        <f t="shared" si="127"/>
        <v>4.0436293798139233E-3</v>
      </c>
      <c r="OM13" s="169">
        <f t="shared" si="127"/>
        <v>4.0049787431320396E-3</v>
      </c>
      <c r="ON13" s="169">
        <f t="shared" si="127"/>
        <v>3.966096575537357E-3</v>
      </c>
      <c r="OO13" s="169">
        <f t="shared" si="127"/>
        <v>3.9269968492299627E-3</v>
      </c>
      <c r="OP13" s="169">
        <f t="shared" si="127"/>
        <v>3.8876934981155044E-3</v>
      </c>
      <c r="OQ13" s="169">
        <f t="shared" si="127"/>
        <v>3.848200409780548E-3</v>
      </c>
      <c r="OR13" s="169">
        <f t="shared" si="127"/>
        <v>3.8085314175825657E-3</v>
      </c>
      <c r="OS13" s="169">
        <f t="shared" si="127"/>
        <v>3.7687002928605412E-3</v>
      </c>
      <c r="OT13" s="169">
        <f t="shared" si="127"/>
        <v>3.7287207372720156E-3</v>
      </c>
      <c r="OU13" s="169">
        <f t="shared" si="127"/>
        <v>3.6886063752622146E-3</v>
      </c>
      <c r="OV13" s="169">
        <f t="shared" si="127"/>
        <v>3.6483707466706604E-3</v>
      </c>
      <c r="OW13" s="169">
        <f t="shared" si="127"/>
        <v>3.6080272994805209E-3</v>
      </c>
      <c r="OX13" s="169">
        <f t="shared" si="127"/>
        <v>3.5675893827156885E-3</v>
      </c>
      <c r="OY13" s="169">
        <f t="shared" si="127"/>
        <v>3.5270702394904242E-3</v>
      </c>
      <c r="OZ13" s="169">
        <f t="shared" si="127"/>
        <v>3.4864830002161429E-3</v>
      </c>
      <c r="PA13" s="169">
        <f t="shared" si="127"/>
        <v>3.4458406759697272E-3</v>
      </c>
      <c r="PB13" s="169">
        <f t="shared" si="127"/>
        <v>3.4051561520275289E-3</v>
      </c>
      <c r="PC13" s="169">
        <f t="shared" si="127"/>
        <v>3.3644421815689934E-3</v>
      </c>
      <c r="PD13" s="169">
        <f t="shared" si="119"/>
        <v>3.3237113795536216E-3</v>
      </c>
      <c r="PE13" s="169">
        <f t="shared" si="109"/>
        <v>3.2829762167747496E-3</v>
      </c>
      <c r="PF13" s="169">
        <f t="shared" si="109"/>
        <v>3.2422490140934135E-3</v>
      </c>
      <c r="PG13" s="169">
        <f t="shared" si="109"/>
        <v>3.201541936855319E-3</v>
      </c>
      <c r="PH13" s="169">
        <f t="shared" si="109"/>
        <v>3.1608669894937244E-3</v>
      </c>
      <c r="PI13" s="169">
        <f t="shared" si="109"/>
        <v>3.1202360103208E-3</v>
      </c>
      <c r="PJ13" s="169">
        <f t="shared" si="109"/>
        <v>3.0796606665098045E-3</v>
      </c>
      <c r="PK13" s="169">
        <f t="shared" si="109"/>
        <v>3.0391524492701842E-3</v>
      </c>
      <c r="PL13" s="169">
        <f t="shared" si="109"/>
        <v>2.9987226692174797E-3</v>
      </c>
    </row>
    <row r="14" spans="1:429" hidden="1" x14ac:dyDescent="0.75">
      <c r="A14" s="4">
        <v>11</v>
      </c>
      <c r="B14" s="109"/>
      <c r="C14" s="117"/>
      <c r="D14" s="122" t="str">
        <f t="shared" si="110"/>
        <v/>
      </c>
      <c r="E14" s="95"/>
      <c r="F14" s="122" t="str">
        <f t="shared" si="111"/>
        <v/>
      </c>
      <c r="G14" s="117"/>
      <c r="H14" s="110"/>
      <c r="I14" s="124" t="str">
        <f t="shared" si="0"/>
        <v/>
      </c>
      <c r="J14" s="124" t="str">
        <f t="shared" si="1"/>
        <v/>
      </c>
      <c r="K14" s="73" t="str">
        <f t="shared" si="112"/>
        <v/>
      </c>
      <c r="L14" s="23"/>
      <c r="M14" s="57"/>
      <c r="N14" s="280"/>
      <c r="O14" s="74" t="str">
        <f>IF(AND(D14&gt;0,E14&gt;0,F14&gt;0),IF(ISBLANK(N14),IF(ISBLANK(L14),"",(F14-D14)*VLOOKUP(L14,VLookups!$A$4:$B$13,2,FALSE)),N14),"")</f>
        <v/>
      </c>
      <c r="P14" s="75" t="str">
        <f t="shared" si="2"/>
        <v/>
      </c>
      <c r="Q14" s="95"/>
      <c r="R14" s="270" t="str">
        <f>IF(AND(Q14&gt;0,E14&gt;0,NOT(O14="")),ABS(VLOOKUP($Q$1,VLookups!$A$43:$B$44,2,FALSE)-_xlfn.NORM.DIST(Q14,K14,O14,TRUE)),"")</f>
        <v/>
      </c>
      <c r="S14" s="94" t="str">
        <f>IF(AND($D14&gt;0,$E14&gt;0,$F14&gt;0,NOT(ISBLANK($L14))),_xlfn.NORM.INV(ABS(VLOOKUP($Q$1,VLookups!$A$43:$B$44,2,FALSE)-S$3),$K14,$O14),"")</f>
        <v/>
      </c>
      <c r="T14" s="93" t="str">
        <f>IF(AND($D14&gt;0,$E14&gt;0,$F14&gt;0,NOT(ISBLANK($L14))),_xlfn.NORM.INV(ABS(VLOOKUP($Q$1,VLookups!$A$43:$B$44,2,FALSE)-T$3),$K14,$O14),"")</f>
        <v/>
      </c>
      <c r="U14" s="94" t="str">
        <f>IF(AND($D14&gt;0,$E14&gt;0,$F14&gt;0,NOT(ISBLANK($L14))),_xlfn.NORM.INV(ABS(VLOOKUP($Q$1,VLookups!$A$43:$B$44,2,FALSE)-U$3),$K14,$O14),"")</f>
        <v/>
      </c>
      <c r="V14" s="93" t="str">
        <f>IF(AND($D14&gt;0,$E14&gt;0,$F14&gt;0,NOT(ISBLANK($L14))),_xlfn.NORM.INV(ABS(VLOOKUP($Q$1,VLookups!$A$43:$B$44,2,FALSE)-V$3),$K14,$O14),"")</f>
        <v/>
      </c>
      <c r="W14" s="94" t="str">
        <f>IF(AND($D14&gt;0,$E14&gt;0,$F14&gt;0,NOT(ISBLANK($L14))),_xlfn.NORM.INV(ABS(VLOOKUP($Q$1,VLookups!$A$43:$B$44,2,FALSE)-W$3),$K14,$O14),"")</f>
        <v/>
      </c>
      <c r="X14" s="93" t="str">
        <f>IF(AND($D14&gt;0,$E14&gt;0,$F14&gt;0,NOT(ISBLANK($L14))),_xlfn.NORM.INV(ABS(VLOOKUP($Q$1,VLookups!$A$43:$B$44,2,FALSE)-X$3),$K14,$O14),"")</f>
        <v/>
      </c>
      <c r="Y14" s="5"/>
      <c r="Z14" s="168" t="str">
        <f t="shared" si="113"/>
        <v/>
      </c>
      <c r="AA14" s="49" t="str">
        <f t="shared" si="114"/>
        <v/>
      </c>
      <c r="AB14" s="49" t="str">
        <f t="shared" ref="AB14:CM17" si="132">IF(ISNONTEXT($Z14),AC14-$Z14,"")</f>
        <v/>
      </c>
      <c r="AC14" s="49" t="str">
        <f t="shared" si="132"/>
        <v/>
      </c>
      <c r="AD14" s="49" t="str">
        <f t="shared" si="132"/>
        <v/>
      </c>
      <c r="AE14" s="49" t="str">
        <f t="shared" si="132"/>
        <v/>
      </c>
      <c r="AF14" s="49" t="str">
        <f t="shared" si="132"/>
        <v/>
      </c>
      <c r="AG14" s="49" t="str">
        <f t="shared" si="132"/>
        <v/>
      </c>
      <c r="AH14" s="49" t="str">
        <f t="shared" si="132"/>
        <v/>
      </c>
      <c r="AI14" s="49" t="str">
        <f t="shared" si="132"/>
        <v/>
      </c>
      <c r="AJ14" s="49" t="str">
        <f t="shared" si="132"/>
        <v/>
      </c>
      <c r="AK14" s="49" t="str">
        <f t="shared" si="132"/>
        <v/>
      </c>
      <c r="AL14" s="49" t="str">
        <f t="shared" si="132"/>
        <v/>
      </c>
      <c r="AM14" s="49" t="str">
        <f t="shared" si="132"/>
        <v/>
      </c>
      <c r="AN14" s="49" t="str">
        <f t="shared" si="132"/>
        <v/>
      </c>
      <c r="AO14" s="49" t="str">
        <f t="shared" si="132"/>
        <v/>
      </c>
      <c r="AP14" s="49" t="str">
        <f t="shared" si="132"/>
        <v/>
      </c>
      <c r="AQ14" s="49" t="str">
        <f t="shared" si="132"/>
        <v/>
      </c>
      <c r="AR14" s="49" t="str">
        <f t="shared" si="132"/>
        <v/>
      </c>
      <c r="AS14" s="49" t="str">
        <f t="shared" si="132"/>
        <v/>
      </c>
      <c r="AT14" s="49" t="str">
        <f t="shared" si="132"/>
        <v/>
      </c>
      <c r="AU14" s="49" t="str">
        <f t="shared" si="132"/>
        <v/>
      </c>
      <c r="AV14" s="49" t="str">
        <f t="shared" si="132"/>
        <v/>
      </c>
      <c r="AW14" s="49" t="str">
        <f t="shared" si="132"/>
        <v/>
      </c>
      <c r="AX14" s="49" t="str">
        <f t="shared" si="132"/>
        <v/>
      </c>
      <c r="AY14" s="49" t="str">
        <f t="shared" si="132"/>
        <v/>
      </c>
      <c r="AZ14" s="49" t="str">
        <f t="shared" si="132"/>
        <v/>
      </c>
      <c r="BA14" s="49" t="str">
        <f t="shared" si="132"/>
        <v/>
      </c>
      <c r="BB14" s="49" t="str">
        <f t="shared" si="132"/>
        <v/>
      </c>
      <c r="BC14" s="49" t="str">
        <f t="shared" si="132"/>
        <v/>
      </c>
      <c r="BD14" s="49" t="str">
        <f t="shared" si="132"/>
        <v/>
      </c>
      <c r="BE14" s="49" t="str">
        <f t="shared" si="132"/>
        <v/>
      </c>
      <c r="BF14" s="49" t="str">
        <f t="shared" si="132"/>
        <v/>
      </c>
      <c r="BG14" s="49" t="str">
        <f t="shared" si="132"/>
        <v/>
      </c>
      <c r="BH14" s="49" t="str">
        <f t="shared" si="132"/>
        <v/>
      </c>
      <c r="BI14" s="49" t="str">
        <f t="shared" si="132"/>
        <v/>
      </c>
      <c r="BJ14" s="49" t="str">
        <f t="shared" si="132"/>
        <v/>
      </c>
      <c r="BK14" s="49" t="str">
        <f t="shared" si="132"/>
        <v/>
      </c>
      <c r="BL14" s="49" t="str">
        <f t="shared" si="132"/>
        <v/>
      </c>
      <c r="BM14" s="49" t="str">
        <f t="shared" si="132"/>
        <v/>
      </c>
      <c r="BN14" s="49" t="str">
        <f t="shared" si="132"/>
        <v/>
      </c>
      <c r="BO14" s="49" t="str">
        <f t="shared" si="132"/>
        <v/>
      </c>
      <c r="BP14" s="49" t="str">
        <f t="shared" si="132"/>
        <v/>
      </c>
      <c r="BQ14" s="49" t="str">
        <f t="shared" si="132"/>
        <v/>
      </c>
      <c r="BR14" s="49" t="str">
        <f t="shared" si="132"/>
        <v/>
      </c>
      <c r="BS14" s="49" t="str">
        <f t="shared" si="132"/>
        <v/>
      </c>
      <c r="BT14" s="49" t="str">
        <f t="shared" si="132"/>
        <v/>
      </c>
      <c r="BU14" s="49" t="str">
        <f t="shared" si="132"/>
        <v/>
      </c>
      <c r="BV14" s="49" t="str">
        <f t="shared" si="132"/>
        <v/>
      </c>
      <c r="BW14" s="49" t="str">
        <f t="shared" si="132"/>
        <v/>
      </c>
      <c r="BX14" s="49" t="str">
        <f t="shared" si="132"/>
        <v/>
      </c>
      <c r="BY14" s="49" t="str">
        <f t="shared" si="132"/>
        <v/>
      </c>
      <c r="BZ14" s="49" t="str">
        <f t="shared" si="132"/>
        <v/>
      </c>
      <c r="CA14" s="49" t="str">
        <f t="shared" si="132"/>
        <v/>
      </c>
      <c r="CB14" s="49" t="str">
        <f t="shared" si="132"/>
        <v/>
      </c>
      <c r="CC14" s="49" t="str">
        <f t="shared" si="132"/>
        <v/>
      </c>
      <c r="CD14" s="49" t="str">
        <f t="shared" si="132"/>
        <v/>
      </c>
      <c r="CE14" s="49" t="str">
        <f t="shared" si="132"/>
        <v/>
      </c>
      <c r="CF14" s="49" t="str">
        <f t="shared" si="132"/>
        <v/>
      </c>
      <c r="CG14" s="49" t="str">
        <f t="shared" si="132"/>
        <v/>
      </c>
      <c r="CH14" s="49" t="str">
        <f t="shared" si="132"/>
        <v/>
      </c>
      <c r="CI14" s="49" t="str">
        <f t="shared" si="132"/>
        <v/>
      </c>
      <c r="CJ14" s="49" t="str">
        <f t="shared" si="132"/>
        <v/>
      </c>
      <c r="CK14" s="49" t="str">
        <f t="shared" si="132"/>
        <v/>
      </c>
      <c r="CL14" s="49" t="str">
        <f t="shared" si="132"/>
        <v/>
      </c>
      <c r="CM14" s="49" t="str">
        <f t="shared" si="132"/>
        <v/>
      </c>
      <c r="CN14" s="49" t="str">
        <f t="shared" si="128"/>
        <v/>
      </c>
      <c r="CO14" s="49" t="str">
        <f t="shared" si="128"/>
        <v/>
      </c>
      <c r="CP14" s="49" t="str">
        <f t="shared" si="128"/>
        <v/>
      </c>
      <c r="CQ14" s="49" t="str">
        <f t="shared" si="128"/>
        <v/>
      </c>
      <c r="CR14" s="49" t="str">
        <f t="shared" si="128"/>
        <v/>
      </c>
      <c r="CS14" s="49" t="str">
        <f t="shared" si="128"/>
        <v/>
      </c>
      <c r="CT14" s="49" t="str">
        <f t="shared" si="128"/>
        <v/>
      </c>
      <c r="CU14" s="49" t="str">
        <f t="shared" si="128"/>
        <v/>
      </c>
      <c r="CV14" s="49" t="str">
        <f t="shared" si="128"/>
        <v/>
      </c>
      <c r="CW14" s="49" t="str">
        <f t="shared" si="128"/>
        <v/>
      </c>
      <c r="CX14" s="49" t="str">
        <f t="shared" si="128"/>
        <v/>
      </c>
      <c r="CY14" s="49" t="str">
        <f t="shared" si="128"/>
        <v/>
      </c>
      <c r="CZ14" s="49" t="str">
        <f t="shared" si="128"/>
        <v/>
      </c>
      <c r="DA14" s="49" t="str">
        <f t="shared" si="128"/>
        <v/>
      </c>
      <c r="DB14" s="49" t="str">
        <f t="shared" si="128"/>
        <v/>
      </c>
      <c r="DC14" s="49" t="str">
        <f t="shared" si="128"/>
        <v/>
      </c>
      <c r="DD14" s="49" t="str">
        <f t="shared" si="128"/>
        <v/>
      </c>
      <c r="DE14" s="49" t="str">
        <f t="shared" si="128"/>
        <v/>
      </c>
      <c r="DF14" s="49" t="str">
        <f t="shared" si="128"/>
        <v/>
      </c>
      <c r="DG14" s="49" t="str">
        <f t="shared" si="128"/>
        <v/>
      </c>
      <c r="DH14" s="49" t="str">
        <f t="shared" si="128"/>
        <v/>
      </c>
      <c r="DI14" s="49" t="str">
        <f t="shared" si="128"/>
        <v/>
      </c>
      <c r="DJ14" s="49" t="str">
        <f t="shared" si="128"/>
        <v/>
      </c>
      <c r="DK14" s="49" t="str">
        <f t="shared" si="128"/>
        <v/>
      </c>
      <c r="DL14" s="49" t="str">
        <f t="shared" si="128"/>
        <v/>
      </c>
      <c r="DM14" s="49" t="str">
        <f t="shared" si="128"/>
        <v/>
      </c>
      <c r="DN14" s="49" t="str">
        <f t="shared" si="128"/>
        <v/>
      </c>
      <c r="DO14" s="49" t="str">
        <f t="shared" si="128"/>
        <v/>
      </c>
      <c r="DP14" s="49" t="str">
        <f t="shared" si="128"/>
        <v/>
      </c>
      <c r="DQ14" s="49" t="str">
        <f t="shared" si="128"/>
        <v/>
      </c>
      <c r="DR14" s="49" t="str">
        <f t="shared" si="128"/>
        <v/>
      </c>
      <c r="DS14" s="49" t="str">
        <f t="shared" si="128"/>
        <v/>
      </c>
      <c r="DT14" s="49" t="str">
        <f t="shared" si="128"/>
        <v/>
      </c>
      <c r="DU14" s="49" t="str">
        <f t="shared" si="128"/>
        <v/>
      </c>
      <c r="DV14" s="49" t="str">
        <f t="shared" si="128"/>
        <v/>
      </c>
      <c r="DW14" s="183" t="str">
        <f t="shared" si="115"/>
        <v/>
      </c>
      <c r="DX14" s="49" t="str">
        <f t="shared" si="5"/>
        <v/>
      </c>
      <c r="DY14" s="49" t="str">
        <f t="shared" si="6"/>
        <v/>
      </c>
      <c r="DZ14" s="49" t="str">
        <f t="shared" si="7"/>
        <v/>
      </c>
      <c r="EA14" s="49" t="str">
        <f t="shared" si="8"/>
        <v/>
      </c>
      <c r="EB14" s="49" t="str">
        <f t="shared" si="9"/>
        <v/>
      </c>
      <c r="EC14" s="49" t="str">
        <f t="shared" si="10"/>
        <v/>
      </c>
      <c r="ED14" s="49" t="str">
        <f t="shared" si="11"/>
        <v/>
      </c>
      <c r="EE14" s="49" t="str">
        <f t="shared" si="12"/>
        <v/>
      </c>
      <c r="EF14" s="49" t="str">
        <f t="shared" si="13"/>
        <v/>
      </c>
      <c r="EG14" s="49" t="str">
        <f t="shared" si="14"/>
        <v/>
      </c>
      <c r="EH14" s="49" t="str">
        <f t="shared" si="15"/>
        <v/>
      </c>
      <c r="EI14" s="49" t="str">
        <f t="shared" si="16"/>
        <v/>
      </c>
      <c r="EJ14" s="49" t="str">
        <f t="shared" si="17"/>
        <v/>
      </c>
      <c r="EK14" s="49" t="str">
        <f t="shared" si="18"/>
        <v/>
      </c>
      <c r="EL14" s="49" t="str">
        <f t="shared" si="19"/>
        <v/>
      </c>
      <c r="EM14" s="49" t="str">
        <f t="shared" si="20"/>
        <v/>
      </c>
      <c r="EN14" s="49" t="str">
        <f t="shared" si="21"/>
        <v/>
      </c>
      <c r="EO14" s="49" t="str">
        <f t="shared" si="22"/>
        <v/>
      </c>
      <c r="EP14" s="49" t="str">
        <f t="shared" si="23"/>
        <v/>
      </c>
      <c r="EQ14" s="49" t="str">
        <f t="shared" si="24"/>
        <v/>
      </c>
      <c r="ER14" s="49" t="str">
        <f t="shared" si="25"/>
        <v/>
      </c>
      <c r="ES14" s="49" t="str">
        <f t="shared" si="26"/>
        <v/>
      </c>
      <c r="ET14" s="49" t="str">
        <f t="shared" si="27"/>
        <v/>
      </c>
      <c r="EU14" s="49" t="str">
        <f t="shared" si="28"/>
        <v/>
      </c>
      <c r="EV14" s="49" t="str">
        <f t="shared" si="29"/>
        <v/>
      </c>
      <c r="EW14" s="49" t="str">
        <f t="shared" si="30"/>
        <v/>
      </c>
      <c r="EX14" s="49" t="str">
        <f t="shared" si="31"/>
        <v/>
      </c>
      <c r="EY14" s="49" t="str">
        <f t="shared" si="32"/>
        <v/>
      </c>
      <c r="EZ14" s="49" t="str">
        <f t="shared" si="33"/>
        <v/>
      </c>
      <c r="FA14" s="49" t="str">
        <f t="shared" si="34"/>
        <v/>
      </c>
      <c r="FB14" s="49" t="str">
        <f t="shared" si="35"/>
        <v/>
      </c>
      <c r="FC14" s="49" t="str">
        <f t="shared" si="36"/>
        <v/>
      </c>
      <c r="FD14" s="49" t="str">
        <f t="shared" si="37"/>
        <v/>
      </c>
      <c r="FE14" s="49" t="str">
        <f t="shared" si="38"/>
        <v/>
      </c>
      <c r="FF14" s="49" t="str">
        <f t="shared" si="39"/>
        <v/>
      </c>
      <c r="FG14" s="49" t="str">
        <f t="shared" si="40"/>
        <v/>
      </c>
      <c r="FH14" s="49" t="str">
        <f t="shared" si="41"/>
        <v/>
      </c>
      <c r="FI14" s="49" t="str">
        <f t="shared" si="42"/>
        <v/>
      </c>
      <c r="FJ14" s="49" t="str">
        <f t="shared" si="43"/>
        <v/>
      </c>
      <c r="FK14" s="49" t="str">
        <f t="shared" si="44"/>
        <v/>
      </c>
      <c r="FL14" s="49" t="str">
        <f t="shared" si="45"/>
        <v/>
      </c>
      <c r="FM14" s="49" t="str">
        <f t="shared" si="46"/>
        <v/>
      </c>
      <c r="FN14" s="49" t="str">
        <f t="shared" si="47"/>
        <v/>
      </c>
      <c r="FO14" s="49" t="str">
        <f t="shared" si="48"/>
        <v/>
      </c>
      <c r="FP14" s="49" t="str">
        <f t="shared" si="49"/>
        <v/>
      </c>
      <c r="FQ14" s="49" t="str">
        <f t="shared" si="50"/>
        <v/>
      </c>
      <c r="FR14" s="49" t="str">
        <f t="shared" si="51"/>
        <v/>
      </c>
      <c r="FS14" s="49" t="str">
        <f t="shared" si="52"/>
        <v/>
      </c>
      <c r="FT14" s="49" t="str">
        <f t="shared" si="53"/>
        <v/>
      </c>
      <c r="FU14" s="49" t="str">
        <f t="shared" si="54"/>
        <v/>
      </c>
      <c r="FV14" s="49" t="str">
        <f t="shared" si="55"/>
        <v/>
      </c>
      <c r="FW14" s="49" t="str">
        <f t="shared" si="56"/>
        <v/>
      </c>
      <c r="FX14" s="49" t="str">
        <f t="shared" si="57"/>
        <v/>
      </c>
      <c r="FY14" s="49" t="str">
        <f t="shared" si="58"/>
        <v/>
      </c>
      <c r="FZ14" s="49" t="str">
        <f t="shared" si="59"/>
        <v/>
      </c>
      <c r="GA14" s="49" t="str">
        <f t="shared" si="60"/>
        <v/>
      </c>
      <c r="GB14" s="49" t="str">
        <f t="shared" si="61"/>
        <v/>
      </c>
      <c r="GC14" s="49" t="str">
        <f t="shared" si="62"/>
        <v/>
      </c>
      <c r="GD14" s="49" t="str">
        <f t="shared" si="63"/>
        <v/>
      </c>
      <c r="GE14" s="49" t="str">
        <f t="shared" si="64"/>
        <v/>
      </c>
      <c r="GF14" s="49" t="str">
        <f t="shared" si="65"/>
        <v/>
      </c>
      <c r="GG14" s="49" t="str">
        <f t="shared" si="66"/>
        <v/>
      </c>
      <c r="GH14" s="49" t="str">
        <f t="shared" si="67"/>
        <v/>
      </c>
      <c r="GI14" s="49" t="str">
        <f t="shared" si="68"/>
        <v/>
      </c>
      <c r="GJ14" s="49" t="str">
        <f t="shared" si="69"/>
        <v/>
      </c>
      <c r="GK14" s="49" t="str">
        <f t="shared" si="70"/>
        <v/>
      </c>
      <c r="GL14" s="49" t="str">
        <f t="shared" si="71"/>
        <v/>
      </c>
      <c r="GM14" s="49" t="str">
        <f t="shared" si="72"/>
        <v/>
      </c>
      <c r="GN14" s="49" t="str">
        <f t="shared" si="73"/>
        <v/>
      </c>
      <c r="GO14" s="49" t="str">
        <f t="shared" si="74"/>
        <v/>
      </c>
      <c r="GP14" s="49" t="str">
        <f t="shared" si="75"/>
        <v/>
      </c>
      <c r="GQ14" s="49" t="str">
        <f t="shared" si="76"/>
        <v/>
      </c>
      <c r="GR14" s="49" t="str">
        <f t="shared" si="77"/>
        <v/>
      </c>
      <c r="GS14" s="49" t="str">
        <f t="shared" si="78"/>
        <v/>
      </c>
      <c r="GT14" s="49" t="str">
        <f t="shared" si="79"/>
        <v/>
      </c>
      <c r="GU14" s="49" t="str">
        <f t="shared" si="80"/>
        <v/>
      </c>
      <c r="GV14" s="49" t="str">
        <f t="shared" si="81"/>
        <v/>
      </c>
      <c r="GW14" s="49" t="str">
        <f t="shared" si="82"/>
        <v/>
      </c>
      <c r="GX14" s="49" t="str">
        <f t="shared" si="83"/>
        <v/>
      </c>
      <c r="GY14" s="49" t="str">
        <f t="shared" si="84"/>
        <v/>
      </c>
      <c r="GZ14" s="49" t="str">
        <f t="shared" si="85"/>
        <v/>
      </c>
      <c r="HA14" s="49" t="str">
        <f t="shared" si="86"/>
        <v/>
      </c>
      <c r="HB14" s="49" t="str">
        <f t="shared" si="87"/>
        <v/>
      </c>
      <c r="HC14" s="49" t="str">
        <f t="shared" si="88"/>
        <v/>
      </c>
      <c r="HD14" s="49" t="str">
        <f t="shared" si="89"/>
        <v/>
      </c>
      <c r="HE14" s="49" t="str">
        <f t="shared" si="90"/>
        <v/>
      </c>
      <c r="HF14" s="49" t="str">
        <f t="shared" si="91"/>
        <v/>
      </c>
      <c r="HG14" s="49" t="str">
        <f t="shared" si="92"/>
        <v/>
      </c>
      <c r="HH14" s="49" t="str">
        <f t="shared" si="93"/>
        <v/>
      </c>
      <c r="HI14" s="49" t="str">
        <f t="shared" si="94"/>
        <v/>
      </c>
      <c r="HJ14" s="49" t="str">
        <f t="shared" si="95"/>
        <v/>
      </c>
      <c r="HK14" s="49" t="str">
        <f t="shared" si="96"/>
        <v/>
      </c>
      <c r="HL14" s="49" t="str">
        <f t="shared" si="97"/>
        <v/>
      </c>
      <c r="HM14" s="49" t="str">
        <f t="shared" si="98"/>
        <v/>
      </c>
      <c r="HN14" s="49" t="str">
        <f t="shared" si="99"/>
        <v/>
      </c>
      <c r="HO14" s="49" t="str">
        <f t="shared" si="100"/>
        <v/>
      </c>
      <c r="HP14" s="49" t="str">
        <f t="shared" si="101"/>
        <v/>
      </c>
      <c r="HQ14" s="49" t="str">
        <f t="shared" si="102"/>
        <v/>
      </c>
      <c r="HR14" s="49" t="str">
        <f t="shared" si="103"/>
        <v/>
      </c>
      <c r="HS14" s="49" t="str">
        <f t="shared" si="104"/>
        <v/>
      </c>
      <c r="HT14" s="169" t="e">
        <f t="shared" si="105"/>
        <v>#N/A</v>
      </c>
      <c r="HU14" s="169" t="e">
        <f t="shared" si="129"/>
        <v>#N/A</v>
      </c>
      <c r="HV14" s="169" t="e">
        <f t="shared" si="129"/>
        <v>#N/A</v>
      </c>
      <c r="HW14" s="169" t="e">
        <f t="shared" si="129"/>
        <v>#N/A</v>
      </c>
      <c r="HX14" s="169" t="e">
        <f t="shared" si="125"/>
        <v>#N/A</v>
      </c>
      <c r="HY14" s="169" t="e">
        <f t="shared" si="125"/>
        <v>#N/A</v>
      </c>
      <c r="HZ14" s="169" t="e">
        <f t="shared" si="125"/>
        <v>#N/A</v>
      </c>
      <c r="IA14" s="169" t="e">
        <f t="shared" si="125"/>
        <v>#N/A</v>
      </c>
      <c r="IB14" s="169" t="e">
        <f t="shared" si="125"/>
        <v>#N/A</v>
      </c>
      <c r="IC14" s="169" t="e">
        <f t="shared" si="125"/>
        <v>#N/A</v>
      </c>
      <c r="ID14" s="169" t="e">
        <f t="shared" si="125"/>
        <v>#N/A</v>
      </c>
      <c r="IE14" s="169" t="e">
        <f t="shared" si="125"/>
        <v>#N/A</v>
      </c>
      <c r="IF14" s="169" t="e">
        <f t="shared" si="125"/>
        <v>#N/A</v>
      </c>
      <c r="IG14" s="169" t="e">
        <f t="shared" si="125"/>
        <v>#N/A</v>
      </c>
      <c r="IH14" s="169" t="e">
        <f t="shared" si="125"/>
        <v>#N/A</v>
      </c>
      <c r="II14" s="169" t="e">
        <f t="shared" si="125"/>
        <v>#N/A</v>
      </c>
      <c r="IJ14" s="169" t="e">
        <f t="shared" si="125"/>
        <v>#N/A</v>
      </c>
      <c r="IK14" s="169" t="e">
        <f t="shared" si="125"/>
        <v>#N/A</v>
      </c>
      <c r="IL14" s="169" t="e">
        <f t="shared" si="125"/>
        <v>#N/A</v>
      </c>
      <c r="IM14" s="169" t="e">
        <f t="shared" si="125"/>
        <v>#N/A</v>
      </c>
      <c r="IN14" s="169" t="e">
        <f t="shared" si="125"/>
        <v>#N/A</v>
      </c>
      <c r="IO14" s="169" t="e">
        <f t="shared" si="125"/>
        <v>#N/A</v>
      </c>
      <c r="IP14" s="169" t="e">
        <f t="shared" si="125"/>
        <v>#N/A</v>
      </c>
      <c r="IQ14" s="169" t="e">
        <f t="shared" si="125"/>
        <v>#N/A</v>
      </c>
      <c r="IR14" s="169" t="e">
        <f t="shared" si="125"/>
        <v>#N/A</v>
      </c>
      <c r="IS14" s="169" t="e">
        <f t="shared" si="125"/>
        <v>#N/A</v>
      </c>
      <c r="IT14" s="169" t="e">
        <f t="shared" si="125"/>
        <v>#N/A</v>
      </c>
      <c r="IU14" s="169" t="e">
        <f t="shared" si="125"/>
        <v>#N/A</v>
      </c>
      <c r="IV14" s="169" t="e">
        <f t="shared" si="125"/>
        <v>#N/A</v>
      </c>
      <c r="IW14" s="169" t="e">
        <f t="shared" si="125"/>
        <v>#N/A</v>
      </c>
      <c r="IX14" s="169" t="e">
        <f t="shared" si="125"/>
        <v>#N/A</v>
      </c>
      <c r="IY14" s="169" t="e">
        <f t="shared" si="125"/>
        <v>#N/A</v>
      </c>
      <c r="IZ14" s="169" t="e">
        <f t="shared" si="125"/>
        <v>#N/A</v>
      </c>
      <c r="JA14" s="169" t="e">
        <f t="shared" si="125"/>
        <v>#N/A</v>
      </c>
      <c r="JB14" s="169" t="e">
        <f t="shared" si="125"/>
        <v>#N/A</v>
      </c>
      <c r="JC14" s="169" t="e">
        <f t="shared" si="125"/>
        <v>#N/A</v>
      </c>
      <c r="JD14" s="169" t="e">
        <f t="shared" si="125"/>
        <v>#N/A</v>
      </c>
      <c r="JE14" s="169" t="e">
        <f t="shared" si="125"/>
        <v>#N/A</v>
      </c>
      <c r="JF14" s="169" t="e">
        <f t="shared" si="125"/>
        <v>#N/A</v>
      </c>
      <c r="JG14" s="169" t="e">
        <f t="shared" si="125"/>
        <v>#N/A</v>
      </c>
      <c r="JH14" s="169" t="e">
        <f t="shared" si="125"/>
        <v>#N/A</v>
      </c>
      <c r="JI14" s="169" t="e">
        <f t="shared" si="125"/>
        <v>#N/A</v>
      </c>
      <c r="JJ14" s="169" t="e">
        <f t="shared" si="125"/>
        <v>#N/A</v>
      </c>
      <c r="JK14" s="169" t="e">
        <f t="shared" si="125"/>
        <v>#N/A</v>
      </c>
      <c r="JL14" s="169" t="e">
        <f t="shared" si="125"/>
        <v>#N/A</v>
      </c>
      <c r="JM14" s="169" t="e">
        <f t="shared" si="125"/>
        <v>#N/A</v>
      </c>
      <c r="JN14" s="169" t="e">
        <f t="shared" si="125"/>
        <v>#N/A</v>
      </c>
      <c r="JO14" s="169" t="e">
        <f t="shared" si="125"/>
        <v>#N/A</v>
      </c>
      <c r="JP14" s="169" t="e">
        <f t="shared" si="125"/>
        <v>#N/A</v>
      </c>
      <c r="JQ14" s="169" t="e">
        <f t="shared" si="125"/>
        <v>#N/A</v>
      </c>
      <c r="JR14" s="169" t="e">
        <f t="shared" si="125"/>
        <v>#N/A</v>
      </c>
      <c r="JS14" s="169" t="e">
        <f t="shared" si="125"/>
        <v>#N/A</v>
      </c>
      <c r="JT14" s="169" t="e">
        <f t="shared" si="125"/>
        <v>#N/A</v>
      </c>
      <c r="JU14" s="169" t="e">
        <f t="shared" si="125"/>
        <v>#N/A</v>
      </c>
      <c r="JV14" s="169" t="e">
        <f t="shared" si="125"/>
        <v>#N/A</v>
      </c>
      <c r="JW14" s="169" t="e">
        <f t="shared" si="125"/>
        <v>#N/A</v>
      </c>
      <c r="JX14" s="169" t="e">
        <f t="shared" si="125"/>
        <v>#N/A</v>
      </c>
      <c r="JY14" s="169" t="e">
        <f t="shared" si="125"/>
        <v>#N/A</v>
      </c>
      <c r="JZ14" s="169" t="e">
        <f t="shared" si="125"/>
        <v>#N/A</v>
      </c>
      <c r="KA14" s="169" t="e">
        <f t="shared" si="125"/>
        <v>#N/A</v>
      </c>
      <c r="KB14" s="169" t="e">
        <f t="shared" si="125"/>
        <v>#N/A</v>
      </c>
      <c r="KC14" s="169" t="e">
        <f t="shared" si="125"/>
        <v>#N/A</v>
      </c>
      <c r="KD14" s="169" t="e">
        <f t="shared" si="125"/>
        <v>#N/A</v>
      </c>
      <c r="KE14" s="169" t="e">
        <f t="shared" si="125"/>
        <v>#N/A</v>
      </c>
      <c r="KF14" s="169" t="e">
        <f t="shared" si="117"/>
        <v>#N/A</v>
      </c>
      <c r="KG14" s="169" t="e">
        <f t="shared" si="130"/>
        <v>#N/A</v>
      </c>
      <c r="KH14" s="169" t="e">
        <f t="shared" si="130"/>
        <v>#N/A</v>
      </c>
      <c r="KI14" s="169" t="e">
        <f t="shared" si="130"/>
        <v>#N/A</v>
      </c>
      <c r="KJ14" s="169" t="e">
        <f t="shared" si="126"/>
        <v>#N/A</v>
      </c>
      <c r="KK14" s="169" t="e">
        <f t="shared" si="126"/>
        <v>#N/A</v>
      </c>
      <c r="KL14" s="169" t="e">
        <f t="shared" si="126"/>
        <v>#N/A</v>
      </c>
      <c r="KM14" s="169" t="e">
        <f t="shared" si="126"/>
        <v>#N/A</v>
      </c>
      <c r="KN14" s="169" t="e">
        <f t="shared" si="126"/>
        <v>#N/A</v>
      </c>
      <c r="KO14" s="169" t="e">
        <f t="shared" si="126"/>
        <v>#N/A</v>
      </c>
      <c r="KP14" s="169" t="e">
        <f t="shared" si="126"/>
        <v>#N/A</v>
      </c>
      <c r="KQ14" s="169" t="e">
        <f t="shared" si="126"/>
        <v>#N/A</v>
      </c>
      <c r="KR14" s="169" t="e">
        <f t="shared" si="126"/>
        <v>#N/A</v>
      </c>
      <c r="KS14" s="169" t="e">
        <f t="shared" si="126"/>
        <v>#N/A</v>
      </c>
      <c r="KT14" s="169" t="e">
        <f t="shared" si="126"/>
        <v>#N/A</v>
      </c>
      <c r="KU14" s="169" t="e">
        <f t="shared" si="126"/>
        <v>#N/A</v>
      </c>
      <c r="KV14" s="169" t="e">
        <f t="shared" si="126"/>
        <v>#N/A</v>
      </c>
      <c r="KW14" s="169" t="e">
        <f t="shared" si="126"/>
        <v>#N/A</v>
      </c>
      <c r="KX14" s="169" t="e">
        <f t="shared" si="126"/>
        <v>#N/A</v>
      </c>
      <c r="KY14" s="169" t="e">
        <f t="shared" si="126"/>
        <v>#N/A</v>
      </c>
      <c r="KZ14" s="169" t="e">
        <f t="shared" si="126"/>
        <v>#N/A</v>
      </c>
      <c r="LA14" s="169" t="e">
        <f t="shared" si="126"/>
        <v>#N/A</v>
      </c>
      <c r="LB14" s="169" t="e">
        <f t="shared" si="126"/>
        <v>#N/A</v>
      </c>
      <c r="LC14" s="169" t="e">
        <f t="shared" si="126"/>
        <v>#N/A</v>
      </c>
      <c r="LD14" s="169" t="e">
        <f t="shared" si="126"/>
        <v>#N/A</v>
      </c>
      <c r="LE14" s="169" t="e">
        <f t="shared" si="126"/>
        <v>#N/A</v>
      </c>
      <c r="LF14" s="169" t="e">
        <f t="shared" si="126"/>
        <v>#N/A</v>
      </c>
      <c r="LG14" s="169" t="e">
        <f t="shared" si="126"/>
        <v>#N/A</v>
      </c>
      <c r="LH14" s="169" t="e">
        <f t="shared" si="126"/>
        <v>#N/A</v>
      </c>
      <c r="LI14" s="169" t="e">
        <f t="shared" si="126"/>
        <v>#N/A</v>
      </c>
      <c r="LJ14" s="169" t="e">
        <f t="shared" si="126"/>
        <v>#N/A</v>
      </c>
      <c r="LK14" s="169" t="e">
        <f t="shared" si="126"/>
        <v>#N/A</v>
      </c>
      <c r="LL14" s="169" t="e">
        <f t="shared" si="126"/>
        <v>#N/A</v>
      </c>
      <c r="LM14" s="169" t="e">
        <f t="shared" si="126"/>
        <v>#N/A</v>
      </c>
      <c r="LN14" s="169" t="e">
        <f t="shared" si="126"/>
        <v>#N/A</v>
      </c>
      <c r="LO14" s="169" t="e">
        <f t="shared" si="126"/>
        <v>#N/A</v>
      </c>
      <c r="LP14" s="169" t="e">
        <f t="shared" si="126"/>
        <v>#N/A</v>
      </c>
      <c r="LQ14" s="169" t="e">
        <f t="shared" si="126"/>
        <v>#N/A</v>
      </c>
      <c r="LR14" s="169" t="e">
        <f t="shared" si="126"/>
        <v>#N/A</v>
      </c>
      <c r="LS14" s="169" t="e">
        <f t="shared" si="126"/>
        <v>#N/A</v>
      </c>
      <c r="LT14" s="169" t="e">
        <f t="shared" si="126"/>
        <v>#N/A</v>
      </c>
      <c r="LU14" s="169" t="e">
        <f t="shared" si="126"/>
        <v>#N/A</v>
      </c>
      <c r="LV14" s="169" t="e">
        <f t="shared" si="126"/>
        <v>#N/A</v>
      </c>
      <c r="LW14" s="169" t="e">
        <f t="shared" si="126"/>
        <v>#N/A</v>
      </c>
      <c r="LX14" s="169" t="e">
        <f t="shared" si="126"/>
        <v>#N/A</v>
      </c>
      <c r="LY14" s="169" t="e">
        <f t="shared" si="126"/>
        <v>#N/A</v>
      </c>
      <c r="LZ14" s="169" t="e">
        <f t="shared" si="126"/>
        <v>#N/A</v>
      </c>
      <c r="MA14" s="169" t="e">
        <f t="shared" si="126"/>
        <v>#N/A</v>
      </c>
      <c r="MB14" s="169" t="e">
        <f t="shared" si="126"/>
        <v>#N/A</v>
      </c>
      <c r="MC14" s="169" t="e">
        <f t="shared" si="126"/>
        <v>#N/A</v>
      </c>
      <c r="MD14" s="169" t="e">
        <f t="shared" si="126"/>
        <v>#N/A</v>
      </c>
      <c r="ME14" s="169" t="e">
        <f t="shared" si="126"/>
        <v>#N/A</v>
      </c>
      <c r="MF14" s="169" t="e">
        <f t="shared" si="126"/>
        <v>#N/A</v>
      </c>
      <c r="MG14" s="169" t="e">
        <f t="shared" si="126"/>
        <v>#N/A</v>
      </c>
      <c r="MH14" s="169" t="e">
        <f t="shared" si="126"/>
        <v>#N/A</v>
      </c>
      <c r="MI14" s="169" t="e">
        <f t="shared" si="126"/>
        <v>#N/A</v>
      </c>
      <c r="MJ14" s="169" t="e">
        <f t="shared" si="126"/>
        <v>#N/A</v>
      </c>
      <c r="MK14" s="169" t="e">
        <f t="shared" si="126"/>
        <v>#N/A</v>
      </c>
      <c r="ML14" s="169" t="e">
        <f t="shared" si="126"/>
        <v>#N/A</v>
      </c>
      <c r="MM14" s="169" t="e">
        <f t="shared" si="126"/>
        <v>#N/A</v>
      </c>
      <c r="MN14" s="169" t="e">
        <f t="shared" si="126"/>
        <v>#N/A</v>
      </c>
      <c r="MO14" s="169" t="e">
        <f t="shared" si="126"/>
        <v>#N/A</v>
      </c>
      <c r="MP14" s="169" t="e">
        <f t="shared" si="126"/>
        <v>#N/A</v>
      </c>
      <c r="MQ14" s="169" t="e">
        <f t="shared" si="126"/>
        <v>#N/A</v>
      </c>
      <c r="MR14" s="169" t="e">
        <f t="shared" si="118"/>
        <v>#N/A</v>
      </c>
      <c r="MS14" s="169" t="e">
        <f t="shared" si="131"/>
        <v>#N/A</v>
      </c>
      <c r="MT14" s="169" t="e">
        <f t="shared" si="131"/>
        <v>#N/A</v>
      </c>
      <c r="MU14" s="169" t="e">
        <f t="shared" si="131"/>
        <v>#N/A</v>
      </c>
      <c r="MV14" s="169" t="e">
        <f t="shared" si="127"/>
        <v>#N/A</v>
      </c>
      <c r="MW14" s="169" t="e">
        <f t="shared" si="127"/>
        <v>#N/A</v>
      </c>
      <c r="MX14" s="169" t="e">
        <f t="shared" si="127"/>
        <v>#N/A</v>
      </c>
      <c r="MY14" s="169" t="e">
        <f t="shared" si="127"/>
        <v>#N/A</v>
      </c>
      <c r="MZ14" s="169" t="e">
        <f t="shared" si="127"/>
        <v>#N/A</v>
      </c>
      <c r="NA14" s="169" t="e">
        <f t="shared" si="127"/>
        <v>#N/A</v>
      </c>
      <c r="NB14" s="169" t="e">
        <f t="shared" si="127"/>
        <v>#N/A</v>
      </c>
      <c r="NC14" s="169" t="e">
        <f t="shared" si="127"/>
        <v>#N/A</v>
      </c>
      <c r="ND14" s="169" t="e">
        <f t="shared" si="127"/>
        <v>#N/A</v>
      </c>
      <c r="NE14" s="169" t="e">
        <f t="shared" si="127"/>
        <v>#N/A</v>
      </c>
      <c r="NF14" s="169" t="e">
        <f t="shared" si="127"/>
        <v>#N/A</v>
      </c>
      <c r="NG14" s="169" t="e">
        <f t="shared" si="127"/>
        <v>#N/A</v>
      </c>
      <c r="NH14" s="169" t="e">
        <f t="shared" si="127"/>
        <v>#N/A</v>
      </c>
      <c r="NI14" s="169" t="e">
        <f t="shared" si="127"/>
        <v>#N/A</v>
      </c>
      <c r="NJ14" s="169" t="e">
        <f t="shared" si="127"/>
        <v>#N/A</v>
      </c>
      <c r="NK14" s="169" t="e">
        <f t="shared" si="127"/>
        <v>#N/A</v>
      </c>
      <c r="NL14" s="169" t="e">
        <f t="shared" si="127"/>
        <v>#N/A</v>
      </c>
      <c r="NM14" s="169" t="e">
        <f t="shared" si="127"/>
        <v>#N/A</v>
      </c>
      <c r="NN14" s="169" t="e">
        <f t="shared" si="127"/>
        <v>#N/A</v>
      </c>
      <c r="NO14" s="169" t="e">
        <f t="shared" si="127"/>
        <v>#N/A</v>
      </c>
      <c r="NP14" s="169" t="e">
        <f t="shared" si="127"/>
        <v>#N/A</v>
      </c>
      <c r="NQ14" s="169" t="e">
        <f t="shared" si="127"/>
        <v>#N/A</v>
      </c>
      <c r="NR14" s="169" t="e">
        <f t="shared" si="127"/>
        <v>#N/A</v>
      </c>
      <c r="NS14" s="169" t="e">
        <f t="shared" si="127"/>
        <v>#N/A</v>
      </c>
      <c r="NT14" s="169" t="e">
        <f t="shared" si="127"/>
        <v>#N/A</v>
      </c>
      <c r="NU14" s="169" t="e">
        <f t="shared" si="127"/>
        <v>#N/A</v>
      </c>
      <c r="NV14" s="169" t="e">
        <f t="shared" si="127"/>
        <v>#N/A</v>
      </c>
      <c r="NW14" s="169" t="e">
        <f t="shared" si="127"/>
        <v>#N/A</v>
      </c>
      <c r="NX14" s="169" t="e">
        <f t="shared" si="127"/>
        <v>#N/A</v>
      </c>
      <c r="NY14" s="169" t="e">
        <f t="shared" si="127"/>
        <v>#N/A</v>
      </c>
      <c r="NZ14" s="169" t="e">
        <f t="shared" si="127"/>
        <v>#N/A</v>
      </c>
      <c r="OA14" s="169" t="e">
        <f t="shared" si="127"/>
        <v>#N/A</v>
      </c>
      <c r="OB14" s="169" t="e">
        <f t="shared" si="127"/>
        <v>#N/A</v>
      </c>
      <c r="OC14" s="169" t="e">
        <f t="shared" si="127"/>
        <v>#N/A</v>
      </c>
      <c r="OD14" s="169" t="e">
        <f t="shared" si="127"/>
        <v>#N/A</v>
      </c>
      <c r="OE14" s="169" t="e">
        <f t="shared" si="127"/>
        <v>#N/A</v>
      </c>
      <c r="OF14" s="169" t="e">
        <f t="shared" si="127"/>
        <v>#N/A</v>
      </c>
      <c r="OG14" s="169" t="e">
        <f t="shared" si="127"/>
        <v>#N/A</v>
      </c>
      <c r="OH14" s="169" t="e">
        <f t="shared" si="127"/>
        <v>#N/A</v>
      </c>
      <c r="OI14" s="169" t="e">
        <f t="shared" si="127"/>
        <v>#N/A</v>
      </c>
      <c r="OJ14" s="169" t="e">
        <f t="shared" si="127"/>
        <v>#N/A</v>
      </c>
      <c r="OK14" s="169" t="e">
        <f t="shared" si="127"/>
        <v>#N/A</v>
      </c>
      <c r="OL14" s="169" t="e">
        <f t="shared" si="127"/>
        <v>#N/A</v>
      </c>
      <c r="OM14" s="169" t="e">
        <f t="shared" si="127"/>
        <v>#N/A</v>
      </c>
      <c r="ON14" s="169" t="e">
        <f t="shared" si="127"/>
        <v>#N/A</v>
      </c>
      <c r="OO14" s="169" t="e">
        <f t="shared" si="127"/>
        <v>#N/A</v>
      </c>
      <c r="OP14" s="169" t="e">
        <f t="shared" si="127"/>
        <v>#N/A</v>
      </c>
      <c r="OQ14" s="169" t="e">
        <f t="shared" si="127"/>
        <v>#N/A</v>
      </c>
      <c r="OR14" s="169" t="e">
        <f t="shared" si="127"/>
        <v>#N/A</v>
      </c>
      <c r="OS14" s="169" t="e">
        <f t="shared" si="127"/>
        <v>#N/A</v>
      </c>
      <c r="OT14" s="169" t="e">
        <f t="shared" si="127"/>
        <v>#N/A</v>
      </c>
      <c r="OU14" s="169" t="e">
        <f t="shared" si="127"/>
        <v>#N/A</v>
      </c>
      <c r="OV14" s="169" t="e">
        <f t="shared" si="127"/>
        <v>#N/A</v>
      </c>
      <c r="OW14" s="169" t="e">
        <f t="shared" si="127"/>
        <v>#N/A</v>
      </c>
      <c r="OX14" s="169" t="e">
        <f t="shared" si="127"/>
        <v>#N/A</v>
      </c>
      <c r="OY14" s="169" t="e">
        <f t="shared" si="127"/>
        <v>#N/A</v>
      </c>
      <c r="OZ14" s="169" t="e">
        <f t="shared" si="127"/>
        <v>#N/A</v>
      </c>
      <c r="PA14" s="169" t="e">
        <f t="shared" si="127"/>
        <v>#N/A</v>
      </c>
      <c r="PB14" s="169" t="e">
        <f t="shared" si="127"/>
        <v>#N/A</v>
      </c>
      <c r="PC14" s="169" t="e">
        <f t="shared" si="127"/>
        <v>#N/A</v>
      </c>
      <c r="PD14" s="169" t="e">
        <f t="shared" si="119"/>
        <v>#N/A</v>
      </c>
      <c r="PE14" s="169" t="e">
        <f t="shared" si="109"/>
        <v>#N/A</v>
      </c>
      <c r="PF14" s="169" t="e">
        <f t="shared" si="109"/>
        <v>#N/A</v>
      </c>
      <c r="PG14" s="169" t="e">
        <f t="shared" si="109"/>
        <v>#N/A</v>
      </c>
      <c r="PH14" s="169" t="e">
        <f t="shared" si="109"/>
        <v>#N/A</v>
      </c>
      <c r="PI14" s="169" t="e">
        <f t="shared" si="109"/>
        <v>#N/A</v>
      </c>
      <c r="PJ14" s="169" t="e">
        <f t="shared" si="109"/>
        <v>#N/A</v>
      </c>
      <c r="PK14" s="169" t="e">
        <f t="shared" si="109"/>
        <v>#N/A</v>
      </c>
      <c r="PL14" s="169" t="e">
        <f t="shared" si="109"/>
        <v>#N/A</v>
      </c>
    </row>
    <row r="15" spans="1:429" hidden="1" x14ac:dyDescent="0.75">
      <c r="A15" s="4">
        <v>12</v>
      </c>
      <c r="B15" s="109"/>
      <c r="C15" s="117"/>
      <c r="D15" s="122" t="str">
        <f t="shared" si="110"/>
        <v/>
      </c>
      <c r="E15" s="95"/>
      <c r="F15" s="122" t="str">
        <f t="shared" si="111"/>
        <v/>
      </c>
      <c r="G15" s="117"/>
      <c r="H15" s="110"/>
      <c r="I15" s="124" t="str">
        <f t="shared" si="0"/>
        <v/>
      </c>
      <c r="J15" s="124" t="str">
        <f t="shared" si="1"/>
        <v/>
      </c>
      <c r="K15" s="73" t="str">
        <f t="shared" si="112"/>
        <v/>
      </c>
      <c r="L15" s="23"/>
      <c r="M15" s="57"/>
      <c r="N15" s="280"/>
      <c r="O15" s="74" t="str">
        <f>IF(AND(D15&gt;0,E15&gt;0,F15&gt;0),IF(ISBLANK(N15),IF(ISBLANK(L15),"",(F15-D15)*VLOOKUP(L15,VLookups!$A$4:$B$13,2,FALSE)),N15),"")</f>
        <v/>
      </c>
      <c r="P15" s="75" t="str">
        <f t="shared" si="2"/>
        <v/>
      </c>
      <c r="Q15" s="95"/>
      <c r="R15" s="270" t="str">
        <f>IF(AND(Q15&gt;0,E15&gt;0,NOT(O15="")),ABS(VLOOKUP($Q$1,VLookups!$A$43:$B$44,2,FALSE)-_xlfn.NORM.DIST(Q15,K15,O15,TRUE)),"")</f>
        <v/>
      </c>
      <c r="S15" s="94" t="str">
        <f>IF(AND($D15&gt;0,$E15&gt;0,$F15&gt;0,NOT(ISBLANK($L15))),_xlfn.NORM.INV(ABS(VLOOKUP($Q$1,VLookups!$A$43:$B$44,2,FALSE)-S$3),$K15,$O15),"")</f>
        <v/>
      </c>
      <c r="T15" s="93" t="str">
        <f>IF(AND($D15&gt;0,$E15&gt;0,$F15&gt;0,NOT(ISBLANK($L15))),_xlfn.NORM.INV(ABS(VLOOKUP($Q$1,VLookups!$A$43:$B$44,2,FALSE)-T$3),$K15,$O15),"")</f>
        <v/>
      </c>
      <c r="U15" s="94" t="str">
        <f>IF(AND($D15&gt;0,$E15&gt;0,$F15&gt;0,NOT(ISBLANK($L15))),_xlfn.NORM.INV(ABS(VLOOKUP($Q$1,VLookups!$A$43:$B$44,2,FALSE)-U$3),$K15,$O15),"")</f>
        <v/>
      </c>
      <c r="V15" s="93" t="str">
        <f>IF(AND($D15&gt;0,$E15&gt;0,$F15&gt;0,NOT(ISBLANK($L15))),_xlfn.NORM.INV(ABS(VLOOKUP($Q$1,VLookups!$A$43:$B$44,2,FALSE)-V$3),$K15,$O15),"")</f>
        <v/>
      </c>
      <c r="W15" s="94" t="str">
        <f>IF(AND($D15&gt;0,$E15&gt;0,$F15&gt;0,NOT(ISBLANK($L15))),_xlfn.NORM.INV(ABS(VLOOKUP($Q$1,VLookups!$A$43:$B$44,2,FALSE)-W$3),$K15,$O15),"")</f>
        <v/>
      </c>
      <c r="X15" s="93" t="str">
        <f>IF(AND($D15&gt;0,$E15&gt;0,$F15&gt;0,NOT(ISBLANK($L15))),_xlfn.NORM.INV(ABS(VLOOKUP($Q$1,VLookups!$A$43:$B$44,2,FALSE)-X$3),$K15,$O15),"")</f>
        <v/>
      </c>
      <c r="Y15" s="5"/>
      <c r="Z15" s="168" t="str">
        <f t="shared" si="113"/>
        <v/>
      </c>
      <c r="AA15" s="49" t="str">
        <f t="shared" si="114"/>
        <v/>
      </c>
      <c r="AB15" s="49" t="str">
        <f t="shared" si="132"/>
        <v/>
      </c>
      <c r="AC15" s="49" t="str">
        <f t="shared" si="132"/>
        <v/>
      </c>
      <c r="AD15" s="49" t="str">
        <f t="shared" si="132"/>
        <v/>
      </c>
      <c r="AE15" s="49" t="str">
        <f t="shared" si="132"/>
        <v/>
      </c>
      <c r="AF15" s="49" t="str">
        <f t="shared" si="132"/>
        <v/>
      </c>
      <c r="AG15" s="49" t="str">
        <f t="shared" si="132"/>
        <v/>
      </c>
      <c r="AH15" s="49" t="str">
        <f t="shared" si="132"/>
        <v/>
      </c>
      <c r="AI15" s="49" t="str">
        <f t="shared" si="132"/>
        <v/>
      </c>
      <c r="AJ15" s="49" t="str">
        <f t="shared" si="132"/>
        <v/>
      </c>
      <c r="AK15" s="49" t="str">
        <f t="shared" si="132"/>
        <v/>
      </c>
      <c r="AL15" s="49" t="str">
        <f t="shared" si="132"/>
        <v/>
      </c>
      <c r="AM15" s="49" t="str">
        <f t="shared" si="132"/>
        <v/>
      </c>
      <c r="AN15" s="49" t="str">
        <f t="shared" si="132"/>
        <v/>
      </c>
      <c r="AO15" s="49" t="str">
        <f t="shared" si="132"/>
        <v/>
      </c>
      <c r="AP15" s="49" t="str">
        <f t="shared" si="132"/>
        <v/>
      </c>
      <c r="AQ15" s="49" t="str">
        <f t="shared" si="132"/>
        <v/>
      </c>
      <c r="AR15" s="49" t="str">
        <f t="shared" si="132"/>
        <v/>
      </c>
      <c r="AS15" s="49" t="str">
        <f t="shared" si="132"/>
        <v/>
      </c>
      <c r="AT15" s="49" t="str">
        <f t="shared" si="132"/>
        <v/>
      </c>
      <c r="AU15" s="49" t="str">
        <f t="shared" si="132"/>
        <v/>
      </c>
      <c r="AV15" s="49" t="str">
        <f t="shared" si="132"/>
        <v/>
      </c>
      <c r="AW15" s="49" t="str">
        <f t="shared" si="132"/>
        <v/>
      </c>
      <c r="AX15" s="49" t="str">
        <f t="shared" si="132"/>
        <v/>
      </c>
      <c r="AY15" s="49" t="str">
        <f t="shared" si="132"/>
        <v/>
      </c>
      <c r="AZ15" s="49" t="str">
        <f t="shared" si="132"/>
        <v/>
      </c>
      <c r="BA15" s="49" t="str">
        <f t="shared" si="132"/>
        <v/>
      </c>
      <c r="BB15" s="49" t="str">
        <f t="shared" si="132"/>
        <v/>
      </c>
      <c r="BC15" s="49" t="str">
        <f t="shared" si="132"/>
        <v/>
      </c>
      <c r="BD15" s="49" t="str">
        <f t="shared" si="132"/>
        <v/>
      </c>
      <c r="BE15" s="49" t="str">
        <f t="shared" si="132"/>
        <v/>
      </c>
      <c r="BF15" s="49" t="str">
        <f t="shared" si="132"/>
        <v/>
      </c>
      <c r="BG15" s="49" t="str">
        <f t="shared" si="132"/>
        <v/>
      </c>
      <c r="BH15" s="49" t="str">
        <f t="shared" si="132"/>
        <v/>
      </c>
      <c r="BI15" s="49" t="str">
        <f t="shared" si="132"/>
        <v/>
      </c>
      <c r="BJ15" s="49" t="str">
        <f t="shared" si="132"/>
        <v/>
      </c>
      <c r="BK15" s="49" t="str">
        <f t="shared" si="132"/>
        <v/>
      </c>
      <c r="BL15" s="49" t="str">
        <f t="shared" si="132"/>
        <v/>
      </c>
      <c r="BM15" s="49" t="str">
        <f t="shared" si="132"/>
        <v/>
      </c>
      <c r="BN15" s="49" t="str">
        <f t="shared" si="132"/>
        <v/>
      </c>
      <c r="BO15" s="49" t="str">
        <f t="shared" si="132"/>
        <v/>
      </c>
      <c r="BP15" s="49" t="str">
        <f t="shared" si="132"/>
        <v/>
      </c>
      <c r="BQ15" s="49" t="str">
        <f t="shared" si="132"/>
        <v/>
      </c>
      <c r="BR15" s="49" t="str">
        <f t="shared" si="132"/>
        <v/>
      </c>
      <c r="BS15" s="49" t="str">
        <f t="shared" si="132"/>
        <v/>
      </c>
      <c r="BT15" s="49" t="str">
        <f t="shared" si="132"/>
        <v/>
      </c>
      <c r="BU15" s="49" t="str">
        <f t="shared" si="132"/>
        <v/>
      </c>
      <c r="BV15" s="49" t="str">
        <f t="shared" si="132"/>
        <v/>
      </c>
      <c r="BW15" s="49" t="str">
        <f t="shared" si="132"/>
        <v/>
      </c>
      <c r="BX15" s="49" t="str">
        <f t="shared" si="132"/>
        <v/>
      </c>
      <c r="BY15" s="49" t="str">
        <f t="shared" si="132"/>
        <v/>
      </c>
      <c r="BZ15" s="49" t="str">
        <f t="shared" si="132"/>
        <v/>
      </c>
      <c r="CA15" s="49" t="str">
        <f t="shared" si="132"/>
        <v/>
      </c>
      <c r="CB15" s="49" t="str">
        <f t="shared" si="132"/>
        <v/>
      </c>
      <c r="CC15" s="49" t="str">
        <f t="shared" si="132"/>
        <v/>
      </c>
      <c r="CD15" s="49" t="str">
        <f t="shared" si="132"/>
        <v/>
      </c>
      <c r="CE15" s="49" t="str">
        <f t="shared" si="132"/>
        <v/>
      </c>
      <c r="CF15" s="49" t="str">
        <f t="shared" si="132"/>
        <v/>
      </c>
      <c r="CG15" s="49" t="str">
        <f t="shared" si="132"/>
        <v/>
      </c>
      <c r="CH15" s="49" t="str">
        <f t="shared" si="132"/>
        <v/>
      </c>
      <c r="CI15" s="49" t="str">
        <f t="shared" si="132"/>
        <v/>
      </c>
      <c r="CJ15" s="49" t="str">
        <f t="shared" si="132"/>
        <v/>
      </c>
      <c r="CK15" s="49" t="str">
        <f t="shared" si="132"/>
        <v/>
      </c>
      <c r="CL15" s="49" t="str">
        <f t="shared" si="132"/>
        <v/>
      </c>
      <c r="CM15" s="49" t="str">
        <f t="shared" si="132"/>
        <v/>
      </c>
      <c r="CN15" s="49" t="str">
        <f t="shared" si="128"/>
        <v/>
      </c>
      <c r="CO15" s="49" t="str">
        <f t="shared" si="128"/>
        <v/>
      </c>
      <c r="CP15" s="49" t="str">
        <f t="shared" si="128"/>
        <v/>
      </c>
      <c r="CQ15" s="49" t="str">
        <f t="shared" si="128"/>
        <v/>
      </c>
      <c r="CR15" s="49" t="str">
        <f t="shared" si="128"/>
        <v/>
      </c>
      <c r="CS15" s="49" t="str">
        <f t="shared" si="128"/>
        <v/>
      </c>
      <c r="CT15" s="49" t="str">
        <f t="shared" si="128"/>
        <v/>
      </c>
      <c r="CU15" s="49" t="str">
        <f t="shared" si="128"/>
        <v/>
      </c>
      <c r="CV15" s="49" t="str">
        <f t="shared" si="128"/>
        <v/>
      </c>
      <c r="CW15" s="49" t="str">
        <f t="shared" si="128"/>
        <v/>
      </c>
      <c r="CX15" s="49" t="str">
        <f t="shared" si="128"/>
        <v/>
      </c>
      <c r="CY15" s="49" t="str">
        <f t="shared" si="128"/>
        <v/>
      </c>
      <c r="CZ15" s="49" t="str">
        <f t="shared" si="128"/>
        <v/>
      </c>
      <c r="DA15" s="49" t="str">
        <f t="shared" si="128"/>
        <v/>
      </c>
      <c r="DB15" s="49" t="str">
        <f t="shared" si="128"/>
        <v/>
      </c>
      <c r="DC15" s="49" t="str">
        <f t="shared" si="128"/>
        <v/>
      </c>
      <c r="DD15" s="49" t="str">
        <f t="shared" si="128"/>
        <v/>
      </c>
      <c r="DE15" s="49" t="str">
        <f t="shared" si="128"/>
        <v/>
      </c>
      <c r="DF15" s="49" t="str">
        <f t="shared" si="128"/>
        <v/>
      </c>
      <c r="DG15" s="49" t="str">
        <f t="shared" si="128"/>
        <v/>
      </c>
      <c r="DH15" s="49" t="str">
        <f t="shared" si="128"/>
        <v/>
      </c>
      <c r="DI15" s="49" t="str">
        <f t="shared" si="128"/>
        <v/>
      </c>
      <c r="DJ15" s="49" t="str">
        <f t="shared" si="128"/>
        <v/>
      </c>
      <c r="DK15" s="49" t="str">
        <f t="shared" si="128"/>
        <v/>
      </c>
      <c r="DL15" s="49" t="str">
        <f t="shared" si="128"/>
        <v/>
      </c>
      <c r="DM15" s="49" t="str">
        <f t="shared" si="128"/>
        <v/>
      </c>
      <c r="DN15" s="49" t="str">
        <f t="shared" si="128"/>
        <v/>
      </c>
      <c r="DO15" s="49" t="str">
        <f t="shared" si="128"/>
        <v/>
      </c>
      <c r="DP15" s="49" t="str">
        <f t="shared" si="128"/>
        <v/>
      </c>
      <c r="DQ15" s="49" t="str">
        <f t="shared" si="128"/>
        <v/>
      </c>
      <c r="DR15" s="49" t="str">
        <f t="shared" si="128"/>
        <v/>
      </c>
      <c r="DS15" s="49" t="str">
        <f t="shared" si="128"/>
        <v/>
      </c>
      <c r="DT15" s="49" t="str">
        <f t="shared" si="128"/>
        <v/>
      </c>
      <c r="DU15" s="49" t="str">
        <f t="shared" si="128"/>
        <v/>
      </c>
      <c r="DV15" s="49" t="str">
        <f t="shared" si="128"/>
        <v/>
      </c>
      <c r="DW15" s="183" t="str">
        <f t="shared" si="115"/>
        <v/>
      </c>
      <c r="DX15" s="49" t="str">
        <f t="shared" si="5"/>
        <v/>
      </c>
      <c r="DY15" s="49" t="str">
        <f t="shared" si="6"/>
        <v/>
      </c>
      <c r="DZ15" s="49" t="str">
        <f t="shared" si="7"/>
        <v/>
      </c>
      <c r="EA15" s="49" t="str">
        <f t="shared" si="8"/>
        <v/>
      </c>
      <c r="EB15" s="49" t="str">
        <f t="shared" si="9"/>
        <v/>
      </c>
      <c r="EC15" s="49" t="str">
        <f t="shared" si="10"/>
        <v/>
      </c>
      <c r="ED15" s="49" t="str">
        <f t="shared" si="11"/>
        <v/>
      </c>
      <c r="EE15" s="49" t="str">
        <f t="shared" si="12"/>
        <v/>
      </c>
      <c r="EF15" s="49" t="str">
        <f t="shared" si="13"/>
        <v/>
      </c>
      <c r="EG15" s="49" t="str">
        <f t="shared" si="14"/>
        <v/>
      </c>
      <c r="EH15" s="49" t="str">
        <f t="shared" si="15"/>
        <v/>
      </c>
      <c r="EI15" s="49" t="str">
        <f t="shared" si="16"/>
        <v/>
      </c>
      <c r="EJ15" s="49" t="str">
        <f t="shared" si="17"/>
        <v/>
      </c>
      <c r="EK15" s="49" t="str">
        <f t="shared" si="18"/>
        <v/>
      </c>
      <c r="EL15" s="49" t="str">
        <f t="shared" si="19"/>
        <v/>
      </c>
      <c r="EM15" s="49" t="str">
        <f t="shared" si="20"/>
        <v/>
      </c>
      <c r="EN15" s="49" t="str">
        <f t="shared" si="21"/>
        <v/>
      </c>
      <c r="EO15" s="49" t="str">
        <f t="shared" si="22"/>
        <v/>
      </c>
      <c r="EP15" s="49" t="str">
        <f t="shared" si="23"/>
        <v/>
      </c>
      <c r="EQ15" s="49" t="str">
        <f t="shared" si="24"/>
        <v/>
      </c>
      <c r="ER15" s="49" t="str">
        <f t="shared" si="25"/>
        <v/>
      </c>
      <c r="ES15" s="49" t="str">
        <f t="shared" si="26"/>
        <v/>
      </c>
      <c r="ET15" s="49" t="str">
        <f t="shared" si="27"/>
        <v/>
      </c>
      <c r="EU15" s="49" t="str">
        <f t="shared" si="28"/>
        <v/>
      </c>
      <c r="EV15" s="49" t="str">
        <f t="shared" si="29"/>
        <v/>
      </c>
      <c r="EW15" s="49" t="str">
        <f t="shared" si="30"/>
        <v/>
      </c>
      <c r="EX15" s="49" t="str">
        <f t="shared" si="31"/>
        <v/>
      </c>
      <c r="EY15" s="49" t="str">
        <f t="shared" si="32"/>
        <v/>
      </c>
      <c r="EZ15" s="49" t="str">
        <f t="shared" si="33"/>
        <v/>
      </c>
      <c r="FA15" s="49" t="str">
        <f t="shared" si="34"/>
        <v/>
      </c>
      <c r="FB15" s="49" t="str">
        <f t="shared" si="35"/>
        <v/>
      </c>
      <c r="FC15" s="49" t="str">
        <f t="shared" si="36"/>
        <v/>
      </c>
      <c r="FD15" s="49" t="str">
        <f t="shared" si="37"/>
        <v/>
      </c>
      <c r="FE15" s="49" t="str">
        <f t="shared" si="38"/>
        <v/>
      </c>
      <c r="FF15" s="49" t="str">
        <f t="shared" si="39"/>
        <v/>
      </c>
      <c r="FG15" s="49" t="str">
        <f t="shared" si="40"/>
        <v/>
      </c>
      <c r="FH15" s="49" t="str">
        <f t="shared" si="41"/>
        <v/>
      </c>
      <c r="FI15" s="49" t="str">
        <f t="shared" si="42"/>
        <v/>
      </c>
      <c r="FJ15" s="49" t="str">
        <f t="shared" si="43"/>
        <v/>
      </c>
      <c r="FK15" s="49" t="str">
        <f t="shared" si="44"/>
        <v/>
      </c>
      <c r="FL15" s="49" t="str">
        <f t="shared" si="45"/>
        <v/>
      </c>
      <c r="FM15" s="49" t="str">
        <f t="shared" si="46"/>
        <v/>
      </c>
      <c r="FN15" s="49" t="str">
        <f t="shared" si="47"/>
        <v/>
      </c>
      <c r="FO15" s="49" t="str">
        <f t="shared" si="48"/>
        <v/>
      </c>
      <c r="FP15" s="49" t="str">
        <f t="shared" si="49"/>
        <v/>
      </c>
      <c r="FQ15" s="49" t="str">
        <f t="shared" si="50"/>
        <v/>
      </c>
      <c r="FR15" s="49" t="str">
        <f t="shared" si="51"/>
        <v/>
      </c>
      <c r="FS15" s="49" t="str">
        <f t="shared" si="52"/>
        <v/>
      </c>
      <c r="FT15" s="49" t="str">
        <f t="shared" si="53"/>
        <v/>
      </c>
      <c r="FU15" s="49" t="str">
        <f t="shared" si="54"/>
        <v/>
      </c>
      <c r="FV15" s="49" t="str">
        <f t="shared" si="55"/>
        <v/>
      </c>
      <c r="FW15" s="49" t="str">
        <f t="shared" si="56"/>
        <v/>
      </c>
      <c r="FX15" s="49" t="str">
        <f t="shared" si="57"/>
        <v/>
      </c>
      <c r="FY15" s="49" t="str">
        <f t="shared" si="58"/>
        <v/>
      </c>
      <c r="FZ15" s="49" t="str">
        <f t="shared" si="59"/>
        <v/>
      </c>
      <c r="GA15" s="49" t="str">
        <f t="shared" si="60"/>
        <v/>
      </c>
      <c r="GB15" s="49" t="str">
        <f t="shared" si="61"/>
        <v/>
      </c>
      <c r="GC15" s="49" t="str">
        <f t="shared" si="62"/>
        <v/>
      </c>
      <c r="GD15" s="49" t="str">
        <f t="shared" si="63"/>
        <v/>
      </c>
      <c r="GE15" s="49" t="str">
        <f t="shared" si="64"/>
        <v/>
      </c>
      <c r="GF15" s="49" t="str">
        <f t="shared" si="65"/>
        <v/>
      </c>
      <c r="GG15" s="49" t="str">
        <f t="shared" si="66"/>
        <v/>
      </c>
      <c r="GH15" s="49" t="str">
        <f t="shared" si="67"/>
        <v/>
      </c>
      <c r="GI15" s="49" t="str">
        <f t="shared" si="68"/>
        <v/>
      </c>
      <c r="GJ15" s="49" t="str">
        <f t="shared" si="69"/>
        <v/>
      </c>
      <c r="GK15" s="49" t="str">
        <f t="shared" si="70"/>
        <v/>
      </c>
      <c r="GL15" s="49" t="str">
        <f t="shared" si="71"/>
        <v/>
      </c>
      <c r="GM15" s="49" t="str">
        <f t="shared" si="72"/>
        <v/>
      </c>
      <c r="GN15" s="49" t="str">
        <f t="shared" si="73"/>
        <v/>
      </c>
      <c r="GO15" s="49" t="str">
        <f t="shared" si="74"/>
        <v/>
      </c>
      <c r="GP15" s="49" t="str">
        <f t="shared" si="75"/>
        <v/>
      </c>
      <c r="GQ15" s="49" t="str">
        <f t="shared" si="76"/>
        <v/>
      </c>
      <c r="GR15" s="49" t="str">
        <f t="shared" si="77"/>
        <v/>
      </c>
      <c r="GS15" s="49" t="str">
        <f t="shared" si="78"/>
        <v/>
      </c>
      <c r="GT15" s="49" t="str">
        <f t="shared" si="79"/>
        <v/>
      </c>
      <c r="GU15" s="49" t="str">
        <f t="shared" si="80"/>
        <v/>
      </c>
      <c r="GV15" s="49" t="str">
        <f t="shared" si="81"/>
        <v/>
      </c>
      <c r="GW15" s="49" t="str">
        <f t="shared" si="82"/>
        <v/>
      </c>
      <c r="GX15" s="49" t="str">
        <f t="shared" si="83"/>
        <v/>
      </c>
      <c r="GY15" s="49" t="str">
        <f t="shared" si="84"/>
        <v/>
      </c>
      <c r="GZ15" s="49" t="str">
        <f t="shared" si="85"/>
        <v/>
      </c>
      <c r="HA15" s="49" t="str">
        <f t="shared" si="86"/>
        <v/>
      </c>
      <c r="HB15" s="49" t="str">
        <f t="shared" si="87"/>
        <v/>
      </c>
      <c r="HC15" s="49" t="str">
        <f t="shared" si="88"/>
        <v/>
      </c>
      <c r="HD15" s="49" t="str">
        <f t="shared" si="89"/>
        <v/>
      </c>
      <c r="HE15" s="49" t="str">
        <f t="shared" si="90"/>
        <v/>
      </c>
      <c r="HF15" s="49" t="str">
        <f t="shared" si="91"/>
        <v/>
      </c>
      <c r="HG15" s="49" t="str">
        <f t="shared" si="92"/>
        <v/>
      </c>
      <c r="HH15" s="49" t="str">
        <f t="shared" si="93"/>
        <v/>
      </c>
      <c r="HI15" s="49" t="str">
        <f t="shared" si="94"/>
        <v/>
      </c>
      <c r="HJ15" s="49" t="str">
        <f t="shared" si="95"/>
        <v/>
      </c>
      <c r="HK15" s="49" t="str">
        <f t="shared" si="96"/>
        <v/>
      </c>
      <c r="HL15" s="49" t="str">
        <f t="shared" si="97"/>
        <v/>
      </c>
      <c r="HM15" s="49" t="str">
        <f t="shared" si="98"/>
        <v/>
      </c>
      <c r="HN15" s="49" t="str">
        <f t="shared" si="99"/>
        <v/>
      </c>
      <c r="HO15" s="49" t="str">
        <f t="shared" si="100"/>
        <v/>
      </c>
      <c r="HP15" s="49" t="str">
        <f t="shared" si="101"/>
        <v/>
      </c>
      <c r="HQ15" s="49" t="str">
        <f t="shared" si="102"/>
        <v/>
      </c>
      <c r="HR15" s="49" t="str">
        <f t="shared" si="103"/>
        <v/>
      </c>
      <c r="HS15" s="49" t="str">
        <f t="shared" si="104"/>
        <v/>
      </c>
      <c r="HT15" s="169" t="e">
        <f t="shared" si="105"/>
        <v>#N/A</v>
      </c>
      <c r="HU15" s="169" t="e">
        <f t="shared" si="129"/>
        <v>#N/A</v>
      </c>
      <c r="HV15" s="169" t="e">
        <f t="shared" si="129"/>
        <v>#N/A</v>
      </c>
      <c r="HW15" s="169" t="e">
        <f t="shared" si="129"/>
        <v>#N/A</v>
      </c>
      <c r="HX15" s="169" t="e">
        <f t="shared" si="125"/>
        <v>#N/A</v>
      </c>
      <c r="HY15" s="169" t="e">
        <f t="shared" si="125"/>
        <v>#N/A</v>
      </c>
      <c r="HZ15" s="169" t="e">
        <f t="shared" si="125"/>
        <v>#N/A</v>
      </c>
      <c r="IA15" s="169" t="e">
        <f t="shared" si="125"/>
        <v>#N/A</v>
      </c>
      <c r="IB15" s="169" t="e">
        <f t="shared" si="125"/>
        <v>#N/A</v>
      </c>
      <c r="IC15" s="169" t="e">
        <f t="shared" si="125"/>
        <v>#N/A</v>
      </c>
      <c r="ID15" s="169" t="e">
        <f t="shared" si="125"/>
        <v>#N/A</v>
      </c>
      <c r="IE15" s="169" t="e">
        <f t="shared" si="125"/>
        <v>#N/A</v>
      </c>
      <c r="IF15" s="169" t="e">
        <f t="shared" si="125"/>
        <v>#N/A</v>
      </c>
      <c r="IG15" s="169" t="e">
        <f t="shared" si="125"/>
        <v>#N/A</v>
      </c>
      <c r="IH15" s="169" t="e">
        <f t="shared" si="125"/>
        <v>#N/A</v>
      </c>
      <c r="II15" s="169" t="e">
        <f t="shared" si="125"/>
        <v>#N/A</v>
      </c>
      <c r="IJ15" s="169" t="e">
        <f t="shared" si="125"/>
        <v>#N/A</v>
      </c>
      <c r="IK15" s="169" t="e">
        <f t="shared" si="125"/>
        <v>#N/A</v>
      </c>
      <c r="IL15" s="169" t="e">
        <f t="shared" si="125"/>
        <v>#N/A</v>
      </c>
      <c r="IM15" s="169" t="e">
        <f t="shared" si="125"/>
        <v>#N/A</v>
      </c>
      <c r="IN15" s="169" t="e">
        <f t="shared" si="125"/>
        <v>#N/A</v>
      </c>
      <c r="IO15" s="169" t="e">
        <f t="shared" si="125"/>
        <v>#N/A</v>
      </c>
      <c r="IP15" s="169" t="e">
        <f t="shared" si="125"/>
        <v>#N/A</v>
      </c>
      <c r="IQ15" s="169" t="e">
        <f t="shared" si="125"/>
        <v>#N/A</v>
      </c>
      <c r="IR15" s="169" t="e">
        <f t="shared" si="125"/>
        <v>#N/A</v>
      </c>
      <c r="IS15" s="169" t="e">
        <f t="shared" si="125"/>
        <v>#N/A</v>
      </c>
      <c r="IT15" s="169" t="e">
        <f t="shared" si="125"/>
        <v>#N/A</v>
      </c>
      <c r="IU15" s="169" t="e">
        <f t="shared" si="125"/>
        <v>#N/A</v>
      </c>
      <c r="IV15" s="169" t="e">
        <f t="shared" si="125"/>
        <v>#N/A</v>
      </c>
      <c r="IW15" s="169" t="e">
        <f t="shared" si="125"/>
        <v>#N/A</v>
      </c>
      <c r="IX15" s="169" t="e">
        <f t="shared" si="125"/>
        <v>#N/A</v>
      </c>
      <c r="IY15" s="169" t="e">
        <f t="shared" si="125"/>
        <v>#N/A</v>
      </c>
      <c r="IZ15" s="169" t="e">
        <f t="shared" si="125"/>
        <v>#N/A</v>
      </c>
      <c r="JA15" s="169" t="e">
        <f t="shared" si="125"/>
        <v>#N/A</v>
      </c>
      <c r="JB15" s="169" t="e">
        <f t="shared" si="125"/>
        <v>#N/A</v>
      </c>
      <c r="JC15" s="169" t="e">
        <f t="shared" si="125"/>
        <v>#N/A</v>
      </c>
      <c r="JD15" s="169" t="e">
        <f t="shared" si="125"/>
        <v>#N/A</v>
      </c>
      <c r="JE15" s="169" t="e">
        <f t="shared" si="125"/>
        <v>#N/A</v>
      </c>
      <c r="JF15" s="169" t="e">
        <f t="shared" si="125"/>
        <v>#N/A</v>
      </c>
      <c r="JG15" s="169" t="e">
        <f t="shared" si="125"/>
        <v>#N/A</v>
      </c>
      <c r="JH15" s="169" t="e">
        <f t="shared" si="125"/>
        <v>#N/A</v>
      </c>
      <c r="JI15" s="169" t="e">
        <f t="shared" si="125"/>
        <v>#N/A</v>
      </c>
      <c r="JJ15" s="169" t="e">
        <f t="shared" si="125"/>
        <v>#N/A</v>
      </c>
      <c r="JK15" s="169" t="e">
        <f t="shared" si="125"/>
        <v>#N/A</v>
      </c>
      <c r="JL15" s="169" t="e">
        <f t="shared" si="125"/>
        <v>#N/A</v>
      </c>
      <c r="JM15" s="169" t="e">
        <f t="shared" si="125"/>
        <v>#N/A</v>
      </c>
      <c r="JN15" s="169" t="e">
        <f t="shared" si="125"/>
        <v>#N/A</v>
      </c>
      <c r="JO15" s="169" t="e">
        <f t="shared" si="125"/>
        <v>#N/A</v>
      </c>
      <c r="JP15" s="169" t="e">
        <f t="shared" si="125"/>
        <v>#N/A</v>
      </c>
      <c r="JQ15" s="169" t="e">
        <f t="shared" si="125"/>
        <v>#N/A</v>
      </c>
      <c r="JR15" s="169" t="e">
        <f t="shared" si="125"/>
        <v>#N/A</v>
      </c>
      <c r="JS15" s="169" t="e">
        <f t="shared" si="125"/>
        <v>#N/A</v>
      </c>
      <c r="JT15" s="169" t="e">
        <f t="shared" si="125"/>
        <v>#N/A</v>
      </c>
      <c r="JU15" s="169" t="e">
        <f t="shared" si="125"/>
        <v>#N/A</v>
      </c>
      <c r="JV15" s="169" t="e">
        <f t="shared" si="125"/>
        <v>#N/A</v>
      </c>
      <c r="JW15" s="169" t="e">
        <f t="shared" si="125"/>
        <v>#N/A</v>
      </c>
      <c r="JX15" s="169" t="e">
        <f t="shared" si="125"/>
        <v>#N/A</v>
      </c>
      <c r="JY15" s="169" t="e">
        <f t="shared" si="125"/>
        <v>#N/A</v>
      </c>
      <c r="JZ15" s="169" t="e">
        <f t="shared" si="125"/>
        <v>#N/A</v>
      </c>
      <c r="KA15" s="169" t="e">
        <f t="shared" si="125"/>
        <v>#N/A</v>
      </c>
      <c r="KB15" s="169" t="e">
        <f t="shared" si="125"/>
        <v>#N/A</v>
      </c>
      <c r="KC15" s="169" t="e">
        <f t="shared" si="125"/>
        <v>#N/A</v>
      </c>
      <c r="KD15" s="169" t="e">
        <f t="shared" si="125"/>
        <v>#N/A</v>
      </c>
      <c r="KE15" s="169" t="e">
        <f t="shared" si="125"/>
        <v>#N/A</v>
      </c>
      <c r="KF15" s="169" t="e">
        <f t="shared" si="117"/>
        <v>#N/A</v>
      </c>
      <c r="KG15" s="169" t="e">
        <f t="shared" si="130"/>
        <v>#N/A</v>
      </c>
      <c r="KH15" s="169" t="e">
        <f t="shared" si="130"/>
        <v>#N/A</v>
      </c>
      <c r="KI15" s="169" t="e">
        <f t="shared" si="130"/>
        <v>#N/A</v>
      </c>
      <c r="KJ15" s="169" t="e">
        <f t="shared" si="126"/>
        <v>#N/A</v>
      </c>
      <c r="KK15" s="169" t="e">
        <f t="shared" si="126"/>
        <v>#N/A</v>
      </c>
      <c r="KL15" s="169" t="e">
        <f t="shared" si="126"/>
        <v>#N/A</v>
      </c>
      <c r="KM15" s="169" t="e">
        <f t="shared" si="126"/>
        <v>#N/A</v>
      </c>
      <c r="KN15" s="169" t="e">
        <f t="shared" si="126"/>
        <v>#N/A</v>
      </c>
      <c r="KO15" s="169" t="e">
        <f t="shared" si="126"/>
        <v>#N/A</v>
      </c>
      <c r="KP15" s="169" t="e">
        <f t="shared" si="126"/>
        <v>#N/A</v>
      </c>
      <c r="KQ15" s="169" t="e">
        <f t="shared" si="126"/>
        <v>#N/A</v>
      </c>
      <c r="KR15" s="169" t="e">
        <f t="shared" si="126"/>
        <v>#N/A</v>
      </c>
      <c r="KS15" s="169" t="e">
        <f t="shared" si="126"/>
        <v>#N/A</v>
      </c>
      <c r="KT15" s="169" t="e">
        <f t="shared" si="126"/>
        <v>#N/A</v>
      </c>
      <c r="KU15" s="169" t="e">
        <f t="shared" si="126"/>
        <v>#N/A</v>
      </c>
      <c r="KV15" s="169" t="e">
        <f t="shared" si="126"/>
        <v>#N/A</v>
      </c>
      <c r="KW15" s="169" t="e">
        <f t="shared" si="126"/>
        <v>#N/A</v>
      </c>
      <c r="KX15" s="169" t="e">
        <f t="shared" si="126"/>
        <v>#N/A</v>
      </c>
      <c r="KY15" s="169" t="e">
        <f t="shared" si="126"/>
        <v>#N/A</v>
      </c>
      <c r="KZ15" s="169" t="e">
        <f t="shared" si="126"/>
        <v>#N/A</v>
      </c>
      <c r="LA15" s="169" t="e">
        <f t="shared" si="126"/>
        <v>#N/A</v>
      </c>
      <c r="LB15" s="169" t="e">
        <f t="shared" si="126"/>
        <v>#N/A</v>
      </c>
      <c r="LC15" s="169" t="e">
        <f t="shared" si="126"/>
        <v>#N/A</v>
      </c>
      <c r="LD15" s="169" t="e">
        <f t="shared" si="126"/>
        <v>#N/A</v>
      </c>
      <c r="LE15" s="169" t="e">
        <f t="shared" si="126"/>
        <v>#N/A</v>
      </c>
      <c r="LF15" s="169" t="e">
        <f t="shared" si="126"/>
        <v>#N/A</v>
      </c>
      <c r="LG15" s="169" t="e">
        <f t="shared" si="126"/>
        <v>#N/A</v>
      </c>
      <c r="LH15" s="169" t="e">
        <f t="shared" si="126"/>
        <v>#N/A</v>
      </c>
      <c r="LI15" s="169" t="e">
        <f t="shared" si="126"/>
        <v>#N/A</v>
      </c>
      <c r="LJ15" s="169" t="e">
        <f t="shared" si="126"/>
        <v>#N/A</v>
      </c>
      <c r="LK15" s="169" t="e">
        <f t="shared" si="126"/>
        <v>#N/A</v>
      </c>
      <c r="LL15" s="169" t="e">
        <f t="shared" si="126"/>
        <v>#N/A</v>
      </c>
      <c r="LM15" s="169" t="e">
        <f t="shared" si="126"/>
        <v>#N/A</v>
      </c>
      <c r="LN15" s="169" t="e">
        <f t="shared" si="126"/>
        <v>#N/A</v>
      </c>
      <c r="LO15" s="169" t="e">
        <f t="shared" si="126"/>
        <v>#N/A</v>
      </c>
      <c r="LP15" s="169" t="e">
        <f t="shared" si="126"/>
        <v>#N/A</v>
      </c>
      <c r="LQ15" s="169" t="e">
        <f t="shared" si="126"/>
        <v>#N/A</v>
      </c>
      <c r="LR15" s="169" t="e">
        <f t="shared" si="126"/>
        <v>#N/A</v>
      </c>
      <c r="LS15" s="169" t="e">
        <f t="shared" si="126"/>
        <v>#N/A</v>
      </c>
      <c r="LT15" s="169" t="e">
        <f t="shared" si="126"/>
        <v>#N/A</v>
      </c>
      <c r="LU15" s="169" t="e">
        <f t="shared" si="126"/>
        <v>#N/A</v>
      </c>
      <c r="LV15" s="169" t="e">
        <f t="shared" si="126"/>
        <v>#N/A</v>
      </c>
      <c r="LW15" s="169" t="e">
        <f t="shared" si="126"/>
        <v>#N/A</v>
      </c>
      <c r="LX15" s="169" t="e">
        <f t="shared" si="126"/>
        <v>#N/A</v>
      </c>
      <c r="LY15" s="169" t="e">
        <f t="shared" si="126"/>
        <v>#N/A</v>
      </c>
      <c r="LZ15" s="169" t="e">
        <f t="shared" si="126"/>
        <v>#N/A</v>
      </c>
      <c r="MA15" s="169" t="e">
        <f t="shared" si="126"/>
        <v>#N/A</v>
      </c>
      <c r="MB15" s="169" t="e">
        <f t="shared" si="126"/>
        <v>#N/A</v>
      </c>
      <c r="MC15" s="169" t="e">
        <f t="shared" si="126"/>
        <v>#N/A</v>
      </c>
      <c r="MD15" s="169" t="e">
        <f t="shared" si="126"/>
        <v>#N/A</v>
      </c>
      <c r="ME15" s="169" t="e">
        <f t="shared" si="126"/>
        <v>#N/A</v>
      </c>
      <c r="MF15" s="169" t="e">
        <f t="shared" si="126"/>
        <v>#N/A</v>
      </c>
      <c r="MG15" s="169" t="e">
        <f t="shared" si="126"/>
        <v>#N/A</v>
      </c>
      <c r="MH15" s="169" t="e">
        <f t="shared" si="126"/>
        <v>#N/A</v>
      </c>
      <c r="MI15" s="169" t="e">
        <f t="shared" si="126"/>
        <v>#N/A</v>
      </c>
      <c r="MJ15" s="169" t="e">
        <f t="shared" si="126"/>
        <v>#N/A</v>
      </c>
      <c r="MK15" s="169" t="e">
        <f t="shared" si="126"/>
        <v>#N/A</v>
      </c>
      <c r="ML15" s="169" t="e">
        <f t="shared" si="126"/>
        <v>#N/A</v>
      </c>
      <c r="MM15" s="169" t="e">
        <f t="shared" si="126"/>
        <v>#N/A</v>
      </c>
      <c r="MN15" s="169" t="e">
        <f t="shared" si="126"/>
        <v>#N/A</v>
      </c>
      <c r="MO15" s="169" t="e">
        <f t="shared" si="126"/>
        <v>#N/A</v>
      </c>
      <c r="MP15" s="169" t="e">
        <f t="shared" si="126"/>
        <v>#N/A</v>
      </c>
      <c r="MQ15" s="169" t="e">
        <f t="shared" si="126"/>
        <v>#N/A</v>
      </c>
      <c r="MR15" s="169" t="e">
        <f t="shared" si="118"/>
        <v>#N/A</v>
      </c>
      <c r="MS15" s="169" t="e">
        <f t="shared" si="131"/>
        <v>#N/A</v>
      </c>
      <c r="MT15" s="169" t="e">
        <f t="shared" si="131"/>
        <v>#N/A</v>
      </c>
      <c r="MU15" s="169" t="e">
        <f t="shared" si="131"/>
        <v>#N/A</v>
      </c>
      <c r="MV15" s="169" t="e">
        <f t="shared" si="127"/>
        <v>#N/A</v>
      </c>
      <c r="MW15" s="169" t="e">
        <f t="shared" si="127"/>
        <v>#N/A</v>
      </c>
      <c r="MX15" s="169" t="e">
        <f t="shared" si="127"/>
        <v>#N/A</v>
      </c>
      <c r="MY15" s="169" t="e">
        <f t="shared" si="127"/>
        <v>#N/A</v>
      </c>
      <c r="MZ15" s="169" t="e">
        <f t="shared" si="127"/>
        <v>#N/A</v>
      </c>
      <c r="NA15" s="169" t="e">
        <f t="shared" si="127"/>
        <v>#N/A</v>
      </c>
      <c r="NB15" s="169" t="e">
        <f t="shared" si="127"/>
        <v>#N/A</v>
      </c>
      <c r="NC15" s="169" t="e">
        <f t="shared" si="127"/>
        <v>#N/A</v>
      </c>
      <c r="ND15" s="169" t="e">
        <f t="shared" si="127"/>
        <v>#N/A</v>
      </c>
      <c r="NE15" s="169" t="e">
        <f t="shared" si="127"/>
        <v>#N/A</v>
      </c>
      <c r="NF15" s="169" t="e">
        <f t="shared" si="127"/>
        <v>#N/A</v>
      </c>
      <c r="NG15" s="169" t="e">
        <f t="shared" si="127"/>
        <v>#N/A</v>
      </c>
      <c r="NH15" s="169" t="e">
        <f t="shared" si="127"/>
        <v>#N/A</v>
      </c>
      <c r="NI15" s="169" t="e">
        <f t="shared" si="127"/>
        <v>#N/A</v>
      </c>
      <c r="NJ15" s="169" t="e">
        <f t="shared" si="127"/>
        <v>#N/A</v>
      </c>
      <c r="NK15" s="169" t="e">
        <f t="shared" si="127"/>
        <v>#N/A</v>
      </c>
      <c r="NL15" s="169" t="e">
        <f t="shared" si="127"/>
        <v>#N/A</v>
      </c>
      <c r="NM15" s="169" t="e">
        <f t="shared" si="127"/>
        <v>#N/A</v>
      </c>
      <c r="NN15" s="169" t="e">
        <f t="shared" si="127"/>
        <v>#N/A</v>
      </c>
      <c r="NO15" s="169" t="e">
        <f t="shared" si="127"/>
        <v>#N/A</v>
      </c>
      <c r="NP15" s="169" t="e">
        <f t="shared" si="127"/>
        <v>#N/A</v>
      </c>
      <c r="NQ15" s="169" t="e">
        <f t="shared" si="127"/>
        <v>#N/A</v>
      </c>
      <c r="NR15" s="169" t="e">
        <f t="shared" si="127"/>
        <v>#N/A</v>
      </c>
      <c r="NS15" s="169" t="e">
        <f t="shared" si="127"/>
        <v>#N/A</v>
      </c>
      <c r="NT15" s="169" t="e">
        <f t="shared" si="127"/>
        <v>#N/A</v>
      </c>
      <c r="NU15" s="169" t="e">
        <f t="shared" si="127"/>
        <v>#N/A</v>
      </c>
      <c r="NV15" s="169" t="e">
        <f t="shared" si="127"/>
        <v>#N/A</v>
      </c>
      <c r="NW15" s="169" t="e">
        <f t="shared" si="127"/>
        <v>#N/A</v>
      </c>
      <c r="NX15" s="169" t="e">
        <f t="shared" si="127"/>
        <v>#N/A</v>
      </c>
      <c r="NY15" s="169" t="e">
        <f t="shared" si="127"/>
        <v>#N/A</v>
      </c>
      <c r="NZ15" s="169" t="e">
        <f t="shared" si="127"/>
        <v>#N/A</v>
      </c>
      <c r="OA15" s="169" t="e">
        <f t="shared" si="127"/>
        <v>#N/A</v>
      </c>
      <c r="OB15" s="169" t="e">
        <f t="shared" si="127"/>
        <v>#N/A</v>
      </c>
      <c r="OC15" s="169" t="e">
        <f t="shared" si="127"/>
        <v>#N/A</v>
      </c>
      <c r="OD15" s="169" t="e">
        <f t="shared" si="127"/>
        <v>#N/A</v>
      </c>
      <c r="OE15" s="169" t="e">
        <f t="shared" si="127"/>
        <v>#N/A</v>
      </c>
      <c r="OF15" s="169" t="e">
        <f t="shared" si="127"/>
        <v>#N/A</v>
      </c>
      <c r="OG15" s="169" t="e">
        <f t="shared" si="127"/>
        <v>#N/A</v>
      </c>
      <c r="OH15" s="169" t="e">
        <f t="shared" si="127"/>
        <v>#N/A</v>
      </c>
      <c r="OI15" s="169" t="e">
        <f t="shared" si="127"/>
        <v>#N/A</v>
      </c>
      <c r="OJ15" s="169" t="e">
        <f t="shared" si="127"/>
        <v>#N/A</v>
      </c>
      <c r="OK15" s="169" t="e">
        <f t="shared" si="127"/>
        <v>#N/A</v>
      </c>
      <c r="OL15" s="169" t="e">
        <f t="shared" si="127"/>
        <v>#N/A</v>
      </c>
      <c r="OM15" s="169" t="e">
        <f t="shared" si="127"/>
        <v>#N/A</v>
      </c>
      <c r="ON15" s="169" t="e">
        <f t="shared" si="127"/>
        <v>#N/A</v>
      </c>
      <c r="OO15" s="169" t="e">
        <f t="shared" si="127"/>
        <v>#N/A</v>
      </c>
      <c r="OP15" s="169" t="e">
        <f t="shared" si="127"/>
        <v>#N/A</v>
      </c>
      <c r="OQ15" s="169" t="e">
        <f t="shared" si="127"/>
        <v>#N/A</v>
      </c>
      <c r="OR15" s="169" t="e">
        <f t="shared" si="127"/>
        <v>#N/A</v>
      </c>
      <c r="OS15" s="169" t="e">
        <f t="shared" si="127"/>
        <v>#N/A</v>
      </c>
      <c r="OT15" s="169" t="e">
        <f t="shared" si="127"/>
        <v>#N/A</v>
      </c>
      <c r="OU15" s="169" t="e">
        <f t="shared" si="127"/>
        <v>#N/A</v>
      </c>
      <c r="OV15" s="169" t="e">
        <f t="shared" si="127"/>
        <v>#N/A</v>
      </c>
      <c r="OW15" s="169" t="e">
        <f t="shared" si="127"/>
        <v>#N/A</v>
      </c>
      <c r="OX15" s="169" t="e">
        <f t="shared" si="127"/>
        <v>#N/A</v>
      </c>
      <c r="OY15" s="169" t="e">
        <f t="shared" si="127"/>
        <v>#N/A</v>
      </c>
      <c r="OZ15" s="169" t="e">
        <f t="shared" si="127"/>
        <v>#N/A</v>
      </c>
      <c r="PA15" s="169" t="e">
        <f t="shared" si="127"/>
        <v>#N/A</v>
      </c>
      <c r="PB15" s="169" t="e">
        <f t="shared" si="127"/>
        <v>#N/A</v>
      </c>
      <c r="PC15" s="169" t="e">
        <f t="shared" si="127"/>
        <v>#N/A</v>
      </c>
      <c r="PD15" s="169" t="e">
        <f t="shared" si="119"/>
        <v>#N/A</v>
      </c>
      <c r="PE15" s="169" t="e">
        <f t="shared" si="109"/>
        <v>#N/A</v>
      </c>
      <c r="PF15" s="169" t="e">
        <f t="shared" si="109"/>
        <v>#N/A</v>
      </c>
      <c r="PG15" s="169" t="e">
        <f t="shared" si="109"/>
        <v>#N/A</v>
      </c>
      <c r="PH15" s="169" t="e">
        <f t="shared" si="109"/>
        <v>#N/A</v>
      </c>
      <c r="PI15" s="169" t="e">
        <f t="shared" si="109"/>
        <v>#N/A</v>
      </c>
      <c r="PJ15" s="169" t="e">
        <f t="shared" si="109"/>
        <v>#N/A</v>
      </c>
      <c r="PK15" s="169" t="e">
        <f t="shared" si="109"/>
        <v>#N/A</v>
      </c>
      <c r="PL15" s="169" t="e">
        <f t="shared" si="109"/>
        <v>#N/A</v>
      </c>
    </row>
    <row r="16" spans="1:429" hidden="1" x14ac:dyDescent="0.75">
      <c r="A16" s="4">
        <v>13</v>
      </c>
      <c r="B16" s="109"/>
      <c r="C16" s="117"/>
      <c r="D16" s="122" t="str">
        <f t="shared" si="110"/>
        <v/>
      </c>
      <c r="E16" s="95"/>
      <c r="F16" s="122" t="str">
        <f t="shared" si="111"/>
        <v/>
      </c>
      <c r="G16" s="117"/>
      <c r="H16" s="110"/>
      <c r="I16" s="124" t="str">
        <f t="shared" si="0"/>
        <v/>
      </c>
      <c r="J16" s="124" t="str">
        <f t="shared" si="1"/>
        <v/>
      </c>
      <c r="K16" s="73" t="str">
        <f t="shared" si="112"/>
        <v/>
      </c>
      <c r="L16" s="23"/>
      <c r="M16" s="57"/>
      <c r="N16" s="280"/>
      <c r="O16" s="74" t="str">
        <f>IF(AND(D16&gt;0,E16&gt;0,F16&gt;0),IF(ISBLANK(N16),IF(ISBLANK(L16),"",(F16-D16)*VLOOKUP(L16,VLookups!$A$4:$B$13,2,FALSE)),N16),"")</f>
        <v/>
      </c>
      <c r="P16" s="75" t="str">
        <f t="shared" si="2"/>
        <v/>
      </c>
      <c r="Q16" s="95"/>
      <c r="R16" s="270" t="str">
        <f>IF(AND(Q16&gt;0,E16&gt;0,NOT(O16="")),ABS(VLOOKUP($Q$1,VLookups!$A$43:$B$44,2,FALSE)-_xlfn.NORM.DIST(Q16,K16,O16,TRUE)),"")</f>
        <v/>
      </c>
      <c r="S16" s="94" t="str">
        <f>IF(AND($D16&gt;0,$E16&gt;0,$F16&gt;0,NOT(ISBLANK($L16))),_xlfn.NORM.INV(ABS(VLOOKUP($Q$1,VLookups!$A$43:$B$44,2,FALSE)-S$3),$K16,$O16),"")</f>
        <v/>
      </c>
      <c r="T16" s="93" t="str">
        <f>IF(AND($D16&gt;0,$E16&gt;0,$F16&gt;0,NOT(ISBLANK($L16))),_xlfn.NORM.INV(ABS(VLOOKUP($Q$1,VLookups!$A$43:$B$44,2,FALSE)-T$3),$K16,$O16),"")</f>
        <v/>
      </c>
      <c r="U16" s="94" t="str">
        <f>IF(AND($D16&gt;0,$E16&gt;0,$F16&gt;0,NOT(ISBLANK($L16))),_xlfn.NORM.INV(ABS(VLOOKUP($Q$1,VLookups!$A$43:$B$44,2,FALSE)-U$3),$K16,$O16),"")</f>
        <v/>
      </c>
      <c r="V16" s="93" t="str">
        <f>IF(AND($D16&gt;0,$E16&gt;0,$F16&gt;0,NOT(ISBLANK($L16))),_xlfn.NORM.INV(ABS(VLOOKUP($Q$1,VLookups!$A$43:$B$44,2,FALSE)-V$3),$K16,$O16),"")</f>
        <v/>
      </c>
      <c r="W16" s="94" t="str">
        <f>IF(AND($D16&gt;0,$E16&gt;0,$F16&gt;0,NOT(ISBLANK($L16))),_xlfn.NORM.INV(ABS(VLOOKUP($Q$1,VLookups!$A$43:$B$44,2,FALSE)-W$3),$K16,$O16),"")</f>
        <v/>
      </c>
      <c r="X16" s="93" t="str">
        <f>IF(AND($D16&gt;0,$E16&gt;0,$F16&gt;0,NOT(ISBLANK($L16))),_xlfn.NORM.INV(ABS(VLOOKUP($Q$1,VLookups!$A$43:$B$44,2,FALSE)-X$3),$K16,$O16),"")</f>
        <v/>
      </c>
      <c r="Y16" s="5"/>
      <c r="Z16" s="168" t="str">
        <f t="shared" si="113"/>
        <v/>
      </c>
      <c r="AA16" s="49" t="str">
        <f t="shared" si="114"/>
        <v/>
      </c>
      <c r="AB16" s="49" t="str">
        <f t="shared" si="132"/>
        <v/>
      </c>
      <c r="AC16" s="49" t="str">
        <f t="shared" si="132"/>
        <v/>
      </c>
      <c r="AD16" s="49" t="str">
        <f t="shared" si="132"/>
        <v/>
      </c>
      <c r="AE16" s="49" t="str">
        <f t="shared" si="132"/>
        <v/>
      </c>
      <c r="AF16" s="49" t="str">
        <f t="shared" si="132"/>
        <v/>
      </c>
      <c r="AG16" s="49" t="str">
        <f t="shared" si="132"/>
        <v/>
      </c>
      <c r="AH16" s="49" t="str">
        <f t="shared" si="132"/>
        <v/>
      </c>
      <c r="AI16" s="49" t="str">
        <f t="shared" si="132"/>
        <v/>
      </c>
      <c r="AJ16" s="49" t="str">
        <f t="shared" si="132"/>
        <v/>
      </c>
      <c r="AK16" s="49" t="str">
        <f t="shared" si="132"/>
        <v/>
      </c>
      <c r="AL16" s="49" t="str">
        <f t="shared" si="132"/>
        <v/>
      </c>
      <c r="AM16" s="49" t="str">
        <f t="shared" si="132"/>
        <v/>
      </c>
      <c r="AN16" s="49" t="str">
        <f t="shared" si="132"/>
        <v/>
      </c>
      <c r="AO16" s="49" t="str">
        <f t="shared" si="132"/>
        <v/>
      </c>
      <c r="AP16" s="49" t="str">
        <f t="shared" si="132"/>
        <v/>
      </c>
      <c r="AQ16" s="49" t="str">
        <f t="shared" si="132"/>
        <v/>
      </c>
      <c r="AR16" s="49" t="str">
        <f t="shared" si="132"/>
        <v/>
      </c>
      <c r="AS16" s="49" t="str">
        <f t="shared" si="132"/>
        <v/>
      </c>
      <c r="AT16" s="49" t="str">
        <f t="shared" si="132"/>
        <v/>
      </c>
      <c r="AU16" s="49" t="str">
        <f t="shared" si="132"/>
        <v/>
      </c>
      <c r="AV16" s="49" t="str">
        <f t="shared" si="132"/>
        <v/>
      </c>
      <c r="AW16" s="49" t="str">
        <f t="shared" si="132"/>
        <v/>
      </c>
      <c r="AX16" s="49" t="str">
        <f t="shared" si="132"/>
        <v/>
      </c>
      <c r="AY16" s="49" t="str">
        <f t="shared" si="132"/>
        <v/>
      </c>
      <c r="AZ16" s="49" t="str">
        <f t="shared" si="132"/>
        <v/>
      </c>
      <c r="BA16" s="49" t="str">
        <f t="shared" si="132"/>
        <v/>
      </c>
      <c r="BB16" s="49" t="str">
        <f t="shared" si="132"/>
        <v/>
      </c>
      <c r="BC16" s="49" t="str">
        <f t="shared" si="132"/>
        <v/>
      </c>
      <c r="BD16" s="49" t="str">
        <f t="shared" si="132"/>
        <v/>
      </c>
      <c r="BE16" s="49" t="str">
        <f t="shared" si="132"/>
        <v/>
      </c>
      <c r="BF16" s="49" t="str">
        <f t="shared" si="132"/>
        <v/>
      </c>
      <c r="BG16" s="49" t="str">
        <f t="shared" si="132"/>
        <v/>
      </c>
      <c r="BH16" s="49" t="str">
        <f t="shared" si="132"/>
        <v/>
      </c>
      <c r="BI16" s="49" t="str">
        <f t="shared" si="132"/>
        <v/>
      </c>
      <c r="BJ16" s="49" t="str">
        <f t="shared" si="132"/>
        <v/>
      </c>
      <c r="BK16" s="49" t="str">
        <f t="shared" si="132"/>
        <v/>
      </c>
      <c r="BL16" s="49" t="str">
        <f t="shared" si="132"/>
        <v/>
      </c>
      <c r="BM16" s="49" t="str">
        <f t="shared" si="132"/>
        <v/>
      </c>
      <c r="BN16" s="49" t="str">
        <f t="shared" si="132"/>
        <v/>
      </c>
      <c r="BO16" s="49" t="str">
        <f t="shared" si="132"/>
        <v/>
      </c>
      <c r="BP16" s="49" t="str">
        <f t="shared" si="132"/>
        <v/>
      </c>
      <c r="BQ16" s="49" t="str">
        <f t="shared" si="132"/>
        <v/>
      </c>
      <c r="BR16" s="49" t="str">
        <f t="shared" si="132"/>
        <v/>
      </c>
      <c r="BS16" s="49" t="str">
        <f t="shared" si="132"/>
        <v/>
      </c>
      <c r="BT16" s="49" t="str">
        <f t="shared" si="132"/>
        <v/>
      </c>
      <c r="BU16" s="49" t="str">
        <f t="shared" si="132"/>
        <v/>
      </c>
      <c r="BV16" s="49" t="str">
        <f t="shared" si="132"/>
        <v/>
      </c>
      <c r="BW16" s="49" t="str">
        <f t="shared" si="132"/>
        <v/>
      </c>
      <c r="BX16" s="49" t="str">
        <f t="shared" si="132"/>
        <v/>
      </c>
      <c r="BY16" s="49" t="str">
        <f t="shared" si="132"/>
        <v/>
      </c>
      <c r="BZ16" s="49" t="str">
        <f t="shared" si="132"/>
        <v/>
      </c>
      <c r="CA16" s="49" t="str">
        <f t="shared" si="132"/>
        <v/>
      </c>
      <c r="CB16" s="49" t="str">
        <f t="shared" si="132"/>
        <v/>
      </c>
      <c r="CC16" s="49" t="str">
        <f t="shared" si="132"/>
        <v/>
      </c>
      <c r="CD16" s="49" t="str">
        <f t="shared" si="132"/>
        <v/>
      </c>
      <c r="CE16" s="49" t="str">
        <f t="shared" si="132"/>
        <v/>
      </c>
      <c r="CF16" s="49" t="str">
        <f t="shared" si="132"/>
        <v/>
      </c>
      <c r="CG16" s="49" t="str">
        <f t="shared" si="132"/>
        <v/>
      </c>
      <c r="CH16" s="49" t="str">
        <f t="shared" si="132"/>
        <v/>
      </c>
      <c r="CI16" s="49" t="str">
        <f t="shared" si="132"/>
        <v/>
      </c>
      <c r="CJ16" s="49" t="str">
        <f t="shared" si="132"/>
        <v/>
      </c>
      <c r="CK16" s="49" t="str">
        <f t="shared" si="132"/>
        <v/>
      </c>
      <c r="CL16" s="49" t="str">
        <f t="shared" si="132"/>
        <v/>
      </c>
      <c r="CM16" s="49" t="str">
        <f t="shared" si="132"/>
        <v/>
      </c>
      <c r="CN16" s="49" t="str">
        <f t="shared" si="128"/>
        <v/>
      </c>
      <c r="CO16" s="49" t="str">
        <f t="shared" si="128"/>
        <v/>
      </c>
      <c r="CP16" s="49" t="str">
        <f t="shared" si="128"/>
        <v/>
      </c>
      <c r="CQ16" s="49" t="str">
        <f t="shared" si="128"/>
        <v/>
      </c>
      <c r="CR16" s="49" t="str">
        <f t="shared" si="128"/>
        <v/>
      </c>
      <c r="CS16" s="49" t="str">
        <f t="shared" si="128"/>
        <v/>
      </c>
      <c r="CT16" s="49" t="str">
        <f t="shared" si="128"/>
        <v/>
      </c>
      <c r="CU16" s="49" t="str">
        <f t="shared" si="128"/>
        <v/>
      </c>
      <c r="CV16" s="49" t="str">
        <f t="shared" si="128"/>
        <v/>
      </c>
      <c r="CW16" s="49" t="str">
        <f t="shared" si="128"/>
        <v/>
      </c>
      <c r="CX16" s="49" t="str">
        <f t="shared" si="128"/>
        <v/>
      </c>
      <c r="CY16" s="49" t="str">
        <f t="shared" si="128"/>
        <v/>
      </c>
      <c r="CZ16" s="49" t="str">
        <f t="shared" si="128"/>
        <v/>
      </c>
      <c r="DA16" s="49" t="str">
        <f t="shared" si="128"/>
        <v/>
      </c>
      <c r="DB16" s="49" t="str">
        <f t="shared" si="128"/>
        <v/>
      </c>
      <c r="DC16" s="49" t="str">
        <f t="shared" si="128"/>
        <v/>
      </c>
      <c r="DD16" s="49" t="str">
        <f t="shared" si="128"/>
        <v/>
      </c>
      <c r="DE16" s="49" t="str">
        <f t="shared" si="128"/>
        <v/>
      </c>
      <c r="DF16" s="49" t="str">
        <f t="shared" si="128"/>
        <v/>
      </c>
      <c r="DG16" s="49" t="str">
        <f t="shared" si="128"/>
        <v/>
      </c>
      <c r="DH16" s="49" t="str">
        <f t="shared" si="128"/>
        <v/>
      </c>
      <c r="DI16" s="49" t="str">
        <f t="shared" si="128"/>
        <v/>
      </c>
      <c r="DJ16" s="49" t="str">
        <f t="shared" si="128"/>
        <v/>
      </c>
      <c r="DK16" s="49" t="str">
        <f t="shared" si="128"/>
        <v/>
      </c>
      <c r="DL16" s="49" t="str">
        <f t="shared" si="128"/>
        <v/>
      </c>
      <c r="DM16" s="49" t="str">
        <f t="shared" si="128"/>
        <v/>
      </c>
      <c r="DN16" s="49" t="str">
        <f t="shared" si="128"/>
        <v/>
      </c>
      <c r="DO16" s="49" t="str">
        <f t="shared" si="128"/>
        <v/>
      </c>
      <c r="DP16" s="49" t="str">
        <f t="shared" si="128"/>
        <v/>
      </c>
      <c r="DQ16" s="49" t="str">
        <f t="shared" si="128"/>
        <v/>
      </c>
      <c r="DR16" s="49" t="str">
        <f t="shared" si="128"/>
        <v/>
      </c>
      <c r="DS16" s="49" t="str">
        <f t="shared" si="128"/>
        <v/>
      </c>
      <c r="DT16" s="49" t="str">
        <f t="shared" si="128"/>
        <v/>
      </c>
      <c r="DU16" s="49" t="str">
        <f t="shared" si="128"/>
        <v/>
      </c>
      <c r="DV16" s="49" t="str">
        <f t="shared" si="128"/>
        <v/>
      </c>
      <c r="DW16" s="183" t="str">
        <f t="shared" si="115"/>
        <v/>
      </c>
      <c r="DX16" s="49" t="str">
        <f t="shared" si="5"/>
        <v/>
      </c>
      <c r="DY16" s="49" t="str">
        <f t="shared" si="6"/>
        <v/>
      </c>
      <c r="DZ16" s="49" t="str">
        <f t="shared" si="7"/>
        <v/>
      </c>
      <c r="EA16" s="49" t="str">
        <f t="shared" si="8"/>
        <v/>
      </c>
      <c r="EB16" s="49" t="str">
        <f t="shared" si="9"/>
        <v/>
      </c>
      <c r="EC16" s="49" t="str">
        <f t="shared" si="10"/>
        <v/>
      </c>
      <c r="ED16" s="49" t="str">
        <f t="shared" si="11"/>
        <v/>
      </c>
      <c r="EE16" s="49" t="str">
        <f t="shared" si="12"/>
        <v/>
      </c>
      <c r="EF16" s="49" t="str">
        <f t="shared" si="13"/>
        <v/>
      </c>
      <c r="EG16" s="49" t="str">
        <f t="shared" si="14"/>
        <v/>
      </c>
      <c r="EH16" s="49" t="str">
        <f t="shared" si="15"/>
        <v/>
      </c>
      <c r="EI16" s="49" t="str">
        <f t="shared" si="16"/>
        <v/>
      </c>
      <c r="EJ16" s="49" t="str">
        <f t="shared" si="17"/>
        <v/>
      </c>
      <c r="EK16" s="49" t="str">
        <f t="shared" si="18"/>
        <v/>
      </c>
      <c r="EL16" s="49" t="str">
        <f t="shared" si="19"/>
        <v/>
      </c>
      <c r="EM16" s="49" t="str">
        <f t="shared" si="20"/>
        <v/>
      </c>
      <c r="EN16" s="49" t="str">
        <f t="shared" si="21"/>
        <v/>
      </c>
      <c r="EO16" s="49" t="str">
        <f t="shared" si="22"/>
        <v/>
      </c>
      <c r="EP16" s="49" t="str">
        <f t="shared" si="23"/>
        <v/>
      </c>
      <c r="EQ16" s="49" t="str">
        <f t="shared" si="24"/>
        <v/>
      </c>
      <c r="ER16" s="49" t="str">
        <f t="shared" si="25"/>
        <v/>
      </c>
      <c r="ES16" s="49" t="str">
        <f t="shared" si="26"/>
        <v/>
      </c>
      <c r="ET16" s="49" t="str">
        <f t="shared" si="27"/>
        <v/>
      </c>
      <c r="EU16" s="49" t="str">
        <f t="shared" si="28"/>
        <v/>
      </c>
      <c r="EV16" s="49" t="str">
        <f t="shared" si="29"/>
        <v/>
      </c>
      <c r="EW16" s="49" t="str">
        <f t="shared" si="30"/>
        <v/>
      </c>
      <c r="EX16" s="49" t="str">
        <f t="shared" si="31"/>
        <v/>
      </c>
      <c r="EY16" s="49" t="str">
        <f t="shared" si="32"/>
        <v/>
      </c>
      <c r="EZ16" s="49" t="str">
        <f t="shared" si="33"/>
        <v/>
      </c>
      <c r="FA16" s="49" t="str">
        <f t="shared" si="34"/>
        <v/>
      </c>
      <c r="FB16" s="49" t="str">
        <f t="shared" si="35"/>
        <v/>
      </c>
      <c r="FC16" s="49" t="str">
        <f t="shared" si="36"/>
        <v/>
      </c>
      <c r="FD16" s="49" t="str">
        <f t="shared" si="37"/>
        <v/>
      </c>
      <c r="FE16" s="49" t="str">
        <f t="shared" si="38"/>
        <v/>
      </c>
      <c r="FF16" s="49" t="str">
        <f t="shared" si="39"/>
        <v/>
      </c>
      <c r="FG16" s="49" t="str">
        <f t="shared" si="40"/>
        <v/>
      </c>
      <c r="FH16" s="49" t="str">
        <f t="shared" si="41"/>
        <v/>
      </c>
      <c r="FI16" s="49" t="str">
        <f t="shared" si="42"/>
        <v/>
      </c>
      <c r="FJ16" s="49" t="str">
        <f t="shared" si="43"/>
        <v/>
      </c>
      <c r="FK16" s="49" t="str">
        <f t="shared" si="44"/>
        <v/>
      </c>
      <c r="FL16" s="49" t="str">
        <f t="shared" si="45"/>
        <v/>
      </c>
      <c r="FM16" s="49" t="str">
        <f t="shared" si="46"/>
        <v/>
      </c>
      <c r="FN16" s="49" t="str">
        <f t="shared" si="47"/>
        <v/>
      </c>
      <c r="FO16" s="49" t="str">
        <f t="shared" si="48"/>
        <v/>
      </c>
      <c r="FP16" s="49" t="str">
        <f t="shared" si="49"/>
        <v/>
      </c>
      <c r="FQ16" s="49" t="str">
        <f t="shared" si="50"/>
        <v/>
      </c>
      <c r="FR16" s="49" t="str">
        <f t="shared" si="51"/>
        <v/>
      </c>
      <c r="FS16" s="49" t="str">
        <f t="shared" si="52"/>
        <v/>
      </c>
      <c r="FT16" s="49" t="str">
        <f t="shared" si="53"/>
        <v/>
      </c>
      <c r="FU16" s="49" t="str">
        <f t="shared" si="54"/>
        <v/>
      </c>
      <c r="FV16" s="49" t="str">
        <f t="shared" si="55"/>
        <v/>
      </c>
      <c r="FW16" s="49" t="str">
        <f t="shared" si="56"/>
        <v/>
      </c>
      <c r="FX16" s="49" t="str">
        <f t="shared" si="57"/>
        <v/>
      </c>
      <c r="FY16" s="49" t="str">
        <f t="shared" si="58"/>
        <v/>
      </c>
      <c r="FZ16" s="49" t="str">
        <f t="shared" si="59"/>
        <v/>
      </c>
      <c r="GA16" s="49" t="str">
        <f t="shared" si="60"/>
        <v/>
      </c>
      <c r="GB16" s="49" t="str">
        <f t="shared" si="61"/>
        <v/>
      </c>
      <c r="GC16" s="49" t="str">
        <f t="shared" si="62"/>
        <v/>
      </c>
      <c r="GD16" s="49" t="str">
        <f t="shared" si="63"/>
        <v/>
      </c>
      <c r="GE16" s="49" t="str">
        <f t="shared" si="64"/>
        <v/>
      </c>
      <c r="GF16" s="49" t="str">
        <f t="shared" si="65"/>
        <v/>
      </c>
      <c r="GG16" s="49" t="str">
        <f t="shared" si="66"/>
        <v/>
      </c>
      <c r="GH16" s="49" t="str">
        <f t="shared" si="67"/>
        <v/>
      </c>
      <c r="GI16" s="49" t="str">
        <f t="shared" si="68"/>
        <v/>
      </c>
      <c r="GJ16" s="49" t="str">
        <f t="shared" si="69"/>
        <v/>
      </c>
      <c r="GK16" s="49" t="str">
        <f t="shared" si="70"/>
        <v/>
      </c>
      <c r="GL16" s="49" t="str">
        <f t="shared" si="71"/>
        <v/>
      </c>
      <c r="GM16" s="49" t="str">
        <f t="shared" si="72"/>
        <v/>
      </c>
      <c r="GN16" s="49" t="str">
        <f t="shared" si="73"/>
        <v/>
      </c>
      <c r="GO16" s="49" t="str">
        <f t="shared" si="74"/>
        <v/>
      </c>
      <c r="GP16" s="49" t="str">
        <f t="shared" si="75"/>
        <v/>
      </c>
      <c r="GQ16" s="49" t="str">
        <f t="shared" si="76"/>
        <v/>
      </c>
      <c r="GR16" s="49" t="str">
        <f t="shared" si="77"/>
        <v/>
      </c>
      <c r="GS16" s="49" t="str">
        <f t="shared" si="78"/>
        <v/>
      </c>
      <c r="GT16" s="49" t="str">
        <f t="shared" si="79"/>
        <v/>
      </c>
      <c r="GU16" s="49" t="str">
        <f t="shared" si="80"/>
        <v/>
      </c>
      <c r="GV16" s="49" t="str">
        <f t="shared" si="81"/>
        <v/>
      </c>
      <c r="GW16" s="49" t="str">
        <f t="shared" si="82"/>
        <v/>
      </c>
      <c r="GX16" s="49" t="str">
        <f t="shared" si="83"/>
        <v/>
      </c>
      <c r="GY16" s="49" t="str">
        <f t="shared" si="84"/>
        <v/>
      </c>
      <c r="GZ16" s="49" t="str">
        <f t="shared" si="85"/>
        <v/>
      </c>
      <c r="HA16" s="49" t="str">
        <f t="shared" si="86"/>
        <v/>
      </c>
      <c r="HB16" s="49" t="str">
        <f t="shared" si="87"/>
        <v/>
      </c>
      <c r="HC16" s="49" t="str">
        <f t="shared" si="88"/>
        <v/>
      </c>
      <c r="HD16" s="49" t="str">
        <f t="shared" si="89"/>
        <v/>
      </c>
      <c r="HE16" s="49" t="str">
        <f t="shared" si="90"/>
        <v/>
      </c>
      <c r="HF16" s="49" t="str">
        <f t="shared" si="91"/>
        <v/>
      </c>
      <c r="HG16" s="49" t="str">
        <f t="shared" si="92"/>
        <v/>
      </c>
      <c r="HH16" s="49" t="str">
        <f t="shared" si="93"/>
        <v/>
      </c>
      <c r="HI16" s="49" t="str">
        <f t="shared" si="94"/>
        <v/>
      </c>
      <c r="HJ16" s="49" t="str">
        <f t="shared" si="95"/>
        <v/>
      </c>
      <c r="HK16" s="49" t="str">
        <f t="shared" si="96"/>
        <v/>
      </c>
      <c r="HL16" s="49" t="str">
        <f t="shared" si="97"/>
        <v/>
      </c>
      <c r="HM16" s="49" t="str">
        <f t="shared" si="98"/>
        <v/>
      </c>
      <c r="HN16" s="49" t="str">
        <f t="shared" si="99"/>
        <v/>
      </c>
      <c r="HO16" s="49" t="str">
        <f t="shared" si="100"/>
        <v/>
      </c>
      <c r="HP16" s="49" t="str">
        <f t="shared" si="101"/>
        <v/>
      </c>
      <c r="HQ16" s="49" t="str">
        <f t="shared" si="102"/>
        <v/>
      </c>
      <c r="HR16" s="49" t="str">
        <f t="shared" si="103"/>
        <v/>
      </c>
      <c r="HS16" s="49" t="str">
        <f t="shared" si="104"/>
        <v/>
      </c>
      <c r="HT16" s="169" t="e">
        <f t="shared" si="105"/>
        <v>#N/A</v>
      </c>
      <c r="HU16" s="169" t="e">
        <f t="shared" si="129"/>
        <v>#N/A</v>
      </c>
      <c r="HV16" s="169" t="e">
        <f t="shared" si="129"/>
        <v>#N/A</v>
      </c>
      <c r="HW16" s="169" t="e">
        <f t="shared" si="129"/>
        <v>#N/A</v>
      </c>
      <c r="HX16" s="169" t="e">
        <f t="shared" si="125"/>
        <v>#N/A</v>
      </c>
      <c r="HY16" s="169" t="e">
        <f t="shared" si="125"/>
        <v>#N/A</v>
      </c>
      <c r="HZ16" s="169" t="e">
        <f t="shared" si="125"/>
        <v>#N/A</v>
      </c>
      <c r="IA16" s="169" t="e">
        <f t="shared" si="125"/>
        <v>#N/A</v>
      </c>
      <c r="IB16" s="169" t="e">
        <f t="shared" si="125"/>
        <v>#N/A</v>
      </c>
      <c r="IC16" s="169" t="e">
        <f t="shared" si="125"/>
        <v>#N/A</v>
      </c>
      <c r="ID16" s="169" t="e">
        <f t="shared" si="125"/>
        <v>#N/A</v>
      </c>
      <c r="IE16" s="169" t="e">
        <f t="shared" si="125"/>
        <v>#N/A</v>
      </c>
      <c r="IF16" s="169" t="e">
        <f t="shared" si="125"/>
        <v>#N/A</v>
      </c>
      <c r="IG16" s="169" t="e">
        <f t="shared" si="125"/>
        <v>#N/A</v>
      </c>
      <c r="IH16" s="169" t="e">
        <f t="shared" si="125"/>
        <v>#N/A</v>
      </c>
      <c r="II16" s="169" t="e">
        <f t="shared" si="125"/>
        <v>#N/A</v>
      </c>
      <c r="IJ16" s="169" t="e">
        <f t="shared" si="125"/>
        <v>#N/A</v>
      </c>
      <c r="IK16" s="169" t="e">
        <f t="shared" si="125"/>
        <v>#N/A</v>
      </c>
      <c r="IL16" s="169" t="e">
        <f t="shared" si="125"/>
        <v>#N/A</v>
      </c>
      <c r="IM16" s="169" t="e">
        <f t="shared" ref="IM16:KE21" si="133">IF(ISNONTEXT($O16),_xlfn.NORM.DIST(AT16,$K16,$O16,FALSE),NA())</f>
        <v>#N/A</v>
      </c>
      <c r="IN16" s="169" t="e">
        <f t="shared" si="133"/>
        <v>#N/A</v>
      </c>
      <c r="IO16" s="169" t="e">
        <f t="shared" si="133"/>
        <v>#N/A</v>
      </c>
      <c r="IP16" s="169" t="e">
        <f t="shared" si="133"/>
        <v>#N/A</v>
      </c>
      <c r="IQ16" s="169" t="e">
        <f t="shared" si="133"/>
        <v>#N/A</v>
      </c>
      <c r="IR16" s="169" t="e">
        <f t="shared" si="133"/>
        <v>#N/A</v>
      </c>
      <c r="IS16" s="169" t="e">
        <f t="shared" si="133"/>
        <v>#N/A</v>
      </c>
      <c r="IT16" s="169" t="e">
        <f t="shared" si="133"/>
        <v>#N/A</v>
      </c>
      <c r="IU16" s="169" t="e">
        <f t="shared" si="133"/>
        <v>#N/A</v>
      </c>
      <c r="IV16" s="169" t="e">
        <f t="shared" si="133"/>
        <v>#N/A</v>
      </c>
      <c r="IW16" s="169" t="e">
        <f t="shared" si="133"/>
        <v>#N/A</v>
      </c>
      <c r="IX16" s="169" t="e">
        <f t="shared" si="133"/>
        <v>#N/A</v>
      </c>
      <c r="IY16" s="169" t="e">
        <f t="shared" si="133"/>
        <v>#N/A</v>
      </c>
      <c r="IZ16" s="169" t="e">
        <f t="shared" si="133"/>
        <v>#N/A</v>
      </c>
      <c r="JA16" s="169" t="e">
        <f t="shared" si="133"/>
        <v>#N/A</v>
      </c>
      <c r="JB16" s="169" t="e">
        <f t="shared" si="133"/>
        <v>#N/A</v>
      </c>
      <c r="JC16" s="169" t="e">
        <f t="shared" si="133"/>
        <v>#N/A</v>
      </c>
      <c r="JD16" s="169" t="e">
        <f t="shared" si="133"/>
        <v>#N/A</v>
      </c>
      <c r="JE16" s="169" t="e">
        <f t="shared" si="133"/>
        <v>#N/A</v>
      </c>
      <c r="JF16" s="169" t="e">
        <f t="shared" si="133"/>
        <v>#N/A</v>
      </c>
      <c r="JG16" s="169" t="e">
        <f t="shared" si="133"/>
        <v>#N/A</v>
      </c>
      <c r="JH16" s="169" t="e">
        <f t="shared" si="133"/>
        <v>#N/A</v>
      </c>
      <c r="JI16" s="169" t="e">
        <f t="shared" si="133"/>
        <v>#N/A</v>
      </c>
      <c r="JJ16" s="169" t="e">
        <f t="shared" si="133"/>
        <v>#N/A</v>
      </c>
      <c r="JK16" s="169" t="e">
        <f t="shared" si="133"/>
        <v>#N/A</v>
      </c>
      <c r="JL16" s="169" t="e">
        <f t="shared" si="133"/>
        <v>#N/A</v>
      </c>
      <c r="JM16" s="169" t="e">
        <f t="shared" si="133"/>
        <v>#N/A</v>
      </c>
      <c r="JN16" s="169" t="e">
        <f t="shared" si="133"/>
        <v>#N/A</v>
      </c>
      <c r="JO16" s="169" t="e">
        <f t="shared" si="133"/>
        <v>#N/A</v>
      </c>
      <c r="JP16" s="169" t="e">
        <f t="shared" si="133"/>
        <v>#N/A</v>
      </c>
      <c r="JQ16" s="169" t="e">
        <f t="shared" si="133"/>
        <v>#N/A</v>
      </c>
      <c r="JR16" s="169" t="e">
        <f t="shared" si="133"/>
        <v>#N/A</v>
      </c>
      <c r="JS16" s="169" t="e">
        <f t="shared" si="133"/>
        <v>#N/A</v>
      </c>
      <c r="JT16" s="169" t="e">
        <f t="shared" si="133"/>
        <v>#N/A</v>
      </c>
      <c r="JU16" s="169" t="e">
        <f t="shared" si="133"/>
        <v>#N/A</v>
      </c>
      <c r="JV16" s="169" t="e">
        <f t="shared" si="133"/>
        <v>#N/A</v>
      </c>
      <c r="JW16" s="169" t="e">
        <f t="shared" si="133"/>
        <v>#N/A</v>
      </c>
      <c r="JX16" s="169" t="e">
        <f t="shared" si="133"/>
        <v>#N/A</v>
      </c>
      <c r="JY16" s="169" t="e">
        <f t="shared" si="133"/>
        <v>#N/A</v>
      </c>
      <c r="JZ16" s="169" t="e">
        <f t="shared" si="133"/>
        <v>#N/A</v>
      </c>
      <c r="KA16" s="169" t="e">
        <f t="shared" si="133"/>
        <v>#N/A</v>
      </c>
      <c r="KB16" s="169" t="e">
        <f t="shared" si="133"/>
        <v>#N/A</v>
      </c>
      <c r="KC16" s="169" t="e">
        <f t="shared" si="133"/>
        <v>#N/A</v>
      </c>
      <c r="KD16" s="169" t="e">
        <f t="shared" si="133"/>
        <v>#N/A</v>
      </c>
      <c r="KE16" s="169" t="e">
        <f t="shared" si="133"/>
        <v>#N/A</v>
      </c>
      <c r="KF16" s="169" t="e">
        <f t="shared" si="117"/>
        <v>#N/A</v>
      </c>
      <c r="KG16" s="169" t="e">
        <f t="shared" si="130"/>
        <v>#N/A</v>
      </c>
      <c r="KH16" s="169" t="e">
        <f t="shared" si="130"/>
        <v>#N/A</v>
      </c>
      <c r="KI16" s="169" t="e">
        <f t="shared" si="130"/>
        <v>#N/A</v>
      </c>
      <c r="KJ16" s="169" t="e">
        <f t="shared" si="126"/>
        <v>#N/A</v>
      </c>
      <c r="KK16" s="169" t="e">
        <f t="shared" si="126"/>
        <v>#N/A</v>
      </c>
      <c r="KL16" s="169" t="e">
        <f t="shared" si="126"/>
        <v>#N/A</v>
      </c>
      <c r="KM16" s="169" t="e">
        <f t="shared" si="126"/>
        <v>#N/A</v>
      </c>
      <c r="KN16" s="169" t="e">
        <f t="shared" si="126"/>
        <v>#N/A</v>
      </c>
      <c r="KO16" s="169" t="e">
        <f t="shared" si="126"/>
        <v>#N/A</v>
      </c>
      <c r="KP16" s="169" t="e">
        <f t="shared" si="126"/>
        <v>#N/A</v>
      </c>
      <c r="KQ16" s="169" t="e">
        <f t="shared" si="126"/>
        <v>#N/A</v>
      </c>
      <c r="KR16" s="169" t="e">
        <f t="shared" si="126"/>
        <v>#N/A</v>
      </c>
      <c r="KS16" s="169" t="e">
        <f t="shared" si="126"/>
        <v>#N/A</v>
      </c>
      <c r="KT16" s="169" t="e">
        <f t="shared" si="126"/>
        <v>#N/A</v>
      </c>
      <c r="KU16" s="169" t="e">
        <f t="shared" si="126"/>
        <v>#N/A</v>
      </c>
      <c r="KV16" s="169" t="e">
        <f t="shared" si="126"/>
        <v>#N/A</v>
      </c>
      <c r="KW16" s="169" t="e">
        <f t="shared" si="126"/>
        <v>#N/A</v>
      </c>
      <c r="KX16" s="169" t="e">
        <f t="shared" si="126"/>
        <v>#N/A</v>
      </c>
      <c r="KY16" s="169" t="e">
        <f t="shared" ref="KY16:MQ21" si="134">IF(ISNONTEXT($O16),_xlfn.NORM.DIST(DF16,$K16,$O16,FALSE),NA())</f>
        <v>#N/A</v>
      </c>
      <c r="KZ16" s="169" t="e">
        <f t="shared" si="134"/>
        <v>#N/A</v>
      </c>
      <c r="LA16" s="169" t="e">
        <f t="shared" si="134"/>
        <v>#N/A</v>
      </c>
      <c r="LB16" s="169" t="e">
        <f t="shared" si="134"/>
        <v>#N/A</v>
      </c>
      <c r="LC16" s="169" t="e">
        <f t="shared" si="134"/>
        <v>#N/A</v>
      </c>
      <c r="LD16" s="169" t="e">
        <f t="shared" si="134"/>
        <v>#N/A</v>
      </c>
      <c r="LE16" s="169" t="e">
        <f t="shared" si="134"/>
        <v>#N/A</v>
      </c>
      <c r="LF16" s="169" t="e">
        <f t="shared" si="134"/>
        <v>#N/A</v>
      </c>
      <c r="LG16" s="169" t="e">
        <f t="shared" si="134"/>
        <v>#N/A</v>
      </c>
      <c r="LH16" s="169" t="e">
        <f t="shared" si="134"/>
        <v>#N/A</v>
      </c>
      <c r="LI16" s="169" t="e">
        <f t="shared" si="134"/>
        <v>#N/A</v>
      </c>
      <c r="LJ16" s="169" t="e">
        <f t="shared" si="134"/>
        <v>#N/A</v>
      </c>
      <c r="LK16" s="169" t="e">
        <f t="shared" si="134"/>
        <v>#N/A</v>
      </c>
      <c r="LL16" s="169" t="e">
        <f t="shared" si="134"/>
        <v>#N/A</v>
      </c>
      <c r="LM16" s="169" t="e">
        <f t="shared" si="134"/>
        <v>#N/A</v>
      </c>
      <c r="LN16" s="169" t="e">
        <f t="shared" si="134"/>
        <v>#N/A</v>
      </c>
      <c r="LO16" s="169" t="e">
        <f t="shared" si="134"/>
        <v>#N/A</v>
      </c>
      <c r="LP16" s="169" t="e">
        <f t="shared" si="134"/>
        <v>#N/A</v>
      </c>
      <c r="LQ16" s="169" t="e">
        <f t="shared" si="134"/>
        <v>#N/A</v>
      </c>
      <c r="LR16" s="169" t="e">
        <f t="shared" si="134"/>
        <v>#N/A</v>
      </c>
      <c r="LS16" s="169" t="e">
        <f t="shared" si="134"/>
        <v>#N/A</v>
      </c>
      <c r="LT16" s="169" t="e">
        <f t="shared" si="134"/>
        <v>#N/A</v>
      </c>
      <c r="LU16" s="169" t="e">
        <f t="shared" si="134"/>
        <v>#N/A</v>
      </c>
      <c r="LV16" s="169" t="e">
        <f t="shared" si="134"/>
        <v>#N/A</v>
      </c>
      <c r="LW16" s="169" t="e">
        <f t="shared" si="134"/>
        <v>#N/A</v>
      </c>
      <c r="LX16" s="169" t="e">
        <f t="shared" si="134"/>
        <v>#N/A</v>
      </c>
      <c r="LY16" s="169" t="e">
        <f t="shared" si="134"/>
        <v>#N/A</v>
      </c>
      <c r="LZ16" s="169" t="e">
        <f t="shared" si="134"/>
        <v>#N/A</v>
      </c>
      <c r="MA16" s="169" t="e">
        <f t="shared" si="134"/>
        <v>#N/A</v>
      </c>
      <c r="MB16" s="169" t="e">
        <f t="shared" si="134"/>
        <v>#N/A</v>
      </c>
      <c r="MC16" s="169" t="e">
        <f t="shared" si="134"/>
        <v>#N/A</v>
      </c>
      <c r="MD16" s="169" t="e">
        <f t="shared" si="134"/>
        <v>#N/A</v>
      </c>
      <c r="ME16" s="169" t="e">
        <f t="shared" si="134"/>
        <v>#N/A</v>
      </c>
      <c r="MF16" s="169" t="e">
        <f t="shared" si="134"/>
        <v>#N/A</v>
      </c>
      <c r="MG16" s="169" t="e">
        <f t="shared" si="134"/>
        <v>#N/A</v>
      </c>
      <c r="MH16" s="169" t="e">
        <f t="shared" si="134"/>
        <v>#N/A</v>
      </c>
      <c r="MI16" s="169" t="e">
        <f t="shared" si="134"/>
        <v>#N/A</v>
      </c>
      <c r="MJ16" s="169" t="e">
        <f t="shared" si="134"/>
        <v>#N/A</v>
      </c>
      <c r="MK16" s="169" t="e">
        <f t="shared" si="134"/>
        <v>#N/A</v>
      </c>
      <c r="ML16" s="169" t="e">
        <f t="shared" si="134"/>
        <v>#N/A</v>
      </c>
      <c r="MM16" s="169" t="e">
        <f t="shared" si="134"/>
        <v>#N/A</v>
      </c>
      <c r="MN16" s="169" t="e">
        <f t="shared" si="134"/>
        <v>#N/A</v>
      </c>
      <c r="MO16" s="169" t="e">
        <f t="shared" si="134"/>
        <v>#N/A</v>
      </c>
      <c r="MP16" s="169" t="e">
        <f t="shared" si="134"/>
        <v>#N/A</v>
      </c>
      <c r="MQ16" s="169" t="e">
        <f t="shared" si="134"/>
        <v>#N/A</v>
      </c>
      <c r="MR16" s="169" t="e">
        <f t="shared" si="118"/>
        <v>#N/A</v>
      </c>
      <c r="MS16" s="169" t="e">
        <f t="shared" si="131"/>
        <v>#N/A</v>
      </c>
      <c r="MT16" s="169" t="e">
        <f t="shared" si="131"/>
        <v>#N/A</v>
      </c>
      <c r="MU16" s="169" t="e">
        <f t="shared" si="131"/>
        <v>#N/A</v>
      </c>
      <c r="MV16" s="169" t="e">
        <f t="shared" si="127"/>
        <v>#N/A</v>
      </c>
      <c r="MW16" s="169" t="e">
        <f t="shared" si="127"/>
        <v>#N/A</v>
      </c>
      <c r="MX16" s="169" t="e">
        <f t="shared" si="127"/>
        <v>#N/A</v>
      </c>
      <c r="MY16" s="169" t="e">
        <f t="shared" si="127"/>
        <v>#N/A</v>
      </c>
      <c r="MZ16" s="169" t="e">
        <f t="shared" si="127"/>
        <v>#N/A</v>
      </c>
      <c r="NA16" s="169" t="e">
        <f t="shared" si="127"/>
        <v>#N/A</v>
      </c>
      <c r="NB16" s="169" t="e">
        <f t="shared" si="127"/>
        <v>#N/A</v>
      </c>
      <c r="NC16" s="169" t="e">
        <f t="shared" si="127"/>
        <v>#N/A</v>
      </c>
      <c r="ND16" s="169" t="e">
        <f t="shared" si="127"/>
        <v>#N/A</v>
      </c>
      <c r="NE16" s="169" t="e">
        <f t="shared" si="127"/>
        <v>#N/A</v>
      </c>
      <c r="NF16" s="169" t="e">
        <f t="shared" si="127"/>
        <v>#N/A</v>
      </c>
      <c r="NG16" s="169" t="e">
        <f t="shared" si="127"/>
        <v>#N/A</v>
      </c>
      <c r="NH16" s="169" t="e">
        <f t="shared" si="127"/>
        <v>#N/A</v>
      </c>
      <c r="NI16" s="169" t="e">
        <f t="shared" si="127"/>
        <v>#N/A</v>
      </c>
      <c r="NJ16" s="169" t="e">
        <f t="shared" si="127"/>
        <v>#N/A</v>
      </c>
      <c r="NK16" s="169" t="e">
        <f t="shared" ref="NK16:PC21" si="135">IF(ISNONTEXT($O16),_xlfn.NORM.DIST(FR16,$K16,$O16,FALSE),NA())</f>
        <v>#N/A</v>
      </c>
      <c r="NL16" s="169" t="e">
        <f t="shared" si="135"/>
        <v>#N/A</v>
      </c>
      <c r="NM16" s="169" t="e">
        <f t="shared" si="135"/>
        <v>#N/A</v>
      </c>
      <c r="NN16" s="169" t="e">
        <f t="shared" si="135"/>
        <v>#N/A</v>
      </c>
      <c r="NO16" s="169" t="e">
        <f t="shared" si="135"/>
        <v>#N/A</v>
      </c>
      <c r="NP16" s="169" t="e">
        <f t="shared" si="135"/>
        <v>#N/A</v>
      </c>
      <c r="NQ16" s="169" t="e">
        <f t="shared" si="135"/>
        <v>#N/A</v>
      </c>
      <c r="NR16" s="169" t="e">
        <f t="shared" si="135"/>
        <v>#N/A</v>
      </c>
      <c r="NS16" s="169" t="e">
        <f t="shared" si="135"/>
        <v>#N/A</v>
      </c>
      <c r="NT16" s="169" t="e">
        <f t="shared" si="135"/>
        <v>#N/A</v>
      </c>
      <c r="NU16" s="169" t="e">
        <f t="shared" si="135"/>
        <v>#N/A</v>
      </c>
      <c r="NV16" s="169" t="e">
        <f t="shared" si="135"/>
        <v>#N/A</v>
      </c>
      <c r="NW16" s="169" t="e">
        <f t="shared" si="135"/>
        <v>#N/A</v>
      </c>
      <c r="NX16" s="169" t="e">
        <f t="shared" si="135"/>
        <v>#N/A</v>
      </c>
      <c r="NY16" s="169" t="e">
        <f t="shared" si="135"/>
        <v>#N/A</v>
      </c>
      <c r="NZ16" s="169" t="e">
        <f t="shared" si="135"/>
        <v>#N/A</v>
      </c>
      <c r="OA16" s="169" t="e">
        <f t="shared" si="135"/>
        <v>#N/A</v>
      </c>
      <c r="OB16" s="169" t="e">
        <f t="shared" si="135"/>
        <v>#N/A</v>
      </c>
      <c r="OC16" s="169" t="e">
        <f t="shared" si="135"/>
        <v>#N/A</v>
      </c>
      <c r="OD16" s="169" t="e">
        <f t="shared" si="135"/>
        <v>#N/A</v>
      </c>
      <c r="OE16" s="169" t="e">
        <f t="shared" si="135"/>
        <v>#N/A</v>
      </c>
      <c r="OF16" s="169" t="e">
        <f t="shared" si="135"/>
        <v>#N/A</v>
      </c>
      <c r="OG16" s="169" t="e">
        <f t="shared" si="135"/>
        <v>#N/A</v>
      </c>
      <c r="OH16" s="169" t="e">
        <f t="shared" si="135"/>
        <v>#N/A</v>
      </c>
      <c r="OI16" s="169" t="e">
        <f t="shared" si="135"/>
        <v>#N/A</v>
      </c>
      <c r="OJ16" s="169" t="e">
        <f t="shared" si="135"/>
        <v>#N/A</v>
      </c>
      <c r="OK16" s="169" t="e">
        <f t="shared" si="135"/>
        <v>#N/A</v>
      </c>
      <c r="OL16" s="169" t="e">
        <f t="shared" si="135"/>
        <v>#N/A</v>
      </c>
      <c r="OM16" s="169" t="e">
        <f t="shared" si="135"/>
        <v>#N/A</v>
      </c>
      <c r="ON16" s="169" t="e">
        <f t="shared" si="135"/>
        <v>#N/A</v>
      </c>
      <c r="OO16" s="169" t="e">
        <f t="shared" si="135"/>
        <v>#N/A</v>
      </c>
      <c r="OP16" s="169" t="e">
        <f t="shared" si="135"/>
        <v>#N/A</v>
      </c>
      <c r="OQ16" s="169" t="e">
        <f t="shared" si="135"/>
        <v>#N/A</v>
      </c>
      <c r="OR16" s="169" t="e">
        <f t="shared" si="135"/>
        <v>#N/A</v>
      </c>
      <c r="OS16" s="169" t="e">
        <f t="shared" si="135"/>
        <v>#N/A</v>
      </c>
      <c r="OT16" s="169" t="e">
        <f t="shared" si="135"/>
        <v>#N/A</v>
      </c>
      <c r="OU16" s="169" t="e">
        <f t="shared" si="135"/>
        <v>#N/A</v>
      </c>
      <c r="OV16" s="169" t="e">
        <f t="shared" si="135"/>
        <v>#N/A</v>
      </c>
      <c r="OW16" s="169" t="e">
        <f t="shared" si="135"/>
        <v>#N/A</v>
      </c>
      <c r="OX16" s="169" t="e">
        <f t="shared" si="135"/>
        <v>#N/A</v>
      </c>
      <c r="OY16" s="169" t="e">
        <f t="shared" si="135"/>
        <v>#N/A</v>
      </c>
      <c r="OZ16" s="169" t="e">
        <f t="shared" si="135"/>
        <v>#N/A</v>
      </c>
      <c r="PA16" s="169" t="e">
        <f t="shared" si="135"/>
        <v>#N/A</v>
      </c>
      <c r="PB16" s="169" t="e">
        <f t="shared" si="135"/>
        <v>#N/A</v>
      </c>
      <c r="PC16" s="169" t="e">
        <f t="shared" si="135"/>
        <v>#N/A</v>
      </c>
      <c r="PD16" s="169" t="e">
        <f t="shared" si="119"/>
        <v>#N/A</v>
      </c>
      <c r="PE16" s="169" t="e">
        <f t="shared" si="109"/>
        <v>#N/A</v>
      </c>
      <c r="PF16" s="169" t="e">
        <f t="shared" si="109"/>
        <v>#N/A</v>
      </c>
      <c r="PG16" s="169" t="e">
        <f t="shared" si="109"/>
        <v>#N/A</v>
      </c>
      <c r="PH16" s="169" t="e">
        <f t="shared" si="109"/>
        <v>#N/A</v>
      </c>
      <c r="PI16" s="169" t="e">
        <f t="shared" si="109"/>
        <v>#N/A</v>
      </c>
      <c r="PJ16" s="169" t="e">
        <f t="shared" si="109"/>
        <v>#N/A</v>
      </c>
      <c r="PK16" s="169" t="e">
        <f t="shared" si="109"/>
        <v>#N/A</v>
      </c>
      <c r="PL16" s="169" t="e">
        <f t="shared" si="109"/>
        <v>#N/A</v>
      </c>
    </row>
    <row r="17" spans="1:428" hidden="1" x14ac:dyDescent="0.75">
      <c r="A17" s="4">
        <v>14</v>
      </c>
      <c r="B17" s="109"/>
      <c r="C17" s="117"/>
      <c r="D17" s="122" t="str">
        <f t="shared" si="110"/>
        <v/>
      </c>
      <c r="E17" s="95"/>
      <c r="F17" s="122" t="str">
        <f t="shared" si="111"/>
        <v/>
      </c>
      <c r="G17" s="117"/>
      <c r="H17" s="110"/>
      <c r="I17" s="124" t="str">
        <f t="shared" si="0"/>
        <v/>
      </c>
      <c r="J17" s="124" t="str">
        <f t="shared" si="1"/>
        <v/>
      </c>
      <c r="K17" s="73" t="str">
        <f t="shared" si="112"/>
        <v/>
      </c>
      <c r="L17" s="23"/>
      <c r="M17" s="57"/>
      <c r="N17" s="280"/>
      <c r="O17" s="74" t="str">
        <f>IF(AND(D17&gt;0,E17&gt;0,F17&gt;0),IF(ISBLANK(N17),IF(ISBLANK(L17),"",(F17-D17)*VLOOKUP(L17,VLookups!$A$4:$B$13,2,FALSE)),N17),"")</f>
        <v/>
      </c>
      <c r="P17" s="75" t="str">
        <f t="shared" si="2"/>
        <v/>
      </c>
      <c r="Q17" s="95"/>
      <c r="R17" s="270" t="str">
        <f>IF(AND(Q17&gt;0,E17&gt;0,NOT(O17="")),ABS(VLOOKUP($Q$1,VLookups!$A$43:$B$44,2,FALSE)-_xlfn.NORM.DIST(Q17,K17,O17,TRUE)),"")</f>
        <v/>
      </c>
      <c r="S17" s="94" t="str">
        <f>IF(AND($D17&gt;0,$E17&gt;0,$F17&gt;0,NOT(ISBLANK($L17))),_xlfn.NORM.INV(ABS(VLOOKUP($Q$1,VLookups!$A$43:$B$44,2,FALSE)-S$3),$K17,$O17),"")</f>
        <v/>
      </c>
      <c r="T17" s="93" t="str">
        <f>IF(AND($D17&gt;0,$E17&gt;0,$F17&gt;0,NOT(ISBLANK($L17))),_xlfn.NORM.INV(ABS(VLOOKUP($Q$1,VLookups!$A$43:$B$44,2,FALSE)-T$3),$K17,$O17),"")</f>
        <v/>
      </c>
      <c r="U17" s="94" t="str">
        <f>IF(AND($D17&gt;0,$E17&gt;0,$F17&gt;0,NOT(ISBLANK($L17))),_xlfn.NORM.INV(ABS(VLOOKUP($Q$1,VLookups!$A$43:$B$44,2,FALSE)-U$3),$K17,$O17),"")</f>
        <v/>
      </c>
      <c r="V17" s="93" t="str">
        <f>IF(AND($D17&gt;0,$E17&gt;0,$F17&gt;0,NOT(ISBLANK($L17))),_xlfn.NORM.INV(ABS(VLOOKUP($Q$1,VLookups!$A$43:$B$44,2,FALSE)-V$3),$K17,$O17),"")</f>
        <v/>
      </c>
      <c r="W17" s="94" t="str">
        <f>IF(AND($D17&gt;0,$E17&gt;0,$F17&gt;0,NOT(ISBLANK($L17))),_xlfn.NORM.INV(ABS(VLOOKUP($Q$1,VLookups!$A$43:$B$44,2,FALSE)-W$3),$K17,$O17),"")</f>
        <v/>
      </c>
      <c r="X17" s="93" t="str">
        <f>IF(AND($D17&gt;0,$E17&gt;0,$F17&gt;0,NOT(ISBLANK($L17))),_xlfn.NORM.INV(ABS(VLOOKUP($Q$1,VLookups!$A$43:$B$44,2,FALSE)-X$3),$K17,$O17),"")</f>
        <v/>
      </c>
      <c r="Y17" s="5"/>
      <c r="Z17" s="168" t="str">
        <f t="shared" si="113"/>
        <v/>
      </c>
      <c r="AA17" s="49" t="str">
        <f t="shared" si="114"/>
        <v/>
      </c>
      <c r="AB17" s="49" t="str">
        <f t="shared" si="132"/>
        <v/>
      </c>
      <c r="AC17" s="49" t="str">
        <f t="shared" si="132"/>
        <v/>
      </c>
      <c r="AD17" s="49" t="str">
        <f t="shared" si="132"/>
        <v/>
      </c>
      <c r="AE17" s="49" t="str">
        <f t="shared" si="132"/>
        <v/>
      </c>
      <c r="AF17" s="49" t="str">
        <f t="shared" si="132"/>
        <v/>
      </c>
      <c r="AG17" s="49" t="str">
        <f t="shared" si="132"/>
        <v/>
      </c>
      <c r="AH17" s="49" t="str">
        <f t="shared" si="132"/>
        <v/>
      </c>
      <c r="AI17" s="49" t="str">
        <f t="shared" si="132"/>
        <v/>
      </c>
      <c r="AJ17" s="49" t="str">
        <f t="shared" si="132"/>
        <v/>
      </c>
      <c r="AK17" s="49" t="str">
        <f t="shared" si="132"/>
        <v/>
      </c>
      <c r="AL17" s="49" t="str">
        <f t="shared" si="132"/>
        <v/>
      </c>
      <c r="AM17" s="49" t="str">
        <f t="shared" si="132"/>
        <v/>
      </c>
      <c r="AN17" s="49" t="str">
        <f t="shared" si="132"/>
        <v/>
      </c>
      <c r="AO17" s="49" t="str">
        <f t="shared" si="132"/>
        <v/>
      </c>
      <c r="AP17" s="49" t="str">
        <f t="shared" si="132"/>
        <v/>
      </c>
      <c r="AQ17" s="49" t="str">
        <f t="shared" si="132"/>
        <v/>
      </c>
      <c r="AR17" s="49" t="str">
        <f t="shared" si="132"/>
        <v/>
      </c>
      <c r="AS17" s="49" t="str">
        <f t="shared" si="132"/>
        <v/>
      </c>
      <c r="AT17" s="49" t="str">
        <f t="shared" si="132"/>
        <v/>
      </c>
      <c r="AU17" s="49" t="str">
        <f t="shared" si="132"/>
        <v/>
      </c>
      <c r="AV17" s="49" t="str">
        <f t="shared" si="132"/>
        <v/>
      </c>
      <c r="AW17" s="49" t="str">
        <f t="shared" si="132"/>
        <v/>
      </c>
      <c r="AX17" s="49" t="str">
        <f t="shared" si="132"/>
        <v/>
      </c>
      <c r="AY17" s="49" t="str">
        <f t="shared" si="132"/>
        <v/>
      </c>
      <c r="AZ17" s="49" t="str">
        <f t="shared" si="132"/>
        <v/>
      </c>
      <c r="BA17" s="49" t="str">
        <f t="shared" si="132"/>
        <v/>
      </c>
      <c r="BB17" s="49" t="str">
        <f t="shared" si="132"/>
        <v/>
      </c>
      <c r="BC17" s="49" t="str">
        <f t="shared" si="132"/>
        <v/>
      </c>
      <c r="BD17" s="49" t="str">
        <f t="shared" si="132"/>
        <v/>
      </c>
      <c r="BE17" s="49" t="str">
        <f t="shared" si="132"/>
        <v/>
      </c>
      <c r="BF17" s="49" t="str">
        <f t="shared" si="132"/>
        <v/>
      </c>
      <c r="BG17" s="49" t="str">
        <f t="shared" si="132"/>
        <v/>
      </c>
      <c r="BH17" s="49" t="str">
        <f t="shared" si="132"/>
        <v/>
      </c>
      <c r="BI17" s="49" t="str">
        <f t="shared" si="132"/>
        <v/>
      </c>
      <c r="BJ17" s="49" t="str">
        <f t="shared" si="132"/>
        <v/>
      </c>
      <c r="BK17" s="49" t="str">
        <f t="shared" si="132"/>
        <v/>
      </c>
      <c r="BL17" s="49" t="str">
        <f t="shared" si="132"/>
        <v/>
      </c>
      <c r="BM17" s="49" t="str">
        <f t="shared" si="132"/>
        <v/>
      </c>
      <c r="BN17" s="49" t="str">
        <f t="shared" si="132"/>
        <v/>
      </c>
      <c r="BO17" s="49" t="str">
        <f t="shared" si="132"/>
        <v/>
      </c>
      <c r="BP17" s="49" t="str">
        <f t="shared" si="132"/>
        <v/>
      </c>
      <c r="BQ17" s="49" t="str">
        <f t="shared" si="132"/>
        <v/>
      </c>
      <c r="BR17" s="49" t="str">
        <f t="shared" si="132"/>
        <v/>
      </c>
      <c r="BS17" s="49" t="str">
        <f t="shared" si="132"/>
        <v/>
      </c>
      <c r="BT17" s="49" t="str">
        <f t="shared" si="132"/>
        <v/>
      </c>
      <c r="BU17" s="49" t="str">
        <f t="shared" si="132"/>
        <v/>
      </c>
      <c r="BV17" s="49" t="str">
        <f t="shared" si="132"/>
        <v/>
      </c>
      <c r="BW17" s="49" t="str">
        <f t="shared" si="132"/>
        <v/>
      </c>
      <c r="BX17" s="49" t="str">
        <f t="shared" si="132"/>
        <v/>
      </c>
      <c r="BY17" s="49" t="str">
        <f t="shared" si="132"/>
        <v/>
      </c>
      <c r="BZ17" s="49" t="str">
        <f t="shared" si="132"/>
        <v/>
      </c>
      <c r="CA17" s="49" t="str">
        <f t="shared" si="132"/>
        <v/>
      </c>
      <c r="CB17" s="49" t="str">
        <f t="shared" si="132"/>
        <v/>
      </c>
      <c r="CC17" s="49" t="str">
        <f t="shared" si="132"/>
        <v/>
      </c>
      <c r="CD17" s="49" t="str">
        <f t="shared" si="132"/>
        <v/>
      </c>
      <c r="CE17" s="49" t="str">
        <f t="shared" si="132"/>
        <v/>
      </c>
      <c r="CF17" s="49" t="str">
        <f t="shared" si="132"/>
        <v/>
      </c>
      <c r="CG17" s="49" t="str">
        <f t="shared" si="132"/>
        <v/>
      </c>
      <c r="CH17" s="49" t="str">
        <f t="shared" si="132"/>
        <v/>
      </c>
      <c r="CI17" s="49" t="str">
        <f t="shared" si="132"/>
        <v/>
      </c>
      <c r="CJ17" s="49" t="str">
        <f t="shared" si="132"/>
        <v/>
      </c>
      <c r="CK17" s="49" t="str">
        <f t="shared" si="132"/>
        <v/>
      </c>
      <c r="CL17" s="49" t="str">
        <f t="shared" si="132"/>
        <v/>
      </c>
      <c r="CM17" s="49" t="str">
        <f t="shared" ref="CM17:DV20" si="136">IF(ISNONTEXT($Z17),CN17-$Z17,"")</f>
        <v/>
      </c>
      <c r="CN17" s="49" t="str">
        <f t="shared" si="136"/>
        <v/>
      </c>
      <c r="CO17" s="49" t="str">
        <f t="shared" si="136"/>
        <v/>
      </c>
      <c r="CP17" s="49" t="str">
        <f t="shared" si="136"/>
        <v/>
      </c>
      <c r="CQ17" s="49" t="str">
        <f t="shared" si="136"/>
        <v/>
      </c>
      <c r="CR17" s="49" t="str">
        <f t="shared" si="136"/>
        <v/>
      </c>
      <c r="CS17" s="49" t="str">
        <f t="shared" si="136"/>
        <v/>
      </c>
      <c r="CT17" s="49" t="str">
        <f t="shared" si="136"/>
        <v/>
      </c>
      <c r="CU17" s="49" t="str">
        <f t="shared" si="136"/>
        <v/>
      </c>
      <c r="CV17" s="49" t="str">
        <f t="shared" si="136"/>
        <v/>
      </c>
      <c r="CW17" s="49" t="str">
        <f t="shared" si="136"/>
        <v/>
      </c>
      <c r="CX17" s="49" t="str">
        <f t="shared" si="136"/>
        <v/>
      </c>
      <c r="CY17" s="49" t="str">
        <f t="shared" si="136"/>
        <v/>
      </c>
      <c r="CZ17" s="49" t="str">
        <f t="shared" si="136"/>
        <v/>
      </c>
      <c r="DA17" s="49" t="str">
        <f t="shared" si="136"/>
        <v/>
      </c>
      <c r="DB17" s="49" t="str">
        <f t="shared" si="136"/>
        <v/>
      </c>
      <c r="DC17" s="49" t="str">
        <f t="shared" si="136"/>
        <v/>
      </c>
      <c r="DD17" s="49" t="str">
        <f t="shared" si="136"/>
        <v/>
      </c>
      <c r="DE17" s="49" t="str">
        <f t="shared" si="136"/>
        <v/>
      </c>
      <c r="DF17" s="49" t="str">
        <f t="shared" si="136"/>
        <v/>
      </c>
      <c r="DG17" s="49" t="str">
        <f t="shared" si="136"/>
        <v/>
      </c>
      <c r="DH17" s="49" t="str">
        <f t="shared" si="136"/>
        <v/>
      </c>
      <c r="DI17" s="49" t="str">
        <f t="shared" si="136"/>
        <v/>
      </c>
      <c r="DJ17" s="49" t="str">
        <f t="shared" si="136"/>
        <v/>
      </c>
      <c r="DK17" s="49" t="str">
        <f t="shared" si="136"/>
        <v/>
      </c>
      <c r="DL17" s="49" t="str">
        <f t="shared" si="136"/>
        <v/>
      </c>
      <c r="DM17" s="49" t="str">
        <f t="shared" si="136"/>
        <v/>
      </c>
      <c r="DN17" s="49" t="str">
        <f t="shared" si="136"/>
        <v/>
      </c>
      <c r="DO17" s="49" t="str">
        <f t="shared" si="136"/>
        <v/>
      </c>
      <c r="DP17" s="49" t="str">
        <f t="shared" si="136"/>
        <v/>
      </c>
      <c r="DQ17" s="49" t="str">
        <f t="shared" si="136"/>
        <v/>
      </c>
      <c r="DR17" s="49" t="str">
        <f t="shared" si="136"/>
        <v/>
      </c>
      <c r="DS17" s="49" t="str">
        <f t="shared" si="136"/>
        <v/>
      </c>
      <c r="DT17" s="49" t="str">
        <f t="shared" si="136"/>
        <v/>
      </c>
      <c r="DU17" s="49" t="str">
        <f t="shared" si="136"/>
        <v/>
      </c>
      <c r="DV17" s="49" t="str">
        <f t="shared" si="136"/>
        <v/>
      </c>
      <c r="DW17" s="183" t="str">
        <f t="shared" si="115"/>
        <v/>
      </c>
      <c r="DX17" s="49" t="str">
        <f t="shared" si="5"/>
        <v/>
      </c>
      <c r="DY17" s="49" t="str">
        <f t="shared" si="6"/>
        <v/>
      </c>
      <c r="DZ17" s="49" t="str">
        <f t="shared" si="7"/>
        <v/>
      </c>
      <c r="EA17" s="49" t="str">
        <f t="shared" si="8"/>
        <v/>
      </c>
      <c r="EB17" s="49" t="str">
        <f t="shared" si="9"/>
        <v/>
      </c>
      <c r="EC17" s="49" t="str">
        <f t="shared" si="10"/>
        <v/>
      </c>
      <c r="ED17" s="49" t="str">
        <f t="shared" si="11"/>
        <v/>
      </c>
      <c r="EE17" s="49" t="str">
        <f t="shared" si="12"/>
        <v/>
      </c>
      <c r="EF17" s="49" t="str">
        <f t="shared" si="13"/>
        <v/>
      </c>
      <c r="EG17" s="49" t="str">
        <f t="shared" si="14"/>
        <v/>
      </c>
      <c r="EH17" s="49" t="str">
        <f t="shared" si="15"/>
        <v/>
      </c>
      <c r="EI17" s="49" t="str">
        <f t="shared" si="16"/>
        <v/>
      </c>
      <c r="EJ17" s="49" t="str">
        <f t="shared" si="17"/>
        <v/>
      </c>
      <c r="EK17" s="49" t="str">
        <f t="shared" si="18"/>
        <v/>
      </c>
      <c r="EL17" s="49" t="str">
        <f t="shared" si="19"/>
        <v/>
      </c>
      <c r="EM17" s="49" t="str">
        <f t="shared" si="20"/>
        <v/>
      </c>
      <c r="EN17" s="49" t="str">
        <f t="shared" si="21"/>
        <v/>
      </c>
      <c r="EO17" s="49" t="str">
        <f t="shared" si="22"/>
        <v/>
      </c>
      <c r="EP17" s="49" t="str">
        <f t="shared" si="23"/>
        <v/>
      </c>
      <c r="EQ17" s="49" t="str">
        <f t="shared" si="24"/>
        <v/>
      </c>
      <c r="ER17" s="49" t="str">
        <f t="shared" si="25"/>
        <v/>
      </c>
      <c r="ES17" s="49" t="str">
        <f t="shared" si="26"/>
        <v/>
      </c>
      <c r="ET17" s="49" t="str">
        <f t="shared" si="27"/>
        <v/>
      </c>
      <c r="EU17" s="49" t="str">
        <f t="shared" si="28"/>
        <v/>
      </c>
      <c r="EV17" s="49" t="str">
        <f t="shared" si="29"/>
        <v/>
      </c>
      <c r="EW17" s="49" t="str">
        <f t="shared" si="30"/>
        <v/>
      </c>
      <c r="EX17" s="49" t="str">
        <f t="shared" si="31"/>
        <v/>
      </c>
      <c r="EY17" s="49" t="str">
        <f t="shared" si="32"/>
        <v/>
      </c>
      <c r="EZ17" s="49" t="str">
        <f t="shared" si="33"/>
        <v/>
      </c>
      <c r="FA17" s="49" t="str">
        <f t="shared" si="34"/>
        <v/>
      </c>
      <c r="FB17" s="49" t="str">
        <f t="shared" si="35"/>
        <v/>
      </c>
      <c r="FC17" s="49" t="str">
        <f t="shared" si="36"/>
        <v/>
      </c>
      <c r="FD17" s="49" t="str">
        <f t="shared" si="37"/>
        <v/>
      </c>
      <c r="FE17" s="49" t="str">
        <f t="shared" si="38"/>
        <v/>
      </c>
      <c r="FF17" s="49" t="str">
        <f t="shared" si="39"/>
        <v/>
      </c>
      <c r="FG17" s="49" t="str">
        <f t="shared" si="40"/>
        <v/>
      </c>
      <c r="FH17" s="49" t="str">
        <f t="shared" si="41"/>
        <v/>
      </c>
      <c r="FI17" s="49" t="str">
        <f t="shared" si="42"/>
        <v/>
      </c>
      <c r="FJ17" s="49" t="str">
        <f t="shared" si="43"/>
        <v/>
      </c>
      <c r="FK17" s="49" t="str">
        <f t="shared" si="44"/>
        <v/>
      </c>
      <c r="FL17" s="49" t="str">
        <f t="shared" si="45"/>
        <v/>
      </c>
      <c r="FM17" s="49" t="str">
        <f t="shared" si="46"/>
        <v/>
      </c>
      <c r="FN17" s="49" t="str">
        <f t="shared" si="47"/>
        <v/>
      </c>
      <c r="FO17" s="49" t="str">
        <f t="shared" si="48"/>
        <v/>
      </c>
      <c r="FP17" s="49" t="str">
        <f t="shared" si="49"/>
        <v/>
      </c>
      <c r="FQ17" s="49" t="str">
        <f t="shared" si="50"/>
        <v/>
      </c>
      <c r="FR17" s="49" t="str">
        <f t="shared" si="51"/>
        <v/>
      </c>
      <c r="FS17" s="49" t="str">
        <f t="shared" si="52"/>
        <v/>
      </c>
      <c r="FT17" s="49" t="str">
        <f t="shared" si="53"/>
        <v/>
      </c>
      <c r="FU17" s="49" t="str">
        <f t="shared" si="54"/>
        <v/>
      </c>
      <c r="FV17" s="49" t="str">
        <f t="shared" si="55"/>
        <v/>
      </c>
      <c r="FW17" s="49" t="str">
        <f t="shared" si="56"/>
        <v/>
      </c>
      <c r="FX17" s="49" t="str">
        <f t="shared" si="57"/>
        <v/>
      </c>
      <c r="FY17" s="49" t="str">
        <f t="shared" si="58"/>
        <v/>
      </c>
      <c r="FZ17" s="49" t="str">
        <f t="shared" si="59"/>
        <v/>
      </c>
      <c r="GA17" s="49" t="str">
        <f t="shared" si="60"/>
        <v/>
      </c>
      <c r="GB17" s="49" t="str">
        <f t="shared" si="61"/>
        <v/>
      </c>
      <c r="GC17" s="49" t="str">
        <f t="shared" si="62"/>
        <v/>
      </c>
      <c r="GD17" s="49" t="str">
        <f t="shared" si="63"/>
        <v/>
      </c>
      <c r="GE17" s="49" t="str">
        <f t="shared" si="64"/>
        <v/>
      </c>
      <c r="GF17" s="49" t="str">
        <f t="shared" si="65"/>
        <v/>
      </c>
      <c r="GG17" s="49" t="str">
        <f t="shared" si="66"/>
        <v/>
      </c>
      <c r="GH17" s="49" t="str">
        <f t="shared" si="67"/>
        <v/>
      </c>
      <c r="GI17" s="49" t="str">
        <f t="shared" si="68"/>
        <v/>
      </c>
      <c r="GJ17" s="49" t="str">
        <f t="shared" si="69"/>
        <v/>
      </c>
      <c r="GK17" s="49" t="str">
        <f t="shared" si="70"/>
        <v/>
      </c>
      <c r="GL17" s="49" t="str">
        <f t="shared" si="71"/>
        <v/>
      </c>
      <c r="GM17" s="49" t="str">
        <f t="shared" si="72"/>
        <v/>
      </c>
      <c r="GN17" s="49" t="str">
        <f t="shared" si="73"/>
        <v/>
      </c>
      <c r="GO17" s="49" t="str">
        <f t="shared" si="74"/>
        <v/>
      </c>
      <c r="GP17" s="49" t="str">
        <f t="shared" si="75"/>
        <v/>
      </c>
      <c r="GQ17" s="49" t="str">
        <f t="shared" si="76"/>
        <v/>
      </c>
      <c r="GR17" s="49" t="str">
        <f t="shared" si="77"/>
        <v/>
      </c>
      <c r="GS17" s="49" t="str">
        <f t="shared" si="78"/>
        <v/>
      </c>
      <c r="GT17" s="49" t="str">
        <f t="shared" si="79"/>
        <v/>
      </c>
      <c r="GU17" s="49" t="str">
        <f t="shared" si="80"/>
        <v/>
      </c>
      <c r="GV17" s="49" t="str">
        <f t="shared" si="81"/>
        <v/>
      </c>
      <c r="GW17" s="49" t="str">
        <f t="shared" si="82"/>
        <v/>
      </c>
      <c r="GX17" s="49" t="str">
        <f t="shared" si="83"/>
        <v/>
      </c>
      <c r="GY17" s="49" t="str">
        <f t="shared" si="84"/>
        <v/>
      </c>
      <c r="GZ17" s="49" t="str">
        <f t="shared" si="85"/>
        <v/>
      </c>
      <c r="HA17" s="49" t="str">
        <f t="shared" si="86"/>
        <v/>
      </c>
      <c r="HB17" s="49" t="str">
        <f t="shared" si="87"/>
        <v/>
      </c>
      <c r="HC17" s="49" t="str">
        <f t="shared" si="88"/>
        <v/>
      </c>
      <c r="HD17" s="49" t="str">
        <f t="shared" si="89"/>
        <v/>
      </c>
      <c r="HE17" s="49" t="str">
        <f t="shared" si="90"/>
        <v/>
      </c>
      <c r="HF17" s="49" t="str">
        <f t="shared" si="91"/>
        <v/>
      </c>
      <c r="HG17" s="49" t="str">
        <f t="shared" si="92"/>
        <v/>
      </c>
      <c r="HH17" s="49" t="str">
        <f t="shared" si="93"/>
        <v/>
      </c>
      <c r="HI17" s="49" t="str">
        <f t="shared" si="94"/>
        <v/>
      </c>
      <c r="HJ17" s="49" t="str">
        <f t="shared" si="95"/>
        <v/>
      </c>
      <c r="HK17" s="49" t="str">
        <f t="shared" si="96"/>
        <v/>
      </c>
      <c r="HL17" s="49" t="str">
        <f t="shared" si="97"/>
        <v/>
      </c>
      <c r="HM17" s="49" t="str">
        <f t="shared" si="98"/>
        <v/>
      </c>
      <c r="HN17" s="49" t="str">
        <f t="shared" si="99"/>
        <v/>
      </c>
      <c r="HO17" s="49" t="str">
        <f t="shared" si="100"/>
        <v/>
      </c>
      <c r="HP17" s="49" t="str">
        <f t="shared" si="101"/>
        <v/>
      </c>
      <c r="HQ17" s="49" t="str">
        <f t="shared" si="102"/>
        <v/>
      </c>
      <c r="HR17" s="49" t="str">
        <f t="shared" si="103"/>
        <v/>
      </c>
      <c r="HS17" s="49" t="str">
        <f t="shared" si="104"/>
        <v/>
      </c>
      <c r="HT17" s="169" t="e">
        <f t="shared" si="105"/>
        <v>#N/A</v>
      </c>
      <c r="HU17" s="169" t="e">
        <f t="shared" si="129"/>
        <v>#N/A</v>
      </c>
      <c r="HV17" s="169" t="e">
        <f t="shared" si="129"/>
        <v>#N/A</v>
      </c>
      <c r="HW17" s="169" t="e">
        <f t="shared" si="129"/>
        <v>#N/A</v>
      </c>
      <c r="HX17" s="169" t="e">
        <f t="shared" ref="HX17:IL32" si="137">IF(ISNONTEXT($O17),_xlfn.NORM.DIST(AE17,$K17,$O17,FALSE),NA())</f>
        <v>#N/A</v>
      </c>
      <c r="HY17" s="169" t="e">
        <f t="shared" si="137"/>
        <v>#N/A</v>
      </c>
      <c r="HZ17" s="169" t="e">
        <f t="shared" si="137"/>
        <v>#N/A</v>
      </c>
      <c r="IA17" s="169" t="e">
        <f t="shared" si="137"/>
        <v>#N/A</v>
      </c>
      <c r="IB17" s="169" t="e">
        <f t="shared" si="137"/>
        <v>#N/A</v>
      </c>
      <c r="IC17" s="169" t="e">
        <f t="shared" si="137"/>
        <v>#N/A</v>
      </c>
      <c r="ID17" s="169" t="e">
        <f t="shared" si="137"/>
        <v>#N/A</v>
      </c>
      <c r="IE17" s="169" t="e">
        <f t="shared" si="137"/>
        <v>#N/A</v>
      </c>
      <c r="IF17" s="169" t="e">
        <f t="shared" si="137"/>
        <v>#N/A</v>
      </c>
      <c r="IG17" s="169" t="e">
        <f t="shared" si="137"/>
        <v>#N/A</v>
      </c>
      <c r="IH17" s="169" t="e">
        <f t="shared" si="137"/>
        <v>#N/A</v>
      </c>
      <c r="II17" s="169" t="e">
        <f t="shared" si="137"/>
        <v>#N/A</v>
      </c>
      <c r="IJ17" s="169" t="e">
        <f t="shared" si="137"/>
        <v>#N/A</v>
      </c>
      <c r="IK17" s="169" t="e">
        <f t="shared" si="137"/>
        <v>#N/A</v>
      </c>
      <c r="IL17" s="169" t="e">
        <f t="shared" si="137"/>
        <v>#N/A</v>
      </c>
      <c r="IM17" s="169" t="e">
        <f t="shared" si="133"/>
        <v>#N/A</v>
      </c>
      <c r="IN17" s="169" t="e">
        <f t="shared" si="133"/>
        <v>#N/A</v>
      </c>
      <c r="IO17" s="169" t="e">
        <f t="shared" si="133"/>
        <v>#N/A</v>
      </c>
      <c r="IP17" s="169" t="e">
        <f t="shared" si="133"/>
        <v>#N/A</v>
      </c>
      <c r="IQ17" s="169" t="e">
        <f t="shared" si="133"/>
        <v>#N/A</v>
      </c>
      <c r="IR17" s="169" t="e">
        <f t="shared" si="133"/>
        <v>#N/A</v>
      </c>
      <c r="IS17" s="169" t="e">
        <f t="shared" si="133"/>
        <v>#N/A</v>
      </c>
      <c r="IT17" s="169" t="e">
        <f t="shared" si="133"/>
        <v>#N/A</v>
      </c>
      <c r="IU17" s="169" t="e">
        <f t="shared" si="133"/>
        <v>#N/A</v>
      </c>
      <c r="IV17" s="169" t="e">
        <f t="shared" si="133"/>
        <v>#N/A</v>
      </c>
      <c r="IW17" s="169" t="e">
        <f t="shared" si="133"/>
        <v>#N/A</v>
      </c>
      <c r="IX17" s="169" t="e">
        <f t="shared" si="133"/>
        <v>#N/A</v>
      </c>
      <c r="IY17" s="169" t="e">
        <f t="shared" si="133"/>
        <v>#N/A</v>
      </c>
      <c r="IZ17" s="169" t="e">
        <f t="shared" si="133"/>
        <v>#N/A</v>
      </c>
      <c r="JA17" s="169" t="e">
        <f t="shared" si="133"/>
        <v>#N/A</v>
      </c>
      <c r="JB17" s="169" t="e">
        <f t="shared" si="133"/>
        <v>#N/A</v>
      </c>
      <c r="JC17" s="169" t="e">
        <f t="shared" si="133"/>
        <v>#N/A</v>
      </c>
      <c r="JD17" s="169" t="e">
        <f t="shared" si="133"/>
        <v>#N/A</v>
      </c>
      <c r="JE17" s="169" t="e">
        <f t="shared" si="133"/>
        <v>#N/A</v>
      </c>
      <c r="JF17" s="169" t="e">
        <f t="shared" si="133"/>
        <v>#N/A</v>
      </c>
      <c r="JG17" s="169" t="e">
        <f t="shared" si="133"/>
        <v>#N/A</v>
      </c>
      <c r="JH17" s="169" t="e">
        <f t="shared" si="133"/>
        <v>#N/A</v>
      </c>
      <c r="JI17" s="169" t="e">
        <f t="shared" si="133"/>
        <v>#N/A</v>
      </c>
      <c r="JJ17" s="169" t="e">
        <f t="shared" si="133"/>
        <v>#N/A</v>
      </c>
      <c r="JK17" s="169" t="e">
        <f t="shared" si="133"/>
        <v>#N/A</v>
      </c>
      <c r="JL17" s="169" t="e">
        <f t="shared" si="133"/>
        <v>#N/A</v>
      </c>
      <c r="JM17" s="169" t="e">
        <f t="shared" si="133"/>
        <v>#N/A</v>
      </c>
      <c r="JN17" s="169" t="e">
        <f t="shared" si="133"/>
        <v>#N/A</v>
      </c>
      <c r="JO17" s="169" t="e">
        <f t="shared" si="133"/>
        <v>#N/A</v>
      </c>
      <c r="JP17" s="169" t="e">
        <f t="shared" si="133"/>
        <v>#N/A</v>
      </c>
      <c r="JQ17" s="169" t="e">
        <f t="shared" si="133"/>
        <v>#N/A</v>
      </c>
      <c r="JR17" s="169" t="e">
        <f t="shared" si="133"/>
        <v>#N/A</v>
      </c>
      <c r="JS17" s="169" t="e">
        <f t="shared" si="133"/>
        <v>#N/A</v>
      </c>
      <c r="JT17" s="169" t="e">
        <f t="shared" si="133"/>
        <v>#N/A</v>
      </c>
      <c r="JU17" s="169" t="e">
        <f t="shared" si="133"/>
        <v>#N/A</v>
      </c>
      <c r="JV17" s="169" t="e">
        <f t="shared" si="133"/>
        <v>#N/A</v>
      </c>
      <c r="JW17" s="169" t="e">
        <f t="shared" si="133"/>
        <v>#N/A</v>
      </c>
      <c r="JX17" s="169" t="e">
        <f t="shared" si="133"/>
        <v>#N/A</v>
      </c>
      <c r="JY17" s="169" t="e">
        <f t="shared" si="133"/>
        <v>#N/A</v>
      </c>
      <c r="JZ17" s="169" t="e">
        <f t="shared" si="133"/>
        <v>#N/A</v>
      </c>
      <c r="KA17" s="169" t="e">
        <f t="shared" si="133"/>
        <v>#N/A</v>
      </c>
      <c r="KB17" s="169" t="e">
        <f t="shared" si="133"/>
        <v>#N/A</v>
      </c>
      <c r="KC17" s="169" t="e">
        <f t="shared" si="133"/>
        <v>#N/A</v>
      </c>
      <c r="KD17" s="169" t="e">
        <f t="shared" si="133"/>
        <v>#N/A</v>
      </c>
      <c r="KE17" s="169" t="e">
        <f t="shared" si="133"/>
        <v>#N/A</v>
      </c>
      <c r="KF17" s="169" t="e">
        <f t="shared" si="117"/>
        <v>#N/A</v>
      </c>
      <c r="KG17" s="169" t="e">
        <f t="shared" si="130"/>
        <v>#N/A</v>
      </c>
      <c r="KH17" s="169" t="e">
        <f t="shared" si="130"/>
        <v>#N/A</v>
      </c>
      <c r="KI17" s="169" t="e">
        <f t="shared" si="130"/>
        <v>#N/A</v>
      </c>
      <c r="KJ17" s="169" t="e">
        <f t="shared" ref="KJ17:KX32" si="138">IF(ISNONTEXT($O17),_xlfn.NORM.DIST(CQ17,$K17,$O17,FALSE),NA())</f>
        <v>#N/A</v>
      </c>
      <c r="KK17" s="169" t="e">
        <f t="shared" si="138"/>
        <v>#N/A</v>
      </c>
      <c r="KL17" s="169" t="e">
        <f t="shared" si="138"/>
        <v>#N/A</v>
      </c>
      <c r="KM17" s="169" t="e">
        <f t="shared" si="138"/>
        <v>#N/A</v>
      </c>
      <c r="KN17" s="169" t="e">
        <f t="shared" si="138"/>
        <v>#N/A</v>
      </c>
      <c r="KO17" s="169" t="e">
        <f t="shared" si="138"/>
        <v>#N/A</v>
      </c>
      <c r="KP17" s="169" t="e">
        <f t="shared" si="138"/>
        <v>#N/A</v>
      </c>
      <c r="KQ17" s="169" t="e">
        <f t="shared" si="138"/>
        <v>#N/A</v>
      </c>
      <c r="KR17" s="169" t="e">
        <f t="shared" si="138"/>
        <v>#N/A</v>
      </c>
      <c r="KS17" s="169" t="e">
        <f t="shared" si="138"/>
        <v>#N/A</v>
      </c>
      <c r="KT17" s="169" t="e">
        <f t="shared" si="138"/>
        <v>#N/A</v>
      </c>
      <c r="KU17" s="169" t="e">
        <f t="shared" si="138"/>
        <v>#N/A</v>
      </c>
      <c r="KV17" s="169" t="e">
        <f t="shared" si="138"/>
        <v>#N/A</v>
      </c>
      <c r="KW17" s="169" t="e">
        <f t="shared" si="138"/>
        <v>#N/A</v>
      </c>
      <c r="KX17" s="169" t="e">
        <f t="shared" si="138"/>
        <v>#N/A</v>
      </c>
      <c r="KY17" s="169" t="e">
        <f t="shared" si="134"/>
        <v>#N/A</v>
      </c>
      <c r="KZ17" s="169" t="e">
        <f t="shared" si="134"/>
        <v>#N/A</v>
      </c>
      <c r="LA17" s="169" t="e">
        <f t="shared" si="134"/>
        <v>#N/A</v>
      </c>
      <c r="LB17" s="169" t="e">
        <f t="shared" si="134"/>
        <v>#N/A</v>
      </c>
      <c r="LC17" s="169" t="e">
        <f t="shared" si="134"/>
        <v>#N/A</v>
      </c>
      <c r="LD17" s="169" t="e">
        <f t="shared" si="134"/>
        <v>#N/A</v>
      </c>
      <c r="LE17" s="169" t="e">
        <f t="shared" si="134"/>
        <v>#N/A</v>
      </c>
      <c r="LF17" s="169" t="e">
        <f t="shared" si="134"/>
        <v>#N/A</v>
      </c>
      <c r="LG17" s="169" t="e">
        <f t="shared" si="134"/>
        <v>#N/A</v>
      </c>
      <c r="LH17" s="169" t="e">
        <f t="shared" si="134"/>
        <v>#N/A</v>
      </c>
      <c r="LI17" s="169" t="e">
        <f t="shared" si="134"/>
        <v>#N/A</v>
      </c>
      <c r="LJ17" s="169" t="e">
        <f t="shared" si="134"/>
        <v>#N/A</v>
      </c>
      <c r="LK17" s="169" t="e">
        <f t="shared" si="134"/>
        <v>#N/A</v>
      </c>
      <c r="LL17" s="169" t="e">
        <f t="shared" si="134"/>
        <v>#N/A</v>
      </c>
      <c r="LM17" s="169" t="e">
        <f t="shared" si="134"/>
        <v>#N/A</v>
      </c>
      <c r="LN17" s="169" t="e">
        <f t="shared" si="134"/>
        <v>#N/A</v>
      </c>
      <c r="LO17" s="169" t="e">
        <f t="shared" si="134"/>
        <v>#N/A</v>
      </c>
      <c r="LP17" s="169" t="e">
        <f t="shared" si="134"/>
        <v>#N/A</v>
      </c>
      <c r="LQ17" s="169" t="e">
        <f t="shared" si="134"/>
        <v>#N/A</v>
      </c>
      <c r="LR17" s="169" t="e">
        <f t="shared" si="134"/>
        <v>#N/A</v>
      </c>
      <c r="LS17" s="169" t="e">
        <f t="shared" si="134"/>
        <v>#N/A</v>
      </c>
      <c r="LT17" s="169" t="e">
        <f t="shared" si="134"/>
        <v>#N/A</v>
      </c>
      <c r="LU17" s="169" t="e">
        <f t="shared" si="134"/>
        <v>#N/A</v>
      </c>
      <c r="LV17" s="169" t="e">
        <f t="shared" si="134"/>
        <v>#N/A</v>
      </c>
      <c r="LW17" s="169" t="e">
        <f t="shared" si="134"/>
        <v>#N/A</v>
      </c>
      <c r="LX17" s="169" t="e">
        <f t="shared" si="134"/>
        <v>#N/A</v>
      </c>
      <c r="LY17" s="169" t="e">
        <f t="shared" si="134"/>
        <v>#N/A</v>
      </c>
      <c r="LZ17" s="169" t="e">
        <f t="shared" si="134"/>
        <v>#N/A</v>
      </c>
      <c r="MA17" s="169" t="e">
        <f t="shared" si="134"/>
        <v>#N/A</v>
      </c>
      <c r="MB17" s="169" t="e">
        <f t="shared" si="134"/>
        <v>#N/A</v>
      </c>
      <c r="MC17" s="169" t="e">
        <f t="shared" si="134"/>
        <v>#N/A</v>
      </c>
      <c r="MD17" s="169" t="e">
        <f t="shared" si="134"/>
        <v>#N/A</v>
      </c>
      <c r="ME17" s="169" t="e">
        <f t="shared" si="134"/>
        <v>#N/A</v>
      </c>
      <c r="MF17" s="169" t="e">
        <f t="shared" si="134"/>
        <v>#N/A</v>
      </c>
      <c r="MG17" s="169" t="e">
        <f t="shared" si="134"/>
        <v>#N/A</v>
      </c>
      <c r="MH17" s="169" t="e">
        <f t="shared" si="134"/>
        <v>#N/A</v>
      </c>
      <c r="MI17" s="169" t="e">
        <f t="shared" si="134"/>
        <v>#N/A</v>
      </c>
      <c r="MJ17" s="169" t="e">
        <f t="shared" si="134"/>
        <v>#N/A</v>
      </c>
      <c r="MK17" s="169" t="e">
        <f t="shared" si="134"/>
        <v>#N/A</v>
      </c>
      <c r="ML17" s="169" t="e">
        <f t="shared" si="134"/>
        <v>#N/A</v>
      </c>
      <c r="MM17" s="169" t="e">
        <f t="shared" si="134"/>
        <v>#N/A</v>
      </c>
      <c r="MN17" s="169" t="e">
        <f t="shared" si="134"/>
        <v>#N/A</v>
      </c>
      <c r="MO17" s="169" t="e">
        <f t="shared" si="134"/>
        <v>#N/A</v>
      </c>
      <c r="MP17" s="169" t="e">
        <f t="shared" si="134"/>
        <v>#N/A</v>
      </c>
      <c r="MQ17" s="169" t="e">
        <f t="shared" si="134"/>
        <v>#N/A</v>
      </c>
      <c r="MR17" s="169" t="e">
        <f t="shared" si="118"/>
        <v>#N/A</v>
      </c>
      <c r="MS17" s="169" t="e">
        <f t="shared" si="131"/>
        <v>#N/A</v>
      </c>
      <c r="MT17" s="169" t="e">
        <f t="shared" si="131"/>
        <v>#N/A</v>
      </c>
      <c r="MU17" s="169" t="e">
        <f t="shared" si="131"/>
        <v>#N/A</v>
      </c>
      <c r="MV17" s="169" t="e">
        <f t="shared" ref="MV17:NJ32" si="139">IF(ISNONTEXT($O17),_xlfn.NORM.DIST(FC17,$K17,$O17,FALSE),NA())</f>
        <v>#N/A</v>
      </c>
      <c r="MW17" s="169" t="e">
        <f t="shared" si="139"/>
        <v>#N/A</v>
      </c>
      <c r="MX17" s="169" t="e">
        <f t="shared" si="139"/>
        <v>#N/A</v>
      </c>
      <c r="MY17" s="169" t="e">
        <f t="shared" si="139"/>
        <v>#N/A</v>
      </c>
      <c r="MZ17" s="169" t="e">
        <f t="shared" si="139"/>
        <v>#N/A</v>
      </c>
      <c r="NA17" s="169" t="e">
        <f t="shared" si="139"/>
        <v>#N/A</v>
      </c>
      <c r="NB17" s="169" t="e">
        <f t="shared" si="139"/>
        <v>#N/A</v>
      </c>
      <c r="NC17" s="169" t="e">
        <f t="shared" si="139"/>
        <v>#N/A</v>
      </c>
      <c r="ND17" s="169" t="e">
        <f t="shared" si="139"/>
        <v>#N/A</v>
      </c>
      <c r="NE17" s="169" t="e">
        <f t="shared" si="139"/>
        <v>#N/A</v>
      </c>
      <c r="NF17" s="169" t="e">
        <f t="shared" si="139"/>
        <v>#N/A</v>
      </c>
      <c r="NG17" s="169" t="e">
        <f t="shared" si="139"/>
        <v>#N/A</v>
      </c>
      <c r="NH17" s="169" t="e">
        <f t="shared" si="139"/>
        <v>#N/A</v>
      </c>
      <c r="NI17" s="169" t="e">
        <f t="shared" si="139"/>
        <v>#N/A</v>
      </c>
      <c r="NJ17" s="169" t="e">
        <f t="shared" si="139"/>
        <v>#N/A</v>
      </c>
      <c r="NK17" s="169" t="e">
        <f t="shared" si="135"/>
        <v>#N/A</v>
      </c>
      <c r="NL17" s="169" t="e">
        <f t="shared" si="135"/>
        <v>#N/A</v>
      </c>
      <c r="NM17" s="169" t="e">
        <f t="shared" si="135"/>
        <v>#N/A</v>
      </c>
      <c r="NN17" s="169" t="e">
        <f t="shared" si="135"/>
        <v>#N/A</v>
      </c>
      <c r="NO17" s="169" t="e">
        <f t="shared" si="135"/>
        <v>#N/A</v>
      </c>
      <c r="NP17" s="169" t="e">
        <f t="shared" si="135"/>
        <v>#N/A</v>
      </c>
      <c r="NQ17" s="169" t="e">
        <f t="shared" si="135"/>
        <v>#N/A</v>
      </c>
      <c r="NR17" s="169" t="e">
        <f t="shared" si="135"/>
        <v>#N/A</v>
      </c>
      <c r="NS17" s="169" t="e">
        <f t="shared" si="135"/>
        <v>#N/A</v>
      </c>
      <c r="NT17" s="169" t="e">
        <f t="shared" si="135"/>
        <v>#N/A</v>
      </c>
      <c r="NU17" s="169" t="e">
        <f t="shared" si="135"/>
        <v>#N/A</v>
      </c>
      <c r="NV17" s="169" t="e">
        <f t="shared" si="135"/>
        <v>#N/A</v>
      </c>
      <c r="NW17" s="169" t="e">
        <f t="shared" si="135"/>
        <v>#N/A</v>
      </c>
      <c r="NX17" s="169" t="e">
        <f t="shared" si="135"/>
        <v>#N/A</v>
      </c>
      <c r="NY17" s="169" t="e">
        <f t="shared" si="135"/>
        <v>#N/A</v>
      </c>
      <c r="NZ17" s="169" t="e">
        <f t="shared" si="135"/>
        <v>#N/A</v>
      </c>
      <c r="OA17" s="169" t="e">
        <f t="shared" si="135"/>
        <v>#N/A</v>
      </c>
      <c r="OB17" s="169" t="e">
        <f t="shared" si="135"/>
        <v>#N/A</v>
      </c>
      <c r="OC17" s="169" t="e">
        <f t="shared" si="135"/>
        <v>#N/A</v>
      </c>
      <c r="OD17" s="169" t="e">
        <f t="shared" si="135"/>
        <v>#N/A</v>
      </c>
      <c r="OE17" s="169" t="e">
        <f t="shared" si="135"/>
        <v>#N/A</v>
      </c>
      <c r="OF17" s="169" t="e">
        <f t="shared" si="135"/>
        <v>#N/A</v>
      </c>
      <c r="OG17" s="169" t="e">
        <f t="shared" si="135"/>
        <v>#N/A</v>
      </c>
      <c r="OH17" s="169" t="e">
        <f t="shared" si="135"/>
        <v>#N/A</v>
      </c>
      <c r="OI17" s="169" t="e">
        <f t="shared" si="135"/>
        <v>#N/A</v>
      </c>
      <c r="OJ17" s="169" t="e">
        <f t="shared" si="135"/>
        <v>#N/A</v>
      </c>
      <c r="OK17" s="169" t="e">
        <f t="shared" si="135"/>
        <v>#N/A</v>
      </c>
      <c r="OL17" s="169" t="e">
        <f t="shared" si="135"/>
        <v>#N/A</v>
      </c>
      <c r="OM17" s="169" t="e">
        <f t="shared" si="135"/>
        <v>#N/A</v>
      </c>
      <c r="ON17" s="169" t="e">
        <f t="shared" si="135"/>
        <v>#N/A</v>
      </c>
      <c r="OO17" s="169" t="e">
        <f t="shared" si="135"/>
        <v>#N/A</v>
      </c>
      <c r="OP17" s="169" t="e">
        <f t="shared" si="135"/>
        <v>#N/A</v>
      </c>
      <c r="OQ17" s="169" t="e">
        <f t="shared" si="135"/>
        <v>#N/A</v>
      </c>
      <c r="OR17" s="169" t="e">
        <f t="shared" si="135"/>
        <v>#N/A</v>
      </c>
      <c r="OS17" s="169" t="e">
        <f t="shared" si="135"/>
        <v>#N/A</v>
      </c>
      <c r="OT17" s="169" t="e">
        <f t="shared" si="135"/>
        <v>#N/A</v>
      </c>
      <c r="OU17" s="169" t="e">
        <f t="shared" si="135"/>
        <v>#N/A</v>
      </c>
      <c r="OV17" s="169" t="e">
        <f t="shared" si="135"/>
        <v>#N/A</v>
      </c>
      <c r="OW17" s="169" t="e">
        <f t="shared" si="135"/>
        <v>#N/A</v>
      </c>
      <c r="OX17" s="169" t="e">
        <f t="shared" si="135"/>
        <v>#N/A</v>
      </c>
      <c r="OY17" s="169" t="e">
        <f t="shared" si="135"/>
        <v>#N/A</v>
      </c>
      <c r="OZ17" s="169" t="e">
        <f t="shared" si="135"/>
        <v>#N/A</v>
      </c>
      <c r="PA17" s="169" t="e">
        <f t="shared" si="135"/>
        <v>#N/A</v>
      </c>
      <c r="PB17" s="169" t="e">
        <f t="shared" si="135"/>
        <v>#N/A</v>
      </c>
      <c r="PC17" s="169" t="e">
        <f t="shared" si="135"/>
        <v>#N/A</v>
      </c>
      <c r="PD17" s="169" t="e">
        <f t="shared" si="119"/>
        <v>#N/A</v>
      </c>
      <c r="PE17" s="169" t="e">
        <f t="shared" si="109"/>
        <v>#N/A</v>
      </c>
      <c r="PF17" s="169" t="e">
        <f t="shared" si="109"/>
        <v>#N/A</v>
      </c>
      <c r="PG17" s="169" t="e">
        <f t="shared" si="109"/>
        <v>#N/A</v>
      </c>
      <c r="PH17" s="169" t="e">
        <f t="shared" si="109"/>
        <v>#N/A</v>
      </c>
      <c r="PI17" s="169" t="e">
        <f t="shared" si="109"/>
        <v>#N/A</v>
      </c>
      <c r="PJ17" s="169" t="e">
        <f t="shared" si="109"/>
        <v>#N/A</v>
      </c>
      <c r="PK17" s="169" t="e">
        <f t="shared" si="109"/>
        <v>#N/A</v>
      </c>
      <c r="PL17" s="169" t="e">
        <f t="shared" si="109"/>
        <v>#N/A</v>
      </c>
    </row>
    <row r="18" spans="1:428" hidden="1" x14ac:dyDescent="0.75">
      <c r="A18" s="4">
        <v>15</v>
      </c>
      <c r="B18" s="109"/>
      <c r="C18" s="117"/>
      <c r="D18" s="122" t="str">
        <f t="shared" si="110"/>
        <v/>
      </c>
      <c r="E18" s="95"/>
      <c r="F18" s="122" t="str">
        <f t="shared" si="111"/>
        <v/>
      </c>
      <c r="G18" s="117"/>
      <c r="H18" s="110"/>
      <c r="I18" s="124" t="str">
        <f t="shared" si="0"/>
        <v/>
      </c>
      <c r="J18" s="124" t="str">
        <f t="shared" si="1"/>
        <v/>
      </c>
      <c r="K18" s="73" t="str">
        <f t="shared" si="112"/>
        <v/>
      </c>
      <c r="L18" s="23"/>
      <c r="M18" s="57"/>
      <c r="N18" s="280"/>
      <c r="O18" s="74" t="str">
        <f>IF(AND(D18&gt;0,E18&gt;0,F18&gt;0),IF(ISBLANK(N18),IF(ISBLANK(L18),"",(F18-D18)*VLOOKUP(L18,VLookups!$A$4:$B$13,2,FALSE)),N18),"")</f>
        <v/>
      </c>
      <c r="P18" s="75" t="str">
        <f t="shared" si="2"/>
        <v/>
      </c>
      <c r="Q18" s="95"/>
      <c r="R18" s="270" t="str">
        <f>IF(AND(Q18&gt;0,E18&gt;0,NOT(O18="")),ABS(VLOOKUP($Q$1,VLookups!$A$43:$B$44,2,FALSE)-_xlfn.NORM.DIST(Q18,K18,O18,TRUE)),"")</f>
        <v/>
      </c>
      <c r="S18" s="94" t="str">
        <f>IF(AND($D18&gt;0,$E18&gt;0,$F18&gt;0,NOT(ISBLANK($L18))),_xlfn.NORM.INV(ABS(VLOOKUP($Q$1,VLookups!$A$43:$B$44,2,FALSE)-S$3),$K18,$O18),"")</f>
        <v/>
      </c>
      <c r="T18" s="93" t="str">
        <f>IF(AND($D18&gt;0,$E18&gt;0,$F18&gt;0,NOT(ISBLANK($L18))),_xlfn.NORM.INV(ABS(VLOOKUP($Q$1,VLookups!$A$43:$B$44,2,FALSE)-T$3),$K18,$O18),"")</f>
        <v/>
      </c>
      <c r="U18" s="94" t="str">
        <f>IF(AND($D18&gt;0,$E18&gt;0,$F18&gt;0,NOT(ISBLANK($L18))),_xlfn.NORM.INV(ABS(VLOOKUP($Q$1,VLookups!$A$43:$B$44,2,FALSE)-U$3),$K18,$O18),"")</f>
        <v/>
      </c>
      <c r="V18" s="93" t="str">
        <f>IF(AND($D18&gt;0,$E18&gt;0,$F18&gt;0,NOT(ISBLANK($L18))),_xlfn.NORM.INV(ABS(VLOOKUP($Q$1,VLookups!$A$43:$B$44,2,FALSE)-V$3),$K18,$O18),"")</f>
        <v/>
      </c>
      <c r="W18" s="94" t="str">
        <f>IF(AND($D18&gt;0,$E18&gt;0,$F18&gt;0,NOT(ISBLANK($L18))),_xlfn.NORM.INV(ABS(VLOOKUP($Q$1,VLookups!$A$43:$B$44,2,FALSE)-W$3),$K18,$O18),"")</f>
        <v/>
      </c>
      <c r="X18" s="93" t="str">
        <f>IF(AND($D18&gt;0,$E18&gt;0,$F18&gt;0,NOT(ISBLANK($L18))),_xlfn.NORM.INV(ABS(VLOOKUP($Q$1,VLookups!$A$43:$B$44,2,FALSE)-X$3),$K18,$O18),"")</f>
        <v/>
      </c>
      <c r="Y18" s="5"/>
      <c r="Z18" s="168" t="str">
        <f t="shared" si="113"/>
        <v/>
      </c>
      <c r="AA18" s="49" t="str">
        <f t="shared" si="114"/>
        <v/>
      </c>
      <c r="AB18" s="49" t="str">
        <f t="shared" ref="AB18:CM21" si="140">IF(ISNONTEXT($Z18),AC18-$Z18,"")</f>
        <v/>
      </c>
      <c r="AC18" s="49" t="str">
        <f t="shared" si="140"/>
        <v/>
      </c>
      <c r="AD18" s="49" t="str">
        <f t="shared" si="140"/>
        <v/>
      </c>
      <c r="AE18" s="49" t="str">
        <f t="shared" si="140"/>
        <v/>
      </c>
      <c r="AF18" s="49" t="str">
        <f t="shared" si="140"/>
        <v/>
      </c>
      <c r="AG18" s="49" t="str">
        <f t="shared" si="140"/>
        <v/>
      </c>
      <c r="AH18" s="49" t="str">
        <f t="shared" si="140"/>
        <v/>
      </c>
      <c r="AI18" s="49" t="str">
        <f t="shared" si="140"/>
        <v/>
      </c>
      <c r="AJ18" s="49" t="str">
        <f t="shared" si="140"/>
        <v/>
      </c>
      <c r="AK18" s="49" t="str">
        <f t="shared" si="140"/>
        <v/>
      </c>
      <c r="AL18" s="49" t="str">
        <f t="shared" si="140"/>
        <v/>
      </c>
      <c r="AM18" s="49" t="str">
        <f t="shared" si="140"/>
        <v/>
      </c>
      <c r="AN18" s="49" t="str">
        <f t="shared" si="140"/>
        <v/>
      </c>
      <c r="AO18" s="49" t="str">
        <f t="shared" si="140"/>
        <v/>
      </c>
      <c r="AP18" s="49" t="str">
        <f t="shared" si="140"/>
        <v/>
      </c>
      <c r="AQ18" s="49" t="str">
        <f t="shared" si="140"/>
        <v/>
      </c>
      <c r="AR18" s="49" t="str">
        <f t="shared" si="140"/>
        <v/>
      </c>
      <c r="AS18" s="49" t="str">
        <f t="shared" si="140"/>
        <v/>
      </c>
      <c r="AT18" s="49" t="str">
        <f t="shared" si="140"/>
        <v/>
      </c>
      <c r="AU18" s="49" t="str">
        <f t="shared" si="140"/>
        <v/>
      </c>
      <c r="AV18" s="49" t="str">
        <f t="shared" si="140"/>
        <v/>
      </c>
      <c r="AW18" s="49" t="str">
        <f t="shared" si="140"/>
        <v/>
      </c>
      <c r="AX18" s="49" t="str">
        <f t="shared" si="140"/>
        <v/>
      </c>
      <c r="AY18" s="49" t="str">
        <f t="shared" si="140"/>
        <v/>
      </c>
      <c r="AZ18" s="49" t="str">
        <f t="shared" si="140"/>
        <v/>
      </c>
      <c r="BA18" s="49" t="str">
        <f t="shared" si="140"/>
        <v/>
      </c>
      <c r="BB18" s="49" t="str">
        <f t="shared" si="140"/>
        <v/>
      </c>
      <c r="BC18" s="49" t="str">
        <f t="shared" si="140"/>
        <v/>
      </c>
      <c r="BD18" s="49" t="str">
        <f t="shared" si="140"/>
        <v/>
      </c>
      <c r="BE18" s="49" t="str">
        <f t="shared" si="140"/>
        <v/>
      </c>
      <c r="BF18" s="49" t="str">
        <f t="shared" si="140"/>
        <v/>
      </c>
      <c r="BG18" s="49" t="str">
        <f t="shared" si="140"/>
        <v/>
      </c>
      <c r="BH18" s="49" t="str">
        <f t="shared" si="140"/>
        <v/>
      </c>
      <c r="BI18" s="49" t="str">
        <f t="shared" si="140"/>
        <v/>
      </c>
      <c r="BJ18" s="49" t="str">
        <f t="shared" si="140"/>
        <v/>
      </c>
      <c r="BK18" s="49" t="str">
        <f t="shared" si="140"/>
        <v/>
      </c>
      <c r="BL18" s="49" t="str">
        <f t="shared" si="140"/>
        <v/>
      </c>
      <c r="BM18" s="49" t="str">
        <f t="shared" si="140"/>
        <v/>
      </c>
      <c r="BN18" s="49" t="str">
        <f t="shared" si="140"/>
        <v/>
      </c>
      <c r="BO18" s="49" t="str">
        <f t="shared" si="140"/>
        <v/>
      </c>
      <c r="BP18" s="49" t="str">
        <f t="shared" si="140"/>
        <v/>
      </c>
      <c r="BQ18" s="49" t="str">
        <f t="shared" si="140"/>
        <v/>
      </c>
      <c r="BR18" s="49" t="str">
        <f t="shared" si="140"/>
        <v/>
      </c>
      <c r="BS18" s="49" t="str">
        <f t="shared" si="140"/>
        <v/>
      </c>
      <c r="BT18" s="49" t="str">
        <f t="shared" si="140"/>
        <v/>
      </c>
      <c r="BU18" s="49" t="str">
        <f t="shared" si="140"/>
        <v/>
      </c>
      <c r="BV18" s="49" t="str">
        <f t="shared" si="140"/>
        <v/>
      </c>
      <c r="BW18" s="49" t="str">
        <f t="shared" si="140"/>
        <v/>
      </c>
      <c r="BX18" s="49" t="str">
        <f t="shared" si="140"/>
        <v/>
      </c>
      <c r="BY18" s="49" t="str">
        <f t="shared" si="140"/>
        <v/>
      </c>
      <c r="BZ18" s="49" t="str">
        <f t="shared" si="140"/>
        <v/>
      </c>
      <c r="CA18" s="49" t="str">
        <f t="shared" si="140"/>
        <v/>
      </c>
      <c r="CB18" s="49" t="str">
        <f t="shared" si="140"/>
        <v/>
      </c>
      <c r="CC18" s="49" t="str">
        <f t="shared" si="140"/>
        <v/>
      </c>
      <c r="CD18" s="49" t="str">
        <f t="shared" si="140"/>
        <v/>
      </c>
      <c r="CE18" s="49" t="str">
        <f t="shared" si="140"/>
        <v/>
      </c>
      <c r="CF18" s="49" t="str">
        <f t="shared" si="140"/>
        <v/>
      </c>
      <c r="CG18" s="49" t="str">
        <f t="shared" si="140"/>
        <v/>
      </c>
      <c r="CH18" s="49" t="str">
        <f t="shared" si="140"/>
        <v/>
      </c>
      <c r="CI18" s="49" t="str">
        <f t="shared" si="140"/>
        <v/>
      </c>
      <c r="CJ18" s="49" t="str">
        <f t="shared" si="140"/>
        <v/>
      </c>
      <c r="CK18" s="49" t="str">
        <f t="shared" si="140"/>
        <v/>
      </c>
      <c r="CL18" s="49" t="str">
        <f t="shared" si="140"/>
        <v/>
      </c>
      <c r="CM18" s="49" t="str">
        <f t="shared" si="140"/>
        <v/>
      </c>
      <c r="CN18" s="49" t="str">
        <f t="shared" si="136"/>
        <v/>
      </c>
      <c r="CO18" s="49" t="str">
        <f t="shared" si="136"/>
        <v/>
      </c>
      <c r="CP18" s="49" t="str">
        <f t="shared" si="136"/>
        <v/>
      </c>
      <c r="CQ18" s="49" t="str">
        <f t="shared" si="136"/>
        <v/>
      </c>
      <c r="CR18" s="49" t="str">
        <f t="shared" si="136"/>
        <v/>
      </c>
      <c r="CS18" s="49" t="str">
        <f t="shared" si="136"/>
        <v/>
      </c>
      <c r="CT18" s="49" t="str">
        <f t="shared" si="136"/>
        <v/>
      </c>
      <c r="CU18" s="49" t="str">
        <f t="shared" si="136"/>
        <v/>
      </c>
      <c r="CV18" s="49" t="str">
        <f t="shared" si="136"/>
        <v/>
      </c>
      <c r="CW18" s="49" t="str">
        <f t="shared" si="136"/>
        <v/>
      </c>
      <c r="CX18" s="49" t="str">
        <f t="shared" si="136"/>
        <v/>
      </c>
      <c r="CY18" s="49" t="str">
        <f t="shared" si="136"/>
        <v/>
      </c>
      <c r="CZ18" s="49" t="str">
        <f t="shared" si="136"/>
        <v/>
      </c>
      <c r="DA18" s="49" t="str">
        <f t="shared" si="136"/>
        <v/>
      </c>
      <c r="DB18" s="49" t="str">
        <f t="shared" si="136"/>
        <v/>
      </c>
      <c r="DC18" s="49" t="str">
        <f t="shared" si="136"/>
        <v/>
      </c>
      <c r="DD18" s="49" t="str">
        <f t="shared" si="136"/>
        <v/>
      </c>
      <c r="DE18" s="49" t="str">
        <f t="shared" si="136"/>
        <v/>
      </c>
      <c r="DF18" s="49" t="str">
        <f t="shared" si="136"/>
        <v/>
      </c>
      <c r="DG18" s="49" t="str">
        <f t="shared" si="136"/>
        <v/>
      </c>
      <c r="DH18" s="49" t="str">
        <f t="shared" si="136"/>
        <v/>
      </c>
      <c r="DI18" s="49" t="str">
        <f t="shared" si="136"/>
        <v/>
      </c>
      <c r="DJ18" s="49" t="str">
        <f t="shared" si="136"/>
        <v/>
      </c>
      <c r="DK18" s="49" t="str">
        <f t="shared" si="136"/>
        <v/>
      </c>
      <c r="DL18" s="49" t="str">
        <f t="shared" si="136"/>
        <v/>
      </c>
      <c r="DM18" s="49" t="str">
        <f t="shared" si="136"/>
        <v/>
      </c>
      <c r="DN18" s="49" t="str">
        <f t="shared" si="136"/>
        <v/>
      </c>
      <c r="DO18" s="49" t="str">
        <f t="shared" si="136"/>
        <v/>
      </c>
      <c r="DP18" s="49" t="str">
        <f t="shared" si="136"/>
        <v/>
      </c>
      <c r="DQ18" s="49" t="str">
        <f t="shared" si="136"/>
        <v/>
      </c>
      <c r="DR18" s="49" t="str">
        <f t="shared" si="136"/>
        <v/>
      </c>
      <c r="DS18" s="49" t="str">
        <f t="shared" si="136"/>
        <v/>
      </c>
      <c r="DT18" s="49" t="str">
        <f t="shared" si="136"/>
        <v/>
      </c>
      <c r="DU18" s="49" t="str">
        <f t="shared" si="136"/>
        <v/>
      </c>
      <c r="DV18" s="49" t="str">
        <f t="shared" si="136"/>
        <v/>
      </c>
      <c r="DW18" s="183" t="str">
        <f t="shared" si="115"/>
        <v/>
      </c>
      <c r="DX18" s="49" t="str">
        <f t="shared" si="5"/>
        <v/>
      </c>
      <c r="DY18" s="49" t="str">
        <f t="shared" si="6"/>
        <v/>
      </c>
      <c r="DZ18" s="49" t="str">
        <f t="shared" si="7"/>
        <v/>
      </c>
      <c r="EA18" s="49" t="str">
        <f t="shared" si="8"/>
        <v/>
      </c>
      <c r="EB18" s="49" t="str">
        <f t="shared" si="9"/>
        <v/>
      </c>
      <c r="EC18" s="49" t="str">
        <f t="shared" si="10"/>
        <v/>
      </c>
      <c r="ED18" s="49" t="str">
        <f t="shared" si="11"/>
        <v/>
      </c>
      <c r="EE18" s="49" t="str">
        <f t="shared" si="12"/>
        <v/>
      </c>
      <c r="EF18" s="49" t="str">
        <f t="shared" si="13"/>
        <v/>
      </c>
      <c r="EG18" s="49" t="str">
        <f t="shared" si="14"/>
        <v/>
      </c>
      <c r="EH18" s="49" t="str">
        <f t="shared" si="15"/>
        <v/>
      </c>
      <c r="EI18" s="49" t="str">
        <f t="shared" si="16"/>
        <v/>
      </c>
      <c r="EJ18" s="49" t="str">
        <f t="shared" si="17"/>
        <v/>
      </c>
      <c r="EK18" s="49" t="str">
        <f t="shared" si="18"/>
        <v/>
      </c>
      <c r="EL18" s="49" t="str">
        <f t="shared" si="19"/>
        <v/>
      </c>
      <c r="EM18" s="49" t="str">
        <f t="shared" si="20"/>
        <v/>
      </c>
      <c r="EN18" s="49" t="str">
        <f t="shared" si="21"/>
        <v/>
      </c>
      <c r="EO18" s="49" t="str">
        <f t="shared" si="22"/>
        <v/>
      </c>
      <c r="EP18" s="49" t="str">
        <f t="shared" si="23"/>
        <v/>
      </c>
      <c r="EQ18" s="49" t="str">
        <f t="shared" si="24"/>
        <v/>
      </c>
      <c r="ER18" s="49" t="str">
        <f t="shared" si="25"/>
        <v/>
      </c>
      <c r="ES18" s="49" t="str">
        <f t="shared" si="26"/>
        <v/>
      </c>
      <c r="ET18" s="49" t="str">
        <f t="shared" si="27"/>
        <v/>
      </c>
      <c r="EU18" s="49" t="str">
        <f t="shared" si="28"/>
        <v/>
      </c>
      <c r="EV18" s="49" t="str">
        <f t="shared" si="29"/>
        <v/>
      </c>
      <c r="EW18" s="49" t="str">
        <f t="shared" si="30"/>
        <v/>
      </c>
      <c r="EX18" s="49" t="str">
        <f t="shared" si="31"/>
        <v/>
      </c>
      <c r="EY18" s="49" t="str">
        <f t="shared" si="32"/>
        <v/>
      </c>
      <c r="EZ18" s="49" t="str">
        <f t="shared" si="33"/>
        <v/>
      </c>
      <c r="FA18" s="49" t="str">
        <f t="shared" si="34"/>
        <v/>
      </c>
      <c r="FB18" s="49" t="str">
        <f t="shared" si="35"/>
        <v/>
      </c>
      <c r="FC18" s="49" t="str">
        <f t="shared" si="36"/>
        <v/>
      </c>
      <c r="FD18" s="49" t="str">
        <f t="shared" si="37"/>
        <v/>
      </c>
      <c r="FE18" s="49" t="str">
        <f t="shared" si="38"/>
        <v/>
      </c>
      <c r="FF18" s="49" t="str">
        <f t="shared" si="39"/>
        <v/>
      </c>
      <c r="FG18" s="49" t="str">
        <f t="shared" si="40"/>
        <v/>
      </c>
      <c r="FH18" s="49" t="str">
        <f t="shared" si="41"/>
        <v/>
      </c>
      <c r="FI18" s="49" t="str">
        <f t="shared" si="42"/>
        <v/>
      </c>
      <c r="FJ18" s="49" t="str">
        <f t="shared" si="43"/>
        <v/>
      </c>
      <c r="FK18" s="49" t="str">
        <f t="shared" si="44"/>
        <v/>
      </c>
      <c r="FL18" s="49" t="str">
        <f t="shared" si="45"/>
        <v/>
      </c>
      <c r="FM18" s="49" t="str">
        <f t="shared" si="46"/>
        <v/>
      </c>
      <c r="FN18" s="49" t="str">
        <f t="shared" si="47"/>
        <v/>
      </c>
      <c r="FO18" s="49" t="str">
        <f t="shared" si="48"/>
        <v/>
      </c>
      <c r="FP18" s="49" t="str">
        <f t="shared" si="49"/>
        <v/>
      </c>
      <c r="FQ18" s="49" t="str">
        <f t="shared" si="50"/>
        <v/>
      </c>
      <c r="FR18" s="49" t="str">
        <f t="shared" si="51"/>
        <v/>
      </c>
      <c r="FS18" s="49" t="str">
        <f t="shared" si="52"/>
        <v/>
      </c>
      <c r="FT18" s="49" t="str">
        <f t="shared" si="53"/>
        <v/>
      </c>
      <c r="FU18" s="49" t="str">
        <f t="shared" si="54"/>
        <v/>
      </c>
      <c r="FV18" s="49" t="str">
        <f t="shared" si="55"/>
        <v/>
      </c>
      <c r="FW18" s="49" t="str">
        <f t="shared" si="56"/>
        <v/>
      </c>
      <c r="FX18" s="49" t="str">
        <f t="shared" si="57"/>
        <v/>
      </c>
      <c r="FY18" s="49" t="str">
        <f t="shared" si="58"/>
        <v/>
      </c>
      <c r="FZ18" s="49" t="str">
        <f t="shared" si="59"/>
        <v/>
      </c>
      <c r="GA18" s="49" t="str">
        <f t="shared" si="60"/>
        <v/>
      </c>
      <c r="GB18" s="49" t="str">
        <f t="shared" si="61"/>
        <v/>
      </c>
      <c r="GC18" s="49" t="str">
        <f t="shared" si="62"/>
        <v/>
      </c>
      <c r="GD18" s="49" t="str">
        <f t="shared" si="63"/>
        <v/>
      </c>
      <c r="GE18" s="49" t="str">
        <f t="shared" si="64"/>
        <v/>
      </c>
      <c r="GF18" s="49" t="str">
        <f t="shared" si="65"/>
        <v/>
      </c>
      <c r="GG18" s="49" t="str">
        <f t="shared" si="66"/>
        <v/>
      </c>
      <c r="GH18" s="49" t="str">
        <f t="shared" si="67"/>
        <v/>
      </c>
      <c r="GI18" s="49" t="str">
        <f t="shared" si="68"/>
        <v/>
      </c>
      <c r="GJ18" s="49" t="str">
        <f t="shared" si="69"/>
        <v/>
      </c>
      <c r="GK18" s="49" t="str">
        <f t="shared" si="70"/>
        <v/>
      </c>
      <c r="GL18" s="49" t="str">
        <f t="shared" si="71"/>
        <v/>
      </c>
      <c r="GM18" s="49" t="str">
        <f t="shared" si="72"/>
        <v/>
      </c>
      <c r="GN18" s="49" t="str">
        <f t="shared" si="73"/>
        <v/>
      </c>
      <c r="GO18" s="49" t="str">
        <f t="shared" si="74"/>
        <v/>
      </c>
      <c r="GP18" s="49" t="str">
        <f t="shared" si="75"/>
        <v/>
      </c>
      <c r="GQ18" s="49" t="str">
        <f t="shared" si="76"/>
        <v/>
      </c>
      <c r="GR18" s="49" t="str">
        <f t="shared" si="77"/>
        <v/>
      </c>
      <c r="GS18" s="49" t="str">
        <f t="shared" si="78"/>
        <v/>
      </c>
      <c r="GT18" s="49" t="str">
        <f t="shared" si="79"/>
        <v/>
      </c>
      <c r="GU18" s="49" t="str">
        <f t="shared" si="80"/>
        <v/>
      </c>
      <c r="GV18" s="49" t="str">
        <f t="shared" si="81"/>
        <v/>
      </c>
      <c r="GW18" s="49" t="str">
        <f t="shared" si="82"/>
        <v/>
      </c>
      <c r="GX18" s="49" t="str">
        <f t="shared" si="83"/>
        <v/>
      </c>
      <c r="GY18" s="49" t="str">
        <f t="shared" si="84"/>
        <v/>
      </c>
      <c r="GZ18" s="49" t="str">
        <f t="shared" si="85"/>
        <v/>
      </c>
      <c r="HA18" s="49" t="str">
        <f t="shared" si="86"/>
        <v/>
      </c>
      <c r="HB18" s="49" t="str">
        <f t="shared" si="87"/>
        <v/>
      </c>
      <c r="HC18" s="49" t="str">
        <f t="shared" si="88"/>
        <v/>
      </c>
      <c r="HD18" s="49" t="str">
        <f t="shared" si="89"/>
        <v/>
      </c>
      <c r="HE18" s="49" t="str">
        <f t="shared" si="90"/>
        <v/>
      </c>
      <c r="HF18" s="49" t="str">
        <f t="shared" si="91"/>
        <v/>
      </c>
      <c r="HG18" s="49" t="str">
        <f t="shared" si="92"/>
        <v/>
      </c>
      <c r="HH18" s="49" t="str">
        <f t="shared" si="93"/>
        <v/>
      </c>
      <c r="HI18" s="49" t="str">
        <f t="shared" si="94"/>
        <v/>
      </c>
      <c r="HJ18" s="49" t="str">
        <f t="shared" si="95"/>
        <v/>
      </c>
      <c r="HK18" s="49" t="str">
        <f t="shared" si="96"/>
        <v/>
      </c>
      <c r="HL18" s="49" t="str">
        <f t="shared" si="97"/>
        <v/>
      </c>
      <c r="HM18" s="49" t="str">
        <f t="shared" si="98"/>
        <v/>
      </c>
      <c r="HN18" s="49" t="str">
        <f t="shared" si="99"/>
        <v/>
      </c>
      <c r="HO18" s="49" t="str">
        <f t="shared" si="100"/>
        <v/>
      </c>
      <c r="HP18" s="49" t="str">
        <f t="shared" si="101"/>
        <v/>
      </c>
      <c r="HQ18" s="49" t="str">
        <f t="shared" si="102"/>
        <v/>
      </c>
      <c r="HR18" s="49" t="str">
        <f t="shared" si="103"/>
        <v/>
      </c>
      <c r="HS18" s="49" t="str">
        <f t="shared" si="104"/>
        <v/>
      </c>
      <c r="HT18" s="169" t="e">
        <f t="shared" si="105"/>
        <v>#N/A</v>
      </c>
      <c r="HU18" s="169" t="e">
        <f t="shared" si="129"/>
        <v>#N/A</v>
      </c>
      <c r="HV18" s="169" t="e">
        <f t="shared" si="129"/>
        <v>#N/A</v>
      </c>
      <c r="HW18" s="169" t="e">
        <f t="shared" si="129"/>
        <v>#N/A</v>
      </c>
      <c r="HX18" s="169" t="e">
        <f t="shared" si="137"/>
        <v>#N/A</v>
      </c>
      <c r="HY18" s="169" t="e">
        <f t="shared" si="137"/>
        <v>#N/A</v>
      </c>
      <c r="HZ18" s="169" t="e">
        <f t="shared" si="137"/>
        <v>#N/A</v>
      </c>
      <c r="IA18" s="169" t="e">
        <f t="shared" si="137"/>
        <v>#N/A</v>
      </c>
      <c r="IB18" s="169" t="e">
        <f t="shared" si="137"/>
        <v>#N/A</v>
      </c>
      <c r="IC18" s="169" t="e">
        <f t="shared" si="137"/>
        <v>#N/A</v>
      </c>
      <c r="ID18" s="169" t="e">
        <f t="shared" si="137"/>
        <v>#N/A</v>
      </c>
      <c r="IE18" s="169" t="e">
        <f t="shared" si="137"/>
        <v>#N/A</v>
      </c>
      <c r="IF18" s="169" t="e">
        <f t="shared" si="137"/>
        <v>#N/A</v>
      </c>
      <c r="IG18" s="169" t="e">
        <f t="shared" si="137"/>
        <v>#N/A</v>
      </c>
      <c r="IH18" s="169" t="e">
        <f t="shared" si="137"/>
        <v>#N/A</v>
      </c>
      <c r="II18" s="169" t="e">
        <f t="shared" si="137"/>
        <v>#N/A</v>
      </c>
      <c r="IJ18" s="169" t="e">
        <f t="shared" si="137"/>
        <v>#N/A</v>
      </c>
      <c r="IK18" s="169" t="e">
        <f t="shared" si="137"/>
        <v>#N/A</v>
      </c>
      <c r="IL18" s="169" t="e">
        <f t="shared" si="137"/>
        <v>#N/A</v>
      </c>
      <c r="IM18" s="169" t="e">
        <f t="shared" si="133"/>
        <v>#N/A</v>
      </c>
      <c r="IN18" s="169" t="e">
        <f t="shared" si="133"/>
        <v>#N/A</v>
      </c>
      <c r="IO18" s="169" t="e">
        <f t="shared" si="133"/>
        <v>#N/A</v>
      </c>
      <c r="IP18" s="169" t="e">
        <f t="shared" si="133"/>
        <v>#N/A</v>
      </c>
      <c r="IQ18" s="169" t="e">
        <f t="shared" si="133"/>
        <v>#N/A</v>
      </c>
      <c r="IR18" s="169" t="e">
        <f t="shared" si="133"/>
        <v>#N/A</v>
      </c>
      <c r="IS18" s="169" t="e">
        <f t="shared" si="133"/>
        <v>#N/A</v>
      </c>
      <c r="IT18" s="169" t="e">
        <f t="shared" si="133"/>
        <v>#N/A</v>
      </c>
      <c r="IU18" s="169" t="e">
        <f t="shared" si="133"/>
        <v>#N/A</v>
      </c>
      <c r="IV18" s="169" t="e">
        <f t="shared" si="133"/>
        <v>#N/A</v>
      </c>
      <c r="IW18" s="169" t="e">
        <f t="shared" si="133"/>
        <v>#N/A</v>
      </c>
      <c r="IX18" s="169" t="e">
        <f t="shared" si="133"/>
        <v>#N/A</v>
      </c>
      <c r="IY18" s="169" t="e">
        <f t="shared" si="133"/>
        <v>#N/A</v>
      </c>
      <c r="IZ18" s="169" t="e">
        <f t="shared" si="133"/>
        <v>#N/A</v>
      </c>
      <c r="JA18" s="169" t="e">
        <f t="shared" si="133"/>
        <v>#N/A</v>
      </c>
      <c r="JB18" s="169" t="e">
        <f t="shared" si="133"/>
        <v>#N/A</v>
      </c>
      <c r="JC18" s="169" t="e">
        <f t="shared" si="133"/>
        <v>#N/A</v>
      </c>
      <c r="JD18" s="169" t="e">
        <f t="shared" si="133"/>
        <v>#N/A</v>
      </c>
      <c r="JE18" s="169" t="e">
        <f t="shared" si="133"/>
        <v>#N/A</v>
      </c>
      <c r="JF18" s="169" t="e">
        <f t="shared" si="133"/>
        <v>#N/A</v>
      </c>
      <c r="JG18" s="169" t="e">
        <f t="shared" si="133"/>
        <v>#N/A</v>
      </c>
      <c r="JH18" s="169" t="e">
        <f t="shared" si="133"/>
        <v>#N/A</v>
      </c>
      <c r="JI18" s="169" t="e">
        <f t="shared" si="133"/>
        <v>#N/A</v>
      </c>
      <c r="JJ18" s="169" t="e">
        <f t="shared" si="133"/>
        <v>#N/A</v>
      </c>
      <c r="JK18" s="169" t="e">
        <f t="shared" si="133"/>
        <v>#N/A</v>
      </c>
      <c r="JL18" s="169" t="e">
        <f t="shared" si="133"/>
        <v>#N/A</v>
      </c>
      <c r="JM18" s="169" t="e">
        <f t="shared" si="133"/>
        <v>#N/A</v>
      </c>
      <c r="JN18" s="169" t="e">
        <f t="shared" si="133"/>
        <v>#N/A</v>
      </c>
      <c r="JO18" s="169" t="e">
        <f t="shared" si="133"/>
        <v>#N/A</v>
      </c>
      <c r="JP18" s="169" t="e">
        <f t="shared" si="133"/>
        <v>#N/A</v>
      </c>
      <c r="JQ18" s="169" t="e">
        <f t="shared" si="133"/>
        <v>#N/A</v>
      </c>
      <c r="JR18" s="169" t="e">
        <f t="shared" si="133"/>
        <v>#N/A</v>
      </c>
      <c r="JS18" s="169" t="e">
        <f t="shared" si="133"/>
        <v>#N/A</v>
      </c>
      <c r="JT18" s="169" t="e">
        <f t="shared" si="133"/>
        <v>#N/A</v>
      </c>
      <c r="JU18" s="169" t="e">
        <f t="shared" si="133"/>
        <v>#N/A</v>
      </c>
      <c r="JV18" s="169" t="e">
        <f t="shared" si="133"/>
        <v>#N/A</v>
      </c>
      <c r="JW18" s="169" t="e">
        <f t="shared" si="133"/>
        <v>#N/A</v>
      </c>
      <c r="JX18" s="169" t="e">
        <f t="shared" si="133"/>
        <v>#N/A</v>
      </c>
      <c r="JY18" s="169" t="e">
        <f t="shared" si="133"/>
        <v>#N/A</v>
      </c>
      <c r="JZ18" s="169" t="e">
        <f t="shared" si="133"/>
        <v>#N/A</v>
      </c>
      <c r="KA18" s="169" t="e">
        <f t="shared" si="133"/>
        <v>#N/A</v>
      </c>
      <c r="KB18" s="169" t="e">
        <f t="shared" si="133"/>
        <v>#N/A</v>
      </c>
      <c r="KC18" s="169" t="e">
        <f t="shared" si="133"/>
        <v>#N/A</v>
      </c>
      <c r="KD18" s="169" t="e">
        <f t="shared" si="133"/>
        <v>#N/A</v>
      </c>
      <c r="KE18" s="169" t="e">
        <f t="shared" si="133"/>
        <v>#N/A</v>
      </c>
      <c r="KF18" s="169" t="e">
        <f t="shared" si="117"/>
        <v>#N/A</v>
      </c>
      <c r="KG18" s="169" t="e">
        <f t="shared" si="130"/>
        <v>#N/A</v>
      </c>
      <c r="KH18" s="169" t="e">
        <f t="shared" si="130"/>
        <v>#N/A</v>
      </c>
      <c r="KI18" s="169" t="e">
        <f t="shared" si="130"/>
        <v>#N/A</v>
      </c>
      <c r="KJ18" s="169" t="e">
        <f t="shared" si="138"/>
        <v>#N/A</v>
      </c>
      <c r="KK18" s="169" t="e">
        <f t="shared" si="138"/>
        <v>#N/A</v>
      </c>
      <c r="KL18" s="169" t="e">
        <f t="shared" si="138"/>
        <v>#N/A</v>
      </c>
      <c r="KM18" s="169" t="e">
        <f t="shared" si="138"/>
        <v>#N/A</v>
      </c>
      <c r="KN18" s="169" t="e">
        <f t="shared" si="138"/>
        <v>#N/A</v>
      </c>
      <c r="KO18" s="169" t="e">
        <f t="shared" si="138"/>
        <v>#N/A</v>
      </c>
      <c r="KP18" s="169" t="e">
        <f t="shared" si="138"/>
        <v>#N/A</v>
      </c>
      <c r="KQ18" s="169" t="e">
        <f t="shared" si="138"/>
        <v>#N/A</v>
      </c>
      <c r="KR18" s="169" t="e">
        <f t="shared" si="138"/>
        <v>#N/A</v>
      </c>
      <c r="KS18" s="169" t="e">
        <f t="shared" si="138"/>
        <v>#N/A</v>
      </c>
      <c r="KT18" s="169" t="e">
        <f t="shared" si="138"/>
        <v>#N/A</v>
      </c>
      <c r="KU18" s="169" t="e">
        <f t="shared" si="138"/>
        <v>#N/A</v>
      </c>
      <c r="KV18" s="169" t="e">
        <f t="shared" si="138"/>
        <v>#N/A</v>
      </c>
      <c r="KW18" s="169" t="e">
        <f t="shared" si="138"/>
        <v>#N/A</v>
      </c>
      <c r="KX18" s="169" t="e">
        <f t="shared" si="138"/>
        <v>#N/A</v>
      </c>
      <c r="KY18" s="169" t="e">
        <f t="shared" si="134"/>
        <v>#N/A</v>
      </c>
      <c r="KZ18" s="169" t="e">
        <f t="shared" si="134"/>
        <v>#N/A</v>
      </c>
      <c r="LA18" s="169" t="e">
        <f t="shared" si="134"/>
        <v>#N/A</v>
      </c>
      <c r="LB18" s="169" t="e">
        <f t="shared" si="134"/>
        <v>#N/A</v>
      </c>
      <c r="LC18" s="169" t="e">
        <f t="shared" si="134"/>
        <v>#N/A</v>
      </c>
      <c r="LD18" s="169" t="e">
        <f t="shared" si="134"/>
        <v>#N/A</v>
      </c>
      <c r="LE18" s="169" t="e">
        <f t="shared" si="134"/>
        <v>#N/A</v>
      </c>
      <c r="LF18" s="169" t="e">
        <f t="shared" si="134"/>
        <v>#N/A</v>
      </c>
      <c r="LG18" s="169" t="e">
        <f t="shared" si="134"/>
        <v>#N/A</v>
      </c>
      <c r="LH18" s="169" t="e">
        <f t="shared" si="134"/>
        <v>#N/A</v>
      </c>
      <c r="LI18" s="169" t="e">
        <f t="shared" si="134"/>
        <v>#N/A</v>
      </c>
      <c r="LJ18" s="169" t="e">
        <f t="shared" si="134"/>
        <v>#N/A</v>
      </c>
      <c r="LK18" s="169" t="e">
        <f t="shared" si="134"/>
        <v>#N/A</v>
      </c>
      <c r="LL18" s="169" t="e">
        <f t="shared" si="134"/>
        <v>#N/A</v>
      </c>
      <c r="LM18" s="169" t="e">
        <f t="shared" si="134"/>
        <v>#N/A</v>
      </c>
      <c r="LN18" s="169" t="e">
        <f t="shared" si="134"/>
        <v>#N/A</v>
      </c>
      <c r="LO18" s="169" t="e">
        <f t="shared" si="134"/>
        <v>#N/A</v>
      </c>
      <c r="LP18" s="169" t="e">
        <f t="shared" si="134"/>
        <v>#N/A</v>
      </c>
      <c r="LQ18" s="169" t="e">
        <f t="shared" si="134"/>
        <v>#N/A</v>
      </c>
      <c r="LR18" s="169" t="e">
        <f t="shared" si="134"/>
        <v>#N/A</v>
      </c>
      <c r="LS18" s="169" t="e">
        <f t="shared" si="134"/>
        <v>#N/A</v>
      </c>
      <c r="LT18" s="169" t="e">
        <f t="shared" si="134"/>
        <v>#N/A</v>
      </c>
      <c r="LU18" s="169" t="e">
        <f t="shared" si="134"/>
        <v>#N/A</v>
      </c>
      <c r="LV18" s="169" t="e">
        <f t="shared" si="134"/>
        <v>#N/A</v>
      </c>
      <c r="LW18" s="169" t="e">
        <f t="shared" si="134"/>
        <v>#N/A</v>
      </c>
      <c r="LX18" s="169" t="e">
        <f t="shared" si="134"/>
        <v>#N/A</v>
      </c>
      <c r="LY18" s="169" t="e">
        <f t="shared" si="134"/>
        <v>#N/A</v>
      </c>
      <c r="LZ18" s="169" t="e">
        <f t="shared" si="134"/>
        <v>#N/A</v>
      </c>
      <c r="MA18" s="169" t="e">
        <f t="shared" si="134"/>
        <v>#N/A</v>
      </c>
      <c r="MB18" s="169" t="e">
        <f t="shared" si="134"/>
        <v>#N/A</v>
      </c>
      <c r="MC18" s="169" t="e">
        <f t="shared" si="134"/>
        <v>#N/A</v>
      </c>
      <c r="MD18" s="169" t="e">
        <f t="shared" si="134"/>
        <v>#N/A</v>
      </c>
      <c r="ME18" s="169" t="e">
        <f t="shared" si="134"/>
        <v>#N/A</v>
      </c>
      <c r="MF18" s="169" t="e">
        <f t="shared" si="134"/>
        <v>#N/A</v>
      </c>
      <c r="MG18" s="169" t="e">
        <f t="shared" si="134"/>
        <v>#N/A</v>
      </c>
      <c r="MH18" s="169" t="e">
        <f t="shared" si="134"/>
        <v>#N/A</v>
      </c>
      <c r="MI18" s="169" t="e">
        <f t="shared" si="134"/>
        <v>#N/A</v>
      </c>
      <c r="MJ18" s="169" t="e">
        <f t="shared" si="134"/>
        <v>#N/A</v>
      </c>
      <c r="MK18" s="169" t="e">
        <f t="shared" si="134"/>
        <v>#N/A</v>
      </c>
      <c r="ML18" s="169" t="e">
        <f t="shared" si="134"/>
        <v>#N/A</v>
      </c>
      <c r="MM18" s="169" t="e">
        <f t="shared" si="134"/>
        <v>#N/A</v>
      </c>
      <c r="MN18" s="169" t="e">
        <f t="shared" si="134"/>
        <v>#N/A</v>
      </c>
      <c r="MO18" s="169" t="e">
        <f t="shared" si="134"/>
        <v>#N/A</v>
      </c>
      <c r="MP18" s="169" t="e">
        <f t="shared" si="134"/>
        <v>#N/A</v>
      </c>
      <c r="MQ18" s="169" t="e">
        <f t="shared" si="134"/>
        <v>#N/A</v>
      </c>
      <c r="MR18" s="169" t="e">
        <f t="shared" si="118"/>
        <v>#N/A</v>
      </c>
      <c r="MS18" s="169" t="e">
        <f t="shared" si="131"/>
        <v>#N/A</v>
      </c>
      <c r="MT18" s="169" t="e">
        <f t="shared" si="131"/>
        <v>#N/A</v>
      </c>
      <c r="MU18" s="169" t="e">
        <f t="shared" si="131"/>
        <v>#N/A</v>
      </c>
      <c r="MV18" s="169" t="e">
        <f t="shared" si="139"/>
        <v>#N/A</v>
      </c>
      <c r="MW18" s="169" t="e">
        <f t="shared" si="139"/>
        <v>#N/A</v>
      </c>
      <c r="MX18" s="169" t="e">
        <f t="shared" si="139"/>
        <v>#N/A</v>
      </c>
      <c r="MY18" s="169" t="e">
        <f t="shared" si="139"/>
        <v>#N/A</v>
      </c>
      <c r="MZ18" s="169" t="e">
        <f t="shared" si="139"/>
        <v>#N/A</v>
      </c>
      <c r="NA18" s="169" t="e">
        <f t="shared" si="139"/>
        <v>#N/A</v>
      </c>
      <c r="NB18" s="169" t="e">
        <f t="shared" si="139"/>
        <v>#N/A</v>
      </c>
      <c r="NC18" s="169" t="e">
        <f t="shared" si="139"/>
        <v>#N/A</v>
      </c>
      <c r="ND18" s="169" t="e">
        <f t="shared" si="139"/>
        <v>#N/A</v>
      </c>
      <c r="NE18" s="169" t="e">
        <f t="shared" si="139"/>
        <v>#N/A</v>
      </c>
      <c r="NF18" s="169" t="e">
        <f t="shared" si="139"/>
        <v>#N/A</v>
      </c>
      <c r="NG18" s="169" t="e">
        <f t="shared" si="139"/>
        <v>#N/A</v>
      </c>
      <c r="NH18" s="169" t="e">
        <f t="shared" si="139"/>
        <v>#N/A</v>
      </c>
      <c r="NI18" s="169" t="e">
        <f t="shared" si="139"/>
        <v>#N/A</v>
      </c>
      <c r="NJ18" s="169" t="e">
        <f t="shared" si="139"/>
        <v>#N/A</v>
      </c>
      <c r="NK18" s="169" t="e">
        <f t="shared" si="135"/>
        <v>#N/A</v>
      </c>
      <c r="NL18" s="169" t="e">
        <f t="shared" si="135"/>
        <v>#N/A</v>
      </c>
      <c r="NM18" s="169" t="e">
        <f t="shared" si="135"/>
        <v>#N/A</v>
      </c>
      <c r="NN18" s="169" t="e">
        <f t="shared" si="135"/>
        <v>#N/A</v>
      </c>
      <c r="NO18" s="169" t="e">
        <f t="shared" si="135"/>
        <v>#N/A</v>
      </c>
      <c r="NP18" s="169" t="e">
        <f t="shared" si="135"/>
        <v>#N/A</v>
      </c>
      <c r="NQ18" s="169" t="e">
        <f t="shared" si="135"/>
        <v>#N/A</v>
      </c>
      <c r="NR18" s="169" t="e">
        <f t="shared" si="135"/>
        <v>#N/A</v>
      </c>
      <c r="NS18" s="169" t="e">
        <f t="shared" si="135"/>
        <v>#N/A</v>
      </c>
      <c r="NT18" s="169" t="e">
        <f t="shared" si="135"/>
        <v>#N/A</v>
      </c>
      <c r="NU18" s="169" t="e">
        <f t="shared" si="135"/>
        <v>#N/A</v>
      </c>
      <c r="NV18" s="169" t="e">
        <f t="shared" si="135"/>
        <v>#N/A</v>
      </c>
      <c r="NW18" s="169" t="e">
        <f t="shared" si="135"/>
        <v>#N/A</v>
      </c>
      <c r="NX18" s="169" t="e">
        <f t="shared" si="135"/>
        <v>#N/A</v>
      </c>
      <c r="NY18" s="169" t="e">
        <f t="shared" si="135"/>
        <v>#N/A</v>
      </c>
      <c r="NZ18" s="169" t="e">
        <f t="shared" si="135"/>
        <v>#N/A</v>
      </c>
      <c r="OA18" s="169" t="e">
        <f t="shared" si="135"/>
        <v>#N/A</v>
      </c>
      <c r="OB18" s="169" t="e">
        <f t="shared" si="135"/>
        <v>#N/A</v>
      </c>
      <c r="OC18" s="169" t="e">
        <f t="shared" si="135"/>
        <v>#N/A</v>
      </c>
      <c r="OD18" s="169" t="e">
        <f t="shared" si="135"/>
        <v>#N/A</v>
      </c>
      <c r="OE18" s="169" t="e">
        <f t="shared" si="135"/>
        <v>#N/A</v>
      </c>
      <c r="OF18" s="169" t="e">
        <f t="shared" si="135"/>
        <v>#N/A</v>
      </c>
      <c r="OG18" s="169" t="e">
        <f t="shared" si="135"/>
        <v>#N/A</v>
      </c>
      <c r="OH18" s="169" t="e">
        <f t="shared" si="135"/>
        <v>#N/A</v>
      </c>
      <c r="OI18" s="169" t="e">
        <f t="shared" si="135"/>
        <v>#N/A</v>
      </c>
      <c r="OJ18" s="169" t="e">
        <f t="shared" si="135"/>
        <v>#N/A</v>
      </c>
      <c r="OK18" s="169" t="e">
        <f t="shared" si="135"/>
        <v>#N/A</v>
      </c>
      <c r="OL18" s="169" t="e">
        <f t="shared" si="135"/>
        <v>#N/A</v>
      </c>
      <c r="OM18" s="169" t="e">
        <f t="shared" si="135"/>
        <v>#N/A</v>
      </c>
      <c r="ON18" s="169" t="e">
        <f t="shared" si="135"/>
        <v>#N/A</v>
      </c>
      <c r="OO18" s="169" t="e">
        <f t="shared" si="135"/>
        <v>#N/A</v>
      </c>
      <c r="OP18" s="169" t="e">
        <f t="shared" si="135"/>
        <v>#N/A</v>
      </c>
      <c r="OQ18" s="169" t="e">
        <f t="shared" si="135"/>
        <v>#N/A</v>
      </c>
      <c r="OR18" s="169" t="e">
        <f t="shared" si="135"/>
        <v>#N/A</v>
      </c>
      <c r="OS18" s="169" t="e">
        <f t="shared" si="135"/>
        <v>#N/A</v>
      </c>
      <c r="OT18" s="169" t="e">
        <f t="shared" si="135"/>
        <v>#N/A</v>
      </c>
      <c r="OU18" s="169" t="e">
        <f t="shared" si="135"/>
        <v>#N/A</v>
      </c>
      <c r="OV18" s="169" t="e">
        <f t="shared" si="135"/>
        <v>#N/A</v>
      </c>
      <c r="OW18" s="169" t="e">
        <f t="shared" si="135"/>
        <v>#N/A</v>
      </c>
      <c r="OX18" s="169" t="e">
        <f t="shared" si="135"/>
        <v>#N/A</v>
      </c>
      <c r="OY18" s="169" t="e">
        <f t="shared" si="135"/>
        <v>#N/A</v>
      </c>
      <c r="OZ18" s="169" t="e">
        <f t="shared" si="135"/>
        <v>#N/A</v>
      </c>
      <c r="PA18" s="169" t="e">
        <f t="shared" si="135"/>
        <v>#N/A</v>
      </c>
      <c r="PB18" s="169" t="e">
        <f t="shared" si="135"/>
        <v>#N/A</v>
      </c>
      <c r="PC18" s="169" t="e">
        <f t="shared" si="135"/>
        <v>#N/A</v>
      </c>
      <c r="PD18" s="169" t="e">
        <f t="shared" si="119"/>
        <v>#N/A</v>
      </c>
      <c r="PE18" s="169" t="e">
        <f t="shared" si="109"/>
        <v>#N/A</v>
      </c>
      <c r="PF18" s="169" t="e">
        <f t="shared" si="109"/>
        <v>#N/A</v>
      </c>
      <c r="PG18" s="169" t="e">
        <f t="shared" si="109"/>
        <v>#N/A</v>
      </c>
      <c r="PH18" s="169" t="e">
        <f t="shared" si="109"/>
        <v>#N/A</v>
      </c>
      <c r="PI18" s="169" t="e">
        <f t="shared" si="109"/>
        <v>#N/A</v>
      </c>
      <c r="PJ18" s="169" t="e">
        <f t="shared" si="109"/>
        <v>#N/A</v>
      </c>
      <c r="PK18" s="169" t="e">
        <f t="shared" si="109"/>
        <v>#N/A</v>
      </c>
      <c r="PL18" s="169" t="e">
        <f t="shared" si="109"/>
        <v>#N/A</v>
      </c>
    </row>
    <row r="19" spans="1:428" hidden="1" x14ac:dyDescent="0.75">
      <c r="A19" s="4">
        <v>16</v>
      </c>
      <c r="B19" s="109"/>
      <c r="C19" s="117"/>
      <c r="D19" s="122" t="str">
        <f t="shared" si="110"/>
        <v/>
      </c>
      <c r="E19" s="95"/>
      <c r="F19" s="122" t="str">
        <f t="shared" si="111"/>
        <v/>
      </c>
      <c r="G19" s="117"/>
      <c r="H19" s="110"/>
      <c r="I19" s="124" t="str">
        <f t="shared" si="0"/>
        <v/>
      </c>
      <c r="J19" s="124" t="str">
        <f t="shared" si="1"/>
        <v/>
      </c>
      <c r="K19" s="73" t="str">
        <f t="shared" si="112"/>
        <v/>
      </c>
      <c r="L19" s="23"/>
      <c r="M19" s="57"/>
      <c r="N19" s="280"/>
      <c r="O19" s="74" t="str">
        <f>IF(AND(D19&gt;0,E19&gt;0,F19&gt;0),IF(ISBLANK(N19),IF(ISBLANK(L19),"",(F19-D19)*VLOOKUP(L19,VLookups!$A$4:$B$13,2,FALSE)),N19),"")</f>
        <v/>
      </c>
      <c r="P19" s="75" t="str">
        <f t="shared" si="2"/>
        <v/>
      </c>
      <c r="Q19" s="95"/>
      <c r="R19" s="270" t="str">
        <f>IF(AND(Q19&gt;0,E19&gt;0,NOT(O19="")),ABS(VLOOKUP($Q$1,VLookups!$A$43:$B$44,2,FALSE)-_xlfn.NORM.DIST(Q19,K19,O19,TRUE)),"")</f>
        <v/>
      </c>
      <c r="S19" s="94" t="str">
        <f>IF(AND($D19&gt;0,$E19&gt;0,$F19&gt;0,NOT(ISBLANK($L19))),_xlfn.NORM.INV(ABS(VLOOKUP($Q$1,VLookups!$A$43:$B$44,2,FALSE)-S$3),$K19,$O19),"")</f>
        <v/>
      </c>
      <c r="T19" s="93" t="str">
        <f>IF(AND($D19&gt;0,$E19&gt;0,$F19&gt;0,NOT(ISBLANK($L19))),_xlfn.NORM.INV(ABS(VLOOKUP($Q$1,VLookups!$A$43:$B$44,2,FALSE)-T$3),$K19,$O19),"")</f>
        <v/>
      </c>
      <c r="U19" s="94" t="str">
        <f>IF(AND($D19&gt;0,$E19&gt;0,$F19&gt;0,NOT(ISBLANK($L19))),_xlfn.NORM.INV(ABS(VLOOKUP($Q$1,VLookups!$A$43:$B$44,2,FALSE)-U$3),$K19,$O19),"")</f>
        <v/>
      </c>
      <c r="V19" s="93" t="str">
        <f>IF(AND($D19&gt;0,$E19&gt;0,$F19&gt;0,NOT(ISBLANK($L19))),_xlfn.NORM.INV(ABS(VLOOKUP($Q$1,VLookups!$A$43:$B$44,2,FALSE)-V$3),$K19,$O19),"")</f>
        <v/>
      </c>
      <c r="W19" s="94" t="str">
        <f>IF(AND($D19&gt;0,$E19&gt;0,$F19&gt;0,NOT(ISBLANK($L19))),_xlfn.NORM.INV(ABS(VLOOKUP($Q$1,VLookups!$A$43:$B$44,2,FALSE)-W$3),$K19,$O19),"")</f>
        <v/>
      </c>
      <c r="X19" s="93" t="str">
        <f>IF(AND($D19&gt;0,$E19&gt;0,$F19&gt;0,NOT(ISBLANK($L19))),_xlfn.NORM.INV(ABS(VLOOKUP($Q$1,VLookups!$A$43:$B$44,2,FALSE)-X$3),$K19,$O19),"")</f>
        <v/>
      </c>
      <c r="Y19" s="5"/>
      <c r="Z19" s="168" t="str">
        <f t="shared" si="113"/>
        <v/>
      </c>
      <c r="AA19" s="49" t="str">
        <f t="shared" si="114"/>
        <v/>
      </c>
      <c r="AB19" s="49" t="str">
        <f t="shared" si="140"/>
        <v/>
      </c>
      <c r="AC19" s="49" t="str">
        <f t="shared" si="140"/>
        <v/>
      </c>
      <c r="AD19" s="49" t="str">
        <f t="shared" si="140"/>
        <v/>
      </c>
      <c r="AE19" s="49" t="str">
        <f t="shared" si="140"/>
        <v/>
      </c>
      <c r="AF19" s="49" t="str">
        <f t="shared" si="140"/>
        <v/>
      </c>
      <c r="AG19" s="49" t="str">
        <f t="shared" si="140"/>
        <v/>
      </c>
      <c r="AH19" s="49" t="str">
        <f t="shared" si="140"/>
        <v/>
      </c>
      <c r="AI19" s="49" t="str">
        <f t="shared" si="140"/>
        <v/>
      </c>
      <c r="AJ19" s="49" t="str">
        <f t="shared" si="140"/>
        <v/>
      </c>
      <c r="AK19" s="49" t="str">
        <f t="shared" si="140"/>
        <v/>
      </c>
      <c r="AL19" s="49" t="str">
        <f t="shared" si="140"/>
        <v/>
      </c>
      <c r="AM19" s="49" t="str">
        <f t="shared" si="140"/>
        <v/>
      </c>
      <c r="AN19" s="49" t="str">
        <f t="shared" si="140"/>
        <v/>
      </c>
      <c r="AO19" s="49" t="str">
        <f t="shared" si="140"/>
        <v/>
      </c>
      <c r="AP19" s="49" t="str">
        <f t="shared" si="140"/>
        <v/>
      </c>
      <c r="AQ19" s="49" t="str">
        <f t="shared" si="140"/>
        <v/>
      </c>
      <c r="AR19" s="49" t="str">
        <f t="shared" si="140"/>
        <v/>
      </c>
      <c r="AS19" s="49" t="str">
        <f t="shared" si="140"/>
        <v/>
      </c>
      <c r="AT19" s="49" t="str">
        <f t="shared" si="140"/>
        <v/>
      </c>
      <c r="AU19" s="49" t="str">
        <f t="shared" si="140"/>
        <v/>
      </c>
      <c r="AV19" s="49" t="str">
        <f t="shared" si="140"/>
        <v/>
      </c>
      <c r="AW19" s="49" t="str">
        <f t="shared" si="140"/>
        <v/>
      </c>
      <c r="AX19" s="49" t="str">
        <f t="shared" si="140"/>
        <v/>
      </c>
      <c r="AY19" s="49" t="str">
        <f t="shared" si="140"/>
        <v/>
      </c>
      <c r="AZ19" s="49" t="str">
        <f t="shared" si="140"/>
        <v/>
      </c>
      <c r="BA19" s="49" t="str">
        <f t="shared" si="140"/>
        <v/>
      </c>
      <c r="BB19" s="49" t="str">
        <f t="shared" si="140"/>
        <v/>
      </c>
      <c r="BC19" s="49" t="str">
        <f t="shared" si="140"/>
        <v/>
      </c>
      <c r="BD19" s="49" t="str">
        <f t="shared" si="140"/>
        <v/>
      </c>
      <c r="BE19" s="49" t="str">
        <f t="shared" si="140"/>
        <v/>
      </c>
      <c r="BF19" s="49" t="str">
        <f t="shared" si="140"/>
        <v/>
      </c>
      <c r="BG19" s="49" t="str">
        <f t="shared" si="140"/>
        <v/>
      </c>
      <c r="BH19" s="49" t="str">
        <f t="shared" si="140"/>
        <v/>
      </c>
      <c r="BI19" s="49" t="str">
        <f t="shared" si="140"/>
        <v/>
      </c>
      <c r="BJ19" s="49" t="str">
        <f t="shared" si="140"/>
        <v/>
      </c>
      <c r="BK19" s="49" t="str">
        <f t="shared" si="140"/>
        <v/>
      </c>
      <c r="BL19" s="49" t="str">
        <f t="shared" si="140"/>
        <v/>
      </c>
      <c r="BM19" s="49" t="str">
        <f t="shared" si="140"/>
        <v/>
      </c>
      <c r="BN19" s="49" t="str">
        <f t="shared" si="140"/>
        <v/>
      </c>
      <c r="BO19" s="49" t="str">
        <f t="shared" si="140"/>
        <v/>
      </c>
      <c r="BP19" s="49" t="str">
        <f t="shared" si="140"/>
        <v/>
      </c>
      <c r="BQ19" s="49" t="str">
        <f t="shared" si="140"/>
        <v/>
      </c>
      <c r="BR19" s="49" t="str">
        <f t="shared" si="140"/>
        <v/>
      </c>
      <c r="BS19" s="49" t="str">
        <f t="shared" si="140"/>
        <v/>
      </c>
      <c r="BT19" s="49" t="str">
        <f t="shared" si="140"/>
        <v/>
      </c>
      <c r="BU19" s="49" t="str">
        <f t="shared" si="140"/>
        <v/>
      </c>
      <c r="BV19" s="49" t="str">
        <f t="shared" si="140"/>
        <v/>
      </c>
      <c r="BW19" s="49" t="str">
        <f t="shared" si="140"/>
        <v/>
      </c>
      <c r="BX19" s="49" t="str">
        <f t="shared" si="140"/>
        <v/>
      </c>
      <c r="BY19" s="49" t="str">
        <f t="shared" si="140"/>
        <v/>
      </c>
      <c r="BZ19" s="49" t="str">
        <f t="shared" si="140"/>
        <v/>
      </c>
      <c r="CA19" s="49" t="str">
        <f t="shared" si="140"/>
        <v/>
      </c>
      <c r="CB19" s="49" t="str">
        <f t="shared" si="140"/>
        <v/>
      </c>
      <c r="CC19" s="49" t="str">
        <f t="shared" si="140"/>
        <v/>
      </c>
      <c r="CD19" s="49" t="str">
        <f t="shared" si="140"/>
        <v/>
      </c>
      <c r="CE19" s="49" t="str">
        <f t="shared" si="140"/>
        <v/>
      </c>
      <c r="CF19" s="49" t="str">
        <f t="shared" si="140"/>
        <v/>
      </c>
      <c r="CG19" s="49" t="str">
        <f t="shared" si="140"/>
        <v/>
      </c>
      <c r="CH19" s="49" t="str">
        <f t="shared" si="140"/>
        <v/>
      </c>
      <c r="CI19" s="49" t="str">
        <f t="shared" si="140"/>
        <v/>
      </c>
      <c r="CJ19" s="49" t="str">
        <f t="shared" si="140"/>
        <v/>
      </c>
      <c r="CK19" s="49" t="str">
        <f t="shared" si="140"/>
        <v/>
      </c>
      <c r="CL19" s="49" t="str">
        <f t="shared" si="140"/>
        <v/>
      </c>
      <c r="CM19" s="49" t="str">
        <f t="shared" si="140"/>
        <v/>
      </c>
      <c r="CN19" s="49" t="str">
        <f t="shared" si="136"/>
        <v/>
      </c>
      <c r="CO19" s="49" t="str">
        <f t="shared" si="136"/>
        <v/>
      </c>
      <c r="CP19" s="49" t="str">
        <f t="shared" si="136"/>
        <v/>
      </c>
      <c r="CQ19" s="49" t="str">
        <f t="shared" si="136"/>
        <v/>
      </c>
      <c r="CR19" s="49" t="str">
        <f t="shared" si="136"/>
        <v/>
      </c>
      <c r="CS19" s="49" t="str">
        <f t="shared" si="136"/>
        <v/>
      </c>
      <c r="CT19" s="49" t="str">
        <f t="shared" si="136"/>
        <v/>
      </c>
      <c r="CU19" s="49" t="str">
        <f t="shared" si="136"/>
        <v/>
      </c>
      <c r="CV19" s="49" t="str">
        <f t="shared" si="136"/>
        <v/>
      </c>
      <c r="CW19" s="49" t="str">
        <f t="shared" si="136"/>
        <v/>
      </c>
      <c r="CX19" s="49" t="str">
        <f t="shared" si="136"/>
        <v/>
      </c>
      <c r="CY19" s="49" t="str">
        <f t="shared" si="136"/>
        <v/>
      </c>
      <c r="CZ19" s="49" t="str">
        <f t="shared" si="136"/>
        <v/>
      </c>
      <c r="DA19" s="49" t="str">
        <f t="shared" si="136"/>
        <v/>
      </c>
      <c r="DB19" s="49" t="str">
        <f t="shared" si="136"/>
        <v/>
      </c>
      <c r="DC19" s="49" t="str">
        <f t="shared" si="136"/>
        <v/>
      </c>
      <c r="DD19" s="49" t="str">
        <f t="shared" si="136"/>
        <v/>
      </c>
      <c r="DE19" s="49" t="str">
        <f t="shared" si="136"/>
        <v/>
      </c>
      <c r="DF19" s="49" t="str">
        <f t="shared" si="136"/>
        <v/>
      </c>
      <c r="DG19" s="49" t="str">
        <f t="shared" si="136"/>
        <v/>
      </c>
      <c r="DH19" s="49" t="str">
        <f t="shared" si="136"/>
        <v/>
      </c>
      <c r="DI19" s="49" t="str">
        <f t="shared" si="136"/>
        <v/>
      </c>
      <c r="DJ19" s="49" t="str">
        <f t="shared" si="136"/>
        <v/>
      </c>
      <c r="DK19" s="49" t="str">
        <f t="shared" si="136"/>
        <v/>
      </c>
      <c r="DL19" s="49" t="str">
        <f t="shared" si="136"/>
        <v/>
      </c>
      <c r="DM19" s="49" t="str">
        <f t="shared" si="136"/>
        <v/>
      </c>
      <c r="DN19" s="49" t="str">
        <f t="shared" si="136"/>
        <v/>
      </c>
      <c r="DO19" s="49" t="str">
        <f t="shared" si="136"/>
        <v/>
      </c>
      <c r="DP19" s="49" t="str">
        <f t="shared" si="136"/>
        <v/>
      </c>
      <c r="DQ19" s="49" t="str">
        <f t="shared" si="136"/>
        <v/>
      </c>
      <c r="DR19" s="49" t="str">
        <f t="shared" si="136"/>
        <v/>
      </c>
      <c r="DS19" s="49" t="str">
        <f t="shared" si="136"/>
        <v/>
      </c>
      <c r="DT19" s="49" t="str">
        <f t="shared" si="136"/>
        <v/>
      </c>
      <c r="DU19" s="49" t="str">
        <f t="shared" si="136"/>
        <v/>
      </c>
      <c r="DV19" s="49" t="str">
        <f t="shared" si="136"/>
        <v/>
      </c>
      <c r="DW19" s="183" t="str">
        <f t="shared" si="115"/>
        <v/>
      </c>
      <c r="DX19" s="49" t="str">
        <f t="shared" si="5"/>
        <v/>
      </c>
      <c r="DY19" s="49" t="str">
        <f t="shared" si="6"/>
        <v/>
      </c>
      <c r="DZ19" s="49" t="str">
        <f t="shared" si="7"/>
        <v/>
      </c>
      <c r="EA19" s="49" t="str">
        <f t="shared" si="8"/>
        <v/>
      </c>
      <c r="EB19" s="49" t="str">
        <f t="shared" si="9"/>
        <v/>
      </c>
      <c r="EC19" s="49" t="str">
        <f t="shared" si="10"/>
        <v/>
      </c>
      <c r="ED19" s="49" t="str">
        <f t="shared" si="11"/>
        <v/>
      </c>
      <c r="EE19" s="49" t="str">
        <f t="shared" si="12"/>
        <v/>
      </c>
      <c r="EF19" s="49" t="str">
        <f t="shared" si="13"/>
        <v/>
      </c>
      <c r="EG19" s="49" t="str">
        <f t="shared" si="14"/>
        <v/>
      </c>
      <c r="EH19" s="49" t="str">
        <f t="shared" si="15"/>
        <v/>
      </c>
      <c r="EI19" s="49" t="str">
        <f t="shared" si="16"/>
        <v/>
      </c>
      <c r="EJ19" s="49" t="str">
        <f t="shared" si="17"/>
        <v/>
      </c>
      <c r="EK19" s="49" t="str">
        <f t="shared" si="18"/>
        <v/>
      </c>
      <c r="EL19" s="49" t="str">
        <f t="shared" si="19"/>
        <v/>
      </c>
      <c r="EM19" s="49" t="str">
        <f t="shared" si="20"/>
        <v/>
      </c>
      <c r="EN19" s="49" t="str">
        <f t="shared" si="21"/>
        <v/>
      </c>
      <c r="EO19" s="49" t="str">
        <f t="shared" si="22"/>
        <v/>
      </c>
      <c r="EP19" s="49" t="str">
        <f t="shared" si="23"/>
        <v/>
      </c>
      <c r="EQ19" s="49" t="str">
        <f t="shared" si="24"/>
        <v/>
      </c>
      <c r="ER19" s="49" t="str">
        <f t="shared" si="25"/>
        <v/>
      </c>
      <c r="ES19" s="49" t="str">
        <f t="shared" si="26"/>
        <v/>
      </c>
      <c r="ET19" s="49" t="str">
        <f t="shared" si="27"/>
        <v/>
      </c>
      <c r="EU19" s="49" t="str">
        <f t="shared" si="28"/>
        <v/>
      </c>
      <c r="EV19" s="49" t="str">
        <f t="shared" si="29"/>
        <v/>
      </c>
      <c r="EW19" s="49" t="str">
        <f t="shared" si="30"/>
        <v/>
      </c>
      <c r="EX19" s="49" t="str">
        <f t="shared" si="31"/>
        <v/>
      </c>
      <c r="EY19" s="49" t="str">
        <f t="shared" si="32"/>
        <v/>
      </c>
      <c r="EZ19" s="49" t="str">
        <f t="shared" si="33"/>
        <v/>
      </c>
      <c r="FA19" s="49" t="str">
        <f t="shared" si="34"/>
        <v/>
      </c>
      <c r="FB19" s="49" t="str">
        <f t="shared" si="35"/>
        <v/>
      </c>
      <c r="FC19" s="49" t="str">
        <f t="shared" si="36"/>
        <v/>
      </c>
      <c r="FD19" s="49" t="str">
        <f t="shared" si="37"/>
        <v/>
      </c>
      <c r="FE19" s="49" t="str">
        <f t="shared" si="38"/>
        <v/>
      </c>
      <c r="FF19" s="49" t="str">
        <f t="shared" si="39"/>
        <v/>
      </c>
      <c r="FG19" s="49" t="str">
        <f t="shared" si="40"/>
        <v/>
      </c>
      <c r="FH19" s="49" t="str">
        <f t="shared" si="41"/>
        <v/>
      </c>
      <c r="FI19" s="49" t="str">
        <f t="shared" si="42"/>
        <v/>
      </c>
      <c r="FJ19" s="49" t="str">
        <f t="shared" si="43"/>
        <v/>
      </c>
      <c r="FK19" s="49" t="str">
        <f t="shared" si="44"/>
        <v/>
      </c>
      <c r="FL19" s="49" t="str">
        <f t="shared" si="45"/>
        <v/>
      </c>
      <c r="FM19" s="49" t="str">
        <f t="shared" si="46"/>
        <v/>
      </c>
      <c r="FN19" s="49" t="str">
        <f t="shared" si="47"/>
        <v/>
      </c>
      <c r="FO19" s="49" t="str">
        <f t="shared" si="48"/>
        <v/>
      </c>
      <c r="FP19" s="49" t="str">
        <f t="shared" si="49"/>
        <v/>
      </c>
      <c r="FQ19" s="49" t="str">
        <f t="shared" si="50"/>
        <v/>
      </c>
      <c r="FR19" s="49" t="str">
        <f t="shared" si="51"/>
        <v/>
      </c>
      <c r="FS19" s="49" t="str">
        <f t="shared" si="52"/>
        <v/>
      </c>
      <c r="FT19" s="49" t="str">
        <f t="shared" si="53"/>
        <v/>
      </c>
      <c r="FU19" s="49" t="str">
        <f t="shared" si="54"/>
        <v/>
      </c>
      <c r="FV19" s="49" t="str">
        <f t="shared" si="55"/>
        <v/>
      </c>
      <c r="FW19" s="49" t="str">
        <f t="shared" si="56"/>
        <v/>
      </c>
      <c r="FX19" s="49" t="str">
        <f t="shared" si="57"/>
        <v/>
      </c>
      <c r="FY19" s="49" t="str">
        <f t="shared" si="58"/>
        <v/>
      </c>
      <c r="FZ19" s="49" t="str">
        <f t="shared" si="59"/>
        <v/>
      </c>
      <c r="GA19" s="49" t="str">
        <f t="shared" si="60"/>
        <v/>
      </c>
      <c r="GB19" s="49" t="str">
        <f t="shared" si="61"/>
        <v/>
      </c>
      <c r="GC19" s="49" t="str">
        <f t="shared" si="62"/>
        <v/>
      </c>
      <c r="GD19" s="49" t="str">
        <f t="shared" si="63"/>
        <v/>
      </c>
      <c r="GE19" s="49" t="str">
        <f t="shared" si="64"/>
        <v/>
      </c>
      <c r="GF19" s="49" t="str">
        <f t="shared" si="65"/>
        <v/>
      </c>
      <c r="GG19" s="49" t="str">
        <f t="shared" si="66"/>
        <v/>
      </c>
      <c r="GH19" s="49" t="str">
        <f t="shared" si="67"/>
        <v/>
      </c>
      <c r="GI19" s="49" t="str">
        <f t="shared" si="68"/>
        <v/>
      </c>
      <c r="GJ19" s="49" t="str">
        <f t="shared" si="69"/>
        <v/>
      </c>
      <c r="GK19" s="49" t="str">
        <f t="shared" si="70"/>
        <v/>
      </c>
      <c r="GL19" s="49" t="str">
        <f t="shared" si="71"/>
        <v/>
      </c>
      <c r="GM19" s="49" t="str">
        <f t="shared" si="72"/>
        <v/>
      </c>
      <c r="GN19" s="49" t="str">
        <f t="shared" si="73"/>
        <v/>
      </c>
      <c r="GO19" s="49" t="str">
        <f t="shared" si="74"/>
        <v/>
      </c>
      <c r="GP19" s="49" t="str">
        <f t="shared" si="75"/>
        <v/>
      </c>
      <c r="GQ19" s="49" t="str">
        <f t="shared" si="76"/>
        <v/>
      </c>
      <c r="GR19" s="49" t="str">
        <f t="shared" si="77"/>
        <v/>
      </c>
      <c r="GS19" s="49" t="str">
        <f t="shared" si="78"/>
        <v/>
      </c>
      <c r="GT19" s="49" t="str">
        <f t="shared" si="79"/>
        <v/>
      </c>
      <c r="GU19" s="49" t="str">
        <f t="shared" si="80"/>
        <v/>
      </c>
      <c r="GV19" s="49" t="str">
        <f t="shared" si="81"/>
        <v/>
      </c>
      <c r="GW19" s="49" t="str">
        <f t="shared" si="82"/>
        <v/>
      </c>
      <c r="GX19" s="49" t="str">
        <f t="shared" si="83"/>
        <v/>
      </c>
      <c r="GY19" s="49" t="str">
        <f t="shared" si="84"/>
        <v/>
      </c>
      <c r="GZ19" s="49" t="str">
        <f t="shared" si="85"/>
        <v/>
      </c>
      <c r="HA19" s="49" t="str">
        <f t="shared" si="86"/>
        <v/>
      </c>
      <c r="HB19" s="49" t="str">
        <f t="shared" si="87"/>
        <v/>
      </c>
      <c r="HC19" s="49" t="str">
        <f t="shared" si="88"/>
        <v/>
      </c>
      <c r="HD19" s="49" t="str">
        <f t="shared" si="89"/>
        <v/>
      </c>
      <c r="HE19" s="49" t="str">
        <f t="shared" si="90"/>
        <v/>
      </c>
      <c r="HF19" s="49" t="str">
        <f t="shared" si="91"/>
        <v/>
      </c>
      <c r="HG19" s="49" t="str">
        <f t="shared" si="92"/>
        <v/>
      </c>
      <c r="HH19" s="49" t="str">
        <f t="shared" si="93"/>
        <v/>
      </c>
      <c r="HI19" s="49" t="str">
        <f t="shared" si="94"/>
        <v/>
      </c>
      <c r="HJ19" s="49" t="str">
        <f t="shared" si="95"/>
        <v/>
      </c>
      <c r="HK19" s="49" t="str">
        <f t="shared" si="96"/>
        <v/>
      </c>
      <c r="HL19" s="49" t="str">
        <f t="shared" si="97"/>
        <v/>
      </c>
      <c r="HM19" s="49" t="str">
        <f t="shared" si="98"/>
        <v/>
      </c>
      <c r="HN19" s="49" t="str">
        <f t="shared" si="99"/>
        <v/>
      </c>
      <c r="HO19" s="49" t="str">
        <f t="shared" si="100"/>
        <v/>
      </c>
      <c r="HP19" s="49" t="str">
        <f t="shared" si="101"/>
        <v/>
      </c>
      <c r="HQ19" s="49" t="str">
        <f t="shared" si="102"/>
        <v/>
      </c>
      <c r="HR19" s="49" t="str">
        <f t="shared" si="103"/>
        <v/>
      </c>
      <c r="HS19" s="49" t="str">
        <f t="shared" si="104"/>
        <v/>
      </c>
      <c r="HT19" s="169" t="e">
        <f t="shared" si="105"/>
        <v>#N/A</v>
      </c>
      <c r="HU19" s="169" t="e">
        <f t="shared" si="129"/>
        <v>#N/A</v>
      </c>
      <c r="HV19" s="169" t="e">
        <f t="shared" si="129"/>
        <v>#N/A</v>
      </c>
      <c r="HW19" s="169" t="e">
        <f t="shared" si="129"/>
        <v>#N/A</v>
      </c>
      <c r="HX19" s="169" t="e">
        <f t="shared" si="137"/>
        <v>#N/A</v>
      </c>
      <c r="HY19" s="169" t="e">
        <f t="shared" si="137"/>
        <v>#N/A</v>
      </c>
      <c r="HZ19" s="169" t="e">
        <f t="shared" si="137"/>
        <v>#N/A</v>
      </c>
      <c r="IA19" s="169" t="e">
        <f t="shared" si="137"/>
        <v>#N/A</v>
      </c>
      <c r="IB19" s="169" t="e">
        <f t="shared" si="137"/>
        <v>#N/A</v>
      </c>
      <c r="IC19" s="169" t="e">
        <f t="shared" si="137"/>
        <v>#N/A</v>
      </c>
      <c r="ID19" s="169" t="e">
        <f t="shared" si="137"/>
        <v>#N/A</v>
      </c>
      <c r="IE19" s="169" t="e">
        <f t="shared" si="137"/>
        <v>#N/A</v>
      </c>
      <c r="IF19" s="169" t="e">
        <f t="shared" si="137"/>
        <v>#N/A</v>
      </c>
      <c r="IG19" s="169" t="e">
        <f t="shared" si="137"/>
        <v>#N/A</v>
      </c>
      <c r="IH19" s="169" t="e">
        <f t="shared" si="137"/>
        <v>#N/A</v>
      </c>
      <c r="II19" s="169" t="e">
        <f t="shared" si="137"/>
        <v>#N/A</v>
      </c>
      <c r="IJ19" s="169" t="e">
        <f t="shared" si="137"/>
        <v>#N/A</v>
      </c>
      <c r="IK19" s="169" t="e">
        <f t="shared" si="137"/>
        <v>#N/A</v>
      </c>
      <c r="IL19" s="169" t="e">
        <f t="shared" si="137"/>
        <v>#N/A</v>
      </c>
      <c r="IM19" s="169" t="e">
        <f t="shared" si="133"/>
        <v>#N/A</v>
      </c>
      <c r="IN19" s="169" t="e">
        <f t="shared" si="133"/>
        <v>#N/A</v>
      </c>
      <c r="IO19" s="169" t="e">
        <f t="shared" si="133"/>
        <v>#N/A</v>
      </c>
      <c r="IP19" s="169" t="e">
        <f t="shared" si="133"/>
        <v>#N/A</v>
      </c>
      <c r="IQ19" s="169" t="e">
        <f t="shared" si="133"/>
        <v>#N/A</v>
      </c>
      <c r="IR19" s="169" t="e">
        <f t="shared" si="133"/>
        <v>#N/A</v>
      </c>
      <c r="IS19" s="169" t="e">
        <f t="shared" si="133"/>
        <v>#N/A</v>
      </c>
      <c r="IT19" s="169" t="e">
        <f t="shared" si="133"/>
        <v>#N/A</v>
      </c>
      <c r="IU19" s="169" t="e">
        <f t="shared" si="133"/>
        <v>#N/A</v>
      </c>
      <c r="IV19" s="169" t="e">
        <f t="shared" si="133"/>
        <v>#N/A</v>
      </c>
      <c r="IW19" s="169" t="e">
        <f t="shared" si="133"/>
        <v>#N/A</v>
      </c>
      <c r="IX19" s="169" t="e">
        <f t="shared" si="133"/>
        <v>#N/A</v>
      </c>
      <c r="IY19" s="169" t="e">
        <f t="shared" si="133"/>
        <v>#N/A</v>
      </c>
      <c r="IZ19" s="169" t="e">
        <f t="shared" si="133"/>
        <v>#N/A</v>
      </c>
      <c r="JA19" s="169" t="e">
        <f t="shared" si="133"/>
        <v>#N/A</v>
      </c>
      <c r="JB19" s="169" t="e">
        <f t="shared" si="133"/>
        <v>#N/A</v>
      </c>
      <c r="JC19" s="169" t="e">
        <f t="shared" si="133"/>
        <v>#N/A</v>
      </c>
      <c r="JD19" s="169" t="e">
        <f t="shared" si="133"/>
        <v>#N/A</v>
      </c>
      <c r="JE19" s="169" t="e">
        <f t="shared" si="133"/>
        <v>#N/A</v>
      </c>
      <c r="JF19" s="169" t="e">
        <f t="shared" si="133"/>
        <v>#N/A</v>
      </c>
      <c r="JG19" s="169" t="e">
        <f t="shared" si="133"/>
        <v>#N/A</v>
      </c>
      <c r="JH19" s="169" t="e">
        <f t="shared" si="133"/>
        <v>#N/A</v>
      </c>
      <c r="JI19" s="169" t="e">
        <f t="shared" si="133"/>
        <v>#N/A</v>
      </c>
      <c r="JJ19" s="169" t="e">
        <f t="shared" si="133"/>
        <v>#N/A</v>
      </c>
      <c r="JK19" s="169" t="e">
        <f t="shared" si="133"/>
        <v>#N/A</v>
      </c>
      <c r="JL19" s="169" t="e">
        <f t="shared" si="133"/>
        <v>#N/A</v>
      </c>
      <c r="JM19" s="169" t="e">
        <f t="shared" si="133"/>
        <v>#N/A</v>
      </c>
      <c r="JN19" s="169" t="e">
        <f t="shared" si="133"/>
        <v>#N/A</v>
      </c>
      <c r="JO19" s="169" t="e">
        <f t="shared" si="133"/>
        <v>#N/A</v>
      </c>
      <c r="JP19" s="169" t="e">
        <f t="shared" si="133"/>
        <v>#N/A</v>
      </c>
      <c r="JQ19" s="169" t="e">
        <f t="shared" si="133"/>
        <v>#N/A</v>
      </c>
      <c r="JR19" s="169" t="e">
        <f t="shared" si="133"/>
        <v>#N/A</v>
      </c>
      <c r="JS19" s="169" t="e">
        <f t="shared" si="133"/>
        <v>#N/A</v>
      </c>
      <c r="JT19" s="169" t="e">
        <f t="shared" si="133"/>
        <v>#N/A</v>
      </c>
      <c r="JU19" s="169" t="e">
        <f t="shared" si="133"/>
        <v>#N/A</v>
      </c>
      <c r="JV19" s="169" t="e">
        <f t="shared" si="133"/>
        <v>#N/A</v>
      </c>
      <c r="JW19" s="169" t="e">
        <f t="shared" si="133"/>
        <v>#N/A</v>
      </c>
      <c r="JX19" s="169" t="e">
        <f t="shared" si="133"/>
        <v>#N/A</v>
      </c>
      <c r="JY19" s="169" t="e">
        <f t="shared" si="133"/>
        <v>#N/A</v>
      </c>
      <c r="JZ19" s="169" t="e">
        <f t="shared" si="133"/>
        <v>#N/A</v>
      </c>
      <c r="KA19" s="169" t="e">
        <f t="shared" si="133"/>
        <v>#N/A</v>
      </c>
      <c r="KB19" s="169" t="e">
        <f t="shared" si="133"/>
        <v>#N/A</v>
      </c>
      <c r="KC19" s="169" t="e">
        <f t="shared" si="133"/>
        <v>#N/A</v>
      </c>
      <c r="KD19" s="169" t="e">
        <f t="shared" si="133"/>
        <v>#N/A</v>
      </c>
      <c r="KE19" s="169" t="e">
        <f t="shared" si="133"/>
        <v>#N/A</v>
      </c>
      <c r="KF19" s="169" t="e">
        <f t="shared" si="117"/>
        <v>#N/A</v>
      </c>
      <c r="KG19" s="169" t="e">
        <f t="shared" si="130"/>
        <v>#N/A</v>
      </c>
      <c r="KH19" s="169" t="e">
        <f t="shared" si="130"/>
        <v>#N/A</v>
      </c>
      <c r="KI19" s="169" t="e">
        <f t="shared" si="130"/>
        <v>#N/A</v>
      </c>
      <c r="KJ19" s="169" t="e">
        <f t="shared" si="138"/>
        <v>#N/A</v>
      </c>
      <c r="KK19" s="169" t="e">
        <f t="shared" si="138"/>
        <v>#N/A</v>
      </c>
      <c r="KL19" s="169" t="e">
        <f t="shared" si="138"/>
        <v>#N/A</v>
      </c>
      <c r="KM19" s="169" t="e">
        <f t="shared" si="138"/>
        <v>#N/A</v>
      </c>
      <c r="KN19" s="169" t="e">
        <f t="shared" si="138"/>
        <v>#N/A</v>
      </c>
      <c r="KO19" s="169" t="e">
        <f t="shared" si="138"/>
        <v>#N/A</v>
      </c>
      <c r="KP19" s="169" t="e">
        <f t="shared" si="138"/>
        <v>#N/A</v>
      </c>
      <c r="KQ19" s="169" t="e">
        <f t="shared" si="138"/>
        <v>#N/A</v>
      </c>
      <c r="KR19" s="169" t="e">
        <f t="shared" si="138"/>
        <v>#N/A</v>
      </c>
      <c r="KS19" s="169" t="e">
        <f t="shared" si="138"/>
        <v>#N/A</v>
      </c>
      <c r="KT19" s="169" t="e">
        <f t="shared" si="138"/>
        <v>#N/A</v>
      </c>
      <c r="KU19" s="169" t="e">
        <f t="shared" si="138"/>
        <v>#N/A</v>
      </c>
      <c r="KV19" s="169" t="e">
        <f t="shared" si="138"/>
        <v>#N/A</v>
      </c>
      <c r="KW19" s="169" t="e">
        <f t="shared" si="138"/>
        <v>#N/A</v>
      </c>
      <c r="KX19" s="169" t="e">
        <f t="shared" si="138"/>
        <v>#N/A</v>
      </c>
      <c r="KY19" s="169" t="e">
        <f t="shared" si="134"/>
        <v>#N/A</v>
      </c>
      <c r="KZ19" s="169" t="e">
        <f t="shared" si="134"/>
        <v>#N/A</v>
      </c>
      <c r="LA19" s="169" t="e">
        <f t="shared" si="134"/>
        <v>#N/A</v>
      </c>
      <c r="LB19" s="169" t="e">
        <f t="shared" si="134"/>
        <v>#N/A</v>
      </c>
      <c r="LC19" s="169" t="e">
        <f t="shared" si="134"/>
        <v>#N/A</v>
      </c>
      <c r="LD19" s="169" t="e">
        <f t="shared" si="134"/>
        <v>#N/A</v>
      </c>
      <c r="LE19" s="169" t="e">
        <f t="shared" si="134"/>
        <v>#N/A</v>
      </c>
      <c r="LF19" s="169" t="e">
        <f t="shared" si="134"/>
        <v>#N/A</v>
      </c>
      <c r="LG19" s="169" t="e">
        <f t="shared" si="134"/>
        <v>#N/A</v>
      </c>
      <c r="LH19" s="169" t="e">
        <f t="shared" si="134"/>
        <v>#N/A</v>
      </c>
      <c r="LI19" s="169" t="e">
        <f t="shared" si="134"/>
        <v>#N/A</v>
      </c>
      <c r="LJ19" s="169" t="e">
        <f t="shared" si="134"/>
        <v>#N/A</v>
      </c>
      <c r="LK19" s="169" t="e">
        <f t="shared" si="134"/>
        <v>#N/A</v>
      </c>
      <c r="LL19" s="169" t="e">
        <f t="shared" si="134"/>
        <v>#N/A</v>
      </c>
      <c r="LM19" s="169" t="e">
        <f t="shared" si="134"/>
        <v>#N/A</v>
      </c>
      <c r="LN19" s="169" t="e">
        <f t="shared" si="134"/>
        <v>#N/A</v>
      </c>
      <c r="LO19" s="169" t="e">
        <f t="shared" si="134"/>
        <v>#N/A</v>
      </c>
      <c r="LP19" s="169" t="e">
        <f t="shared" si="134"/>
        <v>#N/A</v>
      </c>
      <c r="LQ19" s="169" t="e">
        <f t="shared" si="134"/>
        <v>#N/A</v>
      </c>
      <c r="LR19" s="169" t="e">
        <f t="shared" si="134"/>
        <v>#N/A</v>
      </c>
      <c r="LS19" s="169" t="e">
        <f t="shared" si="134"/>
        <v>#N/A</v>
      </c>
      <c r="LT19" s="169" t="e">
        <f t="shared" si="134"/>
        <v>#N/A</v>
      </c>
      <c r="LU19" s="169" t="e">
        <f t="shared" si="134"/>
        <v>#N/A</v>
      </c>
      <c r="LV19" s="169" t="e">
        <f t="shared" si="134"/>
        <v>#N/A</v>
      </c>
      <c r="LW19" s="169" t="e">
        <f t="shared" si="134"/>
        <v>#N/A</v>
      </c>
      <c r="LX19" s="169" t="e">
        <f t="shared" si="134"/>
        <v>#N/A</v>
      </c>
      <c r="LY19" s="169" t="e">
        <f t="shared" si="134"/>
        <v>#N/A</v>
      </c>
      <c r="LZ19" s="169" t="e">
        <f t="shared" si="134"/>
        <v>#N/A</v>
      </c>
      <c r="MA19" s="169" t="e">
        <f t="shared" si="134"/>
        <v>#N/A</v>
      </c>
      <c r="MB19" s="169" t="e">
        <f t="shared" si="134"/>
        <v>#N/A</v>
      </c>
      <c r="MC19" s="169" t="e">
        <f t="shared" si="134"/>
        <v>#N/A</v>
      </c>
      <c r="MD19" s="169" t="e">
        <f t="shared" si="134"/>
        <v>#N/A</v>
      </c>
      <c r="ME19" s="169" t="e">
        <f t="shared" si="134"/>
        <v>#N/A</v>
      </c>
      <c r="MF19" s="169" t="e">
        <f t="shared" si="134"/>
        <v>#N/A</v>
      </c>
      <c r="MG19" s="169" t="e">
        <f t="shared" si="134"/>
        <v>#N/A</v>
      </c>
      <c r="MH19" s="169" t="e">
        <f t="shared" si="134"/>
        <v>#N/A</v>
      </c>
      <c r="MI19" s="169" t="e">
        <f t="shared" si="134"/>
        <v>#N/A</v>
      </c>
      <c r="MJ19" s="169" t="e">
        <f t="shared" si="134"/>
        <v>#N/A</v>
      </c>
      <c r="MK19" s="169" t="e">
        <f t="shared" si="134"/>
        <v>#N/A</v>
      </c>
      <c r="ML19" s="169" t="e">
        <f t="shared" si="134"/>
        <v>#N/A</v>
      </c>
      <c r="MM19" s="169" t="e">
        <f t="shared" si="134"/>
        <v>#N/A</v>
      </c>
      <c r="MN19" s="169" t="e">
        <f t="shared" si="134"/>
        <v>#N/A</v>
      </c>
      <c r="MO19" s="169" t="e">
        <f t="shared" si="134"/>
        <v>#N/A</v>
      </c>
      <c r="MP19" s="169" t="e">
        <f t="shared" si="134"/>
        <v>#N/A</v>
      </c>
      <c r="MQ19" s="169" t="e">
        <f t="shared" si="134"/>
        <v>#N/A</v>
      </c>
      <c r="MR19" s="169" t="e">
        <f t="shared" si="118"/>
        <v>#N/A</v>
      </c>
      <c r="MS19" s="169" t="e">
        <f t="shared" si="131"/>
        <v>#N/A</v>
      </c>
      <c r="MT19" s="169" t="e">
        <f t="shared" si="131"/>
        <v>#N/A</v>
      </c>
      <c r="MU19" s="169" t="e">
        <f t="shared" si="131"/>
        <v>#N/A</v>
      </c>
      <c r="MV19" s="169" t="e">
        <f t="shared" si="139"/>
        <v>#N/A</v>
      </c>
      <c r="MW19" s="169" t="e">
        <f t="shared" si="139"/>
        <v>#N/A</v>
      </c>
      <c r="MX19" s="169" t="e">
        <f t="shared" si="139"/>
        <v>#N/A</v>
      </c>
      <c r="MY19" s="169" t="e">
        <f t="shared" si="139"/>
        <v>#N/A</v>
      </c>
      <c r="MZ19" s="169" t="e">
        <f t="shared" si="139"/>
        <v>#N/A</v>
      </c>
      <c r="NA19" s="169" t="e">
        <f t="shared" si="139"/>
        <v>#N/A</v>
      </c>
      <c r="NB19" s="169" t="e">
        <f t="shared" si="139"/>
        <v>#N/A</v>
      </c>
      <c r="NC19" s="169" t="e">
        <f t="shared" si="139"/>
        <v>#N/A</v>
      </c>
      <c r="ND19" s="169" t="e">
        <f t="shared" si="139"/>
        <v>#N/A</v>
      </c>
      <c r="NE19" s="169" t="e">
        <f t="shared" si="139"/>
        <v>#N/A</v>
      </c>
      <c r="NF19" s="169" t="e">
        <f t="shared" si="139"/>
        <v>#N/A</v>
      </c>
      <c r="NG19" s="169" t="e">
        <f t="shared" si="139"/>
        <v>#N/A</v>
      </c>
      <c r="NH19" s="169" t="e">
        <f t="shared" si="139"/>
        <v>#N/A</v>
      </c>
      <c r="NI19" s="169" t="e">
        <f t="shared" si="139"/>
        <v>#N/A</v>
      </c>
      <c r="NJ19" s="169" t="e">
        <f t="shared" si="139"/>
        <v>#N/A</v>
      </c>
      <c r="NK19" s="169" t="e">
        <f t="shared" si="135"/>
        <v>#N/A</v>
      </c>
      <c r="NL19" s="169" t="e">
        <f t="shared" si="135"/>
        <v>#N/A</v>
      </c>
      <c r="NM19" s="169" t="e">
        <f t="shared" si="135"/>
        <v>#N/A</v>
      </c>
      <c r="NN19" s="169" t="e">
        <f t="shared" si="135"/>
        <v>#N/A</v>
      </c>
      <c r="NO19" s="169" t="e">
        <f t="shared" si="135"/>
        <v>#N/A</v>
      </c>
      <c r="NP19" s="169" t="e">
        <f t="shared" si="135"/>
        <v>#N/A</v>
      </c>
      <c r="NQ19" s="169" t="e">
        <f t="shared" si="135"/>
        <v>#N/A</v>
      </c>
      <c r="NR19" s="169" t="e">
        <f t="shared" si="135"/>
        <v>#N/A</v>
      </c>
      <c r="NS19" s="169" t="e">
        <f t="shared" si="135"/>
        <v>#N/A</v>
      </c>
      <c r="NT19" s="169" t="e">
        <f t="shared" si="135"/>
        <v>#N/A</v>
      </c>
      <c r="NU19" s="169" t="e">
        <f t="shared" si="135"/>
        <v>#N/A</v>
      </c>
      <c r="NV19" s="169" t="e">
        <f t="shared" si="135"/>
        <v>#N/A</v>
      </c>
      <c r="NW19" s="169" t="e">
        <f t="shared" si="135"/>
        <v>#N/A</v>
      </c>
      <c r="NX19" s="169" t="e">
        <f t="shared" si="135"/>
        <v>#N/A</v>
      </c>
      <c r="NY19" s="169" t="e">
        <f t="shared" si="135"/>
        <v>#N/A</v>
      </c>
      <c r="NZ19" s="169" t="e">
        <f t="shared" si="135"/>
        <v>#N/A</v>
      </c>
      <c r="OA19" s="169" t="e">
        <f t="shared" si="135"/>
        <v>#N/A</v>
      </c>
      <c r="OB19" s="169" t="e">
        <f t="shared" si="135"/>
        <v>#N/A</v>
      </c>
      <c r="OC19" s="169" t="e">
        <f t="shared" si="135"/>
        <v>#N/A</v>
      </c>
      <c r="OD19" s="169" t="e">
        <f t="shared" si="135"/>
        <v>#N/A</v>
      </c>
      <c r="OE19" s="169" t="e">
        <f t="shared" si="135"/>
        <v>#N/A</v>
      </c>
      <c r="OF19" s="169" t="e">
        <f t="shared" si="135"/>
        <v>#N/A</v>
      </c>
      <c r="OG19" s="169" t="e">
        <f t="shared" si="135"/>
        <v>#N/A</v>
      </c>
      <c r="OH19" s="169" t="e">
        <f t="shared" si="135"/>
        <v>#N/A</v>
      </c>
      <c r="OI19" s="169" t="e">
        <f t="shared" si="135"/>
        <v>#N/A</v>
      </c>
      <c r="OJ19" s="169" t="e">
        <f t="shared" si="135"/>
        <v>#N/A</v>
      </c>
      <c r="OK19" s="169" t="e">
        <f t="shared" si="135"/>
        <v>#N/A</v>
      </c>
      <c r="OL19" s="169" t="e">
        <f t="shared" si="135"/>
        <v>#N/A</v>
      </c>
      <c r="OM19" s="169" t="e">
        <f t="shared" si="135"/>
        <v>#N/A</v>
      </c>
      <c r="ON19" s="169" t="e">
        <f t="shared" si="135"/>
        <v>#N/A</v>
      </c>
      <c r="OO19" s="169" t="e">
        <f t="shared" si="135"/>
        <v>#N/A</v>
      </c>
      <c r="OP19" s="169" t="e">
        <f t="shared" si="135"/>
        <v>#N/A</v>
      </c>
      <c r="OQ19" s="169" t="e">
        <f t="shared" si="135"/>
        <v>#N/A</v>
      </c>
      <c r="OR19" s="169" t="e">
        <f t="shared" si="135"/>
        <v>#N/A</v>
      </c>
      <c r="OS19" s="169" t="e">
        <f t="shared" si="135"/>
        <v>#N/A</v>
      </c>
      <c r="OT19" s="169" t="e">
        <f t="shared" si="135"/>
        <v>#N/A</v>
      </c>
      <c r="OU19" s="169" t="e">
        <f t="shared" si="135"/>
        <v>#N/A</v>
      </c>
      <c r="OV19" s="169" t="e">
        <f t="shared" si="135"/>
        <v>#N/A</v>
      </c>
      <c r="OW19" s="169" t="e">
        <f t="shared" si="135"/>
        <v>#N/A</v>
      </c>
      <c r="OX19" s="169" t="e">
        <f t="shared" si="135"/>
        <v>#N/A</v>
      </c>
      <c r="OY19" s="169" t="e">
        <f t="shared" si="135"/>
        <v>#N/A</v>
      </c>
      <c r="OZ19" s="169" t="e">
        <f t="shared" si="135"/>
        <v>#N/A</v>
      </c>
      <c r="PA19" s="169" t="e">
        <f t="shared" si="135"/>
        <v>#N/A</v>
      </c>
      <c r="PB19" s="169" t="e">
        <f t="shared" si="135"/>
        <v>#N/A</v>
      </c>
      <c r="PC19" s="169" t="e">
        <f t="shared" si="135"/>
        <v>#N/A</v>
      </c>
      <c r="PD19" s="169" t="e">
        <f t="shared" si="119"/>
        <v>#N/A</v>
      </c>
      <c r="PE19" s="169" t="e">
        <f t="shared" si="109"/>
        <v>#N/A</v>
      </c>
      <c r="PF19" s="169" t="e">
        <f t="shared" si="109"/>
        <v>#N/A</v>
      </c>
      <c r="PG19" s="169" t="e">
        <f t="shared" si="109"/>
        <v>#N/A</v>
      </c>
      <c r="PH19" s="169" t="e">
        <f t="shared" si="109"/>
        <v>#N/A</v>
      </c>
      <c r="PI19" s="169" t="e">
        <f t="shared" si="109"/>
        <v>#N/A</v>
      </c>
      <c r="PJ19" s="169" t="e">
        <f t="shared" si="109"/>
        <v>#N/A</v>
      </c>
      <c r="PK19" s="169" t="e">
        <f t="shared" si="109"/>
        <v>#N/A</v>
      </c>
      <c r="PL19" s="169" t="e">
        <f t="shared" si="109"/>
        <v>#N/A</v>
      </c>
    </row>
    <row r="20" spans="1:428" hidden="1" x14ac:dyDescent="0.75">
      <c r="A20" s="4">
        <v>17</v>
      </c>
      <c r="B20" s="109"/>
      <c r="C20" s="117"/>
      <c r="D20" s="122" t="str">
        <f t="shared" si="110"/>
        <v/>
      </c>
      <c r="E20" s="95"/>
      <c r="F20" s="122" t="str">
        <f t="shared" si="111"/>
        <v/>
      </c>
      <c r="G20" s="117"/>
      <c r="H20" s="110"/>
      <c r="I20" s="124" t="str">
        <f t="shared" si="0"/>
        <v/>
      </c>
      <c r="J20" s="124" t="str">
        <f t="shared" si="1"/>
        <v/>
      </c>
      <c r="K20" s="73" t="str">
        <f t="shared" si="112"/>
        <v/>
      </c>
      <c r="L20" s="23"/>
      <c r="M20" s="57"/>
      <c r="N20" s="280"/>
      <c r="O20" s="74" t="str">
        <f>IF(AND(D20&gt;0,E20&gt;0,F20&gt;0),IF(ISBLANK(N20),IF(ISBLANK(L20),"",(F20-D20)*VLOOKUP(L20,VLookups!$A$4:$B$13,2,FALSE)),N20),"")</f>
        <v/>
      </c>
      <c r="P20" s="75" t="str">
        <f t="shared" si="2"/>
        <v/>
      </c>
      <c r="Q20" s="95"/>
      <c r="R20" s="270" t="str">
        <f>IF(AND(Q20&gt;0,E20&gt;0,NOT(O20="")),ABS(VLOOKUP($Q$1,VLookups!$A$43:$B$44,2,FALSE)-_xlfn.NORM.DIST(Q20,K20,O20,TRUE)),"")</f>
        <v/>
      </c>
      <c r="S20" s="94" t="str">
        <f>IF(AND($D20&gt;0,$E20&gt;0,$F20&gt;0,NOT(ISBLANK($L20))),_xlfn.NORM.INV(ABS(VLOOKUP($Q$1,VLookups!$A$43:$B$44,2,FALSE)-S$3),$K20,$O20),"")</f>
        <v/>
      </c>
      <c r="T20" s="93" t="str">
        <f>IF(AND($D20&gt;0,$E20&gt;0,$F20&gt;0,NOT(ISBLANK($L20))),_xlfn.NORM.INV(ABS(VLOOKUP($Q$1,VLookups!$A$43:$B$44,2,FALSE)-T$3),$K20,$O20),"")</f>
        <v/>
      </c>
      <c r="U20" s="94" t="str">
        <f>IF(AND($D20&gt;0,$E20&gt;0,$F20&gt;0,NOT(ISBLANK($L20))),_xlfn.NORM.INV(ABS(VLOOKUP($Q$1,VLookups!$A$43:$B$44,2,FALSE)-U$3),$K20,$O20),"")</f>
        <v/>
      </c>
      <c r="V20" s="93" t="str">
        <f>IF(AND($D20&gt;0,$E20&gt;0,$F20&gt;0,NOT(ISBLANK($L20))),_xlfn.NORM.INV(ABS(VLOOKUP($Q$1,VLookups!$A$43:$B$44,2,FALSE)-V$3),$K20,$O20),"")</f>
        <v/>
      </c>
      <c r="W20" s="94" t="str">
        <f>IF(AND($D20&gt;0,$E20&gt;0,$F20&gt;0,NOT(ISBLANK($L20))),_xlfn.NORM.INV(ABS(VLOOKUP($Q$1,VLookups!$A$43:$B$44,2,FALSE)-W$3),$K20,$O20),"")</f>
        <v/>
      </c>
      <c r="X20" s="93" t="str">
        <f>IF(AND($D20&gt;0,$E20&gt;0,$F20&gt;0,NOT(ISBLANK($L20))),_xlfn.NORM.INV(ABS(VLOOKUP($Q$1,VLookups!$A$43:$B$44,2,FALSE)-X$3),$K20,$O20),"")</f>
        <v/>
      </c>
      <c r="Y20" s="5"/>
      <c r="Z20" s="168" t="str">
        <f t="shared" si="113"/>
        <v/>
      </c>
      <c r="AA20" s="49" t="str">
        <f t="shared" si="114"/>
        <v/>
      </c>
      <c r="AB20" s="49" t="str">
        <f t="shared" si="140"/>
        <v/>
      </c>
      <c r="AC20" s="49" t="str">
        <f t="shared" si="140"/>
        <v/>
      </c>
      <c r="AD20" s="49" t="str">
        <f t="shared" si="140"/>
        <v/>
      </c>
      <c r="AE20" s="49" t="str">
        <f t="shared" si="140"/>
        <v/>
      </c>
      <c r="AF20" s="49" t="str">
        <f t="shared" si="140"/>
        <v/>
      </c>
      <c r="AG20" s="49" t="str">
        <f t="shared" si="140"/>
        <v/>
      </c>
      <c r="AH20" s="49" t="str">
        <f t="shared" si="140"/>
        <v/>
      </c>
      <c r="AI20" s="49" t="str">
        <f t="shared" si="140"/>
        <v/>
      </c>
      <c r="AJ20" s="49" t="str">
        <f t="shared" si="140"/>
        <v/>
      </c>
      <c r="AK20" s="49" t="str">
        <f t="shared" si="140"/>
        <v/>
      </c>
      <c r="AL20" s="49" t="str">
        <f t="shared" si="140"/>
        <v/>
      </c>
      <c r="AM20" s="49" t="str">
        <f t="shared" si="140"/>
        <v/>
      </c>
      <c r="AN20" s="49" t="str">
        <f t="shared" si="140"/>
        <v/>
      </c>
      <c r="AO20" s="49" t="str">
        <f t="shared" si="140"/>
        <v/>
      </c>
      <c r="AP20" s="49" t="str">
        <f t="shared" si="140"/>
        <v/>
      </c>
      <c r="AQ20" s="49" t="str">
        <f t="shared" si="140"/>
        <v/>
      </c>
      <c r="AR20" s="49" t="str">
        <f t="shared" si="140"/>
        <v/>
      </c>
      <c r="AS20" s="49" t="str">
        <f t="shared" si="140"/>
        <v/>
      </c>
      <c r="AT20" s="49" t="str">
        <f t="shared" si="140"/>
        <v/>
      </c>
      <c r="AU20" s="49" t="str">
        <f t="shared" si="140"/>
        <v/>
      </c>
      <c r="AV20" s="49" t="str">
        <f t="shared" si="140"/>
        <v/>
      </c>
      <c r="AW20" s="49" t="str">
        <f t="shared" si="140"/>
        <v/>
      </c>
      <c r="AX20" s="49" t="str">
        <f t="shared" si="140"/>
        <v/>
      </c>
      <c r="AY20" s="49" t="str">
        <f t="shared" si="140"/>
        <v/>
      </c>
      <c r="AZ20" s="49" t="str">
        <f t="shared" si="140"/>
        <v/>
      </c>
      <c r="BA20" s="49" t="str">
        <f t="shared" si="140"/>
        <v/>
      </c>
      <c r="BB20" s="49" t="str">
        <f t="shared" si="140"/>
        <v/>
      </c>
      <c r="BC20" s="49" t="str">
        <f t="shared" si="140"/>
        <v/>
      </c>
      <c r="BD20" s="49" t="str">
        <f t="shared" si="140"/>
        <v/>
      </c>
      <c r="BE20" s="49" t="str">
        <f t="shared" si="140"/>
        <v/>
      </c>
      <c r="BF20" s="49" t="str">
        <f t="shared" si="140"/>
        <v/>
      </c>
      <c r="BG20" s="49" t="str">
        <f t="shared" si="140"/>
        <v/>
      </c>
      <c r="BH20" s="49" t="str">
        <f t="shared" si="140"/>
        <v/>
      </c>
      <c r="BI20" s="49" t="str">
        <f t="shared" si="140"/>
        <v/>
      </c>
      <c r="BJ20" s="49" t="str">
        <f t="shared" si="140"/>
        <v/>
      </c>
      <c r="BK20" s="49" t="str">
        <f t="shared" si="140"/>
        <v/>
      </c>
      <c r="BL20" s="49" t="str">
        <f t="shared" si="140"/>
        <v/>
      </c>
      <c r="BM20" s="49" t="str">
        <f t="shared" si="140"/>
        <v/>
      </c>
      <c r="BN20" s="49" t="str">
        <f t="shared" si="140"/>
        <v/>
      </c>
      <c r="BO20" s="49" t="str">
        <f t="shared" si="140"/>
        <v/>
      </c>
      <c r="BP20" s="49" t="str">
        <f t="shared" si="140"/>
        <v/>
      </c>
      <c r="BQ20" s="49" t="str">
        <f t="shared" si="140"/>
        <v/>
      </c>
      <c r="BR20" s="49" t="str">
        <f t="shared" si="140"/>
        <v/>
      </c>
      <c r="BS20" s="49" t="str">
        <f t="shared" si="140"/>
        <v/>
      </c>
      <c r="BT20" s="49" t="str">
        <f t="shared" si="140"/>
        <v/>
      </c>
      <c r="BU20" s="49" t="str">
        <f t="shared" si="140"/>
        <v/>
      </c>
      <c r="BV20" s="49" t="str">
        <f t="shared" si="140"/>
        <v/>
      </c>
      <c r="BW20" s="49" t="str">
        <f t="shared" si="140"/>
        <v/>
      </c>
      <c r="BX20" s="49" t="str">
        <f t="shared" si="140"/>
        <v/>
      </c>
      <c r="BY20" s="49" t="str">
        <f t="shared" si="140"/>
        <v/>
      </c>
      <c r="BZ20" s="49" t="str">
        <f t="shared" si="140"/>
        <v/>
      </c>
      <c r="CA20" s="49" t="str">
        <f t="shared" si="140"/>
        <v/>
      </c>
      <c r="CB20" s="49" t="str">
        <f t="shared" si="140"/>
        <v/>
      </c>
      <c r="CC20" s="49" t="str">
        <f t="shared" si="140"/>
        <v/>
      </c>
      <c r="CD20" s="49" t="str">
        <f t="shared" si="140"/>
        <v/>
      </c>
      <c r="CE20" s="49" t="str">
        <f t="shared" si="140"/>
        <v/>
      </c>
      <c r="CF20" s="49" t="str">
        <f t="shared" si="140"/>
        <v/>
      </c>
      <c r="CG20" s="49" t="str">
        <f t="shared" si="140"/>
        <v/>
      </c>
      <c r="CH20" s="49" t="str">
        <f t="shared" si="140"/>
        <v/>
      </c>
      <c r="CI20" s="49" t="str">
        <f t="shared" si="140"/>
        <v/>
      </c>
      <c r="CJ20" s="49" t="str">
        <f t="shared" si="140"/>
        <v/>
      </c>
      <c r="CK20" s="49" t="str">
        <f t="shared" si="140"/>
        <v/>
      </c>
      <c r="CL20" s="49" t="str">
        <f t="shared" si="140"/>
        <v/>
      </c>
      <c r="CM20" s="49" t="str">
        <f t="shared" si="140"/>
        <v/>
      </c>
      <c r="CN20" s="49" t="str">
        <f t="shared" si="136"/>
        <v/>
      </c>
      <c r="CO20" s="49" t="str">
        <f t="shared" si="136"/>
        <v/>
      </c>
      <c r="CP20" s="49" t="str">
        <f t="shared" si="136"/>
        <v/>
      </c>
      <c r="CQ20" s="49" t="str">
        <f t="shared" si="136"/>
        <v/>
      </c>
      <c r="CR20" s="49" t="str">
        <f t="shared" si="136"/>
        <v/>
      </c>
      <c r="CS20" s="49" t="str">
        <f t="shared" si="136"/>
        <v/>
      </c>
      <c r="CT20" s="49" t="str">
        <f t="shared" si="136"/>
        <v/>
      </c>
      <c r="CU20" s="49" t="str">
        <f t="shared" si="136"/>
        <v/>
      </c>
      <c r="CV20" s="49" t="str">
        <f t="shared" si="136"/>
        <v/>
      </c>
      <c r="CW20" s="49" t="str">
        <f t="shared" si="136"/>
        <v/>
      </c>
      <c r="CX20" s="49" t="str">
        <f t="shared" si="136"/>
        <v/>
      </c>
      <c r="CY20" s="49" t="str">
        <f t="shared" si="136"/>
        <v/>
      </c>
      <c r="CZ20" s="49" t="str">
        <f t="shared" si="136"/>
        <v/>
      </c>
      <c r="DA20" s="49" t="str">
        <f t="shared" si="136"/>
        <v/>
      </c>
      <c r="DB20" s="49" t="str">
        <f t="shared" si="136"/>
        <v/>
      </c>
      <c r="DC20" s="49" t="str">
        <f t="shared" si="136"/>
        <v/>
      </c>
      <c r="DD20" s="49" t="str">
        <f t="shared" si="136"/>
        <v/>
      </c>
      <c r="DE20" s="49" t="str">
        <f t="shared" si="136"/>
        <v/>
      </c>
      <c r="DF20" s="49" t="str">
        <f t="shared" si="136"/>
        <v/>
      </c>
      <c r="DG20" s="49" t="str">
        <f t="shared" si="136"/>
        <v/>
      </c>
      <c r="DH20" s="49" t="str">
        <f t="shared" si="136"/>
        <v/>
      </c>
      <c r="DI20" s="49" t="str">
        <f t="shared" si="136"/>
        <v/>
      </c>
      <c r="DJ20" s="49" t="str">
        <f t="shared" si="136"/>
        <v/>
      </c>
      <c r="DK20" s="49" t="str">
        <f t="shared" si="136"/>
        <v/>
      </c>
      <c r="DL20" s="49" t="str">
        <f t="shared" si="136"/>
        <v/>
      </c>
      <c r="DM20" s="49" t="str">
        <f t="shared" si="136"/>
        <v/>
      </c>
      <c r="DN20" s="49" t="str">
        <f t="shared" si="136"/>
        <v/>
      </c>
      <c r="DO20" s="49" t="str">
        <f t="shared" si="136"/>
        <v/>
      </c>
      <c r="DP20" s="49" t="str">
        <f t="shared" si="136"/>
        <v/>
      </c>
      <c r="DQ20" s="49" t="str">
        <f t="shared" si="136"/>
        <v/>
      </c>
      <c r="DR20" s="49" t="str">
        <f t="shared" si="136"/>
        <v/>
      </c>
      <c r="DS20" s="49" t="str">
        <f t="shared" si="136"/>
        <v/>
      </c>
      <c r="DT20" s="49" t="str">
        <f t="shared" si="136"/>
        <v/>
      </c>
      <c r="DU20" s="49" t="str">
        <f t="shared" si="136"/>
        <v/>
      </c>
      <c r="DV20" s="49" t="str">
        <f t="shared" si="136"/>
        <v/>
      </c>
      <c r="DW20" s="183" t="str">
        <f t="shared" si="115"/>
        <v/>
      </c>
      <c r="DX20" s="49" t="str">
        <f t="shared" si="5"/>
        <v/>
      </c>
      <c r="DY20" s="49" t="str">
        <f t="shared" si="6"/>
        <v/>
      </c>
      <c r="DZ20" s="49" t="str">
        <f t="shared" si="7"/>
        <v/>
      </c>
      <c r="EA20" s="49" t="str">
        <f t="shared" si="8"/>
        <v/>
      </c>
      <c r="EB20" s="49" t="str">
        <f t="shared" si="9"/>
        <v/>
      </c>
      <c r="EC20" s="49" t="str">
        <f t="shared" si="10"/>
        <v/>
      </c>
      <c r="ED20" s="49" t="str">
        <f t="shared" si="11"/>
        <v/>
      </c>
      <c r="EE20" s="49" t="str">
        <f t="shared" si="12"/>
        <v/>
      </c>
      <c r="EF20" s="49" t="str">
        <f t="shared" si="13"/>
        <v/>
      </c>
      <c r="EG20" s="49" t="str">
        <f t="shared" si="14"/>
        <v/>
      </c>
      <c r="EH20" s="49" t="str">
        <f t="shared" si="15"/>
        <v/>
      </c>
      <c r="EI20" s="49" t="str">
        <f t="shared" si="16"/>
        <v/>
      </c>
      <c r="EJ20" s="49" t="str">
        <f t="shared" si="17"/>
        <v/>
      </c>
      <c r="EK20" s="49" t="str">
        <f t="shared" si="18"/>
        <v/>
      </c>
      <c r="EL20" s="49" t="str">
        <f t="shared" si="19"/>
        <v/>
      </c>
      <c r="EM20" s="49" t="str">
        <f t="shared" si="20"/>
        <v/>
      </c>
      <c r="EN20" s="49" t="str">
        <f t="shared" si="21"/>
        <v/>
      </c>
      <c r="EO20" s="49" t="str">
        <f t="shared" si="22"/>
        <v/>
      </c>
      <c r="EP20" s="49" t="str">
        <f t="shared" si="23"/>
        <v/>
      </c>
      <c r="EQ20" s="49" t="str">
        <f t="shared" si="24"/>
        <v/>
      </c>
      <c r="ER20" s="49" t="str">
        <f t="shared" si="25"/>
        <v/>
      </c>
      <c r="ES20" s="49" t="str">
        <f t="shared" si="26"/>
        <v/>
      </c>
      <c r="ET20" s="49" t="str">
        <f t="shared" si="27"/>
        <v/>
      </c>
      <c r="EU20" s="49" t="str">
        <f t="shared" si="28"/>
        <v/>
      </c>
      <c r="EV20" s="49" t="str">
        <f t="shared" si="29"/>
        <v/>
      </c>
      <c r="EW20" s="49" t="str">
        <f t="shared" si="30"/>
        <v/>
      </c>
      <c r="EX20" s="49" t="str">
        <f t="shared" si="31"/>
        <v/>
      </c>
      <c r="EY20" s="49" t="str">
        <f t="shared" si="32"/>
        <v/>
      </c>
      <c r="EZ20" s="49" t="str">
        <f t="shared" si="33"/>
        <v/>
      </c>
      <c r="FA20" s="49" t="str">
        <f t="shared" si="34"/>
        <v/>
      </c>
      <c r="FB20" s="49" t="str">
        <f t="shared" si="35"/>
        <v/>
      </c>
      <c r="FC20" s="49" t="str">
        <f t="shared" si="36"/>
        <v/>
      </c>
      <c r="FD20" s="49" t="str">
        <f t="shared" si="37"/>
        <v/>
      </c>
      <c r="FE20" s="49" t="str">
        <f t="shared" si="38"/>
        <v/>
      </c>
      <c r="FF20" s="49" t="str">
        <f t="shared" si="39"/>
        <v/>
      </c>
      <c r="FG20" s="49" t="str">
        <f t="shared" si="40"/>
        <v/>
      </c>
      <c r="FH20" s="49" t="str">
        <f t="shared" si="41"/>
        <v/>
      </c>
      <c r="FI20" s="49" t="str">
        <f t="shared" si="42"/>
        <v/>
      </c>
      <c r="FJ20" s="49" t="str">
        <f t="shared" si="43"/>
        <v/>
      </c>
      <c r="FK20" s="49" t="str">
        <f t="shared" si="44"/>
        <v/>
      </c>
      <c r="FL20" s="49" t="str">
        <f t="shared" si="45"/>
        <v/>
      </c>
      <c r="FM20" s="49" t="str">
        <f t="shared" si="46"/>
        <v/>
      </c>
      <c r="FN20" s="49" t="str">
        <f t="shared" si="47"/>
        <v/>
      </c>
      <c r="FO20" s="49" t="str">
        <f t="shared" si="48"/>
        <v/>
      </c>
      <c r="FP20" s="49" t="str">
        <f t="shared" si="49"/>
        <v/>
      </c>
      <c r="FQ20" s="49" t="str">
        <f t="shared" si="50"/>
        <v/>
      </c>
      <c r="FR20" s="49" t="str">
        <f t="shared" si="51"/>
        <v/>
      </c>
      <c r="FS20" s="49" t="str">
        <f t="shared" si="52"/>
        <v/>
      </c>
      <c r="FT20" s="49" t="str">
        <f t="shared" si="53"/>
        <v/>
      </c>
      <c r="FU20" s="49" t="str">
        <f t="shared" si="54"/>
        <v/>
      </c>
      <c r="FV20" s="49" t="str">
        <f t="shared" si="55"/>
        <v/>
      </c>
      <c r="FW20" s="49" t="str">
        <f t="shared" si="56"/>
        <v/>
      </c>
      <c r="FX20" s="49" t="str">
        <f t="shared" si="57"/>
        <v/>
      </c>
      <c r="FY20" s="49" t="str">
        <f t="shared" si="58"/>
        <v/>
      </c>
      <c r="FZ20" s="49" t="str">
        <f t="shared" si="59"/>
        <v/>
      </c>
      <c r="GA20" s="49" t="str">
        <f t="shared" si="60"/>
        <v/>
      </c>
      <c r="GB20" s="49" t="str">
        <f t="shared" si="61"/>
        <v/>
      </c>
      <c r="GC20" s="49" t="str">
        <f t="shared" si="62"/>
        <v/>
      </c>
      <c r="GD20" s="49" t="str">
        <f t="shared" si="63"/>
        <v/>
      </c>
      <c r="GE20" s="49" t="str">
        <f t="shared" si="64"/>
        <v/>
      </c>
      <c r="GF20" s="49" t="str">
        <f t="shared" si="65"/>
        <v/>
      </c>
      <c r="GG20" s="49" t="str">
        <f t="shared" si="66"/>
        <v/>
      </c>
      <c r="GH20" s="49" t="str">
        <f t="shared" si="67"/>
        <v/>
      </c>
      <c r="GI20" s="49" t="str">
        <f t="shared" si="68"/>
        <v/>
      </c>
      <c r="GJ20" s="49" t="str">
        <f t="shared" si="69"/>
        <v/>
      </c>
      <c r="GK20" s="49" t="str">
        <f t="shared" si="70"/>
        <v/>
      </c>
      <c r="GL20" s="49" t="str">
        <f t="shared" si="71"/>
        <v/>
      </c>
      <c r="GM20" s="49" t="str">
        <f t="shared" si="72"/>
        <v/>
      </c>
      <c r="GN20" s="49" t="str">
        <f t="shared" si="73"/>
        <v/>
      </c>
      <c r="GO20" s="49" t="str">
        <f t="shared" si="74"/>
        <v/>
      </c>
      <c r="GP20" s="49" t="str">
        <f t="shared" si="75"/>
        <v/>
      </c>
      <c r="GQ20" s="49" t="str">
        <f t="shared" si="76"/>
        <v/>
      </c>
      <c r="GR20" s="49" t="str">
        <f t="shared" si="77"/>
        <v/>
      </c>
      <c r="GS20" s="49" t="str">
        <f t="shared" si="78"/>
        <v/>
      </c>
      <c r="GT20" s="49" t="str">
        <f t="shared" si="79"/>
        <v/>
      </c>
      <c r="GU20" s="49" t="str">
        <f t="shared" si="80"/>
        <v/>
      </c>
      <c r="GV20" s="49" t="str">
        <f t="shared" si="81"/>
        <v/>
      </c>
      <c r="GW20" s="49" t="str">
        <f t="shared" si="82"/>
        <v/>
      </c>
      <c r="GX20" s="49" t="str">
        <f t="shared" si="83"/>
        <v/>
      </c>
      <c r="GY20" s="49" t="str">
        <f t="shared" si="84"/>
        <v/>
      </c>
      <c r="GZ20" s="49" t="str">
        <f t="shared" si="85"/>
        <v/>
      </c>
      <c r="HA20" s="49" t="str">
        <f t="shared" si="86"/>
        <v/>
      </c>
      <c r="HB20" s="49" t="str">
        <f t="shared" si="87"/>
        <v/>
      </c>
      <c r="HC20" s="49" t="str">
        <f t="shared" si="88"/>
        <v/>
      </c>
      <c r="HD20" s="49" t="str">
        <f t="shared" si="89"/>
        <v/>
      </c>
      <c r="HE20" s="49" t="str">
        <f t="shared" si="90"/>
        <v/>
      </c>
      <c r="HF20" s="49" t="str">
        <f t="shared" si="91"/>
        <v/>
      </c>
      <c r="HG20" s="49" t="str">
        <f t="shared" si="92"/>
        <v/>
      </c>
      <c r="HH20" s="49" t="str">
        <f t="shared" si="93"/>
        <v/>
      </c>
      <c r="HI20" s="49" t="str">
        <f t="shared" si="94"/>
        <v/>
      </c>
      <c r="HJ20" s="49" t="str">
        <f t="shared" si="95"/>
        <v/>
      </c>
      <c r="HK20" s="49" t="str">
        <f t="shared" si="96"/>
        <v/>
      </c>
      <c r="HL20" s="49" t="str">
        <f t="shared" si="97"/>
        <v/>
      </c>
      <c r="HM20" s="49" t="str">
        <f t="shared" si="98"/>
        <v/>
      </c>
      <c r="HN20" s="49" t="str">
        <f t="shared" si="99"/>
        <v/>
      </c>
      <c r="HO20" s="49" t="str">
        <f t="shared" si="100"/>
        <v/>
      </c>
      <c r="HP20" s="49" t="str">
        <f t="shared" si="101"/>
        <v/>
      </c>
      <c r="HQ20" s="49" t="str">
        <f t="shared" si="102"/>
        <v/>
      </c>
      <c r="HR20" s="49" t="str">
        <f t="shared" si="103"/>
        <v/>
      </c>
      <c r="HS20" s="49" t="str">
        <f t="shared" si="104"/>
        <v/>
      </c>
      <c r="HT20" s="169" t="e">
        <f t="shared" si="105"/>
        <v>#N/A</v>
      </c>
      <c r="HU20" s="169" t="e">
        <f t="shared" si="129"/>
        <v>#N/A</v>
      </c>
      <c r="HV20" s="169" t="e">
        <f t="shared" si="129"/>
        <v>#N/A</v>
      </c>
      <c r="HW20" s="169" t="e">
        <f t="shared" si="129"/>
        <v>#N/A</v>
      </c>
      <c r="HX20" s="169" t="e">
        <f t="shared" si="137"/>
        <v>#N/A</v>
      </c>
      <c r="HY20" s="169" t="e">
        <f t="shared" si="137"/>
        <v>#N/A</v>
      </c>
      <c r="HZ20" s="169" t="e">
        <f t="shared" si="137"/>
        <v>#N/A</v>
      </c>
      <c r="IA20" s="169" t="e">
        <f t="shared" si="137"/>
        <v>#N/A</v>
      </c>
      <c r="IB20" s="169" t="e">
        <f t="shared" si="137"/>
        <v>#N/A</v>
      </c>
      <c r="IC20" s="169" t="e">
        <f t="shared" si="137"/>
        <v>#N/A</v>
      </c>
      <c r="ID20" s="169" t="e">
        <f t="shared" si="137"/>
        <v>#N/A</v>
      </c>
      <c r="IE20" s="169" t="e">
        <f t="shared" si="137"/>
        <v>#N/A</v>
      </c>
      <c r="IF20" s="169" t="e">
        <f t="shared" si="137"/>
        <v>#N/A</v>
      </c>
      <c r="IG20" s="169" t="e">
        <f t="shared" si="137"/>
        <v>#N/A</v>
      </c>
      <c r="IH20" s="169" t="e">
        <f t="shared" si="137"/>
        <v>#N/A</v>
      </c>
      <c r="II20" s="169" t="e">
        <f t="shared" si="137"/>
        <v>#N/A</v>
      </c>
      <c r="IJ20" s="169" t="e">
        <f t="shared" si="137"/>
        <v>#N/A</v>
      </c>
      <c r="IK20" s="169" t="e">
        <f t="shared" si="137"/>
        <v>#N/A</v>
      </c>
      <c r="IL20" s="169" t="e">
        <f t="shared" si="137"/>
        <v>#N/A</v>
      </c>
      <c r="IM20" s="169" t="e">
        <f t="shared" si="133"/>
        <v>#N/A</v>
      </c>
      <c r="IN20" s="169" t="e">
        <f t="shared" si="133"/>
        <v>#N/A</v>
      </c>
      <c r="IO20" s="169" t="e">
        <f t="shared" si="133"/>
        <v>#N/A</v>
      </c>
      <c r="IP20" s="169" t="e">
        <f t="shared" si="133"/>
        <v>#N/A</v>
      </c>
      <c r="IQ20" s="169" t="e">
        <f t="shared" si="133"/>
        <v>#N/A</v>
      </c>
      <c r="IR20" s="169" t="e">
        <f t="shared" si="133"/>
        <v>#N/A</v>
      </c>
      <c r="IS20" s="169" t="e">
        <f t="shared" si="133"/>
        <v>#N/A</v>
      </c>
      <c r="IT20" s="169" t="e">
        <f t="shared" si="133"/>
        <v>#N/A</v>
      </c>
      <c r="IU20" s="169" t="e">
        <f t="shared" si="133"/>
        <v>#N/A</v>
      </c>
      <c r="IV20" s="169" t="e">
        <f t="shared" si="133"/>
        <v>#N/A</v>
      </c>
      <c r="IW20" s="169" t="e">
        <f t="shared" si="133"/>
        <v>#N/A</v>
      </c>
      <c r="IX20" s="169" t="e">
        <f t="shared" si="133"/>
        <v>#N/A</v>
      </c>
      <c r="IY20" s="169" t="e">
        <f t="shared" si="133"/>
        <v>#N/A</v>
      </c>
      <c r="IZ20" s="169" t="e">
        <f t="shared" si="133"/>
        <v>#N/A</v>
      </c>
      <c r="JA20" s="169" t="e">
        <f t="shared" si="133"/>
        <v>#N/A</v>
      </c>
      <c r="JB20" s="169" t="e">
        <f t="shared" si="133"/>
        <v>#N/A</v>
      </c>
      <c r="JC20" s="169" t="e">
        <f t="shared" si="133"/>
        <v>#N/A</v>
      </c>
      <c r="JD20" s="169" t="e">
        <f t="shared" si="133"/>
        <v>#N/A</v>
      </c>
      <c r="JE20" s="169" t="e">
        <f t="shared" si="133"/>
        <v>#N/A</v>
      </c>
      <c r="JF20" s="169" t="e">
        <f t="shared" si="133"/>
        <v>#N/A</v>
      </c>
      <c r="JG20" s="169" t="e">
        <f t="shared" si="133"/>
        <v>#N/A</v>
      </c>
      <c r="JH20" s="169" t="e">
        <f t="shared" si="133"/>
        <v>#N/A</v>
      </c>
      <c r="JI20" s="169" t="e">
        <f t="shared" si="133"/>
        <v>#N/A</v>
      </c>
      <c r="JJ20" s="169" t="e">
        <f t="shared" si="133"/>
        <v>#N/A</v>
      </c>
      <c r="JK20" s="169" t="e">
        <f t="shared" si="133"/>
        <v>#N/A</v>
      </c>
      <c r="JL20" s="169" t="e">
        <f t="shared" si="133"/>
        <v>#N/A</v>
      </c>
      <c r="JM20" s="169" t="e">
        <f t="shared" si="133"/>
        <v>#N/A</v>
      </c>
      <c r="JN20" s="169" t="e">
        <f t="shared" si="133"/>
        <v>#N/A</v>
      </c>
      <c r="JO20" s="169" t="e">
        <f t="shared" si="133"/>
        <v>#N/A</v>
      </c>
      <c r="JP20" s="169" t="e">
        <f t="shared" si="133"/>
        <v>#N/A</v>
      </c>
      <c r="JQ20" s="169" t="e">
        <f t="shared" si="133"/>
        <v>#N/A</v>
      </c>
      <c r="JR20" s="169" t="e">
        <f t="shared" si="133"/>
        <v>#N/A</v>
      </c>
      <c r="JS20" s="169" t="e">
        <f t="shared" si="133"/>
        <v>#N/A</v>
      </c>
      <c r="JT20" s="169" t="e">
        <f t="shared" si="133"/>
        <v>#N/A</v>
      </c>
      <c r="JU20" s="169" t="e">
        <f t="shared" si="133"/>
        <v>#N/A</v>
      </c>
      <c r="JV20" s="169" t="e">
        <f t="shared" si="133"/>
        <v>#N/A</v>
      </c>
      <c r="JW20" s="169" t="e">
        <f t="shared" si="133"/>
        <v>#N/A</v>
      </c>
      <c r="JX20" s="169" t="e">
        <f t="shared" si="133"/>
        <v>#N/A</v>
      </c>
      <c r="JY20" s="169" t="e">
        <f t="shared" si="133"/>
        <v>#N/A</v>
      </c>
      <c r="JZ20" s="169" t="e">
        <f t="shared" si="133"/>
        <v>#N/A</v>
      </c>
      <c r="KA20" s="169" t="e">
        <f t="shared" si="133"/>
        <v>#N/A</v>
      </c>
      <c r="KB20" s="169" t="e">
        <f t="shared" si="133"/>
        <v>#N/A</v>
      </c>
      <c r="KC20" s="169" t="e">
        <f t="shared" si="133"/>
        <v>#N/A</v>
      </c>
      <c r="KD20" s="169" t="e">
        <f t="shared" si="133"/>
        <v>#N/A</v>
      </c>
      <c r="KE20" s="169" t="e">
        <f t="shared" si="133"/>
        <v>#N/A</v>
      </c>
      <c r="KF20" s="169" t="e">
        <f t="shared" si="117"/>
        <v>#N/A</v>
      </c>
      <c r="KG20" s="169" t="e">
        <f t="shared" si="130"/>
        <v>#N/A</v>
      </c>
      <c r="KH20" s="169" t="e">
        <f t="shared" si="130"/>
        <v>#N/A</v>
      </c>
      <c r="KI20" s="169" t="e">
        <f t="shared" si="130"/>
        <v>#N/A</v>
      </c>
      <c r="KJ20" s="169" t="e">
        <f t="shared" si="138"/>
        <v>#N/A</v>
      </c>
      <c r="KK20" s="169" t="e">
        <f t="shared" si="138"/>
        <v>#N/A</v>
      </c>
      <c r="KL20" s="169" t="e">
        <f t="shared" si="138"/>
        <v>#N/A</v>
      </c>
      <c r="KM20" s="169" t="e">
        <f t="shared" si="138"/>
        <v>#N/A</v>
      </c>
      <c r="KN20" s="169" t="e">
        <f t="shared" si="138"/>
        <v>#N/A</v>
      </c>
      <c r="KO20" s="169" t="e">
        <f t="shared" si="138"/>
        <v>#N/A</v>
      </c>
      <c r="KP20" s="169" t="e">
        <f t="shared" si="138"/>
        <v>#N/A</v>
      </c>
      <c r="KQ20" s="169" t="e">
        <f t="shared" si="138"/>
        <v>#N/A</v>
      </c>
      <c r="KR20" s="169" t="e">
        <f t="shared" si="138"/>
        <v>#N/A</v>
      </c>
      <c r="KS20" s="169" t="e">
        <f t="shared" si="138"/>
        <v>#N/A</v>
      </c>
      <c r="KT20" s="169" t="e">
        <f t="shared" si="138"/>
        <v>#N/A</v>
      </c>
      <c r="KU20" s="169" t="e">
        <f t="shared" si="138"/>
        <v>#N/A</v>
      </c>
      <c r="KV20" s="169" t="e">
        <f t="shared" si="138"/>
        <v>#N/A</v>
      </c>
      <c r="KW20" s="169" t="e">
        <f t="shared" si="138"/>
        <v>#N/A</v>
      </c>
      <c r="KX20" s="169" t="e">
        <f t="shared" si="138"/>
        <v>#N/A</v>
      </c>
      <c r="KY20" s="169" t="e">
        <f t="shared" si="134"/>
        <v>#N/A</v>
      </c>
      <c r="KZ20" s="169" t="e">
        <f t="shared" si="134"/>
        <v>#N/A</v>
      </c>
      <c r="LA20" s="169" t="e">
        <f t="shared" si="134"/>
        <v>#N/A</v>
      </c>
      <c r="LB20" s="169" t="e">
        <f t="shared" si="134"/>
        <v>#N/A</v>
      </c>
      <c r="LC20" s="169" t="e">
        <f t="shared" si="134"/>
        <v>#N/A</v>
      </c>
      <c r="LD20" s="169" t="e">
        <f t="shared" si="134"/>
        <v>#N/A</v>
      </c>
      <c r="LE20" s="169" t="e">
        <f t="shared" si="134"/>
        <v>#N/A</v>
      </c>
      <c r="LF20" s="169" t="e">
        <f t="shared" si="134"/>
        <v>#N/A</v>
      </c>
      <c r="LG20" s="169" t="e">
        <f t="shared" si="134"/>
        <v>#N/A</v>
      </c>
      <c r="LH20" s="169" t="e">
        <f t="shared" si="134"/>
        <v>#N/A</v>
      </c>
      <c r="LI20" s="169" t="e">
        <f t="shared" si="134"/>
        <v>#N/A</v>
      </c>
      <c r="LJ20" s="169" t="e">
        <f t="shared" si="134"/>
        <v>#N/A</v>
      </c>
      <c r="LK20" s="169" t="e">
        <f t="shared" si="134"/>
        <v>#N/A</v>
      </c>
      <c r="LL20" s="169" t="e">
        <f t="shared" si="134"/>
        <v>#N/A</v>
      </c>
      <c r="LM20" s="169" t="e">
        <f t="shared" si="134"/>
        <v>#N/A</v>
      </c>
      <c r="LN20" s="169" t="e">
        <f t="shared" si="134"/>
        <v>#N/A</v>
      </c>
      <c r="LO20" s="169" t="e">
        <f t="shared" si="134"/>
        <v>#N/A</v>
      </c>
      <c r="LP20" s="169" t="e">
        <f t="shared" si="134"/>
        <v>#N/A</v>
      </c>
      <c r="LQ20" s="169" t="e">
        <f t="shared" si="134"/>
        <v>#N/A</v>
      </c>
      <c r="LR20" s="169" t="e">
        <f t="shared" si="134"/>
        <v>#N/A</v>
      </c>
      <c r="LS20" s="169" t="e">
        <f t="shared" si="134"/>
        <v>#N/A</v>
      </c>
      <c r="LT20" s="169" t="e">
        <f t="shared" si="134"/>
        <v>#N/A</v>
      </c>
      <c r="LU20" s="169" t="e">
        <f t="shared" si="134"/>
        <v>#N/A</v>
      </c>
      <c r="LV20" s="169" t="e">
        <f t="shared" si="134"/>
        <v>#N/A</v>
      </c>
      <c r="LW20" s="169" t="e">
        <f t="shared" si="134"/>
        <v>#N/A</v>
      </c>
      <c r="LX20" s="169" t="e">
        <f t="shared" si="134"/>
        <v>#N/A</v>
      </c>
      <c r="LY20" s="169" t="e">
        <f t="shared" si="134"/>
        <v>#N/A</v>
      </c>
      <c r="LZ20" s="169" t="e">
        <f t="shared" si="134"/>
        <v>#N/A</v>
      </c>
      <c r="MA20" s="169" t="e">
        <f t="shared" si="134"/>
        <v>#N/A</v>
      </c>
      <c r="MB20" s="169" t="e">
        <f t="shared" si="134"/>
        <v>#N/A</v>
      </c>
      <c r="MC20" s="169" t="e">
        <f t="shared" si="134"/>
        <v>#N/A</v>
      </c>
      <c r="MD20" s="169" t="e">
        <f t="shared" si="134"/>
        <v>#N/A</v>
      </c>
      <c r="ME20" s="169" t="e">
        <f t="shared" si="134"/>
        <v>#N/A</v>
      </c>
      <c r="MF20" s="169" t="e">
        <f t="shared" si="134"/>
        <v>#N/A</v>
      </c>
      <c r="MG20" s="169" t="e">
        <f t="shared" si="134"/>
        <v>#N/A</v>
      </c>
      <c r="MH20" s="169" t="e">
        <f t="shared" si="134"/>
        <v>#N/A</v>
      </c>
      <c r="MI20" s="169" t="e">
        <f t="shared" si="134"/>
        <v>#N/A</v>
      </c>
      <c r="MJ20" s="169" t="e">
        <f t="shared" si="134"/>
        <v>#N/A</v>
      </c>
      <c r="MK20" s="169" t="e">
        <f t="shared" si="134"/>
        <v>#N/A</v>
      </c>
      <c r="ML20" s="169" t="e">
        <f t="shared" si="134"/>
        <v>#N/A</v>
      </c>
      <c r="MM20" s="169" t="e">
        <f t="shared" si="134"/>
        <v>#N/A</v>
      </c>
      <c r="MN20" s="169" t="e">
        <f t="shared" si="134"/>
        <v>#N/A</v>
      </c>
      <c r="MO20" s="169" t="e">
        <f t="shared" si="134"/>
        <v>#N/A</v>
      </c>
      <c r="MP20" s="169" t="e">
        <f t="shared" si="134"/>
        <v>#N/A</v>
      </c>
      <c r="MQ20" s="169" t="e">
        <f t="shared" si="134"/>
        <v>#N/A</v>
      </c>
      <c r="MR20" s="169" t="e">
        <f t="shared" si="118"/>
        <v>#N/A</v>
      </c>
      <c r="MS20" s="169" t="e">
        <f t="shared" si="131"/>
        <v>#N/A</v>
      </c>
      <c r="MT20" s="169" t="e">
        <f t="shared" si="131"/>
        <v>#N/A</v>
      </c>
      <c r="MU20" s="169" t="e">
        <f t="shared" si="131"/>
        <v>#N/A</v>
      </c>
      <c r="MV20" s="169" t="e">
        <f t="shared" si="139"/>
        <v>#N/A</v>
      </c>
      <c r="MW20" s="169" t="e">
        <f t="shared" si="139"/>
        <v>#N/A</v>
      </c>
      <c r="MX20" s="169" t="e">
        <f t="shared" si="139"/>
        <v>#N/A</v>
      </c>
      <c r="MY20" s="169" t="e">
        <f t="shared" si="139"/>
        <v>#N/A</v>
      </c>
      <c r="MZ20" s="169" t="e">
        <f t="shared" si="139"/>
        <v>#N/A</v>
      </c>
      <c r="NA20" s="169" t="e">
        <f t="shared" si="139"/>
        <v>#N/A</v>
      </c>
      <c r="NB20" s="169" t="e">
        <f t="shared" si="139"/>
        <v>#N/A</v>
      </c>
      <c r="NC20" s="169" t="e">
        <f t="shared" si="139"/>
        <v>#N/A</v>
      </c>
      <c r="ND20" s="169" t="e">
        <f t="shared" si="139"/>
        <v>#N/A</v>
      </c>
      <c r="NE20" s="169" t="e">
        <f t="shared" si="139"/>
        <v>#N/A</v>
      </c>
      <c r="NF20" s="169" t="e">
        <f t="shared" si="139"/>
        <v>#N/A</v>
      </c>
      <c r="NG20" s="169" t="e">
        <f t="shared" si="139"/>
        <v>#N/A</v>
      </c>
      <c r="NH20" s="169" t="e">
        <f t="shared" si="139"/>
        <v>#N/A</v>
      </c>
      <c r="NI20" s="169" t="e">
        <f t="shared" si="139"/>
        <v>#N/A</v>
      </c>
      <c r="NJ20" s="169" t="e">
        <f t="shared" si="139"/>
        <v>#N/A</v>
      </c>
      <c r="NK20" s="169" t="e">
        <f t="shared" si="135"/>
        <v>#N/A</v>
      </c>
      <c r="NL20" s="169" t="e">
        <f t="shared" si="135"/>
        <v>#N/A</v>
      </c>
      <c r="NM20" s="169" t="e">
        <f t="shared" si="135"/>
        <v>#N/A</v>
      </c>
      <c r="NN20" s="169" t="e">
        <f t="shared" si="135"/>
        <v>#N/A</v>
      </c>
      <c r="NO20" s="169" t="e">
        <f t="shared" si="135"/>
        <v>#N/A</v>
      </c>
      <c r="NP20" s="169" t="e">
        <f t="shared" si="135"/>
        <v>#N/A</v>
      </c>
      <c r="NQ20" s="169" t="e">
        <f t="shared" si="135"/>
        <v>#N/A</v>
      </c>
      <c r="NR20" s="169" t="e">
        <f t="shared" si="135"/>
        <v>#N/A</v>
      </c>
      <c r="NS20" s="169" t="e">
        <f t="shared" si="135"/>
        <v>#N/A</v>
      </c>
      <c r="NT20" s="169" t="e">
        <f t="shared" si="135"/>
        <v>#N/A</v>
      </c>
      <c r="NU20" s="169" t="e">
        <f t="shared" si="135"/>
        <v>#N/A</v>
      </c>
      <c r="NV20" s="169" t="e">
        <f t="shared" si="135"/>
        <v>#N/A</v>
      </c>
      <c r="NW20" s="169" t="e">
        <f t="shared" si="135"/>
        <v>#N/A</v>
      </c>
      <c r="NX20" s="169" t="e">
        <f t="shared" si="135"/>
        <v>#N/A</v>
      </c>
      <c r="NY20" s="169" t="e">
        <f t="shared" si="135"/>
        <v>#N/A</v>
      </c>
      <c r="NZ20" s="169" t="e">
        <f t="shared" si="135"/>
        <v>#N/A</v>
      </c>
      <c r="OA20" s="169" t="e">
        <f t="shared" si="135"/>
        <v>#N/A</v>
      </c>
      <c r="OB20" s="169" t="e">
        <f t="shared" si="135"/>
        <v>#N/A</v>
      </c>
      <c r="OC20" s="169" t="e">
        <f t="shared" si="135"/>
        <v>#N/A</v>
      </c>
      <c r="OD20" s="169" t="e">
        <f t="shared" si="135"/>
        <v>#N/A</v>
      </c>
      <c r="OE20" s="169" t="e">
        <f t="shared" si="135"/>
        <v>#N/A</v>
      </c>
      <c r="OF20" s="169" t="e">
        <f t="shared" si="135"/>
        <v>#N/A</v>
      </c>
      <c r="OG20" s="169" t="e">
        <f t="shared" si="135"/>
        <v>#N/A</v>
      </c>
      <c r="OH20" s="169" t="e">
        <f t="shared" si="135"/>
        <v>#N/A</v>
      </c>
      <c r="OI20" s="169" t="e">
        <f t="shared" si="135"/>
        <v>#N/A</v>
      </c>
      <c r="OJ20" s="169" t="e">
        <f t="shared" si="135"/>
        <v>#N/A</v>
      </c>
      <c r="OK20" s="169" t="e">
        <f t="shared" si="135"/>
        <v>#N/A</v>
      </c>
      <c r="OL20" s="169" t="e">
        <f t="shared" si="135"/>
        <v>#N/A</v>
      </c>
      <c r="OM20" s="169" t="e">
        <f t="shared" si="135"/>
        <v>#N/A</v>
      </c>
      <c r="ON20" s="169" t="e">
        <f t="shared" si="135"/>
        <v>#N/A</v>
      </c>
      <c r="OO20" s="169" t="e">
        <f t="shared" si="135"/>
        <v>#N/A</v>
      </c>
      <c r="OP20" s="169" t="e">
        <f t="shared" si="135"/>
        <v>#N/A</v>
      </c>
      <c r="OQ20" s="169" t="e">
        <f t="shared" si="135"/>
        <v>#N/A</v>
      </c>
      <c r="OR20" s="169" t="e">
        <f t="shared" si="135"/>
        <v>#N/A</v>
      </c>
      <c r="OS20" s="169" t="e">
        <f t="shared" si="135"/>
        <v>#N/A</v>
      </c>
      <c r="OT20" s="169" t="e">
        <f t="shared" si="135"/>
        <v>#N/A</v>
      </c>
      <c r="OU20" s="169" t="e">
        <f t="shared" si="135"/>
        <v>#N/A</v>
      </c>
      <c r="OV20" s="169" t="e">
        <f t="shared" si="135"/>
        <v>#N/A</v>
      </c>
      <c r="OW20" s="169" t="e">
        <f t="shared" si="135"/>
        <v>#N/A</v>
      </c>
      <c r="OX20" s="169" t="e">
        <f t="shared" si="135"/>
        <v>#N/A</v>
      </c>
      <c r="OY20" s="169" t="e">
        <f t="shared" si="135"/>
        <v>#N/A</v>
      </c>
      <c r="OZ20" s="169" t="e">
        <f t="shared" si="135"/>
        <v>#N/A</v>
      </c>
      <c r="PA20" s="169" t="e">
        <f t="shared" si="135"/>
        <v>#N/A</v>
      </c>
      <c r="PB20" s="169" t="e">
        <f t="shared" si="135"/>
        <v>#N/A</v>
      </c>
      <c r="PC20" s="169" t="e">
        <f t="shared" si="135"/>
        <v>#N/A</v>
      </c>
      <c r="PD20" s="169" t="e">
        <f t="shared" si="119"/>
        <v>#N/A</v>
      </c>
      <c r="PE20" s="169" t="e">
        <f t="shared" ref="PE20:PL35" si="141">IF(ISNONTEXT($O20),_xlfn.NORM.DIST(HL20,$K20,$O20,FALSE),NA())</f>
        <v>#N/A</v>
      </c>
      <c r="PF20" s="169" t="e">
        <f t="shared" si="141"/>
        <v>#N/A</v>
      </c>
      <c r="PG20" s="169" t="e">
        <f t="shared" si="141"/>
        <v>#N/A</v>
      </c>
      <c r="PH20" s="169" t="e">
        <f t="shared" si="141"/>
        <v>#N/A</v>
      </c>
      <c r="PI20" s="169" t="e">
        <f t="shared" si="141"/>
        <v>#N/A</v>
      </c>
      <c r="PJ20" s="169" t="e">
        <f t="shared" si="141"/>
        <v>#N/A</v>
      </c>
      <c r="PK20" s="169" t="e">
        <f t="shared" si="141"/>
        <v>#N/A</v>
      </c>
      <c r="PL20" s="169" t="e">
        <f t="shared" si="141"/>
        <v>#N/A</v>
      </c>
    </row>
    <row r="21" spans="1:428" hidden="1" x14ac:dyDescent="0.75">
      <c r="A21" s="4">
        <v>18</v>
      </c>
      <c r="B21" s="109"/>
      <c r="C21" s="117"/>
      <c r="D21" s="122" t="str">
        <f t="shared" si="110"/>
        <v/>
      </c>
      <c r="E21" s="95"/>
      <c r="F21" s="122" t="str">
        <f t="shared" si="111"/>
        <v/>
      </c>
      <c r="G21" s="117"/>
      <c r="H21" s="110"/>
      <c r="I21" s="124" t="str">
        <f t="shared" si="0"/>
        <v/>
      </c>
      <c r="J21" s="124" t="str">
        <f t="shared" si="1"/>
        <v/>
      </c>
      <c r="K21" s="73" t="str">
        <f t="shared" si="112"/>
        <v/>
      </c>
      <c r="L21" s="23"/>
      <c r="M21" s="57"/>
      <c r="N21" s="280"/>
      <c r="O21" s="74" t="str">
        <f>IF(AND(D21&gt;0,E21&gt;0,F21&gt;0),IF(ISBLANK(N21),IF(ISBLANK(L21),"",(F21-D21)*VLOOKUP(L21,VLookups!$A$4:$B$13,2,FALSE)),N21),"")</f>
        <v/>
      </c>
      <c r="P21" s="75" t="str">
        <f t="shared" si="2"/>
        <v/>
      </c>
      <c r="Q21" s="95"/>
      <c r="R21" s="270" t="str">
        <f>IF(AND(Q21&gt;0,E21&gt;0,NOT(O21="")),ABS(VLOOKUP($Q$1,VLookups!$A$43:$B$44,2,FALSE)-_xlfn.NORM.DIST(Q21,K21,O21,TRUE)),"")</f>
        <v/>
      </c>
      <c r="S21" s="94" t="str">
        <f>IF(AND($D21&gt;0,$E21&gt;0,$F21&gt;0,NOT(ISBLANK($L21))),_xlfn.NORM.INV(ABS(VLOOKUP($Q$1,VLookups!$A$43:$B$44,2,FALSE)-S$3),$K21,$O21),"")</f>
        <v/>
      </c>
      <c r="T21" s="93" t="str">
        <f>IF(AND($D21&gt;0,$E21&gt;0,$F21&gt;0,NOT(ISBLANK($L21))),_xlfn.NORM.INV(ABS(VLOOKUP($Q$1,VLookups!$A$43:$B$44,2,FALSE)-T$3),$K21,$O21),"")</f>
        <v/>
      </c>
      <c r="U21" s="94" t="str">
        <f>IF(AND($D21&gt;0,$E21&gt;0,$F21&gt;0,NOT(ISBLANK($L21))),_xlfn.NORM.INV(ABS(VLOOKUP($Q$1,VLookups!$A$43:$B$44,2,FALSE)-U$3),$K21,$O21),"")</f>
        <v/>
      </c>
      <c r="V21" s="93" t="str">
        <f>IF(AND($D21&gt;0,$E21&gt;0,$F21&gt;0,NOT(ISBLANK($L21))),_xlfn.NORM.INV(ABS(VLOOKUP($Q$1,VLookups!$A$43:$B$44,2,FALSE)-V$3),$K21,$O21),"")</f>
        <v/>
      </c>
      <c r="W21" s="94" t="str">
        <f>IF(AND($D21&gt;0,$E21&gt;0,$F21&gt;0,NOT(ISBLANK($L21))),_xlfn.NORM.INV(ABS(VLOOKUP($Q$1,VLookups!$A$43:$B$44,2,FALSE)-W$3),$K21,$O21),"")</f>
        <v/>
      </c>
      <c r="X21" s="93" t="str">
        <f>IF(AND($D21&gt;0,$E21&gt;0,$F21&gt;0,NOT(ISBLANK($L21))),_xlfn.NORM.INV(ABS(VLOOKUP($Q$1,VLookups!$A$43:$B$44,2,FALSE)-X$3),$K21,$O21),"")</f>
        <v/>
      </c>
      <c r="Y21" s="5"/>
      <c r="Z21" s="168" t="str">
        <f t="shared" si="113"/>
        <v/>
      </c>
      <c r="AA21" s="49" t="str">
        <f t="shared" si="114"/>
        <v/>
      </c>
      <c r="AB21" s="49" t="str">
        <f t="shared" si="140"/>
        <v/>
      </c>
      <c r="AC21" s="49" t="str">
        <f t="shared" si="140"/>
        <v/>
      </c>
      <c r="AD21" s="49" t="str">
        <f t="shared" si="140"/>
        <v/>
      </c>
      <c r="AE21" s="49" t="str">
        <f t="shared" si="140"/>
        <v/>
      </c>
      <c r="AF21" s="49" t="str">
        <f t="shared" si="140"/>
        <v/>
      </c>
      <c r="AG21" s="49" t="str">
        <f t="shared" si="140"/>
        <v/>
      </c>
      <c r="AH21" s="49" t="str">
        <f t="shared" si="140"/>
        <v/>
      </c>
      <c r="AI21" s="49" t="str">
        <f t="shared" si="140"/>
        <v/>
      </c>
      <c r="AJ21" s="49" t="str">
        <f t="shared" si="140"/>
        <v/>
      </c>
      <c r="AK21" s="49" t="str">
        <f t="shared" si="140"/>
        <v/>
      </c>
      <c r="AL21" s="49" t="str">
        <f t="shared" si="140"/>
        <v/>
      </c>
      <c r="AM21" s="49" t="str">
        <f t="shared" si="140"/>
        <v/>
      </c>
      <c r="AN21" s="49" t="str">
        <f t="shared" si="140"/>
        <v/>
      </c>
      <c r="AO21" s="49" t="str">
        <f t="shared" si="140"/>
        <v/>
      </c>
      <c r="AP21" s="49" t="str">
        <f t="shared" si="140"/>
        <v/>
      </c>
      <c r="AQ21" s="49" t="str">
        <f t="shared" si="140"/>
        <v/>
      </c>
      <c r="AR21" s="49" t="str">
        <f t="shared" si="140"/>
        <v/>
      </c>
      <c r="AS21" s="49" t="str">
        <f t="shared" si="140"/>
        <v/>
      </c>
      <c r="AT21" s="49" t="str">
        <f t="shared" si="140"/>
        <v/>
      </c>
      <c r="AU21" s="49" t="str">
        <f t="shared" si="140"/>
        <v/>
      </c>
      <c r="AV21" s="49" t="str">
        <f t="shared" si="140"/>
        <v/>
      </c>
      <c r="AW21" s="49" t="str">
        <f t="shared" si="140"/>
        <v/>
      </c>
      <c r="AX21" s="49" t="str">
        <f t="shared" si="140"/>
        <v/>
      </c>
      <c r="AY21" s="49" t="str">
        <f t="shared" si="140"/>
        <v/>
      </c>
      <c r="AZ21" s="49" t="str">
        <f t="shared" si="140"/>
        <v/>
      </c>
      <c r="BA21" s="49" t="str">
        <f t="shared" si="140"/>
        <v/>
      </c>
      <c r="BB21" s="49" t="str">
        <f t="shared" si="140"/>
        <v/>
      </c>
      <c r="BC21" s="49" t="str">
        <f t="shared" si="140"/>
        <v/>
      </c>
      <c r="BD21" s="49" t="str">
        <f t="shared" si="140"/>
        <v/>
      </c>
      <c r="BE21" s="49" t="str">
        <f t="shared" si="140"/>
        <v/>
      </c>
      <c r="BF21" s="49" t="str">
        <f t="shared" si="140"/>
        <v/>
      </c>
      <c r="BG21" s="49" t="str">
        <f t="shared" si="140"/>
        <v/>
      </c>
      <c r="BH21" s="49" t="str">
        <f t="shared" si="140"/>
        <v/>
      </c>
      <c r="BI21" s="49" t="str">
        <f t="shared" si="140"/>
        <v/>
      </c>
      <c r="BJ21" s="49" t="str">
        <f t="shared" si="140"/>
        <v/>
      </c>
      <c r="BK21" s="49" t="str">
        <f t="shared" si="140"/>
        <v/>
      </c>
      <c r="BL21" s="49" t="str">
        <f t="shared" si="140"/>
        <v/>
      </c>
      <c r="BM21" s="49" t="str">
        <f t="shared" si="140"/>
        <v/>
      </c>
      <c r="BN21" s="49" t="str">
        <f t="shared" si="140"/>
        <v/>
      </c>
      <c r="BO21" s="49" t="str">
        <f t="shared" si="140"/>
        <v/>
      </c>
      <c r="BP21" s="49" t="str">
        <f t="shared" si="140"/>
        <v/>
      </c>
      <c r="BQ21" s="49" t="str">
        <f t="shared" si="140"/>
        <v/>
      </c>
      <c r="BR21" s="49" t="str">
        <f t="shared" si="140"/>
        <v/>
      </c>
      <c r="BS21" s="49" t="str">
        <f t="shared" si="140"/>
        <v/>
      </c>
      <c r="BT21" s="49" t="str">
        <f t="shared" si="140"/>
        <v/>
      </c>
      <c r="BU21" s="49" t="str">
        <f t="shared" si="140"/>
        <v/>
      </c>
      <c r="BV21" s="49" t="str">
        <f t="shared" si="140"/>
        <v/>
      </c>
      <c r="BW21" s="49" t="str">
        <f t="shared" si="140"/>
        <v/>
      </c>
      <c r="BX21" s="49" t="str">
        <f t="shared" si="140"/>
        <v/>
      </c>
      <c r="BY21" s="49" t="str">
        <f t="shared" si="140"/>
        <v/>
      </c>
      <c r="BZ21" s="49" t="str">
        <f t="shared" si="140"/>
        <v/>
      </c>
      <c r="CA21" s="49" t="str">
        <f t="shared" si="140"/>
        <v/>
      </c>
      <c r="CB21" s="49" t="str">
        <f t="shared" si="140"/>
        <v/>
      </c>
      <c r="CC21" s="49" t="str">
        <f t="shared" si="140"/>
        <v/>
      </c>
      <c r="CD21" s="49" t="str">
        <f t="shared" si="140"/>
        <v/>
      </c>
      <c r="CE21" s="49" t="str">
        <f t="shared" si="140"/>
        <v/>
      </c>
      <c r="CF21" s="49" t="str">
        <f t="shared" si="140"/>
        <v/>
      </c>
      <c r="CG21" s="49" t="str">
        <f t="shared" si="140"/>
        <v/>
      </c>
      <c r="CH21" s="49" t="str">
        <f t="shared" si="140"/>
        <v/>
      </c>
      <c r="CI21" s="49" t="str">
        <f t="shared" si="140"/>
        <v/>
      </c>
      <c r="CJ21" s="49" t="str">
        <f t="shared" si="140"/>
        <v/>
      </c>
      <c r="CK21" s="49" t="str">
        <f t="shared" si="140"/>
        <v/>
      </c>
      <c r="CL21" s="49" t="str">
        <f t="shared" si="140"/>
        <v/>
      </c>
      <c r="CM21" s="49" t="str">
        <f t="shared" ref="CM21:DV24" si="142">IF(ISNONTEXT($Z21),CN21-$Z21,"")</f>
        <v/>
      </c>
      <c r="CN21" s="49" t="str">
        <f t="shared" si="142"/>
        <v/>
      </c>
      <c r="CO21" s="49" t="str">
        <f t="shared" si="142"/>
        <v/>
      </c>
      <c r="CP21" s="49" t="str">
        <f t="shared" si="142"/>
        <v/>
      </c>
      <c r="CQ21" s="49" t="str">
        <f t="shared" si="142"/>
        <v/>
      </c>
      <c r="CR21" s="49" t="str">
        <f t="shared" si="142"/>
        <v/>
      </c>
      <c r="CS21" s="49" t="str">
        <f t="shared" si="142"/>
        <v/>
      </c>
      <c r="CT21" s="49" t="str">
        <f t="shared" si="142"/>
        <v/>
      </c>
      <c r="CU21" s="49" t="str">
        <f t="shared" si="142"/>
        <v/>
      </c>
      <c r="CV21" s="49" t="str">
        <f t="shared" si="142"/>
        <v/>
      </c>
      <c r="CW21" s="49" t="str">
        <f t="shared" si="142"/>
        <v/>
      </c>
      <c r="CX21" s="49" t="str">
        <f t="shared" si="142"/>
        <v/>
      </c>
      <c r="CY21" s="49" t="str">
        <f t="shared" si="142"/>
        <v/>
      </c>
      <c r="CZ21" s="49" t="str">
        <f t="shared" si="142"/>
        <v/>
      </c>
      <c r="DA21" s="49" t="str">
        <f t="shared" si="142"/>
        <v/>
      </c>
      <c r="DB21" s="49" t="str">
        <f t="shared" si="142"/>
        <v/>
      </c>
      <c r="DC21" s="49" t="str">
        <f t="shared" si="142"/>
        <v/>
      </c>
      <c r="DD21" s="49" t="str">
        <f t="shared" si="142"/>
        <v/>
      </c>
      <c r="DE21" s="49" t="str">
        <f t="shared" si="142"/>
        <v/>
      </c>
      <c r="DF21" s="49" t="str">
        <f t="shared" si="142"/>
        <v/>
      </c>
      <c r="DG21" s="49" t="str">
        <f t="shared" si="142"/>
        <v/>
      </c>
      <c r="DH21" s="49" t="str">
        <f t="shared" si="142"/>
        <v/>
      </c>
      <c r="DI21" s="49" t="str">
        <f t="shared" si="142"/>
        <v/>
      </c>
      <c r="DJ21" s="49" t="str">
        <f t="shared" si="142"/>
        <v/>
      </c>
      <c r="DK21" s="49" t="str">
        <f t="shared" si="142"/>
        <v/>
      </c>
      <c r="DL21" s="49" t="str">
        <f t="shared" si="142"/>
        <v/>
      </c>
      <c r="DM21" s="49" t="str">
        <f t="shared" si="142"/>
        <v/>
      </c>
      <c r="DN21" s="49" t="str">
        <f t="shared" si="142"/>
        <v/>
      </c>
      <c r="DO21" s="49" t="str">
        <f t="shared" si="142"/>
        <v/>
      </c>
      <c r="DP21" s="49" t="str">
        <f t="shared" si="142"/>
        <v/>
      </c>
      <c r="DQ21" s="49" t="str">
        <f t="shared" si="142"/>
        <v/>
      </c>
      <c r="DR21" s="49" t="str">
        <f t="shared" si="142"/>
        <v/>
      </c>
      <c r="DS21" s="49" t="str">
        <f t="shared" si="142"/>
        <v/>
      </c>
      <c r="DT21" s="49" t="str">
        <f t="shared" si="142"/>
        <v/>
      </c>
      <c r="DU21" s="49" t="str">
        <f t="shared" si="142"/>
        <v/>
      </c>
      <c r="DV21" s="49" t="str">
        <f t="shared" si="142"/>
        <v/>
      </c>
      <c r="DW21" s="183" t="str">
        <f t="shared" si="115"/>
        <v/>
      </c>
      <c r="DX21" s="49" t="str">
        <f t="shared" si="5"/>
        <v/>
      </c>
      <c r="DY21" s="49" t="str">
        <f t="shared" si="6"/>
        <v/>
      </c>
      <c r="DZ21" s="49" t="str">
        <f t="shared" si="7"/>
        <v/>
      </c>
      <c r="EA21" s="49" t="str">
        <f t="shared" si="8"/>
        <v/>
      </c>
      <c r="EB21" s="49" t="str">
        <f t="shared" si="9"/>
        <v/>
      </c>
      <c r="EC21" s="49" t="str">
        <f t="shared" si="10"/>
        <v/>
      </c>
      <c r="ED21" s="49" t="str">
        <f t="shared" si="11"/>
        <v/>
      </c>
      <c r="EE21" s="49" t="str">
        <f t="shared" si="12"/>
        <v/>
      </c>
      <c r="EF21" s="49" t="str">
        <f t="shared" si="13"/>
        <v/>
      </c>
      <c r="EG21" s="49" t="str">
        <f t="shared" si="14"/>
        <v/>
      </c>
      <c r="EH21" s="49" t="str">
        <f t="shared" si="15"/>
        <v/>
      </c>
      <c r="EI21" s="49" t="str">
        <f t="shared" si="16"/>
        <v/>
      </c>
      <c r="EJ21" s="49" t="str">
        <f t="shared" si="17"/>
        <v/>
      </c>
      <c r="EK21" s="49" t="str">
        <f t="shared" si="18"/>
        <v/>
      </c>
      <c r="EL21" s="49" t="str">
        <f t="shared" si="19"/>
        <v/>
      </c>
      <c r="EM21" s="49" t="str">
        <f t="shared" si="20"/>
        <v/>
      </c>
      <c r="EN21" s="49" t="str">
        <f t="shared" si="21"/>
        <v/>
      </c>
      <c r="EO21" s="49" t="str">
        <f t="shared" si="22"/>
        <v/>
      </c>
      <c r="EP21" s="49" t="str">
        <f t="shared" si="23"/>
        <v/>
      </c>
      <c r="EQ21" s="49" t="str">
        <f t="shared" si="24"/>
        <v/>
      </c>
      <c r="ER21" s="49" t="str">
        <f t="shared" si="25"/>
        <v/>
      </c>
      <c r="ES21" s="49" t="str">
        <f t="shared" si="26"/>
        <v/>
      </c>
      <c r="ET21" s="49" t="str">
        <f t="shared" si="27"/>
        <v/>
      </c>
      <c r="EU21" s="49" t="str">
        <f t="shared" si="28"/>
        <v/>
      </c>
      <c r="EV21" s="49" t="str">
        <f t="shared" si="29"/>
        <v/>
      </c>
      <c r="EW21" s="49" t="str">
        <f t="shared" si="30"/>
        <v/>
      </c>
      <c r="EX21" s="49" t="str">
        <f t="shared" si="31"/>
        <v/>
      </c>
      <c r="EY21" s="49" t="str">
        <f t="shared" si="32"/>
        <v/>
      </c>
      <c r="EZ21" s="49" t="str">
        <f t="shared" si="33"/>
        <v/>
      </c>
      <c r="FA21" s="49" t="str">
        <f t="shared" si="34"/>
        <v/>
      </c>
      <c r="FB21" s="49" t="str">
        <f t="shared" si="35"/>
        <v/>
      </c>
      <c r="FC21" s="49" t="str">
        <f t="shared" si="36"/>
        <v/>
      </c>
      <c r="FD21" s="49" t="str">
        <f t="shared" si="37"/>
        <v/>
      </c>
      <c r="FE21" s="49" t="str">
        <f t="shared" si="38"/>
        <v/>
      </c>
      <c r="FF21" s="49" t="str">
        <f t="shared" si="39"/>
        <v/>
      </c>
      <c r="FG21" s="49" t="str">
        <f t="shared" si="40"/>
        <v/>
      </c>
      <c r="FH21" s="49" t="str">
        <f t="shared" si="41"/>
        <v/>
      </c>
      <c r="FI21" s="49" t="str">
        <f t="shared" si="42"/>
        <v/>
      </c>
      <c r="FJ21" s="49" t="str">
        <f t="shared" si="43"/>
        <v/>
      </c>
      <c r="FK21" s="49" t="str">
        <f t="shared" si="44"/>
        <v/>
      </c>
      <c r="FL21" s="49" t="str">
        <f t="shared" si="45"/>
        <v/>
      </c>
      <c r="FM21" s="49" t="str">
        <f t="shared" si="46"/>
        <v/>
      </c>
      <c r="FN21" s="49" t="str">
        <f t="shared" si="47"/>
        <v/>
      </c>
      <c r="FO21" s="49" t="str">
        <f t="shared" si="48"/>
        <v/>
      </c>
      <c r="FP21" s="49" t="str">
        <f t="shared" si="49"/>
        <v/>
      </c>
      <c r="FQ21" s="49" t="str">
        <f t="shared" si="50"/>
        <v/>
      </c>
      <c r="FR21" s="49" t="str">
        <f t="shared" si="51"/>
        <v/>
      </c>
      <c r="FS21" s="49" t="str">
        <f t="shared" si="52"/>
        <v/>
      </c>
      <c r="FT21" s="49" t="str">
        <f t="shared" si="53"/>
        <v/>
      </c>
      <c r="FU21" s="49" t="str">
        <f t="shared" si="54"/>
        <v/>
      </c>
      <c r="FV21" s="49" t="str">
        <f t="shared" si="55"/>
        <v/>
      </c>
      <c r="FW21" s="49" t="str">
        <f t="shared" si="56"/>
        <v/>
      </c>
      <c r="FX21" s="49" t="str">
        <f t="shared" si="57"/>
        <v/>
      </c>
      <c r="FY21" s="49" t="str">
        <f t="shared" si="58"/>
        <v/>
      </c>
      <c r="FZ21" s="49" t="str">
        <f t="shared" si="59"/>
        <v/>
      </c>
      <c r="GA21" s="49" t="str">
        <f t="shared" si="60"/>
        <v/>
      </c>
      <c r="GB21" s="49" t="str">
        <f t="shared" si="61"/>
        <v/>
      </c>
      <c r="GC21" s="49" t="str">
        <f t="shared" si="62"/>
        <v/>
      </c>
      <c r="GD21" s="49" t="str">
        <f t="shared" si="63"/>
        <v/>
      </c>
      <c r="GE21" s="49" t="str">
        <f t="shared" si="64"/>
        <v/>
      </c>
      <c r="GF21" s="49" t="str">
        <f t="shared" si="65"/>
        <v/>
      </c>
      <c r="GG21" s="49" t="str">
        <f t="shared" si="66"/>
        <v/>
      </c>
      <c r="GH21" s="49" t="str">
        <f t="shared" si="67"/>
        <v/>
      </c>
      <c r="GI21" s="49" t="str">
        <f t="shared" si="68"/>
        <v/>
      </c>
      <c r="GJ21" s="49" t="str">
        <f t="shared" si="69"/>
        <v/>
      </c>
      <c r="GK21" s="49" t="str">
        <f t="shared" si="70"/>
        <v/>
      </c>
      <c r="GL21" s="49" t="str">
        <f t="shared" si="71"/>
        <v/>
      </c>
      <c r="GM21" s="49" t="str">
        <f t="shared" si="72"/>
        <v/>
      </c>
      <c r="GN21" s="49" t="str">
        <f t="shared" si="73"/>
        <v/>
      </c>
      <c r="GO21" s="49" t="str">
        <f t="shared" si="74"/>
        <v/>
      </c>
      <c r="GP21" s="49" t="str">
        <f t="shared" si="75"/>
        <v/>
      </c>
      <c r="GQ21" s="49" t="str">
        <f t="shared" si="76"/>
        <v/>
      </c>
      <c r="GR21" s="49" t="str">
        <f t="shared" si="77"/>
        <v/>
      </c>
      <c r="GS21" s="49" t="str">
        <f t="shared" si="78"/>
        <v/>
      </c>
      <c r="GT21" s="49" t="str">
        <f t="shared" si="79"/>
        <v/>
      </c>
      <c r="GU21" s="49" t="str">
        <f t="shared" si="80"/>
        <v/>
      </c>
      <c r="GV21" s="49" t="str">
        <f t="shared" si="81"/>
        <v/>
      </c>
      <c r="GW21" s="49" t="str">
        <f t="shared" si="82"/>
        <v/>
      </c>
      <c r="GX21" s="49" t="str">
        <f t="shared" si="83"/>
        <v/>
      </c>
      <c r="GY21" s="49" t="str">
        <f t="shared" si="84"/>
        <v/>
      </c>
      <c r="GZ21" s="49" t="str">
        <f t="shared" si="85"/>
        <v/>
      </c>
      <c r="HA21" s="49" t="str">
        <f t="shared" si="86"/>
        <v/>
      </c>
      <c r="HB21" s="49" t="str">
        <f t="shared" si="87"/>
        <v/>
      </c>
      <c r="HC21" s="49" t="str">
        <f t="shared" si="88"/>
        <v/>
      </c>
      <c r="HD21" s="49" t="str">
        <f t="shared" si="89"/>
        <v/>
      </c>
      <c r="HE21" s="49" t="str">
        <f t="shared" si="90"/>
        <v/>
      </c>
      <c r="HF21" s="49" t="str">
        <f t="shared" si="91"/>
        <v/>
      </c>
      <c r="HG21" s="49" t="str">
        <f t="shared" si="92"/>
        <v/>
      </c>
      <c r="HH21" s="49" t="str">
        <f t="shared" si="93"/>
        <v/>
      </c>
      <c r="HI21" s="49" t="str">
        <f t="shared" si="94"/>
        <v/>
      </c>
      <c r="HJ21" s="49" t="str">
        <f t="shared" si="95"/>
        <v/>
      </c>
      <c r="HK21" s="49" t="str">
        <f t="shared" si="96"/>
        <v/>
      </c>
      <c r="HL21" s="49" t="str">
        <f t="shared" si="97"/>
        <v/>
      </c>
      <c r="HM21" s="49" t="str">
        <f t="shared" si="98"/>
        <v/>
      </c>
      <c r="HN21" s="49" t="str">
        <f t="shared" si="99"/>
        <v/>
      </c>
      <c r="HO21" s="49" t="str">
        <f t="shared" si="100"/>
        <v/>
      </c>
      <c r="HP21" s="49" t="str">
        <f t="shared" si="101"/>
        <v/>
      </c>
      <c r="HQ21" s="49" t="str">
        <f t="shared" si="102"/>
        <v/>
      </c>
      <c r="HR21" s="49" t="str">
        <f t="shared" si="103"/>
        <v/>
      </c>
      <c r="HS21" s="49" t="str">
        <f t="shared" si="104"/>
        <v/>
      </c>
      <c r="HT21" s="169" t="e">
        <f t="shared" si="105"/>
        <v>#N/A</v>
      </c>
      <c r="HU21" s="169" t="e">
        <f t="shared" si="129"/>
        <v>#N/A</v>
      </c>
      <c r="HV21" s="169" t="e">
        <f t="shared" si="129"/>
        <v>#N/A</v>
      </c>
      <c r="HW21" s="169" t="e">
        <f t="shared" si="129"/>
        <v>#N/A</v>
      </c>
      <c r="HX21" s="169" t="e">
        <f t="shared" si="137"/>
        <v>#N/A</v>
      </c>
      <c r="HY21" s="169" t="e">
        <f t="shared" si="137"/>
        <v>#N/A</v>
      </c>
      <c r="HZ21" s="169" t="e">
        <f t="shared" si="137"/>
        <v>#N/A</v>
      </c>
      <c r="IA21" s="169" t="e">
        <f t="shared" si="137"/>
        <v>#N/A</v>
      </c>
      <c r="IB21" s="169" t="e">
        <f t="shared" si="137"/>
        <v>#N/A</v>
      </c>
      <c r="IC21" s="169" t="e">
        <f t="shared" si="137"/>
        <v>#N/A</v>
      </c>
      <c r="ID21" s="169" t="e">
        <f t="shared" si="137"/>
        <v>#N/A</v>
      </c>
      <c r="IE21" s="169" t="e">
        <f t="shared" si="137"/>
        <v>#N/A</v>
      </c>
      <c r="IF21" s="169" t="e">
        <f t="shared" si="137"/>
        <v>#N/A</v>
      </c>
      <c r="IG21" s="169" t="e">
        <f t="shared" si="137"/>
        <v>#N/A</v>
      </c>
      <c r="IH21" s="169" t="e">
        <f t="shared" si="137"/>
        <v>#N/A</v>
      </c>
      <c r="II21" s="169" t="e">
        <f t="shared" si="137"/>
        <v>#N/A</v>
      </c>
      <c r="IJ21" s="169" t="e">
        <f t="shared" si="137"/>
        <v>#N/A</v>
      </c>
      <c r="IK21" s="169" t="e">
        <f t="shared" si="137"/>
        <v>#N/A</v>
      </c>
      <c r="IL21" s="169" t="e">
        <f t="shared" si="137"/>
        <v>#N/A</v>
      </c>
      <c r="IM21" s="169" t="e">
        <f t="shared" si="133"/>
        <v>#N/A</v>
      </c>
      <c r="IN21" s="169" t="e">
        <f t="shared" si="133"/>
        <v>#N/A</v>
      </c>
      <c r="IO21" s="169" t="e">
        <f t="shared" si="133"/>
        <v>#N/A</v>
      </c>
      <c r="IP21" s="169" t="e">
        <f t="shared" si="133"/>
        <v>#N/A</v>
      </c>
      <c r="IQ21" s="169" t="e">
        <f t="shared" si="133"/>
        <v>#N/A</v>
      </c>
      <c r="IR21" s="169" t="e">
        <f t="shared" si="133"/>
        <v>#N/A</v>
      </c>
      <c r="IS21" s="169" t="e">
        <f t="shared" si="133"/>
        <v>#N/A</v>
      </c>
      <c r="IT21" s="169" t="e">
        <f t="shared" si="133"/>
        <v>#N/A</v>
      </c>
      <c r="IU21" s="169" t="e">
        <f t="shared" si="133"/>
        <v>#N/A</v>
      </c>
      <c r="IV21" s="169" t="e">
        <f t="shared" si="133"/>
        <v>#N/A</v>
      </c>
      <c r="IW21" s="169" t="e">
        <f t="shared" si="133"/>
        <v>#N/A</v>
      </c>
      <c r="IX21" s="169" t="e">
        <f t="shared" si="133"/>
        <v>#N/A</v>
      </c>
      <c r="IY21" s="169" t="e">
        <f t="shared" si="133"/>
        <v>#N/A</v>
      </c>
      <c r="IZ21" s="169" t="e">
        <f t="shared" si="133"/>
        <v>#N/A</v>
      </c>
      <c r="JA21" s="169" t="e">
        <f t="shared" si="133"/>
        <v>#N/A</v>
      </c>
      <c r="JB21" s="169" t="e">
        <f t="shared" si="133"/>
        <v>#N/A</v>
      </c>
      <c r="JC21" s="169" t="e">
        <f t="shared" si="133"/>
        <v>#N/A</v>
      </c>
      <c r="JD21" s="169" t="e">
        <f t="shared" si="133"/>
        <v>#N/A</v>
      </c>
      <c r="JE21" s="169" t="e">
        <f t="shared" si="133"/>
        <v>#N/A</v>
      </c>
      <c r="JF21" s="169" t="e">
        <f t="shared" si="133"/>
        <v>#N/A</v>
      </c>
      <c r="JG21" s="169" t="e">
        <f t="shared" si="133"/>
        <v>#N/A</v>
      </c>
      <c r="JH21" s="169" t="e">
        <f t="shared" si="133"/>
        <v>#N/A</v>
      </c>
      <c r="JI21" s="169" t="e">
        <f t="shared" si="133"/>
        <v>#N/A</v>
      </c>
      <c r="JJ21" s="169" t="e">
        <f t="shared" si="133"/>
        <v>#N/A</v>
      </c>
      <c r="JK21" s="169" t="e">
        <f t="shared" si="133"/>
        <v>#N/A</v>
      </c>
      <c r="JL21" s="169" t="e">
        <f t="shared" si="133"/>
        <v>#N/A</v>
      </c>
      <c r="JM21" s="169" t="e">
        <f t="shared" si="133"/>
        <v>#N/A</v>
      </c>
      <c r="JN21" s="169" t="e">
        <f t="shared" si="133"/>
        <v>#N/A</v>
      </c>
      <c r="JO21" s="169" t="e">
        <f t="shared" si="133"/>
        <v>#N/A</v>
      </c>
      <c r="JP21" s="169" t="e">
        <f t="shared" si="133"/>
        <v>#N/A</v>
      </c>
      <c r="JQ21" s="169" t="e">
        <f t="shared" ref="JQ21:KE36" si="143">IF(ISNONTEXT($O21),_xlfn.NORM.DIST(BX21,$K21,$O21,FALSE),NA())</f>
        <v>#N/A</v>
      </c>
      <c r="JR21" s="169" t="e">
        <f t="shared" si="143"/>
        <v>#N/A</v>
      </c>
      <c r="JS21" s="169" t="e">
        <f t="shared" si="143"/>
        <v>#N/A</v>
      </c>
      <c r="JT21" s="169" t="e">
        <f t="shared" si="143"/>
        <v>#N/A</v>
      </c>
      <c r="JU21" s="169" t="e">
        <f t="shared" si="143"/>
        <v>#N/A</v>
      </c>
      <c r="JV21" s="169" t="e">
        <f t="shared" si="143"/>
        <v>#N/A</v>
      </c>
      <c r="JW21" s="169" t="e">
        <f t="shared" si="143"/>
        <v>#N/A</v>
      </c>
      <c r="JX21" s="169" t="e">
        <f t="shared" si="143"/>
        <v>#N/A</v>
      </c>
      <c r="JY21" s="169" t="e">
        <f t="shared" si="143"/>
        <v>#N/A</v>
      </c>
      <c r="JZ21" s="169" t="e">
        <f t="shared" si="143"/>
        <v>#N/A</v>
      </c>
      <c r="KA21" s="169" t="e">
        <f t="shared" si="143"/>
        <v>#N/A</v>
      </c>
      <c r="KB21" s="169" t="e">
        <f t="shared" si="143"/>
        <v>#N/A</v>
      </c>
      <c r="KC21" s="169" t="e">
        <f t="shared" si="143"/>
        <v>#N/A</v>
      </c>
      <c r="KD21" s="169" t="e">
        <f t="shared" si="143"/>
        <v>#N/A</v>
      </c>
      <c r="KE21" s="169" t="e">
        <f t="shared" si="143"/>
        <v>#N/A</v>
      </c>
      <c r="KF21" s="169" t="e">
        <f t="shared" si="117"/>
        <v>#N/A</v>
      </c>
      <c r="KG21" s="169" t="e">
        <f t="shared" si="130"/>
        <v>#N/A</v>
      </c>
      <c r="KH21" s="169" t="e">
        <f t="shared" si="130"/>
        <v>#N/A</v>
      </c>
      <c r="KI21" s="169" t="e">
        <f t="shared" si="130"/>
        <v>#N/A</v>
      </c>
      <c r="KJ21" s="169" t="e">
        <f t="shared" si="138"/>
        <v>#N/A</v>
      </c>
      <c r="KK21" s="169" t="e">
        <f t="shared" si="138"/>
        <v>#N/A</v>
      </c>
      <c r="KL21" s="169" t="e">
        <f t="shared" si="138"/>
        <v>#N/A</v>
      </c>
      <c r="KM21" s="169" t="e">
        <f t="shared" si="138"/>
        <v>#N/A</v>
      </c>
      <c r="KN21" s="169" t="e">
        <f t="shared" si="138"/>
        <v>#N/A</v>
      </c>
      <c r="KO21" s="169" t="e">
        <f t="shared" si="138"/>
        <v>#N/A</v>
      </c>
      <c r="KP21" s="169" t="e">
        <f t="shared" si="138"/>
        <v>#N/A</v>
      </c>
      <c r="KQ21" s="169" t="e">
        <f t="shared" si="138"/>
        <v>#N/A</v>
      </c>
      <c r="KR21" s="169" t="e">
        <f t="shared" si="138"/>
        <v>#N/A</v>
      </c>
      <c r="KS21" s="169" t="e">
        <f t="shared" si="138"/>
        <v>#N/A</v>
      </c>
      <c r="KT21" s="169" t="e">
        <f t="shared" si="138"/>
        <v>#N/A</v>
      </c>
      <c r="KU21" s="169" t="e">
        <f t="shared" si="138"/>
        <v>#N/A</v>
      </c>
      <c r="KV21" s="169" t="e">
        <f t="shared" si="138"/>
        <v>#N/A</v>
      </c>
      <c r="KW21" s="169" t="e">
        <f t="shared" si="138"/>
        <v>#N/A</v>
      </c>
      <c r="KX21" s="169" t="e">
        <f t="shared" si="138"/>
        <v>#N/A</v>
      </c>
      <c r="KY21" s="169" t="e">
        <f t="shared" si="134"/>
        <v>#N/A</v>
      </c>
      <c r="KZ21" s="169" t="e">
        <f t="shared" si="134"/>
        <v>#N/A</v>
      </c>
      <c r="LA21" s="169" t="e">
        <f t="shared" si="134"/>
        <v>#N/A</v>
      </c>
      <c r="LB21" s="169" t="e">
        <f t="shared" si="134"/>
        <v>#N/A</v>
      </c>
      <c r="LC21" s="169" t="e">
        <f t="shared" si="134"/>
        <v>#N/A</v>
      </c>
      <c r="LD21" s="169" t="e">
        <f t="shared" si="134"/>
        <v>#N/A</v>
      </c>
      <c r="LE21" s="169" t="e">
        <f t="shared" si="134"/>
        <v>#N/A</v>
      </c>
      <c r="LF21" s="169" t="e">
        <f t="shared" si="134"/>
        <v>#N/A</v>
      </c>
      <c r="LG21" s="169" t="e">
        <f t="shared" si="134"/>
        <v>#N/A</v>
      </c>
      <c r="LH21" s="169" t="e">
        <f t="shared" si="134"/>
        <v>#N/A</v>
      </c>
      <c r="LI21" s="169" t="e">
        <f t="shared" si="134"/>
        <v>#N/A</v>
      </c>
      <c r="LJ21" s="169" t="e">
        <f t="shared" si="134"/>
        <v>#N/A</v>
      </c>
      <c r="LK21" s="169" t="e">
        <f t="shared" si="134"/>
        <v>#N/A</v>
      </c>
      <c r="LL21" s="169" t="e">
        <f t="shared" si="134"/>
        <v>#N/A</v>
      </c>
      <c r="LM21" s="169" t="e">
        <f t="shared" si="134"/>
        <v>#N/A</v>
      </c>
      <c r="LN21" s="169" t="e">
        <f t="shared" si="134"/>
        <v>#N/A</v>
      </c>
      <c r="LO21" s="169" t="e">
        <f t="shared" si="134"/>
        <v>#N/A</v>
      </c>
      <c r="LP21" s="169" t="e">
        <f t="shared" si="134"/>
        <v>#N/A</v>
      </c>
      <c r="LQ21" s="169" t="e">
        <f t="shared" si="134"/>
        <v>#N/A</v>
      </c>
      <c r="LR21" s="169" t="e">
        <f t="shared" si="134"/>
        <v>#N/A</v>
      </c>
      <c r="LS21" s="169" t="e">
        <f t="shared" si="134"/>
        <v>#N/A</v>
      </c>
      <c r="LT21" s="169" t="e">
        <f t="shared" si="134"/>
        <v>#N/A</v>
      </c>
      <c r="LU21" s="169" t="e">
        <f t="shared" si="134"/>
        <v>#N/A</v>
      </c>
      <c r="LV21" s="169" t="e">
        <f t="shared" si="134"/>
        <v>#N/A</v>
      </c>
      <c r="LW21" s="169" t="e">
        <f t="shared" si="134"/>
        <v>#N/A</v>
      </c>
      <c r="LX21" s="169" t="e">
        <f t="shared" si="134"/>
        <v>#N/A</v>
      </c>
      <c r="LY21" s="169" t="e">
        <f t="shared" si="134"/>
        <v>#N/A</v>
      </c>
      <c r="LZ21" s="169" t="e">
        <f t="shared" si="134"/>
        <v>#N/A</v>
      </c>
      <c r="MA21" s="169" t="e">
        <f t="shared" si="134"/>
        <v>#N/A</v>
      </c>
      <c r="MB21" s="169" t="e">
        <f t="shared" si="134"/>
        <v>#N/A</v>
      </c>
      <c r="MC21" s="169" t="e">
        <f t="shared" ref="MC21:MQ36" si="144">IF(ISNONTEXT($O21),_xlfn.NORM.DIST(EJ21,$K21,$O21,FALSE),NA())</f>
        <v>#N/A</v>
      </c>
      <c r="MD21" s="169" t="e">
        <f t="shared" si="144"/>
        <v>#N/A</v>
      </c>
      <c r="ME21" s="169" t="e">
        <f t="shared" si="144"/>
        <v>#N/A</v>
      </c>
      <c r="MF21" s="169" t="e">
        <f t="shared" si="144"/>
        <v>#N/A</v>
      </c>
      <c r="MG21" s="169" t="e">
        <f t="shared" si="144"/>
        <v>#N/A</v>
      </c>
      <c r="MH21" s="169" t="e">
        <f t="shared" si="144"/>
        <v>#N/A</v>
      </c>
      <c r="MI21" s="169" t="e">
        <f t="shared" si="144"/>
        <v>#N/A</v>
      </c>
      <c r="MJ21" s="169" t="e">
        <f t="shared" si="144"/>
        <v>#N/A</v>
      </c>
      <c r="MK21" s="169" t="e">
        <f t="shared" si="144"/>
        <v>#N/A</v>
      </c>
      <c r="ML21" s="169" t="e">
        <f t="shared" si="144"/>
        <v>#N/A</v>
      </c>
      <c r="MM21" s="169" t="e">
        <f t="shared" si="144"/>
        <v>#N/A</v>
      </c>
      <c r="MN21" s="169" t="e">
        <f t="shared" si="144"/>
        <v>#N/A</v>
      </c>
      <c r="MO21" s="169" t="e">
        <f t="shared" si="144"/>
        <v>#N/A</v>
      </c>
      <c r="MP21" s="169" t="e">
        <f t="shared" si="144"/>
        <v>#N/A</v>
      </c>
      <c r="MQ21" s="169" t="e">
        <f t="shared" si="144"/>
        <v>#N/A</v>
      </c>
      <c r="MR21" s="169" t="e">
        <f t="shared" si="118"/>
        <v>#N/A</v>
      </c>
      <c r="MS21" s="169" t="e">
        <f t="shared" si="131"/>
        <v>#N/A</v>
      </c>
      <c r="MT21" s="169" t="e">
        <f t="shared" si="131"/>
        <v>#N/A</v>
      </c>
      <c r="MU21" s="169" t="e">
        <f t="shared" si="131"/>
        <v>#N/A</v>
      </c>
      <c r="MV21" s="169" t="e">
        <f t="shared" si="139"/>
        <v>#N/A</v>
      </c>
      <c r="MW21" s="169" t="e">
        <f t="shared" si="139"/>
        <v>#N/A</v>
      </c>
      <c r="MX21" s="169" t="e">
        <f t="shared" si="139"/>
        <v>#N/A</v>
      </c>
      <c r="MY21" s="169" t="e">
        <f t="shared" si="139"/>
        <v>#N/A</v>
      </c>
      <c r="MZ21" s="169" t="e">
        <f t="shared" si="139"/>
        <v>#N/A</v>
      </c>
      <c r="NA21" s="169" t="e">
        <f t="shared" si="139"/>
        <v>#N/A</v>
      </c>
      <c r="NB21" s="169" t="e">
        <f t="shared" si="139"/>
        <v>#N/A</v>
      </c>
      <c r="NC21" s="169" t="e">
        <f t="shared" si="139"/>
        <v>#N/A</v>
      </c>
      <c r="ND21" s="169" t="e">
        <f t="shared" si="139"/>
        <v>#N/A</v>
      </c>
      <c r="NE21" s="169" t="e">
        <f t="shared" si="139"/>
        <v>#N/A</v>
      </c>
      <c r="NF21" s="169" t="e">
        <f t="shared" si="139"/>
        <v>#N/A</v>
      </c>
      <c r="NG21" s="169" t="e">
        <f t="shared" si="139"/>
        <v>#N/A</v>
      </c>
      <c r="NH21" s="169" t="e">
        <f t="shared" si="139"/>
        <v>#N/A</v>
      </c>
      <c r="NI21" s="169" t="e">
        <f t="shared" si="139"/>
        <v>#N/A</v>
      </c>
      <c r="NJ21" s="169" t="e">
        <f t="shared" si="139"/>
        <v>#N/A</v>
      </c>
      <c r="NK21" s="169" t="e">
        <f t="shared" si="135"/>
        <v>#N/A</v>
      </c>
      <c r="NL21" s="169" t="e">
        <f t="shared" si="135"/>
        <v>#N/A</v>
      </c>
      <c r="NM21" s="169" t="e">
        <f t="shared" si="135"/>
        <v>#N/A</v>
      </c>
      <c r="NN21" s="169" t="e">
        <f t="shared" si="135"/>
        <v>#N/A</v>
      </c>
      <c r="NO21" s="169" t="e">
        <f t="shared" si="135"/>
        <v>#N/A</v>
      </c>
      <c r="NP21" s="169" t="e">
        <f t="shared" si="135"/>
        <v>#N/A</v>
      </c>
      <c r="NQ21" s="169" t="e">
        <f t="shared" si="135"/>
        <v>#N/A</v>
      </c>
      <c r="NR21" s="169" t="e">
        <f t="shared" si="135"/>
        <v>#N/A</v>
      </c>
      <c r="NS21" s="169" t="e">
        <f t="shared" si="135"/>
        <v>#N/A</v>
      </c>
      <c r="NT21" s="169" t="e">
        <f t="shared" si="135"/>
        <v>#N/A</v>
      </c>
      <c r="NU21" s="169" t="e">
        <f t="shared" si="135"/>
        <v>#N/A</v>
      </c>
      <c r="NV21" s="169" t="e">
        <f t="shared" si="135"/>
        <v>#N/A</v>
      </c>
      <c r="NW21" s="169" t="e">
        <f t="shared" si="135"/>
        <v>#N/A</v>
      </c>
      <c r="NX21" s="169" t="e">
        <f t="shared" si="135"/>
        <v>#N/A</v>
      </c>
      <c r="NY21" s="169" t="e">
        <f t="shared" si="135"/>
        <v>#N/A</v>
      </c>
      <c r="NZ21" s="169" t="e">
        <f t="shared" si="135"/>
        <v>#N/A</v>
      </c>
      <c r="OA21" s="169" t="e">
        <f t="shared" si="135"/>
        <v>#N/A</v>
      </c>
      <c r="OB21" s="169" t="e">
        <f t="shared" si="135"/>
        <v>#N/A</v>
      </c>
      <c r="OC21" s="169" t="e">
        <f t="shared" si="135"/>
        <v>#N/A</v>
      </c>
      <c r="OD21" s="169" t="e">
        <f t="shared" si="135"/>
        <v>#N/A</v>
      </c>
      <c r="OE21" s="169" t="e">
        <f t="shared" si="135"/>
        <v>#N/A</v>
      </c>
      <c r="OF21" s="169" t="e">
        <f t="shared" si="135"/>
        <v>#N/A</v>
      </c>
      <c r="OG21" s="169" t="e">
        <f t="shared" si="135"/>
        <v>#N/A</v>
      </c>
      <c r="OH21" s="169" t="e">
        <f t="shared" si="135"/>
        <v>#N/A</v>
      </c>
      <c r="OI21" s="169" t="e">
        <f t="shared" si="135"/>
        <v>#N/A</v>
      </c>
      <c r="OJ21" s="169" t="e">
        <f t="shared" si="135"/>
        <v>#N/A</v>
      </c>
      <c r="OK21" s="169" t="e">
        <f t="shared" si="135"/>
        <v>#N/A</v>
      </c>
      <c r="OL21" s="169" t="e">
        <f t="shared" si="135"/>
        <v>#N/A</v>
      </c>
      <c r="OM21" s="169" t="e">
        <f t="shared" si="135"/>
        <v>#N/A</v>
      </c>
      <c r="ON21" s="169" t="e">
        <f t="shared" si="135"/>
        <v>#N/A</v>
      </c>
      <c r="OO21" s="169" t="e">
        <f t="shared" ref="OO21:PC36" si="145">IF(ISNONTEXT($O21),_xlfn.NORM.DIST(GV21,$K21,$O21,FALSE),NA())</f>
        <v>#N/A</v>
      </c>
      <c r="OP21" s="169" t="e">
        <f t="shared" si="145"/>
        <v>#N/A</v>
      </c>
      <c r="OQ21" s="169" t="e">
        <f t="shared" si="145"/>
        <v>#N/A</v>
      </c>
      <c r="OR21" s="169" t="e">
        <f t="shared" si="145"/>
        <v>#N/A</v>
      </c>
      <c r="OS21" s="169" t="e">
        <f t="shared" si="145"/>
        <v>#N/A</v>
      </c>
      <c r="OT21" s="169" t="e">
        <f t="shared" si="145"/>
        <v>#N/A</v>
      </c>
      <c r="OU21" s="169" t="e">
        <f t="shared" si="145"/>
        <v>#N/A</v>
      </c>
      <c r="OV21" s="169" t="e">
        <f t="shared" si="145"/>
        <v>#N/A</v>
      </c>
      <c r="OW21" s="169" t="e">
        <f t="shared" si="145"/>
        <v>#N/A</v>
      </c>
      <c r="OX21" s="169" t="e">
        <f t="shared" si="145"/>
        <v>#N/A</v>
      </c>
      <c r="OY21" s="169" t="e">
        <f t="shared" si="145"/>
        <v>#N/A</v>
      </c>
      <c r="OZ21" s="169" t="e">
        <f t="shared" si="145"/>
        <v>#N/A</v>
      </c>
      <c r="PA21" s="169" t="e">
        <f t="shared" si="145"/>
        <v>#N/A</v>
      </c>
      <c r="PB21" s="169" t="e">
        <f t="shared" si="145"/>
        <v>#N/A</v>
      </c>
      <c r="PC21" s="169" t="e">
        <f t="shared" si="145"/>
        <v>#N/A</v>
      </c>
      <c r="PD21" s="169" t="e">
        <f t="shared" si="119"/>
        <v>#N/A</v>
      </c>
      <c r="PE21" s="169" t="e">
        <f t="shared" si="141"/>
        <v>#N/A</v>
      </c>
      <c r="PF21" s="169" t="e">
        <f t="shared" si="141"/>
        <v>#N/A</v>
      </c>
      <c r="PG21" s="169" t="e">
        <f t="shared" si="141"/>
        <v>#N/A</v>
      </c>
      <c r="PH21" s="169" t="e">
        <f t="shared" si="141"/>
        <v>#N/A</v>
      </c>
      <c r="PI21" s="169" t="e">
        <f t="shared" si="141"/>
        <v>#N/A</v>
      </c>
      <c r="PJ21" s="169" t="e">
        <f t="shared" si="141"/>
        <v>#N/A</v>
      </c>
      <c r="PK21" s="169" t="e">
        <f t="shared" si="141"/>
        <v>#N/A</v>
      </c>
      <c r="PL21" s="169" t="e">
        <f t="shared" si="141"/>
        <v>#N/A</v>
      </c>
    </row>
    <row r="22" spans="1:428" hidden="1" x14ac:dyDescent="0.75">
      <c r="A22" s="4">
        <v>19</v>
      </c>
      <c r="B22" s="109"/>
      <c r="C22" s="117"/>
      <c r="D22" s="122" t="str">
        <f t="shared" si="110"/>
        <v/>
      </c>
      <c r="E22" s="95"/>
      <c r="F22" s="122" t="str">
        <f t="shared" si="111"/>
        <v/>
      </c>
      <c r="G22" s="117"/>
      <c r="H22" s="110"/>
      <c r="I22" s="124" t="str">
        <f t="shared" si="0"/>
        <v/>
      </c>
      <c r="J22" s="124" t="str">
        <f t="shared" si="1"/>
        <v/>
      </c>
      <c r="K22" s="73" t="str">
        <f t="shared" si="112"/>
        <v/>
      </c>
      <c r="L22" s="23"/>
      <c r="M22" s="57"/>
      <c r="N22" s="280"/>
      <c r="O22" s="74" t="str">
        <f>IF(AND(D22&gt;0,E22&gt;0,F22&gt;0),IF(ISBLANK(N22),IF(ISBLANK(L22),"",(F22-D22)*VLOOKUP(L22,VLookups!$A$4:$B$13,2,FALSE)),N22),"")</f>
        <v/>
      </c>
      <c r="P22" s="75" t="str">
        <f t="shared" si="2"/>
        <v/>
      </c>
      <c r="Q22" s="95"/>
      <c r="R22" s="270" t="str">
        <f>IF(AND(Q22&gt;0,E22&gt;0,NOT(O22="")),ABS(VLOOKUP($Q$1,VLookups!$A$43:$B$44,2,FALSE)-_xlfn.NORM.DIST(Q22,K22,O22,TRUE)),"")</f>
        <v/>
      </c>
      <c r="S22" s="94" t="str">
        <f>IF(AND($D22&gt;0,$E22&gt;0,$F22&gt;0,NOT(ISBLANK($L22))),_xlfn.NORM.INV(ABS(VLOOKUP($Q$1,VLookups!$A$43:$B$44,2,FALSE)-S$3),$K22,$O22),"")</f>
        <v/>
      </c>
      <c r="T22" s="93" t="str">
        <f>IF(AND($D22&gt;0,$E22&gt;0,$F22&gt;0,NOT(ISBLANK($L22))),_xlfn.NORM.INV(ABS(VLOOKUP($Q$1,VLookups!$A$43:$B$44,2,FALSE)-T$3),$K22,$O22),"")</f>
        <v/>
      </c>
      <c r="U22" s="94" t="str">
        <f>IF(AND($D22&gt;0,$E22&gt;0,$F22&gt;0,NOT(ISBLANK($L22))),_xlfn.NORM.INV(ABS(VLOOKUP($Q$1,VLookups!$A$43:$B$44,2,FALSE)-U$3),$K22,$O22),"")</f>
        <v/>
      </c>
      <c r="V22" s="93" t="str">
        <f>IF(AND($D22&gt;0,$E22&gt;0,$F22&gt;0,NOT(ISBLANK($L22))),_xlfn.NORM.INV(ABS(VLOOKUP($Q$1,VLookups!$A$43:$B$44,2,FALSE)-V$3),$K22,$O22),"")</f>
        <v/>
      </c>
      <c r="W22" s="94" t="str">
        <f>IF(AND($D22&gt;0,$E22&gt;0,$F22&gt;0,NOT(ISBLANK($L22))),_xlfn.NORM.INV(ABS(VLOOKUP($Q$1,VLookups!$A$43:$B$44,2,FALSE)-W$3),$K22,$O22),"")</f>
        <v/>
      </c>
      <c r="X22" s="93" t="str">
        <f>IF(AND($D22&gt;0,$E22&gt;0,$F22&gt;0,NOT(ISBLANK($L22))),_xlfn.NORM.INV(ABS(VLOOKUP($Q$1,VLookups!$A$43:$B$44,2,FALSE)-X$3),$K22,$O22),"")</f>
        <v/>
      </c>
      <c r="Y22" s="5"/>
      <c r="Z22" s="168" t="str">
        <f t="shared" si="113"/>
        <v/>
      </c>
      <c r="AA22" s="49" t="str">
        <f t="shared" si="114"/>
        <v/>
      </c>
      <c r="AB22" s="49" t="str">
        <f t="shared" ref="AB22:CM25" si="146">IF(ISNONTEXT($Z22),AC22-$Z22,"")</f>
        <v/>
      </c>
      <c r="AC22" s="49" t="str">
        <f t="shared" si="146"/>
        <v/>
      </c>
      <c r="AD22" s="49" t="str">
        <f t="shared" si="146"/>
        <v/>
      </c>
      <c r="AE22" s="49" t="str">
        <f t="shared" si="146"/>
        <v/>
      </c>
      <c r="AF22" s="49" t="str">
        <f t="shared" si="146"/>
        <v/>
      </c>
      <c r="AG22" s="49" t="str">
        <f t="shared" si="146"/>
        <v/>
      </c>
      <c r="AH22" s="49" t="str">
        <f t="shared" si="146"/>
        <v/>
      </c>
      <c r="AI22" s="49" t="str">
        <f t="shared" si="146"/>
        <v/>
      </c>
      <c r="AJ22" s="49" t="str">
        <f t="shared" si="146"/>
        <v/>
      </c>
      <c r="AK22" s="49" t="str">
        <f t="shared" si="146"/>
        <v/>
      </c>
      <c r="AL22" s="49" t="str">
        <f t="shared" si="146"/>
        <v/>
      </c>
      <c r="AM22" s="49" t="str">
        <f t="shared" si="146"/>
        <v/>
      </c>
      <c r="AN22" s="49" t="str">
        <f t="shared" si="146"/>
        <v/>
      </c>
      <c r="AO22" s="49" t="str">
        <f t="shared" si="146"/>
        <v/>
      </c>
      <c r="AP22" s="49" t="str">
        <f t="shared" si="146"/>
        <v/>
      </c>
      <c r="AQ22" s="49" t="str">
        <f t="shared" si="146"/>
        <v/>
      </c>
      <c r="AR22" s="49" t="str">
        <f t="shared" si="146"/>
        <v/>
      </c>
      <c r="AS22" s="49" t="str">
        <f t="shared" si="146"/>
        <v/>
      </c>
      <c r="AT22" s="49" t="str">
        <f t="shared" si="146"/>
        <v/>
      </c>
      <c r="AU22" s="49" t="str">
        <f t="shared" si="146"/>
        <v/>
      </c>
      <c r="AV22" s="49" t="str">
        <f t="shared" si="146"/>
        <v/>
      </c>
      <c r="AW22" s="49" t="str">
        <f t="shared" si="146"/>
        <v/>
      </c>
      <c r="AX22" s="49" t="str">
        <f t="shared" si="146"/>
        <v/>
      </c>
      <c r="AY22" s="49" t="str">
        <f t="shared" si="146"/>
        <v/>
      </c>
      <c r="AZ22" s="49" t="str">
        <f t="shared" si="146"/>
        <v/>
      </c>
      <c r="BA22" s="49" t="str">
        <f t="shared" si="146"/>
        <v/>
      </c>
      <c r="BB22" s="49" t="str">
        <f t="shared" si="146"/>
        <v/>
      </c>
      <c r="BC22" s="49" t="str">
        <f t="shared" si="146"/>
        <v/>
      </c>
      <c r="BD22" s="49" t="str">
        <f t="shared" si="146"/>
        <v/>
      </c>
      <c r="BE22" s="49" t="str">
        <f t="shared" si="146"/>
        <v/>
      </c>
      <c r="BF22" s="49" t="str">
        <f t="shared" si="146"/>
        <v/>
      </c>
      <c r="BG22" s="49" t="str">
        <f t="shared" si="146"/>
        <v/>
      </c>
      <c r="BH22" s="49" t="str">
        <f t="shared" si="146"/>
        <v/>
      </c>
      <c r="BI22" s="49" t="str">
        <f t="shared" si="146"/>
        <v/>
      </c>
      <c r="BJ22" s="49" t="str">
        <f t="shared" si="146"/>
        <v/>
      </c>
      <c r="BK22" s="49" t="str">
        <f t="shared" si="146"/>
        <v/>
      </c>
      <c r="BL22" s="49" t="str">
        <f t="shared" si="146"/>
        <v/>
      </c>
      <c r="BM22" s="49" t="str">
        <f t="shared" si="146"/>
        <v/>
      </c>
      <c r="BN22" s="49" t="str">
        <f t="shared" si="146"/>
        <v/>
      </c>
      <c r="BO22" s="49" t="str">
        <f t="shared" si="146"/>
        <v/>
      </c>
      <c r="BP22" s="49" t="str">
        <f t="shared" si="146"/>
        <v/>
      </c>
      <c r="BQ22" s="49" t="str">
        <f t="shared" si="146"/>
        <v/>
      </c>
      <c r="BR22" s="49" t="str">
        <f t="shared" si="146"/>
        <v/>
      </c>
      <c r="BS22" s="49" t="str">
        <f t="shared" si="146"/>
        <v/>
      </c>
      <c r="BT22" s="49" t="str">
        <f t="shared" si="146"/>
        <v/>
      </c>
      <c r="BU22" s="49" t="str">
        <f t="shared" si="146"/>
        <v/>
      </c>
      <c r="BV22" s="49" t="str">
        <f t="shared" si="146"/>
        <v/>
      </c>
      <c r="BW22" s="49" t="str">
        <f t="shared" si="146"/>
        <v/>
      </c>
      <c r="BX22" s="49" t="str">
        <f t="shared" si="146"/>
        <v/>
      </c>
      <c r="BY22" s="49" t="str">
        <f t="shared" si="146"/>
        <v/>
      </c>
      <c r="BZ22" s="49" t="str">
        <f t="shared" si="146"/>
        <v/>
      </c>
      <c r="CA22" s="49" t="str">
        <f t="shared" si="146"/>
        <v/>
      </c>
      <c r="CB22" s="49" t="str">
        <f t="shared" si="146"/>
        <v/>
      </c>
      <c r="CC22" s="49" t="str">
        <f t="shared" si="146"/>
        <v/>
      </c>
      <c r="CD22" s="49" t="str">
        <f t="shared" si="146"/>
        <v/>
      </c>
      <c r="CE22" s="49" t="str">
        <f t="shared" si="146"/>
        <v/>
      </c>
      <c r="CF22" s="49" t="str">
        <f t="shared" si="146"/>
        <v/>
      </c>
      <c r="CG22" s="49" t="str">
        <f t="shared" si="146"/>
        <v/>
      </c>
      <c r="CH22" s="49" t="str">
        <f t="shared" si="146"/>
        <v/>
      </c>
      <c r="CI22" s="49" t="str">
        <f t="shared" si="146"/>
        <v/>
      </c>
      <c r="CJ22" s="49" t="str">
        <f t="shared" si="146"/>
        <v/>
      </c>
      <c r="CK22" s="49" t="str">
        <f t="shared" si="146"/>
        <v/>
      </c>
      <c r="CL22" s="49" t="str">
        <f t="shared" si="146"/>
        <v/>
      </c>
      <c r="CM22" s="49" t="str">
        <f t="shared" si="146"/>
        <v/>
      </c>
      <c r="CN22" s="49" t="str">
        <f t="shared" si="142"/>
        <v/>
      </c>
      <c r="CO22" s="49" t="str">
        <f t="shared" si="142"/>
        <v/>
      </c>
      <c r="CP22" s="49" t="str">
        <f t="shared" si="142"/>
        <v/>
      </c>
      <c r="CQ22" s="49" t="str">
        <f t="shared" si="142"/>
        <v/>
      </c>
      <c r="CR22" s="49" t="str">
        <f t="shared" si="142"/>
        <v/>
      </c>
      <c r="CS22" s="49" t="str">
        <f t="shared" si="142"/>
        <v/>
      </c>
      <c r="CT22" s="49" t="str">
        <f t="shared" si="142"/>
        <v/>
      </c>
      <c r="CU22" s="49" t="str">
        <f t="shared" si="142"/>
        <v/>
      </c>
      <c r="CV22" s="49" t="str">
        <f t="shared" si="142"/>
        <v/>
      </c>
      <c r="CW22" s="49" t="str">
        <f t="shared" si="142"/>
        <v/>
      </c>
      <c r="CX22" s="49" t="str">
        <f t="shared" si="142"/>
        <v/>
      </c>
      <c r="CY22" s="49" t="str">
        <f t="shared" si="142"/>
        <v/>
      </c>
      <c r="CZ22" s="49" t="str">
        <f t="shared" si="142"/>
        <v/>
      </c>
      <c r="DA22" s="49" t="str">
        <f t="shared" si="142"/>
        <v/>
      </c>
      <c r="DB22" s="49" t="str">
        <f t="shared" si="142"/>
        <v/>
      </c>
      <c r="DC22" s="49" t="str">
        <f t="shared" si="142"/>
        <v/>
      </c>
      <c r="DD22" s="49" t="str">
        <f t="shared" si="142"/>
        <v/>
      </c>
      <c r="DE22" s="49" t="str">
        <f t="shared" si="142"/>
        <v/>
      </c>
      <c r="DF22" s="49" t="str">
        <f t="shared" si="142"/>
        <v/>
      </c>
      <c r="DG22" s="49" t="str">
        <f t="shared" si="142"/>
        <v/>
      </c>
      <c r="DH22" s="49" t="str">
        <f t="shared" si="142"/>
        <v/>
      </c>
      <c r="DI22" s="49" t="str">
        <f t="shared" si="142"/>
        <v/>
      </c>
      <c r="DJ22" s="49" t="str">
        <f t="shared" si="142"/>
        <v/>
      </c>
      <c r="DK22" s="49" t="str">
        <f t="shared" si="142"/>
        <v/>
      </c>
      <c r="DL22" s="49" t="str">
        <f t="shared" si="142"/>
        <v/>
      </c>
      <c r="DM22" s="49" t="str">
        <f t="shared" si="142"/>
        <v/>
      </c>
      <c r="DN22" s="49" t="str">
        <f t="shared" si="142"/>
        <v/>
      </c>
      <c r="DO22" s="49" t="str">
        <f t="shared" si="142"/>
        <v/>
      </c>
      <c r="DP22" s="49" t="str">
        <f t="shared" si="142"/>
        <v/>
      </c>
      <c r="DQ22" s="49" t="str">
        <f t="shared" si="142"/>
        <v/>
      </c>
      <c r="DR22" s="49" t="str">
        <f t="shared" si="142"/>
        <v/>
      </c>
      <c r="DS22" s="49" t="str">
        <f t="shared" si="142"/>
        <v/>
      </c>
      <c r="DT22" s="49" t="str">
        <f t="shared" si="142"/>
        <v/>
      </c>
      <c r="DU22" s="49" t="str">
        <f t="shared" si="142"/>
        <v/>
      </c>
      <c r="DV22" s="49" t="str">
        <f t="shared" si="142"/>
        <v/>
      </c>
      <c r="DW22" s="183" t="str">
        <f t="shared" si="115"/>
        <v/>
      </c>
      <c r="DX22" s="49" t="str">
        <f t="shared" si="5"/>
        <v/>
      </c>
      <c r="DY22" s="49" t="str">
        <f t="shared" si="6"/>
        <v/>
      </c>
      <c r="DZ22" s="49" t="str">
        <f t="shared" si="7"/>
        <v/>
      </c>
      <c r="EA22" s="49" t="str">
        <f t="shared" si="8"/>
        <v/>
      </c>
      <c r="EB22" s="49" t="str">
        <f t="shared" si="9"/>
        <v/>
      </c>
      <c r="EC22" s="49" t="str">
        <f t="shared" si="10"/>
        <v/>
      </c>
      <c r="ED22" s="49" t="str">
        <f t="shared" si="11"/>
        <v/>
      </c>
      <c r="EE22" s="49" t="str">
        <f t="shared" si="12"/>
        <v/>
      </c>
      <c r="EF22" s="49" t="str">
        <f t="shared" si="13"/>
        <v/>
      </c>
      <c r="EG22" s="49" t="str">
        <f t="shared" si="14"/>
        <v/>
      </c>
      <c r="EH22" s="49" t="str">
        <f t="shared" si="15"/>
        <v/>
      </c>
      <c r="EI22" s="49" t="str">
        <f t="shared" si="16"/>
        <v/>
      </c>
      <c r="EJ22" s="49" t="str">
        <f t="shared" si="17"/>
        <v/>
      </c>
      <c r="EK22" s="49" t="str">
        <f t="shared" si="18"/>
        <v/>
      </c>
      <c r="EL22" s="49" t="str">
        <f t="shared" si="19"/>
        <v/>
      </c>
      <c r="EM22" s="49" t="str">
        <f t="shared" si="20"/>
        <v/>
      </c>
      <c r="EN22" s="49" t="str">
        <f t="shared" si="21"/>
        <v/>
      </c>
      <c r="EO22" s="49" t="str">
        <f t="shared" si="22"/>
        <v/>
      </c>
      <c r="EP22" s="49" t="str">
        <f t="shared" si="23"/>
        <v/>
      </c>
      <c r="EQ22" s="49" t="str">
        <f t="shared" si="24"/>
        <v/>
      </c>
      <c r="ER22" s="49" t="str">
        <f t="shared" si="25"/>
        <v/>
      </c>
      <c r="ES22" s="49" t="str">
        <f t="shared" si="26"/>
        <v/>
      </c>
      <c r="ET22" s="49" t="str">
        <f t="shared" si="27"/>
        <v/>
      </c>
      <c r="EU22" s="49" t="str">
        <f t="shared" si="28"/>
        <v/>
      </c>
      <c r="EV22" s="49" t="str">
        <f t="shared" si="29"/>
        <v/>
      </c>
      <c r="EW22" s="49" t="str">
        <f t="shared" si="30"/>
        <v/>
      </c>
      <c r="EX22" s="49" t="str">
        <f t="shared" si="31"/>
        <v/>
      </c>
      <c r="EY22" s="49" t="str">
        <f t="shared" si="32"/>
        <v/>
      </c>
      <c r="EZ22" s="49" t="str">
        <f t="shared" si="33"/>
        <v/>
      </c>
      <c r="FA22" s="49" t="str">
        <f t="shared" si="34"/>
        <v/>
      </c>
      <c r="FB22" s="49" t="str">
        <f t="shared" si="35"/>
        <v/>
      </c>
      <c r="FC22" s="49" t="str">
        <f t="shared" si="36"/>
        <v/>
      </c>
      <c r="FD22" s="49" t="str">
        <f t="shared" si="37"/>
        <v/>
      </c>
      <c r="FE22" s="49" t="str">
        <f t="shared" si="38"/>
        <v/>
      </c>
      <c r="FF22" s="49" t="str">
        <f t="shared" si="39"/>
        <v/>
      </c>
      <c r="FG22" s="49" t="str">
        <f t="shared" si="40"/>
        <v/>
      </c>
      <c r="FH22" s="49" t="str">
        <f t="shared" si="41"/>
        <v/>
      </c>
      <c r="FI22" s="49" t="str">
        <f t="shared" si="42"/>
        <v/>
      </c>
      <c r="FJ22" s="49" t="str">
        <f t="shared" si="43"/>
        <v/>
      </c>
      <c r="FK22" s="49" t="str">
        <f t="shared" si="44"/>
        <v/>
      </c>
      <c r="FL22" s="49" t="str">
        <f t="shared" si="45"/>
        <v/>
      </c>
      <c r="FM22" s="49" t="str">
        <f t="shared" si="46"/>
        <v/>
      </c>
      <c r="FN22" s="49" t="str">
        <f t="shared" si="47"/>
        <v/>
      </c>
      <c r="FO22" s="49" t="str">
        <f t="shared" si="48"/>
        <v/>
      </c>
      <c r="FP22" s="49" t="str">
        <f t="shared" si="49"/>
        <v/>
      </c>
      <c r="FQ22" s="49" t="str">
        <f t="shared" si="50"/>
        <v/>
      </c>
      <c r="FR22" s="49" t="str">
        <f t="shared" si="51"/>
        <v/>
      </c>
      <c r="FS22" s="49" t="str">
        <f t="shared" si="52"/>
        <v/>
      </c>
      <c r="FT22" s="49" t="str">
        <f t="shared" si="53"/>
        <v/>
      </c>
      <c r="FU22" s="49" t="str">
        <f t="shared" si="54"/>
        <v/>
      </c>
      <c r="FV22" s="49" t="str">
        <f t="shared" si="55"/>
        <v/>
      </c>
      <c r="FW22" s="49" t="str">
        <f t="shared" si="56"/>
        <v/>
      </c>
      <c r="FX22" s="49" t="str">
        <f t="shared" si="57"/>
        <v/>
      </c>
      <c r="FY22" s="49" t="str">
        <f t="shared" si="58"/>
        <v/>
      </c>
      <c r="FZ22" s="49" t="str">
        <f t="shared" si="59"/>
        <v/>
      </c>
      <c r="GA22" s="49" t="str">
        <f t="shared" si="60"/>
        <v/>
      </c>
      <c r="GB22" s="49" t="str">
        <f t="shared" si="61"/>
        <v/>
      </c>
      <c r="GC22" s="49" t="str">
        <f t="shared" si="62"/>
        <v/>
      </c>
      <c r="GD22" s="49" t="str">
        <f t="shared" si="63"/>
        <v/>
      </c>
      <c r="GE22" s="49" t="str">
        <f t="shared" si="64"/>
        <v/>
      </c>
      <c r="GF22" s="49" t="str">
        <f t="shared" si="65"/>
        <v/>
      </c>
      <c r="GG22" s="49" t="str">
        <f t="shared" si="66"/>
        <v/>
      </c>
      <c r="GH22" s="49" t="str">
        <f t="shared" si="67"/>
        <v/>
      </c>
      <c r="GI22" s="49" t="str">
        <f t="shared" si="68"/>
        <v/>
      </c>
      <c r="GJ22" s="49" t="str">
        <f t="shared" si="69"/>
        <v/>
      </c>
      <c r="GK22" s="49" t="str">
        <f t="shared" si="70"/>
        <v/>
      </c>
      <c r="GL22" s="49" t="str">
        <f t="shared" si="71"/>
        <v/>
      </c>
      <c r="GM22" s="49" t="str">
        <f t="shared" si="72"/>
        <v/>
      </c>
      <c r="GN22" s="49" t="str">
        <f t="shared" si="73"/>
        <v/>
      </c>
      <c r="GO22" s="49" t="str">
        <f t="shared" si="74"/>
        <v/>
      </c>
      <c r="GP22" s="49" t="str">
        <f t="shared" si="75"/>
        <v/>
      </c>
      <c r="GQ22" s="49" t="str">
        <f t="shared" si="76"/>
        <v/>
      </c>
      <c r="GR22" s="49" t="str">
        <f t="shared" si="77"/>
        <v/>
      </c>
      <c r="GS22" s="49" t="str">
        <f t="shared" si="78"/>
        <v/>
      </c>
      <c r="GT22" s="49" t="str">
        <f t="shared" si="79"/>
        <v/>
      </c>
      <c r="GU22" s="49" t="str">
        <f t="shared" si="80"/>
        <v/>
      </c>
      <c r="GV22" s="49" t="str">
        <f t="shared" si="81"/>
        <v/>
      </c>
      <c r="GW22" s="49" t="str">
        <f t="shared" si="82"/>
        <v/>
      </c>
      <c r="GX22" s="49" t="str">
        <f t="shared" si="83"/>
        <v/>
      </c>
      <c r="GY22" s="49" t="str">
        <f t="shared" si="84"/>
        <v/>
      </c>
      <c r="GZ22" s="49" t="str">
        <f t="shared" si="85"/>
        <v/>
      </c>
      <c r="HA22" s="49" t="str">
        <f t="shared" si="86"/>
        <v/>
      </c>
      <c r="HB22" s="49" t="str">
        <f t="shared" si="87"/>
        <v/>
      </c>
      <c r="HC22" s="49" t="str">
        <f t="shared" si="88"/>
        <v/>
      </c>
      <c r="HD22" s="49" t="str">
        <f t="shared" si="89"/>
        <v/>
      </c>
      <c r="HE22" s="49" t="str">
        <f t="shared" si="90"/>
        <v/>
      </c>
      <c r="HF22" s="49" t="str">
        <f t="shared" si="91"/>
        <v/>
      </c>
      <c r="HG22" s="49" t="str">
        <f t="shared" si="92"/>
        <v/>
      </c>
      <c r="HH22" s="49" t="str">
        <f t="shared" si="93"/>
        <v/>
      </c>
      <c r="HI22" s="49" t="str">
        <f t="shared" si="94"/>
        <v/>
      </c>
      <c r="HJ22" s="49" t="str">
        <f t="shared" si="95"/>
        <v/>
      </c>
      <c r="HK22" s="49" t="str">
        <f t="shared" si="96"/>
        <v/>
      </c>
      <c r="HL22" s="49" t="str">
        <f t="shared" si="97"/>
        <v/>
      </c>
      <c r="HM22" s="49" t="str">
        <f t="shared" si="98"/>
        <v/>
      </c>
      <c r="HN22" s="49" t="str">
        <f t="shared" si="99"/>
        <v/>
      </c>
      <c r="HO22" s="49" t="str">
        <f t="shared" si="100"/>
        <v/>
      </c>
      <c r="HP22" s="49" t="str">
        <f t="shared" si="101"/>
        <v/>
      </c>
      <c r="HQ22" s="49" t="str">
        <f t="shared" si="102"/>
        <v/>
      </c>
      <c r="HR22" s="49" t="str">
        <f t="shared" si="103"/>
        <v/>
      </c>
      <c r="HS22" s="49" t="str">
        <f t="shared" si="104"/>
        <v/>
      </c>
      <c r="HT22" s="169" t="e">
        <f t="shared" si="105"/>
        <v>#N/A</v>
      </c>
      <c r="HU22" s="169" t="e">
        <f t="shared" si="129"/>
        <v>#N/A</v>
      </c>
      <c r="HV22" s="169" t="e">
        <f t="shared" si="129"/>
        <v>#N/A</v>
      </c>
      <c r="HW22" s="169" t="e">
        <f t="shared" si="129"/>
        <v>#N/A</v>
      </c>
      <c r="HX22" s="169" t="e">
        <f t="shared" si="137"/>
        <v>#N/A</v>
      </c>
      <c r="HY22" s="169" t="e">
        <f t="shared" si="137"/>
        <v>#N/A</v>
      </c>
      <c r="HZ22" s="169" t="e">
        <f t="shared" si="137"/>
        <v>#N/A</v>
      </c>
      <c r="IA22" s="169" t="e">
        <f t="shared" si="137"/>
        <v>#N/A</v>
      </c>
      <c r="IB22" s="169" t="e">
        <f t="shared" si="137"/>
        <v>#N/A</v>
      </c>
      <c r="IC22" s="169" t="e">
        <f t="shared" si="137"/>
        <v>#N/A</v>
      </c>
      <c r="ID22" s="169" t="e">
        <f t="shared" si="137"/>
        <v>#N/A</v>
      </c>
      <c r="IE22" s="169" t="e">
        <f t="shared" si="137"/>
        <v>#N/A</v>
      </c>
      <c r="IF22" s="169" t="e">
        <f t="shared" si="137"/>
        <v>#N/A</v>
      </c>
      <c r="IG22" s="169" t="e">
        <f t="shared" si="137"/>
        <v>#N/A</v>
      </c>
      <c r="IH22" s="169" t="e">
        <f t="shared" si="137"/>
        <v>#N/A</v>
      </c>
      <c r="II22" s="169" t="e">
        <f t="shared" si="137"/>
        <v>#N/A</v>
      </c>
      <c r="IJ22" s="169" t="e">
        <f t="shared" si="137"/>
        <v>#N/A</v>
      </c>
      <c r="IK22" s="169" t="e">
        <f t="shared" si="137"/>
        <v>#N/A</v>
      </c>
      <c r="IL22" s="169" t="e">
        <f t="shared" si="137"/>
        <v>#N/A</v>
      </c>
      <c r="IM22" s="169" t="e">
        <f t="shared" ref="IM22:JP30" si="147">IF(ISNONTEXT($O22),_xlfn.NORM.DIST(AT22,$K22,$O22,FALSE),NA())</f>
        <v>#N/A</v>
      </c>
      <c r="IN22" s="169" t="e">
        <f t="shared" si="147"/>
        <v>#N/A</v>
      </c>
      <c r="IO22" s="169" t="e">
        <f t="shared" si="147"/>
        <v>#N/A</v>
      </c>
      <c r="IP22" s="169" t="e">
        <f t="shared" si="147"/>
        <v>#N/A</v>
      </c>
      <c r="IQ22" s="169" t="e">
        <f t="shared" si="147"/>
        <v>#N/A</v>
      </c>
      <c r="IR22" s="169" t="e">
        <f t="shared" si="147"/>
        <v>#N/A</v>
      </c>
      <c r="IS22" s="169" t="e">
        <f t="shared" si="147"/>
        <v>#N/A</v>
      </c>
      <c r="IT22" s="169" t="e">
        <f t="shared" si="147"/>
        <v>#N/A</v>
      </c>
      <c r="IU22" s="169" t="e">
        <f t="shared" si="147"/>
        <v>#N/A</v>
      </c>
      <c r="IV22" s="169" t="e">
        <f t="shared" si="147"/>
        <v>#N/A</v>
      </c>
      <c r="IW22" s="169" t="e">
        <f t="shared" si="147"/>
        <v>#N/A</v>
      </c>
      <c r="IX22" s="169" t="e">
        <f t="shared" si="147"/>
        <v>#N/A</v>
      </c>
      <c r="IY22" s="169" t="e">
        <f t="shared" si="147"/>
        <v>#N/A</v>
      </c>
      <c r="IZ22" s="169" t="e">
        <f t="shared" si="147"/>
        <v>#N/A</v>
      </c>
      <c r="JA22" s="169" t="e">
        <f t="shared" si="147"/>
        <v>#N/A</v>
      </c>
      <c r="JB22" s="169" t="e">
        <f t="shared" si="147"/>
        <v>#N/A</v>
      </c>
      <c r="JC22" s="169" t="e">
        <f t="shared" si="147"/>
        <v>#N/A</v>
      </c>
      <c r="JD22" s="169" t="e">
        <f t="shared" si="147"/>
        <v>#N/A</v>
      </c>
      <c r="JE22" s="169" t="e">
        <f t="shared" si="147"/>
        <v>#N/A</v>
      </c>
      <c r="JF22" s="169" t="e">
        <f t="shared" si="147"/>
        <v>#N/A</v>
      </c>
      <c r="JG22" s="169" t="e">
        <f t="shared" si="147"/>
        <v>#N/A</v>
      </c>
      <c r="JH22" s="169" t="e">
        <f t="shared" si="147"/>
        <v>#N/A</v>
      </c>
      <c r="JI22" s="169" t="e">
        <f t="shared" si="147"/>
        <v>#N/A</v>
      </c>
      <c r="JJ22" s="169" t="e">
        <f t="shared" si="147"/>
        <v>#N/A</v>
      </c>
      <c r="JK22" s="169" t="e">
        <f t="shared" si="147"/>
        <v>#N/A</v>
      </c>
      <c r="JL22" s="169" t="e">
        <f t="shared" si="147"/>
        <v>#N/A</v>
      </c>
      <c r="JM22" s="169" t="e">
        <f t="shared" si="147"/>
        <v>#N/A</v>
      </c>
      <c r="JN22" s="169" t="e">
        <f t="shared" si="147"/>
        <v>#N/A</v>
      </c>
      <c r="JO22" s="169" t="e">
        <f t="shared" si="147"/>
        <v>#N/A</v>
      </c>
      <c r="JP22" s="169" t="e">
        <f t="shared" si="147"/>
        <v>#N/A</v>
      </c>
      <c r="JQ22" s="169" t="e">
        <f t="shared" si="143"/>
        <v>#N/A</v>
      </c>
      <c r="JR22" s="169" t="e">
        <f t="shared" si="143"/>
        <v>#N/A</v>
      </c>
      <c r="JS22" s="169" t="e">
        <f t="shared" si="143"/>
        <v>#N/A</v>
      </c>
      <c r="JT22" s="169" t="e">
        <f t="shared" si="143"/>
        <v>#N/A</v>
      </c>
      <c r="JU22" s="169" t="e">
        <f t="shared" si="143"/>
        <v>#N/A</v>
      </c>
      <c r="JV22" s="169" t="e">
        <f t="shared" si="143"/>
        <v>#N/A</v>
      </c>
      <c r="JW22" s="169" t="e">
        <f t="shared" si="143"/>
        <v>#N/A</v>
      </c>
      <c r="JX22" s="169" t="e">
        <f t="shared" si="143"/>
        <v>#N/A</v>
      </c>
      <c r="JY22" s="169" t="e">
        <f t="shared" si="143"/>
        <v>#N/A</v>
      </c>
      <c r="JZ22" s="169" t="e">
        <f t="shared" si="143"/>
        <v>#N/A</v>
      </c>
      <c r="KA22" s="169" t="e">
        <f t="shared" si="143"/>
        <v>#N/A</v>
      </c>
      <c r="KB22" s="169" t="e">
        <f t="shared" si="143"/>
        <v>#N/A</v>
      </c>
      <c r="KC22" s="169" t="e">
        <f t="shared" si="143"/>
        <v>#N/A</v>
      </c>
      <c r="KD22" s="169" t="e">
        <f t="shared" si="143"/>
        <v>#N/A</v>
      </c>
      <c r="KE22" s="169" t="e">
        <f t="shared" si="143"/>
        <v>#N/A</v>
      </c>
      <c r="KF22" s="169" t="e">
        <f t="shared" si="117"/>
        <v>#N/A</v>
      </c>
      <c r="KG22" s="169" t="e">
        <f t="shared" si="130"/>
        <v>#N/A</v>
      </c>
      <c r="KH22" s="169" t="e">
        <f t="shared" si="130"/>
        <v>#N/A</v>
      </c>
      <c r="KI22" s="169" t="e">
        <f t="shared" si="130"/>
        <v>#N/A</v>
      </c>
      <c r="KJ22" s="169" t="e">
        <f t="shared" si="138"/>
        <v>#N/A</v>
      </c>
      <c r="KK22" s="169" t="e">
        <f t="shared" si="138"/>
        <v>#N/A</v>
      </c>
      <c r="KL22" s="169" t="e">
        <f t="shared" si="138"/>
        <v>#N/A</v>
      </c>
      <c r="KM22" s="169" t="e">
        <f t="shared" si="138"/>
        <v>#N/A</v>
      </c>
      <c r="KN22" s="169" t="e">
        <f t="shared" si="138"/>
        <v>#N/A</v>
      </c>
      <c r="KO22" s="169" t="e">
        <f t="shared" si="138"/>
        <v>#N/A</v>
      </c>
      <c r="KP22" s="169" t="e">
        <f t="shared" si="138"/>
        <v>#N/A</v>
      </c>
      <c r="KQ22" s="169" t="e">
        <f t="shared" si="138"/>
        <v>#N/A</v>
      </c>
      <c r="KR22" s="169" t="e">
        <f t="shared" si="138"/>
        <v>#N/A</v>
      </c>
      <c r="KS22" s="169" t="e">
        <f t="shared" si="138"/>
        <v>#N/A</v>
      </c>
      <c r="KT22" s="169" t="e">
        <f t="shared" si="138"/>
        <v>#N/A</v>
      </c>
      <c r="KU22" s="169" t="e">
        <f t="shared" si="138"/>
        <v>#N/A</v>
      </c>
      <c r="KV22" s="169" t="e">
        <f t="shared" si="138"/>
        <v>#N/A</v>
      </c>
      <c r="KW22" s="169" t="e">
        <f t="shared" si="138"/>
        <v>#N/A</v>
      </c>
      <c r="KX22" s="169" t="e">
        <f t="shared" si="138"/>
        <v>#N/A</v>
      </c>
      <c r="KY22" s="169" t="e">
        <f t="shared" ref="KY22:MB30" si="148">IF(ISNONTEXT($O22),_xlfn.NORM.DIST(DF22,$K22,$O22,FALSE),NA())</f>
        <v>#N/A</v>
      </c>
      <c r="KZ22" s="169" t="e">
        <f t="shared" si="148"/>
        <v>#N/A</v>
      </c>
      <c r="LA22" s="169" t="e">
        <f t="shared" si="148"/>
        <v>#N/A</v>
      </c>
      <c r="LB22" s="169" t="e">
        <f t="shared" si="148"/>
        <v>#N/A</v>
      </c>
      <c r="LC22" s="169" t="e">
        <f t="shared" si="148"/>
        <v>#N/A</v>
      </c>
      <c r="LD22" s="169" t="e">
        <f t="shared" si="148"/>
        <v>#N/A</v>
      </c>
      <c r="LE22" s="169" t="e">
        <f t="shared" si="148"/>
        <v>#N/A</v>
      </c>
      <c r="LF22" s="169" t="e">
        <f t="shared" si="148"/>
        <v>#N/A</v>
      </c>
      <c r="LG22" s="169" t="e">
        <f t="shared" si="148"/>
        <v>#N/A</v>
      </c>
      <c r="LH22" s="169" t="e">
        <f t="shared" si="148"/>
        <v>#N/A</v>
      </c>
      <c r="LI22" s="169" t="e">
        <f t="shared" si="148"/>
        <v>#N/A</v>
      </c>
      <c r="LJ22" s="169" t="e">
        <f t="shared" si="148"/>
        <v>#N/A</v>
      </c>
      <c r="LK22" s="169" t="e">
        <f t="shared" si="148"/>
        <v>#N/A</v>
      </c>
      <c r="LL22" s="169" t="e">
        <f t="shared" si="148"/>
        <v>#N/A</v>
      </c>
      <c r="LM22" s="169" t="e">
        <f t="shared" si="148"/>
        <v>#N/A</v>
      </c>
      <c r="LN22" s="169" t="e">
        <f t="shared" si="148"/>
        <v>#N/A</v>
      </c>
      <c r="LO22" s="169" t="e">
        <f t="shared" si="148"/>
        <v>#N/A</v>
      </c>
      <c r="LP22" s="169" t="e">
        <f t="shared" si="148"/>
        <v>#N/A</v>
      </c>
      <c r="LQ22" s="169" t="e">
        <f t="shared" si="148"/>
        <v>#N/A</v>
      </c>
      <c r="LR22" s="169" t="e">
        <f t="shared" si="148"/>
        <v>#N/A</v>
      </c>
      <c r="LS22" s="169" t="e">
        <f t="shared" si="148"/>
        <v>#N/A</v>
      </c>
      <c r="LT22" s="169" t="e">
        <f t="shared" si="148"/>
        <v>#N/A</v>
      </c>
      <c r="LU22" s="169" t="e">
        <f t="shared" si="148"/>
        <v>#N/A</v>
      </c>
      <c r="LV22" s="169" t="e">
        <f t="shared" si="148"/>
        <v>#N/A</v>
      </c>
      <c r="LW22" s="169" t="e">
        <f t="shared" si="148"/>
        <v>#N/A</v>
      </c>
      <c r="LX22" s="169" t="e">
        <f t="shared" si="148"/>
        <v>#N/A</v>
      </c>
      <c r="LY22" s="169" t="e">
        <f t="shared" si="148"/>
        <v>#N/A</v>
      </c>
      <c r="LZ22" s="169" t="e">
        <f t="shared" si="148"/>
        <v>#N/A</v>
      </c>
      <c r="MA22" s="169" t="e">
        <f t="shared" si="148"/>
        <v>#N/A</v>
      </c>
      <c r="MB22" s="169" t="e">
        <f t="shared" si="148"/>
        <v>#N/A</v>
      </c>
      <c r="MC22" s="169" t="e">
        <f t="shared" si="144"/>
        <v>#N/A</v>
      </c>
      <c r="MD22" s="169" t="e">
        <f t="shared" si="144"/>
        <v>#N/A</v>
      </c>
      <c r="ME22" s="169" t="e">
        <f t="shared" si="144"/>
        <v>#N/A</v>
      </c>
      <c r="MF22" s="169" t="e">
        <f t="shared" si="144"/>
        <v>#N/A</v>
      </c>
      <c r="MG22" s="169" t="e">
        <f t="shared" si="144"/>
        <v>#N/A</v>
      </c>
      <c r="MH22" s="169" t="e">
        <f t="shared" si="144"/>
        <v>#N/A</v>
      </c>
      <c r="MI22" s="169" t="e">
        <f t="shared" si="144"/>
        <v>#N/A</v>
      </c>
      <c r="MJ22" s="169" t="e">
        <f t="shared" si="144"/>
        <v>#N/A</v>
      </c>
      <c r="MK22" s="169" t="e">
        <f t="shared" si="144"/>
        <v>#N/A</v>
      </c>
      <c r="ML22" s="169" t="e">
        <f t="shared" si="144"/>
        <v>#N/A</v>
      </c>
      <c r="MM22" s="169" t="e">
        <f t="shared" si="144"/>
        <v>#N/A</v>
      </c>
      <c r="MN22" s="169" t="e">
        <f t="shared" si="144"/>
        <v>#N/A</v>
      </c>
      <c r="MO22" s="169" t="e">
        <f t="shared" si="144"/>
        <v>#N/A</v>
      </c>
      <c r="MP22" s="169" t="e">
        <f t="shared" si="144"/>
        <v>#N/A</v>
      </c>
      <c r="MQ22" s="169" t="e">
        <f t="shared" si="144"/>
        <v>#N/A</v>
      </c>
      <c r="MR22" s="169" t="e">
        <f t="shared" si="118"/>
        <v>#N/A</v>
      </c>
      <c r="MS22" s="169" t="e">
        <f t="shared" si="131"/>
        <v>#N/A</v>
      </c>
      <c r="MT22" s="169" t="e">
        <f t="shared" si="131"/>
        <v>#N/A</v>
      </c>
      <c r="MU22" s="169" t="e">
        <f t="shared" si="131"/>
        <v>#N/A</v>
      </c>
      <c r="MV22" s="169" t="e">
        <f t="shared" si="139"/>
        <v>#N/A</v>
      </c>
      <c r="MW22" s="169" t="e">
        <f t="shared" si="139"/>
        <v>#N/A</v>
      </c>
      <c r="MX22" s="169" t="e">
        <f t="shared" si="139"/>
        <v>#N/A</v>
      </c>
      <c r="MY22" s="169" t="e">
        <f t="shared" si="139"/>
        <v>#N/A</v>
      </c>
      <c r="MZ22" s="169" t="e">
        <f t="shared" si="139"/>
        <v>#N/A</v>
      </c>
      <c r="NA22" s="169" t="e">
        <f t="shared" si="139"/>
        <v>#N/A</v>
      </c>
      <c r="NB22" s="169" t="e">
        <f t="shared" si="139"/>
        <v>#N/A</v>
      </c>
      <c r="NC22" s="169" t="e">
        <f t="shared" si="139"/>
        <v>#N/A</v>
      </c>
      <c r="ND22" s="169" t="e">
        <f t="shared" si="139"/>
        <v>#N/A</v>
      </c>
      <c r="NE22" s="169" t="e">
        <f t="shared" si="139"/>
        <v>#N/A</v>
      </c>
      <c r="NF22" s="169" t="e">
        <f t="shared" si="139"/>
        <v>#N/A</v>
      </c>
      <c r="NG22" s="169" t="e">
        <f t="shared" si="139"/>
        <v>#N/A</v>
      </c>
      <c r="NH22" s="169" t="e">
        <f t="shared" si="139"/>
        <v>#N/A</v>
      </c>
      <c r="NI22" s="169" t="e">
        <f t="shared" si="139"/>
        <v>#N/A</v>
      </c>
      <c r="NJ22" s="169" t="e">
        <f t="shared" si="139"/>
        <v>#N/A</v>
      </c>
      <c r="NK22" s="169" t="e">
        <f t="shared" ref="NK22:ON30" si="149">IF(ISNONTEXT($O22),_xlfn.NORM.DIST(FR22,$K22,$O22,FALSE),NA())</f>
        <v>#N/A</v>
      </c>
      <c r="NL22" s="169" t="e">
        <f t="shared" si="149"/>
        <v>#N/A</v>
      </c>
      <c r="NM22" s="169" t="e">
        <f t="shared" si="149"/>
        <v>#N/A</v>
      </c>
      <c r="NN22" s="169" t="e">
        <f t="shared" si="149"/>
        <v>#N/A</v>
      </c>
      <c r="NO22" s="169" t="e">
        <f t="shared" si="149"/>
        <v>#N/A</v>
      </c>
      <c r="NP22" s="169" t="e">
        <f t="shared" si="149"/>
        <v>#N/A</v>
      </c>
      <c r="NQ22" s="169" t="e">
        <f t="shared" si="149"/>
        <v>#N/A</v>
      </c>
      <c r="NR22" s="169" t="e">
        <f t="shared" si="149"/>
        <v>#N/A</v>
      </c>
      <c r="NS22" s="169" t="e">
        <f t="shared" si="149"/>
        <v>#N/A</v>
      </c>
      <c r="NT22" s="169" t="e">
        <f t="shared" si="149"/>
        <v>#N/A</v>
      </c>
      <c r="NU22" s="169" t="e">
        <f t="shared" si="149"/>
        <v>#N/A</v>
      </c>
      <c r="NV22" s="169" t="e">
        <f t="shared" si="149"/>
        <v>#N/A</v>
      </c>
      <c r="NW22" s="169" t="e">
        <f t="shared" si="149"/>
        <v>#N/A</v>
      </c>
      <c r="NX22" s="169" t="e">
        <f t="shared" si="149"/>
        <v>#N/A</v>
      </c>
      <c r="NY22" s="169" t="e">
        <f t="shared" si="149"/>
        <v>#N/A</v>
      </c>
      <c r="NZ22" s="169" t="e">
        <f t="shared" si="149"/>
        <v>#N/A</v>
      </c>
      <c r="OA22" s="169" t="e">
        <f t="shared" si="149"/>
        <v>#N/A</v>
      </c>
      <c r="OB22" s="169" t="e">
        <f t="shared" si="149"/>
        <v>#N/A</v>
      </c>
      <c r="OC22" s="169" t="e">
        <f t="shared" si="149"/>
        <v>#N/A</v>
      </c>
      <c r="OD22" s="169" t="e">
        <f t="shared" si="149"/>
        <v>#N/A</v>
      </c>
      <c r="OE22" s="169" t="e">
        <f t="shared" si="149"/>
        <v>#N/A</v>
      </c>
      <c r="OF22" s="169" t="e">
        <f t="shared" si="149"/>
        <v>#N/A</v>
      </c>
      <c r="OG22" s="169" t="e">
        <f t="shared" si="149"/>
        <v>#N/A</v>
      </c>
      <c r="OH22" s="169" t="e">
        <f t="shared" si="149"/>
        <v>#N/A</v>
      </c>
      <c r="OI22" s="169" t="e">
        <f t="shared" si="149"/>
        <v>#N/A</v>
      </c>
      <c r="OJ22" s="169" t="e">
        <f t="shared" si="149"/>
        <v>#N/A</v>
      </c>
      <c r="OK22" s="169" t="e">
        <f t="shared" si="149"/>
        <v>#N/A</v>
      </c>
      <c r="OL22" s="169" t="e">
        <f t="shared" si="149"/>
        <v>#N/A</v>
      </c>
      <c r="OM22" s="169" t="e">
        <f t="shared" si="149"/>
        <v>#N/A</v>
      </c>
      <c r="ON22" s="169" t="e">
        <f t="shared" si="149"/>
        <v>#N/A</v>
      </c>
      <c r="OO22" s="169" t="e">
        <f t="shared" si="145"/>
        <v>#N/A</v>
      </c>
      <c r="OP22" s="169" t="e">
        <f t="shared" si="145"/>
        <v>#N/A</v>
      </c>
      <c r="OQ22" s="169" t="e">
        <f t="shared" si="145"/>
        <v>#N/A</v>
      </c>
      <c r="OR22" s="169" t="e">
        <f t="shared" si="145"/>
        <v>#N/A</v>
      </c>
      <c r="OS22" s="169" t="e">
        <f t="shared" si="145"/>
        <v>#N/A</v>
      </c>
      <c r="OT22" s="169" t="e">
        <f t="shared" si="145"/>
        <v>#N/A</v>
      </c>
      <c r="OU22" s="169" t="e">
        <f t="shared" si="145"/>
        <v>#N/A</v>
      </c>
      <c r="OV22" s="169" t="e">
        <f t="shared" si="145"/>
        <v>#N/A</v>
      </c>
      <c r="OW22" s="169" t="e">
        <f t="shared" si="145"/>
        <v>#N/A</v>
      </c>
      <c r="OX22" s="169" t="e">
        <f t="shared" si="145"/>
        <v>#N/A</v>
      </c>
      <c r="OY22" s="169" t="e">
        <f t="shared" si="145"/>
        <v>#N/A</v>
      </c>
      <c r="OZ22" s="169" t="e">
        <f t="shared" si="145"/>
        <v>#N/A</v>
      </c>
      <c r="PA22" s="169" t="e">
        <f t="shared" si="145"/>
        <v>#N/A</v>
      </c>
      <c r="PB22" s="169" t="e">
        <f t="shared" si="145"/>
        <v>#N/A</v>
      </c>
      <c r="PC22" s="169" t="e">
        <f t="shared" si="145"/>
        <v>#N/A</v>
      </c>
      <c r="PD22" s="169" t="e">
        <f t="shared" si="119"/>
        <v>#N/A</v>
      </c>
      <c r="PE22" s="169" t="e">
        <f t="shared" si="141"/>
        <v>#N/A</v>
      </c>
      <c r="PF22" s="169" t="e">
        <f t="shared" si="141"/>
        <v>#N/A</v>
      </c>
      <c r="PG22" s="169" t="e">
        <f t="shared" si="141"/>
        <v>#N/A</v>
      </c>
      <c r="PH22" s="169" t="e">
        <f t="shared" si="141"/>
        <v>#N/A</v>
      </c>
      <c r="PI22" s="169" t="e">
        <f t="shared" si="141"/>
        <v>#N/A</v>
      </c>
      <c r="PJ22" s="169" t="e">
        <f t="shared" si="141"/>
        <v>#N/A</v>
      </c>
      <c r="PK22" s="169" t="e">
        <f t="shared" si="141"/>
        <v>#N/A</v>
      </c>
      <c r="PL22" s="169" t="e">
        <f t="shared" si="141"/>
        <v>#N/A</v>
      </c>
    </row>
    <row r="23" spans="1:428" hidden="1" x14ac:dyDescent="0.75">
      <c r="A23" s="4">
        <v>20</v>
      </c>
      <c r="B23" s="109"/>
      <c r="C23" s="117"/>
      <c r="D23" s="122" t="str">
        <f t="shared" si="110"/>
        <v/>
      </c>
      <c r="E23" s="95"/>
      <c r="F23" s="122" t="str">
        <f t="shared" si="111"/>
        <v/>
      </c>
      <c r="G23" s="117"/>
      <c r="H23" s="110"/>
      <c r="I23" s="124" t="str">
        <f t="shared" si="0"/>
        <v/>
      </c>
      <c r="J23" s="124" t="str">
        <f t="shared" si="1"/>
        <v/>
      </c>
      <c r="K23" s="73" t="str">
        <f t="shared" si="112"/>
        <v/>
      </c>
      <c r="L23" s="23"/>
      <c r="M23" s="57"/>
      <c r="N23" s="280"/>
      <c r="O23" s="74" t="str">
        <f>IF(AND(D23&gt;0,E23&gt;0,F23&gt;0),IF(ISBLANK(N23),IF(ISBLANK(L23),"",(F23-D23)*VLOOKUP(L23,VLookups!$A$4:$B$13,2,FALSE)),N23),"")</f>
        <v/>
      </c>
      <c r="P23" s="75" t="str">
        <f t="shared" si="2"/>
        <v/>
      </c>
      <c r="Q23" s="95"/>
      <c r="R23" s="270" t="str">
        <f>IF(AND(Q23&gt;0,E23&gt;0,NOT(O23="")),ABS(VLOOKUP($Q$1,VLookups!$A$43:$B$44,2,FALSE)-_xlfn.NORM.DIST(Q23,K23,O23,TRUE)),"")</f>
        <v/>
      </c>
      <c r="S23" s="94" t="str">
        <f>IF(AND($D23&gt;0,$E23&gt;0,$F23&gt;0,NOT(ISBLANK($L23))),_xlfn.NORM.INV(ABS(VLOOKUP($Q$1,VLookups!$A$43:$B$44,2,FALSE)-S$3),$K23,$O23),"")</f>
        <v/>
      </c>
      <c r="T23" s="93" t="str">
        <f>IF(AND($D23&gt;0,$E23&gt;0,$F23&gt;0,NOT(ISBLANK($L23))),_xlfn.NORM.INV(ABS(VLOOKUP($Q$1,VLookups!$A$43:$B$44,2,FALSE)-T$3),$K23,$O23),"")</f>
        <v/>
      </c>
      <c r="U23" s="94" t="str">
        <f>IF(AND($D23&gt;0,$E23&gt;0,$F23&gt;0,NOT(ISBLANK($L23))),_xlfn.NORM.INV(ABS(VLOOKUP($Q$1,VLookups!$A$43:$B$44,2,FALSE)-U$3),$K23,$O23),"")</f>
        <v/>
      </c>
      <c r="V23" s="93" t="str">
        <f>IF(AND($D23&gt;0,$E23&gt;0,$F23&gt;0,NOT(ISBLANK($L23))),_xlfn.NORM.INV(ABS(VLOOKUP($Q$1,VLookups!$A$43:$B$44,2,FALSE)-V$3),$K23,$O23),"")</f>
        <v/>
      </c>
      <c r="W23" s="94" t="str">
        <f>IF(AND($D23&gt;0,$E23&gt;0,$F23&gt;0,NOT(ISBLANK($L23))),_xlfn.NORM.INV(ABS(VLOOKUP($Q$1,VLookups!$A$43:$B$44,2,FALSE)-W$3),$K23,$O23),"")</f>
        <v/>
      </c>
      <c r="X23" s="93" t="str">
        <f>IF(AND($D23&gt;0,$E23&gt;0,$F23&gt;0,NOT(ISBLANK($L23))),_xlfn.NORM.INV(ABS(VLOOKUP($Q$1,VLookups!$A$43:$B$44,2,FALSE)-X$3),$K23,$O23),"")</f>
        <v/>
      </c>
      <c r="Y23" s="5"/>
      <c r="Z23" s="168" t="str">
        <f t="shared" si="113"/>
        <v/>
      </c>
      <c r="AA23" s="49" t="str">
        <f t="shared" si="114"/>
        <v/>
      </c>
      <c r="AB23" s="49" t="str">
        <f t="shared" si="146"/>
        <v/>
      </c>
      <c r="AC23" s="49" t="str">
        <f t="shared" si="146"/>
        <v/>
      </c>
      <c r="AD23" s="49" t="str">
        <f t="shared" si="146"/>
        <v/>
      </c>
      <c r="AE23" s="49" t="str">
        <f t="shared" si="146"/>
        <v/>
      </c>
      <c r="AF23" s="49" t="str">
        <f t="shared" si="146"/>
        <v/>
      </c>
      <c r="AG23" s="49" t="str">
        <f t="shared" si="146"/>
        <v/>
      </c>
      <c r="AH23" s="49" t="str">
        <f t="shared" si="146"/>
        <v/>
      </c>
      <c r="AI23" s="49" t="str">
        <f t="shared" si="146"/>
        <v/>
      </c>
      <c r="AJ23" s="49" t="str">
        <f t="shared" si="146"/>
        <v/>
      </c>
      <c r="AK23" s="49" t="str">
        <f t="shared" si="146"/>
        <v/>
      </c>
      <c r="AL23" s="49" t="str">
        <f t="shared" si="146"/>
        <v/>
      </c>
      <c r="AM23" s="49" t="str">
        <f t="shared" si="146"/>
        <v/>
      </c>
      <c r="AN23" s="49" t="str">
        <f t="shared" si="146"/>
        <v/>
      </c>
      <c r="AO23" s="49" t="str">
        <f t="shared" si="146"/>
        <v/>
      </c>
      <c r="AP23" s="49" t="str">
        <f t="shared" si="146"/>
        <v/>
      </c>
      <c r="AQ23" s="49" t="str">
        <f t="shared" si="146"/>
        <v/>
      </c>
      <c r="AR23" s="49" t="str">
        <f t="shared" si="146"/>
        <v/>
      </c>
      <c r="AS23" s="49" t="str">
        <f t="shared" si="146"/>
        <v/>
      </c>
      <c r="AT23" s="49" t="str">
        <f t="shared" si="146"/>
        <v/>
      </c>
      <c r="AU23" s="49" t="str">
        <f t="shared" si="146"/>
        <v/>
      </c>
      <c r="AV23" s="49" t="str">
        <f t="shared" si="146"/>
        <v/>
      </c>
      <c r="AW23" s="49" t="str">
        <f t="shared" si="146"/>
        <v/>
      </c>
      <c r="AX23" s="49" t="str">
        <f t="shared" si="146"/>
        <v/>
      </c>
      <c r="AY23" s="49" t="str">
        <f t="shared" si="146"/>
        <v/>
      </c>
      <c r="AZ23" s="49" t="str">
        <f t="shared" si="146"/>
        <v/>
      </c>
      <c r="BA23" s="49" t="str">
        <f t="shared" si="146"/>
        <v/>
      </c>
      <c r="BB23" s="49" t="str">
        <f t="shared" si="146"/>
        <v/>
      </c>
      <c r="BC23" s="49" t="str">
        <f t="shared" si="146"/>
        <v/>
      </c>
      <c r="BD23" s="49" t="str">
        <f t="shared" si="146"/>
        <v/>
      </c>
      <c r="BE23" s="49" t="str">
        <f t="shared" si="146"/>
        <v/>
      </c>
      <c r="BF23" s="49" t="str">
        <f t="shared" si="146"/>
        <v/>
      </c>
      <c r="BG23" s="49" t="str">
        <f t="shared" si="146"/>
        <v/>
      </c>
      <c r="BH23" s="49" t="str">
        <f t="shared" si="146"/>
        <v/>
      </c>
      <c r="BI23" s="49" t="str">
        <f t="shared" si="146"/>
        <v/>
      </c>
      <c r="BJ23" s="49" t="str">
        <f t="shared" si="146"/>
        <v/>
      </c>
      <c r="BK23" s="49" t="str">
        <f t="shared" si="146"/>
        <v/>
      </c>
      <c r="BL23" s="49" t="str">
        <f t="shared" si="146"/>
        <v/>
      </c>
      <c r="BM23" s="49" t="str">
        <f t="shared" si="146"/>
        <v/>
      </c>
      <c r="BN23" s="49" t="str">
        <f t="shared" si="146"/>
        <v/>
      </c>
      <c r="BO23" s="49" t="str">
        <f t="shared" si="146"/>
        <v/>
      </c>
      <c r="BP23" s="49" t="str">
        <f t="shared" si="146"/>
        <v/>
      </c>
      <c r="BQ23" s="49" t="str">
        <f t="shared" si="146"/>
        <v/>
      </c>
      <c r="BR23" s="49" t="str">
        <f t="shared" si="146"/>
        <v/>
      </c>
      <c r="BS23" s="49" t="str">
        <f t="shared" si="146"/>
        <v/>
      </c>
      <c r="BT23" s="49" t="str">
        <f t="shared" si="146"/>
        <v/>
      </c>
      <c r="BU23" s="49" t="str">
        <f t="shared" si="146"/>
        <v/>
      </c>
      <c r="BV23" s="49" t="str">
        <f t="shared" si="146"/>
        <v/>
      </c>
      <c r="BW23" s="49" t="str">
        <f t="shared" si="146"/>
        <v/>
      </c>
      <c r="BX23" s="49" t="str">
        <f t="shared" si="146"/>
        <v/>
      </c>
      <c r="BY23" s="49" t="str">
        <f t="shared" si="146"/>
        <v/>
      </c>
      <c r="BZ23" s="49" t="str">
        <f t="shared" si="146"/>
        <v/>
      </c>
      <c r="CA23" s="49" t="str">
        <f t="shared" si="146"/>
        <v/>
      </c>
      <c r="CB23" s="49" t="str">
        <f t="shared" si="146"/>
        <v/>
      </c>
      <c r="CC23" s="49" t="str">
        <f t="shared" si="146"/>
        <v/>
      </c>
      <c r="CD23" s="49" t="str">
        <f t="shared" si="146"/>
        <v/>
      </c>
      <c r="CE23" s="49" t="str">
        <f t="shared" si="146"/>
        <v/>
      </c>
      <c r="CF23" s="49" t="str">
        <f t="shared" si="146"/>
        <v/>
      </c>
      <c r="CG23" s="49" t="str">
        <f t="shared" si="146"/>
        <v/>
      </c>
      <c r="CH23" s="49" t="str">
        <f t="shared" si="146"/>
        <v/>
      </c>
      <c r="CI23" s="49" t="str">
        <f t="shared" si="146"/>
        <v/>
      </c>
      <c r="CJ23" s="49" t="str">
        <f t="shared" si="146"/>
        <v/>
      </c>
      <c r="CK23" s="49" t="str">
        <f t="shared" si="146"/>
        <v/>
      </c>
      <c r="CL23" s="49" t="str">
        <f t="shared" si="146"/>
        <v/>
      </c>
      <c r="CM23" s="49" t="str">
        <f t="shared" si="146"/>
        <v/>
      </c>
      <c r="CN23" s="49" t="str">
        <f t="shared" si="142"/>
        <v/>
      </c>
      <c r="CO23" s="49" t="str">
        <f t="shared" si="142"/>
        <v/>
      </c>
      <c r="CP23" s="49" t="str">
        <f t="shared" si="142"/>
        <v/>
      </c>
      <c r="CQ23" s="49" t="str">
        <f t="shared" si="142"/>
        <v/>
      </c>
      <c r="CR23" s="49" t="str">
        <f t="shared" si="142"/>
        <v/>
      </c>
      <c r="CS23" s="49" t="str">
        <f t="shared" si="142"/>
        <v/>
      </c>
      <c r="CT23" s="49" t="str">
        <f t="shared" si="142"/>
        <v/>
      </c>
      <c r="CU23" s="49" t="str">
        <f t="shared" si="142"/>
        <v/>
      </c>
      <c r="CV23" s="49" t="str">
        <f t="shared" si="142"/>
        <v/>
      </c>
      <c r="CW23" s="49" t="str">
        <f t="shared" si="142"/>
        <v/>
      </c>
      <c r="CX23" s="49" t="str">
        <f t="shared" si="142"/>
        <v/>
      </c>
      <c r="CY23" s="49" t="str">
        <f t="shared" si="142"/>
        <v/>
      </c>
      <c r="CZ23" s="49" t="str">
        <f t="shared" si="142"/>
        <v/>
      </c>
      <c r="DA23" s="49" t="str">
        <f t="shared" si="142"/>
        <v/>
      </c>
      <c r="DB23" s="49" t="str">
        <f t="shared" si="142"/>
        <v/>
      </c>
      <c r="DC23" s="49" t="str">
        <f t="shared" si="142"/>
        <v/>
      </c>
      <c r="DD23" s="49" t="str">
        <f t="shared" si="142"/>
        <v/>
      </c>
      <c r="DE23" s="49" t="str">
        <f t="shared" si="142"/>
        <v/>
      </c>
      <c r="DF23" s="49" t="str">
        <f t="shared" si="142"/>
        <v/>
      </c>
      <c r="DG23" s="49" t="str">
        <f t="shared" si="142"/>
        <v/>
      </c>
      <c r="DH23" s="49" t="str">
        <f t="shared" si="142"/>
        <v/>
      </c>
      <c r="DI23" s="49" t="str">
        <f t="shared" si="142"/>
        <v/>
      </c>
      <c r="DJ23" s="49" t="str">
        <f t="shared" si="142"/>
        <v/>
      </c>
      <c r="DK23" s="49" t="str">
        <f t="shared" si="142"/>
        <v/>
      </c>
      <c r="DL23" s="49" t="str">
        <f t="shared" si="142"/>
        <v/>
      </c>
      <c r="DM23" s="49" t="str">
        <f t="shared" si="142"/>
        <v/>
      </c>
      <c r="DN23" s="49" t="str">
        <f t="shared" si="142"/>
        <v/>
      </c>
      <c r="DO23" s="49" t="str">
        <f t="shared" si="142"/>
        <v/>
      </c>
      <c r="DP23" s="49" t="str">
        <f t="shared" si="142"/>
        <v/>
      </c>
      <c r="DQ23" s="49" t="str">
        <f t="shared" si="142"/>
        <v/>
      </c>
      <c r="DR23" s="49" t="str">
        <f t="shared" si="142"/>
        <v/>
      </c>
      <c r="DS23" s="49" t="str">
        <f t="shared" si="142"/>
        <v/>
      </c>
      <c r="DT23" s="49" t="str">
        <f t="shared" si="142"/>
        <v/>
      </c>
      <c r="DU23" s="49" t="str">
        <f t="shared" si="142"/>
        <v/>
      </c>
      <c r="DV23" s="49" t="str">
        <f t="shared" si="142"/>
        <v/>
      </c>
      <c r="DW23" s="183" t="str">
        <f t="shared" si="115"/>
        <v/>
      </c>
      <c r="DX23" s="49" t="str">
        <f t="shared" si="5"/>
        <v/>
      </c>
      <c r="DY23" s="49" t="str">
        <f t="shared" si="6"/>
        <v/>
      </c>
      <c r="DZ23" s="49" t="str">
        <f t="shared" si="7"/>
        <v/>
      </c>
      <c r="EA23" s="49" t="str">
        <f t="shared" si="8"/>
        <v/>
      </c>
      <c r="EB23" s="49" t="str">
        <f t="shared" si="9"/>
        <v/>
      </c>
      <c r="EC23" s="49" t="str">
        <f t="shared" si="10"/>
        <v/>
      </c>
      <c r="ED23" s="49" t="str">
        <f t="shared" si="11"/>
        <v/>
      </c>
      <c r="EE23" s="49" t="str">
        <f t="shared" si="12"/>
        <v/>
      </c>
      <c r="EF23" s="49" t="str">
        <f t="shared" si="13"/>
        <v/>
      </c>
      <c r="EG23" s="49" t="str">
        <f t="shared" si="14"/>
        <v/>
      </c>
      <c r="EH23" s="49" t="str">
        <f t="shared" si="15"/>
        <v/>
      </c>
      <c r="EI23" s="49" t="str">
        <f t="shared" si="16"/>
        <v/>
      </c>
      <c r="EJ23" s="49" t="str">
        <f t="shared" si="17"/>
        <v/>
      </c>
      <c r="EK23" s="49" t="str">
        <f t="shared" si="18"/>
        <v/>
      </c>
      <c r="EL23" s="49" t="str">
        <f t="shared" si="19"/>
        <v/>
      </c>
      <c r="EM23" s="49" t="str">
        <f t="shared" si="20"/>
        <v/>
      </c>
      <c r="EN23" s="49" t="str">
        <f t="shared" si="21"/>
        <v/>
      </c>
      <c r="EO23" s="49" t="str">
        <f t="shared" si="22"/>
        <v/>
      </c>
      <c r="EP23" s="49" t="str">
        <f t="shared" si="23"/>
        <v/>
      </c>
      <c r="EQ23" s="49" t="str">
        <f t="shared" si="24"/>
        <v/>
      </c>
      <c r="ER23" s="49" t="str">
        <f t="shared" si="25"/>
        <v/>
      </c>
      <c r="ES23" s="49" t="str">
        <f t="shared" si="26"/>
        <v/>
      </c>
      <c r="ET23" s="49" t="str">
        <f t="shared" si="27"/>
        <v/>
      </c>
      <c r="EU23" s="49" t="str">
        <f t="shared" si="28"/>
        <v/>
      </c>
      <c r="EV23" s="49" t="str">
        <f t="shared" si="29"/>
        <v/>
      </c>
      <c r="EW23" s="49" t="str">
        <f t="shared" si="30"/>
        <v/>
      </c>
      <c r="EX23" s="49" t="str">
        <f t="shared" si="31"/>
        <v/>
      </c>
      <c r="EY23" s="49" t="str">
        <f t="shared" si="32"/>
        <v/>
      </c>
      <c r="EZ23" s="49" t="str">
        <f t="shared" si="33"/>
        <v/>
      </c>
      <c r="FA23" s="49" t="str">
        <f t="shared" si="34"/>
        <v/>
      </c>
      <c r="FB23" s="49" t="str">
        <f t="shared" si="35"/>
        <v/>
      </c>
      <c r="FC23" s="49" t="str">
        <f t="shared" si="36"/>
        <v/>
      </c>
      <c r="FD23" s="49" t="str">
        <f t="shared" si="37"/>
        <v/>
      </c>
      <c r="FE23" s="49" t="str">
        <f t="shared" si="38"/>
        <v/>
      </c>
      <c r="FF23" s="49" t="str">
        <f t="shared" si="39"/>
        <v/>
      </c>
      <c r="FG23" s="49" t="str">
        <f t="shared" si="40"/>
        <v/>
      </c>
      <c r="FH23" s="49" t="str">
        <f t="shared" si="41"/>
        <v/>
      </c>
      <c r="FI23" s="49" t="str">
        <f t="shared" si="42"/>
        <v/>
      </c>
      <c r="FJ23" s="49" t="str">
        <f t="shared" si="43"/>
        <v/>
      </c>
      <c r="FK23" s="49" t="str">
        <f t="shared" si="44"/>
        <v/>
      </c>
      <c r="FL23" s="49" t="str">
        <f t="shared" si="45"/>
        <v/>
      </c>
      <c r="FM23" s="49" t="str">
        <f t="shared" si="46"/>
        <v/>
      </c>
      <c r="FN23" s="49" t="str">
        <f t="shared" si="47"/>
        <v/>
      </c>
      <c r="FO23" s="49" t="str">
        <f t="shared" si="48"/>
        <v/>
      </c>
      <c r="FP23" s="49" t="str">
        <f t="shared" si="49"/>
        <v/>
      </c>
      <c r="FQ23" s="49" t="str">
        <f t="shared" si="50"/>
        <v/>
      </c>
      <c r="FR23" s="49" t="str">
        <f t="shared" si="51"/>
        <v/>
      </c>
      <c r="FS23" s="49" t="str">
        <f t="shared" si="52"/>
        <v/>
      </c>
      <c r="FT23" s="49" t="str">
        <f t="shared" si="53"/>
        <v/>
      </c>
      <c r="FU23" s="49" t="str">
        <f t="shared" si="54"/>
        <v/>
      </c>
      <c r="FV23" s="49" t="str">
        <f t="shared" si="55"/>
        <v/>
      </c>
      <c r="FW23" s="49" t="str">
        <f t="shared" si="56"/>
        <v/>
      </c>
      <c r="FX23" s="49" t="str">
        <f t="shared" si="57"/>
        <v/>
      </c>
      <c r="FY23" s="49" t="str">
        <f t="shared" si="58"/>
        <v/>
      </c>
      <c r="FZ23" s="49" t="str">
        <f t="shared" si="59"/>
        <v/>
      </c>
      <c r="GA23" s="49" t="str">
        <f t="shared" si="60"/>
        <v/>
      </c>
      <c r="GB23" s="49" t="str">
        <f t="shared" si="61"/>
        <v/>
      </c>
      <c r="GC23" s="49" t="str">
        <f t="shared" si="62"/>
        <v/>
      </c>
      <c r="GD23" s="49" t="str">
        <f t="shared" si="63"/>
        <v/>
      </c>
      <c r="GE23" s="49" t="str">
        <f t="shared" si="64"/>
        <v/>
      </c>
      <c r="GF23" s="49" t="str">
        <f t="shared" si="65"/>
        <v/>
      </c>
      <c r="GG23" s="49" t="str">
        <f t="shared" si="66"/>
        <v/>
      </c>
      <c r="GH23" s="49" t="str">
        <f t="shared" si="67"/>
        <v/>
      </c>
      <c r="GI23" s="49" t="str">
        <f t="shared" si="68"/>
        <v/>
      </c>
      <c r="GJ23" s="49" t="str">
        <f t="shared" si="69"/>
        <v/>
      </c>
      <c r="GK23" s="49" t="str">
        <f t="shared" si="70"/>
        <v/>
      </c>
      <c r="GL23" s="49" t="str">
        <f t="shared" si="71"/>
        <v/>
      </c>
      <c r="GM23" s="49" t="str">
        <f t="shared" si="72"/>
        <v/>
      </c>
      <c r="GN23" s="49" t="str">
        <f t="shared" si="73"/>
        <v/>
      </c>
      <c r="GO23" s="49" t="str">
        <f t="shared" si="74"/>
        <v/>
      </c>
      <c r="GP23" s="49" t="str">
        <f t="shared" si="75"/>
        <v/>
      </c>
      <c r="GQ23" s="49" t="str">
        <f t="shared" si="76"/>
        <v/>
      </c>
      <c r="GR23" s="49" t="str">
        <f t="shared" si="77"/>
        <v/>
      </c>
      <c r="GS23" s="49" t="str">
        <f t="shared" si="78"/>
        <v/>
      </c>
      <c r="GT23" s="49" t="str">
        <f t="shared" si="79"/>
        <v/>
      </c>
      <c r="GU23" s="49" t="str">
        <f t="shared" si="80"/>
        <v/>
      </c>
      <c r="GV23" s="49" t="str">
        <f t="shared" si="81"/>
        <v/>
      </c>
      <c r="GW23" s="49" t="str">
        <f t="shared" si="82"/>
        <v/>
      </c>
      <c r="GX23" s="49" t="str">
        <f t="shared" si="83"/>
        <v/>
      </c>
      <c r="GY23" s="49" t="str">
        <f t="shared" si="84"/>
        <v/>
      </c>
      <c r="GZ23" s="49" t="str">
        <f t="shared" si="85"/>
        <v/>
      </c>
      <c r="HA23" s="49" t="str">
        <f t="shared" si="86"/>
        <v/>
      </c>
      <c r="HB23" s="49" t="str">
        <f t="shared" si="87"/>
        <v/>
      </c>
      <c r="HC23" s="49" t="str">
        <f t="shared" si="88"/>
        <v/>
      </c>
      <c r="HD23" s="49" t="str">
        <f t="shared" si="89"/>
        <v/>
      </c>
      <c r="HE23" s="49" t="str">
        <f t="shared" si="90"/>
        <v/>
      </c>
      <c r="HF23" s="49" t="str">
        <f t="shared" si="91"/>
        <v/>
      </c>
      <c r="HG23" s="49" t="str">
        <f t="shared" si="92"/>
        <v/>
      </c>
      <c r="HH23" s="49" t="str">
        <f t="shared" si="93"/>
        <v/>
      </c>
      <c r="HI23" s="49" t="str">
        <f t="shared" si="94"/>
        <v/>
      </c>
      <c r="HJ23" s="49" t="str">
        <f t="shared" si="95"/>
        <v/>
      </c>
      <c r="HK23" s="49" t="str">
        <f t="shared" si="96"/>
        <v/>
      </c>
      <c r="HL23" s="49" t="str">
        <f t="shared" si="97"/>
        <v/>
      </c>
      <c r="HM23" s="49" t="str">
        <f t="shared" si="98"/>
        <v/>
      </c>
      <c r="HN23" s="49" t="str">
        <f t="shared" si="99"/>
        <v/>
      </c>
      <c r="HO23" s="49" t="str">
        <f t="shared" si="100"/>
        <v/>
      </c>
      <c r="HP23" s="49" t="str">
        <f t="shared" si="101"/>
        <v/>
      </c>
      <c r="HQ23" s="49" t="str">
        <f t="shared" si="102"/>
        <v/>
      </c>
      <c r="HR23" s="49" t="str">
        <f t="shared" si="103"/>
        <v/>
      </c>
      <c r="HS23" s="49" t="str">
        <f t="shared" si="104"/>
        <v/>
      </c>
      <c r="HT23" s="169" t="e">
        <f t="shared" si="105"/>
        <v>#N/A</v>
      </c>
      <c r="HU23" s="169" t="e">
        <f t="shared" si="129"/>
        <v>#N/A</v>
      </c>
      <c r="HV23" s="169" t="e">
        <f t="shared" si="129"/>
        <v>#N/A</v>
      </c>
      <c r="HW23" s="169" t="e">
        <f t="shared" si="129"/>
        <v>#N/A</v>
      </c>
      <c r="HX23" s="169" t="e">
        <f t="shared" si="137"/>
        <v>#N/A</v>
      </c>
      <c r="HY23" s="169" t="e">
        <f t="shared" si="137"/>
        <v>#N/A</v>
      </c>
      <c r="HZ23" s="169" t="e">
        <f t="shared" si="137"/>
        <v>#N/A</v>
      </c>
      <c r="IA23" s="169" t="e">
        <f t="shared" si="137"/>
        <v>#N/A</v>
      </c>
      <c r="IB23" s="169" t="e">
        <f t="shared" si="137"/>
        <v>#N/A</v>
      </c>
      <c r="IC23" s="169" t="e">
        <f t="shared" si="137"/>
        <v>#N/A</v>
      </c>
      <c r="ID23" s="169" t="e">
        <f t="shared" si="137"/>
        <v>#N/A</v>
      </c>
      <c r="IE23" s="169" t="e">
        <f t="shared" si="137"/>
        <v>#N/A</v>
      </c>
      <c r="IF23" s="169" t="e">
        <f t="shared" si="137"/>
        <v>#N/A</v>
      </c>
      <c r="IG23" s="169" t="e">
        <f t="shared" si="137"/>
        <v>#N/A</v>
      </c>
      <c r="IH23" s="169" t="e">
        <f t="shared" si="137"/>
        <v>#N/A</v>
      </c>
      <c r="II23" s="169" t="e">
        <f t="shared" si="137"/>
        <v>#N/A</v>
      </c>
      <c r="IJ23" s="169" t="e">
        <f t="shared" si="137"/>
        <v>#N/A</v>
      </c>
      <c r="IK23" s="169" t="e">
        <f t="shared" si="137"/>
        <v>#N/A</v>
      </c>
      <c r="IL23" s="169" t="e">
        <f t="shared" si="137"/>
        <v>#N/A</v>
      </c>
      <c r="IM23" s="169" t="e">
        <f t="shared" si="147"/>
        <v>#N/A</v>
      </c>
      <c r="IN23" s="169" t="e">
        <f t="shared" si="147"/>
        <v>#N/A</v>
      </c>
      <c r="IO23" s="169" t="e">
        <f t="shared" si="147"/>
        <v>#N/A</v>
      </c>
      <c r="IP23" s="169" t="e">
        <f t="shared" si="147"/>
        <v>#N/A</v>
      </c>
      <c r="IQ23" s="169" t="e">
        <f t="shared" si="147"/>
        <v>#N/A</v>
      </c>
      <c r="IR23" s="169" t="e">
        <f t="shared" si="147"/>
        <v>#N/A</v>
      </c>
      <c r="IS23" s="169" t="e">
        <f t="shared" si="147"/>
        <v>#N/A</v>
      </c>
      <c r="IT23" s="169" t="e">
        <f t="shared" si="147"/>
        <v>#N/A</v>
      </c>
      <c r="IU23" s="169" t="e">
        <f t="shared" si="147"/>
        <v>#N/A</v>
      </c>
      <c r="IV23" s="169" t="e">
        <f t="shared" si="147"/>
        <v>#N/A</v>
      </c>
      <c r="IW23" s="169" t="e">
        <f t="shared" si="147"/>
        <v>#N/A</v>
      </c>
      <c r="IX23" s="169" t="e">
        <f t="shared" si="147"/>
        <v>#N/A</v>
      </c>
      <c r="IY23" s="169" t="e">
        <f t="shared" si="147"/>
        <v>#N/A</v>
      </c>
      <c r="IZ23" s="169" t="e">
        <f t="shared" si="147"/>
        <v>#N/A</v>
      </c>
      <c r="JA23" s="169" t="e">
        <f t="shared" si="147"/>
        <v>#N/A</v>
      </c>
      <c r="JB23" s="169" t="e">
        <f t="shared" si="147"/>
        <v>#N/A</v>
      </c>
      <c r="JC23" s="169" t="e">
        <f t="shared" si="147"/>
        <v>#N/A</v>
      </c>
      <c r="JD23" s="169" t="e">
        <f t="shared" si="147"/>
        <v>#N/A</v>
      </c>
      <c r="JE23" s="169" t="e">
        <f t="shared" si="147"/>
        <v>#N/A</v>
      </c>
      <c r="JF23" s="169" t="e">
        <f t="shared" si="147"/>
        <v>#N/A</v>
      </c>
      <c r="JG23" s="169" t="e">
        <f t="shared" si="147"/>
        <v>#N/A</v>
      </c>
      <c r="JH23" s="169" t="e">
        <f t="shared" si="147"/>
        <v>#N/A</v>
      </c>
      <c r="JI23" s="169" t="e">
        <f t="shared" si="147"/>
        <v>#N/A</v>
      </c>
      <c r="JJ23" s="169" t="e">
        <f t="shared" si="147"/>
        <v>#N/A</v>
      </c>
      <c r="JK23" s="169" t="e">
        <f t="shared" si="147"/>
        <v>#N/A</v>
      </c>
      <c r="JL23" s="169" t="e">
        <f t="shared" si="147"/>
        <v>#N/A</v>
      </c>
      <c r="JM23" s="169" t="e">
        <f t="shared" si="147"/>
        <v>#N/A</v>
      </c>
      <c r="JN23" s="169" t="e">
        <f t="shared" si="147"/>
        <v>#N/A</v>
      </c>
      <c r="JO23" s="169" t="e">
        <f t="shared" si="147"/>
        <v>#N/A</v>
      </c>
      <c r="JP23" s="169" t="e">
        <f t="shared" si="147"/>
        <v>#N/A</v>
      </c>
      <c r="JQ23" s="169" t="e">
        <f t="shared" si="143"/>
        <v>#N/A</v>
      </c>
      <c r="JR23" s="169" t="e">
        <f t="shared" si="143"/>
        <v>#N/A</v>
      </c>
      <c r="JS23" s="169" t="e">
        <f t="shared" si="143"/>
        <v>#N/A</v>
      </c>
      <c r="JT23" s="169" t="e">
        <f t="shared" si="143"/>
        <v>#N/A</v>
      </c>
      <c r="JU23" s="169" t="e">
        <f t="shared" si="143"/>
        <v>#N/A</v>
      </c>
      <c r="JV23" s="169" t="e">
        <f t="shared" si="143"/>
        <v>#N/A</v>
      </c>
      <c r="JW23" s="169" t="e">
        <f t="shared" si="143"/>
        <v>#N/A</v>
      </c>
      <c r="JX23" s="169" t="e">
        <f t="shared" si="143"/>
        <v>#N/A</v>
      </c>
      <c r="JY23" s="169" t="e">
        <f t="shared" si="143"/>
        <v>#N/A</v>
      </c>
      <c r="JZ23" s="169" t="e">
        <f t="shared" si="143"/>
        <v>#N/A</v>
      </c>
      <c r="KA23" s="169" t="e">
        <f t="shared" si="143"/>
        <v>#N/A</v>
      </c>
      <c r="KB23" s="169" t="e">
        <f t="shared" si="143"/>
        <v>#N/A</v>
      </c>
      <c r="KC23" s="169" t="e">
        <f t="shared" si="143"/>
        <v>#N/A</v>
      </c>
      <c r="KD23" s="169" t="e">
        <f t="shared" si="143"/>
        <v>#N/A</v>
      </c>
      <c r="KE23" s="169" t="e">
        <f t="shared" si="143"/>
        <v>#N/A</v>
      </c>
      <c r="KF23" s="169" t="e">
        <f t="shared" si="117"/>
        <v>#N/A</v>
      </c>
      <c r="KG23" s="169" t="e">
        <f t="shared" si="130"/>
        <v>#N/A</v>
      </c>
      <c r="KH23" s="169" t="e">
        <f t="shared" si="130"/>
        <v>#N/A</v>
      </c>
      <c r="KI23" s="169" t="e">
        <f t="shared" si="130"/>
        <v>#N/A</v>
      </c>
      <c r="KJ23" s="169" t="e">
        <f t="shared" si="138"/>
        <v>#N/A</v>
      </c>
      <c r="KK23" s="169" t="e">
        <f t="shared" si="138"/>
        <v>#N/A</v>
      </c>
      <c r="KL23" s="169" t="e">
        <f t="shared" si="138"/>
        <v>#N/A</v>
      </c>
      <c r="KM23" s="169" t="e">
        <f t="shared" si="138"/>
        <v>#N/A</v>
      </c>
      <c r="KN23" s="169" t="e">
        <f t="shared" si="138"/>
        <v>#N/A</v>
      </c>
      <c r="KO23" s="169" t="e">
        <f t="shared" si="138"/>
        <v>#N/A</v>
      </c>
      <c r="KP23" s="169" t="e">
        <f t="shared" si="138"/>
        <v>#N/A</v>
      </c>
      <c r="KQ23" s="169" t="e">
        <f t="shared" si="138"/>
        <v>#N/A</v>
      </c>
      <c r="KR23" s="169" t="e">
        <f t="shared" si="138"/>
        <v>#N/A</v>
      </c>
      <c r="KS23" s="169" t="e">
        <f t="shared" si="138"/>
        <v>#N/A</v>
      </c>
      <c r="KT23" s="169" t="e">
        <f t="shared" si="138"/>
        <v>#N/A</v>
      </c>
      <c r="KU23" s="169" t="e">
        <f t="shared" si="138"/>
        <v>#N/A</v>
      </c>
      <c r="KV23" s="169" t="e">
        <f t="shared" si="138"/>
        <v>#N/A</v>
      </c>
      <c r="KW23" s="169" t="e">
        <f t="shared" si="138"/>
        <v>#N/A</v>
      </c>
      <c r="KX23" s="169" t="e">
        <f t="shared" si="138"/>
        <v>#N/A</v>
      </c>
      <c r="KY23" s="169" t="e">
        <f t="shared" si="148"/>
        <v>#N/A</v>
      </c>
      <c r="KZ23" s="169" t="e">
        <f t="shared" si="148"/>
        <v>#N/A</v>
      </c>
      <c r="LA23" s="169" t="e">
        <f t="shared" si="148"/>
        <v>#N/A</v>
      </c>
      <c r="LB23" s="169" t="e">
        <f t="shared" si="148"/>
        <v>#N/A</v>
      </c>
      <c r="LC23" s="169" t="e">
        <f t="shared" si="148"/>
        <v>#N/A</v>
      </c>
      <c r="LD23" s="169" t="e">
        <f t="shared" si="148"/>
        <v>#N/A</v>
      </c>
      <c r="LE23" s="169" t="e">
        <f t="shared" si="148"/>
        <v>#N/A</v>
      </c>
      <c r="LF23" s="169" t="e">
        <f t="shared" si="148"/>
        <v>#N/A</v>
      </c>
      <c r="LG23" s="169" t="e">
        <f t="shared" si="148"/>
        <v>#N/A</v>
      </c>
      <c r="LH23" s="169" t="e">
        <f t="shared" si="148"/>
        <v>#N/A</v>
      </c>
      <c r="LI23" s="169" t="e">
        <f t="shared" si="148"/>
        <v>#N/A</v>
      </c>
      <c r="LJ23" s="169" t="e">
        <f t="shared" si="148"/>
        <v>#N/A</v>
      </c>
      <c r="LK23" s="169" t="e">
        <f t="shared" si="148"/>
        <v>#N/A</v>
      </c>
      <c r="LL23" s="169" t="e">
        <f t="shared" si="148"/>
        <v>#N/A</v>
      </c>
      <c r="LM23" s="169" t="e">
        <f t="shared" si="148"/>
        <v>#N/A</v>
      </c>
      <c r="LN23" s="169" t="e">
        <f t="shared" si="148"/>
        <v>#N/A</v>
      </c>
      <c r="LO23" s="169" t="e">
        <f t="shared" si="148"/>
        <v>#N/A</v>
      </c>
      <c r="LP23" s="169" t="e">
        <f t="shared" si="148"/>
        <v>#N/A</v>
      </c>
      <c r="LQ23" s="169" t="e">
        <f t="shared" si="148"/>
        <v>#N/A</v>
      </c>
      <c r="LR23" s="169" t="e">
        <f t="shared" si="148"/>
        <v>#N/A</v>
      </c>
      <c r="LS23" s="169" t="e">
        <f t="shared" si="148"/>
        <v>#N/A</v>
      </c>
      <c r="LT23" s="169" t="e">
        <f t="shared" si="148"/>
        <v>#N/A</v>
      </c>
      <c r="LU23" s="169" t="e">
        <f t="shared" si="148"/>
        <v>#N/A</v>
      </c>
      <c r="LV23" s="169" t="e">
        <f t="shared" si="148"/>
        <v>#N/A</v>
      </c>
      <c r="LW23" s="169" t="e">
        <f t="shared" si="148"/>
        <v>#N/A</v>
      </c>
      <c r="LX23" s="169" t="e">
        <f t="shared" si="148"/>
        <v>#N/A</v>
      </c>
      <c r="LY23" s="169" t="e">
        <f t="shared" si="148"/>
        <v>#N/A</v>
      </c>
      <c r="LZ23" s="169" t="e">
        <f t="shared" si="148"/>
        <v>#N/A</v>
      </c>
      <c r="MA23" s="169" t="e">
        <f t="shared" si="148"/>
        <v>#N/A</v>
      </c>
      <c r="MB23" s="169" t="e">
        <f t="shared" si="148"/>
        <v>#N/A</v>
      </c>
      <c r="MC23" s="169" t="e">
        <f t="shared" si="144"/>
        <v>#N/A</v>
      </c>
      <c r="MD23" s="169" t="e">
        <f t="shared" si="144"/>
        <v>#N/A</v>
      </c>
      <c r="ME23" s="169" t="e">
        <f t="shared" si="144"/>
        <v>#N/A</v>
      </c>
      <c r="MF23" s="169" t="e">
        <f t="shared" si="144"/>
        <v>#N/A</v>
      </c>
      <c r="MG23" s="169" t="e">
        <f t="shared" si="144"/>
        <v>#N/A</v>
      </c>
      <c r="MH23" s="169" t="e">
        <f t="shared" si="144"/>
        <v>#N/A</v>
      </c>
      <c r="MI23" s="169" t="e">
        <f t="shared" si="144"/>
        <v>#N/A</v>
      </c>
      <c r="MJ23" s="169" t="e">
        <f t="shared" si="144"/>
        <v>#N/A</v>
      </c>
      <c r="MK23" s="169" t="e">
        <f t="shared" si="144"/>
        <v>#N/A</v>
      </c>
      <c r="ML23" s="169" t="e">
        <f t="shared" si="144"/>
        <v>#N/A</v>
      </c>
      <c r="MM23" s="169" t="e">
        <f t="shared" si="144"/>
        <v>#N/A</v>
      </c>
      <c r="MN23" s="169" t="e">
        <f t="shared" si="144"/>
        <v>#N/A</v>
      </c>
      <c r="MO23" s="169" t="e">
        <f t="shared" si="144"/>
        <v>#N/A</v>
      </c>
      <c r="MP23" s="169" t="e">
        <f t="shared" si="144"/>
        <v>#N/A</v>
      </c>
      <c r="MQ23" s="169" t="e">
        <f t="shared" si="144"/>
        <v>#N/A</v>
      </c>
      <c r="MR23" s="169" t="e">
        <f t="shared" si="118"/>
        <v>#N/A</v>
      </c>
      <c r="MS23" s="169" t="e">
        <f t="shared" si="131"/>
        <v>#N/A</v>
      </c>
      <c r="MT23" s="169" t="e">
        <f t="shared" si="131"/>
        <v>#N/A</v>
      </c>
      <c r="MU23" s="169" t="e">
        <f t="shared" si="131"/>
        <v>#N/A</v>
      </c>
      <c r="MV23" s="169" t="e">
        <f t="shared" si="139"/>
        <v>#N/A</v>
      </c>
      <c r="MW23" s="169" t="e">
        <f t="shared" si="139"/>
        <v>#N/A</v>
      </c>
      <c r="MX23" s="169" t="e">
        <f t="shared" si="139"/>
        <v>#N/A</v>
      </c>
      <c r="MY23" s="169" t="e">
        <f t="shared" si="139"/>
        <v>#N/A</v>
      </c>
      <c r="MZ23" s="169" t="e">
        <f t="shared" si="139"/>
        <v>#N/A</v>
      </c>
      <c r="NA23" s="169" t="e">
        <f t="shared" si="139"/>
        <v>#N/A</v>
      </c>
      <c r="NB23" s="169" t="e">
        <f t="shared" si="139"/>
        <v>#N/A</v>
      </c>
      <c r="NC23" s="169" t="e">
        <f t="shared" si="139"/>
        <v>#N/A</v>
      </c>
      <c r="ND23" s="169" t="e">
        <f t="shared" si="139"/>
        <v>#N/A</v>
      </c>
      <c r="NE23" s="169" t="e">
        <f t="shared" si="139"/>
        <v>#N/A</v>
      </c>
      <c r="NF23" s="169" t="e">
        <f t="shared" si="139"/>
        <v>#N/A</v>
      </c>
      <c r="NG23" s="169" t="e">
        <f t="shared" si="139"/>
        <v>#N/A</v>
      </c>
      <c r="NH23" s="169" t="e">
        <f t="shared" si="139"/>
        <v>#N/A</v>
      </c>
      <c r="NI23" s="169" t="e">
        <f t="shared" si="139"/>
        <v>#N/A</v>
      </c>
      <c r="NJ23" s="169" t="e">
        <f t="shared" si="139"/>
        <v>#N/A</v>
      </c>
      <c r="NK23" s="169" t="e">
        <f t="shared" si="149"/>
        <v>#N/A</v>
      </c>
      <c r="NL23" s="169" t="e">
        <f t="shared" si="149"/>
        <v>#N/A</v>
      </c>
      <c r="NM23" s="169" t="e">
        <f t="shared" si="149"/>
        <v>#N/A</v>
      </c>
      <c r="NN23" s="169" t="e">
        <f t="shared" si="149"/>
        <v>#N/A</v>
      </c>
      <c r="NO23" s="169" t="e">
        <f t="shared" si="149"/>
        <v>#N/A</v>
      </c>
      <c r="NP23" s="169" t="e">
        <f t="shared" si="149"/>
        <v>#N/A</v>
      </c>
      <c r="NQ23" s="169" t="e">
        <f t="shared" si="149"/>
        <v>#N/A</v>
      </c>
      <c r="NR23" s="169" t="e">
        <f t="shared" si="149"/>
        <v>#N/A</v>
      </c>
      <c r="NS23" s="169" t="e">
        <f t="shared" si="149"/>
        <v>#N/A</v>
      </c>
      <c r="NT23" s="169" t="e">
        <f t="shared" si="149"/>
        <v>#N/A</v>
      </c>
      <c r="NU23" s="169" t="e">
        <f t="shared" si="149"/>
        <v>#N/A</v>
      </c>
      <c r="NV23" s="169" t="e">
        <f t="shared" si="149"/>
        <v>#N/A</v>
      </c>
      <c r="NW23" s="169" t="e">
        <f t="shared" si="149"/>
        <v>#N/A</v>
      </c>
      <c r="NX23" s="169" t="e">
        <f t="shared" si="149"/>
        <v>#N/A</v>
      </c>
      <c r="NY23" s="169" t="e">
        <f t="shared" si="149"/>
        <v>#N/A</v>
      </c>
      <c r="NZ23" s="169" t="e">
        <f t="shared" si="149"/>
        <v>#N/A</v>
      </c>
      <c r="OA23" s="169" t="e">
        <f t="shared" si="149"/>
        <v>#N/A</v>
      </c>
      <c r="OB23" s="169" t="e">
        <f t="shared" si="149"/>
        <v>#N/A</v>
      </c>
      <c r="OC23" s="169" t="e">
        <f t="shared" si="149"/>
        <v>#N/A</v>
      </c>
      <c r="OD23" s="169" t="e">
        <f t="shared" si="149"/>
        <v>#N/A</v>
      </c>
      <c r="OE23" s="169" t="e">
        <f t="shared" si="149"/>
        <v>#N/A</v>
      </c>
      <c r="OF23" s="169" t="e">
        <f t="shared" si="149"/>
        <v>#N/A</v>
      </c>
      <c r="OG23" s="169" t="e">
        <f t="shared" si="149"/>
        <v>#N/A</v>
      </c>
      <c r="OH23" s="169" t="e">
        <f t="shared" si="149"/>
        <v>#N/A</v>
      </c>
      <c r="OI23" s="169" t="e">
        <f t="shared" si="149"/>
        <v>#N/A</v>
      </c>
      <c r="OJ23" s="169" t="e">
        <f t="shared" si="149"/>
        <v>#N/A</v>
      </c>
      <c r="OK23" s="169" t="e">
        <f t="shared" si="149"/>
        <v>#N/A</v>
      </c>
      <c r="OL23" s="169" t="e">
        <f t="shared" si="149"/>
        <v>#N/A</v>
      </c>
      <c r="OM23" s="169" t="e">
        <f t="shared" si="149"/>
        <v>#N/A</v>
      </c>
      <c r="ON23" s="169" t="e">
        <f t="shared" si="149"/>
        <v>#N/A</v>
      </c>
      <c r="OO23" s="169" t="e">
        <f t="shared" si="145"/>
        <v>#N/A</v>
      </c>
      <c r="OP23" s="169" t="e">
        <f t="shared" si="145"/>
        <v>#N/A</v>
      </c>
      <c r="OQ23" s="169" t="e">
        <f t="shared" si="145"/>
        <v>#N/A</v>
      </c>
      <c r="OR23" s="169" t="e">
        <f t="shared" si="145"/>
        <v>#N/A</v>
      </c>
      <c r="OS23" s="169" t="e">
        <f t="shared" si="145"/>
        <v>#N/A</v>
      </c>
      <c r="OT23" s="169" t="e">
        <f t="shared" si="145"/>
        <v>#N/A</v>
      </c>
      <c r="OU23" s="169" t="e">
        <f t="shared" si="145"/>
        <v>#N/A</v>
      </c>
      <c r="OV23" s="169" t="e">
        <f t="shared" si="145"/>
        <v>#N/A</v>
      </c>
      <c r="OW23" s="169" t="e">
        <f t="shared" si="145"/>
        <v>#N/A</v>
      </c>
      <c r="OX23" s="169" t="e">
        <f t="shared" si="145"/>
        <v>#N/A</v>
      </c>
      <c r="OY23" s="169" t="e">
        <f t="shared" si="145"/>
        <v>#N/A</v>
      </c>
      <c r="OZ23" s="169" t="e">
        <f t="shared" si="145"/>
        <v>#N/A</v>
      </c>
      <c r="PA23" s="169" t="e">
        <f t="shared" si="145"/>
        <v>#N/A</v>
      </c>
      <c r="PB23" s="169" t="e">
        <f t="shared" si="145"/>
        <v>#N/A</v>
      </c>
      <c r="PC23" s="169" t="e">
        <f t="shared" si="145"/>
        <v>#N/A</v>
      </c>
      <c r="PD23" s="169" t="e">
        <f t="shared" si="119"/>
        <v>#N/A</v>
      </c>
      <c r="PE23" s="169" t="e">
        <f t="shared" si="141"/>
        <v>#N/A</v>
      </c>
      <c r="PF23" s="169" t="e">
        <f t="shared" si="141"/>
        <v>#N/A</v>
      </c>
      <c r="PG23" s="169" t="e">
        <f t="shared" si="141"/>
        <v>#N/A</v>
      </c>
      <c r="PH23" s="169" t="e">
        <f t="shared" si="141"/>
        <v>#N/A</v>
      </c>
      <c r="PI23" s="169" t="e">
        <f t="shared" si="141"/>
        <v>#N/A</v>
      </c>
      <c r="PJ23" s="169" t="e">
        <f t="shared" si="141"/>
        <v>#N/A</v>
      </c>
      <c r="PK23" s="169" t="e">
        <f t="shared" si="141"/>
        <v>#N/A</v>
      </c>
      <c r="PL23" s="169" t="e">
        <f t="shared" si="141"/>
        <v>#N/A</v>
      </c>
    </row>
    <row r="24" spans="1:428" hidden="1" x14ac:dyDescent="0.75">
      <c r="A24" s="4">
        <v>21</v>
      </c>
      <c r="B24" s="109"/>
      <c r="C24" s="117"/>
      <c r="D24" s="122" t="str">
        <f t="shared" si="110"/>
        <v/>
      </c>
      <c r="E24" s="95"/>
      <c r="F24" s="122" t="str">
        <f t="shared" si="111"/>
        <v/>
      </c>
      <c r="G24" s="117"/>
      <c r="H24" s="110"/>
      <c r="I24" s="124" t="str">
        <f t="shared" si="0"/>
        <v/>
      </c>
      <c r="J24" s="124" t="str">
        <f t="shared" si="1"/>
        <v/>
      </c>
      <c r="K24" s="73" t="str">
        <f t="shared" si="112"/>
        <v/>
      </c>
      <c r="L24" s="23"/>
      <c r="M24" s="57"/>
      <c r="N24" s="280"/>
      <c r="O24" s="74" t="str">
        <f>IF(AND(D24&gt;0,E24&gt;0,F24&gt;0),IF(ISBLANK(N24),IF(ISBLANK(L24),"",(F24-D24)*VLOOKUP(L24,VLookups!$A$4:$B$13,2,FALSE)),N24),"")</f>
        <v/>
      </c>
      <c r="P24" s="75" t="str">
        <f t="shared" si="2"/>
        <v/>
      </c>
      <c r="Q24" s="95"/>
      <c r="R24" s="270" t="str">
        <f>IF(AND(Q24&gt;0,E24&gt;0,NOT(O24="")),ABS(VLOOKUP($Q$1,VLookups!$A$43:$B$44,2,FALSE)-_xlfn.NORM.DIST(Q24,K24,O24,TRUE)),"")</f>
        <v/>
      </c>
      <c r="S24" s="94" t="str">
        <f>IF(AND($D24&gt;0,$E24&gt;0,$F24&gt;0,NOT(ISBLANK($L24))),_xlfn.NORM.INV(ABS(VLOOKUP($Q$1,VLookups!$A$43:$B$44,2,FALSE)-S$3),$K24,$O24),"")</f>
        <v/>
      </c>
      <c r="T24" s="93" t="str">
        <f>IF(AND($D24&gt;0,$E24&gt;0,$F24&gt;0,NOT(ISBLANK($L24))),_xlfn.NORM.INV(ABS(VLOOKUP($Q$1,VLookups!$A$43:$B$44,2,FALSE)-T$3),$K24,$O24),"")</f>
        <v/>
      </c>
      <c r="U24" s="94" t="str">
        <f>IF(AND($D24&gt;0,$E24&gt;0,$F24&gt;0,NOT(ISBLANK($L24))),_xlfn.NORM.INV(ABS(VLOOKUP($Q$1,VLookups!$A$43:$B$44,2,FALSE)-U$3),$K24,$O24),"")</f>
        <v/>
      </c>
      <c r="V24" s="93" t="str">
        <f>IF(AND($D24&gt;0,$E24&gt;0,$F24&gt;0,NOT(ISBLANK($L24))),_xlfn.NORM.INV(ABS(VLOOKUP($Q$1,VLookups!$A$43:$B$44,2,FALSE)-V$3),$K24,$O24),"")</f>
        <v/>
      </c>
      <c r="W24" s="94" t="str">
        <f>IF(AND($D24&gt;0,$E24&gt;0,$F24&gt;0,NOT(ISBLANK($L24))),_xlfn.NORM.INV(ABS(VLOOKUP($Q$1,VLookups!$A$43:$B$44,2,FALSE)-W$3),$K24,$O24),"")</f>
        <v/>
      </c>
      <c r="X24" s="93" t="str">
        <f>IF(AND($D24&gt;0,$E24&gt;0,$F24&gt;0,NOT(ISBLANK($L24))),_xlfn.NORM.INV(ABS(VLOOKUP($Q$1,VLookups!$A$43:$B$44,2,FALSE)-X$3),$K24,$O24),"")</f>
        <v/>
      </c>
      <c r="Y24" s="5"/>
      <c r="Z24" s="168" t="str">
        <f t="shared" si="113"/>
        <v/>
      </c>
      <c r="AA24" s="49" t="str">
        <f t="shared" si="114"/>
        <v/>
      </c>
      <c r="AB24" s="49" t="str">
        <f t="shared" si="146"/>
        <v/>
      </c>
      <c r="AC24" s="49" t="str">
        <f t="shared" si="146"/>
        <v/>
      </c>
      <c r="AD24" s="49" t="str">
        <f t="shared" si="146"/>
        <v/>
      </c>
      <c r="AE24" s="49" t="str">
        <f t="shared" si="146"/>
        <v/>
      </c>
      <c r="AF24" s="49" t="str">
        <f t="shared" si="146"/>
        <v/>
      </c>
      <c r="AG24" s="49" t="str">
        <f t="shared" si="146"/>
        <v/>
      </c>
      <c r="AH24" s="49" t="str">
        <f t="shared" si="146"/>
        <v/>
      </c>
      <c r="AI24" s="49" t="str">
        <f t="shared" si="146"/>
        <v/>
      </c>
      <c r="AJ24" s="49" t="str">
        <f t="shared" si="146"/>
        <v/>
      </c>
      <c r="AK24" s="49" t="str">
        <f t="shared" si="146"/>
        <v/>
      </c>
      <c r="AL24" s="49" t="str">
        <f t="shared" si="146"/>
        <v/>
      </c>
      <c r="AM24" s="49" t="str">
        <f t="shared" si="146"/>
        <v/>
      </c>
      <c r="AN24" s="49" t="str">
        <f t="shared" si="146"/>
        <v/>
      </c>
      <c r="AO24" s="49" t="str">
        <f t="shared" si="146"/>
        <v/>
      </c>
      <c r="AP24" s="49" t="str">
        <f t="shared" si="146"/>
        <v/>
      </c>
      <c r="AQ24" s="49" t="str">
        <f t="shared" si="146"/>
        <v/>
      </c>
      <c r="AR24" s="49" t="str">
        <f t="shared" si="146"/>
        <v/>
      </c>
      <c r="AS24" s="49" t="str">
        <f t="shared" si="146"/>
        <v/>
      </c>
      <c r="AT24" s="49" t="str">
        <f t="shared" si="146"/>
        <v/>
      </c>
      <c r="AU24" s="49" t="str">
        <f t="shared" si="146"/>
        <v/>
      </c>
      <c r="AV24" s="49" t="str">
        <f t="shared" si="146"/>
        <v/>
      </c>
      <c r="AW24" s="49" t="str">
        <f t="shared" si="146"/>
        <v/>
      </c>
      <c r="AX24" s="49" t="str">
        <f t="shared" si="146"/>
        <v/>
      </c>
      <c r="AY24" s="49" t="str">
        <f t="shared" si="146"/>
        <v/>
      </c>
      <c r="AZ24" s="49" t="str">
        <f t="shared" si="146"/>
        <v/>
      </c>
      <c r="BA24" s="49" t="str">
        <f t="shared" si="146"/>
        <v/>
      </c>
      <c r="BB24" s="49" t="str">
        <f t="shared" si="146"/>
        <v/>
      </c>
      <c r="BC24" s="49" t="str">
        <f t="shared" si="146"/>
        <v/>
      </c>
      <c r="BD24" s="49" t="str">
        <f t="shared" si="146"/>
        <v/>
      </c>
      <c r="BE24" s="49" t="str">
        <f t="shared" si="146"/>
        <v/>
      </c>
      <c r="BF24" s="49" t="str">
        <f t="shared" si="146"/>
        <v/>
      </c>
      <c r="BG24" s="49" t="str">
        <f t="shared" si="146"/>
        <v/>
      </c>
      <c r="BH24" s="49" t="str">
        <f t="shared" si="146"/>
        <v/>
      </c>
      <c r="BI24" s="49" t="str">
        <f t="shared" si="146"/>
        <v/>
      </c>
      <c r="BJ24" s="49" t="str">
        <f t="shared" si="146"/>
        <v/>
      </c>
      <c r="BK24" s="49" t="str">
        <f t="shared" si="146"/>
        <v/>
      </c>
      <c r="BL24" s="49" t="str">
        <f t="shared" si="146"/>
        <v/>
      </c>
      <c r="BM24" s="49" t="str">
        <f t="shared" si="146"/>
        <v/>
      </c>
      <c r="BN24" s="49" t="str">
        <f t="shared" si="146"/>
        <v/>
      </c>
      <c r="BO24" s="49" t="str">
        <f t="shared" si="146"/>
        <v/>
      </c>
      <c r="BP24" s="49" t="str">
        <f t="shared" si="146"/>
        <v/>
      </c>
      <c r="BQ24" s="49" t="str">
        <f t="shared" si="146"/>
        <v/>
      </c>
      <c r="BR24" s="49" t="str">
        <f t="shared" si="146"/>
        <v/>
      </c>
      <c r="BS24" s="49" t="str">
        <f t="shared" si="146"/>
        <v/>
      </c>
      <c r="BT24" s="49" t="str">
        <f t="shared" si="146"/>
        <v/>
      </c>
      <c r="BU24" s="49" t="str">
        <f t="shared" si="146"/>
        <v/>
      </c>
      <c r="BV24" s="49" t="str">
        <f t="shared" si="146"/>
        <v/>
      </c>
      <c r="BW24" s="49" t="str">
        <f t="shared" si="146"/>
        <v/>
      </c>
      <c r="BX24" s="49" t="str">
        <f t="shared" si="146"/>
        <v/>
      </c>
      <c r="BY24" s="49" t="str">
        <f t="shared" si="146"/>
        <v/>
      </c>
      <c r="BZ24" s="49" t="str">
        <f t="shared" si="146"/>
        <v/>
      </c>
      <c r="CA24" s="49" t="str">
        <f t="shared" si="146"/>
        <v/>
      </c>
      <c r="CB24" s="49" t="str">
        <f t="shared" si="146"/>
        <v/>
      </c>
      <c r="CC24" s="49" t="str">
        <f t="shared" si="146"/>
        <v/>
      </c>
      <c r="CD24" s="49" t="str">
        <f t="shared" si="146"/>
        <v/>
      </c>
      <c r="CE24" s="49" t="str">
        <f t="shared" si="146"/>
        <v/>
      </c>
      <c r="CF24" s="49" t="str">
        <f t="shared" si="146"/>
        <v/>
      </c>
      <c r="CG24" s="49" t="str">
        <f t="shared" si="146"/>
        <v/>
      </c>
      <c r="CH24" s="49" t="str">
        <f t="shared" si="146"/>
        <v/>
      </c>
      <c r="CI24" s="49" t="str">
        <f t="shared" si="146"/>
        <v/>
      </c>
      <c r="CJ24" s="49" t="str">
        <f t="shared" si="146"/>
        <v/>
      </c>
      <c r="CK24" s="49" t="str">
        <f t="shared" si="146"/>
        <v/>
      </c>
      <c r="CL24" s="49" t="str">
        <f t="shared" si="146"/>
        <v/>
      </c>
      <c r="CM24" s="49" t="str">
        <f t="shared" si="146"/>
        <v/>
      </c>
      <c r="CN24" s="49" t="str">
        <f t="shared" si="142"/>
        <v/>
      </c>
      <c r="CO24" s="49" t="str">
        <f t="shared" si="142"/>
        <v/>
      </c>
      <c r="CP24" s="49" t="str">
        <f t="shared" si="142"/>
        <v/>
      </c>
      <c r="CQ24" s="49" t="str">
        <f t="shared" si="142"/>
        <v/>
      </c>
      <c r="CR24" s="49" t="str">
        <f t="shared" si="142"/>
        <v/>
      </c>
      <c r="CS24" s="49" t="str">
        <f t="shared" si="142"/>
        <v/>
      </c>
      <c r="CT24" s="49" t="str">
        <f t="shared" si="142"/>
        <v/>
      </c>
      <c r="CU24" s="49" t="str">
        <f t="shared" si="142"/>
        <v/>
      </c>
      <c r="CV24" s="49" t="str">
        <f t="shared" si="142"/>
        <v/>
      </c>
      <c r="CW24" s="49" t="str">
        <f t="shared" si="142"/>
        <v/>
      </c>
      <c r="CX24" s="49" t="str">
        <f t="shared" si="142"/>
        <v/>
      </c>
      <c r="CY24" s="49" t="str">
        <f t="shared" si="142"/>
        <v/>
      </c>
      <c r="CZ24" s="49" t="str">
        <f t="shared" si="142"/>
        <v/>
      </c>
      <c r="DA24" s="49" t="str">
        <f t="shared" si="142"/>
        <v/>
      </c>
      <c r="DB24" s="49" t="str">
        <f t="shared" si="142"/>
        <v/>
      </c>
      <c r="DC24" s="49" t="str">
        <f t="shared" si="142"/>
        <v/>
      </c>
      <c r="DD24" s="49" t="str">
        <f t="shared" si="142"/>
        <v/>
      </c>
      <c r="DE24" s="49" t="str">
        <f t="shared" si="142"/>
        <v/>
      </c>
      <c r="DF24" s="49" t="str">
        <f t="shared" si="142"/>
        <v/>
      </c>
      <c r="DG24" s="49" t="str">
        <f t="shared" si="142"/>
        <v/>
      </c>
      <c r="DH24" s="49" t="str">
        <f t="shared" si="142"/>
        <v/>
      </c>
      <c r="DI24" s="49" t="str">
        <f t="shared" si="142"/>
        <v/>
      </c>
      <c r="DJ24" s="49" t="str">
        <f t="shared" si="142"/>
        <v/>
      </c>
      <c r="DK24" s="49" t="str">
        <f t="shared" si="142"/>
        <v/>
      </c>
      <c r="DL24" s="49" t="str">
        <f t="shared" si="142"/>
        <v/>
      </c>
      <c r="DM24" s="49" t="str">
        <f t="shared" si="142"/>
        <v/>
      </c>
      <c r="DN24" s="49" t="str">
        <f t="shared" si="142"/>
        <v/>
      </c>
      <c r="DO24" s="49" t="str">
        <f t="shared" si="142"/>
        <v/>
      </c>
      <c r="DP24" s="49" t="str">
        <f t="shared" si="142"/>
        <v/>
      </c>
      <c r="DQ24" s="49" t="str">
        <f t="shared" si="142"/>
        <v/>
      </c>
      <c r="DR24" s="49" t="str">
        <f t="shared" si="142"/>
        <v/>
      </c>
      <c r="DS24" s="49" t="str">
        <f t="shared" si="142"/>
        <v/>
      </c>
      <c r="DT24" s="49" t="str">
        <f t="shared" si="142"/>
        <v/>
      </c>
      <c r="DU24" s="49" t="str">
        <f t="shared" si="142"/>
        <v/>
      </c>
      <c r="DV24" s="49" t="str">
        <f t="shared" si="142"/>
        <v/>
      </c>
      <c r="DW24" s="183" t="str">
        <f t="shared" si="115"/>
        <v/>
      </c>
      <c r="DX24" s="49" t="str">
        <f t="shared" si="5"/>
        <v/>
      </c>
      <c r="DY24" s="49" t="str">
        <f t="shared" si="6"/>
        <v/>
      </c>
      <c r="DZ24" s="49" t="str">
        <f t="shared" si="7"/>
        <v/>
      </c>
      <c r="EA24" s="49" t="str">
        <f t="shared" si="8"/>
        <v/>
      </c>
      <c r="EB24" s="49" t="str">
        <f t="shared" si="9"/>
        <v/>
      </c>
      <c r="EC24" s="49" t="str">
        <f t="shared" si="10"/>
        <v/>
      </c>
      <c r="ED24" s="49" t="str">
        <f t="shared" si="11"/>
        <v/>
      </c>
      <c r="EE24" s="49" t="str">
        <f t="shared" si="12"/>
        <v/>
      </c>
      <c r="EF24" s="49" t="str">
        <f t="shared" si="13"/>
        <v/>
      </c>
      <c r="EG24" s="49" t="str">
        <f t="shared" si="14"/>
        <v/>
      </c>
      <c r="EH24" s="49" t="str">
        <f t="shared" si="15"/>
        <v/>
      </c>
      <c r="EI24" s="49" t="str">
        <f t="shared" si="16"/>
        <v/>
      </c>
      <c r="EJ24" s="49" t="str">
        <f t="shared" si="17"/>
        <v/>
      </c>
      <c r="EK24" s="49" t="str">
        <f t="shared" si="18"/>
        <v/>
      </c>
      <c r="EL24" s="49" t="str">
        <f t="shared" si="19"/>
        <v/>
      </c>
      <c r="EM24" s="49" t="str">
        <f t="shared" si="20"/>
        <v/>
      </c>
      <c r="EN24" s="49" t="str">
        <f t="shared" si="21"/>
        <v/>
      </c>
      <c r="EO24" s="49" t="str">
        <f t="shared" si="22"/>
        <v/>
      </c>
      <c r="EP24" s="49" t="str">
        <f t="shared" si="23"/>
        <v/>
      </c>
      <c r="EQ24" s="49" t="str">
        <f t="shared" si="24"/>
        <v/>
      </c>
      <c r="ER24" s="49" t="str">
        <f t="shared" si="25"/>
        <v/>
      </c>
      <c r="ES24" s="49" t="str">
        <f t="shared" si="26"/>
        <v/>
      </c>
      <c r="ET24" s="49" t="str">
        <f t="shared" si="27"/>
        <v/>
      </c>
      <c r="EU24" s="49" t="str">
        <f t="shared" si="28"/>
        <v/>
      </c>
      <c r="EV24" s="49" t="str">
        <f t="shared" si="29"/>
        <v/>
      </c>
      <c r="EW24" s="49" t="str">
        <f t="shared" si="30"/>
        <v/>
      </c>
      <c r="EX24" s="49" t="str">
        <f t="shared" si="31"/>
        <v/>
      </c>
      <c r="EY24" s="49" t="str">
        <f t="shared" si="32"/>
        <v/>
      </c>
      <c r="EZ24" s="49" t="str">
        <f t="shared" si="33"/>
        <v/>
      </c>
      <c r="FA24" s="49" t="str">
        <f t="shared" si="34"/>
        <v/>
      </c>
      <c r="FB24" s="49" t="str">
        <f t="shared" si="35"/>
        <v/>
      </c>
      <c r="FC24" s="49" t="str">
        <f t="shared" si="36"/>
        <v/>
      </c>
      <c r="FD24" s="49" t="str">
        <f t="shared" si="37"/>
        <v/>
      </c>
      <c r="FE24" s="49" t="str">
        <f t="shared" si="38"/>
        <v/>
      </c>
      <c r="FF24" s="49" t="str">
        <f t="shared" si="39"/>
        <v/>
      </c>
      <c r="FG24" s="49" t="str">
        <f t="shared" si="40"/>
        <v/>
      </c>
      <c r="FH24" s="49" t="str">
        <f t="shared" si="41"/>
        <v/>
      </c>
      <c r="FI24" s="49" t="str">
        <f t="shared" si="42"/>
        <v/>
      </c>
      <c r="FJ24" s="49" t="str">
        <f t="shared" si="43"/>
        <v/>
      </c>
      <c r="FK24" s="49" t="str">
        <f t="shared" si="44"/>
        <v/>
      </c>
      <c r="FL24" s="49" t="str">
        <f t="shared" si="45"/>
        <v/>
      </c>
      <c r="FM24" s="49" t="str">
        <f t="shared" si="46"/>
        <v/>
      </c>
      <c r="FN24" s="49" t="str">
        <f t="shared" si="47"/>
        <v/>
      </c>
      <c r="FO24" s="49" t="str">
        <f t="shared" si="48"/>
        <v/>
      </c>
      <c r="FP24" s="49" t="str">
        <f t="shared" si="49"/>
        <v/>
      </c>
      <c r="FQ24" s="49" t="str">
        <f t="shared" si="50"/>
        <v/>
      </c>
      <c r="FR24" s="49" t="str">
        <f t="shared" si="51"/>
        <v/>
      </c>
      <c r="FS24" s="49" t="str">
        <f t="shared" si="52"/>
        <v/>
      </c>
      <c r="FT24" s="49" t="str">
        <f t="shared" si="53"/>
        <v/>
      </c>
      <c r="FU24" s="49" t="str">
        <f t="shared" si="54"/>
        <v/>
      </c>
      <c r="FV24" s="49" t="str">
        <f t="shared" si="55"/>
        <v/>
      </c>
      <c r="FW24" s="49" t="str">
        <f t="shared" si="56"/>
        <v/>
      </c>
      <c r="FX24" s="49" t="str">
        <f t="shared" si="57"/>
        <v/>
      </c>
      <c r="FY24" s="49" t="str">
        <f t="shared" si="58"/>
        <v/>
      </c>
      <c r="FZ24" s="49" t="str">
        <f t="shared" si="59"/>
        <v/>
      </c>
      <c r="GA24" s="49" t="str">
        <f t="shared" si="60"/>
        <v/>
      </c>
      <c r="GB24" s="49" t="str">
        <f t="shared" si="61"/>
        <v/>
      </c>
      <c r="GC24" s="49" t="str">
        <f t="shared" si="62"/>
        <v/>
      </c>
      <c r="GD24" s="49" t="str">
        <f t="shared" si="63"/>
        <v/>
      </c>
      <c r="GE24" s="49" t="str">
        <f t="shared" si="64"/>
        <v/>
      </c>
      <c r="GF24" s="49" t="str">
        <f t="shared" si="65"/>
        <v/>
      </c>
      <c r="GG24" s="49" t="str">
        <f t="shared" si="66"/>
        <v/>
      </c>
      <c r="GH24" s="49" t="str">
        <f t="shared" si="67"/>
        <v/>
      </c>
      <c r="GI24" s="49" t="str">
        <f t="shared" si="68"/>
        <v/>
      </c>
      <c r="GJ24" s="49" t="str">
        <f t="shared" si="69"/>
        <v/>
      </c>
      <c r="GK24" s="49" t="str">
        <f t="shared" si="70"/>
        <v/>
      </c>
      <c r="GL24" s="49" t="str">
        <f t="shared" si="71"/>
        <v/>
      </c>
      <c r="GM24" s="49" t="str">
        <f t="shared" si="72"/>
        <v/>
      </c>
      <c r="GN24" s="49" t="str">
        <f t="shared" si="73"/>
        <v/>
      </c>
      <c r="GO24" s="49" t="str">
        <f t="shared" si="74"/>
        <v/>
      </c>
      <c r="GP24" s="49" t="str">
        <f t="shared" si="75"/>
        <v/>
      </c>
      <c r="GQ24" s="49" t="str">
        <f t="shared" si="76"/>
        <v/>
      </c>
      <c r="GR24" s="49" t="str">
        <f t="shared" si="77"/>
        <v/>
      </c>
      <c r="GS24" s="49" t="str">
        <f t="shared" si="78"/>
        <v/>
      </c>
      <c r="GT24" s="49" t="str">
        <f t="shared" si="79"/>
        <v/>
      </c>
      <c r="GU24" s="49" t="str">
        <f t="shared" si="80"/>
        <v/>
      </c>
      <c r="GV24" s="49" t="str">
        <f t="shared" si="81"/>
        <v/>
      </c>
      <c r="GW24" s="49" t="str">
        <f t="shared" si="82"/>
        <v/>
      </c>
      <c r="GX24" s="49" t="str">
        <f t="shared" si="83"/>
        <v/>
      </c>
      <c r="GY24" s="49" t="str">
        <f t="shared" si="84"/>
        <v/>
      </c>
      <c r="GZ24" s="49" t="str">
        <f t="shared" si="85"/>
        <v/>
      </c>
      <c r="HA24" s="49" t="str">
        <f t="shared" si="86"/>
        <v/>
      </c>
      <c r="HB24" s="49" t="str">
        <f t="shared" si="87"/>
        <v/>
      </c>
      <c r="HC24" s="49" t="str">
        <f t="shared" si="88"/>
        <v/>
      </c>
      <c r="HD24" s="49" t="str">
        <f t="shared" si="89"/>
        <v/>
      </c>
      <c r="HE24" s="49" t="str">
        <f t="shared" si="90"/>
        <v/>
      </c>
      <c r="HF24" s="49" t="str">
        <f t="shared" si="91"/>
        <v/>
      </c>
      <c r="HG24" s="49" t="str">
        <f t="shared" si="92"/>
        <v/>
      </c>
      <c r="HH24" s="49" t="str">
        <f t="shared" si="93"/>
        <v/>
      </c>
      <c r="HI24" s="49" t="str">
        <f t="shared" si="94"/>
        <v/>
      </c>
      <c r="HJ24" s="49" t="str">
        <f t="shared" si="95"/>
        <v/>
      </c>
      <c r="HK24" s="49" t="str">
        <f t="shared" si="96"/>
        <v/>
      </c>
      <c r="HL24" s="49" t="str">
        <f t="shared" si="97"/>
        <v/>
      </c>
      <c r="HM24" s="49" t="str">
        <f t="shared" si="98"/>
        <v/>
      </c>
      <c r="HN24" s="49" t="str">
        <f t="shared" si="99"/>
        <v/>
      </c>
      <c r="HO24" s="49" t="str">
        <f t="shared" si="100"/>
        <v/>
      </c>
      <c r="HP24" s="49" t="str">
        <f t="shared" si="101"/>
        <v/>
      </c>
      <c r="HQ24" s="49" t="str">
        <f t="shared" si="102"/>
        <v/>
      </c>
      <c r="HR24" s="49" t="str">
        <f t="shared" si="103"/>
        <v/>
      </c>
      <c r="HS24" s="49" t="str">
        <f t="shared" si="104"/>
        <v/>
      </c>
      <c r="HT24" s="169" t="e">
        <f t="shared" si="105"/>
        <v>#N/A</v>
      </c>
      <c r="HU24" s="169" t="e">
        <f t="shared" si="129"/>
        <v>#N/A</v>
      </c>
      <c r="HV24" s="169" t="e">
        <f t="shared" si="129"/>
        <v>#N/A</v>
      </c>
      <c r="HW24" s="169" t="e">
        <f t="shared" si="129"/>
        <v>#N/A</v>
      </c>
      <c r="HX24" s="169" t="e">
        <f t="shared" si="137"/>
        <v>#N/A</v>
      </c>
      <c r="HY24" s="169" t="e">
        <f t="shared" si="137"/>
        <v>#N/A</v>
      </c>
      <c r="HZ24" s="169" t="e">
        <f t="shared" si="137"/>
        <v>#N/A</v>
      </c>
      <c r="IA24" s="169" t="e">
        <f t="shared" si="137"/>
        <v>#N/A</v>
      </c>
      <c r="IB24" s="169" t="e">
        <f t="shared" si="137"/>
        <v>#N/A</v>
      </c>
      <c r="IC24" s="169" t="e">
        <f t="shared" si="137"/>
        <v>#N/A</v>
      </c>
      <c r="ID24" s="169" t="e">
        <f t="shared" si="137"/>
        <v>#N/A</v>
      </c>
      <c r="IE24" s="169" t="e">
        <f t="shared" si="137"/>
        <v>#N/A</v>
      </c>
      <c r="IF24" s="169" t="e">
        <f t="shared" si="137"/>
        <v>#N/A</v>
      </c>
      <c r="IG24" s="169" t="e">
        <f t="shared" si="137"/>
        <v>#N/A</v>
      </c>
      <c r="IH24" s="169" t="e">
        <f t="shared" si="137"/>
        <v>#N/A</v>
      </c>
      <c r="II24" s="169" t="e">
        <f t="shared" si="137"/>
        <v>#N/A</v>
      </c>
      <c r="IJ24" s="169" t="e">
        <f t="shared" si="137"/>
        <v>#N/A</v>
      </c>
      <c r="IK24" s="169" t="e">
        <f t="shared" si="137"/>
        <v>#N/A</v>
      </c>
      <c r="IL24" s="169" t="e">
        <f t="shared" si="137"/>
        <v>#N/A</v>
      </c>
      <c r="IM24" s="169" t="e">
        <f t="shared" si="147"/>
        <v>#N/A</v>
      </c>
      <c r="IN24" s="169" t="e">
        <f t="shared" si="147"/>
        <v>#N/A</v>
      </c>
      <c r="IO24" s="169" t="e">
        <f t="shared" si="147"/>
        <v>#N/A</v>
      </c>
      <c r="IP24" s="169" t="e">
        <f t="shared" si="147"/>
        <v>#N/A</v>
      </c>
      <c r="IQ24" s="169" t="e">
        <f t="shared" si="147"/>
        <v>#N/A</v>
      </c>
      <c r="IR24" s="169" t="e">
        <f t="shared" si="147"/>
        <v>#N/A</v>
      </c>
      <c r="IS24" s="169" t="e">
        <f t="shared" si="147"/>
        <v>#N/A</v>
      </c>
      <c r="IT24" s="169" t="e">
        <f t="shared" si="147"/>
        <v>#N/A</v>
      </c>
      <c r="IU24" s="169" t="e">
        <f t="shared" si="147"/>
        <v>#N/A</v>
      </c>
      <c r="IV24" s="169" t="e">
        <f t="shared" si="147"/>
        <v>#N/A</v>
      </c>
      <c r="IW24" s="169" t="e">
        <f t="shared" si="147"/>
        <v>#N/A</v>
      </c>
      <c r="IX24" s="169" t="e">
        <f t="shared" si="147"/>
        <v>#N/A</v>
      </c>
      <c r="IY24" s="169" t="e">
        <f t="shared" si="147"/>
        <v>#N/A</v>
      </c>
      <c r="IZ24" s="169" t="e">
        <f t="shared" si="147"/>
        <v>#N/A</v>
      </c>
      <c r="JA24" s="169" t="e">
        <f t="shared" si="147"/>
        <v>#N/A</v>
      </c>
      <c r="JB24" s="169" t="e">
        <f t="shared" si="147"/>
        <v>#N/A</v>
      </c>
      <c r="JC24" s="169" t="e">
        <f t="shared" si="147"/>
        <v>#N/A</v>
      </c>
      <c r="JD24" s="169" t="e">
        <f t="shared" si="147"/>
        <v>#N/A</v>
      </c>
      <c r="JE24" s="169" t="e">
        <f t="shared" si="147"/>
        <v>#N/A</v>
      </c>
      <c r="JF24" s="169" t="e">
        <f t="shared" si="147"/>
        <v>#N/A</v>
      </c>
      <c r="JG24" s="169" t="e">
        <f t="shared" si="147"/>
        <v>#N/A</v>
      </c>
      <c r="JH24" s="169" t="e">
        <f t="shared" si="147"/>
        <v>#N/A</v>
      </c>
      <c r="JI24" s="169" t="e">
        <f t="shared" si="147"/>
        <v>#N/A</v>
      </c>
      <c r="JJ24" s="169" t="e">
        <f t="shared" si="147"/>
        <v>#N/A</v>
      </c>
      <c r="JK24" s="169" t="e">
        <f t="shared" si="147"/>
        <v>#N/A</v>
      </c>
      <c r="JL24" s="169" t="e">
        <f t="shared" si="147"/>
        <v>#N/A</v>
      </c>
      <c r="JM24" s="169" t="e">
        <f t="shared" si="147"/>
        <v>#N/A</v>
      </c>
      <c r="JN24" s="169" t="e">
        <f t="shared" si="147"/>
        <v>#N/A</v>
      </c>
      <c r="JO24" s="169" t="e">
        <f t="shared" si="147"/>
        <v>#N/A</v>
      </c>
      <c r="JP24" s="169" t="e">
        <f t="shared" si="147"/>
        <v>#N/A</v>
      </c>
      <c r="JQ24" s="169" t="e">
        <f t="shared" si="143"/>
        <v>#N/A</v>
      </c>
      <c r="JR24" s="169" t="e">
        <f t="shared" si="143"/>
        <v>#N/A</v>
      </c>
      <c r="JS24" s="169" t="e">
        <f t="shared" si="143"/>
        <v>#N/A</v>
      </c>
      <c r="JT24" s="169" t="e">
        <f t="shared" si="143"/>
        <v>#N/A</v>
      </c>
      <c r="JU24" s="169" t="e">
        <f t="shared" si="143"/>
        <v>#N/A</v>
      </c>
      <c r="JV24" s="169" t="e">
        <f t="shared" si="143"/>
        <v>#N/A</v>
      </c>
      <c r="JW24" s="169" t="e">
        <f t="shared" si="143"/>
        <v>#N/A</v>
      </c>
      <c r="JX24" s="169" t="e">
        <f t="shared" si="143"/>
        <v>#N/A</v>
      </c>
      <c r="JY24" s="169" t="e">
        <f t="shared" si="143"/>
        <v>#N/A</v>
      </c>
      <c r="JZ24" s="169" t="e">
        <f t="shared" si="143"/>
        <v>#N/A</v>
      </c>
      <c r="KA24" s="169" t="e">
        <f t="shared" si="143"/>
        <v>#N/A</v>
      </c>
      <c r="KB24" s="169" t="e">
        <f t="shared" si="143"/>
        <v>#N/A</v>
      </c>
      <c r="KC24" s="169" t="e">
        <f t="shared" si="143"/>
        <v>#N/A</v>
      </c>
      <c r="KD24" s="169" t="e">
        <f t="shared" si="143"/>
        <v>#N/A</v>
      </c>
      <c r="KE24" s="169" t="e">
        <f t="shared" si="143"/>
        <v>#N/A</v>
      </c>
      <c r="KF24" s="169" t="e">
        <f t="shared" si="117"/>
        <v>#N/A</v>
      </c>
      <c r="KG24" s="169" t="e">
        <f t="shared" si="130"/>
        <v>#N/A</v>
      </c>
      <c r="KH24" s="169" t="e">
        <f t="shared" si="130"/>
        <v>#N/A</v>
      </c>
      <c r="KI24" s="169" t="e">
        <f t="shared" si="130"/>
        <v>#N/A</v>
      </c>
      <c r="KJ24" s="169" t="e">
        <f t="shared" si="138"/>
        <v>#N/A</v>
      </c>
      <c r="KK24" s="169" t="e">
        <f t="shared" si="138"/>
        <v>#N/A</v>
      </c>
      <c r="KL24" s="169" t="e">
        <f t="shared" si="138"/>
        <v>#N/A</v>
      </c>
      <c r="KM24" s="169" t="e">
        <f t="shared" si="138"/>
        <v>#N/A</v>
      </c>
      <c r="KN24" s="169" t="e">
        <f t="shared" si="138"/>
        <v>#N/A</v>
      </c>
      <c r="KO24" s="169" t="e">
        <f t="shared" si="138"/>
        <v>#N/A</v>
      </c>
      <c r="KP24" s="169" t="e">
        <f t="shared" si="138"/>
        <v>#N/A</v>
      </c>
      <c r="KQ24" s="169" t="e">
        <f t="shared" si="138"/>
        <v>#N/A</v>
      </c>
      <c r="KR24" s="169" t="e">
        <f t="shared" si="138"/>
        <v>#N/A</v>
      </c>
      <c r="KS24" s="169" t="e">
        <f t="shared" si="138"/>
        <v>#N/A</v>
      </c>
      <c r="KT24" s="169" t="e">
        <f t="shared" si="138"/>
        <v>#N/A</v>
      </c>
      <c r="KU24" s="169" t="e">
        <f t="shared" si="138"/>
        <v>#N/A</v>
      </c>
      <c r="KV24" s="169" t="e">
        <f t="shared" si="138"/>
        <v>#N/A</v>
      </c>
      <c r="KW24" s="169" t="e">
        <f t="shared" si="138"/>
        <v>#N/A</v>
      </c>
      <c r="KX24" s="169" t="e">
        <f t="shared" si="138"/>
        <v>#N/A</v>
      </c>
      <c r="KY24" s="169" t="e">
        <f t="shared" si="148"/>
        <v>#N/A</v>
      </c>
      <c r="KZ24" s="169" t="e">
        <f t="shared" si="148"/>
        <v>#N/A</v>
      </c>
      <c r="LA24" s="169" t="e">
        <f t="shared" si="148"/>
        <v>#N/A</v>
      </c>
      <c r="LB24" s="169" t="e">
        <f t="shared" si="148"/>
        <v>#N/A</v>
      </c>
      <c r="LC24" s="169" t="e">
        <f t="shared" si="148"/>
        <v>#N/A</v>
      </c>
      <c r="LD24" s="169" t="e">
        <f t="shared" si="148"/>
        <v>#N/A</v>
      </c>
      <c r="LE24" s="169" t="e">
        <f t="shared" si="148"/>
        <v>#N/A</v>
      </c>
      <c r="LF24" s="169" t="e">
        <f t="shared" si="148"/>
        <v>#N/A</v>
      </c>
      <c r="LG24" s="169" t="e">
        <f t="shared" si="148"/>
        <v>#N/A</v>
      </c>
      <c r="LH24" s="169" t="e">
        <f t="shared" si="148"/>
        <v>#N/A</v>
      </c>
      <c r="LI24" s="169" t="e">
        <f t="shared" si="148"/>
        <v>#N/A</v>
      </c>
      <c r="LJ24" s="169" t="e">
        <f t="shared" si="148"/>
        <v>#N/A</v>
      </c>
      <c r="LK24" s="169" t="e">
        <f t="shared" si="148"/>
        <v>#N/A</v>
      </c>
      <c r="LL24" s="169" t="e">
        <f t="shared" si="148"/>
        <v>#N/A</v>
      </c>
      <c r="LM24" s="169" t="e">
        <f t="shared" si="148"/>
        <v>#N/A</v>
      </c>
      <c r="LN24" s="169" t="e">
        <f t="shared" si="148"/>
        <v>#N/A</v>
      </c>
      <c r="LO24" s="169" t="e">
        <f t="shared" si="148"/>
        <v>#N/A</v>
      </c>
      <c r="LP24" s="169" t="e">
        <f t="shared" si="148"/>
        <v>#N/A</v>
      </c>
      <c r="LQ24" s="169" t="e">
        <f t="shared" si="148"/>
        <v>#N/A</v>
      </c>
      <c r="LR24" s="169" t="e">
        <f t="shared" si="148"/>
        <v>#N/A</v>
      </c>
      <c r="LS24" s="169" t="e">
        <f t="shared" si="148"/>
        <v>#N/A</v>
      </c>
      <c r="LT24" s="169" t="e">
        <f t="shared" si="148"/>
        <v>#N/A</v>
      </c>
      <c r="LU24" s="169" t="e">
        <f t="shared" si="148"/>
        <v>#N/A</v>
      </c>
      <c r="LV24" s="169" t="e">
        <f t="shared" si="148"/>
        <v>#N/A</v>
      </c>
      <c r="LW24" s="169" t="e">
        <f t="shared" si="148"/>
        <v>#N/A</v>
      </c>
      <c r="LX24" s="169" t="e">
        <f t="shared" si="148"/>
        <v>#N/A</v>
      </c>
      <c r="LY24" s="169" t="e">
        <f t="shared" si="148"/>
        <v>#N/A</v>
      </c>
      <c r="LZ24" s="169" t="e">
        <f t="shared" si="148"/>
        <v>#N/A</v>
      </c>
      <c r="MA24" s="169" t="e">
        <f t="shared" si="148"/>
        <v>#N/A</v>
      </c>
      <c r="MB24" s="169" t="e">
        <f t="shared" si="148"/>
        <v>#N/A</v>
      </c>
      <c r="MC24" s="169" t="e">
        <f t="shared" si="144"/>
        <v>#N/A</v>
      </c>
      <c r="MD24" s="169" t="e">
        <f t="shared" si="144"/>
        <v>#N/A</v>
      </c>
      <c r="ME24" s="169" t="e">
        <f t="shared" si="144"/>
        <v>#N/A</v>
      </c>
      <c r="MF24" s="169" t="e">
        <f t="shared" si="144"/>
        <v>#N/A</v>
      </c>
      <c r="MG24" s="169" t="e">
        <f t="shared" si="144"/>
        <v>#N/A</v>
      </c>
      <c r="MH24" s="169" t="e">
        <f t="shared" si="144"/>
        <v>#N/A</v>
      </c>
      <c r="MI24" s="169" t="e">
        <f t="shared" si="144"/>
        <v>#N/A</v>
      </c>
      <c r="MJ24" s="169" t="e">
        <f t="shared" si="144"/>
        <v>#N/A</v>
      </c>
      <c r="MK24" s="169" t="e">
        <f t="shared" si="144"/>
        <v>#N/A</v>
      </c>
      <c r="ML24" s="169" t="e">
        <f t="shared" si="144"/>
        <v>#N/A</v>
      </c>
      <c r="MM24" s="169" t="e">
        <f t="shared" si="144"/>
        <v>#N/A</v>
      </c>
      <c r="MN24" s="169" t="e">
        <f t="shared" si="144"/>
        <v>#N/A</v>
      </c>
      <c r="MO24" s="169" t="e">
        <f t="shared" si="144"/>
        <v>#N/A</v>
      </c>
      <c r="MP24" s="169" t="e">
        <f t="shared" si="144"/>
        <v>#N/A</v>
      </c>
      <c r="MQ24" s="169" t="e">
        <f t="shared" si="144"/>
        <v>#N/A</v>
      </c>
      <c r="MR24" s="169" t="e">
        <f t="shared" si="118"/>
        <v>#N/A</v>
      </c>
      <c r="MS24" s="169" t="e">
        <f t="shared" si="131"/>
        <v>#N/A</v>
      </c>
      <c r="MT24" s="169" t="e">
        <f t="shared" si="131"/>
        <v>#N/A</v>
      </c>
      <c r="MU24" s="169" t="e">
        <f t="shared" si="131"/>
        <v>#N/A</v>
      </c>
      <c r="MV24" s="169" t="e">
        <f t="shared" si="139"/>
        <v>#N/A</v>
      </c>
      <c r="MW24" s="169" t="e">
        <f t="shared" si="139"/>
        <v>#N/A</v>
      </c>
      <c r="MX24" s="169" t="e">
        <f t="shared" si="139"/>
        <v>#N/A</v>
      </c>
      <c r="MY24" s="169" t="e">
        <f t="shared" si="139"/>
        <v>#N/A</v>
      </c>
      <c r="MZ24" s="169" t="e">
        <f t="shared" si="139"/>
        <v>#N/A</v>
      </c>
      <c r="NA24" s="169" t="e">
        <f t="shared" si="139"/>
        <v>#N/A</v>
      </c>
      <c r="NB24" s="169" t="e">
        <f t="shared" si="139"/>
        <v>#N/A</v>
      </c>
      <c r="NC24" s="169" t="e">
        <f t="shared" si="139"/>
        <v>#N/A</v>
      </c>
      <c r="ND24" s="169" t="e">
        <f t="shared" si="139"/>
        <v>#N/A</v>
      </c>
      <c r="NE24" s="169" t="e">
        <f t="shared" si="139"/>
        <v>#N/A</v>
      </c>
      <c r="NF24" s="169" t="e">
        <f t="shared" si="139"/>
        <v>#N/A</v>
      </c>
      <c r="NG24" s="169" t="e">
        <f t="shared" si="139"/>
        <v>#N/A</v>
      </c>
      <c r="NH24" s="169" t="e">
        <f t="shared" si="139"/>
        <v>#N/A</v>
      </c>
      <c r="NI24" s="169" t="e">
        <f t="shared" si="139"/>
        <v>#N/A</v>
      </c>
      <c r="NJ24" s="169" t="e">
        <f t="shared" si="139"/>
        <v>#N/A</v>
      </c>
      <c r="NK24" s="169" t="e">
        <f t="shared" si="149"/>
        <v>#N/A</v>
      </c>
      <c r="NL24" s="169" t="e">
        <f t="shared" si="149"/>
        <v>#N/A</v>
      </c>
      <c r="NM24" s="169" t="e">
        <f t="shared" si="149"/>
        <v>#N/A</v>
      </c>
      <c r="NN24" s="169" t="e">
        <f t="shared" si="149"/>
        <v>#N/A</v>
      </c>
      <c r="NO24" s="169" t="e">
        <f t="shared" si="149"/>
        <v>#N/A</v>
      </c>
      <c r="NP24" s="169" t="e">
        <f t="shared" si="149"/>
        <v>#N/A</v>
      </c>
      <c r="NQ24" s="169" t="e">
        <f t="shared" si="149"/>
        <v>#N/A</v>
      </c>
      <c r="NR24" s="169" t="e">
        <f t="shared" si="149"/>
        <v>#N/A</v>
      </c>
      <c r="NS24" s="169" t="e">
        <f t="shared" si="149"/>
        <v>#N/A</v>
      </c>
      <c r="NT24" s="169" t="e">
        <f t="shared" si="149"/>
        <v>#N/A</v>
      </c>
      <c r="NU24" s="169" t="e">
        <f t="shared" si="149"/>
        <v>#N/A</v>
      </c>
      <c r="NV24" s="169" t="e">
        <f t="shared" si="149"/>
        <v>#N/A</v>
      </c>
      <c r="NW24" s="169" t="e">
        <f t="shared" si="149"/>
        <v>#N/A</v>
      </c>
      <c r="NX24" s="169" t="e">
        <f t="shared" si="149"/>
        <v>#N/A</v>
      </c>
      <c r="NY24" s="169" t="e">
        <f t="shared" si="149"/>
        <v>#N/A</v>
      </c>
      <c r="NZ24" s="169" t="e">
        <f t="shared" si="149"/>
        <v>#N/A</v>
      </c>
      <c r="OA24" s="169" t="e">
        <f t="shared" si="149"/>
        <v>#N/A</v>
      </c>
      <c r="OB24" s="169" t="e">
        <f t="shared" si="149"/>
        <v>#N/A</v>
      </c>
      <c r="OC24" s="169" t="e">
        <f t="shared" si="149"/>
        <v>#N/A</v>
      </c>
      <c r="OD24" s="169" t="e">
        <f t="shared" si="149"/>
        <v>#N/A</v>
      </c>
      <c r="OE24" s="169" t="e">
        <f t="shared" si="149"/>
        <v>#N/A</v>
      </c>
      <c r="OF24" s="169" t="e">
        <f t="shared" si="149"/>
        <v>#N/A</v>
      </c>
      <c r="OG24" s="169" t="e">
        <f t="shared" si="149"/>
        <v>#N/A</v>
      </c>
      <c r="OH24" s="169" t="e">
        <f t="shared" si="149"/>
        <v>#N/A</v>
      </c>
      <c r="OI24" s="169" t="e">
        <f t="shared" si="149"/>
        <v>#N/A</v>
      </c>
      <c r="OJ24" s="169" t="e">
        <f t="shared" si="149"/>
        <v>#N/A</v>
      </c>
      <c r="OK24" s="169" t="e">
        <f t="shared" si="149"/>
        <v>#N/A</v>
      </c>
      <c r="OL24" s="169" t="e">
        <f t="shared" si="149"/>
        <v>#N/A</v>
      </c>
      <c r="OM24" s="169" t="e">
        <f t="shared" si="149"/>
        <v>#N/A</v>
      </c>
      <c r="ON24" s="169" t="e">
        <f t="shared" si="149"/>
        <v>#N/A</v>
      </c>
      <c r="OO24" s="169" t="e">
        <f t="shared" si="145"/>
        <v>#N/A</v>
      </c>
      <c r="OP24" s="169" t="e">
        <f t="shared" si="145"/>
        <v>#N/A</v>
      </c>
      <c r="OQ24" s="169" t="e">
        <f t="shared" si="145"/>
        <v>#N/A</v>
      </c>
      <c r="OR24" s="169" t="e">
        <f t="shared" si="145"/>
        <v>#N/A</v>
      </c>
      <c r="OS24" s="169" t="e">
        <f t="shared" si="145"/>
        <v>#N/A</v>
      </c>
      <c r="OT24" s="169" t="e">
        <f t="shared" si="145"/>
        <v>#N/A</v>
      </c>
      <c r="OU24" s="169" t="e">
        <f t="shared" si="145"/>
        <v>#N/A</v>
      </c>
      <c r="OV24" s="169" t="e">
        <f t="shared" si="145"/>
        <v>#N/A</v>
      </c>
      <c r="OW24" s="169" t="e">
        <f t="shared" si="145"/>
        <v>#N/A</v>
      </c>
      <c r="OX24" s="169" t="e">
        <f t="shared" si="145"/>
        <v>#N/A</v>
      </c>
      <c r="OY24" s="169" t="e">
        <f t="shared" si="145"/>
        <v>#N/A</v>
      </c>
      <c r="OZ24" s="169" t="e">
        <f t="shared" si="145"/>
        <v>#N/A</v>
      </c>
      <c r="PA24" s="169" t="e">
        <f t="shared" si="145"/>
        <v>#N/A</v>
      </c>
      <c r="PB24" s="169" t="e">
        <f t="shared" si="145"/>
        <v>#N/A</v>
      </c>
      <c r="PC24" s="169" t="e">
        <f t="shared" si="145"/>
        <v>#N/A</v>
      </c>
      <c r="PD24" s="169" t="e">
        <f t="shared" si="119"/>
        <v>#N/A</v>
      </c>
      <c r="PE24" s="169" t="e">
        <f t="shared" si="141"/>
        <v>#N/A</v>
      </c>
      <c r="PF24" s="169" t="e">
        <f t="shared" si="141"/>
        <v>#N/A</v>
      </c>
      <c r="PG24" s="169" t="e">
        <f t="shared" si="141"/>
        <v>#N/A</v>
      </c>
      <c r="PH24" s="169" t="e">
        <f t="shared" si="141"/>
        <v>#N/A</v>
      </c>
      <c r="PI24" s="169" t="e">
        <f t="shared" si="141"/>
        <v>#N/A</v>
      </c>
      <c r="PJ24" s="169" t="e">
        <f t="shared" si="141"/>
        <v>#N/A</v>
      </c>
      <c r="PK24" s="169" t="e">
        <f t="shared" si="141"/>
        <v>#N/A</v>
      </c>
      <c r="PL24" s="169" t="e">
        <f t="shared" si="141"/>
        <v>#N/A</v>
      </c>
    </row>
    <row r="25" spans="1:428" hidden="1" x14ac:dyDescent="0.75">
      <c r="A25" s="4">
        <v>22</v>
      </c>
      <c r="B25" s="109"/>
      <c r="C25" s="117"/>
      <c r="D25" s="122" t="str">
        <f t="shared" si="110"/>
        <v/>
      </c>
      <c r="E25" s="95"/>
      <c r="F25" s="122" t="str">
        <f t="shared" si="111"/>
        <v/>
      </c>
      <c r="G25" s="117"/>
      <c r="H25" s="110"/>
      <c r="I25" s="124" t="str">
        <f t="shared" si="0"/>
        <v/>
      </c>
      <c r="J25" s="124" t="str">
        <f t="shared" si="1"/>
        <v/>
      </c>
      <c r="K25" s="73" t="str">
        <f t="shared" si="112"/>
        <v/>
      </c>
      <c r="L25" s="23"/>
      <c r="M25" s="57"/>
      <c r="N25" s="280"/>
      <c r="O25" s="74" t="str">
        <f>IF(AND(D25&gt;0,E25&gt;0,F25&gt;0),IF(ISBLANK(N25),IF(ISBLANK(L25),"",(F25-D25)*VLOOKUP(L25,VLookups!$A$4:$B$13,2,FALSE)),N25),"")</f>
        <v/>
      </c>
      <c r="P25" s="75" t="str">
        <f t="shared" si="2"/>
        <v/>
      </c>
      <c r="Q25" s="95"/>
      <c r="R25" s="270" t="str">
        <f>IF(AND(Q25&gt;0,E25&gt;0,NOT(O25="")),ABS(VLOOKUP($Q$1,VLookups!$A$43:$B$44,2,FALSE)-_xlfn.NORM.DIST(Q25,K25,O25,TRUE)),"")</f>
        <v/>
      </c>
      <c r="S25" s="94" t="str">
        <f>IF(AND($D25&gt;0,$E25&gt;0,$F25&gt;0,NOT(ISBLANK($L25))),_xlfn.NORM.INV(ABS(VLOOKUP($Q$1,VLookups!$A$43:$B$44,2,FALSE)-S$3),$K25,$O25),"")</f>
        <v/>
      </c>
      <c r="T25" s="93" t="str">
        <f>IF(AND($D25&gt;0,$E25&gt;0,$F25&gt;0,NOT(ISBLANK($L25))),_xlfn.NORM.INV(ABS(VLOOKUP($Q$1,VLookups!$A$43:$B$44,2,FALSE)-T$3),$K25,$O25),"")</f>
        <v/>
      </c>
      <c r="U25" s="94" t="str">
        <f>IF(AND($D25&gt;0,$E25&gt;0,$F25&gt;0,NOT(ISBLANK($L25))),_xlfn.NORM.INV(ABS(VLOOKUP($Q$1,VLookups!$A$43:$B$44,2,FALSE)-U$3),$K25,$O25),"")</f>
        <v/>
      </c>
      <c r="V25" s="93" t="str">
        <f>IF(AND($D25&gt;0,$E25&gt;0,$F25&gt;0,NOT(ISBLANK($L25))),_xlfn.NORM.INV(ABS(VLOOKUP($Q$1,VLookups!$A$43:$B$44,2,FALSE)-V$3),$K25,$O25),"")</f>
        <v/>
      </c>
      <c r="W25" s="94" t="str">
        <f>IF(AND($D25&gt;0,$E25&gt;0,$F25&gt;0,NOT(ISBLANK($L25))),_xlfn.NORM.INV(ABS(VLOOKUP($Q$1,VLookups!$A$43:$B$44,2,FALSE)-W$3),$K25,$O25),"")</f>
        <v/>
      </c>
      <c r="X25" s="93" t="str">
        <f>IF(AND($D25&gt;0,$E25&gt;0,$F25&gt;0,NOT(ISBLANK($L25))),_xlfn.NORM.INV(ABS(VLOOKUP($Q$1,VLookups!$A$43:$B$44,2,FALSE)-X$3),$K25,$O25),"")</f>
        <v/>
      </c>
      <c r="Y25" s="5"/>
      <c r="Z25" s="168" t="str">
        <f t="shared" si="113"/>
        <v/>
      </c>
      <c r="AA25" s="49" t="str">
        <f t="shared" si="114"/>
        <v/>
      </c>
      <c r="AB25" s="49" t="str">
        <f t="shared" si="146"/>
        <v/>
      </c>
      <c r="AC25" s="49" t="str">
        <f t="shared" si="146"/>
        <v/>
      </c>
      <c r="AD25" s="49" t="str">
        <f t="shared" si="146"/>
        <v/>
      </c>
      <c r="AE25" s="49" t="str">
        <f t="shared" si="146"/>
        <v/>
      </c>
      <c r="AF25" s="49" t="str">
        <f t="shared" si="146"/>
        <v/>
      </c>
      <c r="AG25" s="49" t="str">
        <f t="shared" si="146"/>
        <v/>
      </c>
      <c r="AH25" s="49" t="str">
        <f t="shared" si="146"/>
        <v/>
      </c>
      <c r="AI25" s="49" t="str">
        <f t="shared" si="146"/>
        <v/>
      </c>
      <c r="AJ25" s="49" t="str">
        <f t="shared" si="146"/>
        <v/>
      </c>
      <c r="AK25" s="49" t="str">
        <f t="shared" si="146"/>
        <v/>
      </c>
      <c r="AL25" s="49" t="str">
        <f t="shared" si="146"/>
        <v/>
      </c>
      <c r="AM25" s="49" t="str">
        <f t="shared" si="146"/>
        <v/>
      </c>
      <c r="AN25" s="49" t="str">
        <f t="shared" si="146"/>
        <v/>
      </c>
      <c r="AO25" s="49" t="str">
        <f t="shared" si="146"/>
        <v/>
      </c>
      <c r="AP25" s="49" t="str">
        <f t="shared" si="146"/>
        <v/>
      </c>
      <c r="AQ25" s="49" t="str">
        <f t="shared" si="146"/>
        <v/>
      </c>
      <c r="AR25" s="49" t="str">
        <f t="shared" si="146"/>
        <v/>
      </c>
      <c r="AS25" s="49" t="str">
        <f t="shared" si="146"/>
        <v/>
      </c>
      <c r="AT25" s="49" t="str">
        <f t="shared" si="146"/>
        <v/>
      </c>
      <c r="AU25" s="49" t="str">
        <f t="shared" si="146"/>
        <v/>
      </c>
      <c r="AV25" s="49" t="str">
        <f t="shared" si="146"/>
        <v/>
      </c>
      <c r="AW25" s="49" t="str">
        <f t="shared" si="146"/>
        <v/>
      </c>
      <c r="AX25" s="49" t="str">
        <f t="shared" si="146"/>
        <v/>
      </c>
      <c r="AY25" s="49" t="str">
        <f t="shared" si="146"/>
        <v/>
      </c>
      <c r="AZ25" s="49" t="str">
        <f t="shared" si="146"/>
        <v/>
      </c>
      <c r="BA25" s="49" t="str">
        <f t="shared" si="146"/>
        <v/>
      </c>
      <c r="BB25" s="49" t="str">
        <f t="shared" si="146"/>
        <v/>
      </c>
      <c r="BC25" s="49" t="str">
        <f t="shared" si="146"/>
        <v/>
      </c>
      <c r="BD25" s="49" t="str">
        <f t="shared" si="146"/>
        <v/>
      </c>
      <c r="BE25" s="49" t="str">
        <f t="shared" si="146"/>
        <v/>
      </c>
      <c r="BF25" s="49" t="str">
        <f t="shared" si="146"/>
        <v/>
      </c>
      <c r="BG25" s="49" t="str">
        <f t="shared" si="146"/>
        <v/>
      </c>
      <c r="BH25" s="49" t="str">
        <f t="shared" si="146"/>
        <v/>
      </c>
      <c r="BI25" s="49" t="str">
        <f t="shared" si="146"/>
        <v/>
      </c>
      <c r="BJ25" s="49" t="str">
        <f t="shared" si="146"/>
        <v/>
      </c>
      <c r="BK25" s="49" t="str">
        <f t="shared" si="146"/>
        <v/>
      </c>
      <c r="BL25" s="49" t="str">
        <f t="shared" si="146"/>
        <v/>
      </c>
      <c r="BM25" s="49" t="str">
        <f t="shared" si="146"/>
        <v/>
      </c>
      <c r="BN25" s="49" t="str">
        <f t="shared" si="146"/>
        <v/>
      </c>
      <c r="BO25" s="49" t="str">
        <f t="shared" si="146"/>
        <v/>
      </c>
      <c r="BP25" s="49" t="str">
        <f t="shared" si="146"/>
        <v/>
      </c>
      <c r="BQ25" s="49" t="str">
        <f t="shared" si="146"/>
        <v/>
      </c>
      <c r="BR25" s="49" t="str">
        <f t="shared" si="146"/>
        <v/>
      </c>
      <c r="BS25" s="49" t="str">
        <f t="shared" si="146"/>
        <v/>
      </c>
      <c r="BT25" s="49" t="str">
        <f t="shared" si="146"/>
        <v/>
      </c>
      <c r="BU25" s="49" t="str">
        <f t="shared" si="146"/>
        <v/>
      </c>
      <c r="BV25" s="49" t="str">
        <f t="shared" si="146"/>
        <v/>
      </c>
      <c r="BW25" s="49" t="str">
        <f t="shared" si="146"/>
        <v/>
      </c>
      <c r="BX25" s="49" t="str">
        <f t="shared" si="146"/>
        <v/>
      </c>
      <c r="BY25" s="49" t="str">
        <f t="shared" si="146"/>
        <v/>
      </c>
      <c r="BZ25" s="49" t="str">
        <f t="shared" si="146"/>
        <v/>
      </c>
      <c r="CA25" s="49" t="str">
        <f t="shared" si="146"/>
        <v/>
      </c>
      <c r="CB25" s="49" t="str">
        <f t="shared" si="146"/>
        <v/>
      </c>
      <c r="CC25" s="49" t="str">
        <f t="shared" si="146"/>
        <v/>
      </c>
      <c r="CD25" s="49" t="str">
        <f t="shared" si="146"/>
        <v/>
      </c>
      <c r="CE25" s="49" t="str">
        <f t="shared" si="146"/>
        <v/>
      </c>
      <c r="CF25" s="49" t="str">
        <f t="shared" si="146"/>
        <v/>
      </c>
      <c r="CG25" s="49" t="str">
        <f t="shared" si="146"/>
        <v/>
      </c>
      <c r="CH25" s="49" t="str">
        <f t="shared" si="146"/>
        <v/>
      </c>
      <c r="CI25" s="49" t="str">
        <f t="shared" si="146"/>
        <v/>
      </c>
      <c r="CJ25" s="49" t="str">
        <f t="shared" si="146"/>
        <v/>
      </c>
      <c r="CK25" s="49" t="str">
        <f t="shared" si="146"/>
        <v/>
      </c>
      <c r="CL25" s="49" t="str">
        <f t="shared" si="146"/>
        <v/>
      </c>
      <c r="CM25" s="49" t="str">
        <f t="shared" ref="CM25:DV28" si="150">IF(ISNONTEXT($Z25),CN25-$Z25,"")</f>
        <v/>
      </c>
      <c r="CN25" s="49" t="str">
        <f t="shared" si="150"/>
        <v/>
      </c>
      <c r="CO25" s="49" t="str">
        <f t="shared" si="150"/>
        <v/>
      </c>
      <c r="CP25" s="49" t="str">
        <f t="shared" si="150"/>
        <v/>
      </c>
      <c r="CQ25" s="49" t="str">
        <f t="shared" si="150"/>
        <v/>
      </c>
      <c r="CR25" s="49" t="str">
        <f t="shared" si="150"/>
        <v/>
      </c>
      <c r="CS25" s="49" t="str">
        <f t="shared" si="150"/>
        <v/>
      </c>
      <c r="CT25" s="49" t="str">
        <f t="shared" si="150"/>
        <v/>
      </c>
      <c r="CU25" s="49" t="str">
        <f t="shared" si="150"/>
        <v/>
      </c>
      <c r="CV25" s="49" t="str">
        <f t="shared" si="150"/>
        <v/>
      </c>
      <c r="CW25" s="49" t="str">
        <f t="shared" si="150"/>
        <v/>
      </c>
      <c r="CX25" s="49" t="str">
        <f t="shared" si="150"/>
        <v/>
      </c>
      <c r="CY25" s="49" t="str">
        <f t="shared" si="150"/>
        <v/>
      </c>
      <c r="CZ25" s="49" t="str">
        <f t="shared" si="150"/>
        <v/>
      </c>
      <c r="DA25" s="49" t="str">
        <f t="shared" si="150"/>
        <v/>
      </c>
      <c r="DB25" s="49" t="str">
        <f t="shared" si="150"/>
        <v/>
      </c>
      <c r="DC25" s="49" t="str">
        <f t="shared" si="150"/>
        <v/>
      </c>
      <c r="DD25" s="49" t="str">
        <f t="shared" si="150"/>
        <v/>
      </c>
      <c r="DE25" s="49" t="str">
        <f t="shared" si="150"/>
        <v/>
      </c>
      <c r="DF25" s="49" t="str">
        <f t="shared" si="150"/>
        <v/>
      </c>
      <c r="DG25" s="49" t="str">
        <f t="shared" si="150"/>
        <v/>
      </c>
      <c r="DH25" s="49" t="str">
        <f t="shared" si="150"/>
        <v/>
      </c>
      <c r="DI25" s="49" t="str">
        <f t="shared" si="150"/>
        <v/>
      </c>
      <c r="DJ25" s="49" t="str">
        <f t="shared" si="150"/>
        <v/>
      </c>
      <c r="DK25" s="49" t="str">
        <f t="shared" si="150"/>
        <v/>
      </c>
      <c r="DL25" s="49" t="str">
        <f t="shared" si="150"/>
        <v/>
      </c>
      <c r="DM25" s="49" t="str">
        <f t="shared" si="150"/>
        <v/>
      </c>
      <c r="DN25" s="49" t="str">
        <f t="shared" si="150"/>
        <v/>
      </c>
      <c r="DO25" s="49" t="str">
        <f t="shared" si="150"/>
        <v/>
      </c>
      <c r="DP25" s="49" t="str">
        <f t="shared" si="150"/>
        <v/>
      </c>
      <c r="DQ25" s="49" t="str">
        <f t="shared" si="150"/>
        <v/>
      </c>
      <c r="DR25" s="49" t="str">
        <f t="shared" si="150"/>
        <v/>
      </c>
      <c r="DS25" s="49" t="str">
        <f t="shared" si="150"/>
        <v/>
      </c>
      <c r="DT25" s="49" t="str">
        <f t="shared" si="150"/>
        <v/>
      </c>
      <c r="DU25" s="49" t="str">
        <f t="shared" si="150"/>
        <v/>
      </c>
      <c r="DV25" s="49" t="str">
        <f t="shared" si="150"/>
        <v/>
      </c>
      <c r="DW25" s="183" t="str">
        <f t="shared" si="115"/>
        <v/>
      </c>
      <c r="DX25" s="49" t="str">
        <f t="shared" si="5"/>
        <v/>
      </c>
      <c r="DY25" s="49" t="str">
        <f t="shared" si="6"/>
        <v/>
      </c>
      <c r="DZ25" s="49" t="str">
        <f t="shared" si="7"/>
        <v/>
      </c>
      <c r="EA25" s="49" t="str">
        <f t="shared" si="8"/>
        <v/>
      </c>
      <c r="EB25" s="49" t="str">
        <f t="shared" si="9"/>
        <v/>
      </c>
      <c r="EC25" s="49" t="str">
        <f t="shared" si="10"/>
        <v/>
      </c>
      <c r="ED25" s="49" t="str">
        <f t="shared" si="11"/>
        <v/>
      </c>
      <c r="EE25" s="49" t="str">
        <f t="shared" si="12"/>
        <v/>
      </c>
      <c r="EF25" s="49" t="str">
        <f t="shared" si="13"/>
        <v/>
      </c>
      <c r="EG25" s="49" t="str">
        <f t="shared" si="14"/>
        <v/>
      </c>
      <c r="EH25" s="49" t="str">
        <f t="shared" si="15"/>
        <v/>
      </c>
      <c r="EI25" s="49" t="str">
        <f t="shared" si="16"/>
        <v/>
      </c>
      <c r="EJ25" s="49" t="str">
        <f t="shared" si="17"/>
        <v/>
      </c>
      <c r="EK25" s="49" t="str">
        <f t="shared" si="18"/>
        <v/>
      </c>
      <c r="EL25" s="49" t="str">
        <f t="shared" si="19"/>
        <v/>
      </c>
      <c r="EM25" s="49" t="str">
        <f t="shared" si="20"/>
        <v/>
      </c>
      <c r="EN25" s="49" t="str">
        <f t="shared" si="21"/>
        <v/>
      </c>
      <c r="EO25" s="49" t="str">
        <f t="shared" si="22"/>
        <v/>
      </c>
      <c r="EP25" s="49" t="str">
        <f t="shared" si="23"/>
        <v/>
      </c>
      <c r="EQ25" s="49" t="str">
        <f t="shared" si="24"/>
        <v/>
      </c>
      <c r="ER25" s="49" t="str">
        <f t="shared" si="25"/>
        <v/>
      </c>
      <c r="ES25" s="49" t="str">
        <f t="shared" si="26"/>
        <v/>
      </c>
      <c r="ET25" s="49" t="str">
        <f t="shared" si="27"/>
        <v/>
      </c>
      <c r="EU25" s="49" t="str">
        <f t="shared" si="28"/>
        <v/>
      </c>
      <c r="EV25" s="49" t="str">
        <f t="shared" si="29"/>
        <v/>
      </c>
      <c r="EW25" s="49" t="str">
        <f t="shared" si="30"/>
        <v/>
      </c>
      <c r="EX25" s="49" t="str">
        <f t="shared" si="31"/>
        <v/>
      </c>
      <c r="EY25" s="49" t="str">
        <f t="shared" si="32"/>
        <v/>
      </c>
      <c r="EZ25" s="49" t="str">
        <f t="shared" si="33"/>
        <v/>
      </c>
      <c r="FA25" s="49" t="str">
        <f t="shared" si="34"/>
        <v/>
      </c>
      <c r="FB25" s="49" t="str">
        <f t="shared" si="35"/>
        <v/>
      </c>
      <c r="FC25" s="49" t="str">
        <f t="shared" si="36"/>
        <v/>
      </c>
      <c r="FD25" s="49" t="str">
        <f t="shared" si="37"/>
        <v/>
      </c>
      <c r="FE25" s="49" t="str">
        <f t="shared" si="38"/>
        <v/>
      </c>
      <c r="FF25" s="49" t="str">
        <f t="shared" si="39"/>
        <v/>
      </c>
      <c r="FG25" s="49" t="str">
        <f t="shared" si="40"/>
        <v/>
      </c>
      <c r="FH25" s="49" t="str">
        <f t="shared" si="41"/>
        <v/>
      </c>
      <c r="FI25" s="49" t="str">
        <f t="shared" si="42"/>
        <v/>
      </c>
      <c r="FJ25" s="49" t="str">
        <f t="shared" si="43"/>
        <v/>
      </c>
      <c r="FK25" s="49" t="str">
        <f t="shared" si="44"/>
        <v/>
      </c>
      <c r="FL25" s="49" t="str">
        <f t="shared" si="45"/>
        <v/>
      </c>
      <c r="FM25" s="49" t="str">
        <f t="shared" si="46"/>
        <v/>
      </c>
      <c r="FN25" s="49" t="str">
        <f t="shared" si="47"/>
        <v/>
      </c>
      <c r="FO25" s="49" t="str">
        <f t="shared" si="48"/>
        <v/>
      </c>
      <c r="FP25" s="49" t="str">
        <f t="shared" si="49"/>
        <v/>
      </c>
      <c r="FQ25" s="49" t="str">
        <f t="shared" si="50"/>
        <v/>
      </c>
      <c r="FR25" s="49" t="str">
        <f t="shared" si="51"/>
        <v/>
      </c>
      <c r="FS25" s="49" t="str">
        <f t="shared" si="52"/>
        <v/>
      </c>
      <c r="FT25" s="49" t="str">
        <f t="shared" si="53"/>
        <v/>
      </c>
      <c r="FU25" s="49" t="str">
        <f t="shared" si="54"/>
        <v/>
      </c>
      <c r="FV25" s="49" t="str">
        <f t="shared" si="55"/>
        <v/>
      </c>
      <c r="FW25" s="49" t="str">
        <f t="shared" si="56"/>
        <v/>
      </c>
      <c r="FX25" s="49" t="str">
        <f t="shared" si="57"/>
        <v/>
      </c>
      <c r="FY25" s="49" t="str">
        <f t="shared" si="58"/>
        <v/>
      </c>
      <c r="FZ25" s="49" t="str">
        <f t="shared" si="59"/>
        <v/>
      </c>
      <c r="GA25" s="49" t="str">
        <f t="shared" si="60"/>
        <v/>
      </c>
      <c r="GB25" s="49" t="str">
        <f t="shared" si="61"/>
        <v/>
      </c>
      <c r="GC25" s="49" t="str">
        <f t="shared" si="62"/>
        <v/>
      </c>
      <c r="GD25" s="49" t="str">
        <f t="shared" si="63"/>
        <v/>
      </c>
      <c r="GE25" s="49" t="str">
        <f t="shared" si="64"/>
        <v/>
      </c>
      <c r="GF25" s="49" t="str">
        <f t="shared" si="65"/>
        <v/>
      </c>
      <c r="GG25" s="49" t="str">
        <f t="shared" si="66"/>
        <v/>
      </c>
      <c r="GH25" s="49" t="str">
        <f t="shared" si="67"/>
        <v/>
      </c>
      <c r="GI25" s="49" t="str">
        <f t="shared" si="68"/>
        <v/>
      </c>
      <c r="GJ25" s="49" t="str">
        <f t="shared" si="69"/>
        <v/>
      </c>
      <c r="GK25" s="49" t="str">
        <f t="shared" si="70"/>
        <v/>
      </c>
      <c r="GL25" s="49" t="str">
        <f t="shared" si="71"/>
        <v/>
      </c>
      <c r="GM25" s="49" t="str">
        <f t="shared" si="72"/>
        <v/>
      </c>
      <c r="GN25" s="49" t="str">
        <f t="shared" si="73"/>
        <v/>
      </c>
      <c r="GO25" s="49" t="str">
        <f t="shared" si="74"/>
        <v/>
      </c>
      <c r="GP25" s="49" t="str">
        <f t="shared" si="75"/>
        <v/>
      </c>
      <c r="GQ25" s="49" t="str">
        <f t="shared" si="76"/>
        <v/>
      </c>
      <c r="GR25" s="49" t="str">
        <f t="shared" si="77"/>
        <v/>
      </c>
      <c r="GS25" s="49" t="str">
        <f t="shared" si="78"/>
        <v/>
      </c>
      <c r="GT25" s="49" t="str">
        <f t="shared" si="79"/>
        <v/>
      </c>
      <c r="GU25" s="49" t="str">
        <f t="shared" si="80"/>
        <v/>
      </c>
      <c r="GV25" s="49" t="str">
        <f t="shared" si="81"/>
        <v/>
      </c>
      <c r="GW25" s="49" t="str">
        <f t="shared" si="82"/>
        <v/>
      </c>
      <c r="GX25" s="49" t="str">
        <f t="shared" si="83"/>
        <v/>
      </c>
      <c r="GY25" s="49" t="str">
        <f t="shared" si="84"/>
        <v/>
      </c>
      <c r="GZ25" s="49" t="str">
        <f t="shared" si="85"/>
        <v/>
      </c>
      <c r="HA25" s="49" t="str">
        <f t="shared" si="86"/>
        <v/>
      </c>
      <c r="HB25" s="49" t="str">
        <f t="shared" si="87"/>
        <v/>
      </c>
      <c r="HC25" s="49" t="str">
        <f t="shared" si="88"/>
        <v/>
      </c>
      <c r="HD25" s="49" t="str">
        <f t="shared" si="89"/>
        <v/>
      </c>
      <c r="HE25" s="49" t="str">
        <f t="shared" si="90"/>
        <v/>
      </c>
      <c r="HF25" s="49" t="str">
        <f t="shared" si="91"/>
        <v/>
      </c>
      <c r="HG25" s="49" t="str">
        <f t="shared" si="92"/>
        <v/>
      </c>
      <c r="HH25" s="49" t="str">
        <f t="shared" si="93"/>
        <v/>
      </c>
      <c r="HI25" s="49" t="str">
        <f t="shared" si="94"/>
        <v/>
      </c>
      <c r="HJ25" s="49" t="str">
        <f t="shared" si="95"/>
        <v/>
      </c>
      <c r="HK25" s="49" t="str">
        <f t="shared" si="96"/>
        <v/>
      </c>
      <c r="HL25" s="49" t="str">
        <f t="shared" si="97"/>
        <v/>
      </c>
      <c r="HM25" s="49" t="str">
        <f t="shared" si="98"/>
        <v/>
      </c>
      <c r="HN25" s="49" t="str">
        <f t="shared" si="99"/>
        <v/>
      </c>
      <c r="HO25" s="49" t="str">
        <f t="shared" si="100"/>
        <v/>
      </c>
      <c r="HP25" s="49" t="str">
        <f t="shared" si="101"/>
        <v/>
      </c>
      <c r="HQ25" s="49" t="str">
        <f t="shared" si="102"/>
        <v/>
      </c>
      <c r="HR25" s="49" t="str">
        <f t="shared" si="103"/>
        <v/>
      </c>
      <c r="HS25" s="49" t="str">
        <f t="shared" si="104"/>
        <v/>
      </c>
      <c r="HT25" s="169" t="e">
        <f t="shared" si="105"/>
        <v>#N/A</v>
      </c>
      <c r="HU25" s="169" t="e">
        <f t="shared" si="129"/>
        <v>#N/A</v>
      </c>
      <c r="HV25" s="169" t="e">
        <f t="shared" si="129"/>
        <v>#N/A</v>
      </c>
      <c r="HW25" s="169" t="e">
        <f t="shared" si="129"/>
        <v>#N/A</v>
      </c>
      <c r="HX25" s="169" t="e">
        <f t="shared" si="137"/>
        <v>#N/A</v>
      </c>
      <c r="HY25" s="169" t="e">
        <f t="shared" si="137"/>
        <v>#N/A</v>
      </c>
      <c r="HZ25" s="169" t="e">
        <f t="shared" si="137"/>
        <v>#N/A</v>
      </c>
      <c r="IA25" s="169" t="e">
        <f t="shared" si="137"/>
        <v>#N/A</v>
      </c>
      <c r="IB25" s="169" t="e">
        <f t="shared" si="137"/>
        <v>#N/A</v>
      </c>
      <c r="IC25" s="169" t="e">
        <f t="shared" si="137"/>
        <v>#N/A</v>
      </c>
      <c r="ID25" s="169" t="e">
        <f t="shared" si="137"/>
        <v>#N/A</v>
      </c>
      <c r="IE25" s="169" t="e">
        <f t="shared" si="137"/>
        <v>#N/A</v>
      </c>
      <c r="IF25" s="169" t="e">
        <f t="shared" si="137"/>
        <v>#N/A</v>
      </c>
      <c r="IG25" s="169" t="e">
        <f t="shared" si="137"/>
        <v>#N/A</v>
      </c>
      <c r="IH25" s="169" t="e">
        <f t="shared" si="137"/>
        <v>#N/A</v>
      </c>
      <c r="II25" s="169" t="e">
        <f t="shared" si="137"/>
        <v>#N/A</v>
      </c>
      <c r="IJ25" s="169" t="e">
        <f t="shared" si="137"/>
        <v>#N/A</v>
      </c>
      <c r="IK25" s="169" t="e">
        <f t="shared" si="137"/>
        <v>#N/A</v>
      </c>
      <c r="IL25" s="169" t="e">
        <f t="shared" si="137"/>
        <v>#N/A</v>
      </c>
      <c r="IM25" s="169" t="e">
        <f t="shared" si="147"/>
        <v>#N/A</v>
      </c>
      <c r="IN25" s="169" t="e">
        <f t="shared" si="147"/>
        <v>#N/A</v>
      </c>
      <c r="IO25" s="169" t="e">
        <f t="shared" si="147"/>
        <v>#N/A</v>
      </c>
      <c r="IP25" s="169" t="e">
        <f t="shared" si="147"/>
        <v>#N/A</v>
      </c>
      <c r="IQ25" s="169" t="e">
        <f t="shared" si="147"/>
        <v>#N/A</v>
      </c>
      <c r="IR25" s="169" t="e">
        <f t="shared" si="147"/>
        <v>#N/A</v>
      </c>
      <c r="IS25" s="169" t="e">
        <f t="shared" si="147"/>
        <v>#N/A</v>
      </c>
      <c r="IT25" s="169" t="e">
        <f t="shared" si="147"/>
        <v>#N/A</v>
      </c>
      <c r="IU25" s="169" t="e">
        <f t="shared" si="147"/>
        <v>#N/A</v>
      </c>
      <c r="IV25" s="169" t="e">
        <f t="shared" si="147"/>
        <v>#N/A</v>
      </c>
      <c r="IW25" s="169" t="e">
        <f t="shared" si="147"/>
        <v>#N/A</v>
      </c>
      <c r="IX25" s="169" t="e">
        <f t="shared" si="147"/>
        <v>#N/A</v>
      </c>
      <c r="IY25" s="169" t="e">
        <f t="shared" si="147"/>
        <v>#N/A</v>
      </c>
      <c r="IZ25" s="169" t="e">
        <f t="shared" si="147"/>
        <v>#N/A</v>
      </c>
      <c r="JA25" s="169" t="e">
        <f t="shared" si="147"/>
        <v>#N/A</v>
      </c>
      <c r="JB25" s="169" t="e">
        <f t="shared" si="147"/>
        <v>#N/A</v>
      </c>
      <c r="JC25" s="169" t="e">
        <f t="shared" si="147"/>
        <v>#N/A</v>
      </c>
      <c r="JD25" s="169" t="e">
        <f t="shared" si="147"/>
        <v>#N/A</v>
      </c>
      <c r="JE25" s="169" t="e">
        <f t="shared" si="147"/>
        <v>#N/A</v>
      </c>
      <c r="JF25" s="169" t="e">
        <f t="shared" si="147"/>
        <v>#N/A</v>
      </c>
      <c r="JG25" s="169" t="e">
        <f t="shared" si="147"/>
        <v>#N/A</v>
      </c>
      <c r="JH25" s="169" t="e">
        <f t="shared" si="147"/>
        <v>#N/A</v>
      </c>
      <c r="JI25" s="169" t="e">
        <f t="shared" si="147"/>
        <v>#N/A</v>
      </c>
      <c r="JJ25" s="169" t="e">
        <f t="shared" si="147"/>
        <v>#N/A</v>
      </c>
      <c r="JK25" s="169" t="e">
        <f t="shared" si="147"/>
        <v>#N/A</v>
      </c>
      <c r="JL25" s="169" t="e">
        <f t="shared" si="147"/>
        <v>#N/A</v>
      </c>
      <c r="JM25" s="169" t="e">
        <f t="shared" si="147"/>
        <v>#N/A</v>
      </c>
      <c r="JN25" s="169" t="e">
        <f t="shared" si="147"/>
        <v>#N/A</v>
      </c>
      <c r="JO25" s="169" t="e">
        <f t="shared" si="147"/>
        <v>#N/A</v>
      </c>
      <c r="JP25" s="169" t="e">
        <f t="shared" si="147"/>
        <v>#N/A</v>
      </c>
      <c r="JQ25" s="169" t="e">
        <f t="shared" si="143"/>
        <v>#N/A</v>
      </c>
      <c r="JR25" s="169" t="e">
        <f t="shared" si="143"/>
        <v>#N/A</v>
      </c>
      <c r="JS25" s="169" t="e">
        <f t="shared" si="143"/>
        <v>#N/A</v>
      </c>
      <c r="JT25" s="169" t="e">
        <f t="shared" si="143"/>
        <v>#N/A</v>
      </c>
      <c r="JU25" s="169" t="e">
        <f t="shared" si="143"/>
        <v>#N/A</v>
      </c>
      <c r="JV25" s="169" t="e">
        <f t="shared" si="143"/>
        <v>#N/A</v>
      </c>
      <c r="JW25" s="169" t="e">
        <f t="shared" si="143"/>
        <v>#N/A</v>
      </c>
      <c r="JX25" s="169" t="e">
        <f t="shared" si="143"/>
        <v>#N/A</v>
      </c>
      <c r="JY25" s="169" t="e">
        <f t="shared" si="143"/>
        <v>#N/A</v>
      </c>
      <c r="JZ25" s="169" t="e">
        <f t="shared" si="143"/>
        <v>#N/A</v>
      </c>
      <c r="KA25" s="169" t="e">
        <f t="shared" si="143"/>
        <v>#N/A</v>
      </c>
      <c r="KB25" s="169" t="e">
        <f t="shared" si="143"/>
        <v>#N/A</v>
      </c>
      <c r="KC25" s="169" t="e">
        <f t="shared" si="143"/>
        <v>#N/A</v>
      </c>
      <c r="KD25" s="169" t="e">
        <f t="shared" si="143"/>
        <v>#N/A</v>
      </c>
      <c r="KE25" s="169" t="e">
        <f t="shared" si="143"/>
        <v>#N/A</v>
      </c>
      <c r="KF25" s="169" t="e">
        <f t="shared" si="117"/>
        <v>#N/A</v>
      </c>
      <c r="KG25" s="169" t="e">
        <f t="shared" si="130"/>
        <v>#N/A</v>
      </c>
      <c r="KH25" s="169" t="e">
        <f t="shared" si="130"/>
        <v>#N/A</v>
      </c>
      <c r="KI25" s="169" t="e">
        <f t="shared" si="130"/>
        <v>#N/A</v>
      </c>
      <c r="KJ25" s="169" t="e">
        <f t="shared" si="138"/>
        <v>#N/A</v>
      </c>
      <c r="KK25" s="169" t="e">
        <f t="shared" si="138"/>
        <v>#N/A</v>
      </c>
      <c r="KL25" s="169" t="e">
        <f t="shared" si="138"/>
        <v>#N/A</v>
      </c>
      <c r="KM25" s="169" t="e">
        <f t="shared" si="138"/>
        <v>#N/A</v>
      </c>
      <c r="KN25" s="169" t="e">
        <f t="shared" si="138"/>
        <v>#N/A</v>
      </c>
      <c r="KO25" s="169" t="e">
        <f t="shared" si="138"/>
        <v>#N/A</v>
      </c>
      <c r="KP25" s="169" t="e">
        <f t="shared" si="138"/>
        <v>#N/A</v>
      </c>
      <c r="KQ25" s="169" t="e">
        <f t="shared" si="138"/>
        <v>#N/A</v>
      </c>
      <c r="KR25" s="169" t="e">
        <f t="shared" si="138"/>
        <v>#N/A</v>
      </c>
      <c r="KS25" s="169" t="e">
        <f t="shared" si="138"/>
        <v>#N/A</v>
      </c>
      <c r="KT25" s="169" t="e">
        <f t="shared" si="138"/>
        <v>#N/A</v>
      </c>
      <c r="KU25" s="169" t="e">
        <f t="shared" si="138"/>
        <v>#N/A</v>
      </c>
      <c r="KV25" s="169" t="e">
        <f t="shared" si="138"/>
        <v>#N/A</v>
      </c>
      <c r="KW25" s="169" t="e">
        <f t="shared" si="138"/>
        <v>#N/A</v>
      </c>
      <c r="KX25" s="169" t="e">
        <f t="shared" si="138"/>
        <v>#N/A</v>
      </c>
      <c r="KY25" s="169" t="e">
        <f t="shared" si="148"/>
        <v>#N/A</v>
      </c>
      <c r="KZ25" s="169" t="e">
        <f t="shared" si="148"/>
        <v>#N/A</v>
      </c>
      <c r="LA25" s="169" t="e">
        <f t="shared" si="148"/>
        <v>#N/A</v>
      </c>
      <c r="LB25" s="169" t="e">
        <f t="shared" si="148"/>
        <v>#N/A</v>
      </c>
      <c r="LC25" s="169" t="e">
        <f t="shared" si="148"/>
        <v>#N/A</v>
      </c>
      <c r="LD25" s="169" t="e">
        <f t="shared" si="148"/>
        <v>#N/A</v>
      </c>
      <c r="LE25" s="169" t="e">
        <f t="shared" si="148"/>
        <v>#N/A</v>
      </c>
      <c r="LF25" s="169" t="e">
        <f t="shared" si="148"/>
        <v>#N/A</v>
      </c>
      <c r="LG25" s="169" t="e">
        <f t="shared" si="148"/>
        <v>#N/A</v>
      </c>
      <c r="LH25" s="169" t="e">
        <f t="shared" si="148"/>
        <v>#N/A</v>
      </c>
      <c r="LI25" s="169" t="e">
        <f t="shared" si="148"/>
        <v>#N/A</v>
      </c>
      <c r="LJ25" s="169" t="e">
        <f t="shared" si="148"/>
        <v>#N/A</v>
      </c>
      <c r="LK25" s="169" t="e">
        <f t="shared" si="148"/>
        <v>#N/A</v>
      </c>
      <c r="LL25" s="169" t="e">
        <f t="shared" si="148"/>
        <v>#N/A</v>
      </c>
      <c r="LM25" s="169" t="e">
        <f t="shared" si="148"/>
        <v>#N/A</v>
      </c>
      <c r="LN25" s="169" t="e">
        <f t="shared" si="148"/>
        <v>#N/A</v>
      </c>
      <c r="LO25" s="169" t="e">
        <f t="shared" si="148"/>
        <v>#N/A</v>
      </c>
      <c r="LP25" s="169" t="e">
        <f t="shared" si="148"/>
        <v>#N/A</v>
      </c>
      <c r="LQ25" s="169" t="e">
        <f t="shared" si="148"/>
        <v>#N/A</v>
      </c>
      <c r="LR25" s="169" t="e">
        <f t="shared" si="148"/>
        <v>#N/A</v>
      </c>
      <c r="LS25" s="169" t="e">
        <f t="shared" si="148"/>
        <v>#N/A</v>
      </c>
      <c r="LT25" s="169" t="e">
        <f t="shared" si="148"/>
        <v>#N/A</v>
      </c>
      <c r="LU25" s="169" t="e">
        <f t="shared" si="148"/>
        <v>#N/A</v>
      </c>
      <c r="LV25" s="169" t="e">
        <f t="shared" si="148"/>
        <v>#N/A</v>
      </c>
      <c r="LW25" s="169" t="e">
        <f t="shared" si="148"/>
        <v>#N/A</v>
      </c>
      <c r="LX25" s="169" t="e">
        <f t="shared" si="148"/>
        <v>#N/A</v>
      </c>
      <c r="LY25" s="169" t="e">
        <f t="shared" si="148"/>
        <v>#N/A</v>
      </c>
      <c r="LZ25" s="169" t="e">
        <f t="shared" si="148"/>
        <v>#N/A</v>
      </c>
      <c r="MA25" s="169" t="e">
        <f t="shared" si="148"/>
        <v>#N/A</v>
      </c>
      <c r="MB25" s="169" t="e">
        <f t="shared" si="148"/>
        <v>#N/A</v>
      </c>
      <c r="MC25" s="169" t="e">
        <f t="shared" si="144"/>
        <v>#N/A</v>
      </c>
      <c r="MD25" s="169" t="e">
        <f t="shared" si="144"/>
        <v>#N/A</v>
      </c>
      <c r="ME25" s="169" t="e">
        <f t="shared" si="144"/>
        <v>#N/A</v>
      </c>
      <c r="MF25" s="169" t="e">
        <f t="shared" si="144"/>
        <v>#N/A</v>
      </c>
      <c r="MG25" s="169" t="e">
        <f t="shared" si="144"/>
        <v>#N/A</v>
      </c>
      <c r="MH25" s="169" t="e">
        <f t="shared" si="144"/>
        <v>#N/A</v>
      </c>
      <c r="MI25" s="169" t="e">
        <f t="shared" si="144"/>
        <v>#N/A</v>
      </c>
      <c r="MJ25" s="169" t="e">
        <f t="shared" si="144"/>
        <v>#N/A</v>
      </c>
      <c r="MK25" s="169" t="e">
        <f t="shared" si="144"/>
        <v>#N/A</v>
      </c>
      <c r="ML25" s="169" t="e">
        <f t="shared" si="144"/>
        <v>#N/A</v>
      </c>
      <c r="MM25" s="169" t="e">
        <f t="shared" si="144"/>
        <v>#N/A</v>
      </c>
      <c r="MN25" s="169" t="e">
        <f t="shared" si="144"/>
        <v>#N/A</v>
      </c>
      <c r="MO25" s="169" t="e">
        <f t="shared" si="144"/>
        <v>#N/A</v>
      </c>
      <c r="MP25" s="169" t="e">
        <f t="shared" si="144"/>
        <v>#N/A</v>
      </c>
      <c r="MQ25" s="169" t="e">
        <f t="shared" si="144"/>
        <v>#N/A</v>
      </c>
      <c r="MR25" s="169" t="e">
        <f t="shared" si="118"/>
        <v>#N/A</v>
      </c>
      <c r="MS25" s="169" t="e">
        <f t="shared" si="131"/>
        <v>#N/A</v>
      </c>
      <c r="MT25" s="169" t="e">
        <f t="shared" si="131"/>
        <v>#N/A</v>
      </c>
      <c r="MU25" s="169" t="e">
        <f t="shared" si="131"/>
        <v>#N/A</v>
      </c>
      <c r="MV25" s="169" t="e">
        <f t="shared" si="139"/>
        <v>#N/A</v>
      </c>
      <c r="MW25" s="169" t="e">
        <f t="shared" si="139"/>
        <v>#N/A</v>
      </c>
      <c r="MX25" s="169" t="e">
        <f t="shared" si="139"/>
        <v>#N/A</v>
      </c>
      <c r="MY25" s="169" t="e">
        <f t="shared" si="139"/>
        <v>#N/A</v>
      </c>
      <c r="MZ25" s="169" t="e">
        <f t="shared" si="139"/>
        <v>#N/A</v>
      </c>
      <c r="NA25" s="169" t="e">
        <f t="shared" si="139"/>
        <v>#N/A</v>
      </c>
      <c r="NB25" s="169" t="e">
        <f t="shared" si="139"/>
        <v>#N/A</v>
      </c>
      <c r="NC25" s="169" t="e">
        <f t="shared" si="139"/>
        <v>#N/A</v>
      </c>
      <c r="ND25" s="169" t="e">
        <f t="shared" si="139"/>
        <v>#N/A</v>
      </c>
      <c r="NE25" s="169" t="e">
        <f t="shared" si="139"/>
        <v>#N/A</v>
      </c>
      <c r="NF25" s="169" t="e">
        <f t="shared" si="139"/>
        <v>#N/A</v>
      </c>
      <c r="NG25" s="169" t="e">
        <f t="shared" si="139"/>
        <v>#N/A</v>
      </c>
      <c r="NH25" s="169" t="e">
        <f t="shared" si="139"/>
        <v>#N/A</v>
      </c>
      <c r="NI25" s="169" t="e">
        <f t="shared" si="139"/>
        <v>#N/A</v>
      </c>
      <c r="NJ25" s="169" t="e">
        <f t="shared" si="139"/>
        <v>#N/A</v>
      </c>
      <c r="NK25" s="169" t="e">
        <f t="shared" si="149"/>
        <v>#N/A</v>
      </c>
      <c r="NL25" s="169" t="e">
        <f t="shared" si="149"/>
        <v>#N/A</v>
      </c>
      <c r="NM25" s="169" t="e">
        <f t="shared" si="149"/>
        <v>#N/A</v>
      </c>
      <c r="NN25" s="169" t="e">
        <f t="shared" si="149"/>
        <v>#N/A</v>
      </c>
      <c r="NO25" s="169" t="e">
        <f t="shared" si="149"/>
        <v>#N/A</v>
      </c>
      <c r="NP25" s="169" t="e">
        <f t="shared" si="149"/>
        <v>#N/A</v>
      </c>
      <c r="NQ25" s="169" t="e">
        <f t="shared" si="149"/>
        <v>#N/A</v>
      </c>
      <c r="NR25" s="169" t="e">
        <f t="shared" si="149"/>
        <v>#N/A</v>
      </c>
      <c r="NS25" s="169" t="e">
        <f t="shared" si="149"/>
        <v>#N/A</v>
      </c>
      <c r="NT25" s="169" t="e">
        <f t="shared" si="149"/>
        <v>#N/A</v>
      </c>
      <c r="NU25" s="169" t="e">
        <f t="shared" si="149"/>
        <v>#N/A</v>
      </c>
      <c r="NV25" s="169" t="e">
        <f t="shared" si="149"/>
        <v>#N/A</v>
      </c>
      <c r="NW25" s="169" t="e">
        <f t="shared" si="149"/>
        <v>#N/A</v>
      </c>
      <c r="NX25" s="169" t="e">
        <f t="shared" si="149"/>
        <v>#N/A</v>
      </c>
      <c r="NY25" s="169" t="e">
        <f t="shared" si="149"/>
        <v>#N/A</v>
      </c>
      <c r="NZ25" s="169" t="e">
        <f t="shared" si="149"/>
        <v>#N/A</v>
      </c>
      <c r="OA25" s="169" t="e">
        <f t="shared" si="149"/>
        <v>#N/A</v>
      </c>
      <c r="OB25" s="169" t="e">
        <f t="shared" si="149"/>
        <v>#N/A</v>
      </c>
      <c r="OC25" s="169" t="e">
        <f t="shared" si="149"/>
        <v>#N/A</v>
      </c>
      <c r="OD25" s="169" t="e">
        <f t="shared" si="149"/>
        <v>#N/A</v>
      </c>
      <c r="OE25" s="169" t="e">
        <f t="shared" si="149"/>
        <v>#N/A</v>
      </c>
      <c r="OF25" s="169" t="e">
        <f t="shared" si="149"/>
        <v>#N/A</v>
      </c>
      <c r="OG25" s="169" t="e">
        <f t="shared" si="149"/>
        <v>#N/A</v>
      </c>
      <c r="OH25" s="169" t="e">
        <f t="shared" si="149"/>
        <v>#N/A</v>
      </c>
      <c r="OI25" s="169" t="e">
        <f t="shared" si="149"/>
        <v>#N/A</v>
      </c>
      <c r="OJ25" s="169" t="e">
        <f t="shared" si="149"/>
        <v>#N/A</v>
      </c>
      <c r="OK25" s="169" t="e">
        <f t="shared" si="149"/>
        <v>#N/A</v>
      </c>
      <c r="OL25" s="169" t="e">
        <f t="shared" si="149"/>
        <v>#N/A</v>
      </c>
      <c r="OM25" s="169" t="e">
        <f t="shared" si="149"/>
        <v>#N/A</v>
      </c>
      <c r="ON25" s="169" t="e">
        <f t="shared" si="149"/>
        <v>#N/A</v>
      </c>
      <c r="OO25" s="169" t="e">
        <f t="shared" si="145"/>
        <v>#N/A</v>
      </c>
      <c r="OP25" s="169" t="e">
        <f t="shared" si="145"/>
        <v>#N/A</v>
      </c>
      <c r="OQ25" s="169" t="e">
        <f t="shared" si="145"/>
        <v>#N/A</v>
      </c>
      <c r="OR25" s="169" t="e">
        <f t="shared" si="145"/>
        <v>#N/A</v>
      </c>
      <c r="OS25" s="169" t="e">
        <f t="shared" si="145"/>
        <v>#N/A</v>
      </c>
      <c r="OT25" s="169" t="e">
        <f t="shared" si="145"/>
        <v>#N/A</v>
      </c>
      <c r="OU25" s="169" t="e">
        <f t="shared" si="145"/>
        <v>#N/A</v>
      </c>
      <c r="OV25" s="169" t="e">
        <f t="shared" si="145"/>
        <v>#N/A</v>
      </c>
      <c r="OW25" s="169" t="e">
        <f t="shared" si="145"/>
        <v>#N/A</v>
      </c>
      <c r="OX25" s="169" t="e">
        <f t="shared" si="145"/>
        <v>#N/A</v>
      </c>
      <c r="OY25" s="169" t="e">
        <f t="shared" si="145"/>
        <v>#N/A</v>
      </c>
      <c r="OZ25" s="169" t="e">
        <f t="shared" si="145"/>
        <v>#N/A</v>
      </c>
      <c r="PA25" s="169" t="e">
        <f t="shared" si="145"/>
        <v>#N/A</v>
      </c>
      <c r="PB25" s="169" t="e">
        <f t="shared" si="145"/>
        <v>#N/A</v>
      </c>
      <c r="PC25" s="169" t="e">
        <f t="shared" si="145"/>
        <v>#N/A</v>
      </c>
      <c r="PD25" s="169" t="e">
        <f t="shared" si="119"/>
        <v>#N/A</v>
      </c>
      <c r="PE25" s="169" t="e">
        <f t="shared" si="141"/>
        <v>#N/A</v>
      </c>
      <c r="PF25" s="169" t="e">
        <f t="shared" si="141"/>
        <v>#N/A</v>
      </c>
      <c r="PG25" s="169" t="e">
        <f t="shared" si="141"/>
        <v>#N/A</v>
      </c>
      <c r="PH25" s="169" t="e">
        <f t="shared" si="141"/>
        <v>#N/A</v>
      </c>
      <c r="PI25" s="169" t="e">
        <f t="shared" si="141"/>
        <v>#N/A</v>
      </c>
      <c r="PJ25" s="169" t="e">
        <f t="shared" si="141"/>
        <v>#N/A</v>
      </c>
      <c r="PK25" s="169" t="e">
        <f t="shared" si="141"/>
        <v>#N/A</v>
      </c>
      <c r="PL25" s="169" t="e">
        <f t="shared" si="141"/>
        <v>#N/A</v>
      </c>
    </row>
    <row r="26" spans="1:428" hidden="1" x14ac:dyDescent="0.75">
      <c r="A26" s="4">
        <v>23</v>
      </c>
      <c r="B26" s="109"/>
      <c r="C26" s="117"/>
      <c r="D26" s="122" t="str">
        <f t="shared" si="110"/>
        <v/>
      </c>
      <c r="E26" s="95"/>
      <c r="F26" s="122" t="str">
        <f t="shared" si="111"/>
        <v/>
      </c>
      <c r="G26" s="117"/>
      <c r="H26" s="110"/>
      <c r="I26" s="124" t="str">
        <f t="shared" si="0"/>
        <v/>
      </c>
      <c r="J26" s="124" t="str">
        <f t="shared" si="1"/>
        <v/>
      </c>
      <c r="K26" s="73" t="str">
        <f t="shared" si="112"/>
        <v/>
      </c>
      <c r="L26" s="23"/>
      <c r="M26" s="57"/>
      <c r="N26" s="280"/>
      <c r="O26" s="74" t="str">
        <f>IF(AND(D26&gt;0,E26&gt;0,F26&gt;0),IF(ISBLANK(N26),IF(ISBLANK(L26),"",(F26-D26)*VLOOKUP(L26,VLookups!$A$4:$B$13,2,FALSE)),N26),"")</f>
        <v/>
      </c>
      <c r="P26" s="75" t="str">
        <f t="shared" si="2"/>
        <v/>
      </c>
      <c r="Q26" s="95"/>
      <c r="R26" s="270" t="str">
        <f>IF(AND(Q26&gt;0,E26&gt;0,NOT(O26="")),ABS(VLOOKUP($Q$1,VLookups!$A$43:$B$44,2,FALSE)-_xlfn.NORM.DIST(Q26,K26,O26,TRUE)),"")</f>
        <v/>
      </c>
      <c r="S26" s="94" t="str">
        <f>IF(AND($D26&gt;0,$E26&gt;0,$F26&gt;0,NOT(ISBLANK($L26))),_xlfn.NORM.INV(ABS(VLOOKUP($Q$1,VLookups!$A$43:$B$44,2,FALSE)-S$3),$K26,$O26),"")</f>
        <v/>
      </c>
      <c r="T26" s="93" t="str">
        <f>IF(AND($D26&gt;0,$E26&gt;0,$F26&gt;0,NOT(ISBLANK($L26))),_xlfn.NORM.INV(ABS(VLOOKUP($Q$1,VLookups!$A$43:$B$44,2,FALSE)-T$3),$K26,$O26),"")</f>
        <v/>
      </c>
      <c r="U26" s="94" t="str">
        <f>IF(AND($D26&gt;0,$E26&gt;0,$F26&gt;0,NOT(ISBLANK($L26))),_xlfn.NORM.INV(ABS(VLOOKUP($Q$1,VLookups!$A$43:$B$44,2,FALSE)-U$3),$K26,$O26),"")</f>
        <v/>
      </c>
      <c r="V26" s="93" t="str">
        <f>IF(AND($D26&gt;0,$E26&gt;0,$F26&gt;0,NOT(ISBLANK($L26))),_xlfn.NORM.INV(ABS(VLOOKUP($Q$1,VLookups!$A$43:$B$44,2,FALSE)-V$3),$K26,$O26),"")</f>
        <v/>
      </c>
      <c r="W26" s="94" t="str">
        <f>IF(AND($D26&gt;0,$E26&gt;0,$F26&gt;0,NOT(ISBLANK($L26))),_xlfn.NORM.INV(ABS(VLOOKUP($Q$1,VLookups!$A$43:$B$44,2,FALSE)-W$3),$K26,$O26),"")</f>
        <v/>
      </c>
      <c r="X26" s="93" t="str">
        <f>IF(AND($D26&gt;0,$E26&gt;0,$F26&gt;0,NOT(ISBLANK($L26))),_xlfn.NORM.INV(ABS(VLOOKUP($Q$1,VLookups!$A$43:$B$44,2,FALSE)-X$3),$K26,$O26),"")</f>
        <v/>
      </c>
      <c r="Y26" s="5"/>
      <c r="Z26" s="168" t="str">
        <f t="shared" si="113"/>
        <v/>
      </c>
      <c r="AA26" s="49" t="str">
        <f t="shared" si="114"/>
        <v/>
      </c>
      <c r="AB26" s="49" t="str">
        <f t="shared" ref="AB26:CM29" si="151">IF(ISNONTEXT($Z26),AC26-$Z26,"")</f>
        <v/>
      </c>
      <c r="AC26" s="49" t="str">
        <f t="shared" si="151"/>
        <v/>
      </c>
      <c r="AD26" s="49" t="str">
        <f t="shared" si="151"/>
        <v/>
      </c>
      <c r="AE26" s="49" t="str">
        <f t="shared" si="151"/>
        <v/>
      </c>
      <c r="AF26" s="49" t="str">
        <f t="shared" si="151"/>
        <v/>
      </c>
      <c r="AG26" s="49" t="str">
        <f t="shared" si="151"/>
        <v/>
      </c>
      <c r="AH26" s="49" t="str">
        <f t="shared" si="151"/>
        <v/>
      </c>
      <c r="AI26" s="49" t="str">
        <f t="shared" si="151"/>
        <v/>
      </c>
      <c r="AJ26" s="49" t="str">
        <f t="shared" si="151"/>
        <v/>
      </c>
      <c r="AK26" s="49" t="str">
        <f t="shared" si="151"/>
        <v/>
      </c>
      <c r="AL26" s="49" t="str">
        <f t="shared" si="151"/>
        <v/>
      </c>
      <c r="AM26" s="49" t="str">
        <f t="shared" si="151"/>
        <v/>
      </c>
      <c r="AN26" s="49" t="str">
        <f t="shared" si="151"/>
        <v/>
      </c>
      <c r="AO26" s="49" t="str">
        <f t="shared" si="151"/>
        <v/>
      </c>
      <c r="AP26" s="49" t="str">
        <f t="shared" si="151"/>
        <v/>
      </c>
      <c r="AQ26" s="49" t="str">
        <f t="shared" si="151"/>
        <v/>
      </c>
      <c r="AR26" s="49" t="str">
        <f t="shared" si="151"/>
        <v/>
      </c>
      <c r="AS26" s="49" t="str">
        <f t="shared" si="151"/>
        <v/>
      </c>
      <c r="AT26" s="49" t="str">
        <f t="shared" si="151"/>
        <v/>
      </c>
      <c r="AU26" s="49" t="str">
        <f t="shared" si="151"/>
        <v/>
      </c>
      <c r="AV26" s="49" t="str">
        <f t="shared" si="151"/>
        <v/>
      </c>
      <c r="AW26" s="49" t="str">
        <f t="shared" si="151"/>
        <v/>
      </c>
      <c r="AX26" s="49" t="str">
        <f t="shared" si="151"/>
        <v/>
      </c>
      <c r="AY26" s="49" t="str">
        <f t="shared" si="151"/>
        <v/>
      </c>
      <c r="AZ26" s="49" t="str">
        <f t="shared" si="151"/>
        <v/>
      </c>
      <c r="BA26" s="49" t="str">
        <f t="shared" si="151"/>
        <v/>
      </c>
      <c r="BB26" s="49" t="str">
        <f t="shared" si="151"/>
        <v/>
      </c>
      <c r="BC26" s="49" t="str">
        <f t="shared" si="151"/>
        <v/>
      </c>
      <c r="BD26" s="49" t="str">
        <f t="shared" si="151"/>
        <v/>
      </c>
      <c r="BE26" s="49" t="str">
        <f t="shared" si="151"/>
        <v/>
      </c>
      <c r="BF26" s="49" t="str">
        <f t="shared" si="151"/>
        <v/>
      </c>
      <c r="BG26" s="49" t="str">
        <f t="shared" si="151"/>
        <v/>
      </c>
      <c r="BH26" s="49" t="str">
        <f t="shared" si="151"/>
        <v/>
      </c>
      <c r="BI26" s="49" t="str">
        <f t="shared" si="151"/>
        <v/>
      </c>
      <c r="BJ26" s="49" t="str">
        <f t="shared" si="151"/>
        <v/>
      </c>
      <c r="BK26" s="49" t="str">
        <f t="shared" si="151"/>
        <v/>
      </c>
      <c r="BL26" s="49" t="str">
        <f t="shared" si="151"/>
        <v/>
      </c>
      <c r="BM26" s="49" t="str">
        <f t="shared" si="151"/>
        <v/>
      </c>
      <c r="BN26" s="49" t="str">
        <f t="shared" si="151"/>
        <v/>
      </c>
      <c r="BO26" s="49" t="str">
        <f t="shared" si="151"/>
        <v/>
      </c>
      <c r="BP26" s="49" t="str">
        <f t="shared" si="151"/>
        <v/>
      </c>
      <c r="BQ26" s="49" t="str">
        <f t="shared" si="151"/>
        <v/>
      </c>
      <c r="BR26" s="49" t="str">
        <f t="shared" si="151"/>
        <v/>
      </c>
      <c r="BS26" s="49" t="str">
        <f t="shared" si="151"/>
        <v/>
      </c>
      <c r="BT26" s="49" t="str">
        <f t="shared" si="151"/>
        <v/>
      </c>
      <c r="BU26" s="49" t="str">
        <f t="shared" si="151"/>
        <v/>
      </c>
      <c r="BV26" s="49" t="str">
        <f t="shared" si="151"/>
        <v/>
      </c>
      <c r="BW26" s="49" t="str">
        <f t="shared" si="151"/>
        <v/>
      </c>
      <c r="BX26" s="49" t="str">
        <f t="shared" si="151"/>
        <v/>
      </c>
      <c r="BY26" s="49" t="str">
        <f t="shared" si="151"/>
        <v/>
      </c>
      <c r="BZ26" s="49" t="str">
        <f t="shared" si="151"/>
        <v/>
      </c>
      <c r="CA26" s="49" t="str">
        <f t="shared" si="151"/>
        <v/>
      </c>
      <c r="CB26" s="49" t="str">
        <f t="shared" si="151"/>
        <v/>
      </c>
      <c r="CC26" s="49" t="str">
        <f t="shared" si="151"/>
        <v/>
      </c>
      <c r="CD26" s="49" t="str">
        <f t="shared" si="151"/>
        <v/>
      </c>
      <c r="CE26" s="49" t="str">
        <f t="shared" si="151"/>
        <v/>
      </c>
      <c r="CF26" s="49" t="str">
        <f t="shared" si="151"/>
        <v/>
      </c>
      <c r="CG26" s="49" t="str">
        <f t="shared" si="151"/>
        <v/>
      </c>
      <c r="CH26" s="49" t="str">
        <f t="shared" si="151"/>
        <v/>
      </c>
      <c r="CI26" s="49" t="str">
        <f t="shared" si="151"/>
        <v/>
      </c>
      <c r="CJ26" s="49" t="str">
        <f t="shared" si="151"/>
        <v/>
      </c>
      <c r="CK26" s="49" t="str">
        <f t="shared" si="151"/>
        <v/>
      </c>
      <c r="CL26" s="49" t="str">
        <f t="shared" si="151"/>
        <v/>
      </c>
      <c r="CM26" s="49" t="str">
        <f t="shared" si="151"/>
        <v/>
      </c>
      <c r="CN26" s="49" t="str">
        <f t="shared" si="150"/>
        <v/>
      </c>
      <c r="CO26" s="49" t="str">
        <f t="shared" si="150"/>
        <v/>
      </c>
      <c r="CP26" s="49" t="str">
        <f t="shared" si="150"/>
        <v/>
      </c>
      <c r="CQ26" s="49" t="str">
        <f t="shared" si="150"/>
        <v/>
      </c>
      <c r="CR26" s="49" t="str">
        <f t="shared" si="150"/>
        <v/>
      </c>
      <c r="CS26" s="49" t="str">
        <f t="shared" si="150"/>
        <v/>
      </c>
      <c r="CT26" s="49" t="str">
        <f t="shared" si="150"/>
        <v/>
      </c>
      <c r="CU26" s="49" t="str">
        <f t="shared" si="150"/>
        <v/>
      </c>
      <c r="CV26" s="49" t="str">
        <f t="shared" si="150"/>
        <v/>
      </c>
      <c r="CW26" s="49" t="str">
        <f t="shared" si="150"/>
        <v/>
      </c>
      <c r="CX26" s="49" t="str">
        <f t="shared" si="150"/>
        <v/>
      </c>
      <c r="CY26" s="49" t="str">
        <f t="shared" si="150"/>
        <v/>
      </c>
      <c r="CZ26" s="49" t="str">
        <f t="shared" si="150"/>
        <v/>
      </c>
      <c r="DA26" s="49" t="str">
        <f t="shared" si="150"/>
        <v/>
      </c>
      <c r="DB26" s="49" t="str">
        <f t="shared" si="150"/>
        <v/>
      </c>
      <c r="DC26" s="49" t="str">
        <f t="shared" si="150"/>
        <v/>
      </c>
      <c r="DD26" s="49" t="str">
        <f t="shared" si="150"/>
        <v/>
      </c>
      <c r="DE26" s="49" t="str">
        <f t="shared" si="150"/>
        <v/>
      </c>
      <c r="DF26" s="49" t="str">
        <f t="shared" si="150"/>
        <v/>
      </c>
      <c r="DG26" s="49" t="str">
        <f t="shared" si="150"/>
        <v/>
      </c>
      <c r="DH26" s="49" t="str">
        <f t="shared" si="150"/>
        <v/>
      </c>
      <c r="DI26" s="49" t="str">
        <f t="shared" si="150"/>
        <v/>
      </c>
      <c r="DJ26" s="49" t="str">
        <f t="shared" si="150"/>
        <v/>
      </c>
      <c r="DK26" s="49" t="str">
        <f t="shared" si="150"/>
        <v/>
      </c>
      <c r="DL26" s="49" t="str">
        <f t="shared" si="150"/>
        <v/>
      </c>
      <c r="DM26" s="49" t="str">
        <f t="shared" si="150"/>
        <v/>
      </c>
      <c r="DN26" s="49" t="str">
        <f t="shared" si="150"/>
        <v/>
      </c>
      <c r="DO26" s="49" t="str">
        <f t="shared" si="150"/>
        <v/>
      </c>
      <c r="DP26" s="49" t="str">
        <f t="shared" si="150"/>
        <v/>
      </c>
      <c r="DQ26" s="49" t="str">
        <f t="shared" si="150"/>
        <v/>
      </c>
      <c r="DR26" s="49" t="str">
        <f t="shared" si="150"/>
        <v/>
      </c>
      <c r="DS26" s="49" t="str">
        <f t="shared" si="150"/>
        <v/>
      </c>
      <c r="DT26" s="49" t="str">
        <f t="shared" si="150"/>
        <v/>
      </c>
      <c r="DU26" s="49" t="str">
        <f t="shared" si="150"/>
        <v/>
      </c>
      <c r="DV26" s="49" t="str">
        <f t="shared" si="150"/>
        <v/>
      </c>
      <c r="DW26" s="183" t="str">
        <f t="shared" si="115"/>
        <v/>
      </c>
      <c r="DX26" s="49" t="str">
        <f t="shared" si="5"/>
        <v/>
      </c>
      <c r="DY26" s="49" t="str">
        <f t="shared" si="6"/>
        <v/>
      </c>
      <c r="DZ26" s="49" t="str">
        <f t="shared" si="7"/>
        <v/>
      </c>
      <c r="EA26" s="49" t="str">
        <f t="shared" si="8"/>
        <v/>
      </c>
      <c r="EB26" s="49" t="str">
        <f t="shared" si="9"/>
        <v/>
      </c>
      <c r="EC26" s="49" t="str">
        <f t="shared" si="10"/>
        <v/>
      </c>
      <c r="ED26" s="49" t="str">
        <f t="shared" si="11"/>
        <v/>
      </c>
      <c r="EE26" s="49" t="str">
        <f t="shared" si="12"/>
        <v/>
      </c>
      <c r="EF26" s="49" t="str">
        <f t="shared" si="13"/>
        <v/>
      </c>
      <c r="EG26" s="49" t="str">
        <f t="shared" si="14"/>
        <v/>
      </c>
      <c r="EH26" s="49" t="str">
        <f t="shared" si="15"/>
        <v/>
      </c>
      <c r="EI26" s="49" t="str">
        <f t="shared" si="16"/>
        <v/>
      </c>
      <c r="EJ26" s="49" t="str">
        <f t="shared" si="17"/>
        <v/>
      </c>
      <c r="EK26" s="49" t="str">
        <f t="shared" si="18"/>
        <v/>
      </c>
      <c r="EL26" s="49" t="str">
        <f t="shared" si="19"/>
        <v/>
      </c>
      <c r="EM26" s="49" t="str">
        <f t="shared" si="20"/>
        <v/>
      </c>
      <c r="EN26" s="49" t="str">
        <f t="shared" si="21"/>
        <v/>
      </c>
      <c r="EO26" s="49" t="str">
        <f t="shared" si="22"/>
        <v/>
      </c>
      <c r="EP26" s="49" t="str">
        <f t="shared" si="23"/>
        <v/>
      </c>
      <c r="EQ26" s="49" t="str">
        <f t="shared" si="24"/>
        <v/>
      </c>
      <c r="ER26" s="49" t="str">
        <f t="shared" si="25"/>
        <v/>
      </c>
      <c r="ES26" s="49" t="str">
        <f t="shared" si="26"/>
        <v/>
      </c>
      <c r="ET26" s="49" t="str">
        <f t="shared" si="27"/>
        <v/>
      </c>
      <c r="EU26" s="49" t="str">
        <f t="shared" si="28"/>
        <v/>
      </c>
      <c r="EV26" s="49" t="str">
        <f t="shared" si="29"/>
        <v/>
      </c>
      <c r="EW26" s="49" t="str">
        <f t="shared" si="30"/>
        <v/>
      </c>
      <c r="EX26" s="49" t="str">
        <f t="shared" si="31"/>
        <v/>
      </c>
      <c r="EY26" s="49" t="str">
        <f t="shared" si="32"/>
        <v/>
      </c>
      <c r="EZ26" s="49" t="str">
        <f t="shared" si="33"/>
        <v/>
      </c>
      <c r="FA26" s="49" t="str">
        <f t="shared" si="34"/>
        <v/>
      </c>
      <c r="FB26" s="49" t="str">
        <f t="shared" si="35"/>
        <v/>
      </c>
      <c r="FC26" s="49" t="str">
        <f t="shared" si="36"/>
        <v/>
      </c>
      <c r="FD26" s="49" t="str">
        <f t="shared" si="37"/>
        <v/>
      </c>
      <c r="FE26" s="49" t="str">
        <f t="shared" si="38"/>
        <v/>
      </c>
      <c r="FF26" s="49" t="str">
        <f t="shared" si="39"/>
        <v/>
      </c>
      <c r="FG26" s="49" t="str">
        <f t="shared" si="40"/>
        <v/>
      </c>
      <c r="FH26" s="49" t="str">
        <f t="shared" si="41"/>
        <v/>
      </c>
      <c r="FI26" s="49" t="str">
        <f t="shared" si="42"/>
        <v/>
      </c>
      <c r="FJ26" s="49" t="str">
        <f t="shared" si="43"/>
        <v/>
      </c>
      <c r="FK26" s="49" t="str">
        <f t="shared" si="44"/>
        <v/>
      </c>
      <c r="FL26" s="49" t="str">
        <f t="shared" si="45"/>
        <v/>
      </c>
      <c r="FM26" s="49" t="str">
        <f t="shared" si="46"/>
        <v/>
      </c>
      <c r="FN26" s="49" t="str">
        <f t="shared" si="47"/>
        <v/>
      </c>
      <c r="FO26" s="49" t="str">
        <f t="shared" si="48"/>
        <v/>
      </c>
      <c r="FP26" s="49" t="str">
        <f t="shared" si="49"/>
        <v/>
      </c>
      <c r="FQ26" s="49" t="str">
        <f t="shared" si="50"/>
        <v/>
      </c>
      <c r="FR26" s="49" t="str">
        <f t="shared" si="51"/>
        <v/>
      </c>
      <c r="FS26" s="49" t="str">
        <f t="shared" si="52"/>
        <v/>
      </c>
      <c r="FT26" s="49" t="str">
        <f t="shared" si="53"/>
        <v/>
      </c>
      <c r="FU26" s="49" t="str">
        <f t="shared" si="54"/>
        <v/>
      </c>
      <c r="FV26" s="49" t="str">
        <f t="shared" si="55"/>
        <v/>
      </c>
      <c r="FW26" s="49" t="str">
        <f t="shared" si="56"/>
        <v/>
      </c>
      <c r="FX26" s="49" t="str">
        <f t="shared" si="57"/>
        <v/>
      </c>
      <c r="FY26" s="49" t="str">
        <f t="shared" si="58"/>
        <v/>
      </c>
      <c r="FZ26" s="49" t="str">
        <f t="shared" si="59"/>
        <v/>
      </c>
      <c r="GA26" s="49" t="str">
        <f t="shared" si="60"/>
        <v/>
      </c>
      <c r="GB26" s="49" t="str">
        <f t="shared" si="61"/>
        <v/>
      </c>
      <c r="GC26" s="49" t="str">
        <f t="shared" si="62"/>
        <v/>
      </c>
      <c r="GD26" s="49" t="str">
        <f t="shared" si="63"/>
        <v/>
      </c>
      <c r="GE26" s="49" t="str">
        <f t="shared" si="64"/>
        <v/>
      </c>
      <c r="GF26" s="49" t="str">
        <f t="shared" si="65"/>
        <v/>
      </c>
      <c r="GG26" s="49" t="str">
        <f t="shared" si="66"/>
        <v/>
      </c>
      <c r="GH26" s="49" t="str">
        <f t="shared" si="67"/>
        <v/>
      </c>
      <c r="GI26" s="49" t="str">
        <f t="shared" si="68"/>
        <v/>
      </c>
      <c r="GJ26" s="49" t="str">
        <f t="shared" si="69"/>
        <v/>
      </c>
      <c r="GK26" s="49" t="str">
        <f t="shared" si="70"/>
        <v/>
      </c>
      <c r="GL26" s="49" t="str">
        <f t="shared" si="71"/>
        <v/>
      </c>
      <c r="GM26" s="49" t="str">
        <f t="shared" si="72"/>
        <v/>
      </c>
      <c r="GN26" s="49" t="str">
        <f t="shared" si="73"/>
        <v/>
      </c>
      <c r="GO26" s="49" t="str">
        <f t="shared" si="74"/>
        <v/>
      </c>
      <c r="GP26" s="49" t="str">
        <f t="shared" si="75"/>
        <v/>
      </c>
      <c r="GQ26" s="49" t="str">
        <f t="shared" si="76"/>
        <v/>
      </c>
      <c r="GR26" s="49" t="str">
        <f t="shared" si="77"/>
        <v/>
      </c>
      <c r="GS26" s="49" t="str">
        <f t="shared" si="78"/>
        <v/>
      </c>
      <c r="GT26" s="49" t="str">
        <f t="shared" si="79"/>
        <v/>
      </c>
      <c r="GU26" s="49" t="str">
        <f t="shared" si="80"/>
        <v/>
      </c>
      <c r="GV26" s="49" t="str">
        <f t="shared" si="81"/>
        <v/>
      </c>
      <c r="GW26" s="49" t="str">
        <f t="shared" si="82"/>
        <v/>
      </c>
      <c r="GX26" s="49" t="str">
        <f t="shared" si="83"/>
        <v/>
      </c>
      <c r="GY26" s="49" t="str">
        <f t="shared" si="84"/>
        <v/>
      </c>
      <c r="GZ26" s="49" t="str">
        <f t="shared" si="85"/>
        <v/>
      </c>
      <c r="HA26" s="49" t="str">
        <f t="shared" si="86"/>
        <v/>
      </c>
      <c r="HB26" s="49" t="str">
        <f t="shared" si="87"/>
        <v/>
      </c>
      <c r="HC26" s="49" t="str">
        <f t="shared" si="88"/>
        <v/>
      </c>
      <c r="HD26" s="49" t="str">
        <f t="shared" si="89"/>
        <v/>
      </c>
      <c r="HE26" s="49" t="str">
        <f t="shared" si="90"/>
        <v/>
      </c>
      <c r="HF26" s="49" t="str">
        <f t="shared" si="91"/>
        <v/>
      </c>
      <c r="HG26" s="49" t="str">
        <f t="shared" si="92"/>
        <v/>
      </c>
      <c r="HH26" s="49" t="str">
        <f t="shared" si="93"/>
        <v/>
      </c>
      <c r="HI26" s="49" t="str">
        <f t="shared" si="94"/>
        <v/>
      </c>
      <c r="HJ26" s="49" t="str">
        <f t="shared" si="95"/>
        <v/>
      </c>
      <c r="HK26" s="49" t="str">
        <f t="shared" si="96"/>
        <v/>
      </c>
      <c r="HL26" s="49" t="str">
        <f t="shared" si="97"/>
        <v/>
      </c>
      <c r="HM26" s="49" t="str">
        <f t="shared" si="98"/>
        <v/>
      </c>
      <c r="HN26" s="49" t="str">
        <f t="shared" si="99"/>
        <v/>
      </c>
      <c r="HO26" s="49" t="str">
        <f t="shared" si="100"/>
        <v/>
      </c>
      <c r="HP26" s="49" t="str">
        <f t="shared" si="101"/>
        <v/>
      </c>
      <c r="HQ26" s="49" t="str">
        <f t="shared" si="102"/>
        <v/>
      </c>
      <c r="HR26" s="49" t="str">
        <f t="shared" si="103"/>
        <v/>
      </c>
      <c r="HS26" s="49" t="str">
        <f t="shared" si="104"/>
        <v/>
      </c>
      <c r="HT26" s="169" t="e">
        <f t="shared" si="105"/>
        <v>#N/A</v>
      </c>
      <c r="HU26" s="169" t="e">
        <f t="shared" si="129"/>
        <v>#N/A</v>
      </c>
      <c r="HV26" s="169" t="e">
        <f t="shared" si="129"/>
        <v>#N/A</v>
      </c>
      <c r="HW26" s="169" t="e">
        <f t="shared" si="129"/>
        <v>#N/A</v>
      </c>
      <c r="HX26" s="169" t="e">
        <f t="shared" si="137"/>
        <v>#N/A</v>
      </c>
      <c r="HY26" s="169" t="e">
        <f t="shared" si="137"/>
        <v>#N/A</v>
      </c>
      <c r="HZ26" s="169" t="e">
        <f t="shared" si="137"/>
        <v>#N/A</v>
      </c>
      <c r="IA26" s="169" t="e">
        <f t="shared" si="137"/>
        <v>#N/A</v>
      </c>
      <c r="IB26" s="169" t="e">
        <f t="shared" si="137"/>
        <v>#N/A</v>
      </c>
      <c r="IC26" s="169" t="e">
        <f t="shared" si="137"/>
        <v>#N/A</v>
      </c>
      <c r="ID26" s="169" t="e">
        <f t="shared" si="137"/>
        <v>#N/A</v>
      </c>
      <c r="IE26" s="169" t="e">
        <f t="shared" si="137"/>
        <v>#N/A</v>
      </c>
      <c r="IF26" s="169" t="e">
        <f t="shared" si="137"/>
        <v>#N/A</v>
      </c>
      <c r="IG26" s="169" t="e">
        <f t="shared" si="137"/>
        <v>#N/A</v>
      </c>
      <c r="IH26" s="169" t="e">
        <f t="shared" si="137"/>
        <v>#N/A</v>
      </c>
      <c r="II26" s="169" t="e">
        <f t="shared" si="137"/>
        <v>#N/A</v>
      </c>
      <c r="IJ26" s="169" t="e">
        <f t="shared" si="137"/>
        <v>#N/A</v>
      </c>
      <c r="IK26" s="169" t="e">
        <f t="shared" si="137"/>
        <v>#N/A</v>
      </c>
      <c r="IL26" s="169" t="e">
        <f t="shared" si="137"/>
        <v>#N/A</v>
      </c>
      <c r="IM26" s="169" t="e">
        <f t="shared" si="147"/>
        <v>#N/A</v>
      </c>
      <c r="IN26" s="169" t="e">
        <f t="shared" si="147"/>
        <v>#N/A</v>
      </c>
      <c r="IO26" s="169" t="e">
        <f t="shared" si="147"/>
        <v>#N/A</v>
      </c>
      <c r="IP26" s="169" t="e">
        <f t="shared" si="147"/>
        <v>#N/A</v>
      </c>
      <c r="IQ26" s="169" t="e">
        <f t="shared" si="147"/>
        <v>#N/A</v>
      </c>
      <c r="IR26" s="169" t="e">
        <f t="shared" si="147"/>
        <v>#N/A</v>
      </c>
      <c r="IS26" s="169" t="e">
        <f t="shared" si="147"/>
        <v>#N/A</v>
      </c>
      <c r="IT26" s="169" t="e">
        <f t="shared" si="147"/>
        <v>#N/A</v>
      </c>
      <c r="IU26" s="169" t="e">
        <f t="shared" si="147"/>
        <v>#N/A</v>
      </c>
      <c r="IV26" s="169" t="e">
        <f t="shared" si="147"/>
        <v>#N/A</v>
      </c>
      <c r="IW26" s="169" t="e">
        <f t="shared" si="147"/>
        <v>#N/A</v>
      </c>
      <c r="IX26" s="169" t="e">
        <f t="shared" si="147"/>
        <v>#N/A</v>
      </c>
      <c r="IY26" s="169" t="e">
        <f t="shared" si="147"/>
        <v>#N/A</v>
      </c>
      <c r="IZ26" s="169" t="e">
        <f t="shared" si="147"/>
        <v>#N/A</v>
      </c>
      <c r="JA26" s="169" t="e">
        <f t="shared" si="147"/>
        <v>#N/A</v>
      </c>
      <c r="JB26" s="169" t="e">
        <f t="shared" si="147"/>
        <v>#N/A</v>
      </c>
      <c r="JC26" s="169" t="e">
        <f t="shared" si="147"/>
        <v>#N/A</v>
      </c>
      <c r="JD26" s="169" t="e">
        <f t="shared" si="147"/>
        <v>#N/A</v>
      </c>
      <c r="JE26" s="169" t="e">
        <f t="shared" si="147"/>
        <v>#N/A</v>
      </c>
      <c r="JF26" s="169" t="e">
        <f t="shared" si="147"/>
        <v>#N/A</v>
      </c>
      <c r="JG26" s="169" t="e">
        <f t="shared" si="147"/>
        <v>#N/A</v>
      </c>
      <c r="JH26" s="169" t="e">
        <f t="shared" si="147"/>
        <v>#N/A</v>
      </c>
      <c r="JI26" s="169" t="e">
        <f t="shared" si="147"/>
        <v>#N/A</v>
      </c>
      <c r="JJ26" s="169" t="e">
        <f t="shared" si="147"/>
        <v>#N/A</v>
      </c>
      <c r="JK26" s="169" t="e">
        <f t="shared" si="147"/>
        <v>#N/A</v>
      </c>
      <c r="JL26" s="169" t="e">
        <f t="shared" si="147"/>
        <v>#N/A</v>
      </c>
      <c r="JM26" s="169" t="e">
        <f t="shared" si="147"/>
        <v>#N/A</v>
      </c>
      <c r="JN26" s="169" t="e">
        <f t="shared" si="147"/>
        <v>#N/A</v>
      </c>
      <c r="JO26" s="169" t="e">
        <f t="shared" si="147"/>
        <v>#N/A</v>
      </c>
      <c r="JP26" s="169" t="e">
        <f t="shared" si="147"/>
        <v>#N/A</v>
      </c>
      <c r="JQ26" s="169" t="e">
        <f t="shared" si="143"/>
        <v>#N/A</v>
      </c>
      <c r="JR26" s="169" t="e">
        <f t="shared" si="143"/>
        <v>#N/A</v>
      </c>
      <c r="JS26" s="169" t="e">
        <f t="shared" si="143"/>
        <v>#N/A</v>
      </c>
      <c r="JT26" s="169" t="e">
        <f t="shared" si="143"/>
        <v>#N/A</v>
      </c>
      <c r="JU26" s="169" t="e">
        <f t="shared" si="143"/>
        <v>#N/A</v>
      </c>
      <c r="JV26" s="169" t="e">
        <f t="shared" si="143"/>
        <v>#N/A</v>
      </c>
      <c r="JW26" s="169" t="e">
        <f t="shared" si="143"/>
        <v>#N/A</v>
      </c>
      <c r="JX26" s="169" t="e">
        <f t="shared" si="143"/>
        <v>#N/A</v>
      </c>
      <c r="JY26" s="169" t="e">
        <f t="shared" si="143"/>
        <v>#N/A</v>
      </c>
      <c r="JZ26" s="169" t="e">
        <f t="shared" si="143"/>
        <v>#N/A</v>
      </c>
      <c r="KA26" s="169" t="e">
        <f t="shared" si="143"/>
        <v>#N/A</v>
      </c>
      <c r="KB26" s="169" t="e">
        <f t="shared" si="143"/>
        <v>#N/A</v>
      </c>
      <c r="KC26" s="169" t="e">
        <f t="shared" si="143"/>
        <v>#N/A</v>
      </c>
      <c r="KD26" s="169" t="e">
        <f t="shared" si="143"/>
        <v>#N/A</v>
      </c>
      <c r="KE26" s="169" t="e">
        <f t="shared" si="143"/>
        <v>#N/A</v>
      </c>
      <c r="KF26" s="169" t="e">
        <f t="shared" si="117"/>
        <v>#N/A</v>
      </c>
      <c r="KG26" s="169" t="e">
        <f t="shared" si="130"/>
        <v>#N/A</v>
      </c>
      <c r="KH26" s="169" t="e">
        <f t="shared" si="130"/>
        <v>#N/A</v>
      </c>
      <c r="KI26" s="169" t="e">
        <f t="shared" si="130"/>
        <v>#N/A</v>
      </c>
      <c r="KJ26" s="169" t="e">
        <f t="shared" si="138"/>
        <v>#N/A</v>
      </c>
      <c r="KK26" s="169" t="e">
        <f t="shared" si="138"/>
        <v>#N/A</v>
      </c>
      <c r="KL26" s="169" t="e">
        <f t="shared" si="138"/>
        <v>#N/A</v>
      </c>
      <c r="KM26" s="169" t="e">
        <f t="shared" si="138"/>
        <v>#N/A</v>
      </c>
      <c r="KN26" s="169" t="e">
        <f t="shared" si="138"/>
        <v>#N/A</v>
      </c>
      <c r="KO26" s="169" t="e">
        <f t="shared" si="138"/>
        <v>#N/A</v>
      </c>
      <c r="KP26" s="169" t="e">
        <f t="shared" si="138"/>
        <v>#N/A</v>
      </c>
      <c r="KQ26" s="169" t="e">
        <f t="shared" si="138"/>
        <v>#N/A</v>
      </c>
      <c r="KR26" s="169" t="e">
        <f t="shared" si="138"/>
        <v>#N/A</v>
      </c>
      <c r="KS26" s="169" t="e">
        <f t="shared" si="138"/>
        <v>#N/A</v>
      </c>
      <c r="KT26" s="169" t="e">
        <f t="shared" si="138"/>
        <v>#N/A</v>
      </c>
      <c r="KU26" s="169" t="e">
        <f t="shared" si="138"/>
        <v>#N/A</v>
      </c>
      <c r="KV26" s="169" t="e">
        <f t="shared" si="138"/>
        <v>#N/A</v>
      </c>
      <c r="KW26" s="169" t="e">
        <f t="shared" si="138"/>
        <v>#N/A</v>
      </c>
      <c r="KX26" s="169" t="e">
        <f t="shared" si="138"/>
        <v>#N/A</v>
      </c>
      <c r="KY26" s="169" t="e">
        <f t="shared" si="148"/>
        <v>#N/A</v>
      </c>
      <c r="KZ26" s="169" t="e">
        <f t="shared" si="148"/>
        <v>#N/A</v>
      </c>
      <c r="LA26" s="169" t="e">
        <f t="shared" si="148"/>
        <v>#N/A</v>
      </c>
      <c r="LB26" s="169" t="e">
        <f t="shared" si="148"/>
        <v>#N/A</v>
      </c>
      <c r="LC26" s="169" t="e">
        <f t="shared" si="148"/>
        <v>#N/A</v>
      </c>
      <c r="LD26" s="169" t="e">
        <f t="shared" si="148"/>
        <v>#N/A</v>
      </c>
      <c r="LE26" s="169" t="e">
        <f t="shared" si="148"/>
        <v>#N/A</v>
      </c>
      <c r="LF26" s="169" t="e">
        <f t="shared" si="148"/>
        <v>#N/A</v>
      </c>
      <c r="LG26" s="169" t="e">
        <f t="shared" si="148"/>
        <v>#N/A</v>
      </c>
      <c r="LH26" s="169" t="e">
        <f t="shared" si="148"/>
        <v>#N/A</v>
      </c>
      <c r="LI26" s="169" t="e">
        <f t="shared" si="148"/>
        <v>#N/A</v>
      </c>
      <c r="LJ26" s="169" t="e">
        <f t="shared" si="148"/>
        <v>#N/A</v>
      </c>
      <c r="LK26" s="169" t="e">
        <f t="shared" si="148"/>
        <v>#N/A</v>
      </c>
      <c r="LL26" s="169" t="e">
        <f t="shared" si="148"/>
        <v>#N/A</v>
      </c>
      <c r="LM26" s="169" t="e">
        <f t="shared" si="148"/>
        <v>#N/A</v>
      </c>
      <c r="LN26" s="169" t="e">
        <f t="shared" si="148"/>
        <v>#N/A</v>
      </c>
      <c r="LO26" s="169" t="e">
        <f t="shared" si="148"/>
        <v>#N/A</v>
      </c>
      <c r="LP26" s="169" t="e">
        <f t="shared" si="148"/>
        <v>#N/A</v>
      </c>
      <c r="LQ26" s="169" t="e">
        <f t="shared" si="148"/>
        <v>#N/A</v>
      </c>
      <c r="LR26" s="169" t="e">
        <f t="shared" si="148"/>
        <v>#N/A</v>
      </c>
      <c r="LS26" s="169" t="e">
        <f t="shared" si="148"/>
        <v>#N/A</v>
      </c>
      <c r="LT26" s="169" t="e">
        <f t="shared" si="148"/>
        <v>#N/A</v>
      </c>
      <c r="LU26" s="169" t="e">
        <f t="shared" si="148"/>
        <v>#N/A</v>
      </c>
      <c r="LV26" s="169" t="e">
        <f t="shared" si="148"/>
        <v>#N/A</v>
      </c>
      <c r="LW26" s="169" t="e">
        <f t="shared" si="148"/>
        <v>#N/A</v>
      </c>
      <c r="LX26" s="169" t="e">
        <f t="shared" si="148"/>
        <v>#N/A</v>
      </c>
      <c r="LY26" s="169" t="e">
        <f t="shared" si="148"/>
        <v>#N/A</v>
      </c>
      <c r="LZ26" s="169" t="e">
        <f t="shared" si="148"/>
        <v>#N/A</v>
      </c>
      <c r="MA26" s="169" t="e">
        <f t="shared" si="148"/>
        <v>#N/A</v>
      </c>
      <c r="MB26" s="169" t="e">
        <f t="shared" si="148"/>
        <v>#N/A</v>
      </c>
      <c r="MC26" s="169" t="e">
        <f t="shared" si="144"/>
        <v>#N/A</v>
      </c>
      <c r="MD26" s="169" t="e">
        <f t="shared" si="144"/>
        <v>#N/A</v>
      </c>
      <c r="ME26" s="169" t="e">
        <f t="shared" si="144"/>
        <v>#N/A</v>
      </c>
      <c r="MF26" s="169" t="e">
        <f t="shared" si="144"/>
        <v>#N/A</v>
      </c>
      <c r="MG26" s="169" t="e">
        <f t="shared" si="144"/>
        <v>#N/A</v>
      </c>
      <c r="MH26" s="169" t="e">
        <f t="shared" si="144"/>
        <v>#N/A</v>
      </c>
      <c r="MI26" s="169" t="e">
        <f t="shared" si="144"/>
        <v>#N/A</v>
      </c>
      <c r="MJ26" s="169" t="e">
        <f t="shared" si="144"/>
        <v>#N/A</v>
      </c>
      <c r="MK26" s="169" t="e">
        <f t="shared" si="144"/>
        <v>#N/A</v>
      </c>
      <c r="ML26" s="169" t="e">
        <f t="shared" si="144"/>
        <v>#N/A</v>
      </c>
      <c r="MM26" s="169" t="e">
        <f t="shared" si="144"/>
        <v>#N/A</v>
      </c>
      <c r="MN26" s="169" t="e">
        <f t="shared" si="144"/>
        <v>#N/A</v>
      </c>
      <c r="MO26" s="169" t="e">
        <f t="shared" si="144"/>
        <v>#N/A</v>
      </c>
      <c r="MP26" s="169" t="e">
        <f t="shared" si="144"/>
        <v>#N/A</v>
      </c>
      <c r="MQ26" s="169" t="e">
        <f t="shared" si="144"/>
        <v>#N/A</v>
      </c>
      <c r="MR26" s="169" t="e">
        <f t="shared" si="118"/>
        <v>#N/A</v>
      </c>
      <c r="MS26" s="169" t="e">
        <f t="shared" si="131"/>
        <v>#N/A</v>
      </c>
      <c r="MT26" s="169" t="e">
        <f t="shared" si="131"/>
        <v>#N/A</v>
      </c>
      <c r="MU26" s="169" t="e">
        <f t="shared" si="131"/>
        <v>#N/A</v>
      </c>
      <c r="MV26" s="169" t="e">
        <f t="shared" si="139"/>
        <v>#N/A</v>
      </c>
      <c r="MW26" s="169" t="e">
        <f t="shared" si="139"/>
        <v>#N/A</v>
      </c>
      <c r="MX26" s="169" t="e">
        <f t="shared" si="139"/>
        <v>#N/A</v>
      </c>
      <c r="MY26" s="169" t="e">
        <f t="shared" si="139"/>
        <v>#N/A</v>
      </c>
      <c r="MZ26" s="169" t="e">
        <f t="shared" si="139"/>
        <v>#N/A</v>
      </c>
      <c r="NA26" s="169" t="e">
        <f t="shared" si="139"/>
        <v>#N/A</v>
      </c>
      <c r="NB26" s="169" t="e">
        <f t="shared" si="139"/>
        <v>#N/A</v>
      </c>
      <c r="NC26" s="169" t="e">
        <f t="shared" si="139"/>
        <v>#N/A</v>
      </c>
      <c r="ND26" s="169" t="e">
        <f t="shared" si="139"/>
        <v>#N/A</v>
      </c>
      <c r="NE26" s="169" t="e">
        <f t="shared" si="139"/>
        <v>#N/A</v>
      </c>
      <c r="NF26" s="169" t="e">
        <f t="shared" si="139"/>
        <v>#N/A</v>
      </c>
      <c r="NG26" s="169" t="e">
        <f t="shared" si="139"/>
        <v>#N/A</v>
      </c>
      <c r="NH26" s="169" t="e">
        <f t="shared" si="139"/>
        <v>#N/A</v>
      </c>
      <c r="NI26" s="169" t="e">
        <f t="shared" si="139"/>
        <v>#N/A</v>
      </c>
      <c r="NJ26" s="169" t="e">
        <f t="shared" si="139"/>
        <v>#N/A</v>
      </c>
      <c r="NK26" s="169" t="e">
        <f t="shared" si="149"/>
        <v>#N/A</v>
      </c>
      <c r="NL26" s="169" t="e">
        <f t="shared" si="149"/>
        <v>#N/A</v>
      </c>
      <c r="NM26" s="169" t="e">
        <f t="shared" si="149"/>
        <v>#N/A</v>
      </c>
      <c r="NN26" s="169" t="e">
        <f t="shared" si="149"/>
        <v>#N/A</v>
      </c>
      <c r="NO26" s="169" t="e">
        <f t="shared" si="149"/>
        <v>#N/A</v>
      </c>
      <c r="NP26" s="169" t="e">
        <f t="shared" si="149"/>
        <v>#N/A</v>
      </c>
      <c r="NQ26" s="169" t="e">
        <f t="shared" si="149"/>
        <v>#N/A</v>
      </c>
      <c r="NR26" s="169" t="e">
        <f t="shared" si="149"/>
        <v>#N/A</v>
      </c>
      <c r="NS26" s="169" t="e">
        <f t="shared" si="149"/>
        <v>#N/A</v>
      </c>
      <c r="NT26" s="169" t="e">
        <f t="shared" si="149"/>
        <v>#N/A</v>
      </c>
      <c r="NU26" s="169" t="e">
        <f t="shared" si="149"/>
        <v>#N/A</v>
      </c>
      <c r="NV26" s="169" t="e">
        <f t="shared" si="149"/>
        <v>#N/A</v>
      </c>
      <c r="NW26" s="169" t="e">
        <f t="shared" si="149"/>
        <v>#N/A</v>
      </c>
      <c r="NX26" s="169" t="e">
        <f t="shared" si="149"/>
        <v>#N/A</v>
      </c>
      <c r="NY26" s="169" t="e">
        <f t="shared" si="149"/>
        <v>#N/A</v>
      </c>
      <c r="NZ26" s="169" t="e">
        <f t="shared" si="149"/>
        <v>#N/A</v>
      </c>
      <c r="OA26" s="169" t="e">
        <f t="shared" si="149"/>
        <v>#N/A</v>
      </c>
      <c r="OB26" s="169" t="e">
        <f t="shared" si="149"/>
        <v>#N/A</v>
      </c>
      <c r="OC26" s="169" t="e">
        <f t="shared" si="149"/>
        <v>#N/A</v>
      </c>
      <c r="OD26" s="169" t="e">
        <f t="shared" si="149"/>
        <v>#N/A</v>
      </c>
      <c r="OE26" s="169" t="e">
        <f t="shared" si="149"/>
        <v>#N/A</v>
      </c>
      <c r="OF26" s="169" t="e">
        <f t="shared" si="149"/>
        <v>#N/A</v>
      </c>
      <c r="OG26" s="169" t="e">
        <f t="shared" si="149"/>
        <v>#N/A</v>
      </c>
      <c r="OH26" s="169" t="e">
        <f t="shared" si="149"/>
        <v>#N/A</v>
      </c>
      <c r="OI26" s="169" t="e">
        <f t="shared" si="149"/>
        <v>#N/A</v>
      </c>
      <c r="OJ26" s="169" t="e">
        <f t="shared" si="149"/>
        <v>#N/A</v>
      </c>
      <c r="OK26" s="169" t="e">
        <f t="shared" si="149"/>
        <v>#N/A</v>
      </c>
      <c r="OL26" s="169" t="e">
        <f t="shared" si="149"/>
        <v>#N/A</v>
      </c>
      <c r="OM26" s="169" t="e">
        <f t="shared" si="149"/>
        <v>#N/A</v>
      </c>
      <c r="ON26" s="169" t="e">
        <f t="shared" si="149"/>
        <v>#N/A</v>
      </c>
      <c r="OO26" s="169" t="e">
        <f t="shared" si="145"/>
        <v>#N/A</v>
      </c>
      <c r="OP26" s="169" t="e">
        <f t="shared" si="145"/>
        <v>#N/A</v>
      </c>
      <c r="OQ26" s="169" t="e">
        <f t="shared" si="145"/>
        <v>#N/A</v>
      </c>
      <c r="OR26" s="169" t="e">
        <f t="shared" si="145"/>
        <v>#N/A</v>
      </c>
      <c r="OS26" s="169" t="e">
        <f t="shared" si="145"/>
        <v>#N/A</v>
      </c>
      <c r="OT26" s="169" t="e">
        <f t="shared" si="145"/>
        <v>#N/A</v>
      </c>
      <c r="OU26" s="169" t="e">
        <f t="shared" si="145"/>
        <v>#N/A</v>
      </c>
      <c r="OV26" s="169" t="e">
        <f t="shared" si="145"/>
        <v>#N/A</v>
      </c>
      <c r="OW26" s="169" t="e">
        <f t="shared" si="145"/>
        <v>#N/A</v>
      </c>
      <c r="OX26" s="169" t="e">
        <f t="shared" si="145"/>
        <v>#N/A</v>
      </c>
      <c r="OY26" s="169" t="e">
        <f t="shared" si="145"/>
        <v>#N/A</v>
      </c>
      <c r="OZ26" s="169" t="e">
        <f t="shared" si="145"/>
        <v>#N/A</v>
      </c>
      <c r="PA26" s="169" t="e">
        <f t="shared" si="145"/>
        <v>#N/A</v>
      </c>
      <c r="PB26" s="169" t="e">
        <f t="shared" si="145"/>
        <v>#N/A</v>
      </c>
      <c r="PC26" s="169" t="e">
        <f t="shared" si="145"/>
        <v>#N/A</v>
      </c>
      <c r="PD26" s="169" t="e">
        <f t="shared" si="119"/>
        <v>#N/A</v>
      </c>
      <c r="PE26" s="169" t="e">
        <f t="shared" si="141"/>
        <v>#N/A</v>
      </c>
      <c r="PF26" s="169" t="e">
        <f t="shared" si="141"/>
        <v>#N/A</v>
      </c>
      <c r="PG26" s="169" t="e">
        <f t="shared" si="141"/>
        <v>#N/A</v>
      </c>
      <c r="PH26" s="169" t="e">
        <f t="shared" si="141"/>
        <v>#N/A</v>
      </c>
      <c r="PI26" s="169" t="e">
        <f t="shared" si="141"/>
        <v>#N/A</v>
      </c>
      <c r="PJ26" s="169" t="e">
        <f t="shared" si="141"/>
        <v>#N/A</v>
      </c>
      <c r="PK26" s="169" t="e">
        <f t="shared" si="141"/>
        <v>#N/A</v>
      </c>
      <c r="PL26" s="169" t="e">
        <f t="shared" si="141"/>
        <v>#N/A</v>
      </c>
    </row>
    <row r="27" spans="1:428" hidden="1" x14ac:dyDescent="0.75">
      <c r="A27" s="4">
        <v>24</v>
      </c>
      <c r="B27" s="109"/>
      <c r="C27" s="117"/>
      <c r="D27" s="122" t="str">
        <f t="shared" si="110"/>
        <v/>
      </c>
      <c r="E27" s="95"/>
      <c r="F27" s="122" t="str">
        <f t="shared" si="111"/>
        <v/>
      </c>
      <c r="G27" s="117"/>
      <c r="H27" s="110"/>
      <c r="I27" s="124" t="str">
        <f t="shared" si="0"/>
        <v/>
      </c>
      <c r="J27" s="124" t="str">
        <f t="shared" si="1"/>
        <v/>
      </c>
      <c r="K27" s="73" t="str">
        <f t="shared" si="112"/>
        <v/>
      </c>
      <c r="L27" s="23"/>
      <c r="M27" s="57"/>
      <c r="N27" s="280"/>
      <c r="O27" s="74" t="str">
        <f>IF(AND(D27&gt;0,E27&gt;0,F27&gt;0),IF(ISBLANK(N27),IF(ISBLANK(L27),"",(F27-D27)*VLOOKUP(L27,VLookups!$A$4:$B$13,2,FALSE)),N27),"")</f>
        <v/>
      </c>
      <c r="P27" s="75" t="str">
        <f t="shared" si="2"/>
        <v/>
      </c>
      <c r="Q27" s="95"/>
      <c r="R27" s="270" t="str">
        <f>IF(AND(Q27&gt;0,E27&gt;0,NOT(O27="")),ABS(VLOOKUP($Q$1,VLookups!$A$43:$B$44,2,FALSE)-_xlfn.NORM.DIST(Q27,K27,O27,TRUE)),"")</f>
        <v/>
      </c>
      <c r="S27" s="94" t="str">
        <f>IF(AND($D27&gt;0,$E27&gt;0,$F27&gt;0,NOT(ISBLANK($L27))),_xlfn.NORM.INV(ABS(VLOOKUP($Q$1,VLookups!$A$43:$B$44,2,FALSE)-S$3),$K27,$O27),"")</f>
        <v/>
      </c>
      <c r="T27" s="93" t="str">
        <f>IF(AND($D27&gt;0,$E27&gt;0,$F27&gt;0,NOT(ISBLANK($L27))),_xlfn.NORM.INV(ABS(VLOOKUP($Q$1,VLookups!$A$43:$B$44,2,FALSE)-T$3),$K27,$O27),"")</f>
        <v/>
      </c>
      <c r="U27" s="94" t="str">
        <f>IF(AND($D27&gt;0,$E27&gt;0,$F27&gt;0,NOT(ISBLANK($L27))),_xlfn.NORM.INV(ABS(VLOOKUP($Q$1,VLookups!$A$43:$B$44,2,FALSE)-U$3),$K27,$O27),"")</f>
        <v/>
      </c>
      <c r="V27" s="93" t="str">
        <f>IF(AND($D27&gt;0,$E27&gt;0,$F27&gt;0,NOT(ISBLANK($L27))),_xlfn.NORM.INV(ABS(VLOOKUP($Q$1,VLookups!$A$43:$B$44,2,FALSE)-V$3),$K27,$O27),"")</f>
        <v/>
      </c>
      <c r="W27" s="94" t="str">
        <f>IF(AND($D27&gt;0,$E27&gt;0,$F27&gt;0,NOT(ISBLANK($L27))),_xlfn.NORM.INV(ABS(VLOOKUP($Q$1,VLookups!$A$43:$B$44,2,FALSE)-W$3),$K27,$O27),"")</f>
        <v/>
      </c>
      <c r="X27" s="93" t="str">
        <f>IF(AND($D27&gt;0,$E27&gt;0,$F27&gt;0,NOT(ISBLANK($L27))),_xlfn.NORM.INV(ABS(VLOOKUP($Q$1,VLookups!$A$43:$B$44,2,FALSE)-X$3),$K27,$O27),"")</f>
        <v/>
      </c>
      <c r="Y27" s="5"/>
      <c r="Z27" s="168" t="str">
        <f t="shared" si="113"/>
        <v/>
      </c>
      <c r="AA27" s="49" t="str">
        <f t="shared" si="114"/>
        <v/>
      </c>
      <c r="AB27" s="49" t="str">
        <f t="shared" si="151"/>
        <v/>
      </c>
      <c r="AC27" s="49" t="str">
        <f t="shared" si="151"/>
        <v/>
      </c>
      <c r="AD27" s="49" t="str">
        <f t="shared" si="151"/>
        <v/>
      </c>
      <c r="AE27" s="49" t="str">
        <f t="shared" si="151"/>
        <v/>
      </c>
      <c r="AF27" s="49" t="str">
        <f t="shared" si="151"/>
        <v/>
      </c>
      <c r="AG27" s="49" t="str">
        <f t="shared" si="151"/>
        <v/>
      </c>
      <c r="AH27" s="49" t="str">
        <f t="shared" si="151"/>
        <v/>
      </c>
      <c r="AI27" s="49" t="str">
        <f t="shared" si="151"/>
        <v/>
      </c>
      <c r="AJ27" s="49" t="str">
        <f t="shared" si="151"/>
        <v/>
      </c>
      <c r="AK27" s="49" t="str">
        <f t="shared" si="151"/>
        <v/>
      </c>
      <c r="AL27" s="49" t="str">
        <f t="shared" si="151"/>
        <v/>
      </c>
      <c r="AM27" s="49" t="str">
        <f t="shared" si="151"/>
        <v/>
      </c>
      <c r="AN27" s="49" t="str">
        <f t="shared" si="151"/>
        <v/>
      </c>
      <c r="AO27" s="49" t="str">
        <f t="shared" si="151"/>
        <v/>
      </c>
      <c r="AP27" s="49" t="str">
        <f t="shared" si="151"/>
        <v/>
      </c>
      <c r="AQ27" s="49" t="str">
        <f t="shared" si="151"/>
        <v/>
      </c>
      <c r="AR27" s="49" t="str">
        <f t="shared" si="151"/>
        <v/>
      </c>
      <c r="AS27" s="49" t="str">
        <f t="shared" si="151"/>
        <v/>
      </c>
      <c r="AT27" s="49" t="str">
        <f t="shared" si="151"/>
        <v/>
      </c>
      <c r="AU27" s="49" t="str">
        <f t="shared" si="151"/>
        <v/>
      </c>
      <c r="AV27" s="49" t="str">
        <f t="shared" si="151"/>
        <v/>
      </c>
      <c r="AW27" s="49" t="str">
        <f t="shared" si="151"/>
        <v/>
      </c>
      <c r="AX27" s="49" t="str">
        <f t="shared" si="151"/>
        <v/>
      </c>
      <c r="AY27" s="49" t="str">
        <f t="shared" si="151"/>
        <v/>
      </c>
      <c r="AZ27" s="49" t="str">
        <f t="shared" si="151"/>
        <v/>
      </c>
      <c r="BA27" s="49" t="str">
        <f t="shared" si="151"/>
        <v/>
      </c>
      <c r="BB27" s="49" t="str">
        <f t="shared" si="151"/>
        <v/>
      </c>
      <c r="BC27" s="49" t="str">
        <f t="shared" si="151"/>
        <v/>
      </c>
      <c r="BD27" s="49" t="str">
        <f t="shared" si="151"/>
        <v/>
      </c>
      <c r="BE27" s="49" t="str">
        <f t="shared" si="151"/>
        <v/>
      </c>
      <c r="BF27" s="49" t="str">
        <f t="shared" si="151"/>
        <v/>
      </c>
      <c r="BG27" s="49" t="str">
        <f t="shared" si="151"/>
        <v/>
      </c>
      <c r="BH27" s="49" t="str">
        <f t="shared" si="151"/>
        <v/>
      </c>
      <c r="BI27" s="49" t="str">
        <f t="shared" si="151"/>
        <v/>
      </c>
      <c r="BJ27" s="49" t="str">
        <f t="shared" si="151"/>
        <v/>
      </c>
      <c r="BK27" s="49" t="str">
        <f t="shared" si="151"/>
        <v/>
      </c>
      <c r="BL27" s="49" t="str">
        <f t="shared" si="151"/>
        <v/>
      </c>
      <c r="BM27" s="49" t="str">
        <f t="shared" si="151"/>
        <v/>
      </c>
      <c r="BN27" s="49" t="str">
        <f t="shared" si="151"/>
        <v/>
      </c>
      <c r="BO27" s="49" t="str">
        <f t="shared" si="151"/>
        <v/>
      </c>
      <c r="BP27" s="49" t="str">
        <f t="shared" si="151"/>
        <v/>
      </c>
      <c r="BQ27" s="49" t="str">
        <f t="shared" si="151"/>
        <v/>
      </c>
      <c r="BR27" s="49" t="str">
        <f t="shared" si="151"/>
        <v/>
      </c>
      <c r="BS27" s="49" t="str">
        <f t="shared" si="151"/>
        <v/>
      </c>
      <c r="BT27" s="49" t="str">
        <f t="shared" si="151"/>
        <v/>
      </c>
      <c r="BU27" s="49" t="str">
        <f t="shared" si="151"/>
        <v/>
      </c>
      <c r="BV27" s="49" t="str">
        <f t="shared" si="151"/>
        <v/>
      </c>
      <c r="BW27" s="49" t="str">
        <f t="shared" si="151"/>
        <v/>
      </c>
      <c r="BX27" s="49" t="str">
        <f t="shared" si="151"/>
        <v/>
      </c>
      <c r="BY27" s="49" t="str">
        <f t="shared" si="151"/>
        <v/>
      </c>
      <c r="BZ27" s="49" t="str">
        <f t="shared" si="151"/>
        <v/>
      </c>
      <c r="CA27" s="49" t="str">
        <f t="shared" si="151"/>
        <v/>
      </c>
      <c r="CB27" s="49" t="str">
        <f t="shared" si="151"/>
        <v/>
      </c>
      <c r="CC27" s="49" t="str">
        <f t="shared" si="151"/>
        <v/>
      </c>
      <c r="CD27" s="49" t="str">
        <f t="shared" si="151"/>
        <v/>
      </c>
      <c r="CE27" s="49" t="str">
        <f t="shared" si="151"/>
        <v/>
      </c>
      <c r="CF27" s="49" t="str">
        <f t="shared" si="151"/>
        <v/>
      </c>
      <c r="CG27" s="49" t="str">
        <f t="shared" si="151"/>
        <v/>
      </c>
      <c r="CH27" s="49" t="str">
        <f t="shared" si="151"/>
        <v/>
      </c>
      <c r="CI27" s="49" t="str">
        <f t="shared" si="151"/>
        <v/>
      </c>
      <c r="CJ27" s="49" t="str">
        <f t="shared" si="151"/>
        <v/>
      </c>
      <c r="CK27" s="49" t="str">
        <f t="shared" si="151"/>
        <v/>
      </c>
      <c r="CL27" s="49" t="str">
        <f t="shared" si="151"/>
        <v/>
      </c>
      <c r="CM27" s="49" t="str">
        <f t="shared" si="151"/>
        <v/>
      </c>
      <c r="CN27" s="49" t="str">
        <f t="shared" si="150"/>
        <v/>
      </c>
      <c r="CO27" s="49" t="str">
        <f t="shared" si="150"/>
        <v/>
      </c>
      <c r="CP27" s="49" t="str">
        <f t="shared" si="150"/>
        <v/>
      </c>
      <c r="CQ27" s="49" t="str">
        <f t="shared" si="150"/>
        <v/>
      </c>
      <c r="CR27" s="49" t="str">
        <f t="shared" si="150"/>
        <v/>
      </c>
      <c r="CS27" s="49" t="str">
        <f t="shared" si="150"/>
        <v/>
      </c>
      <c r="CT27" s="49" t="str">
        <f t="shared" si="150"/>
        <v/>
      </c>
      <c r="CU27" s="49" t="str">
        <f t="shared" si="150"/>
        <v/>
      </c>
      <c r="CV27" s="49" t="str">
        <f t="shared" si="150"/>
        <v/>
      </c>
      <c r="CW27" s="49" t="str">
        <f t="shared" si="150"/>
        <v/>
      </c>
      <c r="CX27" s="49" t="str">
        <f t="shared" si="150"/>
        <v/>
      </c>
      <c r="CY27" s="49" t="str">
        <f t="shared" si="150"/>
        <v/>
      </c>
      <c r="CZ27" s="49" t="str">
        <f t="shared" si="150"/>
        <v/>
      </c>
      <c r="DA27" s="49" t="str">
        <f t="shared" si="150"/>
        <v/>
      </c>
      <c r="DB27" s="49" t="str">
        <f t="shared" si="150"/>
        <v/>
      </c>
      <c r="DC27" s="49" t="str">
        <f t="shared" si="150"/>
        <v/>
      </c>
      <c r="DD27" s="49" t="str">
        <f t="shared" si="150"/>
        <v/>
      </c>
      <c r="DE27" s="49" t="str">
        <f t="shared" si="150"/>
        <v/>
      </c>
      <c r="DF27" s="49" t="str">
        <f t="shared" si="150"/>
        <v/>
      </c>
      <c r="DG27" s="49" t="str">
        <f t="shared" si="150"/>
        <v/>
      </c>
      <c r="DH27" s="49" t="str">
        <f t="shared" si="150"/>
        <v/>
      </c>
      <c r="DI27" s="49" t="str">
        <f t="shared" si="150"/>
        <v/>
      </c>
      <c r="DJ27" s="49" t="str">
        <f t="shared" si="150"/>
        <v/>
      </c>
      <c r="DK27" s="49" t="str">
        <f t="shared" si="150"/>
        <v/>
      </c>
      <c r="DL27" s="49" t="str">
        <f t="shared" si="150"/>
        <v/>
      </c>
      <c r="DM27" s="49" t="str">
        <f t="shared" si="150"/>
        <v/>
      </c>
      <c r="DN27" s="49" t="str">
        <f t="shared" si="150"/>
        <v/>
      </c>
      <c r="DO27" s="49" t="str">
        <f t="shared" si="150"/>
        <v/>
      </c>
      <c r="DP27" s="49" t="str">
        <f t="shared" si="150"/>
        <v/>
      </c>
      <c r="DQ27" s="49" t="str">
        <f t="shared" si="150"/>
        <v/>
      </c>
      <c r="DR27" s="49" t="str">
        <f t="shared" si="150"/>
        <v/>
      </c>
      <c r="DS27" s="49" t="str">
        <f t="shared" si="150"/>
        <v/>
      </c>
      <c r="DT27" s="49" t="str">
        <f t="shared" si="150"/>
        <v/>
      </c>
      <c r="DU27" s="49" t="str">
        <f t="shared" si="150"/>
        <v/>
      </c>
      <c r="DV27" s="49" t="str">
        <f t="shared" si="150"/>
        <v/>
      </c>
      <c r="DW27" s="183" t="str">
        <f t="shared" si="115"/>
        <v/>
      </c>
      <c r="DX27" s="49" t="str">
        <f t="shared" si="5"/>
        <v/>
      </c>
      <c r="DY27" s="49" t="str">
        <f t="shared" si="6"/>
        <v/>
      </c>
      <c r="DZ27" s="49" t="str">
        <f t="shared" si="7"/>
        <v/>
      </c>
      <c r="EA27" s="49" t="str">
        <f t="shared" si="8"/>
        <v/>
      </c>
      <c r="EB27" s="49" t="str">
        <f t="shared" si="9"/>
        <v/>
      </c>
      <c r="EC27" s="49" t="str">
        <f t="shared" si="10"/>
        <v/>
      </c>
      <c r="ED27" s="49" t="str">
        <f t="shared" si="11"/>
        <v/>
      </c>
      <c r="EE27" s="49" t="str">
        <f t="shared" si="12"/>
        <v/>
      </c>
      <c r="EF27" s="49" t="str">
        <f t="shared" si="13"/>
        <v/>
      </c>
      <c r="EG27" s="49" t="str">
        <f t="shared" si="14"/>
        <v/>
      </c>
      <c r="EH27" s="49" t="str">
        <f t="shared" si="15"/>
        <v/>
      </c>
      <c r="EI27" s="49" t="str">
        <f t="shared" si="16"/>
        <v/>
      </c>
      <c r="EJ27" s="49" t="str">
        <f t="shared" si="17"/>
        <v/>
      </c>
      <c r="EK27" s="49" t="str">
        <f t="shared" si="18"/>
        <v/>
      </c>
      <c r="EL27" s="49" t="str">
        <f t="shared" si="19"/>
        <v/>
      </c>
      <c r="EM27" s="49" t="str">
        <f t="shared" si="20"/>
        <v/>
      </c>
      <c r="EN27" s="49" t="str">
        <f t="shared" si="21"/>
        <v/>
      </c>
      <c r="EO27" s="49" t="str">
        <f t="shared" si="22"/>
        <v/>
      </c>
      <c r="EP27" s="49" t="str">
        <f t="shared" si="23"/>
        <v/>
      </c>
      <c r="EQ27" s="49" t="str">
        <f t="shared" si="24"/>
        <v/>
      </c>
      <c r="ER27" s="49" t="str">
        <f t="shared" si="25"/>
        <v/>
      </c>
      <c r="ES27" s="49" t="str">
        <f t="shared" si="26"/>
        <v/>
      </c>
      <c r="ET27" s="49" t="str">
        <f t="shared" si="27"/>
        <v/>
      </c>
      <c r="EU27" s="49" t="str">
        <f t="shared" si="28"/>
        <v/>
      </c>
      <c r="EV27" s="49" t="str">
        <f t="shared" si="29"/>
        <v/>
      </c>
      <c r="EW27" s="49" t="str">
        <f t="shared" si="30"/>
        <v/>
      </c>
      <c r="EX27" s="49" t="str">
        <f t="shared" si="31"/>
        <v/>
      </c>
      <c r="EY27" s="49" t="str">
        <f t="shared" si="32"/>
        <v/>
      </c>
      <c r="EZ27" s="49" t="str">
        <f t="shared" si="33"/>
        <v/>
      </c>
      <c r="FA27" s="49" t="str">
        <f t="shared" si="34"/>
        <v/>
      </c>
      <c r="FB27" s="49" t="str">
        <f t="shared" si="35"/>
        <v/>
      </c>
      <c r="FC27" s="49" t="str">
        <f t="shared" si="36"/>
        <v/>
      </c>
      <c r="FD27" s="49" t="str">
        <f t="shared" si="37"/>
        <v/>
      </c>
      <c r="FE27" s="49" t="str">
        <f t="shared" si="38"/>
        <v/>
      </c>
      <c r="FF27" s="49" t="str">
        <f t="shared" si="39"/>
        <v/>
      </c>
      <c r="FG27" s="49" t="str">
        <f t="shared" si="40"/>
        <v/>
      </c>
      <c r="FH27" s="49" t="str">
        <f t="shared" si="41"/>
        <v/>
      </c>
      <c r="FI27" s="49" t="str">
        <f t="shared" si="42"/>
        <v/>
      </c>
      <c r="FJ27" s="49" t="str">
        <f t="shared" si="43"/>
        <v/>
      </c>
      <c r="FK27" s="49" t="str">
        <f t="shared" si="44"/>
        <v/>
      </c>
      <c r="FL27" s="49" t="str">
        <f t="shared" si="45"/>
        <v/>
      </c>
      <c r="FM27" s="49" t="str">
        <f t="shared" si="46"/>
        <v/>
      </c>
      <c r="FN27" s="49" t="str">
        <f t="shared" si="47"/>
        <v/>
      </c>
      <c r="FO27" s="49" t="str">
        <f t="shared" si="48"/>
        <v/>
      </c>
      <c r="FP27" s="49" t="str">
        <f t="shared" si="49"/>
        <v/>
      </c>
      <c r="FQ27" s="49" t="str">
        <f t="shared" si="50"/>
        <v/>
      </c>
      <c r="FR27" s="49" t="str">
        <f t="shared" si="51"/>
        <v/>
      </c>
      <c r="FS27" s="49" t="str">
        <f t="shared" si="52"/>
        <v/>
      </c>
      <c r="FT27" s="49" t="str">
        <f t="shared" si="53"/>
        <v/>
      </c>
      <c r="FU27" s="49" t="str">
        <f t="shared" si="54"/>
        <v/>
      </c>
      <c r="FV27" s="49" t="str">
        <f t="shared" si="55"/>
        <v/>
      </c>
      <c r="FW27" s="49" t="str">
        <f t="shared" si="56"/>
        <v/>
      </c>
      <c r="FX27" s="49" t="str">
        <f t="shared" si="57"/>
        <v/>
      </c>
      <c r="FY27" s="49" t="str">
        <f t="shared" si="58"/>
        <v/>
      </c>
      <c r="FZ27" s="49" t="str">
        <f t="shared" si="59"/>
        <v/>
      </c>
      <c r="GA27" s="49" t="str">
        <f t="shared" si="60"/>
        <v/>
      </c>
      <c r="GB27" s="49" t="str">
        <f t="shared" si="61"/>
        <v/>
      </c>
      <c r="GC27" s="49" t="str">
        <f t="shared" si="62"/>
        <v/>
      </c>
      <c r="GD27" s="49" t="str">
        <f t="shared" si="63"/>
        <v/>
      </c>
      <c r="GE27" s="49" t="str">
        <f t="shared" si="64"/>
        <v/>
      </c>
      <c r="GF27" s="49" t="str">
        <f t="shared" si="65"/>
        <v/>
      </c>
      <c r="GG27" s="49" t="str">
        <f t="shared" si="66"/>
        <v/>
      </c>
      <c r="GH27" s="49" t="str">
        <f t="shared" si="67"/>
        <v/>
      </c>
      <c r="GI27" s="49" t="str">
        <f t="shared" si="68"/>
        <v/>
      </c>
      <c r="GJ27" s="49" t="str">
        <f t="shared" si="69"/>
        <v/>
      </c>
      <c r="GK27" s="49" t="str">
        <f t="shared" si="70"/>
        <v/>
      </c>
      <c r="GL27" s="49" t="str">
        <f t="shared" si="71"/>
        <v/>
      </c>
      <c r="GM27" s="49" t="str">
        <f t="shared" si="72"/>
        <v/>
      </c>
      <c r="GN27" s="49" t="str">
        <f t="shared" si="73"/>
        <v/>
      </c>
      <c r="GO27" s="49" t="str">
        <f t="shared" si="74"/>
        <v/>
      </c>
      <c r="GP27" s="49" t="str">
        <f t="shared" si="75"/>
        <v/>
      </c>
      <c r="GQ27" s="49" t="str">
        <f t="shared" si="76"/>
        <v/>
      </c>
      <c r="GR27" s="49" t="str">
        <f t="shared" si="77"/>
        <v/>
      </c>
      <c r="GS27" s="49" t="str">
        <f t="shared" si="78"/>
        <v/>
      </c>
      <c r="GT27" s="49" t="str">
        <f t="shared" si="79"/>
        <v/>
      </c>
      <c r="GU27" s="49" t="str">
        <f t="shared" si="80"/>
        <v/>
      </c>
      <c r="GV27" s="49" t="str">
        <f t="shared" si="81"/>
        <v/>
      </c>
      <c r="GW27" s="49" t="str">
        <f t="shared" si="82"/>
        <v/>
      </c>
      <c r="GX27" s="49" t="str">
        <f t="shared" si="83"/>
        <v/>
      </c>
      <c r="GY27" s="49" t="str">
        <f t="shared" si="84"/>
        <v/>
      </c>
      <c r="GZ27" s="49" t="str">
        <f t="shared" si="85"/>
        <v/>
      </c>
      <c r="HA27" s="49" t="str">
        <f t="shared" si="86"/>
        <v/>
      </c>
      <c r="HB27" s="49" t="str">
        <f t="shared" si="87"/>
        <v/>
      </c>
      <c r="HC27" s="49" t="str">
        <f t="shared" si="88"/>
        <v/>
      </c>
      <c r="HD27" s="49" t="str">
        <f t="shared" si="89"/>
        <v/>
      </c>
      <c r="HE27" s="49" t="str">
        <f t="shared" si="90"/>
        <v/>
      </c>
      <c r="HF27" s="49" t="str">
        <f t="shared" si="91"/>
        <v/>
      </c>
      <c r="HG27" s="49" t="str">
        <f t="shared" si="92"/>
        <v/>
      </c>
      <c r="HH27" s="49" t="str">
        <f t="shared" si="93"/>
        <v/>
      </c>
      <c r="HI27" s="49" t="str">
        <f t="shared" si="94"/>
        <v/>
      </c>
      <c r="HJ27" s="49" t="str">
        <f t="shared" si="95"/>
        <v/>
      </c>
      <c r="HK27" s="49" t="str">
        <f t="shared" si="96"/>
        <v/>
      </c>
      <c r="HL27" s="49" t="str">
        <f t="shared" si="97"/>
        <v/>
      </c>
      <c r="HM27" s="49" t="str">
        <f t="shared" si="98"/>
        <v/>
      </c>
      <c r="HN27" s="49" t="str">
        <f t="shared" si="99"/>
        <v/>
      </c>
      <c r="HO27" s="49" t="str">
        <f t="shared" si="100"/>
        <v/>
      </c>
      <c r="HP27" s="49" t="str">
        <f t="shared" si="101"/>
        <v/>
      </c>
      <c r="HQ27" s="49" t="str">
        <f t="shared" si="102"/>
        <v/>
      </c>
      <c r="HR27" s="49" t="str">
        <f t="shared" si="103"/>
        <v/>
      </c>
      <c r="HS27" s="49" t="str">
        <f t="shared" si="104"/>
        <v/>
      </c>
      <c r="HT27" s="169" t="e">
        <f t="shared" si="105"/>
        <v>#N/A</v>
      </c>
      <c r="HU27" s="169" t="e">
        <f t="shared" si="129"/>
        <v>#N/A</v>
      </c>
      <c r="HV27" s="169" t="e">
        <f t="shared" si="129"/>
        <v>#N/A</v>
      </c>
      <c r="HW27" s="169" t="e">
        <f t="shared" si="129"/>
        <v>#N/A</v>
      </c>
      <c r="HX27" s="169" t="e">
        <f t="shared" si="137"/>
        <v>#N/A</v>
      </c>
      <c r="HY27" s="169" t="e">
        <f t="shared" si="137"/>
        <v>#N/A</v>
      </c>
      <c r="HZ27" s="169" t="e">
        <f t="shared" si="137"/>
        <v>#N/A</v>
      </c>
      <c r="IA27" s="169" t="e">
        <f t="shared" si="137"/>
        <v>#N/A</v>
      </c>
      <c r="IB27" s="169" t="e">
        <f t="shared" si="137"/>
        <v>#N/A</v>
      </c>
      <c r="IC27" s="169" t="e">
        <f t="shared" si="137"/>
        <v>#N/A</v>
      </c>
      <c r="ID27" s="169" t="e">
        <f t="shared" si="137"/>
        <v>#N/A</v>
      </c>
      <c r="IE27" s="169" t="e">
        <f t="shared" si="137"/>
        <v>#N/A</v>
      </c>
      <c r="IF27" s="169" t="e">
        <f t="shared" si="137"/>
        <v>#N/A</v>
      </c>
      <c r="IG27" s="169" t="e">
        <f t="shared" si="137"/>
        <v>#N/A</v>
      </c>
      <c r="IH27" s="169" t="e">
        <f t="shared" si="137"/>
        <v>#N/A</v>
      </c>
      <c r="II27" s="169" t="e">
        <f t="shared" si="137"/>
        <v>#N/A</v>
      </c>
      <c r="IJ27" s="169" t="e">
        <f t="shared" si="137"/>
        <v>#N/A</v>
      </c>
      <c r="IK27" s="169" t="e">
        <f t="shared" si="137"/>
        <v>#N/A</v>
      </c>
      <c r="IL27" s="169" t="e">
        <f t="shared" si="137"/>
        <v>#N/A</v>
      </c>
      <c r="IM27" s="169" t="e">
        <f t="shared" si="147"/>
        <v>#N/A</v>
      </c>
      <c r="IN27" s="169" t="e">
        <f t="shared" si="147"/>
        <v>#N/A</v>
      </c>
      <c r="IO27" s="169" t="e">
        <f t="shared" si="147"/>
        <v>#N/A</v>
      </c>
      <c r="IP27" s="169" t="e">
        <f t="shared" si="147"/>
        <v>#N/A</v>
      </c>
      <c r="IQ27" s="169" t="e">
        <f t="shared" si="147"/>
        <v>#N/A</v>
      </c>
      <c r="IR27" s="169" t="e">
        <f t="shared" si="147"/>
        <v>#N/A</v>
      </c>
      <c r="IS27" s="169" t="e">
        <f t="shared" si="147"/>
        <v>#N/A</v>
      </c>
      <c r="IT27" s="169" t="e">
        <f t="shared" si="147"/>
        <v>#N/A</v>
      </c>
      <c r="IU27" s="169" t="e">
        <f t="shared" si="147"/>
        <v>#N/A</v>
      </c>
      <c r="IV27" s="169" t="e">
        <f t="shared" si="147"/>
        <v>#N/A</v>
      </c>
      <c r="IW27" s="169" t="e">
        <f t="shared" si="147"/>
        <v>#N/A</v>
      </c>
      <c r="IX27" s="169" t="e">
        <f t="shared" si="147"/>
        <v>#N/A</v>
      </c>
      <c r="IY27" s="169" t="e">
        <f t="shared" si="147"/>
        <v>#N/A</v>
      </c>
      <c r="IZ27" s="169" t="e">
        <f t="shared" si="147"/>
        <v>#N/A</v>
      </c>
      <c r="JA27" s="169" t="e">
        <f t="shared" si="147"/>
        <v>#N/A</v>
      </c>
      <c r="JB27" s="169" t="e">
        <f t="shared" si="147"/>
        <v>#N/A</v>
      </c>
      <c r="JC27" s="169" t="e">
        <f t="shared" si="147"/>
        <v>#N/A</v>
      </c>
      <c r="JD27" s="169" t="e">
        <f t="shared" si="147"/>
        <v>#N/A</v>
      </c>
      <c r="JE27" s="169" t="e">
        <f t="shared" si="147"/>
        <v>#N/A</v>
      </c>
      <c r="JF27" s="169" t="e">
        <f t="shared" si="147"/>
        <v>#N/A</v>
      </c>
      <c r="JG27" s="169" t="e">
        <f t="shared" si="147"/>
        <v>#N/A</v>
      </c>
      <c r="JH27" s="169" t="e">
        <f t="shared" si="147"/>
        <v>#N/A</v>
      </c>
      <c r="JI27" s="169" t="e">
        <f t="shared" si="147"/>
        <v>#N/A</v>
      </c>
      <c r="JJ27" s="169" t="e">
        <f t="shared" si="147"/>
        <v>#N/A</v>
      </c>
      <c r="JK27" s="169" t="e">
        <f t="shared" si="147"/>
        <v>#N/A</v>
      </c>
      <c r="JL27" s="169" t="e">
        <f t="shared" si="147"/>
        <v>#N/A</v>
      </c>
      <c r="JM27" s="169" t="e">
        <f t="shared" si="147"/>
        <v>#N/A</v>
      </c>
      <c r="JN27" s="169" t="e">
        <f t="shared" si="147"/>
        <v>#N/A</v>
      </c>
      <c r="JO27" s="169" t="e">
        <f t="shared" si="147"/>
        <v>#N/A</v>
      </c>
      <c r="JP27" s="169" t="e">
        <f t="shared" si="147"/>
        <v>#N/A</v>
      </c>
      <c r="JQ27" s="169" t="e">
        <f t="shared" si="143"/>
        <v>#N/A</v>
      </c>
      <c r="JR27" s="169" t="e">
        <f t="shared" si="143"/>
        <v>#N/A</v>
      </c>
      <c r="JS27" s="169" t="e">
        <f t="shared" si="143"/>
        <v>#N/A</v>
      </c>
      <c r="JT27" s="169" t="e">
        <f t="shared" si="143"/>
        <v>#N/A</v>
      </c>
      <c r="JU27" s="169" t="e">
        <f t="shared" si="143"/>
        <v>#N/A</v>
      </c>
      <c r="JV27" s="169" t="e">
        <f t="shared" si="143"/>
        <v>#N/A</v>
      </c>
      <c r="JW27" s="169" t="e">
        <f t="shared" si="143"/>
        <v>#N/A</v>
      </c>
      <c r="JX27" s="169" t="e">
        <f t="shared" si="143"/>
        <v>#N/A</v>
      </c>
      <c r="JY27" s="169" t="e">
        <f t="shared" si="143"/>
        <v>#N/A</v>
      </c>
      <c r="JZ27" s="169" t="e">
        <f t="shared" si="143"/>
        <v>#N/A</v>
      </c>
      <c r="KA27" s="169" t="e">
        <f t="shared" si="143"/>
        <v>#N/A</v>
      </c>
      <c r="KB27" s="169" t="e">
        <f t="shared" si="143"/>
        <v>#N/A</v>
      </c>
      <c r="KC27" s="169" t="e">
        <f t="shared" si="143"/>
        <v>#N/A</v>
      </c>
      <c r="KD27" s="169" t="e">
        <f t="shared" si="143"/>
        <v>#N/A</v>
      </c>
      <c r="KE27" s="169" t="e">
        <f t="shared" si="143"/>
        <v>#N/A</v>
      </c>
      <c r="KF27" s="169" t="e">
        <f t="shared" si="117"/>
        <v>#N/A</v>
      </c>
      <c r="KG27" s="169" t="e">
        <f t="shared" si="130"/>
        <v>#N/A</v>
      </c>
      <c r="KH27" s="169" t="e">
        <f t="shared" si="130"/>
        <v>#N/A</v>
      </c>
      <c r="KI27" s="169" t="e">
        <f t="shared" si="130"/>
        <v>#N/A</v>
      </c>
      <c r="KJ27" s="169" t="e">
        <f t="shared" si="138"/>
        <v>#N/A</v>
      </c>
      <c r="KK27" s="169" t="e">
        <f t="shared" si="138"/>
        <v>#N/A</v>
      </c>
      <c r="KL27" s="169" t="e">
        <f t="shared" si="138"/>
        <v>#N/A</v>
      </c>
      <c r="KM27" s="169" t="e">
        <f t="shared" si="138"/>
        <v>#N/A</v>
      </c>
      <c r="KN27" s="169" t="e">
        <f t="shared" si="138"/>
        <v>#N/A</v>
      </c>
      <c r="KO27" s="169" t="e">
        <f t="shared" si="138"/>
        <v>#N/A</v>
      </c>
      <c r="KP27" s="169" t="e">
        <f t="shared" si="138"/>
        <v>#N/A</v>
      </c>
      <c r="KQ27" s="169" t="e">
        <f t="shared" si="138"/>
        <v>#N/A</v>
      </c>
      <c r="KR27" s="169" t="e">
        <f t="shared" si="138"/>
        <v>#N/A</v>
      </c>
      <c r="KS27" s="169" t="e">
        <f t="shared" si="138"/>
        <v>#N/A</v>
      </c>
      <c r="KT27" s="169" t="e">
        <f t="shared" si="138"/>
        <v>#N/A</v>
      </c>
      <c r="KU27" s="169" t="e">
        <f t="shared" si="138"/>
        <v>#N/A</v>
      </c>
      <c r="KV27" s="169" t="e">
        <f t="shared" si="138"/>
        <v>#N/A</v>
      </c>
      <c r="KW27" s="169" t="e">
        <f t="shared" si="138"/>
        <v>#N/A</v>
      </c>
      <c r="KX27" s="169" t="e">
        <f t="shared" si="138"/>
        <v>#N/A</v>
      </c>
      <c r="KY27" s="169" t="e">
        <f t="shared" si="148"/>
        <v>#N/A</v>
      </c>
      <c r="KZ27" s="169" t="e">
        <f t="shared" si="148"/>
        <v>#N/A</v>
      </c>
      <c r="LA27" s="169" t="e">
        <f t="shared" si="148"/>
        <v>#N/A</v>
      </c>
      <c r="LB27" s="169" t="e">
        <f t="shared" si="148"/>
        <v>#N/A</v>
      </c>
      <c r="LC27" s="169" t="e">
        <f t="shared" si="148"/>
        <v>#N/A</v>
      </c>
      <c r="LD27" s="169" t="e">
        <f t="shared" si="148"/>
        <v>#N/A</v>
      </c>
      <c r="LE27" s="169" t="e">
        <f t="shared" si="148"/>
        <v>#N/A</v>
      </c>
      <c r="LF27" s="169" t="e">
        <f t="shared" si="148"/>
        <v>#N/A</v>
      </c>
      <c r="LG27" s="169" t="e">
        <f t="shared" si="148"/>
        <v>#N/A</v>
      </c>
      <c r="LH27" s="169" t="e">
        <f t="shared" si="148"/>
        <v>#N/A</v>
      </c>
      <c r="LI27" s="169" t="e">
        <f t="shared" si="148"/>
        <v>#N/A</v>
      </c>
      <c r="LJ27" s="169" t="e">
        <f t="shared" si="148"/>
        <v>#N/A</v>
      </c>
      <c r="LK27" s="169" t="e">
        <f t="shared" si="148"/>
        <v>#N/A</v>
      </c>
      <c r="LL27" s="169" t="e">
        <f t="shared" si="148"/>
        <v>#N/A</v>
      </c>
      <c r="LM27" s="169" t="e">
        <f t="shared" si="148"/>
        <v>#N/A</v>
      </c>
      <c r="LN27" s="169" t="e">
        <f t="shared" si="148"/>
        <v>#N/A</v>
      </c>
      <c r="LO27" s="169" t="e">
        <f t="shared" si="148"/>
        <v>#N/A</v>
      </c>
      <c r="LP27" s="169" t="e">
        <f t="shared" si="148"/>
        <v>#N/A</v>
      </c>
      <c r="LQ27" s="169" t="e">
        <f t="shared" si="148"/>
        <v>#N/A</v>
      </c>
      <c r="LR27" s="169" t="e">
        <f t="shared" si="148"/>
        <v>#N/A</v>
      </c>
      <c r="LS27" s="169" t="e">
        <f t="shared" si="148"/>
        <v>#N/A</v>
      </c>
      <c r="LT27" s="169" t="e">
        <f t="shared" si="148"/>
        <v>#N/A</v>
      </c>
      <c r="LU27" s="169" t="e">
        <f t="shared" si="148"/>
        <v>#N/A</v>
      </c>
      <c r="LV27" s="169" t="e">
        <f t="shared" si="148"/>
        <v>#N/A</v>
      </c>
      <c r="LW27" s="169" t="e">
        <f t="shared" si="148"/>
        <v>#N/A</v>
      </c>
      <c r="LX27" s="169" t="e">
        <f t="shared" si="148"/>
        <v>#N/A</v>
      </c>
      <c r="LY27" s="169" t="e">
        <f t="shared" si="148"/>
        <v>#N/A</v>
      </c>
      <c r="LZ27" s="169" t="e">
        <f t="shared" si="148"/>
        <v>#N/A</v>
      </c>
      <c r="MA27" s="169" t="e">
        <f t="shared" si="148"/>
        <v>#N/A</v>
      </c>
      <c r="MB27" s="169" t="e">
        <f t="shared" si="148"/>
        <v>#N/A</v>
      </c>
      <c r="MC27" s="169" t="e">
        <f t="shared" si="144"/>
        <v>#N/A</v>
      </c>
      <c r="MD27" s="169" t="e">
        <f t="shared" si="144"/>
        <v>#N/A</v>
      </c>
      <c r="ME27" s="169" t="e">
        <f t="shared" si="144"/>
        <v>#N/A</v>
      </c>
      <c r="MF27" s="169" t="e">
        <f t="shared" si="144"/>
        <v>#N/A</v>
      </c>
      <c r="MG27" s="169" t="e">
        <f t="shared" si="144"/>
        <v>#N/A</v>
      </c>
      <c r="MH27" s="169" t="e">
        <f t="shared" si="144"/>
        <v>#N/A</v>
      </c>
      <c r="MI27" s="169" t="e">
        <f t="shared" si="144"/>
        <v>#N/A</v>
      </c>
      <c r="MJ27" s="169" t="e">
        <f t="shared" si="144"/>
        <v>#N/A</v>
      </c>
      <c r="MK27" s="169" t="e">
        <f t="shared" si="144"/>
        <v>#N/A</v>
      </c>
      <c r="ML27" s="169" t="e">
        <f t="shared" si="144"/>
        <v>#N/A</v>
      </c>
      <c r="MM27" s="169" t="e">
        <f t="shared" si="144"/>
        <v>#N/A</v>
      </c>
      <c r="MN27" s="169" t="e">
        <f t="shared" si="144"/>
        <v>#N/A</v>
      </c>
      <c r="MO27" s="169" t="e">
        <f t="shared" si="144"/>
        <v>#N/A</v>
      </c>
      <c r="MP27" s="169" t="e">
        <f t="shared" si="144"/>
        <v>#N/A</v>
      </c>
      <c r="MQ27" s="169" t="e">
        <f t="shared" si="144"/>
        <v>#N/A</v>
      </c>
      <c r="MR27" s="169" t="e">
        <f t="shared" si="118"/>
        <v>#N/A</v>
      </c>
      <c r="MS27" s="169" t="e">
        <f t="shared" si="131"/>
        <v>#N/A</v>
      </c>
      <c r="MT27" s="169" t="e">
        <f t="shared" si="131"/>
        <v>#N/A</v>
      </c>
      <c r="MU27" s="169" t="e">
        <f t="shared" si="131"/>
        <v>#N/A</v>
      </c>
      <c r="MV27" s="169" t="e">
        <f t="shared" si="139"/>
        <v>#N/A</v>
      </c>
      <c r="MW27" s="169" t="e">
        <f t="shared" si="139"/>
        <v>#N/A</v>
      </c>
      <c r="MX27" s="169" t="e">
        <f t="shared" si="139"/>
        <v>#N/A</v>
      </c>
      <c r="MY27" s="169" t="e">
        <f t="shared" si="139"/>
        <v>#N/A</v>
      </c>
      <c r="MZ27" s="169" t="e">
        <f t="shared" si="139"/>
        <v>#N/A</v>
      </c>
      <c r="NA27" s="169" t="e">
        <f t="shared" si="139"/>
        <v>#N/A</v>
      </c>
      <c r="NB27" s="169" t="e">
        <f t="shared" si="139"/>
        <v>#N/A</v>
      </c>
      <c r="NC27" s="169" t="e">
        <f t="shared" si="139"/>
        <v>#N/A</v>
      </c>
      <c r="ND27" s="169" t="e">
        <f t="shared" si="139"/>
        <v>#N/A</v>
      </c>
      <c r="NE27" s="169" t="e">
        <f t="shared" si="139"/>
        <v>#N/A</v>
      </c>
      <c r="NF27" s="169" t="e">
        <f t="shared" si="139"/>
        <v>#N/A</v>
      </c>
      <c r="NG27" s="169" t="e">
        <f t="shared" si="139"/>
        <v>#N/A</v>
      </c>
      <c r="NH27" s="169" t="e">
        <f t="shared" si="139"/>
        <v>#N/A</v>
      </c>
      <c r="NI27" s="169" t="e">
        <f t="shared" si="139"/>
        <v>#N/A</v>
      </c>
      <c r="NJ27" s="169" t="e">
        <f t="shared" si="139"/>
        <v>#N/A</v>
      </c>
      <c r="NK27" s="169" t="e">
        <f t="shared" si="149"/>
        <v>#N/A</v>
      </c>
      <c r="NL27" s="169" t="e">
        <f t="shared" si="149"/>
        <v>#N/A</v>
      </c>
      <c r="NM27" s="169" t="e">
        <f t="shared" si="149"/>
        <v>#N/A</v>
      </c>
      <c r="NN27" s="169" t="e">
        <f t="shared" si="149"/>
        <v>#N/A</v>
      </c>
      <c r="NO27" s="169" t="e">
        <f t="shared" si="149"/>
        <v>#N/A</v>
      </c>
      <c r="NP27" s="169" t="e">
        <f t="shared" si="149"/>
        <v>#N/A</v>
      </c>
      <c r="NQ27" s="169" t="e">
        <f t="shared" si="149"/>
        <v>#N/A</v>
      </c>
      <c r="NR27" s="169" t="e">
        <f t="shared" si="149"/>
        <v>#N/A</v>
      </c>
      <c r="NS27" s="169" t="e">
        <f t="shared" si="149"/>
        <v>#N/A</v>
      </c>
      <c r="NT27" s="169" t="e">
        <f t="shared" si="149"/>
        <v>#N/A</v>
      </c>
      <c r="NU27" s="169" t="e">
        <f t="shared" si="149"/>
        <v>#N/A</v>
      </c>
      <c r="NV27" s="169" t="e">
        <f t="shared" si="149"/>
        <v>#N/A</v>
      </c>
      <c r="NW27" s="169" t="e">
        <f t="shared" si="149"/>
        <v>#N/A</v>
      </c>
      <c r="NX27" s="169" t="e">
        <f t="shared" si="149"/>
        <v>#N/A</v>
      </c>
      <c r="NY27" s="169" t="e">
        <f t="shared" si="149"/>
        <v>#N/A</v>
      </c>
      <c r="NZ27" s="169" t="e">
        <f t="shared" si="149"/>
        <v>#N/A</v>
      </c>
      <c r="OA27" s="169" t="e">
        <f t="shared" si="149"/>
        <v>#N/A</v>
      </c>
      <c r="OB27" s="169" t="e">
        <f t="shared" si="149"/>
        <v>#N/A</v>
      </c>
      <c r="OC27" s="169" t="e">
        <f t="shared" si="149"/>
        <v>#N/A</v>
      </c>
      <c r="OD27" s="169" t="e">
        <f t="shared" si="149"/>
        <v>#N/A</v>
      </c>
      <c r="OE27" s="169" t="e">
        <f t="shared" si="149"/>
        <v>#N/A</v>
      </c>
      <c r="OF27" s="169" t="e">
        <f t="shared" si="149"/>
        <v>#N/A</v>
      </c>
      <c r="OG27" s="169" t="e">
        <f t="shared" si="149"/>
        <v>#N/A</v>
      </c>
      <c r="OH27" s="169" t="e">
        <f t="shared" si="149"/>
        <v>#N/A</v>
      </c>
      <c r="OI27" s="169" t="e">
        <f t="shared" si="149"/>
        <v>#N/A</v>
      </c>
      <c r="OJ27" s="169" t="e">
        <f t="shared" si="149"/>
        <v>#N/A</v>
      </c>
      <c r="OK27" s="169" t="e">
        <f t="shared" si="149"/>
        <v>#N/A</v>
      </c>
      <c r="OL27" s="169" t="e">
        <f t="shared" si="149"/>
        <v>#N/A</v>
      </c>
      <c r="OM27" s="169" t="e">
        <f t="shared" si="149"/>
        <v>#N/A</v>
      </c>
      <c r="ON27" s="169" t="e">
        <f t="shared" si="149"/>
        <v>#N/A</v>
      </c>
      <c r="OO27" s="169" t="e">
        <f t="shared" si="145"/>
        <v>#N/A</v>
      </c>
      <c r="OP27" s="169" t="e">
        <f t="shared" si="145"/>
        <v>#N/A</v>
      </c>
      <c r="OQ27" s="169" t="e">
        <f t="shared" si="145"/>
        <v>#N/A</v>
      </c>
      <c r="OR27" s="169" t="e">
        <f t="shared" si="145"/>
        <v>#N/A</v>
      </c>
      <c r="OS27" s="169" t="e">
        <f t="shared" si="145"/>
        <v>#N/A</v>
      </c>
      <c r="OT27" s="169" t="e">
        <f t="shared" si="145"/>
        <v>#N/A</v>
      </c>
      <c r="OU27" s="169" t="e">
        <f t="shared" si="145"/>
        <v>#N/A</v>
      </c>
      <c r="OV27" s="169" t="e">
        <f t="shared" si="145"/>
        <v>#N/A</v>
      </c>
      <c r="OW27" s="169" t="e">
        <f t="shared" si="145"/>
        <v>#N/A</v>
      </c>
      <c r="OX27" s="169" t="e">
        <f t="shared" si="145"/>
        <v>#N/A</v>
      </c>
      <c r="OY27" s="169" t="e">
        <f t="shared" si="145"/>
        <v>#N/A</v>
      </c>
      <c r="OZ27" s="169" t="e">
        <f t="shared" si="145"/>
        <v>#N/A</v>
      </c>
      <c r="PA27" s="169" t="e">
        <f t="shared" si="145"/>
        <v>#N/A</v>
      </c>
      <c r="PB27" s="169" t="e">
        <f t="shared" si="145"/>
        <v>#N/A</v>
      </c>
      <c r="PC27" s="169" t="e">
        <f t="shared" si="145"/>
        <v>#N/A</v>
      </c>
      <c r="PD27" s="169" t="e">
        <f t="shared" si="119"/>
        <v>#N/A</v>
      </c>
      <c r="PE27" s="169" t="e">
        <f t="shared" si="141"/>
        <v>#N/A</v>
      </c>
      <c r="PF27" s="169" t="e">
        <f t="shared" si="141"/>
        <v>#N/A</v>
      </c>
      <c r="PG27" s="169" t="e">
        <f t="shared" si="141"/>
        <v>#N/A</v>
      </c>
      <c r="PH27" s="169" t="e">
        <f t="shared" si="141"/>
        <v>#N/A</v>
      </c>
      <c r="PI27" s="169" t="e">
        <f t="shared" si="141"/>
        <v>#N/A</v>
      </c>
      <c r="PJ27" s="169" t="e">
        <f t="shared" si="141"/>
        <v>#N/A</v>
      </c>
      <c r="PK27" s="169" t="e">
        <f t="shared" si="141"/>
        <v>#N/A</v>
      </c>
      <c r="PL27" s="169" t="e">
        <f t="shared" si="141"/>
        <v>#N/A</v>
      </c>
    </row>
    <row r="28" spans="1:428" hidden="1" x14ac:dyDescent="0.75">
      <c r="A28" s="4">
        <v>25</v>
      </c>
      <c r="B28" s="109"/>
      <c r="C28" s="117"/>
      <c r="D28" s="122" t="str">
        <f t="shared" si="110"/>
        <v/>
      </c>
      <c r="E28" s="95"/>
      <c r="F28" s="122" t="str">
        <f t="shared" si="111"/>
        <v/>
      </c>
      <c r="G28" s="117"/>
      <c r="H28" s="110"/>
      <c r="I28" s="124" t="str">
        <f t="shared" si="0"/>
        <v/>
      </c>
      <c r="J28" s="124" t="str">
        <f t="shared" si="1"/>
        <v/>
      </c>
      <c r="K28" s="73" t="str">
        <f t="shared" si="112"/>
        <v/>
      </c>
      <c r="L28" s="23"/>
      <c r="M28" s="57"/>
      <c r="N28" s="280"/>
      <c r="O28" s="74" t="str">
        <f>IF(AND(D28&gt;0,E28&gt;0,F28&gt;0),IF(ISBLANK(N28),IF(ISBLANK(L28),"",(F28-D28)*VLOOKUP(L28,VLookups!$A$4:$B$13,2,FALSE)),N28),"")</f>
        <v/>
      </c>
      <c r="P28" s="75" t="str">
        <f t="shared" si="2"/>
        <v/>
      </c>
      <c r="Q28" s="95"/>
      <c r="R28" s="270" t="str">
        <f>IF(AND(Q28&gt;0,E28&gt;0,NOT(O28="")),ABS(VLOOKUP($Q$1,VLookups!$A$43:$B$44,2,FALSE)-_xlfn.NORM.DIST(Q28,K28,O28,TRUE)),"")</f>
        <v/>
      </c>
      <c r="S28" s="94" t="str">
        <f>IF(AND($D28&gt;0,$E28&gt;0,$F28&gt;0,NOT(ISBLANK($L28))),_xlfn.NORM.INV(ABS(VLOOKUP($Q$1,VLookups!$A$43:$B$44,2,FALSE)-S$3),$K28,$O28),"")</f>
        <v/>
      </c>
      <c r="T28" s="93" t="str">
        <f>IF(AND($D28&gt;0,$E28&gt;0,$F28&gt;0,NOT(ISBLANK($L28))),_xlfn.NORM.INV(ABS(VLOOKUP($Q$1,VLookups!$A$43:$B$44,2,FALSE)-T$3),$K28,$O28),"")</f>
        <v/>
      </c>
      <c r="U28" s="94" t="str">
        <f>IF(AND($D28&gt;0,$E28&gt;0,$F28&gt;0,NOT(ISBLANK($L28))),_xlfn.NORM.INV(ABS(VLOOKUP($Q$1,VLookups!$A$43:$B$44,2,FALSE)-U$3),$K28,$O28),"")</f>
        <v/>
      </c>
      <c r="V28" s="93" t="str">
        <f>IF(AND($D28&gt;0,$E28&gt;0,$F28&gt;0,NOT(ISBLANK($L28))),_xlfn.NORM.INV(ABS(VLOOKUP($Q$1,VLookups!$A$43:$B$44,2,FALSE)-V$3),$K28,$O28),"")</f>
        <v/>
      </c>
      <c r="W28" s="94" t="str">
        <f>IF(AND($D28&gt;0,$E28&gt;0,$F28&gt;0,NOT(ISBLANK($L28))),_xlfn.NORM.INV(ABS(VLOOKUP($Q$1,VLookups!$A$43:$B$44,2,FALSE)-W$3),$K28,$O28),"")</f>
        <v/>
      </c>
      <c r="X28" s="93" t="str">
        <f>IF(AND($D28&gt;0,$E28&gt;0,$F28&gt;0,NOT(ISBLANK($L28))),_xlfn.NORM.INV(ABS(VLOOKUP($Q$1,VLookups!$A$43:$B$44,2,FALSE)-X$3),$K28,$O28),"")</f>
        <v/>
      </c>
      <c r="Y28" s="5"/>
      <c r="Z28" s="168" t="str">
        <f t="shared" si="113"/>
        <v/>
      </c>
      <c r="AA28" s="49" t="str">
        <f t="shared" si="114"/>
        <v/>
      </c>
      <c r="AB28" s="49" t="str">
        <f t="shared" si="151"/>
        <v/>
      </c>
      <c r="AC28" s="49" t="str">
        <f t="shared" si="151"/>
        <v/>
      </c>
      <c r="AD28" s="49" t="str">
        <f t="shared" si="151"/>
        <v/>
      </c>
      <c r="AE28" s="49" t="str">
        <f t="shared" si="151"/>
        <v/>
      </c>
      <c r="AF28" s="49" t="str">
        <f t="shared" si="151"/>
        <v/>
      </c>
      <c r="AG28" s="49" t="str">
        <f t="shared" si="151"/>
        <v/>
      </c>
      <c r="AH28" s="49" t="str">
        <f t="shared" si="151"/>
        <v/>
      </c>
      <c r="AI28" s="49" t="str">
        <f t="shared" si="151"/>
        <v/>
      </c>
      <c r="AJ28" s="49" t="str">
        <f t="shared" si="151"/>
        <v/>
      </c>
      <c r="AK28" s="49" t="str">
        <f t="shared" si="151"/>
        <v/>
      </c>
      <c r="AL28" s="49" t="str">
        <f t="shared" si="151"/>
        <v/>
      </c>
      <c r="AM28" s="49" t="str">
        <f t="shared" si="151"/>
        <v/>
      </c>
      <c r="AN28" s="49" t="str">
        <f t="shared" si="151"/>
        <v/>
      </c>
      <c r="AO28" s="49" t="str">
        <f t="shared" si="151"/>
        <v/>
      </c>
      <c r="AP28" s="49" t="str">
        <f t="shared" si="151"/>
        <v/>
      </c>
      <c r="AQ28" s="49" t="str">
        <f t="shared" si="151"/>
        <v/>
      </c>
      <c r="AR28" s="49" t="str">
        <f t="shared" si="151"/>
        <v/>
      </c>
      <c r="AS28" s="49" t="str">
        <f t="shared" si="151"/>
        <v/>
      </c>
      <c r="AT28" s="49" t="str">
        <f t="shared" si="151"/>
        <v/>
      </c>
      <c r="AU28" s="49" t="str">
        <f t="shared" si="151"/>
        <v/>
      </c>
      <c r="AV28" s="49" t="str">
        <f t="shared" si="151"/>
        <v/>
      </c>
      <c r="AW28" s="49" t="str">
        <f t="shared" si="151"/>
        <v/>
      </c>
      <c r="AX28" s="49" t="str">
        <f t="shared" si="151"/>
        <v/>
      </c>
      <c r="AY28" s="49" t="str">
        <f t="shared" si="151"/>
        <v/>
      </c>
      <c r="AZ28" s="49" t="str">
        <f t="shared" si="151"/>
        <v/>
      </c>
      <c r="BA28" s="49" t="str">
        <f t="shared" si="151"/>
        <v/>
      </c>
      <c r="BB28" s="49" t="str">
        <f t="shared" si="151"/>
        <v/>
      </c>
      <c r="BC28" s="49" t="str">
        <f t="shared" si="151"/>
        <v/>
      </c>
      <c r="BD28" s="49" t="str">
        <f t="shared" si="151"/>
        <v/>
      </c>
      <c r="BE28" s="49" t="str">
        <f t="shared" si="151"/>
        <v/>
      </c>
      <c r="BF28" s="49" t="str">
        <f t="shared" si="151"/>
        <v/>
      </c>
      <c r="BG28" s="49" t="str">
        <f t="shared" si="151"/>
        <v/>
      </c>
      <c r="BH28" s="49" t="str">
        <f t="shared" si="151"/>
        <v/>
      </c>
      <c r="BI28" s="49" t="str">
        <f t="shared" si="151"/>
        <v/>
      </c>
      <c r="BJ28" s="49" t="str">
        <f t="shared" si="151"/>
        <v/>
      </c>
      <c r="BK28" s="49" t="str">
        <f t="shared" si="151"/>
        <v/>
      </c>
      <c r="BL28" s="49" t="str">
        <f t="shared" si="151"/>
        <v/>
      </c>
      <c r="BM28" s="49" t="str">
        <f t="shared" si="151"/>
        <v/>
      </c>
      <c r="BN28" s="49" t="str">
        <f t="shared" si="151"/>
        <v/>
      </c>
      <c r="BO28" s="49" t="str">
        <f t="shared" si="151"/>
        <v/>
      </c>
      <c r="BP28" s="49" t="str">
        <f t="shared" si="151"/>
        <v/>
      </c>
      <c r="BQ28" s="49" t="str">
        <f t="shared" si="151"/>
        <v/>
      </c>
      <c r="BR28" s="49" t="str">
        <f t="shared" si="151"/>
        <v/>
      </c>
      <c r="BS28" s="49" t="str">
        <f t="shared" si="151"/>
        <v/>
      </c>
      <c r="BT28" s="49" t="str">
        <f t="shared" si="151"/>
        <v/>
      </c>
      <c r="BU28" s="49" t="str">
        <f t="shared" si="151"/>
        <v/>
      </c>
      <c r="BV28" s="49" t="str">
        <f t="shared" si="151"/>
        <v/>
      </c>
      <c r="BW28" s="49" t="str">
        <f t="shared" si="151"/>
        <v/>
      </c>
      <c r="BX28" s="49" t="str">
        <f t="shared" si="151"/>
        <v/>
      </c>
      <c r="BY28" s="49" t="str">
        <f t="shared" si="151"/>
        <v/>
      </c>
      <c r="BZ28" s="49" t="str">
        <f t="shared" si="151"/>
        <v/>
      </c>
      <c r="CA28" s="49" t="str">
        <f t="shared" si="151"/>
        <v/>
      </c>
      <c r="CB28" s="49" t="str">
        <f t="shared" si="151"/>
        <v/>
      </c>
      <c r="CC28" s="49" t="str">
        <f t="shared" si="151"/>
        <v/>
      </c>
      <c r="CD28" s="49" t="str">
        <f t="shared" si="151"/>
        <v/>
      </c>
      <c r="CE28" s="49" t="str">
        <f t="shared" si="151"/>
        <v/>
      </c>
      <c r="CF28" s="49" t="str">
        <f t="shared" si="151"/>
        <v/>
      </c>
      <c r="CG28" s="49" t="str">
        <f t="shared" si="151"/>
        <v/>
      </c>
      <c r="CH28" s="49" t="str">
        <f t="shared" si="151"/>
        <v/>
      </c>
      <c r="CI28" s="49" t="str">
        <f t="shared" si="151"/>
        <v/>
      </c>
      <c r="CJ28" s="49" t="str">
        <f t="shared" si="151"/>
        <v/>
      </c>
      <c r="CK28" s="49" t="str">
        <f t="shared" si="151"/>
        <v/>
      </c>
      <c r="CL28" s="49" t="str">
        <f t="shared" si="151"/>
        <v/>
      </c>
      <c r="CM28" s="49" t="str">
        <f t="shared" si="151"/>
        <v/>
      </c>
      <c r="CN28" s="49" t="str">
        <f t="shared" si="150"/>
        <v/>
      </c>
      <c r="CO28" s="49" t="str">
        <f t="shared" si="150"/>
        <v/>
      </c>
      <c r="CP28" s="49" t="str">
        <f t="shared" si="150"/>
        <v/>
      </c>
      <c r="CQ28" s="49" t="str">
        <f t="shared" si="150"/>
        <v/>
      </c>
      <c r="CR28" s="49" t="str">
        <f t="shared" si="150"/>
        <v/>
      </c>
      <c r="CS28" s="49" t="str">
        <f t="shared" si="150"/>
        <v/>
      </c>
      <c r="CT28" s="49" t="str">
        <f t="shared" si="150"/>
        <v/>
      </c>
      <c r="CU28" s="49" t="str">
        <f t="shared" si="150"/>
        <v/>
      </c>
      <c r="CV28" s="49" t="str">
        <f t="shared" si="150"/>
        <v/>
      </c>
      <c r="CW28" s="49" t="str">
        <f t="shared" si="150"/>
        <v/>
      </c>
      <c r="CX28" s="49" t="str">
        <f t="shared" si="150"/>
        <v/>
      </c>
      <c r="CY28" s="49" t="str">
        <f t="shared" si="150"/>
        <v/>
      </c>
      <c r="CZ28" s="49" t="str">
        <f t="shared" si="150"/>
        <v/>
      </c>
      <c r="DA28" s="49" t="str">
        <f t="shared" si="150"/>
        <v/>
      </c>
      <c r="DB28" s="49" t="str">
        <f t="shared" si="150"/>
        <v/>
      </c>
      <c r="DC28" s="49" t="str">
        <f t="shared" si="150"/>
        <v/>
      </c>
      <c r="DD28" s="49" t="str">
        <f t="shared" si="150"/>
        <v/>
      </c>
      <c r="DE28" s="49" t="str">
        <f t="shared" si="150"/>
        <v/>
      </c>
      <c r="DF28" s="49" t="str">
        <f t="shared" si="150"/>
        <v/>
      </c>
      <c r="DG28" s="49" t="str">
        <f t="shared" si="150"/>
        <v/>
      </c>
      <c r="DH28" s="49" t="str">
        <f t="shared" si="150"/>
        <v/>
      </c>
      <c r="DI28" s="49" t="str">
        <f t="shared" si="150"/>
        <v/>
      </c>
      <c r="DJ28" s="49" t="str">
        <f t="shared" si="150"/>
        <v/>
      </c>
      <c r="DK28" s="49" t="str">
        <f t="shared" si="150"/>
        <v/>
      </c>
      <c r="DL28" s="49" t="str">
        <f t="shared" si="150"/>
        <v/>
      </c>
      <c r="DM28" s="49" t="str">
        <f t="shared" si="150"/>
        <v/>
      </c>
      <c r="DN28" s="49" t="str">
        <f t="shared" si="150"/>
        <v/>
      </c>
      <c r="DO28" s="49" t="str">
        <f t="shared" si="150"/>
        <v/>
      </c>
      <c r="DP28" s="49" t="str">
        <f t="shared" si="150"/>
        <v/>
      </c>
      <c r="DQ28" s="49" t="str">
        <f t="shared" si="150"/>
        <v/>
      </c>
      <c r="DR28" s="49" t="str">
        <f t="shared" si="150"/>
        <v/>
      </c>
      <c r="DS28" s="49" t="str">
        <f t="shared" si="150"/>
        <v/>
      </c>
      <c r="DT28" s="49" t="str">
        <f t="shared" si="150"/>
        <v/>
      </c>
      <c r="DU28" s="49" t="str">
        <f t="shared" si="150"/>
        <v/>
      </c>
      <c r="DV28" s="49" t="str">
        <f t="shared" si="150"/>
        <v/>
      </c>
      <c r="DW28" s="183" t="str">
        <f t="shared" si="115"/>
        <v/>
      </c>
      <c r="DX28" s="49" t="str">
        <f t="shared" si="5"/>
        <v/>
      </c>
      <c r="DY28" s="49" t="str">
        <f t="shared" si="6"/>
        <v/>
      </c>
      <c r="DZ28" s="49" t="str">
        <f t="shared" si="7"/>
        <v/>
      </c>
      <c r="EA28" s="49" t="str">
        <f t="shared" si="8"/>
        <v/>
      </c>
      <c r="EB28" s="49" t="str">
        <f t="shared" si="9"/>
        <v/>
      </c>
      <c r="EC28" s="49" t="str">
        <f t="shared" si="10"/>
        <v/>
      </c>
      <c r="ED28" s="49" t="str">
        <f t="shared" si="11"/>
        <v/>
      </c>
      <c r="EE28" s="49" t="str">
        <f t="shared" si="12"/>
        <v/>
      </c>
      <c r="EF28" s="49" t="str">
        <f t="shared" si="13"/>
        <v/>
      </c>
      <c r="EG28" s="49" t="str">
        <f t="shared" si="14"/>
        <v/>
      </c>
      <c r="EH28" s="49" t="str">
        <f t="shared" si="15"/>
        <v/>
      </c>
      <c r="EI28" s="49" t="str">
        <f t="shared" si="16"/>
        <v/>
      </c>
      <c r="EJ28" s="49" t="str">
        <f t="shared" si="17"/>
        <v/>
      </c>
      <c r="EK28" s="49" t="str">
        <f t="shared" si="18"/>
        <v/>
      </c>
      <c r="EL28" s="49" t="str">
        <f t="shared" si="19"/>
        <v/>
      </c>
      <c r="EM28" s="49" t="str">
        <f t="shared" si="20"/>
        <v/>
      </c>
      <c r="EN28" s="49" t="str">
        <f t="shared" si="21"/>
        <v/>
      </c>
      <c r="EO28" s="49" t="str">
        <f t="shared" si="22"/>
        <v/>
      </c>
      <c r="EP28" s="49" t="str">
        <f t="shared" si="23"/>
        <v/>
      </c>
      <c r="EQ28" s="49" t="str">
        <f t="shared" si="24"/>
        <v/>
      </c>
      <c r="ER28" s="49" t="str">
        <f t="shared" si="25"/>
        <v/>
      </c>
      <c r="ES28" s="49" t="str">
        <f t="shared" si="26"/>
        <v/>
      </c>
      <c r="ET28" s="49" t="str">
        <f t="shared" si="27"/>
        <v/>
      </c>
      <c r="EU28" s="49" t="str">
        <f t="shared" si="28"/>
        <v/>
      </c>
      <c r="EV28" s="49" t="str">
        <f t="shared" si="29"/>
        <v/>
      </c>
      <c r="EW28" s="49" t="str">
        <f t="shared" si="30"/>
        <v/>
      </c>
      <c r="EX28" s="49" t="str">
        <f t="shared" si="31"/>
        <v/>
      </c>
      <c r="EY28" s="49" t="str">
        <f t="shared" si="32"/>
        <v/>
      </c>
      <c r="EZ28" s="49" t="str">
        <f t="shared" si="33"/>
        <v/>
      </c>
      <c r="FA28" s="49" t="str">
        <f t="shared" si="34"/>
        <v/>
      </c>
      <c r="FB28" s="49" t="str">
        <f t="shared" si="35"/>
        <v/>
      </c>
      <c r="FC28" s="49" t="str">
        <f t="shared" si="36"/>
        <v/>
      </c>
      <c r="FD28" s="49" t="str">
        <f t="shared" si="37"/>
        <v/>
      </c>
      <c r="FE28" s="49" t="str">
        <f t="shared" si="38"/>
        <v/>
      </c>
      <c r="FF28" s="49" t="str">
        <f t="shared" si="39"/>
        <v/>
      </c>
      <c r="FG28" s="49" t="str">
        <f t="shared" si="40"/>
        <v/>
      </c>
      <c r="FH28" s="49" t="str">
        <f t="shared" si="41"/>
        <v/>
      </c>
      <c r="FI28" s="49" t="str">
        <f t="shared" si="42"/>
        <v/>
      </c>
      <c r="FJ28" s="49" t="str">
        <f t="shared" si="43"/>
        <v/>
      </c>
      <c r="FK28" s="49" t="str">
        <f t="shared" si="44"/>
        <v/>
      </c>
      <c r="FL28" s="49" t="str">
        <f t="shared" si="45"/>
        <v/>
      </c>
      <c r="FM28" s="49" t="str">
        <f t="shared" si="46"/>
        <v/>
      </c>
      <c r="FN28" s="49" t="str">
        <f t="shared" si="47"/>
        <v/>
      </c>
      <c r="FO28" s="49" t="str">
        <f t="shared" si="48"/>
        <v/>
      </c>
      <c r="FP28" s="49" t="str">
        <f t="shared" si="49"/>
        <v/>
      </c>
      <c r="FQ28" s="49" t="str">
        <f t="shared" si="50"/>
        <v/>
      </c>
      <c r="FR28" s="49" t="str">
        <f t="shared" si="51"/>
        <v/>
      </c>
      <c r="FS28" s="49" t="str">
        <f t="shared" si="52"/>
        <v/>
      </c>
      <c r="FT28" s="49" t="str">
        <f t="shared" si="53"/>
        <v/>
      </c>
      <c r="FU28" s="49" t="str">
        <f t="shared" si="54"/>
        <v/>
      </c>
      <c r="FV28" s="49" t="str">
        <f t="shared" si="55"/>
        <v/>
      </c>
      <c r="FW28" s="49" t="str">
        <f t="shared" si="56"/>
        <v/>
      </c>
      <c r="FX28" s="49" t="str">
        <f t="shared" si="57"/>
        <v/>
      </c>
      <c r="FY28" s="49" t="str">
        <f t="shared" si="58"/>
        <v/>
      </c>
      <c r="FZ28" s="49" t="str">
        <f t="shared" si="59"/>
        <v/>
      </c>
      <c r="GA28" s="49" t="str">
        <f t="shared" si="60"/>
        <v/>
      </c>
      <c r="GB28" s="49" t="str">
        <f t="shared" si="61"/>
        <v/>
      </c>
      <c r="GC28" s="49" t="str">
        <f t="shared" si="62"/>
        <v/>
      </c>
      <c r="GD28" s="49" t="str">
        <f t="shared" si="63"/>
        <v/>
      </c>
      <c r="GE28" s="49" t="str">
        <f t="shared" si="64"/>
        <v/>
      </c>
      <c r="GF28" s="49" t="str">
        <f t="shared" si="65"/>
        <v/>
      </c>
      <c r="GG28" s="49" t="str">
        <f t="shared" si="66"/>
        <v/>
      </c>
      <c r="GH28" s="49" t="str">
        <f t="shared" si="67"/>
        <v/>
      </c>
      <c r="GI28" s="49" t="str">
        <f t="shared" si="68"/>
        <v/>
      </c>
      <c r="GJ28" s="49" t="str">
        <f t="shared" si="69"/>
        <v/>
      </c>
      <c r="GK28" s="49" t="str">
        <f t="shared" si="70"/>
        <v/>
      </c>
      <c r="GL28" s="49" t="str">
        <f t="shared" si="71"/>
        <v/>
      </c>
      <c r="GM28" s="49" t="str">
        <f t="shared" si="72"/>
        <v/>
      </c>
      <c r="GN28" s="49" t="str">
        <f t="shared" si="73"/>
        <v/>
      </c>
      <c r="GO28" s="49" t="str">
        <f t="shared" si="74"/>
        <v/>
      </c>
      <c r="GP28" s="49" t="str">
        <f t="shared" si="75"/>
        <v/>
      </c>
      <c r="GQ28" s="49" t="str">
        <f t="shared" si="76"/>
        <v/>
      </c>
      <c r="GR28" s="49" t="str">
        <f t="shared" si="77"/>
        <v/>
      </c>
      <c r="GS28" s="49" t="str">
        <f t="shared" si="78"/>
        <v/>
      </c>
      <c r="GT28" s="49" t="str">
        <f t="shared" si="79"/>
        <v/>
      </c>
      <c r="GU28" s="49" t="str">
        <f t="shared" si="80"/>
        <v/>
      </c>
      <c r="GV28" s="49" t="str">
        <f t="shared" si="81"/>
        <v/>
      </c>
      <c r="GW28" s="49" t="str">
        <f t="shared" si="82"/>
        <v/>
      </c>
      <c r="GX28" s="49" t="str">
        <f t="shared" si="83"/>
        <v/>
      </c>
      <c r="GY28" s="49" t="str">
        <f t="shared" si="84"/>
        <v/>
      </c>
      <c r="GZ28" s="49" t="str">
        <f t="shared" si="85"/>
        <v/>
      </c>
      <c r="HA28" s="49" t="str">
        <f t="shared" si="86"/>
        <v/>
      </c>
      <c r="HB28" s="49" t="str">
        <f t="shared" si="87"/>
        <v/>
      </c>
      <c r="HC28" s="49" t="str">
        <f t="shared" si="88"/>
        <v/>
      </c>
      <c r="HD28" s="49" t="str">
        <f t="shared" si="89"/>
        <v/>
      </c>
      <c r="HE28" s="49" t="str">
        <f t="shared" si="90"/>
        <v/>
      </c>
      <c r="HF28" s="49" t="str">
        <f t="shared" si="91"/>
        <v/>
      </c>
      <c r="HG28" s="49" t="str">
        <f t="shared" si="92"/>
        <v/>
      </c>
      <c r="HH28" s="49" t="str">
        <f t="shared" si="93"/>
        <v/>
      </c>
      <c r="HI28" s="49" t="str">
        <f t="shared" si="94"/>
        <v/>
      </c>
      <c r="HJ28" s="49" t="str">
        <f t="shared" si="95"/>
        <v/>
      </c>
      <c r="HK28" s="49" t="str">
        <f t="shared" si="96"/>
        <v/>
      </c>
      <c r="HL28" s="49" t="str">
        <f t="shared" si="97"/>
        <v/>
      </c>
      <c r="HM28" s="49" t="str">
        <f t="shared" si="98"/>
        <v/>
      </c>
      <c r="HN28" s="49" t="str">
        <f t="shared" si="99"/>
        <v/>
      </c>
      <c r="HO28" s="49" t="str">
        <f t="shared" si="100"/>
        <v/>
      </c>
      <c r="HP28" s="49" t="str">
        <f t="shared" si="101"/>
        <v/>
      </c>
      <c r="HQ28" s="49" t="str">
        <f t="shared" si="102"/>
        <v/>
      </c>
      <c r="HR28" s="49" t="str">
        <f t="shared" si="103"/>
        <v/>
      </c>
      <c r="HS28" s="49" t="str">
        <f t="shared" si="104"/>
        <v/>
      </c>
      <c r="HT28" s="169" t="e">
        <f t="shared" si="105"/>
        <v>#N/A</v>
      </c>
      <c r="HU28" s="169" t="e">
        <f t="shared" si="129"/>
        <v>#N/A</v>
      </c>
      <c r="HV28" s="169" t="e">
        <f t="shared" si="129"/>
        <v>#N/A</v>
      </c>
      <c r="HW28" s="169" t="e">
        <f t="shared" si="129"/>
        <v>#N/A</v>
      </c>
      <c r="HX28" s="169" t="e">
        <f t="shared" si="137"/>
        <v>#N/A</v>
      </c>
      <c r="HY28" s="169" t="e">
        <f t="shared" si="137"/>
        <v>#N/A</v>
      </c>
      <c r="HZ28" s="169" t="e">
        <f t="shared" si="137"/>
        <v>#N/A</v>
      </c>
      <c r="IA28" s="169" t="e">
        <f t="shared" si="137"/>
        <v>#N/A</v>
      </c>
      <c r="IB28" s="169" t="e">
        <f t="shared" si="137"/>
        <v>#N/A</v>
      </c>
      <c r="IC28" s="169" t="e">
        <f t="shared" si="137"/>
        <v>#N/A</v>
      </c>
      <c r="ID28" s="169" t="e">
        <f t="shared" si="137"/>
        <v>#N/A</v>
      </c>
      <c r="IE28" s="169" t="e">
        <f t="shared" si="137"/>
        <v>#N/A</v>
      </c>
      <c r="IF28" s="169" t="e">
        <f t="shared" si="137"/>
        <v>#N/A</v>
      </c>
      <c r="IG28" s="169" t="e">
        <f t="shared" si="137"/>
        <v>#N/A</v>
      </c>
      <c r="IH28" s="169" t="e">
        <f t="shared" si="137"/>
        <v>#N/A</v>
      </c>
      <c r="II28" s="169" t="e">
        <f t="shared" si="137"/>
        <v>#N/A</v>
      </c>
      <c r="IJ28" s="169" t="e">
        <f t="shared" si="137"/>
        <v>#N/A</v>
      </c>
      <c r="IK28" s="169" t="e">
        <f t="shared" si="137"/>
        <v>#N/A</v>
      </c>
      <c r="IL28" s="169" t="e">
        <f t="shared" si="137"/>
        <v>#N/A</v>
      </c>
      <c r="IM28" s="169" t="e">
        <f t="shared" si="147"/>
        <v>#N/A</v>
      </c>
      <c r="IN28" s="169" t="e">
        <f t="shared" si="147"/>
        <v>#N/A</v>
      </c>
      <c r="IO28" s="169" t="e">
        <f t="shared" si="147"/>
        <v>#N/A</v>
      </c>
      <c r="IP28" s="169" t="e">
        <f t="shared" si="147"/>
        <v>#N/A</v>
      </c>
      <c r="IQ28" s="169" t="e">
        <f t="shared" si="147"/>
        <v>#N/A</v>
      </c>
      <c r="IR28" s="169" t="e">
        <f t="shared" si="147"/>
        <v>#N/A</v>
      </c>
      <c r="IS28" s="169" t="e">
        <f t="shared" si="147"/>
        <v>#N/A</v>
      </c>
      <c r="IT28" s="169" t="e">
        <f t="shared" si="147"/>
        <v>#N/A</v>
      </c>
      <c r="IU28" s="169" t="e">
        <f t="shared" si="147"/>
        <v>#N/A</v>
      </c>
      <c r="IV28" s="169" t="e">
        <f t="shared" si="147"/>
        <v>#N/A</v>
      </c>
      <c r="IW28" s="169" t="e">
        <f t="shared" si="147"/>
        <v>#N/A</v>
      </c>
      <c r="IX28" s="169" t="e">
        <f t="shared" si="147"/>
        <v>#N/A</v>
      </c>
      <c r="IY28" s="169" t="e">
        <f t="shared" si="147"/>
        <v>#N/A</v>
      </c>
      <c r="IZ28" s="169" t="e">
        <f t="shared" si="147"/>
        <v>#N/A</v>
      </c>
      <c r="JA28" s="169" t="e">
        <f t="shared" si="147"/>
        <v>#N/A</v>
      </c>
      <c r="JB28" s="169" t="e">
        <f t="shared" si="147"/>
        <v>#N/A</v>
      </c>
      <c r="JC28" s="169" t="e">
        <f t="shared" si="147"/>
        <v>#N/A</v>
      </c>
      <c r="JD28" s="169" t="e">
        <f t="shared" si="147"/>
        <v>#N/A</v>
      </c>
      <c r="JE28" s="169" t="e">
        <f t="shared" si="147"/>
        <v>#N/A</v>
      </c>
      <c r="JF28" s="169" t="e">
        <f t="shared" si="147"/>
        <v>#N/A</v>
      </c>
      <c r="JG28" s="169" t="e">
        <f t="shared" si="147"/>
        <v>#N/A</v>
      </c>
      <c r="JH28" s="169" t="e">
        <f t="shared" si="147"/>
        <v>#N/A</v>
      </c>
      <c r="JI28" s="169" t="e">
        <f t="shared" si="147"/>
        <v>#N/A</v>
      </c>
      <c r="JJ28" s="169" t="e">
        <f t="shared" si="147"/>
        <v>#N/A</v>
      </c>
      <c r="JK28" s="169" t="e">
        <f t="shared" si="147"/>
        <v>#N/A</v>
      </c>
      <c r="JL28" s="169" t="e">
        <f t="shared" si="147"/>
        <v>#N/A</v>
      </c>
      <c r="JM28" s="169" t="e">
        <f t="shared" si="147"/>
        <v>#N/A</v>
      </c>
      <c r="JN28" s="169" t="e">
        <f t="shared" si="147"/>
        <v>#N/A</v>
      </c>
      <c r="JO28" s="169" t="e">
        <f t="shared" si="147"/>
        <v>#N/A</v>
      </c>
      <c r="JP28" s="169" t="e">
        <f t="shared" si="147"/>
        <v>#N/A</v>
      </c>
      <c r="JQ28" s="169" t="e">
        <f t="shared" si="143"/>
        <v>#N/A</v>
      </c>
      <c r="JR28" s="169" t="e">
        <f t="shared" si="143"/>
        <v>#N/A</v>
      </c>
      <c r="JS28" s="169" t="e">
        <f t="shared" si="143"/>
        <v>#N/A</v>
      </c>
      <c r="JT28" s="169" t="e">
        <f t="shared" si="143"/>
        <v>#N/A</v>
      </c>
      <c r="JU28" s="169" t="e">
        <f t="shared" si="143"/>
        <v>#N/A</v>
      </c>
      <c r="JV28" s="169" t="e">
        <f t="shared" si="143"/>
        <v>#N/A</v>
      </c>
      <c r="JW28" s="169" t="e">
        <f t="shared" si="143"/>
        <v>#N/A</v>
      </c>
      <c r="JX28" s="169" t="e">
        <f t="shared" si="143"/>
        <v>#N/A</v>
      </c>
      <c r="JY28" s="169" t="e">
        <f t="shared" si="143"/>
        <v>#N/A</v>
      </c>
      <c r="JZ28" s="169" t="e">
        <f t="shared" si="143"/>
        <v>#N/A</v>
      </c>
      <c r="KA28" s="169" t="e">
        <f t="shared" si="143"/>
        <v>#N/A</v>
      </c>
      <c r="KB28" s="169" t="e">
        <f t="shared" si="143"/>
        <v>#N/A</v>
      </c>
      <c r="KC28" s="169" t="e">
        <f t="shared" si="143"/>
        <v>#N/A</v>
      </c>
      <c r="KD28" s="169" t="e">
        <f t="shared" si="143"/>
        <v>#N/A</v>
      </c>
      <c r="KE28" s="169" t="e">
        <f t="shared" si="143"/>
        <v>#N/A</v>
      </c>
      <c r="KF28" s="169" t="e">
        <f t="shared" si="117"/>
        <v>#N/A</v>
      </c>
      <c r="KG28" s="169" t="e">
        <f t="shared" si="130"/>
        <v>#N/A</v>
      </c>
      <c r="KH28" s="169" t="e">
        <f t="shared" si="130"/>
        <v>#N/A</v>
      </c>
      <c r="KI28" s="169" t="e">
        <f t="shared" si="130"/>
        <v>#N/A</v>
      </c>
      <c r="KJ28" s="169" t="e">
        <f t="shared" si="138"/>
        <v>#N/A</v>
      </c>
      <c r="KK28" s="169" t="e">
        <f t="shared" si="138"/>
        <v>#N/A</v>
      </c>
      <c r="KL28" s="169" t="e">
        <f t="shared" si="138"/>
        <v>#N/A</v>
      </c>
      <c r="KM28" s="169" t="e">
        <f t="shared" si="138"/>
        <v>#N/A</v>
      </c>
      <c r="KN28" s="169" t="e">
        <f t="shared" si="138"/>
        <v>#N/A</v>
      </c>
      <c r="KO28" s="169" t="e">
        <f t="shared" si="138"/>
        <v>#N/A</v>
      </c>
      <c r="KP28" s="169" t="e">
        <f t="shared" si="138"/>
        <v>#N/A</v>
      </c>
      <c r="KQ28" s="169" t="e">
        <f t="shared" si="138"/>
        <v>#N/A</v>
      </c>
      <c r="KR28" s="169" t="e">
        <f t="shared" si="138"/>
        <v>#N/A</v>
      </c>
      <c r="KS28" s="169" t="e">
        <f t="shared" si="138"/>
        <v>#N/A</v>
      </c>
      <c r="KT28" s="169" t="e">
        <f t="shared" si="138"/>
        <v>#N/A</v>
      </c>
      <c r="KU28" s="169" t="e">
        <f t="shared" si="138"/>
        <v>#N/A</v>
      </c>
      <c r="KV28" s="169" t="e">
        <f t="shared" si="138"/>
        <v>#N/A</v>
      </c>
      <c r="KW28" s="169" t="e">
        <f t="shared" si="138"/>
        <v>#N/A</v>
      </c>
      <c r="KX28" s="169" t="e">
        <f t="shared" si="138"/>
        <v>#N/A</v>
      </c>
      <c r="KY28" s="169" t="e">
        <f t="shared" si="148"/>
        <v>#N/A</v>
      </c>
      <c r="KZ28" s="169" t="e">
        <f t="shared" si="148"/>
        <v>#N/A</v>
      </c>
      <c r="LA28" s="169" t="e">
        <f t="shared" si="148"/>
        <v>#N/A</v>
      </c>
      <c r="LB28" s="169" t="e">
        <f t="shared" si="148"/>
        <v>#N/A</v>
      </c>
      <c r="LC28" s="169" t="e">
        <f t="shared" si="148"/>
        <v>#N/A</v>
      </c>
      <c r="LD28" s="169" t="e">
        <f t="shared" si="148"/>
        <v>#N/A</v>
      </c>
      <c r="LE28" s="169" t="e">
        <f t="shared" si="148"/>
        <v>#N/A</v>
      </c>
      <c r="LF28" s="169" t="e">
        <f t="shared" si="148"/>
        <v>#N/A</v>
      </c>
      <c r="LG28" s="169" t="e">
        <f t="shared" si="148"/>
        <v>#N/A</v>
      </c>
      <c r="LH28" s="169" t="e">
        <f t="shared" si="148"/>
        <v>#N/A</v>
      </c>
      <c r="LI28" s="169" t="e">
        <f t="shared" si="148"/>
        <v>#N/A</v>
      </c>
      <c r="LJ28" s="169" t="e">
        <f t="shared" si="148"/>
        <v>#N/A</v>
      </c>
      <c r="LK28" s="169" t="e">
        <f t="shared" si="148"/>
        <v>#N/A</v>
      </c>
      <c r="LL28" s="169" t="e">
        <f t="shared" si="148"/>
        <v>#N/A</v>
      </c>
      <c r="LM28" s="169" t="e">
        <f t="shared" si="148"/>
        <v>#N/A</v>
      </c>
      <c r="LN28" s="169" t="e">
        <f t="shared" si="148"/>
        <v>#N/A</v>
      </c>
      <c r="LO28" s="169" t="e">
        <f t="shared" si="148"/>
        <v>#N/A</v>
      </c>
      <c r="LP28" s="169" t="e">
        <f t="shared" si="148"/>
        <v>#N/A</v>
      </c>
      <c r="LQ28" s="169" t="e">
        <f t="shared" si="148"/>
        <v>#N/A</v>
      </c>
      <c r="LR28" s="169" t="e">
        <f t="shared" si="148"/>
        <v>#N/A</v>
      </c>
      <c r="LS28" s="169" t="e">
        <f t="shared" si="148"/>
        <v>#N/A</v>
      </c>
      <c r="LT28" s="169" t="e">
        <f t="shared" si="148"/>
        <v>#N/A</v>
      </c>
      <c r="LU28" s="169" t="e">
        <f t="shared" si="148"/>
        <v>#N/A</v>
      </c>
      <c r="LV28" s="169" t="e">
        <f t="shared" si="148"/>
        <v>#N/A</v>
      </c>
      <c r="LW28" s="169" t="e">
        <f t="shared" si="148"/>
        <v>#N/A</v>
      </c>
      <c r="LX28" s="169" t="e">
        <f t="shared" si="148"/>
        <v>#N/A</v>
      </c>
      <c r="LY28" s="169" t="e">
        <f t="shared" si="148"/>
        <v>#N/A</v>
      </c>
      <c r="LZ28" s="169" t="e">
        <f t="shared" si="148"/>
        <v>#N/A</v>
      </c>
      <c r="MA28" s="169" t="e">
        <f t="shared" si="148"/>
        <v>#N/A</v>
      </c>
      <c r="MB28" s="169" t="e">
        <f t="shared" si="148"/>
        <v>#N/A</v>
      </c>
      <c r="MC28" s="169" t="e">
        <f t="shared" si="144"/>
        <v>#N/A</v>
      </c>
      <c r="MD28" s="169" t="e">
        <f t="shared" si="144"/>
        <v>#N/A</v>
      </c>
      <c r="ME28" s="169" t="e">
        <f t="shared" si="144"/>
        <v>#N/A</v>
      </c>
      <c r="MF28" s="169" t="e">
        <f t="shared" si="144"/>
        <v>#N/A</v>
      </c>
      <c r="MG28" s="169" t="e">
        <f t="shared" si="144"/>
        <v>#N/A</v>
      </c>
      <c r="MH28" s="169" t="e">
        <f t="shared" si="144"/>
        <v>#N/A</v>
      </c>
      <c r="MI28" s="169" t="e">
        <f t="shared" si="144"/>
        <v>#N/A</v>
      </c>
      <c r="MJ28" s="169" t="e">
        <f t="shared" si="144"/>
        <v>#N/A</v>
      </c>
      <c r="MK28" s="169" t="e">
        <f t="shared" si="144"/>
        <v>#N/A</v>
      </c>
      <c r="ML28" s="169" t="e">
        <f t="shared" si="144"/>
        <v>#N/A</v>
      </c>
      <c r="MM28" s="169" t="e">
        <f t="shared" si="144"/>
        <v>#N/A</v>
      </c>
      <c r="MN28" s="169" t="e">
        <f t="shared" si="144"/>
        <v>#N/A</v>
      </c>
      <c r="MO28" s="169" t="e">
        <f t="shared" si="144"/>
        <v>#N/A</v>
      </c>
      <c r="MP28" s="169" t="e">
        <f t="shared" si="144"/>
        <v>#N/A</v>
      </c>
      <c r="MQ28" s="169" t="e">
        <f t="shared" si="144"/>
        <v>#N/A</v>
      </c>
      <c r="MR28" s="169" t="e">
        <f t="shared" si="118"/>
        <v>#N/A</v>
      </c>
      <c r="MS28" s="169" t="e">
        <f t="shared" si="131"/>
        <v>#N/A</v>
      </c>
      <c r="MT28" s="169" t="e">
        <f t="shared" si="131"/>
        <v>#N/A</v>
      </c>
      <c r="MU28" s="169" t="e">
        <f t="shared" si="131"/>
        <v>#N/A</v>
      </c>
      <c r="MV28" s="169" t="e">
        <f t="shared" si="139"/>
        <v>#N/A</v>
      </c>
      <c r="MW28" s="169" t="e">
        <f t="shared" si="139"/>
        <v>#N/A</v>
      </c>
      <c r="MX28" s="169" t="e">
        <f t="shared" si="139"/>
        <v>#N/A</v>
      </c>
      <c r="MY28" s="169" t="e">
        <f t="shared" si="139"/>
        <v>#N/A</v>
      </c>
      <c r="MZ28" s="169" t="e">
        <f t="shared" si="139"/>
        <v>#N/A</v>
      </c>
      <c r="NA28" s="169" t="e">
        <f t="shared" si="139"/>
        <v>#N/A</v>
      </c>
      <c r="NB28" s="169" t="e">
        <f t="shared" si="139"/>
        <v>#N/A</v>
      </c>
      <c r="NC28" s="169" t="e">
        <f t="shared" si="139"/>
        <v>#N/A</v>
      </c>
      <c r="ND28" s="169" t="e">
        <f t="shared" si="139"/>
        <v>#N/A</v>
      </c>
      <c r="NE28" s="169" t="e">
        <f t="shared" si="139"/>
        <v>#N/A</v>
      </c>
      <c r="NF28" s="169" t="e">
        <f t="shared" si="139"/>
        <v>#N/A</v>
      </c>
      <c r="NG28" s="169" t="e">
        <f t="shared" si="139"/>
        <v>#N/A</v>
      </c>
      <c r="NH28" s="169" t="e">
        <f t="shared" si="139"/>
        <v>#N/A</v>
      </c>
      <c r="NI28" s="169" t="e">
        <f t="shared" si="139"/>
        <v>#N/A</v>
      </c>
      <c r="NJ28" s="169" t="e">
        <f t="shared" si="139"/>
        <v>#N/A</v>
      </c>
      <c r="NK28" s="169" t="e">
        <f t="shared" si="149"/>
        <v>#N/A</v>
      </c>
      <c r="NL28" s="169" t="e">
        <f t="shared" si="149"/>
        <v>#N/A</v>
      </c>
      <c r="NM28" s="169" t="e">
        <f t="shared" si="149"/>
        <v>#N/A</v>
      </c>
      <c r="NN28" s="169" t="e">
        <f t="shared" si="149"/>
        <v>#N/A</v>
      </c>
      <c r="NO28" s="169" t="e">
        <f t="shared" si="149"/>
        <v>#N/A</v>
      </c>
      <c r="NP28" s="169" t="e">
        <f t="shared" si="149"/>
        <v>#N/A</v>
      </c>
      <c r="NQ28" s="169" t="e">
        <f t="shared" si="149"/>
        <v>#N/A</v>
      </c>
      <c r="NR28" s="169" t="e">
        <f t="shared" si="149"/>
        <v>#N/A</v>
      </c>
      <c r="NS28" s="169" t="e">
        <f t="shared" si="149"/>
        <v>#N/A</v>
      </c>
      <c r="NT28" s="169" t="e">
        <f t="shared" si="149"/>
        <v>#N/A</v>
      </c>
      <c r="NU28" s="169" t="e">
        <f t="shared" si="149"/>
        <v>#N/A</v>
      </c>
      <c r="NV28" s="169" t="e">
        <f t="shared" si="149"/>
        <v>#N/A</v>
      </c>
      <c r="NW28" s="169" t="e">
        <f t="shared" si="149"/>
        <v>#N/A</v>
      </c>
      <c r="NX28" s="169" t="e">
        <f t="shared" si="149"/>
        <v>#N/A</v>
      </c>
      <c r="NY28" s="169" t="e">
        <f t="shared" si="149"/>
        <v>#N/A</v>
      </c>
      <c r="NZ28" s="169" t="e">
        <f t="shared" si="149"/>
        <v>#N/A</v>
      </c>
      <c r="OA28" s="169" t="e">
        <f t="shared" si="149"/>
        <v>#N/A</v>
      </c>
      <c r="OB28" s="169" t="e">
        <f t="shared" si="149"/>
        <v>#N/A</v>
      </c>
      <c r="OC28" s="169" t="e">
        <f t="shared" si="149"/>
        <v>#N/A</v>
      </c>
      <c r="OD28" s="169" t="e">
        <f t="shared" si="149"/>
        <v>#N/A</v>
      </c>
      <c r="OE28" s="169" t="e">
        <f t="shared" si="149"/>
        <v>#N/A</v>
      </c>
      <c r="OF28" s="169" t="e">
        <f t="shared" si="149"/>
        <v>#N/A</v>
      </c>
      <c r="OG28" s="169" t="e">
        <f t="shared" si="149"/>
        <v>#N/A</v>
      </c>
      <c r="OH28" s="169" t="e">
        <f t="shared" si="149"/>
        <v>#N/A</v>
      </c>
      <c r="OI28" s="169" t="e">
        <f t="shared" si="149"/>
        <v>#N/A</v>
      </c>
      <c r="OJ28" s="169" t="e">
        <f t="shared" si="149"/>
        <v>#N/A</v>
      </c>
      <c r="OK28" s="169" t="e">
        <f t="shared" si="149"/>
        <v>#N/A</v>
      </c>
      <c r="OL28" s="169" t="e">
        <f t="shared" si="149"/>
        <v>#N/A</v>
      </c>
      <c r="OM28" s="169" t="e">
        <f t="shared" si="149"/>
        <v>#N/A</v>
      </c>
      <c r="ON28" s="169" t="e">
        <f t="shared" si="149"/>
        <v>#N/A</v>
      </c>
      <c r="OO28" s="169" t="e">
        <f t="shared" si="145"/>
        <v>#N/A</v>
      </c>
      <c r="OP28" s="169" t="e">
        <f t="shared" si="145"/>
        <v>#N/A</v>
      </c>
      <c r="OQ28" s="169" t="e">
        <f t="shared" si="145"/>
        <v>#N/A</v>
      </c>
      <c r="OR28" s="169" t="e">
        <f t="shared" si="145"/>
        <v>#N/A</v>
      </c>
      <c r="OS28" s="169" t="e">
        <f t="shared" si="145"/>
        <v>#N/A</v>
      </c>
      <c r="OT28" s="169" t="e">
        <f t="shared" si="145"/>
        <v>#N/A</v>
      </c>
      <c r="OU28" s="169" t="e">
        <f t="shared" si="145"/>
        <v>#N/A</v>
      </c>
      <c r="OV28" s="169" t="e">
        <f t="shared" si="145"/>
        <v>#N/A</v>
      </c>
      <c r="OW28" s="169" t="e">
        <f t="shared" si="145"/>
        <v>#N/A</v>
      </c>
      <c r="OX28" s="169" t="e">
        <f t="shared" si="145"/>
        <v>#N/A</v>
      </c>
      <c r="OY28" s="169" t="e">
        <f t="shared" si="145"/>
        <v>#N/A</v>
      </c>
      <c r="OZ28" s="169" t="e">
        <f t="shared" si="145"/>
        <v>#N/A</v>
      </c>
      <c r="PA28" s="169" t="e">
        <f t="shared" si="145"/>
        <v>#N/A</v>
      </c>
      <c r="PB28" s="169" t="e">
        <f t="shared" si="145"/>
        <v>#N/A</v>
      </c>
      <c r="PC28" s="169" t="e">
        <f t="shared" si="145"/>
        <v>#N/A</v>
      </c>
      <c r="PD28" s="169" t="e">
        <f t="shared" si="119"/>
        <v>#N/A</v>
      </c>
      <c r="PE28" s="169" t="e">
        <f t="shared" si="141"/>
        <v>#N/A</v>
      </c>
      <c r="PF28" s="169" t="e">
        <f t="shared" si="141"/>
        <v>#N/A</v>
      </c>
      <c r="PG28" s="169" t="e">
        <f t="shared" si="141"/>
        <v>#N/A</v>
      </c>
      <c r="PH28" s="169" t="e">
        <f t="shared" si="141"/>
        <v>#N/A</v>
      </c>
      <c r="PI28" s="169" t="e">
        <f t="shared" si="141"/>
        <v>#N/A</v>
      </c>
      <c r="PJ28" s="169" t="e">
        <f t="shared" si="141"/>
        <v>#N/A</v>
      </c>
      <c r="PK28" s="169" t="e">
        <f t="shared" si="141"/>
        <v>#N/A</v>
      </c>
      <c r="PL28" s="169" t="e">
        <f t="shared" si="141"/>
        <v>#N/A</v>
      </c>
    </row>
    <row r="29" spans="1:428" hidden="1" x14ac:dyDescent="0.75">
      <c r="A29" s="4">
        <v>26</v>
      </c>
      <c r="B29" s="109"/>
      <c r="C29" s="117"/>
      <c r="D29" s="122" t="str">
        <f t="shared" si="110"/>
        <v/>
      </c>
      <c r="E29" s="95"/>
      <c r="F29" s="122" t="str">
        <f t="shared" si="111"/>
        <v/>
      </c>
      <c r="G29" s="117"/>
      <c r="H29" s="110"/>
      <c r="I29" s="124" t="str">
        <f t="shared" si="0"/>
        <v/>
      </c>
      <c r="J29" s="124" t="str">
        <f t="shared" si="1"/>
        <v/>
      </c>
      <c r="K29" s="73" t="str">
        <f t="shared" si="112"/>
        <v/>
      </c>
      <c r="L29" s="23"/>
      <c r="M29" s="57"/>
      <c r="N29" s="280"/>
      <c r="O29" s="74" t="str">
        <f>IF(AND(D29&gt;0,E29&gt;0,F29&gt;0),IF(ISBLANK(N29),IF(ISBLANK(L29),"",(F29-D29)*VLOOKUP(L29,VLookups!$A$4:$B$13,2,FALSE)),N29),"")</f>
        <v/>
      </c>
      <c r="P29" s="75" t="str">
        <f t="shared" si="2"/>
        <v/>
      </c>
      <c r="Q29" s="95"/>
      <c r="R29" s="270" t="str">
        <f>IF(AND(Q29&gt;0,E29&gt;0,NOT(O29="")),ABS(VLOOKUP($Q$1,VLookups!$A$43:$B$44,2,FALSE)-_xlfn.NORM.DIST(Q29,K29,O29,TRUE)),"")</f>
        <v/>
      </c>
      <c r="S29" s="94" t="str">
        <f>IF(AND($D29&gt;0,$E29&gt;0,$F29&gt;0,NOT(ISBLANK($L29))),_xlfn.NORM.INV(ABS(VLOOKUP($Q$1,VLookups!$A$43:$B$44,2,FALSE)-S$3),$K29,$O29),"")</f>
        <v/>
      </c>
      <c r="T29" s="93" t="str">
        <f>IF(AND($D29&gt;0,$E29&gt;0,$F29&gt;0,NOT(ISBLANK($L29))),_xlfn.NORM.INV(ABS(VLOOKUP($Q$1,VLookups!$A$43:$B$44,2,FALSE)-T$3),$K29,$O29),"")</f>
        <v/>
      </c>
      <c r="U29" s="94" t="str">
        <f>IF(AND($D29&gt;0,$E29&gt;0,$F29&gt;0,NOT(ISBLANK($L29))),_xlfn.NORM.INV(ABS(VLOOKUP($Q$1,VLookups!$A$43:$B$44,2,FALSE)-U$3),$K29,$O29),"")</f>
        <v/>
      </c>
      <c r="V29" s="93" t="str">
        <f>IF(AND($D29&gt;0,$E29&gt;0,$F29&gt;0,NOT(ISBLANK($L29))),_xlfn.NORM.INV(ABS(VLOOKUP($Q$1,VLookups!$A$43:$B$44,2,FALSE)-V$3),$K29,$O29),"")</f>
        <v/>
      </c>
      <c r="W29" s="94" t="str">
        <f>IF(AND($D29&gt;0,$E29&gt;0,$F29&gt;0,NOT(ISBLANK($L29))),_xlfn.NORM.INV(ABS(VLOOKUP($Q$1,VLookups!$A$43:$B$44,2,FALSE)-W$3),$K29,$O29),"")</f>
        <v/>
      </c>
      <c r="X29" s="93" t="str">
        <f>IF(AND($D29&gt;0,$E29&gt;0,$F29&gt;0,NOT(ISBLANK($L29))),_xlfn.NORM.INV(ABS(VLOOKUP($Q$1,VLookups!$A$43:$B$44,2,FALSE)-X$3),$K29,$O29),"")</f>
        <v/>
      </c>
      <c r="Y29" s="5"/>
      <c r="Z29" s="168" t="str">
        <f t="shared" si="113"/>
        <v/>
      </c>
      <c r="AA29" s="49" t="str">
        <f t="shared" si="114"/>
        <v/>
      </c>
      <c r="AB29" s="49" t="str">
        <f t="shared" si="151"/>
        <v/>
      </c>
      <c r="AC29" s="49" t="str">
        <f t="shared" si="151"/>
        <v/>
      </c>
      <c r="AD29" s="49" t="str">
        <f t="shared" si="151"/>
        <v/>
      </c>
      <c r="AE29" s="49" t="str">
        <f t="shared" si="151"/>
        <v/>
      </c>
      <c r="AF29" s="49" t="str">
        <f t="shared" si="151"/>
        <v/>
      </c>
      <c r="AG29" s="49" t="str">
        <f t="shared" si="151"/>
        <v/>
      </c>
      <c r="AH29" s="49" t="str">
        <f t="shared" si="151"/>
        <v/>
      </c>
      <c r="AI29" s="49" t="str">
        <f t="shared" si="151"/>
        <v/>
      </c>
      <c r="AJ29" s="49" t="str">
        <f t="shared" si="151"/>
        <v/>
      </c>
      <c r="AK29" s="49" t="str">
        <f t="shared" si="151"/>
        <v/>
      </c>
      <c r="AL29" s="49" t="str">
        <f t="shared" si="151"/>
        <v/>
      </c>
      <c r="AM29" s="49" t="str">
        <f t="shared" si="151"/>
        <v/>
      </c>
      <c r="AN29" s="49" t="str">
        <f t="shared" si="151"/>
        <v/>
      </c>
      <c r="AO29" s="49" t="str">
        <f t="shared" si="151"/>
        <v/>
      </c>
      <c r="AP29" s="49" t="str">
        <f t="shared" si="151"/>
        <v/>
      </c>
      <c r="AQ29" s="49" t="str">
        <f t="shared" si="151"/>
        <v/>
      </c>
      <c r="AR29" s="49" t="str">
        <f t="shared" si="151"/>
        <v/>
      </c>
      <c r="AS29" s="49" t="str">
        <f t="shared" si="151"/>
        <v/>
      </c>
      <c r="AT29" s="49" t="str">
        <f t="shared" si="151"/>
        <v/>
      </c>
      <c r="AU29" s="49" t="str">
        <f t="shared" si="151"/>
        <v/>
      </c>
      <c r="AV29" s="49" t="str">
        <f t="shared" si="151"/>
        <v/>
      </c>
      <c r="AW29" s="49" t="str">
        <f t="shared" si="151"/>
        <v/>
      </c>
      <c r="AX29" s="49" t="str">
        <f t="shared" si="151"/>
        <v/>
      </c>
      <c r="AY29" s="49" t="str">
        <f t="shared" si="151"/>
        <v/>
      </c>
      <c r="AZ29" s="49" t="str">
        <f t="shared" si="151"/>
        <v/>
      </c>
      <c r="BA29" s="49" t="str">
        <f t="shared" si="151"/>
        <v/>
      </c>
      <c r="BB29" s="49" t="str">
        <f t="shared" si="151"/>
        <v/>
      </c>
      <c r="BC29" s="49" t="str">
        <f t="shared" si="151"/>
        <v/>
      </c>
      <c r="BD29" s="49" t="str">
        <f t="shared" si="151"/>
        <v/>
      </c>
      <c r="BE29" s="49" t="str">
        <f t="shared" si="151"/>
        <v/>
      </c>
      <c r="BF29" s="49" t="str">
        <f t="shared" si="151"/>
        <v/>
      </c>
      <c r="BG29" s="49" t="str">
        <f t="shared" si="151"/>
        <v/>
      </c>
      <c r="BH29" s="49" t="str">
        <f t="shared" si="151"/>
        <v/>
      </c>
      <c r="BI29" s="49" t="str">
        <f t="shared" si="151"/>
        <v/>
      </c>
      <c r="BJ29" s="49" t="str">
        <f t="shared" si="151"/>
        <v/>
      </c>
      <c r="BK29" s="49" t="str">
        <f t="shared" si="151"/>
        <v/>
      </c>
      <c r="BL29" s="49" t="str">
        <f t="shared" si="151"/>
        <v/>
      </c>
      <c r="BM29" s="49" t="str">
        <f t="shared" si="151"/>
        <v/>
      </c>
      <c r="BN29" s="49" t="str">
        <f t="shared" si="151"/>
        <v/>
      </c>
      <c r="BO29" s="49" t="str">
        <f t="shared" si="151"/>
        <v/>
      </c>
      <c r="BP29" s="49" t="str">
        <f t="shared" si="151"/>
        <v/>
      </c>
      <c r="BQ29" s="49" t="str">
        <f t="shared" si="151"/>
        <v/>
      </c>
      <c r="BR29" s="49" t="str">
        <f t="shared" si="151"/>
        <v/>
      </c>
      <c r="BS29" s="49" t="str">
        <f t="shared" si="151"/>
        <v/>
      </c>
      <c r="BT29" s="49" t="str">
        <f t="shared" si="151"/>
        <v/>
      </c>
      <c r="BU29" s="49" t="str">
        <f t="shared" si="151"/>
        <v/>
      </c>
      <c r="BV29" s="49" t="str">
        <f t="shared" si="151"/>
        <v/>
      </c>
      <c r="BW29" s="49" t="str">
        <f t="shared" si="151"/>
        <v/>
      </c>
      <c r="BX29" s="49" t="str">
        <f t="shared" si="151"/>
        <v/>
      </c>
      <c r="BY29" s="49" t="str">
        <f t="shared" si="151"/>
        <v/>
      </c>
      <c r="BZ29" s="49" t="str">
        <f t="shared" si="151"/>
        <v/>
      </c>
      <c r="CA29" s="49" t="str">
        <f t="shared" si="151"/>
        <v/>
      </c>
      <c r="CB29" s="49" t="str">
        <f t="shared" si="151"/>
        <v/>
      </c>
      <c r="CC29" s="49" t="str">
        <f t="shared" si="151"/>
        <v/>
      </c>
      <c r="CD29" s="49" t="str">
        <f t="shared" si="151"/>
        <v/>
      </c>
      <c r="CE29" s="49" t="str">
        <f t="shared" si="151"/>
        <v/>
      </c>
      <c r="CF29" s="49" t="str">
        <f t="shared" si="151"/>
        <v/>
      </c>
      <c r="CG29" s="49" t="str">
        <f t="shared" si="151"/>
        <v/>
      </c>
      <c r="CH29" s="49" t="str">
        <f t="shared" si="151"/>
        <v/>
      </c>
      <c r="CI29" s="49" t="str">
        <f t="shared" si="151"/>
        <v/>
      </c>
      <c r="CJ29" s="49" t="str">
        <f t="shared" si="151"/>
        <v/>
      </c>
      <c r="CK29" s="49" t="str">
        <f t="shared" si="151"/>
        <v/>
      </c>
      <c r="CL29" s="49" t="str">
        <f t="shared" si="151"/>
        <v/>
      </c>
      <c r="CM29" s="49" t="str">
        <f t="shared" ref="CM29:DV32" si="152">IF(ISNONTEXT($Z29),CN29-$Z29,"")</f>
        <v/>
      </c>
      <c r="CN29" s="49" t="str">
        <f t="shared" si="152"/>
        <v/>
      </c>
      <c r="CO29" s="49" t="str">
        <f t="shared" si="152"/>
        <v/>
      </c>
      <c r="CP29" s="49" t="str">
        <f t="shared" si="152"/>
        <v/>
      </c>
      <c r="CQ29" s="49" t="str">
        <f t="shared" si="152"/>
        <v/>
      </c>
      <c r="CR29" s="49" t="str">
        <f t="shared" si="152"/>
        <v/>
      </c>
      <c r="CS29" s="49" t="str">
        <f t="shared" si="152"/>
        <v/>
      </c>
      <c r="CT29" s="49" t="str">
        <f t="shared" si="152"/>
        <v/>
      </c>
      <c r="CU29" s="49" t="str">
        <f t="shared" si="152"/>
        <v/>
      </c>
      <c r="CV29" s="49" t="str">
        <f t="shared" si="152"/>
        <v/>
      </c>
      <c r="CW29" s="49" t="str">
        <f t="shared" si="152"/>
        <v/>
      </c>
      <c r="CX29" s="49" t="str">
        <f t="shared" si="152"/>
        <v/>
      </c>
      <c r="CY29" s="49" t="str">
        <f t="shared" si="152"/>
        <v/>
      </c>
      <c r="CZ29" s="49" t="str">
        <f t="shared" si="152"/>
        <v/>
      </c>
      <c r="DA29" s="49" t="str">
        <f t="shared" si="152"/>
        <v/>
      </c>
      <c r="DB29" s="49" t="str">
        <f t="shared" si="152"/>
        <v/>
      </c>
      <c r="DC29" s="49" t="str">
        <f t="shared" si="152"/>
        <v/>
      </c>
      <c r="DD29" s="49" t="str">
        <f t="shared" si="152"/>
        <v/>
      </c>
      <c r="DE29" s="49" t="str">
        <f t="shared" si="152"/>
        <v/>
      </c>
      <c r="DF29" s="49" t="str">
        <f t="shared" si="152"/>
        <v/>
      </c>
      <c r="DG29" s="49" t="str">
        <f t="shared" si="152"/>
        <v/>
      </c>
      <c r="DH29" s="49" t="str">
        <f t="shared" si="152"/>
        <v/>
      </c>
      <c r="DI29" s="49" t="str">
        <f t="shared" si="152"/>
        <v/>
      </c>
      <c r="DJ29" s="49" t="str">
        <f t="shared" si="152"/>
        <v/>
      </c>
      <c r="DK29" s="49" t="str">
        <f t="shared" si="152"/>
        <v/>
      </c>
      <c r="DL29" s="49" t="str">
        <f t="shared" si="152"/>
        <v/>
      </c>
      <c r="DM29" s="49" t="str">
        <f t="shared" si="152"/>
        <v/>
      </c>
      <c r="DN29" s="49" t="str">
        <f t="shared" si="152"/>
        <v/>
      </c>
      <c r="DO29" s="49" t="str">
        <f t="shared" si="152"/>
        <v/>
      </c>
      <c r="DP29" s="49" t="str">
        <f t="shared" si="152"/>
        <v/>
      </c>
      <c r="DQ29" s="49" t="str">
        <f t="shared" si="152"/>
        <v/>
      </c>
      <c r="DR29" s="49" t="str">
        <f t="shared" si="152"/>
        <v/>
      </c>
      <c r="DS29" s="49" t="str">
        <f t="shared" si="152"/>
        <v/>
      </c>
      <c r="DT29" s="49" t="str">
        <f t="shared" si="152"/>
        <v/>
      </c>
      <c r="DU29" s="49" t="str">
        <f t="shared" si="152"/>
        <v/>
      </c>
      <c r="DV29" s="49" t="str">
        <f t="shared" si="152"/>
        <v/>
      </c>
      <c r="DW29" s="183" t="str">
        <f t="shared" si="115"/>
        <v/>
      </c>
      <c r="DX29" s="49" t="str">
        <f t="shared" si="5"/>
        <v/>
      </c>
      <c r="DY29" s="49" t="str">
        <f t="shared" si="6"/>
        <v/>
      </c>
      <c r="DZ29" s="49" t="str">
        <f t="shared" si="7"/>
        <v/>
      </c>
      <c r="EA29" s="49" t="str">
        <f t="shared" si="8"/>
        <v/>
      </c>
      <c r="EB29" s="49" t="str">
        <f t="shared" si="9"/>
        <v/>
      </c>
      <c r="EC29" s="49" t="str">
        <f t="shared" si="10"/>
        <v/>
      </c>
      <c r="ED29" s="49" t="str">
        <f t="shared" si="11"/>
        <v/>
      </c>
      <c r="EE29" s="49" t="str">
        <f t="shared" si="12"/>
        <v/>
      </c>
      <c r="EF29" s="49" t="str">
        <f t="shared" si="13"/>
        <v/>
      </c>
      <c r="EG29" s="49" t="str">
        <f t="shared" si="14"/>
        <v/>
      </c>
      <c r="EH29" s="49" t="str">
        <f t="shared" si="15"/>
        <v/>
      </c>
      <c r="EI29" s="49" t="str">
        <f t="shared" si="16"/>
        <v/>
      </c>
      <c r="EJ29" s="49" t="str">
        <f t="shared" si="17"/>
        <v/>
      </c>
      <c r="EK29" s="49" t="str">
        <f t="shared" si="18"/>
        <v/>
      </c>
      <c r="EL29" s="49" t="str">
        <f t="shared" si="19"/>
        <v/>
      </c>
      <c r="EM29" s="49" t="str">
        <f t="shared" si="20"/>
        <v/>
      </c>
      <c r="EN29" s="49" t="str">
        <f t="shared" si="21"/>
        <v/>
      </c>
      <c r="EO29" s="49" t="str">
        <f t="shared" si="22"/>
        <v/>
      </c>
      <c r="EP29" s="49" t="str">
        <f t="shared" si="23"/>
        <v/>
      </c>
      <c r="EQ29" s="49" t="str">
        <f t="shared" si="24"/>
        <v/>
      </c>
      <c r="ER29" s="49" t="str">
        <f t="shared" si="25"/>
        <v/>
      </c>
      <c r="ES29" s="49" t="str">
        <f t="shared" si="26"/>
        <v/>
      </c>
      <c r="ET29" s="49" t="str">
        <f t="shared" si="27"/>
        <v/>
      </c>
      <c r="EU29" s="49" t="str">
        <f t="shared" si="28"/>
        <v/>
      </c>
      <c r="EV29" s="49" t="str">
        <f t="shared" si="29"/>
        <v/>
      </c>
      <c r="EW29" s="49" t="str">
        <f t="shared" si="30"/>
        <v/>
      </c>
      <c r="EX29" s="49" t="str">
        <f t="shared" si="31"/>
        <v/>
      </c>
      <c r="EY29" s="49" t="str">
        <f t="shared" si="32"/>
        <v/>
      </c>
      <c r="EZ29" s="49" t="str">
        <f t="shared" si="33"/>
        <v/>
      </c>
      <c r="FA29" s="49" t="str">
        <f t="shared" si="34"/>
        <v/>
      </c>
      <c r="FB29" s="49" t="str">
        <f t="shared" si="35"/>
        <v/>
      </c>
      <c r="FC29" s="49" t="str">
        <f t="shared" si="36"/>
        <v/>
      </c>
      <c r="FD29" s="49" t="str">
        <f t="shared" si="37"/>
        <v/>
      </c>
      <c r="FE29" s="49" t="str">
        <f t="shared" si="38"/>
        <v/>
      </c>
      <c r="FF29" s="49" t="str">
        <f t="shared" si="39"/>
        <v/>
      </c>
      <c r="FG29" s="49" t="str">
        <f t="shared" si="40"/>
        <v/>
      </c>
      <c r="FH29" s="49" t="str">
        <f t="shared" si="41"/>
        <v/>
      </c>
      <c r="FI29" s="49" t="str">
        <f t="shared" si="42"/>
        <v/>
      </c>
      <c r="FJ29" s="49" t="str">
        <f t="shared" si="43"/>
        <v/>
      </c>
      <c r="FK29" s="49" t="str">
        <f t="shared" si="44"/>
        <v/>
      </c>
      <c r="FL29" s="49" t="str">
        <f t="shared" si="45"/>
        <v/>
      </c>
      <c r="FM29" s="49" t="str">
        <f t="shared" si="46"/>
        <v/>
      </c>
      <c r="FN29" s="49" t="str">
        <f t="shared" si="47"/>
        <v/>
      </c>
      <c r="FO29" s="49" t="str">
        <f t="shared" si="48"/>
        <v/>
      </c>
      <c r="FP29" s="49" t="str">
        <f t="shared" si="49"/>
        <v/>
      </c>
      <c r="FQ29" s="49" t="str">
        <f t="shared" si="50"/>
        <v/>
      </c>
      <c r="FR29" s="49" t="str">
        <f t="shared" si="51"/>
        <v/>
      </c>
      <c r="FS29" s="49" t="str">
        <f t="shared" si="52"/>
        <v/>
      </c>
      <c r="FT29" s="49" t="str">
        <f t="shared" si="53"/>
        <v/>
      </c>
      <c r="FU29" s="49" t="str">
        <f t="shared" si="54"/>
        <v/>
      </c>
      <c r="FV29" s="49" t="str">
        <f t="shared" si="55"/>
        <v/>
      </c>
      <c r="FW29" s="49" t="str">
        <f t="shared" si="56"/>
        <v/>
      </c>
      <c r="FX29" s="49" t="str">
        <f t="shared" si="57"/>
        <v/>
      </c>
      <c r="FY29" s="49" t="str">
        <f t="shared" si="58"/>
        <v/>
      </c>
      <c r="FZ29" s="49" t="str">
        <f t="shared" si="59"/>
        <v/>
      </c>
      <c r="GA29" s="49" t="str">
        <f t="shared" si="60"/>
        <v/>
      </c>
      <c r="GB29" s="49" t="str">
        <f t="shared" si="61"/>
        <v/>
      </c>
      <c r="GC29" s="49" t="str">
        <f t="shared" si="62"/>
        <v/>
      </c>
      <c r="GD29" s="49" t="str">
        <f t="shared" si="63"/>
        <v/>
      </c>
      <c r="GE29" s="49" t="str">
        <f t="shared" si="64"/>
        <v/>
      </c>
      <c r="GF29" s="49" t="str">
        <f t="shared" si="65"/>
        <v/>
      </c>
      <c r="GG29" s="49" t="str">
        <f t="shared" si="66"/>
        <v/>
      </c>
      <c r="GH29" s="49" t="str">
        <f t="shared" si="67"/>
        <v/>
      </c>
      <c r="GI29" s="49" t="str">
        <f t="shared" si="68"/>
        <v/>
      </c>
      <c r="GJ29" s="49" t="str">
        <f t="shared" si="69"/>
        <v/>
      </c>
      <c r="GK29" s="49" t="str">
        <f t="shared" si="70"/>
        <v/>
      </c>
      <c r="GL29" s="49" t="str">
        <f t="shared" si="71"/>
        <v/>
      </c>
      <c r="GM29" s="49" t="str">
        <f t="shared" si="72"/>
        <v/>
      </c>
      <c r="GN29" s="49" t="str">
        <f t="shared" si="73"/>
        <v/>
      </c>
      <c r="GO29" s="49" t="str">
        <f t="shared" si="74"/>
        <v/>
      </c>
      <c r="GP29" s="49" t="str">
        <f t="shared" si="75"/>
        <v/>
      </c>
      <c r="GQ29" s="49" t="str">
        <f t="shared" si="76"/>
        <v/>
      </c>
      <c r="GR29" s="49" t="str">
        <f t="shared" si="77"/>
        <v/>
      </c>
      <c r="GS29" s="49" t="str">
        <f t="shared" si="78"/>
        <v/>
      </c>
      <c r="GT29" s="49" t="str">
        <f t="shared" si="79"/>
        <v/>
      </c>
      <c r="GU29" s="49" t="str">
        <f t="shared" si="80"/>
        <v/>
      </c>
      <c r="GV29" s="49" t="str">
        <f t="shared" si="81"/>
        <v/>
      </c>
      <c r="GW29" s="49" t="str">
        <f t="shared" si="82"/>
        <v/>
      </c>
      <c r="GX29" s="49" t="str">
        <f t="shared" si="83"/>
        <v/>
      </c>
      <c r="GY29" s="49" t="str">
        <f t="shared" si="84"/>
        <v/>
      </c>
      <c r="GZ29" s="49" t="str">
        <f t="shared" si="85"/>
        <v/>
      </c>
      <c r="HA29" s="49" t="str">
        <f t="shared" si="86"/>
        <v/>
      </c>
      <c r="HB29" s="49" t="str">
        <f t="shared" si="87"/>
        <v/>
      </c>
      <c r="HC29" s="49" t="str">
        <f t="shared" si="88"/>
        <v/>
      </c>
      <c r="HD29" s="49" t="str">
        <f t="shared" si="89"/>
        <v/>
      </c>
      <c r="HE29" s="49" t="str">
        <f t="shared" si="90"/>
        <v/>
      </c>
      <c r="HF29" s="49" t="str">
        <f t="shared" si="91"/>
        <v/>
      </c>
      <c r="HG29" s="49" t="str">
        <f t="shared" si="92"/>
        <v/>
      </c>
      <c r="HH29" s="49" t="str">
        <f t="shared" si="93"/>
        <v/>
      </c>
      <c r="HI29" s="49" t="str">
        <f t="shared" si="94"/>
        <v/>
      </c>
      <c r="HJ29" s="49" t="str">
        <f t="shared" si="95"/>
        <v/>
      </c>
      <c r="HK29" s="49" t="str">
        <f t="shared" si="96"/>
        <v/>
      </c>
      <c r="HL29" s="49" t="str">
        <f t="shared" si="97"/>
        <v/>
      </c>
      <c r="HM29" s="49" t="str">
        <f t="shared" si="98"/>
        <v/>
      </c>
      <c r="HN29" s="49" t="str">
        <f t="shared" si="99"/>
        <v/>
      </c>
      <c r="HO29" s="49" t="str">
        <f t="shared" si="100"/>
        <v/>
      </c>
      <c r="HP29" s="49" t="str">
        <f t="shared" si="101"/>
        <v/>
      </c>
      <c r="HQ29" s="49" t="str">
        <f t="shared" si="102"/>
        <v/>
      </c>
      <c r="HR29" s="49" t="str">
        <f t="shared" si="103"/>
        <v/>
      </c>
      <c r="HS29" s="49" t="str">
        <f t="shared" si="104"/>
        <v/>
      </c>
      <c r="HT29" s="169" t="e">
        <f t="shared" si="105"/>
        <v>#N/A</v>
      </c>
      <c r="HU29" s="169" t="e">
        <f t="shared" ref="HU29:HW44" si="153">IF(ISNONTEXT($O29),_xlfn.NORM.DIST(AB29,$K29,$O29,FALSE),NA())</f>
        <v>#N/A</v>
      </c>
      <c r="HV29" s="169" t="e">
        <f t="shared" si="153"/>
        <v>#N/A</v>
      </c>
      <c r="HW29" s="169" t="e">
        <f t="shared" si="153"/>
        <v>#N/A</v>
      </c>
      <c r="HX29" s="169" t="e">
        <f t="shared" si="137"/>
        <v>#N/A</v>
      </c>
      <c r="HY29" s="169" t="e">
        <f t="shared" si="137"/>
        <v>#N/A</v>
      </c>
      <c r="HZ29" s="169" t="e">
        <f t="shared" si="137"/>
        <v>#N/A</v>
      </c>
      <c r="IA29" s="169" t="e">
        <f t="shared" si="137"/>
        <v>#N/A</v>
      </c>
      <c r="IB29" s="169" t="e">
        <f t="shared" si="137"/>
        <v>#N/A</v>
      </c>
      <c r="IC29" s="169" t="e">
        <f t="shared" si="137"/>
        <v>#N/A</v>
      </c>
      <c r="ID29" s="169" t="e">
        <f t="shared" si="137"/>
        <v>#N/A</v>
      </c>
      <c r="IE29" s="169" t="e">
        <f t="shared" si="137"/>
        <v>#N/A</v>
      </c>
      <c r="IF29" s="169" t="e">
        <f t="shared" si="137"/>
        <v>#N/A</v>
      </c>
      <c r="IG29" s="169" t="e">
        <f t="shared" si="137"/>
        <v>#N/A</v>
      </c>
      <c r="IH29" s="169" t="e">
        <f t="shared" si="137"/>
        <v>#N/A</v>
      </c>
      <c r="II29" s="169" t="e">
        <f t="shared" si="137"/>
        <v>#N/A</v>
      </c>
      <c r="IJ29" s="169" t="e">
        <f t="shared" si="137"/>
        <v>#N/A</v>
      </c>
      <c r="IK29" s="169" t="e">
        <f t="shared" si="137"/>
        <v>#N/A</v>
      </c>
      <c r="IL29" s="169" t="e">
        <f t="shared" si="137"/>
        <v>#N/A</v>
      </c>
      <c r="IM29" s="169" t="e">
        <f t="shared" si="147"/>
        <v>#N/A</v>
      </c>
      <c r="IN29" s="169" t="e">
        <f t="shared" si="147"/>
        <v>#N/A</v>
      </c>
      <c r="IO29" s="169" t="e">
        <f t="shared" si="147"/>
        <v>#N/A</v>
      </c>
      <c r="IP29" s="169" t="e">
        <f t="shared" si="147"/>
        <v>#N/A</v>
      </c>
      <c r="IQ29" s="169" t="e">
        <f t="shared" si="147"/>
        <v>#N/A</v>
      </c>
      <c r="IR29" s="169" t="e">
        <f t="shared" si="147"/>
        <v>#N/A</v>
      </c>
      <c r="IS29" s="169" t="e">
        <f t="shared" si="147"/>
        <v>#N/A</v>
      </c>
      <c r="IT29" s="169" t="e">
        <f t="shared" si="147"/>
        <v>#N/A</v>
      </c>
      <c r="IU29" s="169" t="e">
        <f t="shared" si="147"/>
        <v>#N/A</v>
      </c>
      <c r="IV29" s="169" t="e">
        <f t="shared" si="147"/>
        <v>#N/A</v>
      </c>
      <c r="IW29" s="169" t="e">
        <f t="shared" si="147"/>
        <v>#N/A</v>
      </c>
      <c r="IX29" s="169" t="e">
        <f t="shared" si="147"/>
        <v>#N/A</v>
      </c>
      <c r="IY29" s="169" t="e">
        <f t="shared" si="147"/>
        <v>#N/A</v>
      </c>
      <c r="IZ29" s="169" t="e">
        <f t="shared" si="147"/>
        <v>#N/A</v>
      </c>
      <c r="JA29" s="169" t="e">
        <f t="shared" si="147"/>
        <v>#N/A</v>
      </c>
      <c r="JB29" s="169" t="e">
        <f t="shared" si="147"/>
        <v>#N/A</v>
      </c>
      <c r="JC29" s="169" t="e">
        <f t="shared" si="147"/>
        <v>#N/A</v>
      </c>
      <c r="JD29" s="169" t="e">
        <f t="shared" si="147"/>
        <v>#N/A</v>
      </c>
      <c r="JE29" s="169" t="e">
        <f t="shared" si="147"/>
        <v>#N/A</v>
      </c>
      <c r="JF29" s="169" t="e">
        <f t="shared" si="147"/>
        <v>#N/A</v>
      </c>
      <c r="JG29" s="169" t="e">
        <f t="shared" si="147"/>
        <v>#N/A</v>
      </c>
      <c r="JH29" s="169" t="e">
        <f t="shared" si="147"/>
        <v>#N/A</v>
      </c>
      <c r="JI29" s="169" t="e">
        <f t="shared" si="147"/>
        <v>#N/A</v>
      </c>
      <c r="JJ29" s="169" t="e">
        <f t="shared" si="147"/>
        <v>#N/A</v>
      </c>
      <c r="JK29" s="169" t="e">
        <f t="shared" si="147"/>
        <v>#N/A</v>
      </c>
      <c r="JL29" s="169" t="e">
        <f t="shared" si="147"/>
        <v>#N/A</v>
      </c>
      <c r="JM29" s="169" t="e">
        <f t="shared" si="147"/>
        <v>#N/A</v>
      </c>
      <c r="JN29" s="169" t="e">
        <f t="shared" si="147"/>
        <v>#N/A</v>
      </c>
      <c r="JO29" s="169" t="e">
        <f t="shared" si="147"/>
        <v>#N/A</v>
      </c>
      <c r="JP29" s="169" t="e">
        <f t="shared" si="147"/>
        <v>#N/A</v>
      </c>
      <c r="JQ29" s="169" t="e">
        <f t="shared" si="143"/>
        <v>#N/A</v>
      </c>
      <c r="JR29" s="169" t="e">
        <f t="shared" si="143"/>
        <v>#N/A</v>
      </c>
      <c r="JS29" s="169" t="e">
        <f t="shared" si="143"/>
        <v>#N/A</v>
      </c>
      <c r="JT29" s="169" t="e">
        <f t="shared" si="143"/>
        <v>#N/A</v>
      </c>
      <c r="JU29" s="169" t="e">
        <f t="shared" si="143"/>
        <v>#N/A</v>
      </c>
      <c r="JV29" s="169" t="e">
        <f t="shared" si="143"/>
        <v>#N/A</v>
      </c>
      <c r="JW29" s="169" t="e">
        <f t="shared" si="143"/>
        <v>#N/A</v>
      </c>
      <c r="JX29" s="169" t="e">
        <f t="shared" si="143"/>
        <v>#N/A</v>
      </c>
      <c r="JY29" s="169" t="e">
        <f t="shared" si="143"/>
        <v>#N/A</v>
      </c>
      <c r="JZ29" s="169" t="e">
        <f t="shared" si="143"/>
        <v>#N/A</v>
      </c>
      <c r="KA29" s="169" t="e">
        <f t="shared" si="143"/>
        <v>#N/A</v>
      </c>
      <c r="KB29" s="169" t="e">
        <f t="shared" si="143"/>
        <v>#N/A</v>
      </c>
      <c r="KC29" s="169" t="e">
        <f t="shared" si="143"/>
        <v>#N/A</v>
      </c>
      <c r="KD29" s="169" t="e">
        <f t="shared" si="143"/>
        <v>#N/A</v>
      </c>
      <c r="KE29" s="169" t="e">
        <f t="shared" si="143"/>
        <v>#N/A</v>
      </c>
      <c r="KF29" s="169" t="e">
        <f t="shared" si="117"/>
        <v>#N/A</v>
      </c>
      <c r="KG29" s="169" t="e">
        <f t="shared" ref="KG29:KI44" si="154">IF(ISNONTEXT($O29),_xlfn.NORM.DIST(CN29,$K29,$O29,FALSE),NA())</f>
        <v>#N/A</v>
      </c>
      <c r="KH29" s="169" t="e">
        <f t="shared" si="154"/>
        <v>#N/A</v>
      </c>
      <c r="KI29" s="169" t="e">
        <f t="shared" si="154"/>
        <v>#N/A</v>
      </c>
      <c r="KJ29" s="169" t="e">
        <f t="shared" si="138"/>
        <v>#N/A</v>
      </c>
      <c r="KK29" s="169" t="e">
        <f t="shared" si="138"/>
        <v>#N/A</v>
      </c>
      <c r="KL29" s="169" t="e">
        <f t="shared" si="138"/>
        <v>#N/A</v>
      </c>
      <c r="KM29" s="169" t="e">
        <f t="shared" si="138"/>
        <v>#N/A</v>
      </c>
      <c r="KN29" s="169" t="e">
        <f t="shared" si="138"/>
        <v>#N/A</v>
      </c>
      <c r="KO29" s="169" t="e">
        <f t="shared" si="138"/>
        <v>#N/A</v>
      </c>
      <c r="KP29" s="169" t="e">
        <f t="shared" si="138"/>
        <v>#N/A</v>
      </c>
      <c r="KQ29" s="169" t="e">
        <f t="shared" si="138"/>
        <v>#N/A</v>
      </c>
      <c r="KR29" s="169" t="e">
        <f t="shared" si="138"/>
        <v>#N/A</v>
      </c>
      <c r="KS29" s="169" t="e">
        <f t="shared" si="138"/>
        <v>#N/A</v>
      </c>
      <c r="KT29" s="169" t="e">
        <f t="shared" si="138"/>
        <v>#N/A</v>
      </c>
      <c r="KU29" s="169" t="e">
        <f t="shared" si="138"/>
        <v>#N/A</v>
      </c>
      <c r="KV29" s="169" t="e">
        <f t="shared" si="138"/>
        <v>#N/A</v>
      </c>
      <c r="KW29" s="169" t="e">
        <f t="shared" si="138"/>
        <v>#N/A</v>
      </c>
      <c r="KX29" s="169" t="e">
        <f t="shared" si="138"/>
        <v>#N/A</v>
      </c>
      <c r="KY29" s="169" t="e">
        <f t="shared" si="148"/>
        <v>#N/A</v>
      </c>
      <c r="KZ29" s="169" t="e">
        <f t="shared" si="148"/>
        <v>#N/A</v>
      </c>
      <c r="LA29" s="169" t="e">
        <f t="shared" si="148"/>
        <v>#N/A</v>
      </c>
      <c r="LB29" s="169" t="e">
        <f t="shared" si="148"/>
        <v>#N/A</v>
      </c>
      <c r="LC29" s="169" t="e">
        <f t="shared" si="148"/>
        <v>#N/A</v>
      </c>
      <c r="LD29" s="169" t="e">
        <f t="shared" si="148"/>
        <v>#N/A</v>
      </c>
      <c r="LE29" s="169" t="e">
        <f t="shared" si="148"/>
        <v>#N/A</v>
      </c>
      <c r="LF29" s="169" t="e">
        <f t="shared" si="148"/>
        <v>#N/A</v>
      </c>
      <c r="LG29" s="169" t="e">
        <f t="shared" si="148"/>
        <v>#N/A</v>
      </c>
      <c r="LH29" s="169" t="e">
        <f t="shared" si="148"/>
        <v>#N/A</v>
      </c>
      <c r="LI29" s="169" t="e">
        <f t="shared" si="148"/>
        <v>#N/A</v>
      </c>
      <c r="LJ29" s="169" t="e">
        <f t="shared" si="148"/>
        <v>#N/A</v>
      </c>
      <c r="LK29" s="169" t="e">
        <f t="shared" si="148"/>
        <v>#N/A</v>
      </c>
      <c r="LL29" s="169" t="e">
        <f t="shared" si="148"/>
        <v>#N/A</v>
      </c>
      <c r="LM29" s="169" t="e">
        <f t="shared" si="148"/>
        <v>#N/A</v>
      </c>
      <c r="LN29" s="169" t="e">
        <f t="shared" si="148"/>
        <v>#N/A</v>
      </c>
      <c r="LO29" s="169" t="e">
        <f t="shared" si="148"/>
        <v>#N/A</v>
      </c>
      <c r="LP29" s="169" t="e">
        <f t="shared" si="148"/>
        <v>#N/A</v>
      </c>
      <c r="LQ29" s="169" t="e">
        <f t="shared" si="148"/>
        <v>#N/A</v>
      </c>
      <c r="LR29" s="169" t="e">
        <f t="shared" si="148"/>
        <v>#N/A</v>
      </c>
      <c r="LS29" s="169" t="e">
        <f t="shared" si="148"/>
        <v>#N/A</v>
      </c>
      <c r="LT29" s="169" t="e">
        <f t="shared" si="148"/>
        <v>#N/A</v>
      </c>
      <c r="LU29" s="169" t="e">
        <f t="shared" si="148"/>
        <v>#N/A</v>
      </c>
      <c r="LV29" s="169" t="e">
        <f t="shared" si="148"/>
        <v>#N/A</v>
      </c>
      <c r="LW29" s="169" t="e">
        <f t="shared" si="148"/>
        <v>#N/A</v>
      </c>
      <c r="LX29" s="169" t="e">
        <f t="shared" si="148"/>
        <v>#N/A</v>
      </c>
      <c r="LY29" s="169" t="e">
        <f t="shared" si="148"/>
        <v>#N/A</v>
      </c>
      <c r="LZ29" s="169" t="e">
        <f t="shared" si="148"/>
        <v>#N/A</v>
      </c>
      <c r="MA29" s="169" t="e">
        <f t="shared" si="148"/>
        <v>#N/A</v>
      </c>
      <c r="MB29" s="169" t="e">
        <f t="shared" si="148"/>
        <v>#N/A</v>
      </c>
      <c r="MC29" s="169" t="e">
        <f t="shared" si="144"/>
        <v>#N/A</v>
      </c>
      <c r="MD29" s="169" t="e">
        <f t="shared" si="144"/>
        <v>#N/A</v>
      </c>
      <c r="ME29" s="169" t="e">
        <f t="shared" si="144"/>
        <v>#N/A</v>
      </c>
      <c r="MF29" s="169" t="e">
        <f t="shared" si="144"/>
        <v>#N/A</v>
      </c>
      <c r="MG29" s="169" t="e">
        <f t="shared" si="144"/>
        <v>#N/A</v>
      </c>
      <c r="MH29" s="169" t="e">
        <f t="shared" si="144"/>
        <v>#N/A</v>
      </c>
      <c r="MI29" s="169" t="e">
        <f t="shared" si="144"/>
        <v>#N/A</v>
      </c>
      <c r="MJ29" s="169" t="e">
        <f t="shared" si="144"/>
        <v>#N/A</v>
      </c>
      <c r="MK29" s="169" t="e">
        <f t="shared" si="144"/>
        <v>#N/A</v>
      </c>
      <c r="ML29" s="169" t="e">
        <f t="shared" si="144"/>
        <v>#N/A</v>
      </c>
      <c r="MM29" s="169" t="e">
        <f t="shared" si="144"/>
        <v>#N/A</v>
      </c>
      <c r="MN29" s="169" t="e">
        <f t="shared" si="144"/>
        <v>#N/A</v>
      </c>
      <c r="MO29" s="169" t="e">
        <f t="shared" si="144"/>
        <v>#N/A</v>
      </c>
      <c r="MP29" s="169" t="e">
        <f t="shared" si="144"/>
        <v>#N/A</v>
      </c>
      <c r="MQ29" s="169" t="e">
        <f t="shared" si="144"/>
        <v>#N/A</v>
      </c>
      <c r="MR29" s="169" t="e">
        <f t="shared" si="118"/>
        <v>#N/A</v>
      </c>
      <c r="MS29" s="169" t="e">
        <f t="shared" ref="MS29:MU44" si="155">IF(ISNONTEXT($O29),_xlfn.NORM.DIST(EZ29,$K29,$O29,FALSE),NA())</f>
        <v>#N/A</v>
      </c>
      <c r="MT29" s="169" t="e">
        <f t="shared" si="155"/>
        <v>#N/A</v>
      </c>
      <c r="MU29" s="169" t="e">
        <f t="shared" si="155"/>
        <v>#N/A</v>
      </c>
      <c r="MV29" s="169" t="e">
        <f t="shared" si="139"/>
        <v>#N/A</v>
      </c>
      <c r="MW29" s="169" t="e">
        <f t="shared" si="139"/>
        <v>#N/A</v>
      </c>
      <c r="MX29" s="169" t="e">
        <f t="shared" si="139"/>
        <v>#N/A</v>
      </c>
      <c r="MY29" s="169" t="e">
        <f t="shared" si="139"/>
        <v>#N/A</v>
      </c>
      <c r="MZ29" s="169" t="e">
        <f t="shared" si="139"/>
        <v>#N/A</v>
      </c>
      <c r="NA29" s="169" t="e">
        <f t="shared" si="139"/>
        <v>#N/A</v>
      </c>
      <c r="NB29" s="169" t="e">
        <f t="shared" si="139"/>
        <v>#N/A</v>
      </c>
      <c r="NC29" s="169" t="e">
        <f t="shared" si="139"/>
        <v>#N/A</v>
      </c>
      <c r="ND29" s="169" t="e">
        <f t="shared" si="139"/>
        <v>#N/A</v>
      </c>
      <c r="NE29" s="169" t="e">
        <f t="shared" si="139"/>
        <v>#N/A</v>
      </c>
      <c r="NF29" s="169" t="e">
        <f t="shared" si="139"/>
        <v>#N/A</v>
      </c>
      <c r="NG29" s="169" t="e">
        <f t="shared" si="139"/>
        <v>#N/A</v>
      </c>
      <c r="NH29" s="169" t="e">
        <f t="shared" si="139"/>
        <v>#N/A</v>
      </c>
      <c r="NI29" s="169" t="e">
        <f t="shared" si="139"/>
        <v>#N/A</v>
      </c>
      <c r="NJ29" s="169" t="e">
        <f t="shared" si="139"/>
        <v>#N/A</v>
      </c>
      <c r="NK29" s="169" t="e">
        <f t="shared" si="149"/>
        <v>#N/A</v>
      </c>
      <c r="NL29" s="169" t="e">
        <f t="shared" si="149"/>
        <v>#N/A</v>
      </c>
      <c r="NM29" s="169" t="e">
        <f t="shared" si="149"/>
        <v>#N/A</v>
      </c>
      <c r="NN29" s="169" t="e">
        <f t="shared" si="149"/>
        <v>#N/A</v>
      </c>
      <c r="NO29" s="169" t="e">
        <f t="shared" si="149"/>
        <v>#N/A</v>
      </c>
      <c r="NP29" s="169" t="e">
        <f t="shared" si="149"/>
        <v>#N/A</v>
      </c>
      <c r="NQ29" s="169" t="e">
        <f t="shared" si="149"/>
        <v>#N/A</v>
      </c>
      <c r="NR29" s="169" t="e">
        <f t="shared" si="149"/>
        <v>#N/A</v>
      </c>
      <c r="NS29" s="169" t="e">
        <f t="shared" si="149"/>
        <v>#N/A</v>
      </c>
      <c r="NT29" s="169" t="e">
        <f t="shared" si="149"/>
        <v>#N/A</v>
      </c>
      <c r="NU29" s="169" t="e">
        <f t="shared" si="149"/>
        <v>#N/A</v>
      </c>
      <c r="NV29" s="169" t="e">
        <f t="shared" si="149"/>
        <v>#N/A</v>
      </c>
      <c r="NW29" s="169" t="e">
        <f t="shared" si="149"/>
        <v>#N/A</v>
      </c>
      <c r="NX29" s="169" t="e">
        <f t="shared" si="149"/>
        <v>#N/A</v>
      </c>
      <c r="NY29" s="169" t="e">
        <f t="shared" si="149"/>
        <v>#N/A</v>
      </c>
      <c r="NZ29" s="169" t="e">
        <f t="shared" si="149"/>
        <v>#N/A</v>
      </c>
      <c r="OA29" s="169" t="e">
        <f t="shared" si="149"/>
        <v>#N/A</v>
      </c>
      <c r="OB29" s="169" t="e">
        <f t="shared" si="149"/>
        <v>#N/A</v>
      </c>
      <c r="OC29" s="169" t="e">
        <f t="shared" si="149"/>
        <v>#N/A</v>
      </c>
      <c r="OD29" s="169" t="e">
        <f t="shared" si="149"/>
        <v>#N/A</v>
      </c>
      <c r="OE29" s="169" t="e">
        <f t="shared" si="149"/>
        <v>#N/A</v>
      </c>
      <c r="OF29" s="169" t="e">
        <f t="shared" si="149"/>
        <v>#N/A</v>
      </c>
      <c r="OG29" s="169" t="e">
        <f t="shared" si="149"/>
        <v>#N/A</v>
      </c>
      <c r="OH29" s="169" t="e">
        <f t="shared" si="149"/>
        <v>#N/A</v>
      </c>
      <c r="OI29" s="169" t="e">
        <f t="shared" si="149"/>
        <v>#N/A</v>
      </c>
      <c r="OJ29" s="169" t="e">
        <f t="shared" si="149"/>
        <v>#N/A</v>
      </c>
      <c r="OK29" s="169" t="e">
        <f t="shared" si="149"/>
        <v>#N/A</v>
      </c>
      <c r="OL29" s="169" t="e">
        <f t="shared" si="149"/>
        <v>#N/A</v>
      </c>
      <c r="OM29" s="169" t="e">
        <f t="shared" si="149"/>
        <v>#N/A</v>
      </c>
      <c r="ON29" s="169" t="e">
        <f t="shared" si="149"/>
        <v>#N/A</v>
      </c>
      <c r="OO29" s="169" t="e">
        <f t="shared" si="145"/>
        <v>#N/A</v>
      </c>
      <c r="OP29" s="169" t="e">
        <f t="shared" si="145"/>
        <v>#N/A</v>
      </c>
      <c r="OQ29" s="169" t="e">
        <f t="shared" si="145"/>
        <v>#N/A</v>
      </c>
      <c r="OR29" s="169" t="e">
        <f t="shared" si="145"/>
        <v>#N/A</v>
      </c>
      <c r="OS29" s="169" t="e">
        <f t="shared" si="145"/>
        <v>#N/A</v>
      </c>
      <c r="OT29" s="169" t="e">
        <f t="shared" si="145"/>
        <v>#N/A</v>
      </c>
      <c r="OU29" s="169" t="e">
        <f t="shared" si="145"/>
        <v>#N/A</v>
      </c>
      <c r="OV29" s="169" t="e">
        <f t="shared" si="145"/>
        <v>#N/A</v>
      </c>
      <c r="OW29" s="169" t="e">
        <f t="shared" si="145"/>
        <v>#N/A</v>
      </c>
      <c r="OX29" s="169" t="e">
        <f t="shared" si="145"/>
        <v>#N/A</v>
      </c>
      <c r="OY29" s="169" t="e">
        <f t="shared" si="145"/>
        <v>#N/A</v>
      </c>
      <c r="OZ29" s="169" t="e">
        <f t="shared" si="145"/>
        <v>#N/A</v>
      </c>
      <c r="PA29" s="169" t="e">
        <f t="shared" si="145"/>
        <v>#N/A</v>
      </c>
      <c r="PB29" s="169" t="e">
        <f t="shared" si="145"/>
        <v>#N/A</v>
      </c>
      <c r="PC29" s="169" t="e">
        <f t="shared" si="145"/>
        <v>#N/A</v>
      </c>
      <c r="PD29" s="169" t="e">
        <f t="shared" si="119"/>
        <v>#N/A</v>
      </c>
      <c r="PE29" s="169" t="e">
        <f t="shared" si="141"/>
        <v>#N/A</v>
      </c>
      <c r="PF29" s="169" t="e">
        <f t="shared" si="141"/>
        <v>#N/A</v>
      </c>
      <c r="PG29" s="169" t="e">
        <f t="shared" si="141"/>
        <v>#N/A</v>
      </c>
      <c r="PH29" s="169" t="e">
        <f t="shared" si="141"/>
        <v>#N/A</v>
      </c>
      <c r="PI29" s="169" t="e">
        <f t="shared" si="141"/>
        <v>#N/A</v>
      </c>
      <c r="PJ29" s="169" t="e">
        <f t="shared" si="141"/>
        <v>#N/A</v>
      </c>
      <c r="PK29" s="169" t="e">
        <f t="shared" si="141"/>
        <v>#N/A</v>
      </c>
      <c r="PL29" s="169" t="e">
        <f t="shared" si="141"/>
        <v>#N/A</v>
      </c>
    </row>
    <row r="30" spans="1:428" hidden="1" x14ac:dyDescent="0.75">
      <c r="A30" s="4">
        <v>27</v>
      </c>
      <c r="B30" s="109"/>
      <c r="C30" s="117"/>
      <c r="D30" s="122" t="str">
        <f t="shared" si="110"/>
        <v/>
      </c>
      <c r="E30" s="95"/>
      <c r="F30" s="122" t="str">
        <f t="shared" si="111"/>
        <v/>
      </c>
      <c r="G30" s="117"/>
      <c r="H30" s="110"/>
      <c r="I30" s="124" t="str">
        <f t="shared" si="0"/>
        <v/>
      </c>
      <c r="J30" s="124" t="str">
        <f t="shared" si="1"/>
        <v/>
      </c>
      <c r="K30" s="73" t="str">
        <f t="shared" si="112"/>
        <v/>
      </c>
      <c r="L30" s="23"/>
      <c r="M30" s="57"/>
      <c r="N30" s="280"/>
      <c r="O30" s="74" t="str">
        <f>IF(AND(D30&gt;0,E30&gt;0,F30&gt;0),IF(ISBLANK(N30),IF(ISBLANK(L30),"",(F30-D30)*VLOOKUP(L30,VLookups!$A$4:$B$13,2,FALSE)),N30),"")</f>
        <v/>
      </c>
      <c r="P30" s="75" t="str">
        <f t="shared" si="2"/>
        <v/>
      </c>
      <c r="Q30" s="95"/>
      <c r="R30" s="270" t="str">
        <f>IF(AND(Q30&gt;0,E30&gt;0,NOT(O30="")),ABS(VLOOKUP($Q$1,VLookups!$A$43:$B$44,2,FALSE)-_xlfn.NORM.DIST(Q30,K30,O30,TRUE)),"")</f>
        <v/>
      </c>
      <c r="S30" s="94" t="str">
        <f>IF(AND($D30&gt;0,$E30&gt;0,$F30&gt;0,NOT(ISBLANK($L30))),_xlfn.NORM.INV(ABS(VLOOKUP($Q$1,VLookups!$A$43:$B$44,2,FALSE)-S$3),$K30,$O30),"")</f>
        <v/>
      </c>
      <c r="T30" s="93" t="str">
        <f>IF(AND($D30&gt;0,$E30&gt;0,$F30&gt;0,NOT(ISBLANK($L30))),_xlfn.NORM.INV(ABS(VLOOKUP($Q$1,VLookups!$A$43:$B$44,2,FALSE)-T$3),$K30,$O30),"")</f>
        <v/>
      </c>
      <c r="U30" s="94" t="str">
        <f>IF(AND($D30&gt;0,$E30&gt;0,$F30&gt;0,NOT(ISBLANK($L30))),_xlfn.NORM.INV(ABS(VLOOKUP($Q$1,VLookups!$A$43:$B$44,2,FALSE)-U$3),$K30,$O30),"")</f>
        <v/>
      </c>
      <c r="V30" s="93" t="str">
        <f>IF(AND($D30&gt;0,$E30&gt;0,$F30&gt;0,NOT(ISBLANK($L30))),_xlfn.NORM.INV(ABS(VLOOKUP($Q$1,VLookups!$A$43:$B$44,2,FALSE)-V$3),$K30,$O30),"")</f>
        <v/>
      </c>
      <c r="W30" s="94" t="str">
        <f>IF(AND($D30&gt;0,$E30&gt;0,$F30&gt;0,NOT(ISBLANK($L30))),_xlfn.NORM.INV(ABS(VLOOKUP($Q$1,VLookups!$A$43:$B$44,2,FALSE)-W$3),$K30,$O30),"")</f>
        <v/>
      </c>
      <c r="X30" s="93" t="str">
        <f>IF(AND($D30&gt;0,$E30&gt;0,$F30&gt;0,NOT(ISBLANK($L30))),_xlfn.NORM.INV(ABS(VLOOKUP($Q$1,VLookups!$A$43:$B$44,2,FALSE)-X$3),$K30,$O30),"")</f>
        <v/>
      </c>
      <c r="Y30" s="5"/>
      <c r="Z30" s="168" t="str">
        <f t="shared" si="113"/>
        <v/>
      </c>
      <c r="AA30" s="49" t="str">
        <f t="shared" si="114"/>
        <v/>
      </c>
      <c r="AB30" s="49" t="str">
        <f t="shared" ref="AB30:CM33" si="156">IF(ISNONTEXT($Z30),AC30-$Z30,"")</f>
        <v/>
      </c>
      <c r="AC30" s="49" t="str">
        <f t="shared" si="156"/>
        <v/>
      </c>
      <c r="AD30" s="49" t="str">
        <f t="shared" si="156"/>
        <v/>
      </c>
      <c r="AE30" s="49" t="str">
        <f t="shared" si="156"/>
        <v/>
      </c>
      <c r="AF30" s="49" t="str">
        <f t="shared" si="156"/>
        <v/>
      </c>
      <c r="AG30" s="49" t="str">
        <f t="shared" si="156"/>
        <v/>
      </c>
      <c r="AH30" s="49" t="str">
        <f t="shared" si="156"/>
        <v/>
      </c>
      <c r="AI30" s="49" t="str">
        <f t="shared" si="156"/>
        <v/>
      </c>
      <c r="AJ30" s="49" t="str">
        <f t="shared" si="156"/>
        <v/>
      </c>
      <c r="AK30" s="49" t="str">
        <f t="shared" si="156"/>
        <v/>
      </c>
      <c r="AL30" s="49" t="str">
        <f t="shared" si="156"/>
        <v/>
      </c>
      <c r="AM30" s="49" t="str">
        <f t="shared" si="156"/>
        <v/>
      </c>
      <c r="AN30" s="49" t="str">
        <f t="shared" si="156"/>
        <v/>
      </c>
      <c r="AO30" s="49" t="str">
        <f t="shared" si="156"/>
        <v/>
      </c>
      <c r="AP30" s="49" t="str">
        <f t="shared" si="156"/>
        <v/>
      </c>
      <c r="AQ30" s="49" t="str">
        <f t="shared" si="156"/>
        <v/>
      </c>
      <c r="AR30" s="49" t="str">
        <f t="shared" si="156"/>
        <v/>
      </c>
      <c r="AS30" s="49" t="str">
        <f t="shared" si="156"/>
        <v/>
      </c>
      <c r="AT30" s="49" t="str">
        <f t="shared" si="156"/>
        <v/>
      </c>
      <c r="AU30" s="49" t="str">
        <f t="shared" si="156"/>
        <v/>
      </c>
      <c r="AV30" s="49" t="str">
        <f t="shared" si="156"/>
        <v/>
      </c>
      <c r="AW30" s="49" t="str">
        <f t="shared" si="156"/>
        <v/>
      </c>
      <c r="AX30" s="49" t="str">
        <f t="shared" si="156"/>
        <v/>
      </c>
      <c r="AY30" s="49" t="str">
        <f t="shared" si="156"/>
        <v/>
      </c>
      <c r="AZ30" s="49" t="str">
        <f t="shared" si="156"/>
        <v/>
      </c>
      <c r="BA30" s="49" t="str">
        <f t="shared" si="156"/>
        <v/>
      </c>
      <c r="BB30" s="49" t="str">
        <f t="shared" si="156"/>
        <v/>
      </c>
      <c r="BC30" s="49" t="str">
        <f t="shared" si="156"/>
        <v/>
      </c>
      <c r="BD30" s="49" t="str">
        <f t="shared" si="156"/>
        <v/>
      </c>
      <c r="BE30" s="49" t="str">
        <f t="shared" si="156"/>
        <v/>
      </c>
      <c r="BF30" s="49" t="str">
        <f t="shared" si="156"/>
        <v/>
      </c>
      <c r="BG30" s="49" t="str">
        <f t="shared" si="156"/>
        <v/>
      </c>
      <c r="BH30" s="49" t="str">
        <f t="shared" si="156"/>
        <v/>
      </c>
      <c r="BI30" s="49" t="str">
        <f t="shared" si="156"/>
        <v/>
      </c>
      <c r="BJ30" s="49" t="str">
        <f t="shared" si="156"/>
        <v/>
      </c>
      <c r="BK30" s="49" t="str">
        <f t="shared" si="156"/>
        <v/>
      </c>
      <c r="BL30" s="49" t="str">
        <f t="shared" si="156"/>
        <v/>
      </c>
      <c r="BM30" s="49" t="str">
        <f t="shared" si="156"/>
        <v/>
      </c>
      <c r="BN30" s="49" t="str">
        <f t="shared" si="156"/>
        <v/>
      </c>
      <c r="BO30" s="49" t="str">
        <f t="shared" si="156"/>
        <v/>
      </c>
      <c r="BP30" s="49" t="str">
        <f t="shared" si="156"/>
        <v/>
      </c>
      <c r="BQ30" s="49" t="str">
        <f t="shared" si="156"/>
        <v/>
      </c>
      <c r="BR30" s="49" t="str">
        <f t="shared" si="156"/>
        <v/>
      </c>
      <c r="BS30" s="49" t="str">
        <f t="shared" si="156"/>
        <v/>
      </c>
      <c r="BT30" s="49" t="str">
        <f t="shared" si="156"/>
        <v/>
      </c>
      <c r="BU30" s="49" t="str">
        <f t="shared" si="156"/>
        <v/>
      </c>
      <c r="BV30" s="49" t="str">
        <f t="shared" si="156"/>
        <v/>
      </c>
      <c r="BW30" s="49" t="str">
        <f t="shared" si="156"/>
        <v/>
      </c>
      <c r="BX30" s="49" t="str">
        <f t="shared" si="156"/>
        <v/>
      </c>
      <c r="BY30" s="49" t="str">
        <f t="shared" si="156"/>
        <v/>
      </c>
      <c r="BZ30" s="49" t="str">
        <f t="shared" si="156"/>
        <v/>
      </c>
      <c r="CA30" s="49" t="str">
        <f t="shared" si="156"/>
        <v/>
      </c>
      <c r="CB30" s="49" t="str">
        <f t="shared" si="156"/>
        <v/>
      </c>
      <c r="CC30" s="49" t="str">
        <f t="shared" si="156"/>
        <v/>
      </c>
      <c r="CD30" s="49" t="str">
        <f t="shared" si="156"/>
        <v/>
      </c>
      <c r="CE30" s="49" t="str">
        <f t="shared" si="156"/>
        <v/>
      </c>
      <c r="CF30" s="49" t="str">
        <f t="shared" si="156"/>
        <v/>
      </c>
      <c r="CG30" s="49" t="str">
        <f t="shared" si="156"/>
        <v/>
      </c>
      <c r="CH30" s="49" t="str">
        <f t="shared" si="156"/>
        <v/>
      </c>
      <c r="CI30" s="49" t="str">
        <f t="shared" si="156"/>
        <v/>
      </c>
      <c r="CJ30" s="49" t="str">
        <f t="shared" si="156"/>
        <v/>
      </c>
      <c r="CK30" s="49" t="str">
        <f t="shared" si="156"/>
        <v/>
      </c>
      <c r="CL30" s="49" t="str">
        <f t="shared" si="156"/>
        <v/>
      </c>
      <c r="CM30" s="49" t="str">
        <f t="shared" si="156"/>
        <v/>
      </c>
      <c r="CN30" s="49" t="str">
        <f t="shared" si="152"/>
        <v/>
      </c>
      <c r="CO30" s="49" t="str">
        <f t="shared" si="152"/>
        <v/>
      </c>
      <c r="CP30" s="49" t="str">
        <f t="shared" si="152"/>
        <v/>
      </c>
      <c r="CQ30" s="49" t="str">
        <f t="shared" si="152"/>
        <v/>
      </c>
      <c r="CR30" s="49" t="str">
        <f t="shared" si="152"/>
        <v/>
      </c>
      <c r="CS30" s="49" t="str">
        <f t="shared" si="152"/>
        <v/>
      </c>
      <c r="CT30" s="49" t="str">
        <f t="shared" si="152"/>
        <v/>
      </c>
      <c r="CU30" s="49" t="str">
        <f t="shared" si="152"/>
        <v/>
      </c>
      <c r="CV30" s="49" t="str">
        <f t="shared" si="152"/>
        <v/>
      </c>
      <c r="CW30" s="49" t="str">
        <f t="shared" si="152"/>
        <v/>
      </c>
      <c r="CX30" s="49" t="str">
        <f t="shared" si="152"/>
        <v/>
      </c>
      <c r="CY30" s="49" t="str">
        <f t="shared" si="152"/>
        <v/>
      </c>
      <c r="CZ30" s="49" t="str">
        <f t="shared" si="152"/>
        <v/>
      </c>
      <c r="DA30" s="49" t="str">
        <f t="shared" si="152"/>
        <v/>
      </c>
      <c r="DB30" s="49" t="str">
        <f t="shared" si="152"/>
        <v/>
      </c>
      <c r="DC30" s="49" t="str">
        <f t="shared" si="152"/>
        <v/>
      </c>
      <c r="DD30" s="49" t="str">
        <f t="shared" si="152"/>
        <v/>
      </c>
      <c r="DE30" s="49" t="str">
        <f t="shared" si="152"/>
        <v/>
      </c>
      <c r="DF30" s="49" t="str">
        <f t="shared" si="152"/>
        <v/>
      </c>
      <c r="DG30" s="49" t="str">
        <f t="shared" si="152"/>
        <v/>
      </c>
      <c r="DH30" s="49" t="str">
        <f t="shared" si="152"/>
        <v/>
      </c>
      <c r="DI30" s="49" t="str">
        <f t="shared" si="152"/>
        <v/>
      </c>
      <c r="DJ30" s="49" t="str">
        <f t="shared" si="152"/>
        <v/>
      </c>
      <c r="DK30" s="49" t="str">
        <f t="shared" si="152"/>
        <v/>
      </c>
      <c r="DL30" s="49" t="str">
        <f t="shared" si="152"/>
        <v/>
      </c>
      <c r="DM30" s="49" t="str">
        <f t="shared" si="152"/>
        <v/>
      </c>
      <c r="DN30" s="49" t="str">
        <f t="shared" si="152"/>
        <v/>
      </c>
      <c r="DO30" s="49" t="str">
        <f t="shared" si="152"/>
        <v/>
      </c>
      <c r="DP30" s="49" t="str">
        <f t="shared" si="152"/>
        <v/>
      </c>
      <c r="DQ30" s="49" t="str">
        <f t="shared" si="152"/>
        <v/>
      </c>
      <c r="DR30" s="49" t="str">
        <f t="shared" si="152"/>
        <v/>
      </c>
      <c r="DS30" s="49" t="str">
        <f t="shared" si="152"/>
        <v/>
      </c>
      <c r="DT30" s="49" t="str">
        <f t="shared" si="152"/>
        <v/>
      </c>
      <c r="DU30" s="49" t="str">
        <f t="shared" si="152"/>
        <v/>
      </c>
      <c r="DV30" s="49" t="str">
        <f t="shared" si="152"/>
        <v/>
      </c>
      <c r="DW30" s="183" t="str">
        <f t="shared" si="115"/>
        <v/>
      </c>
      <c r="DX30" s="49" t="str">
        <f t="shared" si="5"/>
        <v/>
      </c>
      <c r="DY30" s="49" t="str">
        <f t="shared" si="6"/>
        <v/>
      </c>
      <c r="DZ30" s="49" t="str">
        <f t="shared" si="7"/>
        <v/>
      </c>
      <c r="EA30" s="49" t="str">
        <f t="shared" si="8"/>
        <v/>
      </c>
      <c r="EB30" s="49" t="str">
        <f t="shared" si="9"/>
        <v/>
      </c>
      <c r="EC30" s="49" t="str">
        <f t="shared" si="10"/>
        <v/>
      </c>
      <c r="ED30" s="49" t="str">
        <f t="shared" si="11"/>
        <v/>
      </c>
      <c r="EE30" s="49" t="str">
        <f t="shared" si="12"/>
        <v/>
      </c>
      <c r="EF30" s="49" t="str">
        <f t="shared" si="13"/>
        <v/>
      </c>
      <c r="EG30" s="49" t="str">
        <f t="shared" si="14"/>
        <v/>
      </c>
      <c r="EH30" s="49" t="str">
        <f t="shared" si="15"/>
        <v/>
      </c>
      <c r="EI30" s="49" t="str">
        <f t="shared" si="16"/>
        <v/>
      </c>
      <c r="EJ30" s="49" t="str">
        <f t="shared" si="17"/>
        <v/>
      </c>
      <c r="EK30" s="49" t="str">
        <f t="shared" si="18"/>
        <v/>
      </c>
      <c r="EL30" s="49" t="str">
        <f t="shared" si="19"/>
        <v/>
      </c>
      <c r="EM30" s="49" t="str">
        <f t="shared" si="20"/>
        <v/>
      </c>
      <c r="EN30" s="49" t="str">
        <f t="shared" si="21"/>
        <v/>
      </c>
      <c r="EO30" s="49" t="str">
        <f t="shared" si="22"/>
        <v/>
      </c>
      <c r="EP30" s="49" t="str">
        <f t="shared" si="23"/>
        <v/>
      </c>
      <c r="EQ30" s="49" t="str">
        <f t="shared" si="24"/>
        <v/>
      </c>
      <c r="ER30" s="49" t="str">
        <f t="shared" si="25"/>
        <v/>
      </c>
      <c r="ES30" s="49" t="str">
        <f t="shared" si="26"/>
        <v/>
      </c>
      <c r="ET30" s="49" t="str">
        <f t="shared" si="27"/>
        <v/>
      </c>
      <c r="EU30" s="49" t="str">
        <f t="shared" si="28"/>
        <v/>
      </c>
      <c r="EV30" s="49" t="str">
        <f t="shared" si="29"/>
        <v/>
      </c>
      <c r="EW30" s="49" t="str">
        <f t="shared" si="30"/>
        <v/>
      </c>
      <c r="EX30" s="49" t="str">
        <f t="shared" si="31"/>
        <v/>
      </c>
      <c r="EY30" s="49" t="str">
        <f t="shared" si="32"/>
        <v/>
      </c>
      <c r="EZ30" s="49" t="str">
        <f t="shared" si="33"/>
        <v/>
      </c>
      <c r="FA30" s="49" t="str">
        <f t="shared" si="34"/>
        <v/>
      </c>
      <c r="FB30" s="49" t="str">
        <f t="shared" si="35"/>
        <v/>
      </c>
      <c r="FC30" s="49" t="str">
        <f t="shared" si="36"/>
        <v/>
      </c>
      <c r="FD30" s="49" t="str">
        <f t="shared" si="37"/>
        <v/>
      </c>
      <c r="FE30" s="49" t="str">
        <f t="shared" si="38"/>
        <v/>
      </c>
      <c r="FF30" s="49" t="str">
        <f t="shared" si="39"/>
        <v/>
      </c>
      <c r="FG30" s="49" t="str">
        <f t="shared" si="40"/>
        <v/>
      </c>
      <c r="FH30" s="49" t="str">
        <f t="shared" si="41"/>
        <v/>
      </c>
      <c r="FI30" s="49" t="str">
        <f t="shared" si="42"/>
        <v/>
      </c>
      <c r="FJ30" s="49" t="str">
        <f t="shared" si="43"/>
        <v/>
      </c>
      <c r="FK30" s="49" t="str">
        <f t="shared" si="44"/>
        <v/>
      </c>
      <c r="FL30" s="49" t="str">
        <f t="shared" si="45"/>
        <v/>
      </c>
      <c r="FM30" s="49" t="str">
        <f t="shared" si="46"/>
        <v/>
      </c>
      <c r="FN30" s="49" t="str">
        <f t="shared" si="47"/>
        <v/>
      </c>
      <c r="FO30" s="49" t="str">
        <f t="shared" si="48"/>
        <v/>
      </c>
      <c r="FP30" s="49" t="str">
        <f t="shared" si="49"/>
        <v/>
      </c>
      <c r="FQ30" s="49" t="str">
        <f t="shared" si="50"/>
        <v/>
      </c>
      <c r="FR30" s="49" t="str">
        <f t="shared" si="51"/>
        <v/>
      </c>
      <c r="FS30" s="49" t="str">
        <f t="shared" si="52"/>
        <v/>
      </c>
      <c r="FT30" s="49" t="str">
        <f t="shared" si="53"/>
        <v/>
      </c>
      <c r="FU30" s="49" t="str">
        <f t="shared" si="54"/>
        <v/>
      </c>
      <c r="FV30" s="49" t="str">
        <f t="shared" si="55"/>
        <v/>
      </c>
      <c r="FW30" s="49" t="str">
        <f t="shared" si="56"/>
        <v/>
      </c>
      <c r="FX30" s="49" t="str">
        <f t="shared" si="57"/>
        <v/>
      </c>
      <c r="FY30" s="49" t="str">
        <f t="shared" si="58"/>
        <v/>
      </c>
      <c r="FZ30" s="49" t="str">
        <f t="shared" si="59"/>
        <v/>
      </c>
      <c r="GA30" s="49" t="str">
        <f t="shared" si="60"/>
        <v/>
      </c>
      <c r="GB30" s="49" t="str">
        <f t="shared" si="61"/>
        <v/>
      </c>
      <c r="GC30" s="49" t="str">
        <f t="shared" si="62"/>
        <v/>
      </c>
      <c r="GD30" s="49" t="str">
        <f t="shared" si="63"/>
        <v/>
      </c>
      <c r="GE30" s="49" t="str">
        <f t="shared" si="64"/>
        <v/>
      </c>
      <c r="GF30" s="49" t="str">
        <f t="shared" si="65"/>
        <v/>
      </c>
      <c r="GG30" s="49" t="str">
        <f t="shared" si="66"/>
        <v/>
      </c>
      <c r="GH30" s="49" t="str">
        <f t="shared" si="67"/>
        <v/>
      </c>
      <c r="GI30" s="49" t="str">
        <f t="shared" si="68"/>
        <v/>
      </c>
      <c r="GJ30" s="49" t="str">
        <f t="shared" si="69"/>
        <v/>
      </c>
      <c r="GK30" s="49" t="str">
        <f t="shared" si="70"/>
        <v/>
      </c>
      <c r="GL30" s="49" t="str">
        <f t="shared" si="71"/>
        <v/>
      </c>
      <c r="GM30" s="49" t="str">
        <f t="shared" si="72"/>
        <v/>
      </c>
      <c r="GN30" s="49" t="str">
        <f t="shared" si="73"/>
        <v/>
      </c>
      <c r="GO30" s="49" t="str">
        <f t="shared" si="74"/>
        <v/>
      </c>
      <c r="GP30" s="49" t="str">
        <f t="shared" si="75"/>
        <v/>
      </c>
      <c r="GQ30" s="49" t="str">
        <f t="shared" si="76"/>
        <v/>
      </c>
      <c r="GR30" s="49" t="str">
        <f t="shared" si="77"/>
        <v/>
      </c>
      <c r="GS30" s="49" t="str">
        <f t="shared" si="78"/>
        <v/>
      </c>
      <c r="GT30" s="49" t="str">
        <f t="shared" si="79"/>
        <v/>
      </c>
      <c r="GU30" s="49" t="str">
        <f t="shared" si="80"/>
        <v/>
      </c>
      <c r="GV30" s="49" t="str">
        <f t="shared" si="81"/>
        <v/>
      </c>
      <c r="GW30" s="49" t="str">
        <f t="shared" si="82"/>
        <v/>
      </c>
      <c r="GX30" s="49" t="str">
        <f t="shared" si="83"/>
        <v/>
      </c>
      <c r="GY30" s="49" t="str">
        <f t="shared" si="84"/>
        <v/>
      </c>
      <c r="GZ30" s="49" t="str">
        <f t="shared" si="85"/>
        <v/>
      </c>
      <c r="HA30" s="49" t="str">
        <f t="shared" si="86"/>
        <v/>
      </c>
      <c r="HB30" s="49" t="str">
        <f t="shared" si="87"/>
        <v/>
      </c>
      <c r="HC30" s="49" t="str">
        <f t="shared" si="88"/>
        <v/>
      </c>
      <c r="HD30" s="49" t="str">
        <f t="shared" si="89"/>
        <v/>
      </c>
      <c r="HE30" s="49" t="str">
        <f t="shared" si="90"/>
        <v/>
      </c>
      <c r="HF30" s="49" t="str">
        <f t="shared" si="91"/>
        <v/>
      </c>
      <c r="HG30" s="49" t="str">
        <f t="shared" si="92"/>
        <v/>
      </c>
      <c r="HH30" s="49" t="str">
        <f t="shared" si="93"/>
        <v/>
      </c>
      <c r="HI30" s="49" t="str">
        <f t="shared" si="94"/>
        <v/>
      </c>
      <c r="HJ30" s="49" t="str">
        <f t="shared" si="95"/>
        <v/>
      </c>
      <c r="HK30" s="49" t="str">
        <f t="shared" si="96"/>
        <v/>
      </c>
      <c r="HL30" s="49" t="str">
        <f t="shared" si="97"/>
        <v/>
      </c>
      <c r="HM30" s="49" t="str">
        <f t="shared" si="98"/>
        <v/>
      </c>
      <c r="HN30" s="49" t="str">
        <f t="shared" si="99"/>
        <v/>
      </c>
      <c r="HO30" s="49" t="str">
        <f t="shared" si="100"/>
        <v/>
      </c>
      <c r="HP30" s="49" t="str">
        <f t="shared" si="101"/>
        <v/>
      </c>
      <c r="HQ30" s="49" t="str">
        <f t="shared" si="102"/>
        <v/>
      </c>
      <c r="HR30" s="49" t="str">
        <f t="shared" si="103"/>
        <v/>
      </c>
      <c r="HS30" s="49" t="str">
        <f t="shared" si="104"/>
        <v/>
      </c>
      <c r="HT30" s="169" t="e">
        <f t="shared" si="105"/>
        <v>#N/A</v>
      </c>
      <c r="HU30" s="169" t="e">
        <f t="shared" si="153"/>
        <v>#N/A</v>
      </c>
      <c r="HV30" s="169" t="e">
        <f t="shared" si="153"/>
        <v>#N/A</v>
      </c>
      <c r="HW30" s="169" t="e">
        <f t="shared" si="153"/>
        <v>#N/A</v>
      </c>
      <c r="HX30" s="169" t="e">
        <f t="shared" si="137"/>
        <v>#N/A</v>
      </c>
      <c r="HY30" s="169" t="e">
        <f t="shared" si="137"/>
        <v>#N/A</v>
      </c>
      <c r="HZ30" s="169" t="e">
        <f t="shared" si="137"/>
        <v>#N/A</v>
      </c>
      <c r="IA30" s="169" t="e">
        <f t="shared" si="137"/>
        <v>#N/A</v>
      </c>
      <c r="IB30" s="169" t="e">
        <f t="shared" si="137"/>
        <v>#N/A</v>
      </c>
      <c r="IC30" s="169" t="e">
        <f t="shared" si="137"/>
        <v>#N/A</v>
      </c>
      <c r="ID30" s="169" t="e">
        <f t="shared" si="137"/>
        <v>#N/A</v>
      </c>
      <c r="IE30" s="169" t="e">
        <f t="shared" si="137"/>
        <v>#N/A</v>
      </c>
      <c r="IF30" s="169" t="e">
        <f t="shared" si="137"/>
        <v>#N/A</v>
      </c>
      <c r="IG30" s="169" t="e">
        <f t="shared" si="137"/>
        <v>#N/A</v>
      </c>
      <c r="IH30" s="169" t="e">
        <f t="shared" si="137"/>
        <v>#N/A</v>
      </c>
      <c r="II30" s="169" t="e">
        <f t="shared" si="137"/>
        <v>#N/A</v>
      </c>
      <c r="IJ30" s="169" t="e">
        <f t="shared" si="137"/>
        <v>#N/A</v>
      </c>
      <c r="IK30" s="169" t="e">
        <f t="shared" si="137"/>
        <v>#N/A</v>
      </c>
      <c r="IL30" s="169" t="e">
        <f t="shared" si="137"/>
        <v>#N/A</v>
      </c>
      <c r="IM30" s="169" t="e">
        <f t="shared" si="147"/>
        <v>#N/A</v>
      </c>
      <c r="IN30" s="169" t="e">
        <f t="shared" si="147"/>
        <v>#N/A</v>
      </c>
      <c r="IO30" s="169" t="e">
        <f t="shared" si="147"/>
        <v>#N/A</v>
      </c>
      <c r="IP30" s="169" t="e">
        <f t="shared" si="147"/>
        <v>#N/A</v>
      </c>
      <c r="IQ30" s="169" t="e">
        <f t="shared" si="147"/>
        <v>#N/A</v>
      </c>
      <c r="IR30" s="169" t="e">
        <f t="shared" si="147"/>
        <v>#N/A</v>
      </c>
      <c r="IS30" s="169" t="e">
        <f t="shared" si="147"/>
        <v>#N/A</v>
      </c>
      <c r="IT30" s="169" t="e">
        <f t="shared" si="147"/>
        <v>#N/A</v>
      </c>
      <c r="IU30" s="169" t="e">
        <f t="shared" si="147"/>
        <v>#N/A</v>
      </c>
      <c r="IV30" s="169" t="e">
        <f t="shared" si="147"/>
        <v>#N/A</v>
      </c>
      <c r="IW30" s="169" t="e">
        <f t="shared" si="147"/>
        <v>#N/A</v>
      </c>
      <c r="IX30" s="169" t="e">
        <f t="shared" si="147"/>
        <v>#N/A</v>
      </c>
      <c r="IY30" s="169" t="e">
        <f t="shared" si="147"/>
        <v>#N/A</v>
      </c>
      <c r="IZ30" s="169" t="e">
        <f t="shared" si="147"/>
        <v>#N/A</v>
      </c>
      <c r="JA30" s="169" t="e">
        <f t="shared" si="147"/>
        <v>#N/A</v>
      </c>
      <c r="JB30" s="169" t="e">
        <f t="shared" ref="JB30:JP45" si="157">IF(ISNONTEXT($O30),_xlfn.NORM.DIST(BI30,$K30,$O30,FALSE),NA())</f>
        <v>#N/A</v>
      </c>
      <c r="JC30" s="169" t="e">
        <f t="shared" si="157"/>
        <v>#N/A</v>
      </c>
      <c r="JD30" s="169" t="e">
        <f t="shared" si="157"/>
        <v>#N/A</v>
      </c>
      <c r="JE30" s="169" t="e">
        <f t="shared" si="157"/>
        <v>#N/A</v>
      </c>
      <c r="JF30" s="169" t="e">
        <f t="shared" si="157"/>
        <v>#N/A</v>
      </c>
      <c r="JG30" s="169" t="e">
        <f t="shared" si="157"/>
        <v>#N/A</v>
      </c>
      <c r="JH30" s="169" t="e">
        <f t="shared" si="157"/>
        <v>#N/A</v>
      </c>
      <c r="JI30" s="169" t="e">
        <f t="shared" si="157"/>
        <v>#N/A</v>
      </c>
      <c r="JJ30" s="169" t="e">
        <f t="shared" si="157"/>
        <v>#N/A</v>
      </c>
      <c r="JK30" s="169" t="e">
        <f t="shared" si="157"/>
        <v>#N/A</v>
      </c>
      <c r="JL30" s="169" t="e">
        <f t="shared" si="157"/>
        <v>#N/A</v>
      </c>
      <c r="JM30" s="169" t="e">
        <f t="shared" si="157"/>
        <v>#N/A</v>
      </c>
      <c r="JN30" s="169" t="e">
        <f t="shared" si="157"/>
        <v>#N/A</v>
      </c>
      <c r="JO30" s="169" t="e">
        <f t="shared" si="157"/>
        <v>#N/A</v>
      </c>
      <c r="JP30" s="169" t="e">
        <f t="shared" si="157"/>
        <v>#N/A</v>
      </c>
      <c r="JQ30" s="169" t="e">
        <f t="shared" si="143"/>
        <v>#N/A</v>
      </c>
      <c r="JR30" s="169" t="e">
        <f t="shared" si="143"/>
        <v>#N/A</v>
      </c>
      <c r="JS30" s="169" t="e">
        <f t="shared" si="143"/>
        <v>#N/A</v>
      </c>
      <c r="JT30" s="169" t="e">
        <f t="shared" si="143"/>
        <v>#N/A</v>
      </c>
      <c r="JU30" s="169" t="e">
        <f t="shared" si="143"/>
        <v>#N/A</v>
      </c>
      <c r="JV30" s="169" t="e">
        <f t="shared" si="143"/>
        <v>#N/A</v>
      </c>
      <c r="JW30" s="169" t="e">
        <f t="shared" si="143"/>
        <v>#N/A</v>
      </c>
      <c r="JX30" s="169" t="e">
        <f t="shared" si="143"/>
        <v>#N/A</v>
      </c>
      <c r="JY30" s="169" t="e">
        <f t="shared" si="143"/>
        <v>#N/A</v>
      </c>
      <c r="JZ30" s="169" t="e">
        <f t="shared" si="143"/>
        <v>#N/A</v>
      </c>
      <c r="KA30" s="169" t="e">
        <f t="shared" si="143"/>
        <v>#N/A</v>
      </c>
      <c r="KB30" s="169" t="e">
        <f t="shared" si="143"/>
        <v>#N/A</v>
      </c>
      <c r="KC30" s="169" t="e">
        <f t="shared" si="143"/>
        <v>#N/A</v>
      </c>
      <c r="KD30" s="169" t="e">
        <f t="shared" si="143"/>
        <v>#N/A</v>
      </c>
      <c r="KE30" s="169" t="e">
        <f t="shared" si="143"/>
        <v>#N/A</v>
      </c>
      <c r="KF30" s="169" t="e">
        <f t="shared" si="117"/>
        <v>#N/A</v>
      </c>
      <c r="KG30" s="169" t="e">
        <f t="shared" si="154"/>
        <v>#N/A</v>
      </c>
      <c r="KH30" s="169" t="e">
        <f t="shared" si="154"/>
        <v>#N/A</v>
      </c>
      <c r="KI30" s="169" t="e">
        <f t="shared" si="154"/>
        <v>#N/A</v>
      </c>
      <c r="KJ30" s="169" t="e">
        <f t="shared" si="138"/>
        <v>#N/A</v>
      </c>
      <c r="KK30" s="169" t="e">
        <f t="shared" si="138"/>
        <v>#N/A</v>
      </c>
      <c r="KL30" s="169" t="e">
        <f t="shared" si="138"/>
        <v>#N/A</v>
      </c>
      <c r="KM30" s="169" t="e">
        <f t="shared" si="138"/>
        <v>#N/A</v>
      </c>
      <c r="KN30" s="169" t="e">
        <f t="shared" si="138"/>
        <v>#N/A</v>
      </c>
      <c r="KO30" s="169" t="e">
        <f t="shared" si="138"/>
        <v>#N/A</v>
      </c>
      <c r="KP30" s="169" t="e">
        <f t="shared" si="138"/>
        <v>#N/A</v>
      </c>
      <c r="KQ30" s="169" t="e">
        <f t="shared" si="138"/>
        <v>#N/A</v>
      </c>
      <c r="KR30" s="169" t="e">
        <f t="shared" si="138"/>
        <v>#N/A</v>
      </c>
      <c r="KS30" s="169" t="e">
        <f t="shared" si="138"/>
        <v>#N/A</v>
      </c>
      <c r="KT30" s="169" t="e">
        <f t="shared" si="138"/>
        <v>#N/A</v>
      </c>
      <c r="KU30" s="169" t="e">
        <f t="shared" si="138"/>
        <v>#N/A</v>
      </c>
      <c r="KV30" s="169" t="e">
        <f t="shared" si="138"/>
        <v>#N/A</v>
      </c>
      <c r="KW30" s="169" t="e">
        <f t="shared" si="138"/>
        <v>#N/A</v>
      </c>
      <c r="KX30" s="169" t="e">
        <f t="shared" si="138"/>
        <v>#N/A</v>
      </c>
      <c r="KY30" s="169" t="e">
        <f t="shared" si="148"/>
        <v>#N/A</v>
      </c>
      <c r="KZ30" s="169" t="e">
        <f t="shared" si="148"/>
        <v>#N/A</v>
      </c>
      <c r="LA30" s="169" t="e">
        <f t="shared" si="148"/>
        <v>#N/A</v>
      </c>
      <c r="LB30" s="169" t="e">
        <f t="shared" si="148"/>
        <v>#N/A</v>
      </c>
      <c r="LC30" s="169" t="e">
        <f t="shared" si="148"/>
        <v>#N/A</v>
      </c>
      <c r="LD30" s="169" t="e">
        <f t="shared" si="148"/>
        <v>#N/A</v>
      </c>
      <c r="LE30" s="169" t="e">
        <f t="shared" si="148"/>
        <v>#N/A</v>
      </c>
      <c r="LF30" s="169" t="e">
        <f t="shared" si="148"/>
        <v>#N/A</v>
      </c>
      <c r="LG30" s="169" t="e">
        <f t="shared" si="148"/>
        <v>#N/A</v>
      </c>
      <c r="LH30" s="169" t="e">
        <f t="shared" si="148"/>
        <v>#N/A</v>
      </c>
      <c r="LI30" s="169" t="e">
        <f t="shared" si="148"/>
        <v>#N/A</v>
      </c>
      <c r="LJ30" s="169" t="e">
        <f t="shared" si="148"/>
        <v>#N/A</v>
      </c>
      <c r="LK30" s="169" t="e">
        <f t="shared" si="148"/>
        <v>#N/A</v>
      </c>
      <c r="LL30" s="169" t="e">
        <f t="shared" si="148"/>
        <v>#N/A</v>
      </c>
      <c r="LM30" s="169" t="e">
        <f t="shared" si="148"/>
        <v>#N/A</v>
      </c>
      <c r="LN30" s="169" t="e">
        <f t="shared" ref="LN30:MB45" si="158">IF(ISNONTEXT($O30),_xlfn.NORM.DIST(DU30,$K30,$O30,FALSE),NA())</f>
        <v>#N/A</v>
      </c>
      <c r="LO30" s="169" t="e">
        <f t="shared" si="158"/>
        <v>#N/A</v>
      </c>
      <c r="LP30" s="169" t="e">
        <f t="shared" si="158"/>
        <v>#N/A</v>
      </c>
      <c r="LQ30" s="169" t="e">
        <f t="shared" si="158"/>
        <v>#N/A</v>
      </c>
      <c r="LR30" s="169" t="e">
        <f t="shared" si="158"/>
        <v>#N/A</v>
      </c>
      <c r="LS30" s="169" t="e">
        <f t="shared" si="158"/>
        <v>#N/A</v>
      </c>
      <c r="LT30" s="169" t="e">
        <f t="shared" si="158"/>
        <v>#N/A</v>
      </c>
      <c r="LU30" s="169" t="e">
        <f t="shared" si="158"/>
        <v>#N/A</v>
      </c>
      <c r="LV30" s="169" t="e">
        <f t="shared" si="158"/>
        <v>#N/A</v>
      </c>
      <c r="LW30" s="169" t="e">
        <f t="shared" si="158"/>
        <v>#N/A</v>
      </c>
      <c r="LX30" s="169" t="e">
        <f t="shared" si="158"/>
        <v>#N/A</v>
      </c>
      <c r="LY30" s="169" t="e">
        <f t="shared" si="158"/>
        <v>#N/A</v>
      </c>
      <c r="LZ30" s="169" t="e">
        <f t="shared" si="158"/>
        <v>#N/A</v>
      </c>
      <c r="MA30" s="169" t="e">
        <f t="shared" si="158"/>
        <v>#N/A</v>
      </c>
      <c r="MB30" s="169" t="e">
        <f t="shared" si="158"/>
        <v>#N/A</v>
      </c>
      <c r="MC30" s="169" t="e">
        <f t="shared" si="144"/>
        <v>#N/A</v>
      </c>
      <c r="MD30" s="169" t="e">
        <f t="shared" si="144"/>
        <v>#N/A</v>
      </c>
      <c r="ME30" s="169" t="e">
        <f t="shared" si="144"/>
        <v>#N/A</v>
      </c>
      <c r="MF30" s="169" t="e">
        <f t="shared" si="144"/>
        <v>#N/A</v>
      </c>
      <c r="MG30" s="169" t="e">
        <f t="shared" si="144"/>
        <v>#N/A</v>
      </c>
      <c r="MH30" s="169" t="e">
        <f t="shared" si="144"/>
        <v>#N/A</v>
      </c>
      <c r="MI30" s="169" t="e">
        <f t="shared" si="144"/>
        <v>#N/A</v>
      </c>
      <c r="MJ30" s="169" t="e">
        <f t="shared" si="144"/>
        <v>#N/A</v>
      </c>
      <c r="MK30" s="169" t="e">
        <f t="shared" si="144"/>
        <v>#N/A</v>
      </c>
      <c r="ML30" s="169" t="e">
        <f t="shared" si="144"/>
        <v>#N/A</v>
      </c>
      <c r="MM30" s="169" t="e">
        <f t="shared" si="144"/>
        <v>#N/A</v>
      </c>
      <c r="MN30" s="169" t="e">
        <f t="shared" si="144"/>
        <v>#N/A</v>
      </c>
      <c r="MO30" s="169" t="e">
        <f t="shared" si="144"/>
        <v>#N/A</v>
      </c>
      <c r="MP30" s="169" t="e">
        <f t="shared" si="144"/>
        <v>#N/A</v>
      </c>
      <c r="MQ30" s="169" t="e">
        <f t="shared" si="144"/>
        <v>#N/A</v>
      </c>
      <c r="MR30" s="169" t="e">
        <f t="shared" si="118"/>
        <v>#N/A</v>
      </c>
      <c r="MS30" s="169" t="e">
        <f t="shared" si="155"/>
        <v>#N/A</v>
      </c>
      <c r="MT30" s="169" t="e">
        <f t="shared" si="155"/>
        <v>#N/A</v>
      </c>
      <c r="MU30" s="169" t="e">
        <f t="shared" si="155"/>
        <v>#N/A</v>
      </c>
      <c r="MV30" s="169" t="e">
        <f t="shared" si="139"/>
        <v>#N/A</v>
      </c>
      <c r="MW30" s="169" t="e">
        <f t="shared" si="139"/>
        <v>#N/A</v>
      </c>
      <c r="MX30" s="169" t="e">
        <f t="shared" si="139"/>
        <v>#N/A</v>
      </c>
      <c r="MY30" s="169" t="e">
        <f t="shared" si="139"/>
        <v>#N/A</v>
      </c>
      <c r="MZ30" s="169" t="e">
        <f t="shared" si="139"/>
        <v>#N/A</v>
      </c>
      <c r="NA30" s="169" t="e">
        <f t="shared" si="139"/>
        <v>#N/A</v>
      </c>
      <c r="NB30" s="169" t="e">
        <f t="shared" si="139"/>
        <v>#N/A</v>
      </c>
      <c r="NC30" s="169" t="e">
        <f t="shared" si="139"/>
        <v>#N/A</v>
      </c>
      <c r="ND30" s="169" t="e">
        <f t="shared" si="139"/>
        <v>#N/A</v>
      </c>
      <c r="NE30" s="169" t="e">
        <f t="shared" si="139"/>
        <v>#N/A</v>
      </c>
      <c r="NF30" s="169" t="e">
        <f t="shared" si="139"/>
        <v>#N/A</v>
      </c>
      <c r="NG30" s="169" t="e">
        <f t="shared" si="139"/>
        <v>#N/A</v>
      </c>
      <c r="NH30" s="169" t="e">
        <f t="shared" si="139"/>
        <v>#N/A</v>
      </c>
      <c r="NI30" s="169" t="e">
        <f t="shared" si="139"/>
        <v>#N/A</v>
      </c>
      <c r="NJ30" s="169" t="e">
        <f t="shared" si="139"/>
        <v>#N/A</v>
      </c>
      <c r="NK30" s="169" t="e">
        <f t="shared" si="149"/>
        <v>#N/A</v>
      </c>
      <c r="NL30" s="169" t="e">
        <f t="shared" si="149"/>
        <v>#N/A</v>
      </c>
      <c r="NM30" s="169" t="e">
        <f t="shared" si="149"/>
        <v>#N/A</v>
      </c>
      <c r="NN30" s="169" t="e">
        <f t="shared" si="149"/>
        <v>#N/A</v>
      </c>
      <c r="NO30" s="169" t="e">
        <f t="shared" si="149"/>
        <v>#N/A</v>
      </c>
      <c r="NP30" s="169" t="e">
        <f t="shared" si="149"/>
        <v>#N/A</v>
      </c>
      <c r="NQ30" s="169" t="e">
        <f t="shared" si="149"/>
        <v>#N/A</v>
      </c>
      <c r="NR30" s="169" t="e">
        <f t="shared" si="149"/>
        <v>#N/A</v>
      </c>
      <c r="NS30" s="169" t="e">
        <f t="shared" si="149"/>
        <v>#N/A</v>
      </c>
      <c r="NT30" s="169" t="e">
        <f t="shared" si="149"/>
        <v>#N/A</v>
      </c>
      <c r="NU30" s="169" t="e">
        <f t="shared" si="149"/>
        <v>#N/A</v>
      </c>
      <c r="NV30" s="169" t="e">
        <f t="shared" si="149"/>
        <v>#N/A</v>
      </c>
      <c r="NW30" s="169" t="e">
        <f t="shared" si="149"/>
        <v>#N/A</v>
      </c>
      <c r="NX30" s="169" t="e">
        <f t="shared" si="149"/>
        <v>#N/A</v>
      </c>
      <c r="NY30" s="169" t="e">
        <f t="shared" si="149"/>
        <v>#N/A</v>
      </c>
      <c r="NZ30" s="169" t="e">
        <f t="shared" ref="NZ30:ON45" si="159">IF(ISNONTEXT($O30),_xlfn.NORM.DIST(GG30,$K30,$O30,FALSE),NA())</f>
        <v>#N/A</v>
      </c>
      <c r="OA30" s="169" t="e">
        <f t="shared" si="159"/>
        <v>#N/A</v>
      </c>
      <c r="OB30" s="169" t="e">
        <f t="shared" si="159"/>
        <v>#N/A</v>
      </c>
      <c r="OC30" s="169" t="e">
        <f t="shared" si="159"/>
        <v>#N/A</v>
      </c>
      <c r="OD30" s="169" t="e">
        <f t="shared" si="159"/>
        <v>#N/A</v>
      </c>
      <c r="OE30" s="169" t="e">
        <f t="shared" si="159"/>
        <v>#N/A</v>
      </c>
      <c r="OF30" s="169" t="e">
        <f t="shared" si="159"/>
        <v>#N/A</v>
      </c>
      <c r="OG30" s="169" t="e">
        <f t="shared" si="159"/>
        <v>#N/A</v>
      </c>
      <c r="OH30" s="169" t="e">
        <f t="shared" si="159"/>
        <v>#N/A</v>
      </c>
      <c r="OI30" s="169" t="e">
        <f t="shared" si="159"/>
        <v>#N/A</v>
      </c>
      <c r="OJ30" s="169" t="e">
        <f t="shared" si="159"/>
        <v>#N/A</v>
      </c>
      <c r="OK30" s="169" t="e">
        <f t="shared" si="159"/>
        <v>#N/A</v>
      </c>
      <c r="OL30" s="169" t="e">
        <f t="shared" si="159"/>
        <v>#N/A</v>
      </c>
      <c r="OM30" s="169" t="e">
        <f t="shared" si="159"/>
        <v>#N/A</v>
      </c>
      <c r="ON30" s="169" t="e">
        <f t="shared" si="159"/>
        <v>#N/A</v>
      </c>
      <c r="OO30" s="169" t="e">
        <f t="shared" si="145"/>
        <v>#N/A</v>
      </c>
      <c r="OP30" s="169" t="e">
        <f t="shared" si="145"/>
        <v>#N/A</v>
      </c>
      <c r="OQ30" s="169" t="e">
        <f t="shared" si="145"/>
        <v>#N/A</v>
      </c>
      <c r="OR30" s="169" t="e">
        <f t="shared" si="145"/>
        <v>#N/A</v>
      </c>
      <c r="OS30" s="169" t="e">
        <f t="shared" si="145"/>
        <v>#N/A</v>
      </c>
      <c r="OT30" s="169" t="e">
        <f t="shared" si="145"/>
        <v>#N/A</v>
      </c>
      <c r="OU30" s="169" t="e">
        <f t="shared" si="145"/>
        <v>#N/A</v>
      </c>
      <c r="OV30" s="169" t="e">
        <f t="shared" si="145"/>
        <v>#N/A</v>
      </c>
      <c r="OW30" s="169" t="e">
        <f t="shared" si="145"/>
        <v>#N/A</v>
      </c>
      <c r="OX30" s="169" t="e">
        <f t="shared" si="145"/>
        <v>#N/A</v>
      </c>
      <c r="OY30" s="169" t="e">
        <f t="shared" si="145"/>
        <v>#N/A</v>
      </c>
      <c r="OZ30" s="169" t="e">
        <f t="shared" si="145"/>
        <v>#N/A</v>
      </c>
      <c r="PA30" s="169" t="e">
        <f t="shared" si="145"/>
        <v>#N/A</v>
      </c>
      <c r="PB30" s="169" t="e">
        <f t="shared" si="145"/>
        <v>#N/A</v>
      </c>
      <c r="PC30" s="169" t="e">
        <f t="shared" si="145"/>
        <v>#N/A</v>
      </c>
      <c r="PD30" s="169" t="e">
        <f t="shared" si="119"/>
        <v>#N/A</v>
      </c>
      <c r="PE30" s="169" t="e">
        <f t="shared" si="141"/>
        <v>#N/A</v>
      </c>
      <c r="PF30" s="169" t="e">
        <f t="shared" si="141"/>
        <v>#N/A</v>
      </c>
      <c r="PG30" s="169" t="e">
        <f t="shared" si="141"/>
        <v>#N/A</v>
      </c>
      <c r="PH30" s="169" t="e">
        <f t="shared" si="141"/>
        <v>#N/A</v>
      </c>
      <c r="PI30" s="169" t="e">
        <f t="shared" si="141"/>
        <v>#N/A</v>
      </c>
      <c r="PJ30" s="169" t="e">
        <f t="shared" si="141"/>
        <v>#N/A</v>
      </c>
      <c r="PK30" s="169" t="e">
        <f t="shared" si="141"/>
        <v>#N/A</v>
      </c>
      <c r="PL30" s="169" t="e">
        <f t="shared" si="141"/>
        <v>#N/A</v>
      </c>
    </row>
    <row r="31" spans="1:428" hidden="1" x14ac:dyDescent="0.75">
      <c r="A31" s="4">
        <v>28</v>
      </c>
      <c r="B31" s="109"/>
      <c r="C31" s="117"/>
      <c r="D31" s="122" t="str">
        <f t="shared" si="110"/>
        <v/>
      </c>
      <c r="E31" s="95"/>
      <c r="F31" s="122" t="str">
        <f t="shared" si="111"/>
        <v/>
      </c>
      <c r="G31" s="117"/>
      <c r="H31" s="110"/>
      <c r="I31" s="124" t="str">
        <f t="shared" si="0"/>
        <v/>
      </c>
      <c r="J31" s="124" t="str">
        <f t="shared" si="1"/>
        <v/>
      </c>
      <c r="K31" s="73" t="str">
        <f t="shared" si="112"/>
        <v/>
      </c>
      <c r="L31" s="23"/>
      <c r="M31" s="57"/>
      <c r="N31" s="280"/>
      <c r="O31" s="74" t="str">
        <f>IF(AND(D31&gt;0,E31&gt;0,F31&gt;0),IF(ISBLANK(N31),IF(ISBLANK(L31),"",(F31-D31)*VLOOKUP(L31,VLookups!$A$4:$B$13,2,FALSE)),N31),"")</f>
        <v/>
      </c>
      <c r="P31" s="75" t="str">
        <f t="shared" si="2"/>
        <v/>
      </c>
      <c r="Q31" s="95"/>
      <c r="R31" s="270" t="str">
        <f>IF(AND(Q31&gt;0,E31&gt;0,NOT(O31="")),ABS(VLOOKUP($Q$1,VLookups!$A$43:$B$44,2,FALSE)-_xlfn.NORM.DIST(Q31,K31,O31,TRUE)),"")</f>
        <v/>
      </c>
      <c r="S31" s="94" t="str">
        <f>IF(AND($D31&gt;0,$E31&gt;0,$F31&gt;0,NOT(ISBLANK($L31))),_xlfn.NORM.INV(ABS(VLOOKUP($Q$1,VLookups!$A$43:$B$44,2,FALSE)-S$3),$K31,$O31),"")</f>
        <v/>
      </c>
      <c r="T31" s="93" t="str">
        <f>IF(AND($D31&gt;0,$E31&gt;0,$F31&gt;0,NOT(ISBLANK($L31))),_xlfn.NORM.INV(ABS(VLOOKUP($Q$1,VLookups!$A$43:$B$44,2,FALSE)-T$3),$K31,$O31),"")</f>
        <v/>
      </c>
      <c r="U31" s="94" t="str">
        <f>IF(AND($D31&gt;0,$E31&gt;0,$F31&gt;0,NOT(ISBLANK($L31))),_xlfn.NORM.INV(ABS(VLOOKUP($Q$1,VLookups!$A$43:$B$44,2,FALSE)-U$3),$K31,$O31),"")</f>
        <v/>
      </c>
      <c r="V31" s="93" t="str">
        <f>IF(AND($D31&gt;0,$E31&gt;0,$F31&gt;0,NOT(ISBLANK($L31))),_xlfn.NORM.INV(ABS(VLOOKUP($Q$1,VLookups!$A$43:$B$44,2,FALSE)-V$3),$K31,$O31),"")</f>
        <v/>
      </c>
      <c r="W31" s="94" t="str">
        <f>IF(AND($D31&gt;0,$E31&gt;0,$F31&gt;0,NOT(ISBLANK($L31))),_xlfn.NORM.INV(ABS(VLOOKUP($Q$1,VLookups!$A$43:$B$44,2,FALSE)-W$3),$K31,$O31),"")</f>
        <v/>
      </c>
      <c r="X31" s="93" t="str">
        <f>IF(AND($D31&gt;0,$E31&gt;0,$F31&gt;0,NOT(ISBLANK($L31))),_xlfn.NORM.INV(ABS(VLOOKUP($Q$1,VLookups!$A$43:$B$44,2,FALSE)-X$3),$K31,$O31),"")</f>
        <v/>
      </c>
      <c r="Y31" s="5"/>
      <c r="Z31" s="168" t="str">
        <f t="shared" si="113"/>
        <v/>
      </c>
      <c r="AA31" s="49" t="str">
        <f t="shared" si="114"/>
        <v/>
      </c>
      <c r="AB31" s="49" t="str">
        <f t="shared" si="156"/>
        <v/>
      </c>
      <c r="AC31" s="49" t="str">
        <f t="shared" si="156"/>
        <v/>
      </c>
      <c r="AD31" s="49" t="str">
        <f t="shared" si="156"/>
        <v/>
      </c>
      <c r="AE31" s="49" t="str">
        <f t="shared" si="156"/>
        <v/>
      </c>
      <c r="AF31" s="49" t="str">
        <f t="shared" si="156"/>
        <v/>
      </c>
      <c r="AG31" s="49" t="str">
        <f t="shared" si="156"/>
        <v/>
      </c>
      <c r="AH31" s="49" t="str">
        <f t="shared" si="156"/>
        <v/>
      </c>
      <c r="AI31" s="49" t="str">
        <f t="shared" si="156"/>
        <v/>
      </c>
      <c r="AJ31" s="49" t="str">
        <f t="shared" si="156"/>
        <v/>
      </c>
      <c r="AK31" s="49" t="str">
        <f t="shared" si="156"/>
        <v/>
      </c>
      <c r="AL31" s="49" t="str">
        <f t="shared" si="156"/>
        <v/>
      </c>
      <c r="AM31" s="49" t="str">
        <f t="shared" si="156"/>
        <v/>
      </c>
      <c r="AN31" s="49" t="str">
        <f t="shared" si="156"/>
        <v/>
      </c>
      <c r="AO31" s="49" t="str">
        <f t="shared" si="156"/>
        <v/>
      </c>
      <c r="AP31" s="49" t="str">
        <f t="shared" si="156"/>
        <v/>
      </c>
      <c r="AQ31" s="49" t="str">
        <f t="shared" si="156"/>
        <v/>
      </c>
      <c r="AR31" s="49" t="str">
        <f t="shared" si="156"/>
        <v/>
      </c>
      <c r="AS31" s="49" t="str">
        <f t="shared" si="156"/>
        <v/>
      </c>
      <c r="AT31" s="49" t="str">
        <f t="shared" si="156"/>
        <v/>
      </c>
      <c r="AU31" s="49" t="str">
        <f t="shared" si="156"/>
        <v/>
      </c>
      <c r="AV31" s="49" t="str">
        <f t="shared" si="156"/>
        <v/>
      </c>
      <c r="AW31" s="49" t="str">
        <f t="shared" si="156"/>
        <v/>
      </c>
      <c r="AX31" s="49" t="str">
        <f t="shared" si="156"/>
        <v/>
      </c>
      <c r="AY31" s="49" t="str">
        <f t="shared" si="156"/>
        <v/>
      </c>
      <c r="AZ31" s="49" t="str">
        <f t="shared" si="156"/>
        <v/>
      </c>
      <c r="BA31" s="49" t="str">
        <f t="shared" si="156"/>
        <v/>
      </c>
      <c r="BB31" s="49" t="str">
        <f t="shared" si="156"/>
        <v/>
      </c>
      <c r="BC31" s="49" t="str">
        <f t="shared" si="156"/>
        <v/>
      </c>
      <c r="BD31" s="49" t="str">
        <f t="shared" si="156"/>
        <v/>
      </c>
      <c r="BE31" s="49" t="str">
        <f t="shared" si="156"/>
        <v/>
      </c>
      <c r="BF31" s="49" t="str">
        <f t="shared" si="156"/>
        <v/>
      </c>
      <c r="BG31" s="49" t="str">
        <f t="shared" si="156"/>
        <v/>
      </c>
      <c r="BH31" s="49" t="str">
        <f t="shared" si="156"/>
        <v/>
      </c>
      <c r="BI31" s="49" t="str">
        <f t="shared" si="156"/>
        <v/>
      </c>
      <c r="BJ31" s="49" t="str">
        <f t="shared" si="156"/>
        <v/>
      </c>
      <c r="BK31" s="49" t="str">
        <f t="shared" si="156"/>
        <v/>
      </c>
      <c r="BL31" s="49" t="str">
        <f t="shared" si="156"/>
        <v/>
      </c>
      <c r="BM31" s="49" t="str">
        <f t="shared" si="156"/>
        <v/>
      </c>
      <c r="BN31" s="49" t="str">
        <f t="shared" si="156"/>
        <v/>
      </c>
      <c r="BO31" s="49" t="str">
        <f t="shared" si="156"/>
        <v/>
      </c>
      <c r="BP31" s="49" t="str">
        <f t="shared" si="156"/>
        <v/>
      </c>
      <c r="BQ31" s="49" t="str">
        <f t="shared" si="156"/>
        <v/>
      </c>
      <c r="BR31" s="49" t="str">
        <f t="shared" si="156"/>
        <v/>
      </c>
      <c r="BS31" s="49" t="str">
        <f t="shared" si="156"/>
        <v/>
      </c>
      <c r="BT31" s="49" t="str">
        <f t="shared" si="156"/>
        <v/>
      </c>
      <c r="BU31" s="49" t="str">
        <f t="shared" si="156"/>
        <v/>
      </c>
      <c r="BV31" s="49" t="str">
        <f t="shared" si="156"/>
        <v/>
      </c>
      <c r="BW31" s="49" t="str">
        <f t="shared" si="156"/>
        <v/>
      </c>
      <c r="BX31" s="49" t="str">
        <f t="shared" si="156"/>
        <v/>
      </c>
      <c r="BY31" s="49" t="str">
        <f t="shared" si="156"/>
        <v/>
      </c>
      <c r="BZ31" s="49" t="str">
        <f t="shared" si="156"/>
        <v/>
      </c>
      <c r="CA31" s="49" t="str">
        <f t="shared" si="156"/>
        <v/>
      </c>
      <c r="CB31" s="49" t="str">
        <f t="shared" si="156"/>
        <v/>
      </c>
      <c r="CC31" s="49" t="str">
        <f t="shared" si="156"/>
        <v/>
      </c>
      <c r="CD31" s="49" t="str">
        <f t="shared" si="156"/>
        <v/>
      </c>
      <c r="CE31" s="49" t="str">
        <f t="shared" si="156"/>
        <v/>
      </c>
      <c r="CF31" s="49" t="str">
        <f t="shared" si="156"/>
        <v/>
      </c>
      <c r="CG31" s="49" t="str">
        <f t="shared" si="156"/>
        <v/>
      </c>
      <c r="CH31" s="49" t="str">
        <f t="shared" si="156"/>
        <v/>
      </c>
      <c r="CI31" s="49" t="str">
        <f t="shared" si="156"/>
        <v/>
      </c>
      <c r="CJ31" s="49" t="str">
        <f t="shared" si="156"/>
        <v/>
      </c>
      <c r="CK31" s="49" t="str">
        <f t="shared" si="156"/>
        <v/>
      </c>
      <c r="CL31" s="49" t="str">
        <f t="shared" si="156"/>
        <v/>
      </c>
      <c r="CM31" s="49" t="str">
        <f t="shared" si="156"/>
        <v/>
      </c>
      <c r="CN31" s="49" t="str">
        <f t="shared" si="152"/>
        <v/>
      </c>
      <c r="CO31" s="49" t="str">
        <f t="shared" si="152"/>
        <v/>
      </c>
      <c r="CP31" s="49" t="str">
        <f t="shared" si="152"/>
        <v/>
      </c>
      <c r="CQ31" s="49" t="str">
        <f t="shared" si="152"/>
        <v/>
      </c>
      <c r="CR31" s="49" t="str">
        <f t="shared" si="152"/>
        <v/>
      </c>
      <c r="CS31" s="49" t="str">
        <f t="shared" si="152"/>
        <v/>
      </c>
      <c r="CT31" s="49" t="str">
        <f t="shared" si="152"/>
        <v/>
      </c>
      <c r="CU31" s="49" t="str">
        <f t="shared" si="152"/>
        <v/>
      </c>
      <c r="CV31" s="49" t="str">
        <f t="shared" si="152"/>
        <v/>
      </c>
      <c r="CW31" s="49" t="str">
        <f t="shared" si="152"/>
        <v/>
      </c>
      <c r="CX31" s="49" t="str">
        <f t="shared" si="152"/>
        <v/>
      </c>
      <c r="CY31" s="49" t="str">
        <f t="shared" si="152"/>
        <v/>
      </c>
      <c r="CZ31" s="49" t="str">
        <f t="shared" si="152"/>
        <v/>
      </c>
      <c r="DA31" s="49" t="str">
        <f t="shared" si="152"/>
        <v/>
      </c>
      <c r="DB31" s="49" t="str">
        <f t="shared" si="152"/>
        <v/>
      </c>
      <c r="DC31" s="49" t="str">
        <f t="shared" si="152"/>
        <v/>
      </c>
      <c r="DD31" s="49" t="str">
        <f t="shared" si="152"/>
        <v/>
      </c>
      <c r="DE31" s="49" t="str">
        <f t="shared" si="152"/>
        <v/>
      </c>
      <c r="DF31" s="49" t="str">
        <f t="shared" si="152"/>
        <v/>
      </c>
      <c r="DG31" s="49" t="str">
        <f t="shared" si="152"/>
        <v/>
      </c>
      <c r="DH31" s="49" t="str">
        <f t="shared" si="152"/>
        <v/>
      </c>
      <c r="DI31" s="49" t="str">
        <f t="shared" si="152"/>
        <v/>
      </c>
      <c r="DJ31" s="49" t="str">
        <f t="shared" si="152"/>
        <v/>
      </c>
      <c r="DK31" s="49" t="str">
        <f t="shared" si="152"/>
        <v/>
      </c>
      <c r="DL31" s="49" t="str">
        <f t="shared" si="152"/>
        <v/>
      </c>
      <c r="DM31" s="49" t="str">
        <f t="shared" si="152"/>
        <v/>
      </c>
      <c r="DN31" s="49" t="str">
        <f t="shared" si="152"/>
        <v/>
      </c>
      <c r="DO31" s="49" t="str">
        <f t="shared" si="152"/>
        <v/>
      </c>
      <c r="DP31" s="49" t="str">
        <f t="shared" si="152"/>
        <v/>
      </c>
      <c r="DQ31" s="49" t="str">
        <f t="shared" si="152"/>
        <v/>
      </c>
      <c r="DR31" s="49" t="str">
        <f t="shared" si="152"/>
        <v/>
      </c>
      <c r="DS31" s="49" t="str">
        <f t="shared" si="152"/>
        <v/>
      </c>
      <c r="DT31" s="49" t="str">
        <f t="shared" si="152"/>
        <v/>
      </c>
      <c r="DU31" s="49" t="str">
        <f t="shared" si="152"/>
        <v/>
      </c>
      <c r="DV31" s="49" t="str">
        <f t="shared" si="152"/>
        <v/>
      </c>
      <c r="DW31" s="183" t="str">
        <f t="shared" si="115"/>
        <v/>
      </c>
      <c r="DX31" s="49" t="str">
        <f t="shared" si="5"/>
        <v/>
      </c>
      <c r="DY31" s="49" t="str">
        <f t="shared" si="6"/>
        <v/>
      </c>
      <c r="DZ31" s="49" t="str">
        <f t="shared" si="7"/>
        <v/>
      </c>
      <c r="EA31" s="49" t="str">
        <f t="shared" si="8"/>
        <v/>
      </c>
      <c r="EB31" s="49" t="str">
        <f t="shared" si="9"/>
        <v/>
      </c>
      <c r="EC31" s="49" t="str">
        <f t="shared" si="10"/>
        <v/>
      </c>
      <c r="ED31" s="49" t="str">
        <f t="shared" si="11"/>
        <v/>
      </c>
      <c r="EE31" s="49" t="str">
        <f t="shared" si="12"/>
        <v/>
      </c>
      <c r="EF31" s="49" t="str">
        <f t="shared" si="13"/>
        <v/>
      </c>
      <c r="EG31" s="49" t="str">
        <f t="shared" si="14"/>
        <v/>
      </c>
      <c r="EH31" s="49" t="str">
        <f t="shared" si="15"/>
        <v/>
      </c>
      <c r="EI31" s="49" t="str">
        <f t="shared" si="16"/>
        <v/>
      </c>
      <c r="EJ31" s="49" t="str">
        <f t="shared" si="17"/>
        <v/>
      </c>
      <c r="EK31" s="49" t="str">
        <f t="shared" si="18"/>
        <v/>
      </c>
      <c r="EL31" s="49" t="str">
        <f t="shared" si="19"/>
        <v/>
      </c>
      <c r="EM31" s="49" t="str">
        <f t="shared" si="20"/>
        <v/>
      </c>
      <c r="EN31" s="49" t="str">
        <f t="shared" si="21"/>
        <v/>
      </c>
      <c r="EO31" s="49" t="str">
        <f t="shared" si="22"/>
        <v/>
      </c>
      <c r="EP31" s="49" t="str">
        <f t="shared" si="23"/>
        <v/>
      </c>
      <c r="EQ31" s="49" t="str">
        <f t="shared" si="24"/>
        <v/>
      </c>
      <c r="ER31" s="49" t="str">
        <f t="shared" si="25"/>
        <v/>
      </c>
      <c r="ES31" s="49" t="str">
        <f t="shared" si="26"/>
        <v/>
      </c>
      <c r="ET31" s="49" t="str">
        <f t="shared" si="27"/>
        <v/>
      </c>
      <c r="EU31" s="49" t="str">
        <f t="shared" si="28"/>
        <v/>
      </c>
      <c r="EV31" s="49" t="str">
        <f t="shared" si="29"/>
        <v/>
      </c>
      <c r="EW31" s="49" t="str">
        <f t="shared" si="30"/>
        <v/>
      </c>
      <c r="EX31" s="49" t="str">
        <f t="shared" si="31"/>
        <v/>
      </c>
      <c r="EY31" s="49" t="str">
        <f t="shared" si="32"/>
        <v/>
      </c>
      <c r="EZ31" s="49" t="str">
        <f t="shared" si="33"/>
        <v/>
      </c>
      <c r="FA31" s="49" t="str">
        <f t="shared" si="34"/>
        <v/>
      </c>
      <c r="FB31" s="49" t="str">
        <f t="shared" si="35"/>
        <v/>
      </c>
      <c r="FC31" s="49" t="str">
        <f t="shared" si="36"/>
        <v/>
      </c>
      <c r="FD31" s="49" t="str">
        <f t="shared" si="37"/>
        <v/>
      </c>
      <c r="FE31" s="49" t="str">
        <f t="shared" si="38"/>
        <v/>
      </c>
      <c r="FF31" s="49" t="str">
        <f t="shared" si="39"/>
        <v/>
      </c>
      <c r="FG31" s="49" t="str">
        <f t="shared" si="40"/>
        <v/>
      </c>
      <c r="FH31" s="49" t="str">
        <f t="shared" si="41"/>
        <v/>
      </c>
      <c r="FI31" s="49" t="str">
        <f t="shared" si="42"/>
        <v/>
      </c>
      <c r="FJ31" s="49" t="str">
        <f t="shared" si="43"/>
        <v/>
      </c>
      <c r="FK31" s="49" t="str">
        <f t="shared" si="44"/>
        <v/>
      </c>
      <c r="FL31" s="49" t="str">
        <f t="shared" si="45"/>
        <v/>
      </c>
      <c r="FM31" s="49" t="str">
        <f t="shared" si="46"/>
        <v/>
      </c>
      <c r="FN31" s="49" t="str">
        <f t="shared" si="47"/>
        <v/>
      </c>
      <c r="FO31" s="49" t="str">
        <f t="shared" si="48"/>
        <v/>
      </c>
      <c r="FP31" s="49" t="str">
        <f t="shared" si="49"/>
        <v/>
      </c>
      <c r="FQ31" s="49" t="str">
        <f t="shared" si="50"/>
        <v/>
      </c>
      <c r="FR31" s="49" t="str">
        <f t="shared" si="51"/>
        <v/>
      </c>
      <c r="FS31" s="49" t="str">
        <f t="shared" si="52"/>
        <v/>
      </c>
      <c r="FT31" s="49" t="str">
        <f t="shared" si="53"/>
        <v/>
      </c>
      <c r="FU31" s="49" t="str">
        <f t="shared" si="54"/>
        <v/>
      </c>
      <c r="FV31" s="49" t="str">
        <f t="shared" si="55"/>
        <v/>
      </c>
      <c r="FW31" s="49" t="str">
        <f t="shared" si="56"/>
        <v/>
      </c>
      <c r="FX31" s="49" t="str">
        <f t="shared" si="57"/>
        <v/>
      </c>
      <c r="FY31" s="49" t="str">
        <f t="shared" si="58"/>
        <v/>
      </c>
      <c r="FZ31" s="49" t="str">
        <f t="shared" si="59"/>
        <v/>
      </c>
      <c r="GA31" s="49" t="str">
        <f t="shared" si="60"/>
        <v/>
      </c>
      <c r="GB31" s="49" t="str">
        <f t="shared" si="61"/>
        <v/>
      </c>
      <c r="GC31" s="49" t="str">
        <f t="shared" si="62"/>
        <v/>
      </c>
      <c r="GD31" s="49" t="str">
        <f t="shared" si="63"/>
        <v/>
      </c>
      <c r="GE31" s="49" t="str">
        <f t="shared" si="64"/>
        <v/>
      </c>
      <c r="GF31" s="49" t="str">
        <f t="shared" si="65"/>
        <v/>
      </c>
      <c r="GG31" s="49" t="str">
        <f t="shared" si="66"/>
        <v/>
      </c>
      <c r="GH31" s="49" t="str">
        <f t="shared" si="67"/>
        <v/>
      </c>
      <c r="GI31" s="49" t="str">
        <f t="shared" si="68"/>
        <v/>
      </c>
      <c r="GJ31" s="49" t="str">
        <f t="shared" si="69"/>
        <v/>
      </c>
      <c r="GK31" s="49" t="str">
        <f t="shared" si="70"/>
        <v/>
      </c>
      <c r="GL31" s="49" t="str">
        <f t="shared" si="71"/>
        <v/>
      </c>
      <c r="GM31" s="49" t="str">
        <f t="shared" si="72"/>
        <v/>
      </c>
      <c r="GN31" s="49" t="str">
        <f t="shared" si="73"/>
        <v/>
      </c>
      <c r="GO31" s="49" t="str">
        <f t="shared" si="74"/>
        <v/>
      </c>
      <c r="GP31" s="49" t="str">
        <f t="shared" si="75"/>
        <v/>
      </c>
      <c r="GQ31" s="49" t="str">
        <f t="shared" si="76"/>
        <v/>
      </c>
      <c r="GR31" s="49" t="str">
        <f t="shared" si="77"/>
        <v/>
      </c>
      <c r="GS31" s="49" t="str">
        <f t="shared" si="78"/>
        <v/>
      </c>
      <c r="GT31" s="49" t="str">
        <f t="shared" si="79"/>
        <v/>
      </c>
      <c r="GU31" s="49" t="str">
        <f t="shared" si="80"/>
        <v/>
      </c>
      <c r="GV31" s="49" t="str">
        <f t="shared" si="81"/>
        <v/>
      </c>
      <c r="GW31" s="49" t="str">
        <f t="shared" si="82"/>
        <v/>
      </c>
      <c r="GX31" s="49" t="str">
        <f t="shared" si="83"/>
        <v/>
      </c>
      <c r="GY31" s="49" t="str">
        <f t="shared" si="84"/>
        <v/>
      </c>
      <c r="GZ31" s="49" t="str">
        <f t="shared" si="85"/>
        <v/>
      </c>
      <c r="HA31" s="49" t="str">
        <f t="shared" si="86"/>
        <v/>
      </c>
      <c r="HB31" s="49" t="str">
        <f t="shared" si="87"/>
        <v/>
      </c>
      <c r="HC31" s="49" t="str">
        <f t="shared" si="88"/>
        <v/>
      </c>
      <c r="HD31" s="49" t="str">
        <f t="shared" si="89"/>
        <v/>
      </c>
      <c r="HE31" s="49" t="str">
        <f t="shared" si="90"/>
        <v/>
      </c>
      <c r="HF31" s="49" t="str">
        <f t="shared" si="91"/>
        <v/>
      </c>
      <c r="HG31" s="49" t="str">
        <f t="shared" si="92"/>
        <v/>
      </c>
      <c r="HH31" s="49" t="str">
        <f t="shared" si="93"/>
        <v/>
      </c>
      <c r="HI31" s="49" t="str">
        <f t="shared" si="94"/>
        <v/>
      </c>
      <c r="HJ31" s="49" t="str">
        <f t="shared" si="95"/>
        <v/>
      </c>
      <c r="HK31" s="49" t="str">
        <f t="shared" si="96"/>
        <v/>
      </c>
      <c r="HL31" s="49" t="str">
        <f t="shared" si="97"/>
        <v/>
      </c>
      <c r="HM31" s="49" t="str">
        <f t="shared" si="98"/>
        <v/>
      </c>
      <c r="HN31" s="49" t="str">
        <f t="shared" si="99"/>
        <v/>
      </c>
      <c r="HO31" s="49" t="str">
        <f t="shared" si="100"/>
        <v/>
      </c>
      <c r="HP31" s="49" t="str">
        <f t="shared" si="101"/>
        <v/>
      </c>
      <c r="HQ31" s="49" t="str">
        <f t="shared" si="102"/>
        <v/>
      </c>
      <c r="HR31" s="49" t="str">
        <f t="shared" si="103"/>
        <v/>
      </c>
      <c r="HS31" s="49" t="str">
        <f t="shared" si="104"/>
        <v/>
      </c>
      <c r="HT31" s="169" t="e">
        <f t="shared" si="105"/>
        <v>#N/A</v>
      </c>
      <c r="HU31" s="169" t="e">
        <f t="shared" si="153"/>
        <v>#N/A</v>
      </c>
      <c r="HV31" s="169" t="e">
        <f t="shared" si="153"/>
        <v>#N/A</v>
      </c>
      <c r="HW31" s="169" t="e">
        <f t="shared" si="153"/>
        <v>#N/A</v>
      </c>
      <c r="HX31" s="169" t="e">
        <f t="shared" si="137"/>
        <v>#N/A</v>
      </c>
      <c r="HY31" s="169" t="e">
        <f t="shared" si="137"/>
        <v>#N/A</v>
      </c>
      <c r="HZ31" s="169" t="e">
        <f t="shared" si="137"/>
        <v>#N/A</v>
      </c>
      <c r="IA31" s="169" t="e">
        <f t="shared" si="137"/>
        <v>#N/A</v>
      </c>
      <c r="IB31" s="169" t="e">
        <f t="shared" si="137"/>
        <v>#N/A</v>
      </c>
      <c r="IC31" s="169" t="e">
        <f t="shared" si="137"/>
        <v>#N/A</v>
      </c>
      <c r="ID31" s="169" t="e">
        <f t="shared" si="137"/>
        <v>#N/A</v>
      </c>
      <c r="IE31" s="169" t="e">
        <f t="shared" si="137"/>
        <v>#N/A</v>
      </c>
      <c r="IF31" s="169" t="e">
        <f t="shared" si="137"/>
        <v>#N/A</v>
      </c>
      <c r="IG31" s="169" t="e">
        <f t="shared" si="137"/>
        <v>#N/A</v>
      </c>
      <c r="IH31" s="169" t="e">
        <f t="shared" si="137"/>
        <v>#N/A</v>
      </c>
      <c r="II31" s="169" t="e">
        <f t="shared" si="137"/>
        <v>#N/A</v>
      </c>
      <c r="IJ31" s="169" t="e">
        <f t="shared" si="137"/>
        <v>#N/A</v>
      </c>
      <c r="IK31" s="169" t="e">
        <f t="shared" si="137"/>
        <v>#N/A</v>
      </c>
      <c r="IL31" s="169" t="e">
        <f t="shared" si="137"/>
        <v>#N/A</v>
      </c>
      <c r="IM31" s="169" t="e">
        <f t="shared" ref="IM31:JA46" si="160">IF(ISNONTEXT($O31),_xlfn.NORM.DIST(AT31,$K31,$O31,FALSE),NA())</f>
        <v>#N/A</v>
      </c>
      <c r="IN31" s="169" t="e">
        <f t="shared" si="160"/>
        <v>#N/A</v>
      </c>
      <c r="IO31" s="169" t="e">
        <f t="shared" si="160"/>
        <v>#N/A</v>
      </c>
      <c r="IP31" s="169" t="e">
        <f t="shared" si="160"/>
        <v>#N/A</v>
      </c>
      <c r="IQ31" s="169" t="e">
        <f t="shared" si="160"/>
        <v>#N/A</v>
      </c>
      <c r="IR31" s="169" t="e">
        <f t="shared" si="160"/>
        <v>#N/A</v>
      </c>
      <c r="IS31" s="169" t="e">
        <f t="shared" si="160"/>
        <v>#N/A</v>
      </c>
      <c r="IT31" s="169" t="e">
        <f t="shared" si="160"/>
        <v>#N/A</v>
      </c>
      <c r="IU31" s="169" t="e">
        <f t="shared" si="160"/>
        <v>#N/A</v>
      </c>
      <c r="IV31" s="169" t="e">
        <f t="shared" si="160"/>
        <v>#N/A</v>
      </c>
      <c r="IW31" s="169" t="e">
        <f t="shared" si="160"/>
        <v>#N/A</v>
      </c>
      <c r="IX31" s="169" t="e">
        <f t="shared" si="160"/>
        <v>#N/A</v>
      </c>
      <c r="IY31" s="169" t="e">
        <f t="shared" si="160"/>
        <v>#N/A</v>
      </c>
      <c r="IZ31" s="169" t="e">
        <f t="shared" si="160"/>
        <v>#N/A</v>
      </c>
      <c r="JA31" s="169" t="e">
        <f t="shared" si="160"/>
        <v>#N/A</v>
      </c>
      <c r="JB31" s="169" t="e">
        <f t="shared" si="157"/>
        <v>#N/A</v>
      </c>
      <c r="JC31" s="169" t="e">
        <f t="shared" si="157"/>
        <v>#N/A</v>
      </c>
      <c r="JD31" s="169" t="e">
        <f t="shared" si="157"/>
        <v>#N/A</v>
      </c>
      <c r="JE31" s="169" t="e">
        <f t="shared" si="157"/>
        <v>#N/A</v>
      </c>
      <c r="JF31" s="169" t="e">
        <f t="shared" si="157"/>
        <v>#N/A</v>
      </c>
      <c r="JG31" s="169" t="e">
        <f t="shared" si="157"/>
        <v>#N/A</v>
      </c>
      <c r="JH31" s="169" t="e">
        <f t="shared" si="157"/>
        <v>#N/A</v>
      </c>
      <c r="JI31" s="169" t="e">
        <f t="shared" si="157"/>
        <v>#N/A</v>
      </c>
      <c r="JJ31" s="169" t="e">
        <f t="shared" si="157"/>
        <v>#N/A</v>
      </c>
      <c r="JK31" s="169" t="e">
        <f t="shared" si="157"/>
        <v>#N/A</v>
      </c>
      <c r="JL31" s="169" t="e">
        <f t="shared" si="157"/>
        <v>#N/A</v>
      </c>
      <c r="JM31" s="169" t="e">
        <f t="shared" si="157"/>
        <v>#N/A</v>
      </c>
      <c r="JN31" s="169" t="e">
        <f t="shared" si="157"/>
        <v>#N/A</v>
      </c>
      <c r="JO31" s="169" t="e">
        <f t="shared" si="157"/>
        <v>#N/A</v>
      </c>
      <c r="JP31" s="169" t="e">
        <f t="shared" si="157"/>
        <v>#N/A</v>
      </c>
      <c r="JQ31" s="169" t="e">
        <f t="shared" si="143"/>
        <v>#N/A</v>
      </c>
      <c r="JR31" s="169" t="e">
        <f t="shared" si="143"/>
        <v>#N/A</v>
      </c>
      <c r="JS31" s="169" t="e">
        <f t="shared" si="143"/>
        <v>#N/A</v>
      </c>
      <c r="JT31" s="169" t="e">
        <f t="shared" si="143"/>
        <v>#N/A</v>
      </c>
      <c r="JU31" s="169" t="e">
        <f t="shared" si="143"/>
        <v>#N/A</v>
      </c>
      <c r="JV31" s="169" t="e">
        <f t="shared" si="143"/>
        <v>#N/A</v>
      </c>
      <c r="JW31" s="169" t="e">
        <f t="shared" si="143"/>
        <v>#N/A</v>
      </c>
      <c r="JX31" s="169" t="e">
        <f t="shared" si="143"/>
        <v>#N/A</v>
      </c>
      <c r="JY31" s="169" t="e">
        <f t="shared" si="143"/>
        <v>#N/A</v>
      </c>
      <c r="JZ31" s="169" t="e">
        <f t="shared" si="143"/>
        <v>#N/A</v>
      </c>
      <c r="KA31" s="169" t="e">
        <f t="shared" si="143"/>
        <v>#N/A</v>
      </c>
      <c r="KB31" s="169" t="e">
        <f t="shared" si="143"/>
        <v>#N/A</v>
      </c>
      <c r="KC31" s="169" t="e">
        <f t="shared" si="143"/>
        <v>#N/A</v>
      </c>
      <c r="KD31" s="169" t="e">
        <f t="shared" si="143"/>
        <v>#N/A</v>
      </c>
      <c r="KE31" s="169" t="e">
        <f t="shared" si="143"/>
        <v>#N/A</v>
      </c>
      <c r="KF31" s="169" t="e">
        <f t="shared" si="117"/>
        <v>#N/A</v>
      </c>
      <c r="KG31" s="169" t="e">
        <f t="shared" si="154"/>
        <v>#N/A</v>
      </c>
      <c r="KH31" s="169" t="e">
        <f t="shared" si="154"/>
        <v>#N/A</v>
      </c>
      <c r="KI31" s="169" t="e">
        <f t="shared" si="154"/>
        <v>#N/A</v>
      </c>
      <c r="KJ31" s="169" t="e">
        <f t="shared" si="138"/>
        <v>#N/A</v>
      </c>
      <c r="KK31" s="169" t="e">
        <f t="shared" si="138"/>
        <v>#N/A</v>
      </c>
      <c r="KL31" s="169" t="e">
        <f t="shared" si="138"/>
        <v>#N/A</v>
      </c>
      <c r="KM31" s="169" t="e">
        <f t="shared" si="138"/>
        <v>#N/A</v>
      </c>
      <c r="KN31" s="169" t="e">
        <f t="shared" si="138"/>
        <v>#N/A</v>
      </c>
      <c r="KO31" s="169" t="e">
        <f t="shared" si="138"/>
        <v>#N/A</v>
      </c>
      <c r="KP31" s="169" t="e">
        <f t="shared" si="138"/>
        <v>#N/A</v>
      </c>
      <c r="KQ31" s="169" t="e">
        <f t="shared" si="138"/>
        <v>#N/A</v>
      </c>
      <c r="KR31" s="169" t="e">
        <f t="shared" si="138"/>
        <v>#N/A</v>
      </c>
      <c r="KS31" s="169" t="e">
        <f t="shared" si="138"/>
        <v>#N/A</v>
      </c>
      <c r="KT31" s="169" t="e">
        <f t="shared" si="138"/>
        <v>#N/A</v>
      </c>
      <c r="KU31" s="169" t="e">
        <f t="shared" si="138"/>
        <v>#N/A</v>
      </c>
      <c r="KV31" s="169" t="e">
        <f t="shared" si="138"/>
        <v>#N/A</v>
      </c>
      <c r="KW31" s="169" t="e">
        <f t="shared" si="138"/>
        <v>#N/A</v>
      </c>
      <c r="KX31" s="169" t="e">
        <f t="shared" si="138"/>
        <v>#N/A</v>
      </c>
      <c r="KY31" s="169" t="e">
        <f t="shared" ref="KY31:LM46" si="161">IF(ISNONTEXT($O31),_xlfn.NORM.DIST(DF31,$K31,$O31,FALSE),NA())</f>
        <v>#N/A</v>
      </c>
      <c r="KZ31" s="169" t="e">
        <f t="shared" si="161"/>
        <v>#N/A</v>
      </c>
      <c r="LA31" s="169" t="e">
        <f t="shared" si="161"/>
        <v>#N/A</v>
      </c>
      <c r="LB31" s="169" t="e">
        <f t="shared" si="161"/>
        <v>#N/A</v>
      </c>
      <c r="LC31" s="169" t="e">
        <f t="shared" si="161"/>
        <v>#N/A</v>
      </c>
      <c r="LD31" s="169" t="e">
        <f t="shared" si="161"/>
        <v>#N/A</v>
      </c>
      <c r="LE31" s="169" t="e">
        <f t="shared" si="161"/>
        <v>#N/A</v>
      </c>
      <c r="LF31" s="169" t="e">
        <f t="shared" si="161"/>
        <v>#N/A</v>
      </c>
      <c r="LG31" s="169" t="e">
        <f t="shared" si="161"/>
        <v>#N/A</v>
      </c>
      <c r="LH31" s="169" t="e">
        <f t="shared" si="161"/>
        <v>#N/A</v>
      </c>
      <c r="LI31" s="169" t="e">
        <f t="shared" si="161"/>
        <v>#N/A</v>
      </c>
      <c r="LJ31" s="169" t="e">
        <f t="shared" si="161"/>
        <v>#N/A</v>
      </c>
      <c r="LK31" s="169" t="e">
        <f t="shared" si="161"/>
        <v>#N/A</v>
      </c>
      <c r="LL31" s="169" t="e">
        <f t="shared" si="161"/>
        <v>#N/A</v>
      </c>
      <c r="LM31" s="169" t="e">
        <f t="shared" si="161"/>
        <v>#N/A</v>
      </c>
      <c r="LN31" s="169" t="e">
        <f t="shared" si="158"/>
        <v>#N/A</v>
      </c>
      <c r="LO31" s="169" t="e">
        <f t="shared" si="158"/>
        <v>#N/A</v>
      </c>
      <c r="LP31" s="169" t="e">
        <f t="shared" si="158"/>
        <v>#N/A</v>
      </c>
      <c r="LQ31" s="169" t="e">
        <f t="shared" si="158"/>
        <v>#N/A</v>
      </c>
      <c r="LR31" s="169" t="e">
        <f t="shared" si="158"/>
        <v>#N/A</v>
      </c>
      <c r="LS31" s="169" t="e">
        <f t="shared" si="158"/>
        <v>#N/A</v>
      </c>
      <c r="LT31" s="169" t="e">
        <f t="shared" si="158"/>
        <v>#N/A</v>
      </c>
      <c r="LU31" s="169" t="e">
        <f t="shared" si="158"/>
        <v>#N/A</v>
      </c>
      <c r="LV31" s="169" t="e">
        <f t="shared" si="158"/>
        <v>#N/A</v>
      </c>
      <c r="LW31" s="169" t="e">
        <f t="shared" si="158"/>
        <v>#N/A</v>
      </c>
      <c r="LX31" s="169" t="e">
        <f t="shared" si="158"/>
        <v>#N/A</v>
      </c>
      <c r="LY31" s="169" t="e">
        <f t="shared" si="158"/>
        <v>#N/A</v>
      </c>
      <c r="LZ31" s="169" t="e">
        <f t="shared" si="158"/>
        <v>#N/A</v>
      </c>
      <c r="MA31" s="169" t="e">
        <f t="shared" si="158"/>
        <v>#N/A</v>
      </c>
      <c r="MB31" s="169" t="e">
        <f t="shared" si="158"/>
        <v>#N/A</v>
      </c>
      <c r="MC31" s="169" t="e">
        <f t="shared" si="144"/>
        <v>#N/A</v>
      </c>
      <c r="MD31" s="169" t="e">
        <f t="shared" si="144"/>
        <v>#N/A</v>
      </c>
      <c r="ME31" s="169" t="e">
        <f t="shared" si="144"/>
        <v>#N/A</v>
      </c>
      <c r="MF31" s="169" t="e">
        <f t="shared" si="144"/>
        <v>#N/A</v>
      </c>
      <c r="MG31" s="169" t="e">
        <f t="shared" si="144"/>
        <v>#N/A</v>
      </c>
      <c r="MH31" s="169" t="e">
        <f t="shared" si="144"/>
        <v>#N/A</v>
      </c>
      <c r="MI31" s="169" t="e">
        <f t="shared" si="144"/>
        <v>#N/A</v>
      </c>
      <c r="MJ31" s="169" t="e">
        <f t="shared" si="144"/>
        <v>#N/A</v>
      </c>
      <c r="MK31" s="169" t="e">
        <f t="shared" si="144"/>
        <v>#N/A</v>
      </c>
      <c r="ML31" s="169" t="e">
        <f t="shared" si="144"/>
        <v>#N/A</v>
      </c>
      <c r="MM31" s="169" t="e">
        <f t="shared" si="144"/>
        <v>#N/A</v>
      </c>
      <c r="MN31" s="169" t="e">
        <f t="shared" si="144"/>
        <v>#N/A</v>
      </c>
      <c r="MO31" s="169" t="e">
        <f t="shared" si="144"/>
        <v>#N/A</v>
      </c>
      <c r="MP31" s="169" t="e">
        <f t="shared" si="144"/>
        <v>#N/A</v>
      </c>
      <c r="MQ31" s="169" t="e">
        <f t="shared" si="144"/>
        <v>#N/A</v>
      </c>
      <c r="MR31" s="169" t="e">
        <f t="shared" si="118"/>
        <v>#N/A</v>
      </c>
      <c r="MS31" s="169" t="e">
        <f t="shared" si="155"/>
        <v>#N/A</v>
      </c>
      <c r="MT31" s="169" t="e">
        <f t="shared" si="155"/>
        <v>#N/A</v>
      </c>
      <c r="MU31" s="169" t="e">
        <f t="shared" si="155"/>
        <v>#N/A</v>
      </c>
      <c r="MV31" s="169" t="e">
        <f t="shared" si="139"/>
        <v>#N/A</v>
      </c>
      <c r="MW31" s="169" t="e">
        <f t="shared" si="139"/>
        <v>#N/A</v>
      </c>
      <c r="MX31" s="169" t="e">
        <f t="shared" si="139"/>
        <v>#N/A</v>
      </c>
      <c r="MY31" s="169" t="e">
        <f t="shared" si="139"/>
        <v>#N/A</v>
      </c>
      <c r="MZ31" s="169" t="e">
        <f t="shared" si="139"/>
        <v>#N/A</v>
      </c>
      <c r="NA31" s="169" t="e">
        <f t="shared" si="139"/>
        <v>#N/A</v>
      </c>
      <c r="NB31" s="169" t="e">
        <f t="shared" si="139"/>
        <v>#N/A</v>
      </c>
      <c r="NC31" s="169" t="e">
        <f t="shared" si="139"/>
        <v>#N/A</v>
      </c>
      <c r="ND31" s="169" t="e">
        <f t="shared" si="139"/>
        <v>#N/A</v>
      </c>
      <c r="NE31" s="169" t="e">
        <f t="shared" si="139"/>
        <v>#N/A</v>
      </c>
      <c r="NF31" s="169" t="e">
        <f t="shared" si="139"/>
        <v>#N/A</v>
      </c>
      <c r="NG31" s="169" t="e">
        <f t="shared" si="139"/>
        <v>#N/A</v>
      </c>
      <c r="NH31" s="169" t="e">
        <f t="shared" si="139"/>
        <v>#N/A</v>
      </c>
      <c r="NI31" s="169" t="e">
        <f t="shared" si="139"/>
        <v>#N/A</v>
      </c>
      <c r="NJ31" s="169" t="e">
        <f t="shared" si="139"/>
        <v>#N/A</v>
      </c>
      <c r="NK31" s="169" t="e">
        <f t="shared" ref="NK31:NY46" si="162">IF(ISNONTEXT($O31),_xlfn.NORM.DIST(FR31,$K31,$O31,FALSE),NA())</f>
        <v>#N/A</v>
      </c>
      <c r="NL31" s="169" t="e">
        <f t="shared" si="162"/>
        <v>#N/A</v>
      </c>
      <c r="NM31" s="169" t="e">
        <f t="shared" si="162"/>
        <v>#N/A</v>
      </c>
      <c r="NN31" s="169" t="e">
        <f t="shared" si="162"/>
        <v>#N/A</v>
      </c>
      <c r="NO31" s="169" t="e">
        <f t="shared" si="162"/>
        <v>#N/A</v>
      </c>
      <c r="NP31" s="169" t="e">
        <f t="shared" si="162"/>
        <v>#N/A</v>
      </c>
      <c r="NQ31" s="169" t="e">
        <f t="shared" si="162"/>
        <v>#N/A</v>
      </c>
      <c r="NR31" s="169" t="e">
        <f t="shared" si="162"/>
        <v>#N/A</v>
      </c>
      <c r="NS31" s="169" t="e">
        <f t="shared" si="162"/>
        <v>#N/A</v>
      </c>
      <c r="NT31" s="169" t="e">
        <f t="shared" si="162"/>
        <v>#N/A</v>
      </c>
      <c r="NU31" s="169" t="e">
        <f t="shared" si="162"/>
        <v>#N/A</v>
      </c>
      <c r="NV31" s="169" t="e">
        <f t="shared" si="162"/>
        <v>#N/A</v>
      </c>
      <c r="NW31" s="169" t="e">
        <f t="shared" si="162"/>
        <v>#N/A</v>
      </c>
      <c r="NX31" s="169" t="e">
        <f t="shared" si="162"/>
        <v>#N/A</v>
      </c>
      <c r="NY31" s="169" t="e">
        <f t="shared" si="162"/>
        <v>#N/A</v>
      </c>
      <c r="NZ31" s="169" t="e">
        <f t="shared" si="159"/>
        <v>#N/A</v>
      </c>
      <c r="OA31" s="169" t="e">
        <f t="shared" si="159"/>
        <v>#N/A</v>
      </c>
      <c r="OB31" s="169" t="e">
        <f t="shared" si="159"/>
        <v>#N/A</v>
      </c>
      <c r="OC31" s="169" t="e">
        <f t="shared" si="159"/>
        <v>#N/A</v>
      </c>
      <c r="OD31" s="169" t="e">
        <f t="shared" si="159"/>
        <v>#N/A</v>
      </c>
      <c r="OE31" s="169" t="e">
        <f t="shared" si="159"/>
        <v>#N/A</v>
      </c>
      <c r="OF31" s="169" t="e">
        <f t="shared" si="159"/>
        <v>#N/A</v>
      </c>
      <c r="OG31" s="169" t="e">
        <f t="shared" si="159"/>
        <v>#N/A</v>
      </c>
      <c r="OH31" s="169" t="e">
        <f t="shared" si="159"/>
        <v>#N/A</v>
      </c>
      <c r="OI31" s="169" t="e">
        <f t="shared" si="159"/>
        <v>#N/A</v>
      </c>
      <c r="OJ31" s="169" t="e">
        <f t="shared" si="159"/>
        <v>#N/A</v>
      </c>
      <c r="OK31" s="169" t="e">
        <f t="shared" si="159"/>
        <v>#N/A</v>
      </c>
      <c r="OL31" s="169" t="e">
        <f t="shared" si="159"/>
        <v>#N/A</v>
      </c>
      <c r="OM31" s="169" t="e">
        <f t="shared" si="159"/>
        <v>#N/A</v>
      </c>
      <c r="ON31" s="169" t="e">
        <f t="shared" si="159"/>
        <v>#N/A</v>
      </c>
      <c r="OO31" s="169" t="e">
        <f t="shared" si="145"/>
        <v>#N/A</v>
      </c>
      <c r="OP31" s="169" t="e">
        <f t="shared" si="145"/>
        <v>#N/A</v>
      </c>
      <c r="OQ31" s="169" t="e">
        <f t="shared" si="145"/>
        <v>#N/A</v>
      </c>
      <c r="OR31" s="169" t="e">
        <f t="shared" si="145"/>
        <v>#N/A</v>
      </c>
      <c r="OS31" s="169" t="e">
        <f t="shared" si="145"/>
        <v>#N/A</v>
      </c>
      <c r="OT31" s="169" t="e">
        <f t="shared" si="145"/>
        <v>#N/A</v>
      </c>
      <c r="OU31" s="169" t="e">
        <f t="shared" si="145"/>
        <v>#N/A</v>
      </c>
      <c r="OV31" s="169" t="e">
        <f t="shared" si="145"/>
        <v>#N/A</v>
      </c>
      <c r="OW31" s="169" t="e">
        <f t="shared" si="145"/>
        <v>#N/A</v>
      </c>
      <c r="OX31" s="169" t="e">
        <f t="shared" si="145"/>
        <v>#N/A</v>
      </c>
      <c r="OY31" s="169" t="e">
        <f t="shared" si="145"/>
        <v>#N/A</v>
      </c>
      <c r="OZ31" s="169" t="e">
        <f t="shared" si="145"/>
        <v>#N/A</v>
      </c>
      <c r="PA31" s="169" t="e">
        <f t="shared" si="145"/>
        <v>#N/A</v>
      </c>
      <c r="PB31" s="169" t="e">
        <f t="shared" si="145"/>
        <v>#N/A</v>
      </c>
      <c r="PC31" s="169" t="e">
        <f t="shared" si="145"/>
        <v>#N/A</v>
      </c>
      <c r="PD31" s="169" t="e">
        <f t="shared" si="119"/>
        <v>#N/A</v>
      </c>
      <c r="PE31" s="169" t="e">
        <f t="shared" si="141"/>
        <v>#N/A</v>
      </c>
      <c r="PF31" s="169" t="e">
        <f t="shared" si="141"/>
        <v>#N/A</v>
      </c>
      <c r="PG31" s="169" t="e">
        <f t="shared" si="141"/>
        <v>#N/A</v>
      </c>
      <c r="PH31" s="169" t="e">
        <f t="shared" si="141"/>
        <v>#N/A</v>
      </c>
      <c r="PI31" s="169" t="e">
        <f t="shared" si="141"/>
        <v>#N/A</v>
      </c>
      <c r="PJ31" s="169" t="e">
        <f t="shared" si="141"/>
        <v>#N/A</v>
      </c>
      <c r="PK31" s="169" t="e">
        <f t="shared" si="141"/>
        <v>#N/A</v>
      </c>
      <c r="PL31" s="169" t="e">
        <f t="shared" si="141"/>
        <v>#N/A</v>
      </c>
    </row>
    <row r="32" spans="1:428" hidden="1" x14ac:dyDescent="0.75">
      <c r="A32" s="4">
        <v>29</v>
      </c>
      <c r="B32" s="109"/>
      <c r="C32" s="117"/>
      <c r="D32" s="122" t="str">
        <f t="shared" si="110"/>
        <v/>
      </c>
      <c r="E32" s="95"/>
      <c r="F32" s="122" t="str">
        <f t="shared" si="111"/>
        <v/>
      </c>
      <c r="G32" s="117"/>
      <c r="H32" s="110"/>
      <c r="I32" s="124" t="str">
        <f t="shared" si="0"/>
        <v/>
      </c>
      <c r="J32" s="124" t="str">
        <f t="shared" si="1"/>
        <v/>
      </c>
      <c r="K32" s="73" t="str">
        <f t="shared" si="112"/>
        <v/>
      </c>
      <c r="L32" s="23"/>
      <c r="M32" s="57"/>
      <c r="N32" s="280"/>
      <c r="O32" s="74" t="str">
        <f>IF(AND(D32&gt;0,E32&gt;0,F32&gt;0),IF(ISBLANK(N32),IF(ISBLANK(L32),"",(F32-D32)*VLOOKUP(L32,VLookups!$A$4:$B$13,2,FALSE)),N32),"")</f>
        <v/>
      </c>
      <c r="P32" s="75" t="str">
        <f t="shared" si="2"/>
        <v/>
      </c>
      <c r="Q32" s="95"/>
      <c r="R32" s="270" t="str">
        <f>IF(AND(Q32&gt;0,E32&gt;0,NOT(O32="")),ABS(VLOOKUP($Q$1,VLookups!$A$43:$B$44,2,FALSE)-_xlfn.NORM.DIST(Q32,K32,O32,TRUE)),"")</f>
        <v/>
      </c>
      <c r="S32" s="94" t="str">
        <f>IF(AND($D32&gt;0,$E32&gt;0,$F32&gt;0,NOT(ISBLANK($L32))),_xlfn.NORM.INV(ABS(VLOOKUP($Q$1,VLookups!$A$43:$B$44,2,FALSE)-S$3),$K32,$O32),"")</f>
        <v/>
      </c>
      <c r="T32" s="93" t="str">
        <f>IF(AND($D32&gt;0,$E32&gt;0,$F32&gt;0,NOT(ISBLANK($L32))),_xlfn.NORM.INV(ABS(VLOOKUP($Q$1,VLookups!$A$43:$B$44,2,FALSE)-T$3),$K32,$O32),"")</f>
        <v/>
      </c>
      <c r="U32" s="94" t="str">
        <f>IF(AND($D32&gt;0,$E32&gt;0,$F32&gt;0,NOT(ISBLANK($L32))),_xlfn.NORM.INV(ABS(VLOOKUP($Q$1,VLookups!$A$43:$B$44,2,FALSE)-U$3),$K32,$O32),"")</f>
        <v/>
      </c>
      <c r="V32" s="93" t="str">
        <f>IF(AND($D32&gt;0,$E32&gt;0,$F32&gt;0,NOT(ISBLANK($L32))),_xlfn.NORM.INV(ABS(VLOOKUP($Q$1,VLookups!$A$43:$B$44,2,FALSE)-V$3),$K32,$O32),"")</f>
        <v/>
      </c>
      <c r="W32" s="94" t="str">
        <f>IF(AND($D32&gt;0,$E32&gt;0,$F32&gt;0,NOT(ISBLANK($L32))),_xlfn.NORM.INV(ABS(VLOOKUP($Q$1,VLookups!$A$43:$B$44,2,FALSE)-W$3),$K32,$O32),"")</f>
        <v/>
      </c>
      <c r="X32" s="93" t="str">
        <f>IF(AND($D32&gt;0,$E32&gt;0,$F32&gt;0,NOT(ISBLANK($L32))),_xlfn.NORM.INV(ABS(VLOOKUP($Q$1,VLookups!$A$43:$B$44,2,FALSE)-X$3),$K32,$O32),"")</f>
        <v/>
      </c>
      <c r="Y32" s="5"/>
      <c r="Z32" s="168" t="str">
        <f t="shared" si="113"/>
        <v/>
      </c>
      <c r="AA32" s="49" t="str">
        <f t="shared" si="114"/>
        <v/>
      </c>
      <c r="AB32" s="49" t="str">
        <f t="shared" si="156"/>
        <v/>
      </c>
      <c r="AC32" s="49" t="str">
        <f t="shared" si="156"/>
        <v/>
      </c>
      <c r="AD32" s="49" t="str">
        <f t="shared" si="156"/>
        <v/>
      </c>
      <c r="AE32" s="49" t="str">
        <f t="shared" si="156"/>
        <v/>
      </c>
      <c r="AF32" s="49" t="str">
        <f t="shared" si="156"/>
        <v/>
      </c>
      <c r="AG32" s="49" t="str">
        <f t="shared" si="156"/>
        <v/>
      </c>
      <c r="AH32" s="49" t="str">
        <f t="shared" si="156"/>
        <v/>
      </c>
      <c r="AI32" s="49" t="str">
        <f t="shared" si="156"/>
        <v/>
      </c>
      <c r="AJ32" s="49" t="str">
        <f t="shared" si="156"/>
        <v/>
      </c>
      <c r="AK32" s="49" t="str">
        <f t="shared" si="156"/>
        <v/>
      </c>
      <c r="AL32" s="49" t="str">
        <f t="shared" si="156"/>
        <v/>
      </c>
      <c r="AM32" s="49" t="str">
        <f t="shared" si="156"/>
        <v/>
      </c>
      <c r="AN32" s="49" t="str">
        <f t="shared" si="156"/>
        <v/>
      </c>
      <c r="AO32" s="49" t="str">
        <f t="shared" si="156"/>
        <v/>
      </c>
      <c r="AP32" s="49" t="str">
        <f t="shared" si="156"/>
        <v/>
      </c>
      <c r="AQ32" s="49" t="str">
        <f t="shared" si="156"/>
        <v/>
      </c>
      <c r="AR32" s="49" t="str">
        <f t="shared" si="156"/>
        <v/>
      </c>
      <c r="AS32" s="49" t="str">
        <f t="shared" si="156"/>
        <v/>
      </c>
      <c r="AT32" s="49" t="str">
        <f t="shared" si="156"/>
        <v/>
      </c>
      <c r="AU32" s="49" t="str">
        <f t="shared" si="156"/>
        <v/>
      </c>
      <c r="AV32" s="49" t="str">
        <f t="shared" si="156"/>
        <v/>
      </c>
      <c r="AW32" s="49" t="str">
        <f t="shared" si="156"/>
        <v/>
      </c>
      <c r="AX32" s="49" t="str">
        <f t="shared" si="156"/>
        <v/>
      </c>
      <c r="AY32" s="49" t="str">
        <f t="shared" si="156"/>
        <v/>
      </c>
      <c r="AZ32" s="49" t="str">
        <f t="shared" si="156"/>
        <v/>
      </c>
      <c r="BA32" s="49" t="str">
        <f t="shared" si="156"/>
        <v/>
      </c>
      <c r="BB32" s="49" t="str">
        <f t="shared" si="156"/>
        <v/>
      </c>
      <c r="BC32" s="49" t="str">
        <f t="shared" si="156"/>
        <v/>
      </c>
      <c r="BD32" s="49" t="str">
        <f t="shared" si="156"/>
        <v/>
      </c>
      <c r="BE32" s="49" t="str">
        <f t="shared" si="156"/>
        <v/>
      </c>
      <c r="BF32" s="49" t="str">
        <f t="shared" si="156"/>
        <v/>
      </c>
      <c r="BG32" s="49" t="str">
        <f t="shared" si="156"/>
        <v/>
      </c>
      <c r="BH32" s="49" t="str">
        <f t="shared" si="156"/>
        <v/>
      </c>
      <c r="BI32" s="49" t="str">
        <f t="shared" si="156"/>
        <v/>
      </c>
      <c r="BJ32" s="49" t="str">
        <f t="shared" si="156"/>
        <v/>
      </c>
      <c r="BK32" s="49" t="str">
        <f t="shared" si="156"/>
        <v/>
      </c>
      <c r="BL32" s="49" t="str">
        <f t="shared" si="156"/>
        <v/>
      </c>
      <c r="BM32" s="49" t="str">
        <f t="shared" si="156"/>
        <v/>
      </c>
      <c r="BN32" s="49" t="str">
        <f t="shared" si="156"/>
        <v/>
      </c>
      <c r="BO32" s="49" t="str">
        <f t="shared" si="156"/>
        <v/>
      </c>
      <c r="BP32" s="49" t="str">
        <f t="shared" si="156"/>
        <v/>
      </c>
      <c r="BQ32" s="49" t="str">
        <f t="shared" si="156"/>
        <v/>
      </c>
      <c r="BR32" s="49" t="str">
        <f t="shared" si="156"/>
        <v/>
      </c>
      <c r="BS32" s="49" t="str">
        <f t="shared" si="156"/>
        <v/>
      </c>
      <c r="BT32" s="49" t="str">
        <f t="shared" si="156"/>
        <v/>
      </c>
      <c r="BU32" s="49" t="str">
        <f t="shared" si="156"/>
        <v/>
      </c>
      <c r="BV32" s="49" t="str">
        <f t="shared" si="156"/>
        <v/>
      </c>
      <c r="BW32" s="49" t="str">
        <f t="shared" si="156"/>
        <v/>
      </c>
      <c r="BX32" s="49" t="str">
        <f t="shared" si="156"/>
        <v/>
      </c>
      <c r="BY32" s="49" t="str">
        <f t="shared" si="156"/>
        <v/>
      </c>
      <c r="BZ32" s="49" t="str">
        <f t="shared" si="156"/>
        <v/>
      </c>
      <c r="CA32" s="49" t="str">
        <f t="shared" si="156"/>
        <v/>
      </c>
      <c r="CB32" s="49" t="str">
        <f t="shared" si="156"/>
        <v/>
      </c>
      <c r="CC32" s="49" t="str">
        <f t="shared" si="156"/>
        <v/>
      </c>
      <c r="CD32" s="49" t="str">
        <f t="shared" si="156"/>
        <v/>
      </c>
      <c r="CE32" s="49" t="str">
        <f t="shared" si="156"/>
        <v/>
      </c>
      <c r="CF32" s="49" t="str">
        <f t="shared" si="156"/>
        <v/>
      </c>
      <c r="CG32" s="49" t="str">
        <f t="shared" si="156"/>
        <v/>
      </c>
      <c r="CH32" s="49" t="str">
        <f t="shared" si="156"/>
        <v/>
      </c>
      <c r="CI32" s="49" t="str">
        <f t="shared" si="156"/>
        <v/>
      </c>
      <c r="CJ32" s="49" t="str">
        <f t="shared" si="156"/>
        <v/>
      </c>
      <c r="CK32" s="49" t="str">
        <f t="shared" si="156"/>
        <v/>
      </c>
      <c r="CL32" s="49" t="str">
        <f t="shared" si="156"/>
        <v/>
      </c>
      <c r="CM32" s="49" t="str">
        <f t="shared" si="156"/>
        <v/>
      </c>
      <c r="CN32" s="49" t="str">
        <f t="shared" si="152"/>
        <v/>
      </c>
      <c r="CO32" s="49" t="str">
        <f t="shared" si="152"/>
        <v/>
      </c>
      <c r="CP32" s="49" t="str">
        <f t="shared" si="152"/>
        <v/>
      </c>
      <c r="CQ32" s="49" t="str">
        <f t="shared" si="152"/>
        <v/>
      </c>
      <c r="CR32" s="49" t="str">
        <f t="shared" si="152"/>
        <v/>
      </c>
      <c r="CS32" s="49" t="str">
        <f t="shared" si="152"/>
        <v/>
      </c>
      <c r="CT32" s="49" t="str">
        <f t="shared" si="152"/>
        <v/>
      </c>
      <c r="CU32" s="49" t="str">
        <f t="shared" si="152"/>
        <v/>
      </c>
      <c r="CV32" s="49" t="str">
        <f t="shared" si="152"/>
        <v/>
      </c>
      <c r="CW32" s="49" t="str">
        <f t="shared" si="152"/>
        <v/>
      </c>
      <c r="CX32" s="49" t="str">
        <f t="shared" si="152"/>
        <v/>
      </c>
      <c r="CY32" s="49" t="str">
        <f t="shared" si="152"/>
        <v/>
      </c>
      <c r="CZ32" s="49" t="str">
        <f t="shared" si="152"/>
        <v/>
      </c>
      <c r="DA32" s="49" t="str">
        <f t="shared" si="152"/>
        <v/>
      </c>
      <c r="DB32" s="49" t="str">
        <f t="shared" si="152"/>
        <v/>
      </c>
      <c r="DC32" s="49" t="str">
        <f t="shared" si="152"/>
        <v/>
      </c>
      <c r="DD32" s="49" t="str">
        <f t="shared" si="152"/>
        <v/>
      </c>
      <c r="DE32" s="49" t="str">
        <f t="shared" si="152"/>
        <v/>
      </c>
      <c r="DF32" s="49" t="str">
        <f t="shared" si="152"/>
        <v/>
      </c>
      <c r="DG32" s="49" t="str">
        <f t="shared" si="152"/>
        <v/>
      </c>
      <c r="DH32" s="49" t="str">
        <f t="shared" si="152"/>
        <v/>
      </c>
      <c r="DI32" s="49" t="str">
        <f t="shared" si="152"/>
        <v/>
      </c>
      <c r="DJ32" s="49" t="str">
        <f t="shared" si="152"/>
        <v/>
      </c>
      <c r="DK32" s="49" t="str">
        <f t="shared" si="152"/>
        <v/>
      </c>
      <c r="DL32" s="49" t="str">
        <f t="shared" si="152"/>
        <v/>
      </c>
      <c r="DM32" s="49" t="str">
        <f t="shared" si="152"/>
        <v/>
      </c>
      <c r="DN32" s="49" t="str">
        <f t="shared" si="152"/>
        <v/>
      </c>
      <c r="DO32" s="49" t="str">
        <f t="shared" si="152"/>
        <v/>
      </c>
      <c r="DP32" s="49" t="str">
        <f t="shared" si="152"/>
        <v/>
      </c>
      <c r="DQ32" s="49" t="str">
        <f t="shared" si="152"/>
        <v/>
      </c>
      <c r="DR32" s="49" t="str">
        <f t="shared" si="152"/>
        <v/>
      </c>
      <c r="DS32" s="49" t="str">
        <f t="shared" si="152"/>
        <v/>
      </c>
      <c r="DT32" s="49" t="str">
        <f t="shared" si="152"/>
        <v/>
      </c>
      <c r="DU32" s="49" t="str">
        <f t="shared" si="152"/>
        <v/>
      </c>
      <c r="DV32" s="49" t="str">
        <f t="shared" si="152"/>
        <v/>
      </c>
      <c r="DW32" s="183" t="str">
        <f t="shared" si="115"/>
        <v/>
      </c>
      <c r="DX32" s="49" t="str">
        <f t="shared" si="5"/>
        <v/>
      </c>
      <c r="DY32" s="49" t="str">
        <f t="shared" si="6"/>
        <v/>
      </c>
      <c r="DZ32" s="49" t="str">
        <f t="shared" si="7"/>
        <v/>
      </c>
      <c r="EA32" s="49" t="str">
        <f t="shared" si="8"/>
        <v/>
      </c>
      <c r="EB32" s="49" t="str">
        <f t="shared" si="9"/>
        <v/>
      </c>
      <c r="EC32" s="49" t="str">
        <f t="shared" si="10"/>
        <v/>
      </c>
      <c r="ED32" s="49" t="str">
        <f t="shared" si="11"/>
        <v/>
      </c>
      <c r="EE32" s="49" t="str">
        <f t="shared" si="12"/>
        <v/>
      </c>
      <c r="EF32" s="49" t="str">
        <f t="shared" si="13"/>
        <v/>
      </c>
      <c r="EG32" s="49" t="str">
        <f t="shared" si="14"/>
        <v/>
      </c>
      <c r="EH32" s="49" t="str">
        <f t="shared" si="15"/>
        <v/>
      </c>
      <c r="EI32" s="49" t="str">
        <f t="shared" si="16"/>
        <v/>
      </c>
      <c r="EJ32" s="49" t="str">
        <f t="shared" si="17"/>
        <v/>
      </c>
      <c r="EK32" s="49" t="str">
        <f t="shared" si="18"/>
        <v/>
      </c>
      <c r="EL32" s="49" t="str">
        <f t="shared" si="19"/>
        <v/>
      </c>
      <c r="EM32" s="49" t="str">
        <f t="shared" si="20"/>
        <v/>
      </c>
      <c r="EN32" s="49" t="str">
        <f t="shared" si="21"/>
        <v/>
      </c>
      <c r="EO32" s="49" t="str">
        <f t="shared" si="22"/>
        <v/>
      </c>
      <c r="EP32" s="49" t="str">
        <f t="shared" si="23"/>
        <v/>
      </c>
      <c r="EQ32" s="49" t="str">
        <f t="shared" si="24"/>
        <v/>
      </c>
      <c r="ER32" s="49" t="str">
        <f t="shared" si="25"/>
        <v/>
      </c>
      <c r="ES32" s="49" t="str">
        <f t="shared" si="26"/>
        <v/>
      </c>
      <c r="ET32" s="49" t="str">
        <f t="shared" si="27"/>
        <v/>
      </c>
      <c r="EU32" s="49" t="str">
        <f t="shared" si="28"/>
        <v/>
      </c>
      <c r="EV32" s="49" t="str">
        <f t="shared" si="29"/>
        <v/>
      </c>
      <c r="EW32" s="49" t="str">
        <f t="shared" si="30"/>
        <v/>
      </c>
      <c r="EX32" s="49" t="str">
        <f t="shared" si="31"/>
        <v/>
      </c>
      <c r="EY32" s="49" t="str">
        <f t="shared" si="32"/>
        <v/>
      </c>
      <c r="EZ32" s="49" t="str">
        <f t="shared" si="33"/>
        <v/>
      </c>
      <c r="FA32" s="49" t="str">
        <f t="shared" si="34"/>
        <v/>
      </c>
      <c r="FB32" s="49" t="str">
        <f t="shared" si="35"/>
        <v/>
      </c>
      <c r="FC32" s="49" t="str">
        <f t="shared" si="36"/>
        <v/>
      </c>
      <c r="FD32" s="49" t="str">
        <f t="shared" si="37"/>
        <v/>
      </c>
      <c r="FE32" s="49" t="str">
        <f t="shared" si="38"/>
        <v/>
      </c>
      <c r="FF32" s="49" t="str">
        <f t="shared" si="39"/>
        <v/>
      </c>
      <c r="FG32" s="49" t="str">
        <f t="shared" si="40"/>
        <v/>
      </c>
      <c r="FH32" s="49" t="str">
        <f t="shared" si="41"/>
        <v/>
      </c>
      <c r="FI32" s="49" t="str">
        <f t="shared" si="42"/>
        <v/>
      </c>
      <c r="FJ32" s="49" t="str">
        <f t="shared" si="43"/>
        <v/>
      </c>
      <c r="FK32" s="49" t="str">
        <f t="shared" si="44"/>
        <v/>
      </c>
      <c r="FL32" s="49" t="str">
        <f t="shared" si="45"/>
        <v/>
      </c>
      <c r="FM32" s="49" t="str">
        <f t="shared" si="46"/>
        <v/>
      </c>
      <c r="FN32" s="49" t="str">
        <f t="shared" si="47"/>
        <v/>
      </c>
      <c r="FO32" s="49" t="str">
        <f t="shared" si="48"/>
        <v/>
      </c>
      <c r="FP32" s="49" t="str">
        <f t="shared" si="49"/>
        <v/>
      </c>
      <c r="FQ32" s="49" t="str">
        <f t="shared" si="50"/>
        <v/>
      </c>
      <c r="FR32" s="49" t="str">
        <f t="shared" si="51"/>
        <v/>
      </c>
      <c r="FS32" s="49" t="str">
        <f t="shared" si="52"/>
        <v/>
      </c>
      <c r="FT32" s="49" t="str">
        <f t="shared" si="53"/>
        <v/>
      </c>
      <c r="FU32" s="49" t="str">
        <f t="shared" si="54"/>
        <v/>
      </c>
      <c r="FV32" s="49" t="str">
        <f t="shared" si="55"/>
        <v/>
      </c>
      <c r="FW32" s="49" t="str">
        <f t="shared" si="56"/>
        <v/>
      </c>
      <c r="FX32" s="49" t="str">
        <f t="shared" si="57"/>
        <v/>
      </c>
      <c r="FY32" s="49" t="str">
        <f t="shared" si="58"/>
        <v/>
      </c>
      <c r="FZ32" s="49" t="str">
        <f t="shared" si="59"/>
        <v/>
      </c>
      <c r="GA32" s="49" t="str">
        <f t="shared" si="60"/>
        <v/>
      </c>
      <c r="GB32" s="49" t="str">
        <f t="shared" si="61"/>
        <v/>
      </c>
      <c r="GC32" s="49" t="str">
        <f t="shared" si="62"/>
        <v/>
      </c>
      <c r="GD32" s="49" t="str">
        <f t="shared" si="63"/>
        <v/>
      </c>
      <c r="GE32" s="49" t="str">
        <f t="shared" si="64"/>
        <v/>
      </c>
      <c r="GF32" s="49" t="str">
        <f t="shared" si="65"/>
        <v/>
      </c>
      <c r="GG32" s="49" t="str">
        <f t="shared" si="66"/>
        <v/>
      </c>
      <c r="GH32" s="49" t="str">
        <f t="shared" si="67"/>
        <v/>
      </c>
      <c r="GI32" s="49" t="str">
        <f t="shared" si="68"/>
        <v/>
      </c>
      <c r="GJ32" s="49" t="str">
        <f t="shared" si="69"/>
        <v/>
      </c>
      <c r="GK32" s="49" t="str">
        <f t="shared" si="70"/>
        <v/>
      </c>
      <c r="GL32" s="49" t="str">
        <f t="shared" si="71"/>
        <v/>
      </c>
      <c r="GM32" s="49" t="str">
        <f t="shared" si="72"/>
        <v/>
      </c>
      <c r="GN32" s="49" t="str">
        <f t="shared" si="73"/>
        <v/>
      </c>
      <c r="GO32" s="49" t="str">
        <f t="shared" si="74"/>
        <v/>
      </c>
      <c r="GP32" s="49" t="str">
        <f t="shared" si="75"/>
        <v/>
      </c>
      <c r="GQ32" s="49" t="str">
        <f t="shared" si="76"/>
        <v/>
      </c>
      <c r="GR32" s="49" t="str">
        <f t="shared" si="77"/>
        <v/>
      </c>
      <c r="GS32" s="49" t="str">
        <f t="shared" si="78"/>
        <v/>
      </c>
      <c r="GT32" s="49" t="str">
        <f t="shared" si="79"/>
        <v/>
      </c>
      <c r="GU32" s="49" t="str">
        <f t="shared" si="80"/>
        <v/>
      </c>
      <c r="GV32" s="49" t="str">
        <f t="shared" si="81"/>
        <v/>
      </c>
      <c r="GW32" s="49" t="str">
        <f t="shared" si="82"/>
        <v/>
      </c>
      <c r="GX32" s="49" t="str">
        <f t="shared" si="83"/>
        <v/>
      </c>
      <c r="GY32" s="49" t="str">
        <f t="shared" si="84"/>
        <v/>
      </c>
      <c r="GZ32" s="49" t="str">
        <f t="shared" si="85"/>
        <v/>
      </c>
      <c r="HA32" s="49" t="str">
        <f t="shared" si="86"/>
        <v/>
      </c>
      <c r="HB32" s="49" t="str">
        <f t="shared" si="87"/>
        <v/>
      </c>
      <c r="HC32" s="49" t="str">
        <f t="shared" si="88"/>
        <v/>
      </c>
      <c r="HD32" s="49" t="str">
        <f t="shared" si="89"/>
        <v/>
      </c>
      <c r="HE32" s="49" t="str">
        <f t="shared" si="90"/>
        <v/>
      </c>
      <c r="HF32" s="49" t="str">
        <f t="shared" si="91"/>
        <v/>
      </c>
      <c r="HG32" s="49" t="str">
        <f t="shared" si="92"/>
        <v/>
      </c>
      <c r="HH32" s="49" t="str">
        <f t="shared" si="93"/>
        <v/>
      </c>
      <c r="HI32" s="49" t="str">
        <f t="shared" si="94"/>
        <v/>
      </c>
      <c r="HJ32" s="49" t="str">
        <f t="shared" si="95"/>
        <v/>
      </c>
      <c r="HK32" s="49" t="str">
        <f t="shared" si="96"/>
        <v/>
      </c>
      <c r="HL32" s="49" t="str">
        <f t="shared" si="97"/>
        <v/>
      </c>
      <c r="HM32" s="49" t="str">
        <f t="shared" si="98"/>
        <v/>
      </c>
      <c r="HN32" s="49" t="str">
        <f t="shared" si="99"/>
        <v/>
      </c>
      <c r="HO32" s="49" t="str">
        <f t="shared" si="100"/>
        <v/>
      </c>
      <c r="HP32" s="49" t="str">
        <f t="shared" si="101"/>
        <v/>
      </c>
      <c r="HQ32" s="49" t="str">
        <f t="shared" si="102"/>
        <v/>
      </c>
      <c r="HR32" s="49" t="str">
        <f t="shared" si="103"/>
        <v/>
      </c>
      <c r="HS32" s="49" t="str">
        <f t="shared" si="104"/>
        <v/>
      </c>
      <c r="HT32" s="169" t="e">
        <f t="shared" si="105"/>
        <v>#N/A</v>
      </c>
      <c r="HU32" s="169" t="e">
        <f t="shared" si="153"/>
        <v>#N/A</v>
      </c>
      <c r="HV32" s="169" t="e">
        <f t="shared" si="153"/>
        <v>#N/A</v>
      </c>
      <c r="HW32" s="169" t="e">
        <f t="shared" si="153"/>
        <v>#N/A</v>
      </c>
      <c r="HX32" s="169" t="e">
        <f t="shared" si="137"/>
        <v>#N/A</v>
      </c>
      <c r="HY32" s="169" t="e">
        <f t="shared" si="137"/>
        <v>#N/A</v>
      </c>
      <c r="HZ32" s="169" t="e">
        <f t="shared" si="137"/>
        <v>#N/A</v>
      </c>
      <c r="IA32" s="169" t="e">
        <f t="shared" si="137"/>
        <v>#N/A</v>
      </c>
      <c r="IB32" s="169" t="e">
        <f t="shared" si="137"/>
        <v>#N/A</v>
      </c>
      <c r="IC32" s="169" t="e">
        <f t="shared" si="137"/>
        <v>#N/A</v>
      </c>
      <c r="ID32" s="169" t="e">
        <f t="shared" si="137"/>
        <v>#N/A</v>
      </c>
      <c r="IE32" s="169" t="e">
        <f t="shared" si="137"/>
        <v>#N/A</v>
      </c>
      <c r="IF32" s="169" t="e">
        <f t="shared" si="137"/>
        <v>#N/A</v>
      </c>
      <c r="IG32" s="169" t="e">
        <f t="shared" si="137"/>
        <v>#N/A</v>
      </c>
      <c r="IH32" s="169" t="e">
        <f t="shared" si="137"/>
        <v>#N/A</v>
      </c>
      <c r="II32" s="169" t="e">
        <f t="shared" si="137"/>
        <v>#N/A</v>
      </c>
      <c r="IJ32" s="169" t="e">
        <f t="shared" si="137"/>
        <v>#N/A</v>
      </c>
      <c r="IK32" s="169" t="e">
        <f t="shared" si="137"/>
        <v>#N/A</v>
      </c>
      <c r="IL32" s="169" t="e">
        <f t="shared" si="137"/>
        <v>#N/A</v>
      </c>
      <c r="IM32" s="169" t="e">
        <f t="shared" si="160"/>
        <v>#N/A</v>
      </c>
      <c r="IN32" s="169" t="e">
        <f t="shared" si="160"/>
        <v>#N/A</v>
      </c>
      <c r="IO32" s="169" t="e">
        <f t="shared" si="160"/>
        <v>#N/A</v>
      </c>
      <c r="IP32" s="169" t="e">
        <f t="shared" si="160"/>
        <v>#N/A</v>
      </c>
      <c r="IQ32" s="169" t="e">
        <f t="shared" si="160"/>
        <v>#N/A</v>
      </c>
      <c r="IR32" s="169" t="e">
        <f t="shared" si="160"/>
        <v>#N/A</v>
      </c>
      <c r="IS32" s="169" t="e">
        <f t="shared" si="160"/>
        <v>#N/A</v>
      </c>
      <c r="IT32" s="169" t="e">
        <f t="shared" si="160"/>
        <v>#N/A</v>
      </c>
      <c r="IU32" s="169" t="e">
        <f t="shared" si="160"/>
        <v>#N/A</v>
      </c>
      <c r="IV32" s="169" t="e">
        <f t="shared" si="160"/>
        <v>#N/A</v>
      </c>
      <c r="IW32" s="169" t="e">
        <f t="shared" si="160"/>
        <v>#N/A</v>
      </c>
      <c r="IX32" s="169" t="e">
        <f t="shared" si="160"/>
        <v>#N/A</v>
      </c>
      <c r="IY32" s="169" t="e">
        <f t="shared" si="160"/>
        <v>#N/A</v>
      </c>
      <c r="IZ32" s="169" t="e">
        <f t="shared" si="160"/>
        <v>#N/A</v>
      </c>
      <c r="JA32" s="169" t="e">
        <f t="shared" si="160"/>
        <v>#N/A</v>
      </c>
      <c r="JB32" s="169" t="e">
        <f t="shared" si="157"/>
        <v>#N/A</v>
      </c>
      <c r="JC32" s="169" t="e">
        <f t="shared" si="157"/>
        <v>#N/A</v>
      </c>
      <c r="JD32" s="169" t="e">
        <f t="shared" si="157"/>
        <v>#N/A</v>
      </c>
      <c r="JE32" s="169" t="e">
        <f t="shared" si="157"/>
        <v>#N/A</v>
      </c>
      <c r="JF32" s="169" t="e">
        <f t="shared" si="157"/>
        <v>#N/A</v>
      </c>
      <c r="JG32" s="169" t="e">
        <f t="shared" si="157"/>
        <v>#N/A</v>
      </c>
      <c r="JH32" s="169" t="e">
        <f t="shared" si="157"/>
        <v>#N/A</v>
      </c>
      <c r="JI32" s="169" t="e">
        <f t="shared" si="157"/>
        <v>#N/A</v>
      </c>
      <c r="JJ32" s="169" t="e">
        <f t="shared" si="157"/>
        <v>#N/A</v>
      </c>
      <c r="JK32" s="169" t="e">
        <f t="shared" si="157"/>
        <v>#N/A</v>
      </c>
      <c r="JL32" s="169" t="e">
        <f t="shared" si="157"/>
        <v>#N/A</v>
      </c>
      <c r="JM32" s="169" t="e">
        <f t="shared" si="157"/>
        <v>#N/A</v>
      </c>
      <c r="JN32" s="169" t="e">
        <f t="shared" si="157"/>
        <v>#N/A</v>
      </c>
      <c r="JO32" s="169" t="e">
        <f t="shared" si="157"/>
        <v>#N/A</v>
      </c>
      <c r="JP32" s="169" t="e">
        <f t="shared" si="157"/>
        <v>#N/A</v>
      </c>
      <c r="JQ32" s="169" t="e">
        <f t="shared" si="143"/>
        <v>#N/A</v>
      </c>
      <c r="JR32" s="169" t="e">
        <f t="shared" si="143"/>
        <v>#N/A</v>
      </c>
      <c r="JS32" s="169" t="e">
        <f t="shared" si="143"/>
        <v>#N/A</v>
      </c>
      <c r="JT32" s="169" t="e">
        <f t="shared" si="143"/>
        <v>#N/A</v>
      </c>
      <c r="JU32" s="169" t="e">
        <f t="shared" si="143"/>
        <v>#N/A</v>
      </c>
      <c r="JV32" s="169" t="e">
        <f t="shared" si="143"/>
        <v>#N/A</v>
      </c>
      <c r="JW32" s="169" t="e">
        <f t="shared" si="143"/>
        <v>#N/A</v>
      </c>
      <c r="JX32" s="169" t="e">
        <f t="shared" si="143"/>
        <v>#N/A</v>
      </c>
      <c r="JY32" s="169" t="e">
        <f t="shared" si="143"/>
        <v>#N/A</v>
      </c>
      <c r="JZ32" s="169" t="e">
        <f t="shared" si="143"/>
        <v>#N/A</v>
      </c>
      <c r="KA32" s="169" t="e">
        <f t="shared" si="143"/>
        <v>#N/A</v>
      </c>
      <c r="KB32" s="169" t="e">
        <f t="shared" si="143"/>
        <v>#N/A</v>
      </c>
      <c r="KC32" s="169" t="e">
        <f t="shared" si="143"/>
        <v>#N/A</v>
      </c>
      <c r="KD32" s="169" t="e">
        <f t="shared" si="143"/>
        <v>#N/A</v>
      </c>
      <c r="KE32" s="169" t="e">
        <f t="shared" si="143"/>
        <v>#N/A</v>
      </c>
      <c r="KF32" s="169" t="e">
        <f t="shared" si="117"/>
        <v>#N/A</v>
      </c>
      <c r="KG32" s="169" t="e">
        <f t="shared" si="154"/>
        <v>#N/A</v>
      </c>
      <c r="KH32" s="169" t="e">
        <f t="shared" si="154"/>
        <v>#N/A</v>
      </c>
      <c r="KI32" s="169" t="e">
        <f t="shared" si="154"/>
        <v>#N/A</v>
      </c>
      <c r="KJ32" s="169" t="e">
        <f t="shared" si="138"/>
        <v>#N/A</v>
      </c>
      <c r="KK32" s="169" t="e">
        <f t="shared" si="138"/>
        <v>#N/A</v>
      </c>
      <c r="KL32" s="169" t="e">
        <f t="shared" si="138"/>
        <v>#N/A</v>
      </c>
      <c r="KM32" s="169" t="e">
        <f t="shared" si="138"/>
        <v>#N/A</v>
      </c>
      <c r="KN32" s="169" t="e">
        <f t="shared" si="138"/>
        <v>#N/A</v>
      </c>
      <c r="KO32" s="169" t="e">
        <f t="shared" si="138"/>
        <v>#N/A</v>
      </c>
      <c r="KP32" s="169" t="e">
        <f t="shared" si="138"/>
        <v>#N/A</v>
      </c>
      <c r="KQ32" s="169" t="e">
        <f t="shared" si="138"/>
        <v>#N/A</v>
      </c>
      <c r="KR32" s="169" t="e">
        <f t="shared" si="138"/>
        <v>#N/A</v>
      </c>
      <c r="KS32" s="169" t="e">
        <f t="shared" si="138"/>
        <v>#N/A</v>
      </c>
      <c r="KT32" s="169" t="e">
        <f t="shared" si="138"/>
        <v>#N/A</v>
      </c>
      <c r="KU32" s="169" t="e">
        <f t="shared" si="138"/>
        <v>#N/A</v>
      </c>
      <c r="KV32" s="169" t="e">
        <f t="shared" si="138"/>
        <v>#N/A</v>
      </c>
      <c r="KW32" s="169" t="e">
        <f t="shared" si="138"/>
        <v>#N/A</v>
      </c>
      <c r="KX32" s="169" t="e">
        <f t="shared" si="138"/>
        <v>#N/A</v>
      </c>
      <c r="KY32" s="169" t="e">
        <f t="shared" si="161"/>
        <v>#N/A</v>
      </c>
      <c r="KZ32" s="169" t="e">
        <f t="shared" si="161"/>
        <v>#N/A</v>
      </c>
      <c r="LA32" s="169" t="e">
        <f t="shared" si="161"/>
        <v>#N/A</v>
      </c>
      <c r="LB32" s="169" t="e">
        <f t="shared" si="161"/>
        <v>#N/A</v>
      </c>
      <c r="LC32" s="169" t="e">
        <f t="shared" si="161"/>
        <v>#N/A</v>
      </c>
      <c r="LD32" s="169" t="e">
        <f t="shared" si="161"/>
        <v>#N/A</v>
      </c>
      <c r="LE32" s="169" t="e">
        <f t="shared" si="161"/>
        <v>#N/A</v>
      </c>
      <c r="LF32" s="169" t="e">
        <f t="shared" si="161"/>
        <v>#N/A</v>
      </c>
      <c r="LG32" s="169" t="e">
        <f t="shared" si="161"/>
        <v>#N/A</v>
      </c>
      <c r="LH32" s="169" t="e">
        <f t="shared" si="161"/>
        <v>#N/A</v>
      </c>
      <c r="LI32" s="169" t="e">
        <f t="shared" si="161"/>
        <v>#N/A</v>
      </c>
      <c r="LJ32" s="169" t="e">
        <f t="shared" si="161"/>
        <v>#N/A</v>
      </c>
      <c r="LK32" s="169" t="e">
        <f t="shared" si="161"/>
        <v>#N/A</v>
      </c>
      <c r="LL32" s="169" t="e">
        <f t="shared" si="161"/>
        <v>#N/A</v>
      </c>
      <c r="LM32" s="169" t="e">
        <f t="shared" si="161"/>
        <v>#N/A</v>
      </c>
      <c r="LN32" s="169" t="e">
        <f t="shared" si="158"/>
        <v>#N/A</v>
      </c>
      <c r="LO32" s="169" t="e">
        <f t="shared" si="158"/>
        <v>#N/A</v>
      </c>
      <c r="LP32" s="169" t="e">
        <f t="shared" si="158"/>
        <v>#N/A</v>
      </c>
      <c r="LQ32" s="169" t="e">
        <f t="shared" si="158"/>
        <v>#N/A</v>
      </c>
      <c r="LR32" s="169" t="e">
        <f t="shared" si="158"/>
        <v>#N/A</v>
      </c>
      <c r="LS32" s="169" t="e">
        <f t="shared" si="158"/>
        <v>#N/A</v>
      </c>
      <c r="LT32" s="169" t="e">
        <f t="shared" si="158"/>
        <v>#N/A</v>
      </c>
      <c r="LU32" s="169" t="e">
        <f t="shared" si="158"/>
        <v>#N/A</v>
      </c>
      <c r="LV32" s="169" t="e">
        <f t="shared" si="158"/>
        <v>#N/A</v>
      </c>
      <c r="LW32" s="169" t="e">
        <f t="shared" si="158"/>
        <v>#N/A</v>
      </c>
      <c r="LX32" s="169" t="e">
        <f t="shared" si="158"/>
        <v>#N/A</v>
      </c>
      <c r="LY32" s="169" t="e">
        <f t="shared" si="158"/>
        <v>#N/A</v>
      </c>
      <c r="LZ32" s="169" t="e">
        <f t="shared" si="158"/>
        <v>#N/A</v>
      </c>
      <c r="MA32" s="169" t="e">
        <f t="shared" si="158"/>
        <v>#N/A</v>
      </c>
      <c r="MB32" s="169" t="e">
        <f t="shared" si="158"/>
        <v>#N/A</v>
      </c>
      <c r="MC32" s="169" t="e">
        <f t="shared" si="144"/>
        <v>#N/A</v>
      </c>
      <c r="MD32" s="169" t="e">
        <f t="shared" si="144"/>
        <v>#N/A</v>
      </c>
      <c r="ME32" s="169" t="e">
        <f t="shared" si="144"/>
        <v>#N/A</v>
      </c>
      <c r="MF32" s="169" t="e">
        <f t="shared" si="144"/>
        <v>#N/A</v>
      </c>
      <c r="MG32" s="169" t="e">
        <f t="shared" si="144"/>
        <v>#N/A</v>
      </c>
      <c r="MH32" s="169" t="e">
        <f t="shared" si="144"/>
        <v>#N/A</v>
      </c>
      <c r="MI32" s="169" t="e">
        <f t="shared" si="144"/>
        <v>#N/A</v>
      </c>
      <c r="MJ32" s="169" t="e">
        <f t="shared" si="144"/>
        <v>#N/A</v>
      </c>
      <c r="MK32" s="169" t="e">
        <f t="shared" si="144"/>
        <v>#N/A</v>
      </c>
      <c r="ML32" s="169" t="e">
        <f t="shared" si="144"/>
        <v>#N/A</v>
      </c>
      <c r="MM32" s="169" t="e">
        <f t="shared" si="144"/>
        <v>#N/A</v>
      </c>
      <c r="MN32" s="169" t="e">
        <f t="shared" si="144"/>
        <v>#N/A</v>
      </c>
      <c r="MO32" s="169" t="e">
        <f t="shared" si="144"/>
        <v>#N/A</v>
      </c>
      <c r="MP32" s="169" t="e">
        <f t="shared" si="144"/>
        <v>#N/A</v>
      </c>
      <c r="MQ32" s="169" t="e">
        <f t="shared" si="144"/>
        <v>#N/A</v>
      </c>
      <c r="MR32" s="169" t="e">
        <f t="shared" si="118"/>
        <v>#N/A</v>
      </c>
      <c r="MS32" s="169" t="e">
        <f t="shared" si="155"/>
        <v>#N/A</v>
      </c>
      <c r="MT32" s="169" t="e">
        <f t="shared" si="155"/>
        <v>#N/A</v>
      </c>
      <c r="MU32" s="169" t="e">
        <f t="shared" si="155"/>
        <v>#N/A</v>
      </c>
      <c r="MV32" s="169" t="e">
        <f t="shared" si="139"/>
        <v>#N/A</v>
      </c>
      <c r="MW32" s="169" t="e">
        <f t="shared" si="139"/>
        <v>#N/A</v>
      </c>
      <c r="MX32" s="169" t="e">
        <f t="shared" si="139"/>
        <v>#N/A</v>
      </c>
      <c r="MY32" s="169" t="e">
        <f t="shared" si="139"/>
        <v>#N/A</v>
      </c>
      <c r="MZ32" s="169" t="e">
        <f t="shared" si="139"/>
        <v>#N/A</v>
      </c>
      <c r="NA32" s="169" t="e">
        <f t="shared" si="139"/>
        <v>#N/A</v>
      </c>
      <c r="NB32" s="169" t="e">
        <f t="shared" si="139"/>
        <v>#N/A</v>
      </c>
      <c r="NC32" s="169" t="e">
        <f t="shared" si="139"/>
        <v>#N/A</v>
      </c>
      <c r="ND32" s="169" t="e">
        <f t="shared" si="139"/>
        <v>#N/A</v>
      </c>
      <c r="NE32" s="169" t="e">
        <f t="shared" si="139"/>
        <v>#N/A</v>
      </c>
      <c r="NF32" s="169" t="e">
        <f t="shared" si="139"/>
        <v>#N/A</v>
      </c>
      <c r="NG32" s="169" t="e">
        <f t="shared" si="139"/>
        <v>#N/A</v>
      </c>
      <c r="NH32" s="169" t="e">
        <f t="shared" si="139"/>
        <v>#N/A</v>
      </c>
      <c r="NI32" s="169" t="e">
        <f t="shared" si="139"/>
        <v>#N/A</v>
      </c>
      <c r="NJ32" s="169" t="e">
        <f t="shared" si="139"/>
        <v>#N/A</v>
      </c>
      <c r="NK32" s="169" t="e">
        <f t="shared" si="162"/>
        <v>#N/A</v>
      </c>
      <c r="NL32" s="169" t="e">
        <f t="shared" si="162"/>
        <v>#N/A</v>
      </c>
      <c r="NM32" s="169" t="e">
        <f t="shared" si="162"/>
        <v>#N/A</v>
      </c>
      <c r="NN32" s="169" t="e">
        <f t="shared" si="162"/>
        <v>#N/A</v>
      </c>
      <c r="NO32" s="169" t="e">
        <f t="shared" si="162"/>
        <v>#N/A</v>
      </c>
      <c r="NP32" s="169" t="e">
        <f t="shared" si="162"/>
        <v>#N/A</v>
      </c>
      <c r="NQ32" s="169" t="e">
        <f t="shared" si="162"/>
        <v>#N/A</v>
      </c>
      <c r="NR32" s="169" t="e">
        <f t="shared" si="162"/>
        <v>#N/A</v>
      </c>
      <c r="NS32" s="169" t="e">
        <f t="shared" si="162"/>
        <v>#N/A</v>
      </c>
      <c r="NT32" s="169" t="e">
        <f t="shared" si="162"/>
        <v>#N/A</v>
      </c>
      <c r="NU32" s="169" t="e">
        <f t="shared" si="162"/>
        <v>#N/A</v>
      </c>
      <c r="NV32" s="169" t="e">
        <f t="shared" si="162"/>
        <v>#N/A</v>
      </c>
      <c r="NW32" s="169" t="e">
        <f t="shared" si="162"/>
        <v>#N/A</v>
      </c>
      <c r="NX32" s="169" t="e">
        <f t="shared" si="162"/>
        <v>#N/A</v>
      </c>
      <c r="NY32" s="169" t="e">
        <f t="shared" si="162"/>
        <v>#N/A</v>
      </c>
      <c r="NZ32" s="169" t="e">
        <f t="shared" si="159"/>
        <v>#N/A</v>
      </c>
      <c r="OA32" s="169" t="e">
        <f t="shared" si="159"/>
        <v>#N/A</v>
      </c>
      <c r="OB32" s="169" t="e">
        <f t="shared" si="159"/>
        <v>#N/A</v>
      </c>
      <c r="OC32" s="169" t="e">
        <f t="shared" si="159"/>
        <v>#N/A</v>
      </c>
      <c r="OD32" s="169" t="e">
        <f t="shared" si="159"/>
        <v>#N/A</v>
      </c>
      <c r="OE32" s="169" t="e">
        <f t="shared" si="159"/>
        <v>#N/A</v>
      </c>
      <c r="OF32" s="169" t="e">
        <f t="shared" si="159"/>
        <v>#N/A</v>
      </c>
      <c r="OG32" s="169" t="e">
        <f t="shared" si="159"/>
        <v>#N/A</v>
      </c>
      <c r="OH32" s="169" t="e">
        <f t="shared" si="159"/>
        <v>#N/A</v>
      </c>
      <c r="OI32" s="169" t="e">
        <f t="shared" si="159"/>
        <v>#N/A</v>
      </c>
      <c r="OJ32" s="169" t="e">
        <f t="shared" si="159"/>
        <v>#N/A</v>
      </c>
      <c r="OK32" s="169" t="e">
        <f t="shared" si="159"/>
        <v>#N/A</v>
      </c>
      <c r="OL32" s="169" t="e">
        <f t="shared" si="159"/>
        <v>#N/A</v>
      </c>
      <c r="OM32" s="169" t="e">
        <f t="shared" si="159"/>
        <v>#N/A</v>
      </c>
      <c r="ON32" s="169" t="e">
        <f t="shared" si="159"/>
        <v>#N/A</v>
      </c>
      <c r="OO32" s="169" t="e">
        <f t="shared" si="145"/>
        <v>#N/A</v>
      </c>
      <c r="OP32" s="169" t="e">
        <f t="shared" si="145"/>
        <v>#N/A</v>
      </c>
      <c r="OQ32" s="169" t="e">
        <f t="shared" si="145"/>
        <v>#N/A</v>
      </c>
      <c r="OR32" s="169" t="e">
        <f t="shared" si="145"/>
        <v>#N/A</v>
      </c>
      <c r="OS32" s="169" t="e">
        <f t="shared" si="145"/>
        <v>#N/A</v>
      </c>
      <c r="OT32" s="169" t="e">
        <f t="shared" si="145"/>
        <v>#N/A</v>
      </c>
      <c r="OU32" s="169" t="e">
        <f t="shared" si="145"/>
        <v>#N/A</v>
      </c>
      <c r="OV32" s="169" t="e">
        <f t="shared" si="145"/>
        <v>#N/A</v>
      </c>
      <c r="OW32" s="169" t="e">
        <f t="shared" si="145"/>
        <v>#N/A</v>
      </c>
      <c r="OX32" s="169" t="e">
        <f t="shared" si="145"/>
        <v>#N/A</v>
      </c>
      <c r="OY32" s="169" t="e">
        <f t="shared" si="145"/>
        <v>#N/A</v>
      </c>
      <c r="OZ32" s="169" t="e">
        <f t="shared" si="145"/>
        <v>#N/A</v>
      </c>
      <c r="PA32" s="169" t="e">
        <f t="shared" si="145"/>
        <v>#N/A</v>
      </c>
      <c r="PB32" s="169" t="e">
        <f t="shared" si="145"/>
        <v>#N/A</v>
      </c>
      <c r="PC32" s="169" t="e">
        <f t="shared" si="145"/>
        <v>#N/A</v>
      </c>
      <c r="PD32" s="169" t="e">
        <f t="shared" si="119"/>
        <v>#N/A</v>
      </c>
      <c r="PE32" s="169" t="e">
        <f t="shared" si="141"/>
        <v>#N/A</v>
      </c>
      <c r="PF32" s="169" t="e">
        <f t="shared" si="141"/>
        <v>#N/A</v>
      </c>
      <c r="PG32" s="169" t="e">
        <f t="shared" si="141"/>
        <v>#N/A</v>
      </c>
      <c r="PH32" s="169" t="e">
        <f t="shared" si="141"/>
        <v>#N/A</v>
      </c>
      <c r="PI32" s="169" t="e">
        <f t="shared" si="141"/>
        <v>#N/A</v>
      </c>
      <c r="PJ32" s="169" t="e">
        <f t="shared" si="141"/>
        <v>#N/A</v>
      </c>
      <c r="PK32" s="169" t="e">
        <f t="shared" si="141"/>
        <v>#N/A</v>
      </c>
      <c r="PL32" s="169" t="e">
        <f t="shared" si="141"/>
        <v>#N/A</v>
      </c>
    </row>
    <row r="33" spans="1:428" hidden="1" x14ac:dyDescent="0.75">
      <c r="A33" s="4">
        <v>30</v>
      </c>
      <c r="B33" s="109"/>
      <c r="C33" s="117"/>
      <c r="D33" s="122" t="str">
        <f t="shared" si="110"/>
        <v/>
      </c>
      <c r="E33" s="95"/>
      <c r="F33" s="122" t="str">
        <f t="shared" si="111"/>
        <v/>
      </c>
      <c r="G33" s="117"/>
      <c r="H33" s="110"/>
      <c r="I33" s="124" t="str">
        <f t="shared" si="0"/>
        <v/>
      </c>
      <c r="J33" s="124" t="str">
        <f t="shared" si="1"/>
        <v/>
      </c>
      <c r="K33" s="73" t="str">
        <f t="shared" si="112"/>
        <v/>
      </c>
      <c r="L33" s="23"/>
      <c r="M33" s="57"/>
      <c r="N33" s="280"/>
      <c r="O33" s="74" t="str">
        <f>IF(AND(D33&gt;0,E33&gt;0,F33&gt;0),IF(ISBLANK(N33),IF(ISBLANK(L33),"",(F33-D33)*VLOOKUP(L33,VLookups!$A$4:$B$13,2,FALSE)),N33),"")</f>
        <v/>
      </c>
      <c r="P33" s="75" t="str">
        <f t="shared" si="2"/>
        <v/>
      </c>
      <c r="Q33" s="95"/>
      <c r="R33" s="270" t="str">
        <f>IF(AND(Q33&gt;0,E33&gt;0,NOT(O33="")),ABS(VLOOKUP($Q$1,VLookups!$A$43:$B$44,2,FALSE)-_xlfn.NORM.DIST(Q33,K33,O33,TRUE)),"")</f>
        <v/>
      </c>
      <c r="S33" s="94" t="str">
        <f>IF(AND($D33&gt;0,$E33&gt;0,$F33&gt;0,NOT(ISBLANK($L33))),_xlfn.NORM.INV(ABS(VLOOKUP($Q$1,VLookups!$A$43:$B$44,2,FALSE)-S$3),$K33,$O33),"")</f>
        <v/>
      </c>
      <c r="T33" s="93" t="str">
        <f>IF(AND($D33&gt;0,$E33&gt;0,$F33&gt;0,NOT(ISBLANK($L33))),_xlfn.NORM.INV(ABS(VLOOKUP($Q$1,VLookups!$A$43:$B$44,2,FALSE)-T$3),$K33,$O33),"")</f>
        <v/>
      </c>
      <c r="U33" s="94" t="str">
        <f>IF(AND($D33&gt;0,$E33&gt;0,$F33&gt;0,NOT(ISBLANK($L33))),_xlfn.NORM.INV(ABS(VLOOKUP($Q$1,VLookups!$A$43:$B$44,2,FALSE)-U$3),$K33,$O33),"")</f>
        <v/>
      </c>
      <c r="V33" s="93" t="str">
        <f>IF(AND($D33&gt;0,$E33&gt;0,$F33&gt;0,NOT(ISBLANK($L33))),_xlfn.NORM.INV(ABS(VLOOKUP($Q$1,VLookups!$A$43:$B$44,2,FALSE)-V$3),$K33,$O33),"")</f>
        <v/>
      </c>
      <c r="W33" s="94" t="str">
        <f>IF(AND($D33&gt;0,$E33&gt;0,$F33&gt;0,NOT(ISBLANK($L33))),_xlfn.NORM.INV(ABS(VLOOKUP($Q$1,VLookups!$A$43:$B$44,2,FALSE)-W$3),$K33,$O33),"")</f>
        <v/>
      </c>
      <c r="X33" s="93" t="str">
        <f>IF(AND($D33&gt;0,$E33&gt;0,$F33&gt;0,NOT(ISBLANK($L33))),_xlfn.NORM.INV(ABS(VLOOKUP($Q$1,VLookups!$A$43:$B$44,2,FALSE)-X$3),$K33,$O33),"")</f>
        <v/>
      </c>
      <c r="Y33" s="5"/>
      <c r="Z33" s="168" t="str">
        <f t="shared" si="113"/>
        <v/>
      </c>
      <c r="AA33" s="49" t="str">
        <f t="shared" si="114"/>
        <v/>
      </c>
      <c r="AB33" s="49" t="str">
        <f t="shared" si="156"/>
        <v/>
      </c>
      <c r="AC33" s="49" t="str">
        <f t="shared" si="156"/>
        <v/>
      </c>
      <c r="AD33" s="49" t="str">
        <f t="shared" si="156"/>
        <v/>
      </c>
      <c r="AE33" s="49" t="str">
        <f t="shared" si="156"/>
        <v/>
      </c>
      <c r="AF33" s="49" t="str">
        <f t="shared" si="156"/>
        <v/>
      </c>
      <c r="AG33" s="49" t="str">
        <f t="shared" si="156"/>
        <v/>
      </c>
      <c r="AH33" s="49" t="str">
        <f t="shared" si="156"/>
        <v/>
      </c>
      <c r="AI33" s="49" t="str">
        <f t="shared" si="156"/>
        <v/>
      </c>
      <c r="AJ33" s="49" t="str">
        <f t="shared" si="156"/>
        <v/>
      </c>
      <c r="AK33" s="49" t="str">
        <f t="shared" si="156"/>
        <v/>
      </c>
      <c r="AL33" s="49" t="str">
        <f t="shared" si="156"/>
        <v/>
      </c>
      <c r="AM33" s="49" t="str">
        <f t="shared" si="156"/>
        <v/>
      </c>
      <c r="AN33" s="49" t="str">
        <f t="shared" si="156"/>
        <v/>
      </c>
      <c r="AO33" s="49" t="str">
        <f t="shared" si="156"/>
        <v/>
      </c>
      <c r="AP33" s="49" t="str">
        <f t="shared" si="156"/>
        <v/>
      </c>
      <c r="AQ33" s="49" t="str">
        <f t="shared" si="156"/>
        <v/>
      </c>
      <c r="AR33" s="49" t="str">
        <f t="shared" si="156"/>
        <v/>
      </c>
      <c r="AS33" s="49" t="str">
        <f t="shared" si="156"/>
        <v/>
      </c>
      <c r="AT33" s="49" t="str">
        <f t="shared" si="156"/>
        <v/>
      </c>
      <c r="AU33" s="49" t="str">
        <f t="shared" si="156"/>
        <v/>
      </c>
      <c r="AV33" s="49" t="str">
        <f t="shared" si="156"/>
        <v/>
      </c>
      <c r="AW33" s="49" t="str">
        <f t="shared" si="156"/>
        <v/>
      </c>
      <c r="AX33" s="49" t="str">
        <f t="shared" si="156"/>
        <v/>
      </c>
      <c r="AY33" s="49" t="str">
        <f t="shared" si="156"/>
        <v/>
      </c>
      <c r="AZ33" s="49" t="str">
        <f t="shared" si="156"/>
        <v/>
      </c>
      <c r="BA33" s="49" t="str">
        <f t="shared" si="156"/>
        <v/>
      </c>
      <c r="BB33" s="49" t="str">
        <f t="shared" si="156"/>
        <v/>
      </c>
      <c r="BC33" s="49" t="str">
        <f t="shared" si="156"/>
        <v/>
      </c>
      <c r="BD33" s="49" t="str">
        <f t="shared" si="156"/>
        <v/>
      </c>
      <c r="BE33" s="49" t="str">
        <f t="shared" si="156"/>
        <v/>
      </c>
      <c r="BF33" s="49" t="str">
        <f t="shared" si="156"/>
        <v/>
      </c>
      <c r="BG33" s="49" t="str">
        <f t="shared" si="156"/>
        <v/>
      </c>
      <c r="BH33" s="49" t="str">
        <f t="shared" si="156"/>
        <v/>
      </c>
      <c r="BI33" s="49" t="str">
        <f t="shared" si="156"/>
        <v/>
      </c>
      <c r="BJ33" s="49" t="str">
        <f t="shared" si="156"/>
        <v/>
      </c>
      <c r="BK33" s="49" t="str">
        <f t="shared" si="156"/>
        <v/>
      </c>
      <c r="BL33" s="49" t="str">
        <f t="shared" si="156"/>
        <v/>
      </c>
      <c r="BM33" s="49" t="str">
        <f t="shared" si="156"/>
        <v/>
      </c>
      <c r="BN33" s="49" t="str">
        <f t="shared" si="156"/>
        <v/>
      </c>
      <c r="BO33" s="49" t="str">
        <f t="shared" si="156"/>
        <v/>
      </c>
      <c r="BP33" s="49" t="str">
        <f t="shared" si="156"/>
        <v/>
      </c>
      <c r="BQ33" s="49" t="str">
        <f t="shared" si="156"/>
        <v/>
      </c>
      <c r="BR33" s="49" t="str">
        <f t="shared" si="156"/>
        <v/>
      </c>
      <c r="BS33" s="49" t="str">
        <f t="shared" si="156"/>
        <v/>
      </c>
      <c r="BT33" s="49" t="str">
        <f t="shared" si="156"/>
        <v/>
      </c>
      <c r="BU33" s="49" t="str">
        <f t="shared" si="156"/>
        <v/>
      </c>
      <c r="BV33" s="49" t="str">
        <f t="shared" si="156"/>
        <v/>
      </c>
      <c r="BW33" s="49" t="str">
        <f t="shared" si="156"/>
        <v/>
      </c>
      <c r="BX33" s="49" t="str">
        <f t="shared" si="156"/>
        <v/>
      </c>
      <c r="BY33" s="49" t="str">
        <f t="shared" si="156"/>
        <v/>
      </c>
      <c r="BZ33" s="49" t="str">
        <f t="shared" si="156"/>
        <v/>
      </c>
      <c r="CA33" s="49" t="str">
        <f t="shared" si="156"/>
        <v/>
      </c>
      <c r="CB33" s="49" t="str">
        <f t="shared" si="156"/>
        <v/>
      </c>
      <c r="CC33" s="49" t="str">
        <f t="shared" si="156"/>
        <v/>
      </c>
      <c r="CD33" s="49" t="str">
        <f t="shared" si="156"/>
        <v/>
      </c>
      <c r="CE33" s="49" t="str">
        <f t="shared" si="156"/>
        <v/>
      </c>
      <c r="CF33" s="49" t="str">
        <f t="shared" si="156"/>
        <v/>
      </c>
      <c r="CG33" s="49" t="str">
        <f t="shared" si="156"/>
        <v/>
      </c>
      <c r="CH33" s="49" t="str">
        <f t="shared" si="156"/>
        <v/>
      </c>
      <c r="CI33" s="49" t="str">
        <f t="shared" si="156"/>
        <v/>
      </c>
      <c r="CJ33" s="49" t="str">
        <f t="shared" si="156"/>
        <v/>
      </c>
      <c r="CK33" s="49" t="str">
        <f t="shared" si="156"/>
        <v/>
      </c>
      <c r="CL33" s="49" t="str">
        <f t="shared" si="156"/>
        <v/>
      </c>
      <c r="CM33" s="49" t="str">
        <f t="shared" ref="CM33:DV36" si="163">IF(ISNONTEXT($Z33),CN33-$Z33,"")</f>
        <v/>
      </c>
      <c r="CN33" s="49" t="str">
        <f t="shared" si="163"/>
        <v/>
      </c>
      <c r="CO33" s="49" t="str">
        <f t="shared" si="163"/>
        <v/>
      </c>
      <c r="CP33" s="49" t="str">
        <f t="shared" si="163"/>
        <v/>
      </c>
      <c r="CQ33" s="49" t="str">
        <f t="shared" si="163"/>
        <v/>
      </c>
      <c r="CR33" s="49" t="str">
        <f t="shared" si="163"/>
        <v/>
      </c>
      <c r="CS33" s="49" t="str">
        <f t="shared" si="163"/>
        <v/>
      </c>
      <c r="CT33" s="49" t="str">
        <f t="shared" si="163"/>
        <v/>
      </c>
      <c r="CU33" s="49" t="str">
        <f t="shared" si="163"/>
        <v/>
      </c>
      <c r="CV33" s="49" t="str">
        <f t="shared" si="163"/>
        <v/>
      </c>
      <c r="CW33" s="49" t="str">
        <f t="shared" si="163"/>
        <v/>
      </c>
      <c r="CX33" s="49" t="str">
        <f t="shared" si="163"/>
        <v/>
      </c>
      <c r="CY33" s="49" t="str">
        <f t="shared" si="163"/>
        <v/>
      </c>
      <c r="CZ33" s="49" t="str">
        <f t="shared" si="163"/>
        <v/>
      </c>
      <c r="DA33" s="49" t="str">
        <f t="shared" si="163"/>
        <v/>
      </c>
      <c r="DB33" s="49" t="str">
        <f t="shared" si="163"/>
        <v/>
      </c>
      <c r="DC33" s="49" t="str">
        <f t="shared" si="163"/>
        <v/>
      </c>
      <c r="DD33" s="49" t="str">
        <f t="shared" si="163"/>
        <v/>
      </c>
      <c r="DE33" s="49" t="str">
        <f t="shared" si="163"/>
        <v/>
      </c>
      <c r="DF33" s="49" t="str">
        <f t="shared" si="163"/>
        <v/>
      </c>
      <c r="DG33" s="49" t="str">
        <f t="shared" si="163"/>
        <v/>
      </c>
      <c r="DH33" s="49" t="str">
        <f t="shared" si="163"/>
        <v/>
      </c>
      <c r="DI33" s="49" t="str">
        <f t="shared" si="163"/>
        <v/>
      </c>
      <c r="DJ33" s="49" t="str">
        <f t="shared" si="163"/>
        <v/>
      </c>
      <c r="DK33" s="49" t="str">
        <f t="shared" si="163"/>
        <v/>
      </c>
      <c r="DL33" s="49" t="str">
        <f t="shared" si="163"/>
        <v/>
      </c>
      <c r="DM33" s="49" t="str">
        <f t="shared" si="163"/>
        <v/>
      </c>
      <c r="DN33" s="49" t="str">
        <f t="shared" si="163"/>
        <v/>
      </c>
      <c r="DO33" s="49" t="str">
        <f t="shared" si="163"/>
        <v/>
      </c>
      <c r="DP33" s="49" t="str">
        <f t="shared" si="163"/>
        <v/>
      </c>
      <c r="DQ33" s="49" t="str">
        <f t="shared" si="163"/>
        <v/>
      </c>
      <c r="DR33" s="49" t="str">
        <f t="shared" si="163"/>
        <v/>
      </c>
      <c r="DS33" s="49" t="str">
        <f t="shared" si="163"/>
        <v/>
      </c>
      <c r="DT33" s="49" t="str">
        <f t="shared" si="163"/>
        <v/>
      </c>
      <c r="DU33" s="49" t="str">
        <f t="shared" si="163"/>
        <v/>
      </c>
      <c r="DV33" s="49" t="str">
        <f t="shared" si="163"/>
        <v/>
      </c>
      <c r="DW33" s="183" t="str">
        <f t="shared" si="115"/>
        <v/>
      </c>
      <c r="DX33" s="49" t="str">
        <f t="shared" si="5"/>
        <v/>
      </c>
      <c r="DY33" s="49" t="str">
        <f t="shared" si="6"/>
        <v/>
      </c>
      <c r="DZ33" s="49" t="str">
        <f t="shared" si="7"/>
        <v/>
      </c>
      <c r="EA33" s="49" t="str">
        <f t="shared" si="8"/>
        <v/>
      </c>
      <c r="EB33" s="49" t="str">
        <f t="shared" si="9"/>
        <v/>
      </c>
      <c r="EC33" s="49" t="str">
        <f t="shared" si="10"/>
        <v/>
      </c>
      <c r="ED33" s="49" t="str">
        <f t="shared" si="11"/>
        <v/>
      </c>
      <c r="EE33" s="49" t="str">
        <f t="shared" si="12"/>
        <v/>
      </c>
      <c r="EF33" s="49" t="str">
        <f t="shared" si="13"/>
        <v/>
      </c>
      <c r="EG33" s="49" t="str">
        <f t="shared" si="14"/>
        <v/>
      </c>
      <c r="EH33" s="49" t="str">
        <f t="shared" si="15"/>
        <v/>
      </c>
      <c r="EI33" s="49" t="str">
        <f t="shared" si="16"/>
        <v/>
      </c>
      <c r="EJ33" s="49" t="str">
        <f t="shared" si="17"/>
        <v/>
      </c>
      <c r="EK33" s="49" t="str">
        <f t="shared" si="18"/>
        <v/>
      </c>
      <c r="EL33" s="49" t="str">
        <f t="shared" si="19"/>
        <v/>
      </c>
      <c r="EM33" s="49" t="str">
        <f t="shared" si="20"/>
        <v/>
      </c>
      <c r="EN33" s="49" t="str">
        <f t="shared" si="21"/>
        <v/>
      </c>
      <c r="EO33" s="49" t="str">
        <f t="shared" si="22"/>
        <v/>
      </c>
      <c r="EP33" s="49" t="str">
        <f t="shared" si="23"/>
        <v/>
      </c>
      <c r="EQ33" s="49" t="str">
        <f t="shared" si="24"/>
        <v/>
      </c>
      <c r="ER33" s="49" t="str">
        <f t="shared" si="25"/>
        <v/>
      </c>
      <c r="ES33" s="49" t="str">
        <f t="shared" si="26"/>
        <v/>
      </c>
      <c r="ET33" s="49" t="str">
        <f t="shared" si="27"/>
        <v/>
      </c>
      <c r="EU33" s="49" t="str">
        <f t="shared" si="28"/>
        <v/>
      </c>
      <c r="EV33" s="49" t="str">
        <f t="shared" si="29"/>
        <v/>
      </c>
      <c r="EW33" s="49" t="str">
        <f t="shared" si="30"/>
        <v/>
      </c>
      <c r="EX33" s="49" t="str">
        <f t="shared" si="31"/>
        <v/>
      </c>
      <c r="EY33" s="49" t="str">
        <f t="shared" si="32"/>
        <v/>
      </c>
      <c r="EZ33" s="49" t="str">
        <f t="shared" si="33"/>
        <v/>
      </c>
      <c r="FA33" s="49" t="str">
        <f t="shared" si="34"/>
        <v/>
      </c>
      <c r="FB33" s="49" t="str">
        <f t="shared" si="35"/>
        <v/>
      </c>
      <c r="FC33" s="49" t="str">
        <f t="shared" si="36"/>
        <v/>
      </c>
      <c r="FD33" s="49" t="str">
        <f t="shared" si="37"/>
        <v/>
      </c>
      <c r="FE33" s="49" t="str">
        <f t="shared" si="38"/>
        <v/>
      </c>
      <c r="FF33" s="49" t="str">
        <f t="shared" si="39"/>
        <v/>
      </c>
      <c r="FG33" s="49" t="str">
        <f t="shared" si="40"/>
        <v/>
      </c>
      <c r="FH33" s="49" t="str">
        <f t="shared" si="41"/>
        <v/>
      </c>
      <c r="FI33" s="49" t="str">
        <f t="shared" si="42"/>
        <v/>
      </c>
      <c r="FJ33" s="49" t="str">
        <f t="shared" si="43"/>
        <v/>
      </c>
      <c r="FK33" s="49" t="str">
        <f t="shared" si="44"/>
        <v/>
      </c>
      <c r="FL33" s="49" t="str">
        <f t="shared" si="45"/>
        <v/>
      </c>
      <c r="FM33" s="49" t="str">
        <f t="shared" si="46"/>
        <v/>
      </c>
      <c r="FN33" s="49" t="str">
        <f t="shared" si="47"/>
        <v/>
      </c>
      <c r="FO33" s="49" t="str">
        <f t="shared" si="48"/>
        <v/>
      </c>
      <c r="FP33" s="49" t="str">
        <f t="shared" si="49"/>
        <v/>
      </c>
      <c r="FQ33" s="49" t="str">
        <f t="shared" si="50"/>
        <v/>
      </c>
      <c r="FR33" s="49" t="str">
        <f t="shared" si="51"/>
        <v/>
      </c>
      <c r="FS33" s="49" t="str">
        <f t="shared" si="52"/>
        <v/>
      </c>
      <c r="FT33" s="49" t="str">
        <f t="shared" si="53"/>
        <v/>
      </c>
      <c r="FU33" s="49" t="str">
        <f t="shared" si="54"/>
        <v/>
      </c>
      <c r="FV33" s="49" t="str">
        <f t="shared" si="55"/>
        <v/>
      </c>
      <c r="FW33" s="49" t="str">
        <f t="shared" si="56"/>
        <v/>
      </c>
      <c r="FX33" s="49" t="str">
        <f t="shared" si="57"/>
        <v/>
      </c>
      <c r="FY33" s="49" t="str">
        <f t="shared" si="58"/>
        <v/>
      </c>
      <c r="FZ33" s="49" t="str">
        <f t="shared" si="59"/>
        <v/>
      </c>
      <c r="GA33" s="49" t="str">
        <f t="shared" si="60"/>
        <v/>
      </c>
      <c r="GB33" s="49" t="str">
        <f t="shared" si="61"/>
        <v/>
      </c>
      <c r="GC33" s="49" t="str">
        <f t="shared" si="62"/>
        <v/>
      </c>
      <c r="GD33" s="49" t="str">
        <f t="shared" si="63"/>
        <v/>
      </c>
      <c r="GE33" s="49" t="str">
        <f t="shared" si="64"/>
        <v/>
      </c>
      <c r="GF33" s="49" t="str">
        <f t="shared" si="65"/>
        <v/>
      </c>
      <c r="GG33" s="49" t="str">
        <f t="shared" si="66"/>
        <v/>
      </c>
      <c r="GH33" s="49" t="str">
        <f t="shared" si="67"/>
        <v/>
      </c>
      <c r="GI33" s="49" t="str">
        <f t="shared" si="68"/>
        <v/>
      </c>
      <c r="GJ33" s="49" t="str">
        <f t="shared" si="69"/>
        <v/>
      </c>
      <c r="GK33" s="49" t="str">
        <f t="shared" si="70"/>
        <v/>
      </c>
      <c r="GL33" s="49" t="str">
        <f t="shared" si="71"/>
        <v/>
      </c>
      <c r="GM33" s="49" t="str">
        <f t="shared" si="72"/>
        <v/>
      </c>
      <c r="GN33" s="49" t="str">
        <f t="shared" si="73"/>
        <v/>
      </c>
      <c r="GO33" s="49" t="str">
        <f t="shared" si="74"/>
        <v/>
      </c>
      <c r="GP33" s="49" t="str">
        <f t="shared" si="75"/>
        <v/>
      </c>
      <c r="GQ33" s="49" t="str">
        <f t="shared" si="76"/>
        <v/>
      </c>
      <c r="GR33" s="49" t="str">
        <f t="shared" si="77"/>
        <v/>
      </c>
      <c r="GS33" s="49" t="str">
        <f t="shared" si="78"/>
        <v/>
      </c>
      <c r="GT33" s="49" t="str">
        <f t="shared" si="79"/>
        <v/>
      </c>
      <c r="GU33" s="49" t="str">
        <f t="shared" si="80"/>
        <v/>
      </c>
      <c r="GV33" s="49" t="str">
        <f t="shared" si="81"/>
        <v/>
      </c>
      <c r="GW33" s="49" t="str">
        <f t="shared" si="82"/>
        <v/>
      </c>
      <c r="GX33" s="49" t="str">
        <f t="shared" si="83"/>
        <v/>
      </c>
      <c r="GY33" s="49" t="str">
        <f t="shared" si="84"/>
        <v/>
      </c>
      <c r="GZ33" s="49" t="str">
        <f t="shared" si="85"/>
        <v/>
      </c>
      <c r="HA33" s="49" t="str">
        <f t="shared" si="86"/>
        <v/>
      </c>
      <c r="HB33" s="49" t="str">
        <f t="shared" si="87"/>
        <v/>
      </c>
      <c r="HC33" s="49" t="str">
        <f t="shared" si="88"/>
        <v/>
      </c>
      <c r="HD33" s="49" t="str">
        <f t="shared" si="89"/>
        <v/>
      </c>
      <c r="HE33" s="49" t="str">
        <f t="shared" si="90"/>
        <v/>
      </c>
      <c r="HF33" s="49" t="str">
        <f t="shared" si="91"/>
        <v/>
      </c>
      <c r="HG33" s="49" t="str">
        <f t="shared" si="92"/>
        <v/>
      </c>
      <c r="HH33" s="49" t="str">
        <f t="shared" si="93"/>
        <v/>
      </c>
      <c r="HI33" s="49" t="str">
        <f t="shared" si="94"/>
        <v/>
      </c>
      <c r="HJ33" s="49" t="str">
        <f t="shared" si="95"/>
        <v/>
      </c>
      <c r="HK33" s="49" t="str">
        <f t="shared" si="96"/>
        <v/>
      </c>
      <c r="HL33" s="49" t="str">
        <f t="shared" si="97"/>
        <v/>
      </c>
      <c r="HM33" s="49" t="str">
        <f t="shared" si="98"/>
        <v/>
      </c>
      <c r="HN33" s="49" t="str">
        <f t="shared" si="99"/>
        <v/>
      </c>
      <c r="HO33" s="49" t="str">
        <f t="shared" si="100"/>
        <v/>
      </c>
      <c r="HP33" s="49" t="str">
        <f t="shared" si="101"/>
        <v/>
      </c>
      <c r="HQ33" s="49" t="str">
        <f t="shared" si="102"/>
        <v/>
      </c>
      <c r="HR33" s="49" t="str">
        <f t="shared" si="103"/>
        <v/>
      </c>
      <c r="HS33" s="49" t="str">
        <f t="shared" si="104"/>
        <v/>
      </c>
      <c r="HT33" s="169" t="e">
        <f t="shared" si="105"/>
        <v>#N/A</v>
      </c>
      <c r="HU33" s="169" t="e">
        <f t="shared" si="153"/>
        <v>#N/A</v>
      </c>
      <c r="HV33" s="169" t="e">
        <f t="shared" si="153"/>
        <v>#N/A</v>
      </c>
      <c r="HW33" s="169" t="e">
        <f t="shared" si="153"/>
        <v>#N/A</v>
      </c>
      <c r="HX33" s="169" t="e">
        <f t="shared" ref="HX33:IL48" si="164">IF(ISNONTEXT($O33),_xlfn.NORM.DIST(AE33,$K33,$O33,FALSE),NA())</f>
        <v>#N/A</v>
      </c>
      <c r="HY33" s="169" t="e">
        <f t="shared" si="164"/>
        <v>#N/A</v>
      </c>
      <c r="HZ33" s="169" t="e">
        <f t="shared" si="164"/>
        <v>#N/A</v>
      </c>
      <c r="IA33" s="169" t="e">
        <f t="shared" si="164"/>
        <v>#N/A</v>
      </c>
      <c r="IB33" s="169" t="e">
        <f t="shared" si="164"/>
        <v>#N/A</v>
      </c>
      <c r="IC33" s="169" t="e">
        <f t="shared" si="164"/>
        <v>#N/A</v>
      </c>
      <c r="ID33" s="169" t="e">
        <f t="shared" si="164"/>
        <v>#N/A</v>
      </c>
      <c r="IE33" s="169" t="e">
        <f t="shared" si="164"/>
        <v>#N/A</v>
      </c>
      <c r="IF33" s="169" t="e">
        <f t="shared" si="164"/>
        <v>#N/A</v>
      </c>
      <c r="IG33" s="169" t="e">
        <f t="shared" si="164"/>
        <v>#N/A</v>
      </c>
      <c r="IH33" s="169" t="e">
        <f t="shared" si="164"/>
        <v>#N/A</v>
      </c>
      <c r="II33" s="169" t="e">
        <f t="shared" si="164"/>
        <v>#N/A</v>
      </c>
      <c r="IJ33" s="169" t="e">
        <f t="shared" si="164"/>
        <v>#N/A</v>
      </c>
      <c r="IK33" s="169" t="e">
        <f t="shared" si="164"/>
        <v>#N/A</v>
      </c>
      <c r="IL33" s="169" t="e">
        <f t="shared" si="164"/>
        <v>#N/A</v>
      </c>
      <c r="IM33" s="169" t="e">
        <f t="shared" si="160"/>
        <v>#N/A</v>
      </c>
      <c r="IN33" s="169" t="e">
        <f t="shared" si="160"/>
        <v>#N/A</v>
      </c>
      <c r="IO33" s="169" t="e">
        <f t="shared" si="160"/>
        <v>#N/A</v>
      </c>
      <c r="IP33" s="169" t="e">
        <f t="shared" si="160"/>
        <v>#N/A</v>
      </c>
      <c r="IQ33" s="169" t="e">
        <f t="shared" si="160"/>
        <v>#N/A</v>
      </c>
      <c r="IR33" s="169" t="e">
        <f t="shared" si="160"/>
        <v>#N/A</v>
      </c>
      <c r="IS33" s="169" t="e">
        <f t="shared" si="160"/>
        <v>#N/A</v>
      </c>
      <c r="IT33" s="169" t="e">
        <f t="shared" si="160"/>
        <v>#N/A</v>
      </c>
      <c r="IU33" s="169" t="e">
        <f t="shared" si="160"/>
        <v>#N/A</v>
      </c>
      <c r="IV33" s="169" t="e">
        <f t="shared" si="160"/>
        <v>#N/A</v>
      </c>
      <c r="IW33" s="169" t="e">
        <f t="shared" si="160"/>
        <v>#N/A</v>
      </c>
      <c r="IX33" s="169" t="e">
        <f t="shared" si="160"/>
        <v>#N/A</v>
      </c>
      <c r="IY33" s="169" t="e">
        <f t="shared" si="160"/>
        <v>#N/A</v>
      </c>
      <c r="IZ33" s="169" t="e">
        <f t="shared" si="160"/>
        <v>#N/A</v>
      </c>
      <c r="JA33" s="169" t="e">
        <f t="shared" si="160"/>
        <v>#N/A</v>
      </c>
      <c r="JB33" s="169" t="e">
        <f t="shared" si="157"/>
        <v>#N/A</v>
      </c>
      <c r="JC33" s="169" t="e">
        <f t="shared" si="157"/>
        <v>#N/A</v>
      </c>
      <c r="JD33" s="169" t="e">
        <f t="shared" si="157"/>
        <v>#N/A</v>
      </c>
      <c r="JE33" s="169" t="e">
        <f t="shared" si="157"/>
        <v>#N/A</v>
      </c>
      <c r="JF33" s="169" t="e">
        <f t="shared" si="157"/>
        <v>#N/A</v>
      </c>
      <c r="JG33" s="169" t="e">
        <f t="shared" si="157"/>
        <v>#N/A</v>
      </c>
      <c r="JH33" s="169" t="e">
        <f t="shared" si="157"/>
        <v>#N/A</v>
      </c>
      <c r="JI33" s="169" t="e">
        <f t="shared" si="157"/>
        <v>#N/A</v>
      </c>
      <c r="JJ33" s="169" t="e">
        <f t="shared" si="157"/>
        <v>#N/A</v>
      </c>
      <c r="JK33" s="169" t="e">
        <f t="shared" si="157"/>
        <v>#N/A</v>
      </c>
      <c r="JL33" s="169" t="e">
        <f t="shared" si="157"/>
        <v>#N/A</v>
      </c>
      <c r="JM33" s="169" t="e">
        <f t="shared" si="157"/>
        <v>#N/A</v>
      </c>
      <c r="JN33" s="169" t="e">
        <f t="shared" si="157"/>
        <v>#N/A</v>
      </c>
      <c r="JO33" s="169" t="e">
        <f t="shared" si="157"/>
        <v>#N/A</v>
      </c>
      <c r="JP33" s="169" t="e">
        <f t="shared" si="157"/>
        <v>#N/A</v>
      </c>
      <c r="JQ33" s="169" t="e">
        <f t="shared" si="143"/>
        <v>#N/A</v>
      </c>
      <c r="JR33" s="169" t="e">
        <f t="shared" si="143"/>
        <v>#N/A</v>
      </c>
      <c r="JS33" s="169" t="e">
        <f t="shared" si="143"/>
        <v>#N/A</v>
      </c>
      <c r="JT33" s="169" t="e">
        <f t="shared" si="143"/>
        <v>#N/A</v>
      </c>
      <c r="JU33" s="169" t="e">
        <f t="shared" si="143"/>
        <v>#N/A</v>
      </c>
      <c r="JV33" s="169" t="e">
        <f t="shared" si="143"/>
        <v>#N/A</v>
      </c>
      <c r="JW33" s="169" t="e">
        <f t="shared" si="143"/>
        <v>#N/A</v>
      </c>
      <c r="JX33" s="169" t="e">
        <f t="shared" si="143"/>
        <v>#N/A</v>
      </c>
      <c r="JY33" s="169" t="e">
        <f t="shared" si="143"/>
        <v>#N/A</v>
      </c>
      <c r="JZ33" s="169" t="e">
        <f t="shared" si="143"/>
        <v>#N/A</v>
      </c>
      <c r="KA33" s="169" t="e">
        <f t="shared" si="143"/>
        <v>#N/A</v>
      </c>
      <c r="KB33" s="169" t="e">
        <f t="shared" si="143"/>
        <v>#N/A</v>
      </c>
      <c r="KC33" s="169" t="e">
        <f t="shared" si="143"/>
        <v>#N/A</v>
      </c>
      <c r="KD33" s="169" t="e">
        <f t="shared" si="143"/>
        <v>#N/A</v>
      </c>
      <c r="KE33" s="169" t="e">
        <f t="shared" si="143"/>
        <v>#N/A</v>
      </c>
      <c r="KF33" s="169" t="e">
        <f t="shared" si="117"/>
        <v>#N/A</v>
      </c>
      <c r="KG33" s="169" t="e">
        <f t="shared" si="154"/>
        <v>#N/A</v>
      </c>
      <c r="KH33" s="169" t="e">
        <f t="shared" si="154"/>
        <v>#N/A</v>
      </c>
      <c r="KI33" s="169" t="e">
        <f t="shared" si="154"/>
        <v>#N/A</v>
      </c>
      <c r="KJ33" s="169" t="e">
        <f t="shared" ref="KJ33:KX48" si="165">IF(ISNONTEXT($O33),_xlfn.NORM.DIST(CQ33,$K33,$O33,FALSE),NA())</f>
        <v>#N/A</v>
      </c>
      <c r="KK33" s="169" t="e">
        <f t="shared" si="165"/>
        <v>#N/A</v>
      </c>
      <c r="KL33" s="169" t="e">
        <f t="shared" si="165"/>
        <v>#N/A</v>
      </c>
      <c r="KM33" s="169" t="e">
        <f t="shared" si="165"/>
        <v>#N/A</v>
      </c>
      <c r="KN33" s="169" t="e">
        <f t="shared" si="165"/>
        <v>#N/A</v>
      </c>
      <c r="KO33" s="169" t="e">
        <f t="shared" si="165"/>
        <v>#N/A</v>
      </c>
      <c r="KP33" s="169" t="e">
        <f t="shared" si="165"/>
        <v>#N/A</v>
      </c>
      <c r="KQ33" s="169" t="e">
        <f t="shared" si="165"/>
        <v>#N/A</v>
      </c>
      <c r="KR33" s="169" t="e">
        <f t="shared" si="165"/>
        <v>#N/A</v>
      </c>
      <c r="KS33" s="169" t="e">
        <f t="shared" si="165"/>
        <v>#N/A</v>
      </c>
      <c r="KT33" s="169" t="e">
        <f t="shared" si="165"/>
        <v>#N/A</v>
      </c>
      <c r="KU33" s="169" t="e">
        <f t="shared" si="165"/>
        <v>#N/A</v>
      </c>
      <c r="KV33" s="169" t="e">
        <f t="shared" si="165"/>
        <v>#N/A</v>
      </c>
      <c r="KW33" s="169" t="e">
        <f t="shared" si="165"/>
        <v>#N/A</v>
      </c>
      <c r="KX33" s="169" t="e">
        <f t="shared" si="165"/>
        <v>#N/A</v>
      </c>
      <c r="KY33" s="169" t="e">
        <f t="shared" si="161"/>
        <v>#N/A</v>
      </c>
      <c r="KZ33" s="169" t="e">
        <f t="shared" si="161"/>
        <v>#N/A</v>
      </c>
      <c r="LA33" s="169" t="e">
        <f t="shared" si="161"/>
        <v>#N/A</v>
      </c>
      <c r="LB33" s="169" t="e">
        <f t="shared" si="161"/>
        <v>#N/A</v>
      </c>
      <c r="LC33" s="169" t="e">
        <f t="shared" si="161"/>
        <v>#N/A</v>
      </c>
      <c r="LD33" s="169" t="e">
        <f t="shared" si="161"/>
        <v>#N/A</v>
      </c>
      <c r="LE33" s="169" t="e">
        <f t="shared" si="161"/>
        <v>#N/A</v>
      </c>
      <c r="LF33" s="169" t="e">
        <f t="shared" si="161"/>
        <v>#N/A</v>
      </c>
      <c r="LG33" s="169" t="e">
        <f t="shared" si="161"/>
        <v>#N/A</v>
      </c>
      <c r="LH33" s="169" t="e">
        <f t="shared" si="161"/>
        <v>#N/A</v>
      </c>
      <c r="LI33" s="169" t="e">
        <f t="shared" si="161"/>
        <v>#N/A</v>
      </c>
      <c r="LJ33" s="169" t="e">
        <f t="shared" si="161"/>
        <v>#N/A</v>
      </c>
      <c r="LK33" s="169" t="e">
        <f t="shared" si="161"/>
        <v>#N/A</v>
      </c>
      <c r="LL33" s="169" t="e">
        <f t="shared" si="161"/>
        <v>#N/A</v>
      </c>
      <c r="LM33" s="169" t="e">
        <f t="shared" si="161"/>
        <v>#N/A</v>
      </c>
      <c r="LN33" s="169" t="e">
        <f t="shared" si="158"/>
        <v>#N/A</v>
      </c>
      <c r="LO33" s="169" t="e">
        <f t="shared" si="158"/>
        <v>#N/A</v>
      </c>
      <c r="LP33" s="169" t="e">
        <f t="shared" si="158"/>
        <v>#N/A</v>
      </c>
      <c r="LQ33" s="169" t="e">
        <f t="shared" si="158"/>
        <v>#N/A</v>
      </c>
      <c r="LR33" s="169" t="e">
        <f t="shared" si="158"/>
        <v>#N/A</v>
      </c>
      <c r="LS33" s="169" t="e">
        <f t="shared" si="158"/>
        <v>#N/A</v>
      </c>
      <c r="LT33" s="169" t="e">
        <f t="shared" si="158"/>
        <v>#N/A</v>
      </c>
      <c r="LU33" s="169" t="e">
        <f t="shared" si="158"/>
        <v>#N/A</v>
      </c>
      <c r="LV33" s="169" t="e">
        <f t="shared" si="158"/>
        <v>#N/A</v>
      </c>
      <c r="LW33" s="169" t="e">
        <f t="shared" si="158"/>
        <v>#N/A</v>
      </c>
      <c r="LX33" s="169" t="e">
        <f t="shared" si="158"/>
        <v>#N/A</v>
      </c>
      <c r="LY33" s="169" t="e">
        <f t="shared" si="158"/>
        <v>#N/A</v>
      </c>
      <c r="LZ33" s="169" t="e">
        <f t="shared" si="158"/>
        <v>#N/A</v>
      </c>
      <c r="MA33" s="169" t="e">
        <f t="shared" si="158"/>
        <v>#N/A</v>
      </c>
      <c r="MB33" s="169" t="e">
        <f t="shared" si="158"/>
        <v>#N/A</v>
      </c>
      <c r="MC33" s="169" t="e">
        <f t="shared" si="144"/>
        <v>#N/A</v>
      </c>
      <c r="MD33" s="169" t="e">
        <f t="shared" si="144"/>
        <v>#N/A</v>
      </c>
      <c r="ME33" s="169" t="e">
        <f t="shared" si="144"/>
        <v>#N/A</v>
      </c>
      <c r="MF33" s="169" t="e">
        <f t="shared" si="144"/>
        <v>#N/A</v>
      </c>
      <c r="MG33" s="169" t="e">
        <f t="shared" si="144"/>
        <v>#N/A</v>
      </c>
      <c r="MH33" s="169" t="e">
        <f t="shared" si="144"/>
        <v>#N/A</v>
      </c>
      <c r="MI33" s="169" t="e">
        <f t="shared" si="144"/>
        <v>#N/A</v>
      </c>
      <c r="MJ33" s="169" t="e">
        <f t="shared" si="144"/>
        <v>#N/A</v>
      </c>
      <c r="MK33" s="169" t="e">
        <f t="shared" si="144"/>
        <v>#N/A</v>
      </c>
      <c r="ML33" s="169" t="e">
        <f t="shared" si="144"/>
        <v>#N/A</v>
      </c>
      <c r="MM33" s="169" t="e">
        <f t="shared" si="144"/>
        <v>#N/A</v>
      </c>
      <c r="MN33" s="169" t="e">
        <f t="shared" si="144"/>
        <v>#N/A</v>
      </c>
      <c r="MO33" s="169" t="e">
        <f t="shared" si="144"/>
        <v>#N/A</v>
      </c>
      <c r="MP33" s="169" t="e">
        <f t="shared" si="144"/>
        <v>#N/A</v>
      </c>
      <c r="MQ33" s="169" t="e">
        <f t="shared" si="144"/>
        <v>#N/A</v>
      </c>
      <c r="MR33" s="169" t="e">
        <f t="shared" si="118"/>
        <v>#N/A</v>
      </c>
      <c r="MS33" s="169" t="e">
        <f t="shared" si="155"/>
        <v>#N/A</v>
      </c>
      <c r="MT33" s="169" t="e">
        <f t="shared" si="155"/>
        <v>#N/A</v>
      </c>
      <c r="MU33" s="169" t="e">
        <f t="shared" si="155"/>
        <v>#N/A</v>
      </c>
      <c r="MV33" s="169" t="e">
        <f t="shared" ref="MV33:NJ48" si="166">IF(ISNONTEXT($O33),_xlfn.NORM.DIST(FC33,$K33,$O33,FALSE),NA())</f>
        <v>#N/A</v>
      </c>
      <c r="MW33" s="169" t="e">
        <f t="shared" si="166"/>
        <v>#N/A</v>
      </c>
      <c r="MX33" s="169" t="e">
        <f t="shared" si="166"/>
        <v>#N/A</v>
      </c>
      <c r="MY33" s="169" t="e">
        <f t="shared" si="166"/>
        <v>#N/A</v>
      </c>
      <c r="MZ33" s="169" t="e">
        <f t="shared" si="166"/>
        <v>#N/A</v>
      </c>
      <c r="NA33" s="169" t="e">
        <f t="shared" si="166"/>
        <v>#N/A</v>
      </c>
      <c r="NB33" s="169" t="e">
        <f t="shared" si="166"/>
        <v>#N/A</v>
      </c>
      <c r="NC33" s="169" t="e">
        <f t="shared" si="166"/>
        <v>#N/A</v>
      </c>
      <c r="ND33" s="169" t="e">
        <f t="shared" si="166"/>
        <v>#N/A</v>
      </c>
      <c r="NE33" s="169" t="e">
        <f t="shared" si="166"/>
        <v>#N/A</v>
      </c>
      <c r="NF33" s="169" t="e">
        <f t="shared" si="166"/>
        <v>#N/A</v>
      </c>
      <c r="NG33" s="169" t="e">
        <f t="shared" si="166"/>
        <v>#N/A</v>
      </c>
      <c r="NH33" s="169" t="e">
        <f t="shared" si="166"/>
        <v>#N/A</v>
      </c>
      <c r="NI33" s="169" t="e">
        <f t="shared" si="166"/>
        <v>#N/A</v>
      </c>
      <c r="NJ33" s="169" t="e">
        <f t="shared" si="166"/>
        <v>#N/A</v>
      </c>
      <c r="NK33" s="169" t="e">
        <f t="shared" si="162"/>
        <v>#N/A</v>
      </c>
      <c r="NL33" s="169" t="e">
        <f t="shared" si="162"/>
        <v>#N/A</v>
      </c>
      <c r="NM33" s="169" t="e">
        <f t="shared" si="162"/>
        <v>#N/A</v>
      </c>
      <c r="NN33" s="169" t="e">
        <f t="shared" si="162"/>
        <v>#N/A</v>
      </c>
      <c r="NO33" s="169" t="e">
        <f t="shared" si="162"/>
        <v>#N/A</v>
      </c>
      <c r="NP33" s="169" t="e">
        <f t="shared" si="162"/>
        <v>#N/A</v>
      </c>
      <c r="NQ33" s="169" t="e">
        <f t="shared" si="162"/>
        <v>#N/A</v>
      </c>
      <c r="NR33" s="169" t="e">
        <f t="shared" si="162"/>
        <v>#N/A</v>
      </c>
      <c r="NS33" s="169" t="e">
        <f t="shared" si="162"/>
        <v>#N/A</v>
      </c>
      <c r="NT33" s="169" t="e">
        <f t="shared" si="162"/>
        <v>#N/A</v>
      </c>
      <c r="NU33" s="169" t="e">
        <f t="shared" si="162"/>
        <v>#N/A</v>
      </c>
      <c r="NV33" s="169" t="e">
        <f t="shared" si="162"/>
        <v>#N/A</v>
      </c>
      <c r="NW33" s="169" t="e">
        <f t="shared" si="162"/>
        <v>#N/A</v>
      </c>
      <c r="NX33" s="169" t="e">
        <f t="shared" si="162"/>
        <v>#N/A</v>
      </c>
      <c r="NY33" s="169" t="e">
        <f t="shared" si="162"/>
        <v>#N/A</v>
      </c>
      <c r="NZ33" s="169" t="e">
        <f t="shared" si="159"/>
        <v>#N/A</v>
      </c>
      <c r="OA33" s="169" t="e">
        <f t="shared" si="159"/>
        <v>#N/A</v>
      </c>
      <c r="OB33" s="169" t="e">
        <f t="shared" si="159"/>
        <v>#N/A</v>
      </c>
      <c r="OC33" s="169" t="e">
        <f t="shared" si="159"/>
        <v>#N/A</v>
      </c>
      <c r="OD33" s="169" t="e">
        <f t="shared" si="159"/>
        <v>#N/A</v>
      </c>
      <c r="OE33" s="169" t="e">
        <f t="shared" si="159"/>
        <v>#N/A</v>
      </c>
      <c r="OF33" s="169" t="e">
        <f t="shared" si="159"/>
        <v>#N/A</v>
      </c>
      <c r="OG33" s="169" t="e">
        <f t="shared" si="159"/>
        <v>#N/A</v>
      </c>
      <c r="OH33" s="169" t="e">
        <f t="shared" si="159"/>
        <v>#N/A</v>
      </c>
      <c r="OI33" s="169" t="e">
        <f t="shared" si="159"/>
        <v>#N/A</v>
      </c>
      <c r="OJ33" s="169" t="e">
        <f t="shared" si="159"/>
        <v>#N/A</v>
      </c>
      <c r="OK33" s="169" t="e">
        <f t="shared" si="159"/>
        <v>#N/A</v>
      </c>
      <c r="OL33" s="169" t="e">
        <f t="shared" si="159"/>
        <v>#N/A</v>
      </c>
      <c r="OM33" s="169" t="e">
        <f t="shared" si="159"/>
        <v>#N/A</v>
      </c>
      <c r="ON33" s="169" t="e">
        <f t="shared" si="159"/>
        <v>#N/A</v>
      </c>
      <c r="OO33" s="169" t="e">
        <f t="shared" si="145"/>
        <v>#N/A</v>
      </c>
      <c r="OP33" s="169" t="e">
        <f t="shared" si="145"/>
        <v>#N/A</v>
      </c>
      <c r="OQ33" s="169" t="e">
        <f t="shared" si="145"/>
        <v>#N/A</v>
      </c>
      <c r="OR33" s="169" t="e">
        <f t="shared" si="145"/>
        <v>#N/A</v>
      </c>
      <c r="OS33" s="169" t="e">
        <f t="shared" si="145"/>
        <v>#N/A</v>
      </c>
      <c r="OT33" s="169" t="e">
        <f t="shared" si="145"/>
        <v>#N/A</v>
      </c>
      <c r="OU33" s="169" t="e">
        <f t="shared" si="145"/>
        <v>#N/A</v>
      </c>
      <c r="OV33" s="169" t="e">
        <f t="shared" si="145"/>
        <v>#N/A</v>
      </c>
      <c r="OW33" s="169" t="e">
        <f t="shared" si="145"/>
        <v>#N/A</v>
      </c>
      <c r="OX33" s="169" t="e">
        <f t="shared" si="145"/>
        <v>#N/A</v>
      </c>
      <c r="OY33" s="169" t="e">
        <f t="shared" si="145"/>
        <v>#N/A</v>
      </c>
      <c r="OZ33" s="169" t="e">
        <f t="shared" si="145"/>
        <v>#N/A</v>
      </c>
      <c r="PA33" s="169" t="e">
        <f t="shared" si="145"/>
        <v>#N/A</v>
      </c>
      <c r="PB33" s="169" t="e">
        <f t="shared" si="145"/>
        <v>#N/A</v>
      </c>
      <c r="PC33" s="169" t="e">
        <f t="shared" si="145"/>
        <v>#N/A</v>
      </c>
      <c r="PD33" s="169" t="e">
        <f t="shared" si="119"/>
        <v>#N/A</v>
      </c>
      <c r="PE33" s="169" t="e">
        <f t="shared" si="141"/>
        <v>#N/A</v>
      </c>
      <c r="PF33" s="169" t="e">
        <f t="shared" si="141"/>
        <v>#N/A</v>
      </c>
      <c r="PG33" s="169" t="e">
        <f t="shared" si="141"/>
        <v>#N/A</v>
      </c>
      <c r="PH33" s="169" t="e">
        <f t="shared" si="141"/>
        <v>#N/A</v>
      </c>
      <c r="PI33" s="169" t="e">
        <f t="shared" si="141"/>
        <v>#N/A</v>
      </c>
      <c r="PJ33" s="169" t="e">
        <f t="shared" si="141"/>
        <v>#N/A</v>
      </c>
      <c r="PK33" s="169" t="e">
        <f t="shared" si="141"/>
        <v>#N/A</v>
      </c>
      <c r="PL33" s="169" t="e">
        <f t="shared" si="141"/>
        <v>#N/A</v>
      </c>
    </row>
    <row r="34" spans="1:428" hidden="1" x14ac:dyDescent="0.75">
      <c r="A34" s="4">
        <v>31</v>
      </c>
      <c r="B34" s="109"/>
      <c r="C34" s="117"/>
      <c r="D34" s="122" t="str">
        <f t="shared" si="110"/>
        <v/>
      </c>
      <c r="E34" s="95"/>
      <c r="F34" s="122" t="str">
        <f t="shared" si="111"/>
        <v/>
      </c>
      <c r="G34" s="117"/>
      <c r="H34" s="110"/>
      <c r="I34" s="124" t="str">
        <f t="shared" si="0"/>
        <v/>
      </c>
      <c r="J34" s="124" t="str">
        <f t="shared" si="1"/>
        <v/>
      </c>
      <c r="K34" s="73" t="str">
        <f t="shared" si="112"/>
        <v/>
      </c>
      <c r="L34" s="23"/>
      <c r="M34" s="57"/>
      <c r="N34" s="280"/>
      <c r="O34" s="74" t="str">
        <f>IF(AND(D34&gt;0,E34&gt;0,F34&gt;0),IF(ISBLANK(N34),IF(ISBLANK(L34),"",(F34-D34)*VLOOKUP(L34,VLookups!$A$4:$B$13,2,FALSE)),N34),"")</f>
        <v/>
      </c>
      <c r="P34" s="75" t="str">
        <f t="shared" si="2"/>
        <v/>
      </c>
      <c r="Q34" s="95"/>
      <c r="R34" s="270" t="str">
        <f>IF(AND(Q34&gt;0,E34&gt;0,NOT(O34="")),ABS(VLOOKUP($Q$1,VLookups!$A$43:$B$44,2,FALSE)-_xlfn.NORM.DIST(Q34,K34,O34,TRUE)),"")</f>
        <v/>
      </c>
      <c r="S34" s="94" t="str">
        <f>IF(AND($D34&gt;0,$E34&gt;0,$F34&gt;0,NOT(ISBLANK($L34))),_xlfn.NORM.INV(ABS(VLOOKUP($Q$1,VLookups!$A$43:$B$44,2,FALSE)-S$3),$K34,$O34),"")</f>
        <v/>
      </c>
      <c r="T34" s="93" t="str">
        <f>IF(AND($D34&gt;0,$E34&gt;0,$F34&gt;0,NOT(ISBLANK($L34))),_xlfn.NORM.INV(ABS(VLOOKUP($Q$1,VLookups!$A$43:$B$44,2,FALSE)-T$3),$K34,$O34),"")</f>
        <v/>
      </c>
      <c r="U34" s="94" t="str">
        <f>IF(AND($D34&gt;0,$E34&gt;0,$F34&gt;0,NOT(ISBLANK($L34))),_xlfn.NORM.INV(ABS(VLOOKUP($Q$1,VLookups!$A$43:$B$44,2,FALSE)-U$3),$K34,$O34),"")</f>
        <v/>
      </c>
      <c r="V34" s="93" t="str">
        <f>IF(AND($D34&gt;0,$E34&gt;0,$F34&gt;0,NOT(ISBLANK($L34))),_xlfn.NORM.INV(ABS(VLOOKUP($Q$1,VLookups!$A$43:$B$44,2,FALSE)-V$3),$K34,$O34),"")</f>
        <v/>
      </c>
      <c r="W34" s="94" t="str">
        <f>IF(AND($D34&gt;0,$E34&gt;0,$F34&gt;0,NOT(ISBLANK($L34))),_xlfn.NORM.INV(ABS(VLOOKUP($Q$1,VLookups!$A$43:$B$44,2,FALSE)-W$3),$K34,$O34),"")</f>
        <v/>
      </c>
      <c r="X34" s="93" t="str">
        <f>IF(AND($D34&gt;0,$E34&gt;0,$F34&gt;0,NOT(ISBLANK($L34))),_xlfn.NORM.INV(ABS(VLOOKUP($Q$1,VLookups!$A$43:$B$44,2,FALSE)-X$3),$K34,$O34),"")</f>
        <v/>
      </c>
      <c r="Y34" s="5"/>
      <c r="Z34" s="168" t="str">
        <f t="shared" si="113"/>
        <v/>
      </c>
      <c r="AA34" s="49" t="str">
        <f t="shared" si="114"/>
        <v/>
      </c>
      <c r="AB34" s="49" t="str">
        <f t="shared" ref="AB34:CM37" si="167">IF(ISNONTEXT($Z34),AC34-$Z34,"")</f>
        <v/>
      </c>
      <c r="AC34" s="49" t="str">
        <f t="shared" si="167"/>
        <v/>
      </c>
      <c r="AD34" s="49" t="str">
        <f t="shared" si="167"/>
        <v/>
      </c>
      <c r="AE34" s="49" t="str">
        <f t="shared" si="167"/>
        <v/>
      </c>
      <c r="AF34" s="49" t="str">
        <f t="shared" si="167"/>
        <v/>
      </c>
      <c r="AG34" s="49" t="str">
        <f t="shared" si="167"/>
        <v/>
      </c>
      <c r="AH34" s="49" t="str">
        <f t="shared" si="167"/>
        <v/>
      </c>
      <c r="AI34" s="49" t="str">
        <f t="shared" si="167"/>
        <v/>
      </c>
      <c r="AJ34" s="49" t="str">
        <f t="shared" si="167"/>
        <v/>
      </c>
      <c r="AK34" s="49" t="str">
        <f t="shared" si="167"/>
        <v/>
      </c>
      <c r="AL34" s="49" t="str">
        <f t="shared" si="167"/>
        <v/>
      </c>
      <c r="AM34" s="49" t="str">
        <f t="shared" si="167"/>
        <v/>
      </c>
      <c r="AN34" s="49" t="str">
        <f t="shared" si="167"/>
        <v/>
      </c>
      <c r="AO34" s="49" t="str">
        <f t="shared" si="167"/>
        <v/>
      </c>
      <c r="AP34" s="49" t="str">
        <f t="shared" si="167"/>
        <v/>
      </c>
      <c r="AQ34" s="49" t="str">
        <f t="shared" si="167"/>
        <v/>
      </c>
      <c r="AR34" s="49" t="str">
        <f t="shared" si="167"/>
        <v/>
      </c>
      <c r="AS34" s="49" t="str">
        <f t="shared" si="167"/>
        <v/>
      </c>
      <c r="AT34" s="49" t="str">
        <f t="shared" si="167"/>
        <v/>
      </c>
      <c r="AU34" s="49" t="str">
        <f t="shared" si="167"/>
        <v/>
      </c>
      <c r="AV34" s="49" t="str">
        <f t="shared" si="167"/>
        <v/>
      </c>
      <c r="AW34" s="49" t="str">
        <f t="shared" si="167"/>
        <v/>
      </c>
      <c r="AX34" s="49" t="str">
        <f t="shared" si="167"/>
        <v/>
      </c>
      <c r="AY34" s="49" t="str">
        <f t="shared" si="167"/>
        <v/>
      </c>
      <c r="AZ34" s="49" t="str">
        <f t="shared" si="167"/>
        <v/>
      </c>
      <c r="BA34" s="49" t="str">
        <f t="shared" si="167"/>
        <v/>
      </c>
      <c r="BB34" s="49" t="str">
        <f t="shared" si="167"/>
        <v/>
      </c>
      <c r="BC34" s="49" t="str">
        <f t="shared" si="167"/>
        <v/>
      </c>
      <c r="BD34" s="49" t="str">
        <f t="shared" si="167"/>
        <v/>
      </c>
      <c r="BE34" s="49" t="str">
        <f t="shared" si="167"/>
        <v/>
      </c>
      <c r="BF34" s="49" t="str">
        <f t="shared" si="167"/>
        <v/>
      </c>
      <c r="BG34" s="49" t="str">
        <f t="shared" si="167"/>
        <v/>
      </c>
      <c r="BH34" s="49" t="str">
        <f t="shared" si="167"/>
        <v/>
      </c>
      <c r="BI34" s="49" t="str">
        <f t="shared" si="167"/>
        <v/>
      </c>
      <c r="BJ34" s="49" t="str">
        <f t="shared" si="167"/>
        <v/>
      </c>
      <c r="BK34" s="49" t="str">
        <f t="shared" si="167"/>
        <v/>
      </c>
      <c r="BL34" s="49" t="str">
        <f t="shared" si="167"/>
        <v/>
      </c>
      <c r="BM34" s="49" t="str">
        <f t="shared" si="167"/>
        <v/>
      </c>
      <c r="BN34" s="49" t="str">
        <f t="shared" si="167"/>
        <v/>
      </c>
      <c r="BO34" s="49" t="str">
        <f t="shared" si="167"/>
        <v/>
      </c>
      <c r="BP34" s="49" t="str">
        <f t="shared" si="167"/>
        <v/>
      </c>
      <c r="BQ34" s="49" t="str">
        <f t="shared" si="167"/>
        <v/>
      </c>
      <c r="BR34" s="49" t="str">
        <f t="shared" si="167"/>
        <v/>
      </c>
      <c r="BS34" s="49" t="str">
        <f t="shared" si="167"/>
        <v/>
      </c>
      <c r="BT34" s="49" t="str">
        <f t="shared" si="167"/>
        <v/>
      </c>
      <c r="BU34" s="49" t="str">
        <f t="shared" si="167"/>
        <v/>
      </c>
      <c r="BV34" s="49" t="str">
        <f t="shared" si="167"/>
        <v/>
      </c>
      <c r="BW34" s="49" t="str">
        <f t="shared" si="167"/>
        <v/>
      </c>
      <c r="BX34" s="49" t="str">
        <f t="shared" si="167"/>
        <v/>
      </c>
      <c r="BY34" s="49" t="str">
        <f t="shared" si="167"/>
        <v/>
      </c>
      <c r="BZ34" s="49" t="str">
        <f t="shared" si="167"/>
        <v/>
      </c>
      <c r="CA34" s="49" t="str">
        <f t="shared" si="167"/>
        <v/>
      </c>
      <c r="CB34" s="49" t="str">
        <f t="shared" si="167"/>
        <v/>
      </c>
      <c r="CC34" s="49" t="str">
        <f t="shared" si="167"/>
        <v/>
      </c>
      <c r="CD34" s="49" t="str">
        <f t="shared" si="167"/>
        <v/>
      </c>
      <c r="CE34" s="49" t="str">
        <f t="shared" si="167"/>
        <v/>
      </c>
      <c r="CF34" s="49" t="str">
        <f t="shared" si="167"/>
        <v/>
      </c>
      <c r="CG34" s="49" t="str">
        <f t="shared" si="167"/>
        <v/>
      </c>
      <c r="CH34" s="49" t="str">
        <f t="shared" si="167"/>
        <v/>
      </c>
      <c r="CI34" s="49" t="str">
        <f t="shared" si="167"/>
        <v/>
      </c>
      <c r="CJ34" s="49" t="str">
        <f t="shared" si="167"/>
        <v/>
      </c>
      <c r="CK34" s="49" t="str">
        <f t="shared" si="167"/>
        <v/>
      </c>
      <c r="CL34" s="49" t="str">
        <f t="shared" si="167"/>
        <v/>
      </c>
      <c r="CM34" s="49" t="str">
        <f t="shared" si="167"/>
        <v/>
      </c>
      <c r="CN34" s="49" t="str">
        <f t="shared" si="163"/>
        <v/>
      </c>
      <c r="CO34" s="49" t="str">
        <f t="shared" si="163"/>
        <v/>
      </c>
      <c r="CP34" s="49" t="str">
        <f t="shared" si="163"/>
        <v/>
      </c>
      <c r="CQ34" s="49" t="str">
        <f t="shared" si="163"/>
        <v/>
      </c>
      <c r="CR34" s="49" t="str">
        <f t="shared" si="163"/>
        <v/>
      </c>
      <c r="CS34" s="49" t="str">
        <f t="shared" si="163"/>
        <v/>
      </c>
      <c r="CT34" s="49" t="str">
        <f t="shared" si="163"/>
        <v/>
      </c>
      <c r="CU34" s="49" t="str">
        <f t="shared" si="163"/>
        <v/>
      </c>
      <c r="CV34" s="49" t="str">
        <f t="shared" si="163"/>
        <v/>
      </c>
      <c r="CW34" s="49" t="str">
        <f t="shared" si="163"/>
        <v/>
      </c>
      <c r="CX34" s="49" t="str">
        <f t="shared" si="163"/>
        <v/>
      </c>
      <c r="CY34" s="49" t="str">
        <f t="shared" si="163"/>
        <v/>
      </c>
      <c r="CZ34" s="49" t="str">
        <f t="shared" si="163"/>
        <v/>
      </c>
      <c r="DA34" s="49" t="str">
        <f t="shared" si="163"/>
        <v/>
      </c>
      <c r="DB34" s="49" t="str">
        <f t="shared" si="163"/>
        <v/>
      </c>
      <c r="DC34" s="49" t="str">
        <f t="shared" si="163"/>
        <v/>
      </c>
      <c r="DD34" s="49" t="str">
        <f t="shared" si="163"/>
        <v/>
      </c>
      <c r="DE34" s="49" t="str">
        <f t="shared" si="163"/>
        <v/>
      </c>
      <c r="DF34" s="49" t="str">
        <f t="shared" si="163"/>
        <v/>
      </c>
      <c r="DG34" s="49" t="str">
        <f t="shared" si="163"/>
        <v/>
      </c>
      <c r="DH34" s="49" t="str">
        <f t="shared" si="163"/>
        <v/>
      </c>
      <c r="DI34" s="49" t="str">
        <f t="shared" si="163"/>
        <v/>
      </c>
      <c r="DJ34" s="49" t="str">
        <f t="shared" si="163"/>
        <v/>
      </c>
      <c r="DK34" s="49" t="str">
        <f t="shared" si="163"/>
        <v/>
      </c>
      <c r="DL34" s="49" t="str">
        <f t="shared" si="163"/>
        <v/>
      </c>
      <c r="DM34" s="49" t="str">
        <f t="shared" si="163"/>
        <v/>
      </c>
      <c r="DN34" s="49" t="str">
        <f t="shared" si="163"/>
        <v/>
      </c>
      <c r="DO34" s="49" t="str">
        <f t="shared" si="163"/>
        <v/>
      </c>
      <c r="DP34" s="49" t="str">
        <f t="shared" si="163"/>
        <v/>
      </c>
      <c r="DQ34" s="49" t="str">
        <f t="shared" si="163"/>
        <v/>
      </c>
      <c r="DR34" s="49" t="str">
        <f t="shared" si="163"/>
        <v/>
      </c>
      <c r="DS34" s="49" t="str">
        <f t="shared" si="163"/>
        <v/>
      </c>
      <c r="DT34" s="49" t="str">
        <f t="shared" si="163"/>
        <v/>
      </c>
      <c r="DU34" s="49" t="str">
        <f t="shared" si="163"/>
        <v/>
      </c>
      <c r="DV34" s="49" t="str">
        <f t="shared" si="163"/>
        <v/>
      </c>
      <c r="DW34" s="183" t="str">
        <f t="shared" si="115"/>
        <v/>
      </c>
      <c r="DX34" s="49" t="str">
        <f t="shared" si="5"/>
        <v/>
      </c>
      <c r="DY34" s="49" t="str">
        <f t="shared" si="6"/>
        <v/>
      </c>
      <c r="DZ34" s="49" t="str">
        <f t="shared" si="7"/>
        <v/>
      </c>
      <c r="EA34" s="49" t="str">
        <f t="shared" si="8"/>
        <v/>
      </c>
      <c r="EB34" s="49" t="str">
        <f t="shared" si="9"/>
        <v/>
      </c>
      <c r="EC34" s="49" t="str">
        <f t="shared" si="10"/>
        <v/>
      </c>
      <c r="ED34" s="49" t="str">
        <f t="shared" si="11"/>
        <v/>
      </c>
      <c r="EE34" s="49" t="str">
        <f t="shared" si="12"/>
        <v/>
      </c>
      <c r="EF34" s="49" t="str">
        <f t="shared" si="13"/>
        <v/>
      </c>
      <c r="EG34" s="49" t="str">
        <f t="shared" si="14"/>
        <v/>
      </c>
      <c r="EH34" s="49" t="str">
        <f t="shared" si="15"/>
        <v/>
      </c>
      <c r="EI34" s="49" t="str">
        <f t="shared" si="16"/>
        <v/>
      </c>
      <c r="EJ34" s="49" t="str">
        <f t="shared" si="17"/>
        <v/>
      </c>
      <c r="EK34" s="49" t="str">
        <f t="shared" si="18"/>
        <v/>
      </c>
      <c r="EL34" s="49" t="str">
        <f t="shared" si="19"/>
        <v/>
      </c>
      <c r="EM34" s="49" t="str">
        <f t="shared" si="20"/>
        <v/>
      </c>
      <c r="EN34" s="49" t="str">
        <f t="shared" si="21"/>
        <v/>
      </c>
      <c r="EO34" s="49" t="str">
        <f t="shared" si="22"/>
        <v/>
      </c>
      <c r="EP34" s="49" t="str">
        <f t="shared" si="23"/>
        <v/>
      </c>
      <c r="EQ34" s="49" t="str">
        <f t="shared" si="24"/>
        <v/>
      </c>
      <c r="ER34" s="49" t="str">
        <f t="shared" si="25"/>
        <v/>
      </c>
      <c r="ES34" s="49" t="str">
        <f t="shared" si="26"/>
        <v/>
      </c>
      <c r="ET34" s="49" t="str">
        <f t="shared" si="27"/>
        <v/>
      </c>
      <c r="EU34" s="49" t="str">
        <f t="shared" si="28"/>
        <v/>
      </c>
      <c r="EV34" s="49" t="str">
        <f t="shared" si="29"/>
        <v/>
      </c>
      <c r="EW34" s="49" t="str">
        <f t="shared" si="30"/>
        <v/>
      </c>
      <c r="EX34" s="49" t="str">
        <f t="shared" si="31"/>
        <v/>
      </c>
      <c r="EY34" s="49" t="str">
        <f t="shared" si="32"/>
        <v/>
      </c>
      <c r="EZ34" s="49" t="str">
        <f t="shared" si="33"/>
        <v/>
      </c>
      <c r="FA34" s="49" t="str">
        <f t="shared" si="34"/>
        <v/>
      </c>
      <c r="FB34" s="49" t="str">
        <f t="shared" si="35"/>
        <v/>
      </c>
      <c r="FC34" s="49" t="str">
        <f t="shared" si="36"/>
        <v/>
      </c>
      <c r="FD34" s="49" t="str">
        <f t="shared" si="37"/>
        <v/>
      </c>
      <c r="FE34" s="49" t="str">
        <f t="shared" si="38"/>
        <v/>
      </c>
      <c r="FF34" s="49" t="str">
        <f t="shared" si="39"/>
        <v/>
      </c>
      <c r="FG34" s="49" t="str">
        <f t="shared" si="40"/>
        <v/>
      </c>
      <c r="FH34" s="49" t="str">
        <f t="shared" si="41"/>
        <v/>
      </c>
      <c r="FI34" s="49" t="str">
        <f t="shared" si="42"/>
        <v/>
      </c>
      <c r="FJ34" s="49" t="str">
        <f t="shared" si="43"/>
        <v/>
      </c>
      <c r="FK34" s="49" t="str">
        <f t="shared" si="44"/>
        <v/>
      </c>
      <c r="FL34" s="49" t="str">
        <f t="shared" si="45"/>
        <v/>
      </c>
      <c r="FM34" s="49" t="str">
        <f t="shared" si="46"/>
        <v/>
      </c>
      <c r="FN34" s="49" t="str">
        <f t="shared" si="47"/>
        <v/>
      </c>
      <c r="FO34" s="49" t="str">
        <f t="shared" si="48"/>
        <v/>
      </c>
      <c r="FP34" s="49" t="str">
        <f t="shared" si="49"/>
        <v/>
      </c>
      <c r="FQ34" s="49" t="str">
        <f t="shared" si="50"/>
        <v/>
      </c>
      <c r="FR34" s="49" t="str">
        <f t="shared" si="51"/>
        <v/>
      </c>
      <c r="FS34" s="49" t="str">
        <f t="shared" si="52"/>
        <v/>
      </c>
      <c r="FT34" s="49" t="str">
        <f t="shared" si="53"/>
        <v/>
      </c>
      <c r="FU34" s="49" t="str">
        <f t="shared" si="54"/>
        <v/>
      </c>
      <c r="FV34" s="49" t="str">
        <f t="shared" si="55"/>
        <v/>
      </c>
      <c r="FW34" s="49" t="str">
        <f t="shared" si="56"/>
        <v/>
      </c>
      <c r="FX34" s="49" t="str">
        <f t="shared" si="57"/>
        <v/>
      </c>
      <c r="FY34" s="49" t="str">
        <f t="shared" si="58"/>
        <v/>
      </c>
      <c r="FZ34" s="49" t="str">
        <f t="shared" si="59"/>
        <v/>
      </c>
      <c r="GA34" s="49" t="str">
        <f t="shared" si="60"/>
        <v/>
      </c>
      <c r="GB34" s="49" t="str">
        <f t="shared" si="61"/>
        <v/>
      </c>
      <c r="GC34" s="49" t="str">
        <f t="shared" si="62"/>
        <v/>
      </c>
      <c r="GD34" s="49" t="str">
        <f t="shared" si="63"/>
        <v/>
      </c>
      <c r="GE34" s="49" t="str">
        <f t="shared" si="64"/>
        <v/>
      </c>
      <c r="GF34" s="49" t="str">
        <f t="shared" si="65"/>
        <v/>
      </c>
      <c r="GG34" s="49" t="str">
        <f t="shared" si="66"/>
        <v/>
      </c>
      <c r="GH34" s="49" t="str">
        <f t="shared" si="67"/>
        <v/>
      </c>
      <c r="GI34" s="49" t="str">
        <f t="shared" si="68"/>
        <v/>
      </c>
      <c r="GJ34" s="49" t="str">
        <f t="shared" si="69"/>
        <v/>
      </c>
      <c r="GK34" s="49" t="str">
        <f t="shared" si="70"/>
        <v/>
      </c>
      <c r="GL34" s="49" t="str">
        <f t="shared" si="71"/>
        <v/>
      </c>
      <c r="GM34" s="49" t="str">
        <f t="shared" si="72"/>
        <v/>
      </c>
      <c r="GN34" s="49" t="str">
        <f t="shared" si="73"/>
        <v/>
      </c>
      <c r="GO34" s="49" t="str">
        <f t="shared" si="74"/>
        <v/>
      </c>
      <c r="GP34" s="49" t="str">
        <f t="shared" si="75"/>
        <v/>
      </c>
      <c r="GQ34" s="49" t="str">
        <f t="shared" si="76"/>
        <v/>
      </c>
      <c r="GR34" s="49" t="str">
        <f t="shared" si="77"/>
        <v/>
      </c>
      <c r="GS34" s="49" t="str">
        <f t="shared" si="78"/>
        <v/>
      </c>
      <c r="GT34" s="49" t="str">
        <f t="shared" si="79"/>
        <v/>
      </c>
      <c r="GU34" s="49" t="str">
        <f t="shared" si="80"/>
        <v/>
      </c>
      <c r="GV34" s="49" t="str">
        <f t="shared" si="81"/>
        <v/>
      </c>
      <c r="GW34" s="49" t="str">
        <f t="shared" si="82"/>
        <v/>
      </c>
      <c r="GX34" s="49" t="str">
        <f t="shared" si="83"/>
        <v/>
      </c>
      <c r="GY34" s="49" t="str">
        <f t="shared" si="84"/>
        <v/>
      </c>
      <c r="GZ34" s="49" t="str">
        <f t="shared" si="85"/>
        <v/>
      </c>
      <c r="HA34" s="49" t="str">
        <f t="shared" si="86"/>
        <v/>
      </c>
      <c r="HB34" s="49" t="str">
        <f t="shared" si="87"/>
        <v/>
      </c>
      <c r="HC34" s="49" t="str">
        <f t="shared" si="88"/>
        <v/>
      </c>
      <c r="HD34" s="49" t="str">
        <f t="shared" si="89"/>
        <v/>
      </c>
      <c r="HE34" s="49" t="str">
        <f t="shared" si="90"/>
        <v/>
      </c>
      <c r="HF34" s="49" t="str">
        <f t="shared" si="91"/>
        <v/>
      </c>
      <c r="HG34" s="49" t="str">
        <f t="shared" si="92"/>
        <v/>
      </c>
      <c r="HH34" s="49" t="str">
        <f t="shared" si="93"/>
        <v/>
      </c>
      <c r="HI34" s="49" t="str">
        <f t="shared" si="94"/>
        <v/>
      </c>
      <c r="HJ34" s="49" t="str">
        <f t="shared" si="95"/>
        <v/>
      </c>
      <c r="HK34" s="49" t="str">
        <f t="shared" si="96"/>
        <v/>
      </c>
      <c r="HL34" s="49" t="str">
        <f t="shared" si="97"/>
        <v/>
      </c>
      <c r="HM34" s="49" t="str">
        <f t="shared" si="98"/>
        <v/>
      </c>
      <c r="HN34" s="49" t="str">
        <f t="shared" si="99"/>
        <v/>
      </c>
      <c r="HO34" s="49" t="str">
        <f t="shared" si="100"/>
        <v/>
      </c>
      <c r="HP34" s="49" t="str">
        <f t="shared" si="101"/>
        <v/>
      </c>
      <c r="HQ34" s="49" t="str">
        <f t="shared" si="102"/>
        <v/>
      </c>
      <c r="HR34" s="49" t="str">
        <f t="shared" si="103"/>
        <v/>
      </c>
      <c r="HS34" s="49" t="str">
        <f t="shared" si="104"/>
        <v/>
      </c>
      <c r="HT34" s="169" t="e">
        <f t="shared" si="105"/>
        <v>#N/A</v>
      </c>
      <c r="HU34" s="169" t="e">
        <f t="shared" si="153"/>
        <v>#N/A</v>
      </c>
      <c r="HV34" s="169" t="e">
        <f t="shared" si="153"/>
        <v>#N/A</v>
      </c>
      <c r="HW34" s="169" t="e">
        <f t="shared" si="153"/>
        <v>#N/A</v>
      </c>
      <c r="HX34" s="169" t="e">
        <f t="shared" si="164"/>
        <v>#N/A</v>
      </c>
      <c r="HY34" s="169" t="e">
        <f t="shared" si="164"/>
        <v>#N/A</v>
      </c>
      <c r="HZ34" s="169" t="e">
        <f t="shared" si="164"/>
        <v>#N/A</v>
      </c>
      <c r="IA34" s="169" t="e">
        <f t="shared" si="164"/>
        <v>#N/A</v>
      </c>
      <c r="IB34" s="169" t="e">
        <f t="shared" si="164"/>
        <v>#N/A</v>
      </c>
      <c r="IC34" s="169" t="e">
        <f t="shared" si="164"/>
        <v>#N/A</v>
      </c>
      <c r="ID34" s="169" t="e">
        <f t="shared" si="164"/>
        <v>#N/A</v>
      </c>
      <c r="IE34" s="169" t="e">
        <f t="shared" si="164"/>
        <v>#N/A</v>
      </c>
      <c r="IF34" s="169" t="e">
        <f t="shared" si="164"/>
        <v>#N/A</v>
      </c>
      <c r="IG34" s="169" t="e">
        <f t="shared" si="164"/>
        <v>#N/A</v>
      </c>
      <c r="IH34" s="169" t="e">
        <f t="shared" si="164"/>
        <v>#N/A</v>
      </c>
      <c r="II34" s="169" t="e">
        <f t="shared" si="164"/>
        <v>#N/A</v>
      </c>
      <c r="IJ34" s="169" t="e">
        <f t="shared" si="164"/>
        <v>#N/A</v>
      </c>
      <c r="IK34" s="169" t="e">
        <f t="shared" si="164"/>
        <v>#N/A</v>
      </c>
      <c r="IL34" s="169" t="e">
        <f t="shared" si="164"/>
        <v>#N/A</v>
      </c>
      <c r="IM34" s="169" t="e">
        <f t="shared" si="160"/>
        <v>#N/A</v>
      </c>
      <c r="IN34" s="169" t="e">
        <f t="shared" si="160"/>
        <v>#N/A</v>
      </c>
      <c r="IO34" s="169" t="e">
        <f t="shared" si="160"/>
        <v>#N/A</v>
      </c>
      <c r="IP34" s="169" t="e">
        <f t="shared" si="160"/>
        <v>#N/A</v>
      </c>
      <c r="IQ34" s="169" t="e">
        <f t="shared" si="160"/>
        <v>#N/A</v>
      </c>
      <c r="IR34" s="169" t="e">
        <f t="shared" si="160"/>
        <v>#N/A</v>
      </c>
      <c r="IS34" s="169" t="e">
        <f t="shared" si="160"/>
        <v>#N/A</v>
      </c>
      <c r="IT34" s="169" t="e">
        <f t="shared" si="160"/>
        <v>#N/A</v>
      </c>
      <c r="IU34" s="169" t="e">
        <f t="shared" si="160"/>
        <v>#N/A</v>
      </c>
      <c r="IV34" s="169" t="e">
        <f t="shared" si="160"/>
        <v>#N/A</v>
      </c>
      <c r="IW34" s="169" t="e">
        <f t="shared" si="160"/>
        <v>#N/A</v>
      </c>
      <c r="IX34" s="169" t="e">
        <f t="shared" si="160"/>
        <v>#N/A</v>
      </c>
      <c r="IY34" s="169" t="e">
        <f t="shared" si="160"/>
        <v>#N/A</v>
      </c>
      <c r="IZ34" s="169" t="e">
        <f t="shared" si="160"/>
        <v>#N/A</v>
      </c>
      <c r="JA34" s="169" t="e">
        <f t="shared" si="160"/>
        <v>#N/A</v>
      </c>
      <c r="JB34" s="169" t="e">
        <f t="shared" si="157"/>
        <v>#N/A</v>
      </c>
      <c r="JC34" s="169" t="e">
        <f t="shared" si="157"/>
        <v>#N/A</v>
      </c>
      <c r="JD34" s="169" t="e">
        <f t="shared" si="157"/>
        <v>#N/A</v>
      </c>
      <c r="JE34" s="169" t="e">
        <f t="shared" si="157"/>
        <v>#N/A</v>
      </c>
      <c r="JF34" s="169" t="e">
        <f t="shared" si="157"/>
        <v>#N/A</v>
      </c>
      <c r="JG34" s="169" t="e">
        <f t="shared" si="157"/>
        <v>#N/A</v>
      </c>
      <c r="JH34" s="169" t="e">
        <f t="shared" si="157"/>
        <v>#N/A</v>
      </c>
      <c r="JI34" s="169" t="e">
        <f t="shared" si="157"/>
        <v>#N/A</v>
      </c>
      <c r="JJ34" s="169" t="e">
        <f t="shared" si="157"/>
        <v>#N/A</v>
      </c>
      <c r="JK34" s="169" t="e">
        <f t="shared" si="157"/>
        <v>#N/A</v>
      </c>
      <c r="JL34" s="169" t="e">
        <f t="shared" si="157"/>
        <v>#N/A</v>
      </c>
      <c r="JM34" s="169" t="e">
        <f t="shared" si="157"/>
        <v>#N/A</v>
      </c>
      <c r="JN34" s="169" t="e">
        <f t="shared" si="157"/>
        <v>#N/A</v>
      </c>
      <c r="JO34" s="169" t="e">
        <f t="shared" si="157"/>
        <v>#N/A</v>
      </c>
      <c r="JP34" s="169" t="e">
        <f t="shared" si="157"/>
        <v>#N/A</v>
      </c>
      <c r="JQ34" s="169" t="e">
        <f t="shared" si="143"/>
        <v>#N/A</v>
      </c>
      <c r="JR34" s="169" t="e">
        <f t="shared" si="143"/>
        <v>#N/A</v>
      </c>
      <c r="JS34" s="169" t="e">
        <f t="shared" si="143"/>
        <v>#N/A</v>
      </c>
      <c r="JT34" s="169" t="e">
        <f t="shared" si="143"/>
        <v>#N/A</v>
      </c>
      <c r="JU34" s="169" t="e">
        <f t="shared" si="143"/>
        <v>#N/A</v>
      </c>
      <c r="JV34" s="169" t="e">
        <f t="shared" si="143"/>
        <v>#N/A</v>
      </c>
      <c r="JW34" s="169" t="e">
        <f t="shared" si="143"/>
        <v>#N/A</v>
      </c>
      <c r="JX34" s="169" t="e">
        <f t="shared" si="143"/>
        <v>#N/A</v>
      </c>
      <c r="JY34" s="169" t="e">
        <f t="shared" si="143"/>
        <v>#N/A</v>
      </c>
      <c r="JZ34" s="169" t="e">
        <f t="shared" si="143"/>
        <v>#N/A</v>
      </c>
      <c r="KA34" s="169" t="e">
        <f t="shared" si="143"/>
        <v>#N/A</v>
      </c>
      <c r="KB34" s="169" t="e">
        <f t="shared" si="143"/>
        <v>#N/A</v>
      </c>
      <c r="KC34" s="169" t="e">
        <f t="shared" si="143"/>
        <v>#N/A</v>
      </c>
      <c r="KD34" s="169" t="e">
        <f t="shared" si="143"/>
        <v>#N/A</v>
      </c>
      <c r="KE34" s="169" t="e">
        <f t="shared" si="143"/>
        <v>#N/A</v>
      </c>
      <c r="KF34" s="169" t="e">
        <f t="shared" si="117"/>
        <v>#N/A</v>
      </c>
      <c r="KG34" s="169" t="e">
        <f t="shared" si="154"/>
        <v>#N/A</v>
      </c>
      <c r="KH34" s="169" t="e">
        <f t="shared" si="154"/>
        <v>#N/A</v>
      </c>
      <c r="KI34" s="169" t="e">
        <f t="shared" si="154"/>
        <v>#N/A</v>
      </c>
      <c r="KJ34" s="169" t="e">
        <f t="shared" si="165"/>
        <v>#N/A</v>
      </c>
      <c r="KK34" s="169" t="e">
        <f t="shared" si="165"/>
        <v>#N/A</v>
      </c>
      <c r="KL34" s="169" t="e">
        <f t="shared" si="165"/>
        <v>#N/A</v>
      </c>
      <c r="KM34" s="169" t="e">
        <f t="shared" si="165"/>
        <v>#N/A</v>
      </c>
      <c r="KN34" s="169" t="e">
        <f t="shared" si="165"/>
        <v>#N/A</v>
      </c>
      <c r="KO34" s="169" t="e">
        <f t="shared" si="165"/>
        <v>#N/A</v>
      </c>
      <c r="KP34" s="169" t="e">
        <f t="shared" si="165"/>
        <v>#N/A</v>
      </c>
      <c r="KQ34" s="169" t="e">
        <f t="shared" si="165"/>
        <v>#N/A</v>
      </c>
      <c r="KR34" s="169" t="e">
        <f t="shared" si="165"/>
        <v>#N/A</v>
      </c>
      <c r="KS34" s="169" t="e">
        <f t="shared" si="165"/>
        <v>#N/A</v>
      </c>
      <c r="KT34" s="169" t="e">
        <f t="shared" si="165"/>
        <v>#N/A</v>
      </c>
      <c r="KU34" s="169" t="e">
        <f t="shared" si="165"/>
        <v>#N/A</v>
      </c>
      <c r="KV34" s="169" t="e">
        <f t="shared" si="165"/>
        <v>#N/A</v>
      </c>
      <c r="KW34" s="169" t="e">
        <f t="shared" si="165"/>
        <v>#N/A</v>
      </c>
      <c r="KX34" s="169" t="e">
        <f t="shared" si="165"/>
        <v>#N/A</v>
      </c>
      <c r="KY34" s="169" t="e">
        <f t="shared" si="161"/>
        <v>#N/A</v>
      </c>
      <c r="KZ34" s="169" t="e">
        <f t="shared" si="161"/>
        <v>#N/A</v>
      </c>
      <c r="LA34" s="169" t="e">
        <f t="shared" si="161"/>
        <v>#N/A</v>
      </c>
      <c r="LB34" s="169" t="e">
        <f t="shared" si="161"/>
        <v>#N/A</v>
      </c>
      <c r="LC34" s="169" t="e">
        <f t="shared" si="161"/>
        <v>#N/A</v>
      </c>
      <c r="LD34" s="169" t="e">
        <f t="shared" si="161"/>
        <v>#N/A</v>
      </c>
      <c r="LE34" s="169" t="e">
        <f t="shared" si="161"/>
        <v>#N/A</v>
      </c>
      <c r="LF34" s="169" t="e">
        <f t="shared" si="161"/>
        <v>#N/A</v>
      </c>
      <c r="LG34" s="169" t="e">
        <f t="shared" si="161"/>
        <v>#N/A</v>
      </c>
      <c r="LH34" s="169" t="e">
        <f t="shared" si="161"/>
        <v>#N/A</v>
      </c>
      <c r="LI34" s="169" t="e">
        <f t="shared" si="161"/>
        <v>#N/A</v>
      </c>
      <c r="LJ34" s="169" t="e">
        <f t="shared" si="161"/>
        <v>#N/A</v>
      </c>
      <c r="LK34" s="169" t="e">
        <f t="shared" si="161"/>
        <v>#N/A</v>
      </c>
      <c r="LL34" s="169" t="e">
        <f t="shared" si="161"/>
        <v>#N/A</v>
      </c>
      <c r="LM34" s="169" t="e">
        <f t="shared" si="161"/>
        <v>#N/A</v>
      </c>
      <c r="LN34" s="169" t="e">
        <f t="shared" si="158"/>
        <v>#N/A</v>
      </c>
      <c r="LO34" s="169" t="e">
        <f t="shared" si="158"/>
        <v>#N/A</v>
      </c>
      <c r="LP34" s="169" t="e">
        <f t="shared" si="158"/>
        <v>#N/A</v>
      </c>
      <c r="LQ34" s="169" t="e">
        <f t="shared" si="158"/>
        <v>#N/A</v>
      </c>
      <c r="LR34" s="169" t="e">
        <f t="shared" si="158"/>
        <v>#N/A</v>
      </c>
      <c r="LS34" s="169" t="e">
        <f t="shared" si="158"/>
        <v>#N/A</v>
      </c>
      <c r="LT34" s="169" t="e">
        <f t="shared" si="158"/>
        <v>#N/A</v>
      </c>
      <c r="LU34" s="169" t="e">
        <f t="shared" si="158"/>
        <v>#N/A</v>
      </c>
      <c r="LV34" s="169" t="e">
        <f t="shared" si="158"/>
        <v>#N/A</v>
      </c>
      <c r="LW34" s="169" t="e">
        <f t="shared" si="158"/>
        <v>#N/A</v>
      </c>
      <c r="LX34" s="169" t="e">
        <f t="shared" si="158"/>
        <v>#N/A</v>
      </c>
      <c r="LY34" s="169" t="e">
        <f t="shared" si="158"/>
        <v>#N/A</v>
      </c>
      <c r="LZ34" s="169" t="e">
        <f t="shared" si="158"/>
        <v>#N/A</v>
      </c>
      <c r="MA34" s="169" t="e">
        <f t="shared" si="158"/>
        <v>#N/A</v>
      </c>
      <c r="MB34" s="169" t="e">
        <f t="shared" si="158"/>
        <v>#N/A</v>
      </c>
      <c r="MC34" s="169" t="e">
        <f t="shared" si="144"/>
        <v>#N/A</v>
      </c>
      <c r="MD34" s="169" t="e">
        <f t="shared" si="144"/>
        <v>#N/A</v>
      </c>
      <c r="ME34" s="169" t="e">
        <f t="shared" si="144"/>
        <v>#N/A</v>
      </c>
      <c r="MF34" s="169" t="e">
        <f t="shared" si="144"/>
        <v>#N/A</v>
      </c>
      <c r="MG34" s="169" t="e">
        <f t="shared" si="144"/>
        <v>#N/A</v>
      </c>
      <c r="MH34" s="169" t="e">
        <f t="shared" si="144"/>
        <v>#N/A</v>
      </c>
      <c r="MI34" s="169" t="e">
        <f t="shared" si="144"/>
        <v>#N/A</v>
      </c>
      <c r="MJ34" s="169" t="e">
        <f t="shared" si="144"/>
        <v>#N/A</v>
      </c>
      <c r="MK34" s="169" t="e">
        <f t="shared" si="144"/>
        <v>#N/A</v>
      </c>
      <c r="ML34" s="169" t="e">
        <f t="shared" si="144"/>
        <v>#N/A</v>
      </c>
      <c r="MM34" s="169" t="e">
        <f t="shared" si="144"/>
        <v>#N/A</v>
      </c>
      <c r="MN34" s="169" t="e">
        <f t="shared" si="144"/>
        <v>#N/A</v>
      </c>
      <c r="MO34" s="169" t="e">
        <f t="shared" si="144"/>
        <v>#N/A</v>
      </c>
      <c r="MP34" s="169" t="e">
        <f t="shared" si="144"/>
        <v>#N/A</v>
      </c>
      <c r="MQ34" s="169" t="e">
        <f t="shared" si="144"/>
        <v>#N/A</v>
      </c>
      <c r="MR34" s="169" t="e">
        <f t="shared" si="118"/>
        <v>#N/A</v>
      </c>
      <c r="MS34" s="169" t="e">
        <f t="shared" si="155"/>
        <v>#N/A</v>
      </c>
      <c r="MT34" s="169" t="e">
        <f t="shared" si="155"/>
        <v>#N/A</v>
      </c>
      <c r="MU34" s="169" t="e">
        <f t="shared" si="155"/>
        <v>#N/A</v>
      </c>
      <c r="MV34" s="169" t="e">
        <f t="shared" si="166"/>
        <v>#N/A</v>
      </c>
      <c r="MW34" s="169" t="e">
        <f t="shared" si="166"/>
        <v>#N/A</v>
      </c>
      <c r="MX34" s="169" t="e">
        <f t="shared" si="166"/>
        <v>#N/A</v>
      </c>
      <c r="MY34" s="169" t="e">
        <f t="shared" si="166"/>
        <v>#N/A</v>
      </c>
      <c r="MZ34" s="169" t="e">
        <f t="shared" si="166"/>
        <v>#N/A</v>
      </c>
      <c r="NA34" s="169" t="e">
        <f t="shared" si="166"/>
        <v>#N/A</v>
      </c>
      <c r="NB34" s="169" t="e">
        <f t="shared" si="166"/>
        <v>#N/A</v>
      </c>
      <c r="NC34" s="169" t="e">
        <f t="shared" si="166"/>
        <v>#N/A</v>
      </c>
      <c r="ND34" s="169" t="e">
        <f t="shared" si="166"/>
        <v>#N/A</v>
      </c>
      <c r="NE34" s="169" t="e">
        <f t="shared" si="166"/>
        <v>#N/A</v>
      </c>
      <c r="NF34" s="169" t="e">
        <f t="shared" si="166"/>
        <v>#N/A</v>
      </c>
      <c r="NG34" s="169" t="e">
        <f t="shared" si="166"/>
        <v>#N/A</v>
      </c>
      <c r="NH34" s="169" t="e">
        <f t="shared" si="166"/>
        <v>#N/A</v>
      </c>
      <c r="NI34" s="169" t="e">
        <f t="shared" si="166"/>
        <v>#N/A</v>
      </c>
      <c r="NJ34" s="169" t="e">
        <f t="shared" si="166"/>
        <v>#N/A</v>
      </c>
      <c r="NK34" s="169" t="e">
        <f t="shared" si="162"/>
        <v>#N/A</v>
      </c>
      <c r="NL34" s="169" t="e">
        <f t="shared" si="162"/>
        <v>#N/A</v>
      </c>
      <c r="NM34" s="169" t="e">
        <f t="shared" si="162"/>
        <v>#N/A</v>
      </c>
      <c r="NN34" s="169" t="e">
        <f t="shared" si="162"/>
        <v>#N/A</v>
      </c>
      <c r="NO34" s="169" t="e">
        <f t="shared" si="162"/>
        <v>#N/A</v>
      </c>
      <c r="NP34" s="169" t="e">
        <f t="shared" si="162"/>
        <v>#N/A</v>
      </c>
      <c r="NQ34" s="169" t="e">
        <f t="shared" si="162"/>
        <v>#N/A</v>
      </c>
      <c r="NR34" s="169" t="e">
        <f t="shared" si="162"/>
        <v>#N/A</v>
      </c>
      <c r="NS34" s="169" t="e">
        <f t="shared" si="162"/>
        <v>#N/A</v>
      </c>
      <c r="NT34" s="169" t="e">
        <f t="shared" si="162"/>
        <v>#N/A</v>
      </c>
      <c r="NU34" s="169" t="e">
        <f t="shared" si="162"/>
        <v>#N/A</v>
      </c>
      <c r="NV34" s="169" t="e">
        <f t="shared" si="162"/>
        <v>#N/A</v>
      </c>
      <c r="NW34" s="169" t="e">
        <f t="shared" si="162"/>
        <v>#N/A</v>
      </c>
      <c r="NX34" s="169" t="e">
        <f t="shared" si="162"/>
        <v>#N/A</v>
      </c>
      <c r="NY34" s="169" t="e">
        <f t="shared" si="162"/>
        <v>#N/A</v>
      </c>
      <c r="NZ34" s="169" t="e">
        <f t="shared" si="159"/>
        <v>#N/A</v>
      </c>
      <c r="OA34" s="169" t="e">
        <f t="shared" si="159"/>
        <v>#N/A</v>
      </c>
      <c r="OB34" s="169" t="e">
        <f t="shared" si="159"/>
        <v>#N/A</v>
      </c>
      <c r="OC34" s="169" t="e">
        <f t="shared" si="159"/>
        <v>#N/A</v>
      </c>
      <c r="OD34" s="169" t="e">
        <f t="shared" si="159"/>
        <v>#N/A</v>
      </c>
      <c r="OE34" s="169" t="e">
        <f t="shared" si="159"/>
        <v>#N/A</v>
      </c>
      <c r="OF34" s="169" t="e">
        <f t="shared" si="159"/>
        <v>#N/A</v>
      </c>
      <c r="OG34" s="169" t="e">
        <f t="shared" si="159"/>
        <v>#N/A</v>
      </c>
      <c r="OH34" s="169" t="e">
        <f t="shared" si="159"/>
        <v>#N/A</v>
      </c>
      <c r="OI34" s="169" t="e">
        <f t="shared" si="159"/>
        <v>#N/A</v>
      </c>
      <c r="OJ34" s="169" t="e">
        <f t="shared" si="159"/>
        <v>#N/A</v>
      </c>
      <c r="OK34" s="169" t="e">
        <f t="shared" si="159"/>
        <v>#N/A</v>
      </c>
      <c r="OL34" s="169" t="e">
        <f t="shared" si="159"/>
        <v>#N/A</v>
      </c>
      <c r="OM34" s="169" t="e">
        <f t="shared" si="159"/>
        <v>#N/A</v>
      </c>
      <c r="ON34" s="169" t="e">
        <f t="shared" si="159"/>
        <v>#N/A</v>
      </c>
      <c r="OO34" s="169" t="e">
        <f t="shared" si="145"/>
        <v>#N/A</v>
      </c>
      <c r="OP34" s="169" t="e">
        <f t="shared" si="145"/>
        <v>#N/A</v>
      </c>
      <c r="OQ34" s="169" t="e">
        <f t="shared" si="145"/>
        <v>#N/A</v>
      </c>
      <c r="OR34" s="169" t="e">
        <f t="shared" si="145"/>
        <v>#N/A</v>
      </c>
      <c r="OS34" s="169" t="e">
        <f t="shared" si="145"/>
        <v>#N/A</v>
      </c>
      <c r="OT34" s="169" t="e">
        <f t="shared" si="145"/>
        <v>#N/A</v>
      </c>
      <c r="OU34" s="169" t="e">
        <f t="shared" si="145"/>
        <v>#N/A</v>
      </c>
      <c r="OV34" s="169" t="e">
        <f t="shared" si="145"/>
        <v>#N/A</v>
      </c>
      <c r="OW34" s="169" t="e">
        <f t="shared" si="145"/>
        <v>#N/A</v>
      </c>
      <c r="OX34" s="169" t="e">
        <f t="shared" si="145"/>
        <v>#N/A</v>
      </c>
      <c r="OY34" s="169" t="e">
        <f t="shared" si="145"/>
        <v>#N/A</v>
      </c>
      <c r="OZ34" s="169" t="e">
        <f t="shared" si="145"/>
        <v>#N/A</v>
      </c>
      <c r="PA34" s="169" t="e">
        <f t="shared" si="145"/>
        <v>#N/A</v>
      </c>
      <c r="PB34" s="169" t="e">
        <f t="shared" si="145"/>
        <v>#N/A</v>
      </c>
      <c r="PC34" s="169" t="e">
        <f t="shared" si="145"/>
        <v>#N/A</v>
      </c>
      <c r="PD34" s="169" t="e">
        <f t="shared" si="119"/>
        <v>#N/A</v>
      </c>
      <c r="PE34" s="169" t="e">
        <f t="shared" si="141"/>
        <v>#N/A</v>
      </c>
      <c r="PF34" s="169" t="e">
        <f t="shared" si="141"/>
        <v>#N/A</v>
      </c>
      <c r="PG34" s="169" t="e">
        <f t="shared" si="141"/>
        <v>#N/A</v>
      </c>
      <c r="PH34" s="169" t="e">
        <f t="shared" si="141"/>
        <v>#N/A</v>
      </c>
      <c r="PI34" s="169" t="e">
        <f t="shared" si="141"/>
        <v>#N/A</v>
      </c>
      <c r="PJ34" s="169" t="e">
        <f t="shared" si="141"/>
        <v>#N/A</v>
      </c>
      <c r="PK34" s="169" t="e">
        <f t="shared" si="141"/>
        <v>#N/A</v>
      </c>
      <c r="PL34" s="169" t="e">
        <f t="shared" si="141"/>
        <v>#N/A</v>
      </c>
    </row>
    <row r="35" spans="1:428" hidden="1" x14ac:dyDescent="0.75">
      <c r="A35" s="4">
        <v>32</v>
      </c>
      <c r="B35" s="109"/>
      <c r="C35" s="117"/>
      <c r="D35" s="122" t="str">
        <f t="shared" si="110"/>
        <v/>
      </c>
      <c r="E35" s="95"/>
      <c r="F35" s="122" t="str">
        <f t="shared" si="111"/>
        <v/>
      </c>
      <c r="G35" s="117"/>
      <c r="H35" s="110"/>
      <c r="I35" s="124" t="str">
        <f t="shared" si="0"/>
        <v/>
      </c>
      <c r="J35" s="124" t="str">
        <f t="shared" si="1"/>
        <v/>
      </c>
      <c r="K35" s="73" t="str">
        <f t="shared" si="112"/>
        <v/>
      </c>
      <c r="L35" s="23"/>
      <c r="M35" s="57"/>
      <c r="N35" s="280"/>
      <c r="O35" s="74" t="str">
        <f>IF(AND(D35&gt;0,E35&gt;0,F35&gt;0),IF(ISBLANK(N35),IF(ISBLANK(L35),"",(F35-D35)*VLOOKUP(L35,VLookups!$A$4:$B$13,2,FALSE)),N35),"")</f>
        <v/>
      </c>
      <c r="P35" s="75" t="str">
        <f t="shared" si="2"/>
        <v/>
      </c>
      <c r="Q35" s="95"/>
      <c r="R35" s="270" t="str">
        <f>IF(AND(Q35&gt;0,E35&gt;0,NOT(O35="")),ABS(VLOOKUP($Q$1,VLookups!$A$43:$B$44,2,FALSE)-_xlfn.NORM.DIST(Q35,K35,O35,TRUE)),"")</f>
        <v/>
      </c>
      <c r="S35" s="94" t="str">
        <f>IF(AND($D35&gt;0,$E35&gt;0,$F35&gt;0,NOT(ISBLANK($L35))),_xlfn.NORM.INV(ABS(VLOOKUP($Q$1,VLookups!$A$43:$B$44,2,FALSE)-S$3),$K35,$O35),"")</f>
        <v/>
      </c>
      <c r="T35" s="93" t="str">
        <f>IF(AND($D35&gt;0,$E35&gt;0,$F35&gt;0,NOT(ISBLANK($L35))),_xlfn.NORM.INV(ABS(VLOOKUP($Q$1,VLookups!$A$43:$B$44,2,FALSE)-T$3),$K35,$O35),"")</f>
        <v/>
      </c>
      <c r="U35" s="94" t="str">
        <f>IF(AND($D35&gt;0,$E35&gt;0,$F35&gt;0,NOT(ISBLANK($L35))),_xlfn.NORM.INV(ABS(VLOOKUP($Q$1,VLookups!$A$43:$B$44,2,FALSE)-U$3),$K35,$O35),"")</f>
        <v/>
      </c>
      <c r="V35" s="93" t="str">
        <f>IF(AND($D35&gt;0,$E35&gt;0,$F35&gt;0,NOT(ISBLANK($L35))),_xlfn.NORM.INV(ABS(VLOOKUP($Q$1,VLookups!$A$43:$B$44,2,FALSE)-V$3),$K35,$O35),"")</f>
        <v/>
      </c>
      <c r="W35" s="94" t="str">
        <f>IF(AND($D35&gt;0,$E35&gt;0,$F35&gt;0,NOT(ISBLANK($L35))),_xlfn.NORM.INV(ABS(VLOOKUP($Q$1,VLookups!$A$43:$B$44,2,FALSE)-W$3),$K35,$O35),"")</f>
        <v/>
      </c>
      <c r="X35" s="93" t="str">
        <f>IF(AND($D35&gt;0,$E35&gt;0,$F35&gt;0,NOT(ISBLANK($L35))),_xlfn.NORM.INV(ABS(VLOOKUP($Q$1,VLookups!$A$43:$B$44,2,FALSE)-X$3),$K35,$O35),"")</f>
        <v/>
      </c>
      <c r="Y35" s="5"/>
      <c r="Z35" s="168" t="str">
        <f t="shared" si="113"/>
        <v/>
      </c>
      <c r="AA35" s="49" t="str">
        <f t="shared" si="114"/>
        <v/>
      </c>
      <c r="AB35" s="49" t="str">
        <f t="shared" si="167"/>
        <v/>
      </c>
      <c r="AC35" s="49" t="str">
        <f t="shared" si="167"/>
        <v/>
      </c>
      <c r="AD35" s="49" t="str">
        <f t="shared" si="167"/>
        <v/>
      </c>
      <c r="AE35" s="49" t="str">
        <f t="shared" si="167"/>
        <v/>
      </c>
      <c r="AF35" s="49" t="str">
        <f t="shared" si="167"/>
        <v/>
      </c>
      <c r="AG35" s="49" t="str">
        <f t="shared" si="167"/>
        <v/>
      </c>
      <c r="AH35" s="49" t="str">
        <f t="shared" si="167"/>
        <v/>
      </c>
      <c r="AI35" s="49" t="str">
        <f t="shared" si="167"/>
        <v/>
      </c>
      <c r="AJ35" s="49" t="str">
        <f t="shared" si="167"/>
        <v/>
      </c>
      <c r="AK35" s="49" t="str">
        <f t="shared" si="167"/>
        <v/>
      </c>
      <c r="AL35" s="49" t="str">
        <f t="shared" si="167"/>
        <v/>
      </c>
      <c r="AM35" s="49" t="str">
        <f t="shared" si="167"/>
        <v/>
      </c>
      <c r="AN35" s="49" t="str">
        <f t="shared" si="167"/>
        <v/>
      </c>
      <c r="AO35" s="49" t="str">
        <f t="shared" si="167"/>
        <v/>
      </c>
      <c r="AP35" s="49" t="str">
        <f t="shared" si="167"/>
        <v/>
      </c>
      <c r="AQ35" s="49" t="str">
        <f t="shared" si="167"/>
        <v/>
      </c>
      <c r="AR35" s="49" t="str">
        <f t="shared" si="167"/>
        <v/>
      </c>
      <c r="AS35" s="49" t="str">
        <f t="shared" si="167"/>
        <v/>
      </c>
      <c r="AT35" s="49" t="str">
        <f t="shared" si="167"/>
        <v/>
      </c>
      <c r="AU35" s="49" t="str">
        <f t="shared" si="167"/>
        <v/>
      </c>
      <c r="AV35" s="49" t="str">
        <f t="shared" si="167"/>
        <v/>
      </c>
      <c r="AW35" s="49" t="str">
        <f t="shared" si="167"/>
        <v/>
      </c>
      <c r="AX35" s="49" t="str">
        <f t="shared" si="167"/>
        <v/>
      </c>
      <c r="AY35" s="49" t="str">
        <f t="shared" si="167"/>
        <v/>
      </c>
      <c r="AZ35" s="49" t="str">
        <f t="shared" si="167"/>
        <v/>
      </c>
      <c r="BA35" s="49" t="str">
        <f t="shared" si="167"/>
        <v/>
      </c>
      <c r="BB35" s="49" t="str">
        <f t="shared" si="167"/>
        <v/>
      </c>
      <c r="BC35" s="49" t="str">
        <f t="shared" si="167"/>
        <v/>
      </c>
      <c r="BD35" s="49" t="str">
        <f t="shared" si="167"/>
        <v/>
      </c>
      <c r="BE35" s="49" t="str">
        <f t="shared" si="167"/>
        <v/>
      </c>
      <c r="BF35" s="49" t="str">
        <f t="shared" si="167"/>
        <v/>
      </c>
      <c r="BG35" s="49" t="str">
        <f t="shared" si="167"/>
        <v/>
      </c>
      <c r="BH35" s="49" t="str">
        <f t="shared" si="167"/>
        <v/>
      </c>
      <c r="BI35" s="49" t="str">
        <f t="shared" si="167"/>
        <v/>
      </c>
      <c r="BJ35" s="49" t="str">
        <f t="shared" si="167"/>
        <v/>
      </c>
      <c r="BK35" s="49" t="str">
        <f t="shared" si="167"/>
        <v/>
      </c>
      <c r="BL35" s="49" t="str">
        <f t="shared" si="167"/>
        <v/>
      </c>
      <c r="BM35" s="49" t="str">
        <f t="shared" si="167"/>
        <v/>
      </c>
      <c r="BN35" s="49" t="str">
        <f t="shared" si="167"/>
        <v/>
      </c>
      <c r="BO35" s="49" t="str">
        <f t="shared" si="167"/>
        <v/>
      </c>
      <c r="BP35" s="49" t="str">
        <f t="shared" si="167"/>
        <v/>
      </c>
      <c r="BQ35" s="49" t="str">
        <f t="shared" si="167"/>
        <v/>
      </c>
      <c r="BR35" s="49" t="str">
        <f t="shared" si="167"/>
        <v/>
      </c>
      <c r="BS35" s="49" t="str">
        <f t="shared" si="167"/>
        <v/>
      </c>
      <c r="BT35" s="49" t="str">
        <f t="shared" si="167"/>
        <v/>
      </c>
      <c r="BU35" s="49" t="str">
        <f t="shared" si="167"/>
        <v/>
      </c>
      <c r="BV35" s="49" t="str">
        <f t="shared" si="167"/>
        <v/>
      </c>
      <c r="BW35" s="49" t="str">
        <f t="shared" si="167"/>
        <v/>
      </c>
      <c r="BX35" s="49" t="str">
        <f t="shared" si="167"/>
        <v/>
      </c>
      <c r="BY35" s="49" t="str">
        <f t="shared" si="167"/>
        <v/>
      </c>
      <c r="BZ35" s="49" t="str">
        <f t="shared" si="167"/>
        <v/>
      </c>
      <c r="CA35" s="49" t="str">
        <f t="shared" si="167"/>
        <v/>
      </c>
      <c r="CB35" s="49" t="str">
        <f t="shared" si="167"/>
        <v/>
      </c>
      <c r="CC35" s="49" t="str">
        <f t="shared" si="167"/>
        <v/>
      </c>
      <c r="CD35" s="49" t="str">
        <f t="shared" si="167"/>
        <v/>
      </c>
      <c r="CE35" s="49" t="str">
        <f t="shared" si="167"/>
        <v/>
      </c>
      <c r="CF35" s="49" t="str">
        <f t="shared" si="167"/>
        <v/>
      </c>
      <c r="CG35" s="49" t="str">
        <f t="shared" si="167"/>
        <v/>
      </c>
      <c r="CH35" s="49" t="str">
        <f t="shared" si="167"/>
        <v/>
      </c>
      <c r="CI35" s="49" t="str">
        <f t="shared" si="167"/>
        <v/>
      </c>
      <c r="CJ35" s="49" t="str">
        <f t="shared" si="167"/>
        <v/>
      </c>
      <c r="CK35" s="49" t="str">
        <f t="shared" si="167"/>
        <v/>
      </c>
      <c r="CL35" s="49" t="str">
        <f t="shared" si="167"/>
        <v/>
      </c>
      <c r="CM35" s="49" t="str">
        <f t="shared" si="167"/>
        <v/>
      </c>
      <c r="CN35" s="49" t="str">
        <f t="shared" si="163"/>
        <v/>
      </c>
      <c r="CO35" s="49" t="str">
        <f t="shared" si="163"/>
        <v/>
      </c>
      <c r="CP35" s="49" t="str">
        <f t="shared" si="163"/>
        <v/>
      </c>
      <c r="CQ35" s="49" t="str">
        <f t="shared" si="163"/>
        <v/>
      </c>
      <c r="CR35" s="49" t="str">
        <f t="shared" si="163"/>
        <v/>
      </c>
      <c r="CS35" s="49" t="str">
        <f t="shared" si="163"/>
        <v/>
      </c>
      <c r="CT35" s="49" t="str">
        <f t="shared" si="163"/>
        <v/>
      </c>
      <c r="CU35" s="49" t="str">
        <f t="shared" si="163"/>
        <v/>
      </c>
      <c r="CV35" s="49" t="str">
        <f t="shared" si="163"/>
        <v/>
      </c>
      <c r="CW35" s="49" t="str">
        <f t="shared" si="163"/>
        <v/>
      </c>
      <c r="CX35" s="49" t="str">
        <f t="shared" si="163"/>
        <v/>
      </c>
      <c r="CY35" s="49" t="str">
        <f t="shared" si="163"/>
        <v/>
      </c>
      <c r="CZ35" s="49" t="str">
        <f t="shared" si="163"/>
        <v/>
      </c>
      <c r="DA35" s="49" t="str">
        <f t="shared" si="163"/>
        <v/>
      </c>
      <c r="DB35" s="49" t="str">
        <f t="shared" si="163"/>
        <v/>
      </c>
      <c r="DC35" s="49" t="str">
        <f t="shared" si="163"/>
        <v/>
      </c>
      <c r="DD35" s="49" t="str">
        <f t="shared" si="163"/>
        <v/>
      </c>
      <c r="DE35" s="49" t="str">
        <f t="shared" si="163"/>
        <v/>
      </c>
      <c r="DF35" s="49" t="str">
        <f t="shared" si="163"/>
        <v/>
      </c>
      <c r="DG35" s="49" t="str">
        <f t="shared" si="163"/>
        <v/>
      </c>
      <c r="DH35" s="49" t="str">
        <f t="shared" si="163"/>
        <v/>
      </c>
      <c r="DI35" s="49" t="str">
        <f t="shared" si="163"/>
        <v/>
      </c>
      <c r="DJ35" s="49" t="str">
        <f t="shared" si="163"/>
        <v/>
      </c>
      <c r="DK35" s="49" t="str">
        <f t="shared" si="163"/>
        <v/>
      </c>
      <c r="DL35" s="49" t="str">
        <f t="shared" si="163"/>
        <v/>
      </c>
      <c r="DM35" s="49" t="str">
        <f t="shared" si="163"/>
        <v/>
      </c>
      <c r="DN35" s="49" t="str">
        <f t="shared" si="163"/>
        <v/>
      </c>
      <c r="DO35" s="49" t="str">
        <f t="shared" si="163"/>
        <v/>
      </c>
      <c r="DP35" s="49" t="str">
        <f t="shared" si="163"/>
        <v/>
      </c>
      <c r="DQ35" s="49" t="str">
        <f t="shared" si="163"/>
        <v/>
      </c>
      <c r="DR35" s="49" t="str">
        <f t="shared" si="163"/>
        <v/>
      </c>
      <c r="DS35" s="49" t="str">
        <f t="shared" si="163"/>
        <v/>
      </c>
      <c r="DT35" s="49" t="str">
        <f t="shared" si="163"/>
        <v/>
      </c>
      <c r="DU35" s="49" t="str">
        <f t="shared" si="163"/>
        <v/>
      </c>
      <c r="DV35" s="49" t="str">
        <f t="shared" si="163"/>
        <v/>
      </c>
      <c r="DW35" s="183" t="str">
        <f t="shared" si="115"/>
        <v/>
      </c>
      <c r="DX35" s="49" t="str">
        <f t="shared" si="5"/>
        <v/>
      </c>
      <c r="DY35" s="49" t="str">
        <f t="shared" si="6"/>
        <v/>
      </c>
      <c r="DZ35" s="49" t="str">
        <f t="shared" si="7"/>
        <v/>
      </c>
      <c r="EA35" s="49" t="str">
        <f t="shared" si="8"/>
        <v/>
      </c>
      <c r="EB35" s="49" t="str">
        <f t="shared" si="9"/>
        <v/>
      </c>
      <c r="EC35" s="49" t="str">
        <f t="shared" si="10"/>
        <v/>
      </c>
      <c r="ED35" s="49" t="str">
        <f t="shared" si="11"/>
        <v/>
      </c>
      <c r="EE35" s="49" t="str">
        <f t="shared" si="12"/>
        <v/>
      </c>
      <c r="EF35" s="49" t="str">
        <f t="shared" si="13"/>
        <v/>
      </c>
      <c r="EG35" s="49" t="str">
        <f t="shared" si="14"/>
        <v/>
      </c>
      <c r="EH35" s="49" t="str">
        <f t="shared" si="15"/>
        <v/>
      </c>
      <c r="EI35" s="49" t="str">
        <f t="shared" si="16"/>
        <v/>
      </c>
      <c r="EJ35" s="49" t="str">
        <f t="shared" si="17"/>
        <v/>
      </c>
      <c r="EK35" s="49" t="str">
        <f t="shared" si="18"/>
        <v/>
      </c>
      <c r="EL35" s="49" t="str">
        <f t="shared" si="19"/>
        <v/>
      </c>
      <c r="EM35" s="49" t="str">
        <f t="shared" si="20"/>
        <v/>
      </c>
      <c r="EN35" s="49" t="str">
        <f t="shared" si="21"/>
        <v/>
      </c>
      <c r="EO35" s="49" t="str">
        <f t="shared" si="22"/>
        <v/>
      </c>
      <c r="EP35" s="49" t="str">
        <f t="shared" si="23"/>
        <v/>
      </c>
      <c r="EQ35" s="49" t="str">
        <f t="shared" si="24"/>
        <v/>
      </c>
      <c r="ER35" s="49" t="str">
        <f t="shared" si="25"/>
        <v/>
      </c>
      <c r="ES35" s="49" t="str">
        <f t="shared" si="26"/>
        <v/>
      </c>
      <c r="ET35" s="49" t="str">
        <f t="shared" si="27"/>
        <v/>
      </c>
      <c r="EU35" s="49" t="str">
        <f t="shared" si="28"/>
        <v/>
      </c>
      <c r="EV35" s="49" t="str">
        <f t="shared" si="29"/>
        <v/>
      </c>
      <c r="EW35" s="49" t="str">
        <f t="shared" si="30"/>
        <v/>
      </c>
      <c r="EX35" s="49" t="str">
        <f t="shared" si="31"/>
        <v/>
      </c>
      <c r="EY35" s="49" t="str">
        <f t="shared" si="32"/>
        <v/>
      </c>
      <c r="EZ35" s="49" t="str">
        <f t="shared" si="33"/>
        <v/>
      </c>
      <c r="FA35" s="49" t="str">
        <f t="shared" si="34"/>
        <v/>
      </c>
      <c r="FB35" s="49" t="str">
        <f t="shared" si="35"/>
        <v/>
      </c>
      <c r="FC35" s="49" t="str">
        <f t="shared" si="36"/>
        <v/>
      </c>
      <c r="FD35" s="49" t="str">
        <f t="shared" si="37"/>
        <v/>
      </c>
      <c r="FE35" s="49" t="str">
        <f t="shared" si="38"/>
        <v/>
      </c>
      <c r="FF35" s="49" t="str">
        <f t="shared" si="39"/>
        <v/>
      </c>
      <c r="FG35" s="49" t="str">
        <f t="shared" si="40"/>
        <v/>
      </c>
      <c r="FH35" s="49" t="str">
        <f t="shared" si="41"/>
        <v/>
      </c>
      <c r="FI35" s="49" t="str">
        <f t="shared" si="42"/>
        <v/>
      </c>
      <c r="FJ35" s="49" t="str">
        <f t="shared" si="43"/>
        <v/>
      </c>
      <c r="FK35" s="49" t="str">
        <f t="shared" si="44"/>
        <v/>
      </c>
      <c r="FL35" s="49" t="str">
        <f t="shared" si="45"/>
        <v/>
      </c>
      <c r="FM35" s="49" t="str">
        <f t="shared" si="46"/>
        <v/>
      </c>
      <c r="FN35" s="49" t="str">
        <f t="shared" si="47"/>
        <v/>
      </c>
      <c r="FO35" s="49" t="str">
        <f t="shared" si="48"/>
        <v/>
      </c>
      <c r="FP35" s="49" t="str">
        <f t="shared" si="49"/>
        <v/>
      </c>
      <c r="FQ35" s="49" t="str">
        <f t="shared" si="50"/>
        <v/>
      </c>
      <c r="FR35" s="49" t="str">
        <f t="shared" si="51"/>
        <v/>
      </c>
      <c r="FS35" s="49" t="str">
        <f t="shared" si="52"/>
        <v/>
      </c>
      <c r="FT35" s="49" t="str">
        <f t="shared" si="53"/>
        <v/>
      </c>
      <c r="FU35" s="49" t="str">
        <f t="shared" si="54"/>
        <v/>
      </c>
      <c r="FV35" s="49" t="str">
        <f t="shared" si="55"/>
        <v/>
      </c>
      <c r="FW35" s="49" t="str">
        <f t="shared" si="56"/>
        <v/>
      </c>
      <c r="FX35" s="49" t="str">
        <f t="shared" si="57"/>
        <v/>
      </c>
      <c r="FY35" s="49" t="str">
        <f t="shared" si="58"/>
        <v/>
      </c>
      <c r="FZ35" s="49" t="str">
        <f t="shared" si="59"/>
        <v/>
      </c>
      <c r="GA35" s="49" t="str">
        <f t="shared" si="60"/>
        <v/>
      </c>
      <c r="GB35" s="49" t="str">
        <f t="shared" si="61"/>
        <v/>
      </c>
      <c r="GC35" s="49" t="str">
        <f t="shared" si="62"/>
        <v/>
      </c>
      <c r="GD35" s="49" t="str">
        <f t="shared" si="63"/>
        <v/>
      </c>
      <c r="GE35" s="49" t="str">
        <f t="shared" si="64"/>
        <v/>
      </c>
      <c r="GF35" s="49" t="str">
        <f t="shared" si="65"/>
        <v/>
      </c>
      <c r="GG35" s="49" t="str">
        <f t="shared" si="66"/>
        <v/>
      </c>
      <c r="GH35" s="49" t="str">
        <f t="shared" si="67"/>
        <v/>
      </c>
      <c r="GI35" s="49" t="str">
        <f t="shared" si="68"/>
        <v/>
      </c>
      <c r="GJ35" s="49" t="str">
        <f t="shared" si="69"/>
        <v/>
      </c>
      <c r="GK35" s="49" t="str">
        <f t="shared" si="70"/>
        <v/>
      </c>
      <c r="GL35" s="49" t="str">
        <f t="shared" si="71"/>
        <v/>
      </c>
      <c r="GM35" s="49" t="str">
        <f t="shared" si="72"/>
        <v/>
      </c>
      <c r="GN35" s="49" t="str">
        <f t="shared" si="73"/>
        <v/>
      </c>
      <c r="GO35" s="49" t="str">
        <f t="shared" si="74"/>
        <v/>
      </c>
      <c r="GP35" s="49" t="str">
        <f t="shared" si="75"/>
        <v/>
      </c>
      <c r="GQ35" s="49" t="str">
        <f t="shared" si="76"/>
        <v/>
      </c>
      <c r="GR35" s="49" t="str">
        <f t="shared" si="77"/>
        <v/>
      </c>
      <c r="GS35" s="49" t="str">
        <f t="shared" si="78"/>
        <v/>
      </c>
      <c r="GT35" s="49" t="str">
        <f t="shared" si="79"/>
        <v/>
      </c>
      <c r="GU35" s="49" t="str">
        <f t="shared" si="80"/>
        <v/>
      </c>
      <c r="GV35" s="49" t="str">
        <f t="shared" si="81"/>
        <v/>
      </c>
      <c r="GW35" s="49" t="str">
        <f t="shared" si="82"/>
        <v/>
      </c>
      <c r="GX35" s="49" t="str">
        <f t="shared" si="83"/>
        <v/>
      </c>
      <c r="GY35" s="49" t="str">
        <f t="shared" si="84"/>
        <v/>
      </c>
      <c r="GZ35" s="49" t="str">
        <f t="shared" si="85"/>
        <v/>
      </c>
      <c r="HA35" s="49" t="str">
        <f t="shared" si="86"/>
        <v/>
      </c>
      <c r="HB35" s="49" t="str">
        <f t="shared" si="87"/>
        <v/>
      </c>
      <c r="HC35" s="49" t="str">
        <f t="shared" si="88"/>
        <v/>
      </c>
      <c r="HD35" s="49" t="str">
        <f t="shared" si="89"/>
        <v/>
      </c>
      <c r="HE35" s="49" t="str">
        <f t="shared" si="90"/>
        <v/>
      </c>
      <c r="HF35" s="49" t="str">
        <f t="shared" si="91"/>
        <v/>
      </c>
      <c r="HG35" s="49" t="str">
        <f t="shared" si="92"/>
        <v/>
      </c>
      <c r="HH35" s="49" t="str">
        <f t="shared" si="93"/>
        <v/>
      </c>
      <c r="HI35" s="49" t="str">
        <f t="shared" si="94"/>
        <v/>
      </c>
      <c r="HJ35" s="49" t="str">
        <f t="shared" si="95"/>
        <v/>
      </c>
      <c r="HK35" s="49" t="str">
        <f t="shared" si="96"/>
        <v/>
      </c>
      <c r="HL35" s="49" t="str">
        <f t="shared" si="97"/>
        <v/>
      </c>
      <c r="HM35" s="49" t="str">
        <f t="shared" si="98"/>
        <v/>
      </c>
      <c r="HN35" s="49" t="str">
        <f t="shared" si="99"/>
        <v/>
      </c>
      <c r="HO35" s="49" t="str">
        <f t="shared" si="100"/>
        <v/>
      </c>
      <c r="HP35" s="49" t="str">
        <f t="shared" si="101"/>
        <v/>
      </c>
      <c r="HQ35" s="49" t="str">
        <f t="shared" si="102"/>
        <v/>
      </c>
      <c r="HR35" s="49" t="str">
        <f t="shared" si="103"/>
        <v/>
      </c>
      <c r="HS35" s="49" t="str">
        <f t="shared" si="104"/>
        <v/>
      </c>
      <c r="HT35" s="169" t="e">
        <f t="shared" si="105"/>
        <v>#N/A</v>
      </c>
      <c r="HU35" s="169" t="e">
        <f t="shared" si="153"/>
        <v>#N/A</v>
      </c>
      <c r="HV35" s="169" t="e">
        <f t="shared" si="153"/>
        <v>#N/A</v>
      </c>
      <c r="HW35" s="169" t="e">
        <f t="shared" si="153"/>
        <v>#N/A</v>
      </c>
      <c r="HX35" s="169" t="e">
        <f t="shared" si="164"/>
        <v>#N/A</v>
      </c>
      <c r="HY35" s="169" t="e">
        <f t="shared" si="164"/>
        <v>#N/A</v>
      </c>
      <c r="HZ35" s="169" t="e">
        <f t="shared" si="164"/>
        <v>#N/A</v>
      </c>
      <c r="IA35" s="169" t="e">
        <f t="shared" si="164"/>
        <v>#N/A</v>
      </c>
      <c r="IB35" s="169" t="e">
        <f t="shared" si="164"/>
        <v>#N/A</v>
      </c>
      <c r="IC35" s="169" t="e">
        <f t="shared" si="164"/>
        <v>#N/A</v>
      </c>
      <c r="ID35" s="169" t="e">
        <f t="shared" si="164"/>
        <v>#N/A</v>
      </c>
      <c r="IE35" s="169" t="e">
        <f t="shared" si="164"/>
        <v>#N/A</v>
      </c>
      <c r="IF35" s="169" t="e">
        <f t="shared" si="164"/>
        <v>#N/A</v>
      </c>
      <c r="IG35" s="169" t="e">
        <f t="shared" si="164"/>
        <v>#N/A</v>
      </c>
      <c r="IH35" s="169" t="e">
        <f t="shared" si="164"/>
        <v>#N/A</v>
      </c>
      <c r="II35" s="169" t="e">
        <f t="shared" si="164"/>
        <v>#N/A</v>
      </c>
      <c r="IJ35" s="169" t="e">
        <f t="shared" si="164"/>
        <v>#N/A</v>
      </c>
      <c r="IK35" s="169" t="e">
        <f t="shared" si="164"/>
        <v>#N/A</v>
      </c>
      <c r="IL35" s="169" t="e">
        <f t="shared" si="164"/>
        <v>#N/A</v>
      </c>
      <c r="IM35" s="169" t="e">
        <f t="shared" si="160"/>
        <v>#N/A</v>
      </c>
      <c r="IN35" s="169" t="e">
        <f t="shared" si="160"/>
        <v>#N/A</v>
      </c>
      <c r="IO35" s="169" t="e">
        <f t="shared" si="160"/>
        <v>#N/A</v>
      </c>
      <c r="IP35" s="169" t="e">
        <f t="shared" si="160"/>
        <v>#N/A</v>
      </c>
      <c r="IQ35" s="169" t="e">
        <f t="shared" si="160"/>
        <v>#N/A</v>
      </c>
      <c r="IR35" s="169" t="e">
        <f t="shared" si="160"/>
        <v>#N/A</v>
      </c>
      <c r="IS35" s="169" t="e">
        <f t="shared" si="160"/>
        <v>#N/A</v>
      </c>
      <c r="IT35" s="169" t="e">
        <f t="shared" si="160"/>
        <v>#N/A</v>
      </c>
      <c r="IU35" s="169" t="e">
        <f t="shared" si="160"/>
        <v>#N/A</v>
      </c>
      <c r="IV35" s="169" t="e">
        <f t="shared" si="160"/>
        <v>#N/A</v>
      </c>
      <c r="IW35" s="169" t="e">
        <f t="shared" si="160"/>
        <v>#N/A</v>
      </c>
      <c r="IX35" s="169" t="e">
        <f t="shared" si="160"/>
        <v>#N/A</v>
      </c>
      <c r="IY35" s="169" t="e">
        <f t="shared" si="160"/>
        <v>#N/A</v>
      </c>
      <c r="IZ35" s="169" t="e">
        <f t="shared" si="160"/>
        <v>#N/A</v>
      </c>
      <c r="JA35" s="169" t="e">
        <f t="shared" si="160"/>
        <v>#N/A</v>
      </c>
      <c r="JB35" s="169" t="e">
        <f t="shared" si="157"/>
        <v>#N/A</v>
      </c>
      <c r="JC35" s="169" t="e">
        <f t="shared" si="157"/>
        <v>#N/A</v>
      </c>
      <c r="JD35" s="169" t="e">
        <f t="shared" si="157"/>
        <v>#N/A</v>
      </c>
      <c r="JE35" s="169" t="e">
        <f t="shared" si="157"/>
        <v>#N/A</v>
      </c>
      <c r="JF35" s="169" t="e">
        <f t="shared" si="157"/>
        <v>#N/A</v>
      </c>
      <c r="JG35" s="169" t="e">
        <f t="shared" si="157"/>
        <v>#N/A</v>
      </c>
      <c r="JH35" s="169" t="e">
        <f t="shared" si="157"/>
        <v>#N/A</v>
      </c>
      <c r="JI35" s="169" t="e">
        <f t="shared" si="157"/>
        <v>#N/A</v>
      </c>
      <c r="JJ35" s="169" t="e">
        <f t="shared" si="157"/>
        <v>#N/A</v>
      </c>
      <c r="JK35" s="169" t="e">
        <f t="shared" si="157"/>
        <v>#N/A</v>
      </c>
      <c r="JL35" s="169" t="e">
        <f t="shared" si="157"/>
        <v>#N/A</v>
      </c>
      <c r="JM35" s="169" t="e">
        <f t="shared" si="157"/>
        <v>#N/A</v>
      </c>
      <c r="JN35" s="169" t="e">
        <f t="shared" si="157"/>
        <v>#N/A</v>
      </c>
      <c r="JO35" s="169" t="e">
        <f t="shared" si="157"/>
        <v>#N/A</v>
      </c>
      <c r="JP35" s="169" t="e">
        <f t="shared" si="157"/>
        <v>#N/A</v>
      </c>
      <c r="JQ35" s="169" t="e">
        <f t="shared" si="143"/>
        <v>#N/A</v>
      </c>
      <c r="JR35" s="169" t="e">
        <f t="shared" si="143"/>
        <v>#N/A</v>
      </c>
      <c r="JS35" s="169" t="e">
        <f t="shared" si="143"/>
        <v>#N/A</v>
      </c>
      <c r="JT35" s="169" t="e">
        <f t="shared" si="143"/>
        <v>#N/A</v>
      </c>
      <c r="JU35" s="169" t="e">
        <f t="shared" si="143"/>
        <v>#N/A</v>
      </c>
      <c r="JV35" s="169" t="e">
        <f t="shared" si="143"/>
        <v>#N/A</v>
      </c>
      <c r="JW35" s="169" t="e">
        <f t="shared" si="143"/>
        <v>#N/A</v>
      </c>
      <c r="JX35" s="169" t="e">
        <f t="shared" si="143"/>
        <v>#N/A</v>
      </c>
      <c r="JY35" s="169" t="e">
        <f t="shared" si="143"/>
        <v>#N/A</v>
      </c>
      <c r="JZ35" s="169" t="e">
        <f t="shared" si="143"/>
        <v>#N/A</v>
      </c>
      <c r="KA35" s="169" t="e">
        <f t="shared" si="143"/>
        <v>#N/A</v>
      </c>
      <c r="KB35" s="169" t="e">
        <f t="shared" si="143"/>
        <v>#N/A</v>
      </c>
      <c r="KC35" s="169" t="e">
        <f t="shared" si="143"/>
        <v>#N/A</v>
      </c>
      <c r="KD35" s="169" t="e">
        <f t="shared" si="143"/>
        <v>#N/A</v>
      </c>
      <c r="KE35" s="169" t="e">
        <f t="shared" si="143"/>
        <v>#N/A</v>
      </c>
      <c r="KF35" s="169" t="e">
        <f t="shared" si="117"/>
        <v>#N/A</v>
      </c>
      <c r="KG35" s="169" t="e">
        <f t="shared" si="154"/>
        <v>#N/A</v>
      </c>
      <c r="KH35" s="169" t="e">
        <f t="shared" si="154"/>
        <v>#N/A</v>
      </c>
      <c r="KI35" s="169" t="e">
        <f t="shared" si="154"/>
        <v>#N/A</v>
      </c>
      <c r="KJ35" s="169" t="e">
        <f t="shared" si="165"/>
        <v>#N/A</v>
      </c>
      <c r="KK35" s="169" t="e">
        <f t="shared" si="165"/>
        <v>#N/A</v>
      </c>
      <c r="KL35" s="169" t="e">
        <f t="shared" si="165"/>
        <v>#N/A</v>
      </c>
      <c r="KM35" s="169" t="e">
        <f t="shared" si="165"/>
        <v>#N/A</v>
      </c>
      <c r="KN35" s="169" t="e">
        <f t="shared" si="165"/>
        <v>#N/A</v>
      </c>
      <c r="KO35" s="169" t="e">
        <f t="shared" si="165"/>
        <v>#N/A</v>
      </c>
      <c r="KP35" s="169" t="e">
        <f t="shared" si="165"/>
        <v>#N/A</v>
      </c>
      <c r="KQ35" s="169" t="e">
        <f t="shared" si="165"/>
        <v>#N/A</v>
      </c>
      <c r="KR35" s="169" t="e">
        <f t="shared" si="165"/>
        <v>#N/A</v>
      </c>
      <c r="KS35" s="169" t="e">
        <f t="shared" si="165"/>
        <v>#N/A</v>
      </c>
      <c r="KT35" s="169" t="e">
        <f t="shared" si="165"/>
        <v>#N/A</v>
      </c>
      <c r="KU35" s="169" t="e">
        <f t="shared" si="165"/>
        <v>#N/A</v>
      </c>
      <c r="KV35" s="169" t="e">
        <f t="shared" si="165"/>
        <v>#N/A</v>
      </c>
      <c r="KW35" s="169" t="e">
        <f t="shared" si="165"/>
        <v>#N/A</v>
      </c>
      <c r="KX35" s="169" t="e">
        <f t="shared" si="165"/>
        <v>#N/A</v>
      </c>
      <c r="KY35" s="169" t="e">
        <f t="shared" si="161"/>
        <v>#N/A</v>
      </c>
      <c r="KZ35" s="169" t="e">
        <f t="shared" si="161"/>
        <v>#N/A</v>
      </c>
      <c r="LA35" s="169" t="e">
        <f t="shared" si="161"/>
        <v>#N/A</v>
      </c>
      <c r="LB35" s="169" t="e">
        <f t="shared" si="161"/>
        <v>#N/A</v>
      </c>
      <c r="LC35" s="169" t="e">
        <f t="shared" si="161"/>
        <v>#N/A</v>
      </c>
      <c r="LD35" s="169" t="e">
        <f t="shared" si="161"/>
        <v>#N/A</v>
      </c>
      <c r="LE35" s="169" t="e">
        <f t="shared" si="161"/>
        <v>#N/A</v>
      </c>
      <c r="LF35" s="169" t="e">
        <f t="shared" si="161"/>
        <v>#N/A</v>
      </c>
      <c r="LG35" s="169" t="e">
        <f t="shared" si="161"/>
        <v>#N/A</v>
      </c>
      <c r="LH35" s="169" t="e">
        <f t="shared" si="161"/>
        <v>#N/A</v>
      </c>
      <c r="LI35" s="169" t="e">
        <f t="shared" si="161"/>
        <v>#N/A</v>
      </c>
      <c r="LJ35" s="169" t="e">
        <f t="shared" si="161"/>
        <v>#N/A</v>
      </c>
      <c r="LK35" s="169" t="e">
        <f t="shared" si="161"/>
        <v>#N/A</v>
      </c>
      <c r="LL35" s="169" t="e">
        <f t="shared" si="161"/>
        <v>#N/A</v>
      </c>
      <c r="LM35" s="169" t="e">
        <f t="shared" si="161"/>
        <v>#N/A</v>
      </c>
      <c r="LN35" s="169" t="e">
        <f t="shared" si="158"/>
        <v>#N/A</v>
      </c>
      <c r="LO35" s="169" t="e">
        <f t="shared" si="158"/>
        <v>#N/A</v>
      </c>
      <c r="LP35" s="169" t="e">
        <f t="shared" si="158"/>
        <v>#N/A</v>
      </c>
      <c r="LQ35" s="169" t="e">
        <f t="shared" si="158"/>
        <v>#N/A</v>
      </c>
      <c r="LR35" s="169" t="e">
        <f t="shared" si="158"/>
        <v>#N/A</v>
      </c>
      <c r="LS35" s="169" t="e">
        <f t="shared" si="158"/>
        <v>#N/A</v>
      </c>
      <c r="LT35" s="169" t="e">
        <f t="shared" si="158"/>
        <v>#N/A</v>
      </c>
      <c r="LU35" s="169" t="e">
        <f t="shared" si="158"/>
        <v>#N/A</v>
      </c>
      <c r="LV35" s="169" t="e">
        <f t="shared" si="158"/>
        <v>#N/A</v>
      </c>
      <c r="LW35" s="169" t="e">
        <f t="shared" si="158"/>
        <v>#N/A</v>
      </c>
      <c r="LX35" s="169" t="e">
        <f t="shared" si="158"/>
        <v>#N/A</v>
      </c>
      <c r="LY35" s="169" t="e">
        <f t="shared" si="158"/>
        <v>#N/A</v>
      </c>
      <c r="LZ35" s="169" t="e">
        <f t="shared" si="158"/>
        <v>#N/A</v>
      </c>
      <c r="MA35" s="169" t="e">
        <f t="shared" si="158"/>
        <v>#N/A</v>
      </c>
      <c r="MB35" s="169" t="e">
        <f t="shared" si="158"/>
        <v>#N/A</v>
      </c>
      <c r="MC35" s="169" t="e">
        <f t="shared" si="144"/>
        <v>#N/A</v>
      </c>
      <c r="MD35" s="169" t="e">
        <f t="shared" si="144"/>
        <v>#N/A</v>
      </c>
      <c r="ME35" s="169" t="e">
        <f t="shared" si="144"/>
        <v>#N/A</v>
      </c>
      <c r="MF35" s="169" t="e">
        <f t="shared" si="144"/>
        <v>#N/A</v>
      </c>
      <c r="MG35" s="169" t="e">
        <f t="shared" si="144"/>
        <v>#N/A</v>
      </c>
      <c r="MH35" s="169" t="e">
        <f t="shared" si="144"/>
        <v>#N/A</v>
      </c>
      <c r="MI35" s="169" t="e">
        <f t="shared" si="144"/>
        <v>#N/A</v>
      </c>
      <c r="MJ35" s="169" t="e">
        <f t="shared" si="144"/>
        <v>#N/A</v>
      </c>
      <c r="MK35" s="169" t="e">
        <f t="shared" si="144"/>
        <v>#N/A</v>
      </c>
      <c r="ML35" s="169" t="e">
        <f t="shared" si="144"/>
        <v>#N/A</v>
      </c>
      <c r="MM35" s="169" t="e">
        <f t="shared" si="144"/>
        <v>#N/A</v>
      </c>
      <c r="MN35" s="169" t="e">
        <f t="shared" si="144"/>
        <v>#N/A</v>
      </c>
      <c r="MO35" s="169" t="e">
        <f t="shared" si="144"/>
        <v>#N/A</v>
      </c>
      <c r="MP35" s="169" t="e">
        <f t="shared" si="144"/>
        <v>#N/A</v>
      </c>
      <c r="MQ35" s="169" t="e">
        <f t="shared" si="144"/>
        <v>#N/A</v>
      </c>
      <c r="MR35" s="169" t="e">
        <f t="shared" si="118"/>
        <v>#N/A</v>
      </c>
      <c r="MS35" s="169" t="e">
        <f t="shared" si="155"/>
        <v>#N/A</v>
      </c>
      <c r="MT35" s="169" t="e">
        <f t="shared" si="155"/>
        <v>#N/A</v>
      </c>
      <c r="MU35" s="169" t="e">
        <f t="shared" si="155"/>
        <v>#N/A</v>
      </c>
      <c r="MV35" s="169" t="e">
        <f t="shared" si="166"/>
        <v>#N/A</v>
      </c>
      <c r="MW35" s="169" t="e">
        <f t="shared" si="166"/>
        <v>#N/A</v>
      </c>
      <c r="MX35" s="169" t="e">
        <f t="shared" si="166"/>
        <v>#N/A</v>
      </c>
      <c r="MY35" s="169" t="e">
        <f t="shared" si="166"/>
        <v>#N/A</v>
      </c>
      <c r="MZ35" s="169" t="e">
        <f t="shared" si="166"/>
        <v>#N/A</v>
      </c>
      <c r="NA35" s="169" t="e">
        <f t="shared" si="166"/>
        <v>#N/A</v>
      </c>
      <c r="NB35" s="169" t="e">
        <f t="shared" si="166"/>
        <v>#N/A</v>
      </c>
      <c r="NC35" s="169" t="e">
        <f t="shared" si="166"/>
        <v>#N/A</v>
      </c>
      <c r="ND35" s="169" t="e">
        <f t="shared" si="166"/>
        <v>#N/A</v>
      </c>
      <c r="NE35" s="169" t="e">
        <f t="shared" si="166"/>
        <v>#N/A</v>
      </c>
      <c r="NF35" s="169" t="e">
        <f t="shared" si="166"/>
        <v>#N/A</v>
      </c>
      <c r="NG35" s="169" t="e">
        <f t="shared" si="166"/>
        <v>#N/A</v>
      </c>
      <c r="NH35" s="169" t="e">
        <f t="shared" si="166"/>
        <v>#N/A</v>
      </c>
      <c r="NI35" s="169" t="e">
        <f t="shared" si="166"/>
        <v>#N/A</v>
      </c>
      <c r="NJ35" s="169" t="e">
        <f t="shared" si="166"/>
        <v>#N/A</v>
      </c>
      <c r="NK35" s="169" t="e">
        <f t="shared" si="162"/>
        <v>#N/A</v>
      </c>
      <c r="NL35" s="169" t="e">
        <f t="shared" si="162"/>
        <v>#N/A</v>
      </c>
      <c r="NM35" s="169" t="e">
        <f t="shared" si="162"/>
        <v>#N/A</v>
      </c>
      <c r="NN35" s="169" t="e">
        <f t="shared" si="162"/>
        <v>#N/A</v>
      </c>
      <c r="NO35" s="169" t="e">
        <f t="shared" si="162"/>
        <v>#N/A</v>
      </c>
      <c r="NP35" s="169" t="e">
        <f t="shared" si="162"/>
        <v>#N/A</v>
      </c>
      <c r="NQ35" s="169" t="e">
        <f t="shared" si="162"/>
        <v>#N/A</v>
      </c>
      <c r="NR35" s="169" t="e">
        <f t="shared" si="162"/>
        <v>#N/A</v>
      </c>
      <c r="NS35" s="169" t="e">
        <f t="shared" si="162"/>
        <v>#N/A</v>
      </c>
      <c r="NT35" s="169" t="e">
        <f t="shared" si="162"/>
        <v>#N/A</v>
      </c>
      <c r="NU35" s="169" t="e">
        <f t="shared" si="162"/>
        <v>#N/A</v>
      </c>
      <c r="NV35" s="169" t="e">
        <f t="shared" si="162"/>
        <v>#N/A</v>
      </c>
      <c r="NW35" s="169" t="e">
        <f t="shared" si="162"/>
        <v>#N/A</v>
      </c>
      <c r="NX35" s="169" t="e">
        <f t="shared" si="162"/>
        <v>#N/A</v>
      </c>
      <c r="NY35" s="169" t="e">
        <f t="shared" si="162"/>
        <v>#N/A</v>
      </c>
      <c r="NZ35" s="169" t="e">
        <f t="shared" si="159"/>
        <v>#N/A</v>
      </c>
      <c r="OA35" s="169" t="e">
        <f t="shared" si="159"/>
        <v>#N/A</v>
      </c>
      <c r="OB35" s="169" t="e">
        <f t="shared" si="159"/>
        <v>#N/A</v>
      </c>
      <c r="OC35" s="169" t="e">
        <f t="shared" si="159"/>
        <v>#N/A</v>
      </c>
      <c r="OD35" s="169" t="e">
        <f t="shared" si="159"/>
        <v>#N/A</v>
      </c>
      <c r="OE35" s="169" t="e">
        <f t="shared" si="159"/>
        <v>#N/A</v>
      </c>
      <c r="OF35" s="169" t="e">
        <f t="shared" si="159"/>
        <v>#N/A</v>
      </c>
      <c r="OG35" s="169" t="e">
        <f t="shared" si="159"/>
        <v>#N/A</v>
      </c>
      <c r="OH35" s="169" t="e">
        <f t="shared" si="159"/>
        <v>#N/A</v>
      </c>
      <c r="OI35" s="169" t="e">
        <f t="shared" si="159"/>
        <v>#N/A</v>
      </c>
      <c r="OJ35" s="169" t="e">
        <f t="shared" si="159"/>
        <v>#N/A</v>
      </c>
      <c r="OK35" s="169" t="e">
        <f t="shared" si="159"/>
        <v>#N/A</v>
      </c>
      <c r="OL35" s="169" t="e">
        <f t="shared" si="159"/>
        <v>#N/A</v>
      </c>
      <c r="OM35" s="169" t="e">
        <f t="shared" si="159"/>
        <v>#N/A</v>
      </c>
      <c r="ON35" s="169" t="e">
        <f t="shared" si="159"/>
        <v>#N/A</v>
      </c>
      <c r="OO35" s="169" t="e">
        <f t="shared" si="145"/>
        <v>#N/A</v>
      </c>
      <c r="OP35" s="169" t="e">
        <f t="shared" si="145"/>
        <v>#N/A</v>
      </c>
      <c r="OQ35" s="169" t="e">
        <f t="shared" si="145"/>
        <v>#N/A</v>
      </c>
      <c r="OR35" s="169" t="e">
        <f t="shared" si="145"/>
        <v>#N/A</v>
      </c>
      <c r="OS35" s="169" t="e">
        <f t="shared" si="145"/>
        <v>#N/A</v>
      </c>
      <c r="OT35" s="169" t="e">
        <f t="shared" si="145"/>
        <v>#N/A</v>
      </c>
      <c r="OU35" s="169" t="e">
        <f t="shared" si="145"/>
        <v>#N/A</v>
      </c>
      <c r="OV35" s="169" t="e">
        <f t="shared" si="145"/>
        <v>#N/A</v>
      </c>
      <c r="OW35" s="169" t="e">
        <f t="shared" si="145"/>
        <v>#N/A</v>
      </c>
      <c r="OX35" s="169" t="e">
        <f t="shared" si="145"/>
        <v>#N/A</v>
      </c>
      <c r="OY35" s="169" t="e">
        <f t="shared" si="145"/>
        <v>#N/A</v>
      </c>
      <c r="OZ35" s="169" t="e">
        <f t="shared" si="145"/>
        <v>#N/A</v>
      </c>
      <c r="PA35" s="169" t="e">
        <f t="shared" si="145"/>
        <v>#N/A</v>
      </c>
      <c r="PB35" s="169" t="e">
        <f t="shared" si="145"/>
        <v>#N/A</v>
      </c>
      <c r="PC35" s="169" t="e">
        <f t="shared" si="145"/>
        <v>#N/A</v>
      </c>
      <c r="PD35" s="169" t="e">
        <f t="shared" si="119"/>
        <v>#N/A</v>
      </c>
      <c r="PE35" s="169" t="e">
        <f t="shared" si="141"/>
        <v>#N/A</v>
      </c>
      <c r="PF35" s="169" t="e">
        <f t="shared" si="141"/>
        <v>#N/A</v>
      </c>
      <c r="PG35" s="169" t="e">
        <f t="shared" si="141"/>
        <v>#N/A</v>
      </c>
      <c r="PH35" s="169" t="e">
        <f t="shared" si="141"/>
        <v>#N/A</v>
      </c>
      <c r="PI35" s="169" t="e">
        <f t="shared" si="141"/>
        <v>#N/A</v>
      </c>
      <c r="PJ35" s="169" t="e">
        <f t="shared" si="141"/>
        <v>#N/A</v>
      </c>
      <c r="PK35" s="169" t="e">
        <f t="shared" si="141"/>
        <v>#N/A</v>
      </c>
      <c r="PL35" s="169" t="e">
        <f t="shared" si="141"/>
        <v>#N/A</v>
      </c>
    </row>
    <row r="36" spans="1:428" hidden="1" x14ac:dyDescent="0.75">
      <c r="A36" s="4">
        <v>33</v>
      </c>
      <c r="B36" s="109"/>
      <c r="C36" s="117"/>
      <c r="D36" s="122" t="str">
        <f t="shared" ref="D36:D67" si="168">IF(ISBLANK(E36),"",IF(NOT(ISBLANK(C36)),C36,IF(NOT(ISBLANK(B36)),E36*(1+B36),E36*(1+$D$2))))</f>
        <v/>
      </c>
      <c r="E36" s="95"/>
      <c r="F36" s="122" t="str">
        <f t="shared" ref="F36:F67" si="169">IF(ISBLANK(E36),"",IF(NOT(ISBLANK(G36)),G36,IF(NOT(ISBLANK(H36)),E36*(1+H36),E36*(1+$F$2))))</f>
        <v/>
      </c>
      <c r="G36" s="117"/>
      <c r="H36" s="110"/>
      <c r="I36" s="124" t="str">
        <f t="shared" si="0"/>
        <v/>
      </c>
      <c r="J36" s="124" t="str">
        <f t="shared" si="1"/>
        <v/>
      </c>
      <c r="K36" s="73" t="str">
        <f t="shared" si="112"/>
        <v/>
      </c>
      <c r="L36" s="23"/>
      <c r="M36" s="57"/>
      <c r="N36" s="280"/>
      <c r="O36" s="74" t="str">
        <f>IF(AND(D36&gt;0,E36&gt;0,F36&gt;0),IF(ISBLANK(N36),IF(ISBLANK(L36),"",(F36-D36)*VLOOKUP(L36,VLookups!$A$4:$B$13,2,FALSE)),N36),"")</f>
        <v/>
      </c>
      <c r="P36" s="75" t="str">
        <f t="shared" ref="P36:P67" si="170">IF(O36="","",O36^2)</f>
        <v/>
      </c>
      <c r="Q36" s="95"/>
      <c r="R36" s="270" t="str">
        <f>IF(AND(Q36&gt;0,E36&gt;0,NOT(O36="")),ABS(VLOOKUP($Q$1,VLookups!$A$43:$B$44,2,FALSE)-_xlfn.NORM.DIST(Q36,K36,O36,TRUE)),"")</f>
        <v/>
      </c>
      <c r="S36" s="94" t="str">
        <f>IF(AND($D36&gt;0,$E36&gt;0,$F36&gt;0,NOT(ISBLANK($L36))),_xlfn.NORM.INV(ABS(VLOOKUP($Q$1,VLookups!$A$43:$B$44,2,FALSE)-S$3),$K36,$O36),"")</f>
        <v/>
      </c>
      <c r="T36" s="93" t="str">
        <f>IF(AND($D36&gt;0,$E36&gt;0,$F36&gt;0,NOT(ISBLANK($L36))),_xlfn.NORM.INV(ABS(VLOOKUP($Q$1,VLookups!$A$43:$B$44,2,FALSE)-T$3),$K36,$O36),"")</f>
        <v/>
      </c>
      <c r="U36" s="94" t="str">
        <f>IF(AND($D36&gt;0,$E36&gt;0,$F36&gt;0,NOT(ISBLANK($L36))),_xlfn.NORM.INV(ABS(VLOOKUP($Q$1,VLookups!$A$43:$B$44,2,FALSE)-U$3),$K36,$O36),"")</f>
        <v/>
      </c>
      <c r="V36" s="93" t="str">
        <f>IF(AND($D36&gt;0,$E36&gt;0,$F36&gt;0,NOT(ISBLANK($L36))),_xlfn.NORM.INV(ABS(VLOOKUP($Q$1,VLookups!$A$43:$B$44,2,FALSE)-V$3),$K36,$O36),"")</f>
        <v/>
      </c>
      <c r="W36" s="94" t="str">
        <f>IF(AND($D36&gt;0,$E36&gt;0,$F36&gt;0,NOT(ISBLANK($L36))),_xlfn.NORM.INV(ABS(VLOOKUP($Q$1,VLookups!$A$43:$B$44,2,FALSE)-W$3),$K36,$O36),"")</f>
        <v/>
      </c>
      <c r="X36" s="93" t="str">
        <f>IF(AND($D36&gt;0,$E36&gt;0,$F36&gt;0,NOT(ISBLANK($L36))),_xlfn.NORM.INV(ABS(VLOOKUP($Q$1,VLookups!$A$43:$B$44,2,FALSE)-X$3),$K36,$O36),"")</f>
        <v/>
      </c>
      <c r="Y36" s="5"/>
      <c r="Z36" s="168" t="str">
        <f t="shared" si="113"/>
        <v/>
      </c>
      <c r="AA36" s="49" t="str">
        <f t="shared" si="114"/>
        <v/>
      </c>
      <c r="AB36" s="49" t="str">
        <f t="shared" si="167"/>
        <v/>
      </c>
      <c r="AC36" s="49" t="str">
        <f t="shared" si="167"/>
        <v/>
      </c>
      <c r="AD36" s="49" t="str">
        <f t="shared" si="167"/>
        <v/>
      </c>
      <c r="AE36" s="49" t="str">
        <f t="shared" si="167"/>
        <v/>
      </c>
      <c r="AF36" s="49" t="str">
        <f t="shared" si="167"/>
        <v/>
      </c>
      <c r="AG36" s="49" t="str">
        <f t="shared" si="167"/>
        <v/>
      </c>
      <c r="AH36" s="49" t="str">
        <f t="shared" si="167"/>
        <v/>
      </c>
      <c r="AI36" s="49" t="str">
        <f t="shared" si="167"/>
        <v/>
      </c>
      <c r="AJ36" s="49" t="str">
        <f t="shared" si="167"/>
        <v/>
      </c>
      <c r="AK36" s="49" t="str">
        <f t="shared" si="167"/>
        <v/>
      </c>
      <c r="AL36" s="49" t="str">
        <f t="shared" si="167"/>
        <v/>
      </c>
      <c r="AM36" s="49" t="str">
        <f t="shared" si="167"/>
        <v/>
      </c>
      <c r="AN36" s="49" t="str">
        <f t="shared" si="167"/>
        <v/>
      </c>
      <c r="AO36" s="49" t="str">
        <f t="shared" si="167"/>
        <v/>
      </c>
      <c r="AP36" s="49" t="str">
        <f t="shared" si="167"/>
        <v/>
      </c>
      <c r="AQ36" s="49" t="str">
        <f t="shared" si="167"/>
        <v/>
      </c>
      <c r="AR36" s="49" t="str">
        <f t="shared" si="167"/>
        <v/>
      </c>
      <c r="AS36" s="49" t="str">
        <f t="shared" si="167"/>
        <v/>
      </c>
      <c r="AT36" s="49" t="str">
        <f t="shared" si="167"/>
        <v/>
      </c>
      <c r="AU36" s="49" t="str">
        <f t="shared" si="167"/>
        <v/>
      </c>
      <c r="AV36" s="49" t="str">
        <f t="shared" si="167"/>
        <v/>
      </c>
      <c r="AW36" s="49" t="str">
        <f t="shared" si="167"/>
        <v/>
      </c>
      <c r="AX36" s="49" t="str">
        <f t="shared" si="167"/>
        <v/>
      </c>
      <c r="AY36" s="49" t="str">
        <f t="shared" si="167"/>
        <v/>
      </c>
      <c r="AZ36" s="49" t="str">
        <f t="shared" si="167"/>
        <v/>
      </c>
      <c r="BA36" s="49" t="str">
        <f t="shared" si="167"/>
        <v/>
      </c>
      <c r="BB36" s="49" t="str">
        <f t="shared" si="167"/>
        <v/>
      </c>
      <c r="BC36" s="49" t="str">
        <f t="shared" si="167"/>
        <v/>
      </c>
      <c r="BD36" s="49" t="str">
        <f t="shared" si="167"/>
        <v/>
      </c>
      <c r="BE36" s="49" t="str">
        <f t="shared" si="167"/>
        <v/>
      </c>
      <c r="BF36" s="49" t="str">
        <f t="shared" si="167"/>
        <v/>
      </c>
      <c r="BG36" s="49" t="str">
        <f t="shared" si="167"/>
        <v/>
      </c>
      <c r="BH36" s="49" t="str">
        <f t="shared" si="167"/>
        <v/>
      </c>
      <c r="BI36" s="49" t="str">
        <f t="shared" si="167"/>
        <v/>
      </c>
      <c r="BJ36" s="49" t="str">
        <f t="shared" si="167"/>
        <v/>
      </c>
      <c r="BK36" s="49" t="str">
        <f t="shared" si="167"/>
        <v/>
      </c>
      <c r="BL36" s="49" t="str">
        <f t="shared" si="167"/>
        <v/>
      </c>
      <c r="BM36" s="49" t="str">
        <f t="shared" si="167"/>
        <v/>
      </c>
      <c r="BN36" s="49" t="str">
        <f t="shared" si="167"/>
        <v/>
      </c>
      <c r="BO36" s="49" t="str">
        <f t="shared" si="167"/>
        <v/>
      </c>
      <c r="BP36" s="49" t="str">
        <f t="shared" si="167"/>
        <v/>
      </c>
      <c r="BQ36" s="49" t="str">
        <f t="shared" si="167"/>
        <v/>
      </c>
      <c r="BR36" s="49" t="str">
        <f t="shared" si="167"/>
        <v/>
      </c>
      <c r="BS36" s="49" t="str">
        <f t="shared" si="167"/>
        <v/>
      </c>
      <c r="BT36" s="49" t="str">
        <f t="shared" si="167"/>
        <v/>
      </c>
      <c r="BU36" s="49" t="str">
        <f t="shared" si="167"/>
        <v/>
      </c>
      <c r="BV36" s="49" t="str">
        <f t="shared" si="167"/>
        <v/>
      </c>
      <c r="BW36" s="49" t="str">
        <f t="shared" si="167"/>
        <v/>
      </c>
      <c r="BX36" s="49" t="str">
        <f t="shared" si="167"/>
        <v/>
      </c>
      <c r="BY36" s="49" t="str">
        <f t="shared" si="167"/>
        <v/>
      </c>
      <c r="BZ36" s="49" t="str">
        <f t="shared" si="167"/>
        <v/>
      </c>
      <c r="CA36" s="49" t="str">
        <f t="shared" si="167"/>
        <v/>
      </c>
      <c r="CB36" s="49" t="str">
        <f t="shared" si="167"/>
        <v/>
      </c>
      <c r="CC36" s="49" t="str">
        <f t="shared" si="167"/>
        <v/>
      </c>
      <c r="CD36" s="49" t="str">
        <f t="shared" si="167"/>
        <v/>
      </c>
      <c r="CE36" s="49" t="str">
        <f t="shared" si="167"/>
        <v/>
      </c>
      <c r="CF36" s="49" t="str">
        <f t="shared" si="167"/>
        <v/>
      </c>
      <c r="CG36" s="49" t="str">
        <f t="shared" si="167"/>
        <v/>
      </c>
      <c r="CH36" s="49" t="str">
        <f t="shared" si="167"/>
        <v/>
      </c>
      <c r="CI36" s="49" t="str">
        <f t="shared" si="167"/>
        <v/>
      </c>
      <c r="CJ36" s="49" t="str">
        <f t="shared" si="167"/>
        <v/>
      </c>
      <c r="CK36" s="49" t="str">
        <f t="shared" si="167"/>
        <v/>
      </c>
      <c r="CL36" s="49" t="str">
        <f t="shared" si="167"/>
        <v/>
      </c>
      <c r="CM36" s="49" t="str">
        <f t="shared" si="167"/>
        <v/>
      </c>
      <c r="CN36" s="49" t="str">
        <f t="shared" si="163"/>
        <v/>
      </c>
      <c r="CO36" s="49" t="str">
        <f t="shared" si="163"/>
        <v/>
      </c>
      <c r="CP36" s="49" t="str">
        <f t="shared" si="163"/>
        <v/>
      </c>
      <c r="CQ36" s="49" t="str">
        <f t="shared" si="163"/>
        <v/>
      </c>
      <c r="CR36" s="49" t="str">
        <f t="shared" si="163"/>
        <v/>
      </c>
      <c r="CS36" s="49" t="str">
        <f t="shared" si="163"/>
        <v/>
      </c>
      <c r="CT36" s="49" t="str">
        <f t="shared" si="163"/>
        <v/>
      </c>
      <c r="CU36" s="49" t="str">
        <f t="shared" si="163"/>
        <v/>
      </c>
      <c r="CV36" s="49" t="str">
        <f t="shared" si="163"/>
        <v/>
      </c>
      <c r="CW36" s="49" t="str">
        <f t="shared" si="163"/>
        <v/>
      </c>
      <c r="CX36" s="49" t="str">
        <f t="shared" si="163"/>
        <v/>
      </c>
      <c r="CY36" s="49" t="str">
        <f t="shared" si="163"/>
        <v/>
      </c>
      <c r="CZ36" s="49" t="str">
        <f t="shared" si="163"/>
        <v/>
      </c>
      <c r="DA36" s="49" t="str">
        <f t="shared" si="163"/>
        <v/>
      </c>
      <c r="DB36" s="49" t="str">
        <f t="shared" si="163"/>
        <v/>
      </c>
      <c r="DC36" s="49" t="str">
        <f t="shared" si="163"/>
        <v/>
      </c>
      <c r="DD36" s="49" t="str">
        <f t="shared" si="163"/>
        <v/>
      </c>
      <c r="DE36" s="49" t="str">
        <f t="shared" si="163"/>
        <v/>
      </c>
      <c r="DF36" s="49" t="str">
        <f t="shared" si="163"/>
        <v/>
      </c>
      <c r="DG36" s="49" t="str">
        <f t="shared" si="163"/>
        <v/>
      </c>
      <c r="DH36" s="49" t="str">
        <f t="shared" si="163"/>
        <v/>
      </c>
      <c r="DI36" s="49" t="str">
        <f t="shared" si="163"/>
        <v/>
      </c>
      <c r="DJ36" s="49" t="str">
        <f t="shared" si="163"/>
        <v/>
      </c>
      <c r="DK36" s="49" t="str">
        <f t="shared" si="163"/>
        <v/>
      </c>
      <c r="DL36" s="49" t="str">
        <f t="shared" si="163"/>
        <v/>
      </c>
      <c r="DM36" s="49" t="str">
        <f t="shared" si="163"/>
        <v/>
      </c>
      <c r="DN36" s="49" t="str">
        <f t="shared" si="163"/>
        <v/>
      </c>
      <c r="DO36" s="49" t="str">
        <f t="shared" si="163"/>
        <v/>
      </c>
      <c r="DP36" s="49" t="str">
        <f t="shared" si="163"/>
        <v/>
      </c>
      <c r="DQ36" s="49" t="str">
        <f t="shared" si="163"/>
        <v/>
      </c>
      <c r="DR36" s="49" t="str">
        <f t="shared" si="163"/>
        <v/>
      </c>
      <c r="DS36" s="49" t="str">
        <f t="shared" si="163"/>
        <v/>
      </c>
      <c r="DT36" s="49" t="str">
        <f t="shared" si="163"/>
        <v/>
      </c>
      <c r="DU36" s="49" t="str">
        <f t="shared" si="163"/>
        <v/>
      </c>
      <c r="DV36" s="49" t="str">
        <f t="shared" si="163"/>
        <v/>
      </c>
      <c r="DW36" s="183" t="str">
        <f t="shared" si="115"/>
        <v/>
      </c>
      <c r="DX36" s="49" t="str">
        <f t="shared" si="5"/>
        <v/>
      </c>
      <c r="DY36" s="49" t="str">
        <f t="shared" si="6"/>
        <v/>
      </c>
      <c r="DZ36" s="49" t="str">
        <f t="shared" si="7"/>
        <v/>
      </c>
      <c r="EA36" s="49" t="str">
        <f t="shared" si="8"/>
        <v/>
      </c>
      <c r="EB36" s="49" t="str">
        <f t="shared" si="9"/>
        <v/>
      </c>
      <c r="EC36" s="49" t="str">
        <f t="shared" si="10"/>
        <v/>
      </c>
      <c r="ED36" s="49" t="str">
        <f t="shared" si="11"/>
        <v/>
      </c>
      <c r="EE36" s="49" t="str">
        <f t="shared" si="12"/>
        <v/>
      </c>
      <c r="EF36" s="49" t="str">
        <f t="shared" si="13"/>
        <v/>
      </c>
      <c r="EG36" s="49" t="str">
        <f t="shared" si="14"/>
        <v/>
      </c>
      <c r="EH36" s="49" t="str">
        <f t="shared" si="15"/>
        <v/>
      </c>
      <c r="EI36" s="49" t="str">
        <f t="shared" si="16"/>
        <v/>
      </c>
      <c r="EJ36" s="49" t="str">
        <f t="shared" si="17"/>
        <v/>
      </c>
      <c r="EK36" s="49" t="str">
        <f t="shared" si="18"/>
        <v/>
      </c>
      <c r="EL36" s="49" t="str">
        <f t="shared" si="19"/>
        <v/>
      </c>
      <c r="EM36" s="49" t="str">
        <f t="shared" si="20"/>
        <v/>
      </c>
      <c r="EN36" s="49" t="str">
        <f t="shared" si="21"/>
        <v/>
      </c>
      <c r="EO36" s="49" t="str">
        <f t="shared" si="22"/>
        <v/>
      </c>
      <c r="EP36" s="49" t="str">
        <f t="shared" si="23"/>
        <v/>
      </c>
      <c r="EQ36" s="49" t="str">
        <f t="shared" si="24"/>
        <v/>
      </c>
      <c r="ER36" s="49" t="str">
        <f t="shared" si="25"/>
        <v/>
      </c>
      <c r="ES36" s="49" t="str">
        <f t="shared" si="26"/>
        <v/>
      </c>
      <c r="ET36" s="49" t="str">
        <f t="shared" si="27"/>
        <v/>
      </c>
      <c r="EU36" s="49" t="str">
        <f t="shared" si="28"/>
        <v/>
      </c>
      <c r="EV36" s="49" t="str">
        <f t="shared" si="29"/>
        <v/>
      </c>
      <c r="EW36" s="49" t="str">
        <f t="shared" si="30"/>
        <v/>
      </c>
      <c r="EX36" s="49" t="str">
        <f t="shared" si="31"/>
        <v/>
      </c>
      <c r="EY36" s="49" t="str">
        <f t="shared" si="32"/>
        <v/>
      </c>
      <c r="EZ36" s="49" t="str">
        <f t="shared" si="33"/>
        <v/>
      </c>
      <c r="FA36" s="49" t="str">
        <f t="shared" si="34"/>
        <v/>
      </c>
      <c r="FB36" s="49" t="str">
        <f t="shared" si="35"/>
        <v/>
      </c>
      <c r="FC36" s="49" t="str">
        <f t="shared" si="36"/>
        <v/>
      </c>
      <c r="FD36" s="49" t="str">
        <f t="shared" si="37"/>
        <v/>
      </c>
      <c r="FE36" s="49" t="str">
        <f t="shared" si="38"/>
        <v/>
      </c>
      <c r="FF36" s="49" t="str">
        <f t="shared" si="39"/>
        <v/>
      </c>
      <c r="FG36" s="49" t="str">
        <f t="shared" si="40"/>
        <v/>
      </c>
      <c r="FH36" s="49" t="str">
        <f t="shared" si="41"/>
        <v/>
      </c>
      <c r="FI36" s="49" t="str">
        <f t="shared" si="42"/>
        <v/>
      </c>
      <c r="FJ36" s="49" t="str">
        <f t="shared" si="43"/>
        <v/>
      </c>
      <c r="FK36" s="49" t="str">
        <f t="shared" si="44"/>
        <v/>
      </c>
      <c r="FL36" s="49" t="str">
        <f t="shared" si="45"/>
        <v/>
      </c>
      <c r="FM36" s="49" t="str">
        <f t="shared" si="46"/>
        <v/>
      </c>
      <c r="FN36" s="49" t="str">
        <f t="shared" si="47"/>
        <v/>
      </c>
      <c r="FO36" s="49" t="str">
        <f t="shared" si="48"/>
        <v/>
      </c>
      <c r="FP36" s="49" t="str">
        <f t="shared" si="49"/>
        <v/>
      </c>
      <c r="FQ36" s="49" t="str">
        <f t="shared" si="50"/>
        <v/>
      </c>
      <c r="FR36" s="49" t="str">
        <f t="shared" si="51"/>
        <v/>
      </c>
      <c r="FS36" s="49" t="str">
        <f t="shared" si="52"/>
        <v/>
      </c>
      <c r="FT36" s="49" t="str">
        <f t="shared" si="53"/>
        <v/>
      </c>
      <c r="FU36" s="49" t="str">
        <f t="shared" si="54"/>
        <v/>
      </c>
      <c r="FV36" s="49" t="str">
        <f t="shared" si="55"/>
        <v/>
      </c>
      <c r="FW36" s="49" t="str">
        <f t="shared" si="56"/>
        <v/>
      </c>
      <c r="FX36" s="49" t="str">
        <f t="shared" si="57"/>
        <v/>
      </c>
      <c r="FY36" s="49" t="str">
        <f t="shared" si="58"/>
        <v/>
      </c>
      <c r="FZ36" s="49" t="str">
        <f t="shared" si="59"/>
        <v/>
      </c>
      <c r="GA36" s="49" t="str">
        <f t="shared" si="60"/>
        <v/>
      </c>
      <c r="GB36" s="49" t="str">
        <f t="shared" si="61"/>
        <v/>
      </c>
      <c r="GC36" s="49" t="str">
        <f t="shared" si="62"/>
        <v/>
      </c>
      <c r="GD36" s="49" t="str">
        <f t="shared" si="63"/>
        <v/>
      </c>
      <c r="GE36" s="49" t="str">
        <f t="shared" si="64"/>
        <v/>
      </c>
      <c r="GF36" s="49" t="str">
        <f t="shared" si="65"/>
        <v/>
      </c>
      <c r="GG36" s="49" t="str">
        <f t="shared" si="66"/>
        <v/>
      </c>
      <c r="GH36" s="49" t="str">
        <f t="shared" si="67"/>
        <v/>
      </c>
      <c r="GI36" s="49" t="str">
        <f t="shared" si="68"/>
        <v/>
      </c>
      <c r="GJ36" s="49" t="str">
        <f t="shared" si="69"/>
        <v/>
      </c>
      <c r="GK36" s="49" t="str">
        <f t="shared" si="70"/>
        <v/>
      </c>
      <c r="GL36" s="49" t="str">
        <f t="shared" si="71"/>
        <v/>
      </c>
      <c r="GM36" s="49" t="str">
        <f t="shared" si="72"/>
        <v/>
      </c>
      <c r="GN36" s="49" t="str">
        <f t="shared" si="73"/>
        <v/>
      </c>
      <c r="GO36" s="49" t="str">
        <f t="shared" si="74"/>
        <v/>
      </c>
      <c r="GP36" s="49" t="str">
        <f t="shared" si="75"/>
        <v/>
      </c>
      <c r="GQ36" s="49" t="str">
        <f t="shared" si="76"/>
        <v/>
      </c>
      <c r="GR36" s="49" t="str">
        <f t="shared" si="77"/>
        <v/>
      </c>
      <c r="GS36" s="49" t="str">
        <f t="shared" si="78"/>
        <v/>
      </c>
      <c r="GT36" s="49" t="str">
        <f t="shared" si="79"/>
        <v/>
      </c>
      <c r="GU36" s="49" t="str">
        <f t="shared" si="80"/>
        <v/>
      </c>
      <c r="GV36" s="49" t="str">
        <f t="shared" si="81"/>
        <v/>
      </c>
      <c r="GW36" s="49" t="str">
        <f t="shared" si="82"/>
        <v/>
      </c>
      <c r="GX36" s="49" t="str">
        <f t="shared" si="83"/>
        <v/>
      </c>
      <c r="GY36" s="49" t="str">
        <f t="shared" si="84"/>
        <v/>
      </c>
      <c r="GZ36" s="49" t="str">
        <f t="shared" si="85"/>
        <v/>
      </c>
      <c r="HA36" s="49" t="str">
        <f t="shared" si="86"/>
        <v/>
      </c>
      <c r="HB36" s="49" t="str">
        <f t="shared" si="87"/>
        <v/>
      </c>
      <c r="HC36" s="49" t="str">
        <f t="shared" si="88"/>
        <v/>
      </c>
      <c r="HD36" s="49" t="str">
        <f t="shared" si="89"/>
        <v/>
      </c>
      <c r="HE36" s="49" t="str">
        <f t="shared" si="90"/>
        <v/>
      </c>
      <c r="HF36" s="49" t="str">
        <f t="shared" si="91"/>
        <v/>
      </c>
      <c r="HG36" s="49" t="str">
        <f t="shared" si="92"/>
        <v/>
      </c>
      <c r="HH36" s="49" t="str">
        <f t="shared" si="93"/>
        <v/>
      </c>
      <c r="HI36" s="49" t="str">
        <f t="shared" si="94"/>
        <v/>
      </c>
      <c r="HJ36" s="49" t="str">
        <f t="shared" si="95"/>
        <v/>
      </c>
      <c r="HK36" s="49" t="str">
        <f t="shared" si="96"/>
        <v/>
      </c>
      <c r="HL36" s="49" t="str">
        <f t="shared" si="97"/>
        <v/>
      </c>
      <c r="HM36" s="49" t="str">
        <f t="shared" si="98"/>
        <v/>
      </c>
      <c r="HN36" s="49" t="str">
        <f t="shared" si="99"/>
        <v/>
      </c>
      <c r="HO36" s="49" t="str">
        <f t="shared" si="100"/>
        <v/>
      </c>
      <c r="HP36" s="49" t="str">
        <f t="shared" si="101"/>
        <v/>
      </c>
      <c r="HQ36" s="49" t="str">
        <f t="shared" si="102"/>
        <v/>
      </c>
      <c r="HR36" s="49" t="str">
        <f t="shared" si="103"/>
        <v/>
      </c>
      <c r="HS36" s="49" t="str">
        <f t="shared" si="104"/>
        <v/>
      </c>
      <c r="HT36" s="169" t="e">
        <f t="shared" ref="HT36:HT67" si="171">IF(ISNONTEXT($O36),_xlfn.NORM.DIST(AA36,$K36,$O36,FALSE),NA())</f>
        <v>#N/A</v>
      </c>
      <c r="HU36" s="169" t="e">
        <f t="shared" si="153"/>
        <v>#N/A</v>
      </c>
      <c r="HV36" s="169" t="e">
        <f t="shared" si="153"/>
        <v>#N/A</v>
      </c>
      <c r="HW36" s="169" t="e">
        <f t="shared" si="153"/>
        <v>#N/A</v>
      </c>
      <c r="HX36" s="169" t="e">
        <f t="shared" si="164"/>
        <v>#N/A</v>
      </c>
      <c r="HY36" s="169" t="e">
        <f t="shared" si="164"/>
        <v>#N/A</v>
      </c>
      <c r="HZ36" s="169" t="e">
        <f t="shared" si="164"/>
        <v>#N/A</v>
      </c>
      <c r="IA36" s="169" t="e">
        <f t="shared" si="164"/>
        <v>#N/A</v>
      </c>
      <c r="IB36" s="169" t="e">
        <f t="shared" si="164"/>
        <v>#N/A</v>
      </c>
      <c r="IC36" s="169" t="e">
        <f t="shared" si="164"/>
        <v>#N/A</v>
      </c>
      <c r="ID36" s="169" t="e">
        <f t="shared" si="164"/>
        <v>#N/A</v>
      </c>
      <c r="IE36" s="169" t="e">
        <f t="shared" si="164"/>
        <v>#N/A</v>
      </c>
      <c r="IF36" s="169" t="e">
        <f t="shared" si="164"/>
        <v>#N/A</v>
      </c>
      <c r="IG36" s="169" t="e">
        <f t="shared" si="164"/>
        <v>#N/A</v>
      </c>
      <c r="IH36" s="169" t="e">
        <f t="shared" si="164"/>
        <v>#N/A</v>
      </c>
      <c r="II36" s="169" t="e">
        <f t="shared" si="164"/>
        <v>#N/A</v>
      </c>
      <c r="IJ36" s="169" t="e">
        <f t="shared" si="164"/>
        <v>#N/A</v>
      </c>
      <c r="IK36" s="169" t="e">
        <f t="shared" si="164"/>
        <v>#N/A</v>
      </c>
      <c r="IL36" s="169" t="e">
        <f t="shared" si="164"/>
        <v>#N/A</v>
      </c>
      <c r="IM36" s="169" t="e">
        <f t="shared" si="160"/>
        <v>#N/A</v>
      </c>
      <c r="IN36" s="169" t="e">
        <f t="shared" si="160"/>
        <v>#N/A</v>
      </c>
      <c r="IO36" s="169" t="e">
        <f t="shared" si="160"/>
        <v>#N/A</v>
      </c>
      <c r="IP36" s="169" t="e">
        <f t="shared" si="160"/>
        <v>#N/A</v>
      </c>
      <c r="IQ36" s="169" t="e">
        <f t="shared" si="160"/>
        <v>#N/A</v>
      </c>
      <c r="IR36" s="169" t="e">
        <f t="shared" si="160"/>
        <v>#N/A</v>
      </c>
      <c r="IS36" s="169" t="e">
        <f t="shared" si="160"/>
        <v>#N/A</v>
      </c>
      <c r="IT36" s="169" t="e">
        <f t="shared" si="160"/>
        <v>#N/A</v>
      </c>
      <c r="IU36" s="169" t="e">
        <f t="shared" si="160"/>
        <v>#N/A</v>
      </c>
      <c r="IV36" s="169" t="e">
        <f t="shared" si="160"/>
        <v>#N/A</v>
      </c>
      <c r="IW36" s="169" t="e">
        <f t="shared" si="160"/>
        <v>#N/A</v>
      </c>
      <c r="IX36" s="169" t="e">
        <f t="shared" si="160"/>
        <v>#N/A</v>
      </c>
      <c r="IY36" s="169" t="e">
        <f t="shared" si="160"/>
        <v>#N/A</v>
      </c>
      <c r="IZ36" s="169" t="e">
        <f t="shared" si="160"/>
        <v>#N/A</v>
      </c>
      <c r="JA36" s="169" t="e">
        <f t="shared" si="160"/>
        <v>#N/A</v>
      </c>
      <c r="JB36" s="169" t="e">
        <f t="shared" si="157"/>
        <v>#N/A</v>
      </c>
      <c r="JC36" s="169" t="e">
        <f t="shared" si="157"/>
        <v>#N/A</v>
      </c>
      <c r="JD36" s="169" t="e">
        <f t="shared" si="157"/>
        <v>#N/A</v>
      </c>
      <c r="JE36" s="169" t="e">
        <f t="shared" si="157"/>
        <v>#N/A</v>
      </c>
      <c r="JF36" s="169" t="e">
        <f t="shared" si="157"/>
        <v>#N/A</v>
      </c>
      <c r="JG36" s="169" t="e">
        <f t="shared" si="157"/>
        <v>#N/A</v>
      </c>
      <c r="JH36" s="169" t="e">
        <f t="shared" si="157"/>
        <v>#N/A</v>
      </c>
      <c r="JI36" s="169" t="e">
        <f t="shared" si="157"/>
        <v>#N/A</v>
      </c>
      <c r="JJ36" s="169" t="e">
        <f t="shared" si="157"/>
        <v>#N/A</v>
      </c>
      <c r="JK36" s="169" t="e">
        <f t="shared" si="157"/>
        <v>#N/A</v>
      </c>
      <c r="JL36" s="169" t="e">
        <f t="shared" si="157"/>
        <v>#N/A</v>
      </c>
      <c r="JM36" s="169" t="e">
        <f t="shared" si="157"/>
        <v>#N/A</v>
      </c>
      <c r="JN36" s="169" t="e">
        <f t="shared" si="157"/>
        <v>#N/A</v>
      </c>
      <c r="JO36" s="169" t="e">
        <f t="shared" si="157"/>
        <v>#N/A</v>
      </c>
      <c r="JP36" s="169" t="e">
        <f t="shared" si="157"/>
        <v>#N/A</v>
      </c>
      <c r="JQ36" s="169" t="e">
        <f t="shared" si="143"/>
        <v>#N/A</v>
      </c>
      <c r="JR36" s="169" t="e">
        <f t="shared" si="143"/>
        <v>#N/A</v>
      </c>
      <c r="JS36" s="169" t="e">
        <f t="shared" si="143"/>
        <v>#N/A</v>
      </c>
      <c r="JT36" s="169" t="e">
        <f t="shared" si="143"/>
        <v>#N/A</v>
      </c>
      <c r="JU36" s="169" t="e">
        <f t="shared" si="143"/>
        <v>#N/A</v>
      </c>
      <c r="JV36" s="169" t="e">
        <f t="shared" si="143"/>
        <v>#N/A</v>
      </c>
      <c r="JW36" s="169" t="e">
        <f t="shared" si="143"/>
        <v>#N/A</v>
      </c>
      <c r="JX36" s="169" t="e">
        <f t="shared" si="143"/>
        <v>#N/A</v>
      </c>
      <c r="JY36" s="169" t="e">
        <f t="shared" si="143"/>
        <v>#N/A</v>
      </c>
      <c r="JZ36" s="169" t="e">
        <f t="shared" si="143"/>
        <v>#N/A</v>
      </c>
      <c r="KA36" s="169" t="e">
        <f t="shared" si="143"/>
        <v>#N/A</v>
      </c>
      <c r="KB36" s="169" t="e">
        <f t="shared" si="143"/>
        <v>#N/A</v>
      </c>
      <c r="KC36" s="169" t="e">
        <f t="shared" si="143"/>
        <v>#N/A</v>
      </c>
      <c r="KD36" s="169" t="e">
        <f t="shared" si="143"/>
        <v>#N/A</v>
      </c>
      <c r="KE36" s="169" t="e">
        <f t="shared" si="143"/>
        <v>#N/A</v>
      </c>
      <c r="KF36" s="169" t="e">
        <f t="shared" si="117"/>
        <v>#N/A</v>
      </c>
      <c r="KG36" s="169" t="e">
        <f t="shared" si="154"/>
        <v>#N/A</v>
      </c>
      <c r="KH36" s="169" t="e">
        <f t="shared" si="154"/>
        <v>#N/A</v>
      </c>
      <c r="KI36" s="169" t="e">
        <f t="shared" si="154"/>
        <v>#N/A</v>
      </c>
      <c r="KJ36" s="169" t="e">
        <f t="shared" si="165"/>
        <v>#N/A</v>
      </c>
      <c r="KK36" s="169" t="e">
        <f t="shared" si="165"/>
        <v>#N/A</v>
      </c>
      <c r="KL36" s="169" t="e">
        <f t="shared" si="165"/>
        <v>#N/A</v>
      </c>
      <c r="KM36" s="169" t="e">
        <f t="shared" si="165"/>
        <v>#N/A</v>
      </c>
      <c r="KN36" s="169" t="e">
        <f t="shared" si="165"/>
        <v>#N/A</v>
      </c>
      <c r="KO36" s="169" t="e">
        <f t="shared" si="165"/>
        <v>#N/A</v>
      </c>
      <c r="KP36" s="169" t="e">
        <f t="shared" si="165"/>
        <v>#N/A</v>
      </c>
      <c r="KQ36" s="169" t="e">
        <f t="shared" si="165"/>
        <v>#N/A</v>
      </c>
      <c r="KR36" s="169" t="e">
        <f t="shared" si="165"/>
        <v>#N/A</v>
      </c>
      <c r="KS36" s="169" t="e">
        <f t="shared" si="165"/>
        <v>#N/A</v>
      </c>
      <c r="KT36" s="169" t="e">
        <f t="shared" si="165"/>
        <v>#N/A</v>
      </c>
      <c r="KU36" s="169" t="e">
        <f t="shared" si="165"/>
        <v>#N/A</v>
      </c>
      <c r="KV36" s="169" t="e">
        <f t="shared" si="165"/>
        <v>#N/A</v>
      </c>
      <c r="KW36" s="169" t="e">
        <f t="shared" si="165"/>
        <v>#N/A</v>
      </c>
      <c r="KX36" s="169" t="e">
        <f t="shared" si="165"/>
        <v>#N/A</v>
      </c>
      <c r="KY36" s="169" t="e">
        <f t="shared" si="161"/>
        <v>#N/A</v>
      </c>
      <c r="KZ36" s="169" t="e">
        <f t="shared" si="161"/>
        <v>#N/A</v>
      </c>
      <c r="LA36" s="169" t="e">
        <f t="shared" si="161"/>
        <v>#N/A</v>
      </c>
      <c r="LB36" s="169" t="e">
        <f t="shared" si="161"/>
        <v>#N/A</v>
      </c>
      <c r="LC36" s="169" t="e">
        <f t="shared" si="161"/>
        <v>#N/A</v>
      </c>
      <c r="LD36" s="169" t="e">
        <f t="shared" si="161"/>
        <v>#N/A</v>
      </c>
      <c r="LE36" s="169" t="e">
        <f t="shared" si="161"/>
        <v>#N/A</v>
      </c>
      <c r="LF36" s="169" t="e">
        <f t="shared" si="161"/>
        <v>#N/A</v>
      </c>
      <c r="LG36" s="169" t="e">
        <f t="shared" si="161"/>
        <v>#N/A</v>
      </c>
      <c r="LH36" s="169" t="e">
        <f t="shared" si="161"/>
        <v>#N/A</v>
      </c>
      <c r="LI36" s="169" t="e">
        <f t="shared" si="161"/>
        <v>#N/A</v>
      </c>
      <c r="LJ36" s="169" t="e">
        <f t="shared" si="161"/>
        <v>#N/A</v>
      </c>
      <c r="LK36" s="169" t="e">
        <f t="shared" si="161"/>
        <v>#N/A</v>
      </c>
      <c r="LL36" s="169" t="e">
        <f t="shared" si="161"/>
        <v>#N/A</v>
      </c>
      <c r="LM36" s="169" t="e">
        <f t="shared" si="161"/>
        <v>#N/A</v>
      </c>
      <c r="LN36" s="169" t="e">
        <f t="shared" si="158"/>
        <v>#N/A</v>
      </c>
      <c r="LO36" s="169" t="e">
        <f t="shared" si="158"/>
        <v>#N/A</v>
      </c>
      <c r="LP36" s="169" t="e">
        <f t="shared" si="158"/>
        <v>#N/A</v>
      </c>
      <c r="LQ36" s="169" t="e">
        <f t="shared" si="158"/>
        <v>#N/A</v>
      </c>
      <c r="LR36" s="169" t="e">
        <f t="shared" si="158"/>
        <v>#N/A</v>
      </c>
      <c r="LS36" s="169" t="e">
        <f t="shared" si="158"/>
        <v>#N/A</v>
      </c>
      <c r="LT36" s="169" t="e">
        <f t="shared" si="158"/>
        <v>#N/A</v>
      </c>
      <c r="LU36" s="169" t="e">
        <f t="shared" si="158"/>
        <v>#N/A</v>
      </c>
      <c r="LV36" s="169" t="e">
        <f t="shared" si="158"/>
        <v>#N/A</v>
      </c>
      <c r="LW36" s="169" t="e">
        <f t="shared" si="158"/>
        <v>#N/A</v>
      </c>
      <c r="LX36" s="169" t="e">
        <f t="shared" si="158"/>
        <v>#N/A</v>
      </c>
      <c r="LY36" s="169" t="e">
        <f t="shared" si="158"/>
        <v>#N/A</v>
      </c>
      <c r="LZ36" s="169" t="e">
        <f t="shared" si="158"/>
        <v>#N/A</v>
      </c>
      <c r="MA36" s="169" t="e">
        <f t="shared" si="158"/>
        <v>#N/A</v>
      </c>
      <c r="MB36" s="169" t="e">
        <f t="shared" si="158"/>
        <v>#N/A</v>
      </c>
      <c r="MC36" s="169" t="e">
        <f t="shared" si="144"/>
        <v>#N/A</v>
      </c>
      <c r="MD36" s="169" t="e">
        <f t="shared" si="144"/>
        <v>#N/A</v>
      </c>
      <c r="ME36" s="169" t="e">
        <f t="shared" si="144"/>
        <v>#N/A</v>
      </c>
      <c r="MF36" s="169" t="e">
        <f t="shared" si="144"/>
        <v>#N/A</v>
      </c>
      <c r="MG36" s="169" t="e">
        <f t="shared" si="144"/>
        <v>#N/A</v>
      </c>
      <c r="MH36" s="169" t="e">
        <f t="shared" si="144"/>
        <v>#N/A</v>
      </c>
      <c r="MI36" s="169" t="e">
        <f t="shared" si="144"/>
        <v>#N/A</v>
      </c>
      <c r="MJ36" s="169" t="e">
        <f t="shared" si="144"/>
        <v>#N/A</v>
      </c>
      <c r="MK36" s="169" t="e">
        <f t="shared" si="144"/>
        <v>#N/A</v>
      </c>
      <c r="ML36" s="169" t="e">
        <f t="shared" si="144"/>
        <v>#N/A</v>
      </c>
      <c r="MM36" s="169" t="e">
        <f t="shared" si="144"/>
        <v>#N/A</v>
      </c>
      <c r="MN36" s="169" t="e">
        <f t="shared" si="144"/>
        <v>#N/A</v>
      </c>
      <c r="MO36" s="169" t="e">
        <f t="shared" si="144"/>
        <v>#N/A</v>
      </c>
      <c r="MP36" s="169" t="e">
        <f t="shared" si="144"/>
        <v>#N/A</v>
      </c>
      <c r="MQ36" s="169" t="e">
        <f t="shared" si="144"/>
        <v>#N/A</v>
      </c>
      <c r="MR36" s="169" t="e">
        <f t="shared" si="118"/>
        <v>#N/A</v>
      </c>
      <c r="MS36" s="169" t="e">
        <f t="shared" si="155"/>
        <v>#N/A</v>
      </c>
      <c r="MT36" s="169" t="e">
        <f t="shared" si="155"/>
        <v>#N/A</v>
      </c>
      <c r="MU36" s="169" t="e">
        <f t="shared" si="155"/>
        <v>#N/A</v>
      </c>
      <c r="MV36" s="169" t="e">
        <f t="shared" si="166"/>
        <v>#N/A</v>
      </c>
      <c r="MW36" s="169" t="e">
        <f t="shared" si="166"/>
        <v>#N/A</v>
      </c>
      <c r="MX36" s="169" t="e">
        <f t="shared" si="166"/>
        <v>#N/A</v>
      </c>
      <c r="MY36" s="169" t="e">
        <f t="shared" si="166"/>
        <v>#N/A</v>
      </c>
      <c r="MZ36" s="169" t="e">
        <f t="shared" si="166"/>
        <v>#N/A</v>
      </c>
      <c r="NA36" s="169" t="e">
        <f t="shared" si="166"/>
        <v>#N/A</v>
      </c>
      <c r="NB36" s="169" t="e">
        <f t="shared" si="166"/>
        <v>#N/A</v>
      </c>
      <c r="NC36" s="169" t="e">
        <f t="shared" si="166"/>
        <v>#N/A</v>
      </c>
      <c r="ND36" s="169" t="e">
        <f t="shared" si="166"/>
        <v>#N/A</v>
      </c>
      <c r="NE36" s="169" t="e">
        <f t="shared" si="166"/>
        <v>#N/A</v>
      </c>
      <c r="NF36" s="169" t="e">
        <f t="shared" si="166"/>
        <v>#N/A</v>
      </c>
      <c r="NG36" s="169" t="e">
        <f t="shared" si="166"/>
        <v>#N/A</v>
      </c>
      <c r="NH36" s="169" t="e">
        <f t="shared" si="166"/>
        <v>#N/A</v>
      </c>
      <c r="NI36" s="169" t="e">
        <f t="shared" si="166"/>
        <v>#N/A</v>
      </c>
      <c r="NJ36" s="169" t="e">
        <f t="shared" si="166"/>
        <v>#N/A</v>
      </c>
      <c r="NK36" s="169" t="e">
        <f t="shared" si="162"/>
        <v>#N/A</v>
      </c>
      <c r="NL36" s="169" t="e">
        <f t="shared" si="162"/>
        <v>#N/A</v>
      </c>
      <c r="NM36" s="169" t="e">
        <f t="shared" si="162"/>
        <v>#N/A</v>
      </c>
      <c r="NN36" s="169" t="e">
        <f t="shared" si="162"/>
        <v>#N/A</v>
      </c>
      <c r="NO36" s="169" t="e">
        <f t="shared" si="162"/>
        <v>#N/A</v>
      </c>
      <c r="NP36" s="169" t="e">
        <f t="shared" si="162"/>
        <v>#N/A</v>
      </c>
      <c r="NQ36" s="169" t="e">
        <f t="shared" si="162"/>
        <v>#N/A</v>
      </c>
      <c r="NR36" s="169" t="e">
        <f t="shared" si="162"/>
        <v>#N/A</v>
      </c>
      <c r="NS36" s="169" t="e">
        <f t="shared" si="162"/>
        <v>#N/A</v>
      </c>
      <c r="NT36" s="169" t="e">
        <f t="shared" si="162"/>
        <v>#N/A</v>
      </c>
      <c r="NU36" s="169" t="e">
        <f t="shared" si="162"/>
        <v>#N/A</v>
      </c>
      <c r="NV36" s="169" t="e">
        <f t="shared" si="162"/>
        <v>#N/A</v>
      </c>
      <c r="NW36" s="169" t="e">
        <f t="shared" si="162"/>
        <v>#N/A</v>
      </c>
      <c r="NX36" s="169" t="e">
        <f t="shared" si="162"/>
        <v>#N/A</v>
      </c>
      <c r="NY36" s="169" t="e">
        <f t="shared" si="162"/>
        <v>#N/A</v>
      </c>
      <c r="NZ36" s="169" t="e">
        <f t="shared" si="159"/>
        <v>#N/A</v>
      </c>
      <c r="OA36" s="169" t="e">
        <f t="shared" si="159"/>
        <v>#N/A</v>
      </c>
      <c r="OB36" s="169" t="e">
        <f t="shared" si="159"/>
        <v>#N/A</v>
      </c>
      <c r="OC36" s="169" t="e">
        <f t="shared" si="159"/>
        <v>#N/A</v>
      </c>
      <c r="OD36" s="169" t="e">
        <f t="shared" si="159"/>
        <v>#N/A</v>
      </c>
      <c r="OE36" s="169" t="e">
        <f t="shared" si="159"/>
        <v>#N/A</v>
      </c>
      <c r="OF36" s="169" t="e">
        <f t="shared" si="159"/>
        <v>#N/A</v>
      </c>
      <c r="OG36" s="169" t="e">
        <f t="shared" si="159"/>
        <v>#N/A</v>
      </c>
      <c r="OH36" s="169" t="e">
        <f t="shared" si="159"/>
        <v>#N/A</v>
      </c>
      <c r="OI36" s="169" t="e">
        <f t="shared" si="159"/>
        <v>#N/A</v>
      </c>
      <c r="OJ36" s="169" t="e">
        <f t="shared" si="159"/>
        <v>#N/A</v>
      </c>
      <c r="OK36" s="169" t="e">
        <f t="shared" si="159"/>
        <v>#N/A</v>
      </c>
      <c r="OL36" s="169" t="e">
        <f t="shared" si="159"/>
        <v>#N/A</v>
      </c>
      <c r="OM36" s="169" t="e">
        <f t="shared" si="159"/>
        <v>#N/A</v>
      </c>
      <c r="ON36" s="169" t="e">
        <f t="shared" si="159"/>
        <v>#N/A</v>
      </c>
      <c r="OO36" s="169" t="e">
        <f t="shared" si="145"/>
        <v>#N/A</v>
      </c>
      <c r="OP36" s="169" t="e">
        <f t="shared" si="145"/>
        <v>#N/A</v>
      </c>
      <c r="OQ36" s="169" t="e">
        <f t="shared" si="145"/>
        <v>#N/A</v>
      </c>
      <c r="OR36" s="169" t="e">
        <f t="shared" si="145"/>
        <v>#N/A</v>
      </c>
      <c r="OS36" s="169" t="e">
        <f t="shared" si="145"/>
        <v>#N/A</v>
      </c>
      <c r="OT36" s="169" t="e">
        <f t="shared" si="145"/>
        <v>#N/A</v>
      </c>
      <c r="OU36" s="169" t="e">
        <f t="shared" si="145"/>
        <v>#N/A</v>
      </c>
      <c r="OV36" s="169" t="e">
        <f t="shared" si="145"/>
        <v>#N/A</v>
      </c>
      <c r="OW36" s="169" t="e">
        <f t="shared" si="145"/>
        <v>#N/A</v>
      </c>
      <c r="OX36" s="169" t="e">
        <f t="shared" si="145"/>
        <v>#N/A</v>
      </c>
      <c r="OY36" s="169" t="e">
        <f t="shared" si="145"/>
        <v>#N/A</v>
      </c>
      <c r="OZ36" s="169" t="e">
        <f t="shared" si="145"/>
        <v>#N/A</v>
      </c>
      <c r="PA36" s="169" t="e">
        <f t="shared" si="145"/>
        <v>#N/A</v>
      </c>
      <c r="PB36" s="169" t="e">
        <f t="shared" si="145"/>
        <v>#N/A</v>
      </c>
      <c r="PC36" s="169" t="e">
        <f t="shared" si="145"/>
        <v>#N/A</v>
      </c>
      <c r="PD36" s="169" t="e">
        <f t="shared" si="119"/>
        <v>#N/A</v>
      </c>
      <c r="PE36" s="169" t="e">
        <f t="shared" ref="PE36:PL51" si="172">IF(ISNONTEXT($O36),_xlfn.NORM.DIST(HL36,$K36,$O36,FALSE),NA())</f>
        <v>#N/A</v>
      </c>
      <c r="PF36" s="169" t="e">
        <f t="shared" si="172"/>
        <v>#N/A</v>
      </c>
      <c r="PG36" s="169" t="e">
        <f t="shared" si="172"/>
        <v>#N/A</v>
      </c>
      <c r="PH36" s="169" t="e">
        <f t="shared" si="172"/>
        <v>#N/A</v>
      </c>
      <c r="PI36" s="169" t="e">
        <f t="shared" si="172"/>
        <v>#N/A</v>
      </c>
      <c r="PJ36" s="169" t="e">
        <f t="shared" si="172"/>
        <v>#N/A</v>
      </c>
      <c r="PK36" s="169" t="e">
        <f t="shared" si="172"/>
        <v>#N/A</v>
      </c>
      <c r="PL36" s="169" t="e">
        <f t="shared" si="172"/>
        <v>#N/A</v>
      </c>
    </row>
    <row r="37" spans="1:428" hidden="1" x14ac:dyDescent="0.75">
      <c r="A37" s="4">
        <v>34</v>
      </c>
      <c r="B37" s="109"/>
      <c r="C37" s="117"/>
      <c r="D37" s="122" t="str">
        <f t="shared" si="168"/>
        <v/>
      </c>
      <c r="E37" s="95"/>
      <c r="F37" s="122" t="str">
        <f t="shared" si="169"/>
        <v/>
      </c>
      <c r="G37" s="117"/>
      <c r="H37" s="110"/>
      <c r="I37" s="124" t="str">
        <f t="shared" si="0"/>
        <v/>
      </c>
      <c r="J37" s="124" t="str">
        <f t="shared" si="1"/>
        <v/>
      </c>
      <c r="K37" s="73" t="str">
        <f t="shared" si="112"/>
        <v/>
      </c>
      <c r="L37" s="23"/>
      <c r="M37" s="57"/>
      <c r="N37" s="280"/>
      <c r="O37" s="74" t="str">
        <f>IF(AND(D37&gt;0,E37&gt;0,F37&gt;0),IF(ISBLANK(N37),IF(ISBLANK(L37),"",(F37-D37)*VLOOKUP(L37,VLookups!$A$4:$B$13,2,FALSE)),N37),"")</f>
        <v/>
      </c>
      <c r="P37" s="75" t="str">
        <f t="shared" si="170"/>
        <v/>
      </c>
      <c r="Q37" s="95"/>
      <c r="R37" s="270" t="str">
        <f>IF(AND(Q37&gt;0,E37&gt;0,NOT(O37="")),ABS(VLOOKUP($Q$1,VLookups!$A$43:$B$44,2,FALSE)-_xlfn.NORM.DIST(Q37,K37,O37,TRUE)),"")</f>
        <v/>
      </c>
      <c r="S37" s="94" t="str">
        <f>IF(AND($D37&gt;0,$E37&gt;0,$F37&gt;0,NOT(ISBLANK($L37))),_xlfn.NORM.INV(ABS(VLOOKUP($Q$1,VLookups!$A$43:$B$44,2,FALSE)-S$3),$K37,$O37),"")</f>
        <v/>
      </c>
      <c r="T37" s="93" t="str">
        <f>IF(AND($D37&gt;0,$E37&gt;0,$F37&gt;0,NOT(ISBLANK($L37))),_xlfn.NORM.INV(ABS(VLOOKUP($Q$1,VLookups!$A$43:$B$44,2,FALSE)-T$3),$K37,$O37),"")</f>
        <v/>
      </c>
      <c r="U37" s="94" t="str">
        <f>IF(AND($D37&gt;0,$E37&gt;0,$F37&gt;0,NOT(ISBLANK($L37))),_xlfn.NORM.INV(ABS(VLOOKUP($Q$1,VLookups!$A$43:$B$44,2,FALSE)-U$3),$K37,$O37),"")</f>
        <v/>
      </c>
      <c r="V37" s="93" t="str">
        <f>IF(AND($D37&gt;0,$E37&gt;0,$F37&gt;0,NOT(ISBLANK($L37))),_xlfn.NORM.INV(ABS(VLOOKUP($Q$1,VLookups!$A$43:$B$44,2,FALSE)-V$3),$K37,$O37),"")</f>
        <v/>
      </c>
      <c r="W37" s="94" t="str">
        <f>IF(AND($D37&gt;0,$E37&gt;0,$F37&gt;0,NOT(ISBLANK($L37))),_xlfn.NORM.INV(ABS(VLOOKUP($Q$1,VLookups!$A$43:$B$44,2,FALSE)-W$3),$K37,$O37),"")</f>
        <v/>
      </c>
      <c r="X37" s="93" t="str">
        <f>IF(AND($D37&gt;0,$E37&gt;0,$F37&gt;0,NOT(ISBLANK($L37))),_xlfn.NORM.INV(ABS(VLOOKUP($Q$1,VLookups!$A$43:$B$44,2,FALSE)-X$3),$K37,$O37),"")</f>
        <v/>
      </c>
      <c r="Y37" s="5"/>
      <c r="Z37" s="168" t="str">
        <f t="shared" si="113"/>
        <v/>
      </c>
      <c r="AA37" s="49" t="str">
        <f t="shared" si="114"/>
        <v/>
      </c>
      <c r="AB37" s="49" t="str">
        <f t="shared" si="167"/>
        <v/>
      </c>
      <c r="AC37" s="49" t="str">
        <f t="shared" si="167"/>
        <v/>
      </c>
      <c r="AD37" s="49" t="str">
        <f t="shared" si="167"/>
        <v/>
      </c>
      <c r="AE37" s="49" t="str">
        <f t="shared" si="167"/>
        <v/>
      </c>
      <c r="AF37" s="49" t="str">
        <f t="shared" si="167"/>
        <v/>
      </c>
      <c r="AG37" s="49" t="str">
        <f t="shared" si="167"/>
        <v/>
      </c>
      <c r="AH37" s="49" t="str">
        <f t="shared" si="167"/>
        <v/>
      </c>
      <c r="AI37" s="49" t="str">
        <f t="shared" si="167"/>
        <v/>
      </c>
      <c r="AJ37" s="49" t="str">
        <f t="shared" si="167"/>
        <v/>
      </c>
      <c r="AK37" s="49" t="str">
        <f t="shared" si="167"/>
        <v/>
      </c>
      <c r="AL37" s="49" t="str">
        <f t="shared" si="167"/>
        <v/>
      </c>
      <c r="AM37" s="49" t="str">
        <f t="shared" si="167"/>
        <v/>
      </c>
      <c r="AN37" s="49" t="str">
        <f t="shared" si="167"/>
        <v/>
      </c>
      <c r="AO37" s="49" t="str">
        <f t="shared" si="167"/>
        <v/>
      </c>
      <c r="AP37" s="49" t="str">
        <f t="shared" si="167"/>
        <v/>
      </c>
      <c r="AQ37" s="49" t="str">
        <f t="shared" si="167"/>
        <v/>
      </c>
      <c r="AR37" s="49" t="str">
        <f t="shared" si="167"/>
        <v/>
      </c>
      <c r="AS37" s="49" t="str">
        <f t="shared" si="167"/>
        <v/>
      </c>
      <c r="AT37" s="49" t="str">
        <f t="shared" si="167"/>
        <v/>
      </c>
      <c r="AU37" s="49" t="str">
        <f t="shared" si="167"/>
        <v/>
      </c>
      <c r="AV37" s="49" t="str">
        <f t="shared" si="167"/>
        <v/>
      </c>
      <c r="AW37" s="49" t="str">
        <f t="shared" si="167"/>
        <v/>
      </c>
      <c r="AX37" s="49" t="str">
        <f t="shared" si="167"/>
        <v/>
      </c>
      <c r="AY37" s="49" t="str">
        <f t="shared" si="167"/>
        <v/>
      </c>
      <c r="AZ37" s="49" t="str">
        <f t="shared" si="167"/>
        <v/>
      </c>
      <c r="BA37" s="49" t="str">
        <f t="shared" si="167"/>
        <v/>
      </c>
      <c r="BB37" s="49" t="str">
        <f t="shared" si="167"/>
        <v/>
      </c>
      <c r="BC37" s="49" t="str">
        <f t="shared" si="167"/>
        <v/>
      </c>
      <c r="BD37" s="49" t="str">
        <f t="shared" si="167"/>
        <v/>
      </c>
      <c r="BE37" s="49" t="str">
        <f t="shared" si="167"/>
        <v/>
      </c>
      <c r="BF37" s="49" t="str">
        <f t="shared" si="167"/>
        <v/>
      </c>
      <c r="BG37" s="49" t="str">
        <f t="shared" si="167"/>
        <v/>
      </c>
      <c r="BH37" s="49" t="str">
        <f t="shared" si="167"/>
        <v/>
      </c>
      <c r="BI37" s="49" t="str">
        <f t="shared" si="167"/>
        <v/>
      </c>
      <c r="BJ37" s="49" t="str">
        <f t="shared" si="167"/>
        <v/>
      </c>
      <c r="BK37" s="49" t="str">
        <f t="shared" si="167"/>
        <v/>
      </c>
      <c r="BL37" s="49" t="str">
        <f t="shared" si="167"/>
        <v/>
      </c>
      <c r="BM37" s="49" t="str">
        <f t="shared" si="167"/>
        <v/>
      </c>
      <c r="BN37" s="49" t="str">
        <f t="shared" si="167"/>
        <v/>
      </c>
      <c r="BO37" s="49" t="str">
        <f t="shared" si="167"/>
        <v/>
      </c>
      <c r="BP37" s="49" t="str">
        <f t="shared" si="167"/>
        <v/>
      </c>
      <c r="BQ37" s="49" t="str">
        <f t="shared" si="167"/>
        <v/>
      </c>
      <c r="BR37" s="49" t="str">
        <f t="shared" si="167"/>
        <v/>
      </c>
      <c r="BS37" s="49" t="str">
        <f t="shared" si="167"/>
        <v/>
      </c>
      <c r="BT37" s="49" t="str">
        <f t="shared" si="167"/>
        <v/>
      </c>
      <c r="BU37" s="49" t="str">
        <f t="shared" si="167"/>
        <v/>
      </c>
      <c r="BV37" s="49" t="str">
        <f t="shared" si="167"/>
        <v/>
      </c>
      <c r="BW37" s="49" t="str">
        <f t="shared" si="167"/>
        <v/>
      </c>
      <c r="BX37" s="49" t="str">
        <f t="shared" si="167"/>
        <v/>
      </c>
      <c r="BY37" s="49" t="str">
        <f t="shared" si="167"/>
        <v/>
      </c>
      <c r="BZ37" s="49" t="str">
        <f t="shared" si="167"/>
        <v/>
      </c>
      <c r="CA37" s="49" t="str">
        <f t="shared" si="167"/>
        <v/>
      </c>
      <c r="CB37" s="49" t="str">
        <f t="shared" si="167"/>
        <v/>
      </c>
      <c r="CC37" s="49" t="str">
        <f t="shared" si="167"/>
        <v/>
      </c>
      <c r="CD37" s="49" t="str">
        <f t="shared" si="167"/>
        <v/>
      </c>
      <c r="CE37" s="49" t="str">
        <f t="shared" si="167"/>
        <v/>
      </c>
      <c r="CF37" s="49" t="str">
        <f t="shared" si="167"/>
        <v/>
      </c>
      <c r="CG37" s="49" t="str">
        <f t="shared" si="167"/>
        <v/>
      </c>
      <c r="CH37" s="49" t="str">
        <f t="shared" si="167"/>
        <v/>
      </c>
      <c r="CI37" s="49" t="str">
        <f t="shared" si="167"/>
        <v/>
      </c>
      <c r="CJ37" s="49" t="str">
        <f t="shared" si="167"/>
        <v/>
      </c>
      <c r="CK37" s="49" t="str">
        <f t="shared" si="167"/>
        <v/>
      </c>
      <c r="CL37" s="49" t="str">
        <f t="shared" si="167"/>
        <v/>
      </c>
      <c r="CM37" s="49" t="str">
        <f t="shared" ref="CM37:DV40" si="173">IF(ISNONTEXT($Z37),CN37-$Z37,"")</f>
        <v/>
      </c>
      <c r="CN37" s="49" t="str">
        <f t="shared" si="173"/>
        <v/>
      </c>
      <c r="CO37" s="49" t="str">
        <f t="shared" si="173"/>
        <v/>
      </c>
      <c r="CP37" s="49" t="str">
        <f t="shared" si="173"/>
        <v/>
      </c>
      <c r="CQ37" s="49" t="str">
        <f t="shared" si="173"/>
        <v/>
      </c>
      <c r="CR37" s="49" t="str">
        <f t="shared" si="173"/>
        <v/>
      </c>
      <c r="CS37" s="49" t="str">
        <f t="shared" si="173"/>
        <v/>
      </c>
      <c r="CT37" s="49" t="str">
        <f t="shared" si="173"/>
        <v/>
      </c>
      <c r="CU37" s="49" t="str">
        <f t="shared" si="173"/>
        <v/>
      </c>
      <c r="CV37" s="49" t="str">
        <f t="shared" si="173"/>
        <v/>
      </c>
      <c r="CW37" s="49" t="str">
        <f t="shared" si="173"/>
        <v/>
      </c>
      <c r="CX37" s="49" t="str">
        <f t="shared" si="173"/>
        <v/>
      </c>
      <c r="CY37" s="49" t="str">
        <f t="shared" si="173"/>
        <v/>
      </c>
      <c r="CZ37" s="49" t="str">
        <f t="shared" si="173"/>
        <v/>
      </c>
      <c r="DA37" s="49" t="str">
        <f t="shared" si="173"/>
        <v/>
      </c>
      <c r="DB37" s="49" t="str">
        <f t="shared" si="173"/>
        <v/>
      </c>
      <c r="DC37" s="49" t="str">
        <f t="shared" si="173"/>
        <v/>
      </c>
      <c r="DD37" s="49" t="str">
        <f t="shared" si="173"/>
        <v/>
      </c>
      <c r="DE37" s="49" t="str">
        <f t="shared" si="173"/>
        <v/>
      </c>
      <c r="DF37" s="49" t="str">
        <f t="shared" si="173"/>
        <v/>
      </c>
      <c r="DG37" s="49" t="str">
        <f t="shared" si="173"/>
        <v/>
      </c>
      <c r="DH37" s="49" t="str">
        <f t="shared" si="173"/>
        <v/>
      </c>
      <c r="DI37" s="49" t="str">
        <f t="shared" si="173"/>
        <v/>
      </c>
      <c r="DJ37" s="49" t="str">
        <f t="shared" si="173"/>
        <v/>
      </c>
      <c r="DK37" s="49" t="str">
        <f t="shared" si="173"/>
        <v/>
      </c>
      <c r="DL37" s="49" t="str">
        <f t="shared" si="173"/>
        <v/>
      </c>
      <c r="DM37" s="49" t="str">
        <f t="shared" si="173"/>
        <v/>
      </c>
      <c r="DN37" s="49" t="str">
        <f t="shared" si="173"/>
        <v/>
      </c>
      <c r="DO37" s="49" t="str">
        <f t="shared" si="173"/>
        <v/>
      </c>
      <c r="DP37" s="49" t="str">
        <f t="shared" si="173"/>
        <v/>
      </c>
      <c r="DQ37" s="49" t="str">
        <f t="shared" si="173"/>
        <v/>
      </c>
      <c r="DR37" s="49" t="str">
        <f t="shared" si="173"/>
        <v/>
      </c>
      <c r="DS37" s="49" t="str">
        <f t="shared" si="173"/>
        <v/>
      </c>
      <c r="DT37" s="49" t="str">
        <f t="shared" si="173"/>
        <v/>
      </c>
      <c r="DU37" s="49" t="str">
        <f t="shared" si="173"/>
        <v/>
      </c>
      <c r="DV37" s="49" t="str">
        <f t="shared" si="173"/>
        <v/>
      </c>
      <c r="DW37" s="183" t="str">
        <f t="shared" si="115"/>
        <v/>
      </c>
      <c r="DX37" s="49" t="str">
        <f t="shared" si="5"/>
        <v/>
      </c>
      <c r="DY37" s="49" t="str">
        <f t="shared" si="6"/>
        <v/>
      </c>
      <c r="DZ37" s="49" t="str">
        <f t="shared" si="7"/>
        <v/>
      </c>
      <c r="EA37" s="49" t="str">
        <f t="shared" si="8"/>
        <v/>
      </c>
      <c r="EB37" s="49" t="str">
        <f t="shared" si="9"/>
        <v/>
      </c>
      <c r="EC37" s="49" t="str">
        <f t="shared" si="10"/>
        <v/>
      </c>
      <c r="ED37" s="49" t="str">
        <f t="shared" si="11"/>
        <v/>
      </c>
      <c r="EE37" s="49" t="str">
        <f t="shared" si="12"/>
        <v/>
      </c>
      <c r="EF37" s="49" t="str">
        <f t="shared" si="13"/>
        <v/>
      </c>
      <c r="EG37" s="49" t="str">
        <f t="shared" si="14"/>
        <v/>
      </c>
      <c r="EH37" s="49" t="str">
        <f t="shared" si="15"/>
        <v/>
      </c>
      <c r="EI37" s="49" t="str">
        <f t="shared" si="16"/>
        <v/>
      </c>
      <c r="EJ37" s="49" t="str">
        <f t="shared" si="17"/>
        <v/>
      </c>
      <c r="EK37" s="49" t="str">
        <f t="shared" si="18"/>
        <v/>
      </c>
      <c r="EL37" s="49" t="str">
        <f t="shared" si="19"/>
        <v/>
      </c>
      <c r="EM37" s="49" t="str">
        <f t="shared" si="20"/>
        <v/>
      </c>
      <c r="EN37" s="49" t="str">
        <f t="shared" si="21"/>
        <v/>
      </c>
      <c r="EO37" s="49" t="str">
        <f t="shared" si="22"/>
        <v/>
      </c>
      <c r="EP37" s="49" t="str">
        <f t="shared" si="23"/>
        <v/>
      </c>
      <c r="EQ37" s="49" t="str">
        <f t="shared" si="24"/>
        <v/>
      </c>
      <c r="ER37" s="49" t="str">
        <f t="shared" si="25"/>
        <v/>
      </c>
      <c r="ES37" s="49" t="str">
        <f t="shared" si="26"/>
        <v/>
      </c>
      <c r="ET37" s="49" t="str">
        <f t="shared" si="27"/>
        <v/>
      </c>
      <c r="EU37" s="49" t="str">
        <f t="shared" si="28"/>
        <v/>
      </c>
      <c r="EV37" s="49" t="str">
        <f t="shared" si="29"/>
        <v/>
      </c>
      <c r="EW37" s="49" t="str">
        <f t="shared" si="30"/>
        <v/>
      </c>
      <c r="EX37" s="49" t="str">
        <f t="shared" si="31"/>
        <v/>
      </c>
      <c r="EY37" s="49" t="str">
        <f t="shared" si="32"/>
        <v/>
      </c>
      <c r="EZ37" s="49" t="str">
        <f t="shared" si="33"/>
        <v/>
      </c>
      <c r="FA37" s="49" t="str">
        <f t="shared" si="34"/>
        <v/>
      </c>
      <c r="FB37" s="49" t="str">
        <f t="shared" si="35"/>
        <v/>
      </c>
      <c r="FC37" s="49" t="str">
        <f t="shared" si="36"/>
        <v/>
      </c>
      <c r="FD37" s="49" t="str">
        <f t="shared" si="37"/>
        <v/>
      </c>
      <c r="FE37" s="49" t="str">
        <f t="shared" si="38"/>
        <v/>
      </c>
      <c r="FF37" s="49" t="str">
        <f t="shared" si="39"/>
        <v/>
      </c>
      <c r="FG37" s="49" t="str">
        <f t="shared" si="40"/>
        <v/>
      </c>
      <c r="FH37" s="49" t="str">
        <f t="shared" si="41"/>
        <v/>
      </c>
      <c r="FI37" s="49" t="str">
        <f t="shared" si="42"/>
        <v/>
      </c>
      <c r="FJ37" s="49" t="str">
        <f t="shared" si="43"/>
        <v/>
      </c>
      <c r="FK37" s="49" t="str">
        <f t="shared" si="44"/>
        <v/>
      </c>
      <c r="FL37" s="49" t="str">
        <f t="shared" si="45"/>
        <v/>
      </c>
      <c r="FM37" s="49" t="str">
        <f t="shared" si="46"/>
        <v/>
      </c>
      <c r="FN37" s="49" t="str">
        <f t="shared" si="47"/>
        <v/>
      </c>
      <c r="FO37" s="49" t="str">
        <f t="shared" si="48"/>
        <v/>
      </c>
      <c r="FP37" s="49" t="str">
        <f t="shared" si="49"/>
        <v/>
      </c>
      <c r="FQ37" s="49" t="str">
        <f t="shared" si="50"/>
        <v/>
      </c>
      <c r="FR37" s="49" t="str">
        <f t="shared" si="51"/>
        <v/>
      </c>
      <c r="FS37" s="49" t="str">
        <f t="shared" si="52"/>
        <v/>
      </c>
      <c r="FT37" s="49" t="str">
        <f t="shared" si="53"/>
        <v/>
      </c>
      <c r="FU37" s="49" t="str">
        <f t="shared" si="54"/>
        <v/>
      </c>
      <c r="FV37" s="49" t="str">
        <f t="shared" si="55"/>
        <v/>
      </c>
      <c r="FW37" s="49" t="str">
        <f t="shared" si="56"/>
        <v/>
      </c>
      <c r="FX37" s="49" t="str">
        <f t="shared" si="57"/>
        <v/>
      </c>
      <c r="FY37" s="49" t="str">
        <f t="shared" si="58"/>
        <v/>
      </c>
      <c r="FZ37" s="49" t="str">
        <f t="shared" si="59"/>
        <v/>
      </c>
      <c r="GA37" s="49" t="str">
        <f t="shared" si="60"/>
        <v/>
      </c>
      <c r="GB37" s="49" t="str">
        <f t="shared" si="61"/>
        <v/>
      </c>
      <c r="GC37" s="49" t="str">
        <f t="shared" si="62"/>
        <v/>
      </c>
      <c r="GD37" s="49" t="str">
        <f t="shared" si="63"/>
        <v/>
      </c>
      <c r="GE37" s="49" t="str">
        <f t="shared" si="64"/>
        <v/>
      </c>
      <c r="GF37" s="49" t="str">
        <f t="shared" si="65"/>
        <v/>
      </c>
      <c r="GG37" s="49" t="str">
        <f t="shared" si="66"/>
        <v/>
      </c>
      <c r="GH37" s="49" t="str">
        <f t="shared" si="67"/>
        <v/>
      </c>
      <c r="GI37" s="49" t="str">
        <f t="shared" si="68"/>
        <v/>
      </c>
      <c r="GJ37" s="49" t="str">
        <f t="shared" si="69"/>
        <v/>
      </c>
      <c r="GK37" s="49" t="str">
        <f t="shared" si="70"/>
        <v/>
      </c>
      <c r="GL37" s="49" t="str">
        <f t="shared" si="71"/>
        <v/>
      </c>
      <c r="GM37" s="49" t="str">
        <f t="shared" si="72"/>
        <v/>
      </c>
      <c r="GN37" s="49" t="str">
        <f t="shared" si="73"/>
        <v/>
      </c>
      <c r="GO37" s="49" t="str">
        <f t="shared" si="74"/>
        <v/>
      </c>
      <c r="GP37" s="49" t="str">
        <f t="shared" si="75"/>
        <v/>
      </c>
      <c r="GQ37" s="49" t="str">
        <f t="shared" si="76"/>
        <v/>
      </c>
      <c r="GR37" s="49" t="str">
        <f t="shared" si="77"/>
        <v/>
      </c>
      <c r="GS37" s="49" t="str">
        <f t="shared" si="78"/>
        <v/>
      </c>
      <c r="GT37" s="49" t="str">
        <f t="shared" si="79"/>
        <v/>
      </c>
      <c r="GU37" s="49" t="str">
        <f t="shared" si="80"/>
        <v/>
      </c>
      <c r="GV37" s="49" t="str">
        <f t="shared" si="81"/>
        <v/>
      </c>
      <c r="GW37" s="49" t="str">
        <f t="shared" si="82"/>
        <v/>
      </c>
      <c r="GX37" s="49" t="str">
        <f t="shared" si="83"/>
        <v/>
      </c>
      <c r="GY37" s="49" t="str">
        <f t="shared" si="84"/>
        <v/>
      </c>
      <c r="GZ37" s="49" t="str">
        <f t="shared" si="85"/>
        <v/>
      </c>
      <c r="HA37" s="49" t="str">
        <f t="shared" si="86"/>
        <v/>
      </c>
      <c r="HB37" s="49" t="str">
        <f t="shared" si="87"/>
        <v/>
      </c>
      <c r="HC37" s="49" t="str">
        <f t="shared" si="88"/>
        <v/>
      </c>
      <c r="HD37" s="49" t="str">
        <f t="shared" si="89"/>
        <v/>
      </c>
      <c r="HE37" s="49" t="str">
        <f t="shared" si="90"/>
        <v/>
      </c>
      <c r="HF37" s="49" t="str">
        <f t="shared" si="91"/>
        <v/>
      </c>
      <c r="HG37" s="49" t="str">
        <f t="shared" si="92"/>
        <v/>
      </c>
      <c r="HH37" s="49" t="str">
        <f t="shared" si="93"/>
        <v/>
      </c>
      <c r="HI37" s="49" t="str">
        <f t="shared" si="94"/>
        <v/>
      </c>
      <c r="HJ37" s="49" t="str">
        <f t="shared" si="95"/>
        <v/>
      </c>
      <c r="HK37" s="49" t="str">
        <f t="shared" si="96"/>
        <v/>
      </c>
      <c r="HL37" s="49" t="str">
        <f t="shared" si="97"/>
        <v/>
      </c>
      <c r="HM37" s="49" t="str">
        <f t="shared" si="98"/>
        <v/>
      </c>
      <c r="HN37" s="49" t="str">
        <f t="shared" si="99"/>
        <v/>
      </c>
      <c r="HO37" s="49" t="str">
        <f t="shared" si="100"/>
        <v/>
      </c>
      <c r="HP37" s="49" t="str">
        <f t="shared" si="101"/>
        <v/>
      </c>
      <c r="HQ37" s="49" t="str">
        <f t="shared" si="102"/>
        <v/>
      </c>
      <c r="HR37" s="49" t="str">
        <f t="shared" si="103"/>
        <v/>
      </c>
      <c r="HS37" s="49" t="str">
        <f t="shared" si="104"/>
        <v/>
      </c>
      <c r="HT37" s="169" t="e">
        <f t="shared" si="171"/>
        <v>#N/A</v>
      </c>
      <c r="HU37" s="169" t="e">
        <f t="shared" si="153"/>
        <v>#N/A</v>
      </c>
      <c r="HV37" s="169" t="e">
        <f t="shared" si="153"/>
        <v>#N/A</v>
      </c>
      <c r="HW37" s="169" t="e">
        <f t="shared" si="153"/>
        <v>#N/A</v>
      </c>
      <c r="HX37" s="169" t="e">
        <f t="shared" si="164"/>
        <v>#N/A</v>
      </c>
      <c r="HY37" s="169" t="e">
        <f t="shared" si="164"/>
        <v>#N/A</v>
      </c>
      <c r="HZ37" s="169" t="e">
        <f t="shared" si="164"/>
        <v>#N/A</v>
      </c>
      <c r="IA37" s="169" t="e">
        <f t="shared" si="164"/>
        <v>#N/A</v>
      </c>
      <c r="IB37" s="169" t="e">
        <f t="shared" si="164"/>
        <v>#N/A</v>
      </c>
      <c r="IC37" s="169" t="e">
        <f t="shared" si="164"/>
        <v>#N/A</v>
      </c>
      <c r="ID37" s="169" t="e">
        <f t="shared" si="164"/>
        <v>#N/A</v>
      </c>
      <c r="IE37" s="169" t="e">
        <f t="shared" si="164"/>
        <v>#N/A</v>
      </c>
      <c r="IF37" s="169" t="e">
        <f t="shared" si="164"/>
        <v>#N/A</v>
      </c>
      <c r="IG37" s="169" t="e">
        <f t="shared" si="164"/>
        <v>#N/A</v>
      </c>
      <c r="IH37" s="169" t="e">
        <f t="shared" si="164"/>
        <v>#N/A</v>
      </c>
      <c r="II37" s="169" t="e">
        <f t="shared" si="164"/>
        <v>#N/A</v>
      </c>
      <c r="IJ37" s="169" t="e">
        <f t="shared" si="164"/>
        <v>#N/A</v>
      </c>
      <c r="IK37" s="169" t="e">
        <f t="shared" si="164"/>
        <v>#N/A</v>
      </c>
      <c r="IL37" s="169" t="e">
        <f t="shared" si="164"/>
        <v>#N/A</v>
      </c>
      <c r="IM37" s="169" t="e">
        <f t="shared" si="160"/>
        <v>#N/A</v>
      </c>
      <c r="IN37" s="169" t="e">
        <f t="shared" si="160"/>
        <v>#N/A</v>
      </c>
      <c r="IO37" s="169" t="e">
        <f t="shared" si="160"/>
        <v>#N/A</v>
      </c>
      <c r="IP37" s="169" t="e">
        <f t="shared" si="160"/>
        <v>#N/A</v>
      </c>
      <c r="IQ37" s="169" t="e">
        <f t="shared" si="160"/>
        <v>#N/A</v>
      </c>
      <c r="IR37" s="169" t="e">
        <f t="shared" si="160"/>
        <v>#N/A</v>
      </c>
      <c r="IS37" s="169" t="e">
        <f t="shared" si="160"/>
        <v>#N/A</v>
      </c>
      <c r="IT37" s="169" t="e">
        <f t="shared" si="160"/>
        <v>#N/A</v>
      </c>
      <c r="IU37" s="169" t="e">
        <f t="shared" si="160"/>
        <v>#N/A</v>
      </c>
      <c r="IV37" s="169" t="e">
        <f t="shared" si="160"/>
        <v>#N/A</v>
      </c>
      <c r="IW37" s="169" t="e">
        <f t="shared" si="160"/>
        <v>#N/A</v>
      </c>
      <c r="IX37" s="169" t="e">
        <f t="shared" si="160"/>
        <v>#N/A</v>
      </c>
      <c r="IY37" s="169" t="e">
        <f t="shared" si="160"/>
        <v>#N/A</v>
      </c>
      <c r="IZ37" s="169" t="e">
        <f t="shared" si="160"/>
        <v>#N/A</v>
      </c>
      <c r="JA37" s="169" t="e">
        <f t="shared" si="160"/>
        <v>#N/A</v>
      </c>
      <c r="JB37" s="169" t="e">
        <f t="shared" si="157"/>
        <v>#N/A</v>
      </c>
      <c r="JC37" s="169" t="e">
        <f t="shared" si="157"/>
        <v>#N/A</v>
      </c>
      <c r="JD37" s="169" t="e">
        <f t="shared" si="157"/>
        <v>#N/A</v>
      </c>
      <c r="JE37" s="169" t="e">
        <f t="shared" si="157"/>
        <v>#N/A</v>
      </c>
      <c r="JF37" s="169" t="e">
        <f t="shared" si="157"/>
        <v>#N/A</v>
      </c>
      <c r="JG37" s="169" t="e">
        <f t="shared" si="157"/>
        <v>#N/A</v>
      </c>
      <c r="JH37" s="169" t="e">
        <f t="shared" si="157"/>
        <v>#N/A</v>
      </c>
      <c r="JI37" s="169" t="e">
        <f t="shared" si="157"/>
        <v>#N/A</v>
      </c>
      <c r="JJ37" s="169" t="e">
        <f t="shared" si="157"/>
        <v>#N/A</v>
      </c>
      <c r="JK37" s="169" t="e">
        <f t="shared" si="157"/>
        <v>#N/A</v>
      </c>
      <c r="JL37" s="169" t="e">
        <f t="shared" si="157"/>
        <v>#N/A</v>
      </c>
      <c r="JM37" s="169" t="e">
        <f t="shared" si="157"/>
        <v>#N/A</v>
      </c>
      <c r="JN37" s="169" t="e">
        <f t="shared" si="157"/>
        <v>#N/A</v>
      </c>
      <c r="JO37" s="169" t="e">
        <f t="shared" si="157"/>
        <v>#N/A</v>
      </c>
      <c r="JP37" s="169" t="e">
        <f t="shared" si="157"/>
        <v>#N/A</v>
      </c>
      <c r="JQ37" s="169" t="e">
        <f t="shared" ref="JQ37:KE52" si="174">IF(ISNONTEXT($O37),_xlfn.NORM.DIST(BX37,$K37,$O37,FALSE),NA())</f>
        <v>#N/A</v>
      </c>
      <c r="JR37" s="169" t="e">
        <f t="shared" si="174"/>
        <v>#N/A</v>
      </c>
      <c r="JS37" s="169" t="e">
        <f t="shared" si="174"/>
        <v>#N/A</v>
      </c>
      <c r="JT37" s="169" t="e">
        <f t="shared" si="174"/>
        <v>#N/A</v>
      </c>
      <c r="JU37" s="169" t="e">
        <f t="shared" si="174"/>
        <v>#N/A</v>
      </c>
      <c r="JV37" s="169" t="e">
        <f t="shared" si="174"/>
        <v>#N/A</v>
      </c>
      <c r="JW37" s="169" t="e">
        <f t="shared" si="174"/>
        <v>#N/A</v>
      </c>
      <c r="JX37" s="169" t="e">
        <f t="shared" si="174"/>
        <v>#N/A</v>
      </c>
      <c r="JY37" s="169" t="e">
        <f t="shared" si="174"/>
        <v>#N/A</v>
      </c>
      <c r="JZ37" s="169" t="e">
        <f t="shared" si="174"/>
        <v>#N/A</v>
      </c>
      <c r="KA37" s="169" t="e">
        <f t="shared" si="174"/>
        <v>#N/A</v>
      </c>
      <c r="KB37" s="169" t="e">
        <f t="shared" si="174"/>
        <v>#N/A</v>
      </c>
      <c r="KC37" s="169" t="e">
        <f t="shared" si="174"/>
        <v>#N/A</v>
      </c>
      <c r="KD37" s="169" t="e">
        <f t="shared" si="174"/>
        <v>#N/A</v>
      </c>
      <c r="KE37" s="169" t="e">
        <f t="shared" si="174"/>
        <v>#N/A</v>
      </c>
      <c r="KF37" s="169" t="e">
        <f t="shared" si="117"/>
        <v>#N/A</v>
      </c>
      <c r="KG37" s="169" t="e">
        <f t="shared" si="154"/>
        <v>#N/A</v>
      </c>
      <c r="KH37" s="169" t="e">
        <f t="shared" si="154"/>
        <v>#N/A</v>
      </c>
      <c r="KI37" s="169" t="e">
        <f t="shared" si="154"/>
        <v>#N/A</v>
      </c>
      <c r="KJ37" s="169" t="e">
        <f t="shared" si="165"/>
        <v>#N/A</v>
      </c>
      <c r="KK37" s="169" t="e">
        <f t="shared" si="165"/>
        <v>#N/A</v>
      </c>
      <c r="KL37" s="169" t="e">
        <f t="shared" si="165"/>
        <v>#N/A</v>
      </c>
      <c r="KM37" s="169" t="e">
        <f t="shared" si="165"/>
        <v>#N/A</v>
      </c>
      <c r="KN37" s="169" t="e">
        <f t="shared" si="165"/>
        <v>#N/A</v>
      </c>
      <c r="KO37" s="169" t="e">
        <f t="shared" si="165"/>
        <v>#N/A</v>
      </c>
      <c r="KP37" s="169" t="e">
        <f t="shared" si="165"/>
        <v>#N/A</v>
      </c>
      <c r="KQ37" s="169" t="e">
        <f t="shared" si="165"/>
        <v>#N/A</v>
      </c>
      <c r="KR37" s="169" t="e">
        <f t="shared" si="165"/>
        <v>#N/A</v>
      </c>
      <c r="KS37" s="169" t="e">
        <f t="shared" si="165"/>
        <v>#N/A</v>
      </c>
      <c r="KT37" s="169" t="e">
        <f t="shared" si="165"/>
        <v>#N/A</v>
      </c>
      <c r="KU37" s="169" t="e">
        <f t="shared" si="165"/>
        <v>#N/A</v>
      </c>
      <c r="KV37" s="169" t="e">
        <f t="shared" si="165"/>
        <v>#N/A</v>
      </c>
      <c r="KW37" s="169" t="e">
        <f t="shared" si="165"/>
        <v>#N/A</v>
      </c>
      <c r="KX37" s="169" t="e">
        <f t="shared" si="165"/>
        <v>#N/A</v>
      </c>
      <c r="KY37" s="169" t="e">
        <f t="shared" si="161"/>
        <v>#N/A</v>
      </c>
      <c r="KZ37" s="169" t="e">
        <f t="shared" si="161"/>
        <v>#N/A</v>
      </c>
      <c r="LA37" s="169" t="e">
        <f t="shared" si="161"/>
        <v>#N/A</v>
      </c>
      <c r="LB37" s="169" t="e">
        <f t="shared" si="161"/>
        <v>#N/A</v>
      </c>
      <c r="LC37" s="169" t="e">
        <f t="shared" si="161"/>
        <v>#N/A</v>
      </c>
      <c r="LD37" s="169" t="e">
        <f t="shared" si="161"/>
        <v>#N/A</v>
      </c>
      <c r="LE37" s="169" t="e">
        <f t="shared" si="161"/>
        <v>#N/A</v>
      </c>
      <c r="LF37" s="169" t="e">
        <f t="shared" si="161"/>
        <v>#N/A</v>
      </c>
      <c r="LG37" s="169" t="e">
        <f t="shared" si="161"/>
        <v>#N/A</v>
      </c>
      <c r="LH37" s="169" t="e">
        <f t="shared" si="161"/>
        <v>#N/A</v>
      </c>
      <c r="LI37" s="169" t="e">
        <f t="shared" si="161"/>
        <v>#N/A</v>
      </c>
      <c r="LJ37" s="169" t="e">
        <f t="shared" si="161"/>
        <v>#N/A</v>
      </c>
      <c r="LK37" s="169" t="e">
        <f t="shared" si="161"/>
        <v>#N/A</v>
      </c>
      <c r="LL37" s="169" t="e">
        <f t="shared" si="161"/>
        <v>#N/A</v>
      </c>
      <c r="LM37" s="169" t="e">
        <f t="shared" si="161"/>
        <v>#N/A</v>
      </c>
      <c r="LN37" s="169" t="e">
        <f t="shared" si="158"/>
        <v>#N/A</v>
      </c>
      <c r="LO37" s="169" t="e">
        <f t="shared" si="158"/>
        <v>#N/A</v>
      </c>
      <c r="LP37" s="169" t="e">
        <f t="shared" si="158"/>
        <v>#N/A</v>
      </c>
      <c r="LQ37" s="169" t="e">
        <f t="shared" si="158"/>
        <v>#N/A</v>
      </c>
      <c r="LR37" s="169" t="e">
        <f t="shared" si="158"/>
        <v>#N/A</v>
      </c>
      <c r="LS37" s="169" t="e">
        <f t="shared" si="158"/>
        <v>#N/A</v>
      </c>
      <c r="LT37" s="169" t="e">
        <f t="shared" si="158"/>
        <v>#N/A</v>
      </c>
      <c r="LU37" s="169" t="e">
        <f t="shared" si="158"/>
        <v>#N/A</v>
      </c>
      <c r="LV37" s="169" t="e">
        <f t="shared" si="158"/>
        <v>#N/A</v>
      </c>
      <c r="LW37" s="169" t="e">
        <f t="shared" si="158"/>
        <v>#N/A</v>
      </c>
      <c r="LX37" s="169" t="e">
        <f t="shared" si="158"/>
        <v>#N/A</v>
      </c>
      <c r="LY37" s="169" t="e">
        <f t="shared" si="158"/>
        <v>#N/A</v>
      </c>
      <c r="LZ37" s="169" t="e">
        <f t="shared" si="158"/>
        <v>#N/A</v>
      </c>
      <c r="MA37" s="169" t="e">
        <f t="shared" si="158"/>
        <v>#N/A</v>
      </c>
      <c r="MB37" s="169" t="e">
        <f t="shared" si="158"/>
        <v>#N/A</v>
      </c>
      <c r="MC37" s="169" t="e">
        <f t="shared" ref="MC37:MQ52" si="175">IF(ISNONTEXT($O37),_xlfn.NORM.DIST(EJ37,$K37,$O37,FALSE),NA())</f>
        <v>#N/A</v>
      </c>
      <c r="MD37" s="169" t="e">
        <f t="shared" si="175"/>
        <v>#N/A</v>
      </c>
      <c r="ME37" s="169" t="e">
        <f t="shared" si="175"/>
        <v>#N/A</v>
      </c>
      <c r="MF37" s="169" t="e">
        <f t="shared" si="175"/>
        <v>#N/A</v>
      </c>
      <c r="MG37" s="169" t="e">
        <f t="shared" si="175"/>
        <v>#N/A</v>
      </c>
      <c r="MH37" s="169" t="e">
        <f t="shared" si="175"/>
        <v>#N/A</v>
      </c>
      <c r="MI37" s="169" t="e">
        <f t="shared" si="175"/>
        <v>#N/A</v>
      </c>
      <c r="MJ37" s="169" t="e">
        <f t="shared" si="175"/>
        <v>#N/A</v>
      </c>
      <c r="MK37" s="169" t="e">
        <f t="shared" si="175"/>
        <v>#N/A</v>
      </c>
      <c r="ML37" s="169" t="e">
        <f t="shared" si="175"/>
        <v>#N/A</v>
      </c>
      <c r="MM37" s="169" t="e">
        <f t="shared" si="175"/>
        <v>#N/A</v>
      </c>
      <c r="MN37" s="169" t="e">
        <f t="shared" si="175"/>
        <v>#N/A</v>
      </c>
      <c r="MO37" s="169" t="e">
        <f t="shared" si="175"/>
        <v>#N/A</v>
      </c>
      <c r="MP37" s="169" t="e">
        <f t="shared" si="175"/>
        <v>#N/A</v>
      </c>
      <c r="MQ37" s="169" t="e">
        <f t="shared" si="175"/>
        <v>#N/A</v>
      </c>
      <c r="MR37" s="169" t="e">
        <f t="shared" si="118"/>
        <v>#N/A</v>
      </c>
      <c r="MS37" s="169" t="e">
        <f t="shared" si="155"/>
        <v>#N/A</v>
      </c>
      <c r="MT37" s="169" t="e">
        <f t="shared" si="155"/>
        <v>#N/A</v>
      </c>
      <c r="MU37" s="169" t="e">
        <f t="shared" si="155"/>
        <v>#N/A</v>
      </c>
      <c r="MV37" s="169" t="e">
        <f t="shared" si="166"/>
        <v>#N/A</v>
      </c>
      <c r="MW37" s="169" t="e">
        <f t="shared" si="166"/>
        <v>#N/A</v>
      </c>
      <c r="MX37" s="169" t="e">
        <f t="shared" si="166"/>
        <v>#N/A</v>
      </c>
      <c r="MY37" s="169" t="e">
        <f t="shared" si="166"/>
        <v>#N/A</v>
      </c>
      <c r="MZ37" s="169" t="e">
        <f t="shared" si="166"/>
        <v>#N/A</v>
      </c>
      <c r="NA37" s="169" t="e">
        <f t="shared" si="166"/>
        <v>#N/A</v>
      </c>
      <c r="NB37" s="169" t="e">
        <f t="shared" si="166"/>
        <v>#N/A</v>
      </c>
      <c r="NC37" s="169" t="e">
        <f t="shared" si="166"/>
        <v>#N/A</v>
      </c>
      <c r="ND37" s="169" t="e">
        <f t="shared" si="166"/>
        <v>#N/A</v>
      </c>
      <c r="NE37" s="169" t="e">
        <f t="shared" si="166"/>
        <v>#N/A</v>
      </c>
      <c r="NF37" s="169" t="e">
        <f t="shared" si="166"/>
        <v>#N/A</v>
      </c>
      <c r="NG37" s="169" t="e">
        <f t="shared" si="166"/>
        <v>#N/A</v>
      </c>
      <c r="NH37" s="169" t="e">
        <f t="shared" si="166"/>
        <v>#N/A</v>
      </c>
      <c r="NI37" s="169" t="e">
        <f t="shared" si="166"/>
        <v>#N/A</v>
      </c>
      <c r="NJ37" s="169" t="e">
        <f t="shared" si="166"/>
        <v>#N/A</v>
      </c>
      <c r="NK37" s="169" t="e">
        <f t="shared" si="162"/>
        <v>#N/A</v>
      </c>
      <c r="NL37" s="169" t="e">
        <f t="shared" si="162"/>
        <v>#N/A</v>
      </c>
      <c r="NM37" s="169" t="e">
        <f t="shared" si="162"/>
        <v>#N/A</v>
      </c>
      <c r="NN37" s="169" t="e">
        <f t="shared" si="162"/>
        <v>#N/A</v>
      </c>
      <c r="NO37" s="169" t="e">
        <f t="shared" si="162"/>
        <v>#N/A</v>
      </c>
      <c r="NP37" s="169" t="e">
        <f t="shared" si="162"/>
        <v>#N/A</v>
      </c>
      <c r="NQ37" s="169" t="e">
        <f t="shared" si="162"/>
        <v>#N/A</v>
      </c>
      <c r="NR37" s="169" t="e">
        <f t="shared" si="162"/>
        <v>#N/A</v>
      </c>
      <c r="NS37" s="169" t="e">
        <f t="shared" si="162"/>
        <v>#N/A</v>
      </c>
      <c r="NT37" s="169" t="e">
        <f t="shared" si="162"/>
        <v>#N/A</v>
      </c>
      <c r="NU37" s="169" t="e">
        <f t="shared" si="162"/>
        <v>#N/A</v>
      </c>
      <c r="NV37" s="169" t="e">
        <f t="shared" si="162"/>
        <v>#N/A</v>
      </c>
      <c r="NW37" s="169" t="e">
        <f t="shared" si="162"/>
        <v>#N/A</v>
      </c>
      <c r="NX37" s="169" t="e">
        <f t="shared" si="162"/>
        <v>#N/A</v>
      </c>
      <c r="NY37" s="169" t="e">
        <f t="shared" si="162"/>
        <v>#N/A</v>
      </c>
      <c r="NZ37" s="169" t="e">
        <f t="shared" si="159"/>
        <v>#N/A</v>
      </c>
      <c r="OA37" s="169" t="e">
        <f t="shared" si="159"/>
        <v>#N/A</v>
      </c>
      <c r="OB37" s="169" t="e">
        <f t="shared" si="159"/>
        <v>#N/A</v>
      </c>
      <c r="OC37" s="169" t="e">
        <f t="shared" si="159"/>
        <v>#N/A</v>
      </c>
      <c r="OD37" s="169" t="e">
        <f t="shared" si="159"/>
        <v>#N/A</v>
      </c>
      <c r="OE37" s="169" t="e">
        <f t="shared" si="159"/>
        <v>#N/A</v>
      </c>
      <c r="OF37" s="169" t="e">
        <f t="shared" si="159"/>
        <v>#N/A</v>
      </c>
      <c r="OG37" s="169" t="e">
        <f t="shared" si="159"/>
        <v>#N/A</v>
      </c>
      <c r="OH37" s="169" t="e">
        <f t="shared" si="159"/>
        <v>#N/A</v>
      </c>
      <c r="OI37" s="169" t="e">
        <f t="shared" si="159"/>
        <v>#N/A</v>
      </c>
      <c r="OJ37" s="169" t="e">
        <f t="shared" si="159"/>
        <v>#N/A</v>
      </c>
      <c r="OK37" s="169" t="e">
        <f t="shared" si="159"/>
        <v>#N/A</v>
      </c>
      <c r="OL37" s="169" t="e">
        <f t="shared" si="159"/>
        <v>#N/A</v>
      </c>
      <c r="OM37" s="169" t="e">
        <f t="shared" si="159"/>
        <v>#N/A</v>
      </c>
      <c r="ON37" s="169" t="e">
        <f t="shared" si="159"/>
        <v>#N/A</v>
      </c>
      <c r="OO37" s="169" t="e">
        <f t="shared" ref="OO37:PC52" si="176">IF(ISNONTEXT($O37),_xlfn.NORM.DIST(GV37,$K37,$O37,FALSE),NA())</f>
        <v>#N/A</v>
      </c>
      <c r="OP37" s="169" t="e">
        <f t="shared" si="176"/>
        <v>#N/A</v>
      </c>
      <c r="OQ37" s="169" t="e">
        <f t="shared" si="176"/>
        <v>#N/A</v>
      </c>
      <c r="OR37" s="169" t="e">
        <f t="shared" si="176"/>
        <v>#N/A</v>
      </c>
      <c r="OS37" s="169" t="e">
        <f t="shared" si="176"/>
        <v>#N/A</v>
      </c>
      <c r="OT37" s="169" t="e">
        <f t="shared" si="176"/>
        <v>#N/A</v>
      </c>
      <c r="OU37" s="169" t="e">
        <f t="shared" si="176"/>
        <v>#N/A</v>
      </c>
      <c r="OV37" s="169" t="e">
        <f t="shared" si="176"/>
        <v>#N/A</v>
      </c>
      <c r="OW37" s="169" t="e">
        <f t="shared" si="176"/>
        <v>#N/A</v>
      </c>
      <c r="OX37" s="169" t="e">
        <f t="shared" si="176"/>
        <v>#N/A</v>
      </c>
      <c r="OY37" s="169" t="e">
        <f t="shared" si="176"/>
        <v>#N/A</v>
      </c>
      <c r="OZ37" s="169" t="e">
        <f t="shared" si="176"/>
        <v>#N/A</v>
      </c>
      <c r="PA37" s="169" t="e">
        <f t="shared" si="176"/>
        <v>#N/A</v>
      </c>
      <c r="PB37" s="169" t="e">
        <f t="shared" si="176"/>
        <v>#N/A</v>
      </c>
      <c r="PC37" s="169" t="e">
        <f t="shared" si="176"/>
        <v>#N/A</v>
      </c>
      <c r="PD37" s="169" t="e">
        <f t="shared" si="119"/>
        <v>#N/A</v>
      </c>
      <c r="PE37" s="169" t="e">
        <f t="shared" si="172"/>
        <v>#N/A</v>
      </c>
      <c r="PF37" s="169" t="e">
        <f t="shared" si="172"/>
        <v>#N/A</v>
      </c>
      <c r="PG37" s="169" t="e">
        <f t="shared" si="172"/>
        <v>#N/A</v>
      </c>
      <c r="PH37" s="169" t="e">
        <f t="shared" si="172"/>
        <v>#N/A</v>
      </c>
      <c r="PI37" s="169" t="e">
        <f t="shared" si="172"/>
        <v>#N/A</v>
      </c>
      <c r="PJ37" s="169" t="e">
        <f t="shared" si="172"/>
        <v>#N/A</v>
      </c>
      <c r="PK37" s="169" t="e">
        <f t="shared" si="172"/>
        <v>#N/A</v>
      </c>
      <c r="PL37" s="169" t="e">
        <f t="shared" si="172"/>
        <v>#N/A</v>
      </c>
    </row>
    <row r="38" spans="1:428" hidden="1" x14ac:dyDescent="0.75">
      <c r="A38" s="4">
        <v>35</v>
      </c>
      <c r="B38" s="109"/>
      <c r="C38" s="117"/>
      <c r="D38" s="122" t="str">
        <f t="shared" si="168"/>
        <v/>
      </c>
      <c r="E38" s="95"/>
      <c r="F38" s="122" t="str">
        <f t="shared" si="169"/>
        <v/>
      </c>
      <c r="G38" s="117"/>
      <c r="H38" s="110"/>
      <c r="I38" s="124" t="str">
        <f t="shared" si="0"/>
        <v/>
      </c>
      <c r="J38" s="124" t="str">
        <f t="shared" si="1"/>
        <v/>
      </c>
      <c r="K38" s="73" t="str">
        <f t="shared" si="112"/>
        <v/>
      </c>
      <c r="L38" s="23"/>
      <c r="M38" s="57"/>
      <c r="N38" s="280"/>
      <c r="O38" s="74" t="str">
        <f>IF(AND(D38&gt;0,E38&gt;0,F38&gt;0),IF(ISBLANK(N38),IF(ISBLANK(L38),"",(F38-D38)*VLOOKUP(L38,VLookups!$A$4:$B$13,2,FALSE)),N38),"")</f>
        <v/>
      </c>
      <c r="P38" s="75" t="str">
        <f t="shared" si="170"/>
        <v/>
      </c>
      <c r="Q38" s="95"/>
      <c r="R38" s="270" t="str">
        <f>IF(AND(Q38&gt;0,E38&gt;0,NOT(O38="")),ABS(VLOOKUP($Q$1,VLookups!$A$43:$B$44,2,FALSE)-_xlfn.NORM.DIST(Q38,K38,O38,TRUE)),"")</f>
        <v/>
      </c>
      <c r="S38" s="94" t="str">
        <f>IF(AND($D38&gt;0,$E38&gt;0,$F38&gt;0,NOT(ISBLANK($L38))),_xlfn.NORM.INV(ABS(VLOOKUP($Q$1,VLookups!$A$43:$B$44,2,FALSE)-S$3),$K38,$O38),"")</f>
        <v/>
      </c>
      <c r="T38" s="93" t="str">
        <f>IF(AND($D38&gt;0,$E38&gt;0,$F38&gt;0,NOT(ISBLANK($L38))),_xlfn.NORM.INV(ABS(VLOOKUP($Q$1,VLookups!$A$43:$B$44,2,FALSE)-T$3),$K38,$O38),"")</f>
        <v/>
      </c>
      <c r="U38" s="94" t="str">
        <f>IF(AND($D38&gt;0,$E38&gt;0,$F38&gt;0,NOT(ISBLANK($L38))),_xlfn.NORM.INV(ABS(VLOOKUP($Q$1,VLookups!$A$43:$B$44,2,FALSE)-U$3),$K38,$O38),"")</f>
        <v/>
      </c>
      <c r="V38" s="93" t="str">
        <f>IF(AND($D38&gt;0,$E38&gt;0,$F38&gt;0,NOT(ISBLANK($L38))),_xlfn.NORM.INV(ABS(VLOOKUP($Q$1,VLookups!$A$43:$B$44,2,FALSE)-V$3),$K38,$O38),"")</f>
        <v/>
      </c>
      <c r="W38" s="94" t="str">
        <f>IF(AND($D38&gt;0,$E38&gt;0,$F38&gt;0,NOT(ISBLANK($L38))),_xlfn.NORM.INV(ABS(VLOOKUP($Q$1,VLookups!$A$43:$B$44,2,FALSE)-W$3),$K38,$O38),"")</f>
        <v/>
      </c>
      <c r="X38" s="93" t="str">
        <f>IF(AND($D38&gt;0,$E38&gt;0,$F38&gt;0,NOT(ISBLANK($L38))),_xlfn.NORM.INV(ABS(VLOOKUP($Q$1,VLookups!$A$43:$B$44,2,FALSE)-X$3),$K38,$O38),"")</f>
        <v/>
      </c>
      <c r="Y38" s="5"/>
      <c r="Z38" s="168" t="str">
        <f t="shared" si="113"/>
        <v/>
      </c>
      <c r="AA38" s="49" t="str">
        <f t="shared" si="114"/>
        <v/>
      </c>
      <c r="AB38" s="49" t="str">
        <f t="shared" ref="AB38:CM41" si="177">IF(ISNONTEXT($Z38),AC38-$Z38,"")</f>
        <v/>
      </c>
      <c r="AC38" s="49" t="str">
        <f t="shared" si="177"/>
        <v/>
      </c>
      <c r="AD38" s="49" t="str">
        <f t="shared" si="177"/>
        <v/>
      </c>
      <c r="AE38" s="49" t="str">
        <f t="shared" si="177"/>
        <v/>
      </c>
      <c r="AF38" s="49" t="str">
        <f t="shared" si="177"/>
        <v/>
      </c>
      <c r="AG38" s="49" t="str">
        <f t="shared" si="177"/>
        <v/>
      </c>
      <c r="AH38" s="49" t="str">
        <f t="shared" si="177"/>
        <v/>
      </c>
      <c r="AI38" s="49" t="str">
        <f t="shared" si="177"/>
        <v/>
      </c>
      <c r="AJ38" s="49" t="str">
        <f t="shared" si="177"/>
        <v/>
      </c>
      <c r="AK38" s="49" t="str">
        <f t="shared" si="177"/>
        <v/>
      </c>
      <c r="AL38" s="49" t="str">
        <f t="shared" si="177"/>
        <v/>
      </c>
      <c r="AM38" s="49" t="str">
        <f t="shared" si="177"/>
        <v/>
      </c>
      <c r="AN38" s="49" t="str">
        <f t="shared" si="177"/>
        <v/>
      </c>
      <c r="AO38" s="49" t="str">
        <f t="shared" si="177"/>
        <v/>
      </c>
      <c r="AP38" s="49" t="str">
        <f t="shared" si="177"/>
        <v/>
      </c>
      <c r="AQ38" s="49" t="str">
        <f t="shared" si="177"/>
        <v/>
      </c>
      <c r="AR38" s="49" t="str">
        <f t="shared" si="177"/>
        <v/>
      </c>
      <c r="AS38" s="49" t="str">
        <f t="shared" si="177"/>
        <v/>
      </c>
      <c r="AT38" s="49" t="str">
        <f t="shared" si="177"/>
        <v/>
      </c>
      <c r="AU38" s="49" t="str">
        <f t="shared" si="177"/>
        <v/>
      </c>
      <c r="AV38" s="49" t="str">
        <f t="shared" si="177"/>
        <v/>
      </c>
      <c r="AW38" s="49" t="str">
        <f t="shared" si="177"/>
        <v/>
      </c>
      <c r="AX38" s="49" t="str">
        <f t="shared" si="177"/>
        <v/>
      </c>
      <c r="AY38" s="49" t="str">
        <f t="shared" si="177"/>
        <v/>
      </c>
      <c r="AZ38" s="49" t="str">
        <f t="shared" si="177"/>
        <v/>
      </c>
      <c r="BA38" s="49" t="str">
        <f t="shared" si="177"/>
        <v/>
      </c>
      <c r="BB38" s="49" t="str">
        <f t="shared" si="177"/>
        <v/>
      </c>
      <c r="BC38" s="49" t="str">
        <f t="shared" si="177"/>
        <v/>
      </c>
      <c r="BD38" s="49" t="str">
        <f t="shared" si="177"/>
        <v/>
      </c>
      <c r="BE38" s="49" t="str">
        <f t="shared" si="177"/>
        <v/>
      </c>
      <c r="BF38" s="49" t="str">
        <f t="shared" si="177"/>
        <v/>
      </c>
      <c r="BG38" s="49" t="str">
        <f t="shared" si="177"/>
        <v/>
      </c>
      <c r="BH38" s="49" t="str">
        <f t="shared" si="177"/>
        <v/>
      </c>
      <c r="BI38" s="49" t="str">
        <f t="shared" si="177"/>
        <v/>
      </c>
      <c r="BJ38" s="49" t="str">
        <f t="shared" si="177"/>
        <v/>
      </c>
      <c r="BK38" s="49" t="str">
        <f t="shared" si="177"/>
        <v/>
      </c>
      <c r="BL38" s="49" t="str">
        <f t="shared" si="177"/>
        <v/>
      </c>
      <c r="BM38" s="49" t="str">
        <f t="shared" si="177"/>
        <v/>
      </c>
      <c r="BN38" s="49" t="str">
        <f t="shared" si="177"/>
        <v/>
      </c>
      <c r="BO38" s="49" t="str">
        <f t="shared" si="177"/>
        <v/>
      </c>
      <c r="BP38" s="49" t="str">
        <f t="shared" si="177"/>
        <v/>
      </c>
      <c r="BQ38" s="49" t="str">
        <f t="shared" si="177"/>
        <v/>
      </c>
      <c r="BR38" s="49" t="str">
        <f t="shared" si="177"/>
        <v/>
      </c>
      <c r="BS38" s="49" t="str">
        <f t="shared" si="177"/>
        <v/>
      </c>
      <c r="BT38" s="49" t="str">
        <f t="shared" si="177"/>
        <v/>
      </c>
      <c r="BU38" s="49" t="str">
        <f t="shared" si="177"/>
        <v/>
      </c>
      <c r="BV38" s="49" t="str">
        <f t="shared" si="177"/>
        <v/>
      </c>
      <c r="BW38" s="49" t="str">
        <f t="shared" si="177"/>
        <v/>
      </c>
      <c r="BX38" s="49" t="str">
        <f t="shared" si="177"/>
        <v/>
      </c>
      <c r="BY38" s="49" t="str">
        <f t="shared" si="177"/>
        <v/>
      </c>
      <c r="BZ38" s="49" t="str">
        <f t="shared" si="177"/>
        <v/>
      </c>
      <c r="CA38" s="49" t="str">
        <f t="shared" si="177"/>
        <v/>
      </c>
      <c r="CB38" s="49" t="str">
        <f t="shared" si="177"/>
        <v/>
      </c>
      <c r="CC38" s="49" t="str">
        <f t="shared" si="177"/>
        <v/>
      </c>
      <c r="CD38" s="49" t="str">
        <f t="shared" si="177"/>
        <v/>
      </c>
      <c r="CE38" s="49" t="str">
        <f t="shared" si="177"/>
        <v/>
      </c>
      <c r="CF38" s="49" t="str">
        <f t="shared" si="177"/>
        <v/>
      </c>
      <c r="CG38" s="49" t="str">
        <f t="shared" si="177"/>
        <v/>
      </c>
      <c r="CH38" s="49" t="str">
        <f t="shared" si="177"/>
        <v/>
      </c>
      <c r="CI38" s="49" t="str">
        <f t="shared" si="177"/>
        <v/>
      </c>
      <c r="CJ38" s="49" t="str">
        <f t="shared" si="177"/>
        <v/>
      </c>
      <c r="CK38" s="49" t="str">
        <f t="shared" si="177"/>
        <v/>
      </c>
      <c r="CL38" s="49" t="str">
        <f t="shared" si="177"/>
        <v/>
      </c>
      <c r="CM38" s="49" t="str">
        <f t="shared" si="177"/>
        <v/>
      </c>
      <c r="CN38" s="49" t="str">
        <f t="shared" si="173"/>
        <v/>
      </c>
      <c r="CO38" s="49" t="str">
        <f t="shared" si="173"/>
        <v/>
      </c>
      <c r="CP38" s="49" t="str">
        <f t="shared" si="173"/>
        <v/>
      </c>
      <c r="CQ38" s="49" t="str">
        <f t="shared" si="173"/>
        <v/>
      </c>
      <c r="CR38" s="49" t="str">
        <f t="shared" si="173"/>
        <v/>
      </c>
      <c r="CS38" s="49" t="str">
        <f t="shared" si="173"/>
        <v/>
      </c>
      <c r="CT38" s="49" t="str">
        <f t="shared" si="173"/>
        <v/>
      </c>
      <c r="CU38" s="49" t="str">
        <f t="shared" si="173"/>
        <v/>
      </c>
      <c r="CV38" s="49" t="str">
        <f t="shared" si="173"/>
        <v/>
      </c>
      <c r="CW38" s="49" t="str">
        <f t="shared" si="173"/>
        <v/>
      </c>
      <c r="CX38" s="49" t="str">
        <f t="shared" si="173"/>
        <v/>
      </c>
      <c r="CY38" s="49" t="str">
        <f t="shared" si="173"/>
        <v/>
      </c>
      <c r="CZ38" s="49" t="str">
        <f t="shared" si="173"/>
        <v/>
      </c>
      <c r="DA38" s="49" t="str">
        <f t="shared" si="173"/>
        <v/>
      </c>
      <c r="DB38" s="49" t="str">
        <f t="shared" si="173"/>
        <v/>
      </c>
      <c r="DC38" s="49" t="str">
        <f t="shared" si="173"/>
        <v/>
      </c>
      <c r="DD38" s="49" t="str">
        <f t="shared" si="173"/>
        <v/>
      </c>
      <c r="DE38" s="49" t="str">
        <f t="shared" si="173"/>
        <v/>
      </c>
      <c r="DF38" s="49" t="str">
        <f t="shared" si="173"/>
        <v/>
      </c>
      <c r="DG38" s="49" t="str">
        <f t="shared" si="173"/>
        <v/>
      </c>
      <c r="DH38" s="49" t="str">
        <f t="shared" si="173"/>
        <v/>
      </c>
      <c r="DI38" s="49" t="str">
        <f t="shared" si="173"/>
        <v/>
      </c>
      <c r="DJ38" s="49" t="str">
        <f t="shared" si="173"/>
        <v/>
      </c>
      <c r="DK38" s="49" t="str">
        <f t="shared" si="173"/>
        <v/>
      </c>
      <c r="DL38" s="49" t="str">
        <f t="shared" si="173"/>
        <v/>
      </c>
      <c r="DM38" s="49" t="str">
        <f t="shared" si="173"/>
        <v/>
      </c>
      <c r="DN38" s="49" t="str">
        <f t="shared" si="173"/>
        <v/>
      </c>
      <c r="DO38" s="49" t="str">
        <f t="shared" si="173"/>
        <v/>
      </c>
      <c r="DP38" s="49" t="str">
        <f t="shared" si="173"/>
        <v/>
      </c>
      <c r="DQ38" s="49" t="str">
        <f t="shared" si="173"/>
        <v/>
      </c>
      <c r="DR38" s="49" t="str">
        <f t="shared" si="173"/>
        <v/>
      </c>
      <c r="DS38" s="49" t="str">
        <f t="shared" si="173"/>
        <v/>
      </c>
      <c r="DT38" s="49" t="str">
        <f t="shared" si="173"/>
        <v/>
      </c>
      <c r="DU38" s="49" t="str">
        <f t="shared" si="173"/>
        <v/>
      </c>
      <c r="DV38" s="49" t="str">
        <f t="shared" si="173"/>
        <v/>
      </c>
      <c r="DW38" s="183" t="str">
        <f t="shared" si="115"/>
        <v/>
      </c>
      <c r="DX38" s="49" t="str">
        <f t="shared" si="5"/>
        <v/>
      </c>
      <c r="DY38" s="49" t="str">
        <f t="shared" si="6"/>
        <v/>
      </c>
      <c r="DZ38" s="49" t="str">
        <f t="shared" si="7"/>
        <v/>
      </c>
      <c r="EA38" s="49" t="str">
        <f t="shared" si="8"/>
        <v/>
      </c>
      <c r="EB38" s="49" t="str">
        <f t="shared" si="9"/>
        <v/>
      </c>
      <c r="EC38" s="49" t="str">
        <f t="shared" si="10"/>
        <v/>
      </c>
      <c r="ED38" s="49" t="str">
        <f t="shared" si="11"/>
        <v/>
      </c>
      <c r="EE38" s="49" t="str">
        <f t="shared" si="12"/>
        <v/>
      </c>
      <c r="EF38" s="49" t="str">
        <f t="shared" si="13"/>
        <v/>
      </c>
      <c r="EG38" s="49" t="str">
        <f t="shared" si="14"/>
        <v/>
      </c>
      <c r="EH38" s="49" t="str">
        <f t="shared" si="15"/>
        <v/>
      </c>
      <c r="EI38" s="49" t="str">
        <f t="shared" si="16"/>
        <v/>
      </c>
      <c r="EJ38" s="49" t="str">
        <f t="shared" si="17"/>
        <v/>
      </c>
      <c r="EK38" s="49" t="str">
        <f t="shared" si="18"/>
        <v/>
      </c>
      <c r="EL38" s="49" t="str">
        <f t="shared" si="19"/>
        <v/>
      </c>
      <c r="EM38" s="49" t="str">
        <f t="shared" si="20"/>
        <v/>
      </c>
      <c r="EN38" s="49" t="str">
        <f t="shared" si="21"/>
        <v/>
      </c>
      <c r="EO38" s="49" t="str">
        <f t="shared" si="22"/>
        <v/>
      </c>
      <c r="EP38" s="49" t="str">
        <f t="shared" si="23"/>
        <v/>
      </c>
      <c r="EQ38" s="49" t="str">
        <f t="shared" si="24"/>
        <v/>
      </c>
      <c r="ER38" s="49" t="str">
        <f t="shared" si="25"/>
        <v/>
      </c>
      <c r="ES38" s="49" t="str">
        <f t="shared" si="26"/>
        <v/>
      </c>
      <c r="ET38" s="49" t="str">
        <f t="shared" si="27"/>
        <v/>
      </c>
      <c r="EU38" s="49" t="str">
        <f t="shared" si="28"/>
        <v/>
      </c>
      <c r="EV38" s="49" t="str">
        <f t="shared" si="29"/>
        <v/>
      </c>
      <c r="EW38" s="49" t="str">
        <f t="shared" si="30"/>
        <v/>
      </c>
      <c r="EX38" s="49" t="str">
        <f t="shared" si="31"/>
        <v/>
      </c>
      <c r="EY38" s="49" t="str">
        <f t="shared" si="32"/>
        <v/>
      </c>
      <c r="EZ38" s="49" t="str">
        <f t="shared" si="33"/>
        <v/>
      </c>
      <c r="FA38" s="49" t="str">
        <f t="shared" si="34"/>
        <v/>
      </c>
      <c r="FB38" s="49" t="str">
        <f t="shared" si="35"/>
        <v/>
      </c>
      <c r="FC38" s="49" t="str">
        <f t="shared" si="36"/>
        <v/>
      </c>
      <c r="FD38" s="49" t="str">
        <f t="shared" si="37"/>
        <v/>
      </c>
      <c r="FE38" s="49" t="str">
        <f t="shared" si="38"/>
        <v/>
      </c>
      <c r="FF38" s="49" t="str">
        <f t="shared" si="39"/>
        <v/>
      </c>
      <c r="FG38" s="49" t="str">
        <f t="shared" si="40"/>
        <v/>
      </c>
      <c r="FH38" s="49" t="str">
        <f t="shared" si="41"/>
        <v/>
      </c>
      <c r="FI38" s="49" t="str">
        <f t="shared" si="42"/>
        <v/>
      </c>
      <c r="FJ38" s="49" t="str">
        <f t="shared" si="43"/>
        <v/>
      </c>
      <c r="FK38" s="49" t="str">
        <f t="shared" si="44"/>
        <v/>
      </c>
      <c r="FL38" s="49" t="str">
        <f t="shared" si="45"/>
        <v/>
      </c>
      <c r="FM38" s="49" t="str">
        <f t="shared" si="46"/>
        <v/>
      </c>
      <c r="FN38" s="49" t="str">
        <f t="shared" si="47"/>
        <v/>
      </c>
      <c r="FO38" s="49" t="str">
        <f t="shared" si="48"/>
        <v/>
      </c>
      <c r="FP38" s="49" t="str">
        <f t="shared" si="49"/>
        <v/>
      </c>
      <c r="FQ38" s="49" t="str">
        <f t="shared" si="50"/>
        <v/>
      </c>
      <c r="FR38" s="49" t="str">
        <f t="shared" si="51"/>
        <v/>
      </c>
      <c r="FS38" s="49" t="str">
        <f t="shared" si="52"/>
        <v/>
      </c>
      <c r="FT38" s="49" t="str">
        <f t="shared" si="53"/>
        <v/>
      </c>
      <c r="FU38" s="49" t="str">
        <f t="shared" si="54"/>
        <v/>
      </c>
      <c r="FV38" s="49" t="str">
        <f t="shared" si="55"/>
        <v/>
      </c>
      <c r="FW38" s="49" t="str">
        <f t="shared" si="56"/>
        <v/>
      </c>
      <c r="FX38" s="49" t="str">
        <f t="shared" si="57"/>
        <v/>
      </c>
      <c r="FY38" s="49" t="str">
        <f t="shared" si="58"/>
        <v/>
      </c>
      <c r="FZ38" s="49" t="str">
        <f t="shared" si="59"/>
        <v/>
      </c>
      <c r="GA38" s="49" t="str">
        <f t="shared" si="60"/>
        <v/>
      </c>
      <c r="GB38" s="49" t="str">
        <f t="shared" si="61"/>
        <v/>
      </c>
      <c r="GC38" s="49" t="str">
        <f t="shared" si="62"/>
        <v/>
      </c>
      <c r="GD38" s="49" t="str">
        <f t="shared" si="63"/>
        <v/>
      </c>
      <c r="GE38" s="49" t="str">
        <f t="shared" si="64"/>
        <v/>
      </c>
      <c r="GF38" s="49" t="str">
        <f t="shared" si="65"/>
        <v/>
      </c>
      <c r="GG38" s="49" t="str">
        <f t="shared" si="66"/>
        <v/>
      </c>
      <c r="GH38" s="49" t="str">
        <f t="shared" si="67"/>
        <v/>
      </c>
      <c r="GI38" s="49" t="str">
        <f t="shared" si="68"/>
        <v/>
      </c>
      <c r="GJ38" s="49" t="str">
        <f t="shared" si="69"/>
        <v/>
      </c>
      <c r="GK38" s="49" t="str">
        <f t="shared" si="70"/>
        <v/>
      </c>
      <c r="GL38" s="49" t="str">
        <f t="shared" si="71"/>
        <v/>
      </c>
      <c r="GM38" s="49" t="str">
        <f t="shared" si="72"/>
        <v/>
      </c>
      <c r="GN38" s="49" t="str">
        <f t="shared" si="73"/>
        <v/>
      </c>
      <c r="GO38" s="49" t="str">
        <f t="shared" si="74"/>
        <v/>
      </c>
      <c r="GP38" s="49" t="str">
        <f t="shared" si="75"/>
        <v/>
      </c>
      <c r="GQ38" s="49" t="str">
        <f t="shared" si="76"/>
        <v/>
      </c>
      <c r="GR38" s="49" t="str">
        <f t="shared" si="77"/>
        <v/>
      </c>
      <c r="GS38" s="49" t="str">
        <f t="shared" si="78"/>
        <v/>
      </c>
      <c r="GT38" s="49" t="str">
        <f t="shared" si="79"/>
        <v/>
      </c>
      <c r="GU38" s="49" t="str">
        <f t="shared" si="80"/>
        <v/>
      </c>
      <c r="GV38" s="49" t="str">
        <f t="shared" si="81"/>
        <v/>
      </c>
      <c r="GW38" s="49" t="str">
        <f t="shared" si="82"/>
        <v/>
      </c>
      <c r="GX38" s="49" t="str">
        <f t="shared" si="83"/>
        <v/>
      </c>
      <c r="GY38" s="49" t="str">
        <f t="shared" si="84"/>
        <v/>
      </c>
      <c r="GZ38" s="49" t="str">
        <f t="shared" si="85"/>
        <v/>
      </c>
      <c r="HA38" s="49" t="str">
        <f t="shared" si="86"/>
        <v/>
      </c>
      <c r="HB38" s="49" t="str">
        <f t="shared" si="87"/>
        <v/>
      </c>
      <c r="HC38" s="49" t="str">
        <f t="shared" si="88"/>
        <v/>
      </c>
      <c r="HD38" s="49" t="str">
        <f t="shared" si="89"/>
        <v/>
      </c>
      <c r="HE38" s="49" t="str">
        <f t="shared" si="90"/>
        <v/>
      </c>
      <c r="HF38" s="49" t="str">
        <f t="shared" si="91"/>
        <v/>
      </c>
      <c r="HG38" s="49" t="str">
        <f t="shared" si="92"/>
        <v/>
      </c>
      <c r="HH38" s="49" t="str">
        <f t="shared" si="93"/>
        <v/>
      </c>
      <c r="HI38" s="49" t="str">
        <f t="shared" si="94"/>
        <v/>
      </c>
      <c r="HJ38" s="49" t="str">
        <f t="shared" si="95"/>
        <v/>
      </c>
      <c r="HK38" s="49" t="str">
        <f t="shared" si="96"/>
        <v/>
      </c>
      <c r="HL38" s="49" t="str">
        <f t="shared" si="97"/>
        <v/>
      </c>
      <c r="HM38" s="49" t="str">
        <f t="shared" si="98"/>
        <v/>
      </c>
      <c r="HN38" s="49" t="str">
        <f t="shared" si="99"/>
        <v/>
      </c>
      <c r="HO38" s="49" t="str">
        <f t="shared" si="100"/>
        <v/>
      </c>
      <c r="HP38" s="49" t="str">
        <f t="shared" si="101"/>
        <v/>
      </c>
      <c r="HQ38" s="49" t="str">
        <f t="shared" si="102"/>
        <v/>
      </c>
      <c r="HR38" s="49" t="str">
        <f t="shared" si="103"/>
        <v/>
      </c>
      <c r="HS38" s="49" t="str">
        <f t="shared" si="104"/>
        <v/>
      </c>
      <c r="HT38" s="169" t="e">
        <f t="shared" si="171"/>
        <v>#N/A</v>
      </c>
      <c r="HU38" s="169" t="e">
        <f t="shared" si="153"/>
        <v>#N/A</v>
      </c>
      <c r="HV38" s="169" t="e">
        <f t="shared" si="153"/>
        <v>#N/A</v>
      </c>
      <c r="HW38" s="169" t="e">
        <f t="shared" si="153"/>
        <v>#N/A</v>
      </c>
      <c r="HX38" s="169" t="e">
        <f t="shared" si="164"/>
        <v>#N/A</v>
      </c>
      <c r="HY38" s="169" t="e">
        <f t="shared" si="164"/>
        <v>#N/A</v>
      </c>
      <c r="HZ38" s="169" t="e">
        <f t="shared" si="164"/>
        <v>#N/A</v>
      </c>
      <c r="IA38" s="169" t="e">
        <f t="shared" si="164"/>
        <v>#N/A</v>
      </c>
      <c r="IB38" s="169" t="e">
        <f t="shared" si="164"/>
        <v>#N/A</v>
      </c>
      <c r="IC38" s="169" t="e">
        <f t="shared" si="164"/>
        <v>#N/A</v>
      </c>
      <c r="ID38" s="169" t="e">
        <f t="shared" si="164"/>
        <v>#N/A</v>
      </c>
      <c r="IE38" s="169" t="e">
        <f t="shared" si="164"/>
        <v>#N/A</v>
      </c>
      <c r="IF38" s="169" t="e">
        <f t="shared" si="164"/>
        <v>#N/A</v>
      </c>
      <c r="IG38" s="169" t="e">
        <f t="shared" si="164"/>
        <v>#N/A</v>
      </c>
      <c r="IH38" s="169" t="e">
        <f t="shared" si="164"/>
        <v>#N/A</v>
      </c>
      <c r="II38" s="169" t="e">
        <f t="shared" si="164"/>
        <v>#N/A</v>
      </c>
      <c r="IJ38" s="169" t="e">
        <f t="shared" si="164"/>
        <v>#N/A</v>
      </c>
      <c r="IK38" s="169" t="e">
        <f t="shared" si="164"/>
        <v>#N/A</v>
      </c>
      <c r="IL38" s="169" t="e">
        <f t="shared" si="164"/>
        <v>#N/A</v>
      </c>
      <c r="IM38" s="169" t="e">
        <f t="shared" si="160"/>
        <v>#N/A</v>
      </c>
      <c r="IN38" s="169" t="e">
        <f t="shared" si="160"/>
        <v>#N/A</v>
      </c>
      <c r="IO38" s="169" t="e">
        <f t="shared" si="160"/>
        <v>#N/A</v>
      </c>
      <c r="IP38" s="169" t="e">
        <f t="shared" si="160"/>
        <v>#N/A</v>
      </c>
      <c r="IQ38" s="169" t="e">
        <f t="shared" si="160"/>
        <v>#N/A</v>
      </c>
      <c r="IR38" s="169" t="e">
        <f t="shared" si="160"/>
        <v>#N/A</v>
      </c>
      <c r="IS38" s="169" t="e">
        <f t="shared" si="160"/>
        <v>#N/A</v>
      </c>
      <c r="IT38" s="169" t="e">
        <f t="shared" si="160"/>
        <v>#N/A</v>
      </c>
      <c r="IU38" s="169" t="e">
        <f t="shared" si="160"/>
        <v>#N/A</v>
      </c>
      <c r="IV38" s="169" t="e">
        <f t="shared" si="160"/>
        <v>#N/A</v>
      </c>
      <c r="IW38" s="169" t="e">
        <f t="shared" si="160"/>
        <v>#N/A</v>
      </c>
      <c r="IX38" s="169" t="e">
        <f t="shared" si="160"/>
        <v>#N/A</v>
      </c>
      <c r="IY38" s="169" t="e">
        <f t="shared" si="160"/>
        <v>#N/A</v>
      </c>
      <c r="IZ38" s="169" t="e">
        <f t="shared" si="160"/>
        <v>#N/A</v>
      </c>
      <c r="JA38" s="169" t="e">
        <f t="shared" si="160"/>
        <v>#N/A</v>
      </c>
      <c r="JB38" s="169" t="e">
        <f t="shared" si="157"/>
        <v>#N/A</v>
      </c>
      <c r="JC38" s="169" t="e">
        <f t="shared" si="157"/>
        <v>#N/A</v>
      </c>
      <c r="JD38" s="169" t="e">
        <f t="shared" si="157"/>
        <v>#N/A</v>
      </c>
      <c r="JE38" s="169" t="e">
        <f t="shared" si="157"/>
        <v>#N/A</v>
      </c>
      <c r="JF38" s="169" t="e">
        <f t="shared" si="157"/>
        <v>#N/A</v>
      </c>
      <c r="JG38" s="169" t="e">
        <f t="shared" si="157"/>
        <v>#N/A</v>
      </c>
      <c r="JH38" s="169" t="e">
        <f t="shared" si="157"/>
        <v>#N/A</v>
      </c>
      <c r="JI38" s="169" t="e">
        <f t="shared" si="157"/>
        <v>#N/A</v>
      </c>
      <c r="JJ38" s="169" t="e">
        <f t="shared" si="157"/>
        <v>#N/A</v>
      </c>
      <c r="JK38" s="169" t="e">
        <f t="shared" si="157"/>
        <v>#N/A</v>
      </c>
      <c r="JL38" s="169" t="e">
        <f t="shared" si="157"/>
        <v>#N/A</v>
      </c>
      <c r="JM38" s="169" t="e">
        <f t="shared" si="157"/>
        <v>#N/A</v>
      </c>
      <c r="JN38" s="169" t="e">
        <f t="shared" si="157"/>
        <v>#N/A</v>
      </c>
      <c r="JO38" s="169" t="e">
        <f t="shared" si="157"/>
        <v>#N/A</v>
      </c>
      <c r="JP38" s="169" t="e">
        <f t="shared" si="157"/>
        <v>#N/A</v>
      </c>
      <c r="JQ38" s="169" t="e">
        <f t="shared" si="174"/>
        <v>#N/A</v>
      </c>
      <c r="JR38" s="169" t="e">
        <f t="shared" si="174"/>
        <v>#N/A</v>
      </c>
      <c r="JS38" s="169" t="e">
        <f t="shared" si="174"/>
        <v>#N/A</v>
      </c>
      <c r="JT38" s="169" t="e">
        <f t="shared" si="174"/>
        <v>#N/A</v>
      </c>
      <c r="JU38" s="169" t="e">
        <f t="shared" si="174"/>
        <v>#N/A</v>
      </c>
      <c r="JV38" s="169" t="e">
        <f t="shared" si="174"/>
        <v>#N/A</v>
      </c>
      <c r="JW38" s="169" t="e">
        <f t="shared" si="174"/>
        <v>#N/A</v>
      </c>
      <c r="JX38" s="169" t="e">
        <f t="shared" si="174"/>
        <v>#N/A</v>
      </c>
      <c r="JY38" s="169" t="e">
        <f t="shared" si="174"/>
        <v>#N/A</v>
      </c>
      <c r="JZ38" s="169" t="e">
        <f t="shared" si="174"/>
        <v>#N/A</v>
      </c>
      <c r="KA38" s="169" t="e">
        <f t="shared" si="174"/>
        <v>#N/A</v>
      </c>
      <c r="KB38" s="169" t="e">
        <f t="shared" si="174"/>
        <v>#N/A</v>
      </c>
      <c r="KC38" s="169" t="e">
        <f t="shared" si="174"/>
        <v>#N/A</v>
      </c>
      <c r="KD38" s="169" t="e">
        <f t="shared" si="174"/>
        <v>#N/A</v>
      </c>
      <c r="KE38" s="169" t="e">
        <f t="shared" si="174"/>
        <v>#N/A</v>
      </c>
      <c r="KF38" s="169" t="e">
        <f t="shared" si="117"/>
        <v>#N/A</v>
      </c>
      <c r="KG38" s="169" t="e">
        <f t="shared" si="154"/>
        <v>#N/A</v>
      </c>
      <c r="KH38" s="169" t="e">
        <f t="shared" si="154"/>
        <v>#N/A</v>
      </c>
      <c r="KI38" s="169" t="e">
        <f t="shared" si="154"/>
        <v>#N/A</v>
      </c>
      <c r="KJ38" s="169" t="e">
        <f t="shared" si="165"/>
        <v>#N/A</v>
      </c>
      <c r="KK38" s="169" t="e">
        <f t="shared" si="165"/>
        <v>#N/A</v>
      </c>
      <c r="KL38" s="169" t="e">
        <f t="shared" si="165"/>
        <v>#N/A</v>
      </c>
      <c r="KM38" s="169" t="e">
        <f t="shared" si="165"/>
        <v>#N/A</v>
      </c>
      <c r="KN38" s="169" t="e">
        <f t="shared" si="165"/>
        <v>#N/A</v>
      </c>
      <c r="KO38" s="169" t="e">
        <f t="shared" si="165"/>
        <v>#N/A</v>
      </c>
      <c r="KP38" s="169" t="e">
        <f t="shared" si="165"/>
        <v>#N/A</v>
      </c>
      <c r="KQ38" s="169" t="e">
        <f t="shared" si="165"/>
        <v>#N/A</v>
      </c>
      <c r="KR38" s="169" t="e">
        <f t="shared" si="165"/>
        <v>#N/A</v>
      </c>
      <c r="KS38" s="169" t="e">
        <f t="shared" si="165"/>
        <v>#N/A</v>
      </c>
      <c r="KT38" s="169" t="e">
        <f t="shared" si="165"/>
        <v>#N/A</v>
      </c>
      <c r="KU38" s="169" t="e">
        <f t="shared" si="165"/>
        <v>#N/A</v>
      </c>
      <c r="KV38" s="169" t="e">
        <f t="shared" si="165"/>
        <v>#N/A</v>
      </c>
      <c r="KW38" s="169" t="e">
        <f t="shared" si="165"/>
        <v>#N/A</v>
      </c>
      <c r="KX38" s="169" t="e">
        <f t="shared" si="165"/>
        <v>#N/A</v>
      </c>
      <c r="KY38" s="169" t="e">
        <f t="shared" si="161"/>
        <v>#N/A</v>
      </c>
      <c r="KZ38" s="169" t="e">
        <f t="shared" si="161"/>
        <v>#N/A</v>
      </c>
      <c r="LA38" s="169" t="e">
        <f t="shared" si="161"/>
        <v>#N/A</v>
      </c>
      <c r="LB38" s="169" t="e">
        <f t="shared" si="161"/>
        <v>#N/A</v>
      </c>
      <c r="LC38" s="169" t="e">
        <f t="shared" si="161"/>
        <v>#N/A</v>
      </c>
      <c r="LD38" s="169" t="e">
        <f t="shared" si="161"/>
        <v>#N/A</v>
      </c>
      <c r="LE38" s="169" t="e">
        <f t="shared" si="161"/>
        <v>#N/A</v>
      </c>
      <c r="LF38" s="169" t="e">
        <f t="shared" si="161"/>
        <v>#N/A</v>
      </c>
      <c r="LG38" s="169" t="e">
        <f t="shared" si="161"/>
        <v>#N/A</v>
      </c>
      <c r="LH38" s="169" t="e">
        <f t="shared" si="161"/>
        <v>#N/A</v>
      </c>
      <c r="LI38" s="169" t="e">
        <f t="shared" si="161"/>
        <v>#N/A</v>
      </c>
      <c r="LJ38" s="169" t="e">
        <f t="shared" si="161"/>
        <v>#N/A</v>
      </c>
      <c r="LK38" s="169" t="e">
        <f t="shared" si="161"/>
        <v>#N/A</v>
      </c>
      <c r="LL38" s="169" t="e">
        <f t="shared" si="161"/>
        <v>#N/A</v>
      </c>
      <c r="LM38" s="169" t="e">
        <f t="shared" si="161"/>
        <v>#N/A</v>
      </c>
      <c r="LN38" s="169" t="e">
        <f t="shared" si="158"/>
        <v>#N/A</v>
      </c>
      <c r="LO38" s="169" t="e">
        <f t="shared" si="158"/>
        <v>#N/A</v>
      </c>
      <c r="LP38" s="169" t="e">
        <f t="shared" si="158"/>
        <v>#N/A</v>
      </c>
      <c r="LQ38" s="169" t="e">
        <f t="shared" si="158"/>
        <v>#N/A</v>
      </c>
      <c r="LR38" s="169" t="e">
        <f t="shared" si="158"/>
        <v>#N/A</v>
      </c>
      <c r="LS38" s="169" t="e">
        <f t="shared" si="158"/>
        <v>#N/A</v>
      </c>
      <c r="LT38" s="169" t="e">
        <f t="shared" si="158"/>
        <v>#N/A</v>
      </c>
      <c r="LU38" s="169" t="e">
        <f t="shared" si="158"/>
        <v>#N/A</v>
      </c>
      <c r="LV38" s="169" t="e">
        <f t="shared" si="158"/>
        <v>#N/A</v>
      </c>
      <c r="LW38" s="169" t="e">
        <f t="shared" si="158"/>
        <v>#N/A</v>
      </c>
      <c r="LX38" s="169" t="e">
        <f t="shared" si="158"/>
        <v>#N/A</v>
      </c>
      <c r="LY38" s="169" t="e">
        <f t="shared" si="158"/>
        <v>#N/A</v>
      </c>
      <c r="LZ38" s="169" t="e">
        <f t="shared" si="158"/>
        <v>#N/A</v>
      </c>
      <c r="MA38" s="169" t="e">
        <f t="shared" si="158"/>
        <v>#N/A</v>
      </c>
      <c r="MB38" s="169" t="e">
        <f t="shared" si="158"/>
        <v>#N/A</v>
      </c>
      <c r="MC38" s="169" t="e">
        <f t="shared" si="175"/>
        <v>#N/A</v>
      </c>
      <c r="MD38" s="169" t="e">
        <f t="shared" si="175"/>
        <v>#N/A</v>
      </c>
      <c r="ME38" s="169" t="e">
        <f t="shared" si="175"/>
        <v>#N/A</v>
      </c>
      <c r="MF38" s="169" t="e">
        <f t="shared" si="175"/>
        <v>#N/A</v>
      </c>
      <c r="MG38" s="169" t="e">
        <f t="shared" si="175"/>
        <v>#N/A</v>
      </c>
      <c r="MH38" s="169" t="e">
        <f t="shared" si="175"/>
        <v>#N/A</v>
      </c>
      <c r="MI38" s="169" t="e">
        <f t="shared" si="175"/>
        <v>#N/A</v>
      </c>
      <c r="MJ38" s="169" t="e">
        <f t="shared" si="175"/>
        <v>#N/A</v>
      </c>
      <c r="MK38" s="169" t="e">
        <f t="shared" si="175"/>
        <v>#N/A</v>
      </c>
      <c r="ML38" s="169" t="e">
        <f t="shared" si="175"/>
        <v>#N/A</v>
      </c>
      <c r="MM38" s="169" t="e">
        <f t="shared" si="175"/>
        <v>#N/A</v>
      </c>
      <c r="MN38" s="169" t="e">
        <f t="shared" si="175"/>
        <v>#N/A</v>
      </c>
      <c r="MO38" s="169" t="e">
        <f t="shared" si="175"/>
        <v>#N/A</v>
      </c>
      <c r="MP38" s="169" t="e">
        <f t="shared" si="175"/>
        <v>#N/A</v>
      </c>
      <c r="MQ38" s="169" t="e">
        <f t="shared" si="175"/>
        <v>#N/A</v>
      </c>
      <c r="MR38" s="169" t="e">
        <f t="shared" si="118"/>
        <v>#N/A</v>
      </c>
      <c r="MS38" s="169" t="e">
        <f t="shared" si="155"/>
        <v>#N/A</v>
      </c>
      <c r="MT38" s="169" t="e">
        <f t="shared" si="155"/>
        <v>#N/A</v>
      </c>
      <c r="MU38" s="169" t="e">
        <f t="shared" si="155"/>
        <v>#N/A</v>
      </c>
      <c r="MV38" s="169" t="e">
        <f t="shared" si="166"/>
        <v>#N/A</v>
      </c>
      <c r="MW38" s="169" t="e">
        <f t="shared" si="166"/>
        <v>#N/A</v>
      </c>
      <c r="MX38" s="169" t="e">
        <f t="shared" si="166"/>
        <v>#N/A</v>
      </c>
      <c r="MY38" s="169" t="e">
        <f t="shared" si="166"/>
        <v>#N/A</v>
      </c>
      <c r="MZ38" s="169" t="e">
        <f t="shared" si="166"/>
        <v>#N/A</v>
      </c>
      <c r="NA38" s="169" t="e">
        <f t="shared" si="166"/>
        <v>#N/A</v>
      </c>
      <c r="NB38" s="169" t="e">
        <f t="shared" si="166"/>
        <v>#N/A</v>
      </c>
      <c r="NC38" s="169" t="e">
        <f t="shared" si="166"/>
        <v>#N/A</v>
      </c>
      <c r="ND38" s="169" t="e">
        <f t="shared" si="166"/>
        <v>#N/A</v>
      </c>
      <c r="NE38" s="169" t="e">
        <f t="shared" si="166"/>
        <v>#N/A</v>
      </c>
      <c r="NF38" s="169" t="e">
        <f t="shared" si="166"/>
        <v>#N/A</v>
      </c>
      <c r="NG38" s="169" t="e">
        <f t="shared" si="166"/>
        <v>#N/A</v>
      </c>
      <c r="NH38" s="169" t="e">
        <f t="shared" si="166"/>
        <v>#N/A</v>
      </c>
      <c r="NI38" s="169" t="e">
        <f t="shared" si="166"/>
        <v>#N/A</v>
      </c>
      <c r="NJ38" s="169" t="e">
        <f t="shared" si="166"/>
        <v>#N/A</v>
      </c>
      <c r="NK38" s="169" t="e">
        <f t="shared" si="162"/>
        <v>#N/A</v>
      </c>
      <c r="NL38" s="169" t="e">
        <f t="shared" si="162"/>
        <v>#N/A</v>
      </c>
      <c r="NM38" s="169" t="e">
        <f t="shared" si="162"/>
        <v>#N/A</v>
      </c>
      <c r="NN38" s="169" t="e">
        <f t="shared" si="162"/>
        <v>#N/A</v>
      </c>
      <c r="NO38" s="169" t="e">
        <f t="shared" si="162"/>
        <v>#N/A</v>
      </c>
      <c r="NP38" s="169" t="e">
        <f t="shared" si="162"/>
        <v>#N/A</v>
      </c>
      <c r="NQ38" s="169" t="e">
        <f t="shared" si="162"/>
        <v>#N/A</v>
      </c>
      <c r="NR38" s="169" t="e">
        <f t="shared" si="162"/>
        <v>#N/A</v>
      </c>
      <c r="NS38" s="169" t="e">
        <f t="shared" si="162"/>
        <v>#N/A</v>
      </c>
      <c r="NT38" s="169" t="e">
        <f t="shared" si="162"/>
        <v>#N/A</v>
      </c>
      <c r="NU38" s="169" t="e">
        <f t="shared" si="162"/>
        <v>#N/A</v>
      </c>
      <c r="NV38" s="169" t="e">
        <f t="shared" si="162"/>
        <v>#N/A</v>
      </c>
      <c r="NW38" s="169" t="e">
        <f t="shared" si="162"/>
        <v>#N/A</v>
      </c>
      <c r="NX38" s="169" t="e">
        <f t="shared" si="162"/>
        <v>#N/A</v>
      </c>
      <c r="NY38" s="169" t="e">
        <f t="shared" si="162"/>
        <v>#N/A</v>
      </c>
      <c r="NZ38" s="169" t="e">
        <f t="shared" si="159"/>
        <v>#N/A</v>
      </c>
      <c r="OA38" s="169" t="e">
        <f t="shared" si="159"/>
        <v>#N/A</v>
      </c>
      <c r="OB38" s="169" t="e">
        <f t="shared" si="159"/>
        <v>#N/A</v>
      </c>
      <c r="OC38" s="169" t="e">
        <f t="shared" si="159"/>
        <v>#N/A</v>
      </c>
      <c r="OD38" s="169" t="e">
        <f t="shared" si="159"/>
        <v>#N/A</v>
      </c>
      <c r="OE38" s="169" t="e">
        <f t="shared" si="159"/>
        <v>#N/A</v>
      </c>
      <c r="OF38" s="169" t="e">
        <f t="shared" si="159"/>
        <v>#N/A</v>
      </c>
      <c r="OG38" s="169" t="e">
        <f t="shared" si="159"/>
        <v>#N/A</v>
      </c>
      <c r="OH38" s="169" t="e">
        <f t="shared" si="159"/>
        <v>#N/A</v>
      </c>
      <c r="OI38" s="169" t="e">
        <f t="shared" si="159"/>
        <v>#N/A</v>
      </c>
      <c r="OJ38" s="169" t="e">
        <f t="shared" si="159"/>
        <v>#N/A</v>
      </c>
      <c r="OK38" s="169" t="e">
        <f t="shared" si="159"/>
        <v>#N/A</v>
      </c>
      <c r="OL38" s="169" t="e">
        <f t="shared" si="159"/>
        <v>#N/A</v>
      </c>
      <c r="OM38" s="169" t="e">
        <f t="shared" si="159"/>
        <v>#N/A</v>
      </c>
      <c r="ON38" s="169" t="e">
        <f t="shared" si="159"/>
        <v>#N/A</v>
      </c>
      <c r="OO38" s="169" t="e">
        <f t="shared" si="176"/>
        <v>#N/A</v>
      </c>
      <c r="OP38" s="169" t="e">
        <f t="shared" si="176"/>
        <v>#N/A</v>
      </c>
      <c r="OQ38" s="169" t="e">
        <f t="shared" si="176"/>
        <v>#N/A</v>
      </c>
      <c r="OR38" s="169" t="e">
        <f t="shared" si="176"/>
        <v>#N/A</v>
      </c>
      <c r="OS38" s="169" t="e">
        <f t="shared" si="176"/>
        <v>#N/A</v>
      </c>
      <c r="OT38" s="169" t="e">
        <f t="shared" si="176"/>
        <v>#N/A</v>
      </c>
      <c r="OU38" s="169" t="e">
        <f t="shared" si="176"/>
        <v>#N/A</v>
      </c>
      <c r="OV38" s="169" t="e">
        <f t="shared" si="176"/>
        <v>#N/A</v>
      </c>
      <c r="OW38" s="169" t="e">
        <f t="shared" si="176"/>
        <v>#N/A</v>
      </c>
      <c r="OX38" s="169" t="e">
        <f t="shared" si="176"/>
        <v>#N/A</v>
      </c>
      <c r="OY38" s="169" t="e">
        <f t="shared" si="176"/>
        <v>#N/A</v>
      </c>
      <c r="OZ38" s="169" t="e">
        <f t="shared" si="176"/>
        <v>#N/A</v>
      </c>
      <c r="PA38" s="169" t="e">
        <f t="shared" si="176"/>
        <v>#N/A</v>
      </c>
      <c r="PB38" s="169" t="e">
        <f t="shared" si="176"/>
        <v>#N/A</v>
      </c>
      <c r="PC38" s="169" t="e">
        <f t="shared" si="176"/>
        <v>#N/A</v>
      </c>
      <c r="PD38" s="169" t="e">
        <f t="shared" si="119"/>
        <v>#N/A</v>
      </c>
      <c r="PE38" s="169" t="e">
        <f t="shared" si="172"/>
        <v>#N/A</v>
      </c>
      <c r="PF38" s="169" t="e">
        <f t="shared" si="172"/>
        <v>#N/A</v>
      </c>
      <c r="PG38" s="169" t="e">
        <f t="shared" si="172"/>
        <v>#N/A</v>
      </c>
      <c r="PH38" s="169" t="e">
        <f t="shared" si="172"/>
        <v>#N/A</v>
      </c>
      <c r="PI38" s="169" t="e">
        <f t="shared" si="172"/>
        <v>#N/A</v>
      </c>
      <c r="PJ38" s="169" t="e">
        <f t="shared" si="172"/>
        <v>#N/A</v>
      </c>
      <c r="PK38" s="169" t="e">
        <f t="shared" si="172"/>
        <v>#N/A</v>
      </c>
      <c r="PL38" s="169" t="e">
        <f t="shared" si="172"/>
        <v>#N/A</v>
      </c>
    </row>
    <row r="39" spans="1:428" hidden="1" x14ac:dyDescent="0.75">
      <c r="A39" s="4">
        <v>36</v>
      </c>
      <c r="B39" s="109"/>
      <c r="C39" s="117"/>
      <c r="D39" s="122" t="str">
        <f t="shared" si="168"/>
        <v/>
      </c>
      <c r="E39" s="95"/>
      <c r="F39" s="122" t="str">
        <f t="shared" si="169"/>
        <v/>
      </c>
      <c r="G39" s="117"/>
      <c r="H39" s="110"/>
      <c r="I39" s="124" t="str">
        <f t="shared" si="0"/>
        <v/>
      </c>
      <c r="J39" s="124" t="str">
        <f t="shared" si="1"/>
        <v/>
      </c>
      <c r="K39" s="73" t="str">
        <f t="shared" si="112"/>
        <v/>
      </c>
      <c r="L39" s="23"/>
      <c r="M39" s="57"/>
      <c r="N39" s="280"/>
      <c r="O39" s="74" t="str">
        <f>IF(AND(D39&gt;0,E39&gt;0,F39&gt;0),IF(ISBLANK(N39),IF(ISBLANK(L39),"",(F39-D39)*VLOOKUP(L39,VLookups!$A$4:$B$13,2,FALSE)),N39),"")</f>
        <v/>
      </c>
      <c r="P39" s="75" t="str">
        <f t="shared" si="170"/>
        <v/>
      </c>
      <c r="Q39" s="95"/>
      <c r="R39" s="270" t="str">
        <f>IF(AND(Q39&gt;0,E39&gt;0,NOT(O39="")),ABS(VLOOKUP($Q$1,VLookups!$A$43:$B$44,2,FALSE)-_xlfn.NORM.DIST(Q39,K39,O39,TRUE)),"")</f>
        <v/>
      </c>
      <c r="S39" s="94" t="str">
        <f>IF(AND($D39&gt;0,$E39&gt;0,$F39&gt;0,NOT(ISBLANK($L39))),_xlfn.NORM.INV(ABS(VLOOKUP($Q$1,VLookups!$A$43:$B$44,2,FALSE)-S$3),$K39,$O39),"")</f>
        <v/>
      </c>
      <c r="T39" s="93" t="str">
        <f>IF(AND($D39&gt;0,$E39&gt;0,$F39&gt;0,NOT(ISBLANK($L39))),_xlfn.NORM.INV(ABS(VLOOKUP($Q$1,VLookups!$A$43:$B$44,2,FALSE)-T$3),$K39,$O39),"")</f>
        <v/>
      </c>
      <c r="U39" s="94" t="str">
        <f>IF(AND($D39&gt;0,$E39&gt;0,$F39&gt;0,NOT(ISBLANK($L39))),_xlfn.NORM.INV(ABS(VLOOKUP($Q$1,VLookups!$A$43:$B$44,2,FALSE)-U$3),$K39,$O39),"")</f>
        <v/>
      </c>
      <c r="V39" s="93" t="str">
        <f>IF(AND($D39&gt;0,$E39&gt;0,$F39&gt;0,NOT(ISBLANK($L39))),_xlfn.NORM.INV(ABS(VLOOKUP($Q$1,VLookups!$A$43:$B$44,2,FALSE)-V$3),$K39,$O39),"")</f>
        <v/>
      </c>
      <c r="W39" s="94" t="str">
        <f>IF(AND($D39&gt;0,$E39&gt;0,$F39&gt;0,NOT(ISBLANK($L39))),_xlfn.NORM.INV(ABS(VLOOKUP($Q$1,VLookups!$A$43:$B$44,2,FALSE)-W$3),$K39,$O39),"")</f>
        <v/>
      </c>
      <c r="X39" s="93" t="str">
        <f>IF(AND($D39&gt;0,$E39&gt;0,$F39&gt;0,NOT(ISBLANK($L39))),_xlfn.NORM.INV(ABS(VLOOKUP($Q$1,VLookups!$A$43:$B$44,2,FALSE)-X$3),$K39,$O39),"")</f>
        <v/>
      </c>
      <c r="Y39" s="5"/>
      <c r="Z39" s="168" t="str">
        <f t="shared" si="113"/>
        <v/>
      </c>
      <c r="AA39" s="49" t="str">
        <f t="shared" si="114"/>
        <v/>
      </c>
      <c r="AB39" s="49" t="str">
        <f t="shared" si="177"/>
        <v/>
      </c>
      <c r="AC39" s="49" t="str">
        <f t="shared" si="177"/>
        <v/>
      </c>
      <c r="AD39" s="49" t="str">
        <f t="shared" si="177"/>
        <v/>
      </c>
      <c r="AE39" s="49" t="str">
        <f t="shared" si="177"/>
        <v/>
      </c>
      <c r="AF39" s="49" t="str">
        <f t="shared" si="177"/>
        <v/>
      </c>
      <c r="AG39" s="49" t="str">
        <f t="shared" si="177"/>
        <v/>
      </c>
      <c r="AH39" s="49" t="str">
        <f t="shared" si="177"/>
        <v/>
      </c>
      <c r="AI39" s="49" t="str">
        <f t="shared" si="177"/>
        <v/>
      </c>
      <c r="AJ39" s="49" t="str">
        <f t="shared" si="177"/>
        <v/>
      </c>
      <c r="AK39" s="49" t="str">
        <f t="shared" si="177"/>
        <v/>
      </c>
      <c r="AL39" s="49" t="str">
        <f t="shared" si="177"/>
        <v/>
      </c>
      <c r="AM39" s="49" t="str">
        <f t="shared" si="177"/>
        <v/>
      </c>
      <c r="AN39" s="49" t="str">
        <f t="shared" si="177"/>
        <v/>
      </c>
      <c r="AO39" s="49" t="str">
        <f t="shared" si="177"/>
        <v/>
      </c>
      <c r="AP39" s="49" t="str">
        <f t="shared" si="177"/>
        <v/>
      </c>
      <c r="AQ39" s="49" t="str">
        <f t="shared" si="177"/>
        <v/>
      </c>
      <c r="AR39" s="49" t="str">
        <f t="shared" si="177"/>
        <v/>
      </c>
      <c r="AS39" s="49" t="str">
        <f t="shared" si="177"/>
        <v/>
      </c>
      <c r="AT39" s="49" t="str">
        <f t="shared" si="177"/>
        <v/>
      </c>
      <c r="AU39" s="49" t="str">
        <f t="shared" si="177"/>
        <v/>
      </c>
      <c r="AV39" s="49" t="str">
        <f t="shared" si="177"/>
        <v/>
      </c>
      <c r="AW39" s="49" t="str">
        <f t="shared" si="177"/>
        <v/>
      </c>
      <c r="AX39" s="49" t="str">
        <f t="shared" si="177"/>
        <v/>
      </c>
      <c r="AY39" s="49" t="str">
        <f t="shared" si="177"/>
        <v/>
      </c>
      <c r="AZ39" s="49" t="str">
        <f t="shared" si="177"/>
        <v/>
      </c>
      <c r="BA39" s="49" t="str">
        <f t="shared" si="177"/>
        <v/>
      </c>
      <c r="BB39" s="49" t="str">
        <f t="shared" si="177"/>
        <v/>
      </c>
      <c r="BC39" s="49" t="str">
        <f t="shared" si="177"/>
        <v/>
      </c>
      <c r="BD39" s="49" t="str">
        <f t="shared" si="177"/>
        <v/>
      </c>
      <c r="BE39" s="49" t="str">
        <f t="shared" si="177"/>
        <v/>
      </c>
      <c r="BF39" s="49" t="str">
        <f t="shared" si="177"/>
        <v/>
      </c>
      <c r="BG39" s="49" t="str">
        <f t="shared" si="177"/>
        <v/>
      </c>
      <c r="BH39" s="49" t="str">
        <f t="shared" si="177"/>
        <v/>
      </c>
      <c r="BI39" s="49" t="str">
        <f t="shared" si="177"/>
        <v/>
      </c>
      <c r="BJ39" s="49" t="str">
        <f t="shared" si="177"/>
        <v/>
      </c>
      <c r="BK39" s="49" t="str">
        <f t="shared" si="177"/>
        <v/>
      </c>
      <c r="BL39" s="49" t="str">
        <f t="shared" si="177"/>
        <v/>
      </c>
      <c r="BM39" s="49" t="str">
        <f t="shared" si="177"/>
        <v/>
      </c>
      <c r="BN39" s="49" t="str">
        <f t="shared" si="177"/>
        <v/>
      </c>
      <c r="BO39" s="49" t="str">
        <f t="shared" si="177"/>
        <v/>
      </c>
      <c r="BP39" s="49" t="str">
        <f t="shared" si="177"/>
        <v/>
      </c>
      <c r="BQ39" s="49" t="str">
        <f t="shared" si="177"/>
        <v/>
      </c>
      <c r="BR39" s="49" t="str">
        <f t="shared" si="177"/>
        <v/>
      </c>
      <c r="BS39" s="49" t="str">
        <f t="shared" si="177"/>
        <v/>
      </c>
      <c r="BT39" s="49" t="str">
        <f t="shared" si="177"/>
        <v/>
      </c>
      <c r="BU39" s="49" t="str">
        <f t="shared" si="177"/>
        <v/>
      </c>
      <c r="BV39" s="49" t="str">
        <f t="shared" si="177"/>
        <v/>
      </c>
      <c r="BW39" s="49" t="str">
        <f t="shared" si="177"/>
        <v/>
      </c>
      <c r="BX39" s="49" t="str">
        <f t="shared" si="177"/>
        <v/>
      </c>
      <c r="BY39" s="49" t="str">
        <f t="shared" si="177"/>
        <v/>
      </c>
      <c r="BZ39" s="49" t="str">
        <f t="shared" si="177"/>
        <v/>
      </c>
      <c r="CA39" s="49" t="str">
        <f t="shared" si="177"/>
        <v/>
      </c>
      <c r="CB39" s="49" t="str">
        <f t="shared" si="177"/>
        <v/>
      </c>
      <c r="CC39" s="49" t="str">
        <f t="shared" si="177"/>
        <v/>
      </c>
      <c r="CD39" s="49" t="str">
        <f t="shared" si="177"/>
        <v/>
      </c>
      <c r="CE39" s="49" t="str">
        <f t="shared" si="177"/>
        <v/>
      </c>
      <c r="CF39" s="49" t="str">
        <f t="shared" si="177"/>
        <v/>
      </c>
      <c r="CG39" s="49" t="str">
        <f t="shared" si="177"/>
        <v/>
      </c>
      <c r="CH39" s="49" t="str">
        <f t="shared" si="177"/>
        <v/>
      </c>
      <c r="CI39" s="49" t="str">
        <f t="shared" si="177"/>
        <v/>
      </c>
      <c r="CJ39" s="49" t="str">
        <f t="shared" si="177"/>
        <v/>
      </c>
      <c r="CK39" s="49" t="str">
        <f t="shared" si="177"/>
        <v/>
      </c>
      <c r="CL39" s="49" t="str">
        <f t="shared" si="177"/>
        <v/>
      </c>
      <c r="CM39" s="49" t="str">
        <f t="shared" si="177"/>
        <v/>
      </c>
      <c r="CN39" s="49" t="str">
        <f t="shared" si="173"/>
        <v/>
      </c>
      <c r="CO39" s="49" t="str">
        <f t="shared" si="173"/>
        <v/>
      </c>
      <c r="CP39" s="49" t="str">
        <f t="shared" si="173"/>
        <v/>
      </c>
      <c r="CQ39" s="49" t="str">
        <f t="shared" si="173"/>
        <v/>
      </c>
      <c r="CR39" s="49" t="str">
        <f t="shared" si="173"/>
        <v/>
      </c>
      <c r="CS39" s="49" t="str">
        <f t="shared" si="173"/>
        <v/>
      </c>
      <c r="CT39" s="49" t="str">
        <f t="shared" si="173"/>
        <v/>
      </c>
      <c r="CU39" s="49" t="str">
        <f t="shared" si="173"/>
        <v/>
      </c>
      <c r="CV39" s="49" t="str">
        <f t="shared" si="173"/>
        <v/>
      </c>
      <c r="CW39" s="49" t="str">
        <f t="shared" si="173"/>
        <v/>
      </c>
      <c r="CX39" s="49" t="str">
        <f t="shared" si="173"/>
        <v/>
      </c>
      <c r="CY39" s="49" t="str">
        <f t="shared" si="173"/>
        <v/>
      </c>
      <c r="CZ39" s="49" t="str">
        <f t="shared" si="173"/>
        <v/>
      </c>
      <c r="DA39" s="49" t="str">
        <f t="shared" si="173"/>
        <v/>
      </c>
      <c r="DB39" s="49" t="str">
        <f t="shared" si="173"/>
        <v/>
      </c>
      <c r="DC39" s="49" t="str">
        <f t="shared" si="173"/>
        <v/>
      </c>
      <c r="DD39" s="49" t="str">
        <f t="shared" si="173"/>
        <v/>
      </c>
      <c r="DE39" s="49" t="str">
        <f t="shared" si="173"/>
        <v/>
      </c>
      <c r="DF39" s="49" t="str">
        <f t="shared" si="173"/>
        <v/>
      </c>
      <c r="DG39" s="49" t="str">
        <f t="shared" si="173"/>
        <v/>
      </c>
      <c r="DH39" s="49" t="str">
        <f t="shared" si="173"/>
        <v/>
      </c>
      <c r="DI39" s="49" t="str">
        <f t="shared" si="173"/>
        <v/>
      </c>
      <c r="DJ39" s="49" t="str">
        <f t="shared" si="173"/>
        <v/>
      </c>
      <c r="DK39" s="49" t="str">
        <f t="shared" si="173"/>
        <v/>
      </c>
      <c r="DL39" s="49" t="str">
        <f t="shared" si="173"/>
        <v/>
      </c>
      <c r="DM39" s="49" t="str">
        <f t="shared" si="173"/>
        <v/>
      </c>
      <c r="DN39" s="49" t="str">
        <f t="shared" si="173"/>
        <v/>
      </c>
      <c r="DO39" s="49" t="str">
        <f t="shared" si="173"/>
        <v/>
      </c>
      <c r="DP39" s="49" t="str">
        <f t="shared" si="173"/>
        <v/>
      </c>
      <c r="DQ39" s="49" t="str">
        <f t="shared" si="173"/>
        <v/>
      </c>
      <c r="DR39" s="49" t="str">
        <f t="shared" si="173"/>
        <v/>
      </c>
      <c r="DS39" s="49" t="str">
        <f t="shared" si="173"/>
        <v/>
      </c>
      <c r="DT39" s="49" t="str">
        <f t="shared" si="173"/>
        <v/>
      </c>
      <c r="DU39" s="49" t="str">
        <f t="shared" si="173"/>
        <v/>
      </c>
      <c r="DV39" s="49" t="str">
        <f t="shared" si="173"/>
        <v/>
      </c>
      <c r="DW39" s="183" t="str">
        <f t="shared" si="115"/>
        <v/>
      </c>
      <c r="DX39" s="49" t="str">
        <f t="shared" si="5"/>
        <v/>
      </c>
      <c r="DY39" s="49" t="str">
        <f t="shared" si="6"/>
        <v/>
      </c>
      <c r="DZ39" s="49" t="str">
        <f t="shared" si="7"/>
        <v/>
      </c>
      <c r="EA39" s="49" t="str">
        <f t="shared" si="8"/>
        <v/>
      </c>
      <c r="EB39" s="49" t="str">
        <f t="shared" si="9"/>
        <v/>
      </c>
      <c r="EC39" s="49" t="str">
        <f t="shared" si="10"/>
        <v/>
      </c>
      <c r="ED39" s="49" t="str">
        <f t="shared" si="11"/>
        <v/>
      </c>
      <c r="EE39" s="49" t="str">
        <f t="shared" si="12"/>
        <v/>
      </c>
      <c r="EF39" s="49" t="str">
        <f t="shared" si="13"/>
        <v/>
      </c>
      <c r="EG39" s="49" t="str">
        <f t="shared" si="14"/>
        <v/>
      </c>
      <c r="EH39" s="49" t="str">
        <f t="shared" si="15"/>
        <v/>
      </c>
      <c r="EI39" s="49" t="str">
        <f t="shared" si="16"/>
        <v/>
      </c>
      <c r="EJ39" s="49" t="str">
        <f t="shared" si="17"/>
        <v/>
      </c>
      <c r="EK39" s="49" t="str">
        <f t="shared" si="18"/>
        <v/>
      </c>
      <c r="EL39" s="49" t="str">
        <f t="shared" si="19"/>
        <v/>
      </c>
      <c r="EM39" s="49" t="str">
        <f t="shared" si="20"/>
        <v/>
      </c>
      <c r="EN39" s="49" t="str">
        <f t="shared" si="21"/>
        <v/>
      </c>
      <c r="EO39" s="49" t="str">
        <f t="shared" si="22"/>
        <v/>
      </c>
      <c r="EP39" s="49" t="str">
        <f t="shared" si="23"/>
        <v/>
      </c>
      <c r="EQ39" s="49" t="str">
        <f t="shared" si="24"/>
        <v/>
      </c>
      <c r="ER39" s="49" t="str">
        <f t="shared" si="25"/>
        <v/>
      </c>
      <c r="ES39" s="49" t="str">
        <f t="shared" si="26"/>
        <v/>
      </c>
      <c r="ET39" s="49" t="str">
        <f t="shared" si="27"/>
        <v/>
      </c>
      <c r="EU39" s="49" t="str">
        <f t="shared" si="28"/>
        <v/>
      </c>
      <c r="EV39" s="49" t="str">
        <f t="shared" si="29"/>
        <v/>
      </c>
      <c r="EW39" s="49" t="str">
        <f t="shared" si="30"/>
        <v/>
      </c>
      <c r="EX39" s="49" t="str">
        <f t="shared" si="31"/>
        <v/>
      </c>
      <c r="EY39" s="49" t="str">
        <f t="shared" si="32"/>
        <v/>
      </c>
      <c r="EZ39" s="49" t="str">
        <f t="shared" si="33"/>
        <v/>
      </c>
      <c r="FA39" s="49" t="str">
        <f t="shared" si="34"/>
        <v/>
      </c>
      <c r="FB39" s="49" t="str">
        <f t="shared" si="35"/>
        <v/>
      </c>
      <c r="FC39" s="49" t="str">
        <f t="shared" si="36"/>
        <v/>
      </c>
      <c r="FD39" s="49" t="str">
        <f t="shared" si="37"/>
        <v/>
      </c>
      <c r="FE39" s="49" t="str">
        <f t="shared" si="38"/>
        <v/>
      </c>
      <c r="FF39" s="49" t="str">
        <f t="shared" si="39"/>
        <v/>
      </c>
      <c r="FG39" s="49" t="str">
        <f t="shared" si="40"/>
        <v/>
      </c>
      <c r="FH39" s="49" t="str">
        <f t="shared" si="41"/>
        <v/>
      </c>
      <c r="FI39" s="49" t="str">
        <f t="shared" si="42"/>
        <v/>
      </c>
      <c r="FJ39" s="49" t="str">
        <f t="shared" si="43"/>
        <v/>
      </c>
      <c r="FK39" s="49" t="str">
        <f t="shared" si="44"/>
        <v/>
      </c>
      <c r="FL39" s="49" t="str">
        <f t="shared" si="45"/>
        <v/>
      </c>
      <c r="FM39" s="49" t="str">
        <f t="shared" si="46"/>
        <v/>
      </c>
      <c r="FN39" s="49" t="str">
        <f t="shared" si="47"/>
        <v/>
      </c>
      <c r="FO39" s="49" t="str">
        <f t="shared" si="48"/>
        <v/>
      </c>
      <c r="FP39" s="49" t="str">
        <f t="shared" si="49"/>
        <v/>
      </c>
      <c r="FQ39" s="49" t="str">
        <f t="shared" si="50"/>
        <v/>
      </c>
      <c r="FR39" s="49" t="str">
        <f t="shared" si="51"/>
        <v/>
      </c>
      <c r="FS39" s="49" t="str">
        <f t="shared" si="52"/>
        <v/>
      </c>
      <c r="FT39" s="49" t="str">
        <f t="shared" si="53"/>
        <v/>
      </c>
      <c r="FU39" s="49" t="str">
        <f t="shared" si="54"/>
        <v/>
      </c>
      <c r="FV39" s="49" t="str">
        <f t="shared" si="55"/>
        <v/>
      </c>
      <c r="FW39" s="49" t="str">
        <f t="shared" si="56"/>
        <v/>
      </c>
      <c r="FX39" s="49" t="str">
        <f t="shared" si="57"/>
        <v/>
      </c>
      <c r="FY39" s="49" t="str">
        <f t="shared" si="58"/>
        <v/>
      </c>
      <c r="FZ39" s="49" t="str">
        <f t="shared" si="59"/>
        <v/>
      </c>
      <c r="GA39" s="49" t="str">
        <f t="shared" si="60"/>
        <v/>
      </c>
      <c r="GB39" s="49" t="str">
        <f t="shared" si="61"/>
        <v/>
      </c>
      <c r="GC39" s="49" t="str">
        <f t="shared" si="62"/>
        <v/>
      </c>
      <c r="GD39" s="49" t="str">
        <f t="shared" si="63"/>
        <v/>
      </c>
      <c r="GE39" s="49" t="str">
        <f t="shared" si="64"/>
        <v/>
      </c>
      <c r="GF39" s="49" t="str">
        <f t="shared" si="65"/>
        <v/>
      </c>
      <c r="GG39" s="49" t="str">
        <f t="shared" si="66"/>
        <v/>
      </c>
      <c r="GH39" s="49" t="str">
        <f t="shared" si="67"/>
        <v/>
      </c>
      <c r="GI39" s="49" t="str">
        <f t="shared" si="68"/>
        <v/>
      </c>
      <c r="GJ39" s="49" t="str">
        <f t="shared" si="69"/>
        <v/>
      </c>
      <c r="GK39" s="49" t="str">
        <f t="shared" si="70"/>
        <v/>
      </c>
      <c r="GL39" s="49" t="str">
        <f t="shared" si="71"/>
        <v/>
      </c>
      <c r="GM39" s="49" t="str">
        <f t="shared" si="72"/>
        <v/>
      </c>
      <c r="GN39" s="49" t="str">
        <f t="shared" si="73"/>
        <v/>
      </c>
      <c r="GO39" s="49" t="str">
        <f t="shared" si="74"/>
        <v/>
      </c>
      <c r="GP39" s="49" t="str">
        <f t="shared" si="75"/>
        <v/>
      </c>
      <c r="GQ39" s="49" t="str">
        <f t="shared" si="76"/>
        <v/>
      </c>
      <c r="GR39" s="49" t="str">
        <f t="shared" si="77"/>
        <v/>
      </c>
      <c r="GS39" s="49" t="str">
        <f t="shared" si="78"/>
        <v/>
      </c>
      <c r="GT39" s="49" t="str">
        <f t="shared" si="79"/>
        <v/>
      </c>
      <c r="GU39" s="49" t="str">
        <f t="shared" si="80"/>
        <v/>
      </c>
      <c r="GV39" s="49" t="str">
        <f t="shared" si="81"/>
        <v/>
      </c>
      <c r="GW39" s="49" t="str">
        <f t="shared" si="82"/>
        <v/>
      </c>
      <c r="GX39" s="49" t="str">
        <f t="shared" si="83"/>
        <v/>
      </c>
      <c r="GY39" s="49" t="str">
        <f t="shared" si="84"/>
        <v/>
      </c>
      <c r="GZ39" s="49" t="str">
        <f t="shared" si="85"/>
        <v/>
      </c>
      <c r="HA39" s="49" t="str">
        <f t="shared" si="86"/>
        <v/>
      </c>
      <c r="HB39" s="49" t="str">
        <f t="shared" si="87"/>
        <v/>
      </c>
      <c r="HC39" s="49" t="str">
        <f t="shared" si="88"/>
        <v/>
      </c>
      <c r="HD39" s="49" t="str">
        <f t="shared" si="89"/>
        <v/>
      </c>
      <c r="HE39" s="49" t="str">
        <f t="shared" si="90"/>
        <v/>
      </c>
      <c r="HF39" s="49" t="str">
        <f t="shared" si="91"/>
        <v/>
      </c>
      <c r="HG39" s="49" t="str">
        <f t="shared" si="92"/>
        <v/>
      </c>
      <c r="HH39" s="49" t="str">
        <f t="shared" si="93"/>
        <v/>
      </c>
      <c r="HI39" s="49" t="str">
        <f t="shared" si="94"/>
        <v/>
      </c>
      <c r="HJ39" s="49" t="str">
        <f t="shared" si="95"/>
        <v/>
      </c>
      <c r="HK39" s="49" t="str">
        <f t="shared" si="96"/>
        <v/>
      </c>
      <c r="HL39" s="49" t="str">
        <f t="shared" si="97"/>
        <v/>
      </c>
      <c r="HM39" s="49" t="str">
        <f t="shared" si="98"/>
        <v/>
      </c>
      <c r="HN39" s="49" t="str">
        <f t="shared" si="99"/>
        <v/>
      </c>
      <c r="HO39" s="49" t="str">
        <f t="shared" si="100"/>
        <v/>
      </c>
      <c r="HP39" s="49" t="str">
        <f t="shared" si="101"/>
        <v/>
      </c>
      <c r="HQ39" s="49" t="str">
        <f t="shared" si="102"/>
        <v/>
      </c>
      <c r="HR39" s="49" t="str">
        <f t="shared" si="103"/>
        <v/>
      </c>
      <c r="HS39" s="49" t="str">
        <f t="shared" si="104"/>
        <v/>
      </c>
      <c r="HT39" s="169" t="e">
        <f t="shared" si="171"/>
        <v>#N/A</v>
      </c>
      <c r="HU39" s="169" t="e">
        <f t="shared" si="153"/>
        <v>#N/A</v>
      </c>
      <c r="HV39" s="169" t="e">
        <f t="shared" si="153"/>
        <v>#N/A</v>
      </c>
      <c r="HW39" s="169" t="e">
        <f t="shared" si="153"/>
        <v>#N/A</v>
      </c>
      <c r="HX39" s="169" t="e">
        <f t="shared" si="164"/>
        <v>#N/A</v>
      </c>
      <c r="HY39" s="169" t="e">
        <f t="shared" si="164"/>
        <v>#N/A</v>
      </c>
      <c r="HZ39" s="169" t="e">
        <f t="shared" si="164"/>
        <v>#N/A</v>
      </c>
      <c r="IA39" s="169" t="e">
        <f t="shared" si="164"/>
        <v>#N/A</v>
      </c>
      <c r="IB39" s="169" t="e">
        <f t="shared" si="164"/>
        <v>#N/A</v>
      </c>
      <c r="IC39" s="169" t="e">
        <f t="shared" si="164"/>
        <v>#N/A</v>
      </c>
      <c r="ID39" s="169" t="e">
        <f t="shared" si="164"/>
        <v>#N/A</v>
      </c>
      <c r="IE39" s="169" t="e">
        <f t="shared" si="164"/>
        <v>#N/A</v>
      </c>
      <c r="IF39" s="169" t="e">
        <f t="shared" si="164"/>
        <v>#N/A</v>
      </c>
      <c r="IG39" s="169" t="e">
        <f t="shared" si="164"/>
        <v>#N/A</v>
      </c>
      <c r="IH39" s="169" t="e">
        <f t="shared" si="164"/>
        <v>#N/A</v>
      </c>
      <c r="II39" s="169" t="e">
        <f t="shared" si="164"/>
        <v>#N/A</v>
      </c>
      <c r="IJ39" s="169" t="e">
        <f t="shared" si="164"/>
        <v>#N/A</v>
      </c>
      <c r="IK39" s="169" t="e">
        <f t="shared" si="164"/>
        <v>#N/A</v>
      </c>
      <c r="IL39" s="169" t="e">
        <f t="shared" si="164"/>
        <v>#N/A</v>
      </c>
      <c r="IM39" s="169" t="e">
        <f t="shared" si="160"/>
        <v>#N/A</v>
      </c>
      <c r="IN39" s="169" t="e">
        <f t="shared" si="160"/>
        <v>#N/A</v>
      </c>
      <c r="IO39" s="169" t="e">
        <f t="shared" si="160"/>
        <v>#N/A</v>
      </c>
      <c r="IP39" s="169" t="e">
        <f t="shared" si="160"/>
        <v>#N/A</v>
      </c>
      <c r="IQ39" s="169" t="e">
        <f t="shared" si="160"/>
        <v>#N/A</v>
      </c>
      <c r="IR39" s="169" t="e">
        <f t="shared" si="160"/>
        <v>#N/A</v>
      </c>
      <c r="IS39" s="169" t="e">
        <f t="shared" si="160"/>
        <v>#N/A</v>
      </c>
      <c r="IT39" s="169" t="e">
        <f t="shared" si="160"/>
        <v>#N/A</v>
      </c>
      <c r="IU39" s="169" t="e">
        <f t="shared" si="160"/>
        <v>#N/A</v>
      </c>
      <c r="IV39" s="169" t="e">
        <f t="shared" si="160"/>
        <v>#N/A</v>
      </c>
      <c r="IW39" s="169" t="e">
        <f t="shared" si="160"/>
        <v>#N/A</v>
      </c>
      <c r="IX39" s="169" t="e">
        <f t="shared" si="160"/>
        <v>#N/A</v>
      </c>
      <c r="IY39" s="169" t="e">
        <f t="shared" si="160"/>
        <v>#N/A</v>
      </c>
      <c r="IZ39" s="169" t="e">
        <f t="shared" si="160"/>
        <v>#N/A</v>
      </c>
      <c r="JA39" s="169" t="e">
        <f t="shared" si="160"/>
        <v>#N/A</v>
      </c>
      <c r="JB39" s="169" t="e">
        <f t="shared" si="157"/>
        <v>#N/A</v>
      </c>
      <c r="JC39" s="169" t="e">
        <f t="shared" si="157"/>
        <v>#N/A</v>
      </c>
      <c r="JD39" s="169" t="e">
        <f t="shared" si="157"/>
        <v>#N/A</v>
      </c>
      <c r="JE39" s="169" t="e">
        <f t="shared" si="157"/>
        <v>#N/A</v>
      </c>
      <c r="JF39" s="169" t="e">
        <f t="shared" si="157"/>
        <v>#N/A</v>
      </c>
      <c r="JG39" s="169" t="e">
        <f t="shared" si="157"/>
        <v>#N/A</v>
      </c>
      <c r="JH39" s="169" t="e">
        <f t="shared" si="157"/>
        <v>#N/A</v>
      </c>
      <c r="JI39" s="169" t="e">
        <f t="shared" si="157"/>
        <v>#N/A</v>
      </c>
      <c r="JJ39" s="169" t="e">
        <f t="shared" si="157"/>
        <v>#N/A</v>
      </c>
      <c r="JK39" s="169" t="e">
        <f t="shared" si="157"/>
        <v>#N/A</v>
      </c>
      <c r="JL39" s="169" t="e">
        <f t="shared" si="157"/>
        <v>#N/A</v>
      </c>
      <c r="JM39" s="169" t="e">
        <f t="shared" si="157"/>
        <v>#N/A</v>
      </c>
      <c r="JN39" s="169" t="e">
        <f t="shared" si="157"/>
        <v>#N/A</v>
      </c>
      <c r="JO39" s="169" t="e">
        <f t="shared" si="157"/>
        <v>#N/A</v>
      </c>
      <c r="JP39" s="169" t="e">
        <f t="shared" si="157"/>
        <v>#N/A</v>
      </c>
      <c r="JQ39" s="169" t="e">
        <f t="shared" si="174"/>
        <v>#N/A</v>
      </c>
      <c r="JR39" s="169" t="e">
        <f t="shared" si="174"/>
        <v>#N/A</v>
      </c>
      <c r="JS39" s="169" t="e">
        <f t="shared" si="174"/>
        <v>#N/A</v>
      </c>
      <c r="JT39" s="169" t="e">
        <f t="shared" si="174"/>
        <v>#N/A</v>
      </c>
      <c r="JU39" s="169" t="e">
        <f t="shared" si="174"/>
        <v>#N/A</v>
      </c>
      <c r="JV39" s="169" t="e">
        <f t="shared" si="174"/>
        <v>#N/A</v>
      </c>
      <c r="JW39" s="169" t="e">
        <f t="shared" si="174"/>
        <v>#N/A</v>
      </c>
      <c r="JX39" s="169" t="e">
        <f t="shared" si="174"/>
        <v>#N/A</v>
      </c>
      <c r="JY39" s="169" t="e">
        <f t="shared" si="174"/>
        <v>#N/A</v>
      </c>
      <c r="JZ39" s="169" t="e">
        <f t="shared" si="174"/>
        <v>#N/A</v>
      </c>
      <c r="KA39" s="169" t="e">
        <f t="shared" si="174"/>
        <v>#N/A</v>
      </c>
      <c r="KB39" s="169" t="e">
        <f t="shared" si="174"/>
        <v>#N/A</v>
      </c>
      <c r="KC39" s="169" t="e">
        <f t="shared" si="174"/>
        <v>#N/A</v>
      </c>
      <c r="KD39" s="169" t="e">
        <f t="shared" si="174"/>
        <v>#N/A</v>
      </c>
      <c r="KE39" s="169" t="e">
        <f t="shared" si="174"/>
        <v>#N/A</v>
      </c>
      <c r="KF39" s="169" t="e">
        <f t="shared" si="117"/>
        <v>#N/A</v>
      </c>
      <c r="KG39" s="169" t="e">
        <f t="shared" si="154"/>
        <v>#N/A</v>
      </c>
      <c r="KH39" s="169" t="e">
        <f t="shared" si="154"/>
        <v>#N/A</v>
      </c>
      <c r="KI39" s="169" t="e">
        <f t="shared" si="154"/>
        <v>#N/A</v>
      </c>
      <c r="KJ39" s="169" t="e">
        <f t="shared" si="165"/>
        <v>#N/A</v>
      </c>
      <c r="KK39" s="169" t="e">
        <f t="shared" si="165"/>
        <v>#N/A</v>
      </c>
      <c r="KL39" s="169" t="e">
        <f t="shared" si="165"/>
        <v>#N/A</v>
      </c>
      <c r="KM39" s="169" t="e">
        <f t="shared" si="165"/>
        <v>#N/A</v>
      </c>
      <c r="KN39" s="169" t="e">
        <f t="shared" si="165"/>
        <v>#N/A</v>
      </c>
      <c r="KO39" s="169" t="e">
        <f t="shared" si="165"/>
        <v>#N/A</v>
      </c>
      <c r="KP39" s="169" t="e">
        <f t="shared" si="165"/>
        <v>#N/A</v>
      </c>
      <c r="KQ39" s="169" t="e">
        <f t="shared" si="165"/>
        <v>#N/A</v>
      </c>
      <c r="KR39" s="169" t="e">
        <f t="shared" si="165"/>
        <v>#N/A</v>
      </c>
      <c r="KS39" s="169" t="e">
        <f t="shared" si="165"/>
        <v>#N/A</v>
      </c>
      <c r="KT39" s="169" t="e">
        <f t="shared" si="165"/>
        <v>#N/A</v>
      </c>
      <c r="KU39" s="169" t="e">
        <f t="shared" si="165"/>
        <v>#N/A</v>
      </c>
      <c r="KV39" s="169" t="e">
        <f t="shared" si="165"/>
        <v>#N/A</v>
      </c>
      <c r="KW39" s="169" t="e">
        <f t="shared" si="165"/>
        <v>#N/A</v>
      </c>
      <c r="KX39" s="169" t="e">
        <f t="shared" si="165"/>
        <v>#N/A</v>
      </c>
      <c r="KY39" s="169" t="e">
        <f t="shared" si="161"/>
        <v>#N/A</v>
      </c>
      <c r="KZ39" s="169" t="e">
        <f t="shared" si="161"/>
        <v>#N/A</v>
      </c>
      <c r="LA39" s="169" t="e">
        <f t="shared" si="161"/>
        <v>#N/A</v>
      </c>
      <c r="LB39" s="169" t="e">
        <f t="shared" si="161"/>
        <v>#N/A</v>
      </c>
      <c r="LC39" s="169" t="e">
        <f t="shared" si="161"/>
        <v>#N/A</v>
      </c>
      <c r="LD39" s="169" t="e">
        <f t="shared" si="161"/>
        <v>#N/A</v>
      </c>
      <c r="LE39" s="169" t="e">
        <f t="shared" si="161"/>
        <v>#N/A</v>
      </c>
      <c r="LF39" s="169" t="e">
        <f t="shared" si="161"/>
        <v>#N/A</v>
      </c>
      <c r="LG39" s="169" t="e">
        <f t="shared" si="161"/>
        <v>#N/A</v>
      </c>
      <c r="LH39" s="169" t="e">
        <f t="shared" si="161"/>
        <v>#N/A</v>
      </c>
      <c r="LI39" s="169" t="e">
        <f t="shared" si="161"/>
        <v>#N/A</v>
      </c>
      <c r="LJ39" s="169" t="e">
        <f t="shared" si="161"/>
        <v>#N/A</v>
      </c>
      <c r="LK39" s="169" t="e">
        <f t="shared" si="161"/>
        <v>#N/A</v>
      </c>
      <c r="LL39" s="169" t="e">
        <f t="shared" si="161"/>
        <v>#N/A</v>
      </c>
      <c r="LM39" s="169" t="e">
        <f t="shared" si="161"/>
        <v>#N/A</v>
      </c>
      <c r="LN39" s="169" t="e">
        <f t="shared" si="158"/>
        <v>#N/A</v>
      </c>
      <c r="LO39" s="169" t="e">
        <f t="shared" si="158"/>
        <v>#N/A</v>
      </c>
      <c r="LP39" s="169" t="e">
        <f t="shared" si="158"/>
        <v>#N/A</v>
      </c>
      <c r="LQ39" s="169" t="e">
        <f t="shared" si="158"/>
        <v>#N/A</v>
      </c>
      <c r="LR39" s="169" t="e">
        <f t="shared" si="158"/>
        <v>#N/A</v>
      </c>
      <c r="LS39" s="169" t="e">
        <f t="shared" si="158"/>
        <v>#N/A</v>
      </c>
      <c r="LT39" s="169" t="e">
        <f t="shared" si="158"/>
        <v>#N/A</v>
      </c>
      <c r="LU39" s="169" t="e">
        <f t="shared" si="158"/>
        <v>#N/A</v>
      </c>
      <c r="LV39" s="169" t="e">
        <f t="shared" si="158"/>
        <v>#N/A</v>
      </c>
      <c r="LW39" s="169" t="e">
        <f t="shared" si="158"/>
        <v>#N/A</v>
      </c>
      <c r="LX39" s="169" t="e">
        <f t="shared" si="158"/>
        <v>#N/A</v>
      </c>
      <c r="LY39" s="169" t="e">
        <f t="shared" si="158"/>
        <v>#N/A</v>
      </c>
      <c r="LZ39" s="169" t="e">
        <f t="shared" si="158"/>
        <v>#N/A</v>
      </c>
      <c r="MA39" s="169" t="e">
        <f t="shared" si="158"/>
        <v>#N/A</v>
      </c>
      <c r="MB39" s="169" t="e">
        <f t="shared" si="158"/>
        <v>#N/A</v>
      </c>
      <c r="MC39" s="169" t="e">
        <f t="shared" si="175"/>
        <v>#N/A</v>
      </c>
      <c r="MD39" s="169" t="e">
        <f t="shared" si="175"/>
        <v>#N/A</v>
      </c>
      <c r="ME39" s="169" t="e">
        <f t="shared" si="175"/>
        <v>#N/A</v>
      </c>
      <c r="MF39" s="169" t="e">
        <f t="shared" si="175"/>
        <v>#N/A</v>
      </c>
      <c r="MG39" s="169" t="e">
        <f t="shared" si="175"/>
        <v>#N/A</v>
      </c>
      <c r="MH39" s="169" t="e">
        <f t="shared" si="175"/>
        <v>#N/A</v>
      </c>
      <c r="MI39" s="169" t="e">
        <f t="shared" si="175"/>
        <v>#N/A</v>
      </c>
      <c r="MJ39" s="169" t="e">
        <f t="shared" si="175"/>
        <v>#N/A</v>
      </c>
      <c r="MK39" s="169" t="e">
        <f t="shared" si="175"/>
        <v>#N/A</v>
      </c>
      <c r="ML39" s="169" t="e">
        <f t="shared" si="175"/>
        <v>#N/A</v>
      </c>
      <c r="MM39" s="169" t="e">
        <f t="shared" si="175"/>
        <v>#N/A</v>
      </c>
      <c r="MN39" s="169" t="e">
        <f t="shared" si="175"/>
        <v>#N/A</v>
      </c>
      <c r="MO39" s="169" t="e">
        <f t="shared" si="175"/>
        <v>#N/A</v>
      </c>
      <c r="MP39" s="169" t="e">
        <f t="shared" si="175"/>
        <v>#N/A</v>
      </c>
      <c r="MQ39" s="169" t="e">
        <f t="shared" si="175"/>
        <v>#N/A</v>
      </c>
      <c r="MR39" s="169" t="e">
        <f t="shared" si="118"/>
        <v>#N/A</v>
      </c>
      <c r="MS39" s="169" t="e">
        <f t="shared" si="155"/>
        <v>#N/A</v>
      </c>
      <c r="MT39" s="169" t="e">
        <f t="shared" si="155"/>
        <v>#N/A</v>
      </c>
      <c r="MU39" s="169" t="e">
        <f t="shared" si="155"/>
        <v>#N/A</v>
      </c>
      <c r="MV39" s="169" t="e">
        <f t="shared" si="166"/>
        <v>#N/A</v>
      </c>
      <c r="MW39" s="169" t="e">
        <f t="shared" si="166"/>
        <v>#N/A</v>
      </c>
      <c r="MX39" s="169" t="e">
        <f t="shared" si="166"/>
        <v>#N/A</v>
      </c>
      <c r="MY39" s="169" t="e">
        <f t="shared" si="166"/>
        <v>#N/A</v>
      </c>
      <c r="MZ39" s="169" t="e">
        <f t="shared" si="166"/>
        <v>#N/A</v>
      </c>
      <c r="NA39" s="169" t="e">
        <f t="shared" si="166"/>
        <v>#N/A</v>
      </c>
      <c r="NB39" s="169" t="e">
        <f t="shared" si="166"/>
        <v>#N/A</v>
      </c>
      <c r="NC39" s="169" t="e">
        <f t="shared" si="166"/>
        <v>#N/A</v>
      </c>
      <c r="ND39" s="169" t="e">
        <f t="shared" si="166"/>
        <v>#N/A</v>
      </c>
      <c r="NE39" s="169" t="e">
        <f t="shared" si="166"/>
        <v>#N/A</v>
      </c>
      <c r="NF39" s="169" t="e">
        <f t="shared" si="166"/>
        <v>#N/A</v>
      </c>
      <c r="NG39" s="169" t="e">
        <f t="shared" si="166"/>
        <v>#N/A</v>
      </c>
      <c r="NH39" s="169" t="e">
        <f t="shared" si="166"/>
        <v>#N/A</v>
      </c>
      <c r="NI39" s="169" t="e">
        <f t="shared" si="166"/>
        <v>#N/A</v>
      </c>
      <c r="NJ39" s="169" t="e">
        <f t="shared" si="166"/>
        <v>#N/A</v>
      </c>
      <c r="NK39" s="169" t="e">
        <f t="shared" si="162"/>
        <v>#N/A</v>
      </c>
      <c r="NL39" s="169" t="e">
        <f t="shared" si="162"/>
        <v>#N/A</v>
      </c>
      <c r="NM39" s="169" t="e">
        <f t="shared" si="162"/>
        <v>#N/A</v>
      </c>
      <c r="NN39" s="169" t="e">
        <f t="shared" si="162"/>
        <v>#N/A</v>
      </c>
      <c r="NO39" s="169" t="e">
        <f t="shared" si="162"/>
        <v>#N/A</v>
      </c>
      <c r="NP39" s="169" t="e">
        <f t="shared" si="162"/>
        <v>#N/A</v>
      </c>
      <c r="NQ39" s="169" t="e">
        <f t="shared" si="162"/>
        <v>#N/A</v>
      </c>
      <c r="NR39" s="169" t="e">
        <f t="shared" si="162"/>
        <v>#N/A</v>
      </c>
      <c r="NS39" s="169" t="e">
        <f t="shared" si="162"/>
        <v>#N/A</v>
      </c>
      <c r="NT39" s="169" t="e">
        <f t="shared" si="162"/>
        <v>#N/A</v>
      </c>
      <c r="NU39" s="169" t="e">
        <f t="shared" si="162"/>
        <v>#N/A</v>
      </c>
      <c r="NV39" s="169" t="e">
        <f t="shared" si="162"/>
        <v>#N/A</v>
      </c>
      <c r="NW39" s="169" t="e">
        <f t="shared" si="162"/>
        <v>#N/A</v>
      </c>
      <c r="NX39" s="169" t="e">
        <f t="shared" si="162"/>
        <v>#N/A</v>
      </c>
      <c r="NY39" s="169" t="e">
        <f t="shared" si="162"/>
        <v>#N/A</v>
      </c>
      <c r="NZ39" s="169" t="e">
        <f t="shared" si="159"/>
        <v>#N/A</v>
      </c>
      <c r="OA39" s="169" t="e">
        <f t="shared" si="159"/>
        <v>#N/A</v>
      </c>
      <c r="OB39" s="169" t="e">
        <f t="shared" si="159"/>
        <v>#N/A</v>
      </c>
      <c r="OC39" s="169" t="e">
        <f t="shared" si="159"/>
        <v>#N/A</v>
      </c>
      <c r="OD39" s="169" t="e">
        <f t="shared" si="159"/>
        <v>#N/A</v>
      </c>
      <c r="OE39" s="169" t="e">
        <f t="shared" si="159"/>
        <v>#N/A</v>
      </c>
      <c r="OF39" s="169" t="e">
        <f t="shared" si="159"/>
        <v>#N/A</v>
      </c>
      <c r="OG39" s="169" t="e">
        <f t="shared" si="159"/>
        <v>#N/A</v>
      </c>
      <c r="OH39" s="169" t="e">
        <f t="shared" si="159"/>
        <v>#N/A</v>
      </c>
      <c r="OI39" s="169" t="e">
        <f t="shared" si="159"/>
        <v>#N/A</v>
      </c>
      <c r="OJ39" s="169" t="e">
        <f t="shared" si="159"/>
        <v>#N/A</v>
      </c>
      <c r="OK39" s="169" t="e">
        <f t="shared" si="159"/>
        <v>#N/A</v>
      </c>
      <c r="OL39" s="169" t="e">
        <f t="shared" si="159"/>
        <v>#N/A</v>
      </c>
      <c r="OM39" s="169" t="e">
        <f t="shared" si="159"/>
        <v>#N/A</v>
      </c>
      <c r="ON39" s="169" t="e">
        <f t="shared" si="159"/>
        <v>#N/A</v>
      </c>
      <c r="OO39" s="169" t="e">
        <f t="shared" si="176"/>
        <v>#N/A</v>
      </c>
      <c r="OP39" s="169" t="e">
        <f t="shared" si="176"/>
        <v>#N/A</v>
      </c>
      <c r="OQ39" s="169" t="e">
        <f t="shared" si="176"/>
        <v>#N/A</v>
      </c>
      <c r="OR39" s="169" t="e">
        <f t="shared" si="176"/>
        <v>#N/A</v>
      </c>
      <c r="OS39" s="169" t="e">
        <f t="shared" si="176"/>
        <v>#N/A</v>
      </c>
      <c r="OT39" s="169" t="e">
        <f t="shared" si="176"/>
        <v>#N/A</v>
      </c>
      <c r="OU39" s="169" t="e">
        <f t="shared" si="176"/>
        <v>#N/A</v>
      </c>
      <c r="OV39" s="169" t="e">
        <f t="shared" si="176"/>
        <v>#N/A</v>
      </c>
      <c r="OW39" s="169" t="e">
        <f t="shared" si="176"/>
        <v>#N/A</v>
      </c>
      <c r="OX39" s="169" t="e">
        <f t="shared" si="176"/>
        <v>#N/A</v>
      </c>
      <c r="OY39" s="169" t="e">
        <f t="shared" si="176"/>
        <v>#N/A</v>
      </c>
      <c r="OZ39" s="169" t="e">
        <f t="shared" si="176"/>
        <v>#N/A</v>
      </c>
      <c r="PA39" s="169" t="e">
        <f t="shared" si="176"/>
        <v>#N/A</v>
      </c>
      <c r="PB39" s="169" t="e">
        <f t="shared" si="176"/>
        <v>#N/A</v>
      </c>
      <c r="PC39" s="169" t="e">
        <f t="shared" si="176"/>
        <v>#N/A</v>
      </c>
      <c r="PD39" s="169" t="e">
        <f t="shared" si="119"/>
        <v>#N/A</v>
      </c>
      <c r="PE39" s="169" t="e">
        <f t="shared" si="172"/>
        <v>#N/A</v>
      </c>
      <c r="PF39" s="169" t="e">
        <f t="shared" si="172"/>
        <v>#N/A</v>
      </c>
      <c r="PG39" s="169" t="e">
        <f t="shared" si="172"/>
        <v>#N/A</v>
      </c>
      <c r="PH39" s="169" t="e">
        <f t="shared" si="172"/>
        <v>#N/A</v>
      </c>
      <c r="PI39" s="169" t="e">
        <f t="shared" si="172"/>
        <v>#N/A</v>
      </c>
      <c r="PJ39" s="169" t="e">
        <f t="shared" si="172"/>
        <v>#N/A</v>
      </c>
      <c r="PK39" s="169" t="e">
        <f t="shared" si="172"/>
        <v>#N/A</v>
      </c>
      <c r="PL39" s="169" t="e">
        <f t="shared" si="172"/>
        <v>#N/A</v>
      </c>
    </row>
    <row r="40" spans="1:428" hidden="1" x14ac:dyDescent="0.75">
      <c r="A40" s="4">
        <v>37</v>
      </c>
      <c r="B40" s="109"/>
      <c r="C40" s="117"/>
      <c r="D40" s="122" t="str">
        <f t="shared" si="168"/>
        <v/>
      </c>
      <c r="E40" s="95"/>
      <c r="F40" s="122" t="str">
        <f t="shared" si="169"/>
        <v/>
      </c>
      <c r="G40" s="117"/>
      <c r="H40" s="110"/>
      <c r="I40" s="124" t="str">
        <f t="shared" si="0"/>
        <v/>
      </c>
      <c r="J40" s="124" t="str">
        <f t="shared" si="1"/>
        <v/>
      </c>
      <c r="K40" s="73" t="str">
        <f t="shared" si="112"/>
        <v/>
      </c>
      <c r="L40" s="23"/>
      <c r="M40" s="57"/>
      <c r="N40" s="280"/>
      <c r="O40" s="74" t="str">
        <f>IF(AND(D40&gt;0,E40&gt;0,F40&gt;0),IF(ISBLANK(N40),IF(ISBLANK(L40),"",(F40-D40)*VLOOKUP(L40,VLookups!$A$4:$B$13,2,FALSE)),N40),"")</f>
        <v/>
      </c>
      <c r="P40" s="75" t="str">
        <f t="shared" si="170"/>
        <v/>
      </c>
      <c r="Q40" s="95"/>
      <c r="R40" s="270" t="str">
        <f>IF(AND(Q40&gt;0,E40&gt;0,NOT(O40="")),ABS(VLOOKUP($Q$1,VLookups!$A$43:$B$44,2,FALSE)-_xlfn.NORM.DIST(Q40,K40,O40,TRUE)),"")</f>
        <v/>
      </c>
      <c r="S40" s="94" t="str">
        <f>IF(AND($D40&gt;0,$E40&gt;0,$F40&gt;0,NOT(ISBLANK($L40))),_xlfn.NORM.INV(ABS(VLOOKUP($Q$1,VLookups!$A$43:$B$44,2,FALSE)-S$3),$K40,$O40),"")</f>
        <v/>
      </c>
      <c r="T40" s="93" t="str">
        <f>IF(AND($D40&gt;0,$E40&gt;0,$F40&gt;0,NOT(ISBLANK($L40))),_xlfn.NORM.INV(ABS(VLOOKUP($Q$1,VLookups!$A$43:$B$44,2,FALSE)-T$3),$K40,$O40),"")</f>
        <v/>
      </c>
      <c r="U40" s="94" t="str">
        <f>IF(AND($D40&gt;0,$E40&gt;0,$F40&gt;0,NOT(ISBLANK($L40))),_xlfn.NORM.INV(ABS(VLOOKUP($Q$1,VLookups!$A$43:$B$44,2,FALSE)-U$3),$K40,$O40),"")</f>
        <v/>
      </c>
      <c r="V40" s="93" t="str">
        <f>IF(AND($D40&gt;0,$E40&gt;0,$F40&gt;0,NOT(ISBLANK($L40))),_xlfn.NORM.INV(ABS(VLOOKUP($Q$1,VLookups!$A$43:$B$44,2,FALSE)-V$3),$K40,$O40),"")</f>
        <v/>
      </c>
      <c r="W40" s="94" t="str">
        <f>IF(AND($D40&gt;0,$E40&gt;0,$F40&gt;0,NOT(ISBLANK($L40))),_xlfn.NORM.INV(ABS(VLOOKUP($Q$1,VLookups!$A$43:$B$44,2,FALSE)-W$3),$K40,$O40),"")</f>
        <v/>
      </c>
      <c r="X40" s="93" t="str">
        <f>IF(AND($D40&gt;0,$E40&gt;0,$F40&gt;0,NOT(ISBLANK($L40))),_xlfn.NORM.INV(ABS(VLOOKUP($Q$1,VLookups!$A$43:$B$44,2,FALSE)-X$3),$K40,$O40),"")</f>
        <v/>
      </c>
      <c r="Y40" s="5"/>
      <c r="Z40" s="168" t="str">
        <f t="shared" si="113"/>
        <v/>
      </c>
      <c r="AA40" s="49" t="str">
        <f t="shared" si="114"/>
        <v/>
      </c>
      <c r="AB40" s="49" t="str">
        <f t="shared" si="177"/>
        <v/>
      </c>
      <c r="AC40" s="49" t="str">
        <f t="shared" si="177"/>
        <v/>
      </c>
      <c r="AD40" s="49" t="str">
        <f t="shared" si="177"/>
        <v/>
      </c>
      <c r="AE40" s="49" t="str">
        <f t="shared" si="177"/>
        <v/>
      </c>
      <c r="AF40" s="49" t="str">
        <f t="shared" si="177"/>
        <v/>
      </c>
      <c r="AG40" s="49" t="str">
        <f t="shared" si="177"/>
        <v/>
      </c>
      <c r="AH40" s="49" t="str">
        <f t="shared" si="177"/>
        <v/>
      </c>
      <c r="AI40" s="49" t="str">
        <f t="shared" si="177"/>
        <v/>
      </c>
      <c r="AJ40" s="49" t="str">
        <f t="shared" si="177"/>
        <v/>
      </c>
      <c r="AK40" s="49" t="str">
        <f t="shared" si="177"/>
        <v/>
      </c>
      <c r="AL40" s="49" t="str">
        <f t="shared" si="177"/>
        <v/>
      </c>
      <c r="AM40" s="49" t="str">
        <f t="shared" si="177"/>
        <v/>
      </c>
      <c r="AN40" s="49" t="str">
        <f t="shared" si="177"/>
        <v/>
      </c>
      <c r="AO40" s="49" t="str">
        <f t="shared" si="177"/>
        <v/>
      </c>
      <c r="AP40" s="49" t="str">
        <f t="shared" si="177"/>
        <v/>
      </c>
      <c r="AQ40" s="49" t="str">
        <f t="shared" si="177"/>
        <v/>
      </c>
      <c r="AR40" s="49" t="str">
        <f t="shared" si="177"/>
        <v/>
      </c>
      <c r="AS40" s="49" t="str">
        <f t="shared" si="177"/>
        <v/>
      </c>
      <c r="AT40" s="49" t="str">
        <f t="shared" si="177"/>
        <v/>
      </c>
      <c r="AU40" s="49" t="str">
        <f t="shared" si="177"/>
        <v/>
      </c>
      <c r="AV40" s="49" t="str">
        <f t="shared" si="177"/>
        <v/>
      </c>
      <c r="AW40" s="49" t="str">
        <f t="shared" si="177"/>
        <v/>
      </c>
      <c r="AX40" s="49" t="str">
        <f t="shared" si="177"/>
        <v/>
      </c>
      <c r="AY40" s="49" t="str">
        <f t="shared" si="177"/>
        <v/>
      </c>
      <c r="AZ40" s="49" t="str">
        <f t="shared" si="177"/>
        <v/>
      </c>
      <c r="BA40" s="49" t="str">
        <f t="shared" si="177"/>
        <v/>
      </c>
      <c r="BB40" s="49" t="str">
        <f t="shared" si="177"/>
        <v/>
      </c>
      <c r="BC40" s="49" t="str">
        <f t="shared" si="177"/>
        <v/>
      </c>
      <c r="BD40" s="49" t="str">
        <f t="shared" si="177"/>
        <v/>
      </c>
      <c r="BE40" s="49" t="str">
        <f t="shared" si="177"/>
        <v/>
      </c>
      <c r="BF40" s="49" t="str">
        <f t="shared" si="177"/>
        <v/>
      </c>
      <c r="BG40" s="49" t="str">
        <f t="shared" si="177"/>
        <v/>
      </c>
      <c r="BH40" s="49" t="str">
        <f t="shared" si="177"/>
        <v/>
      </c>
      <c r="BI40" s="49" t="str">
        <f t="shared" si="177"/>
        <v/>
      </c>
      <c r="BJ40" s="49" t="str">
        <f t="shared" si="177"/>
        <v/>
      </c>
      <c r="BK40" s="49" t="str">
        <f t="shared" si="177"/>
        <v/>
      </c>
      <c r="BL40" s="49" t="str">
        <f t="shared" si="177"/>
        <v/>
      </c>
      <c r="BM40" s="49" t="str">
        <f t="shared" si="177"/>
        <v/>
      </c>
      <c r="BN40" s="49" t="str">
        <f t="shared" si="177"/>
        <v/>
      </c>
      <c r="BO40" s="49" t="str">
        <f t="shared" si="177"/>
        <v/>
      </c>
      <c r="BP40" s="49" t="str">
        <f t="shared" si="177"/>
        <v/>
      </c>
      <c r="BQ40" s="49" t="str">
        <f t="shared" si="177"/>
        <v/>
      </c>
      <c r="BR40" s="49" t="str">
        <f t="shared" si="177"/>
        <v/>
      </c>
      <c r="BS40" s="49" t="str">
        <f t="shared" si="177"/>
        <v/>
      </c>
      <c r="BT40" s="49" t="str">
        <f t="shared" si="177"/>
        <v/>
      </c>
      <c r="BU40" s="49" t="str">
        <f t="shared" si="177"/>
        <v/>
      </c>
      <c r="BV40" s="49" t="str">
        <f t="shared" si="177"/>
        <v/>
      </c>
      <c r="BW40" s="49" t="str">
        <f t="shared" si="177"/>
        <v/>
      </c>
      <c r="BX40" s="49" t="str">
        <f t="shared" si="177"/>
        <v/>
      </c>
      <c r="BY40" s="49" t="str">
        <f t="shared" si="177"/>
        <v/>
      </c>
      <c r="BZ40" s="49" t="str">
        <f t="shared" si="177"/>
        <v/>
      </c>
      <c r="CA40" s="49" t="str">
        <f t="shared" si="177"/>
        <v/>
      </c>
      <c r="CB40" s="49" t="str">
        <f t="shared" si="177"/>
        <v/>
      </c>
      <c r="CC40" s="49" t="str">
        <f t="shared" si="177"/>
        <v/>
      </c>
      <c r="CD40" s="49" t="str">
        <f t="shared" si="177"/>
        <v/>
      </c>
      <c r="CE40" s="49" t="str">
        <f t="shared" si="177"/>
        <v/>
      </c>
      <c r="CF40" s="49" t="str">
        <f t="shared" si="177"/>
        <v/>
      </c>
      <c r="CG40" s="49" t="str">
        <f t="shared" si="177"/>
        <v/>
      </c>
      <c r="CH40" s="49" t="str">
        <f t="shared" si="177"/>
        <v/>
      </c>
      <c r="CI40" s="49" t="str">
        <f t="shared" si="177"/>
        <v/>
      </c>
      <c r="CJ40" s="49" t="str">
        <f t="shared" si="177"/>
        <v/>
      </c>
      <c r="CK40" s="49" t="str">
        <f t="shared" si="177"/>
        <v/>
      </c>
      <c r="CL40" s="49" t="str">
        <f t="shared" si="177"/>
        <v/>
      </c>
      <c r="CM40" s="49" t="str">
        <f t="shared" si="177"/>
        <v/>
      </c>
      <c r="CN40" s="49" t="str">
        <f t="shared" si="173"/>
        <v/>
      </c>
      <c r="CO40" s="49" t="str">
        <f t="shared" si="173"/>
        <v/>
      </c>
      <c r="CP40" s="49" t="str">
        <f t="shared" si="173"/>
        <v/>
      </c>
      <c r="CQ40" s="49" t="str">
        <f t="shared" si="173"/>
        <v/>
      </c>
      <c r="CR40" s="49" t="str">
        <f t="shared" si="173"/>
        <v/>
      </c>
      <c r="CS40" s="49" t="str">
        <f t="shared" si="173"/>
        <v/>
      </c>
      <c r="CT40" s="49" t="str">
        <f t="shared" si="173"/>
        <v/>
      </c>
      <c r="CU40" s="49" t="str">
        <f t="shared" si="173"/>
        <v/>
      </c>
      <c r="CV40" s="49" t="str">
        <f t="shared" si="173"/>
        <v/>
      </c>
      <c r="CW40" s="49" t="str">
        <f t="shared" si="173"/>
        <v/>
      </c>
      <c r="CX40" s="49" t="str">
        <f t="shared" si="173"/>
        <v/>
      </c>
      <c r="CY40" s="49" t="str">
        <f t="shared" si="173"/>
        <v/>
      </c>
      <c r="CZ40" s="49" t="str">
        <f t="shared" si="173"/>
        <v/>
      </c>
      <c r="DA40" s="49" t="str">
        <f t="shared" si="173"/>
        <v/>
      </c>
      <c r="DB40" s="49" t="str">
        <f t="shared" si="173"/>
        <v/>
      </c>
      <c r="DC40" s="49" t="str">
        <f t="shared" si="173"/>
        <v/>
      </c>
      <c r="DD40" s="49" t="str">
        <f t="shared" si="173"/>
        <v/>
      </c>
      <c r="DE40" s="49" t="str">
        <f t="shared" si="173"/>
        <v/>
      </c>
      <c r="DF40" s="49" t="str">
        <f t="shared" si="173"/>
        <v/>
      </c>
      <c r="DG40" s="49" t="str">
        <f t="shared" si="173"/>
        <v/>
      </c>
      <c r="DH40" s="49" t="str">
        <f t="shared" si="173"/>
        <v/>
      </c>
      <c r="DI40" s="49" t="str">
        <f t="shared" si="173"/>
        <v/>
      </c>
      <c r="DJ40" s="49" t="str">
        <f t="shared" si="173"/>
        <v/>
      </c>
      <c r="DK40" s="49" t="str">
        <f t="shared" si="173"/>
        <v/>
      </c>
      <c r="DL40" s="49" t="str">
        <f t="shared" si="173"/>
        <v/>
      </c>
      <c r="DM40" s="49" t="str">
        <f t="shared" si="173"/>
        <v/>
      </c>
      <c r="DN40" s="49" t="str">
        <f t="shared" si="173"/>
        <v/>
      </c>
      <c r="DO40" s="49" t="str">
        <f t="shared" si="173"/>
        <v/>
      </c>
      <c r="DP40" s="49" t="str">
        <f t="shared" si="173"/>
        <v/>
      </c>
      <c r="DQ40" s="49" t="str">
        <f t="shared" si="173"/>
        <v/>
      </c>
      <c r="DR40" s="49" t="str">
        <f t="shared" si="173"/>
        <v/>
      </c>
      <c r="DS40" s="49" t="str">
        <f t="shared" si="173"/>
        <v/>
      </c>
      <c r="DT40" s="49" t="str">
        <f t="shared" si="173"/>
        <v/>
      </c>
      <c r="DU40" s="49" t="str">
        <f t="shared" si="173"/>
        <v/>
      </c>
      <c r="DV40" s="49" t="str">
        <f t="shared" si="173"/>
        <v/>
      </c>
      <c r="DW40" s="183" t="str">
        <f t="shared" si="115"/>
        <v/>
      </c>
      <c r="DX40" s="49" t="str">
        <f t="shared" si="5"/>
        <v/>
      </c>
      <c r="DY40" s="49" t="str">
        <f t="shared" si="6"/>
        <v/>
      </c>
      <c r="DZ40" s="49" t="str">
        <f t="shared" si="7"/>
        <v/>
      </c>
      <c r="EA40" s="49" t="str">
        <f t="shared" si="8"/>
        <v/>
      </c>
      <c r="EB40" s="49" t="str">
        <f t="shared" si="9"/>
        <v/>
      </c>
      <c r="EC40" s="49" t="str">
        <f t="shared" si="10"/>
        <v/>
      </c>
      <c r="ED40" s="49" t="str">
        <f t="shared" si="11"/>
        <v/>
      </c>
      <c r="EE40" s="49" t="str">
        <f t="shared" si="12"/>
        <v/>
      </c>
      <c r="EF40" s="49" t="str">
        <f t="shared" si="13"/>
        <v/>
      </c>
      <c r="EG40" s="49" t="str">
        <f t="shared" si="14"/>
        <v/>
      </c>
      <c r="EH40" s="49" t="str">
        <f t="shared" si="15"/>
        <v/>
      </c>
      <c r="EI40" s="49" t="str">
        <f t="shared" si="16"/>
        <v/>
      </c>
      <c r="EJ40" s="49" t="str">
        <f t="shared" si="17"/>
        <v/>
      </c>
      <c r="EK40" s="49" t="str">
        <f t="shared" si="18"/>
        <v/>
      </c>
      <c r="EL40" s="49" t="str">
        <f t="shared" si="19"/>
        <v/>
      </c>
      <c r="EM40" s="49" t="str">
        <f t="shared" si="20"/>
        <v/>
      </c>
      <c r="EN40" s="49" t="str">
        <f t="shared" si="21"/>
        <v/>
      </c>
      <c r="EO40" s="49" t="str">
        <f t="shared" si="22"/>
        <v/>
      </c>
      <c r="EP40" s="49" t="str">
        <f t="shared" si="23"/>
        <v/>
      </c>
      <c r="EQ40" s="49" t="str">
        <f t="shared" si="24"/>
        <v/>
      </c>
      <c r="ER40" s="49" t="str">
        <f t="shared" si="25"/>
        <v/>
      </c>
      <c r="ES40" s="49" t="str">
        <f t="shared" si="26"/>
        <v/>
      </c>
      <c r="ET40" s="49" t="str">
        <f t="shared" si="27"/>
        <v/>
      </c>
      <c r="EU40" s="49" t="str">
        <f t="shared" si="28"/>
        <v/>
      </c>
      <c r="EV40" s="49" t="str">
        <f t="shared" si="29"/>
        <v/>
      </c>
      <c r="EW40" s="49" t="str">
        <f t="shared" si="30"/>
        <v/>
      </c>
      <c r="EX40" s="49" t="str">
        <f t="shared" si="31"/>
        <v/>
      </c>
      <c r="EY40" s="49" t="str">
        <f t="shared" si="32"/>
        <v/>
      </c>
      <c r="EZ40" s="49" t="str">
        <f t="shared" si="33"/>
        <v/>
      </c>
      <c r="FA40" s="49" t="str">
        <f t="shared" si="34"/>
        <v/>
      </c>
      <c r="FB40" s="49" t="str">
        <f t="shared" si="35"/>
        <v/>
      </c>
      <c r="FC40" s="49" t="str">
        <f t="shared" si="36"/>
        <v/>
      </c>
      <c r="FD40" s="49" t="str">
        <f t="shared" si="37"/>
        <v/>
      </c>
      <c r="FE40" s="49" t="str">
        <f t="shared" si="38"/>
        <v/>
      </c>
      <c r="FF40" s="49" t="str">
        <f t="shared" si="39"/>
        <v/>
      </c>
      <c r="FG40" s="49" t="str">
        <f t="shared" si="40"/>
        <v/>
      </c>
      <c r="FH40" s="49" t="str">
        <f t="shared" si="41"/>
        <v/>
      </c>
      <c r="FI40" s="49" t="str">
        <f t="shared" si="42"/>
        <v/>
      </c>
      <c r="FJ40" s="49" t="str">
        <f t="shared" si="43"/>
        <v/>
      </c>
      <c r="FK40" s="49" t="str">
        <f t="shared" si="44"/>
        <v/>
      </c>
      <c r="FL40" s="49" t="str">
        <f t="shared" si="45"/>
        <v/>
      </c>
      <c r="FM40" s="49" t="str">
        <f t="shared" si="46"/>
        <v/>
      </c>
      <c r="FN40" s="49" t="str">
        <f t="shared" si="47"/>
        <v/>
      </c>
      <c r="FO40" s="49" t="str">
        <f t="shared" si="48"/>
        <v/>
      </c>
      <c r="FP40" s="49" t="str">
        <f t="shared" si="49"/>
        <v/>
      </c>
      <c r="FQ40" s="49" t="str">
        <f t="shared" si="50"/>
        <v/>
      </c>
      <c r="FR40" s="49" t="str">
        <f t="shared" si="51"/>
        <v/>
      </c>
      <c r="FS40" s="49" t="str">
        <f t="shared" si="52"/>
        <v/>
      </c>
      <c r="FT40" s="49" t="str">
        <f t="shared" si="53"/>
        <v/>
      </c>
      <c r="FU40" s="49" t="str">
        <f t="shared" si="54"/>
        <v/>
      </c>
      <c r="FV40" s="49" t="str">
        <f t="shared" si="55"/>
        <v/>
      </c>
      <c r="FW40" s="49" t="str">
        <f t="shared" si="56"/>
        <v/>
      </c>
      <c r="FX40" s="49" t="str">
        <f t="shared" si="57"/>
        <v/>
      </c>
      <c r="FY40" s="49" t="str">
        <f t="shared" si="58"/>
        <v/>
      </c>
      <c r="FZ40" s="49" t="str">
        <f t="shared" si="59"/>
        <v/>
      </c>
      <c r="GA40" s="49" t="str">
        <f t="shared" si="60"/>
        <v/>
      </c>
      <c r="GB40" s="49" t="str">
        <f t="shared" si="61"/>
        <v/>
      </c>
      <c r="GC40" s="49" t="str">
        <f t="shared" si="62"/>
        <v/>
      </c>
      <c r="GD40" s="49" t="str">
        <f t="shared" si="63"/>
        <v/>
      </c>
      <c r="GE40" s="49" t="str">
        <f t="shared" si="64"/>
        <v/>
      </c>
      <c r="GF40" s="49" t="str">
        <f t="shared" si="65"/>
        <v/>
      </c>
      <c r="GG40" s="49" t="str">
        <f t="shared" si="66"/>
        <v/>
      </c>
      <c r="GH40" s="49" t="str">
        <f t="shared" si="67"/>
        <v/>
      </c>
      <c r="GI40" s="49" t="str">
        <f t="shared" si="68"/>
        <v/>
      </c>
      <c r="GJ40" s="49" t="str">
        <f t="shared" si="69"/>
        <v/>
      </c>
      <c r="GK40" s="49" t="str">
        <f t="shared" si="70"/>
        <v/>
      </c>
      <c r="GL40" s="49" t="str">
        <f t="shared" si="71"/>
        <v/>
      </c>
      <c r="GM40" s="49" t="str">
        <f t="shared" si="72"/>
        <v/>
      </c>
      <c r="GN40" s="49" t="str">
        <f t="shared" si="73"/>
        <v/>
      </c>
      <c r="GO40" s="49" t="str">
        <f t="shared" si="74"/>
        <v/>
      </c>
      <c r="GP40" s="49" t="str">
        <f t="shared" si="75"/>
        <v/>
      </c>
      <c r="GQ40" s="49" t="str">
        <f t="shared" si="76"/>
        <v/>
      </c>
      <c r="GR40" s="49" t="str">
        <f t="shared" si="77"/>
        <v/>
      </c>
      <c r="GS40" s="49" t="str">
        <f t="shared" si="78"/>
        <v/>
      </c>
      <c r="GT40" s="49" t="str">
        <f t="shared" si="79"/>
        <v/>
      </c>
      <c r="GU40" s="49" t="str">
        <f t="shared" si="80"/>
        <v/>
      </c>
      <c r="GV40" s="49" t="str">
        <f t="shared" si="81"/>
        <v/>
      </c>
      <c r="GW40" s="49" t="str">
        <f t="shared" si="82"/>
        <v/>
      </c>
      <c r="GX40" s="49" t="str">
        <f t="shared" si="83"/>
        <v/>
      </c>
      <c r="GY40" s="49" t="str">
        <f t="shared" si="84"/>
        <v/>
      </c>
      <c r="GZ40" s="49" t="str">
        <f t="shared" si="85"/>
        <v/>
      </c>
      <c r="HA40" s="49" t="str">
        <f t="shared" si="86"/>
        <v/>
      </c>
      <c r="HB40" s="49" t="str">
        <f t="shared" si="87"/>
        <v/>
      </c>
      <c r="HC40" s="49" t="str">
        <f t="shared" si="88"/>
        <v/>
      </c>
      <c r="HD40" s="49" t="str">
        <f t="shared" si="89"/>
        <v/>
      </c>
      <c r="HE40" s="49" t="str">
        <f t="shared" si="90"/>
        <v/>
      </c>
      <c r="HF40" s="49" t="str">
        <f t="shared" si="91"/>
        <v/>
      </c>
      <c r="HG40" s="49" t="str">
        <f t="shared" si="92"/>
        <v/>
      </c>
      <c r="HH40" s="49" t="str">
        <f t="shared" si="93"/>
        <v/>
      </c>
      <c r="HI40" s="49" t="str">
        <f t="shared" si="94"/>
        <v/>
      </c>
      <c r="HJ40" s="49" t="str">
        <f t="shared" si="95"/>
        <v/>
      </c>
      <c r="HK40" s="49" t="str">
        <f t="shared" si="96"/>
        <v/>
      </c>
      <c r="HL40" s="49" t="str">
        <f t="shared" si="97"/>
        <v/>
      </c>
      <c r="HM40" s="49" t="str">
        <f t="shared" si="98"/>
        <v/>
      </c>
      <c r="HN40" s="49" t="str">
        <f t="shared" si="99"/>
        <v/>
      </c>
      <c r="HO40" s="49" t="str">
        <f t="shared" si="100"/>
        <v/>
      </c>
      <c r="HP40" s="49" t="str">
        <f t="shared" si="101"/>
        <v/>
      </c>
      <c r="HQ40" s="49" t="str">
        <f t="shared" si="102"/>
        <v/>
      </c>
      <c r="HR40" s="49" t="str">
        <f t="shared" si="103"/>
        <v/>
      </c>
      <c r="HS40" s="49" t="str">
        <f t="shared" si="104"/>
        <v/>
      </c>
      <c r="HT40" s="169" t="e">
        <f t="shared" si="171"/>
        <v>#N/A</v>
      </c>
      <c r="HU40" s="169" t="e">
        <f t="shared" si="153"/>
        <v>#N/A</v>
      </c>
      <c r="HV40" s="169" t="e">
        <f t="shared" si="153"/>
        <v>#N/A</v>
      </c>
      <c r="HW40" s="169" t="e">
        <f t="shared" si="153"/>
        <v>#N/A</v>
      </c>
      <c r="HX40" s="169" t="e">
        <f t="shared" si="164"/>
        <v>#N/A</v>
      </c>
      <c r="HY40" s="169" t="e">
        <f t="shared" si="164"/>
        <v>#N/A</v>
      </c>
      <c r="HZ40" s="169" t="e">
        <f t="shared" si="164"/>
        <v>#N/A</v>
      </c>
      <c r="IA40" s="169" t="e">
        <f t="shared" si="164"/>
        <v>#N/A</v>
      </c>
      <c r="IB40" s="169" t="e">
        <f t="shared" si="164"/>
        <v>#N/A</v>
      </c>
      <c r="IC40" s="169" t="e">
        <f t="shared" si="164"/>
        <v>#N/A</v>
      </c>
      <c r="ID40" s="169" t="e">
        <f t="shared" si="164"/>
        <v>#N/A</v>
      </c>
      <c r="IE40" s="169" t="e">
        <f t="shared" si="164"/>
        <v>#N/A</v>
      </c>
      <c r="IF40" s="169" t="e">
        <f t="shared" si="164"/>
        <v>#N/A</v>
      </c>
      <c r="IG40" s="169" t="e">
        <f t="shared" si="164"/>
        <v>#N/A</v>
      </c>
      <c r="IH40" s="169" t="e">
        <f t="shared" si="164"/>
        <v>#N/A</v>
      </c>
      <c r="II40" s="169" t="e">
        <f t="shared" si="164"/>
        <v>#N/A</v>
      </c>
      <c r="IJ40" s="169" t="e">
        <f t="shared" si="164"/>
        <v>#N/A</v>
      </c>
      <c r="IK40" s="169" t="e">
        <f t="shared" si="164"/>
        <v>#N/A</v>
      </c>
      <c r="IL40" s="169" t="e">
        <f t="shared" si="164"/>
        <v>#N/A</v>
      </c>
      <c r="IM40" s="169" t="e">
        <f t="shared" si="160"/>
        <v>#N/A</v>
      </c>
      <c r="IN40" s="169" t="e">
        <f t="shared" si="160"/>
        <v>#N/A</v>
      </c>
      <c r="IO40" s="169" t="e">
        <f t="shared" si="160"/>
        <v>#N/A</v>
      </c>
      <c r="IP40" s="169" t="e">
        <f t="shared" si="160"/>
        <v>#N/A</v>
      </c>
      <c r="IQ40" s="169" t="e">
        <f t="shared" si="160"/>
        <v>#N/A</v>
      </c>
      <c r="IR40" s="169" t="e">
        <f t="shared" si="160"/>
        <v>#N/A</v>
      </c>
      <c r="IS40" s="169" t="e">
        <f t="shared" si="160"/>
        <v>#N/A</v>
      </c>
      <c r="IT40" s="169" t="e">
        <f t="shared" si="160"/>
        <v>#N/A</v>
      </c>
      <c r="IU40" s="169" t="e">
        <f t="shared" si="160"/>
        <v>#N/A</v>
      </c>
      <c r="IV40" s="169" t="e">
        <f t="shared" si="160"/>
        <v>#N/A</v>
      </c>
      <c r="IW40" s="169" t="e">
        <f t="shared" si="160"/>
        <v>#N/A</v>
      </c>
      <c r="IX40" s="169" t="e">
        <f t="shared" si="160"/>
        <v>#N/A</v>
      </c>
      <c r="IY40" s="169" t="e">
        <f t="shared" si="160"/>
        <v>#N/A</v>
      </c>
      <c r="IZ40" s="169" t="e">
        <f t="shared" si="160"/>
        <v>#N/A</v>
      </c>
      <c r="JA40" s="169" t="e">
        <f t="shared" si="160"/>
        <v>#N/A</v>
      </c>
      <c r="JB40" s="169" t="e">
        <f t="shared" si="157"/>
        <v>#N/A</v>
      </c>
      <c r="JC40" s="169" t="e">
        <f t="shared" si="157"/>
        <v>#N/A</v>
      </c>
      <c r="JD40" s="169" t="e">
        <f t="shared" si="157"/>
        <v>#N/A</v>
      </c>
      <c r="JE40" s="169" t="e">
        <f t="shared" si="157"/>
        <v>#N/A</v>
      </c>
      <c r="JF40" s="169" t="e">
        <f t="shared" si="157"/>
        <v>#N/A</v>
      </c>
      <c r="JG40" s="169" t="e">
        <f t="shared" si="157"/>
        <v>#N/A</v>
      </c>
      <c r="JH40" s="169" t="e">
        <f t="shared" si="157"/>
        <v>#N/A</v>
      </c>
      <c r="JI40" s="169" t="e">
        <f t="shared" si="157"/>
        <v>#N/A</v>
      </c>
      <c r="JJ40" s="169" t="e">
        <f t="shared" si="157"/>
        <v>#N/A</v>
      </c>
      <c r="JK40" s="169" t="e">
        <f t="shared" si="157"/>
        <v>#N/A</v>
      </c>
      <c r="JL40" s="169" t="e">
        <f t="shared" si="157"/>
        <v>#N/A</v>
      </c>
      <c r="JM40" s="169" t="e">
        <f t="shared" si="157"/>
        <v>#N/A</v>
      </c>
      <c r="JN40" s="169" t="e">
        <f t="shared" si="157"/>
        <v>#N/A</v>
      </c>
      <c r="JO40" s="169" t="e">
        <f t="shared" si="157"/>
        <v>#N/A</v>
      </c>
      <c r="JP40" s="169" t="e">
        <f t="shared" si="157"/>
        <v>#N/A</v>
      </c>
      <c r="JQ40" s="169" t="e">
        <f t="shared" si="174"/>
        <v>#N/A</v>
      </c>
      <c r="JR40" s="169" t="e">
        <f t="shared" si="174"/>
        <v>#N/A</v>
      </c>
      <c r="JS40" s="169" t="e">
        <f t="shared" si="174"/>
        <v>#N/A</v>
      </c>
      <c r="JT40" s="169" t="e">
        <f t="shared" si="174"/>
        <v>#N/A</v>
      </c>
      <c r="JU40" s="169" t="e">
        <f t="shared" si="174"/>
        <v>#N/A</v>
      </c>
      <c r="JV40" s="169" t="e">
        <f t="shared" si="174"/>
        <v>#N/A</v>
      </c>
      <c r="JW40" s="169" t="e">
        <f t="shared" si="174"/>
        <v>#N/A</v>
      </c>
      <c r="JX40" s="169" t="e">
        <f t="shared" si="174"/>
        <v>#N/A</v>
      </c>
      <c r="JY40" s="169" t="e">
        <f t="shared" si="174"/>
        <v>#N/A</v>
      </c>
      <c r="JZ40" s="169" t="e">
        <f t="shared" si="174"/>
        <v>#N/A</v>
      </c>
      <c r="KA40" s="169" t="e">
        <f t="shared" si="174"/>
        <v>#N/A</v>
      </c>
      <c r="KB40" s="169" t="e">
        <f t="shared" si="174"/>
        <v>#N/A</v>
      </c>
      <c r="KC40" s="169" t="e">
        <f t="shared" si="174"/>
        <v>#N/A</v>
      </c>
      <c r="KD40" s="169" t="e">
        <f t="shared" si="174"/>
        <v>#N/A</v>
      </c>
      <c r="KE40" s="169" t="e">
        <f t="shared" si="174"/>
        <v>#N/A</v>
      </c>
      <c r="KF40" s="169" t="e">
        <f t="shared" si="117"/>
        <v>#N/A</v>
      </c>
      <c r="KG40" s="169" t="e">
        <f t="shared" si="154"/>
        <v>#N/A</v>
      </c>
      <c r="KH40" s="169" t="e">
        <f t="shared" si="154"/>
        <v>#N/A</v>
      </c>
      <c r="KI40" s="169" t="e">
        <f t="shared" si="154"/>
        <v>#N/A</v>
      </c>
      <c r="KJ40" s="169" t="e">
        <f t="shared" si="165"/>
        <v>#N/A</v>
      </c>
      <c r="KK40" s="169" t="e">
        <f t="shared" si="165"/>
        <v>#N/A</v>
      </c>
      <c r="KL40" s="169" t="e">
        <f t="shared" si="165"/>
        <v>#N/A</v>
      </c>
      <c r="KM40" s="169" t="e">
        <f t="shared" si="165"/>
        <v>#N/A</v>
      </c>
      <c r="KN40" s="169" t="e">
        <f t="shared" si="165"/>
        <v>#N/A</v>
      </c>
      <c r="KO40" s="169" t="e">
        <f t="shared" si="165"/>
        <v>#N/A</v>
      </c>
      <c r="KP40" s="169" t="e">
        <f t="shared" si="165"/>
        <v>#N/A</v>
      </c>
      <c r="KQ40" s="169" t="e">
        <f t="shared" si="165"/>
        <v>#N/A</v>
      </c>
      <c r="KR40" s="169" t="e">
        <f t="shared" si="165"/>
        <v>#N/A</v>
      </c>
      <c r="KS40" s="169" t="e">
        <f t="shared" si="165"/>
        <v>#N/A</v>
      </c>
      <c r="KT40" s="169" t="e">
        <f t="shared" si="165"/>
        <v>#N/A</v>
      </c>
      <c r="KU40" s="169" t="e">
        <f t="shared" si="165"/>
        <v>#N/A</v>
      </c>
      <c r="KV40" s="169" t="e">
        <f t="shared" si="165"/>
        <v>#N/A</v>
      </c>
      <c r="KW40" s="169" t="e">
        <f t="shared" si="165"/>
        <v>#N/A</v>
      </c>
      <c r="KX40" s="169" t="e">
        <f t="shared" si="165"/>
        <v>#N/A</v>
      </c>
      <c r="KY40" s="169" t="e">
        <f t="shared" si="161"/>
        <v>#N/A</v>
      </c>
      <c r="KZ40" s="169" t="e">
        <f t="shared" si="161"/>
        <v>#N/A</v>
      </c>
      <c r="LA40" s="169" t="e">
        <f t="shared" si="161"/>
        <v>#N/A</v>
      </c>
      <c r="LB40" s="169" t="e">
        <f t="shared" si="161"/>
        <v>#N/A</v>
      </c>
      <c r="LC40" s="169" t="e">
        <f t="shared" si="161"/>
        <v>#N/A</v>
      </c>
      <c r="LD40" s="169" t="e">
        <f t="shared" si="161"/>
        <v>#N/A</v>
      </c>
      <c r="LE40" s="169" t="e">
        <f t="shared" si="161"/>
        <v>#N/A</v>
      </c>
      <c r="LF40" s="169" t="e">
        <f t="shared" si="161"/>
        <v>#N/A</v>
      </c>
      <c r="LG40" s="169" t="e">
        <f t="shared" si="161"/>
        <v>#N/A</v>
      </c>
      <c r="LH40" s="169" t="e">
        <f t="shared" si="161"/>
        <v>#N/A</v>
      </c>
      <c r="LI40" s="169" t="e">
        <f t="shared" si="161"/>
        <v>#N/A</v>
      </c>
      <c r="LJ40" s="169" t="e">
        <f t="shared" si="161"/>
        <v>#N/A</v>
      </c>
      <c r="LK40" s="169" t="e">
        <f t="shared" si="161"/>
        <v>#N/A</v>
      </c>
      <c r="LL40" s="169" t="e">
        <f t="shared" si="161"/>
        <v>#N/A</v>
      </c>
      <c r="LM40" s="169" t="e">
        <f t="shared" si="161"/>
        <v>#N/A</v>
      </c>
      <c r="LN40" s="169" t="e">
        <f t="shared" si="158"/>
        <v>#N/A</v>
      </c>
      <c r="LO40" s="169" t="e">
        <f t="shared" si="158"/>
        <v>#N/A</v>
      </c>
      <c r="LP40" s="169" t="e">
        <f t="shared" si="158"/>
        <v>#N/A</v>
      </c>
      <c r="LQ40" s="169" t="e">
        <f t="shared" si="158"/>
        <v>#N/A</v>
      </c>
      <c r="LR40" s="169" t="e">
        <f t="shared" si="158"/>
        <v>#N/A</v>
      </c>
      <c r="LS40" s="169" t="e">
        <f t="shared" si="158"/>
        <v>#N/A</v>
      </c>
      <c r="LT40" s="169" t="e">
        <f t="shared" si="158"/>
        <v>#N/A</v>
      </c>
      <c r="LU40" s="169" t="e">
        <f t="shared" si="158"/>
        <v>#N/A</v>
      </c>
      <c r="LV40" s="169" t="e">
        <f t="shared" si="158"/>
        <v>#N/A</v>
      </c>
      <c r="LW40" s="169" t="e">
        <f t="shared" si="158"/>
        <v>#N/A</v>
      </c>
      <c r="LX40" s="169" t="e">
        <f t="shared" si="158"/>
        <v>#N/A</v>
      </c>
      <c r="LY40" s="169" t="e">
        <f t="shared" si="158"/>
        <v>#N/A</v>
      </c>
      <c r="LZ40" s="169" t="e">
        <f t="shared" si="158"/>
        <v>#N/A</v>
      </c>
      <c r="MA40" s="169" t="e">
        <f t="shared" si="158"/>
        <v>#N/A</v>
      </c>
      <c r="MB40" s="169" t="e">
        <f t="shared" si="158"/>
        <v>#N/A</v>
      </c>
      <c r="MC40" s="169" t="e">
        <f t="shared" si="175"/>
        <v>#N/A</v>
      </c>
      <c r="MD40" s="169" t="e">
        <f t="shared" si="175"/>
        <v>#N/A</v>
      </c>
      <c r="ME40" s="169" t="e">
        <f t="shared" si="175"/>
        <v>#N/A</v>
      </c>
      <c r="MF40" s="169" t="e">
        <f t="shared" si="175"/>
        <v>#N/A</v>
      </c>
      <c r="MG40" s="169" t="e">
        <f t="shared" si="175"/>
        <v>#N/A</v>
      </c>
      <c r="MH40" s="169" t="e">
        <f t="shared" si="175"/>
        <v>#N/A</v>
      </c>
      <c r="MI40" s="169" t="e">
        <f t="shared" si="175"/>
        <v>#N/A</v>
      </c>
      <c r="MJ40" s="169" t="e">
        <f t="shared" si="175"/>
        <v>#N/A</v>
      </c>
      <c r="MK40" s="169" t="e">
        <f t="shared" si="175"/>
        <v>#N/A</v>
      </c>
      <c r="ML40" s="169" t="e">
        <f t="shared" si="175"/>
        <v>#N/A</v>
      </c>
      <c r="MM40" s="169" t="e">
        <f t="shared" si="175"/>
        <v>#N/A</v>
      </c>
      <c r="MN40" s="169" t="e">
        <f t="shared" si="175"/>
        <v>#N/A</v>
      </c>
      <c r="MO40" s="169" t="e">
        <f t="shared" si="175"/>
        <v>#N/A</v>
      </c>
      <c r="MP40" s="169" t="e">
        <f t="shared" si="175"/>
        <v>#N/A</v>
      </c>
      <c r="MQ40" s="169" t="e">
        <f t="shared" si="175"/>
        <v>#N/A</v>
      </c>
      <c r="MR40" s="169" t="e">
        <f t="shared" si="118"/>
        <v>#N/A</v>
      </c>
      <c r="MS40" s="169" t="e">
        <f t="shared" si="155"/>
        <v>#N/A</v>
      </c>
      <c r="MT40" s="169" t="e">
        <f t="shared" si="155"/>
        <v>#N/A</v>
      </c>
      <c r="MU40" s="169" t="e">
        <f t="shared" si="155"/>
        <v>#N/A</v>
      </c>
      <c r="MV40" s="169" t="e">
        <f t="shared" si="166"/>
        <v>#N/A</v>
      </c>
      <c r="MW40" s="169" t="e">
        <f t="shared" si="166"/>
        <v>#N/A</v>
      </c>
      <c r="MX40" s="169" t="e">
        <f t="shared" si="166"/>
        <v>#N/A</v>
      </c>
      <c r="MY40" s="169" t="e">
        <f t="shared" si="166"/>
        <v>#N/A</v>
      </c>
      <c r="MZ40" s="169" t="e">
        <f t="shared" si="166"/>
        <v>#N/A</v>
      </c>
      <c r="NA40" s="169" t="e">
        <f t="shared" si="166"/>
        <v>#N/A</v>
      </c>
      <c r="NB40" s="169" t="e">
        <f t="shared" si="166"/>
        <v>#N/A</v>
      </c>
      <c r="NC40" s="169" t="e">
        <f t="shared" si="166"/>
        <v>#N/A</v>
      </c>
      <c r="ND40" s="169" t="e">
        <f t="shared" si="166"/>
        <v>#N/A</v>
      </c>
      <c r="NE40" s="169" t="e">
        <f t="shared" si="166"/>
        <v>#N/A</v>
      </c>
      <c r="NF40" s="169" t="e">
        <f t="shared" si="166"/>
        <v>#N/A</v>
      </c>
      <c r="NG40" s="169" t="e">
        <f t="shared" si="166"/>
        <v>#N/A</v>
      </c>
      <c r="NH40" s="169" t="e">
        <f t="shared" si="166"/>
        <v>#N/A</v>
      </c>
      <c r="NI40" s="169" t="e">
        <f t="shared" si="166"/>
        <v>#N/A</v>
      </c>
      <c r="NJ40" s="169" t="e">
        <f t="shared" si="166"/>
        <v>#N/A</v>
      </c>
      <c r="NK40" s="169" t="e">
        <f t="shared" si="162"/>
        <v>#N/A</v>
      </c>
      <c r="NL40" s="169" t="e">
        <f t="shared" si="162"/>
        <v>#N/A</v>
      </c>
      <c r="NM40" s="169" t="e">
        <f t="shared" si="162"/>
        <v>#N/A</v>
      </c>
      <c r="NN40" s="169" t="e">
        <f t="shared" si="162"/>
        <v>#N/A</v>
      </c>
      <c r="NO40" s="169" t="e">
        <f t="shared" si="162"/>
        <v>#N/A</v>
      </c>
      <c r="NP40" s="169" t="e">
        <f t="shared" si="162"/>
        <v>#N/A</v>
      </c>
      <c r="NQ40" s="169" t="e">
        <f t="shared" si="162"/>
        <v>#N/A</v>
      </c>
      <c r="NR40" s="169" t="e">
        <f t="shared" si="162"/>
        <v>#N/A</v>
      </c>
      <c r="NS40" s="169" t="e">
        <f t="shared" si="162"/>
        <v>#N/A</v>
      </c>
      <c r="NT40" s="169" t="e">
        <f t="shared" si="162"/>
        <v>#N/A</v>
      </c>
      <c r="NU40" s="169" t="e">
        <f t="shared" si="162"/>
        <v>#N/A</v>
      </c>
      <c r="NV40" s="169" t="e">
        <f t="shared" si="162"/>
        <v>#N/A</v>
      </c>
      <c r="NW40" s="169" t="e">
        <f t="shared" si="162"/>
        <v>#N/A</v>
      </c>
      <c r="NX40" s="169" t="e">
        <f t="shared" si="162"/>
        <v>#N/A</v>
      </c>
      <c r="NY40" s="169" t="e">
        <f t="shared" si="162"/>
        <v>#N/A</v>
      </c>
      <c r="NZ40" s="169" t="e">
        <f t="shared" si="159"/>
        <v>#N/A</v>
      </c>
      <c r="OA40" s="169" t="e">
        <f t="shared" si="159"/>
        <v>#N/A</v>
      </c>
      <c r="OB40" s="169" t="e">
        <f t="shared" si="159"/>
        <v>#N/A</v>
      </c>
      <c r="OC40" s="169" t="e">
        <f t="shared" si="159"/>
        <v>#N/A</v>
      </c>
      <c r="OD40" s="169" t="e">
        <f t="shared" si="159"/>
        <v>#N/A</v>
      </c>
      <c r="OE40" s="169" t="e">
        <f t="shared" si="159"/>
        <v>#N/A</v>
      </c>
      <c r="OF40" s="169" t="e">
        <f t="shared" si="159"/>
        <v>#N/A</v>
      </c>
      <c r="OG40" s="169" t="e">
        <f t="shared" si="159"/>
        <v>#N/A</v>
      </c>
      <c r="OH40" s="169" t="e">
        <f t="shared" si="159"/>
        <v>#N/A</v>
      </c>
      <c r="OI40" s="169" t="e">
        <f t="shared" si="159"/>
        <v>#N/A</v>
      </c>
      <c r="OJ40" s="169" t="e">
        <f t="shared" si="159"/>
        <v>#N/A</v>
      </c>
      <c r="OK40" s="169" t="e">
        <f t="shared" si="159"/>
        <v>#N/A</v>
      </c>
      <c r="OL40" s="169" t="e">
        <f t="shared" si="159"/>
        <v>#N/A</v>
      </c>
      <c r="OM40" s="169" t="e">
        <f t="shared" si="159"/>
        <v>#N/A</v>
      </c>
      <c r="ON40" s="169" t="e">
        <f t="shared" si="159"/>
        <v>#N/A</v>
      </c>
      <c r="OO40" s="169" t="e">
        <f t="shared" si="176"/>
        <v>#N/A</v>
      </c>
      <c r="OP40" s="169" t="e">
        <f t="shared" si="176"/>
        <v>#N/A</v>
      </c>
      <c r="OQ40" s="169" t="e">
        <f t="shared" si="176"/>
        <v>#N/A</v>
      </c>
      <c r="OR40" s="169" t="e">
        <f t="shared" si="176"/>
        <v>#N/A</v>
      </c>
      <c r="OS40" s="169" t="e">
        <f t="shared" si="176"/>
        <v>#N/A</v>
      </c>
      <c r="OT40" s="169" t="e">
        <f t="shared" si="176"/>
        <v>#N/A</v>
      </c>
      <c r="OU40" s="169" t="e">
        <f t="shared" si="176"/>
        <v>#N/A</v>
      </c>
      <c r="OV40" s="169" t="e">
        <f t="shared" si="176"/>
        <v>#N/A</v>
      </c>
      <c r="OW40" s="169" t="e">
        <f t="shared" si="176"/>
        <v>#N/A</v>
      </c>
      <c r="OX40" s="169" t="e">
        <f t="shared" si="176"/>
        <v>#N/A</v>
      </c>
      <c r="OY40" s="169" t="e">
        <f t="shared" si="176"/>
        <v>#N/A</v>
      </c>
      <c r="OZ40" s="169" t="e">
        <f t="shared" si="176"/>
        <v>#N/A</v>
      </c>
      <c r="PA40" s="169" t="e">
        <f t="shared" si="176"/>
        <v>#N/A</v>
      </c>
      <c r="PB40" s="169" t="e">
        <f t="shared" si="176"/>
        <v>#N/A</v>
      </c>
      <c r="PC40" s="169" t="e">
        <f t="shared" si="176"/>
        <v>#N/A</v>
      </c>
      <c r="PD40" s="169" t="e">
        <f t="shared" si="119"/>
        <v>#N/A</v>
      </c>
      <c r="PE40" s="169" t="e">
        <f t="shared" si="172"/>
        <v>#N/A</v>
      </c>
      <c r="PF40" s="169" t="e">
        <f t="shared" si="172"/>
        <v>#N/A</v>
      </c>
      <c r="PG40" s="169" t="e">
        <f t="shared" si="172"/>
        <v>#N/A</v>
      </c>
      <c r="PH40" s="169" t="e">
        <f t="shared" si="172"/>
        <v>#N/A</v>
      </c>
      <c r="PI40" s="169" t="e">
        <f t="shared" si="172"/>
        <v>#N/A</v>
      </c>
      <c r="PJ40" s="169" t="e">
        <f t="shared" si="172"/>
        <v>#N/A</v>
      </c>
      <c r="PK40" s="169" t="e">
        <f t="shared" si="172"/>
        <v>#N/A</v>
      </c>
      <c r="PL40" s="169" t="e">
        <f t="shared" si="172"/>
        <v>#N/A</v>
      </c>
    </row>
    <row r="41" spans="1:428" hidden="1" x14ac:dyDescent="0.75">
      <c r="A41" s="4">
        <v>38</v>
      </c>
      <c r="B41" s="109"/>
      <c r="C41" s="117"/>
      <c r="D41" s="122" t="str">
        <f t="shared" si="168"/>
        <v/>
      </c>
      <c r="E41" s="95"/>
      <c r="F41" s="122" t="str">
        <f t="shared" si="169"/>
        <v/>
      </c>
      <c r="G41" s="117"/>
      <c r="H41" s="110"/>
      <c r="I41" s="124" t="str">
        <f t="shared" si="0"/>
        <v/>
      </c>
      <c r="J41" s="124" t="str">
        <f t="shared" si="1"/>
        <v/>
      </c>
      <c r="K41" s="73" t="str">
        <f t="shared" si="112"/>
        <v/>
      </c>
      <c r="L41" s="23"/>
      <c r="M41" s="57"/>
      <c r="N41" s="280"/>
      <c r="O41" s="74" t="str">
        <f>IF(AND(D41&gt;0,E41&gt;0,F41&gt;0),IF(ISBLANK(N41),IF(ISBLANK(L41),"",(F41-D41)*VLOOKUP(L41,VLookups!$A$4:$B$13,2,FALSE)),N41),"")</f>
        <v/>
      </c>
      <c r="P41" s="75" t="str">
        <f t="shared" si="170"/>
        <v/>
      </c>
      <c r="Q41" s="95"/>
      <c r="R41" s="270" t="str">
        <f>IF(AND(Q41&gt;0,E41&gt;0,NOT(O41="")),ABS(VLOOKUP($Q$1,VLookups!$A$43:$B$44,2,FALSE)-_xlfn.NORM.DIST(Q41,K41,O41,TRUE)),"")</f>
        <v/>
      </c>
      <c r="S41" s="94" t="str">
        <f>IF(AND($D41&gt;0,$E41&gt;0,$F41&gt;0,NOT(ISBLANK($L41))),_xlfn.NORM.INV(ABS(VLOOKUP($Q$1,VLookups!$A$43:$B$44,2,FALSE)-S$3),$K41,$O41),"")</f>
        <v/>
      </c>
      <c r="T41" s="93" t="str">
        <f>IF(AND($D41&gt;0,$E41&gt;0,$F41&gt;0,NOT(ISBLANK($L41))),_xlfn.NORM.INV(ABS(VLOOKUP($Q$1,VLookups!$A$43:$B$44,2,FALSE)-T$3),$K41,$O41),"")</f>
        <v/>
      </c>
      <c r="U41" s="94" t="str">
        <f>IF(AND($D41&gt;0,$E41&gt;0,$F41&gt;0,NOT(ISBLANK($L41))),_xlfn.NORM.INV(ABS(VLOOKUP($Q$1,VLookups!$A$43:$B$44,2,FALSE)-U$3),$K41,$O41),"")</f>
        <v/>
      </c>
      <c r="V41" s="93" t="str">
        <f>IF(AND($D41&gt;0,$E41&gt;0,$F41&gt;0,NOT(ISBLANK($L41))),_xlfn.NORM.INV(ABS(VLOOKUP($Q$1,VLookups!$A$43:$B$44,2,FALSE)-V$3),$K41,$O41),"")</f>
        <v/>
      </c>
      <c r="W41" s="94" t="str">
        <f>IF(AND($D41&gt;0,$E41&gt;0,$F41&gt;0,NOT(ISBLANK($L41))),_xlfn.NORM.INV(ABS(VLOOKUP($Q$1,VLookups!$A$43:$B$44,2,FALSE)-W$3),$K41,$O41),"")</f>
        <v/>
      </c>
      <c r="X41" s="93" t="str">
        <f>IF(AND($D41&gt;0,$E41&gt;0,$F41&gt;0,NOT(ISBLANK($L41))),_xlfn.NORM.INV(ABS(VLOOKUP($Q$1,VLookups!$A$43:$B$44,2,FALSE)-X$3),$K41,$O41),"")</f>
        <v/>
      </c>
      <c r="Y41" s="5"/>
      <c r="Z41" s="168" t="str">
        <f t="shared" si="113"/>
        <v/>
      </c>
      <c r="AA41" s="49" t="str">
        <f t="shared" si="114"/>
        <v/>
      </c>
      <c r="AB41" s="49" t="str">
        <f t="shared" si="177"/>
        <v/>
      </c>
      <c r="AC41" s="49" t="str">
        <f t="shared" si="177"/>
        <v/>
      </c>
      <c r="AD41" s="49" t="str">
        <f t="shared" si="177"/>
        <v/>
      </c>
      <c r="AE41" s="49" t="str">
        <f t="shared" si="177"/>
        <v/>
      </c>
      <c r="AF41" s="49" t="str">
        <f t="shared" si="177"/>
        <v/>
      </c>
      <c r="AG41" s="49" t="str">
        <f t="shared" si="177"/>
        <v/>
      </c>
      <c r="AH41" s="49" t="str">
        <f t="shared" si="177"/>
        <v/>
      </c>
      <c r="AI41" s="49" t="str">
        <f t="shared" si="177"/>
        <v/>
      </c>
      <c r="AJ41" s="49" t="str">
        <f t="shared" si="177"/>
        <v/>
      </c>
      <c r="AK41" s="49" t="str">
        <f t="shared" si="177"/>
        <v/>
      </c>
      <c r="AL41" s="49" t="str">
        <f t="shared" si="177"/>
        <v/>
      </c>
      <c r="AM41" s="49" t="str">
        <f t="shared" si="177"/>
        <v/>
      </c>
      <c r="AN41" s="49" t="str">
        <f t="shared" si="177"/>
        <v/>
      </c>
      <c r="AO41" s="49" t="str">
        <f t="shared" si="177"/>
        <v/>
      </c>
      <c r="AP41" s="49" t="str">
        <f t="shared" si="177"/>
        <v/>
      </c>
      <c r="AQ41" s="49" t="str">
        <f t="shared" si="177"/>
        <v/>
      </c>
      <c r="AR41" s="49" t="str">
        <f t="shared" si="177"/>
        <v/>
      </c>
      <c r="AS41" s="49" t="str">
        <f t="shared" si="177"/>
        <v/>
      </c>
      <c r="AT41" s="49" t="str">
        <f t="shared" si="177"/>
        <v/>
      </c>
      <c r="AU41" s="49" t="str">
        <f t="shared" si="177"/>
        <v/>
      </c>
      <c r="AV41" s="49" t="str">
        <f t="shared" si="177"/>
        <v/>
      </c>
      <c r="AW41" s="49" t="str">
        <f t="shared" si="177"/>
        <v/>
      </c>
      <c r="AX41" s="49" t="str">
        <f t="shared" si="177"/>
        <v/>
      </c>
      <c r="AY41" s="49" t="str">
        <f t="shared" si="177"/>
        <v/>
      </c>
      <c r="AZ41" s="49" t="str">
        <f t="shared" si="177"/>
        <v/>
      </c>
      <c r="BA41" s="49" t="str">
        <f t="shared" si="177"/>
        <v/>
      </c>
      <c r="BB41" s="49" t="str">
        <f t="shared" si="177"/>
        <v/>
      </c>
      <c r="BC41" s="49" t="str">
        <f t="shared" si="177"/>
        <v/>
      </c>
      <c r="BD41" s="49" t="str">
        <f t="shared" si="177"/>
        <v/>
      </c>
      <c r="BE41" s="49" t="str">
        <f t="shared" si="177"/>
        <v/>
      </c>
      <c r="BF41" s="49" t="str">
        <f t="shared" si="177"/>
        <v/>
      </c>
      <c r="BG41" s="49" t="str">
        <f t="shared" si="177"/>
        <v/>
      </c>
      <c r="BH41" s="49" t="str">
        <f t="shared" si="177"/>
        <v/>
      </c>
      <c r="BI41" s="49" t="str">
        <f t="shared" si="177"/>
        <v/>
      </c>
      <c r="BJ41" s="49" t="str">
        <f t="shared" si="177"/>
        <v/>
      </c>
      <c r="BK41" s="49" t="str">
        <f t="shared" si="177"/>
        <v/>
      </c>
      <c r="BL41" s="49" t="str">
        <f t="shared" si="177"/>
        <v/>
      </c>
      <c r="BM41" s="49" t="str">
        <f t="shared" si="177"/>
        <v/>
      </c>
      <c r="BN41" s="49" t="str">
        <f t="shared" si="177"/>
        <v/>
      </c>
      <c r="BO41" s="49" t="str">
        <f t="shared" si="177"/>
        <v/>
      </c>
      <c r="BP41" s="49" t="str">
        <f t="shared" si="177"/>
        <v/>
      </c>
      <c r="BQ41" s="49" t="str">
        <f t="shared" si="177"/>
        <v/>
      </c>
      <c r="BR41" s="49" t="str">
        <f t="shared" si="177"/>
        <v/>
      </c>
      <c r="BS41" s="49" t="str">
        <f t="shared" si="177"/>
        <v/>
      </c>
      <c r="BT41" s="49" t="str">
        <f t="shared" si="177"/>
        <v/>
      </c>
      <c r="BU41" s="49" t="str">
        <f t="shared" si="177"/>
        <v/>
      </c>
      <c r="BV41" s="49" t="str">
        <f t="shared" si="177"/>
        <v/>
      </c>
      <c r="BW41" s="49" t="str">
        <f t="shared" si="177"/>
        <v/>
      </c>
      <c r="BX41" s="49" t="str">
        <f t="shared" si="177"/>
        <v/>
      </c>
      <c r="BY41" s="49" t="str">
        <f t="shared" si="177"/>
        <v/>
      </c>
      <c r="BZ41" s="49" t="str">
        <f t="shared" si="177"/>
        <v/>
      </c>
      <c r="CA41" s="49" t="str">
        <f t="shared" si="177"/>
        <v/>
      </c>
      <c r="CB41" s="49" t="str">
        <f t="shared" si="177"/>
        <v/>
      </c>
      <c r="CC41" s="49" t="str">
        <f t="shared" si="177"/>
        <v/>
      </c>
      <c r="CD41" s="49" t="str">
        <f t="shared" si="177"/>
        <v/>
      </c>
      <c r="CE41" s="49" t="str">
        <f t="shared" si="177"/>
        <v/>
      </c>
      <c r="CF41" s="49" t="str">
        <f t="shared" si="177"/>
        <v/>
      </c>
      <c r="CG41" s="49" t="str">
        <f t="shared" si="177"/>
        <v/>
      </c>
      <c r="CH41" s="49" t="str">
        <f t="shared" si="177"/>
        <v/>
      </c>
      <c r="CI41" s="49" t="str">
        <f t="shared" si="177"/>
        <v/>
      </c>
      <c r="CJ41" s="49" t="str">
        <f t="shared" si="177"/>
        <v/>
      </c>
      <c r="CK41" s="49" t="str">
        <f t="shared" si="177"/>
        <v/>
      </c>
      <c r="CL41" s="49" t="str">
        <f t="shared" si="177"/>
        <v/>
      </c>
      <c r="CM41" s="49" t="str">
        <f t="shared" ref="CM41:DV44" si="178">IF(ISNONTEXT($Z41),CN41-$Z41,"")</f>
        <v/>
      </c>
      <c r="CN41" s="49" t="str">
        <f t="shared" si="178"/>
        <v/>
      </c>
      <c r="CO41" s="49" t="str">
        <f t="shared" si="178"/>
        <v/>
      </c>
      <c r="CP41" s="49" t="str">
        <f t="shared" si="178"/>
        <v/>
      </c>
      <c r="CQ41" s="49" t="str">
        <f t="shared" si="178"/>
        <v/>
      </c>
      <c r="CR41" s="49" t="str">
        <f t="shared" si="178"/>
        <v/>
      </c>
      <c r="CS41" s="49" t="str">
        <f t="shared" si="178"/>
        <v/>
      </c>
      <c r="CT41" s="49" t="str">
        <f t="shared" si="178"/>
        <v/>
      </c>
      <c r="CU41" s="49" t="str">
        <f t="shared" si="178"/>
        <v/>
      </c>
      <c r="CV41" s="49" t="str">
        <f t="shared" si="178"/>
        <v/>
      </c>
      <c r="CW41" s="49" t="str">
        <f t="shared" si="178"/>
        <v/>
      </c>
      <c r="CX41" s="49" t="str">
        <f t="shared" si="178"/>
        <v/>
      </c>
      <c r="CY41" s="49" t="str">
        <f t="shared" si="178"/>
        <v/>
      </c>
      <c r="CZ41" s="49" t="str">
        <f t="shared" si="178"/>
        <v/>
      </c>
      <c r="DA41" s="49" t="str">
        <f t="shared" si="178"/>
        <v/>
      </c>
      <c r="DB41" s="49" t="str">
        <f t="shared" si="178"/>
        <v/>
      </c>
      <c r="DC41" s="49" t="str">
        <f t="shared" si="178"/>
        <v/>
      </c>
      <c r="DD41" s="49" t="str">
        <f t="shared" si="178"/>
        <v/>
      </c>
      <c r="DE41" s="49" t="str">
        <f t="shared" si="178"/>
        <v/>
      </c>
      <c r="DF41" s="49" t="str">
        <f t="shared" si="178"/>
        <v/>
      </c>
      <c r="DG41" s="49" t="str">
        <f t="shared" si="178"/>
        <v/>
      </c>
      <c r="DH41" s="49" t="str">
        <f t="shared" si="178"/>
        <v/>
      </c>
      <c r="DI41" s="49" t="str">
        <f t="shared" si="178"/>
        <v/>
      </c>
      <c r="DJ41" s="49" t="str">
        <f t="shared" si="178"/>
        <v/>
      </c>
      <c r="DK41" s="49" t="str">
        <f t="shared" si="178"/>
        <v/>
      </c>
      <c r="DL41" s="49" t="str">
        <f t="shared" si="178"/>
        <v/>
      </c>
      <c r="DM41" s="49" t="str">
        <f t="shared" si="178"/>
        <v/>
      </c>
      <c r="DN41" s="49" t="str">
        <f t="shared" si="178"/>
        <v/>
      </c>
      <c r="DO41" s="49" t="str">
        <f t="shared" si="178"/>
        <v/>
      </c>
      <c r="DP41" s="49" t="str">
        <f t="shared" si="178"/>
        <v/>
      </c>
      <c r="DQ41" s="49" t="str">
        <f t="shared" si="178"/>
        <v/>
      </c>
      <c r="DR41" s="49" t="str">
        <f t="shared" si="178"/>
        <v/>
      </c>
      <c r="DS41" s="49" t="str">
        <f t="shared" si="178"/>
        <v/>
      </c>
      <c r="DT41" s="49" t="str">
        <f t="shared" si="178"/>
        <v/>
      </c>
      <c r="DU41" s="49" t="str">
        <f t="shared" si="178"/>
        <v/>
      </c>
      <c r="DV41" s="49" t="str">
        <f t="shared" si="178"/>
        <v/>
      </c>
      <c r="DW41" s="183" t="str">
        <f t="shared" si="115"/>
        <v/>
      </c>
      <c r="DX41" s="49" t="str">
        <f t="shared" si="5"/>
        <v/>
      </c>
      <c r="DY41" s="49" t="str">
        <f t="shared" si="6"/>
        <v/>
      </c>
      <c r="DZ41" s="49" t="str">
        <f t="shared" si="7"/>
        <v/>
      </c>
      <c r="EA41" s="49" t="str">
        <f t="shared" si="8"/>
        <v/>
      </c>
      <c r="EB41" s="49" t="str">
        <f t="shared" si="9"/>
        <v/>
      </c>
      <c r="EC41" s="49" t="str">
        <f t="shared" si="10"/>
        <v/>
      </c>
      <c r="ED41" s="49" t="str">
        <f t="shared" si="11"/>
        <v/>
      </c>
      <c r="EE41" s="49" t="str">
        <f t="shared" si="12"/>
        <v/>
      </c>
      <c r="EF41" s="49" t="str">
        <f t="shared" si="13"/>
        <v/>
      </c>
      <c r="EG41" s="49" t="str">
        <f t="shared" si="14"/>
        <v/>
      </c>
      <c r="EH41" s="49" t="str">
        <f t="shared" si="15"/>
        <v/>
      </c>
      <c r="EI41" s="49" t="str">
        <f t="shared" si="16"/>
        <v/>
      </c>
      <c r="EJ41" s="49" t="str">
        <f t="shared" si="17"/>
        <v/>
      </c>
      <c r="EK41" s="49" t="str">
        <f t="shared" si="18"/>
        <v/>
      </c>
      <c r="EL41" s="49" t="str">
        <f t="shared" si="19"/>
        <v/>
      </c>
      <c r="EM41" s="49" t="str">
        <f t="shared" si="20"/>
        <v/>
      </c>
      <c r="EN41" s="49" t="str">
        <f t="shared" si="21"/>
        <v/>
      </c>
      <c r="EO41" s="49" t="str">
        <f t="shared" si="22"/>
        <v/>
      </c>
      <c r="EP41" s="49" t="str">
        <f t="shared" si="23"/>
        <v/>
      </c>
      <c r="EQ41" s="49" t="str">
        <f t="shared" si="24"/>
        <v/>
      </c>
      <c r="ER41" s="49" t="str">
        <f t="shared" si="25"/>
        <v/>
      </c>
      <c r="ES41" s="49" t="str">
        <f t="shared" si="26"/>
        <v/>
      </c>
      <c r="ET41" s="49" t="str">
        <f t="shared" si="27"/>
        <v/>
      </c>
      <c r="EU41" s="49" t="str">
        <f t="shared" si="28"/>
        <v/>
      </c>
      <c r="EV41" s="49" t="str">
        <f t="shared" si="29"/>
        <v/>
      </c>
      <c r="EW41" s="49" t="str">
        <f t="shared" si="30"/>
        <v/>
      </c>
      <c r="EX41" s="49" t="str">
        <f t="shared" si="31"/>
        <v/>
      </c>
      <c r="EY41" s="49" t="str">
        <f t="shared" si="32"/>
        <v/>
      </c>
      <c r="EZ41" s="49" t="str">
        <f t="shared" si="33"/>
        <v/>
      </c>
      <c r="FA41" s="49" t="str">
        <f t="shared" si="34"/>
        <v/>
      </c>
      <c r="FB41" s="49" t="str">
        <f t="shared" si="35"/>
        <v/>
      </c>
      <c r="FC41" s="49" t="str">
        <f t="shared" si="36"/>
        <v/>
      </c>
      <c r="FD41" s="49" t="str">
        <f t="shared" si="37"/>
        <v/>
      </c>
      <c r="FE41" s="49" t="str">
        <f t="shared" si="38"/>
        <v/>
      </c>
      <c r="FF41" s="49" t="str">
        <f t="shared" si="39"/>
        <v/>
      </c>
      <c r="FG41" s="49" t="str">
        <f t="shared" si="40"/>
        <v/>
      </c>
      <c r="FH41" s="49" t="str">
        <f t="shared" si="41"/>
        <v/>
      </c>
      <c r="FI41" s="49" t="str">
        <f t="shared" si="42"/>
        <v/>
      </c>
      <c r="FJ41" s="49" t="str">
        <f t="shared" si="43"/>
        <v/>
      </c>
      <c r="FK41" s="49" t="str">
        <f t="shared" si="44"/>
        <v/>
      </c>
      <c r="FL41" s="49" t="str">
        <f t="shared" si="45"/>
        <v/>
      </c>
      <c r="FM41" s="49" t="str">
        <f t="shared" si="46"/>
        <v/>
      </c>
      <c r="FN41" s="49" t="str">
        <f t="shared" si="47"/>
        <v/>
      </c>
      <c r="FO41" s="49" t="str">
        <f t="shared" si="48"/>
        <v/>
      </c>
      <c r="FP41" s="49" t="str">
        <f t="shared" si="49"/>
        <v/>
      </c>
      <c r="FQ41" s="49" t="str">
        <f t="shared" si="50"/>
        <v/>
      </c>
      <c r="FR41" s="49" t="str">
        <f t="shared" si="51"/>
        <v/>
      </c>
      <c r="FS41" s="49" t="str">
        <f t="shared" si="52"/>
        <v/>
      </c>
      <c r="FT41" s="49" t="str">
        <f t="shared" si="53"/>
        <v/>
      </c>
      <c r="FU41" s="49" t="str">
        <f t="shared" si="54"/>
        <v/>
      </c>
      <c r="FV41" s="49" t="str">
        <f t="shared" si="55"/>
        <v/>
      </c>
      <c r="FW41" s="49" t="str">
        <f t="shared" si="56"/>
        <v/>
      </c>
      <c r="FX41" s="49" t="str">
        <f t="shared" si="57"/>
        <v/>
      </c>
      <c r="FY41" s="49" t="str">
        <f t="shared" si="58"/>
        <v/>
      </c>
      <c r="FZ41" s="49" t="str">
        <f t="shared" si="59"/>
        <v/>
      </c>
      <c r="GA41" s="49" t="str">
        <f t="shared" si="60"/>
        <v/>
      </c>
      <c r="GB41" s="49" t="str">
        <f t="shared" si="61"/>
        <v/>
      </c>
      <c r="GC41" s="49" t="str">
        <f t="shared" si="62"/>
        <v/>
      </c>
      <c r="GD41" s="49" t="str">
        <f t="shared" si="63"/>
        <v/>
      </c>
      <c r="GE41" s="49" t="str">
        <f t="shared" si="64"/>
        <v/>
      </c>
      <c r="GF41" s="49" t="str">
        <f t="shared" si="65"/>
        <v/>
      </c>
      <c r="GG41" s="49" t="str">
        <f t="shared" si="66"/>
        <v/>
      </c>
      <c r="GH41" s="49" t="str">
        <f t="shared" si="67"/>
        <v/>
      </c>
      <c r="GI41" s="49" t="str">
        <f t="shared" si="68"/>
        <v/>
      </c>
      <c r="GJ41" s="49" t="str">
        <f t="shared" si="69"/>
        <v/>
      </c>
      <c r="GK41" s="49" t="str">
        <f t="shared" si="70"/>
        <v/>
      </c>
      <c r="GL41" s="49" t="str">
        <f t="shared" si="71"/>
        <v/>
      </c>
      <c r="GM41" s="49" t="str">
        <f t="shared" si="72"/>
        <v/>
      </c>
      <c r="GN41" s="49" t="str">
        <f t="shared" si="73"/>
        <v/>
      </c>
      <c r="GO41" s="49" t="str">
        <f t="shared" si="74"/>
        <v/>
      </c>
      <c r="GP41" s="49" t="str">
        <f t="shared" si="75"/>
        <v/>
      </c>
      <c r="GQ41" s="49" t="str">
        <f t="shared" si="76"/>
        <v/>
      </c>
      <c r="GR41" s="49" t="str">
        <f t="shared" si="77"/>
        <v/>
      </c>
      <c r="GS41" s="49" t="str">
        <f t="shared" si="78"/>
        <v/>
      </c>
      <c r="GT41" s="49" t="str">
        <f t="shared" si="79"/>
        <v/>
      </c>
      <c r="GU41" s="49" t="str">
        <f t="shared" si="80"/>
        <v/>
      </c>
      <c r="GV41" s="49" t="str">
        <f t="shared" si="81"/>
        <v/>
      </c>
      <c r="GW41" s="49" t="str">
        <f t="shared" si="82"/>
        <v/>
      </c>
      <c r="GX41" s="49" t="str">
        <f t="shared" si="83"/>
        <v/>
      </c>
      <c r="GY41" s="49" t="str">
        <f t="shared" si="84"/>
        <v/>
      </c>
      <c r="GZ41" s="49" t="str">
        <f t="shared" si="85"/>
        <v/>
      </c>
      <c r="HA41" s="49" t="str">
        <f t="shared" si="86"/>
        <v/>
      </c>
      <c r="HB41" s="49" t="str">
        <f t="shared" si="87"/>
        <v/>
      </c>
      <c r="HC41" s="49" t="str">
        <f t="shared" si="88"/>
        <v/>
      </c>
      <c r="HD41" s="49" t="str">
        <f t="shared" si="89"/>
        <v/>
      </c>
      <c r="HE41" s="49" t="str">
        <f t="shared" si="90"/>
        <v/>
      </c>
      <c r="HF41" s="49" t="str">
        <f t="shared" si="91"/>
        <v/>
      </c>
      <c r="HG41" s="49" t="str">
        <f t="shared" si="92"/>
        <v/>
      </c>
      <c r="HH41" s="49" t="str">
        <f t="shared" si="93"/>
        <v/>
      </c>
      <c r="HI41" s="49" t="str">
        <f t="shared" si="94"/>
        <v/>
      </c>
      <c r="HJ41" s="49" t="str">
        <f t="shared" si="95"/>
        <v/>
      </c>
      <c r="HK41" s="49" t="str">
        <f t="shared" si="96"/>
        <v/>
      </c>
      <c r="HL41" s="49" t="str">
        <f t="shared" si="97"/>
        <v/>
      </c>
      <c r="HM41" s="49" t="str">
        <f t="shared" si="98"/>
        <v/>
      </c>
      <c r="HN41" s="49" t="str">
        <f t="shared" si="99"/>
        <v/>
      </c>
      <c r="HO41" s="49" t="str">
        <f t="shared" si="100"/>
        <v/>
      </c>
      <c r="HP41" s="49" t="str">
        <f t="shared" si="101"/>
        <v/>
      </c>
      <c r="HQ41" s="49" t="str">
        <f t="shared" si="102"/>
        <v/>
      </c>
      <c r="HR41" s="49" t="str">
        <f t="shared" si="103"/>
        <v/>
      </c>
      <c r="HS41" s="49" t="str">
        <f t="shared" si="104"/>
        <v/>
      </c>
      <c r="HT41" s="169" t="e">
        <f t="shared" si="171"/>
        <v>#N/A</v>
      </c>
      <c r="HU41" s="169" t="e">
        <f t="shared" si="153"/>
        <v>#N/A</v>
      </c>
      <c r="HV41" s="169" t="e">
        <f t="shared" si="153"/>
        <v>#N/A</v>
      </c>
      <c r="HW41" s="169" t="e">
        <f t="shared" si="153"/>
        <v>#N/A</v>
      </c>
      <c r="HX41" s="169" t="e">
        <f t="shared" si="164"/>
        <v>#N/A</v>
      </c>
      <c r="HY41" s="169" t="e">
        <f t="shared" si="164"/>
        <v>#N/A</v>
      </c>
      <c r="HZ41" s="169" t="e">
        <f t="shared" si="164"/>
        <v>#N/A</v>
      </c>
      <c r="IA41" s="169" t="e">
        <f t="shared" si="164"/>
        <v>#N/A</v>
      </c>
      <c r="IB41" s="169" t="e">
        <f t="shared" si="164"/>
        <v>#N/A</v>
      </c>
      <c r="IC41" s="169" t="e">
        <f t="shared" si="164"/>
        <v>#N/A</v>
      </c>
      <c r="ID41" s="169" t="e">
        <f t="shared" si="164"/>
        <v>#N/A</v>
      </c>
      <c r="IE41" s="169" t="e">
        <f t="shared" si="164"/>
        <v>#N/A</v>
      </c>
      <c r="IF41" s="169" t="e">
        <f t="shared" si="164"/>
        <v>#N/A</v>
      </c>
      <c r="IG41" s="169" t="e">
        <f t="shared" si="164"/>
        <v>#N/A</v>
      </c>
      <c r="IH41" s="169" t="e">
        <f t="shared" si="164"/>
        <v>#N/A</v>
      </c>
      <c r="II41" s="169" t="e">
        <f t="shared" si="164"/>
        <v>#N/A</v>
      </c>
      <c r="IJ41" s="169" t="e">
        <f t="shared" si="164"/>
        <v>#N/A</v>
      </c>
      <c r="IK41" s="169" t="e">
        <f t="shared" si="164"/>
        <v>#N/A</v>
      </c>
      <c r="IL41" s="169" t="e">
        <f t="shared" si="164"/>
        <v>#N/A</v>
      </c>
      <c r="IM41" s="169" t="e">
        <f t="shared" si="160"/>
        <v>#N/A</v>
      </c>
      <c r="IN41" s="169" t="e">
        <f t="shared" si="160"/>
        <v>#N/A</v>
      </c>
      <c r="IO41" s="169" t="e">
        <f t="shared" si="160"/>
        <v>#N/A</v>
      </c>
      <c r="IP41" s="169" t="e">
        <f t="shared" si="160"/>
        <v>#N/A</v>
      </c>
      <c r="IQ41" s="169" t="e">
        <f t="shared" si="160"/>
        <v>#N/A</v>
      </c>
      <c r="IR41" s="169" t="e">
        <f t="shared" si="160"/>
        <v>#N/A</v>
      </c>
      <c r="IS41" s="169" t="e">
        <f t="shared" si="160"/>
        <v>#N/A</v>
      </c>
      <c r="IT41" s="169" t="e">
        <f t="shared" si="160"/>
        <v>#N/A</v>
      </c>
      <c r="IU41" s="169" t="e">
        <f t="shared" si="160"/>
        <v>#N/A</v>
      </c>
      <c r="IV41" s="169" t="e">
        <f t="shared" si="160"/>
        <v>#N/A</v>
      </c>
      <c r="IW41" s="169" t="e">
        <f t="shared" si="160"/>
        <v>#N/A</v>
      </c>
      <c r="IX41" s="169" t="e">
        <f t="shared" si="160"/>
        <v>#N/A</v>
      </c>
      <c r="IY41" s="169" t="e">
        <f t="shared" si="160"/>
        <v>#N/A</v>
      </c>
      <c r="IZ41" s="169" t="e">
        <f t="shared" si="160"/>
        <v>#N/A</v>
      </c>
      <c r="JA41" s="169" t="e">
        <f t="shared" si="160"/>
        <v>#N/A</v>
      </c>
      <c r="JB41" s="169" t="e">
        <f t="shared" si="157"/>
        <v>#N/A</v>
      </c>
      <c r="JC41" s="169" t="e">
        <f t="shared" si="157"/>
        <v>#N/A</v>
      </c>
      <c r="JD41" s="169" t="e">
        <f t="shared" si="157"/>
        <v>#N/A</v>
      </c>
      <c r="JE41" s="169" t="e">
        <f t="shared" si="157"/>
        <v>#N/A</v>
      </c>
      <c r="JF41" s="169" t="e">
        <f t="shared" si="157"/>
        <v>#N/A</v>
      </c>
      <c r="JG41" s="169" t="e">
        <f t="shared" si="157"/>
        <v>#N/A</v>
      </c>
      <c r="JH41" s="169" t="e">
        <f t="shared" si="157"/>
        <v>#N/A</v>
      </c>
      <c r="JI41" s="169" t="e">
        <f t="shared" si="157"/>
        <v>#N/A</v>
      </c>
      <c r="JJ41" s="169" t="e">
        <f t="shared" si="157"/>
        <v>#N/A</v>
      </c>
      <c r="JK41" s="169" t="e">
        <f t="shared" si="157"/>
        <v>#N/A</v>
      </c>
      <c r="JL41" s="169" t="e">
        <f t="shared" si="157"/>
        <v>#N/A</v>
      </c>
      <c r="JM41" s="169" t="e">
        <f t="shared" si="157"/>
        <v>#N/A</v>
      </c>
      <c r="JN41" s="169" t="e">
        <f t="shared" si="157"/>
        <v>#N/A</v>
      </c>
      <c r="JO41" s="169" t="e">
        <f t="shared" si="157"/>
        <v>#N/A</v>
      </c>
      <c r="JP41" s="169" t="e">
        <f t="shared" si="157"/>
        <v>#N/A</v>
      </c>
      <c r="JQ41" s="169" t="e">
        <f t="shared" si="174"/>
        <v>#N/A</v>
      </c>
      <c r="JR41" s="169" t="e">
        <f t="shared" si="174"/>
        <v>#N/A</v>
      </c>
      <c r="JS41" s="169" t="e">
        <f t="shared" si="174"/>
        <v>#N/A</v>
      </c>
      <c r="JT41" s="169" t="e">
        <f t="shared" si="174"/>
        <v>#N/A</v>
      </c>
      <c r="JU41" s="169" t="e">
        <f t="shared" si="174"/>
        <v>#N/A</v>
      </c>
      <c r="JV41" s="169" t="e">
        <f t="shared" si="174"/>
        <v>#N/A</v>
      </c>
      <c r="JW41" s="169" t="e">
        <f t="shared" si="174"/>
        <v>#N/A</v>
      </c>
      <c r="JX41" s="169" t="e">
        <f t="shared" si="174"/>
        <v>#N/A</v>
      </c>
      <c r="JY41" s="169" t="e">
        <f t="shared" si="174"/>
        <v>#N/A</v>
      </c>
      <c r="JZ41" s="169" t="e">
        <f t="shared" si="174"/>
        <v>#N/A</v>
      </c>
      <c r="KA41" s="169" t="e">
        <f t="shared" si="174"/>
        <v>#N/A</v>
      </c>
      <c r="KB41" s="169" t="e">
        <f t="shared" si="174"/>
        <v>#N/A</v>
      </c>
      <c r="KC41" s="169" t="e">
        <f t="shared" si="174"/>
        <v>#N/A</v>
      </c>
      <c r="KD41" s="169" t="e">
        <f t="shared" si="174"/>
        <v>#N/A</v>
      </c>
      <c r="KE41" s="169" t="e">
        <f t="shared" si="174"/>
        <v>#N/A</v>
      </c>
      <c r="KF41" s="169" t="e">
        <f t="shared" si="117"/>
        <v>#N/A</v>
      </c>
      <c r="KG41" s="169" t="e">
        <f t="shared" si="154"/>
        <v>#N/A</v>
      </c>
      <c r="KH41" s="169" t="e">
        <f t="shared" si="154"/>
        <v>#N/A</v>
      </c>
      <c r="KI41" s="169" t="e">
        <f t="shared" si="154"/>
        <v>#N/A</v>
      </c>
      <c r="KJ41" s="169" t="e">
        <f t="shared" si="165"/>
        <v>#N/A</v>
      </c>
      <c r="KK41" s="169" t="e">
        <f t="shared" si="165"/>
        <v>#N/A</v>
      </c>
      <c r="KL41" s="169" t="e">
        <f t="shared" si="165"/>
        <v>#N/A</v>
      </c>
      <c r="KM41" s="169" t="e">
        <f t="shared" si="165"/>
        <v>#N/A</v>
      </c>
      <c r="KN41" s="169" t="e">
        <f t="shared" si="165"/>
        <v>#N/A</v>
      </c>
      <c r="KO41" s="169" t="e">
        <f t="shared" si="165"/>
        <v>#N/A</v>
      </c>
      <c r="KP41" s="169" t="e">
        <f t="shared" si="165"/>
        <v>#N/A</v>
      </c>
      <c r="KQ41" s="169" t="e">
        <f t="shared" si="165"/>
        <v>#N/A</v>
      </c>
      <c r="KR41" s="169" t="e">
        <f t="shared" si="165"/>
        <v>#N/A</v>
      </c>
      <c r="KS41" s="169" t="e">
        <f t="shared" si="165"/>
        <v>#N/A</v>
      </c>
      <c r="KT41" s="169" t="e">
        <f t="shared" si="165"/>
        <v>#N/A</v>
      </c>
      <c r="KU41" s="169" t="e">
        <f t="shared" si="165"/>
        <v>#N/A</v>
      </c>
      <c r="KV41" s="169" t="e">
        <f t="shared" si="165"/>
        <v>#N/A</v>
      </c>
      <c r="KW41" s="169" t="e">
        <f t="shared" si="165"/>
        <v>#N/A</v>
      </c>
      <c r="KX41" s="169" t="e">
        <f t="shared" si="165"/>
        <v>#N/A</v>
      </c>
      <c r="KY41" s="169" t="e">
        <f t="shared" si="161"/>
        <v>#N/A</v>
      </c>
      <c r="KZ41" s="169" t="e">
        <f t="shared" si="161"/>
        <v>#N/A</v>
      </c>
      <c r="LA41" s="169" t="e">
        <f t="shared" si="161"/>
        <v>#N/A</v>
      </c>
      <c r="LB41" s="169" t="e">
        <f t="shared" si="161"/>
        <v>#N/A</v>
      </c>
      <c r="LC41" s="169" t="e">
        <f t="shared" si="161"/>
        <v>#N/A</v>
      </c>
      <c r="LD41" s="169" t="e">
        <f t="shared" si="161"/>
        <v>#N/A</v>
      </c>
      <c r="LE41" s="169" t="e">
        <f t="shared" si="161"/>
        <v>#N/A</v>
      </c>
      <c r="LF41" s="169" t="e">
        <f t="shared" si="161"/>
        <v>#N/A</v>
      </c>
      <c r="LG41" s="169" t="e">
        <f t="shared" si="161"/>
        <v>#N/A</v>
      </c>
      <c r="LH41" s="169" t="e">
        <f t="shared" si="161"/>
        <v>#N/A</v>
      </c>
      <c r="LI41" s="169" t="e">
        <f t="shared" si="161"/>
        <v>#N/A</v>
      </c>
      <c r="LJ41" s="169" t="e">
        <f t="shared" si="161"/>
        <v>#N/A</v>
      </c>
      <c r="LK41" s="169" t="e">
        <f t="shared" si="161"/>
        <v>#N/A</v>
      </c>
      <c r="LL41" s="169" t="e">
        <f t="shared" si="161"/>
        <v>#N/A</v>
      </c>
      <c r="LM41" s="169" t="e">
        <f t="shared" si="161"/>
        <v>#N/A</v>
      </c>
      <c r="LN41" s="169" t="e">
        <f t="shared" si="158"/>
        <v>#N/A</v>
      </c>
      <c r="LO41" s="169" t="e">
        <f t="shared" si="158"/>
        <v>#N/A</v>
      </c>
      <c r="LP41" s="169" t="e">
        <f t="shared" si="158"/>
        <v>#N/A</v>
      </c>
      <c r="LQ41" s="169" t="e">
        <f t="shared" si="158"/>
        <v>#N/A</v>
      </c>
      <c r="LR41" s="169" t="e">
        <f t="shared" si="158"/>
        <v>#N/A</v>
      </c>
      <c r="LS41" s="169" t="e">
        <f t="shared" si="158"/>
        <v>#N/A</v>
      </c>
      <c r="LT41" s="169" t="e">
        <f t="shared" si="158"/>
        <v>#N/A</v>
      </c>
      <c r="LU41" s="169" t="e">
        <f t="shared" si="158"/>
        <v>#N/A</v>
      </c>
      <c r="LV41" s="169" t="e">
        <f t="shared" si="158"/>
        <v>#N/A</v>
      </c>
      <c r="LW41" s="169" t="e">
        <f t="shared" si="158"/>
        <v>#N/A</v>
      </c>
      <c r="LX41" s="169" t="e">
        <f t="shared" si="158"/>
        <v>#N/A</v>
      </c>
      <c r="LY41" s="169" t="e">
        <f t="shared" si="158"/>
        <v>#N/A</v>
      </c>
      <c r="LZ41" s="169" t="e">
        <f t="shared" si="158"/>
        <v>#N/A</v>
      </c>
      <c r="MA41" s="169" t="e">
        <f t="shared" si="158"/>
        <v>#N/A</v>
      </c>
      <c r="MB41" s="169" t="e">
        <f t="shared" si="158"/>
        <v>#N/A</v>
      </c>
      <c r="MC41" s="169" t="e">
        <f t="shared" si="175"/>
        <v>#N/A</v>
      </c>
      <c r="MD41" s="169" t="e">
        <f t="shared" si="175"/>
        <v>#N/A</v>
      </c>
      <c r="ME41" s="169" t="e">
        <f t="shared" si="175"/>
        <v>#N/A</v>
      </c>
      <c r="MF41" s="169" t="e">
        <f t="shared" si="175"/>
        <v>#N/A</v>
      </c>
      <c r="MG41" s="169" t="e">
        <f t="shared" si="175"/>
        <v>#N/A</v>
      </c>
      <c r="MH41" s="169" t="e">
        <f t="shared" si="175"/>
        <v>#N/A</v>
      </c>
      <c r="MI41" s="169" t="e">
        <f t="shared" si="175"/>
        <v>#N/A</v>
      </c>
      <c r="MJ41" s="169" t="e">
        <f t="shared" si="175"/>
        <v>#N/A</v>
      </c>
      <c r="MK41" s="169" t="e">
        <f t="shared" si="175"/>
        <v>#N/A</v>
      </c>
      <c r="ML41" s="169" t="e">
        <f t="shared" si="175"/>
        <v>#N/A</v>
      </c>
      <c r="MM41" s="169" t="e">
        <f t="shared" si="175"/>
        <v>#N/A</v>
      </c>
      <c r="MN41" s="169" t="e">
        <f t="shared" si="175"/>
        <v>#N/A</v>
      </c>
      <c r="MO41" s="169" t="e">
        <f t="shared" si="175"/>
        <v>#N/A</v>
      </c>
      <c r="MP41" s="169" t="e">
        <f t="shared" si="175"/>
        <v>#N/A</v>
      </c>
      <c r="MQ41" s="169" t="e">
        <f t="shared" si="175"/>
        <v>#N/A</v>
      </c>
      <c r="MR41" s="169" t="e">
        <f t="shared" si="118"/>
        <v>#N/A</v>
      </c>
      <c r="MS41" s="169" t="e">
        <f t="shared" si="155"/>
        <v>#N/A</v>
      </c>
      <c r="MT41" s="169" t="e">
        <f t="shared" si="155"/>
        <v>#N/A</v>
      </c>
      <c r="MU41" s="169" t="e">
        <f t="shared" si="155"/>
        <v>#N/A</v>
      </c>
      <c r="MV41" s="169" t="e">
        <f t="shared" si="166"/>
        <v>#N/A</v>
      </c>
      <c r="MW41" s="169" t="e">
        <f t="shared" si="166"/>
        <v>#N/A</v>
      </c>
      <c r="MX41" s="169" t="e">
        <f t="shared" si="166"/>
        <v>#N/A</v>
      </c>
      <c r="MY41" s="169" t="e">
        <f t="shared" si="166"/>
        <v>#N/A</v>
      </c>
      <c r="MZ41" s="169" t="e">
        <f t="shared" si="166"/>
        <v>#N/A</v>
      </c>
      <c r="NA41" s="169" t="e">
        <f t="shared" si="166"/>
        <v>#N/A</v>
      </c>
      <c r="NB41" s="169" t="e">
        <f t="shared" si="166"/>
        <v>#N/A</v>
      </c>
      <c r="NC41" s="169" t="e">
        <f t="shared" si="166"/>
        <v>#N/A</v>
      </c>
      <c r="ND41" s="169" t="e">
        <f t="shared" si="166"/>
        <v>#N/A</v>
      </c>
      <c r="NE41" s="169" t="e">
        <f t="shared" si="166"/>
        <v>#N/A</v>
      </c>
      <c r="NF41" s="169" t="e">
        <f t="shared" si="166"/>
        <v>#N/A</v>
      </c>
      <c r="NG41" s="169" t="e">
        <f t="shared" si="166"/>
        <v>#N/A</v>
      </c>
      <c r="NH41" s="169" t="e">
        <f t="shared" si="166"/>
        <v>#N/A</v>
      </c>
      <c r="NI41" s="169" t="e">
        <f t="shared" si="166"/>
        <v>#N/A</v>
      </c>
      <c r="NJ41" s="169" t="e">
        <f t="shared" si="166"/>
        <v>#N/A</v>
      </c>
      <c r="NK41" s="169" t="e">
        <f t="shared" si="162"/>
        <v>#N/A</v>
      </c>
      <c r="NL41" s="169" t="e">
        <f t="shared" si="162"/>
        <v>#N/A</v>
      </c>
      <c r="NM41" s="169" t="e">
        <f t="shared" si="162"/>
        <v>#N/A</v>
      </c>
      <c r="NN41" s="169" t="e">
        <f t="shared" si="162"/>
        <v>#N/A</v>
      </c>
      <c r="NO41" s="169" t="e">
        <f t="shared" si="162"/>
        <v>#N/A</v>
      </c>
      <c r="NP41" s="169" t="e">
        <f t="shared" si="162"/>
        <v>#N/A</v>
      </c>
      <c r="NQ41" s="169" t="e">
        <f t="shared" si="162"/>
        <v>#N/A</v>
      </c>
      <c r="NR41" s="169" t="e">
        <f t="shared" si="162"/>
        <v>#N/A</v>
      </c>
      <c r="NS41" s="169" t="e">
        <f t="shared" si="162"/>
        <v>#N/A</v>
      </c>
      <c r="NT41" s="169" t="e">
        <f t="shared" si="162"/>
        <v>#N/A</v>
      </c>
      <c r="NU41" s="169" t="e">
        <f t="shared" si="162"/>
        <v>#N/A</v>
      </c>
      <c r="NV41" s="169" t="e">
        <f t="shared" si="162"/>
        <v>#N/A</v>
      </c>
      <c r="NW41" s="169" t="e">
        <f t="shared" si="162"/>
        <v>#N/A</v>
      </c>
      <c r="NX41" s="169" t="e">
        <f t="shared" si="162"/>
        <v>#N/A</v>
      </c>
      <c r="NY41" s="169" t="e">
        <f t="shared" si="162"/>
        <v>#N/A</v>
      </c>
      <c r="NZ41" s="169" t="e">
        <f t="shared" si="159"/>
        <v>#N/A</v>
      </c>
      <c r="OA41" s="169" t="e">
        <f t="shared" si="159"/>
        <v>#N/A</v>
      </c>
      <c r="OB41" s="169" t="e">
        <f t="shared" si="159"/>
        <v>#N/A</v>
      </c>
      <c r="OC41" s="169" t="e">
        <f t="shared" si="159"/>
        <v>#N/A</v>
      </c>
      <c r="OD41" s="169" t="e">
        <f t="shared" si="159"/>
        <v>#N/A</v>
      </c>
      <c r="OE41" s="169" t="e">
        <f t="shared" si="159"/>
        <v>#N/A</v>
      </c>
      <c r="OF41" s="169" t="e">
        <f t="shared" si="159"/>
        <v>#N/A</v>
      </c>
      <c r="OG41" s="169" t="e">
        <f t="shared" si="159"/>
        <v>#N/A</v>
      </c>
      <c r="OH41" s="169" t="e">
        <f t="shared" si="159"/>
        <v>#N/A</v>
      </c>
      <c r="OI41" s="169" t="e">
        <f t="shared" si="159"/>
        <v>#N/A</v>
      </c>
      <c r="OJ41" s="169" t="e">
        <f t="shared" si="159"/>
        <v>#N/A</v>
      </c>
      <c r="OK41" s="169" t="e">
        <f t="shared" si="159"/>
        <v>#N/A</v>
      </c>
      <c r="OL41" s="169" t="e">
        <f t="shared" si="159"/>
        <v>#N/A</v>
      </c>
      <c r="OM41" s="169" t="e">
        <f t="shared" si="159"/>
        <v>#N/A</v>
      </c>
      <c r="ON41" s="169" t="e">
        <f t="shared" si="159"/>
        <v>#N/A</v>
      </c>
      <c r="OO41" s="169" t="e">
        <f t="shared" si="176"/>
        <v>#N/A</v>
      </c>
      <c r="OP41" s="169" t="e">
        <f t="shared" si="176"/>
        <v>#N/A</v>
      </c>
      <c r="OQ41" s="169" t="e">
        <f t="shared" si="176"/>
        <v>#N/A</v>
      </c>
      <c r="OR41" s="169" t="e">
        <f t="shared" si="176"/>
        <v>#N/A</v>
      </c>
      <c r="OS41" s="169" t="e">
        <f t="shared" si="176"/>
        <v>#N/A</v>
      </c>
      <c r="OT41" s="169" t="e">
        <f t="shared" si="176"/>
        <v>#N/A</v>
      </c>
      <c r="OU41" s="169" t="e">
        <f t="shared" si="176"/>
        <v>#N/A</v>
      </c>
      <c r="OV41" s="169" t="e">
        <f t="shared" si="176"/>
        <v>#N/A</v>
      </c>
      <c r="OW41" s="169" t="e">
        <f t="shared" si="176"/>
        <v>#N/A</v>
      </c>
      <c r="OX41" s="169" t="e">
        <f t="shared" si="176"/>
        <v>#N/A</v>
      </c>
      <c r="OY41" s="169" t="e">
        <f t="shared" si="176"/>
        <v>#N/A</v>
      </c>
      <c r="OZ41" s="169" t="e">
        <f t="shared" si="176"/>
        <v>#N/A</v>
      </c>
      <c r="PA41" s="169" t="e">
        <f t="shared" si="176"/>
        <v>#N/A</v>
      </c>
      <c r="PB41" s="169" t="e">
        <f t="shared" si="176"/>
        <v>#N/A</v>
      </c>
      <c r="PC41" s="169" t="e">
        <f t="shared" si="176"/>
        <v>#N/A</v>
      </c>
      <c r="PD41" s="169" t="e">
        <f t="shared" si="119"/>
        <v>#N/A</v>
      </c>
      <c r="PE41" s="169" t="e">
        <f t="shared" si="172"/>
        <v>#N/A</v>
      </c>
      <c r="PF41" s="169" t="e">
        <f t="shared" si="172"/>
        <v>#N/A</v>
      </c>
      <c r="PG41" s="169" t="e">
        <f t="shared" si="172"/>
        <v>#N/A</v>
      </c>
      <c r="PH41" s="169" t="e">
        <f t="shared" si="172"/>
        <v>#N/A</v>
      </c>
      <c r="PI41" s="169" t="e">
        <f t="shared" si="172"/>
        <v>#N/A</v>
      </c>
      <c r="PJ41" s="169" t="e">
        <f t="shared" si="172"/>
        <v>#N/A</v>
      </c>
      <c r="PK41" s="169" t="e">
        <f t="shared" si="172"/>
        <v>#N/A</v>
      </c>
      <c r="PL41" s="169" t="e">
        <f t="shared" si="172"/>
        <v>#N/A</v>
      </c>
    </row>
    <row r="42" spans="1:428" hidden="1" x14ac:dyDescent="0.75">
      <c r="A42" s="4">
        <v>39</v>
      </c>
      <c r="B42" s="109"/>
      <c r="C42" s="117"/>
      <c r="D42" s="122" t="str">
        <f t="shared" si="168"/>
        <v/>
      </c>
      <c r="E42" s="95"/>
      <c r="F42" s="122" t="str">
        <f t="shared" si="169"/>
        <v/>
      </c>
      <c r="G42" s="117"/>
      <c r="H42" s="110"/>
      <c r="I42" s="124" t="str">
        <f t="shared" si="0"/>
        <v/>
      </c>
      <c r="J42" s="124" t="str">
        <f t="shared" si="1"/>
        <v/>
      </c>
      <c r="K42" s="73" t="str">
        <f t="shared" si="112"/>
        <v/>
      </c>
      <c r="L42" s="23"/>
      <c r="M42" s="57"/>
      <c r="N42" s="280"/>
      <c r="O42" s="74" t="str">
        <f>IF(AND(D42&gt;0,E42&gt;0,F42&gt;0),IF(ISBLANK(N42),IF(ISBLANK(L42),"",(F42-D42)*VLOOKUP(L42,VLookups!$A$4:$B$13,2,FALSE)),N42),"")</f>
        <v/>
      </c>
      <c r="P42" s="75" t="str">
        <f t="shared" si="170"/>
        <v/>
      </c>
      <c r="Q42" s="95"/>
      <c r="R42" s="270" t="str">
        <f>IF(AND(Q42&gt;0,E42&gt;0,NOT(O42="")),ABS(VLOOKUP($Q$1,VLookups!$A$43:$B$44,2,FALSE)-_xlfn.NORM.DIST(Q42,K42,O42,TRUE)),"")</f>
        <v/>
      </c>
      <c r="S42" s="94" t="str">
        <f>IF(AND($D42&gt;0,$E42&gt;0,$F42&gt;0,NOT(ISBLANK($L42))),_xlfn.NORM.INV(ABS(VLOOKUP($Q$1,VLookups!$A$43:$B$44,2,FALSE)-S$3),$K42,$O42),"")</f>
        <v/>
      </c>
      <c r="T42" s="93" t="str">
        <f>IF(AND($D42&gt;0,$E42&gt;0,$F42&gt;0,NOT(ISBLANK($L42))),_xlfn.NORM.INV(ABS(VLOOKUP($Q$1,VLookups!$A$43:$B$44,2,FALSE)-T$3),$K42,$O42),"")</f>
        <v/>
      </c>
      <c r="U42" s="94" t="str">
        <f>IF(AND($D42&gt;0,$E42&gt;0,$F42&gt;0,NOT(ISBLANK($L42))),_xlfn.NORM.INV(ABS(VLOOKUP($Q$1,VLookups!$A$43:$B$44,2,FALSE)-U$3),$K42,$O42),"")</f>
        <v/>
      </c>
      <c r="V42" s="93" t="str">
        <f>IF(AND($D42&gt;0,$E42&gt;0,$F42&gt;0,NOT(ISBLANK($L42))),_xlfn.NORM.INV(ABS(VLOOKUP($Q$1,VLookups!$A$43:$B$44,2,FALSE)-V$3),$K42,$O42),"")</f>
        <v/>
      </c>
      <c r="W42" s="94" t="str">
        <f>IF(AND($D42&gt;0,$E42&gt;0,$F42&gt;0,NOT(ISBLANK($L42))),_xlfn.NORM.INV(ABS(VLOOKUP($Q$1,VLookups!$A$43:$B$44,2,FALSE)-W$3),$K42,$O42),"")</f>
        <v/>
      </c>
      <c r="X42" s="93" t="str">
        <f>IF(AND($D42&gt;0,$E42&gt;0,$F42&gt;0,NOT(ISBLANK($L42))),_xlfn.NORM.INV(ABS(VLOOKUP($Q$1,VLookups!$A$43:$B$44,2,FALSE)-X$3),$K42,$O42),"")</f>
        <v/>
      </c>
      <c r="Y42" s="5"/>
      <c r="Z42" s="168" t="str">
        <f t="shared" si="113"/>
        <v/>
      </c>
      <c r="AA42" s="49" t="str">
        <f t="shared" si="114"/>
        <v/>
      </c>
      <c r="AB42" s="49" t="str">
        <f t="shared" ref="AB42:CM45" si="179">IF(ISNONTEXT($Z42),AC42-$Z42,"")</f>
        <v/>
      </c>
      <c r="AC42" s="49" t="str">
        <f t="shared" si="179"/>
        <v/>
      </c>
      <c r="AD42" s="49" t="str">
        <f t="shared" si="179"/>
        <v/>
      </c>
      <c r="AE42" s="49" t="str">
        <f t="shared" si="179"/>
        <v/>
      </c>
      <c r="AF42" s="49" t="str">
        <f t="shared" si="179"/>
        <v/>
      </c>
      <c r="AG42" s="49" t="str">
        <f t="shared" si="179"/>
        <v/>
      </c>
      <c r="AH42" s="49" t="str">
        <f t="shared" si="179"/>
        <v/>
      </c>
      <c r="AI42" s="49" t="str">
        <f t="shared" si="179"/>
        <v/>
      </c>
      <c r="AJ42" s="49" t="str">
        <f t="shared" si="179"/>
        <v/>
      </c>
      <c r="AK42" s="49" t="str">
        <f t="shared" si="179"/>
        <v/>
      </c>
      <c r="AL42" s="49" t="str">
        <f t="shared" si="179"/>
        <v/>
      </c>
      <c r="AM42" s="49" t="str">
        <f t="shared" si="179"/>
        <v/>
      </c>
      <c r="AN42" s="49" t="str">
        <f t="shared" si="179"/>
        <v/>
      </c>
      <c r="AO42" s="49" t="str">
        <f t="shared" si="179"/>
        <v/>
      </c>
      <c r="AP42" s="49" t="str">
        <f t="shared" si="179"/>
        <v/>
      </c>
      <c r="AQ42" s="49" t="str">
        <f t="shared" si="179"/>
        <v/>
      </c>
      <c r="AR42" s="49" t="str">
        <f t="shared" si="179"/>
        <v/>
      </c>
      <c r="AS42" s="49" t="str">
        <f t="shared" si="179"/>
        <v/>
      </c>
      <c r="AT42" s="49" t="str">
        <f t="shared" si="179"/>
        <v/>
      </c>
      <c r="AU42" s="49" t="str">
        <f t="shared" si="179"/>
        <v/>
      </c>
      <c r="AV42" s="49" t="str">
        <f t="shared" si="179"/>
        <v/>
      </c>
      <c r="AW42" s="49" t="str">
        <f t="shared" si="179"/>
        <v/>
      </c>
      <c r="AX42" s="49" t="str">
        <f t="shared" si="179"/>
        <v/>
      </c>
      <c r="AY42" s="49" t="str">
        <f t="shared" si="179"/>
        <v/>
      </c>
      <c r="AZ42" s="49" t="str">
        <f t="shared" si="179"/>
        <v/>
      </c>
      <c r="BA42" s="49" t="str">
        <f t="shared" si="179"/>
        <v/>
      </c>
      <c r="BB42" s="49" t="str">
        <f t="shared" si="179"/>
        <v/>
      </c>
      <c r="BC42" s="49" t="str">
        <f t="shared" si="179"/>
        <v/>
      </c>
      <c r="BD42" s="49" t="str">
        <f t="shared" si="179"/>
        <v/>
      </c>
      <c r="BE42" s="49" t="str">
        <f t="shared" si="179"/>
        <v/>
      </c>
      <c r="BF42" s="49" t="str">
        <f t="shared" si="179"/>
        <v/>
      </c>
      <c r="BG42" s="49" t="str">
        <f t="shared" si="179"/>
        <v/>
      </c>
      <c r="BH42" s="49" t="str">
        <f t="shared" si="179"/>
        <v/>
      </c>
      <c r="BI42" s="49" t="str">
        <f t="shared" si="179"/>
        <v/>
      </c>
      <c r="BJ42" s="49" t="str">
        <f t="shared" si="179"/>
        <v/>
      </c>
      <c r="BK42" s="49" t="str">
        <f t="shared" si="179"/>
        <v/>
      </c>
      <c r="BL42" s="49" t="str">
        <f t="shared" si="179"/>
        <v/>
      </c>
      <c r="BM42" s="49" t="str">
        <f t="shared" si="179"/>
        <v/>
      </c>
      <c r="BN42" s="49" t="str">
        <f t="shared" si="179"/>
        <v/>
      </c>
      <c r="BO42" s="49" t="str">
        <f t="shared" si="179"/>
        <v/>
      </c>
      <c r="BP42" s="49" t="str">
        <f t="shared" si="179"/>
        <v/>
      </c>
      <c r="BQ42" s="49" t="str">
        <f t="shared" si="179"/>
        <v/>
      </c>
      <c r="BR42" s="49" t="str">
        <f t="shared" si="179"/>
        <v/>
      </c>
      <c r="BS42" s="49" t="str">
        <f t="shared" si="179"/>
        <v/>
      </c>
      <c r="BT42" s="49" t="str">
        <f t="shared" si="179"/>
        <v/>
      </c>
      <c r="BU42" s="49" t="str">
        <f t="shared" si="179"/>
        <v/>
      </c>
      <c r="BV42" s="49" t="str">
        <f t="shared" si="179"/>
        <v/>
      </c>
      <c r="BW42" s="49" t="str">
        <f t="shared" si="179"/>
        <v/>
      </c>
      <c r="BX42" s="49" t="str">
        <f t="shared" si="179"/>
        <v/>
      </c>
      <c r="BY42" s="49" t="str">
        <f t="shared" si="179"/>
        <v/>
      </c>
      <c r="BZ42" s="49" t="str">
        <f t="shared" si="179"/>
        <v/>
      </c>
      <c r="CA42" s="49" t="str">
        <f t="shared" si="179"/>
        <v/>
      </c>
      <c r="CB42" s="49" t="str">
        <f t="shared" si="179"/>
        <v/>
      </c>
      <c r="CC42" s="49" t="str">
        <f t="shared" si="179"/>
        <v/>
      </c>
      <c r="CD42" s="49" t="str">
        <f t="shared" si="179"/>
        <v/>
      </c>
      <c r="CE42" s="49" t="str">
        <f t="shared" si="179"/>
        <v/>
      </c>
      <c r="CF42" s="49" t="str">
        <f t="shared" si="179"/>
        <v/>
      </c>
      <c r="CG42" s="49" t="str">
        <f t="shared" si="179"/>
        <v/>
      </c>
      <c r="CH42" s="49" t="str">
        <f t="shared" si="179"/>
        <v/>
      </c>
      <c r="CI42" s="49" t="str">
        <f t="shared" si="179"/>
        <v/>
      </c>
      <c r="CJ42" s="49" t="str">
        <f t="shared" si="179"/>
        <v/>
      </c>
      <c r="CK42" s="49" t="str">
        <f t="shared" si="179"/>
        <v/>
      </c>
      <c r="CL42" s="49" t="str">
        <f t="shared" si="179"/>
        <v/>
      </c>
      <c r="CM42" s="49" t="str">
        <f t="shared" si="179"/>
        <v/>
      </c>
      <c r="CN42" s="49" t="str">
        <f t="shared" si="178"/>
        <v/>
      </c>
      <c r="CO42" s="49" t="str">
        <f t="shared" si="178"/>
        <v/>
      </c>
      <c r="CP42" s="49" t="str">
        <f t="shared" si="178"/>
        <v/>
      </c>
      <c r="CQ42" s="49" t="str">
        <f t="shared" si="178"/>
        <v/>
      </c>
      <c r="CR42" s="49" t="str">
        <f t="shared" si="178"/>
        <v/>
      </c>
      <c r="CS42" s="49" t="str">
        <f t="shared" si="178"/>
        <v/>
      </c>
      <c r="CT42" s="49" t="str">
        <f t="shared" si="178"/>
        <v/>
      </c>
      <c r="CU42" s="49" t="str">
        <f t="shared" si="178"/>
        <v/>
      </c>
      <c r="CV42" s="49" t="str">
        <f t="shared" si="178"/>
        <v/>
      </c>
      <c r="CW42" s="49" t="str">
        <f t="shared" si="178"/>
        <v/>
      </c>
      <c r="CX42" s="49" t="str">
        <f t="shared" si="178"/>
        <v/>
      </c>
      <c r="CY42" s="49" t="str">
        <f t="shared" si="178"/>
        <v/>
      </c>
      <c r="CZ42" s="49" t="str">
        <f t="shared" si="178"/>
        <v/>
      </c>
      <c r="DA42" s="49" t="str">
        <f t="shared" si="178"/>
        <v/>
      </c>
      <c r="DB42" s="49" t="str">
        <f t="shared" si="178"/>
        <v/>
      </c>
      <c r="DC42" s="49" t="str">
        <f t="shared" si="178"/>
        <v/>
      </c>
      <c r="DD42" s="49" t="str">
        <f t="shared" si="178"/>
        <v/>
      </c>
      <c r="DE42" s="49" t="str">
        <f t="shared" si="178"/>
        <v/>
      </c>
      <c r="DF42" s="49" t="str">
        <f t="shared" si="178"/>
        <v/>
      </c>
      <c r="DG42" s="49" t="str">
        <f t="shared" si="178"/>
        <v/>
      </c>
      <c r="DH42" s="49" t="str">
        <f t="shared" si="178"/>
        <v/>
      </c>
      <c r="DI42" s="49" t="str">
        <f t="shared" si="178"/>
        <v/>
      </c>
      <c r="DJ42" s="49" t="str">
        <f t="shared" si="178"/>
        <v/>
      </c>
      <c r="DK42" s="49" t="str">
        <f t="shared" si="178"/>
        <v/>
      </c>
      <c r="DL42" s="49" t="str">
        <f t="shared" si="178"/>
        <v/>
      </c>
      <c r="DM42" s="49" t="str">
        <f t="shared" si="178"/>
        <v/>
      </c>
      <c r="DN42" s="49" t="str">
        <f t="shared" si="178"/>
        <v/>
      </c>
      <c r="DO42" s="49" t="str">
        <f t="shared" si="178"/>
        <v/>
      </c>
      <c r="DP42" s="49" t="str">
        <f t="shared" si="178"/>
        <v/>
      </c>
      <c r="DQ42" s="49" t="str">
        <f t="shared" si="178"/>
        <v/>
      </c>
      <c r="DR42" s="49" t="str">
        <f t="shared" si="178"/>
        <v/>
      </c>
      <c r="DS42" s="49" t="str">
        <f t="shared" si="178"/>
        <v/>
      </c>
      <c r="DT42" s="49" t="str">
        <f t="shared" si="178"/>
        <v/>
      </c>
      <c r="DU42" s="49" t="str">
        <f t="shared" si="178"/>
        <v/>
      </c>
      <c r="DV42" s="49" t="str">
        <f t="shared" si="178"/>
        <v/>
      </c>
      <c r="DW42" s="183" t="str">
        <f t="shared" si="115"/>
        <v/>
      </c>
      <c r="DX42" s="49" t="str">
        <f t="shared" si="5"/>
        <v/>
      </c>
      <c r="DY42" s="49" t="str">
        <f t="shared" si="6"/>
        <v/>
      </c>
      <c r="DZ42" s="49" t="str">
        <f t="shared" si="7"/>
        <v/>
      </c>
      <c r="EA42" s="49" t="str">
        <f t="shared" si="8"/>
        <v/>
      </c>
      <c r="EB42" s="49" t="str">
        <f t="shared" si="9"/>
        <v/>
      </c>
      <c r="EC42" s="49" t="str">
        <f t="shared" si="10"/>
        <v/>
      </c>
      <c r="ED42" s="49" t="str">
        <f t="shared" si="11"/>
        <v/>
      </c>
      <c r="EE42" s="49" t="str">
        <f t="shared" si="12"/>
        <v/>
      </c>
      <c r="EF42" s="49" t="str">
        <f t="shared" si="13"/>
        <v/>
      </c>
      <c r="EG42" s="49" t="str">
        <f t="shared" si="14"/>
        <v/>
      </c>
      <c r="EH42" s="49" t="str">
        <f t="shared" si="15"/>
        <v/>
      </c>
      <c r="EI42" s="49" t="str">
        <f t="shared" si="16"/>
        <v/>
      </c>
      <c r="EJ42" s="49" t="str">
        <f t="shared" si="17"/>
        <v/>
      </c>
      <c r="EK42" s="49" t="str">
        <f t="shared" si="18"/>
        <v/>
      </c>
      <c r="EL42" s="49" t="str">
        <f t="shared" si="19"/>
        <v/>
      </c>
      <c r="EM42" s="49" t="str">
        <f t="shared" si="20"/>
        <v/>
      </c>
      <c r="EN42" s="49" t="str">
        <f t="shared" si="21"/>
        <v/>
      </c>
      <c r="EO42" s="49" t="str">
        <f t="shared" si="22"/>
        <v/>
      </c>
      <c r="EP42" s="49" t="str">
        <f t="shared" si="23"/>
        <v/>
      </c>
      <c r="EQ42" s="49" t="str">
        <f t="shared" si="24"/>
        <v/>
      </c>
      <c r="ER42" s="49" t="str">
        <f t="shared" si="25"/>
        <v/>
      </c>
      <c r="ES42" s="49" t="str">
        <f t="shared" si="26"/>
        <v/>
      </c>
      <c r="ET42" s="49" t="str">
        <f t="shared" si="27"/>
        <v/>
      </c>
      <c r="EU42" s="49" t="str">
        <f t="shared" si="28"/>
        <v/>
      </c>
      <c r="EV42" s="49" t="str">
        <f t="shared" si="29"/>
        <v/>
      </c>
      <c r="EW42" s="49" t="str">
        <f t="shared" si="30"/>
        <v/>
      </c>
      <c r="EX42" s="49" t="str">
        <f t="shared" si="31"/>
        <v/>
      </c>
      <c r="EY42" s="49" t="str">
        <f t="shared" si="32"/>
        <v/>
      </c>
      <c r="EZ42" s="49" t="str">
        <f t="shared" si="33"/>
        <v/>
      </c>
      <c r="FA42" s="49" t="str">
        <f t="shared" si="34"/>
        <v/>
      </c>
      <c r="FB42" s="49" t="str">
        <f t="shared" si="35"/>
        <v/>
      </c>
      <c r="FC42" s="49" t="str">
        <f t="shared" si="36"/>
        <v/>
      </c>
      <c r="FD42" s="49" t="str">
        <f t="shared" si="37"/>
        <v/>
      </c>
      <c r="FE42" s="49" t="str">
        <f t="shared" si="38"/>
        <v/>
      </c>
      <c r="FF42" s="49" t="str">
        <f t="shared" si="39"/>
        <v/>
      </c>
      <c r="FG42" s="49" t="str">
        <f t="shared" si="40"/>
        <v/>
      </c>
      <c r="FH42" s="49" t="str">
        <f t="shared" si="41"/>
        <v/>
      </c>
      <c r="FI42" s="49" t="str">
        <f t="shared" si="42"/>
        <v/>
      </c>
      <c r="FJ42" s="49" t="str">
        <f t="shared" si="43"/>
        <v/>
      </c>
      <c r="FK42" s="49" t="str">
        <f t="shared" si="44"/>
        <v/>
      </c>
      <c r="FL42" s="49" t="str">
        <f t="shared" si="45"/>
        <v/>
      </c>
      <c r="FM42" s="49" t="str">
        <f t="shared" si="46"/>
        <v/>
      </c>
      <c r="FN42" s="49" t="str">
        <f t="shared" si="47"/>
        <v/>
      </c>
      <c r="FO42" s="49" t="str">
        <f t="shared" si="48"/>
        <v/>
      </c>
      <c r="FP42" s="49" t="str">
        <f t="shared" si="49"/>
        <v/>
      </c>
      <c r="FQ42" s="49" t="str">
        <f t="shared" si="50"/>
        <v/>
      </c>
      <c r="FR42" s="49" t="str">
        <f t="shared" si="51"/>
        <v/>
      </c>
      <c r="FS42" s="49" t="str">
        <f t="shared" si="52"/>
        <v/>
      </c>
      <c r="FT42" s="49" t="str">
        <f t="shared" si="53"/>
        <v/>
      </c>
      <c r="FU42" s="49" t="str">
        <f t="shared" si="54"/>
        <v/>
      </c>
      <c r="FV42" s="49" t="str">
        <f t="shared" si="55"/>
        <v/>
      </c>
      <c r="FW42" s="49" t="str">
        <f t="shared" si="56"/>
        <v/>
      </c>
      <c r="FX42" s="49" t="str">
        <f t="shared" si="57"/>
        <v/>
      </c>
      <c r="FY42" s="49" t="str">
        <f t="shared" si="58"/>
        <v/>
      </c>
      <c r="FZ42" s="49" t="str">
        <f t="shared" si="59"/>
        <v/>
      </c>
      <c r="GA42" s="49" t="str">
        <f t="shared" si="60"/>
        <v/>
      </c>
      <c r="GB42" s="49" t="str">
        <f t="shared" si="61"/>
        <v/>
      </c>
      <c r="GC42" s="49" t="str">
        <f t="shared" si="62"/>
        <v/>
      </c>
      <c r="GD42" s="49" t="str">
        <f t="shared" si="63"/>
        <v/>
      </c>
      <c r="GE42" s="49" t="str">
        <f t="shared" si="64"/>
        <v/>
      </c>
      <c r="GF42" s="49" t="str">
        <f t="shared" si="65"/>
        <v/>
      </c>
      <c r="GG42" s="49" t="str">
        <f t="shared" si="66"/>
        <v/>
      </c>
      <c r="GH42" s="49" t="str">
        <f t="shared" si="67"/>
        <v/>
      </c>
      <c r="GI42" s="49" t="str">
        <f t="shared" si="68"/>
        <v/>
      </c>
      <c r="GJ42" s="49" t="str">
        <f t="shared" si="69"/>
        <v/>
      </c>
      <c r="GK42" s="49" t="str">
        <f t="shared" si="70"/>
        <v/>
      </c>
      <c r="GL42" s="49" t="str">
        <f t="shared" si="71"/>
        <v/>
      </c>
      <c r="GM42" s="49" t="str">
        <f t="shared" si="72"/>
        <v/>
      </c>
      <c r="GN42" s="49" t="str">
        <f t="shared" si="73"/>
        <v/>
      </c>
      <c r="GO42" s="49" t="str">
        <f t="shared" si="74"/>
        <v/>
      </c>
      <c r="GP42" s="49" t="str">
        <f t="shared" si="75"/>
        <v/>
      </c>
      <c r="GQ42" s="49" t="str">
        <f t="shared" si="76"/>
        <v/>
      </c>
      <c r="GR42" s="49" t="str">
        <f t="shared" si="77"/>
        <v/>
      </c>
      <c r="GS42" s="49" t="str">
        <f t="shared" si="78"/>
        <v/>
      </c>
      <c r="GT42" s="49" t="str">
        <f t="shared" si="79"/>
        <v/>
      </c>
      <c r="GU42" s="49" t="str">
        <f t="shared" si="80"/>
        <v/>
      </c>
      <c r="GV42" s="49" t="str">
        <f t="shared" si="81"/>
        <v/>
      </c>
      <c r="GW42" s="49" t="str">
        <f t="shared" si="82"/>
        <v/>
      </c>
      <c r="GX42" s="49" t="str">
        <f t="shared" si="83"/>
        <v/>
      </c>
      <c r="GY42" s="49" t="str">
        <f t="shared" si="84"/>
        <v/>
      </c>
      <c r="GZ42" s="49" t="str">
        <f t="shared" si="85"/>
        <v/>
      </c>
      <c r="HA42" s="49" t="str">
        <f t="shared" si="86"/>
        <v/>
      </c>
      <c r="HB42" s="49" t="str">
        <f t="shared" si="87"/>
        <v/>
      </c>
      <c r="HC42" s="49" t="str">
        <f t="shared" si="88"/>
        <v/>
      </c>
      <c r="HD42" s="49" t="str">
        <f t="shared" si="89"/>
        <v/>
      </c>
      <c r="HE42" s="49" t="str">
        <f t="shared" si="90"/>
        <v/>
      </c>
      <c r="HF42" s="49" t="str">
        <f t="shared" si="91"/>
        <v/>
      </c>
      <c r="HG42" s="49" t="str">
        <f t="shared" si="92"/>
        <v/>
      </c>
      <c r="HH42" s="49" t="str">
        <f t="shared" si="93"/>
        <v/>
      </c>
      <c r="HI42" s="49" t="str">
        <f t="shared" si="94"/>
        <v/>
      </c>
      <c r="HJ42" s="49" t="str">
        <f t="shared" si="95"/>
        <v/>
      </c>
      <c r="HK42" s="49" t="str">
        <f t="shared" si="96"/>
        <v/>
      </c>
      <c r="HL42" s="49" t="str">
        <f t="shared" si="97"/>
        <v/>
      </c>
      <c r="HM42" s="49" t="str">
        <f t="shared" si="98"/>
        <v/>
      </c>
      <c r="HN42" s="49" t="str">
        <f t="shared" si="99"/>
        <v/>
      </c>
      <c r="HO42" s="49" t="str">
        <f t="shared" si="100"/>
        <v/>
      </c>
      <c r="HP42" s="49" t="str">
        <f t="shared" si="101"/>
        <v/>
      </c>
      <c r="HQ42" s="49" t="str">
        <f t="shared" si="102"/>
        <v/>
      </c>
      <c r="HR42" s="49" t="str">
        <f t="shared" si="103"/>
        <v/>
      </c>
      <c r="HS42" s="49" t="str">
        <f t="shared" si="104"/>
        <v/>
      </c>
      <c r="HT42" s="169" t="e">
        <f t="shared" si="171"/>
        <v>#N/A</v>
      </c>
      <c r="HU42" s="169" t="e">
        <f t="shared" si="153"/>
        <v>#N/A</v>
      </c>
      <c r="HV42" s="169" t="e">
        <f t="shared" si="153"/>
        <v>#N/A</v>
      </c>
      <c r="HW42" s="169" t="e">
        <f t="shared" si="153"/>
        <v>#N/A</v>
      </c>
      <c r="HX42" s="169" t="e">
        <f t="shared" si="164"/>
        <v>#N/A</v>
      </c>
      <c r="HY42" s="169" t="e">
        <f t="shared" si="164"/>
        <v>#N/A</v>
      </c>
      <c r="HZ42" s="169" t="e">
        <f t="shared" si="164"/>
        <v>#N/A</v>
      </c>
      <c r="IA42" s="169" t="e">
        <f t="shared" si="164"/>
        <v>#N/A</v>
      </c>
      <c r="IB42" s="169" t="e">
        <f t="shared" si="164"/>
        <v>#N/A</v>
      </c>
      <c r="IC42" s="169" t="e">
        <f t="shared" si="164"/>
        <v>#N/A</v>
      </c>
      <c r="ID42" s="169" t="e">
        <f t="shared" si="164"/>
        <v>#N/A</v>
      </c>
      <c r="IE42" s="169" t="e">
        <f t="shared" si="164"/>
        <v>#N/A</v>
      </c>
      <c r="IF42" s="169" t="e">
        <f t="shared" si="164"/>
        <v>#N/A</v>
      </c>
      <c r="IG42" s="169" t="e">
        <f t="shared" si="164"/>
        <v>#N/A</v>
      </c>
      <c r="IH42" s="169" t="e">
        <f t="shared" si="164"/>
        <v>#N/A</v>
      </c>
      <c r="II42" s="169" t="e">
        <f t="shared" si="164"/>
        <v>#N/A</v>
      </c>
      <c r="IJ42" s="169" t="e">
        <f t="shared" si="164"/>
        <v>#N/A</v>
      </c>
      <c r="IK42" s="169" t="e">
        <f t="shared" si="164"/>
        <v>#N/A</v>
      </c>
      <c r="IL42" s="169" t="e">
        <f t="shared" si="164"/>
        <v>#N/A</v>
      </c>
      <c r="IM42" s="169" t="e">
        <f t="shared" si="160"/>
        <v>#N/A</v>
      </c>
      <c r="IN42" s="169" t="e">
        <f t="shared" si="160"/>
        <v>#N/A</v>
      </c>
      <c r="IO42" s="169" t="e">
        <f t="shared" si="160"/>
        <v>#N/A</v>
      </c>
      <c r="IP42" s="169" t="e">
        <f t="shared" si="160"/>
        <v>#N/A</v>
      </c>
      <c r="IQ42" s="169" t="e">
        <f t="shared" si="160"/>
        <v>#N/A</v>
      </c>
      <c r="IR42" s="169" t="e">
        <f t="shared" si="160"/>
        <v>#N/A</v>
      </c>
      <c r="IS42" s="169" t="e">
        <f t="shared" si="160"/>
        <v>#N/A</v>
      </c>
      <c r="IT42" s="169" t="e">
        <f t="shared" si="160"/>
        <v>#N/A</v>
      </c>
      <c r="IU42" s="169" t="e">
        <f t="shared" si="160"/>
        <v>#N/A</v>
      </c>
      <c r="IV42" s="169" t="e">
        <f t="shared" si="160"/>
        <v>#N/A</v>
      </c>
      <c r="IW42" s="169" t="e">
        <f t="shared" si="160"/>
        <v>#N/A</v>
      </c>
      <c r="IX42" s="169" t="e">
        <f t="shared" si="160"/>
        <v>#N/A</v>
      </c>
      <c r="IY42" s="169" t="e">
        <f t="shared" si="160"/>
        <v>#N/A</v>
      </c>
      <c r="IZ42" s="169" t="e">
        <f t="shared" si="160"/>
        <v>#N/A</v>
      </c>
      <c r="JA42" s="169" t="e">
        <f t="shared" si="160"/>
        <v>#N/A</v>
      </c>
      <c r="JB42" s="169" t="e">
        <f t="shared" si="157"/>
        <v>#N/A</v>
      </c>
      <c r="JC42" s="169" t="e">
        <f t="shared" si="157"/>
        <v>#N/A</v>
      </c>
      <c r="JD42" s="169" t="e">
        <f t="shared" si="157"/>
        <v>#N/A</v>
      </c>
      <c r="JE42" s="169" t="e">
        <f t="shared" si="157"/>
        <v>#N/A</v>
      </c>
      <c r="JF42" s="169" t="e">
        <f t="shared" si="157"/>
        <v>#N/A</v>
      </c>
      <c r="JG42" s="169" t="e">
        <f t="shared" si="157"/>
        <v>#N/A</v>
      </c>
      <c r="JH42" s="169" t="e">
        <f t="shared" si="157"/>
        <v>#N/A</v>
      </c>
      <c r="JI42" s="169" t="e">
        <f t="shared" si="157"/>
        <v>#N/A</v>
      </c>
      <c r="JJ42" s="169" t="e">
        <f t="shared" si="157"/>
        <v>#N/A</v>
      </c>
      <c r="JK42" s="169" t="e">
        <f t="shared" si="157"/>
        <v>#N/A</v>
      </c>
      <c r="JL42" s="169" t="e">
        <f t="shared" si="157"/>
        <v>#N/A</v>
      </c>
      <c r="JM42" s="169" t="e">
        <f t="shared" si="157"/>
        <v>#N/A</v>
      </c>
      <c r="JN42" s="169" t="e">
        <f t="shared" si="157"/>
        <v>#N/A</v>
      </c>
      <c r="JO42" s="169" t="e">
        <f t="shared" si="157"/>
        <v>#N/A</v>
      </c>
      <c r="JP42" s="169" t="e">
        <f t="shared" si="157"/>
        <v>#N/A</v>
      </c>
      <c r="JQ42" s="169" t="e">
        <f t="shared" si="174"/>
        <v>#N/A</v>
      </c>
      <c r="JR42" s="169" t="e">
        <f t="shared" si="174"/>
        <v>#N/A</v>
      </c>
      <c r="JS42" s="169" t="e">
        <f t="shared" si="174"/>
        <v>#N/A</v>
      </c>
      <c r="JT42" s="169" t="e">
        <f t="shared" si="174"/>
        <v>#N/A</v>
      </c>
      <c r="JU42" s="169" t="e">
        <f t="shared" si="174"/>
        <v>#N/A</v>
      </c>
      <c r="JV42" s="169" t="e">
        <f t="shared" si="174"/>
        <v>#N/A</v>
      </c>
      <c r="JW42" s="169" t="e">
        <f t="shared" si="174"/>
        <v>#N/A</v>
      </c>
      <c r="JX42" s="169" t="e">
        <f t="shared" si="174"/>
        <v>#N/A</v>
      </c>
      <c r="JY42" s="169" t="e">
        <f t="shared" si="174"/>
        <v>#N/A</v>
      </c>
      <c r="JZ42" s="169" t="e">
        <f t="shared" si="174"/>
        <v>#N/A</v>
      </c>
      <c r="KA42" s="169" t="e">
        <f t="shared" si="174"/>
        <v>#N/A</v>
      </c>
      <c r="KB42" s="169" t="e">
        <f t="shared" si="174"/>
        <v>#N/A</v>
      </c>
      <c r="KC42" s="169" t="e">
        <f t="shared" si="174"/>
        <v>#N/A</v>
      </c>
      <c r="KD42" s="169" t="e">
        <f t="shared" si="174"/>
        <v>#N/A</v>
      </c>
      <c r="KE42" s="169" t="e">
        <f t="shared" si="174"/>
        <v>#N/A</v>
      </c>
      <c r="KF42" s="169" t="e">
        <f t="shared" si="117"/>
        <v>#N/A</v>
      </c>
      <c r="KG42" s="169" t="e">
        <f t="shared" si="154"/>
        <v>#N/A</v>
      </c>
      <c r="KH42" s="169" t="e">
        <f t="shared" si="154"/>
        <v>#N/A</v>
      </c>
      <c r="KI42" s="169" t="e">
        <f t="shared" si="154"/>
        <v>#N/A</v>
      </c>
      <c r="KJ42" s="169" t="e">
        <f t="shared" si="165"/>
        <v>#N/A</v>
      </c>
      <c r="KK42" s="169" t="e">
        <f t="shared" si="165"/>
        <v>#N/A</v>
      </c>
      <c r="KL42" s="169" t="e">
        <f t="shared" si="165"/>
        <v>#N/A</v>
      </c>
      <c r="KM42" s="169" t="e">
        <f t="shared" si="165"/>
        <v>#N/A</v>
      </c>
      <c r="KN42" s="169" t="e">
        <f t="shared" si="165"/>
        <v>#N/A</v>
      </c>
      <c r="KO42" s="169" t="e">
        <f t="shared" si="165"/>
        <v>#N/A</v>
      </c>
      <c r="KP42" s="169" t="e">
        <f t="shared" si="165"/>
        <v>#N/A</v>
      </c>
      <c r="KQ42" s="169" t="e">
        <f t="shared" si="165"/>
        <v>#N/A</v>
      </c>
      <c r="KR42" s="169" t="e">
        <f t="shared" si="165"/>
        <v>#N/A</v>
      </c>
      <c r="KS42" s="169" t="e">
        <f t="shared" si="165"/>
        <v>#N/A</v>
      </c>
      <c r="KT42" s="169" t="e">
        <f t="shared" si="165"/>
        <v>#N/A</v>
      </c>
      <c r="KU42" s="169" t="e">
        <f t="shared" si="165"/>
        <v>#N/A</v>
      </c>
      <c r="KV42" s="169" t="e">
        <f t="shared" si="165"/>
        <v>#N/A</v>
      </c>
      <c r="KW42" s="169" t="e">
        <f t="shared" si="165"/>
        <v>#N/A</v>
      </c>
      <c r="KX42" s="169" t="e">
        <f t="shared" si="165"/>
        <v>#N/A</v>
      </c>
      <c r="KY42" s="169" t="e">
        <f t="shared" si="161"/>
        <v>#N/A</v>
      </c>
      <c r="KZ42" s="169" t="e">
        <f t="shared" si="161"/>
        <v>#N/A</v>
      </c>
      <c r="LA42" s="169" t="e">
        <f t="shared" si="161"/>
        <v>#N/A</v>
      </c>
      <c r="LB42" s="169" t="e">
        <f t="shared" si="161"/>
        <v>#N/A</v>
      </c>
      <c r="LC42" s="169" t="e">
        <f t="shared" si="161"/>
        <v>#N/A</v>
      </c>
      <c r="LD42" s="169" t="e">
        <f t="shared" si="161"/>
        <v>#N/A</v>
      </c>
      <c r="LE42" s="169" t="e">
        <f t="shared" si="161"/>
        <v>#N/A</v>
      </c>
      <c r="LF42" s="169" t="e">
        <f t="shared" si="161"/>
        <v>#N/A</v>
      </c>
      <c r="LG42" s="169" t="e">
        <f t="shared" si="161"/>
        <v>#N/A</v>
      </c>
      <c r="LH42" s="169" t="e">
        <f t="shared" si="161"/>
        <v>#N/A</v>
      </c>
      <c r="LI42" s="169" t="e">
        <f t="shared" si="161"/>
        <v>#N/A</v>
      </c>
      <c r="LJ42" s="169" t="e">
        <f t="shared" si="161"/>
        <v>#N/A</v>
      </c>
      <c r="LK42" s="169" t="e">
        <f t="shared" si="161"/>
        <v>#N/A</v>
      </c>
      <c r="LL42" s="169" t="e">
        <f t="shared" si="161"/>
        <v>#N/A</v>
      </c>
      <c r="LM42" s="169" t="e">
        <f t="shared" si="161"/>
        <v>#N/A</v>
      </c>
      <c r="LN42" s="169" t="e">
        <f t="shared" si="158"/>
        <v>#N/A</v>
      </c>
      <c r="LO42" s="169" t="e">
        <f t="shared" si="158"/>
        <v>#N/A</v>
      </c>
      <c r="LP42" s="169" t="e">
        <f t="shared" si="158"/>
        <v>#N/A</v>
      </c>
      <c r="LQ42" s="169" t="e">
        <f t="shared" si="158"/>
        <v>#N/A</v>
      </c>
      <c r="LR42" s="169" t="e">
        <f t="shared" si="158"/>
        <v>#N/A</v>
      </c>
      <c r="LS42" s="169" t="e">
        <f t="shared" si="158"/>
        <v>#N/A</v>
      </c>
      <c r="LT42" s="169" t="e">
        <f t="shared" si="158"/>
        <v>#N/A</v>
      </c>
      <c r="LU42" s="169" t="e">
        <f t="shared" si="158"/>
        <v>#N/A</v>
      </c>
      <c r="LV42" s="169" t="e">
        <f t="shared" si="158"/>
        <v>#N/A</v>
      </c>
      <c r="LW42" s="169" t="e">
        <f t="shared" si="158"/>
        <v>#N/A</v>
      </c>
      <c r="LX42" s="169" t="e">
        <f t="shared" si="158"/>
        <v>#N/A</v>
      </c>
      <c r="LY42" s="169" t="e">
        <f t="shared" si="158"/>
        <v>#N/A</v>
      </c>
      <c r="LZ42" s="169" t="e">
        <f t="shared" si="158"/>
        <v>#N/A</v>
      </c>
      <c r="MA42" s="169" t="e">
        <f t="shared" si="158"/>
        <v>#N/A</v>
      </c>
      <c r="MB42" s="169" t="e">
        <f t="shared" si="158"/>
        <v>#N/A</v>
      </c>
      <c r="MC42" s="169" t="e">
        <f t="shared" si="175"/>
        <v>#N/A</v>
      </c>
      <c r="MD42" s="169" t="e">
        <f t="shared" si="175"/>
        <v>#N/A</v>
      </c>
      <c r="ME42" s="169" t="e">
        <f t="shared" si="175"/>
        <v>#N/A</v>
      </c>
      <c r="MF42" s="169" t="e">
        <f t="shared" si="175"/>
        <v>#N/A</v>
      </c>
      <c r="MG42" s="169" t="e">
        <f t="shared" si="175"/>
        <v>#N/A</v>
      </c>
      <c r="MH42" s="169" t="e">
        <f t="shared" si="175"/>
        <v>#N/A</v>
      </c>
      <c r="MI42" s="169" t="e">
        <f t="shared" si="175"/>
        <v>#N/A</v>
      </c>
      <c r="MJ42" s="169" t="e">
        <f t="shared" si="175"/>
        <v>#N/A</v>
      </c>
      <c r="MK42" s="169" t="e">
        <f t="shared" si="175"/>
        <v>#N/A</v>
      </c>
      <c r="ML42" s="169" t="e">
        <f t="shared" si="175"/>
        <v>#N/A</v>
      </c>
      <c r="MM42" s="169" t="e">
        <f t="shared" si="175"/>
        <v>#N/A</v>
      </c>
      <c r="MN42" s="169" t="e">
        <f t="shared" si="175"/>
        <v>#N/A</v>
      </c>
      <c r="MO42" s="169" t="e">
        <f t="shared" si="175"/>
        <v>#N/A</v>
      </c>
      <c r="MP42" s="169" t="e">
        <f t="shared" si="175"/>
        <v>#N/A</v>
      </c>
      <c r="MQ42" s="169" t="e">
        <f t="shared" si="175"/>
        <v>#N/A</v>
      </c>
      <c r="MR42" s="169" t="e">
        <f t="shared" si="118"/>
        <v>#N/A</v>
      </c>
      <c r="MS42" s="169" t="e">
        <f t="shared" si="155"/>
        <v>#N/A</v>
      </c>
      <c r="MT42" s="169" t="e">
        <f t="shared" si="155"/>
        <v>#N/A</v>
      </c>
      <c r="MU42" s="169" t="e">
        <f t="shared" si="155"/>
        <v>#N/A</v>
      </c>
      <c r="MV42" s="169" t="e">
        <f t="shared" si="166"/>
        <v>#N/A</v>
      </c>
      <c r="MW42" s="169" t="e">
        <f t="shared" si="166"/>
        <v>#N/A</v>
      </c>
      <c r="MX42" s="169" t="e">
        <f t="shared" si="166"/>
        <v>#N/A</v>
      </c>
      <c r="MY42" s="169" t="e">
        <f t="shared" si="166"/>
        <v>#N/A</v>
      </c>
      <c r="MZ42" s="169" t="e">
        <f t="shared" si="166"/>
        <v>#N/A</v>
      </c>
      <c r="NA42" s="169" t="e">
        <f t="shared" si="166"/>
        <v>#N/A</v>
      </c>
      <c r="NB42" s="169" t="e">
        <f t="shared" si="166"/>
        <v>#N/A</v>
      </c>
      <c r="NC42" s="169" t="e">
        <f t="shared" si="166"/>
        <v>#N/A</v>
      </c>
      <c r="ND42" s="169" t="e">
        <f t="shared" si="166"/>
        <v>#N/A</v>
      </c>
      <c r="NE42" s="169" t="e">
        <f t="shared" si="166"/>
        <v>#N/A</v>
      </c>
      <c r="NF42" s="169" t="e">
        <f t="shared" si="166"/>
        <v>#N/A</v>
      </c>
      <c r="NG42" s="169" t="e">
        <f t="shared" si="166"/>
        <v>#N/A</v>
      </c>
      <c r="NH42" s="169" t="e">
        <f t="shared" si="166"/>
        <v>#N/A</v>
      </c>
      <c r="NI42" s="169" t="e">
        <f t="shared" si="166"/>
        <v>#N/A</v>
      </c>
      <c r="NJ42" s="169" t="e">
        <f t="shared" si="166"/>
        <v>#N/A</v>
      </c>
      <c r="NK42" s="169" t="e">
        <f t="shared" si="162"/>
        <v>#N/A</v>
      </c>
      <c r="NL42" s="169" t="e">
        <f t="shared" si="162"/>
        <v>#N/A</v>
      </c>
      <c r="NM42" s="169" t="e">
        <f t="shared" si="162"/>
        <v>#N/A</v>
      </c>
      <c r="NN42" s="169" t="e">
        <f t="shared" si="162"/>
        <v>#N/A</v>
      </c>
      <c r="NO42" s="169" t="e">
        <f t="shared" si="162"/>
        <v>#N/A</v>
      </c>
      <c r="NP42" s="169" t="e">
        <f t="shared" si="162"/>
        <v>#N/A</v>
      </c>
      <c r="NQ42" s="169" t="e">
        <f t="shared" si="162"/>
        <v>#N/A</v>
      </c>
      <c r="NR42" s="169" t="e">
        <f t="shared" si="162"/>
        <v>#N/A</v>
      </c>
      <c r="NS42" s="169" t="e">
        <f t="shared" si="162"/>
        <v>#N/A</v>
      </c>
      <c r="NT42" s="169" t="e">
        <f t="shared" si="162"/>
        <v>#N/A</v>
      </c>
      <c r="NU42" s="169" t="e">
        <f t="shared" si="162"/>
        <v>#N/A</v>
      </c>
      <c r="NV42" s="169" t="e">
        <f t="shared" si="162"/>
        <v>#N/A</v>
      </c>
      <c r="NW42" s="169" t="e">
        <f t="shared" si="162"/>
        <v>#N/A</v>
      </c>
      <c r="NX42" s="169" t="e">
        <f t="shared" si="162"/>
        <v>#N/A</v>
      </c>
      <c r="NY42" s="169" t="e">
        <f t="shared" si="162"/>
        <v>#N/A</v>
      </c>
      <c r="NZ42" s="169" t="e">
        <f t="shared" si="159"/>
        <v>#N/A</v>
      </c>
      <c r="OA42" s="169" t="e">
        <f t="shared" si="159"/>
        <v>#N/A</v>
      </c>
      <c r="OB42" s="169" t="e">
        <f t="shared" si="159"/>
        <v>#N/A</v>
      </c>
      <c r="OC42" s="169" t="e">
        <f t="shared" si="159"/>
        <v>#N/A</v>
      </c>
      <c r="OD42" s="169" t="e">
        <f t="shared" si="159"/>
        <v>#N/A</v>
      </c>
      <c r="OE42" s="169" t="e">
        <f t="shared" si="159"/>
        <v>#N/A</v>
      </c>
      <c r="OF42" s="169" t="e">
        <f t="shared" si="159"/>
        <v>#N/A</v>
      </c>
      <c r="OG42" s="169" t="e">
        <f t="shared" si="159"/>
        <v>#N/A</v>
      </c>
      <c r="OH42" s="169" t="e">
        <f t="shared" si="159"/>
        <v>#N/A</v>
      </c>
      <c r="OI42" s="169" t="e">
        <f t="shared" si="159"/>
        <v>#N/A</v>
      </c>
      <c r="OJ42" s="169" t="e">
        <f t="shared" si="159"/>
        <v>#N/A</v>
      </c>
      <c r="OK42" s="169" t="e">
        <f t="shared" si="159"/>
        <v>#N/A</v>
      </c>
      <c r="OL42" s="169" t="e">
        <f t="shared" si="159"/>
        <v>#N/A</v>
      </c>
      <c r="OM42" s="169" t="e">
        <f t="shared" si="159"/>
        <v>#N/A</v>
      </c>
      <c r="ON42" s="169" t="e">
        <f t="shared" si="159"/>
        <v>#N/A</v>
      </c>
      <c r="OO42" s="169" t="e">
        <f t="shared" si="176"/>
        <v>#N/A</v>
      </c>
      <c r="OP42" s="169" t="e">
        <f t="shared" si="176"/>
        <v>#N/A</v>
      </c>
      <c r="OQ42" s="169" t="e">
        <f t="shared" si="176"/>
        <v>#N/A</v>
      </c>
      <c r="OR42" s="169" t="e">
        <f t="shared" si="176"/>
        <v>#N/A</v>
      </c>
      <c r="OS42" s="169" t="e">
        <f t="shared" si="176"/>
        <v>#N/A</v>
      </c>
      <c r="OT42" s="169" t="e">
        <f t="shared" si="176"/>
        <v>#N/A</v>
      </c>
      <c r="OU42" s="169" t="e">
        <f t="shared" si="176"/>
        <v>#N/A</v>
      </c>
      <c r="OV42" s="169" t="e">
        <f t="shared" si="176"/>
        <v>#N/A</v>
      </c>
      <c r="OW42" s="169" t="e">
        <f t="shared" si="176"/>
        <v>#N/A</v>
      </c>
      <c r="OX42" s="169" t="e">
        <f t="shared" si="176"/>
        <v>#N/A</v>
      </c>
      <c r="OY42" s="169" t="e">
        <f t="shared" si="176"/>
        <v>#N/A</v>
      </c>
      <c r="OZ42" s="169" t="e">
        <f t="shared" si="176"/>
        <v>#N/A</v>
      </c>
      <c r="PA42" s="169" t="e">
        <f t="shared" si="176"/>
        <v>#N/A</v>
      </c>
      <c r="PB42" s="169" t="e">
        <f t="shared" si="176"/>
        <v>#N/A</v>
      </c>
      <c r="PC42" s="169" t="e">
        <f t="shared" si="176"/>
        <v>#N/A</v>
      </c>
      <c r="PD42" s="169" t="e">
        <f t="shared" si="119"/>
        <v>#N/A</v>
      </c>
      <c r="PE42" s="169" t="e">
        <f t="shared" si="172"/>
        <v>#N/A</v>
      </c>
      <c r="PF42" s="169" t="e">
        <f t="shared" si="172"/>
        <v>#N/A</v>
      </c>
      <c r="PG42" s="169" t="e">
        <f t="shared" si="172"/>
        <v>#N/A</v>
      </c>
      <c r="PH42" s="169" t="e">
        <f t="shared" si="172"/>
        <v>#N/A</v>
      </c>
      <c r="PI42" s="169" t="e">
        <f t="shared" si="172"/>
        <v>#N/A</v>
      </c>
      <c r="PJ42" s="169" t="e">
        <f t="shared" si="172"/>
        <v>#N/A</v>
      </c>
      <c r="PK42" s="169" t="e">
        <f t="shared" si="172"/>
        <v>#N/A</v>
      </c>
      <c r="PL42" s="169" t="e">
        <f t="shared" si="172"/>
        <v>#N/A</v>
      </c>
    </row>
    <row r="43" spans="1:428" hidden="1" x14ac:dyDescent="0.75">
      <c r="A43" s="4">
        <v>40</v>
      </c>
      <c r="B43" s="109"/>
      <c r="C43" s="117"/>
      <c r="D43" s="122" t="str">
        <f t="shared" si="168"/>
        <v/>
      </c>
      <c r="E43" s="95"/>
      <c r="F43" s="122" t="str">
        <f t="shared" si="169"/>
        <v/>
      </c>
      <c r="G43" s="117"/>
      <c r="H43" s="110"/>
      <c r="I43" s="124" t="str">
        <f t="shared" si="0"/>
        <v/>
      </c>
      <c r="J43" s="124" t="str">
        <f t="shared" si="1"/>
        <v/>
      </c>
      <c r="K43" s="73" t="str">
        <f t="shared" si="112"/>
        <v/>
      </c>
      <c r="L43" s="23"/>
      <c r="M43" s="57"/>
      <c r="N43" s="280"/>
      <c r="O43" s="74" t="str">
        <f>IF(AND(D43&gt;0,E43&gt;0,F43&gt;0),IF(ISBLANK(N43),IF(ISBLANK(L43),"",(F43-D43)*VLOOKUP(L43,VLookups!$A$4:$B$13,2,FALSE)),N43),"")</f>
        <v/>
      </c>
      <c r="P43" s="75" t="str">
        <f t="shared" si="170"/>
        <v/>
      </c>
      <c r="Q43" s="95"/>
      <c r="R43" s="270" t="str">
        <f>IF(AND(Q43&gt;0,E43&gt;0,NOT(O43="")),ABS(VLOOKUP($Q$1,VLookups!$A$43:$B$44,2,FALSE)-_xlfn.NORM.DIST(Q43,K43,O43,TRUE)),"")</f>
        <v/>
      </c>
      <c r="S43" s="94" t="str">
        <f>IF(AND($D43&gt;0,$E43&gt;0,$F43&gt;0,NOT(ISBLANK($L43))),_xlfn.NORM.INV(ABS(VLOOKUP($Q$1,VLookups!$A$43:$B$44,2,FALSE)-S$3),$K43,$O43),"")</f>
        <v/>
      </c>
      <c r="T43" s="93" t="str">
        <f>IF(AND($D43&gt;0,$E43&gt;0,$F43&gt;0,NOT(ISBLANK($L43))),_xlfn.NORM.INV(ABS(VLOOKUP($Q$1,VLookups!$A$43:$B$44,2,FALSE)-T$3),$K43,$O43),"")</f>
        <v/>
      </c>
      <c r="U43" s="94" t="str">
        <f>IF(AND($D43&gt;0,$E43&gt;0,$F43&gt;0,NOT(ISBLANK($L43))),_xlfn.NORM.INV(ABS(VLOOKUP($Q$1,VLookups!$A$43:$B$44,2,FALSE)-U$3),$K43,$O43),"")</f>
        <v/>
      </c>
      <c r="V43" s="93" t="str">
        <f>IF(AND($D43&gt;0,$E43&gt;0,$F43&gt;0,NOT(ISBLANK($L43))),_xlfn.NORM.INV(ABS(VLOOKUP($Q$1,VLookups!$A$43:$B$44,2,FALSE)-V$3),$K43,$O43),"")</f>
        <v/>
      </c>
      <c r="W43" s="94" t="str">
        <f>IF(AND($D43&gt;0,$E43&gt;0,$F43&gt;0,NOT(ISBLANK($L43))),_xlfn.NORM.INV(ABS(VLOOKUP($Q$1,VLookups!$A$43:$B$44,2,FALSE)-W$3),$K43,$O43),"")</f>
        <v/>
      </c>
      <c r="X43" s="93" t="str">
        <f>IF(AND($D43&gt;0,$E43&gt;0,$F43&gt;0,NOT(ISBLANK($L43))),_xlfn.NORM.INV(ABS(VLOOKUP($Q$1,VLookups!$A$43:$B$44,2,FALSE)-X$3),$K43,$O43),"")</f>
        <v/>
      </c>
      <c r="Y43" s="5"/>
      <c r="Z43" s="168" t="str">
        <f t="shared" si="113"/>
        <v/>
      </c>
      <c r="AA43" s="49" t="str">
        <f t="shared" si="114"/>
        <v/>
      </c>
      <c r="AB43" s="49" t="str">
        <f t="shared" si="179"/>
        <v/>
      </c>
      <c r="AC43" s="49" t="str">
        <f t="shared" si="179"/>
        <v/>
      </c>
      <c r="AD43" s="49" t="str">
        <f t="shared" si="179"/>
        <v/>
      </c>
      <c r="AE43" s="49" t="str">
        <f t="shared" si="179"/>
        <v/>
      </c>
      <c r="AF43" s="49" t="str">
        <f t="shared" si="179"/>
        <v/>
      </c>
      <c r="AG43" s="49" t="str">
        <f t="shared" si="179"/>
        <v/>
      </c>
      <c r="AH43" s="49" t="str">
        <f t="shared" si="179"/>
        <v/>
      </c>
      <c r="AI43" s="49" t="str">
        <f t="shared" si="179"/>
        <v/>
      </c>
      <c r="AJ43" s="49" t="str">
        <f t="shared" si="179"/>
        <v/>
      </c>
      <c r="AK43" s="49" t="str">
        <f t="shared" si="179"/>
        <v/>
      </c>
      <c r="AL43" s="49" t="str">
        <f t="shared" si="179"/>
        <v/>
      </c>
      <c r="AM43" s="49" t="str">
        <f t="shared" si="179"/>
        <v/>
      </c>
      <c r="AN43" s="49" t="str">
        <f t="shared" si="179"/>
        <v/>
      </c>
      <c r="AO43" s="49" t="str">
        <f t="shared" si="179"/>
        <v/>
      </c>
      <c r="AP43" s="49" t="str">
        <f t="shared" si="179"/>
        <v/>
      </c>
      <c r="AQ43" s="49" t="str">
        <f t="shared" si="179"/>
        <v/>
      </c>
      <c r="AR43" s="49" t="str">
        <f t="shared" si="179"/>
        <v/>
      </c>
      <c r="AS43" s="49" t="str">
        <f t="shared" si="179"/>
        <v/>
      </c>
      <c r="AT43" s="49" t="str">
        <f t="shared" si="179"/>
        <v/>
      </c>
      <c r="AU43" s="49" t="str">
        <f t="shared" si="179"/>
        <v/>
      </c>
      <c r="AV43" s="49" t="str">
        <f t="shared" si="179"/>
        <v/>
      </c>
      <c r="AW43" s="49" t="str">
        <f t="shared" si="179"/>
        <v/>
      </c>
      <c r="AX43" s="49" t="str">
        <f t="shared" si="179"/>
        <v/>
      </c>
      <c r="AY43" s="49" t="str">
        <f t="shared" si="179"/>
        <v/>
      </c>
      <c r="AZ43" s="49" t="str">
        <f t="shared" si="179"/>
        <v/>
      </c>
      <c r="BA43" s="49" t="str">
        <f t="shared" si="179"/>
        <v/>
      </c>
      <c r="BB43" s="49" t="str">
        <f t="shared" si="179"/>
        <v/>
      </c>
      <c r="BC43" s="49" t="str">
        <f t="shared" si="179"/>
        <v/>
      </c>
      <c r="BD43" s="49" t="str">
        <f t="shared" si="179"/>
        <v/>
      </c>
      <c r="BE43" s="49" t="str">
        <f t="shared" si="179"/>
        <v/>
      </c>
      <c r="BF43" s="49" t="str">
        <f t="shared" si="179"/>
        <v/>
      </c>
      <c r="BG43" s="49" t="str">
        <f t="shared" si="179"/>
        <v/>
      </c>
      <c r="BH43" s="49" t="str">
        <f t="shared" si="179"/>
        <v/>
      </c>
      <c r="BI43" s="49" t="str">
        <f t="shared" si="179"/>
        <v/>
      </c>
      <c r="BJ43" s="49" t="str">
        <f t="shared" si="179"/>
        <v/>
      </c>
      <c r="BK43" s="49" t="str">
        <f t="shared" si="179"/>
        <v/>
      </c>
      <c r="BL43" s="49" t="str">
        <f t="shared" si="179"/>
        <v/>
      </c>
      <c r="BM43" s="49" t="str">
        <f t="shared" si="179"/>
        <v/>
      </c>
      <c r="BN43" s="49" t="str">
        <f t="shared" si="179"/>
        <v/>
      </c>
      <c r="BO43" s="49" t="str">
        <f t="shared" si="179"/>
        <v/>
      </c>
      <c r="BP43" s="49" t="str">
        <f t="shared" si="179"/>
        <v/>
      </c>
      <c r="BQ43" s="49" t="str">
        <f t="shared" si="179"/>
        <v/>
      </c>
      <c r="BR43" s="49" t="str">
        <f t="shared" si="179"/>
        <v/>
      </c>
      <c r="BS43" s="49" t="str">
        <f t="shared" si="179"/>
        <v/>
      </c>
      <c r="BT43" s="49" t="str">
        <f t="shared" si="179"/>
        <v/>
      </c>
      <c r="BU43" s="49" t="str">
        <f t="shared" si="179"/>
        <v/>
      </c>
      <c r="BV43" s="49" t="str">
        <f t="shared" si="179"/>
        <v/>
      </c>
      <c r="BW43" s="49" t="str">
        <f t="shared" si="179"/>
        <v/>
      </c>
      <c r="BX43" s="49" t="str">
        <f t="shared" si="179"/>
        <v/>
      </c>
      <c r="BY43" s="49" t="str">
        <f t="shared" si="179"/>
        <v/>
      </c>
      <c r="BZ43" s="49" t="str">
        <f t="shared" si="179"/>
        <v/>
      </c>
      <c r="CA43" s="49" t="str">
        <f t="shared" si="179"/>
        <v/>
      </c>
      <c r="CB43" s="49" t="str">
        <f t="shared" si="179"/>
        <v/>
      </c>
      <c r="CC43" s="49" t="str">
        <f t="shared" si="179"/>
        <v/>
      </c>
      <c r="CD43" s="49" t="str">
        <f t="shared" si="179"/>
        <v/>
      </c>
      <c r="CE43" s="49" t="str">
        <f t="shared" si="179"/>
        <v/>
      </c>
      <c r="CF43" s="49" t="str">
        <f t="shared" si="179"/>
        <v/>
      </c>
      <c r="CG43" s="49" t="str">
        <f t="shared" si="179"/>
        <v/>
      </c>
      <c r="CH43" s="49" t="str">
        <f t="shared" si="179"/>
        <v/>
      </c>
      <c r="CI43" s="49" t="str">
        <f t="shared" si="179"/>
        <v/>
      </c>
      <c r="CJ43" s="49" t="str">
        <f t="shared" si="179"/>
        <v/>
      </c>
      <c r="CK43" s="49" t="str">
        <f t="shared" si="179"/>
        <v/>
      </c>
      <c r="CL43" s="49" t="str">
        <f t="shared" si="179"/>
        <v/>
      </c>
      <c r="CM43" s="49" t="str">
        <f t="shared" si="179"/>
        <v/>
      </c>
      <c r="CN43" s="49" t="str">
        <f t="shared" si="178"/>
        <v/>
      </c>
      <c r="CO43" s="49" t="str">
        <f t="shared" si="178"/>
        <v/>
      </c>
      <c r="CP43" s="49" t="str">
        <f t="shared" si="178"/>
        <v/>
      </c>
      <c r="CQ43" s="49" t="str">
        <f t="shared" si="178"/>
        <v/>
      </c>
      <c r="CR43" s="49" t="str">
        <f t="shared" si="178"/>
        <v/>
      </c>
      <c r="CS43" s="49" t="str">
        <f t="shared" si="178"/>
        <v/>
      </c>
      <c r="CT43" s="49" t="str">
        <f t="shared" si="178"/>
        <v/>
      </c>
      <c r="CU43" s="49" t="str">
        <f t="shared" si="178"/>
        <v/>
      </c>
      <c r="CV43" s="49" t="str">
        <f t="shared" si="178"/>
        <v/>
      </c>
      <c r="CW43" s="49" t="str">
        <f t="shared" si="178"/>
        <v/>
      </c>
      <c r="CX43" s="49" t="str">
        <f t="shared" si="178"/>
        <v/>
      </c>
      <c r="CY43" s="49" t="str">
        <f t="shared" si="178"/>
        <v/>
      </c>
      <c r="CZ43" s="49" t="str">
        <f t="shared" si="178"/>
        <v/>
      </c>
      <c r="DA43" s="49" t="str">
        <f t="shared" si="178"/>
        <v/>
      </c>
      <c r="DB43" s="49" t="str">
        <f t="shared" si="178"/>
        <v/>
      </c>
      <c r="DC43" s="49" t="str">
        <f t="shared" si="178"/>
        <v/>
      </c>
      <c r="DD43" s="49" t="str">
        <f t="shared" si="178"/>
        <v/>
      </c>
      <c r="DE43" s="49" t="str">
        <f t="shared" si="178"/>
        <v/>
      </c>
      <c r="DF43" s="49" t="str">
        <f t="shared" si="178"/>
        <v/>
      </c>
      <c r="DG43" s="49" t="str">
        <f t="shared" si="178"/>
        <v/>
      </c>
      <c r="DH43" s="49" t="str">
        <f t="shared" si="178"/>
        <v/>
      </c>
      <c r="DI43" s="49" t="str">
        <f t="shared" si="178"/>
        <v/>
      </c>
      <c r="DJ43" s="49" t="str">
        <f t="shared" si="178"/>
        <v/>
      </c>
      <c r="DK43" s="49" t="str">
        <f t="shared" si="178"/>
        <v/>
      </c>
      <c r="DL43" s="49" t="str">
        <f t="shared" si="178"/>
        <v/>
      </c>
      <c r="DM43" s="49" t="str">
        <f t="shared" si="178"/>
        <v/>
      </c>
      <c r="DN43" s="49" t="str">
        <f t="shared" si="178"/>
        <v/>
      </c>
      <c r="DO43" s="49" t="str">
        <f t="shared" si="178"/>
        <v/>
      </c>
      <c r="DP43" s="49" t="str">
        <f t="shared" si="178"/>
        <v/>
      </c>
      <c r="DQ43" s="49" t="str">
        <f t="shared" si="178"/>
        <v/>
      </c>
      <c r="DR43" s="49" t="str">
        <f t="shared" si="178"/>
        <v/>
      </c>
      <c r="DS43" s="49" t="str">
        <f t="shared" si="178"/>
        <v/>
      </c>
      <c r="DT43" s="49" t="str">
        <f t="shared" si="178"/>
        <v/>
      </c>
      <c r="DU43" s="49" t="str">
        <f t="shared" si="178"/>
        <v/>
      </c>
      <c r="DV43" s="49" t="str">
        <f t="shared" si="178"/>
        <v/>
      </c>
      <c r="DW43" s="183" t="str">
        <f t="shared" si="115"/>
        <v/>
      </c>
      <c r="DX43" s="49" t="str">
        <f t="shared" si="5"/>
        <v/>
      </c>
      <c r="DY43" s="49" t="str">
        <f t="shared" si="6"/>
        <v/>
      </c>
      <c r="DZ43" s="49" t="str">
        <f t="shared" si="7"/>
        <v/>
      </c>
      <c r="EA43" s="49" t="str">
        <f t="shared" si="8"/>
        <v/>
      </c>
      <c r="EB43" s="49" t="str">
        <f t="shared" si="9"/>
        <v/>
      </c>
      <c r="EC43" s="49" t="str">
        <f t="shared" si="10"/>
        <v/>
      </c>
      <c r="ED43" s="49" t="str">
        <f t="shared" si="11"/>
        <v/>
      </c>
      <c r="EE43" s="49" t="str">
        <f t="shared" si="12"/>
        <v/>
      </c>
      <c r="EF43" s="49" t="str">
        <f t="shared" si="13"/>
        <v/>
      </c>
      <c r="EG43" s="49" t="str">
        <f t="shared" si="14"/>
        <v/>
      </c>
      <c r="EH43" s="49" t="str">
        <f t="shared" si="15"/>
        <v/>
      </c>
      <c r="EI43" s="49" t="str">
        <f t="shared" si="16"/>
        <v/>
      </c>
      <c r="EJ43" s="49" t="str">
        <f t="shared" si="17"/>
        <v/>
      </c>
      <c r="EK43" s="49" t="str">
        <f t="shared" si="18"/>
        <v/>
      </c>
      <c r="EL43" s="49" t="str">
        <f t="shared" si="19"/>
        <v/>
      </c>
      <c r="EM43" s="49" t="str">
        <f t="shared" si="20"/>
        <v/>
      </c>
      <c r="EN43" s="49" t="str">
        <f t="shared" si="21"/>
        <v/>
      </c>
      <c r="EO43" s="49" t="str">
        <f t="shared" si="22"/>
        <v/>
      </c>
      <c r="EP43" s="49" t="str">
        <f t="shared" si="23"/>
        <v/>
      </c>
      <c r="EQ43" s="49" t="str">
        <f t="shared" si="24"/>
        <v/>
      </c>
      <c r="ER43" s="49" t="str">
        <f t="shared" si="25"/>
        <v/>
      </c>
      <c r="ES43" s="49" t="str">
        <f t="shared" si="26"/>
        <v/>
      </c>
      <c r="ET43" s="49" t="str">
        <f t="shared" si="27"/>
        <v/>
      </c>
      <c r="EU43" s="49" t="str">
        <f t="shared" si="28"/>
        <v/>
      </c>
      <c r="EV43" s="49" t="str">
        <f t="shared" si="29"/>
        <v/>
      </c>
      <c r="EW43" s="49" t="str">
        <f t="shared" si="30"/>
        <v/>
      </c>
      <c r="EX43" s="49" t="str">
        <f t="shared" si="31"/>
        <v/>
      </c>
      <c r="EY43" s="49" t="str">
        <f t="shared" si="32"/>
        <v/>
      </c>
      <c r="EZ43" s="49" t="str">
        <f t="shared" si="33"/>
        <v/>
      </c>
      <c r="FA43" s="49" t="str">
        <f t="shared" si="34"/>
        <v/>
      </c>
      <c r="FB43" s="49" t="str">
        <f t="shared" si="35"/>
        <v/>
      </c>
      <c r="FC43" s="49" t="str">
        <f t="shared" si="36"/>
        <v/>
      </c>
      <c r="FD43" s="49" t="str">
        <f t="shared" si="37"/>
        <v/>
      </c>
      <c r="FE43" s="49" t="str">
        <f t="shared" si="38"/>
        <v/>
      </c>
      <c r="FF43" s="49" t="str">
        <f t="shared" si="39"/>
        <v/>
      </c>
      <c r="FG43" s="49" t="str">
        <f t="shared" si="40"/>
        <v/>
      </c>
      <c r="FH43" s="49" t="str">
        <f t="shared" si="41"/>
        <v/>
      </c>
      <c r="FI43" s="49" t="str">
        <f t="shared" si="42"/>
        <v/>
      </c>
      <c r="FJ43" s="49" t="str">
        <f t="shared" si="43"/>
        <v/>
      </c>
      <c r="FK43" s="49" t="str">
        <f t="shared" si="44"/>
        <v/>
      </c>
      <c r="FL43" s="49" t="str">
        <f t="shared" si="45"/>
        <v/>
      </c>
      <c r="FM43" s="49" t="str">
        <f t="shared" si="46"/>
        <v/>
      </c>
      <c r="FN43" s="49" t="str">
        <f t="shared" si="47"/>
        <v/>
      </c>
      <c r="FO43" s="49" t="str">
        <f t="shared" si="48"/>
        <v/>
      </c>
      <c r="FP43" s="49" t="str">
        <f t="shared" si="49"/>
        <v/>
      </c>
      <c r="FQ43" s="49" t="str">
        <f t="shared" si="50"/>
        <v/>
      </c>
      <c r="FR43" s="49" t="str">
        <f t="shared" si="51"/>
        <v/>
      </c>
      <c r="FS43" s="49" t="str">
        <f t="shared" si="52"/>
        <v/>
      </c>
      <c r="FT43" s="49" t="str">
        <f t="shared" si="53"/>
        <v/>
      </c>
      <c r="FU43" s="49" t="str">
        <f t="shared" si="54"/>
        <v/>
      </c>
      <c r="FV43" s="49" t="str">
        <f t="shared" si="55"/>
        <v/>
      </c>
      <c r="FW43" s="49" t="str">
        <f t="shared" si="56"/>
        <v/>
      </c>
      <c r="FX43" s="49" t="str">
        <f t="shared" si="57"/>
        <v/>
      </c>
      <c r="FY43" s="49" t="str">
        <f t="shared" si="58"/>
        <v/>
      </c>
      <c r="FZ43" s="49" t="str">
        <f t="shared" si="59"/>
        <v/>
      </c>
      <c r="GA43" s="49" t="str">
        <f t="shared" si="60"/>
        <v/>
      </c>
      <c r="GB43" s="49" t="str">
        <f t="shared" si="61"/>
        <v/>
      </c>
      <c r="GC43" s="49" t="str">
        <f t="shared" si="62"/>
        <v/>
      </c>
      <c r="GD43" s="49" t="str">
        <f t="shared" si="63"/>
        <v/>
      </c>
      <c r="GE43" s="49" t="str">
        <f t="shared" si="64"/>
        <v/>
      </c>
      <c r="GF43" s="49" t="str">
        <f t="shared" si="65"/>
        <v/>
      </c>
      <c r="GG43" s="49" t="str">
        <f t="shared" si="66"/>
        <v/>
      </c>
      <c r="GH43" s="49" t="str">
        <f t="shared" si="67"/>
        <v/>
      </c>
      <c r="GI43" s="49" t="str">
        <f t="shared" si="68"/>
        <v/>
      </c>
      <c r="GJ43" s="49" t="str">
        <f t="shared" si="69"/>
        <v/>
      </c>
      <c r="GK43" s="49" t="str">
        <f t="shared" si="70"/>
        <v/>
      </c>
      <c r="GL43" s="49" t="str">
        <f t="shared" si="71"/>
        <v/>
      </c>
      <c r="GM43" s="49" t="str">
        <f t="shared" si="72"/>
        <v/>
      </c>
      <c r="GN43" s="49" t="str">
        <f t="shared" si="73"/>
        <v/>
      </c>
      <c r="GO43" s="49" t="str">
        <f t="shared" si="74"/>
        <v/>
      </c>
      <c r="GP43" s="49" t="str">
        <f t="shared" si="75"/>
        <v/>
      </c>
      <c r="GQ43" s="49" t="str">
        <f t="shared" si="76"/>
        <v/>
      </c>
      <c r="GR43" s="49" t="str">
        <f t="shared" si="77"/>
        <v/>
      </c>
      <c r="GS43" s="49" t="str">
        <f t="shared" si="78"/>
        <v/>
      </c>
      <c r="GT43" s="49" t="str">
        <f t="shared" si="79"/>
        <v/>
      </c>
      <c r="GU43" s="49" t="str">
        <f t="shared" si="80"/>
        <v/>
      </c>
      <c r="GV43" s="49" t="str">
        <f t="shared" si="81"/>
        <v/>
      </c>
      <c r="GW43" s="49" t="str">
        <f t="shared" si="82"/>
        <v/>
      </c>
      <c r="GX43" s="49" t="str">
        <f t="shared" si="83"/>
        <v/>
      </c>
      <c r="GY43" s="49" t="str">
        <f t="shared" si="84"/>
        <v/>
      </c>
      <c r="GZ43" s="49" t="str">
        <f t="shared" si="85"/>
        <v/>
      </c>
      <c r="HA43" s="49" t="str">
        <f t="shared" si="86"/>
        <v/>
      </c>
      <c r="HB43" s="49" t="str">
        <f t="shared" si="87"/>
        <v/>
      </c>
      <c r="HC43" s="49" t="str">
        <f t="shared" si="88"/>
        <v/>
      </c>
      <c r="HD43" s="49" t="str">
        <f t="shared" si="89"/>
        <v/>
      </c>
      <c r="HE43" s="49" t="str">
        <f t="shared" si="90"/>
        <v/>
      </c>
      <c r="HF43" s="49" t="str">
        <f t="shared" si="91"/>
        <v/>
      </c>
      <c r="HG43" s="49" t="str">
        <f t="shared" si="92"/>
        <v/>
      </c>
      <c r="HH43" s="49" t="str">
        <f t="shared" si="93"/>
        <v/>
      </c>
      <c r="HI43" s="49" t="str">
        <f t="shared" si="94"/>
        <v/>
      </c>
      <c r="HJ43" s="49" t="str">
        <f t="shared" si="95"/>
        <v/>
      </c>
      <c r="HK43" s="49" t="str">
        <f t="shared" si="96"/>
        <v/>
      </c>
      <c r="HL43" s="49" t="str">
        <f t="shared" si="97"/>
        <v/>
      </c>
      <c r="HM43" s="49" t="str">
        <f t="shared" si="98"/>
        <v/>
      </c>
      <c r="HN43" s="49" t="str">
        <f t="shared" si="99"/>
        <v/>
      </c>
      <c r="HO43" s="49" t="str">
        <f t="shared" si="100"/>
        <v/>
      </c>
      <c r="HP43" s="49" t="str">
        <f t="shared" si="101"/>
        <v/>
      </c>
      <c r="HQ43" s="49" t="str">
        <f t="shared" si="102"/>
        <v/>
      </c>
      <c r="HR43" s="49" t="str">
        <f t="shared" si="103"/>
        <v/>
      </c>
      <c r="HS43" s="49" t="str">
        <f t="shared" si="104"/>
        <v/>
      </c>
      <c r="HT43" s="169" t="e">
        <f t="shared" si="171"/>
        <v>#N/A</v>
      </c>
      <c r="HU43" s="169" t="e">
        <f t="shared" si="153"/>
        <v>#N/A</v>
      </c>
      <c r="HV43" s="169" t="e">
        <f t="shared" si="153"/>
        <v>#N/A</v>
      </c>
      <c r="HW43" s="169" t="e">
        <f t="shared" si="153"/>
        <v>#N/A</v>
      </c>
      <c r="HX43" s="169" t="e">
        <f t="shared" si="164"/>
        <v>#N/A</v>
      </c>
      <c r="HY43" s="169" t="e">
        <f t="shared" si="164"/>
        <v>#N/A</v>
      </c>
      <c r="HZ43" s="169" t="e">
        <f t="shared" si="164"/>
        <v>#N/A</v>
      </c>
      <c r="IA43" s="169" t="e">
        <f t="shared" si="164"/>
        <v>#N/A</v>
      </c>
      <c r="IB43" s="169" t="e">
        <f t="shared" si="164"/>
        <v>#N/A</v>
      </c>
      <c r="IC43" s="169" t="e">
        <f t="shared" si="164"/>
        <v>#N/A</v>
      </c>
      <c r="ID43" s="169" t="e">
        <f t="shared" si="164"/>
        <v>#N/A</v>
      </c>
      <c r="IE43" s="169" t="e">
        <f t="shared" si="164"/>
        <v>#N/A</v>
      </c>
      <c r="IF43" s="169" t="e">
        <f t="shared" si="164"/>
        <v>#N/A</v>
      </c>
      <c r="IG43" s="169" t="e">
        <f t="shared" si="164"/>
        <v>#N/A</v>
      </c>
      <c r="IH43" s="169" t="e">
        <f t="shared" si="164"/>
        <v>#N/A</v>
      </c>
      <c r="II43" s="169" t="e">
        <f t="shared" si="164"/>
        <v>#N/A</v>
      </c>
      <c r="IJ43" s="169" t="e">
        <f t="shared" si="164"/>
        <v>#N/A</v>
      </c>
      <c r="IK43" s="169" t="e">
        <f t="shared" si="164"/>
        <v>#N/A</v>
      </c>
      <c r="IL43" s="169" t="e">
        <f t="shared" si="164"/>
        <v>#N/A</v>
      </c>
      <c r="IM43" s="169" t="e">
        <f t="shared" si="160"/>
        <v>#N/A</v>
      </c>
      <c r="IN43" s="169" t="e">
        <f t="shared" si="160"/>
        <v>#N/A</v>
      </c>
      <c r="IO43" s="169" t="e">
        <f t="shared" si="160"/>
        <v>#N/A</v>
      </c>
      <c r="IP43" s="169" t="e">
        <f t="shared" si="160"/>
        <v>#N/A</v>
      </c>
      <c r="IQ43" s="169" t="e">
        <f t="shared" si="160"/>
        <v>#N/A</v>
      </c>
      <c r="IR43" s="169" t="e">
        <f t="shared" si="160"/>
        <v>#N/A</v>
      </c>
      <c r="IS43" s="169" t="e">
        <f t="shared" si="160"/>
        <v>#N/A</v>
      </c>
      <c r="IT43" s="169" t="e">
        <f t="shared" si="160"/>
        <v>#N/A</v>
      </c>
      <c r="IU43" s="169" t="e">
        <f t="shared" si="160"/>
        <v>#N/A</v>
      </c>
      <c r="IV43" s="169" t="e">
        <f t="shared" si="160"/>
        <v>#N/A</v>
      </c>
      <c r="IW43" s="169" t="e">
        <f t="shared" si="160"/>
        <v>#N/A</v>
      </c>
      <c r="IX43" s="169" t="e">
        <f t="shared" si="160"/>
        <v>#N/A</v>
      </c>
      <c r="IY43" s="169" t="e">
        <f t="shared" si="160"/>
        <v>#N/A</v>
      </c>
      <c r="IZ43" s="169" t="e">
        <f t="shared" si="160"/>
        <v>#N/A</v>
      </c>
      <c r="JA43" s="169" t="e">
        <f t="shared" si="160"/>
        <v>#N/A</v>
      </c>
      <c r="JB43" s="169" t="e">
        <f t="shared" si="157"/>
        <v>#N/A</v>
      </c>
      <c r="JC43" s="169" t="e">
        <f t="shared" si="157"/>
        <v>#N/A</v>
      </c>
      <c r="JD43" s="169" t="e">
        <f t="shared" si="157"/>
        <v>#N/A</v>
      </c>
      <c r="JE43" s="169" t="e">
        <f t="shared" si="157"/>
        <v>#N/A</v>
      </c>
      <c r="JF43" s="169" t="e">
        <f t="shared" si="157"/>
        <v>#N/A</v>
      </c>
      <c r="JG43" s="169" t="e">
        <f t="shared" si="157"/>
        <v>#N/A</v>
      </c>
      <c r="JH43" s="169" t="e">
        <f t="shared" si="157"/>
        <v>#N/A</v>
      </c>
      <c r="JI43" s="169" t="e">
        <f t="shared" si="157"/>
        <v>#N/A</v>
      </c>
      <c r="JJ43" s="169" t="e">
        <f t="shared" si="157"/>
        <v>#N/A</v>
      </c>
      <c r="JK43" s="169" t="e">
        <f t="shared" si="157"/>
        <v>#N/A</v>
      </c>
      <c r="JL43" s="169" t="e">
        <f t="shared" si="157"/>
        <v>#N/A</v>
      </c>
      <c r="JM43" s="169" t="e">
        <f t="shared" si="157"/>
        <v>#N/A</v>
      </c>
      <c r="JN43" s="169" t="e">
        <f t="shared" si="157"/>
        <v>#N/A</v>
      </c>
      <c r="JO43" s="169" t="e">
        <f t="shared" si="157"/>
        <v>#N/A</v>
      </c>
      <c r="JP43" s="169" t="e">
        <f t="shared" si="157"/>
        <v>#N/A</v>
      </c>
      <c r="JQ43" s="169" t="e">
        <f t="shared" si="174"/>
        <v>#N/A</v>
      </c>
      <c r="JR43" s="169" t="e">
        <f t="shared" si="174"/>
        <v>#N/A</v>
      </c>
      <c r="JS43" s="169" t="e">
        <f t="shared" si="174"/>
        <v>#N/A</v>
      </c>
      <c r="JT43" s="169" t="e">
        <f t="shared" si="174"/>
        <v>#N/A</v>
      </c>
      <c r="JU43" s="169" t="e">
        <f t="shared" si="174"/>
        <v>#N/A</v>
      </c>
      <c r="JV43" s="169" t="e">
        <f t="shared" si="174"/>
        <v>#N/A</v>
      </c>
      <c r="JW43" s="169" t="e">
        <f t="shared" si="174"/>
        <v>#N/A</v>
      </c>
      <c r="JX43" s="169" t="e">
        <f t="shared" si="174"/>
        <v>#N/A</v>
      </c>
      <c r="JY43" s="169" t="e">
        <f t="shared" si="174"/>
        <v>#N/A</v>
      </c>
      <c r="JZ43" s="169" t="e">
        <f t="shared" si="174"/>
        <v>#N/A</v>
      </c>
      <c r="KA43" s="169" t="e">
        <f t="shared" si="174"/>
        <v>#N/A</v>
      </c>
      <c r="KB43" s="169" t="e">
        <f t="shared" si="174"/>
        <v>#N/A</v>
      </c>
      <c r="KC43" s="169" t="e">
        <f t="shared" si="174"/>
        <v>#N/A</v>
      </c>
      <c r="KD43" s="169" t="e">
        <f t="shared" si="174"/>
        <v>#N/A</v>
      </c>
      <c r="KE43" s="169" t="e">
        <f t="shared" si="174"/>
        <v>#N/A</v>
      </c>
      <c r="KF43" s="169" t="e">
        <f t="shared" si="117"/>
        <v>#N/A</v>
      </c>
      <c r="KG43" s="169" t="e">
        <f t="shared" si="154"/>
        <v>#N/A</v>
      </c>
      <c r="KH43" s="169" t="e">
        <f t="shared" si="154"/>
        <v>#N/A</v>
      </c>
      <c r="KI43" s="169" t="e">
        <f t="shared" si="154"/>
        <v>#N/A</v>
      </c>
      <c r="KJ43" s="169" t="e">
        <f t="shared" si="165"/>
        <v>#N/A</v>
      </c>
      <c r="KK43" s="169" t="e">
        <f t="shared" si="165"/>
        <v>#N/A</v>
      </c>
      <c r="KL43" s="169" t="e">
        <f t="shared" si="165"/>
        <v>#N/A</v>
      </c>
      <c r="KM43" s="169" t="e">
        <f t="shared" si="165"/>
        <v>#N/A</v>
      </c>
      <c r="KN43" s="169" t="e">
        <f t="shared" si="165"/>
        <v>#N/A</v>
      </c>
      <c r="KO43" s="169" t="e">
        <f t="shared" si="165"/>
        <v>#N/A</v>
      </c>
      <c r="KP43" s="169" t="e">
        <f t="shared" si="165"/>
        <v>#N/A</v>
      </c>
      <c r="KQ43" s="169" t="e">
        <f t="shared" si="165"/>
        <v>#N/A</v>
      </c>
      <c r="KR43" s="169" t="e">
        <f t="shared" si="165"/>
        <v>#N/A</v>
      </c>
      <c r="KS43" s="169" t="e">
        <f t="shared" si="165"/>
        <v>#N/A</v>
      </c>
      <c r="KT43" s="169" t="e">
        <f t="shared" si="165"/>
        <v>#N/A</v>
      </c>
      <c r="KU43" s="169" t="e">
        <f t="shared" si="165"/>
        <v>#N/A</v>
      </c>
      <c r="KV43" s="169" t="e">
        <f t="shared" si="165"/>
        <v>#N/A</v>
      </c>
      <c r="KW43" s="169" t="e">
        <f t="shared" si="165"/>
        <v>#N/A</v>
      </c>
      <c r="KX43" s="169" t="e">
        <f t="shared" si="165"/>
        <v>#N/A</v>
      </c>
      <c r="KY43" s="169" t="e">
        <f t="shared" si="161"/>
        <v>#N/A</v>
      </c>
      <c r="KZ43" s="169" t="e">
        <f t="shared" si="161"/>
        <v>#N/A</v>
      </c>
      <c r="LA43" s="169" t="e">
        <f t="shared" si="161"/>
        <v>#N/A</v>
      </c>
      <c r="LB43" s="169" t="e">
        <f t="shared" si="161"/>
        <v>#N/A</v>
      </c>
      <c r="LC43" s="169" t="e">
        <f t="shared" si="161"/>
        <v>#N/A</v>
      </c>
      <c r="LD43" s="169" t="e">
        <f t="shared" si="161"/>
        <v>#N/A</v>
      </c>
      <c r="LE43" s="169" t="e">
        <f t="shared" si="161"/>
        <v>#N/A</v>
      </c>
      <c r="LF43" s="169" t="e">
        <f t="shared" si="161"/>
        <v>#N/A</v>
      </c>
      <c r="LG43" s="169" t="e">
        <f t="shared" si="161"/>
        <v>#N/A</v>
      </c>
      <c r="LH43" s="169" t="e">
        <f t="shared" si="161"/>
        <v>#N/A</v>
      </c>
      <c r="LI43" s="169" t="e">
        <f t="shared" si="161"/>
        <v>#N/A</v>
      </c>
      <c r="LJ43" s="169" t="e">
        <f t="shared" si="161"/>
        <v>#N/A</v>
      </c>
      <c r="LK43" s="169" t="e">
        <f t="shared" si="161"/>
        <v>#N/A</v>
      </c>
      <c r="LL43" s="169" t="e">
        <f t="shared" si="161"/>
        <v>#N/A</v>
      </c>
      <c r="LM43" s="169" t="e">
        <f t="shared" si="161"/>
        <v>#N/A</v>
      </c>
      <c r="LN43" s="169" t="e">
        <f t="shared" si="158"/>
        <v>#N/A</v>
      </c>
      <c r="LO43" s="169" t="e">
        <f t="shared" si="158"/>
        <v>#N/A</v>
      </c>
      <c r="LP43" s="169" t="e">
        <f t="shared" si="158"/>
        <v>#N/A</v>
      </c>
      <c r="LQ43" s="169" t="e">
        <f t="shared" si="158"/>
        <v>#N/A</v>
      </c>
      <c r="LR43" s="169" t="e">
        <f t="shared" si="158"/>
        <v>#N/A</v>
      </c>
      <c r="LS43" s="169" t="e">
        <f t="shared" si="158"/>
        <v>#N/A</v>
      </c>
      <c r="LT43" s="169" t="e">
        <f t="shared" si="158"/>
        <v>#N/A</v>
      </c>
      <c r="LU43" s="169" t="e">
        <f t="shared" si="158"/>
        <v>#N/A</v>
      </c>
      <c r="LV43" s="169" t="e">
        <f t="shared" si="158"/>
        <v>#N/A</v>
      </c>
      <c r="LW43" s="169" t="e">
        <f t="shared" si="158"/>
        <v>#N/A</v>
      </c>
      <c r="LX43" s="169" t="e">
        <f t="shared" si="158"/>
        <v>#N/A</v>
      </c>
      <c r="LY43" s="169" t="e">
        <f t="shared" si="158"/>
        <v>#N/A</v>
      </c>
      <c r="LZ43" s="169" t="e">
        <f t="shared" si="158"/>
        <v>#N/A</v>
      </c>
      <c r="MA43" s="169" t="e">
        <f t="shared" si="158"/>
        <v>#N/A</v>
      </c>
      <c r="MB43" s="169" t="e">
        <f t="shared" si="158"/>
        <v>#N/A</v>
      </c>
      <c r="MC43" s="169" t="e">
        <f t="shared" si="175"/>
        <v>#N/A</v>
      </c>
      <c r="MD43" s="169" t="e">
        <f t="shared" si="175"/>
        <v>#N/A</v>
      </c>
      <c r="ME43" s="169" t="e">
        <f t="shared" si="175"/>
        <v>#N/A</v>
      </c>
      <c r="MF43" s="169" t="e">
        <f t="shared" si="175"/>
        <v>#N/A</v>
      </c>
      <c r="MG43" s="169" t="e">
        <f t="shared" si="175"/>
        <v>#N/A</v>
      </c>
      <c r="MH43" s="169" t="e">
        <f t="shared" si="175"/>
        <v>#N/A</v>
      </c>
      <c r="MI43" s="169" t="e">
        <f t="shared" si="175"/>
        <v>#N/A</v>
      </c>
      <c r="MJ43" s="169" t="e">
        <f t="shared" si="175"/>
        <v>#N/A</v>
      </c>
      <c r="MK43" s="169" t="e">
        <f t="shared" si="175"/>
        <v>#N/A</v>
      </c>
      <c r="ML43" s="169" t="e">
        <f t="shared" si="175"/>
        <v>#N/A</v>
      </c>
      <c r="MM43" s="169" t="e">
        <f t="shared" si="175"/>
        <v>#N/A</v>
      </c>
      <c r="MN43" s="169" t="e">
        <f t="shared" si="175"/>
        <v>#N/A</v>
      </c>
      <c r="MO43" s="169" t="e">
        <f t="shared" si="175"/>
        <v>#N/A</v>
      </c>
      <c r="MP43" s="169" t="e">
        <f t="shared" si="175"/>
        <v>#N/A</v>
      </c>
      <c r="MQ43" s="169" t="e">
        <f t="shared" si="175"/>
        <v>#N/A</v>
      </c>
      <c r="MR43" s="169" t="e">
        <f t="shared" si="118"/>
        <v>#N/A</v>
      </c>
      <c r="MS43" s="169" t="e">
        <f t="shared" si="155"/>
        <v>#N/A</v>
      </c>
      <c r="MT43" s="169" t="e">
        <f t="shared" si="155"/>
        <v>#N/A</v>
      </c>
      <c r="MU43" s="169" t="e">
        <f t="shared" si="155"/>
        <v>#N/A</v>
      </c>
      <c r="MV43" s="169" t="e">
        <f t="shared" si="166"/>
        <v>#N/A</v>
      </c>
      <c r="MW43" s="169" t="e">
        <f t="shared" si="166"/>
        <v>#N/A</v>
      </c>
      <c r="MX43" s="169" t="e">
        <f t="shared" si="166"/>
        <v>#N/A</v>
      </c>
      <c r="MY43" s="169" t="e">
        <f t="shared" si="166"/>
        <v>#N/A</v>
      </c>
      <c r="MZ43" s="169" t="e">
        <f t="shared" si="166"/>
        <v>#N/A</v>
      </c>
      <c r="NA43" s="169" t="e">
        <f t="shared" si="166"/>
        <v>#N/A</v>
      </c>
      <c r="NB43" s="169" t="e">
        <f t="shared" si="166"/>
        <v>#N/A</v>
      </c>
      <c r="NC43" s="169" t="e">
        <f t="shared" si="166"/>
        <v>#N/A</v>
      </c>
      <c r="ND43" s="169" t="e">
        <f t="shared" si="166"/>
        <v>#N/A</v>
      </c>
      <c r="NE43" s="169" t="e">
        <f t="shared" si="166"/>
        <v>#N/A</v>
      </c>
      <c r="NF43" s="169" t="e">
        <f t="shared" si="166"/>
        <v>#N/A</v>
      </c>
      <c r="NG43" s="169" t="e">
        <f t="shared" si="166"/>
        <v>#N/A</v>
      </c>
      <c r="NH43" s="169" t="e">
        <f t="shared" si="166"/>
        <v>#N/A</v>
      </c>
      <c r="NI43" s="169" t="e">
        <f t="shared" si="166"/>
        <v>#N/A</v>
      </c>
      <c r="NJ43" s="169" t="e">
        <f t="shared" si="166"/>
        <v>#N/A</v>
      </c>
      <c r="NK43" s="169" t="e">
        <f t="shared" si="162"/>
        <v>#N/A</v>
      </c>
      <c r="NL43" s="169" t="e">
        <f t="shared" si="162"/>
        <v>#N/A</v>
      </c>
      <c r="NM43" s="169" t="e">
        <f t="shared" si="162"/>
        <v>#N/A</v>
      </c>
      <c r="NN43" s="169" t="e">
        <f t="shared" si="162"/>
        <v>#N/A</v>
      </c>
      <c r="NO43" s="169" t="e">
        <f t="shared" si="162"/>
        <v>#N/A</v>
      </c>
      <c r="NP43" s="169" t="e">
        <f t="shared" si="162"/>
        <v>#N/A</v>
      </c>
      <c r="NQ43" s="169" t="e">
        <f t="shared" si="162"/>
        <v>#N/A</v>
      </c>
      <c r="NR43" s="169" t="e">
        <f t="shared" si="162"/>
        <v>#N/A</v>
      </c>
      <c r="NS43" s="169" t="e">
        <f t="shared" si="162"/>
        <v>#N/A</v>
      </c>
      <c r="NT43" s="169" t="e">
        <f t="shared" si="162"/>
        <v>#N/A</v>
      </c>
      <c r="NU43" s="169" t="e">
        <f t="shared" si="162"/>
        <v>#N/A</v>
      </c>
      <c r="NV43" s="169" t="e">
        <f t="shared" si="162"/>
        <v>#N/A</v>
      </c>
      <c r="NW43" s="169" t="e">
        <f t="shared" si="162"/>
        <v>#N/A</v>
      </c>
      <c r="NX43" s="169" t="e">
        <f t="shared" si="162"/>
        <v>#N/A</v>
      </c>
      <c r="NY43" s="169" t="e">
        <f t="shared" si="162"/>
        <v>#N/A</v>
      </c>
      <c r="NZ43" s="169" t="e">
        <f t="shared" si="159"/>
        <v>#N/A</v>
      </c>
      <c r="OA43" s="169" t="e">
        <f t="shared" si="159"/>
        <v>#N/A</v>
      </c>
      <c r="OB43" s="169" t="e">
        <f t="shared" si="159"/>
        <v>#N/A</v>
      </c>
      <c r="OC43" s="169" t="e">
        <f t="shared" si="159"/>
        <v>#N/A</v>
      </c>
      <c r="OD43" s="169" t="e">
        <f t="shared" si="159"/>
        <v>#N/A</v>
      </c>
      <c r="OE43" s="169" t="e">
        <f t="shared" si="159"/>
        <v>#N/A</v>
      </c>
      <c r="OF43" s="169" t="e">
        <f t="shared" si="159"/>
        <v>#N/A</v>
      </c>
      <c r="OG43" s="169" t="e">
        <f t="shared" si="159"/>
        <v>#N/A</v>
      </c>
      <c r="OH43" s="169" t="e">
        <f t="shared" si="159"/>
        <v>#N/A</v>
      </c>
      <c r="OI43" s="169" t="e">
        <f t="shared" si="159"/>
        <v>#N/A</v>
      </c>
      <c r="OJ43" s="169" t="e">
        <f t="shared" si="159"/>
        <v>#N/A</v>
      </c>
      <c r="OK43" s="169" t="e">
        <f t="shared" si="159"/>
        <v>#N/A</v>
      </c>
      <c r="OL43" s="169" t="e">
        <f t="shared" si="159"/>
        <v>#N/A</v>
      </c>
      <c r="OM43" s="169" t="e">
        <f t="shared" si="159"/>
        <v>#N/A</v>
      </c>
      <c r="ON43" s="169" t="e">
        <f t="shared" si="159"/>
        <v>#N/A</v>
      </c>
      <c r="OO43" s="169" t="e">
        <f t="shared" si="176"/>
        <v>#N/A</v>
      </c>
      <c r="OP43" s="169" t="e">
        <f t="shared" si="176"/>
        <v>#N/A</v>
      </c>
      <c r="OQ43" s="169" t="e">
        <f t="shared" si="176"/>
        <v>#N/A</v>
      </c>
      <c r="OR43" s="169" t="e">
        <f t="shared" si="176"/>
        <v>#N/A</v>
      </c>
      <c r="OS43" s="169" t="e">
        <f t="shared" si="176"/>
        <v>#N/A</v>
      </c>
      <c r="OT43" s="169" t="e">
        <f t="shared" si="176"/>
        <v>#N/A</v>
      </c>
      <c r="OU43" s="169" t="e">
        <f t="shared" si="176"/>
        <v>#N/A</v>
      </c>
      <c r="OV43" s="169" t="e">
        <f t="shared" si="176"/>
        <v>#N/A</v>
      </c>
      <c r="OW43" s="169" t="e">
        <f t="shared" si="176"/>
        <v>#N/A</v>
      </c>
      <c r="OX43" s="169" t="e">
        <f t="shared" si="176"/>
        <v>#N/A</v>
      </c>
      <c r="OY43" s="169" t="e">
        <f t="shared" si="176"/>
        <v>#N/A</v>
      </c>
      <c r="OZ43" s="169" t="e">
        <f t="shared" si="176"/>
        <v>#N/A</v>
      </c>
      <c r="PA43" s="169" t="e">
        <f t="shared" si="176"/>
        <v>#N/A</v>
      </c>
      <c r="PB43" s="169" t="e">
        <f t="shared" si="176"/>
        <v>#N/A</v>
      </c>
      <c r="PC43" s="169" t="e">
        <f t="shared" si="176"/>
        <v>#N/A</v>
      </c>
      <c r="PD43" s="169" t="e">
        <f t="shared" si="119"/>
        <v>#N/A</v>
      </c>
      <c r="PE43" s="169" t="e">
        <f t="shared" si="172"/>
        <v>#N/A</v>
      </c>
      <c r="PF43" s="169" t="e">
        <f t="shared" si="172"/>
        <v>#N/A</v>
      </c>
      <c r="PG43" s="169" t="e">
        <f t="shared" si="172"/>
        <v>#N/A</v>
      </c>
      <c r="PH43" s="169" t="e">
        <f t="shared" si="172"/>
        <v>#N/A</v>
      </c>
      <c r="PI43" s="169" t="e">
        <f t="shared" si="172"/>
        <v>#N/A</v>
      </c>
      <c r="PJ43" s="169" t="e">
        <f t="shared" si="172"/>
        <v>#N/A</v>
      </c>
      <c r="PK43" s="169" t="e">
        <f t="shared" si="172"/>
        <v>#N/A</v>
      </c>
      <c r="PL43" s="169" t="e">
        <f t="shared" si="172"/>
        <v>#N/A</v>
      </c>
    </row>
    <row r="44" spans="1:428" hidden="1" x14ac:dyDescent="0.75">
      <c r="A44" s="4">
        <v>41</v>
      </c>
      <c r="B44" s="109"/>
      <c r="C44" s="117"/>
      <c r="D44" s="122" t="str">
        <f t="shared" si="168"/>
        <v/>
      </c>
      <c r="E44" s="95"/>
      <c r="F44" s="122" t="str">
        <f t="shared" si="169"/>
        <v/>
      </c>
      <c r="G44" s="117"/>
      <c r="H44" s="110"/>
      <c r="I44" s="124" t="str">
        <f t="shared" si="0"/>
        <v/>
      </c>
      <c r="J44" s="124" t="str">
        <f t="shared" si="1"/>
        <v/>
      </c>
      <c r="K44" s="73" t="str">
        <f t="shared" si="112"/>
        <v/>
      </c>
      <c r="L44" s="23"/>
      <c r="M44" s="57"/>
      <c r="N44" s="280"/>
      <c r="O44" s="74" t="str">
        <f>IF(AND(D44&gt;0,E44&gt;0,F44&gt;0),IF(ISBLANK(N44),IF(ISBLANK(L44),"",(F44-D44)*VLOOKUP(L44,VLookups!$A$4:$B$13,2,FALSE)),N44),"")</f>
        <v/>
      </c>
      <c r="P44" s="75" t="str">
        <f t="shared" si="170"/>
        <v/>
      </c>
      <c r="Q44" s="95"/>
      <c r="R44" s="270" t="str">
        <f>IF(AND(Q44&gt;0,E44&gt;0,NOT(O44="")),ABS(VLOOKUP($Q$1,VLookups!$A$43:$B$44,2,FALSE)-_xlfn.NORM.DIST(Q44,K44,O44,TRUE)),"")</f>
        <v/>
      </c>
      <c r="S44" s="94" t="str">
        <f>IF(AND($D44&gt;0,$E44&gt;0,$F44&gt;0,NOT(ISBLANK($L44))),_xlfn.NORM.INV(ABS(VLOOKUP($Q$1,VLookups!$A$43:$B$44,2,FALSE)-S$3),$K44,$O44),"")</f>
        <v/>
      </c>
      <c r="T44" s="93" t="str">
        <f>IF(AND($D44&gt;0,$E44&gt;0,$F44&gt;0,NOT(ISBLANK($L44))),_xlfn.NORM.INV(ABS(VLOOKUP($Q$1,VLookups!$A$43:$B$44,2,FALSE)-T$3),$K44,$O44),"")</f>
        <v/>
      </c>
      <c r="U44" s="94" t="str">
        <f>IF(AND($D44&gt;0,$E44&gt;0,$F44&gt;0,NOT(ISBLANK($L44))),_xlfn.NORM.INV(ABS(VLOOKUP($Q$1,VLookups!$A$43:$B$44,2,FALSE)-U$3),$K44,$O44),"")</f>
        <v/>
      </c>
      <c r="V44" s="93" t="str">
        <f>IF(AND($D44&gt;0,$E44&gt;0,$F44&gt;0,NOT(ISBLANK($L44))),_xlfn.NORM.INV(ABS(VLOOKUP($Q$1,VLookups!$A$43:$B$44,2,FALSE)-V$3),$K44,$O44),"")</f>
        <v/>
      </c>
      <c r="W44" s="94" t="str">
        <f>IF(AND($D44&gt;0,$E44&gt;0,$F44&gt;0,NOT(ISBLANK($L44))),_xlfn.NORM.INV(ABS(VLOOKUP($Q$1,VLookups!$A$43:$B$44,2,FALSE)-W$3),$K44,$O44),"")</f>
        <v/>
      </c>
      <c r="X44" s="93" t="str">
        <f>IF(AND($D44&gt;0,$E44&gt;0,$F44&gt;0,NOT(ISBLANK($L44))),_xlfn.NORM.INV(ABS(VLOOKUP($Q$1,VLookups!$A$43:$B$44,2,FALSE)-X$3),$K44,$O44),"")</f>
        <v/>
      </c>
      <c r="Y44" s="5"/>
      <c r="Z44" s="168" t="str">
        <f t="shared" si="113"/>
        <v/>
      </c>
      <c r="AA44" s="49" t="str">
        <f t="shared" si="114"/>
        <v/>
      </c>
      <c r="AB44" s="49" t="str">
        <f t="shared" si="179"/>
        <v/>
      </c>
      <c r="AC44" s="49" t="str">
        <f t="shared" si="179"/>
        <v/>
      </c>
      <c r="AD44" s="49" t="str">
        <f t="shared" si="179"/>
        <v/>
      </c>
      <c r="AE44" s="49" t="str">
        <f t="shared" si="179"/>
        <v/>
      </c>
      <c r="AF44" s="49" t="str">
        <f t="shared" si="179"/>
        <v/>
      </c>
      <c r="AG44" s="49" t="str">
        <f t="shared" si="179"/>
        <v/>
      </c>
      <c r="AH44" s="49" t="str">
        <f t="shared" si="179"/>
        <v/>
      </c>
      <c r="AI44" s="49" t="str">
        <f t="shared" si="179"/>
        <v/>
      </c>
      <c r="AJ44" s="49" t="str">
        <f t="shared" si="179"/>
        <v/>
      </c>
      <c r="AK44" s="49" t="str">
        <f t="shared" si="179"/>
        <v/>
      </c>
      <c r="AL44" s="49" t="str">
        <f t="shared" si="179"/>
        <v/>
      </c>
      <c r="AM44" s="49" t="str">
        <f t="shared" si="179"/>
        <v/>
      </c>
      <c r="AN44" s="49" t="str">
        <f t="shared" si="179"/>
        <v/>
      </c>
      <c r="AO44" s="49" t="str">
        <f t="shared" si="179"/>
        <v/>
      </c>
      <c r="AP44" s="49" t="str">
        <f t="shared" si="179"/>
        <v/>
      </c>
      <c r="AQ44" s="49" t="str">
        <f t="shared" si="179"/>
        <v/>
      </c>
      <c r="AR44" s="49" t="str">
        <f t="shared" si="179"/>
        <v/>
      </c>
      <c r="AS44" s="49" t="str">
        <f t="shared" si="179"/>
        <v/>
      </c>
      <c r="AT44" s="49" t="str">
        <f t="shared" si="179"/>
        <v/>
      </c>
      <c r="AU44" s="49" t="str">
        <f t="shared" si="179"/>
        <v/>
      </c>
      <c r="AV44" s="49" t="str">
        <f t="shared" si="179"/>
        <v/>
      </c>
      <c r="AW44" s="49" t="str">
        <f t="shared" si="179"/>
        <v/>
      </c>
      <c r="AX44" s="49" t="str">
        <f t="shared" si="179"/>
        <v/>
      </c>
      <c r="AY44" s="49" t="str">
        <f t="shared" si="179"/>
        <v/>
      </c>
      <c r="AZ44" s="49" t="str">
        <f t="shared" si="179"/>
        <v/>
      </c>
      <c r="BA44" s="49" t="str">
        <f t="shared" si="179"/>
        <v/>
      </c>
      <c r="BB44" s="49" t="str">
        <f t="shared" si="179"/>
        <v/>
      </c>
      <c r="BC44" s="49" t="str">
        <f t="shared" si="179"/>
        <v/>
      </c>
      <c r="BD44" s="49" t="str">
        <f t="shared" si="179"/>
        <v/>
      </c>
      <c r="BE44" s="49" t="str">
        <f t="shared" si="179"/>
        <v/>
      </c>
      <c r="BF44" s="49" t="str">
        <f t="shared" si="179"/>
        <v/>
      </c>
      <c r="BG44" s="49" t="str">
        <f t="shared" si="179"/>
        <v/>
      </c>
      <c r="BH44" s="49" t="str">
        <f t="shared" si="179"/>
        <v/>
      </c>
      <c r="BI44" s="49" t="str">
        <f t="shared" si="179"/>
        <v/>
      </c>
      <c r="BJ44" s="49" t="str">
        <f t="shared" si="179"/>
        <v/>
      </c>
      <c r="BK44" s="49" t="str">
        <f t="shared" si="179"/>
        <v/>
      </c>
      <c r="BL44" s="49" t="str">
        <f t="shared" si="179"/>
        <v/>
      </c>
      <c r="BM44" s="49" t="str">
        <f t="shared" si="179"/>
        <v/>
      </c>
      <c r="BN44" s="49" t="str">
        <f t="shared" si="179"/>
        <v/>
      </c>
      <c r="BO44" s="49" t="str">
        <f t="shared" si="179"/>
        <v/>
      </c>
      <c r="BP44" s="49" t="str">
        <f t="shared" si="179"/>
        <v/>
      </c>
      <c r="BQ44" s="49" t="str">
        <f t="shared" si="179"/>
        <v/>
      </c>
      <c r="BR44" s="49" t="str">
        <f t="shared" si="179"/>
        <v/>
      </c>
      <c r="BS44" s="49" t="str">
        <f t="shared" si="179"/>
        <v/>
      </c>
      <c r="BT44" s="49" t="str">
        <f t="shared" si="179"/>
        <v/>
      </c>
      <c r="BU44" s="49" t="str">
        <f t="shared" si="179"/>
        <v/>
      </c>
      <c r="BV44" s="49" t="str">
        <f t="shared" si="179"/>
        <v/>
      </c>
      <c r="BW44" s="49" t="str">
        <f t="shared" si="179"/>
        <v/>
      </c>
      <c r="BX44" s="49" t="str">
        <f t="shared" si="179"/>
        <v/>
      </c>
      <c r="BY44" s="49" t="str">
        <f t="shared" si="179"/>
        <v/>
      </c>
      <c r="BZ44" s="49" t="str">
        <f t="shared" si="179"/>
        <v/>
      </c>
      <c r="CA44" s="49" t="str">
        <f t="shared" si="179"/>
        <v/>
      </c>
      <c r="CB44" s="49" t="str">
        <f t="shared" si="179"/>
        <v/>
      </c>
      <c r="CC44" s="49" t="str">
        <f t="shared" si="179"/>
        <v/>
      </c>
      <c r="CD44" s="49" t="str">
        <f t="shared" si="179"/>
        <v/>
      </c>
      <c r="CE44" s="49" t="str">
        <f t="shared" si="179"/>
        <v/>
      </c>
      <c r="CF44" s="49" t="str">
        <f t="shared" si="179"/>
        <v/>
      </c>
      <c r="CG44" s="49" t="str">
        <f t="shared" si="179"/>
        <v/>
      </c>
      <c r="CH44" s="49" t="str">
        <f t="shared" si="179"/>
        <v/>
      </c>
      <c r="CI44" s="49" t="str">
        <f t="shared" si="179"/>
        <v/>
      </c>
      <c r="CJ44" s="49" t="str">
        <f t="shared" si="179"/>
        <v/>
      </c>
      <c r="CK44" s="49" t="str">
        <f t="shared" si="179"/>
        <v/>
      </c>
      <c r="CL44" s="49" t="str">
        <f t="shared" si="179"/>
        <v/>
      </c>
      <c r="CM44" s="49" t="str">
        <f t="shared" si="179"/>
        <v/>
      </c>
      <c r="CN44" s="49" t="str">
        <f t="shared" si="178"/>
        <v/>
      </c>
      <c r="CO44" s="49" t="str">
        <f t="shared" si="178"/>
        <v/>
      </c>
      <c r="CP44" s="49" t="str">
        <f t="shared" si="178"/>
        <v/>
      </c>
      <c r="CQ44" s="49" t="str">
        <f t="shared" si="178"/>
        <v/>
      </c>
      <c r="CR44" s="49" t="str">
        <f t="shared" si="178"/>
        <v/>
      </c>
      <c r="CS44" s="49" t="str">
        <f t="shared" si="178"/>
        <v/>
      </c>
      <c r="CT44" s="49" t="str">
        <f t="shared" si="178"/>
        <v/>
      </c>
      <c r="CU44" s="49" t="str">
        <f t="shared" si="178"/>
        <v/>
      </c>
      <c r="CV44" s="49" t="str">
        <f t="shared" si="178"/>
        <v/>
      </c>
      <c r="CW44" s="49" t="str">
        <f t="shared" si="178"/>
        <v/>
      </c>
      <c r="CX44" s="49" t="str">
        <f t="shared" si="178"/>
        <v/>
      </c>
      <c r="CY44" s="49" t="str">
        <f t="shared" si="178"/>
        <v/>
      </c>
      <c r="CZ44" s="49" t="str">
        <f t="shared" si="178"/>
        <v/>
      </c>
      <c r="DA44" s="49" t="str">
        <f t="shared" si="178"/>
        <v/>
      </c>
      <c r="DB44" s="49" t="str">
        <f t="shared" si="178"/>
        <v/>
      </c>
      <c r="DC44" s="49" t="str">
        <f t="shared" si="178"/>
        <v/>
      </c>
      <c r="DD44" s="49" t="str">
        <f t="shared" si="178"/>
        <v/>
      </c>
      <c r="DE44" s="49" t="str">
        <f t="shared" si="178"/>
        <v/>
      </c>
      <c r="DF44" s="49" t="str">
        <f t="shared" si="178"/>
        <v/>
      </c>
      <c r="DG44" s="49" t="str">
        <f t="shared" si="178"/>
        <v/>
      </c>
      <c r="DH44" s="49" t="str">
        <f t="shared" si="178"/>
        <v/>
      </c>
      <c r="DI44" s="49" t="str">
        <f t="shared" si="178"/>
        <v/>
      </c>
      <c r="DJ44" s="49" t="str">
        <f t="shared" si="178"/>
        <v/>
      </c>
      <c r="DK44" s="49" t="str">
        <f t="shared" si="178"/>
        <v/>
      </c>
      <c r="DL44" s="49" t="str">
        <f t="shared" si="178"/>
        <v/>
      </c>
      <c r="DM44" s="49" t="str">
        <f t="shared" si="178"/>
        <v/>
      </c>
      <c r="DN44" s="49" t="str">
        <f t="shared" si="178"/>
        <v/>
      </c>
      <c r="DO44" s="49" t="str">
        <f t="shared" si="178"/>
        <v/>
      </c>
      <c r="DP44" s="49" t="str">
        <f t="shared" si="178"/>
        <v/>
      </c>
      <c r="DQ44" s="49" t="str">
        <f t="shared" si="178"/>
        <v/>
      </c>
      <c r="DR44" s="49" t="str">
        <f t="shared" si="178"/>
        <v/>
      </c>
      <c r="DS44" s="49" t="str">
        <f t="shared" si="178"/>
        <v/>
      </c>
      <c r="DT44" s="49" t="str">
        <f t="shared" si="178"/>
        <v/>
      </c>
      <c r="DU44" s="49" t="str">
        <f t="shared" si="178"/>
        <v/>
      </c>
      <c r="DV44" s="49" t="str">
        <f t="shared" si="178"/>
        <v/>
      </c>
      <c r="DW44" s="183" t="str">
        <f t="shared" si="115"/>
        <v/>
      </c>
      <c r="DX44" s="49" t="str">
        <f t="shared" si="5"/>
        <v/>
      </c>
      <c r="DY44" s="49" t="str">
        <f t="shared" si="6"/>
        <v/>
      </c>
      <c r="DZ44" s="49" t="str">
        <f t="shared" si="7"/>
        <v/>
      </c>
      <c r="EA44" s="49" t="str">
        <f t="shared" si="8"/>
        <v/>
      </c>
      <c r="EB44" s="49" t="str">
        <f t="shared" si="9"/>
        <v/>
      </c>
      <c r="EC44" s="49" t="str">
        <f t="shared" si="10"/>
        <v/>
      </c>
      <c r="ED44" s="49" t="str">
        <f t="shared" si="11"/>
        <v/>
      </c>
      <c r="EE44" s="49" t="str">
        <f t="shared" si="12"/>
        <v/>
      </c>
      <c r="EF44" s="49" t="str">
        <f t="shared" si="13"/>
        <v/>
      </c>
      <c r="EG44" s="49" t="str">
        <f t="shared" si="14"/>
        <v/>
      </c>
      <c r="EH44" s="49" t="str">
        <f t="shared" si="15"/>
        <v/>
      </c>
      <c r="EI44" s="49" t="str">
        <f t="shared" si="16"/>
        <v/>
      </c>
      <c r="EJ44" s="49" t="str">
        <f t="shared" si="17"/>
        <v/>
      </c>
      <c r="EK44" s="49" t="str">
        <f t="shared" si="18"/>
        <v/>
      </c>
      <c r="EL44" s="49" t="str">
        <f t="shared" si="19"/>
        <v/>
      </c>
      <c r="EM44" s="49" t="str">
        <f t="shared" si="20"/>
        <v/>
      </c>
      <c r="EN44" s="49" t="str">
        <f t="shared" si="21"/>
        <v/>
      </c>
      <c r="EO44" s="49" t="str">
        <f t="shared" si="22"/>
        <v/>
      </c>
      <c r="EP44" s="49" t="str">
        <f t="shared" si="23"/>
        <v/>
      </c>
      <c r="EQ44" s="49" t="str">
        <f t="shared" si="24"/>
        <v/>
      </c>
      <c r="ER44" s="49" t="str">
        <f t="shared" si="25"/>
        <v/>
      </c>
      <c r="ES44" s="49" t="str">
        <f t="shared" si="26"/>
        <v/>
      </c>
      <c r="ET44" s="49" t="str">
        <f t="shared" si="27"/>
        <v/>
      </c>
      <c r="EU44" s="49" t="str">
        <f t="shared" si="28"/>
        <v/>
      </c>
      <c r="EV44" s="49" t="str">
        <f t="shared" si="29"/>
        <v/>
      </c>
      <c r="EW44" s="49" t="str">
        <f t="shared" si="30"/>
        <v/>
      </c>
      <c r="EX44" s="49" t="str">
        <f t="shared" si="31"/>
        <v/>
      </c>
      <c r="EY44" s="49" t="str">
        <f t="shared" si="32"/>
        <v/>
      </c>
      <c r="EZ44" s="49" t="str">
        <f t="shared" si="33"/>
        <v/>
      </c>
      <c r="FA44" s="49" t="str">
        <f t="shared" si="34"/>
        <v/>
      </c>
      <c r="FB44" s="49" t="str">
        <f t="shared" si="35"/>
        <v/>
      </c>
      <c r="FC44" s="49" t="str">
        <f t="shared" si="36"/>
        <v/>
      </c>
      <c r="FD44" s="49" t="str">
        <f t="shared" si="37"/>
        <v/>
      </c>
      <c r="FE44" s="49" t="str">
        <f t="shared" si="38"/>
        <v/>
      </c>
      <c r="FF44" s="49" t="str">
        <f t="shared" si="39"/>
        <v/>
      </c>
      <c r="FG44" s="49" t="str">
        <f t="shared" si="40"/>
        <v/>
      </c>
      <c r="FH44" s="49" t="str">
        <f t="shared" si="41"/>
        <v/>
      </c>
      <c r="FI44" s="49" t="str">
        <f t="shared" si="42"/>
        <v/>
      </c>
      <c r="FJ44" s="49" t="str">
        <f t="shared" si="43"/>
        <v/>
      </c>
      <c r="FK44" s="49" t="str">
        <f t="shared" si="44"/>
        <v/>
      </c>
      <c r="FL44" s="49" t="str">
        <f t="shared" si="45"/>
        <v/>
      </c>
      <c r="FM44" s="49" t="str">
        <f t="shared" si="46"/>
        <v/>
      </c>
      <c r="FN44" s="49" t="str">
        <f t="shared" si="47"/>
        <v/>
      </c>
      <c r="FO44" s="49" t="str">
        <f t="shared" si="48"/>
        <v/>
      </c>
      <c r="FP44" s="49" t="str">
        <f t="shared" si="49"/>
        <v/>
      </c>
      <c r="FQ44" s="49" t="str">
        <f t="shared" si="50"/>
        <v/>
      </c>
      <c r="FR44" s="49" t="str">
        <f t="shared" si="51"/>
        <v/>
      </c>
      <c r="FS44" s="49" t="str">
        <f t="shared" si="52"/>
        <v/>
      </c>
      <c r="FT44" s="49" t="str">
        <f t="shared" si="53"/>
        <v/>
      </c>
      <c r="FU44" s="49" t="str">
        <f t="shared" si="54"/>
        <v/>
      </c>
      <c r="FV44" s="49" t="str">
        <f t="shared" si="55"/>
        <v/>
      </c>
      <c r="FW44" s="49" t="str">
        <f t="shared" si="56"/>
        <v/>
      </c>
      <c r="FX44" s="49" t="str">
        <f t="shared" si="57"/>
        <v/>
      </c>
      <c r="FY44" s="49" t="str">
        <f t="shared" si="58"/>
        <v/>
      </c>
      <c r="FZ44" s="49" t="str">
        <f t="shared" si="59"/>
        <v/>
      </c>
      <c r="GA44" s="49" t="str">
        <f t="shared" si="60"/>
        <v/>
      </c>
      <c r="GB44" s="49" t="str">
        <f t="shared" si="61"/>
        <v/>
      </c>
      <c r="GC44" s="49" t="str">
        <f t="shared" si="62"/>
        <v/>
      </c>
      <c r="GD44" s="49" t="str">
        <f t="shared" si="63"/>
        <v/>
      </c>
      <c r="GE44" s="49" t="str">
        <f t="shared" si="64"/>
        <v/>
      </c>
      <c r="GF44" s="49" t="str">
        <f t="shared" si="65"/>
        <v/>
      </c>
      <c r="GG44" s="49" t="str">
        <f t="shared" si="66"/>
        <v/>
      </c>
      <c r="GH44" s="49" t="str">
        <f t="shared" si="67"/>
        <v/>
      </c>
      <c r="GI44" s="49" t="str">
        <f t="shared" si="68"/>
        <v/>
      </c>
      <c r="GJ44" s="49" t="str">
        <f t="shared" si="69"/>
        <v/>
      </c>
      <c r="GK44" s="49" t="str">
        <f t="shared" si="70"/>
        <v/>
      </c>
      <c r="GL44" s="49" t="str">
        <f t="shared" si="71"/>
        <v/>
      </c>
      <c r="GM44" s="49" t="str">
        <f t="shared" si="72"/>
        <v/>
      </c>
      <c r="GN44" s="49" t="str">
        <f t="shared" si="73"/>
        <v/>
      </c>
      <c r="GO44" s="49" t="str">
        <f t="shared" si="74"/>
        <v/>
      </c>
      <c r="GP44" s="49" t="str">
        <f t="shared" si="75"/>
        <v/>
      </c>
      <c r="GQ44" s="49" t="str">
        <f t="shared" si="76"/>
        <v/>
      </c>
      <c r="GR44" s="49" t="str">
        <f t="shared" si="77"/>
        <v/>
      </c>
      <c r="GS44" s="49" t="str">
        <f t="shared" si="78"/>
        <v/>
      </c>
      <c r="GT44" s="49" t="str">
        <f t="shared" si="79"/>
        <v/>
      </c>
      <c r="GU44" s="49" t="str">
        <f t="shared" si="80"/>
        <v/>
      </c>
      <c r="GV44" s="49" t="str">
        <f t="shared" si="81"/>
        <v/>
      </c>
      <c r="GW44" s="49" t="str">
        <f t="shared" si="82"/>
        <v/>
      </c>
      <c r="GX44" s="49" t="str">
        <f t="shared" si="83"/>
        <v/>
      </c>
      <c r="GY44" s="49" t="str">
        <f t="shared" si="84"/>
        <v/>
      </c>
      <c r="GZ44" s="49" t="str">
        <f t="shared" si="85"/>
        <v/>
      </c>
      <c r="HA44" s="49" t="str">
        <f t="shared" si="86"/>
        <v/>
      </c>
      <c r="HB44" s="49" t="str">
        <f t="shared" si="87"/>
        <v/>
      </c>
      <c r="HC44" s="49" t="str">
        <f t="shared" si="88"/>
        <v/>
      </c>
      <c r="HD44" s="49" t="str">
        <f t="shared" si="89"/>
        <v/>
      </c>
      <c r="HE44" s="49" t="str">
        <f t="shared" si="90"/>
        <v/>
      </c>
      <c r="HF44" s="49" t="str">
        <f t="shared" si="91"/>
        <v/>
      </c>
      <c r="HG44" s="49" t="str">
        <f t="shared" si="92"/>
        <v/>
      </c>
      <c r="HH44" s="49" t="str">
        <f t="shared" si="93"/>
        <v/>
      </c>
      <c r="HI44" s="49" t="str">
        <f t="shared" si="94"/>
        <v/>
      </c>
      <c r="HJ44" s="49" t="str">
        <f t="shared" si="95"/>
        <v/>
      </c>
      <c r="HK44" s="49" t="str">
        <f t="shared" si="96"/>
        <v/>
      </c>
      <c r="HL44" s="49" t="str">
        <f t="shared" si="97"/>
        <v/>
      </c>
      <c r="HM44" s="49" t="str">
        <f t="shared" si="98"/>
        <v/>
      </c>
      <c r="HN44" s="49" t="str">
        <f t="shared" si="99"/>
        <v/>
      </c>
      <c r="HO44" s="49" t="str">
        <f t="shared" si="100"/>
        <v/>
      </c>
      <c r="HP44" s="49" t="str">
        <f t="shared" si="101"/>
        <v/>
      </c>
      <c r="HQ44" s="49" t="str">
        <f t="shared" si="102"/>
        <v/>
      </c>
      <c r="HR44" s="49" t="str">
        <f t="shared" si="103"/>
        <v/>
      </c>
      <c r="HS44" s="49" t="str">
        <f t="shared" si="104"/>
        <v/>
      </c>
      <c r="HT44" s="169" t="e">
        <f t="shared" si="171"/>
        <v>#N/A</v>
      </c>
      <c r="HU44" s="169" t="e">
        <f t="shared" si="153"/>
        <v>#N/A</v>
      </c>
      <c r="HV44" s="169" t="e">
        <f t="shared" si="153"/>
        <v>#N/A</v>
      </c>
      <c r="HW44" s="169" t="e">
        <f t="shared" si="153"/>
        <v>#N/A</v>
      </c>
      <c r="HX44" s="169" t="e">
        <f t="shared" si="164"/>
        <v>#N/A</v>
      </c>
      <c r="HY44" s="169" t="e">
        <f t="shared" si="164"/>
        <v>#N/A</v>
      </c>
      <c r="HZ44" s="169" t="e">
        <f t="shared" si="164"/>
        <v>#N/A</v>
      </c>
      <c r="IA44" s="169" t="e">
        <f t="shared" si="164"/>
        <v>#N/A</v>
      </c>
      <c r="IB44" s="169" t="e">
        <f t="shared" si="164"/>
        <v>#N/A</v>
      </c>
      <c r="IC44" s="169" t="e">
        <f t="shared" si="164"/>
        <v>#N/A</v>
      </c>
      <c r="ID44" s="169" t="e">
        <f t="shared" si="164"/>
        <v>#N/A</v>
      </c>
      <c r="IE44" s="169" t="e">
        <f t="shared" si="164"/>
        <v>#N/A</v>
      </c>
      <c r="IF44" s="169" t="e">
        <f t="shared" si="164"/>
        <v>#N/A</v>
      </c>
      <c r="IG44" s="169" t="e">
        <f t="shared" si="164"/>
        <v>#N/A</v>
      </c>
      <c r="IH44" s="169" t="e">
        <f t="shared" si="164"/>
        <v>#N/A</v>
      </c>
      <c r="II44" s="169" t="e">
        <f t="shared" si="164"/>
        <v>#N/A</v>
      </c>
      <c r="IJ44" s="169" t="e">
        <f t="shared" si="164"/>
        <v>#N/A</v>
      </c>
      <c r="IK44" s="169" t="e">
        <f t="shared" si="164"/>
        <v>#N/A</v>
      </c>
      <c r="IL44" s="169" t="e">
        <f t="shared" si="164"/>
        <v>#N/A</v>
      </c>
      <c r="IM44" s="169" t="e">
        <f t="shared" si="160"/>
        <v>#N/A</v>
      </c>
      <c r="IN44" s="169" t="e">
        <f t="shared" si="160"/>
        <v>#N/A</v>
      </c>
      <c r="IO44" s="169" t="e">
        <f t="shared" si="160"/>
        <v>#N/A</v>
      </c>
      <c r="IP44" s="169" t="e">
        <f t="shared" si="160"/>
        <v>#N/A</v>
      </c>
      <c r="IQ44" s="169" t="e">
        <f t="shared" si="160"/>
        <v>#N/A</v>
      </c>
      <c r="IR44" s="169" t="e">
        <f t="shared" si="160"/>
        <v>#N/A</v>
      </c>
      <c r="IS44" s="169" t="e">
        <f t="shared" si="160"/>
        <v>#N/A</v>
      </c>
      <c r="IT44" s="169" t="e">
        <f t="shared" si="160"/>
        <v>#N/A</v>
      </c>
      <c r="IU44" s="169" t="e">
        <f t="shared" si="160"/>
        <v>#N/A</v>
      </c>
      <c r="IV44" s="169" t="e">
        <f t="shared" si="160"/>
        <v>#N/A</v>
      </c>
      <c r="IW44" s="169" t="e">
        <f t="shared" si="160"/>
        <v>#N/A</v>
      </c>
      <c r="IX44" s="169" t="e">
        <f t="shared" si="160"/>
        <v>#N/A</v>
      </c>
      <c r="IY44" s="169" t="e">
        <f t="shared" si="160"/>
        <v>#N/A</v>
      </c>
      <c r="IZ44" s="169" t="e">
        <f t="shared" si="160"/>
        <v>#N/A</v>
      </c>
      <c r="JA44" s="169" t="e">
        <f t="shared" si="160"/>
        <v>#N/A</v>
      </c>
      <c r="JB44" s="169" t="e">
        <f t="shared" si="157"/>
        <v>#N/A</v>
      </c>
      <c r="JC44" s="169" t="e">
        <f t="shared" si="157"/>
        <v>#N/A</v>
      </c>
      <c r="JD44" s="169" t="e">
        <f t="shared" si="157"/>
        <v>#N/A</v>
      </c>
      <c r="JE44" s="169" t="e">
        <f t="shared" si="157"/>
        <v>#N/A</v>
      </c>
      <c r="JF44" s="169" t="e">
        <f t="shared" si="157"/>
        <v>#N/A</v>
      </c>
      <c r="JG44" s="169" t="e">
        <f t="shared" si="157"/>
        <v>#N/A</v>
      </c>
      <c r="JH44" s="169" t="e">
        <f t="shared" si="157"/>
        <v>#N/A</v>
      </c>
      <c r="JI44" s="169" t="e">
        <f t="shared" si="157"/>
        <v>#N/A</v>
      </c>
      <c r="JJ44" s="169" t="e">
        <f t="shared" si="157"/>
        <v>#N/A</v>
      </c>
      <c r="JK44" s="169" t="e">
        <f t="shared" si="157"/>
        <v>#N/A</v>
      </c>
      <c r="JL44" s="169" t="e">
        <f t="shared" si="157"/>
        <v>#N/A</v>
      </c>
      <c r="JM44" s="169" t="e">
        <f t="shared" si="157"/>
        <v>#N/A</v>
      </c>
      <c r="JN44" s="169" t="e">
        <f t="shared" si="157"/>
        <v>#N/A</v>
      </c>
      <c r="JO44" s="169" t="e">
        <f t="shared" si="157"/>
        <v>#N/A</v>
      </c>
      <c r="JP44" s="169" t="e">
        <f t="shared" si="157"/>
        <v>#N/A</v>
      </c>
      <c r="JQ44" s="169" t="e">
        <f t="shared" si="174"/>
        <v>#N/A</v>
      </c>
      <c r="JR44" s="169" t="e">
        <f t="shared" si="174"/>
        <v>#N/A</v>
      </c>
      <c r="JS44" s="169" t="e">
        <f t="shared" si="174"/>
        <v>#N/A</v>
      </c>
      <c r="JT44" s="169" t="e">
        <f t="shared" si="174"/>
        <v>#N/A</v>
      </c>
      <c r="JU44" s="169" t="e">
        <f t="shared" si="174"/>
        <v>#N/A</v>
      </c>
      <c r="JV44" s="169" t="e">
        <f t="shared" si="174"/>
        <v>#N/A</v>
      </c>
      <c r="JW44" s="169" t="e">
        <f t="shared" si="174"/>
        <v>#N/A</v>
      </c>
      <c r="JX44" s="169" t="e">
        <f t="shared" si="174"/>
        <v>#N/A</v>
      </c>
      <c r="JY44" s="169" t="e">
        <f t="shared" si="174"/>
        <v>#N/A</v>
      </c>
      <c r="JZ44" s="169" t="e">
        <f t="shared" si="174"/>
        <v>#N/A</v>
      </c>
      <c r="KA44" s="169" t="e">
        <f t="shared" si="174"/>
        <v>#N/A</v>
      </c>
      <c r="KB44" s="169" t="e">
        <f t="shared" si="174"/>
        <v>#N/A</v>
      </c>
      <c r="KC44" s="169" t="e">
        <f t="shared" si="174"/>
        <v>#N/A</v>
      </c>
      <c r="KD44" s="169" t="e">
        <f t="shared" si="174"/>
        <v>#N/A</v>
      </c>
      <c r="KE44" s="169" t="e">
        <f t="shared" si="174"/>
        <v>#N/A</v>
      </c>
      <c r="KF44" s="169" t="e">
        <f t="shared" si="117"/>
        <v>#N/A</v>
      </c>
      <c r="KG44" s="169" t="e">
        <f t="shared" si="154"/>
        <v>#N/A</v>
      </c>
      <c r="KH44" s="169" t="e">
        <f t="shared" si="154"/>
        <v>#N/A</v>
      </c>
      <c r="KI44" s="169" t="e">
        <f t="shared" si="154"/>
        <v>#N/A</v>
      </c>
      <c r="KJ44" s="169" t="e">
        <f t="shared" si="165"/>
        <v>#N/A</v>
      </c>
      <c r="KK44" s="169" t="e">
        <f t="shared" si="165"/>
        <v>#N/A</v>
      </c>
      <c r="KL44" s="169" t="e">
        <f t="shared" si="165"/>
        <v>#N/A</v>
      </c>
      <c r="KM44" s="169" t="e">
        <f t="shared" si="165"/>
        <v>#N/A</v>
      </c>
      <c r="KN44" s="169" t="e">
        <f t="shared" si="165"/>
        <v>#N/A</v>
      </c>
      <c r="KO44" s="169" t="e">
        <f t="shared" si="165"/>
        <v>#N/A</v>
      </c>
      <c r="KP44" s="169" t="e">
        <f t="shared" si="165"/>
        <v>#N/A</v>
      </c>
      <c r="KQ44" s="169" t="e">
        <f t="shared" si="165"/>
        <v>#N/A</v>
      </c>
      <c r="KR44" s="169" t="e">
        <f t="shared" si="165"/>
        <v>#N/A</v>
      </c>
      <c r="KS44" s="169" t="e">
        <f t="shared" si="165"/>
        <v>#N/A</v>
      </c>
      <c r="KT44" s="169" t="e">
        <f t="shared" si="165"/>
        <v>#N/A</v>
      </c>
      <c r="KU44" s="169" t="e">
        <f t="shared" si="165"/>
        <v>#N/A</v>
      </c>
      <c r="KV44" s="169" t="e">
        <f t="shared" si="165"/>
        <v>#N/A</v>
      </c>
      <c r="KW44" s="169" t="e">
        <f t="shared" si="165"/>
        <v>#N/A</v>
      </c>
      <c r="KX44" s="169" t="e">
        <f t="shared" si="165"/>
        <v>#N/A</v>
      </c>
      <c r="KY44" s="169" t="e">
        <f t="shared" si="161"/>
        <v>#N/A</v>
      </c>
      <c r="KZ44" s="169" t="e">
        <f t="shared" si="161"/>
        <v>#N/A</v>
      </c>
      <c r="LA44" s="169" t="e">
        <f t="shared" si="161"/>
        <v>#N/A</v>
      </c>
      <c r="LB44" s="169" t="e">
        <f t="shared" si="161"/>
        <v>#N/A</v>
      </c>
      <c r="LC44" s="169" t="e">
        <f t="shared" si="161"/>
        <v>#N/A</v>
      </c>
      <c r="LD44" s="169" t="e">
        <f t="shared" si="161"/>
        <v>#N/A</v>
      </c>
      <c r="LE44" s="169" t="e">
        <f t="shared" si="161"/>
        <v>#N/A</v>
      </c>
      <c r="LF44" s="169" t="e">
        <f t="shared" si="161"/>
        <v>#N/A</v>
      </c>
      <c r="LG44" s="169" t="e">
        <f t="shared" si="161"/>
        <v>#N/A</v>
      </c>
      <c r="LH44" s="169" t="e">
        <f t="shared" si="161"/>
        <v>#N/A</v>
      </c>
      <c r="LI44" s="169" t="e">
        <f t="shared" si="161"/>
        <v>#N/A</v>
      </c>
      <c r="LJ44" s="169" t="e">
        <f t="shared" si="161"/>
        <v>#N/A</v>
      </c>
      <c r="LK44" s="169" t="e">
        <f t="shared" si="161"/>
        <v>#N/A</v>
      </c>
      <c r="LL44" s="169" t="e">
        <f t="shared" si="161"/>
        <v>#N/A</v>
      </c>
      <c r="LM44" s="169" t="e">
        <f t="shared" si="161"/>
        <v>#N/A</v>
      </c>
      <c r="LN44" s="169" t="e">
        <f t="shared" si="158"/>
        <v>#N/A</v>
      </c>
      <c r="LO44" s="169" t="e">
        <f t="shared" si="158"/>
        <v>#N/A</v>
      </c>
      <c r="LP44" s="169" t="e">
        <f t="shared" si="158"/>
        <v>#N/A</v>
      </c>
      <c r="LQ44" s="169" t="e">
        <f t="shared" si="158"/>
        <v>#N/A</v>
      </c>
      <c r="LR44" s="169" t="e">
        <f t="shared" si="158"/>
        <v>#N/A</v>
      </c>
      <c r="LS44" s="169" t="e">
        <f t="shared" si="158"/>
        <v>#N/A</v>
      </c>
      <c r="LT44" s="169" t="e">
        <f t="shared" si="158"/>
        <v>#N/A</v>
      </c>
      <c r="LU44" s="169" t="e">
        <f t="shared" si="158"/>
        <v>#N/A</v>
      </c>
      <c r="LV44" s="169" t="e">
        <f t="shared" si="158"/>
        <v>#N/A</v>
      </c>
      <c r="LW44" s="169" t="e">
        <f t="shared" si="158"/>
        <v>#N/A</v>
      </c>
      <c r="LX44" s="169" t="e">
        <f t="shared" si="158"/>
        <v>#N/A</v>
      </c>
      <c r="LY44" s="169" t="e">
        <f t="shared" si="158"/>
        <v>#N/A</v>
      </c>
      <c r="LZ44" s="169" t="e">
        <f t="shared" si="158"/>
        <v>#N/A</v>
      </c>
      <c r="MA44" s="169" t="e">
        <f t="shared" si="158"/>
        <v>#N/A</v>
      </c>
      <c r="MB44" s="169" t="e">
        <f t="shared" si="158"/>
        <v>#N/A</v>
      </c>
      <c r="MC44" s="169" t="e">
        <f t="shared" si="175"/>
        <v>#N/A</v>
      </c>
      <c r="MD44" s="169" t="e">
        <f t="shared" si="175"/>
        <v>#N/A</v>
      </c>
      <c r="ME44" s="169" t="e">
        <f t="shared" si="175"/>
        <v>#N/A</v>
      </c>
      <c r="MF44" s="169" t="e">
        <f t="shared" si="175"/>
        <v>#N/A</v>
      </c>
      <c r="MG44" s="169" t="e">
        <f t="shared" si="175"/>
        <v>#N/A</v>
      </c>
      <c r="MH44" s="169" t="e">
        <f t="shared" si="175"/>
        <v>#N/A</v>
      </c>
      <c r="MI44" s="169" t="e">
        <f t="shared" si="175"/>
        <v>#N/A</v>
      </c>
      <c r="MJ44" s="169" t="e">
        <f t="shared" si="175"/>
        <v>#N/A</v>
      </c>
      <c r="MK44" s="169" t="e">
        <f t="shared" si="175"/>
        <v>#N/A</v>
      </c>
      <c r="ML44" s="169" t="e">
        <f t="shared" si="175"/>
        <v>#N/A</v>
      </c>
      <c r="MM44" s="169" t="e">
        <f t="shared" si="175"/>
        <v>#N/A</v>
      </c>
      <c r="MN44" s="169" t="e">
        <f t="shared" si="175"/>
        <v>#N/A</v>
      </c>
      <c r="MO44" s="169" t="e">
        <f t="shared" si="175"/>
        <v>#N/A</v>
      </c>
      <c r="MP44" s="169" t="e">
        <f t="shared" si="175"/>
        <v>#N/A</v>
      </c>
      <c r="MQ44" s="169" t="e">
        <f t="shared" si="175"/>
        <v>#N/A</v>
      </c>
      <c r="MR44" s="169" t="e">
        <f t="shared" si="118"/>
        <v>#N/A</v>
      </c>
      <c r="MS44" s="169" t="e">
        <f t="shared" si="155"/>
        <v>#N/A</v>
      </c>
      <c r="MT44" s="169" t="e">
        <f t="shared" si="155"/>
        <v>#N/A</v>
      </c>
      <c r="MU44" s="169" t="e">
        <f t="shared" si="155"/>
        <v>#N/A</v>
      </c>
      <c r="MV44" s="169" t="e">
        <f t="shared" si="166"/>
        <v>#N/A</v>
      </c>
      <c r="MW44" s="169" t="e">
        <f t="shared" si="166"/>
        <v>#N/A</v>
      </c>
      <c r="MX44" s="169" t="e">
        <f t="shared" si="166"/>
        <v>#N/A</v>
      </c>
      <c r="MY44" s="169" t="e">
        <f t="shared" si="166"/>
        <v>#N/A</v>
      </c>
      <c r="MZ44" s="169" t="e">
        <f t="shared" si="166"/>
        <v>#N/A</v>
      </c>
      <c r="NA44" s="169" t="e">
        <f t="shared" si="166"/>
        <v>#N/A</v>
      </c>
      <c r="NB44" s="169" t="e">
        <f t="shared" si="166"/>
        <v>#N/A</v>
      </c>
      <c r="NC44" s="169" t="e">
        <f t="shared" si="166"/>
        <v>#N/A</v>
      </c>
      <c r="ND44" s="169" t="e">
        <f t="shared" si="166"/>
        <v>#N/A</v>
      </c>
      <c r="NE44" s="169" t="e">
        <f t="shared" si="166"/>
        <v>#N/A</v>
      </c>
      <c r="NF44" s="169" t="e">
        <f t="shared" si="166"/>
        <v>#N/A</v>
      </c>
      <c r="NG44" s="169" t="e">
        <f t="shared" si="166"/>
        <v>#N/A</v>
      </c>
      <c r="NH44" s="169" t="e">
        <f t="shared" si="166"/>
        <v>#N/A</v>
      </c>
      <c r="NI44" s="169" t="e">
        <f t="shared" si="166"/>
        <v>#N/A</v>
      </c>
      <c r="NJ44" s="169" t="e">
        <f t="shared" si="166"/>
        <v>#N/A</v>
      </c>
      <c r="NK44" s="169" t="e">
        <f t="shared" si="162"/>
        <v>#N/A</v>
      </c>
      <c r="NL44" s="169" t="e">
        <f t="shared" si="162"/>
        <v>#N/A</v>
      </c>
      <c r="NM44" s="169" t="e">
        <f t="shared" si="162"/>
        <v>#N/A</v>
      </c>
      <c r="NN44" s="169" t="e">
        <f t="shared" si="162"/>
        <v>#N/A</v>
      </c>
      <c r="NO44" s="169" t="e">
        <f t="shared" si="162"/>
        <v>#N/A</v>
      </c>
      <c r="NP44" s="169" t="e">
        <f t="shared" si="162"/>
        <v>#N/A</v>
      </c>
      <c r="NQ44" s="169" t="e">
        <f t="shared" si="162"/>
        <v>#N/A</v>
      </c>
      <c r="NR44" s="169" t="e">
        <f t="shared" si="162"/>
        <v>#N/A</v>
      </c>
      <c r="NS44" s="169" t="e">
        <f t="shared" si="162"/>
        <v>#N/A</v>
      </c>
      <c r="NT44" s="169" t="e">
        <f t="shared" si="162"/>
        <v>#N/A</v>
      </c>
      <c r="NU44" s="169" t="e">
        <f t="shared" si="162"/>
        <v>#N/A</v>
      </c>
      <c r="NV44" s="169" t="e">
        <f t="shared" si="162"/>
        <v>#N/A</v>
      </c>
      <c r="NW44" s="169" t="e">
        <f t="shared" si="162"/>
        <v>#N/A</v>
      </c>
      <c r="NX44" s="169" t="e">
        <f t="shared" si="162"/>
        <v>#N/A</v>
      </c>
      <c r="NY44" s="169" t="e">
        <f t="shared" si="162"/>
        <v>#N/A</v>
      </c>
      <c r="NZ44" s="169" t="e">
        <f t="shared" si="159"/>
        <v>#N/A</v>
      </c>
      <c r="OA44" s="169" t="e">
        <f t="shared" si="159"/>
        <v>#N/A</v>
      </c>
      <c r="OB44" s="169" t="e">
        <f t="shared" si="159"/>
        <v>#N/A</v>
      </c>
      <c r="OC44" s="169" t="e">
        <f t="shared" si="159"/>
        <v>#N/A</v>
      </c>
      <c r="OD44" s="169" t="e">
        <f t="shared" si="159"/>
        <v>#N/A</v>
      </c>
      <c r="OE44" s="169" t="e">
        <f t="shared" si="159"/>
        <v>#N/A</v>
      </c>
      <c r="OF44" s="169" t="e">
        <f t="shared" si="159"/>
        <v>#N/A</v>
      </c>
      <c r="OG44" s="169" t="e">
        <f t="shared" si="159"/>
        <v>#N/A</v>
      </c>
      <c r="OH44" s="169" t="e">
        <f t="shared" si="159"/>
        <v>#N/A</v>
      </c>
      <c r="OI44" s="169" t="e">
        <f t="shared" si="159"/>
        <v>#N/A</v>
      </c>
      <c r="OJ44" s="169" t="e">
        <f t="shared" si="159"/>
        <v>#N/A</v>
      </c>
      <c r="OK44" s="169" t="e">
        <f t="shared" si="159"/>
        <v>#N/A</v>
      </c>
      <c r="OL44" s="169" t="e">
        <f t="shared" si="159"/>
        <v>#N/A</v>
      </c>
      <c r="OM44" s="169" t="e">
        <f t="shared" si="159"/>
        <v>#N/A</v>
      </c>
      <c r="ON44" s="169" t="e">
        <f t="shared" si="159"/>
        <v>#N/A</v>
      </c>
      <c r="OO44" s="169" t="e">
        <f t="shared" si="176"/>
        <v>#N/A</v>
      </c>
      <c r="OP44" s="169" t="e">
        <f t="shared" si="176"/>
        <v>#N/A</v>
      </c>
      <c r="OQ44" s="169" t="e">
        <f t="shared" si="176"/>
        <v>#N/A</v>
      </c>
      <c r="OR44" s="169" t="e">
        <f t="shared" si="176"/>
        <v>#N/A</v>
      </c>
      <c r="OS44" s="169" t="e">
        <f t="shared" si="176"/>
        <v>#N/A</v>
      </c>
      <c r="OT44" s="169" t="e">
        <f t="shared" si="176"/>
        <v>#N/A</v>
      </c>
      <c r="OU44" s="169" t="e">
        <f t="shared" si="176"/>
        <v>#N/A</v>
      </c>
      <c r="OV44" s="169" t="e">
        <f t="shared" si="176"/>
        <v>#N/A</v>
      </c>
      <c r="OW44" s="169" t="e">
        <f t="shared" si="176"/>
        <v>#N/A</v>
      </c>
      <c r="OX44" s="169" t="e">
        <f t="shared" si="176"/>
        <v>#N/A</v>
      </c>
      <c r="OY44" s="169" t="e">
        <f t="shared" si="176"/>
        <v>#N/A</v>
      </c>
      <c r="OZ44" s="169" t="e">
        <f t="shared" si="176"/>
        <v>#N/A</v>
      </c>
      <c r="PA44" s="169" t="e">
        <f t="shared" si="176"/>
        <v>#N/A</v>
      </c>
      <c r="PB44" s="169" t="e">
        <f t="shared" si="176"/>
        <v>#N/A</v>
      </c>
      <c r="PC44" s="169" t="e">
        <f t="shared" si="176"/>
        <v>#N/A</v>
      </c>
      <c r="PD44" s="169" t="e">
        <f t="shared" si="119"/>
        <v>#N/A</v>
      </c>
      <c r="PE44" s="169" t="e">
        <f t="shared" si="172"/>
        <v>#N/A</v>
      </c>
      <c r="PF44" s="169" t="e">
        <f t="shared" si="172"/>
        <v>#N/A</v>
      </c>
      <c r="PG44" s="169" t="e">
        <f t="shared" si="172"/>
        <v>#N/A</v>
      </c>
      <c r="PH44" s="169" t="e">
        <f t="shared" si="172"/>
        <v>#N/A</v>
      </c>
      <c r="PI44" s="169" t="e">
        <f t="shared" si="172"/>
        <v>#N/A</v>
      </c>
      <c r="PJ44" s="169" t="e">
        <f t="shared" si="172"/>
        <v>#N/A</v>
      </c>
      <c r="PK44" s="169" t="e">
        <f t="shared" si="172"/>
        <v>#N/A</v>
      </c>
      <c r="PL44" s="169" t="e">
        <f t="shared" si="172"/>
        <v>#N/A</v>
      </c>
    </row>
    <row r="45" spans="1:428" hidden="1" x14ac:dyDescent="0.75">
      <c r="A45" s="4">
        <v>42</v>
      </c>
      <c r="B45" s="109"/>
      <c r="C45" s="117"/>
      <c r="D45" s="122" t="str">
        <f t="shared" si="168"/>
        <v/>
      </c>
      <c r="E45" s="95"/>
      <c r="F45" s="122" t="str">
        <f t="shared" si="169"/>
        <v/>
      </c>
      <c r="G45" s="117"/>
      <c r="H45" s="110"/>
      <c r="I45" s="124" t="str">
        <f t="shared" si="0"/>
        <v/>
      </c>
      <c r="J45" s="124" t="str">
        <f t="shared" si="1"/>
        <v/>
      </c>
      <c r="K45" s="73" t="str">
        <f t="shared" si="112"/>
        <v/>
      </c>
      <c r="L45" s="23"/>
      <c r="M45" s="57"/>
      <c r="N45" s="280"/>
      <c r="O45" s="74" t="str">
        <f>IF(AND(D45&gt;0,E45&gt;0,F45&gt;0),IF(ISBLANK(N45),IF(ISBLANK(L45),"",(F45-D45)*VLOOKUP(L45,VLookups!$A$4:$B$13,2,FALSE)),N45),"")</f>
        <v/>
      </c>
      <c r="P45" s="75" t="str">
        <f t="shared" si="170"/>
        <v/>
      </c>
      <c r="Q45" s="95"/>
      <c r="R45" s="270" t="str">
        <f>IF(AND(Q45&gt;0,E45&gt;0,NOT(O45="")),ABS(VLOOKUP($Q$1,VLookups!$A$43:$B$44,2,FALSE)-_xlfn.NORM.DIST(Q45,K45,O45,TRUE)),"")</f>
        <v/>
      </c>
      <c r="S45" s="94" t="str">
        <f>IF(AND($D45&gt;0,$E45&gt;0,$F45&gt;0,NOT(ISBLANK($L45))),_xlfn.NORM.INV(ABS(VLOOKUP($Q$1,VLookups!$A$43:$B$44,2,FALSE)-S$3),$K45,$O45),"")</f>
        <v/>
      </c>
      <c r="T45" s="93" t="str">
        <f>IF(AND($D45&gt;0,$E45&gt;0,$F45&gt;0,NOT(ISBLANK($L45))),_xlfn.NORM.INV(ABS(VLOOKUP($Q$1,VLookups!$A$43:$B$44,2,FALSE)-T$3),$K45,$O45),"")</f>
        <v/>
      </c>
      <c r="U45" s="94" t="str">
        <f>IF(AND($D45&gt;0,$E45&gt;0,$F45&gt;0,NOT(ISBLANK($L45))),_xlfn.NORM.INV(ABS(VLOOKUP($Q$1,VLookups!$A$43:$B$44,2,FALSE)-U$3),$K45,$O45),"")</f>
        <v/>
      </c>
      <c r="V45" s="93" t="str">
        <f>IF(AND($D45&gt;0,$E45&gt;0,$F45&gt;0,NOT(ISBLANK($L45))),_xlfn.NORM.INV(ABS(VLOOKUP($Q$1,VLookups!$A$43:$B$44,2,FALSE)-V$3),$K45,$O45),"")</f>
        <v/>
      </c>
      <c r="W45" s="94" t="str">
        <f>IF(AND($D45&gt;0,$E45&gt;0,$F45&gt;0,NOT(ISBLANK($L45))),_xlfn.NORM.INV(ABS(VLOOKUP($Q$1,VLookups!$A$43:$B$44,2,FALSE)-W$3),$K45,$O45),"")</f>
        <v/>
      </c>
      <c r="X45" s="93" t="str">
        <f>IF(AND($D45&gt;0,$E45&gt;0,$F45&gt;0,NOT(ISBLANK($L45))),_xlfn.NORM.INV(ABS(VLOOKUP($Q$1,VLookups!$A$43:$B$44,2,FALSE)-X$3),$K45,$O45),"")</f>
        <v/>
      </c>
      <c r="Y45" s="5"/>
      <c r="Z45" s="168" t="str">
        <f t="shared" si="113"/>
        <v/>
      </c>
      <c r="AA45" s="49" t="str">
        <f t="shared" si="114"/>
        <v/>
      </c>
      <c r="AB45" s="49" t="str">
        <f t="shared" si="179"/>
        <v/>
      </c>
      <c r="AC45" s="49" t="str">
        <f t="shared" si="179"/>
        <v/>
      </c>
      <c r="AD45" s="49" t="str">
        <f t="shared" si="179"/>
        <v/>
      </c>
      <c r="AE45" s="49" t="str">
        <f t="shared" si="179"/>
        <v/>
      </c>
      <c r="AF45" s="49" t="str">
        <f t="shared" si="179"/>
        <v/>
      </c>
      <c r="AG45" s="49" t="str">
        <f t="shared" si="179"/>
        <v/>
      </c>
      <c r="AH45" s="49" t="str">
        <f t="shared" si="179"/>
        <v/>
      </c>
      <c r="AI45" s="49" t="str">
        <f t="shared" si="179"/>
        <v/>
      </c>
      <c r="AJ45" s="49" t="str">
        <f t="shared" si="179"/>
        <v/>
      </c>
      <c r="AK45" s="49" t="str">
        <f t="shared" si="179"/>
        <v/>
      </c>
      <c r="AL45" s="49" t="str">
        <f t="shared" si="179"/>
        <v/>
      </c>
      <c r="AM45" s="49" t="str">
        <f t="shared" si="179"/>
        <v/>
      </c>
      <c r="AN45" s="49" t="str">
        <f t="shared" si="179"/>
        <v/>
      </c>
      <c r="AO45" s="49" t="str">
        <f t="shared" si="179"/>
        <v/>
      </c>
      <c r="AP45" s="49" t="str">
        <f t="shared" si="179"/>
        <v/>
      </c>
      <c r="AQ45" s="49" t="str">
        <f t="shared" si="179"/>
        <v/>
      </c>
      <c r="AR45" s="49" t="str">
        <f t="shared" si="179"/>
        <v/>
      </c>
      <c r="AS45" s="49" t="str">
        <f t="shared" si="179"/>
        <v/>
      </c>
      <c r="AT45" s="49" t="str">
        <f t="shared" si="179"/>
        <v/>
      </c>
      <c r="AU45" s="49" t="str">
        <f t="shared" si="179"/>
        <v/>
      </c>
      <c r="AV45" s="49" t="str">
        <f t="shared" si="179"/>
        <v/>
      </c>
      <c r="AW45" s="49" t="str">
        <f t="shared" si="179"/>
        <v/>
      </c>
      <c r="AX45" s="49" t="str">
        <f t="shared" si="179"/>
        <v/>
      </c>
      <c r="AY45" s="49" t="str">
        <f t="shared" si="179"/>
        <v/>
      </c>
      <c r="AZ45" s="49" t="str">
        <f t="shared" si="179"/>
        <v/>
      </c>
      <c r="BA45" s="49" t="str">
        <f t="shared" si="179"/>
        <v/>
      </c>
      <c r="BB45" s="49" t="str">
        <f t="shared" si="179"/>
        <v/>
      </c>
      <c r="BC45" s="49" t="str">
        <f t="shared" si="179"/>
        <v/>
      </c>
      <c r="BD45" s="49" t="str">
        <f t="shared" si="179"/>
        <v/>
      </c>
      <c r="BE45" s="49" t="str">
        <f t="shared" si="179"/>
        <v/>
      </c>
      <c r="BF45" s="49" t="str">
        <f t="shared" si="179"/>
        <v/>
      </c>
      <c r="BG45" s="49" t="str">
        <f t="shared" si="179"/>
        <v/>
      </c>
      <c r="BH45" s="49" t="str">
        <f t="shared" si="179"/>
        <v/>
      </c>
      <c r="BI45" s="49" t="str">
        <f t="shared" si="179"/>
        <v/>
      </c>
      <c r="BJ45" s="49" t="str">
        <f t="shared" si="179"/>
        <v/>
      </c>
      <c r="BK45" s="49" t="str">
        <f t="shared" si="179"/>
        <v/>
      </c>
      <c r="BL45" s="49" t="str">
        <f t="shared" si="179"/>
        <v/>
      </c>
      <c r="BM45" s="49" t="str">
        <f t="shared" si="179"/>
        <v/>
      </c>
      <c r="BN45" s="49" t="str">
        <f t="shared" si="179"/>
        <v/>
      </c>
      <c r="BO45" s="49" t="str">
        <f t="shared" si="179"/>
        <v/>
      </c>
      <c r="BP45" s="49" t="str">
        <f t="shared" si="179"/>
        <v/>
      </c>
      <c r="BQ45" s="49" t="str">
        <f t="shared" si="179"/>
        <v/>
      </c>
      <c r="BR45" s="49" t="str">
        <f t="shared" si="179"/>
        <v/>
      </c>
      <c r="BS45" s="49" t="str">
        <f t="shared" si="179"/>
        <v/>
      </c>
      <c r="BT45" s="49" t="str">
        <f t="shared" si="179"/>
        <v/>
      </c>
      <c r="BU45" s="49" t="str">
        <f t="shared" si="179"/>
        <v/>
      </c>
      <c r="BV45" s="49" t="str">
        <f t="shared" si="179"/>
        <v/>
      </c>
      <c r="BW45" s="49" t="str">
        <f t="shared" si="179"/>
        <v/>
      </c>
      <c r="BX45" s="49" t="str">
        <f t="shared" si="179"/>
        <v/>
      </c>
      <c r="BY45" s="49" t="str">
        <f t="shared" si="179"/>
        <v/>
      </c>
      <c r="BZ45" s="49" t="str">
        <f t="shared" si="179"/>
        <v/>
      </c>
      <c r="CA45" s="49" t="str">
        <f t="shared" si="179"/>
        <v/>
      </c>
      <c r="CB45" s="49" t="str">
        <f t="shared" si="179"/>
        <v/>
      </c>
      <c r="CC45" s="49" t="str">
        <f t="shared" si="179"/>
        <v/>
      </c>
      <c r="CD45" s="49" t="str">
        <f t="shared" si="179"/>
        <v/>
      </c>
      <c r="CE45" s="49" t="str">
        <f t="shared" si="179"/>
        <v/>
      </c>
      <c r="CF45" s="49" t="str">
        <f t="shared" si="179"/>
        <v/>
      </c>
      <c r="CG45" s="49" t="str">
        <f t="shared" si="179"/>
        <v/>
      </c>
      <c r="CH45" s="49" t="str">
        <f t="shared" si="179"/>
        <v/>
      </c>
      <c r="CI45" s="49" t="str">
        <f t="shared" si="179"/>
        <v/>
      </c>
      <c r="CJ45" s="49" t="str">
        <f t="shared" si="179"/>
        <v/>
      </c>
      <c r="CK45" s="49" t="str">
        <f t="shared" si="179"/>
        <v/>
      </c>
      <c r="CL45" s="49" t="str">
        <f t="shared" si="179"/>
        <v/>
      </c>
      <c r="CM45" s="49" t="str">
        <f t="shared" ref="CM45:DV48" si="180">IF(ISNONTEXT($Z45),CN45-$Z45,"")</f>
        <v/>
      </c>
      <c r="CN45" s="49" t="str">
        <f t="shared" si="180"/>
        <v/>
      </c>
      <c r="CO45" s="49" t="str">
        <f t="shared" si="180"/>
        <v/>
      </c>
      <c r="CP45" s="49" t="str">
        <f t="shared" si="180"/>
        <v/>
      </c>
      <c r="CQ45" s="49" t="str">
        <f t="shared" si="180"/>
        <v/>
      </c>
      <c r="CR45" s="49" t="str">
        <f t="shared" si="180"/>
        <v/>
      </c>
      <c r="CS45" s="49" t="str">
        <f t="shared" si="180"/>
        <v/>
      </c>
      <c r="CT45" s="49" t="str">
        <f t="shared" si="180"/>
        <v/>
      </c>
      <c r="CU45" s="49" t="str">
        <f t="shared" si="180"/>
        <v/>
      </c>
      <c r="CV45" s="49" t="str">
        <f t="shared" si="180"/>
        <v/>
      </c>
      <c r="CW45" s="49" t="str">
        <f t="shared" si="180"/>
        <v/>
      </c>
      <c r="CX45" s="49" t="str">
        <f t="shared" si="180"/>
        <v/>
      </c>
      <c r="CY45" s="49" t="str">
        <f t="shared" si="180"/>
        <v/>
      </c>
      <c r="CZ45" s="49" t="str">
        <f t="shared" si="180"/>
        <v/>
      </c>
      <c r="DA45" s="49" t="str">
        <f t="shared" si="180"/>
        <v/>
      </c>
      <c r="DB45" s="49" t="str">
        <f t="shared" si="180"/>
        <v/>
      </c>
      <c r="DC45" s="49" t="str">
        <f t="shared" si="180"/>
        <v/>
      </c>
      <c r="DD45" s="49" t="str">
        <f t="shared" si="180"/>
        <v/>
      </c>
      <c r="DE45" s="49" t="str">
        <f t="shared" si="180"/>
        <v/>
      </c>
      <c r="DF45" s="49" t="str">
        <f t="shared" si="180"/>
        <v/>
      </c>
      <c r="DG45" s="49" t="str">
        <f t="shared" si="180"/>
        <v/>
      </c>
      <c r="DH45" s="49" t="str">
        <f t="shared" si="180"/>
        <v/>
      </c>
      <c r="DI45" s="49" t="str">
        <f t="shared" si="180"/>
        <v/>
      </c>
      <c r="DJ45" s="49" t="str">
        <f t="shared" si="180"/>
        <v/>
      </c>
      <c r="DK45" s="49" t="str">
        <f t="shared" si="180"/>
        <v/>
      </c>
      <c r="DL45" s="49" t="str">
        <f t="shared" si="180"/>
        <v/>
      </c>
      <c r="DM45" s="49" t="str">
        <f t="shared" si="180"/>
        <v/>
      </c>
      <c r="DN45" s="49" t="str">
        <f t="shared" si="180"/>
        <v/>
      </c>
      <c r="DO45" s="49" t="str">
        <f t="shared" si="180"/>
        <v/>
      </c>
      <c r="DP45" s="49" t="str">
        <f t="shared" si="180"/>
        <v/>
      </c>
      <c r="DQ45" s="49" t="str">
        <f t="shared" si="180"/>
        <v/>
      </c>
      <c r="DR45" s="49" t="str">
        <f t="shared" si="180"/>
        <v/>
      </c>
      <c r="DS45" s="49" t="str">
        <f t="shared" si="180"/>
        <v/>
      </c>
      <c r="DT45" s="49" t="str">
        <f t="shared" si="180"/>
        <v/>
      </c>
      <c r="DU45" s="49" t="str">
        <f t="shared" si="180"/>
        <v/>
      </c>
      <c r="DV45" s="49" t="str">
        <f t="shared" si="180"/>
        <v/>
      </c>
      <c r="DW45" s="183" t="str">
        <f t="shared" si="115"/>
        <v/>
      </c>
      <c r="DX45" s="49" t="str">
        <f t="shared" si="5"/>
        <v/>
      </c>
      <c r="DY45" s="49" t="str">
        <f t="shared" si="6"/>
        <v/>
      </c>
      <c r="DZ45" s="49" t="str">
        <f t="shared" si="7"/>
        <v/>
      </c>
      <c r="EA45" s="49" t="str">
        <f t="shared" si="8"/>
        <v/>
      </c>
      <c r="EB45" s="49" t="str">
        <f t="shared" si="9"/>
        <v/>
      </c>
      <c r="EC45" s="49" t="str">
        <f t="shared" si="10"/>
        <v/>
      </c>
      <c r="ED45" s="49" t="str">
        <f t="shared" si="11"/>
        <v/>
      </c>
      <c r="EE45" s="49" t="str">
        <f t="shared" si="12"/>
        <v/>
      </c>
      <c r="EF45" s="49" t="str">
        <f t="shared" si="13"/>
        <v/>
      </c>
      <c r="EG45" s="49" t="str">
        <f t="shared" si="14"/>
        <v/>
      </c>
      <c r="EH45" s="49" t="str">
        <f t="shared" si="15"/>
        <v/>
      </c>
      <c r="EI45" s="49" t="str">
        <f t="shared" si="16"/>
        <v/>
      </c>
      <c r="EJ45" s="49" t="str">
        <f t="shared" si="17"/>
        <v/>
      </c>
      <c r="EK45" s="49" t="str">
        <f t="shared" si="18"/>
        <v/>
      </c>
      <c r="EL45" s="49" t="str">
        <f t="shared" si="19"/>
        <v/>
      </c>
      <c r="EM45" s="49" t="str">
        <f t="shared" si="20"/>
        <v/>
      </c>
      <c r="EN45" s="49" t="str">
        <f t="shared" si="21"/>
        <v/>
      </c>
      <c r="EO45" s="49" t="str">
        <f t="shared" si="22"/>
        <v/>
      </c>
      <c r="EP45" s="49" t="str">
        <f t="shared" si="23"/>
        <v/>
      </c>
      <c r="EQ45" s="49" t="str">
        <f t="shared" si="24"/>
        <v/>
      </c>
      <c r="ER45" s="49" t="str">
        <f t="shared" si="25"/>
        <v/>
      </c>
      <c r="ES45" s="49" t="str">
        <f t="shared" si="26"/>
        <v/>
      </c>
      <c r="ET45" s="49" t="str">
        <f t="shared" si="27"/>
        <v/>
      </c>
      <c r="EU45" s="49" t="str">
        <f t="shared" si="28"/>
        <v/>
      </c>
      <c r="EV45" s="49" t="str">
        <f t="shared" si="29"/>
        <v/>
      </c>
      <c r="EW45" s="49" t="str">
        <f t="shared" si="30"/>
        <v/>
      </c>
      <c r="EX45" s="49" t="str">
        <f t="shared" si="31"/>
        <v/>
      </c>
      <c r="EY45" s="49" t="str">
        <f t="shared" si="32"/>
        <v/>
      </c>
      <c r="EZ45" s="49" t="str">
        <f t="shared" si="33"/>
        <v/>
      </c>
      <c r="FA45" s="49" t="str">
        <f t="shared" si="34"/>
        <v/>
      </c>
      <c r="FB45" s="49" t="str">
        <f t="shared" si="35"/>
        <v/>
      </c>
      <c r="FC45" s="49" t="str">
        <f t="shared" si="36"/>
        <v/>
      </c>
      <c r="FD45" s="49" t="str">
        <f t="shared" si="37"/>
        <v/>
      </c>
      <c r="FE45" s="49" t="str">
        <f t="shared" si="38"/>
        <v/>
      </c>
      <c r="FF45" s="49" t="str">
        <f t="shared" si="39"/>
        <v/>
      </c>
      <c r="FG45" s="49" t="str">
        <f t="shared" si="40"/>
        <v/>
      </c>
      <c r="FH45" s="49" t="str">
        <f t="shared" si="41"/>
        <v/>
      </c>
      <c r="FI45" s="49" t="str">
        <f t="shared" si="42"/>
        <v/>
      </c>
      <c r="FJ45" s="49" t="str">
        <f t="shared" si="43"/>
        <v/>
      </c>
      <c r="FK45" s="49" t="str">
        <f t="shared" si="44"/>
        <v/>
      </c>
      <c r="FL45" s="49" t="str">
        <f t="shared" si="45"/>
        <v/>
      </c>
      <c r="FM45" s="49" t="str">
        <f t="shared" si="46"/>
        <v/>
      </c>
      <c r="FN45" s="49" t="str">
        <f t="shared" si="47"/>
        <v/>
      </c>
      <c r="FO45" s="49" t="str">
        <f t="shared" si="48"/>
        <v/>
      </c>
      <c r="FP45" s="49" t="str">
        <f t="shared" si="49"/>
        <v/>
      </c>
      <c r="FQ45" s="49" t="str">
        <f t="shared" si="50"/>
        <v/>
      </c>
      <c r="FR45" s="49" t="str">
        <f t="shared" si="51"/>
        <v/>
      </c>
      <c r="FS45" s="49" t="str">
        <f t="shared" si="52"/>
        <v/>
      </c>
      <c r="FT45" s="49" t="str">
        <f t="shared" si="53"/>
        <v/>
      </c>
      <c r="FU45" s="49" t="str">
        <f t="shared" si="54"/>
        <v/>
      </c>
      <c r="FV45" s="49" t="str">
        <f t="shared" si="55"/>
        <v/>
      </c>
      <c r="FW45" s="49" t="str">
        <f t="shared" si="56"/>
        <v/>
      </c>
      <c r="FX45" s="49" t="str">
        <f t="shared" si="57"/>
        <v/>
      </c>
      <c r="FY45" s="49" t="str">
        <f t="shared" si="58"/>
        <v/>
      </c>
      <c r="FZ45" s="49" t="str">
        <f t="shared" si="59"/>
        <v/>
      </c>
      <c r="GA45" s="49" t="str">
        <f t="shared" si="60"/>
        <v/>
      </c>
      <c r="GB45" s="49" t="str">
        <f t="shared" si="61"/>
        <v/>
      </c>
      <c r="GC45" s="49" t="str">
        <f t="shared" si="62"/>
        <v/>
      </c>
      <c r="GD45" s="49" t="str">
        <f t="shared" si="63"/>
        <v/>
      </c>
      <c r="GE45" s="49" t="str">
        <f t="shared" si="64"/>
        <v/>
      </c>
      <c r="GF45" s="49" t="str">
        <f t="shared" si="65"/>
        <v/>
      </c>
      <c r="GG45" s="49" t="str">
        <f t="shared" si="66"/>
        <v/>
      </c>
      <c r="GH45" s="49" t="str">
        <f t="shared" si="67"/>
        <v/>
      </c>
      <c r="GI45" s="49" t="str">
        <f t="shared" si="68"/>
        <v/>
      </c>
      <c r="GJ45" s="49" t="str">
        <f t="shared" si="69"/>
        <v/>
      </c>
      <c r="GK45" s="49" t="str">
        <f t="shared" si="70"/>
        <v/>
      </c>
      <c r="GL45" s="49" t="str">
        <f t="shared" si="71"/>
        <v/>
      </c>
      <c r="GM45" s="49" t="str">
        <f t="shared" si="72"/>
        <v/>
      </c>
      <c r="GN45" s="49" t="str">
        <f t="shared" si="73"/>
        <v/>
      </c>
      <c r="GO45" s="49" t="str">
        <f t="shared" si="74"/>
        <v/>
      </c>
      <c r="GP45" s="49" t="str">
        <f t="shared" si="75"/>
        <v/>
      </c>
      <c r="GQ45" s="49" t="str">
        <f t="shared" si="76"/>
        <v/>
      </c>
      <c r="GR45" s="49" t="str">
        <f t="shared" si="77"/>
        <v/>
      </c>
      <c r="GS45" s="49" t="str">
        <f t="shared" si="78"/>
        <v/>
      </c>
      <c r="GT45" s="49" t="str">
        <f t="shared" si="79"/>
        <v/>
      </c>
      <c r="GU45" s="49" t="str">
        <f t="shared" si="80"/>
        <v/>
      </c>
      <c r="GV45" s="49" t="str">
        <f t="shared" si="81"/>
        <v/>
      </c>
      <c r="GW45" s="49" t="str">
        <f t="shared" si="82"/>
        <v/>
      </c>
      <c r="GX45" s="49" t="str">
        <f t="shared" si="83"/>
        <v/>
      </c>
      <c r="GY45" s="49" t="str">
        <f t="shared" si="84"/>
        <v/>
      </c>
      <c r="GZ45" s="49" t="str">
        <f t="shared" si="85"/>
        <v/>
      </c>
      <c r="HA45" s="49" t="str">
        <f t="shared" si="86"/>
        <v/>
      </c>
      <c r="HB45" s="49" t="str">
        <f t="shared" si="87"/>
        <v/>
      </c>
      <c r="HC45" s="49" t="str">
        <f t="shared" si="88"/>
        <v/>
      </c>
      <c r="HD45" s="49" t="str">
        <f t="shared" si="89"/>
        <v/>
      </c>
      <c r="HE45" s="49" t="str">
        <f t="shared" si="90"/>
        <v/>
      </c>
      <c r="HF45" s="49" t="str">
        <f t="shared" si="91"/>
        <v/>
      </c>
      <c r="HG45" s="49" t="str">
        <f t="shared" si="92"/>
        <v/>
      </c>
      <c r="HH45" s="49" t="str">
        <f t="shared" si="93"/>
        <v/>
      </c>
      <c r="HI45" s="49" t="str">
        <f t="shared" si="94"/>
        <v/>
      </c>
      <c r="HJ45" s="49" t="str">
        <f t="shared" si="95"/>
        <v/>
      </c>
      <c r="HK45" s="49" t="str">
        <f t="shared" si="96"/>
        <v/>
      </c>
      <c r="HL45" s="49" t="str">
        <f t="shared" si="97"/>
        <v/>
      </c>
      <c r="HM45" s="49" t="str">
        <f t="shared" si="98"/>
        <v/>
      </c>
      <c r="HN45" s="49" t="str">
        <f t="shared" si="99"/>
        <v/>
      </c>
      <c r="HO45" s="49" t="str">
        <f t="shared" si="100"/>
        <v/>
      </c>
      <c r="HP45" s="49" t="str">
        <f t="shared" si="101"/>
        <v/>
      </c>
      <c r="HQ45" s="49" t="str">
        <f t="shared" si="102"/>
        <v/>
      </c>
      <c r="HR45" s="49" t="str">
        <f t="shared" si="103"/>
        <v/>
      </c>
      <c r="HS45" s="49" t="str">
        <f t="shared" si="104"/>
        <v/>
      </c>
      <c r="HT45" s="169" t="e">
        <f t="shared" si="171"/>
        <v>#N/A</v>
      </c>
      <c r="HU45" s="169" t="e">
        <f t="shared" ref="HU45:HW60" si="181">IF(ISNONTEXT($O45),_xlfn.NORM.DIST(AB45,$K45,$O45,FALSE),NA())</f>
        <v>#N/A</v>
      </c>
      <c r="HV45" s="169" t="e">
        <f t="shared" si="181"/>
        <v>#N/A</v>
      </c>
      <c r="HW45" s="169" t="e">
        <f t="shared" si="181"/>
        <v>#N/A</v>
      </c>
      <c r="HX45" s="169" t="e">
        <f t="shared" si="164"/>
        <v>#N/A</v>
      </c>
      <c r="HY45" s="169" t="e">
        <f t="shared" si="164"/>
        <v>#N/A</v>
      </c>
      <c r="HZ45" s="169" t="e">
        <f t="shared" si="164"/>
        <v>#N/A</v>
      </c>
      <c r="IA45" s="169" t="e">
        <f t="shared" si="164"/>
        <v>#N/A</v>
      </c>
      <c r="IB45" s="169" t="e">
        <f t="shared" si="164"/>
        <v>#N/A</v>
      </c>
      <c r="IC45" s="169" t="e">
        <f t="shared" si="164"/>
        <v>#N/A</v>
      </c>
      <c r="ID45" s="169" t="e">
        <f t="shared" si="164"/>
        <v>#N/A</v>
      </c>
      <c r="IE45" s="169" t="e">
        <f t="shared" si="164"/>
        <v>#N/A</v>
      </c>
      <c r="IF45" s="169" t="e">
        <f t="shared" si="164"/>
        <v>#N/A</v>
      </c>
      <c r="IG45" s="169" t="e">
        <f t="shared" si="164"/>
        <v>#N/A</v>
      </c>
      <c r="IH45" s="169" t="e">
        <f t="shared" si="164"/>
        <v>#N/A</v>
      </c>
      <c r="II45" s="169" t="e">
        <f t="shared" si="164"/>
        <v>#N/A</v>
      </c>
      <c r="IJ45" s="169" t="e">
        <f t="shared" si="164"/>
        <v>#N/A</v>
      </c>
      <c r="IK45" s="169" t="e">
        <f t="shared" si="164"/>
        <v>#N/A</v>
      </c>
      <c r="IL45" s="169" t="e">
        <f t="shared" si="164"/>
        <v>#N/A</v>
      </c>
      <c r="IM45" s="169" t="e">
        <f t="shared" si="160"/>
        <v>#N/A</v>
      </c>
      <c r="IN45" s="169" t="e">
        <f t="shared" si="160"/>
        <v>#N/A</v>
      </c>
      <c r="IO45" s="169" t="e">
        <f t="shared" si="160"/>
        <v>#N/A</v>
      </c>
      <c r="IP45" s="169" t="e">
        <f t="shared" si="160"/>
        <v>#N/A</v>
      </c>
      <c r="IQ45" s="169" t="e">
        <f t="shared" si="160"/>
        <v>#N/A</v>
      </c>
      <c r="IR45" s="169" t="e">
        <f t="shared" si="160"/>
        <v>#N/A</v>
      </c>
      <c r="IS45" s="169" t="e">
        <f t="shared" si="160"/>
        <v>#N/A</v>
      </c>
      <c r="IT45" s="169" t="e">
        <f t="shared" si="160"/>
        <v>#N/A</v>
      </c>
      <c r="IU45" s="169" t="e">
        <f t="shared" si="160"/>
        <v>#N/A</v>
      </c>
      <c r="IV45" s="169" t="e">
        <f t="shared" si="160"/>
        <v>#N/A</v>
      </c>
      <c r="IW45" s="169" t="e">
        <f t="shared" si="160"/>
        <v>#N/A</v>
      </c>
      <c r="IX45" s="169" t="e">
        <f t="shared" si="160"/>
        <v>#N/A</v>
      </c>
      <c r="IY45" s="169" t="e">
        <f t="shared" si="160"/>
        <v>#N/A</v>
      </c>
      <c r="IZ45" s="169" t="e">
        <f t="shared" si="160"/>
        <v>#N/A</v>
      </c>
      <c r="JA45" s="169" t="e">
        <f t="shared" si="160"/>
        <v>#N/A</v>
      </c>
      <c r="JB45" s="169" t="e">
        <f t="shared" si="157"/>
        <v>#N/A</v>
      </c>
      <c r="JC45" s="169" t="e">
        <f t="shared" si="157"/>
        <v>#N/A</v>
      </c>
      <c r="JD45" s="169" t="e">
        <f t="shared" si="157"/>
        <v>#N/A</v>
      </c>
      <c r="JE45" s="169" t="e">
        <f t="shared" si="157"/>
        <v>#N/A</v>
      </c>
      <c r="JF45" s="169" t="e">
        <f t="shared" si="157"/>
        <v>#N/A</v>
      </c>
      <c r="JG45" s="169" t="e">
        <f t="shared" si="157"/>
        <v>#N/A</v>
      </c>
      <c r="JH45" s="169" t="e">
        <f t="shared" si="157"/>
        <v>#N/A</v>
      </c>
      <c r="JI45" s="169" t="e">
        <f t="shared" si="157"/>
        <v>#N/A</v>
      </c>
      <c r="JJ45" s="169" t="e">
        <f t="shared" si="157"/>
        <v>#N/A</v>
      </c>
      <c r="JK45" s="169" t="e">
        <f t="shared" si="157"/>
        <v>#N/A</v>
      </c>
      <c r="JL45" s="169" t="e">
        <f t="shared" si="157"/>
        <v>#N/A</v>
      </c>
      <c r="JM45" s="169" t="e">
        <f t="shared" si="157"/>
        <v>#N/A</v>
      </c>
      <c r="JN45" s="169" t="e">
        <f t="shared" si="157"/>
        <v>#N/A</v>
      </c>
      <c r="JO45" s="169" t="e">
        <f t="shared" si="157"/>
        <v>#N/A</v>
      </c>
      <c r="JP45" s="169" t="e">
        <f t="shared" si="157"/>
        <v>#N/A</v>
      </c>
      <c r="JQ45" s="169" t="e">
        <f t="shared" si="174"/>
        <v>#N/A</v>
      </c>
      <c r="JR45" s="169" t="e">
        <f t="shared" si="174"/>
        <v>#N/A</v>
      </c>
      <c r="JS45" s="169" t="e">
        <f t="shared" si="174"/>
        <v>#N/A</v>
      </c>
      <c r="JT45" s="169" t="e">
        <f t="shared" si="174"/>
        <v>#N/A</v>
      </c>
      <c r="JU45" s="169" t="e">
        <f t="shared" si="174"/>
        <v>#N/A</v>
      </c>
      <c r="JV45" s="169" t="e">
        <f t="shared" si="174"/>
        <v>#N/A</v>
      </c>
      <c r="JW45" s="169" t="e">
        <f t="shared" si="174"/>
        <v>#N/A</v>
      </c>
      <c r="JX45" s="169" t="e">
        <f t="shared" si="174"/>
        <v>#N/A</v>
      </c>
      <c r="JY45" s="169" t="e">
        <f t="shared" si="174"/>
        <v>#N/A</v>
      </c>
      <c r="JZ45" s="169" t="e">
        <f t="shared" si="174"/>
        <v>#N/A</v>
      </c>
      <c r="KA45" s="169" t="e">
        <f t="shared" si="174"/>
        <v>#N/A</v>
      </c>
      <c r="KB45" s="169" t="e">
        <f t="shared" si="174"/>
        <v>#N/A</v>
      </c>
      <c r="KC45" s="169" t="e">
        <f t="shared" si="174"/>
        <v>#N/A</v>
      </c>
      <c r="KD45" s="169" t="e">
        <f t="shared" si="174"/>
        <v>#N/A</v>
      </c>
      <c r="KE45" s="169" t="e">
        <f t="shared" si="174"/>
        <v>#N/A</v>
      </c>
      <c r="KF45" s="169" t="e">
        <f t="shared" si="117"/>
        <v>#N/A</v>
      </c>
      <c r="KG45" s="169" t="e">
        <f t="shared" ref="KG45:KI60" si="182">IF(ISNONTEXT($O45),_xlfn.NORM.DIST(CN45,$K45,$O45,FALSE),NA())</f>
        <v>#N/A</v>
      </c>
      <c r="KH45" s="169" t="e">
        <f t="shared" si="182"/>
        <v>#N/A</v>
      </c>
      <c r="KI45" s="169" t="e">
        <f t="shared" si="182"/>
        <v>#N/A</v>
      </c>
      <c r="KJ45" s="169" t="e">
        <f t="shared" si="165"/>
        <v>#N/A</v>
      </c>
      <c r="KK45" s="169" t="e">
        <f t="shared" si="165"/>
        <v>#N/A</v>
      </c>
      <c r="KL45" s="169" t="e">
        <f t="shared" si="165"/>
        <v>#N/A</v>
      </c>
      <c r="KM45" s="169" t="e">
        <f t="shared" si="165"/>
        <v>#N/A</v>
      </c>
      <c r="KN45" s="169" t="e">
        <f t="shared" si="165"/>
        <v>#N/A</v>
      </c>
      <c r="KO45" s="169" t="e">
        <f t="shared" si="165"/>
        <v>#N/A</v>
      </c>
      <c r="KP45" s="169" t="e">
        <f t="shared" si="165"/>
        <v>#N/A</v>
      </c>
      <c r="KQ45" s="169" t="e">
        <f t="shared" si="165"/>
        <v>#N/A</v>
      </c>
      <c r="KR45" s="169" t="e">
        <f t="shared" si="165"/>
        <v>#N/A</v>
      </c>
      <c r="KS45" s="169" t="e">
        <f t="shared" si="165"/>
        <v>#N/A</v>
      </c>
      <c r="KT45" s="169" t="e">
        <f t="shared" si="165"/>
        <v>#N/A</v>
      </c>
      <c r="KU45" s="169" t="e">
        <f t="shared" si="165"/>
        <v>#N/A</v>
      </c>
      <c r="KV45" s="169" t="e">
        <f t="shared" si="165"/>
        <v>#N/A</v>
      </c>
      <c r="KW45" s="169" t="e">
        <f t="shared" si="165"/>
        <v>#N/A</v>
      </c>
      <c r="KX45" s="169" t="e">
        <f t="shared" si="165"/>
        <v>#N/A</v>
      </c>
      <c r="KY45" s="169" t="e">
        <f t="shared" si="161"/>
        <v>#N/A</v>
      </c>
      <c r="KZ45" s="169" t="e">
        <f t="shared" si="161"/>
        <v>#N/A</v>
      </c>
      <c r="LA45" s="169" t="e">
        <f t="shared" si="161"/>
        <v>#N/A</v>
      </c>
      <c r="LB45" s="169" t="e">
        <f t="shared" si="161"/>
        <v>#N/A</v>
      </c>
      <c r="LC45" s="169" t="e">
        <f t="shared" si="161"/>
        <v>#N/A</v>
      </c>
      <c r="LD45" s="169" t="e">
        <f t="shared" si="161"/>
        <v>#N/A</v>
      </c>
      <c r="LE45" s="169" t="e">
        <f t="shared" si="161"/>
        <v>#N/A</v>
      </c>
      <c r="LF45" s="169" t="e">
        <f t="shared" si="161"/>
        <v>#N/A</v>
      </c>
      <c r="LG45" s="169" t="e">
        <f t="shared" si="161"/>
        <v>#N/A</v>
      </c>
      <c r="LH45" s="169" t="e">
        <f t="shared" si="161"/>
        <v>#N/A</v>
      </c>
      <c r="LI45" s="169" t="e">
        <f t="shared" si="161"/>
        <v>#N/A</v>
      </c>
      <c r="LJ45" s="169" t="e">
        <f t="shared" si="161"/>
        <v>#N/A</v>
      </c>
      <c r="LK45" s="169" t="e">
        <f t="shared" si="161"/>
        <v>#N/A</v>
      </c>
      <c r="LL45" s="169" t="e">
        <f t="shared" si="161"/>
        <v>#N/A</v>
      </c>
      <c r="LM45" s="169" t="e">
        <f t="shared" si="161"/>
        <v>#N/A</v>
      </c>
      <c r="LN45" s="169" t="e">
        <f t="shared" si="158"/>
        <v>#N/A</v>
      </c>
      <c r="LO45" s="169" t="e">
        <f t="shared" si="158"/>
        <v>#N/A</v>
      </c>
      <c r="LP45" s="169" t="e">
        <f t="shared" si="158"/>
        <v>#N/A</v>
      </c>
      <c r="LQ45" s="169" t="e">
        <f t="shared" si="158"/>
        <v>#N/A</v>
      </c>
      <c r="LR45" s="169" t="e">
        <f t="shared" si="158"/>
        <v>#N/A</v>
      </c>
      <c r="LS45" s="169" t="e">
        <f t="shared" si="158"/>
        <v>#N/A</v>
      </c>
      <c r="LT45" s="169" t="e">
        <f t="shared" si="158"/>
        <v>#N/A</v>
      </c>
      <c r="LU45" s="169" t="e">
        <f t="shared" si="158"/>
        <v>#N/A</v>
      </c>
      <c r="LV45" s="169" t="e">
        <f t="shared" si="158"/>
        <v>#N/A</v>
      </c>
      <c r="LW45" s="169" t="e">
        <f t="shared" si="158"/>
        <v>#N/A</v>
      </c>
      <c r="LX45" s="169" t="e">
        <f t="shared" si="158"/>
        <v>#N/A</v>
      </c>
      <c r="LY45" s="169" t="e">
        <f t="shared" si="158"/>
        <v>#N/A</v>
      </c>
      <c r="LZ45" s="169" t="e">
        <f t="shared" si="158"/>
        <v>#N/A</v>
      </c>
      <c r="MA45" s="169" t="e">
        <f t="shared" si="158"/>
        <v>#N/A</v>
      </c>
      <c r="MB45" s="169" t="e">
        <f t="shared" si="158"/>
        <v>#N/A</v>
      </c>
      <c r="MC45" s="169" t="e">
        <f t="shared" si="175"/>
        <v>#N/A</v>
      </c>
      <c r="MD45" s="169" t="e">
        <f t="shared" si="175"/>
        <v>#N/A</v>
      </c>
      <c r="ME45" s="169" t="e">
        <f t="shared" si="175"/>
        <v>#N/A</v>
      </c>
      <c r="MF45" s="169" t="e">
        <f t="shared" si="175"/>
        <v>#N/A</v>
      </c>
      <c r="MG45" s="169" t="e">
        <f t="shared" si="175"/>
        <v>#N/A</v>
      </c>
      <c r="MH45" s="169" t="e">
        <f t="shared" si="175"/>
        <v>#N/A</v>
      </c>
      <c r="MI45" s="169" t="e">
        <f t="shared" si="175"/>
        <v>#N/A</v>
      </c>
      <c r="MJ45" s="169" t="e">
        <f t="shared" si="175"/>
        <v>#N/A</v>
      </c>
      <c r="MK45" s="169" t="e">
        <f t="shared" si="175"/>
        <v>#N/A</v>
      </c>
      <c r="ML45" s="169" t="e">
        <f t="shared" si="175"/>
        <v>#N/A</v>
      </c>
      <c r="MM45" s="169" t="e">
        <f t="shared" si="175"/>
        <v>#N/A</v>
      </c>
      <c r="MN45" s="169" t="e">
        <f t="shared" si="175"/>
        <v>#N/A</v>
      </c>
      <c r="MO45" s="169" t="e">
        <f t="shared" si="175"/>
        <v>#N/A</v>
      </c>
      <c r="MP45" s="169" t="e">
        <f t="shared" si="175"/>
        <v>#N/A</v>
      </c>
      <c r="MQ45" s="169" t="e">
        <f t="shared" si="175"/>
        <v>#N/A</v>
      </c>
      <c r="MR45" s="169" t="e">
        <f t="shared" si="118"/>
        <v>#N/A</v>
      </c>
      <c r="MS45" s="169" t="e">
        <f t="shared" ref="MS45:MU60" si="183">IF(ISNONTEXT($O45),_xlfn.NORM.DIST(EZ45,$K45,$O45,FALSE),NA())</f>
        <v>#N/A</v>
      </c>
      <c r="MT45" s="169" t="e">
        <f t="shared" si="183"/>
        <v>#N/A</v>
      </c>
      <c r="MU45" s="169" t="e">
        <f t="shared" si="183"/>
        <v>#N/A</v>
      </c>
      <c r="MV45" s="169" t="e">
        <f t="shared" si="166"/>
        <v>#N/A</v>
      </c>
      <c r="MW45" s="169" t="e">
        <f t="shared" si="166"/>
        <v>#N/A</v>
      </c>
      <c r="MX45" s="169" t="e">
        <f t="shared" si="166"/>
        <v>#N/A</v>
      </c>
      <c r="MY45" s="169" t="e">
        <f t="shared" si="166"/>
        <v>#N/A</v>
      </c>
      <c r="MZ45" s="169" t="e">
        <f t="shared" si="166"/>
        <v>#N/A</v>
      </c>
      <c r="NA45" s="169" t="e">
        <f t="shared" si="166"/>
        <v>#N/A</v>
      </c>
      <c r="NB45" s="169" t="e">
        <f t="shared" si="166"/>
        <v>#N/A</v>
      </c>
      <c r="NC45" s="169" t="e">
        <f t="shared" si="166"/>
        <v>#N/A</v>
      </c>
      <c r="ND45" s="169" t="e">
        <f t="shared" si="166"/>
        <v>#N/A</v>
      </c>
      <c r="NE45" s="169" t="e">
        <f t="shared" si="166"/>
        <v>#N/A</v>
      </c>
      <c r="NF45" s="169" t="e">
        <f t="shared" si="166"/>
        <v>#N/A</v>
      </c>
      <c r="NG45" s="169" t="e">
        <f t="shared" si="166"/>
        <v>#N/A</v>
      </c>
      <c r="NH45" s="169" t="e">
        <f t="shared" si="166"/>
        <v>#N/A</v>
      </c>
      <c r="NI45" s="169" t="e">
        <f t="shared" si="166"/>
        <v>#N/A</v>
      </c>
      <c r="NJ45" s="169" t="e">
        <f t="shared" si="166"/>
        <v>#N/A</v>
      </c>
      <c r="NK45" s="169" t="e">
        <f t="shared" si="162"/>
        <v>#N/A</v>
      </c>
      <c r="NL45" s="169" t="e">
        <f t="shared" si="162"/>
        <v>#N/A</v>
      </c>
      <c r="NM45" s="169" t="e">
        <f t="shared" si="162"/>
        <v>#N/A</v>
      </c>
      <c r="NN45" s="169" t="e">
        <f t="shared" si="162"/>
        <v>#N/A</v>
      </c>
      <c r="NO45" s="169" t="e">
        <f t="shared" si="162"/>
        <v>#N/A</v>
      </c>
      <c r="NP45" s="169" t="e">
        <f t="shared" si="162"/>
        <v>#N/A</v>
      </c>
      <c r="NQ45" s="169" t="e">
        <f t="shared" si="162"/>
        <v>#N/A</v>
      </c>
      <c r="NR45" s="169" t="e">
        <f t="shared" si="162"/>
        <v>#N/A</v>
      </c>
      <c r="NS45" s="169" t="e">
        <f t="shared" si="162"/>
        <v>#N/A</v>
      </c>
      <c r="NT45" s="169" t="e">
        <f t="shared" si="162"/>
        <v>#N/A</v>
      </c>
      <c r="NU45" s="169" t="e">
        <f t="shared" si="162"/>
        <v>#N/A</v>
      </c>
      <c r="NV45" s="169" t="e">
        <f t="shared" si="162"/>
        <v>#N/A</v>
      </c>
      <c r="NW45" s="169" t="e">
        <f t="shared" si="162"/>
        <v>#N/A</v>
      </c>
      <c r="NX45" s="169" t="e">
        <f t="shared" si="162"/>
        <v>#N/A</v>
      </c>
      <c r="NY45" s="169" t="e">
        <f t="shared" si="162"/>
        <v>#N/A</v>
      </c>
      <c r="NZ45" s="169" t="e">
        <f t="shared" si="159"/>
        <v>#N/A</v>
      </c>
      <c r="OA45" s="169" t="e">
        <f t="shared" si="159"/>
        <v>#N/A</v>
      </c>
      <c r="OB45" s="169" t="e">
        <f t="shared" si="159"/>
        <v>#N/A</v>
      </c>
      <c r="OC45" s="169" t="e">
        <f t="shared" si="159"/>
        <v>#N/A</v>
      </c>
      <c r="OD45" s="169" t="e">
        <f t="shared" si="159"/>
        <v>#N/A</v>
      </c>
      <c r="OE45" s="169" t="e">
        <f t="shared" si="159"/>
        <v>#N/A</v>
      </c>
      <c r="OF45" s="169" t="e">
        <f t="shared" si="159"/>
        <v>#N/A</v>
      </c>
      <c r="OG45" s="169" t="e">
        <f t="shared" si="159"/>
        <v>#N/A</v>
      </c>
      <c r="OH45" s="169" t="e">
        <f t="shared" si="159"/>
        <v>#N/A</v>
      </c>
      <c r="OI45" s="169" t="e">
        <f t="shared" si="159"/>
        <v>#N/A</v>
      </c>
      <c r="OJ45" s="169" t="e">
        <f t="shared" si="159"/>
        <v>#N/A</v>
      </c>
      <c r="OK45" s="169" t="e">
        <f t="shared" si="159"/>
        <v>#N/A</v>
      </c>
      <c r="OL45" s="169" t="e">
        <f t="shared" si="159"/>
        <v>#N/A</v>
      </c>
      <c r="OM45" s="169" t="e">
        <f t="shared" si="159"/>
        <v>#N/A</v>
      </c>
      <c r="ON45" s="169" t="e">
        <f t="shared" si="159"/>
        <v>#N/A</v>
      </c>
      <c r="OO45" s="169" t="e">
        <f t="shared" si="176"/>
        <v>#N/A</v>
      </c>
      <c r="OP45" s="169" t="e">
        <f t="shared" si="176"/>
        <v>#N/A</v>
      </c>
      <c r="OQ45" s="169" t="e">
        <f t="shared" si="176"/>
        <v>#N/A</v>
      </c>
      <c r="OR45" s="169" t="e">
        <f t="shared" si="176"/>
        <v>#N/A</v>
      </c>
      <c r="OS45" s="169" t="e">
        <f t="shared" si="176"/>
        <v>#N/A</v>
      </c>
      <c r="OT45" s="169" t="e">
        <f t="shared" si="176"/>
        <v>#N/A</v>
      </c>
      <c r="OU45" s="169" t="e">
        <f t="shared" si="176"/>
        <v>#N/A</v>
      </c>
      <c r="OV45" s="169" t="e">
        <f t="shared" si="176"/>
        <v>#N/A</v>
      </c>
      <c r="OW45" s="169" t="e">
        <f t="shared" si="176"/>
        <v>#N/A</v>
      </c>
      <c r="OX45" s="169" t="e">
        <f t="shared" si="176"/>
        <v>#N/A</v>
      </c>
      <c r="OY45" s="169" t="e">
        <f t="shared" si="176"/>
        <v>#N/A</v>
      </c>
      <c r="OZ45" s="169" t="e">
        <f t="shared" si="176"/>
        <v>#N/A</v>
      </c>
      <c r="PA45" s="169" t="e">
        <f t="shared" si="176"/>
        <v>#N/A</v>
      </c>
      <c r="PB45" s="169" t="e">
        <f t="shared" si="176"/>
        <v>#N/A</v>
      </c>
      <c r="PC45" s="169" t="e">
        <f t="shared" si="176"/>
        <v>#N/A</v>
      </c>
      <c r="PD45" s="169" t="e">
        <f t="shared" si="119"/>
        <v>#N/A</v>
      </c>
      <c r="PE45" s="169" t="e">
        <f t="shared" si="172"/>
        <v>#N/A</v>
      </c>
      <c r="PF45" s="169" t="e">
        <f t="shared" si="172"/>
        <v>#N/A</v>
      </c>
      <c r="PG45" s="169" t="e">
        <f t="shared" si="172"/>
        <v>#N/A</v>
      </c>
      <c r="PH45" s="169" t="e">
        <f t="shared" si="172"/>
        <v>#N/A</v>
      </c>
      <c r="PI45" s="169" t="e">
        <f t="shared" si="172"/>
        <v>#N/A</v>
      </c>
      <c r="PJ45" s="169" t="e">
        <f t="shared" si="172"/>
        <v>#N/A</v>
      </c>
      <c r="PK45" s="169" t="e">
        <f t="shared" si="172"/>
        <v>#N/A</v>
      </c>
      <c r="PL45" s="169" t="e">
        <f t="shared" si="172"/>
        <v>#N/A</v>
      </c>
    </row>
    <row r="46" spans="1:428" hidden="1" x14ac:dyDescent="0.75">
      <c r="A46" s="4">
        <v>43</v>
      </c>
      <c r="B46" s="109"/>
      <c r="C46" s="117"/>
      <c r="D46" s="122" t="str">
        <f t="shared" si="168"/>
        <v/>
      </c>
      <c r="E46" s="95"/>
      <c r="F46" s="122" t="str">
        <f t="shared" si="169"/>
        <v/>
      </c>
      <c r="G46" s="117"/>
      <c r="H46" s="110"/>
      <c r="I46" s="124" t="str">
        <f t="shared" si="0"/>
        <v/>
      </c>
      <c r="J46" s="124" t="str">
        <f t="shared" si="1"/>
        <v/>
      </c>
      <c r="K46" s="73" t="str">
        <f t="shared" si="112"/>
        <v/>
      </c>
      <c r="L46" s="23"/>
      <c r="M46" s="57"/>
      <c r="N46" s="280"/>
      <c r="O46" s="74" t="str">
        <f>IF(AND(D46&gt;0,E46&gt;0,F46&gt;0),IF(ISBLANK(N46),IF(ISBLANK(L46),"",(F46-D46)*VLOOKUP(L46,VLookups!$A$4:$B$13,2,FALSE)),N46),"")</f>
        <v/>
      </c>
      <c r="P46" s="75" t="str">
        <f t="shared" si="170"/>
        <v/>
      </c>
      <c r="Q46" s="95"/>
      <c r="R46" s="270" t="str">
        <f>IF(AND(Q46&gt;0,E46&gt;0,NOT(O46="")),ABS(VLOOKUP($Q$1,VLookups!$A$43:$B$44,2,FALSE)-_xlfn.NORM.DIST(Q46,K46,O46,TRUE)),"")</f>
        <v/>
      </c>
      <c r="S46" s="94" t="str">
        <f>IF(AND($D46&gt;0,$E46&gt;0,$F46&gt;0,NOT(ISBLANK($L46))),_xlfn.NORM.INV(ABS(VLOOKUP($Q$1,VLookups!$A$43:$B$44,2,FALSE)-S$3),$K46,$O46),"")</f>
        <v/>
      </c>
      <c r="T46" s="93" t="str">
        <f>IF(AND($D46&gt;0,$E46&gt;0,$F46&gt;0,NOT(ISBLANK($L46))),_xlfn.NORM.INV(ABS(VLOOKUP($Q$1,VLookups!$A$43:$B$44,2,FALSE)-T$3),$K46,$O46),"")</f>
        <v/>
      </c>
      <c r="U46" s="94" t="str">
        <f>IF(AND($D46&gt;0,$E46&gt;0,$F46&gt;0,NOT(ISBLANK($L46))),_xlfn.NORM.INV(ABS(VLOOKUP($Q$1,VLookups!$A$43:$B$44,2,FALSE)-U$3),$K46,$O46),"")</f>
        <v/>
      </c>
      <c r="V46" s="93" t="str">
        <f>IF(AND($D46&gt;0,$E46&gt;0,$F46&gt;0,NOT(ISBLANK($L46))),_xlfn.NORM.INV(ABS(VLOOKUP($Q$1,VLookups!$A$43:$B$44,2,FALSE)-V$3),$K46,$O46),"")</f>
        <v/>
      </c>
      <c r="W46" s="94" t="str">
        <f>IF(AND($D46&gt;0,$E46&gt;0,$F46&gt;0,NOT(ISBLANK($L46))),_xlfn.NORM.INV(ABS(VLOOKUP($Q$1,VLookups!$A$43:$B$44,2,FALSE)-W$3),$K46,$O46),"")</f>
        <v/>
      </c>
      <c r="X46" s="93" t="str">
        <f>IF(AND($D46&gt;0,$E46&gt;0,$F46&gt;0,NOT(ISBLANK($L46))),_xlfn.NORM.INV(ABS(VLOOKUP($Q$1,VLookups!$A$43:$B$44,2,FALSE)-X$3),$K46,$O46),"")</f>
        <v/>
      </c>
      <c r="Y46" s="5"/>
      <c r="Z46" s="168" t="str">
        <f t="shared" si="113"/>
        <v/>
      </c>
      <c r="AA46" s="49" t="str">
        <f t="shared" si="114"/>
        <v/>
      </c>
      <c r="AB46" s="49" t="str">
        <f t="shared" ref="AB46:CM49" si="184">IF(ISNONTEXT($Z46),AC46-$Z46,"")</f>
        <v/>
      </c>
      <c r="AC46" s="49" t="str">
        <f t="shared" si="184"/>
        <v/>
      </c>
      <c r="AD46" s="49" t="str">
        <f t="shared" si="184"/>
        <v/>
      </c>
      <c r="AE46" s="49" t="str">
        <f t="shared" si="184"/>
        <v/>
      </c>
      <c r="AF46" s="49" t="str">
        <f t="shared" si="184"/>
        <v/>
      </c>
      <c r="AG46" s="49" t="str">
        <f t="shared" si="184"/>
        <v/>
      </c>
      <c r="AH46" s="49" t="str">
        <f t="shared" si="184"/>
        <v/>
      </c>
      <c r="AI46" s="49" t="str">
        <f t="shared" si="184"/>
        <v/>
      </c>
      <c r="AJ46" s="49" t="str">
        <f t="shared" si="184"/>
        <v/>
      </c>
      <c r="AK46" s="49" t="str">
        <f t="shared" si="184"/>
        <v/>
      </c>
      <c r="AL46" s="49" t="str">
        <f t="shared" si="184"/>
        <v/>
      </c>
      <c r="AM46" s="49" t="str">
        <f t="shared" si="184"/>
        <v/>
      </c>
      <c r="AN46" s="49" t="str">
        <f t="shared" si="184"/>
        <v/>
      </c>
      <c r="AO46" s="49" t="str">
        <f t="shared" si="184"/>
        <v/>
      </c>
      <c r="AP46" s="49" t="str">
        <f t="shared" si="184"/>
        <v/>
      </c>
      <c r="AQ46" s="49" t="str">
        <f t="shared" si="184"/>
        <v/>
      </c>
      <c r="AR46" s="49" t="str">
        <f t="shared" si="184"/>
        <v/>
      </c>
      <c r="AS46" s="49" t="str">
        <f t="shared" si="184"/>
        <v/>
      </c>
      <c r="AT46" s="49" t="str">
        <f t="shared" si="184"/>
        <v/>
      </c>
      <c r="AU46" s="49" t="str">
        <f t="shared" si="184"/>
        <v/>
      </c>
      <c r="AV46" s="49" t="str">
        <f t="shared" si="184"/>
        <v/>
      </c>
      <c r="AW46" s="49" t="str">
        <f t="shared" si="184"/>
        <v/>
      </c>
      <c r="AX46" s="49" t="str">
        <f t="shared" si="184"/>
        <v/>
      </c>
      <c r="AY46" s="49" t="str">
        <f t="shared" si="184"/>
        <v/>
      </c>
      <c r="AZ46" s="49" t="str">
        <f t="shared" si="184"/>
        <v/>
      </c>
      <c r="BA46" s="49" t="str">
        <f t="shared" si="184"/>
        <v/>
      </c>
      <c r="BB46" s="49" t="str">
        <f t="shared" si="184"/>
        <v/>
      </c>
      <c r="BC46" s="49" t="str">
        <f t="shared" si="184"/>
        <v/>
      </c>
      <c r="BD46" s="49" t="str">
        <f t="shared" si="184"/>
        <v/>
      </c>
      <c r="BE46" s="49" t="str">
        <f t="shared" si="184"/>
        <v/>
      </c>
      <c r="BF46" s="49" t="str">
        <f t="shared" si="184"/>
        <v/>
      </c>
      <c r="BG46" s="49" t="str">
        <f t="shared" si="184"/>
        <v/>
      </c>
      <c r="BH46" s="49" t="str">
        <f t="shared" si="184"/>
        <v/>
      </c>
      <c r="BI46" s="49" t="str">
        <f t="shared" si="184"/>
        <v/>
      </c>
      <c r="BJ46" s="49" t="str">
        <f t="shared" si="184"/>
        <v/>
      </c>
      <c r="BK46" s="49" t="str">
        <f t="shared" si="184"/>
        <v/>
      </c>
      <c r="BL46" s="49" t="str">
        <f t="shared" si="184"/>
        <v/>
      </c>
      <c r="BM46" s="49" t="str">
        <f t="shared" si="184"/>
        <v/>
      </c>
      <c r="BN46" s="49" t="str">
        <f t="shared" si="184"/>
        <v/>
      </c>
      <c r="BO46" s="49" t="str">
        <f t="shared" si="184"/>
        <v/>
      </c>
      <c r="BP46" s="49" t="str">
        <f t="shared" si="184"/>
        <v/>
      </c>
      <c r="BQ46" s="49" t="str">
        <f t="shared" si="184"/>
        <v/>
      </c>
      <c r="BR46" s="49" t="str">
        <f t="shared" si="184"/>
        <v/>
      </c>
      <c r="BS46" s="49" t="str">
        <f t="shared" si="184"/>
        <v/>
      </c>
      <c r="BT46" s="49" t="str">
        <f t="shared" si="184"/>
        <v/>
      </c>
      <c r="BU46" s="49" t="str">
        <f t="shared" si="184"/>
        <v/>
      </c>
      <c r="BV46" s="49" t="str">
        <f t="shared" si="184"/>
        <v/>
      </c>
      <c r="BW46" s="49" t="str">
        <f t="shared" si="184"/>
        <v/>
      </c>
      <c r="BX46" s="49" t="str">
        <f t="shared" si="184"/>
        <v/>
      </c>
      <c r="BY46" s="49" t="str">
        <f t="shared" si="184"/>
        <v/>
      </c>
      <c r="BZ46" s="49" t="str">
        <f t="shared" si="184"/>
        <v/>
      </c>
      <c r="CA46" s="49" t="str">
        <f t="shared" si="184"/>
        <v/>
      </c>
      <c r="CB46" s="49" t="str">
        <f t="shared" si="184"/>
        <v/>
      </c>
      <c r="CC46" s="49" t="str">
        <f t="shared" si="184"/>
        <v/>
      </c>
      <c r="CD46" s="49" t="str">
        <f t="shared" si="184"/>
        <v/>
      </c>
      <c r="CE46" s="49" t="str">
        <f t="shared" si="184"/>
        <v/>
      </c>
      <c r="CF46" s="49" t="str">
        <f t="shared" si="184"/>
        <v/>
      </c>
      <c r="CG46" s="49" t="str">
        <f t="shared" si="184"/>
        <v/>
      </c>
      <c r="CH46" s="49" t="str">
        <f t="shared" si="184"/>
        <v/>
      </c>
      <c r="CI46" s="49" t="str">
        <f t="shared" si="184"/>
        <v/>
      </c>
      <c r="CJ46" s="49" t="str">
        <f t="shared" si="184"/>
        <v/>
      </c>
      <c r="CK46" s="49" t="str">
        <f t="shared" si="184"/>
        <v/>
      </c>
      <c r="CL46" s="49" t="str">
        <f t="shared" si="184"/>
        <v/>
      </c>
      <c r="CM46" s="49" t="str">
        <f t="shared" si="184"/>
        <v/>
      </c>
      <c r="CN46" s="49" t="str">
        <f t="shared" si="180"/>
        <v/>
      </c>
      <c r="CO46" s="49" t="str">
        <f t="shared" si="180"/>
        <v/>
      </c>
      <c r="CP46" s="49" t="str">
        <f t="shared" si="180"/>
        <v/>
      </c>
      <c r="CQ46" s="49" t="str">
        <f t="shared" si="180"/>
        <v/>
      </c>
      <c r="CR46" s="49" t="str">
        <f t="shared" si="180"/>
        <v/>
      </c>
      <c r="CS46" s="49" t="str">
        <f t="shared" si="180"/>
        <v/>
      </c>
      <c r="CT46" s="49" t="str">
        <f t="shared" si="180"/>
        <v/>
      </c>
      <c r="CU46" s="49" t="str">
        <f t="shared" si="180"/>
        <v/>
      </c>
      <c r="CV46" s="49" t="str">
        <f t="shared" si="180"/>
        <v/>
      </c>
      <c r="CW46" s="49" t="str">
        <f t="shared" si="180"/>
        <v/>
      </c>
      <c r="CX46" s="49" t="str">
        <f t="shared" si="180"/>
        <v/>
      </c>
      <c r="CY46" s="49" t="str">
        <f t="shared" si="180"/>
        <v/>
      </c>
      <c r="CZ46" s="49" t="str">
        <f t="shared" si="180"/>
        <v/>
      </c>
      <c r="DA46" s="49" t="str">
        <f t="shared" si="180"/>
        <v/>
      </c>
      <c r="DB46" s="49" t="str">
        <f t="shared" si="180"/>
        <v/>
      </c>
      <c r="DC46" s="49" t="str">
        <f t="shared" si="180"/>
        <v/>
      </c>
      <c r="DD46" s="49" t="str">
        <f t="shared" si="180"/>
        <v/>
      </c>
      <c r="DE46" s="49" t="str">
        <f t="shared" si="180"/>
        <v/>
      </c>
      <c r="DF46" s="49" t="str">
        <f t="shared" si="180"/>
        <v/>
      </c>
      <c r="DG46" s="49" t="str">
        <f t="shared" si="180"/>
        <v/>
      </c>
      <c r="DH46" s="49" t="str">
        <f t="shared" si="180"/>
        <v/>
      </c>
      <c r="DI46" s="49" t="str">
        <f t="shared" si="180"/>
        <v/>
      </c>
      <c r="DJ46" s="49" t="str">
        <f t="shared" si="180"/>
        <v/>
      </c>
      <c r="DK46" s="49" t="str">
        <f t="shared" si="180"/>
        <v/>
      </c>
      <c r="DL46" s="49" t="str">
        <f t="shared" si="180"/>
        <v/>
      </c>
      <c r="DM46" s="49" t="str">
        <f t="shared" si="180"/>
        <v/>
      </c>
      <c r="DN46" s="49" t="str">
        <f t="shared" si="180"/>
        <v/>
      </c>
      <c r="DO46" s="49" t="str">
        <f t="shared" si="180"/>
        <v/>
      </c>
      <c r="DP46" s="49" t="str">
        <f t="shared" si="180"/>
        <v/>
      </c>
      <c r="DQ46" s="49" t="str">
        <f t="shared" si="180"/>
        <v/>
      </c>
      <c r="DR46" s="49" t="str">
        <f t="shared" si="180"/>
        <v/>
      </c>
      <c r="DS46" s="49" t="str">
        <f t="shared" si="180"/>
        <v/>
      </c>
      <c r="DT46" s="49" t="str">
        <f t="shared" si="180"/>
        <v/>
      </c>
      <c r="DU46" s="49" t="str">
        <f t="shared" si="180"/>
        <v/>
      </c>
      <c r="DV46" s="49" t="str">
        <f t="shared" si="180"/>
        <v/>
      </c>
      <c r="DW46" s="183" t="str">
        <f t="shared" si="115"/>
        <v/>
      </c>
      <c r="DX46" s="49" t="str">
        <f t="shared" si="5"/>
        <v/>
      </c>
      <c r="DY46" s="49" t="str">
        <f t="shared" si="6"/>
        <v/>
      </c>
      <c r="DZ46" s="49" t="str">
        <f t="shared" si="7"/>
        <v/>
      </c>
      <c r="EA46" s="49" t="str">
        <f t="shared" si="8"/>
        <v/>
      </c>
      <c r="EB46" s="49" t="str">
        <f t="shared" si="9"/>
        <v/>
      </c>
      <c r="EC46" s="49" t="str">
        <f t="shared" si="10"/>
        <v/>
      </c>
      <c r="ED46" s="49" t="str">
        <f t="shared" si="11"/>
        <v/>
      </c>
      <c r="EE46" s="49" t="str">
        <f t="shared" si="12"/>
        <v/>
      </c>
      <c r="EF46" s="49" t="str">
        <f t="shared" si="13"/>
        <v/>
      </c>
      <c r="EG46" s="49" t="str">
        <f t="shared" si="14"/>
        <v/>
      </c>
      <c r="EH46" s="49" t="str">
        <f t="shared" si="15"/>
        <v/>
      </c>
      <c r="EI46" s="49" t="str">
        <f t="shared" si="16"/>
        <v/>
      </c>
      <c r="EJ46" s="49" t="str">
        <f t="shared" si="17"/>
        <v/>
      </c>
      <c r="EK46" s="49" t="str">
        <f t="shared" si="18"/>
        <v/>
      </c>
      <c r="EL46" s="49" t="str">
        <f t="shared" si="19"/>
        <v/>
      </c>
      <c r="EM46" s="49" t="str">
        <f t="shared" si="20"/>
        <v/>
      </c>
      <c r="EN46" s="49" t="str">
        <f t="shared" si="21"/>
        <v/>
      </c>
      <c r="EO46" s="49" t="str">
        <f t="shared" si="22"/>
        <v/>
      </c>
      <c r="EP46" s="49" t="str">
        <f t="shared" si="23"/>
        <v/>
      </c>
      <c r="EQ46" s="49" t="str">
        <f t="shared" si="24"/>
        <v/>
      </c>
      <c r="ER46" s="49" t="str">
        <f t="shared" si="25"/>
        <v/>
      </c>
      <c r="ES46" s="49" t="str">
        <f t="shared" si="26"/>
        <v/>
      </c>
      <c r="ET46" s="49" t="str">
        <f t="shared" si="27"/>
        <v/>
      </c>
      <c r="EU46" s="49" t="str">
        <f t="shared" si="28"/>
        <v/>
      </c>
      <c r="EV46" s="49" t="str">
        <f t="shared" si="29"/>
        <v/>
      </c>
      <c r="EW46" s="49" t="str">
        <f t="shared" si="30"/>
        <v/>
      </c>
      <c r="EX46" s="49" t="str">
        <f t="shared" si="31"/>
        <v/>
      </c>
      <c r="EY46" s="49" t="str">
        <f t="shared" si="32"/>
        <v/>
      </c>
      <c r="EZ46" s="49" t="str">
        <f t="shared" si="33"/>
        <v/>
      </c>
      <c r="FA46" s="49" t="str">
        <f t="shared" si="34"/>
        <v/>
      </c>
      <c r="FB46" s="49" t="str">
        <f t="shared" si="35"/>
        <v/>
      </c>
      <c r="FC46" s="49" t="str">
        <f t="shared" si="36"/>
        <v/>
      </c>
      <c r="FD46" s="49" t="str">
        <f t="shared" si="37"/>
        <v/>
      </c>
      <c r="FE46" s="49" t="str">
        <f t="shared" si="38"/>
        <v/>
      </c>
      <c r="FF46" s="49" t="str">
        <f t="shared" si="39"/>
        <v/>
      </c>
      <c r="FG46" s="49" t="str">
        <f t="shared" si="40"/>
        <v/>
      </c>
      <c r="FH46" s="49" t="str">
        <f t="shared" si="41"/>
        <v/>
      </c>
      <c r="FI46" s="49" t="str">
        <f t="shared" si="42"/>
        <v/>
      </c>
      <c r="FJ46" s="49" t="str">
        <f t="shared" si="43"/>
        <v/>
      </c>
      <c r="FK46" s="49" t="str">
        <f t="shared" si="44"/>
        <v/>
      </c>
      <c r="FL46" s="49" t="str">
        <f t="shared" si="45"/>
        <v/>
      </c>
      <c r="FM46" s="49" t="str">
        <f t="shared" si="46"/>
        <v/>
      </c>
      <c r="FN46" s="49" t="str">
        <f t="shared" si="47"/>
        <v/>
      </c>
      <c r="FO46" s="49" t="str">
        <f t="shared" si="48"/>
        <v/>
      </c>
      <c r="FP46" s="49" t="str">
        <f t="shared" si="49"/>
        <v/>
      </c>
      <c r="FQ46" s="49" t="str">
        <f t="shared" si="50"/>
        <v/>
      </c>
      <c r="FR46" s="49" t="str">
        <f t="shared" si="51"/>
        <v/>
      </c>
      <c r="FS46" s="49" t="str">
        <f t="shared" si="52"/>
        <v/>
      </c>
      <c r="FT46" s="49" t="str">
        <f t="shared" si="53"/>
        <v/>
      </c>
      <c r="FU46" s="49" t="str">
        <f t="shared" si="54"/>
        <v/>
      </c>
      <c r="FV46" s="49" t="str">
        <f t="shared" si="55"/>
        <v/>
      </c>
      <c r="FW46" s="49" t="str">
        <f t="shared" si="56"/>
        <v/>
      </c>
      <c r="FX46" s="49" t="str">
        <f t="shared" si="57"/>
        <v/>
      </c>
      <c r="FY46" s="49" t="str">
        <f t="shared" si="58"/>
        <v/>
      </c>
      <c r="FZ46" s="49" t="str">
        <f t="shared" si="59"/>
        <v/>
      </c>
      <c r="GA46" s="49" t="str">
        <f t="shared" si="60"/>
        <v/>
      </c>
      <c r="GB46" s="49" t="str">
        <f t="shared" si="61"/>
        <v/>
      </c>
      <c r="GC46" s="49" t="str">
        <f t="shared" si="62"/>
        <v/>
      </c>
      <c r="GD46" s="49" t="str">
        <f t="shared" si="63"/>
        <v/>
      </c>
      <c r="GE46" s="49" t="str">
        <f t="shared" si="64"/>
        <v/>
      </c>
      <c r="GF46" s="49" t="str">
        <f t="shared" si="65"/>
        <v/>
      </c>
      <c r="GG46" s="49" t="str">
        <f t="shared" si="66"/>
        <v/>
      </c>
      <c r="GH46" s="49" t="str">
        <f t="shared" si="67"/>
        <v/>
      </c>
      <c r="GI46" s="49" t="str">
        <f t="shared" si="68"/>
        <v/>
      </c>
      <c r="GJ46" s="49" t="str">
        <f t="shared" si="69"/>
        <v/>
      </c>
      <c r="GK46" s="49" t="str">
        <f t="shared" si="70"/>
        <v/>
      </c>
      <c r="GL46" s="49" t="str">
        <f t="shared" si="71"/>
        <v/>
      </c>
      <c r="GM46" s="49" t="str">
        <f t="shared" si="72"/>
        <v/>
      </c>
      <c r="GN46" s="49" t="str">
        <f t="shared" si="73"/>
        <v/>
      </c>
      <c r="GO46" s="49" t="str">
        <f t="shared" si="74"/>
        <v/>
      </c>
      <c r="GP46" s="49" t="str">
        <f t="shared" si="75"/>
        <v/>
      </c>
      <c r="GQ46" s="49" t="str">
        <f t="shared" si="76"/>
        <v/>
      </c>
      <c r="GR46" s="49" t="str">
        <f t="shared" si="77"/>
        <v/>
      </c>
      <c r="GS46" s="49" t="str">
        <f t="shared" si="78"/>
        <v/>
      </c>
      <c r="GT46" s="49" t="str">
        <f t="shared" si="79"/>
        <v/>
      </c>
      <c r="GU46" s="49" t="str">
        <f t="shared" si="80"/>
        <v/>
      </c>
      <c r="GV46" s="49" t="str">
        <f t="shared" si="81"/>
        <v/>
      </c>
      <c r="GW46" s="49" t="str">
        <f t="shared" si="82"/>
        <v/>
      </c>
      <c r="GX46" s="49" t="str">
        <f t="shared" si="83"/>
        <v/>
      </c>
      <c r="GY46" s="49" t="str">
        <f t="shared" si="84"/>
        <v/>
      </c>
      <c r="GZ46" s="49" t="str">
        <f t="shared" si="85"/>
        <v/>
      </c>
      <c r="HA46" s="49" t="str">
        <f t="shared" si="86"/>
        <v/>
      </c>
      <c r="HB46" s="49" t="str">
        <f t="shared" si="87"/>
        <v/>
      </c>
      <c r="HC46" s="49" t="str">
        <f t="shared" si="88"/>
        <v/>
      </c>
      <c r="HD46" s="49" t="str">
        <f t="shared" si="89"/>
        <v/>
      </c>
      <c r="HE46" s="49" t="str">
        <f t="shared" si="90"/>
        <v/>
      </c>
      <c r="HF46" s="49" t="str">
        <f t="shared" si="91"/>
        <v/>
      </c>
      <c r="HG46" s="49" t="str">
        <f t="shared" si="92"/>
        <v/>
      </c>
      <c r="HH46" s="49" t="str">
        <f t="shared" si="93"/>
        <v/>
      </c>
      <c r="HI46" s="49" t="str">
        <f t="shared" si="94"/>
        <v/>
      </c>
      <c r="HJ46" s="49" t="str">
        <f t="shared" si="95"/>
        <v/>
      </c>
      <c r="HK46" s="49" t="str">
        <f t="shared" si="96"/>
        <v/>
      </c>
      <c r="HL46" s="49" t="str">
        <f t="shared" si="97"/>
        <v/>
      </c>
      <c r="HM46" s="49" t="str">
        <f t="shared" si="98"/>
        <v/>
      </c>
      <c r="HN46" s="49" t="str">
        <f t="shared" si="99"/>
        <v/>
      </c>
      <c r="HO46" s="49" t="str">
        <f t="shared" si="100"/>
        <v/>
      </c>
      <c r="HP46" s="49" t="str">
        <f t="shared" si="101"/>
        <v/>
      </c>
      <c r="HQ46" s="49" t="str">
        <f t="shared" si="102"/>
        <v/>
      </c>
      <c r="HR46" s="49" t="str">
        <f t="shared" si="103"/>
        <v/>
      </c>
      <c r="HS46" s="49" t="str">
        <f t="shared" si="104"/>
        <v/>
      </c>
      <c r="HT46" s="169" t="e">
        <f t="shared" si="171"/>
        <v>#N/A</v>
      </c>
      <c r="HU46" s="169" t="e">
        <f t="shared" si="181"/>
        <v>#N/A</v>
      </c>
      <c r="HV46" s="169" t="e">
        <f t="shared" si="181"/>
        <v>#N/A</v>
      </c>
      <c r="HW46" s="169" t="e">
        <f t="shared" si="181"/>
        <v>#N/A</v>
      </c>
      <c r="HX46" s="169" t="e">
        <f t="shared" si="164"/>
        <v>#N/A</v>
      </c>
      <c r="HY46" s="169" t="e">
        <f t="shared" si="164"/>
        <v>#N/A</v>
      </c>
      <c r="HZ46" s="169" t="e">
        <f t="shared" si="164"/>
        <v>#N/A</v>
      </c>
      <c r="IA46" s="169" t="e">
        <f t="shared" si="164"/>
        <v>#N/A</v>
      </c>
      <c r="IB46" s="169" t="e">
        <f t="shared" si="164"/>
        <v>#N/A</v>
      </c>
      <c r="IC46" s="169" t="e">
        <f t="shared" si="164"/>
        <v>#N/A</v>
      </c>
      <c r="ID46" s="169" t="e">
        <f t="shared" si="164"/>
        <v>#N/A</v>
      </c>
      <c r="IE46" s="169" t="e">
        <f t="shared" si="164"/>
        <v>#N/A</v>
      </c>
      <c r="IF46" s="169" t="e">
        <f t="shared" si="164"/>
        <v>#N/A</v>
      </c>
      <c r="IG46" s="169" t="e">
        <f t="shared" si="164"/>
        <v>#N/A</v>
      </c>
      <c r="IH46" s="169" t="e">
        <f t="shared" si="164"/>
        <v>#N/A</v>
      </c>
      <c r="II46" s="169" t="e">
        <f t="shared" si="164"/>
        <v>#N/A</v>
      </c>
      <c r="IJ46" s="169" t="e">
        <f t="shared" si="164"/>
        <v>#N/A</v>
      </c>
      <c r="IK46" s="169" t="e">
        <f t="shared" si="164"/>
        <v>#N/A</v>
      </c>
      <c r="IL46" s="169" t="e">
        <f t="shared" si="164"/>
        <v>#N/A</v>
      </c>
      <c r="IM46" s="169" t="e">
        <f t="shared" si="160"/>
        <v>#N/A</v>
      </c>
      <c r="IN46" s="169" t="e">
        <f t="shared" si="160"/>
        <v>#N/A</v>
      </c>
      <c r="IO46" s="169" t="e">
        <f t="shared" si="160"/>
        <v>#N/A</v>
      </c>
      <c r="IP46" s="169" t="e">
        <f t="shared" si="160"/>
        <v>#N/A</v>
      </c>
      <c r="IQ46" s="169" t="e">
        <f t="shared" si="160"/>
        <v>#N/A</v>
      </c>
      <c r="IR46" s="169" t="e">
        <f t="shared" si="160"/>
        <v>#N/A</v>
      </c>
      <c r="IS46" s="169" t="e">
        <f t="shared" si="160"/>
        <v>#N/A</v>
      </c>
      <c r="IT46" s="169" t="e">
        <f t="shared" si="160"/>
        <v>#N/A</v>
      </c>
      <c r="IU46" s="169" t="e">
        <f t="shared" si="160"/>
        <v>#N/A</v>
      </c>
      <c r="IV46" s="169" t="e">
        <f t="shared" si="160"/>
        <v>#N/A</v>
      </c>
      <c r="IW46" s="169" t="e">
        <f t="shared" si="160"/>
        <v>#N/A</v>
      </c>
      <c r="IX46" s="169" t="e">
        <f t="shared" si="160"/>
        <v>#N/A</v>
      </c>
      <c r="IY46" s="169" t="e">
        <f t="shared" si="160"/>
        <v>#N/A</v>
      </c>
      <c r="IZ46" s="169" t="e">
        <f t="shared" si="160"/>
        <v>#N/A</v>
      </c>
      <c r="JA46" s="169" t="e">
        <f t="shared" si="160"/>
        <v>#N/A</v>
      </c>
      <c r="JB46" s="169" t="e">
        <f t="shared" ref="JB46:JP61" si="185">IF(ISNONTEXT($O46),_xlfn.NORM.DIST(BI46,$K46,$O46,FALSE),NA())</f>
        <v>#N/A</v>
      </c>
      <c r="JC46" s="169" t="e">
        <f t="shared" si="185"/>
        <v>#N/A</v>
      </c>
      <c r="JD46" s="169" t="e">
        <f t="shared" si="185"/>
        <v>#N/A</v>
      </c>
      <c r="JE46" s="169" t="e">
        <f t="shared" si="185"/>
        <v>#N/A</v>
      </c>
      <c r="JF46" s="169" t="e">
        <f t="shared" si="185"/>
        <v>#N/A</v>
      </c>
      <c r="JG46" s="169" t="e">
        <f t="shared" si="185"/>
        <v>#N/A</v>
      </c>
      <c r="JH46" s="169" t="e">
        <f t="shared" si="185"/>
        <v>#N/A</v>
      </c>
      <c r="JI46" s="169" t="e">
        <f t="shared" si="185"/>
        <v>#N/A</v>
      </c>
      <c r="JJ46" s="169" t="e">
        <f t="shared" si="185"/>
        <v>#N/A</v>
      </c>
      <c r="JK46" s="169" t="e">
        <f t="shared" si="185"/>
        <v>#N/A</v>
      </c>
      <c r="JL46" s="169" t="e">
        <f t="shared" si="185"/>
        <v>#N/A</v>
      </c>
      <c r="JM46" s="169" t="e">
        <f t="shared" si="185"/>
        <v>#N/A</v>
      </c>
      <c r="JN46" s="169" t="e">
        <f t="shared" si="185"/>
        <v>#N/A</v>
      </c>
      <c r="JO46" s="169" t="e">
        <f t="shared" si="185"/>
        <v>#N/A</v>
      </c>
      <c r="JP46" s="169" t="e">
        <f t="shared" si="185"/>
        <v>#N/A</v>
      </c>
      <c r="JQ46" s="169" t="e">
        <f t="shared" si="174"/>
        <v>#N/A</v>
      </c>
      <c r="JR46" s="169" t="e">
        <f t="shared" si="174"/>
        <v>#N/A</v>
      </c>
      <c r="JS46" s="169" t="e">
        <f t="shared" si="174"/>
        <v>#N/A</v>
      </c>
      <c r="JT46" s="169" t="e">
        <f t="shared" si="174"/>
        <v>#N/A</v>
      </c>
      <c r="JU46" s="169" t="e">
        <f t="shared" si="174"/>
        <v>#N/A</v>
      </c>
      <c r="JV46" s="169" t="e">
        <f t="shared" si="174"/>
        <v>#N/A</v>
      </c>
      <c r="JW46" s="169" t="e">
        <f t="shared" si="174"/>
        <v>#N/A</v>
      </c>
      <c r="JX46" s="169" t="e">
        <f t="shared" si="174"/>
        <v>#N/A</v>
      </c>
      <c r="JY46" s="169" t="e">
        <f t="shared" si="174"/>
        <v>#N/A</v>
      </c>
      <c r="JZ46" s="169" t="e">
        <f t="shared" si="174"/>
        <v>#N/A</v>
      </c>
      <c r="KA46" s="169" t="e">
        <f t="shared" si="174"/>
        <v>#N/A</v>
      </c>
      <c r="KB46" s="169" t="e">
        <f t="shared" si="174"/>
        <v>#N/A</v>
      </c>
      <c r="KC46" s="169" t="e">
        <f t="shared" si="174"/>
        <v>#N/A</v>
      </c>
      <c r="KD46" s="169" t="e">
        <f t="shared" si="174"/>
        <v>#N/A</v>
      </c>
      <c r="KE46" s="169" t="e">
        <f t="shared" si="174"/>
        <v>#N/A</v>
      </c>
      <c r="KF46" s="169" t="e">
        <f t="shared" si="117"/>
        <v>#N/A</v>
      </c>
      <c r="KG46" s="169" t="e">
        <f t="shared" si="182"/>
        <v>#N/A</v>
      </c>
      <c r="KH46" s="169" t="e">
        <f t="shared" si="182"/>
        <v>#N/A</v>
      </c>
      <c r="KI46" s="169" t="e">
        <f t="shared" si="182"/>
        <v>#N/A</v>
      </c>
      <c r="KJ46" s="169" t="e">
        <f t="shared" si="165"/>
        <v>#N/A</v>
      </c>
      <c r="KK46" s="169" t="e">
        <f t="shared" si="165"/>
        <v>#N/A</v>
      </c>
      <c r="KL46" s="169" t="e">
        <f t="shared" si="165"/>
        <v>#N/A</v>
      </c>
      <c r="KM46" s="169" t="e">
        <f t="shared" si="165"/>
        <v>#N/A</v>
      </c>
      <c r="KN46" s="169" t="e">
        <f t="shared" si="165"/>
        <v>#N/A</v>
      </c>
      <c r="KO46" s="169" t="e">
        <f t="shared" si="165"/>
        <v>#N/A</v>
      </c>
      <c r="KP46" s="169" t="e">
        <f t="shared" si="165"/>
        <v>#N/A</v>
      </c>
      <c r="KQ46" s="169" t="e">
        <f t="shared" si="165"/>
        <v>#N/A</v>
      </c>
      <c r="KR46" s="169" t="e">
        <f t="shared" si="165"/>
        <v>#N/A</v>
      </c>
      <c r="KS46" s="169" t="e">
        <f t="shared" si="165"/>
        <v>#N/A</v>
      </c>
      <c r="KT46" s="169" t="e">
        <f t="shared" si="165"/>
        <v>#N/A</v>
      </c>
      <c r="KU46" s="169" t="e">
        <f t="shared" si="165"/>
        <v>#N/A</v>
      </c>
      <c r="KV46" s="169" t="e">
        <f t="shared" si="165"/>
        <v>#N/A</v>
      </c>
      <c r="KW46" s="169" t="e">
        <f t="shared" si="165"/>
        <v>#N/A</v>
      </c>
      <c r="KX46" s="169" t="e">
        <f t="shared" si="165"/>
        <v>#N/A</v>
      </c>
      <c r="KY46" s="169" t="e">
        <f t="shared" si="161"/>
        <v>#N/A</v>
      </c>
      <c r="KZ46" s="169" t="e">
        <f t="shared" si="161"/>
        <v>#N/A</v>
      </c>
      <c r="LA46" s="169" t="e">
        <f t="shared" si="161"/>
        <v>#N/A</v>
      </c>
      <c r="LB46" s="169" t="e">
        <f t="shared" si="161"/>
        <v>#N/A</v>
      </c>
      <c r="LC46" s="169" t="e">
        <f t="shared" si="161"/>
        <v>#N/A</v>
      </c>
      <c r="LD46" s="169" t="e">
        <f t="shared" si="161"/>
        <v>#N/A</v>
      </c>
      <c r="LE46" s="169" t="e">
        <f t="shared" si="161"/>
        <v>#N/A</v>
      </c>
      <c r="LF46" s="169" t="e">
        <f t="shared" si="161"/>
        <v>#N/A</v>
      </c>
      <c r="LG46" s="169" t="e">
        <f t="shared" si="161"/>
        <v>#N/A</v>
      </c>
      <c r="LH46" s="169" t="e">
        <f t="shared" si="161"/>
        <v>#N/A</v>
      </c>
      <c r="LI46" s="169" t="e">
        <f t="shared" si="161"/>
        <v>#N/A</v>
      </c>
      <c r="LJ46" s="169" t="e">
        <f t="shared" si="161"/>
        <v>#N/A</v>
      </c>
      <c r="LK46" s="169" t="e">
        <f t="shared" si="161"/>
        <v>#N/A</v>
      </c>
      <c r="LL46" s="169" t="e">
        <f t="shared" si="161"/>
        <v>#N/A</v>
      </c>
      <c r="LM46" s="169" t="e">
        <f t="shared" si="161"/>
        <v>#N/A</v>
      </c>
      <c r="LN46" s="169" t="e">
        <f t="shared" ref="LN46:MB61" si="186">IF(ISNONTEXT($O46),_xlfn.NORM.DIST(DU46,$K46,$O46,FALSE),NA())</f>
        <v>#N/A</v>
      </c>
      <c r="LO46" s="169" t="e">
        <f t="shared" si="186"/>
        <v>#N/A</v>
      </c>
      <c r="LP46" s="169" t="e">
        <f t="shared" si="186"/>
        <v>#N/A</v>
      </c>
      <c r="LQ46" s="169" t="e">
        <f t="shared" si="186"/>
        <v>#N/A</v>
      </c>
      <c r="LR46" s="169" t="e">
        <f t="shared" si="186"/>
        <v>#N/A</v>
      </c>
      <c r="LS46" s="169" t="e">
        <f t="shared" si="186"/>
        <v>#N/A</v>
      </c>
      <c r="LT46" s="169" t="e">
        <f t="shared" si="186"/>
        <v>#N/A</v>
      </c>
      <c r="LU46" s="169" t="e">
        <f t="shared" si="186"/>
        <v>#N/A</v>
      </c>
      <c r="LV46" s="169" t="e">
        <f t="shared" si="186"/>
        <v>#N/A</v>
      </c>
      <c r="LW46" s="169" t="e">
        <f t="shared" si="186"/>
        <v>#N/A</v>
      </c>
      <c r="LX46" s="169" t="e">
        <f t="shared" si="186"/>
        <v>#N/A</v>
      </c>
      <c r="LY46" s="169" t="e">
        <f t="shared" si="186"/>
        <v>#N/A</v>
      </c>
      <c r="LZ46" s="169" t="e">
        <f t="shared" si="186"/>
        <v>#N/A</v>
      </c>
      <c r="MA46" s="169" t="e">
        <f t="shared" si="186"/>
        <v>#N/A</v>
      </c>
      <c r="MB46" s="169" t="e">
        <f t="shared" si="186"/>
        <v>#N/A</v>
      </c>
      <c r="MC46" s="169" t="e">
        <f t="shared" si="175"/>
        <v>#N/A</v>
      </c>
      <c r="MD46" s="169" t="e">
        <f t="shared" si="175"/>
        <v>#N/A</v>
      </c>
      <c r="ME46" s="169" t="e">
        <f t="shared" si="175"/>
        <v>#N/A</v>
      </c>
      <c r="MF46" s="169" t="e">
        <f t="shared" si="175"/>
        <v>#N/A</v>
      </c>
      <c r="MG46" s="169" t="e">
        <f t="shared" si="175"/>
        <v>#N/A</v>
      </c>
      <c r="MH46" s="169" t="e">
        <f t="shared" si="175"/>
        <v>#N/A</v>
      </c>
      <c r="MI46" s="169" t="e">
        <f t="shared" si="175"/>
        <v>#N/A</v>
      </c>
      <c r="MJ46" s="169" t="e">
        <f t="shared" si="175"/>
        <v>#N/A</v>
      </c>
      <c r="MK46" s="169" t="e">
        <f t="shared" si="175"/>
        <v>#N/A</v>
      </c>
      <c r="ML46" s="169" t="e">
        <f t="shared" si="175"/>
        <v>#N/A</v>
      </c>
      <c r="MM46" s="169" t="e">
        <f t="shared" si="175"/>
        <v>#N/A</v>
      </c>
      <c r="MN46" s="169" t="e">
        <f t="shared" si="175"/>
        <v>#N/A</v>
      </c>
      <c r="MO46" s="169" t="e">
        <f t="shared" si="175"/>
        <v>#N/A</v>
      </c>
      <c r="MP46" s="169" t="e">
        <f t="shared" si="175"/>
        <v>#N/A</v>
      </c>
      <c r="MQ46" s="169" t="e">
        <f t="shared" si="175"/>
        <v>#N/A</v>
      </c>
      <c r="MR46" s="169" t="e">
        <f t="shared" si="118"/>
        <v>#N/A</v>
      </c>
      <c r="MS46" s="169" t="e">
        <f t="shared" si="183"/>
        <v>#N/A</v>
      </c>
      <c r="MT46" s="169" t="e">
        <f t="shared" si="183"/>
        <v>#N/A</v>
      </c>
      <c r="MU46" s="169" t="e">
        <f t="shared" si="183"/>
        <v>#N/A</v>
      </c>
      <c r="MV46" s="169" t="e">
        <f t="shared" si="166"/>
        <v>#N/A</v>
      </c>
      <c r="MW46" s="169" t="e">
        <f t="shared" si="166"/>
        <v>#N/A</v>
      </c>
      <c r="MX46" s="169" t="e">
        <f t="shared" si="166"/>
        <v>#N/A</v>
      </c>
      <c r="MY46" s="169" t="e">
        <f t="shared" si="166"/>
        <v>#N/A</v>
      </c>
      <c r="MZ46" s="169" t="e">
        <f t="shared" si="166"/>
        <v>#N/A</v>
      </c>
      <c r="NA46" s="169" t="e">
        <f t="shared" si="166"/>
        <v>#N/A</v>
      </c>
      <c r="NB46" s="169" t="e">
        <f t="shared" si="166"/>
        <v>#N/A</v>
      </c>
      <c r="NC46" s="169" t="e">
        <f t="shared" si="166"/>
        <v>#N/A</v>
      </c>
      <c r="ND46" s="169" t="e">
        <f t="shared" si="166"/>
        <v>#N/A</v>
      </c>
      <c r="NE46" s="169" t="e">
        <f t="shared" si="166"/>
        <v>#N/A</v>
      </c>
      <c r="NF46" s="169" t="e">
        <f t="shared" si="166"/>
        <v>#N/A</v>
      </c>
      <c r="NG46" s="169" t="e">
        <f t="shared" si="166"/>
        <v>#N/A</v>
      </c>
      <c r="NH46" s="169" t="e">
        <f t="shared" si="166"/>
        <v>#N/A</v>
      </c>
      <c r="NI46" s="169" t="e">
        <f t="shared" si="166"/>
        <v>#N/A</v>
      </c>
      <c r="NJ46" s="169" t="e">
        <f t="shared" si="166"/>
        <v>#N/A</v>
      </c>
      <c r="NK46" s="169" t="e">
        <f t="shared" si="162"/>
        <v>#N/A</v>
      </c>
      <c r="NL46" s="169" t="e">
        <f t="shared" si="162"/>
        <v>#N/A</v>
      </c>
      <c r="NM46" s="169" t="e">
        <f t="shared" si="162"/>
        <v>#N/A</v>
      </c>
      <c r="NN46" s="169" t="e">
        <f t="shared" si="162"/>
        <v>#N/A</v>
      </c>
      <c r="NO46" s="169" t="e">
        <f t="shared" si="162"/>
        <v>#N/A</v>
      </c>
      <c r="NP46" s="169" t="e">
        <f t="shared" si="162"/>
        <v>#N/A</v>
      </c>
      <c r="NQ46" s="169" t="e">
        <f t="shared" si="162"/>
        <v>#N/A</v>
      </c>
      <c r="NR46" s="169" t="e">
        <f t="shared" si="162"/>
        <v>#N/A</v>
      </c>
      <c r="NS46" s="169" t="e">
        <f t="shared" si="162"/>
        <v>#N/A</v>
      </c>
      <c r="NT46" s="169" t="e">
        <f t="shared" si="162"/>
        <v>#N/A</v>
      </c>
      <c r="NU46" s="169" t="e">
        <f t="shared" si="162"/>
        <v>#N/A</v>
      </c>
      <c r="NV46" s="169" t="e">
        <f t="shared" si="162"/>
        <v>#N/A</v>
      </c>
      <c r="NW46" s="169" t="e">
        <f t="shared" si="162"/>
        <v>#N/A</v>
      </c>
      <c r="NX46" s="169" t="e">
        <f t="shared" si="162"/>
        <v>#N/A</v>
      </c>
      <c r="NY46" s="169" t="e">
        <f t="shared" si="162"/>
        <v>#N/A</v>
      </c>
      <c r="NZ46" s="169" t="e">
        <f t="shared" ref="NZ46:ON61" si="187">IF(ISNONTEXT($O46),_xlfn.NORM.DIST(GG46,$K46,$O46,FALSE),NA())</f>
        <v>#N/A</v>
      </c>
      <c r="OA46" s="169" t="e">
        <f t="shared" si="187"/>
        <v>#N/A</v>
      </c>
      <c r="OB46" s="169" t="e">
        <f t="shared" si="187"/>
        <v>#N/A</v>
      </c>
      <c r="OC46" s="169" t="e">
        <f t="shared" si="187"/>
        <v>#N/A</v>
      </c>
      <c r="OD46" s="169" t="e">
        <f t="shared" si="187"/>
        <v>#N/A</v>
      </c>
      <c r="OE46" s="169" t="e">
        <f t="shared" si="187"/>
        <v>#N/A</v>
      </c>
      <c r="OF46" s="169" t="e">
        <f t="shared" si="187"/>
        <v>#N/A</v>
      </c>
      <c r="OG46" s="169" t="e">
        <f t="shared" si="187"/>
        <v>#N/A</v>
      </c>
      <c r="OH46" s="169" t="e">
        <f t="shared" si="187"/>
        <v>#N/A</v>
      </c>
      <c r="OI46" s="169" t="e">
        <f t="shared" si="187"/>
        <v>#N/A</v>
      </c>
      <c r="OJ46" s="169" t="e">
        <f t="shared" si="187"/>
        <v>#N/A</v>
      </c>
      <c r="OK46" s="169" t="e">
        <f t="shared" si="187"/>
        <v>#N/A</v>
      </c>
      <c r="OL46" s="169" t="e">
        <f t="shared" si="187"/>
        <v>#N/A</v>
      </c>
      <c r="OM46" s="169" t="e">
        <f t="shared" si="187"/>
        <v>#N/A</v>
      </c>
      <c r="ON46" s="169" t="e">
        <f t="shared" si="187"/>
        <v>#N/A</v>
      </c>
      <c r="OO46" s="169" t="e">
        <f t="shared" si="176"/>
        <v>#N/A</v>
      </c>
      <c r="OP46" s="169" t="e">
        <f t="shared" si="176"/>
        <v>#N/A</v>
      </c>
      <c r="OQ46" s="169" t="e">
        <f t="shared" si="176"/>
        <v>#N/A</v>
      </c>
      <c r="OR46" s="169" t="e">
        <f t="shared" si="176"/>
        <v>#N/A</v>
      </c>
      <c r="OS46" s="169" t="e">
        <f t="shared" si="176"/>
        <v>#N/A</v>
      </c>
      <c r="OT46" s="169" t="e">
        <f t="shared" si="176"/>
        <v>#N/A</v>
      </c>
      <c r="OU46" s="169" t="e">
        <f t="shared" si="176"/>
        <v>#N/A</v>
      </c>
      <c r="OV46" s="169" t="e">
        <f t="shared" si="176"/>
        <v>#N/A</v>
      </c>
      <c r="OW46" s="169" t="e">
        <f t="shared" si="176"/>
        <v>#N/A</v>
      </c>
      <c r="OX46" s="169" t="e">
        <f t="shared" si="176"/>
        <v>#N/A</v>
      </c>
      <c r="OY46" s="169" t="e">
        <f t="shared" si="176"/>
        <v>#N/A</v>
      </c>
      <c r="OZ46" s="169" t="e">
        <f t="shared" si="176"/>
        <v>#N/A</v>
      </c>
      <c r="PA46" s="169" t="e">
        <f t="shared" si="176"/>
        <v>#N/A</v>
      </c>
      <c r="PB46" s="169" t="e">
        <f t="shared" si="176"/>
        <v>#N/A</v>
      </c>
      <c r="PC46" s="169" t="e">
        <f t="shared" si="176"/>
        <v>#N/A</v>
      </c>
      <c r="PD46" s="169" t="e">
        <f t="shared" si="119"/>
        <v>#N/A</v>
      </c>
      <c r="PE46" s="169" t="e">
        <f t="shared" si="172"/>
        <v>#N/A</v>
      </c>
      <c r="PF46" s="169" t="e">
        <f t="shared" si="172"/>
        <v>#N/A</v>
      </c>
      <c r="PG46" s="169" t="e">
        <f t="shared" si="172"/>
        <v>#N/A</v>
      </c>
      <c r="PH46" s="169" t="e">
        <f t="shared" si="172"/>
        <v>#N/A</v>
      </c>
      <c r="PI46" s="169" t="e">
        <f t="shared" si="172"/>
        <v>#N/A</v>
      </c>
      <c r="PJ46" s="169" t="e">
        <f t="shared" si="172"/>
        <v>#N/A</v>
      </c>
      <c r="PK46" s="169" t="e">
        <f t="shared" si="172"/>
        <v>#N/A</v>
      </c>
      <c r="PL46" s="169" t="e">
        <f t="shared" si="172"/>
        <v>#N/A</v>
      </c>
    </row>
    <row r="47" spans="1:428" hidden="1" x14ac:dyDescent="0.75">
      <c r="A47" s="4">
        <v>44</v>
      </c>
      <c r="B47" s="109"/>
      <c r="C47" s="117"/>
      <c r="D47" s="122" t="str">
        <f t="shared" si="168"/>
        <v/>
      </c>
      <c r="E47" s="95"/>
      <c r="F47" s="122" t="str">
        <f t="shared" si="169"/>
        <v/>
      </c>
      <c r="G47" s="117"/>
      <c r="H47" s="110"/>
      <c r="I47" s="124" t="str">
        <f t="shared" si="0"/>
        <v/>
      </c>
      <c r="J47" s="124" t="str">
        <f t="shared" si="1"/>
        <v/>
      </c>
      <c r="K47" s="73" t="str">
        <f t="shared" si="112"/>
        <v/>
      </c>
      <c r="L47" s="23"/>
      <c r="M47" s="57"/>
      <c r="N47" s="280"/>
      <c r="O47" s="74" t="str">
        <f>IF(AND(D47&gt;0,E47&gt;0,F47&gt;0),IF(ISBLANK(N47),IF(ISBLANK(L47),"",(F47-D47)*VLOOKUP(L47,VLookups!$A$4:$B$13,2,FALSE)),N47),"")</f>
        <v/>
      </c>
      <c r="P47" s="75" t="str">
        <f t="shared" si="170"/>
        <v/>
      </c>
      <c r="Q47" s="95"/>
      <c r="R47" s="270" t="str">
        <f>IF(AND(Q47&gt;0,E47&gt;0,NOT(O47="")),ABS(VLOOKUP($Q$1,VLookups!$A$43:$B$44,2,FALSE)-_xlfn.NORM.DIST(Q47,K47,O47,TRUE)),"")</f>
        <v/>
      </c>
      <c r="S47" s="94" t="str">
        <f>IF(AND($D47&gt;0,$E47&gt;0,$F47&gt;0,NOT(ISBLANK($L47))),_xlfn.NORM.INV(ABS(VLOOKUP($Q$1,VLookups!$A$43:$B$44,2,FALSE)-S$3),$K47,$O47),"")</f>
        <v/>
      </c>
      <c r="T47" s="93" t="str">
        <f>IF(AND($D47&gt;0,$E47&gt;0,$F47&gt;0,NOT(ISBLANK($L47))),_xlfn.NORM.INV(ABS(VLOOKUP($Q$1,VLookups!$A$43:$B$44,2,FALSE)-T$3),$K47,$O47),"")</f>
        <v/>
      </c>
      <c r="U47" s="94" t="str">
        <f>IF(AND($D47&gt;0,$E47&gt;0,$F47&gt;0,NOT(ISBLANK($L47))),_xlfn.NORM.INV(ABS(VLOOKUP($Q$1,VLookups!$A$43:$B$44,2,FALSE)-U$3),$K47,$O47),"")</f>
        <v/>
      </c>
      <c r="V47" s="93" t="str">
        <f>IF(AND($D47&gt;0,$E47&gt;0,$F47&gt;0,NOT(ISBLANK($L47))),_xlfn.NORM.INV(ABS(VLOOKUP($Q$1,VLookups!$A$43:$B$44,2,FALSE)-V$3),$K47,$O47),"")</f>
        <v/>
      </c>
      <c r="W47" s="94" t="str">
        <f>IF(AND($D47&gt;0,$E47&gt;0,$F47&gt;0,NOT(ISBLANK($L47))),_xlfn.NORM.INV(ABS(VLOOKUP($Q$1,VLookups!$A$43:$B$44,2,FALSE)-W$3),$K47,$O47),"")</f>
        <v/>
      </c>
      <c r="X47" s="93" t="str">
        <f>IF(AND($D47&gt;0,$E47&gt;0,$F47&gt;0,NOT(ISBLANK($L47))),_xlfn.NORM.INV(ABS(VLOOKUP($Q$1,VLookups!$A$43:$B$44,2,FALSE)-X$3),$K47,$O47),"")</f>
        <v/>
      </c>
      <c r="Y47" s="5"/>
      <c r="Z47" s="168" t="str">
        <f t="shared" si="113"/>
        <v/>
      </c>
      <c r="AA47" s="49" t="str">
        <f t="shared" si="114"/>
        <v/>
      </c>
      <c r="AB47" s="49" t="str">
        <f t="shared" si="184"/>
        <v/>
      </c>
      <c r="AC47" s="49" t="str">
        <f t="shared" si="184"/>
        <v/>
      </c>
      <c r="AD47" s="49" t="str">
        <f t="shared" si="184"/>
        <v/>
      </c>
      <c r="AE47" s="49" t="str">
        <f t="shared" si="184"/>
        <v/>
      </c>
      <c r="AF47" s="49" t="str">
        <f t="shared" si="184"/>
        <v/>
      </c>
      <c r="AG47" s="49" t="str">
        <f t="shared" si="184"/>
        <v/>
      </c>
      <c r="AH47" s="49" t="str">
        <f t="shared" si="184"/>
        <v/>
      </c>
      <c r="AI47" s="49" t="str">
        <f t="shared" si="184"/>
        <v/>
      </c>
      <c r="AJ47" s="49" t="str">
        <f t="shared" si="184"/>
        <v/>
      </c>
      <c r="AK47" s="49" t="str">
        <f t="shared" si="184"/>
        <v/>
      </c>
      <c r="AL47" s="49" t="str">
        <f t="shared" si="184"/>
        <v/>
      </c>
      <c r="AM47" s="49" t="str">
        <f t="shared" si="184"/>
        <v/>
      </c>
      <c r="AN47" s="49" t="str">
        <f t="shared" si="184"/>
        <v/>
      </c>
      <c r="AO47" s="49" t="str">
        <f t="shared" si="184"/>
        <v/>
      </c>
      <c r="AP47" s="49" t="str">
        <f t="shared" si="184"/>
        <v/>
      </c>
      <c r="AQ47" s="49" t="str">
        <f t="shared" si="184"/>
        <v/>
      </c>
      <c r="AR47" s="49" t="str">
        <f t="shared" si="184"/>
        <v/>
      </c>
      <c r="AS47" s="49" t="str">
        <f t="shared" si="184"/>
        <v/>
      </c>
      <c r="AT47" s="49" t="str">
        <f t="shared" si="184"/>
        <v/>
      </c>
      <c r="AU47" s="49" t="str">
        <f t="shared" si="184"/>
        <v/>
      </c>
      <c r="AV47" s="49" t="str">
        <f t="shared" si="184"/>
        <v/>
      </c>
      <c r="AW47" s="49" t="str">
        <f t="shared" si="184"/>
        <v/>
      </c>
      <c r="AX47" s="49" t="str">
        <f t="shared" si="184"/>
        <v/>
      </c>
      <c r="AY47" s="49" t="str">
        <f t="shared" si="184"/>
        <v/>
      </c>
      <c r="AZ47" s="49" t="str">
        <f t="shared" si="184"/>
        <v/>
      </c>
      <c r="BA47" s="49" t="str">
        <f t="shared" si="184"/>
        <v/>
      </c>
      <c r="BB47" s="49" t="str">
        <f t="shared" si="184"/>
        <v/>
      </c>
      <c r="BC47" s="49" t="str">
        <f t="shared" si="184"/>
        <v/>
      </c>
      <c r="BD47" s="49" t="str">
        <f t="shared" si="184"/>
        <v/>
      </c>
      <c r="BE47" s="49" t="str">
        <f t="shared" si="184"/>
        <v/>
      </c>
      <c r="BF47" s="49" t="str">
        <f t="shared" si="184"/>
        <v/>
      </c>
      <c r="BG47" s="49" t="str">
        <f t="shared" si="184"/>
        <v/>
      </c>
      <c r="BH47" s="49" t="str">
        <f t="shared" si="184"/>
        <v/>
      </c>
      <c r="BI47" s="49" t="str">
        <f t="shared" si="184"/>
        <v/>
      </c>
      <c r="BJ47" s="49" t="str">
        <f t="shared" si="184"/>
        <v/>
      </c>
      <c r="BK47" s="49" t="str">
        <f t="shared" si="184"/>
        <v/>
      </c>
      <c r="BL47" s="49" t="str">
        <f t="shared" si="184"/>
        <v/>
      </c>
      <c r="BM47" s="49" t="str">
        <f t="shared" si="184"/>
        <v/>
      </c>
      <c r="BN47" s="49" t="str">
        <f t="shared" si="184"/>
        <v/>
      </c>
      <c r="BO47" s="49" t="str">
        <f t="shared" si="184"/>
        <v/>
      </c>
      <c r="BP47" s="49" t="str">
        <f t="shared" si="184"/>
        <v/>
      </c>
      <c r="BQ47" s="49" t="str">
        <f t="shared" si="184"/>
        <v/>
      </c>
      <c r="BR47" s="49" t="str">
        <f t="shared" si="184"/>
        <v/>
      </c>
      <c r="BS47" s="49" t="str">
        <f t="shared" si="184"/>
        <v/>
      </c>
      <c r="BT47" s="49" t="str">
        <f t="shared" si="184"/>
        <v/>
      </c>
      <c r="BU47" s="49" t="str">
        <f t="shared" si="184"/>
        <v/>
      </c>
      <c r="BV47" s="49" t="str">
        <f t="shared" si="184"/>
        <v/>
      </c>
      <c r="BW47" s="49" t="str">
        <f t="shared" si="184"/>
        <v/>
      </c>
      <c r="BX47" s="49" t="str">
        <f t="shared" si="184"/>
        <v/>
      </c>
      <c r="BY47" s="49" t="str">
        <f t="shared" si="184"/>
        <v/>
      </c>
      <c r="BZ47" s="49" t="str">
        <f t="shared" si="184"/>
        <v/>
      </c>
      <c r="CA47" s="49" t="str">
        <f t="shared" si="184"/>
        <v/>
      </c>
      <c r="CB47" s="49" t="str">
        <f t="shared" si="184"/>
        <v/>
      </c>
      <c r="CC47" s="49" t="str">
        <f t="shared" si="184"/>
        <v/>
      </c>
      <c r="CD47" s="49" t="str">
        <f t="shared" si="184"/>
        <v/>
      </c>
      <c r="CE47" s="49" t="str">
        <f t="shared" si="184"/>
        <v/>
      </c>
      <c r="CF47" s="49" t="str">
        <f t="shared" si="184"/>
        <v/>
      </c>
      <c r="CG47" s="49" t="str">
        <f t="shared" si="184"/>
        <v/>
      </c>
      <c r="CH47" s="49" t="str">
        <f t="shared" si="184"/>
        <v/>
      </c>
      <c r="CI47" s="49" t="str">
        <f t="shared" si="184"/>
        <v/>
      </c>
      <c r="CJ47" s="49" t="str">
        <f t="shared" si="184"/>
        <v/>
      </c>
      <c r="CK47" s="49" t="str">
        <f t="shared" si="184"/>
        <v/>
      </c>
      <c r="CL47" s="49" t="str">
        <f t="shared" si="184"/>
        <v/>
      </c>
      <c r="CM47" s="49" t="str">
        <f t="shared" si="184"/>
        <v/>
      </c>
      <c r="CN47" s="49" t="str">
        <f t="shared" si="180"/>
        <v/>
      </c>
      <c r="CO47" s="49" t="str">
        <f t="shared" si="180"/>
        <v/>
      </c>
      <c r="CP47" s="49" t="str">
        <f t="shared" si="180"/>
        <v/>
      </c>
      <c r="CQ47" s="49" t="str">
        <f t="shared" si="180"/>
        <v/>
      </c>
      <c r="CR47" s="49" t="str">
        <f t="shared" si="180"/>
        <v/>
      </c>
      <c r="CS47" s="49" t="str">
        <f t="shared" si="180"/>
        <v/>
      </c>
      <c r="CT47" s="49" t="str">
        <f t="shared" si="180"/>
        <v/>
      </c>
      <c r="CU47" s="49" t="str">
        <f t="shared" si="180"/>
        <v/>
      </c>
      <c r="CV47" s="49" t="str">
        <f t="shared" si="180"/>
        <v/>
      </c>
      <c r="CW47" s="49" t="str">
        <f t="shared" si="180"/>
        <v/>
      </c>
      <c r="CX47" s="49" t="str">
        <f t="shared" si="180"/>
        <v/>
      </c>
      <c r="CY47" s="49" t="str">
        <f t="shared" si="180"/>
        <v/>
      </c>
      <c r="CZ47" s="49" t="str">
        <f t="shared" si="180"/>
        <v/>
      </c>
      <c r="DA47" s="49" t="str">
        <f t="shared" si="180"/>
        <v/>
      </c>
      <c r="DB47" s="49" t="str">
        <f t="shared" si="180"/>
        <v/>
      </c>
      <c r="DC47" s="49" t="str">
        <f t="shared" si="180"/>
        <v/>
      </c>
      <c r="DD47" s="49" t="str">
        <f t="shared" si="180"/>
        <v/>
      </c>
      <c r="DE47" s="49" t="str">
        <f t="shared" si="180"/>
        <v/>
      </c>
      <c r="DF47" s="49" t="str">
        <f t="shared" si="180"/>
        <v/>
      </c>
      <c r="DG47" s="49" t="str">
        <f t="shared" si="180"/>
        <v/>
      </c>
      <c r="DH47" s="49" t="str">
        <f t="shared" si="180"/>
        <v/>
      </c>
      <c r="DI47" s="49" t="str">
        <f t="shared" si="180"/>
        <v/>
      </c>
      <c r="DJ47" s="49" t="str">
        <f t="shared" si="180"/>
        <v/>
      </c>
      <c r="DK47" s="49" t="str">
        <f t="shared" si="180"/>
        <v/>
      </c>
      <c r="DL47" s="49" t="str">
        <f t="shared" si="180"/>
        <v/>
      </c>
      <c r="DM47" s="49" t="str">
        <f t="shared" si="180"/>
        <v/>
      </c>
      <c r="DN47" s="49" t="str">
        <f t="shared" si="180"/>
        <v/>
      </c>
      <c r="DO47" s="49" t="str">
        <f t="shared" si="180"/>
        <v/>
      </c>
      <c r="DP47" s="49" t="str">
        <f t="shared" si="180"/>
        <v/>
      </c>
      <c r="DQ47" s="49" t="str">
        <f t="shared" si="180"/>
        <v/>
      </c>
      <c r="DR47" s="49" t="str">
        <f t="shared" si="180"/>
        <v/>
      </c>
      <c r="DS47" s="49" t="str">
        <f t="shared" si="180"/>
        <v/>
      </c>
      <c r="DT47" s="49" t="str">
        <f t="shared" si="180"/>
        <v/>
      </c>
      <c r="DU47" s="49" t="str">
        <f t="shared" si="180"/>
        <v/>
      </c>
      <c r="DV47" s="49" t="str">
        <f t="shared" si="180"/>
        <v/>
      </c>
      <c r="DW47" s="183" t="str">
        <f t="shared" si="115"/>
        <v/>
      </c>
      <c r="DX47" s="49" t="str">
        <f t="shared" si="5"/>
        <v/>
      </c>
      <c r="DY47" s="49" t="str">
        <f t="shared" si="6"/>
        <v/>
      </c>
      <c r="DZ47" s="49" t="str">
        <f t="shared" si="7"/>
        <v/>
      </c>
      <c r="EA47" s="49" t="str">
        <f t="shared" si="8"/>
        <v/>
      </c>
      <c r="EB47" s="49" t="str">
        <f t="shared" si="9"/>
        <v/>
      </c>
      <c r="EC47" s="49" t="str">
        <f t="shared" si="10"/>
        <v/>
      </c>
      <c r="ED47" s="49" t="str">
        <f t="shared" si="11"/>
        <v/>
      </c>
      <c r="EE47" s="49" t="str">
        <f t="shared" si="12"/>
        <v/>
      </c>
      <c r="EF47" s="49" t="str">
        <f t="shared" si="13"/>
        <v/>
      </c>
      <c r="EG47" s="49" t="str">
        <f t="shared" si="14"/>
        <v/>
      </c>
      <c r="EH47" s="49" t="str">
        <f t="shared" si="15"/>
        <v/>
      </c>
      <c r="EI47" s="49" t="str">
        <f t="shared" si="16"/>
        <v/>
      </c>
      <c r="EJ47" s="49" t="str">
        <f t="shared" si="17"/>
        <v/>
      </c>
      <c r="EK47" s="49" t="str">
        <f t="shared" si="18"/>
        <v/>
      </c>
      <c r="EL47" s="49" t="str">
        <f t="shared" si="19"/>
        <v/>
      </c>
      <c r="EM47" s="49" t="str">
        <f t="shared" si="20"/>
        <v/>
      </c>
      <c r="EN47" s="49" t="str">
        <f t="shared" si="21"/>
        <v/>
      </c>
      <c r="EO47" s="49" t="str">
        <f t="shared" si="22"/>
        <v/>
      </c>
      <c r="EP47" s="49" t="str">
        <f t="shared" si="23"/>
        <v/>
      </c>
      <c r="EQ47" s="49" t="str">
        <f t="shared" si="24"/>
        <v/>
      </c>
      <c r="ER47" s="49" t="str">
        <f t="shared" si="25"/>
        <v/>
      </c>
      <c r="ES47" s="49" t="str">
        <f t="shared" si="26"/>
        <v/>
      </c>
      <c r="ET47" s="49" t="str">
        <f t="shared" si="27"/>
        <v/>
      </c>
      <c r="EU47" s="49" t="str">
        <f t="shared" si="28"/>
        <v/>
      </c>
      <c r="EV47" s="49" t="str">
        <f t="shared" si="29"/>
        <v/>
      </c>
      <c r="EW47" s="49" t="str">
        <f t="shared" si="30"/>
        <v/>
      </c>
      <c r="EX47" s="49" t="str">
        <f t="shared" si="31"/>
        <v/>
      </c>
      <c r="EY47" s="49" t="str">
        <f t="shared" si="32"/>
        <v/>
      </c>
      <c r="EZ47" s="49" t="str">
        <f t="shared" si="33"/>
        <v/>
      </c>
      <c r="FA47" s="49" t="str">
        <f t="shared" si="34"/>
        <v/>
      </c>
      <c r="FB47" s="49" t="str">
        <f t="shared" si="35"/>
        <v/>
      </c>
      <c r="FC47" s="49" t="str">
        <f t="shared" si="36"/>
        <v/>
      </c>
      <c r="FD47" s="49" t="str">
        <f t="shared" si="37"/>
        <v/>
      </c>
      <c r="FE47" s="49" t="str">
        <f t="shared" si="38"/>
        <v/>
      </c>
      <c r="FF47" s="49" t="str">
        <f t="shared" si="39"/>
        <v/>
      </c>
      <c r="FG47" s="49" t="str">
        <f t="shared" si="40"/>
        <v/>
      </c>
      <c r="FH47" s="49" t="str">
        <f t="shared" si="41"/>
        <v/>
      </c>
      <c r="FI47" s="49" t="str">
        <f t="shared" si="42"/>
        <v/>
      </c>
      <c r="FJ47" s="49" t="str">
        <f t="shared" si="43"/>
        <v/>
      </c>
      <c r="FK47" s="49" t="str">
        <f t="shared" si="44"/>
        <v/>
      </c>
      <c r="FL47" s="49" t="str">
        <f t="shared" si="45"/>
        <v/>
      </c>
      <c r="FM47" s="49" t="str">
        <f t="shared" si="46"/>
        <v/>
      </c>
      <c r="FN47" s="49" t="str">
        <f t="shared" si="47"/>
        <v/>
      </c>
      <c r="FO47" s="49" t="str">
        <f t="shared" si="48"/>
        <v/>
      </c>
      <c r="FP47" s="49" t="str">
        <f t="shared" si="49"/>
        <v/>
      </c>
      <c r="FQ47" s="49" t="str">
        <f t="shared" si="50"/>
        <v/>
      </c>
      <c r="FR47" s="49" t="str">
        <f t="shared" si="51"/>
        <v/>
      </c>
      <c r="FS47" s="49" t="str">
        <f t="shared" si="52"/>
        <v/>
      </c>
      <c r="FT47" s="49" t="str">
        <f t="shared" si="53"/>
        <v/>
      </c>
      <c r="FU47" s="49" t="str">
        <f t="shared" si="54"/>
        <v/>
      </c>
      <c r="FV47" s="49" t="str">
        <f t="shared" si="55"/>
        <v/>
      </c>
      <c r="FW47" s="49" t="str">
        <f t="shared" si="56"/>
        <v/>
      </c>
      <c r="FX47" s="49" t="str">
        <f t="shared" si="57"/>
        <v/>
      </c>
      <c r="FY47" s="49" t="str">
        <f t="shared" si="58"/>
        <v/>
      </c>
      <c r="FZ47" s="49" t="str">
        <f t="shared" si="59"/>
        <v/>
      </c>
      <c r="GA47" s="49" t="str">
        <f t="shared" si="60"/>
        <v/>
      </c>
      <c r="GB47" s="49" t="str">
        <f t="shared" si="61"/>
        <v/>
      </c>
      <c r="GC47" s="49" t="str">
        <f t="shared" si="62"/>
        <v/>
      </c>
      <c r="GD47" s="49" t="str">
        <f t="shared" si="63"/>
        <v/>
      </c>
      <c r="GE47" s="49" t="str">
        <f t="shared" si="64"/>
        <v/>
      </c>
      <c r="GF47" s="49" t="str">
        <f t="shared" si="65"/>
        <v/>
      </c>
      <c r="GG47" s="49" t="str">
        <f t="shared" si="66"/>
        <v/>
      </c>
      <c r="GH47" s="49" t="str">
        <f t="shared" si="67"/>
        <v/>
      </c>
      <c r="GI47" s="49" t="str">
        <f t="shared" si="68"/>
        <v/>
      </c>
      <c r="GJ47" s="49" t="str">
        <f t="shared" si="69"/>
        <v/>
      </c>
      <c r="GK47" s="49" t="str">
        <f t="shared" si="70"/>
        <v/>
      </c>
      <c r="GL47" s="49" t="str">
        <f t="shared" si="71"/>
        <v/>
      </c>
      <c r="GM47" s="49" t="str">
        <f t="shared" si="72"/>
        <v/>
      </c>
      <c r="GN47" s="49" t="str">
        <f t="shared" si="73"/>
        <v/>
      </c>
      <c r="GO47" s="49" t="str">
        <f t="shared" si="74"/>
        <v/>
      </c>
      <c r="GP47" s="49" t="str">
        <f t="shared" si="75"/>
        <v/>
      </c>
      <c r="GQ47" s="49" t="str">
        <f t="shared" si="76"/>
        <v/>
      </c>
      <c r="GR47" s="49" t="str">
        <f t="shared" si="77"/>
        <v/>
      </c>
      <c r="GS47" s="49" t="str">
        <f t="shared" si="78"/>
        <v/>
      </c>
      <c r="GT47" s="49" t="str">
        <f t="shared" si="79"/>
        <v/>
      </c>
      <c r="GU47" s="49" t="str">
        <f t="shared" si="80"/>
        <v/>
      </c>
      <c r="GV47" s="49" t="str">
        <f t="shared" si="81"/>
        <v/>
      </c>
      <c r="GW47" s="49" t="str">
        <f t="shared" si="82"/>
        <v/>
      </c>
      <c r="GX47" s="49" t="str">
        <f t="shared" si="83"/>
        <v/>
      </c>
      <c r="GY47" s="49" t="str">
        <f t="shared" si="84"/>
        <v/>
      </c>
      <c r="GZ47" s="49" t="str">
        <f t="shared" si="85"/>
        <v/>
      </c>
      <c r="HA47" s="49" t="str">
        <f t="shared" si="86"/>
        <v/>
      </c>
      <c r="HB47" s="49" t="str">
        <f t="shared" si="87"/>
        <v/>
      </c>
      <c r="HC47" s="49" t="str">
        <f t="shared" si="88"/>
        <v/>
      </c>
      <c r="HD47" s="49" t="str">
        <f t="shared" si="89"/>
        <v/>
      </c>
      <c r="HE47" s="49" t="str">
        <f t="shared" si="90"/>
        <v/>
      </c>
      <c r="HF47" s="49" t="str">
        <f t="shared" si="91"/>
        <v/>
      </c>
      <c r="HG47" s="49" t="str">
        <f t="shared" si="92"/>
        <v/>
      </c>
      <c r="HH47" s="49" t="str">
        <f t="shared" si="93"/>
        <v/>
      </c>
      <c r="HI47" s="49" t="str">
        <f t="shared" si="94"/>
        <v/>
      </c>
      <c r="HJ47" s="49" t="str">
        <f t="shared" si="95"/>
        <v/>
      </c>
      <c r="HK47" s="49" t="str">
        <f t="shared" si="96"/>
        <v/>
      </c>
      <c r="HL47" s="49" t="str">
        <f t="shared" si="97"/>
        <v/>
      </c>
      <c r="HM47" s="49" t="str">
        <f t="shared" si="98"/>
        <v/>
      </c>
      <c r="HN47" s="49" t="str">
        <f t="shared" si="99"/>
        <v/>
      </c>
      <c r="HO47" s="49" t="str">
        <f t="shared" si="100"/>
        <v/>
      </c>
      <c r="HP47" s="49" t="str">
        <f t="shared" si="101"/>
        <v/>
      </c>
      <c r="HQ47" s="49" t="str">
        <f t="shared" si="102"/>
        <v/>
      </c>
      <c r="HR47" s="49" t="str">
        <f t="shared" si="103"/>
        <v/>
      </c>
      <c r="HS47" s="49" t="str">
        <f t="shared" si="104"/>
        <v/>
      </c>
      <c r="HT47" s="169" t="e">
        <f t="shared" si="171"/>
        <v>#N/A</v>
      </c>
      <c r="HU47" s="169" t="e">
        <f t="shared" si="181"/>
        <v>#N/A</v>
      </c>
      <c r="HV47" s="169" t="e">
        <f t="shared" si="181"/>
        <v>#N/A</v>
      </c>
      <c r="HW47" s="169" t="e">
        <f t="shared" si="181"/>
        <v>#N/A</v>
      </c>
      <c r="HX47" s="169" t="e">
        <f t="shared" si="164"/>
        <v>#N/A</v>
      </c>
      <c r="HY47" s="169" t="e">
        <f t="shared" si="164"/>
        <v>#N/A</v>
      </c>
      <c r="HZ47" s="169" t="e">
        <f t="shared" si="164"/>
        <v>#N/A</v>
      </c>
      <c r="IA47" s="169" t="e">
        <f t="shared" si="164"/>
        <v>#N/A</v>
      </c>
      <c r="IB47" s="169" t="e">
        <f t="shared" si="164"/>
        <v>#N/A</v>
      </c>
      <c r="IC47" s="169" t="e">
        <f t="shared" si="164"/>
        <v>#N/A</v>
      </c>
      <c r="ID47" s="169" t="e">
        <f t="shared" si="164"/>
        <v>#N/A</v>
      </c>
      <c r="IE47" s="169" t="e">
        <f t="shared" si="164"/>
        <v>#N/A</v>
      </c>
      <c r="IF47" s="169" t="e">
        <f t="shared" si="164"/>
        <v>#N/A</v>
      </c>
      <c r="IG47" s="169" t="e">
        <f t="shared" si="164"/>
        <v>#N/A</v>
      </c>
      <c r="IH47" s="169" t="e">
        <f t="shared" si="164"/>
        <v>#N/A</v>
      </c>
      <c r="II47" s="169" t="e">
        <f t="shared" si="164"/>
        <v>#N/A</v>
      </c>
      <c r="IJ47" s="169" t="e">
        <f t="shared" si="164"/>
        <v>#N/A</v>
      </c>
      <c r="IK47" s="169" t="e">
        <f t="shared" si="164"/>
        <v>#N/A</v>
      </c>
      <c r="IL47" s="169" t="e">
        <f t="shared" si="164"/>
        <v>#N/A</v>
      </c>
      <c r="IM47" s="169" t="e">
        <f t="shared" ref="IM47:JA62" si="188">IF(ISNONTEXT($O47),_xlfn.NORM.DIST(AT47,$K47,$O47,FALSE),NA())</f>
        <v>#N/A</v>
      </c>
      <c r="IN47" s="169" t="e">
        <f t="shared" si="188"/>
        <v>#N/A</v>
      </c>
      <c r="IO47" s="169" t="e">
        <f t="shared" si="188"/>
        <v>#N/A</v>
      </c>
      <c r="IP47" s="169" t="e">
        <f t="shared" si="188"/>
        <v>#N/A</v>
      </c>
      <c r="IQ47" s="169" t="e">
        <f t="shared" si="188"/>
        <v>#N/A</v>
      </c>
      <c r="IR47" s="169" t="e">
        <f t="shared" si="188"/>
        <v>#N/A</v>
      </c>
      <c r="IS47" s="169" t="e">
        <f t="shared" si="188"/>
        <v>#N/A</v>
      </c>
      <c r="IT47" s="169" t="e">
        <f t="shared" si="188"/>
        <v>#N/A</v>
      </c>
      <c r="IU47" s="169" t="e">
        <f t="shared" si="188"/>
        <v>#N/A</v>
      </c>
      <c r="IV47" s="169" t="e">
        <f t="shared" si="188"/>
        <v>#N/A</v>
      </c>
      <c r="IW47" s="169" t="e">
        <f t="shared" si="188"/>
        <v>#N/A</v>
      </c>
      <c r="IX47" s="169" t="e">
        <f t="shared" si="188"/>
        <v>#N/A</v>
      </c>
      <c r="IY47" s="169" t="e">
        <f t="shared" si="188"/>
        <v>#N/A</v>
      </c>
      <c r="IZ47" s="169" t="e">
        <f t="shared" si="188"/>
        <v>#N/A</v>
      </c>
      <c r="JA47" s="169" t="e">
        <f t="shared" si="188"/>
        <v>#N/A</v>
      </c>
      <c r="JB47" s="169" t="e">
        <f t="shared" si="185"/>
        <v>#N/A</v>
      </c>
      <c r="JC47" s="169" t="e">
        <f t="shared" si="185"/>
        <v>#N/A</v>
      </c>
      <c r="JD47" s="169" t="e">
        <f t="shared" si="185"/>
        <v>#N/A</v>
      </c>
      <c r="JE47" s="169" t="e">
        <f t="shared" si="185"/>
        <v>#N/A</v>
      </c>
      <c r="JF47" s="169" t="e">
        <f t="shared" si="185"/>
        <v>#N/A</v>
      </c>
      <c r="JG47" s="169" t="e">
        <f t="shared" si="185"/>
        <v>#N/A</v>
      </c>
      <c r="JH47" s="169" t="e">
        <f t="shared" si="185"/>
        <v>#N/A</v>
      </c>
      <c r="JI47" s="169" t="e">
        <f t="shared" si="185"/>
        <v>#N/A</v>
      </c>
      <c r="JJ47" s="169" t="e">
        <f t="shared" si="185"/>
        <v>#N/A</v>
      </c>
      <c r="JK47" s="169" t="e">
        <f t="shared" si="185"/>
        <v>#N/A</v>
      </c>
      <c r="JL47" s="169" t="e">
        <f t="shared" si="185"/>
        <v>#N/A</v>
      </c>
      <c r="JM47" s="169" t="e">
        <f t="shared" si="185"/>
        <v>#N/A</v>
      </c>
      <c r="JN47" s="169" t="e">
        <f t="shared" si="185"/>
        <v>#N/A</v>
      </c>
      <c r="JO47" s="169" t="e">
        <f t="shared" si="185"/>
        <v>#N/A</v>
      </c>
      <c r="JP47" s="169" t="e">
        <f t="shared" si="185"/>
        <v>#N/A</v>
      </c>
      <c r="JQ47" s="169" t="e">
        <f t="shared" si="174"/>
        <v>#N/A</v>
      </c>
      <c r="JR47" s="169" t="e">
        <f t="shared" si="174"/>
        <v>#N/A</v>
      </c>
      <c r="JS47" s="169" t="e">
        <f t="shared" si="174"/>
        <v>#N/A</v>
      </c>
      <c r="JT47" s="169" t="e">
        <f t="shared" si="174"/>
        <v>#N/A</v>
      </c>
      <c r="JU47" s="169" t="e">
        <f t="shared" si="174"/>
        <v>#N/A</v>
      </c>
      <c r="JV47" s="169" t="e">
        <f t="shared" si="174"/>
        <v>#N/A</v>
      </c>
      <c r="JW47" s="169" t="e">
        <f t="shared" si="174"/>
        <v>#N/A</v>
      </c>
      <c r="JX47" s="169" t="e">
        <f t="shared" si="174"/>
        <v>#N/A</v>
      </c>
      <c r="JY47" s="169" t="e">
        <f t="shared" si="174"/>
        <v>#N/A</v>
      </c>
      <c r="JZ47" s="169" t="e">
        <f t="shared" si="174"/>
        <v>#N/A</v>
      </c>
      <c r="KA47" s="169" t="e">
        <f t="shared" si="174"/>
        <v>#N/A</v>
      </c>
      <c r="KB47" s="169" t="e">
        <f t="shared" si="174"/>
        <v>#N/A</v>
      </c>
      <c r="KC47" s="169" t="e">
        <f t="shared" si="174"/>
        <v>#N/A</v>
      </c>
      <c r="KD47" s="169" t="e">
        <f t="shared" si="174"/>
        <v>#N/A</v>
      </c>
      <c r="KE47" s="169" t="e">
        <f t="shared" si="174"/>
        <v>#N/A</v>
      </c>
      <c r="KF47" s="169" t="e">
        <f t="shared" si="117"/>
        <v>#N/A</v>
      </c>
      <c r="KG47" s="169" t="e">
        <f t="shared" si="182"/>
        <v>#N/A</v>
      </c>
      <c r="KH47" s="169" t="e">
        <f t="shared" si="182"/>
        <v>#N/A</v>
      </c>
      <c r="KI47" s="169" t="e">
        <f t="shared" si="182"/>
        <v>#N/A</v>
      </c>
      <c r="KJ47" s="169" t="e">
        <f t="shared" si="165"/>
        <v>#N/A</v>
      </c>
      <c r="KK47" s="169" t="e">
        <f t="shared" si="165"/>
        <v>#N/A</v>
      </c>
      <c r="KL47" s="169" t="e">
        <f t="shared" si="165"/>
        <v>#N/A</v>
      </c>
      <c r="KM47" s="169" t="e">
        <f t="shared" si="165"/>
        <v>#N/A</v>
      </c>
      <c r="KN47" s="169" t="e">
        <f t="shared" si="165"/>
        <v>#N/A</v>
      </c>
      <c r="KO47" s="169" t="e">
        <f t="shared" si="165"/>
        <v>#N/A</v>
      </c>
      <c r="KP47" s="169" t="e">
        <f t="shared" si="165"/>
        <v>#N/A</v>
      </c>
      <c r="KQ47" s="169" t="e">
        <f t="shared" si="165"/>
        <v>#N/A</v>
      </c>
      <c r="KR47" s="169" t="e">
        <f t="shared" si="165"/>
        <v>#N/A</v>
      </c>
      <c r="KS47" s="169" t="e">
        <f t="shared" si="165"/>
        <v>#N/A</v>
      </c>
      <c r="KT47" s="169" t="e">
        <f t="shared" si="165"/>
        <v>#N/A</v>
      </c>
      <c r="KU47" s="169" t="e">
        <f t="shared" si="165"/>
        <v>#N/A</v>
      </c>
      <c r="KV47" s="169" t="e">
        <f t="shared" si="165"/>
        <v>#N/A</v>
      </c>
      <c r="KW47" s="169" t="e">
        <f t="shared" si="165"/>
        <v>#N/A</v>
      </c>
      <c r="KX47" s="169" t="e">
        <f t="shared" si="165"/>
        <v>#N/A</v>
      </c>
      <c r="KY47" s="169" t="e">
        <f t="shared" ref="KY47:LM62" si="189">IF(ISNONTEXT($O47),_xlfn.NORM.DIST(DF47,$K47,$O47,FALSE),NA())</f>
        <v>#N/A</v>
      </c>
      <c r="KZ47" s="169" t="e">
        <f t="shared" si="189"/>
        <v>#N/A</v>
      </c>
      <c r="LA47" s="169" t="e">
        <f t="shared" si="189"/>
        <v>#N/A</v>
      </c>
      <c r="LB47" s="169" t="e">
        <f t="shared" si="189"/>
        <v>#N/A</v>
      </c>
      <c r="LC47" s="169" t="e">
        <f t="shared" si="189"/>
        <v>#N/A</v>
      </c>
      <c r="LD47" s="169" t="e">
        <f t="shared" si="189"/>
        <v>#N/A</v>
      </c>
      <c r="LE47" s="169" t="e">
        <f t="shared" si="189"/>
        <v>#N/A</v>
      </c>
      <c r="LF47" s="169" t="e">
        <f t="shared" si="189"/>
        <v>#N/A</v>
      </c>
      <c r="LG47" s="169" t="e">
        <f t="shared" si="189"/>
        <v>#N/A</v>
      </c>
      <c r="LH47" s="169" t="e">
        <f t="shared" si="189"/>
        <v>#N/A</v>
      </c>
      <c r="LI47" s="169" t="e">
        <f t="shared" si="189"/>
        <v>#N/A</v>
      </c>
      <c r="LJ47" s="169" t="e">
        <f t="shared" si="189"/>
        <v>#N/A</v>
      </c>
      <c r="LK47" s="169" t="e">
        <f t="shared" si="189"/>
        <v>#N/A</v>
      </c>
      <c r="LL47" s="169" t="e">
        <f t="shared" si="189"/>
        <v>#N/A</v>
      </c>
      <c r="LM47" s="169" t="e">
        <f t="shared" si="189"/>
        <v>#N/A</v>
      </c>
      <c r="LN47" s="169" t="e">
        <f t="shared" si="186"/>
        <v>#N/A</v>
      </c>
      <c r="LO47" s="169" t="e">
        <f t="shared" si="186"/>
        <v>#N/A</v>
      </c>
      <c r="LP47" s="169" t="e">
        <f t="shared" si="186"/>
        <v>#N/A</v>
      </c>
      <c r="LQ47" s="169" t="e">
        <f t="shared" si="186"/>
        <v>#N/A</v>
      </c>
      <c r="LR47" s="169" t="e">
        <f t="shared" si="186"/>
        <v>#N/A</v>
      </c>
      <c r="LS47" s="169" t="e">
        <f t="shared" si="186"/>
        <v>#N/A</v>
      </c>
      <c r="LT47" s="169" t="e">
        <f t="shared" si="186"/>
        <v>#N/A</v>
      </c>
      <c r="LU47" s="169" t="e">
        <f t="shared" si="186"/>
        <v>#N/A</v>
      </c>
      <c r="LV47" s="169" t="e">
        <f t="shared" si="186"/>
        <v>#N/A</v>
      </c>
      <c r="LW47" s="169" t="e">
        <f t="shared" si="186"/>
        <v>#N/A</v>
      </c>
      <c r="LX47" s="169" t="e">
        <f t="shared" si="186"/>
        <v>#N/A</v>
      </c>
      <c r="LY47" s="169" t="e">
        <f t="shared" si="186"/>
        <v>#N/A</v>
      </c>
      <c r="LZ47" s="169" t="e">
        <f t="shared" si="186"/>
        <v>#N/A</v>
      </c>
      <c r="MA47" s="169" t="e">
        <f t="shared" si="186"/>
        <v>#N/A</v>
      </c>
      <c r="MB47" s="169" t="e">
        <f t="shared" si="186"/>
        <v>#N/A</v>
      </c>
      <c r="MC47" s="169" t="e">
        <f t="shared" si="175"/>
        <v>#N/A</v>
      </c>
      <c r="MD47" s="169" t="e">
        <f t="shared" si="175"/>
        <v>#N/A</v>
      </c>
      <c r="ME47" s="169" t="e">
        <f t="shared" si="175"/>
        <v>#N/A</v>
      </c>
      <c r="MF47" s="169" t="e">
        <f t="shared" si="175"/>
        <v>#N/A</v>
      </c>
      <c r="MG47" s="169" t="e">
        <f t="shared" si="175"/>
        <v>#N/A</v>
      </c>
      <c r="MH47" s="169" t="e">
        <f t="shared" si="175"/>
        <v>#N/A</v>
      </c>
      <c r="MI47" s="169" t="e">
        <f t="shared" si="175"/>
        <v>#N/A</v>
      </c>
      <c r="MJ47" s="169" t="e">
        <f t="shared" si="175"/>
        <v>#N/A</v>
      </c>
      <c r="MK47" s="169" t="e">
        <f t="shared" si="175"/>
        <v>#N/A</v>
      </c>
      <c r="ML47" s="169" t="e">
        <f t="shared" si="175"/>
        <v>#N/A</v>
      </c>
      <c r="MM47" s="169" t="e">
        <f t="shared" si="175"/>
        <v>#N/A</v>
      </c>
      <c r="MN47" s="169" t="e">
        <f t="shared" si="175"/>
        <v>#N/A</v>
      </c>
      <c r="MO47" s="169" t="e">
        <f t="shared" si="175"/>
        <v>#N/A</v>
      </c>
      <c r="MP47" s="169" t="e">
        <f t="shared" si="175"/>
        <v>#N/A</v>
      </c>
      <c r="MQ47" s="169" t="e">
        <f t="shared" si="175"/>
        <v>#N/A</v>
      </c>
      <c r="MR47" s="169" t="e">
        <f t="shared" si="118"/>
        <v>#N/A</v>
      </c>
      <c r="MS47" s="169" t="e">
        <f t="shared" si="183"/>
        <v>#N/A</v>
      </c>
      <c r="MT47" s="169" t="e">
        <f t="shared" si="183"/>
        <v>#N/A</v>
      </c>
      <c r="MU47" s="169" t="e">
        <f t="shared" si="183"/>
        <v>#N/A</v>
      </c>
      <c r="MV47" s="169" t="e">
        <f t="shared" si="166"/>
        <v>#N/A</v>
      </c>
      <c r="MW47" s="169" t="e">
        <f t="shared" si="166"/>
        <v>#N/A</v>
      </c>
      <c r="MX47" s="169" t="e">
        <f t="shared" si="166"/>
        <v>#N/A</v>
      </c>
      <c r="MY47" s="169" t="e">
        <f t="shared" si="166"/>
        <v>#N/A</v>
      </c>
      <c r="MZ47" s="169" t="e">
        <f t="shared" si="166"/>
        <v>#N/A</v>
      </c>
      <c r="NA47" s="169" t="e">
        <f t="shared" si="166"/>
        <v>#N/A</v>
      </c>
      <c r="NB47" s="169" t="e">
        <f t="shared" si="166"/>
        <v>#N/A</v>
      </c>
      <c r="NC47" s="169" t="e">
        <f t="shared" si="166"/>
        <v>#N/A</v>
      </c>
      <c r="ND47" s="169" t="e">
        <f t="shared" si="166"/>
        <v>#N/A</v>
      </c>
      <c r="NE47" s="169" t="e">
        <f t="shared" si="166"/>
        <v>#N/A</v>
      </c>
      <c r="NF47" s="169" t="e">
        <f t="shared" si="166"/>
        <v>#N/A</v>
      </c>
      <c r="NG47" s="169" t="e">
        <f t="shared" si="166"/>
        <v>#N/A</v>
      </c>
      <c r="NH47" s="169" t="e">
        <f t="shared" si="166"/>
        <v>#N/A</v>
      </c>
      <c r="NI47" s="169" t="e">
        <f t="shared" si="166"/>
        <v>#N/A</v>
      </c>
      <c r="NJ47" s="169" t="e">
        <f t="shared" si="166"/>
        <v>#N/A</v>
      </c>
      <c r="NK47" s="169" t="e">
        <f t="shared" ref="NK47:NY62" si="190">IF(ISNONTEXT($O47),_xlfn.NORM.DIST(FR47,$K47,$O47,FALSE),NA())</f>
        <v>#N/A</v>
      </c>
      <c r="NL47" s="169" t="e">
        <f t="shared" si="190"/>
        <v>#N/A</v>
      </c>
      <c r="NM47" s="169" t="e">
        <f t="shared" si="190"/>
        <v>#N/A</v>
      </c>
      <c r="NN47" s="169" t="e">
        <f t="shared" si="190"/>
        <v>#N/A</v>
      </c>
      <c r="NO47" s="169" t="e">
        <f t="shared" si="190"/>
        <v>#N/A</v>
      </c>
      <c r="NP47" s="169" t="e">
        <f t="shared" si="190"/>
        <v>#N/A</v>
      </c>
      <c r="NQ47" s="169" t="e">
        <f t="shared" si="190"/>
        <v>#N/A</v>
      </c>
      <c r="NR47" s="169" t="e">
        <f t="shared" si="190"/>
        <v>#N/A</v>
      </c>
      <c r="NS47" s="169" t="e">
        <f t="shared" si="190"/>
        <v>#N/A</v>
      </c>
      <c r="NT47" s="169" t="e">
        <f t="shared" si="190"/>
        <v>#N/A</v>
      </c>
      <c r="NU47" s="169" t="e">
        <f t="shared" si="190"/>
        <v>#N/A</v>
      </c>
      <c r="NV47" s="169" t="e">
        <f t="shared" si="190"/>
        <v>#N/A</v>
      </c>
      <c r="NW47" s="169" t="e">
        <f t="shared" si="190"/>
        <v>#N/A</v>
      </c>
      <c r="NX47" s="169" t="e">
        <f t="shared" si="190"/>
        <v>#N/A</v>
      </c>
      <c r="NY47" s="169" t="e">
        <f t="shared" si="190"/>
        <v>#N/A</v>
      </c>
      <c r="NZ47" s="169" t="e">
        <f t="shared" si="187"/>
        <v>#N/A</v>
      </c>
      <c r="OA47" s="169" t="e">
        <f t="shared" si="187"/>
        <v>#N/A</v>
      </c>
      <c r="OB47" s="169" t="e">
        <f t="shared" si="187"/>
        <v>#N/A</v>
      </c>
      <c r="OC47" s="169" t="e">
        <f t="shared" si="187"/>
        <v>#N/A</v>
      </c>
      <c r="OD47" s="169" t="e">
        <f t="shared" si="187"/>
        <v>#N/A</v>
      </c>
      <c r="OE47" s="169" t="e">
        <f t="shared" si="187"/>
        <v>#N/A</v>
      </c>
      <c r="OF47" s="169" t="e">
        <f t="shared" si="187"/>
        <v>#N/A</v>
      </c>
      <c r="OG47" s="169" t="e">
        <f t="shared" si="187"/>
        <v>#N/A</v>
      </c>
      <c r="OH47" s="169" t="e">
        <f t="shared" si="187"/>
        <v>#N/A</v>
      </c>
      <c r="OI47" s="169" t="e">
        <f t="shared" si="187"/>
        <v>#N/A</v>
      </c>
      <c r="OJ47" s="169" t="e">
        <f t="shared" si="187"/>
        <v>#N/A</v>
      </c>
      <c r="OK47" s="169" t="e">
        <f t="shared" si="187"/>
        <v>#N/A</v>
      </c>
      <c r="OL47" s="169" t="e">
        <f t="shared" si="187"/>
        <v>#N/A</v>
      </c>
      <c r="OM47" s="169" t="e">
        <f t="shared" si="187"/>
        <v>#N/A</v>
      </c>
      <c r="ON47" s="169" t="e">
        <f t="shared" si="187"/>
        <v>#N/A</v>
      </c>
      <c r="OO47" s="169" t="e">
        <f t="shared" si="176"/>
        <v>#N/A</v>
      </c>
      <c r="OP47" s="169" t="e">
        <f t="shared" si="176"/>
        <v>#N/A</v>
      </c>
      <c r="OQ47" s="169" t="e">
        <f t="shared" si="176"/>
        <v>#N/A</v>
      </c>
      <c r="OR47" s="169" t="e">
        <f t="shared" si="176"/>
        <v>#N/A</v>
      </c>
      <c r="OS47" s="169" t="e">
        <f t="shared" si="176"/>
        <v>#N/A</v>
      </c>
      <c r="OT47" s="169" t="e">
        <f t="shared" si="176"/>
        <v>#N/A</v>
      </c>
      <c r="OU47" s="169" t="e">
        <f t="shared" si="176"/>
        <v>#N/A</v>
      </c>
      <c r="OV47" s="169" t="e">
        <f t="shared" si="176"/>
        <v>#N/A</v>
      </c>
      <c r="OW47" s="169" t="e">
        <f t="shared" si="176"/>
        <v>#N/A</v>
      </c>
      <c r="OX47" s="169" t="e">
        <f t="shared" si="176"/>
        <v>#N/A</v>
      </c>
      <c r="OY47" s="169" t="e">
        <f t="shared" si="176"/>
        <v>#N/A</v>
      </c>
      <c r="OZ47" s="169" t="e">
        <f t="shared" si="176"/>
        <v>#N/A</v>
      </c>
      <c r="PA47" s="169" t="e">
        <f t="shared" si="176"/>
        <v>#N/A</v>
      </c>
      <c r="PB47" s="169" t="e">
        <f t="shared" si="176"/>
        <v>#N/A</v>
      </c>
      <c r="PC47" s="169" t="e">
        <f t="shared" si="176"/>
        <v>#N/A</v>
      </c>
      <c r="PD47" s="169" t="e">
        <f t="shared" si="119"/>
        <v>#N/A</v>
      </c>
      <c r="PE47" s="169" t="e">
        <f t="shared" si="172"/>
        <v>#N/A</v>
      </c>
      <c r="PF47" s="169" t="e">
        <f t="shared" si="172"/>
        <v>#N/A</v>
      </c>
      <c r="PG47" s="169" t="e">
        <f t="shared" si="172"/>
        <v>#N/A</v>
      </c>
      <c r="PH47" s="169" t="e">
        <f t="shared" si="172"/>
        <v>#N/A</v>
      </c>
      <c r="PI47" s="169" t="e">
        <f t="shared" si="172"/>
        <v>#N/A</v>
      </c>
      <c r="PJ47" s="169" t="e">
        <f t="shared" si="172"/>
        <v>#N/A</v>
      </c>
      <c r="PK47" s="169" t="e">
        <f t="shared" si="172"/>
        <v>#N/A</v>
      </c>
      <c r="PL47" s="169" t="e">
        <f t="shared" si="172"/>
        <v>#N/A</v>
      </c>
    </row>
    <row r="48" spans="1:428" hidden="1" x14ac:dyDescent="0.75">
      <c r="A48" s="4">
        <v>45</v>
      </c>
      <c r="B48" s="109"/>
      <c r="C48" s="117"/>
      <c r="D48" s="122" t="str">
        <f t="shared" si="168"/>
        <v/>
      </c>
      <c r="E48" s="95"/>
      <c r="F48" s="122" t="str">
        <f t="shared" si="169"/>
        <v/>
      </c>
      <c r="G48" s="117"/>
      <c r="H48" s="110"/>
      <c r="I48" s="124" t="str">
        <f t="shared" si="0"/>
        <v/>
      </c>
      <c r="J48" s="124" t="str">
        <f t="shared" si="1"/>
        <v/>
      </c>
      <c r="K48" s="73" t="str">
        <f t="shared" si="112"/>
        <v/>
      </c>
      <c r="L48" s="23"/>
      <c r="M48" s="57"/>
      <c r="N48" s="280"/>
      <c r="O48" s="74" t="str">
        <f>IF(AND(D48&gt;0,E48&gt;0,F48&gt;0),IF(ISBLANK(N48),IF(ISBLANK(L48),"",(F48-D48)*VLOOKUP(L48,VLookups!$A$4:$B$13,2,FALSE)),N48),"")</f>
        <v/>
      </c>
      <c r="P48" s="75" t="str">
        <f t="shared" si="170"/>
        <v/>
      </c>
      <c r="Q48" s="95"/>
      <c r="R48" s="270" t="str">
        <f>IF(AND(Q48&gt;0,E48&gt;0,NOT(O48="")),ABS(VLOOKUP($Q$1,VLookups!$A$43:$B$44,2,FALSE)-_xlfn.NORM.DIST(Q48,K48,O48,TRUE)),"")</f>
        <v/>
      </c>
      <c r="S48" s="94" t="str">
        <f>IF(AND($D48&gt;0,$E48&gt;0,$F48&gt;0,NOT(ISBLANK($L48))),_xlfn.NORM.INV(ABS(VLOOKUP($Q$1,VLookups!$A$43:$B$44,2,FALSE)-S$3),$K48,$O48),"")</f>
        <v/>
      </c>
      <c r="T48" s="93" t="str">
        <f>IF(AND($D48&gt;0,$E48&gt;0,$F48&gt;0,NOT(ISBLANK($L48))),_xlfn.NORM.INV(ABS(VLOOKUP($Q$1,VLookups!$A$43:$B$44,2,FALSE)-T$3),$K48,$O48),"")</f>
        <v/>
      </c>
      <c r="U48" s="94" t="str">
        <f>IF(AND($D48&gt;0,$E48&gt;0,$F48&gt;0,NOT(ISBLANK($L48))),_xlfn.NORM.INV(ABS(VLOOKUP($Q$1,VLookups!$A$43:$B$44,2,FALSE)-U$3),$K48,$O48),"")</f>
        <v/>
      </c>
      <c r="V48" s="93" t="str">
        <f>IF(AND($D48&gt;0,$E48&gt;0,$F48&gt;0,NOT(ISBLANK($L48))),_xlfn.NORM.INV(ABS(VLOOKUP($Q$1,VLookups!$A$43:$B$44,2,FALSE)-V$3),$K48,$O48),"")</f>
        <v/>
      </c>
      <c r="W48" s="94" t="str">
        <f>IF(AND($D48&gt;0,$E48&gt;0,$F48&gt;0,NOT(ISBLANK($L48))),_xlfn.NORM.INV(ABS(VLOOKUP($Q$1,VLookups!$A$43:$B$44,2,FALSE)-W$3),$K48,$O48),"")</f>
        <v/>
      </c>
      <c r="X48" s="93" t="str">
        <f>IF(AND($D48&gt;0,$E48&gt;0,$F48&gt;0,NOT(ISBLANK($L48))),_xlfn.NORM.INV(ABS(VLOOKUP($Q$1,VLookups!$A$43:$B$44,2,FALSE)-X$3),$K48,$O48),"")</f>
        <v/>
      </c>
      <c r="Y48" s="5"/>
      <c r="Z48" s="168" t="str">
        <f t="shared" si="113"/>
        <v/>
      </c>
      <c r="AA48" s="49" t="str">
        <f t="shared" si="114"/>
        <v/>
      </c>
      <c r="AB48" s="49" t="str">
        <f t="shared" si="184"/>
        <v/>
      </c>
      <c r="AC48" s="49" t="str">
        <f t="shared" si="184"/>
        <v/>
      </c>
      <c r="AD48" s="49" t="str">
        <f t="shared" si="184"/>
        <v/>
      </c>
      <c r="AE48" s="49" t="str">
        <f t="shared" si="184"/>
        <v/>
      </c>
      <c r="AF48" s="49" t="str">
        <f t="shared" si="184"/>
        <v/>
      </c>
      <c r="AG48" s="49" t="str">
        <f t="shared" si="184"/>
        <v/>
      </c>
      <c r="AH48" s="49" t="str">
        <f t="shared" si="184"/>
        <v/>
      </c>
      <c r="AI48" s="49" t="str">
        <f t="shared" si="184"/>
        <v/>
      </c>
      <c r="AJ48" s="49" t="str">
        <f t="shared" si="184"/>
        <v/>
      </c>
      <c r="AK48" s="49" t="str">
        <f t="shared" si="184"/>
        <v/>
      </c>
      <c r="AL48" s="49" t="str">
        <f t="shared" si="184"/>
        <v/>
      </c>
      <c r="AM48" s="49" t="str">
        <f t="shared" si="184"/>
        <v/>
      </c>
      <c r="AN48" s="49" t="str">
        <f t="shared" si="184"/>
        <v/>
      </c>
      <c r="AO48" s="49" t="str">
        <f t="shared" si="184"/>
        <v/>
      </c>
      <c r="AP48" s="49" t="str">
        <f t="shared" si="184"/>
        <v/>
      </c>
      <c r="AQ48" s="49" t="str">
        <f t="shared" si="184"/>
        <v/>
      </c>
      <c r="AR48" s="49" t="str">
        <f t="shared" si="184"/>
        <v/>
      </c>
      <c r="AS48" s="49" t="str">
        <f t="shared" si="184"/>
        <v/>
      </c>
      <c r="AT48" s="49" t="str">
        <f t="shared" si="184"/>
        <v/>
      </c>
      <c r="AU48" s="49" t="str">
        <f t="shared" si="184"/>
        <v/>
      </c>
      <c r="AV48" s="49" t="str">
        <f t="shared" si="184"/>
        <v/>
      </c>
      <c r="AW48" s="49" t="str">
        <f t="shared" si="184"/>
        <v/>
      </c>
      <c r="AX48" s="49" t="str">
        <f t="shared" si="184"/>
        <v/>
      </c>
      <c r="AY48" s="49" t="str">
        <f t="shared" si="184"/>
        <v/>
      </c>
      <c r="AZ48" s="49" t="str">
        <f t="shared" si="184"/>
        <v/>
      </c>
      <c r="BA48" s="49" t="str">
        <f t="shared" si="184"/>
        <v/>
      </c>
      <c r="BB48" s="49" t="str">
        <f t="shared" si="184"/>
        <v/>
      </c>
      <c r="BC48" s="49" t="str">
        <f t="shared" si="184"/>
        <v/>
      </c>
      <c r="BD48" s="49" t="str">
        <f t="shared" si="184"/>
        <v/>
      </c>
      <c r="BE48" s="49" t="str">
        <f t="shared" si="184"/>
        <v/>
      </c>
      <c r="BF48" s="49" t="str">
        <f t="shared" si="184"/>
        <v/>
      </c>
      <c r="BG48" s="49" t="str">
        <f t="shared" si="184"/>
        <v/>
      </c>
      <c r="BH48" s="49" t="str">
        <f t="shared" si="184"/>
        <v/>
      </c>
      <c r="BI48" s="49" t="str">
        <f t="shared" si="184"/>
        <v/>
      </c>
      <c r="BJ48" s="49" t="str">
        <f t="shared" si="184"/>
        <v/>
      </c>
      <c r="BK48" s="49" t="str">
        <f t="shared" si="184"/>
        <v/>
      </c>
      <c r="BL48" s="49" t="str">
        <f t="shared" si="184"/>
        <v/>
      </c>
      <c r="BM48" s="49" t="str">
        <f t="shared" si="184"/>
        <v/>
      </c>
      <c r="BN48" s="49" t="str">
        <f t="shared" si="184"/>
        <v/>
      </c>
      <c r="BO48" s="49" t="str">
        <f t="shared" si="184"/>
        <v/>
      </c>
      <c r="BP48" s="49" t="str">
        <f t="shared" si="184"/>
        <v/>
      </c>
      <c r="BQ48" s="49" t="str">
        <f t="shared" si="184"/>
        <v/>
      </c>
      <c r="BR48" s="49" t="str">
        <f t="shared" si="184"/>
        <v/>
      </c>
      <c r="BS48" s="49" t="str">
        <f t="shared" si="184"/>
        <v/>
      </c>
      <c r="BT48" s="49" t="str">
        <f t="shared" si="184"/>
        <v/>
      </c>
      <c r="BU48" s="49" t="str">
        <f t="shared" si="184"/>
        <v/>
      </c>
      <c r="BV48" s="49" t="str">
        <f t="shared" si="184"/>
        <v/>
      </c>
      <c r="BW48" s="49" t="str">
        <f t="shared" si="184"/>
        <v/>
      </c>
      <c r="BX48" s="49" t="str">
        <f t="shared" si="184"/>
        <v/>
      </c>
      <c r="BY48" s="49" t="str">
        <f t="shared" si="184"/>
        <v/>
      </c>
      <c r="BZ48" s="49" t="str">
        <f t="shared" si="184"/>
        <v/>
      </c>
      <c r="CA48" s="49" t="str">
        <f t="shared" si="184"/>
        <v/>
      </c>
      <c r="CB48" s="49" t="str">
        <f t="shared" si="184"/>
        <v/>
      </c>
      <c r="CC48" s="49" t="str">
        <f t="shared" si="184"/>
        <v/>
      </c>
      <c r="CD48" s="49" t="str">
        <f t="shared" si="184"/>
        <v/>
      </c>
      <c r="CE48" s="49" t="str">
        <f t="shared" si="184"/>
        <v/>
      </c>
      <c r="CF48" s="49" t="str">
        <f t="shared" si="184"/>
        <v/>
      </c>
      <c r="CG48" s="49" t="str">
        <f t="shared" si="184"/>
        <v/>
      </c>
      <c r="CH48" s="49" t="str">
        <f t="shared" si="184"/>
        <v/>
      </c>
      <c r="CI48" s="49" t="str">
        <f t="shared" si="184"/>
        <v/>
      </c>
      <c r="CJ48" s="49" t="str">
        <f t="shared" si="184"/>
        <v/>
      </c>
      <c r="CK48" s="49" t="str">
        <f t="shared" si="184"/>
        <v/>
      </c>
      <c r="CL48" s="49" t="str">
        <f t="shared" si="184"/>
        <v/>
      </c>
      <c r="CM48" s="49" t="str">
        <f t="shared" si="184"/>
        <v/>
      </c>
      <c r="CN48" s="49" t="str">
        <f t="shared" si="180"/>
        <v/>
      </c>
      <c r="CO48" s="49" t="str">
        <f t="shared" si="180"/>
        <v/>
      </c>
      <c r="CP48" s="49" t="str">
        <f t="shared" si="180"/>
        <v/>
      </c>
      <c r="CQ48" s="49" t="str">
        <f t="shared" si="180"/>
        <v/>
      </c>
      <c r="CR48" s="49" t="str">
        <f t="shared" si="180"/>
        <v/>
      </c>
      <c r="CS48" s="49" t="str">
        <f t="shared" si="180"/>
        <v/>
      </c>
      <c r="CT48" s="49" t="str">
        <f t="shared" si="180"/>
        <v/>
      </c>
      <c r="CU48" s="49" t="str">
        <f t="shared" si="180"/>
        <v/>
      </c>
      <c r="CV48" s="49" t="str">
        <f t="shared" si="180"/>
        <v/>
      </c>
      <c r="CW48" s="49" t="str">
        <f t="shared" si="180"/>
        <v/>
      </c>
      <c r="CX48" s="49" t="str">
        <f t="shared" si="180"/>
        <v/>
      </c>
      <c r="CY48" s="49" t="str">
        <f t="shared" si="180"/>
        <v/>
      </c>
      <c r="CZ48" s="49" t="str">
        <f t="shared" si="180"/>
        <v/>
      </c>
      <c r="DA48" s="49" t="str">
        <f t="shared" si="180"/>
        <v/>
      </c>
      <c r="DB48" s="49" t="str">
        <f t="shared" si="180"/>
        <v/>
      </c>
      <c r="DC48" s="49" t="str">
        <f t="shared" si="180"/>
        <v/>
      </c>
      <c r="DD48" s="49" t="str">
        <f t="shared" si="180"/>
        <v/>
      </c>
      <c r="DE48" s="49" t="str">
        <f t="shared" si="180"/>
        <v/>
      </c>
      <c r="DF48" s="49" t="str">
        <f t="shared" si="180"/>
        <v/>
      </c>
      <c r="DG48" s="49" t="str">
        <f t="shared" si="180"/>
        <v/>
      </c>
      <c r="DH48" s="49" t="str">
        <f t="shared" si="180"/>
        <v/>
      </c>
      <c r="DI48" s="49" t="str">
        <f t="shared" si="180"/>
        <v/>
      </c>
      <c r="DJ48" s="49" t="str">
        <f t="shared" si="180"/>
        <v/>
      </c>
      <c r="DK48" s="49" t="str">
        <f t="shared" si="180"/>
        <v/>
      </c>
      <c r="DL48" s="49" t="str">
        <f t="shared" si="180"/>
        <v/>
      </c>
      <c r="DM48" s="49" t="str">
        <f t="shared" si="180"/>
        <v/>
      </c>
      <c r="DN48" s="49" t="str">
        <f t="shared" si="180"/>
        <v/>
      </c>
      <c r="DO48" s="49" t="str">
        <f t="shared" si="180"/>
        <v/>
      </c>
      <c r="DP48" s="49" t="str">
        <f t="shared" si="180"/>
        <v/>
      </c>
      <c r="DQ48" s="49" t="str">
        <f t="shared" si="180"/>
        <v/>
      </c>
      <c r="DR48" s="49" t="str">
        <f t="shared" si="180"/>
        <v/>
      </c>
      <c r="DS48" s="49" t="str">
        <f t="shared" si="180"/>
        <v/>
      </c>
      <c r="DT48" s="49" t="str">
        <f t="shared" si="180"/>
        <v/>
      </c>
      <c r="DU48" s="49" t="str">
        <f t="shared" si="180"/>
        <v/>
      </c>
      <c r="DV48" s="49" t="str">
        <f t="shared" si="180"/>
        <v/>
      </c>
      <c r="DW48" s="183" t="str">
        <f t="shared" si="115"/>
        <v/>
      </c>
      <c r="DX48" s="49" t="str">
        <f t="shared" si="5"/>
        <v/>
      </c>
      <c r="DY48" s="49" t="str">
        <f t="shared" si="6"/>
        <v/>
      </c>
      <c r="DZ48" s="49" t="str">
        <f t="shared" si="7"/>
        <v/>
      </c>
      <c r="EA48" s="49" t="str">
        <f t="shared" si="8"/>
        <v/>
      </c>
      <c r="EB48" s="49" t="str">
        <f t="shared" si="9"/>
        <v/>
      </c>
      <c r="EC48" s="49" t="str">
        <f t="shared" si="10"/>
        <v/>
      </c>
      <c r="ED48" s="49" t="str">
        <f t="shared" si="11"/>
        <v/>
      </c>
      <c r="EE48" s="49" t="str">
        <f t="shared" si="12"/>
        <v/>
      </c>
      <c r="EF48" s="49" t="str">
        <f t="shared" si="13"/>
        <v/>
      </c>
      <c r="EG48" s="49" t="str">
        <f t="shared" si="14"/>
        <v/>
      </c>
      <c r="EH48" s="49" t="str">
        <f t="shared" si="15"/>
        <v/>
      </c>
      <c r="EI48" s="49" t="str">
        <f t="shared" si="16"/>
        <v/>
      </c>
      <c r="EJ48" s="49" t="str">
        <f t="shared" si="17"/>
        <v/>
      </c>
      <c r="EK48" s="49" t="str">
        <f t="shared" si="18"/>
        <v/>
      </c>
      <c r="EL48" s="49" t="str">
        <f t="shared" si="19"/>
        <v/>
      </c>
      <c r="EM48" s="49" t="str">
        <f t="shared" si="20"/>
        <v/>
      </c>
      <c r="EN48" s="49" t="str">
        <f t="shared" si="21"/>
        <v/>
      </c>
      <c r="EO48" s="49" t="str">
        <f t="shared" si="22"/>
        <v/>
      </c>
      <c r="EP48" s="49" t="str">
        <f t="shared" si="23"/>
        <v/>
      </c>
      <c r="EQ48" s="49" t="str">
        <f t="shared" si="24"/>
        <v/>
      </c>
      <c r="ER48" s="49" t="str">
        <f t="shared" si="25"/>
        <v/>
      </c>
      <c r="ES48" s="49" t="str">
        <f t="shared" si="26"/>
        <v/>
      </c>
      <c r="ET48" s="49" t="str">
        <f t="shared" si="27"/>
        <v/>
      </c>
      <c r="EU48" s="49" t="str">
        <f t="shared" si="28"/>
        <v/>
      </c>
      <c r="EV48" s="49" t="str">
        <f t="shared" si="29"/>
        <v/>
      </c>
      <c r="EW48" s="49" t="str">
        <f t="shared" si="30"/>
        <v/>
      </c>
      <c r="EX48" s="49" t="str">
        <f t="shared" si="31"/>
        <v/>
      </c>
      <c r="EY48" s="49" t="str">
        <f t="shared" si="32"/>
        <v/>
      </c>
      <c r="EZ48" s="49" t="str">
        <f t="shared" si="33"/>
        <v/>
      </c>
      <c r="FA48" s="49" t="str">
        <f t="shared" si="34"/>
        <v/>
      </c>
      <c r="FB48" s="49" t="str">
        <f t="shared" si="35"/>
        <v/>
      </c>
      <c r="FC48" s="49" t="str">
        <f t="shared" si="36"/>
        <v/>
      </c>
      <c r="FD48" s="49" t="str">
        <f t="shared" si="37"/>
        <v/>
      </c>
      <c r="FE48" s="49" t="str">
        <f t="shared" si="38"/>
        <v/>
      </c>
      <c r="FF48" s="49" t="str">
        <f t="shared" si="39"/>
        <v/>
      </c>
      <c r="FG48" s="49" t="str">
        <f t="shared" si="40"/>
        <v/>
      </c>
      <c r="FH48" s="49" t="str">
        <f t="shared" si="41"/>
        <v/>
      </c>
      <c r="FI48" s="49" t="str">
        <f t="shared" si="42"/>
        <v/>
      </c>
      <c r="FJ48" s="49" t="str">
        <f t="shared" si="43"/>
        <v/>
      </c>
      <c r="FK48" s="49" t="str">
        <f t="shared" si="44"/>
        <v/>
      </c>
      <c r="FL48" s="49" t="str">
        <f t="shared" si="45"/>
        <v/>
      </c>
      <c r="FM48" s="49" t="str">
        <f t="shared" si="46"/>
        <v/>
      </c>
      <c r="FN48" s="49" t="str">
        <f t="shared" si="47"/>
        <v/>
      </c>
      <c r="FO48" s="49" t="str">
        <f t="shared" si="48"/>
        <v/>
      </c>
      <c r="FP48" s="49" t="str">
        <f t="shared" si="49"/>
        <v/>
      </c>
      <c r="FQ48" s="49" t="str">
        <f t="shared" si="50"/>
        <v/>
      </c>
      <c r="FR48" s="49" t="str">
        <f t="shared" si="51"/>
        <v/>
      </c>
      <c r="FS48" s="49" t="str">
        <f t="shared" si="52"/>
        <v/>
      </c>
      <c r="FT48" s="49" t="str">
        <f t="shared" si="53"/>
        <v/>
      </c>
      <c r="FU48" s="49" t="str">
        <f t="shared" si="54"/>
        <v/>
      </c>
      <c r="FV48" s="49" t="str">
        <f t="shared" si="55"/>
        <v/>
      </c>
      <c r="FW48" s="49" t="str">
        <f t="shared" si="56"/>
        <v/>
      </c>
      <c r="FX48" s="49" t="str">
        <f t="shared" si="57"/>
        <v/>
      </c>
      <c r="FY48" s="49" t="str">
        <f t="shared" si="58"/>
        <v/>
      </c>
      <c r="FZ48" s="49" t="str">
        <f t="shared" si="59"/>
        <v/>
      </c>
      <c r="GA48" s="49" t="str">
        <f t="shared" si="60"/>
        <v/>
      </c>
      <c r="GB48" s="49" t="str">
        <f t="shared" si="61"/>
        <v/>
      </c>
      <c r="GC48" s="49" t="str">
        <f t="shared" si="62"/>
        <v/>
      </c>
      <c r="GD48" s="49" t="str">
        <f t="shared" si="63"/>
        <v/>
      </c>
      <c r="GE48" s="49" t="str">
        <f t="shared" si="64"/>
        <v/>
      </c>
      <c r="GF48" s="49" t="str">
        <f t="shared" si="65"/>
        <v/>
      </c>
      <c r="GG48" s="49" t="str">
        <f t="shared" si="66"/>
        <v/>
      </c>
      <c r="GH48" s="49" t="str">
        <f t="shared" si="67"/>
        <v/>
      </c>
      <c r="GI48" s="49" t="str">
        <f t="shared" si="68"/>
        <v/>
      </c>
      <c r="GJ48" s="49" t="str">
        <f t="shared" si="69"/>
        <v/>
      </c>
      <c r="GK48" s="49" t="str">
        <f t="shared" si="70"/>
        <v/>
      </c>
      <c r="GL48" s="49" t="str">
        <f t="shared" si="71"/>
        <v/>
      </c>
      <c r="GM48" s="49" t="str">
        <f t="shared" si="72"/>
        <v/>
      </c>
      <c r="GN48" s="49" t="str">
        <f t="shared" si="73"/>
        <v/>
      </c>
      <c r="GO48" s="49" t="str">
        <f t="shared" si="74"/>
        <v/>
      </c>
      <c r="GP48" s="49" t="str">
        <f t="shared" si="75"/>
        <v/>
      </c>
      <c r="GQ48" s="49" t="str">
        <f t="shared" si="76"/>
        <v/>
      </c>
      <c r="GR48" s="49" t="str">
        <f t="shared" si="77"/>
        <v/>
      </c>
      <c r="GS48" s="49" t="str">
        <f t="shared" si="78"/>
        <v/>
      </c>
      <c r="GT48" s="49" t="str">
        <f t="shared" si="79"/>
        <v/>
      </c>
      <c r="GU48" s="49" t="str">
        <f t="shared" si="80"/>
        <v/>
      </c>
      <c r="GV48" s="49" t="str">
        <f t="shared" si="81"/>
        <v/>
      </c>
      <c r="GW48" s="49" t="str">
        <f t="shared" si="82"/>
        <v/>
      </c>
      <c r="GX48" s="49" t="str">
        <f t="shared" si="83"/>
        <v/>
      </c>
      <c r="GY48" s="49" t="str">
        <f t="shared" si="84"/>
        <v/>
      </c>
      <c r="GZ48" s="49" t="str">
        <f t="shared" si="85"/>
        <v/>
      </c>
      <c r="HA48" s="49" t="str">
        <f t="shared" si="86"/>
        <v/>
      </c>
      <c r="HB48" s="49" t="str">
        <f t="shared" si="87"/>
        <v/>
      </c>
      <c r="HC48" s="49" t="str">
        <f t="shared" si="88"/>
        <v/>
      </c>
      <c r="HD48" s="49" t="str">
        <f t="shared" si="89"/>
        <v/>
      </c>
      <c r="HE48" s="49" t="str">
        <f t="shared" si="90"/>
        <v/>
      </c>
      <c r="HF48" s="49" t="str">
        <f t="shared" si="91"/>
        <v/>
      </c>
      <c r="HG48" s="49" t="str">
        <f t="shared" si="92"/>
        <v/>
      </c>
      <c r="HH48" s="49" t="str">
        <f t="shared" si="93"/>
        <v/>
      </c>
      <c r="HI48" s="49" t="str">
        <f t="shared" si="94"/>
        <v/>
      </c>
      <c r="HJ48" s="49" t="str">
        <f t="shared" si="95"/>
        <v/>
      </c>
      <c r="HK48" s="49" t="str">
        <f t="shared" si="96"/>
        <v/>
      </c>
      <c r="HL48" s="49" t="str">
        <f t="shared" si="97"/>
        <v/>
      </c>
      <c r="HM48" s="49" t="str">
        <f t="shared" si="98"/>
        <v/>
      </c>
      <c r="HN48" s="49" t="str">
        <f t="shared" si="99"/>
        <v/>
      </c>
      <c r="HO48" s="49" t="str">
        <f t="shared" si="100"/>
        <v/>
      </c>
      <c r="HP48" s="49" t="str">
        <f t="shared" si="101"/>
        <v/>
      </c>
      <c r="HQ48" s="49" t="str">
        <f t="shared" si="102"/>
        <v/>
      </c>
      <c r="HR48" s="49" t="str">
        <f t="shared" si="103"/>
        <v/>
      </c>
      <c r="HS48" s="49" t="str">
        <f t="shared" si="104"/>
        <v/>
      </c>
      <c r="HT48" s="169" t="e">
        <f t="shared" si="171"/>
        <v>#N/A</v>
      </c>
      <c r="HU48" s="169" t="e">
        <f t="shared" si="181"/>
        <v>#N/A</v>
      </c>
      <c r="HV48" s="169" t="e">
        <f t="shared" si="181"/>
        <v>#N/A</v>
      </c>
      <c r="HW48" s="169" t="e">
        <f t="shared" si="181"/>
        <v>#N/A</v>
      </c>
      <c r="HX48" s="169" t="e">
        <f t="shared" si="164"/>
        <v>#N/A</v>
      </c>
      <c r="HY48" s="169" t="e">
        <f t="shared" si="164"/>
        <v>#N/A</v>
      </c>
      <c r="HZ48" s="169" t="e">
        <f t="shared" si="164"/>
        <v>#N/A</v>
      </c>
      <c r="IA48" s="169" t="e">
        <f t="shared" si="164"/>
        <v>#N/A</v>
      </c>
      <c r="IB48" s="169" t="e">
        <f t="shared" si="164"/>
        <v>#N/A</v>
      </c>
      <c r="IC48" s="169" t="e">
        <f t="shared" si="164"/>
        <v>#N/A</v>
      </c>
      <c r="ID48" s="169" t="e">
        <f t="shared" si="164"/>
        <v>#N/A</v>
      </c>
      <c r="IE48" s="169" t="e">
        <f t="shared" si="164"/>
        <v>#N/A</v>
      </c>
      <c r="IF48" s="169" t="e">
        <f t="shared" si="164"/>
        <v>#N/A</v>
      </c>
      <c r="IG48" s="169" t="e">
        <f t="shared" si="164"/>
        <v>#N/A</v>
      </c>
      <c r="IH48" s="169" t="e">
        <f t="shared" si="164"/>
        <v>#N/A</v>
      </c>
      <c r="II48" s="169" t="e">
        <f t="shared" si="164"/>
        <v>#N/A</v>
      </c>
      <c r="IJ48" s="169" t="e">
        <f t="shared" si="164"/>
        <v>#N/A</v>
      </c>
      <c r="IK48" s="169" t="e">
        <f t="shared" si="164"/>
        <v>#N/A</v>
      </c>
      <c r="IL48" s="169" t="e">
        <f t="shared" si="164"/>
        <v>#N/A</v>
      </c>
      <c r="IM48" s="169" t="e">
        <f t="shared" si="188"/>
        <v>#N/A</v>
      </c>
      <c r="IN48" s="169" t="e">
        <f t="shared" si="188"/>
        <v>#N/A</v>
      </c>
      <c r="IO48" s="169" t="e">
        <f t="shared" si="188"/>
        <v>#N/A</v>
      </c>
      <c r="IP48" s="169" t="e">
        <f t="shared" si="188"/>
        <v>#N/A</v>
      </c>
      <c r="IQ48" s="169" t="e">
        <f t="shared" si="188"/>
        <v>#N/A</v>
      </c>
      <c r="IR48" s="169" t="e">
        <f t="shared" si="188"/>
        <v>#N/A</v>
      </c>
      <c r="IS48" s="169" t="e">
        <f t="shared" si="188"/>
        <v>#N/A</v>
      </c>
      <c r="IT48" s="169" t="e">
        <f t="shared" si="188"/>
        <v>#N/A</v>
      </c>
      <c r="IU48" s="169" t="e">
        <f t="shared" si="188"/>
        <v>#N/A</v>
      </c>
      <c r="IV48" s="169" t="e">
        <f t="shared" si="188"/>
        <v>#N/A</v>
      </c>
      <c r="IW48" s="169" t="e">
        <f t="shared" si="188"/>
        <v>#N/A</v>
      </c>
      <c r="IX48" s="169" t="e">
        <f t="shared" si="188"/>
        <v>#N/A</v>
      </c>
      <c r="IY48" s="169" t="e">
        <f t="shared" si="188"/>
        <v>#N/A</v>
      </c>
      <c r="IZ48" s="169" t="e">
        <f t="shared" si="188"/>
        <v>#N/A</v>
      </c>
      <c r="JA48" s="169" t="e">
        <f t="shared" si="188"/>
        <v>#N/A</v>
      </c>
      <c r="JB48" s="169" t="e">
        <f t="shared" si="185"/>
        <v>#N/A</v>
      </c>
      <c r="JC48" s="169" t="e">
        <f t="shared" si="185"/>
        <v>#N/A</v>
      </c>
      <c r="JD48" s="169" t="e">
        <f t="shared" si="185"/>
        <v>#N/A</v>
      </c>
      <c r="JE48" s="169" t="e">
        <f t="shared" si="185"/>
        <v>#N/A</v>
      </c>
      <c r="JF48" s="169" t="e">
        <f t="shared" si="185"/>
        <v>#N/A</v>
      </c>
      <c r="JG48" s="169" t="e">
        <f t="shared" si="185"/>
        <v>#N/A</v>
      </c>
      <c r="JH48" s="169" t="e">
        <f t="shared" si="185"/>
        <v>#N/A</v>
      </c>
      <c r="JI48" s="169" t="e">
        <f t="shared" si="185"/>
        <v>#N/A</v>
      </c>
      <c r="JJ48" s="169" t="e">
        <f t="shared" si="185"/>
        <v>#N/A</v>
      </c>
      <c r="JK48" s="169" t="e">
        <f t="shared" si="185"/>
        <v>#N/A</v>
      </c>
      <c r="JL48" s="169" t="e">
        <f t="shared" si="185"/>
        <v>#N/A</v>
      </c>
      <c r="JM48" s="169" t="e">
        <f t="shared" si="185"/>
        <v>#N/A</v>
      </c>
      <c r="JN48" s="169" t="e">
        <f t="shared" si="185"/>
        <v>#N/A</v>
      </c>
      <c r="JO48" s="169" t="e">
        <f t="shared" si="185"/>
        <v>#N/A</v>
      </c>
      <c r="JP48" s="169" t="e">
        <f t="shared" si="185"/>
        <v>#N/A</v>
      </c>
      <c r="JQ48" s="169" t="e">
        <f t="shared" si="174"/>
        <v>#N/A</v>
      </c>
      <c r="JR48" s="169" t="e">
        <f t="shared" si="174"/>
        <v>#N/A</v>
      </c>
      <c r="JS48" s="169" t="e">
        <f t="shared" si="174"/>
        <v>#N/A</v>
      </c>
      <c r="JT48" s="169" t="e">
        <f t="shared" si="174"/>
        <v>#N/A</v>
      </c>
      <c r="JU48" s="169" t="e">
        <f t="shared" si="174"/>
        <v>#N/A</v>
      </c>
      <c r="JV48" s="169" t="e">
        <f t="shared" si="174"/>
        <v>#N/A</v>
      </c>
      <c r="JW48" s="169" t="e">
        <f t="shared" si="174"/>
        <v>#N/A</v>
      </c>
      <c r="JX48" s="169" t="e">
        <f t="shared" si="174"/>
        <v>#N/A</v>
      </c>
      <c r="JY48" s="169" t="e">
        <f t="shared" si="174"/>
        <v>#N/A</v>
      </c>
      <c r="JZ48" s="169" t="e">
        <f t="shared" si="174"/>
        <v>#N/A</v>
      </c>
      <c r="KA48" s="169" t="e">
        <f t="shared" si="174"/>
        <v>#N/A</v>
      </c>
      <c r="KB48" s="169" t="e">
        <f t="shared" si="174"/>
        <v>#N/A</v>
      </c>
      <c r="KC48" s="169" t="e">
        <f t="shared" si="174"/>
        <v>#N/A</v>
      </c>
      <c r="KD48" s="169" t="e">
        <f t="shared" si="174"/>
        <v>#N/A</v>
      </c>
      <c r="KE48" s="169" t="e">
        <f t="shared" si="174"/>
        <v>#N/A</v>
      </c>
      <c r="KF48" s="169" t="e">
        <f t="shared" si="117"/>
        <v>#N/A</v>
      </c>
      <c r="KG48" s="169" t="e">
        <f t="shared" si="182"/>
        <v>#N/A</v>
      </c>
      <c r="KH48" s="169" t="e">
        <f t="shared" si="182"/>
        <v>#N/A</v>
      </c>
      <c r="KI48" s="169" t="e">
        <f t="shared" si="182"/>
        <v>#N/A</v>
      </c>
      <c r="KJ48" s="169" t="e">
        <f t="shared" si="165"/>
        <v>#N/A</v>
      </c>
      <c r="KK48" s="169" t="e">
        <f t="shared" si="165"/>
        <v>#N/A</v>
      </c>
      <c r="KL48" s="169" t="e">
        <f t="shared" si="165"/>
        <v>#N/A</v>
      </c>
      <c r="KM48" s="169" t="e">
        <f t="shared" si="165"/>
        <v>#N/A</v>
      </c>
      <c r="KN48" s="169" t="e">
        <f t="shared" si="165"/>
        <v>#N/A</v>
      </c>
      <c r="KO48" s="169" t="e">
        <f t="shared" si="165"/>
        <v>#N/A</v>
      </c>
      <c r="KP48" s="169" t="e">
        <f t="shared" si="165"/>
        <v>#N/A</v>
      </c>
      <c r="KQ48" s="169" t="e">
        <f t="shared" si="165"/>
        <v>#N/A</v>
      </c>
      <c r="KR48" s="169" t="e">
        <f t="shared" si="165"/>
        <v>#N/A</v>
      </c>
      <c r="KS48" s="169" t="e">
        <f t="shared" si="165"/>
        <v>#N/A</v>
      </c>
      <c r="KT48" s="169" t="e">
        <f t="shared" si="165"/>
        <v>#N/A</v>
      </c>
      <c r="KU48" s="169" t="e">
        <f t="shared" si="165"/>
        <v>#N/A</v>
      </c>
      <c r="KV48" s="169" t="e">
        <f t="shared" si="165"/>
        <v>#N/A</v>
      </c>
      <c r="KW48" s="169" t="e">
        <f t="shared" si="165"/>
        <v>#N/A</v>
      </c>
      <c r="KX48" s="169" t="e">
        <f t="shared" si="165"/>
        <v>#N/A</v>
      </c>
      <c r="KY48" s="169" t="e">
        <f t="shared" si="189"/>
        <v>#N/A</v>
      </c>
      <c r="KZ48" s="169" t="e">
        <f t="shared" si="189"/>
        <v>#N/A</v>
      </c>
      <c r="LA48" s="169" t="e">
        <f t="shared" si="189"/>
        <v>#N/A</v>
      </c>
      <c r="LB48" s="169" t="e">
        <f t="shared" si="189"/>
        <v>#N/A</v>
      </c>
      <c r="LC48" s="169" t="e">
        <f t="shared" si="189"/>
        <v>#N/A</v>
      </c>
      <c r="LD48" s="169" t="e">
        <f t="shared" si="189"/>
        <v>#N/A</v>
      </c>
      <c r="LE48" s="169" t="e">
        <f t="shared" si="189"/>
        <v>#N/A</v>
      </c>
      <c r="LF48" s="169" t="e">
        <f t="shared" si="189"/>
        <v>#N/A</v>
      </c>
      <c r="LG48" s="169" t="e">
        <f t="shared" si="189"/>
        <v>#N/A</v>
      </c>
      <c r="LH48" s="169" t="e">
        <f t="shared" si="189"/>
        <v>#N/A</v>
      </c>
      <c r="LI48" s="169" t="e">
        <f t="shared" si="189"/>
        <v>#N/A</v>
      </c>
      <c r="LJ48" s="169" t="e">
        <f t="shared" si="189"/>
        <v>#N/A</v>
      </c>
      <c r="LK48" s="169" t="e">
        <f t="shared" si="189"/>
        <v>#N/A</v>
      </c>
      <c r="LL48" s="169" t="e">
        <f t="shared" si="189"/>
        <v>#N/A</v>
      </c>
      <c r="LM48" s="169" t="e">
        <f t="shared" si="189"/>
        <v>#N/A</v>
      </c>
      <c r="LN48" s="169" t="e">
        <f t="shared" si="186"/>
        <v>#N/A</v>
      </c>
      <c r="LO48" s="169" t="e">
        <f t="shared" si="186"/>
        <v>#N/A</v>
      </c>
      <c r="LP48" s="169" t="e">
        <f t="shared" si="186"/>
        <v>#N/A</v>
      </c>
      <c r="LQ48" s="169" t="e">
        <f t="shared" si="186"/>
        <v>#N/A</v>
      </c>
      <c r="LR48" s="169" t="e">
        <f t="shared" si="186"/>
        <v>#N/A</v>
      </c>
      <c r="LS48" s="169" t="e">
        <f t="shared" si="186"/>
        <v>#N/A</v>
      </c>
      <c r="LT48" s="169" t="e">
        <f t="shared" si="186"/>
        <v>#N/A</v>
      </c>
      <c r="LU48" s="169" t="e">
        <f t="shared" si="186"/>
        <v>#N/A</v>
      </c>
      <c r="LV48" s="169" t="e">
        <f t="shared" si="186"/>
        <v>#N/A</v>
      </c>
      <c r="LW48" s="169" t="e">
        <f t="shared" si="186"/>
        <v>#N/A</v>
      </c>
      <c r="LX48" s="169" t="e">
        <f t="shared" si="186"/>
        <v>#N/A</v>
      </c>
      <c r="LY48" s="169" t="e">
        <f t="shared" si="186"/>
        <v>#N/A</v>
      </c>
      <c r="LZ48" s="169" t="e">
        <f t="shared" si="186"/>
        <v>#N/A</v>
      </c>
      <c r="MA48" s="169" t="e">
        <f t="shared" si="186"/>
        <v>#N/A</v>
      </c>
      <c r="MB48" s="169" t="e">
        <f t="shared" si="186"/>
        <v>#N/A</v>
      </c>
      <c r="MC48" s="169" t="e">
        <f t="shared" si="175"/>
        <v>#N/A</v>
      </c>
      <c r="MD48" s="169" t="e">
        <f t="shared" si="175"/>
        <v>#N/A</v>
      </c>
      <c r="ME48" s="169" t="e">
        <f t="shared" si="175"/>
        <v>#N/A</v>
      </c>
      <c r="MF48" s="169" t="e">
        <f t="shared" si="175"/>
        <v>#N/A</v>
      </c>
      <c r="MG48" s="169" t="e">
        <f t="shared" si="175"/>
        <v>#N/A</v>
      </c>
      <c r="MH48" s="169" t="e">
        <f t="shared" si="175"/>
        <v>#N/A</v>
      </c>
      <c r="MI48" s="169" t="e">
        <f t="shared" si="175"/>
        <v>#N/A</v>
      </c>
      <c r="MJ48" s="169" t="e">
        <f t="shared" si="175"/>
        <v>#N/A</v>
      </c>
      <c r="MK48" s="169" t="e">
        <f t="shared" si="175"/>
        <v>#N/A</v>
      </c>
      <c r="ML48" s="169" t="e">
        <f t="shared" si="175"/>
        <v>#N/A</v>
      </c>
      <c r="MM48" s="169" t="e">
        <f t="shared" si="175"/>
        <v>#N/A</v>
      </c>
      <c r="MN48" s="169" t="e">
        <f t="shared" si="175"/>
        <v>#N/A</v>
      </c>
      <c r="MO48" s="169" t="e">
        <f t="shared" si="175"/>
        <v>#N/A</v>
      </c>
      <c r="MP48" s="169" t="e">
        <f t="shared" si="175"/>
        <v>#N/A</v>
      </c>
      <c r="MQ48" s="169" t="e">
        <f t="shared" si="175"/>
        <v>#N/A</v>
      </c>
      <c r="MR48" s="169" t="e">
        <f t="shared" si="118"/>
        <v>#N/A</v>
      </c>
      <c r="MS48" s="169" t="e">
        <f t="shared" si="183"/>
        <v>#N/A</v>
      </c>
      <c r="MT48" s="169" t="e">
        <f t="shared" si="183"/>
        <v>#N/A</v>
      </c>
      <c r="MU48" s="169" t="e">
        <f t="shared" si="183"/>
        <v>#N/A</v>
      </c>
      <c r="MV48" s="169" t="e">
        <f t="shared" si="166"/>
        <v>#N/A</v>
      </c>
      <c r="MW48" s="169" t="e">
        <f t="shared" si="166"/>
        <v>#N/A</v>
      </c>
      <c r="MX48" s="169" t="e">
        <f t="shared" si="166"/>
        <v>#N/A</v>
      </c>
      <c r="MY48" s="169" t="e">
        <f t="shared" si="166"/>
        <v>#N/A</v>
      </c>
      <c r="MZ48" s="169" t="e">
        <f t="shared" si="166"/>
        <v>#N/A</v>
      </c>
      <c r="NA48" s="169" t="e">
        <f t="shared" si="166"/>
        <v>#N/A</v>
      </c>
      <c r="NB48" s="169" t="e">
        <f t="shared" si="166"/>
        <v>#N/A</v>
      </c>
      <c r="NC48" s="169" t="e">
        <f t="shared" si="166"/>
        <v>#N/A</v>
      </c>
      <c r="ND48" s="169" t="e">
        <f t="shared" si="166"/>
        <v>#N/A</v>
      </c>
      <c r="NE48" s="169" t="e">
        <f t="shared" si="166"/>
        <v>#N/A</v>
      </c>
      <c r="NF48" s="169" t="e">
        <f t="shared" si="166"/>
        <v>#N/A</v>
      </c>
      <c r="NG48" s="169" t="e">
        <f t="shared" si="166"/>
        <v>#N/A</v>
      </c>
      <c r="NH48" s="169" t="e">
        <f t="shared" si="166"/>
        <v>#N/A</v>
      </c>
      <c r="NI48" s="169" t="e">
        <f t="shared" si="166"/>
        <v>#N/A</v>
      </c>
      <c r="NJ48" s="169" t="e">
        <f t="shared" si="166"/>
        <v>#N/A</v>
      </c>
      <c r="NK48" s="169" t="e">
        <f t="shared" si="190"/>
        <v>#N/A</v>
      </c>
      <c r="NL48" s="169" t="e">
        <f t="shared" si="190"/>
        <v>#N/A</v>
      </c>
      <c r="NM48" s="169" t="e">
        <f t="shared" si="190"/>
        <v>#N/A</v>
      </c>
      <c r="NN48" s="169" t="e">
        <f t="shared" si="190"/>
        <v>#N/A</v>
      </c>
      <c r="NO48" s="169" t="e">
        <f t="shared" si="190"/>
        <v>#N/A</v>
      </c>
      <c r="NP48" s="169" t="e">
        <f t="shared" si="190"/>
        <v>#N/A</v>
      </c>
      <c r="NQ48" s="169" t="e">
        <f t="shared" si="190"/>
        <v>#N/A</v>
      </c>
      <c r="NR48" s="169" t="e">
        <f t="shared" si="190"/>
        <v>#N/A</v>
      </c>
      <c r="NS48" s="169" t="e">
        <f t="shared" si="190"/>
        <v>#N/A</v>
      </c>
      <c r="NT48" s="169" t="e">
        <f t="shared" si="190"/>
        <v>#N/A</v>
      </c>
      <c r="NU48" s="169" t="e">
        <f t="shared" si="190"/>
        <v>#N/A</v>
      </c>
      <c r="NV48" s="169" t="e">
        <f t="shared" si="190"/>
        <v>#N/A</v>
      </c>
      <c r="NW48" s="169" t="e">
        <f t="shared" si="190"/>
        <v>#N/A</v>
      </c>
      <c r="NX48" s="169" t="e">
        <f t="shared" si="190"/>
        <v>#N/A</v>
      </c>
      <c r="NY48" s="169" t="e">
        <f t="shared" si="190"/>
        <v>#N/A</v>
      </c>
      <c r="NZ48" s="169" t="e">
        <f t="shared" si="187"/>
        <v>#N/A</v>
      </c>
      <c r="OA48" s="169" t="e">
        <f t="shared" si="187"/>
        <v>#N/A</v>
      </c>
      <c r="OB48" s="169" t="e">
        <f t="shared" si="187"/>
        <v>#N/A</v>
      </c>
      <c r="OC48" s="169" t="e">
        <f t="shared" si="187"/>
        <v>#N/A</v>
      </c>
      <c r="OD48" s="169" t="e">
        <f t="shared" si="187"/>
        <v>#N/A</v>
      </c>
      <c r="OE48" s="169" t="e">
        <f t="shared" si="187"/>
        <v>#N/A</v>
      </c>
      <c r="OF48" s="169" t="e">
        <f t="shared" si="187"/>
        <v>#N/A</v>
      </c>
      <c r="OG48" s="169" t="e">
        <f t="shared" si="187"/>
        <v>#N/A</v>
      </c>
      <c r="OH48" s="169" t="e">
        <f t="shared" si="187"/>
        <v>#N/A</v>
      </c>
      <c r="OI48" s="169" t="e">
        <f t="shared" si="187"/>
        <v>#N/A</v>
      </c>
      <c r="OJ48" s="169" t="e">
        <f t="shared" si="187"/>
        <v>#N/A</v>
      </c>
      <c r="OK48" s="169" t="e">
        <f t="shared" si="187"/>
        <v>#N/A</v>
      </c>
      <c r="OL48" s="169" t="e">
        <f t="shared" si="187"/>
        <v>#N/A</v>
      </c>
      <c r="OM48" s="169" t="e">
        <f t="shared" si="187"/>
        <v>#N/A</v>
      </c>
      <c r="ON48" s="169" t="e">
        <f t="shared" si="187"/>
        <v>#N/A</v>
      </c>
      <c r="OO48" s="169" t="e">
        <f t="shared" si="176"/>
        <v>#N/A</v>
      </c>
      <c r="OP48" s="169" t="e">
        <f t="shared" si="176"/>
        <v>#N/A</v>
      </c>
      <c r="OQ48" s="169" t="e">
        <f t="shared" si="176"/>
        <v>#N/A</v>
      </c>
      <c r="OR48" s="169" t="e">
        <f t="shared" si="176"/>
        <v>#N/A</v>
      </c>
      <c r="OS48" s="169" t="e">
        <f t="shared" si="176"/>
        <v>#N/A</v>
      </c>
      <c r="OT48" s="169" t="e">
        <f t="shared" si="176"/>
        <v>#N/A</v>
      </c>
      <c r="OU48" s="169" t="e">
        <f t="shared" si="176"/>
        <v>#N/A</v>
      </c>
      <c r="OV48" s="169" t="e">
        <f t="shared" si="176"/>
        <v>#N/A</v>
      </c>
      <c r="OW48" s="169" t="e">
        <f t="shared" si="176"/>
        <v>#N/A</v>
      </c>
      <c r="OX48" s="169" t="e">
        <f t="shared" si="176"/>
        <v>#N/A</v>
      </c>
      <c r="OY48" s="169" t="e">
        <f t="shared" si="176"/>
        <v>#N/A</v>
      </c>
      <c r="OZ48" s="169" t="e">
        <f t="shared" si="176"/>
        <v>#N/A</v>
      </c>
      <c r="PA48" s="169" t="e">
        <f t="shared" si="176"/>
        <v>#N/A</v>
      </c>
      <c r="PB48" s="169" t="e">
        <f t="shared" si="176"/>
        <v>#N/A</v>
      </c>
      <c r="PC48" s="169" t="e">
        <f t="shared" si="176"/>
        <v>#N/A</v>
      </c>
      <c r="PD48" s="169" t="e">
        <f t="shared" si="119"/>
        <v>#N/A</v>
      </c>
      <c r="PE48" s="169" t="e">
        <f t="shared" si="172"/>
        <v>#N/A</v>
      </c>
      <c r="PF48" s="169" t="e">
        <f t="shared" si="172"/>
        <v>#N/A</v>
      </c>
      <c r="PG48" s="169" t="e">
        <f t="shared" si="172"/>
        <v>#N/A</v>
      </c>
      <c r="PH48" s="169" t="e">
        <f t="shared" si="172"/>
        <v>#N/A</v>
      </c>
      <c r="PI48" s="169" t="e">
        <f t="shared" si="172"/>
        <v>#N/A</v>
      </c>
      <c r="PJ48" s="169" t="e">
        <f t="shared" si="172"/>
        <v>#N/A</v>
      </c>
      <c r="PK48" s="169" t="e">
        <f t="shared" si="172"/>
        <v>#N/A</v>
      </c>
      <c r="PL48" s="169" t="e">
        <f t="shared" si="172"/>
        <v>#N/A</v>
      </c>
    </row>
    <row r="49" spans="1:428" hidden="1" x14ac:dyDescent="0.75">
      <c r="A49" s="4">
        <v>46</v>
      </c>
      <c r="B49" s="109"/>
      <c r="C49" s="117"/>
      <c r="D49" s="122" t="str">
        <f t="shared" si="168"/>
        <v/>
      </c>
      <c r="E49" s="95"/>
      <c r="F49" s="122" t="str">
        <f t="shared" si="169"/>
        <v/>
      </c>
      <c r="G49" s="117"/>
      <c r="H49" s="110"/>
      <c r="I49" s="124" t="str">
        <f t="shared" si="0"/>
        <v/>
      </c>
      <c r="J49" s="124" t="str">
        <f t="shared" si="1"/>
        <v/>
      </c>
      <c r="K49" s="73" t="str">
        <f t="shared" si="112"/>
        <v/>
      </c>
      <c r="L49" s="23"/>
      <c r="M49" s="57"/>
      <c r="N49" s="280"/>
      <c r="O49" s="74" t="str">
        <f>IF(AND(D49&gt;0,E49&gt;0,F49&gt;0),IF(ISBLANK(N49),IF(ISBLANK(L49),"",(F49-D49)*VLOOKUP(L49,VLookups!$A$4:$B$13,2,FALSE)),N49),"")</f>
        <v/>
      </c>
      <c r="P49" s="75" t="str">
        <f t="shared" si="170"/>
        <v/>
      </c>
      <c r="Q49" s="95"/>
      <c r="R49" s="270" t="str">
        <f>IF(AND(Q49&gt;0,E49&gt;0,NOT(O49="")),ABS(VLOOKUP($Q$1,VLookups!$A$43:$B$44,2,FALSE)-_xlfn.NORM.DIST(Q49,K49,O49,TRUE)),"")</f>
        <v/>
      </c>
      <c r="S49" s="94" t="str">
        <f>IF(AND($D49&gt;0,$E49&gt;0,$F49&gt;0,NOT(ISBLANK($L49))),_xlfn.NORM.INV(ABS(VLOOKUP($Q$1,VLookups!$A$43:$B$44,2,FALSE)-S$3),$K49,$O49),"")</f>
        <v/>
      </c>
      <c r="T49" s="93" t="str">
        <f>IF(AND($D49&gt;0,$E49&gt;0,$F49&gt;0,NOT(ISBLANK($L49))),_xlfn.NORM.INV(ABS(VLOOKUP($Q$1,VLookups!$A$43:$B$44,2,FALSE)-T$3),$K49,$O49),"")</f>
        <v/>
      </c>
      <c r="U49" s="94" t="str">
        <f>IF(AND($D49&gt;0,$E49&gt;0,$F49&gt;0,NOT(ISBLANK($L49))),_xlfn.NORM.INV(ABS(VLOOKUP($Q$1,VLookups!$A$43:$B$44,2,FALSE)-U$3),$K49,$O49),"")</f>
        <v/>
      </c>
      <c r="V49" s="93" t="str">
        <f>IF(AND($D49&gt;0,$E49&gt;0,$F49&gt;0,NOT(ISBLANK($L49))),_xlfn.NORM.INV(ABS(VLOOKUP($Q$1,VLookups!$A$43:$B$44,2,FALSE)-V$3),$K49,$O49),"")</f>
        <v/>
      </c>
      <c r="W49" s="94" t="str">
        <f>IF(AND($D49&gt;0,$E49&gt;0,$F49&gt;0,NOT(ISBLANK($L49))),_xlfn.NORM.INV(ABS(VLOOKUP($Q$1,VLookups!$A$43:$B$44,2,FALSE)-W$3),$K49,$O49),"")</f>
        <v/>
      </c>
      <c r="X49" s="93" t="str">
        <f>IF(AND($D49&gt;0,$E49&gt;0,$F49&gt;0,NOT(ISBLANK($L49))),_xlfn.NORM.INV(ABS(VLOOKUP($Q$1,VLookups!$A$43:$B$44,2,FALSE)-X$3),$K49,$O49),"")</f>
        <v/>
      </c>
      <c r="Y49" s="5"/>
      <c r="Z49" s="168" t="str">
        <f t="shared" si="113"/>
        <v/>
      </c>
      <c r="AA49" s="49" t="str">
        <f t="shared" si="114"/>
        <v/>
      </c>
      <c r="AB49" s="49" t="str">
        <f t="shared" si="184"/>
        <v/>
      </c>
      <c r="AC49" s="49" t="str">
        <f t="shared" si="184"/>
        <v/>
      </c>
      <c r="AD49" s="49" t="str">
        <f t="shared" si="184"/>
        <v/>
      </c>
      <c r="AE49" s="49" t="str">
        <f t="shared" si="184"/>
        <v/>
      </c>
      <c r="AF49" s="49" t="str">
        <f t="shared" si="184"/>
        <v/>
      </c>
      <c r="AG49" s="49" t="str">
        <f t="shared" si="184"/>
        <v/>
      </c>
      <c r="AH49" s="49" t="str">
        <f t="shared" si="184"/>
        <v/>
      </c>
      <c r="AI49" s="49" t="str">
        <f t="shared" si="184"/>
        <v/>
      </c>
      <c r="AJ49" s="49" t="str">
        <f t="shared" si="184"/>
        <v/>
      </c>
      <c r="AK49" s="49" t="str">
        <f t="shared" si="184"/>
        <v/>
      </c>
      <c r="AL49" s="49" t="str">
        <f t="shared" si="184"/>
        <v/>
      </c>
      <c r="AM49" s="49" t="str">
        <f t="shared" si="184"/>
        <v/>
      </c>
      <c r="AN49" s="49" t="str">
        <f t="shared" si="184"/>
        <v/>
      </c>
      <c r="AO49" s="49" t="str">
        <f t="shared" si="184"/>
        <v/>
      </c>
      <c r="AP49" s="49" t="str">
        <f t="shared" si="184"/>
        <v/>
      </c>
      <c r="AQ49" s="49" t="str">
        <f t="shared" si="184"/>
        <v/>
      </c>
      <c r="AR49" s="49" t="str">
        <f t="shared" si="184"/>
        <v/>
      </c>
      <c r="AS49" s="49" t="str">
        <f t="shared" si="184"/>
        <v/>
      </c>
      <c r="AT49" s="49" t="str">
        <f t="shared" si="184"/>
        <v/>
      </c>
      <c r="AU49" s="49" t="str">
        <f t="shared" si="184"/>
        <v/>
      </c>
      <c r="AV49" s="49" t="str">
        <f t="shared" si="184"/>
        <v/>
      </c>
      <c r="AW49" s="49" t="str">
        <f t="shared" si="184"/>
        <v/>
      </c>
      <c r="AX49" s="49" t="str">
        <f t="shared" si="184"/>
        <v/>
      </c>
      <c r="AY49" s="49" t="str">
        <f t="shared" si="184"/>
        <v/>
      </c>
      <c r="AZ49" s="49" t="str">
        <f t="shared" si="184"/>
        <v/>
      </c>
      <c r="BA49" s="49" t="str">
        <f t="shared" si="184"/>
        <v/>
      </c>
      <c r="BB49" s="49" t="str">
        <f t="shared" si="184"/>
        <v/>
      </c>
      <c r="BC49" s="49" t="str">
        <f t="shared" si="184"/>
        <v/>
      </c>
      <c r="BD49" s="49" t="str">
        <f t="shared" si="184"/>
        <v/>
      </c>
      <c r="BE49" s="49" t="str">
        <f t="shared" si="184"/>
        <v/>
      </c>
      <c r="BF49" s="49" t="str">
        <f t="shared" si="184"/>
        <v/>
      </c>
      <c r="BG49" s="49" t="str">
        <f t="shared" si="184"/>
        <v/>
      </c>
      <c r="BH49" s="49" t="str">
        <f t="shared" si="184"/>
        <v/>
      </c>
      <c r="BI49" s="49" t="str">
        <f t="shared" si="184"/>
        <v/>
      </c>
      <c r="BJ49" s="49" t="str">
        <f t="shared" si="184"/>
        <v/>
      </c>
      <c r="BK49" s="49" t="str">
        <f t="shared" si="184"/>
        <v/>
      </c>
      <c r="BL49" s="49" t="str">
        <f t="shared" si="184"/>
        <v/>
      </c>
      <c r="BM49" s="49" t="str">
        <f t="shared" si="184"/>
        <v/>
      </c>
      <c r="BN49" s="49" t="str">
        <f t="shared" si="184"/>
        <v/>
      </c>
      <c r="BO49" s="49" t="str">
        <f t="shared" si="184"/>
        <v/>
      </c>
      <c r="BP49" s="49" t="str">
        <f t="shared" si="184"/>
        <v/>
      </c>
      <c r="BQ49" s="49" t="str">
        <f t="shared" si="184"/>
        <v/>
      </c>
      <c r="BR49" s="49" t="str">
        <f t="shared" si="184"/>
        <v/>
      </c>
      <c r="BS49" s="49" t="str">
        <f t="shared" si="184"/>
        <v/>
      </c>
      <c r="BT49" s="49" t="str">
        <f t="shared" si="184"/>
        <v/>
      </c>
      <c r="BU49" s="49" t="str">
        <f t="shared" si="184"/>
        <v/>
      </c>
      <c r="BV49" s="49" t="str">
        <f t="shared" si="184"/>
        <v/>
      </c>
      <c r="BW49" s="49" t="str">
        <f t="shared" si="184"/>
        <v/>
      </c>
      <c r="BX49" s="49" t="str">
        <f t="shared" si="184"/>
        <v/>
      </c>
      <c r="BY49" s="49" t="str">
        <f t="shared" si="184"/>
        <v/>
      </c>
      <c r="BZ49" s="49" t="str">
        <f t="shared" si="184"/>
        <v/>
      </c>
      <c r="CA49" s="49" t="str">
        <f t="shared" si="184"/>
        <v/>
      </c>
      <c r="CB49" s="49" t="str">
        <f t="shared" si="184"/>
        <v/>
      </c>
      <c r="CC49" s="49" t="str">
        <f t="shared" si="184"/>
        <v/>
      </c>
      <c r="CD49" s="49" t="str">
        <f t="shared" si="184"/>
        <v/>
      </c>
      <c r="CE49" s="49" t="str">
        <f t="shared" si="184"/>
        <v/>
      </c>
      <c r="CF49" s="49" t="str">
        <f t="shared" si="184"/>
        <v/>
      </c>
      <c r="CG49" s="49" t="str">
        <f t="shared" si="184"/>
        <v/>
      </c>
      <c r="CH49" s="49" t="str">
        <f t="shared" si="184"/>
        <v/>
      </c>
      <c r="CI49" s="49" t="str">
        <f t="shared" si="184"/>
        <v/>
      </c>
      <c r="CJ49" s="49" t="str">
        <f t="shared" si="184"/>
        <v/>
      </c>
      <c r="CK49" s="49" t="str">
        <f t="shared" si="184"/>
        <v/>
      </c>
      <c r="CL49" s="49" t="str">
        <f t="shared" si="184"/>
        <v/>
      </c>
      <c r="CM49" s="49" t="str">
        <f t="shared" ref="CM49:DV52" si="191">IF(ISNONTEXT($Z49),CN49-$Z49,"")</f>
        <v/>
      </c>
      <c r="CN49" s="49" t="str">
        <f t="shared" si="191"/>
        <v/>
      </c>
      <c r="CO49" s="49" t="str">
        <f t="shared" si="191"/>
        <v/>
      </c>
      <c r="CP49" s="49" t="str">
        <f t="shared" si="191"/>
        <v/>
      </c>
      <c r="CQ49" s="49" t="str">
        <f t="shared" si="191"/>
        <v/>
      </c>
      <c r="CR49" s="49" t="str">
        <f t="shared" si="191"/>
        <v/>
      </c>
      <c r="CS49" s="49" t="str">
        <f t="shared" si="191"/>
        <v/>
      </c>
      <c r="CT49" s="49" t="str">
        <f t="shared" si="191"/>
        <v/>
      </c>
      <c r="CU49" s="49" t="str">
        <f t="shared" si="191"/>
        <v/>
      </c>
      <c r="CV49" s="49" t="str">
        <f t="shared" si="191"/>
        <v/>
      </c>
      <c r="CW49" s="49" t="str">
        <f t="shared" si="191"/>
        <v/>
      </c>
      <c r="CX49" s="49" t="str">
        <f t="shared" si="191"/>
        <v/>
      </c>
      <c r="CY49" s="49" t="str">
        <f t="shared" si="191"/>
        <v/>
      </c>
      <c r="CZ49" s="49" t="str">
        <f t="shared" si="191"/>
        <v/>
      </c>
      <c r="DA49" s="49" t="str">
        <f t="shared" si="191"/>
        <v/>
      </c>
      <c r="DB49" s="49" t="str">
        <f t="shared" si="191"/>
        <v/>
      </c>
      <c r="DC49" s="49" t="str">
        <f t="shared" si="191"/>
        <v/>
      </c>
      <c r="DD49" s="49" t="str">
        <f t="shared" si="191"/>
        <v/>
      </c>
      <c r="DE49" s="49" t="str">
        <f t="shared" si="191"/>
        <v/>
      </c>
      <c r="DF49" s="49" t="str">
        <f t="shared" si="191"/>
        <v/>
      </c>
      <c r="DG49" s="49" t="str">
        <f t="shared" si="191"/>
        <v/>
      </c>
      <c r="DH49" s="49" t="str">
        <f t="shared" si="191"/>
        <v/>
      </c>
      <c r="DI49" s="49" t="str">
        <f t="shared" si="191"/>
        <v/>
      </c>
      <c r="DJ49" s="49" t="str">
        <f t="shared" si="191"/>
        <v/>
      </c>
      <c r="DK49" s="49" t="str">
        <f t="shared" si="191"/>
        <v/>
      </c>
      <c r="DL49" s="49" t="str">
        <f t="shared" si="191"/>
        <v/>
      </c>
      <c r="DM49" s="49" t="str">
        <f t="shared" si="191"/>
        <v/>
      </c>
      <c r="DN49" s="49" t="str">
        <f t="shared" si="191"/>
        <v/>
      </c>
      <c r="DO49" s="49" t="str">
        <f t="shared" si="191"/>
        <v/>
      </c>
      <c r="DP49" s="49" t="str">
        <f t="shared" si="191"/>
        <v/>
      </c>
      <c r="DQ49" s="49" t="str">
        <f t="shared" si="191"/>
        <v/>
      </c>
      <c r="DR49" s="49" t="str">
        <f t="shared" si="191"/>
        <v/>
      </c>
      <c r="DS49" s="49" t="str">
        <f t="shared" si="191"/>
        <v/>
      </c>
      <c r="DT49" s="49" t="str">
        <f t="shared" si="191"/>
        <v/>
      </c>
      <c r="DU49" s="49" t="str">
        <f t="shared" si="191"/>
        <v/>
      </c>
      <c r="DV49" s="49" t="str">
        <f t="shared" si="191"/>
        <v/>
      </c>
      <c r="DW49" s="183" t="str">
        <f t="shared" si="115"/>
        <v/>
      </c>
      <c r="DX49" s="49" t="str">
        <f t="shared" si="5"/>
        <v/>
      </c>
      <c r="DY49" s="49" t="str">
        <f t="shared" si="6"/>
        <v/>
      </c>
      <c r="DZ49" s="49" t="str">
        <f t="shared" si="7"/>
        <v/>
      </c>
      <c r="EA49" s="49" t="str">
        <f t="shared" si="8"/>
        <v/>
      </c>
      <c r="EB49" s="49" t="str">
        <f t="shared" si="9"/>
        <v/>
      </c>
      <c r="EC49" s="49" t="str">
        <f t="shared" si="10"/>
        <v/>
      </c>
      <c r="ED49" s="49" t="str">
        <f t="shared" si="11"/>
        <v/>
      </c>
      <c r="EE49" s="49" t="str">
        <f t="shared" si="12"/>
        <v/>
      </c>
      <c r="EF49" s="49" t="str">
        <f t="shared" si="13"/>
        <v/>
      </c>
      <c r="EG49" s="49" t="str">
        <f t="shared" si="14"/>
        <v/>
      </c>
      <c r="EH49" s="49" t="str">
        <f t="shared" si="15"/>
        <v/>
      </c>
      <c r="EI49" s="49" t="str">
        <f t="shared" si="16"/>
        <v/>
      </c>
      <c r="EJ49" s="49" t="str">
        <f t="shared" si="17"/>
        <v/>
      </c>
      <c r="EK49" s="49" t="str">
        <f t="shared" si="18"/>
        <v/>
      </c>
      <c r="EL49" s="49" t="str">
        <f t="shared" si="19"/>
        <v/>
      </c>
      <c r="EM49" s="49" t="str">
        <f t="shared" si="20"/>
        <v/>
      </c>
      <c r="EN49" s="49" t="str">
        <f t="shared" si="21"/>
        <v/>
      </c>
      <c r="EO49" s="49" t="str">
        <f t="shared" si="22"/>
        <v/>
      </c>
      <c r="EP49" s="49" t="str">
        <f t="shared" si="23"/>
        <v/>
      </c>
      <c r="EQ49" s="49" t="str">
        <f t="shared" si="24"/>
        <v/>
      </c>
      <c r="ER49" s="49" t="str">
        <f t="shared" si="25"/>
        <v/>
      </c>
      <c r="ES49" s="49" t="str">
        <f t="shared" si="26"/>
        <v/>
      </c>
      <c r="ET49" s="49" t="str">
        <f t="shared" si="27"/>
        <v/>
      </c>
      <c r="EU49" s="49" t="str">
        <f t="shared" si="28"/>
        <v/>
      </c>
      <c r="EV49" s="49" t="str">
        <f t="shared" si="29"/>
        <v/>
      </c>
      <c r="EW49" s="49" t="str">
        <f t="shared" si="30"/>
        <v/>
      </c>
      <c r="EX49" s="49" t="str">
        <f t="shared" si="31"/>
        <v/>
      </c>
      <c r="EY49" s="49" t="str">
        <f t="shared" si="32"/>
        <v/>
      </c>
      <c r="EZ49" s="49" t="str">
        <f t="shared" si="33"/>
        <v/>
      </c>
      <c r="FA49" s="49" t="str">
        <f t="shared" si="34"/>
        <v/>
      </c>
      <c r="FB49" s="49" t="str">
        <f t="shared" si="35"/>
        <v/>
      </c>
      <c r="FC49" s="49" t="str">
        <f t="shared" si="36"/>
        <v/>
      </c>
      <c r="FD49" s="49" t="str">
        <f t="shared" si="37"/>
        <v/>
      </c>
      <c r="FE49" s="49" t="str">
        <f t="shared" si="38"/>
        <v/>
      </c>
      <c r="FF49" s="49" t="str">
        <f t="shared" si="39"/>
        <v/>
      </c>
      <c r="FG49" s="49" t="str">
        <f t="shared" si="40"/>
        <v/>
      </c>
      <c r="FH49" s="49" t="str">
        <f t="shared" si="41"/>
        <v/>
      </c>
      <c r="FI49" s="49" t="str">
        <f t="shared" si="42"/>
        <v/>
      </c>
      <c r="FJ49" s="49" t="str">
        <f t="shared" si="43"/>
        <v/>
      </c>
      <c r="FK49" s="49" t="str">
        <f t="shared" si="44"/>
        <v/>
      </c>
      <c r="FL49" s="49" t="str">
        <f t="shared" si="45"/>
        <v/>
      </c>
      <c r="FM49" s="49" t="str">
        <f t="shared" si="46"/>
        <v/>
      </c>
      <c r="FN49" s="49" t="str">
        <f t="shared" si="47"/>
        <v/>
      </c>
      <c r="FO49" s="49" t="str">
        <f t="shared" si="48"/>
        <v/>
      </c>
      <c r="FP49" s="49" t="str">
        <f t="shared" si="49"/>
        <v/>
      </c>
      <c r="FQ49" s="49" t="str">
        <f t="shared" si="50"/>
        <v/>
      </c>
      <c r="FR49" s="49" t="str">
        <f t="shared" si="51"/>
        <v/>
      </c>
      <c r="FS49" s="49" t="str">
        <f t="shared" si="52"/>
        <v/>
      </c>
      <c r="FT49" s="49" t="str">
        <f t="shared" si="53"/>
        <v/>
      </c>
      <c r="FU49" s="49" t="str">
        <f t="shared" si="54"/>
        <v/>
      </c>
      <c r="FV49" s="49" t="str">
        <f t="shared" si="55"/>
        <v/>
      </c>
      <c r="FW49" s="49" t="str">
        <f t="shared" si="56"/>
        <v/>
      </c>
      <c r="FX49" s="49" t="str">
        <f t="shared" si="57"/>
        <v/>
      </c>
      <c r="FY49" s="49" t="str">
        <f t="shared" si="58"/>
        <v/>
      </c>
      <c r="FZ49" s="49" t="str">
        <f t="shared" si="59"/>
        <v/>
      </c>
      <c r="GA49" s="49" t="str">
        <f t="shared" si="60"/>
        <v/>
      </c>
      <c r="GB49" s="49" t="str">
        <f t="shared" si="61"/>
        <v/>
      </c>
      <c r="GC49" s="49" t="str">
        <f t="shared" si="62"/>
        <v/>
      </c>
      <c r="GD49" s="49" t="str">
        <f t="shared" si="63"/>
        <v/>
      </c>
      <c r="GE49" s="49" t="str">
        <f t="shared" si="64"/>
        <v/>
      </c>
      <c r="GF49" s="49" t="str">
        <f t="shared" si="65"/>
        <v/>
      </c>
      <c r="GG49" s="49" t="str">
        <f t="shared" si="66"/>
        <v/>
      </c>
      <c r="GH49" s="49" t="str">
        <f t="shared" si="67"/>
        <v/>
      </c>
      <c r="GI49" s="49" t="str">
        <f t="shared" si="68"/>
        <v/>
      </c>
      <c r="GJ49" s="49" t="str">
        <f t="shared" si="69"/>
        <v/>
      </c>
      <c r="GK49" s="49" t="str">
        <f t="shared" si="70"/>
        <v/>
      </c>
      <c r="GL49" s="49" t="str">
        <f t="shared" si="71"/>
        <v/>
      </c>
      <c r="GM49" s="49" t="str">
        <f t="shared" si="72"/>
        <v/>
      </c>
      <c r="GN49" s="49" t="str">
        <f t="shared" si="73"/>
        <v/>
      </c>
      <c r="GO49" s="49" t="str">
        <f t="shared" si="74"/>
        <v/>
      </c>
      <c r="GP49" s="49" t="str">
        <f t="shared" si="75"/>
        <v/>
      </c>
      <c r="GQ49" s="49" t="str">
        <f t="shared" si="76"/>
        <v/>
      </c>
      <c r="GR49" s="49" t="str">
        <f t="shared" si="77"/>
        <v/>
      </c>
      <c r="GS49" s="49" t="str">
        <f t="shared" si="78"/>
        <v/>
      </c>
      <c r="GT49" s="49" t="str">
        <f t="shared" si="79"/>
        <v/>
      </c>
      <c r="GU49" s="49" t="str">
        <f t="shared" si="80"/>
        <v/>
      </c>
      <c r="GV49" s="49" t="str">
        <f t="shared" si="81"/>
        <v/>
      </c>
      <c r="GW49" s="49" t="str">
        <f t="shared" si="82"/>
        <v/>
      </c>
      <c r="GX49" s="49" t="str">
        <f t="shared" si="83"/>
        <v/>
      </c>
      <c r="GY49" s="49" t="str">
        <f t="shared" si="84"/>
        <v/>
      </c>
      <c r="GZ49" s="49" t="str">
        <f t="shared" si="85"/>
        <v/>
      </c>
      <c r="HA49" s="49" t="str">
        <f t="shared" si="86"/>
        <v/>
      </c>
      <c r="HB49" s="49" t="str">
        <f t="shared" si="87"/>
        <v/>
      </c>
      <c r="HC49" s="49" t="str">
        <f t="shared" si="88"/>
        <v/>
      </c>
      <c r="HD49" s="49" t="str">
        <f t="shared" si="89"/>
        <v/>
      </c>
      <c r="HE49" s="49" t="str">
        <f t="shared" si="90"/>
        <v/>
      </c>
      <c r="HF49" s="49" t="str">
        <f t="shared" si="91"/>
        <v/>
      </c>
      <c r="HG49" s="49" t="str">
        <f t="shared" si="92"/>
        <v/>
      </c>
      <c r="HH49" s="49" t="str">
        <f t="shared" si="93"/>
        <v/>
      </c>
      <c r="HI49" s="49" t="str">
        <f t="shared" si="94"/>
        <v/>
      </c>
      <c r="HJ49" s="49" t="str">
        <f t="shared" si="95"/>
        <v/>
      </c>
      <c r="HK49" s="49" t="str">
        <f t="shared" si="96"/>
        <v/>
      </c>
      <c r="HL49" s="49" t="str">
        <f t="shared" si="97"/>
        <v/>
      </c>
      <c r="HM49" s="49" t="str">
        <f t="shared" si="98"/>
        <v/>
      </c>
      <c r="HN49" s="49" t="str">
        <f t="shared" si="99"/>
        <v/>
      </c>
      <c r="HO49" s="49" t="str">
        <f t="shared" si="100"/>
        <v/>
      </c>
      <c r="HP49" s="49" t="str">
        <f t="shared" si="101"/>
        <v/>
      </c>
      <c r="HQ49" s="49" t="str">
        <f t="shared" si="102"/>
        <v/>
      </c>
      <c r="HR49" s="49" t="str">
        <f t="shared" si="103"/>
        <v/>
      </c>
      <c r="HS49" s="49" t="str">
        <f t="shared" si="104"/>
        <v/>
      </c>
      <c r="HT49" s="169" t="e">
        <f t="shared" si="171"/>
        <v>#N/A</v>
      </c>
      <c r="HU49" s="169" t="e">
        <f t="shared" si="181"/>
        <v>#N/A</v>
      </c>
      <c r="HV49" s="169" t="e">
        <f t="shared" si="181"/>
        <v>#N/A</v>
      </c>
      <c r="HW49" s="169" t="e">
        <f t="shared" si="181"/>
        <v>#N/A</v>
      </c>
      <c r="HX49" s="169" t="e">
        <f t="shared" ref="HX49:IL64" si="192">IF(ISNONTEXT($O49),_xlfn.NORM.DIST(AE49,$K49,$O49,FALSE),NA())</f>
        <v>#N/A</v>
      </c>
      <c r="HY49" s="169" t="e">
        <f t="shared" si="192"/>
        <v>#N/A</v>
      </c>
      <c r="HZ49" s="169" t="e">
        <f t="shared" si="192"/>
        <v>#N/A</v>
      </c>
      <c r="IA49" s="169" t="e">
        <f t="shared" si="192"/>
        <v>#N/A</v>
      </c>
      <c r="IB49" s="169" t="e">
        <f t="shared" si="192"/>
        <v>#N/A</v>
      </c>
      <c r="IC49" s="169" t="e">
        <f t="shared" si="192"/>
        <v>#N/A</v>
      </c>
      <c r="ID49" s="169" t="e">
        <f t="shared" si="192"/>
        <v>#N/A</v>
      </c>
      <c r="IE49" s="169" t="e">
        <f t="shared" si="192"/>
        <v>#N/A</v>
      </c>
      <c r="IF49" s="169" t="e">
        <f t="shared" si="192"/>
        <v>#N/A</v>
      </c>
      <c r="IG49" s="169" t="e">
        <f t="shared" si="192"/>
        <v>#N/A</v>
      </c>
      <c r="IH49" s="169" t="e">
        <f t="shared" si="192"/>
        <v>#N/A</v>
      </c>
      <c r="II49" s="169" t="e">
        <f t="shared" si="192"/>
        <v>#N/A</v>
      </c>
      <c r="IJ49" s="169" t="e">
        <f t="shared" si="192"/>
        <v>#N/A</v>
      </c>
      <c r="IK49" s="169" t="e">
        <f t="shared" si="192"/>
        <v>#N/A</v>
      </c>
      <c r="IL49" s="169" t="e">
        <f t="shared" si="192"/>
        <v>#N/A</v>
      </c>
      <c r="IM49" s="169" t="e">
        <f t="shared" si="188"/>
        <v>#N/A</v>
      </c>
      <c r="IN49" s="169" t="e">
        <f t="shared" si="188"/>
        <v>#N/A</v>
      </c>
      <c r="IO49" s="169" t="e">
        <f t="shared" si="188"/>
        <v>#N/A</v>
      </c>
      <c r="IP49" s="169" t="e">
        <f t="shared" si="188"/>
        <v>#N/A</v>
      </c>
      <c r="IQ49" s="169" t="e">
        <f t="shared" si="188"/>
        <v>#N/A</v>
      </c>
      <c r="IR49" s="169" t="e">
        <f t="shared" si="188"/>
        <v>#N/A</v>
      </c>
      <c r="IS49" s="169" t="e">
        <f t="shared" si="188"/>
        <v>#N/A</v>
      </c>
      <c r="IT49" s="169" t="e">
        <f t="shared" si="188"/>
        <v>#N/A</v>
      </c>
      <c r="IU49" s="169" t="e">
        <f t="shared" si="188"/>
        <v>#N/A</v>
      </c>
      <c r="IV49" s="169" t="e">
        <f t="shared" si="188"/>
        <v>#N/A</v>
      </c>
      <c r="IW49" s="169" t="e">
        <f t="shared" si="188"/>
        <v>#N/A</v>
      </c>
      <c r="IX49" s="169" t="e">
        <f t="shared" si="188"/>
        <v>#N/A</v>
      </c>
      <c r="IY49" s="169" t="e">
        <f t="shared" si="188"/>
        <v>#N/A</v>
      </c>
      <c r="IZ49" s="169" t="e">
        <f t="shared" si="188"/>
        <v>#N/A</v>
      </c>
      <c r="JA49" s="169" t="e">
        <f t="shared" si="188"/>
        <v>#N/A</v>
      </c>
      <c r="JB49" s="169" t="e">
        <f t="shared" si="185"/>
        <v>#N/A</v>
      </c>
      <c r="JC49" s="169" t="e">
        <f t="shared" si="185"/>
        <v>#N/A</v>
      </c>
      <c r="JD49" s="169" t="e">
        <f t="shared" si="185"/>
        <v>#N/A</v>
      </c>
      <c r="JE49" s="169" t="e">
        <f t="shared" si="185"/>
        <v>#N/A</v>
      </c>
      <c r="JF49" s="169" t="e">
        <f t="shared" si="185"/>
        <v>#N/A</v>
      </c>
      <c r="JG49" s="169" t="e">
        <f t="shared" si="185"/>
        <v>#N/A</v>
      </c>
      <c r="JH49" s="169" t="e">
        <f t="shared" si="185"/>
        <v>#N/A</v>
      </c>
      <c r="JI49" s="169" t="e">
        <f t="shared" si="185"/>
        <v>#N/A</v>
      </c>
      <c r="JJ49" s="169" t="e">
        <f t="shared" si="185"/>
        <v>#N/A</v>
      </c>
      <c r="JK49" s="169" t="e">
        <f t="shared" si="185"/>
        <v>#N/A</v>
      </c>
      <c r="JL49" s="169" t="e">
        <f t="shared" si="185"/>
        <v>#N/A</v>
      </c>
      <c r="JM49" s="169" t="e">
        <f t="shared" si="185"/>
        <v>#N/A</v>
      </c>
      <c r="JN49" s="169" t="e">
        <f t="shared" si="185"/>
        <v>#N/A</v>
      </c>
      <c r="JO49" s="169" t="e">
        <f t="shared" si="185"/>
        <v>#N/A</v>
      </c>
      <c r="JP49" s="169" t="e">
        <f t="shared" si="185"/>
        <v>#N/A</v>
      </c>
      <c r="JQ49" s="169" t="e">
        <f t="shared" si="174"/>
        <v>#N/A</v>
      </c>
      <c r="JR49" s="169" t="e">
        <f t="shared" si="174"/>
        <v>#N/A</v>
      </c>
      <c r="JS49" s="169" t="e">
        <f t="shared" si="174"/>
        <v>#N/A</v>
      </c>
      <c r="JT49" s="169" t="e">
        <f t="shared" si="174"/>
        <v>#N/A</v>
      </c>
      <c r="JU49" s="169" t="e">
        <f t="shared" si="174"/>
        <v>#N/A</v>
      </c>
      <c r="JV49" s="169" t="e">
        <f t="shared" si="174"/>
        <v>#N/A</v>
      </c>
      <c r="JW49" s="169" t="e">
        <f t="shared" si="174"/>
        <v>#N/A</v>
      </c>
      <c r="JX49" s="169" t="e">
        <f t="shared" si="174"/>
        <v>#N/A</v>
      </c>
      <c r="JY49" s="169" t="e">
        <f t="shared" si="174"/>
        <v>#N/A</v>
      </c>
      <c r="JZ49" s="169" t="e">
        <f t="shared" si="174"/>
        <v>#N/A</v>
      </c>
      <c r="KA49" s="169" t="e">
        <f t="shared" si="174"/>
        <v>#N/A</v>
      </c>
      <c r="KB49" s="169" t="e">
        <f t="shared" si="174"/>
        <v>#N/A</v>
      </c>
      <c r="KC49" s="169" t="e">
        <f t="shared" si="174"/>
        <v>#N/A</v>
      </c>
      <c r="KD49" s="169" t="e">
        <f t="shared" si="174"/>
        <v>#N/A</v>
      </c>
      <c r="KE49" s="169" t="e">
        <f t="shared" si="174"/>
        <v>#N/A</v>
      </c>
      <c r="KF49" s="169" t="e">
        <f t="shared" si="117"/>
        <v>#N/A</v>
      </c>
      <c r="KG49" s="169" t="e">
        <f t="shared" si="182"/>
        <v>#N/A</v>
      </c>
      <c r="KH49" s="169" t="e">
        <f t="shared" si="182"/>
        <v>#N/A</v>
      </c>
      <c r="KI49" s="169" t="e">
        <f t="shared" si="182"/>
        <v>#N/A</v>
      </c>
      <c r="KJ49" s="169" t="e">
        <f t="shared" ref="KJ49:KX64" si="193">IF(ISNONTEXT($O49),_xlfn.NORM.DIST(CQ49,$K49,$O49,FALSE),NA())</f>
        <v>#N/A</v>
      </c>
      <c r="KK49" s="169" t="e">
        <f t="shared" si="193"/>
        <v>#N/A</v>
      </c>
      <c r="KL49" s="169" t="e">
        <f t="shared" si="193"/>
        <v>#N/A</v>
      </c>
      <c r="KM49" s="169" t="e">
        <f t="shared" si="193"/>
        <v>#N/A</v>
      </c>
      <c r="KN49" s="169" t="e">
        <f t="shared" si="193"/>
        <v>#N/A</v>
      </c>
      <c r="KO49" s="169" t="e">
        <f t="shared" si="193"/>
        <v>#N/A</v>
      </c>
      <c r="KP49" s="169" t="e">
        <f t="shared" si="193"/>
        <v>#N/A</v>
      </c>
      <c r="KQ49" s="169" t="e">
        <f t="shared" si="193"/>
        <v>#N/A</v>
      </c>
      <c r="KR49" s="169" t="e">
        <f t="shared" si="193"/>
        <v>#N/A</v>
      </c>
      <c r="KS49" s="169" t="e">
        <f t="shared" si="193"/>
        <v>#N/A</v>
      </c>
      <c r="KT49" s="169" t="e">
        <f t="shared" si="193"/>
        <v>#N/A</v>
      </c>
      <c r="KU49" s="169" t="e">
        <f t="shared" si="193"/>
        <v>#N/A</v>
      </c>
      <c r="KV49" s="169" t="e">
        <f t="shared" si="193"/>
        <v>#N/A</v>
      </c>
      <c r="KW49" s="169" t="e">
        <f t="shared" si="193"/>
        <v>#N/A</v>
      </c>
      <c r="KX49" s="169" t="e">
        <f t="shared" si="193"/>
        <v>#N/A</v>
      </c>
      <c r="KY49" s="169" t="e">
        <f t="shared" si="189"/>
        <v>#N/A</v>
      </c>
      <c r="KZ49" s="169" t="e">
        <f t="shared" si="189"/>
        <v>#N/A</v>
      </c>
      <c r="LA49" s="169" t="e">
        <f t="shared" si="189"/>
        <v>#N/A</v>
      </c>
      <c r="LB49" s="169" t="e">
        <f t="shared" si="189"/>
        <v>#N/A</v>
      </c>
      <c r="LC49" s="169" t="e">
        <f t="shared" si="189"/>
        <v>#N/A</v>
      </c>
      <c r="LD49" s="169" t="e">
        <f t="shared" si="189"/>
        <v>#N/A</v>
      </c>
      <c r="LE49" s="169" t="e">
        <f t="shared" si="189"/>
        <v>#N/A</v>
      </c>
      <c r="LF49" s="169" t="e">
        <f t="shared" si="189"/>
        <v>#N/A</v>
      </c>
      <c r="LG49" s="169" t="e">
        <f t="shared" si="189"/>
        <v>#N/A</v>
      </c>
      <c r="LH49" s="169" t="e">
        <f t="shared" si="189"/>
        <v>#N/A</v>
      </c>
      <c r="LI49" s="169" t="e">
        <f t="shared" si="189"/>
        <v>#N/A</v>
      </c>
      <c r="LJ49" s="169" t="e">
        <f t="shared" si="189"/>
        <v>#N/A</v>
      </c>
      <c r="LK49" s="169" t="e">
        <f t="shared" si="189"/>
        <v>#N/A</v>
      </c>
      <c r="LL49" s="169" t="e">
        <f t="shared" si="189"/>
        <v>#N/A</v>
      </c>
      <c r="LM49" s="169" t="e">
        <f t="shared" si="189"/>
        <v>#N/A</v>
      </c>
      <c r="LN49" s="169" t="e">
        <f t="shared" si="186"/>
        <v>#N/A</v>
      </c>
      <c r="LO49" s="169" t="e">
        <f t="shared" si="186"/>
        <v>#N/A</v>
      </c>
      <c r="LP49" s="169" t="e">
        <f t="shared" si="186"/>
        <v>#N/A</v>
      </c>
      <c r="LQ49" s="169" t="e">
        <f t="shared" si="186"/>
        <v>#N/A</v>
      </c>
      <c r="LR49" s="169" t="e">
        <f t="shared" si="186"/>
        <v>#N/A</v>
      </c>
      <c r="LS49" s="169" t="e">
        <f t="shared" si="186"/>
        <v>#N/A</v>
      </c>
      <c r="LT49" s="169" t="e">
        <f t="shared" si="186"/>
        <v>#N/A</v>
      </c>
      <c r="LU49" s="169" t="e">
        <f t="shared" si="186"/>
        <v>#N/A</v>
      </c>
      <c r="LV49" s="169" t="e">
        <f t="shared" si="186"/>
        <v>#N/A</v>
      </c>
      <c r="LW49" s="169" t="e">
        <f t="shared" si="186"/>
        <v>#N/A</v>
      </c>
      <c r="LX49" s="169" t="e">
        <f t="shared" si="186"/>
        <v>#N/A</v>
      </c>
      <c r="LY49" s="169" t="e">
        <f t="shared" si="186"/>
        <v>#N/A</v>
      </c>
      <c r="LZ49" s="169" t="e">
        <f t="shared" si="186"/>
        <v>#N/A</v>
      </c>
      <c r="MA49" s="169" t="e">
        <f t="shared" si="186"/>
        <v>#N/A</v>
      </c>
      <c r="MB49" s="169" t="e">
        <f t="shared" si="186"/>
        <v>#N/A</v>
      </c>
      <c r="MC49" s="169" t="e">
        <f t="shared" si="175"/>
        <v>#N/A</v>
      </c>
      <c r="MD49" s="169" t="e">
        <f t="shared" si="175"/>
        <v>#N/A</v>
      </c>
      <c r="ME49" s="169" t="e">
        <f t="shared" si="175"/>
        <v>#N/A</v>
      </c>
      <c r="MF49" s="169" t="e">
        <f t="shared" si="175"/>
        <v>#N/A</v>
      </c>
      <c r="MG49" s="169" t="e">
        <f t="shared" si="175"/>
        <v>#N/A</v>
      </c>
      <c r="MH49" s="169" t="e">
        <f t="shared" si="175"/>
        <v>#N/A</v>
      </c>
      <c r="MI49" s="169" t="e">
        <f t="shared" si="175"/>
        <v>#N/A</v>
      </c>
      <c r="MJ49" s="169" t="e">
        <f t="shared" si="175"/>
        <v>#N/A</v>
      </c>
      <c r="MK49" s="169" t="e">
        <f t="shared" si="175"/>
        <v>#N/A</v>
      </c>
      <c r="ML49" s="169" t="e">
        <f t="shared" si="175"/>
        <v>#N/A</v>
      </c>
      <c r="MM49" s="169" t="e">
        <f t="shared" si="175"/>
        <v>#N/A</v>
      </c>
      <c r="MN49" s="169" t="e">
        <f t="shared" si="175"/>
        <v>#N/A</v>
      </c>
      <c r="MO49" s="169" t="e">
        <f t="shared" si="175"/>
        <v>#N/A</v>
      </c>
      <c r="MP49" s="169" t="e">
        <f t="shared" si="175"/>
        <v>#N/A</v>
      </c>
      <c r="MQ49" s="169" t="e">
        <f t="shared" si="175"/>
        <v>#N/A</v>
      </c>
      <c r="MR49" s="169" t="e">
        <f t="shared" si="118"/>
        <v>#N/A</v>
      </c>
      <c r="MS49" s="169" t="e">
        <f t="shared" si="183"/>
        <v>#N/A</v>
      </c>
      <c r="MT49" s="169" t="e">
        <f t="shared" si="183"/>
        <v>#N/A</v>
      </c>
      <c r="MU49" s="169" t="e">
        <f t="shared" si="183"/>
        <v>#N/A</v>
      </c>
      <c r="MV49" s="169" t="e">
        <f t="shared" ref="MV49:NJ64" si="194">IF(ISNONTEXT($O49),_xlfn.NORM.DIST(FC49,$K49,$O49,FALSE),NA())</f>
        <v>#N/A</v>
      </c>
      <c r="MW49" s="169" t="e">
        <f t="shared" si="194"/>
        <v>#N/A</v>
      </c>
      <c r="MX49" s="169" t="e">
        <f t="shared" si="194"/>
        <v>#N/A</v>
      </c>
      <c r="MY49" s="169" t="e">
        <f t="shared" si="194"/>
        <v>#N/A</v>
      </c>
      <c r="MZ49" s="169" t="e">
        <f t="shared" si="194"/>
        <v>#N/A</v>
      </c>
      <c r="NA49" s="169" t="e">
        <f t="shared" si="194"/>
        <v>#N/A</v>
      </c>
      <c r="NB49" s="169" t="e">
        <f t="shared" si="194"/>
        <v>#N/A</v>
      </c>
      <c r="NC49" s="169" t="e">
        <f t="shared" si="194"/>
        <v>#N/A</v>
      </c>
      <c r="ND49" s="169" t="e">
        <f t="shared" si="194"/>
        <v>#N/A</v>
      </c>
      <c r="NE49" s="169" t="e">
        <f t="shared" si="194"/>
        <v>#N/A</v>
      </c>
      <c r="NF49" s="169" t="e">
        <f t="shared" si="194"/>
        <v>#N/A</v>
      </c>
      <c r="NG49" s="169" t="e">
        <f t="shared" si="194"/>
        <v>#N/A</v>
      </c>
      <c r="NH49" s="169" t="e">
        <f t="shared" si="194"/>
        <v>#N/A</v>
      </c>
      <c r="NI49" s="169" t="e">
        <f t="shared" si="194"/>
        <v>#N/A</v>
      </c>
      <c r="NJ49" s="169" t="e">
        <f t="shared" si="194"/>
        <v>#N/A</v>
      </c>
      <c r="NK49" s="169" t="e">
        <f t="shared" si="190"/>
        <v>#N/A</v>
      </c>
      <c r="NL49" s="169" t="e">
        <f t="shared" si="190"/>
        <v>#N/A</v>
      </c>
      <c r="NM49" s="169" t="e">
        <f t="shared" si="190"/>
        <v>#N/A</v>
      </c>
      <c r="NN49" s="169" t="e">
        <f t="shared" si="190"/>
        <v>#N/A</v>
      </c>
      <c r="NO49" s="169" t="e">
        <f t="shared" si="190"/>
        <v>#N/A</v>
      </c>
      <c r="NP49" s="169" t="e">
        <f t="shared" si="190"/>
        <v>#N/A</v>
      </c>
      <c r="NQ49" s="169" t="e">
        <f t="shared" si="190"/>
        <v>#N/A</v>
      </c>
      <c r="NR49" s="169" t="e">
        <f t="shared" si="190"/>
        <v>#N/A</v>
      </c>
      <c r="NS49" s="169" t="e">
        <f t="shared" si="190"/>
        <v>#N/A</v>
      </c>
      <c r="NT49" s="169" t="e">
        <f t="shared" si="190"/>
        <v>#N/A</v>
      </c>
      <c r="NU49" s="169" t="e">
        <f t="shared" si="190"/>
        <v>#N/A</v>
      </c>
      <c r="NV49" s="169" t="e">
        <f t="shared" si="190"/>
        <v>#N/A</v>
      </c>
      <c r="NW49" s="169" t="e">
        <f t="shared" si="190"/>
        <v>#N/A</v>
      </c>
      <c r="NX49" s="169" t="e">
        <f t="shared" si="190"/>
        <v>#N/A</v>
      </c>
      <c r="NY49" s="169" t="e">
        <f t="shared" si="190"/>
        <v>#N/A</v>
      </c>
      <c r="NZ49" s="169" t="e">
        <f t="shared" si="187"/>
        <v>#N/A</v>
      </c>
      <c r="OA49" s="169" t="e">
        <f t="shared" si="187"/>
        <v>#N/A</v>
      </c>
      <c r="OB49" s="169" t="e">
        <f t="shared" si="187"/>
        <v>#N/A</v>
      </c>
      <c r="OC49" s="169" t="e">
        <f t="shared" si="187"/>
        <v>#N/A</v>
      </c>
      <c r="OD49" s="169" t="e">
        <f t="shared" si="187"/>
        <v>#N/A</v>
      </c>
      <c r="OE49" s="169" t="e">
        <f t="shared" si="187"/>
        <v>#N/A</v>
      </c>
      <c r="OF49" s="169" t="e">
        <f t="shared" si="187"/>
        <v>#N/A</v>
      </c>
      <c r="OG49" s="169" t="e">
        <f t="shared" si="187"/>
        <v>#N/A</v>
      </c>
      <c r="OH49" s="169" t="e">
        <f t="shared" si="187"/>
        <v>#N/A</v>
      </c>
      <c r="OI49" s="169" t="e">
        <f t="shared" si="187"/>
        <v>#N/A</v>
      </c>
      <c r="OJ49" s="169" t="e">
        <f t="shared" si="187"/>
        <v>#N/A</v>
      </c>
      <c r="OK49" s="169" t="e">
        <f t="shared" si="187"/>
        <v>#N/A</v>
      </c>
      <c r="OL49" s="169" t="e">
        <f t="shared" si="187"/>
        <v>#N/A</v>
      </c>
      <c r="OM49" s="169" t="e">
        <f t="shared" si="187"/>
        <v>#N/A</v>
      </c>
      <c r="ON49" s="169" t="e">
        <f t="shared" si="187"/>
        <v>#N/A</v>
      </c>
      <c r="OO49" s="169" t="e">
        <f t="shared" si="176"/>
        <v>#N/A</v>
      </c>
      <c r="OP49" s="169" t="e">
        <f t="shared" si="176"/>
        <v>#N/A</v>
      </c>
      <c r="OQ49" s="169" t="e">
        <f t="shared" si="176"/>
        <v>#N/A</v>
      </c>
      <c r="OR49" s="169" t="e">
        <f t="shared" si="176"/>
        <v>#N/A</v>
      </c>
      <c r="OS49" s="169" t="e">
        <f t="shared" si="176"/>
        <v>#N/A</v>
      </c>
      <c r="OT49" s="169" t="e">
        <f t="shared" si="176"/>
        <v>#N/A</v>
      </c>
      <c r="OU49" s="169" t="e">
        <f t="shared" si="176"/>
        <v>#N/A</v>
      </c>
      <c r="OV49" s="169" t="e">
        <f t="shared" si="176"/>
        <v>#N/A</v>
      </c>
      <c r="OW49" s="169" t="e">
        <f t="shared" si="176"/>
        <v>#N/A</v>
      </c>
      <c r="OX49" s="169" t="e">
        <f t="shared" si="176"/>
        <v>#N/A</v>
      </c>
      <c r="OY49" s="169" t="e">
        <f t="shared" si="176"/>
        <v>#N/A</v>
      </c>
      <c r="OZ49" s="169" t="e">
        <f t="shared" si="176"/>
        <v>#N/A</v>
      </c>
      <c r="PA49" s="169" t="e">
        <f t="shared" si="176"/>
        <v>#N/A</v>
      </c>
      <c r="PB49" s="169" t="e">
        <f t="shared" si="176"/>
        <v>#N/A</v>
      </c>
      <c r="PC49" s="169" t="e">
        <f t="shared" si="176"/>
        <v>#N/A</v>
      </c>
      <c r="PD49" s="169" t="e">
        <f t="shared" si="119"/>
        <v>#N/A</v>
      </c>
      <c r="PE49" s="169" t="e">
        <f t="shared" si="172"/>
        <v>#N/A</v>
      </c>
      <c r="PF49" s="169" t="e">
        <f t="shared" si="172"/>
        <v>#N/A</v>
      </c>
      <c r="PG49" s="169" t="e">
        <f t="shared" si="172"/>
        <v>#N/A</v>
      </c>
      <c r="PH49" s="169" t="e">
        <f t="shared" si="172"/>
        <v>#N/A</v>
      </c>
      <c r="PI49" s="169" t="e">
        <f t="shared" si="172"/>
        <v>#N/A</v>
      </c>
      <c r="PJ49" s="169" t="e">
        <f t="shared" si="172"/>
        <v>#N/A</v>
      </c>
      <c r="PK49" s="169" t="e">
        <f t="shared" si="172"/>
        <v>#N/A</v>
      </c>
      <c r="PL49" s="169" t="e">
        <f t="shared" si="172"/>
        <v>#N/A</v>
      </c>
    </row>
    <row r="50" spans="1:428" hidden="1" x14ac:dyDescent="0.75">
      <c r="A50" s="4">
        <v>47</v>
      </c>
      <c r="B50" s="109"/>
      <c r="C50" s="117"/>
      <c r="D50" s="122" t="str">
        <f t="shared" si="168"/>
        <v/>
      </c>
      <c r="E50" s="95"/>
      <c r="F50" s="122" t="str">
        <f t="shared" si="169"/>
        <v/>
      </c>
      <c r="G50" s="117"/>
      <c r="H50" s="110"/>
      <c r="I50" s="124" t="str">
        <f t="shared" si="0"/>
        <v/>
      </c>
      <c r="J50" s="124" t="str">
        <f t="shared" si="1"/>
        <v/>
      </c>
      <c r="K50" s="73" t="str">
        <f t="shared" si="112"/>
        <v/>
      </c>
      <c r="L50" s="23"/>
      <c r="M50" s="57"/>
      <c r="N50" s="280"/>
      <c r="O50" s="74" t="str">
        <f>IF(AND(D50&gt;0,E50&gt;0,F50&gt;0),IF(ISBLANK(N50),IF(ISBLANK(L50),"",(F50-D50)*VLOOKUP(L50,VLookups!$A$4:$B$13,2,FALSE)),N50),"")</f>
        <v/>
      </c>
      <c r="P50" s="75" t="str">
        <f t="shared" si="170"/>
        <v/>
      </c>
      <c r="Q50" s="95"/>
      <c r="R50" s="270" t="str">
        <f>IF(AND(Q50&gt;0,E50&gt;0,NOT(O50="")),ABS(VLOOKUP($Q$1,VLookups!$A$43:$B$44,2,FALSE)-_xlfn.NORM.DIST(Q50,K50,O50,TRUE)),"")</f>
        <v/>
      </c>
      <c r="S50" s="94" t="str">
        <f>IF(AND($D50&gt;0,$E50&gt;0,$F50&gt;0,NOT(ISBLANK($L50))),_xlfn.NORM.INV(ABS(VLOOKUP($Q$1,VLookups!$A$43:$B$44,2,FALSE)-S$3),$K50,$O50),"")</f>
        <v/>
      </c>
      <c r="T50" s="93" t="str">
        <f>IF(AND($D50&gt;0,$E50&gt;0,$F50&gt;0,NOT(ISBLANK($L50))),_xlfn.NORM.INV(ABS(VLOOKUP($Q$1,VLookups!$A$43:$B$44,2,FALSE)-T$3),$K50,$O50),"")</f>
        <v/>
      </c>
      <c r="U50" s="94" t="str">
        <f>IF(AND($D50&gt;0,$E50&gt;0,$F50&gt;0,NOT(ISBLANK($L50))),_xlfn.NORM.INV(ABS(VLOOKUP($Q$1,VLookups!$A$43:$B$44,2,FALSE)-U$3),$K50,$O50),"")</f>
        <v/>
      </c>
      <c r="V50" s="93" t="str">
        <f>IF(AND($D50&gt;0,$E50&gt;0,$F50&gt;0,NOT(ISBLANK($L50))),_xlfn.NORM.INV(ABS(VLOOKUP($Q$1,VLookups!$A$43:$B$44,2,FALSE)-V$3),$K50,$O50),"")</f>
        <v/>
      </c>
      <c r="W50" s="94" t="str">
        <f>IF(AND($D50&gt;0,$E50&gt;0,$F50&gt;0,NOT(ISBLANK($L50))),_xlfn.NORM.INV(ABS(VLOOKUP($Q$1,VLookups!$A$43:$B$44,2,FALSE)-W$3),$K50,$O50),"")</f>
        <v/>
      </c>
      <c r="X50" s="93" t="str">
        <f>IF(AND($D50&gt;0,$E50&gt;0,$F50&gt;0,NOT(ISBLANK($L50))),_xlfn.NORM.INV(ABS(VLOOKUP($Q$1,VLookups!$A$43:$B$44,2,FALSE)-X$3),$K50,$O50),"")</f>
        <v/>
      </c>
      <c r="Y50" s="5"/>
      <c r="Z50" s="168" t="str">
        <f t="shared" si="113"/>
        <v/>
      </c>
      <c r="AA50" s="49" t="str">
        <f t="shared" si="114"/>
        <v/>
      </c>
      <c r="AB50" s="49" t="str">
        <f t="shared" ref="AB50:CM53" si="195">IF(ISNONTEXT($Z50),AC50-$Z50,"")</f>
        <v/>
      </c>
      <c r="AC50" s="49" t="str">
        <f t="shared" si="195"/>
        <v/>
      </c>
      <c r="AD50" s="49" t="str">
        <f t="shared" si="195"/>
        <v/>
      </c>
      <c r="AE50" s="49" t="str">
        <f t="shared" si="195"/>
        <v/>
      </c>
      <c r="AF50" s="49" t="str">
        <f t="shared" si="195"/>
        <v/>
      </c>
      <c r="AG50" s="49" t="str">
        <f t="shared" si="195"/>
        <v/>
      </c>
      <c r="AH50" s="49" t="str">
        <f t="shared" si="195"/>
        <v/>
      </c>
      <c r="AI50" s="49" t="str">
        <f t="shared" si="195"/>
        <v/>
      </c>
      <c r="AJ50" s="49" t="str">
        <f t="shared" si="195"/>
        <v/>
      </c>
      <c r="AK50" s="49" t="str">
        <f t="shared" si="195"/>
        <v/>
      </c>
      <c r="AL50" s="49" t="str">
        <f t="shared" si="195"/>
        <v/>
      </c>
      <c r="AM50" s="49" t="str">
        <f t="shared" si="195"/>
        <v/>
      </c>
      <c r="AN50" s="49" t="str">
        <f t="shared" si="195"/>
        <v/>
      </c>
      <c r="AO50" s="49" t="str">
        <f t="shared" si="195"/>
        <v/>
      </c>
      <c r="AP50" s="49" t="str">
        <f t="shared" si="195"/>
        <v/>
      </c>
      <c r="AQ50" s="49" t="str">
        <f t="shared" si="195"/>
        <v/>
      </c>
      <c r="AR50" s="49" t="str">
        <f t="shared" si="195"/>
        <v/>
      </c>
      <c r="AS50" s="49" t="str">
        <f t="shared" si="195"/>
        <v/>
      </c>
      <c r="AT50" s="49" t="str">
        <f t="shared" si="195"/>
        <v/>
      </c>
      <c r="AU50" s="49" t="str">
        <f t="shared" si="195"/>
        <v/>
      </c>
      <c r="AV50" s="49" t="str">
        <f t="shared" si="195"/>
        <v/>
      </c>
      <c r="AW50" s="49" t="str">
        <f t="shared" si="195"/>
        <v/>
      </c>
      <c r="AX50" s="49" t="str">
        <f t="shared" si="195"/>
        <v/>
      </c>
      <c r="AY50" s="49" t="str">
        <f t="shared" si="195"/>
        <v/>
      </c>
      <c r="AZ50" s="49" t="str">
        <f t="shared" si="195"/>
        <v/>
      </c>
      <c r="BA50" s="49" t="str">
        <f t="shared" si="195"/>
        <v/>
      </c>
      <c r="BB50" s="49" t="str">
        <f t="shared" si="195"/>
        <v/>
      </c>
      <c r="BC50" s="49" t="str">
        <f t="shared" si="195"/>
        <v/>
      </c>
      <c r="BD50" s="49" t="str">
        <f t="shared" si="195"/>
        <v/>
      </c>
      <c r="BE50" s="49" t="str">
        <f t="shared" si="195"/>
        <v/>
      </c>
      <c r="BF50" s="49" t="str">
        <f t="shared" si="195"/>
        <v/>
      </c>
      <c r="BG50" s="49" t="str">
        <f t="shared" si="195"/>
        <v/>
      </c>
      <c r="BH50" s="49" t="str">
        <f t="shared" si="195"/>
        <v/>
      </c>
      <c r="BI50" s="49" t="str">
        <f t="shared" si="195"/>
        <v/>
      </c>
      <c r="BJ50" s="49" t="str">
        <f t="shared" si="195"/>
        <v/>
      </c>
      <c r="BK50" s="49" t="str">
        <f t="shared" si="195"/>
        <v/>
      </c>
      <c r="BL50" s="49" t="str">
        <f t="shared" si="195"/>
        <v/>
      </c>
      <c r="BM50" s="49" t="str">
        <f t="shared" si="195"/>
        <v/>
      </c>
      <c r="BN50" s="49" t="str">
        <f t="shared" si="195"/>
        <v/>
      </c>
      <c r="BO50" s="49" t="str">
        <f t="shared" si="195"/>
        <v/>
      </c>
      <c r="BP50" s="49" t="str">
        <f t="shared" si="195"/>
        <v/>
      </c>
      <c r="BQ50" s="49" t="str">
        <f t="shared" si="195"/>
        <v/>
      </c>
      <c r="BR50" s="49" t="str">
        <f t="shared" si="195"/>
        <v/>
      </c>
      <c r="BS50" s="49" t="str">
        <f t="shared" si="195"/>
        <v/>
      </c>
      <c r="BT50" s="49" t="str">
        <f t="shared" si="195"/>
        <v/>
      </c>
      <c r="BU50" s="49" t="str">
        <f t="shared" si="195"/>
        <v/>
      </c>
      <c r="BV50" s="49" t="str">
        <f t="shared" si="195"/>
        <v/>
      </c>
      <c r="BW50" s="49" t="str">
        <f t="shared" si="195"/>
        <v/>
      </c>
      <c r="BX50" s="49" t="str">
        <f t="shared" si="195"/>
        <v/>
      </c>
      <c r="BY50" s="49" t="str">
        <f t="shared" si="195"/>
        <v/>
      </c>
      <c r="BZ50" s="49" t="str">
        <f t="shared" si="195"/>
        <v/>
      </c>
      <c r="CA50" s="49" t="str">
        <f t="shared" si="195"/>
        <v/>
      </c>
      <c r="CB50" s="49" t="str">
        <f t="shared" si="195"/>
        <v/>
      </c>
      <c r="CC50" s="49" t="str">
        <f t="shared" si="195"/>
        <v/>
      </c>
      <c r="CD50" s="49" t="str">
        <f t="shared" si="195"/>
        <v/>
      </c>
      <c r="CE50" s="49" t="str">
        <f t="shared" si="195"/>
        <v/>
      </c>
      <c r="CF50" s="49" t="str">
        <f t="shared" si="195"/>
        <v/>
      </c>
      <c r="CG50" s="49" t="str">
        <f t="shared" si="195"/>
        <v/>
      </c>
      <c r="CH50" s="49" t="str">
        <f t="shared" si="195"/>
        <v/>
      </c>
      <c r="CI50" s="49" t="str">
        <f t="shared" si="195"/>
        <v/>
      </c>
      <c r="CJ50" s="49" t="str">
        <f t="shared" si="195"/>
        <v/>
      </c>
      <c r="CK50" s="49" t="str">
        <f t="shared" si="195"/>
        <v/>
      </c>
      <c r="CL50" s="49" t="str">
        <f t="shared" si="195"/>
        <v/>
      </c>
      <c r="CM50" s="49" t="str">
        <f t="shared" si="195"/>
        <v/>
      </c>
      <c r="CN50" s="49" t="str">
        <f t="shared" si="191"/>
        <v/>
      </c>
      <c r="CO50" s="49" t="str">
        <f t="shared" si="191"/>
        <v/>
      </c>
      <c r="CP50" s="49" t="str">
        <f t="shared" si="191"/>
        <v/>
      </c>
      <c r="CQ50" s="49" t="str">
        <f t="shared" si="191"/>
        <v/>
      </c>
      <c r="CR50" s="49" t="str">
        <f t="shared" si="191"/>
        <v/>
      </c>
      <c r="CS50" s="49" t="str">
        <f t="shared" si="191"/>
        <v/>
      </c>
      <c r="CT50" s="49" t="str">
        <f t="shared" si="191"/>
        <v/>
      </c>
      <c r="CU50" s="49" t="str">
        <f t="shared" si="191"/>
        <v/>
      </c>
      <c r="CV50" s="49" t="str">
        <f t="shared" si="191"/>
        <v/>
      </c>
      <c r="CW50" s="49" t="str">
        <f t="shared" si="191"/>
        <v/>
      </c>
      <c r="CX50" s="49" t="str">
        <f t="shared" si="191"/>
        <v/>
      </c>
      <c r="CY50" s="49" t="str">
        <f t="shared" si="191"/>
        <v/>
      </c>
      <c r="CZ50" s="49" t="str">
        <f t="shared" si="191"/>
        <v/>
      </c>
      <c r="DA50" s="49" t="str">
        <f t="shared" si="191"/>
        <v/>
      </c>
      <c r="DB50" s="49" t="str">
        <f t="shared" si="191"/>
        <v/>
      </c>
      <c r="DC50" s="49" t="str">
        <f t="shared" si="191"/>
        <v/>
      </c>
      <c r="DD50" s="49" t="str">
        <f t="shared" si="191"/>
        <v/>
      </c>
      <c r="DE50" s="49" t="str">
        <f t="shared" si="191"/>
        <v/>
      </c>
      <c r="DF50" s="49" t="str">
        <f t="shared" si="191"/>
        <v/>
      </c>
      <c r="DG50" s="49" t="str">
        <f t="shared" si="191"/>
        <v/>
      </c>
      <c r="DH50" s="49" t="str">
        <f t="shared" si="191"/>
        <v/>
      </c>
      <c r="DI50" s="49" t="str">
        <f t="shared" si="191"/>
        <v/>
      </c>
      <c r="DJ50" s="49" t="str">
        <f t="shared" si="191"/>
        <v/>
      </c>
      <c r="DK50" s="49" t="str">
        <f t="shared" si="191"/>
        <v/>
      </c>
      <c r="DL50" s="49" t="str">
        <f t="shared" si="191"/>
        <v/>
      </c>
      <c r="DM50" s="49" t="str">
        <f t="shared" si="191"/>
        <v/>
      </c>
      <c r="DN50" s="49" t="str">
        <f t="shared" si="191"/>
        <v/>
      </c>
      <c r="DO50" s="49" t="str">
        <f t="shared" si="191"/>
        <v/>
      </c>
      <c r="DP50" s="49" t="str">
        <f t="shared" si="191"/>
        <v/>
      </c>
      <c r="DQ50" s="49" t="str">
        <f t="shared" si="191"/>
        <v/>
      </c>
      <c r="DR50" s="49" t="str">
        <f t="shared" si="191"/>
        <v/>
      </c>
      <c r="DS50" s="49" t="str">
        <f t="shared" si="191"/>
        <v/>
      </c>
      <c r="DT50" s="49" t="str">
        <f t="shared" si="191"/>
        <v/>
      </c>
      <c r="DU50" s="49" t="str">
        <f t="shared" si="191"/>
        <v/>
      </c>
      <c r="DV50" s="49" t="str">
        <f t="shared" si="191"/>
        <v/>
      </c>
      <c r="DW50" s="183" t="str">
        <f t="shared" si="115"/>
        <v/>
      </c>
      <c r="DX50" s="49" t="str">
        <f t="shared" si="5"/>
        <v/>
      </c>
      <c r="DY50" s="49" t="str">
        <f t="shared" si="6"/>
        <v/>
      </c>
      <c r="DZ50" s="49" t="str">
        <f t="shared" si="7"/>
        <v/>
      </c>
      <c r="EA50" s="49" t="str">
        <f t="shared" si="8"/>
        <v/>
      </c>
      <c r="EB50" s="49" t="str">
        <f t="shared" si="9"/>
        <v/>
      </c>
      <c r="EC50" s="49" t="str">
        <f t="shared" si="10"/>
        <v/>
      </c>
      <c r="ED50" s="49" t="str">
        <f t="shared" si="11"/>
        <v/>
      </c>
      <c r="EE50" s="49" t="str">
        <f t="shared" si="12"/>
        <v/>
      </c>
      <c r="EF50" s="49" t="str">
        <f t="shared" si="13"/>
        <v/>
      </c>
      <c r="EG50" s="49" t="str">
        <f t="shared" si="14"/>
        <v/>
      </c>
      <c r="EH50" s="49" t="str">
        <f t="shared" si="15"/>
        <v/>
      </c>
      <c r="EI50" s="49" t="str">
        <f t="shared" si="16"/>
        <v/>
      </c>
      <c r="EJ50" s="49" t="str">
        <f t="shared" si="17"/>
        <v/>
      </c>
      <c r="EK50" s="49" t="str">
        <f t="shared" si="18"/>
        <v/>
      </c>
      <c r="EL50" s="49" t="str">
        <f t="shared" si="19"/>
        <v/>
      </c>
      <c r="EM50" s="49" t="str">
        <f t="shared" si="20"/>
        <v/>
      </c>
      <c r="EN50" s="49" t="str">
        <f t="shared" si="21"/>
        <v/>
      </c>
      <c r="EO50" s="49" t="str">
        <f t="shared" si="22"/>
        <v/>
      </c>
      <c r="EP50" s="49" t="str">
        <f t="shared" si="23"/>
        <v/>
      </c>
      <c r="EQ50" s="49" t="str">
        <f t="shared" si="24"/>
        <v/>
      </c>
      <c r="ER50" s="49" t="str">
        <f t="shared" si="25"/>
        <v/>
      </c>
      <c r="ES50" s="49" t="str">
        <f t="shared" si="26"/>
        <v/>
      </c>
      <c r="ET50" s="49" t="str">
        <f t="shared" si="27"/>
        <v/>
      </c>
      <c r="EU50" s="49" t="str">
        <f t="shared" si="28"/>
        <v/>
      </c>
      <c r="EV50" s="49" t="str">
        <f t="shared" si="29"/>
        <v/>
      </c>
      <c r="EW50" s="49" t="str">
        <f t="shared" si="30"/>
        <v/>
      </c>
      <c r="EX50" s="49" t="str">
        <f t="shared" si="31"/>
        <v/>
      </c>
      <c r="EY50" s="49" t="str">
        <f t="shared" si="32"/>
        <v/>
      </c>
      <c r="EZ50" s="49" t="str">
        <f t="shared" si="33"/>
        <v/>
      </c>
      <c r="FA50" s="49" t="str">
        <f t="shared" si="34"/>
        <v/>
      </c>
      <c r="FB50" s="49" t="str">
        <f t="shared" si="35"/>
        <v/>
      </c>
      <c r="FC50" s="49" t="str">
        <f t="shared" si="36"/>
        <v/>
      </c>
      <c r="FD50" s="49" t="str">
        <f t="shared" si="37"/>
        <v/>
      </c>
      <c r="FE50" s="49" t="str">
        <f t="shared" si="38"/>
        <v/>
      </c>
      <c r="FF50" s="49" t="str">
        <f t="shared" si="39"/>
        <v/>
      </c>
      <c r="FG50" s="49" t="str">
        <f t="shared" si="40"/>
        <v/>
      </c>
      <c r="FH50" s="49" t="str">
        <f t="shared" si="41"/>
        <v/>
      </c>
      <c r="FI50" s="49" t="str">
        <f t="shared" si="42"/>
        <v/>
      </c>
      <c r="FJ50" s="49" t="str">
        <f t="shared" si="43"/>
        <v/>
      </c>
      <c r="FK50" s="49" t="str">
        <f t="shared" si="44"/>
        <v/>
      </c>
      <c r="FL50" s="49" t="str">
        <f t="shared" si="45"/>
        <v/>
      </c>
      <c r="FM50" s="49" t="str">
        <f t="shared" si="46"/>
        <v/>
      </c>
      <c r="FN50" s="49" t="str">
        <f t="shared" si="47"/>
        <v/>
      </c>
      <c r="FO50" s="49" t="str">
        <f t="shared" si="48"/>
        <v/>
      </c>
      <c r="FP50" s="49" t="str">
        <f t="shared" si="49"/>
        <v/>
      </c>
      <c r="FQ50" s="49" t="str">
        <f t="shared" si="50"/>
        <v/>
      </c>
      <c r="FR50" s="49" t="str">
        <f t="shared" si="51"/>
        <v/>
      </c>
      <c r="FS50" s="49" t="str">
        <f t="shared" si="52"/>
        <v/>
      </c>
      <c r="FT50" s="49" t="str">
        <f t="shared" si="53"/>
        <v/>
      </c>
      <c r="FU50" s="49" t="str">
        <f t="shared" si="54"/>
        <v/>
      </c>
      <c r="FV50" s="49" t="str">
        <f t="shared" si="55"/>
        <v/>
      </c>
      <c r="FW50" s="49" t="str">
        <f t="shared" si="56"/>
        <v/>
      </c>
      <c r="FX50" s="49" t="str">
        <f t="shared" si="57"/>
        <v/>
      </c>
      <c r="FY50" s="49" t="str">
        <f t="shared" si="58"/>
        <v/>
      </c>
      <c r="FZ50" s="49" t="str">
        <f t="shared" si="59"/>
        <v/>
      </c>
      <c r="GA50" s="49" t="str">
        <f t="shared" si="60"/>
        <v/>
      </c>
      <c r="GB50" s="49" t="str">
        <f t="shared" si="61"/>
        <v/>
      </c>
      <c r="GC50" s="49" t="str">
        <f t="shared" si="62"/>
        <v/>
      </c>
      <c r="GD50" s="49" t="str">
        <f t="shared" si="63"/>
        <v/>
      </c>
      <c r="GE50" s="49" t="str">
        <f t="shared" si="64"/>
        <v/>
      </c>
      <c r="GF50" s="49" t="str">
        <f t="shared" si="65"/>
        <v/>
      </c>
      <c r="GG50" s="49" t="str">
        <f t="shared" si="66"/>
        <v/>
      </c>
      <c r="GH50" s="49" t="str">
        <f t="shared" si="67"/>
        <v/>
      </c>
      <c r="GI50" s="49" t="str">
        <f t="shared" si="68"/>
        <v/>
      </c>
      <c r="GJ50" s="49" t="str">
        <f t="shared" si="69"/>
        <v/>
      </c>
      <c r="GK50" s="49" t="str">
        <f t="shared" si="70"/>
        <v/>
      </c>
      <c r="GL50" s="49" t="str">
        <f t="shared" si="71"/>
        <v/>
      </c>
      <c r="GM50" s="49" t="str">
        <f t="shared" si="72"/>
        <v/>
      </c>
      <c r="GN50" s="49" t="str">
        <f t="shared" si="73"/>
        <v/>
      </c>
      <c r="GO50" s="49" t="str">
        <f t="shared" si="74"/>
        <v/>
      </c>
      <c r="GP50" s="49" t="str">
        <f t="shared" si="75"/>
        <v/>
      </c>
      <c r="GQ50" s="49" t="str">
        <f t="shared" si="76"/>
        <v/>
      </c>
      <c r="GR50" s="49" t="str">
        <f t="shared" si="77"/>
        <v/>
      </c>
      <c r="GS50" s="49" t="str">
        <f t="shared" si="78"/>
        <v/>
      </c>
      <c r="GT50" s="49" t="str">
        <f t="shared" si="79"/>
        <v/>
      </c>
      <c r="GU50" s="49" t="str">
        <f t="shared" si="80"/>
        <v/>
      </c>
      <c r="GV50" s="49" t="str">
        <f t="shared" si="81"/>
        <v/>
      </c>
      <c r="GW50" s="49" t="str">
        <f t="shared" si="82"/>
        <v/>
      </c>
      <c r="GX50" s="49" t="str">
        <f t="shared" si="83"/>
        <v/>
      </c>
      <c r="GY50" s="49" t="str">
        <f t="shared" si="84"/>
        <v/>
      </c>
      <c r="GZ50" s="49" t="str">
        <f t="shared" si="85"/>
        <v/>
      </c>
      <c r="HA50" s="49" t="str">
        <f t="shared" si="86"/>
        <v/>
      </c>
      <c r="HB50" s="49" t="str">
        <f t="shared" si="87"/>
        <v/>
      </c>
      <c r="HC50" s="49" t="str">
        <f t="shared" si="88"/>
        <v/>
      </c>
      <c r="HD50" s="49" t="str">
        <f t="shared" si="89"/>
        <v/>
      </c>
      <c r="HE50" s="49" t="str">
        <f t="shared" si="90"/>
        <v/>
      </c>
      <c r="HF50" s="49" t="str">
        <f t="shared" si="91"/>
        <v/>
      </c>
      <c r="HG50" s="49" t="str">
        <f t="shared" si="92"/>
        <v/>
      </c>
      <c r="HH50" s="49" t="str">
        <f t="shared" si="93"/>
        <v/>
      </c>
      <c r="HI50" s="49" t="str">
        <f t="shared" si="94"/>
        <v/>
      </c>
      <c r="HJ50" s="49" t="str">
        <f t="shared" si="95"/>
        <v/>
      </c>
      <c r="HK50" s="49" t="str">
        <f t="shared" si="96"/>
        <v/>
      </c>
      <c r="HL50" s="49" t="str">
        <f t="shared" si="97"/>
        <v/>
      </c>
      <c r="HM50" s="49" t="str">
        <f t="shared" si="98"/>
        <v/>
      </c>
      <c r="HN50" s="49" t="str">
        <f t="shared" si="99"/>
        <v/>
      </c>
      <c r="HO50" s="49" t="str">
        <f t="shared" si="100"/>
        <v/>
      </c>
      <c r="HP50" s="49" t="str">
        <f t="shared" si="101"/>
        <v/>
      </c>
      <c r="HQ50" s="49" t="str">
        <f t="shared" si="102"/>
        <v/>
      </c>
      <c r="HR50" s="49" t="str">
        <f t="shared" si="103"/>
        <v/>
      </c>
      <c r="HS50" s="49" t="str">
        <f t="shared" si="104"/>
        <v/>
      </c>
      <c r="HT50" s="169" t="e">
        <f t="shared" si="171"/>
        <v>#N/A</v>
      </c>
      <c r="HU50" s="169" t="e">
        <f t="shared" si="181"/>
        <v>#N/A</v>
      </c>
      <c r="HV50" s="169" t="e">
        <f t="shared" si="181"/>
        <v>#N/A</v>
      </c>
      <c r="HW50" s="169" t="e">
        <f t="shared" si="181"/>
        <v>#N/A</v>
      </c>
      <c r="HX50" s="169" t="e">
        <f t="shared" si="192"/>
        <v>#N/A</v>
      </c>
      <c r="HY50" s="169" t="e">
        <f t="shared" si="192"/>
        <v>#N/A</v>
      </c>
      <c r="HZ50" s="169" t="e">
        <f t="shared" si="192"/>
        <v>#N/A</v>
      </c>
      <c r="IA50" s="169" t="e">
        <f t="shared" si="192"/>
        <v>#N/A</v>
      </c>
      <c r="IB50" s="169" t="e">
        <f t="shared" si="192"/>
        <v>#N/A</v>
      </c>
      <c r="IC50" s="169" t="e">
        <f t="shared" si="192"/>
        <v>#N/A</v>
      </c>
      <c r="ID50" s="169" t="e">
        <f t="shared" si="192"/>
        <v>#N/A</v>
      </c>
      <c r="IE50" s="169" t="e">
        <f t="shared" si="192"/>
        <v>#N/A</v>
      </c>
      <c r="IF50" s="169" t="e">
        <f t="shared" si="192"/>
        <v>#N/A</v>
      </c>
      <c r="IG50" s="169" t="e">
        <f t="shared" si="192"/>
        <v>#N/A</v>
      </c>
      <c r="IH50" s="169" t="e">
        <f t="shared" si="192"/>
        <v>#N/A</v>
      </c>
      <c r="II50" s="169" t="e">
        <f t="shared" si="192"/>
        <v>#N/A</v>
      </c>
      <c r="IJ50" s="169" t="e">
        <f t="shared" si="192"/>
        <v>#N/A</v>
      </c>
      <c r="IK50" s="169" t="e">
        <f t="shared" si="192"/>
        <v>#N/A</v>
      </c>
      <c r="IL50" s="169" t="e">
        <f t="shared" si="192"/>
        <v>#N/A</v>
      </c>
      <c r="IM50" s="169" t="e">
        <f t="shared" si="188"/>
        <v>#N/A</v>
      </c>
      <c r="IN50" s="169" t="e">
        <f t="shared" si="188"/>
        <v>#N/A</v>
      </c>
      <c r="IO50" s="169" t="e">
        <f t="shared" si="188"/>
        <v>#N/A</v>
      </c>
      <c r="IP50" s="169" t="e">
        <f t="shared" si="188"/>
        <v>#N/A</v>
      </c>
      <c r="IQ50" s="169" t="e">
        <f t="shared" si="188"/>
        <v>#N/A</v>
      </c>
      <c r="IR50" s="169" t="e">
        <f t="shared" si="188"/>
        <v>#N/A</v>
      </c>
      <c r="IS50" s="169" t="e">
        <f t="shared" si="188"/>
        <v>#N/A</v>
      </c>
      <c r="IT50" s="169" t="e">
        <f t="shared" si="188"/>
        <v>#N/A</v>
      </c>
      <c r="IU50" s="169" t="e">
        <f t="shared" si="188"/>
        <v>#N/A</v>
      </c>
      <c r="IV50" s="169" t="e">
        <f t="shared" si="188"/>
        <v>#N/A</v>
      </c>
      <c r="IW50" s="169" t="e">
        <f t="shared" si="188"/>
        <v>#N/A</v>
      </c>
      <c r="IX50" s="169" t="e">
        <f t="shared" si="188"/>
        <v>#N/A</v>
      </c>
      <c r="IY50" s="169" t="e">
        <f t="shared" si="188"/>
        <v>#N/A</v>
      </c>
      <c r="IZ50" s="169" t="e">
        <f t="shared" si="188"/>
        <v>#N/A</v>
      </c>
      <c r="JA50" s="169" t="e">
        <f t="shared" si="188"/>
        <v>#N/A</v>
      </c>
      <c r="JB50" s="169" t="e">
        <f t="shared" si="185"/>
        <v>#N/A</v>
      </c>
      <c r="JC50" s="169" t="e">
        <f t="shared" si="185"/>
        <v>#N/A</v>
      </c>
      <c r="JD50" s="169" t="e">
        <f t="shared" si="185"/>
        <v>#N/A</v>
      </c>
      <c r="JE50" s="169" t="e">
        <f t="shared" si="185"/>
        <v>#N/A</v>
      </c>
      <c r="JF50" s="169" t="e">
        <f t="shared" si="185"/>
        <v>#N/A</v>
      </c>
      <c r="JG50" s="169" t="e">
        <f t="shared" si="185"/>
        <v>#N/A</v>
      </c>
      <c r="JH50" s="169" t="e">
        <f t="shared" si="185"/>
        <v>#N/A</v>
      </c>
      <c r="JI50" s="169" t="e">
        <f t="shared" si="185"/>
        <v>#N/A</v>
      </c>
      <c r="JJ50" s="169" t="e">
        <f t="shared" si="185"/>
        <v>#N/A</v>
      </c>
      <c r="JK50" s="169" t="e">
        <f t="shared" si="185"/>
        <v>#N/A</v>
      </c>
      <c r="JL50" s="169" t="e">
        <f t="shared" si="185"/>
        <v>#N/A</v>
      </c>
      <c r="JM50" s="169" t="e">
        <f t="shared" si="185"/>
        <v>#N/A</v>
      </c>
      <c r="JN50" s="169" t="e">
        <f t="shared" si="185"/>
        <v>#N/A</v>
      </c>
      <c r="JO50" s="169" t="e">
        <f t="shared" si="185"/>
        <v>#N/A</v>
      </c>
      <c r="JP50" s="169" t="e">
        <f t="shared" si="185"/>
        <v>#N/A</v>
      </c>
      <c r="JQ50" s="169" t="e">
        <f t="shared" si="174"/>
        <v>#N/A</v>
      </c>
      <c r="JR50" s="169" t="e">
        <f t="shared" si="174"/>
        <v>#N/A</v>
      </c>
      <c r="JS50" s="169" t="e">
        <f t="shared" si="174"/>
        <v>#N/A</v>
      </c>
      <c r="JT50" s="169" t="e">
        <f t="shared" si="174"/>
        <v>#N/A</v>
      </c>
      <c r="JU50" s="169" t="e">
        <f t="shared" si="174"/>
        <v>#N/A</v>
      </c>
      <c r="JV50" s="169" t="e">
        <f t="shared" si="174"/>
        <v>#N/A</v>
      </c>
      <c r="JW50" s="169" t="e">
        <f t="shared" si="174"/>
        <v>#N/A</v>
      </c>
      <c r="JX50" s="169" t="e">
        <f t="shared" si="174"/>
        <v>#N/A</v>
      </c>
      <c r="JY50" s="169" t="e">
        <f t="shared" si="174"/>
        <v>#N/A</v>
      </c>
      <c r="JZ50" s="169" t="e">
        <f t="shared" si="174"/>
        <v>#N/A</v>
      </c>
      <c r="KA50" s="169" t="e">
        <f t="shared" si="174"/>
        <v>#N/A</v>
      </c>
      <c r="KB50" s="169" t="e">
        <f t="shared" si="174"/>
        <v>#N/A</v>
      </c>
      <c r="KC50" s="169" t="e">
        <f t="shared" si="174"/>
        <v>#N/A</v>
      </c>
      <c r="KD50" s="169" t="e">
        <f t="shared" si="174"/>
        <v>#N/A</v>
      </c>
      <c r="KE50" s="169" t="e">
        <f t="shared" si="174"/>
        <v>#N/A</v>
      </c>
      <c r="KF50" s="169" t="e">
        <f t="shared" si="117"/>
        <v>#N/A</v>
      </c>
      <c r="KG50" s="169" t="e">
        <f t="shared" si="182"/>
        <v>#N/A</v>
      </c>
      <c r="KH50" s="169" t="e">
        <f t="shared" si="182"/>
        <v>#N/A</v>
      </c>
      <c r="KI50" s="169" t="e">
        <f t="shared" si="182"/>
        <v>#N/A</v>
      </c>
      <c r="KJ50" s="169" t="e">
        <f t="shared" si="193"/>
        <v>#N/A</v>
      </c>
      <c r="KK50" s="169" t="e">
        <f t="shared" si="193"/>
        <v>#N/A</v>
      </c>
      <c r="KL50" s="169" t="e">
        <f t="shared" si="193"/>
        <v>#N/A</v>
      </c>
      <c r="KM50" s="169" t="e">
        <f t="shared" si="193"/>
        <v>#N/A</v>
      </c>
      <c r="KN50" s="169" t="e">
        <f t="shared" si="193"/>
        <v>#N/A</v>
      </c>
      <c r="KO50" s="169" t="e">
        <f t="shared" si="193"/>
        <v>#N/A</v>
      </c>
      <c r="KP50" s="169" t="e">
        <f t="shared" si="193"/>
        <v>#N/A</v>
      </c>
      <c r="KQ50" s="169" t="e">
        <f t="shared" si="193"/>
        <v>#N/A</v>
      </c>
      <c r="KR50" s="169" t="e">
        <f t="shared" si="193"/>
        <v>#N/A</v>
      </c>
      <c r="KS50" s="169" t="e">
        <f t="shared" si="193"/>
        <v>#N/A</v>
      </c>
      <c r="KT50" s="169" t="e">
        <f t="shared" si="193"/>
        <v>#N/A</v>
      </c>
      <c r="KU50" s="169" t="e">
        <f t="shared" si="193"/>
        <v>#N/A</v>
      </c>
      <c r="KV50" s="169" t="e">
        <f t="shared" si="193"/>
        <v>#N/A</v>
      </c>
      <c r="KW50" s="169" t="e">
        <f t="shared" si="193"/>
        <v>#N/A</v>
      </c>
      <c r="KX50" s="169" t="e">
        <f t="shared" si="193"/>
        <v>#N/A</v>
      </c>
      <c r="KY50" s="169" t="e">
        <f t="shared" si="189"/>
        <v>#N/A</v>
      </c>
      <c r="KZ50" s="169" t="e">
        <f t="shared" si="189"/>
        <v>#N/A</v>
      </c>
      <c r="LA50" s="169" t="e">
        <f t="shared" si="189"/>
        <v>#N/A</v>
      </c>
      <c r="LB50" s="169" t="e">
        <f t="shared" si="189"/>
        <v>#N/A</v>
      </c>
      <c r="LC50" s="169" t="e">
        <f t="shared" si="189"/>
        <v>#N/A</v>
      </c>
      <c r="LD50" s="169" t="e">
        <f t="shared" si="189"/>
        <v>#N/A</v>
      </c>
      <c r="LE50" s="169" t="e">
        <f t="shared" si="189"/>
        <v>#N/A</v>
      </c>
      <c r="LF50" s="169" t="e">
        <f t="shared" si="189"/>
        <v>#N/A</v>
      </c>
      <c r="LG50" s="169" t="e">
        <f t="shared" si="189"/>
        <v>#N/A</v>
      </c>
      <c r="LH50" s="169" t="e">
        <f t="shared" si="189"/>
        <v>#N/A</v>
      </c>
      <c r="LI50" s="169" t="e">
        <f t="shared" si="189"/>
        <v>#N/A</v>
      </c>
      <c r="LJ50" s="169" t="e">
        <f t="shared" si="189"/>
        <v>#N/A</v>
      </c>
      <c r="LK50" s="169" t="e">
        <f t="shared" si="189"/>
        <v>#N/A</v>
      </c>
      <c r="LL50" s="169" t="e">
        <f t="shared" si="189"/>
        <v>#N/A</v>
      </c>
      <c r="LM50" s="169" t="e">
        <f t="shared" si="189"/>
        <v>#N/A</v>
      </c>
      <c r="LN50" s="169" t="e">
        <f t="shared" si="186"/>
        <v>#N/A</v>
      </c>
      <c r="LO50" s="169" t="e">
        <f t="shared" si="186"/>
        <v>#N/A</v>
      </c>
      <c r="LP50" s="169" t="e">
        <f t="shared" si="186"/>
        <v>#N/A</v>
      </c>
      <c r="LQ50" s="169" t="e">
        <f t="shared" si="186"/>
        <v>#N/A</v>
      </c>
      <c r="LR50" s="169" t="e">
        <f t="shared" si="186"/>
        <v>#N/A</v>
      </c>
      <c r="LS50" s="169" t="e">
        <f t="shared" si="186"/>
        <v>#N/A</v>
      </c>
      <c r="LT50" s="169" t="e">
        <f t="shared" si="186"/>
        <v>#N/A</v>
      </c>
      <c r="LU50" s="169" t="e">
        <f t="shared" si="186"/>
        <v>#N/A</v>
      </c>
      <c r="LV50" s="169" t="e">
        <f t="shared" si="186"/>
        <v>#N/A</v>
      </c>
      <c r="LW50" s="169" t="e">
        <f t="shared" si="186"/>
        <v>#N/A</v>
      </c>
      <c r="LX50" s="169" t="e">
        <f t="shared" si="186"/>
        <v>#N/A</v>
      </c>
      <c r="LY50" s="169" t="e">
        <f t="shared" si="186"/>
        <v>#N/A</v>
      </c>
      <c r="LZ50" s="169" t="e">
        <f t="shared" si="186"/>
        <v>#N/A</v>
      </c>
      <c r="MA50" s="169" t="e">
        <f t="shared" si="186"/>
        <v>#N/A</v>
      </c>
      <c r="MB50" s="169" t="e">
        <f t="shared" si="186"/>
        <v>#N/A</v>
      </c>
      <c r="MC50" s="169" t="e">
        <f t="shared" si="175"/>
        <v>#N/A</v>
      </c>
      <c r="MD50" s="169" t="e">
        <f t="shared" si="175"/>
        <v>#N/A</v>
      </c>
      <c r="ME50" s="169" t="e">
        <f t="shared" si="175"/>
        <v>#N/A</v>
      </c>
      <c r="MF50" s="169" t="e">
        <f t="shared" si="175"/>
        <v>#N/A</v>
      </c>
      <c r="MG50" s="169" t="e">
        <f t="shared" si="175"/>
        <v>#N/A</v>
      </c>
      <c r="MH50" s="169" t="e">
        <f t="shared" si="175"/>
        <v>#N/A</v>
      </c>
      <c r="MI50" s="169" t="e">
        <f t="shared" si="175"/>
        <v>#N/A</v>
      </c>
      <c r="MJ50" s="169" t="e">
        <f t="shared" si="175"/>
        <v>#N/A</v>
      </c>
      <c r="MK50" s="169" t="e">
        <f t="shared" si="175"/>
        <v>#N/A</v>
      </c>
      <c r="ML50" s="169" t="e">
        <f t="shared" si="175"/>
        <v>#N/A</v>
      </c>
      <c r="MM50" s="169" t="e">
        <f t="shared" si="175"/>
        <v>#N/A</v>
      </c>
      <c r="MN50" s="169" t="e">
        <f t="shared" si="175"/>
        <v>#N/A</v>
      </c>
      <c r="MO50" s="169" t="e">
        <f t="shared" si="175"/>
        <v>#N/A</v>
      </c>
      <c r="MP50" s="169" t="e">
        <f t="shared" si="175"/>
        <v>#N/A</v>
      </c>
      <c r="MQ50" s="169" t="e">
        <f t="shared" si="175"/>
        <v>#N/A</v>
      </c>
      <c r="MR50" s="169" t="e">
        <f t="shared" si="118"/>
        <v>#N/A</v>
      </c>
      <c r="MS50" s="169" t="e">
        <f t="shared" si="183"/>
        <v>#N/A</v>
      </c>
      <c r="MT50" s="169" t="e">
        <f t="shared" si="183"/>
        <v>#N/A</v>
      </c>
      <c r="MU50" s="169" t="e">
        <f t="shared" si="183"/>
        <v>#N/A</v>
      </c>
      <c r="MV50" s="169" t="e">
        <f t="shared" si="194"/>
        <v>#N/A</v>
      </c>
      <c r="MW50" s="169" t="e">
        <f t="shared" si="194"/>
        <v>#N/A</v>
      </c>
      <c r="MX50" s="169" t="e">
        <f t="shared" si="194"/>
        <v>#N/A</v>
      </c>
      <c r="MY50" s="169" t="e">
        <f t="shared" si="194"/>
        <v>#N/A</v>
      </c>
      <c r="MZ50" s="169" t="e">
        <f t="shared" si="194"/>
        <v>#N/A</v>
      </c>
      <c r="NA50" s="169" t="e">
        <f t="shared" si="194"/>
        <v>#N/A</v>
      </c>
      <c r="NB50" s="169" t="e">
        <f t="shared" si="194"/>
        <v>#N/A</v>
      </c>
      <c r="NC50" s="169" t="e">
        <f t="shared" si="194"/>
        <v>#N/A</v>
      </c>
      <c r="ND50" s="169" t="e">
        <f t="shared" si="194"/>
        <v>#N/A</v>
      </c>
      <c r="NE50" s="169" t="e">
        <f t="shared" si="194"/>
        <v>#N/A</v>
      </c>
      <c r="NF50" s="169" t="e">
        <f t="shared" si="194"/>
        <v>#N/A</v>
      </c>
      <c r="NG50" s="169" t="e">
        <f t="shared" si="194"/>
        <v>#N/A</v>
      </c>
      <c r="NH50" s="169" t="e">
        <f t="shared" si="194"/>
        <v>#N/A</v>
      </c>
      <c r="NI50" s="169" t="e">
        <f t="shared" si="194"/>
        <v>#N/A</v>
      </c>
      <c r="NJ50" s="169" t="e">
        <f t="shared" si="194"/>
        <v>#N/A</v>
      </c>
      <c r="NK50" s="169" t="e">
        <f t="shared" si="190"/>
        <v>#N/A</v>
      </c>
      <c r="NL50" s="169" t="e">
        <f t="shared" si="190"/>
        <v>#N/A</v>
      </c>
      <c r="NM50" s="169" t="e">
        <f t="shared" si="190"/>
        <v>#N/A</v>
      </c>
      <c r="NN50" s="169" t="e">
        <f t="shared" si="190"/>
        <v>#N/A</v>
      </c>
      <c r="NO50" s="169" t="e">
        <f t="shared" si="190"/>
        <v>#N/A</v>
      </c>
      <c r="NP50" s="169" t="e">
        <f t="shared" si="190"/>
        <v>#N/A</v>
      </c>
      <c r="NQ50" s="169" t="e">
        <f t="shared" si="190"/>
        <v>#N/A</v>
      </c>
      <c r="NR50" s="169" t="e">
        <f t="shared" si="190"/>
        <v>#N/A</v>
      </c>
      <c r="NS50" s="169" t="e">
        <f t="shared" si="190"/>
        <v>#N/A</v>
      </c>
      <c r="NT50" s="169" t="e">
        <f t="shared" si="190"/>
        <v>#N/A</v>
      </c>
      <c r="NU50" s="169" t="e">
        <f t="shared" si="190"/>
        <v>#N/A</v>
      </c>
      <c r="NV50" s="169" t="e">
        <f t="shared" si="190"/>
        <v>#N/A</v>
      </c>
      <c r="NW50" s="169" t="e">
        <f t="shared" si="190"/>
        <v>#N/A</v>
      </c>
      <c r="NX50" s="169" t="e">
        <f t="shared" si="190"/>
        <v>#N/A</v>
      </c>
      <c r="NY50" s="169" t="e">
        <f t="shared" si="190"/>
        <v>#N/A</v>
      </c>
      <c r="NZ50" s="169" t="e">
        <f t="shared" si="187"/>
        <v>#N/A</v>
      </c>
      <c r="OA50" s="169" t="e">
        <f t="shared" si="187"/>
        <v>#N/A</v>
      </c>
      <c r="OB50" s="169" t="e">
        <f t="shared" si="187"/>
        <v>#N/A</v>
      </c>
      <c r="OC50" s="169" t="e">
        <f t="shared" si="187"/>
        <v>#N/A</v>
      </c>
      <c r="OD50" s="169" t="e">
        <f t="shared" si="187"/>
        <v>#N/A</v>
      </c>
      <c r="OE50" s="169" t="e">
        <f t="shared" si="187"/>
        <v>#N/A</v>
      </c>
      <c r="OF50" s="169" t="e">
        <f t="shared" si="187"/>
        <v>#N/A</v>
      </c>
      <c r="OG50" s="169" t="e">
        <f t="shared" si="187"/>
        <v>#N/A</v>
      </c>
      <c r="OH50" s="169" t="e">
        <f t="shared" si="187"/>
        <v>#N/A</v>
      </c>
      <c r="OI50" s="169" t="e">
        <f t="shared" si="187"/>
        <v>#N/A</v>
      </c>
      <c r="OJ50" s="169" t="e">
        <f t="shared" si="187"/>
        <v>#N/A</v>
      </c>
      <c r="OK50" s="169" t="e">
        <f t="shared" si="187"/>
        <v>#N/A</v>
      </c>
      <c r="OL50" s="169" t="e">
        <f t="shared" si="187"/>
        <v>#N/A</v>
      </c>
      <c r="OM50" s="169" t="e">
        <f t="shared" si="187"/>
        <v>#N/A</v>
      </c>
      <c r="ON50" s="169" t="e">
        <f t="shared" si="187"/>
        <v>#N/A</v>
      </c>
      <c r="OO50" s="169" t="e">
        <f t="shared" si="176"/>
        <v>#N/A</v>
      </c>
      <c r="OP50" s="169" t="e">
        <f t="shared" si="176"/>
        <v>#N/A</v>
      </c>
      <c r="OQ50" s="169" t="e">
        <f t="shared" si="176"/>
        <v>#N/A</v>
      </c>
      <c r="OR50" s="169" t="e">
        <f t="shared" si="176"/>
        <v>#N/A</v>
      </c>
      <c r="OS50" s="169" t="e">
        <f t="shared" si="176"/>
        <v>#N/A</v>
      </c>
      <c r="OT50" s="169" t="e">
        <f t="shared" si="176"/>
        <v>#N/A</v>
      </c>
      <c r="OU50" s="169" t="e">
        <f t="shared" si="176"/>
        <v>#N/A</v>
      </c>
      <c r="OV50" s="169" t="e">
        <f t="shared" si="176"/>
        <v>#N/A</v>
      </c>
      <c r="OW50" s="169" t="e">
        <f t="shared" si="176"/>
        <v>#N/A</v>
      </c>
      <c r="OX50" s="169" t="e">
        <f t="shared" si="176"/>
        <v>#N/A</v>
      </c>
      <c r="OY50" s="169" t="e">
        <f t="shared" si="176"/>
        <v>#N/A</v>
      </c>
      <c r="OZ50" s="169" t="e">
        <f t="shared" si="176"/>
        <v>#N/A</v>
      </c>
      <c r="PA50" s="169" t="e">
        <f t="shared" si="176"/>
        <v>#N/A</v>
      </c>
      <c r="PB50" s="169" t="e">
        <f t="shared" si="176"/>
        <v>#N/A</v>
      </c>
      <c r="PC50" s="169" t="e">
        <f t="shared" si="176"/>
        <v>#N/A</v>
      </c>
      <c r="PD50" s="169" t="e">
        <f t="shared" si="119"/>
        <v>#N/A</v>
      </c>
      <c r="PE50" s="169" t="e">
        <f t="shared" si="172"/>
        <v>#N/A</v>
      </c>
      <c r="PF50" s="169" t="e">
        <f t="shared" si="172"/>
        <v>#N/A</v>
      </c>
      <c r="PG50" s="169" t="e">
        <f t="shared" si="172"/>
        <v>#N/A</v>
      </c>
      <c r="PH50" s="169" t="e">
        <f t="shared" si="172"/>
        <v>#N/A</v>
      </c>
      <c r="PI50" s="169" t="e">
        <f t="shared" si="172"/>
        <v>#N/A</v>
      </c>
      <c r="PJ50" s="169" t="e">
        <f t="shared" si="172"/>
        <v>#N/A</v>
      </c>
      <c r="PK50" s="169" t="e">
        <f t="shared" si="172"/>
        <v>#N/A</v>
      </c>
      <c r="PL50" s="169" t="e">
        <f t="shared" si="172"/>
        <v>#N/A</v>
      </c>
    </row>
    <row r="51" spans="1:428" hidden="1" x14ac:dyDescent="0.75">
      <c r="A51" s="4">
        <v>48</v>
      </c>
      <c r="B51" s="109"/>
      <c r="C51" s="117"/>
      <c r="D51" s="122" t="str">
        <f t="shared" si="168"/>
        <v/>
      </c>
      <c r="E51" s="95"/>
      <c r="F51" s="122" t="str">
        <f t="shared" si="169"/>
        <v/>
      </c>
      <c r="G51" s="117"/>
      <c r="H51" s="110"/>
      <c r="I51" s="124" t="str">
        <f t="shared" si="0"/>
        <v/>
      </c>
      <c r="J51" s="124" t="str">
        <f t="shared" si="1"/>
        <v/>
      </c>
      <c r="K51" s="73" t="str">
        <f t="shared" si="112"/>
        <v/>
      </c>
      <c r="L51" s="23"/>
      <c r="M51" s="57"/>
      <c r="N51" s="280"/>
      <c r="O51" s="74" t="str">
        <f>IF(AND(D51&gt;0,E51&gt;0,F51&gt;0),IF(ISBLANK(N51),IF(ISBLANK(L51),"",(F51-D51)*VLOOKUP(L51,VLookups!$A$4:$B$13,2,FALSE)),N51),"")</f>
        <v/>
      </c>
      <c r="P51" s="75" t="str">
        <f t="shared" si="170"/>
        <v/>
      </c>
      <c r="Q51" s="95"/>
      <c r="R51" s="270" t="str">
        <f>IF(AND(Q51&gt;0,E51&gt;0,NOT(O51="")),ABS(VLOOKUP($Q$1,VLookups!$A$43:$B$44,2,FALSE)-_xlfn.NORM.DIST(Q51,K51,O51,TRUE)),"")</f>
        <v/>
      </c>
      <c r="S51" s="94" t="str">
        <f>IF(AND($D51&gt;0,$E51&gt;0,$F51&gt;0,NOT(ISBLANK($L51))),_xlfn.NORM.INV(ABS(VLOOKUP($Q$1,VLookups!$A$43:$B$44,2,FALSE)-S$3),$K51,$O51),"")</f>
        <v/>
      </c>
      <c r="T51" s="93" t="str">
        <f>IF(AND($D51&gt;0,$E51&gt;0,$F51&gt;0,NOT(ISBLANK($L51))),_xlfn.NORM.INV(ABS(VLOOKUP($Q$1,VLookups!$A$43:$B$44,2,FALSE)-T$3),$K51,$O51),"")</f>
        <v/>
      </c>
      <c r="U51" s="94" t="str">
        <f>IF(AND($D51&gt;0,$E51&gt;0,$F51&gt;0,NOT(ISBLANK($L51))),_xlfn.NORM.INV(ABS(VLOOKUP($Q$1,VLookups!$A$43:$B$44,2,FALSE)-U$3),$K51,$O51),"")</f>
        <v/>
      </c>
      <c r="V51" s="93" t="str">
        <f>IF(AND($D51&gt;0,$E51&gt;0,$F51&gt;0,NOT(ISBLANK($L51))),_xlfn.NORM.INV(ABS(VLOOKUP($Q$1,VLookups!$A$43:$B$44,2,FALSE)-V$3),$K51,$O51),"")</f>
        <v/>
      </c>
      <c r="W51" s="94" t="str">
        <f>IF(AND($D51&gt;0,$E51&gt;0,$F51&gt;0,NOT(ISBLANK($L51))),_xlfn.NORM.INV(ABS(VLOOKUP($Q$1,VLookups!$A$43:$B$44,2,FALSE)-W$3),$K51,$O51),"")</f>
        <v/>
      </c>
      <c r="X51" s="93" t="str">
        <f>IF(AND($D51&gt;0,$E51&gt;0,$F51&gt;0,NOT(ISBLANK($L51))),_xlfn.NORM.INV(ABS(VLOOKUP($Q$1,VLookups!$A$43:$B$44,2,FALSE)-X$3),$K51,$O51),"")</f>
        <v/>
      </c>
      <c r="Y51" s="5"/>
      <c r="Z51" s="168" t="str">
        <f t="shared" si="113"/>
        <v/>
      </c>
      <c r="AA51" s="49" t="str">
        <f t="shared" si="114"/>
        <v/>
      </c>
      <c r="AB51" s="49" t="str">
        <f t="shared" si="195"/>
        <v/>
      </c>
      <c r="AC51" s="49" t="str">
        <f t="shared" si="195"/>
        <v/>
      </c>
      <c r="AD51" s="49" t="str">
        <f t="shared" si="195"/>
        <v/>
      </c>
      <c r="AE51" s="49" t="str">
        <f t="shared" si="195"/>
        <v/>
      </c>
      <c r="AF51" s="49" t="str">
        <f t="shared" si="195"/>
        <v/>
      </c>
      <c r="AG51" s="49" t="str">
        <f t="shared" si="195"/>
        <v/>
      </c>
      <c r="AH51" s="49" t="str">
        <f t="shared" si="195"/>
        <v/>
      </c>
      <c r="AI51" s="49" t="str">
        <f t="shared" si="195"/>
        <v/>
      </c>
      <c r="AJ51" s="49" t="str">
        <f t="shared" si="195"/>
        <v/>
      </c>
      <c r="AK51" s="49" t="str">
        <f t="shared" si="195"/>
        <v/>
      </c>
      <c r="AL51" s="49" t="str">
        <f t="shared" si="195"/>
        <v/>
      </c>
      <c r="AM51" s="49" t="str">
        <f t="shared" si="195"/>
        <v/>
      </c>
      <c r="AN51" s="49" t="str">
        <f t="shared" si="195"/>
        <v/>
      </c>
      <c r="AO51" s="49" t="str">
        <f t="shared" si="195"/>
        <v/>
      </c>
      <c r="AP51" s="49" t="str">
        <f t="shared" si="195"/>
        <v/>
      </c>
      <c r="AQ51" s="49" t="str">
        <f t="shared" si="195"/>
        <v/>
      </c>
      <c r="AR51" s="49" t="str">
        <f t="shared" si="195"/>
        <v/>
      </c>
      <c r="AS51" s="49" t="str">
        <f t="shared" si="195"/>
        <v/>
      </c>
      <c r="AT51" s="49" t="str">
        <f t="shared" si="195"/>
        <v/>
      </c>
      <c r="AU51" s="49" t="str">
        <f t="shared" si="195"/>
        <v/>
      </c>
      <c r="AV51" s="49" t="str">
        <f t="shared" si="195"/>
        <v/>
      </c>
      <c r="AW51" s="49" t="str">
        <f t="shared" si="195"/>
        <v/>
      </c>
      <c r="AX51" s="49" t="str">
        <f t="shared" si="195"/>
        <v/>
      </c>
      <c r="AY51" s="49" t="str">
        <f t="shared" si="195"/>
        <v/>
      </c>
      <c r="AZ51" s="49" t="str">
        <f t="shared" si="195"/>
        <v/>
      </c>
      <c r="BA51" s="49" t="str">
        <f t="shared" si="195"/>
        <v/>
      </c>
      <c r="BB51" s="49" t="str">
        <f t="shared" si="195"/>
        <v/>
      </c>
      <c r="BC51" s="49" t="str">
        <f t="shared" si="195"/>
        <v/>
      </c>
      <c r="BD51" s="49" t="str">
        <f t="shared" si="195"/>
        <v/>
      </c>
      <c r="BE51" s="49" t="str">
        <f t="shared" si="195"/>
        <v/>
      </c>
      <c r="BF51" s="49" t="str">
        <f t="shared" si="195"/>
        <v/>
      </c>
      <c r="BG51" s="49" t="str">
        <f t="shared" si="195"/>
        <v/>
      </c>
      <c r="BH51" s="49" t="str">
        <f t="shared" si="195"/>
        <v/>
      </c>
      <c r="BI51" s="49" t="str">
        <f t="shared" si="195"/>
        <v/>
      </c>
      <c r="BJ51" s="49" t="str">
        <f t="shared" si="195"/>
        <v/>
      </c>
      <c r="BK51" s="49" t="str">
        <f t="shared" si="195"/>
        <v/>
      </c>
      <c r="BL51" s="49" t="str">
        <f t="shared" si="195"/>
        <v/>
      </c>
      <c r="BM51" s="49" t="str">
        <f t="shared" si="195"/>
        <v/>
      </c>
      <c r="BN51" s="49" t="str">
        <f t="shared" si="195"/>
        <v/>
      </c>
      <c r="BO51" s="49" t="str">
        <f t="shared" si="195"/>
        <v/>
      </c>
      <c r="BP51" s="49" t="str">
        <f t="shared" si="195"/>
        <v/>
      </c>
      <c r="BQ51" s="49" t="str">
        <f t="shared" si="195"/>
        <v/>
      </c>
      <c r="BR51" s="49" t="str">
        <f t="shared" si="195"/>
        <v/>
      </c>
      <c r="BS51" s="49" t="str">
        <f t="shared" si="195"/>
        <v/>
      </c>
      <c r="BT51" s="49" t="str">
        <f t="shared" si="195"/>
        <v/>
      </c>
      <c r="BU51" s="49" t="str">
        <f t="shared" si="195"/>
        <v/>
      </c>
      <c r="BV51" s="49" t="str">
        <f t="shared" si="195"/>
        <v/>
      </c>
      <c r="BW51" s="49" t="str">
        <f t="shared" si="195"/>
        <v/>
      </c>
      <c r="BX51" s="49" t="str">
        <f t="shared" si="195"/>
        <v/>
      </c>
      <c r="BY51" s="49" t="str">
        <f t="shared" si="195"/>
        <v/>
      </c>
      <c r="BZ51" s="49" t="str">
        <f t="shared" si="195"/>
        <v/>
      </c>
      <c r="CA51" s="49" t="str">
        <f t="shared" si="195"/>
        <v/>
      </c>
      <c r="CB51" s="49" t="str">
        <f t="shared" si="195"/>
        <v/>
      </c>
      <c r="CC51" s="49" t="str">
        <f t="shared" si="195"/>
        <v/>
      </c>
      <c r="CD51" s="49" t="str">
        <f t="shared" si="195"/>
        <v/>
      </c>
      <c r="CE51" s="49" t="str">
        <f t="shared" si="195"/>
        <v/>
      </c>
      <c r="CF51" s="49" t="str">
        <f t="shared" si="195"/>
        <v/>
      </c>
      <c r="CG51" s="49" t="str">
        <f t="shared" si="195"/>
        <v/>
      </c>
      <c r="CH51" s="49" t="str">
        <f t="shared" si="195"/>
        <v/>
      </c>
      <c r="CI51" s="49" t="str">
        <f t="shared" si="195"/>
        <v/>
      </c>
      <c r="CJ51" s="49" t="str">
        <f t="shared" si="195"/>
        <v/>
      </c>
      <c r="CK51" s="49" t="str">
        <f t="shared" si="195"/>
        <v/>
      </c>
      <c r="CL51" s="49" t="str">
        <f t="shared" si="195"/>
        <v/>
      </c>
      <c r="CM51" s="49" t="str">
        <f t="shared" si="195"/>
        <v/>
      </c>
      <c r="CN51" s="49" t="str">
        <f t="shared" si="191"/>
        <v/>
      </c>
      <c r="CO51" s="49" t="str">
        <f t="shared" si="191"/>
        <v/>
      </c>
      <c r="CP51" s="49" t="str">
        <f t="shared" si="191"/>
        <v/>
      </c>
      <c r="CQ51" s="49" t="str">
        <f t="shared" si="191"/>
        <v/>
      </c>
      <c r="CR51" s="49" t="str">
        <f t="shared" si="191"/>
        <v/>
      </c>
      <c r="CS51" s="49" t="str">
        <f t="shared" si="191"/>
        <v/>
      </c>
      <c r="CT51" s="49" t="str">
        <f t="shared" si="191"/>
        <v/>
      </c>
      <c r="CU51" s="49" t="str">
        <f t="shared" si="191"/>
        <v/>
      </c>
      <c r="CV51" s="49" t="str">
        <f t="shared" si="191"/>
        <v/>
      </c>
      <c r="CW51" s="49" t="str">
        <f t="shared" si="191"/>
        <v/>
      </c>
      <c r="CX51" s="49" t="str">
        <f t="shared" si="191"/>
        <v/>
      </c>
      <c r="CY51" s="49" t="str">
        <f t="shared" si="191"/>
        <v/>
      </c>
      <c r="CZ51" s="49" t="str">
        <f t="shared" si="191"/>
        <v/>
      </c>
      <c r="DA51" s="49" t="str">
        <f t="shared" si="191"/>
        <v/>
      </c>
      <c r="DB51" s="49" t="str">
        <f t="shared" si="191"/>
        <v/>
      </c>
      <c r="DC51" s="49" t="str">
        <f t="shared" si="191"/>
        <v/>
      </c>
      <c r="DD51" s="49" t="str">
        <f t="shared" si="191"/>
        <v/>
      </c>
      <c r="DE51" s="49" t="str">
        <f t="shared" si="191"/>
        <v/>
      </c>
      <c r="DF51" s="49" t="str">
        <f t="shared" si="191"/>
        <v/>
      </c>
      <c r="DG51" s="49" t="str">
        <f t="shared" si="191"/>
        <v/>
      </c>
      <c r="DH51" s="49" t="str">
        <f t="shared" si="191"/>
        <v/>
      </c>
      <c r="DI51" s="49" t="str">
        <f t="shared" si="191"/>
        <v/>
      </c>
      <c r="DJ51" s="49" t="str">
        <f t="shared" si="191"/>
        <v/>
      </c>
      <c r="DK51" s="49" t="str">
        <f t="shared" si="191"/>
        <v/>
      </c>
      <c r="DL51" s="49" t="str">
        <f t="shared" si="191"/>
        <v/>
      </c>
      <c r="DM51" s="49" t="str">
        <f t="shared" si="191"/>
        <v/>
      </c>
      <c r="DN51" s="49" t="str">
        <f t="shared" si="191"/>
        <v/>
      </c>
      <c r="DO51" s="49" t="str">
        <f t="shared" si="191"/>
        <v/>
      </c>
      <c r="DP51" s="49" t="str">
        <f t="shared" si="191"/>
        <v/>
      </c>
      <c r="DQ51" s="49" t="str">
        <f t="shared" si="191"/>
        <v/>
      </c>
      <c r="DR51" s="49" t="str">
        <f t="shared" si="191"/>
        <v/>
      </c>
      <c r="DS51" s="49" t="str">
        <f t="shared" si="191"/>
        <v/>
      </c>
      <c r="DT51" s="49" t="str">
        <f t="shared" si="191"/>
        <v/>
      </c>
      <c r="DU51" s="49" t="str">
        <f t="shared" si="191"/>
        <v/>
      </c>
      <c r="DV51" s="49" t="str">
        <f t="shared" si="191"/>
        <v/>
      </c>
      <c r="DW51" s="183" t="str">
        <f t="shared" si="115"/>
        <v/>
      </c>
      <c r="DX51" s="49" t="str">
        <f t="shared" si="5"/>
        <v/>
      </c>
      <c r="DY51" s="49" t="str">
        <f t="shared" si="6"/>
        <v/>
      </c>
      <c r="DZ51" s="49" t="str">
        <f t="shared" si="7"/>
        <v/>
      </c>
      <c r="EA51" s="49" t="str">
        <f t="shared" si="8"/>
        <v/>
      </c>
      <c r="EB51" s="49" t="str">
        <f t="shared" si="9"/>
        <v/>
      </c>
      <c r="EC51" s="49" t="str">
        <f t="shared" si="10"/>
        <v/>
      </c>
      <c r="ED51" s="49" t="str">
        <f t="shared" si="11"/>
        <v/>
      </c>
      <c r="EE51" s="49" t="str">
        <f t="shared" si="12"/>
        <v/>
      </c>
      <c r="EF51" s="49" t="str">
        <f t="shared" si="13"/>
        <v/>
      </c>
      <c r="EG51" s="49" t="str">
        <f t="shared" si="14"/>
        <v/>
      </c>
      <c r="EH51" s="49" t="str">
        <f t="shared" si="15"/>
        <v/>
      </c>
      <c r="EI51" s="49" t="str">
        <f t="shared" si="16"/>
        <v/>
      </c>
      <c r="EJ51" s="49" t="str">
        <f t="shared" si="17"/>
        <v/>
      </c>
      <c r="EK51" s="49" t="str">
        <f t="shared" si="18"/>
        <v/>
      </c>
      <c r="EL51" s="49" t="str">
        <f t="shared" si="19"/>
        <v/>
      </c>
      <c r="EM51" s="49" t="str">
        <f t="shared" si="20"/>
        <v/>
      </c>
      <c r="EN51" s="49" t="str">
        <f t="shared" si="21"/>
        <v/>
      </c>
      <c r="EO51" s="49" t="str">
        <f t="shared" si="22"/>
        <v/>
      </c>
      <c r="EP51" s="49" t="str">
        <f t="shared" si="23"/>
        <v/>
      </c>
      <c r="EQ51" s="49" t="str">
        <f t="shared" si="24"/>
        <v/>
      </c>
      <c r="ER51" s="49" t="str">
        <f t="shared" si="25"/>
        <v/>
      </c>
      <c r="ES51" s="49" t="str">
        <f t="shared" si="26"/>
        <v/>
      </c>
      <c r="ET51" s="49" t="str">
        <f t="shared" si="27"/>
        <v/>
      </c>
      <c r="EU51" s="49" t="str">
        <f t="shared" si="28"/>
        <v/>
      </c>
      <c r="EV51" s="49" t="str">
        <f t="shared" si="29"/>
        <v/>
      </c>
      <c r="EW51" s="49" t="str">
        <f t="shared" si="30"/>
        <v/>
      </c>
      <c r="EX51" s="49" t="str">
        <f t="shared" si="31"/>
        <v/>
      </c>
      <c r="EY51" s="49" t="str">
        <f t="shared" si="32"/>
        <v/>
      </c>
      <c r="EZ51" s="49" t="str">
        <f t="shared" si="33"/>
        <v/>
      </c>
      <c r="FA51" s="49" t="str">
        <f t="shared" si="34"/>
        <v/>
      </c>
      <c r="FB51" s="49" t="str">
        <f t="shared" si="35"/>
        <v/>
      </c>
      <c r="FC51" s="49" t="str">
        <f t="shared" si="36"/>
        <v/>
      </c>
      <c r="FD51" s="49" t="str">
        <f t="shared" si="37"/>
        <v/>
      </c>
      <c r="FE51" s="49" t="str">
        <f t="shared" si="38"/>
        <v/>
      </c>
      <c r="FF51" s="49" t="str">
        <f t="shared" si="39"/>
        <v/>
      </c>
      <c r="FG51" s="49" t="str">
        <f t="shared" si="40"/>
        <v/>
      </c>
      <c r="FH51" s="49" t="str">
        <f t="shared" si="41"/>
        <v/>
      </c>
      <c r="FI51" s="49" t="str">
        <f t="shared" si="42"/>
        <v/>
      </c>
      <c r="FJ51" s="49" t="str">
        <f t="shared" si="43"/>
        <v/>
      </c>
      <c r="FK51" s="49" t="str">
        <f t="shared" si="44"/>
        <v/>
      </c>
      <c r="FL51" s="49" t="str">
        <f t="shared" si="45"/>
        <v/>
      </c>
      <c r="FM51" s="49" t="str">
        <f t="shared" si="46"/>
        <v/>
      </c>
      <c r="FN51" s="49" t="str">
        <f t="shared" si="47"/>
        <v/>
      </c>
      <c r="FO51" s="49" t="str">
        <f t="shared" si="48"/>
        <v/>
      </c>
      <c r="FP51" s="49" t="str">
        <f t="shared" si="49"/>
        <v/>
      </c>
      <c r="FQ51" s="49" t="str">
        <f t="shared" si="50"/>
        <v/>
      </c>
      <c r="FR51" s="49" t="str">
        <f t="shared" si="51"/>
        <v/>
      </c>
      <c r="FS51" s="49" t="str">
        <f t="shared" si="52"/>
        <v/>
      </c>
      <c r="FT51" s="49" t="str">
        <f t="shared" si="53"/>
        <v/>
      </c>
      <c r="FU51" s="49" t="str">
        <f t="shared" si="54"/>
        <v/>
      </c>
      <c r="FV51" s="49" t="str">
        <f t="shared" si="55"/>
        <v/>
      </c>
      <c r="FW51" s="49" t="str">
        <f t="shared" si="56"/>
        <v/>
      </c>
      <c r="FX51" s="49" t="str">
        <f t="shared" si="57"/>
        <v/>
      </c>
      <c r="FY51" s="49" t="str">
        <f t="shared" si="58"/>
        <v/>
      </c>
      <c r="FZ51" s="49" t="str">
        <f t="shared" si="59"/>
        <v/>
      </c>
      <c r="GA51" s="49" t="str">
        <f t="shared" si="60"/>
        <v/>
      </c>
      <c r="GB51" s="49" t="str">
        <f t="shared" si="61"/>
        <v/>
      </c>
      <c r="GC51" s="49" t="str">
        <f t="shared" si="62"/>
        <v/>
      </c>
      <c r="GD51" s="49" t="str">
        <f t="shared" si="63"/>
        <v/>
      </c>
      <c r="GE51" s="49" t="str">
        <f t="shared" si="64"/>
        <v/>
      </c>
      <c r="GF51" s="49" t="str">
        <f t="shared" si="65"/>
        <v/>
      </c>
      <c r="GG51" s="49" t="str">
        <f t="shared" si="66"/>
        <v/>
      </c>
      <c r="GH51" s="49" t="str">
        <f t="shared" si="67"/>
        <v/>
      </c>
      <c r="GI51" s="49" t="str">
        <f t="shared" si="68"/>
        <v/>
      </c>
      <c r="GJ51" s="49" t="str">
        <f t="shared" si="69"/>
        <v/>
      </c>
      <c r="GK51" s="49" t="str">
        <f t="shared" si="70"/>
        <v/>
      </c>
      <c r="GL51" s="49" t="str">
        <f t="shared" si="71"/>
        <v/>
      </c>
      <c r="GM51" s="49" t="str">
        <f t="shared" si="72"/>
        <v/>
      </c>
      <c r="GN51" s="49" t="str">
        <f t="shared" si="73"/>
        <v/>
      </c>
      <c r="GO51" s="49" t="str">
        <f t="shared" si="74"/>
        <v/>
      </c>
      <c r="GP51" s="49" t="str">
        <f t="shared" si="75"/>
        <v/>
      </c>
      <c r="GQ51" s="49" t="str">
        <f t="shared" si="76"/>
        <v/>
      </c>
      <c r="GR51" s="49" t="str">
        <f t="shared" si="77"/>
        <v/>
      </c>
      <c r="GS51" s="49" t="str">
        <f t="shared" si="78"/>
        <v/>
      </c>
      <c r="GT51" s="49" t="str">
        <f t="shared" si="79"/>
        <v/>
      </c>
      <c r="GU51" s="49" t="str">
        <f t="shared" si="80"/>
        <v/>
      </c>
      <c r="GV51" s="49" t="str">
        <f t="shared" si="81"/>
        <v/>
      </c>
      <c r="GW51" s="49" t="str">
        <f t="shared" si="82"/>
        <v/>
      </c>
      <c r="GX51" s="49" t="str">
        <f t="shared" si="83"/>
        <v/>
      </c>
      <c r="GY51" s="49" t="str">
        <f t="shared" si="84"/>
        <v/>
      </c>
      <c r="GZ51" s="49" t="str">
        <f t="shared" si="85"/>
        <v/>
      </c>
      <c r="HA51" s="49" t="str">
        <f t="shared" si="86"/>
        <v/>
      </c>
      <c r="HB51" s="49" t="str">
        <f t="shared" si="87"/>
        <v/>
      </c>
      <c r="HC51" s="49" t="str">
        <f t="shared" si="88"/>
        <v/>
      </c>
      <c r="HD51" s="49" t="str">
        <f t="shared" si="89"/>
        <v/>
      </c>
      <c r="HE51" s="49" t="str">
        <f t="shared" si="90"/>
        <v/>
      </c>
      <c r="HF51" s="49" t="str">
        <f t="shared" si="91"/>
        <v/>
      </c>
      <c r="HG51" s="49" t="str">
        <f t="shared" si="92"/>
        <v/>
      </c>
      <c r="HH51" s="49" t="str">
        <f t="shared" si="93"/>
        <v/>
      </c>
      <c r="HI51" s="49" t="str">
        <f t="shared" si="94"/>
        <v/>
      </c>
      <c r="HJ51" s="49" t="str">
        <f t="shared" si="95"/>
        <v/>
      </c>
      <c r="HK51" s="49" t="str">
        <f t="shared" si="96"/>
        <v/>
      </c>
      <c r="HL51" s="49" t="str">
        <f t="shared" si="97"/>
        <v/>
      </c>
      <c r="HM51" s="49" t="str">
        <f t="shared" si="98"/>
        <v/>
      </c>
      <c r="HN51" s="49" t="str">
        <f t="shared" si="99"/>
        <v/>
      </c>
      <c r="HO51" s="49" t="str">
        <f t="shared" si="100"/>
        <v/>
      </c>
      <c r="HP51" s="49" t="str">
        <f t="shared" si="101"/>
        <v/>
      </c>
      <c r="HQ51" s="49" t="str">
        <f t="shared" si="102"/>
        <v/>
      </c>
      <c r="HR51" s="49" t="str">
        <f t="shared" si="103"/>
        <v/>
      </c>
      <c r="HS51" s="49" t="str">
        <f t="shared" si="104"/>
        <v/>
      </c>
      <c r="HT51" s="169" t="e">
        <f t="shared" si="171"/>
        <v>#N/A</v>
      </c>
      <c r="HU51" s="169" t="e">
        <f t="shared" si="181"/>
        <v>#N/A</v>
      </c>
      <c r="HV51" s="169" t="e">
        <f t="shared" si="181"/>
        <v>#N/A</v>
      </c>
      <c r="HW51" s="169" t="e">
        <f t="shared" si="181"/>
        <v>#N/A</v>
      </c>
      <c r="HX51" s="169" t="e">
        <f t="shared" si="192"/>
        <v>#N/A</v>
      </c>
      <c r="HY51" s="169" t="e">
        <f t="shared" si="192"/>
        <v>#N/A</v>
      </c>
      <c r="HZ51" s="169" t="e">
        <f t="shared" si="192"/>
        <v>#N/A</v>
      </c>
      <c r="IA51" s="169" t="e">
        <f t="shared" si="192"/>
        <v>#N/A</v>
      </c>
      <c r="IB51" s="169" t="e">
        <f t="shared" si="192"/>
        <v>#N/A</v>
      </c>
      <c r="IC51" s="169" t="e">
        <f t="shared" si="192"/>
        <v>#N/A</v>
      </c>
      <c r="ID51" s="169" t="e">
        <f t="shared" si="192"/>
        <v>#N/A</v>
      </c>
      <c r="IE51" s="169" t="e">
        <f t="shared" si="192"/>
        <v>#N/A</v>
      </c>
      <c r="IF51" s="169" t="e">
        <f t="shared" si="192"/>
        <v>#N/A</v>
      </c>
      <c r="IG51" s="169" t="e">
        <f t="shared" si="192"/>
        <v>#N/A</v>
      </c>
      <c r="IH51" s="169" t="e">
        <f t="shared" si="192"/>
        <v>#N/A</v>
      </c>
      <c r="II51" s="169" t="e">
        <f t="shared" si="192"/>
        <v>#N/A</v>
      </c>
      <c r="IJ51" s="169" t="e">
        <f t="shared" si="192"/>
        <v>#N/A</v>
      </c>
      <c r="IK51" s="169" t="e">
        <f t="shared" si="192"/>
        <v>#N/A</v>
      </c>
      <c r="IL51" s="169" t="e">
        <f t="shared" si="192"/>
        <v>#N/A</v>
      </c>
      <c r="IM51" s="169" t="e">
        <f t="shared" si="188"/>
        <v>#N/A</v>
      </c>
      <c r="IN51" s="169" t="e">
        <f t="shared" si="188"/>
        <v>#N/A</v>
      </c>
      <c r="IO51" s="169" t="e">
        <f t="shared" si="188"/>
        <v>#N/A</v>
      </c>
      <c r="IP51" s="169" t="e">
        <f t="shared" si="188"/>
        <v>#N/A</v>
      </c>
      <c r="IQ51" s="169" t="e">
        <f t="shared" si="188"/>
        <v>#N/A</v>
      </c>
      <c r="IR51" s="169" t="e">
        <f t="shared" si="188"/>
        <v>#N/A</v>
      </c>
      <c r="IS51" s="169" t="e">
        <f t="shared" si="188"/>
        <v>#N/A</v>
      </c>
      <c r="IT51" s="169" t="e">
        <f t="shared" si="188"/>
        <v>#N/A</v>
      </c>
      <c r="IU51" s="169" t="e">
        <f t="shared" si="188"/>
        <v>#N/A</v>
      </c>
      <c r="IV51" s="169" t="e">
        <f t="shared" si="188"/>
        <v>#N/A</v>
      </c>
      <c r="IW51" s="169" t="e">
        <f t="shared" si="188"/>
        <v>#N/A</v>
      </c>
      <c r="IX51" s="169" t="e">
        <f t="shared" si="188"/>
        <v>#N/A</v>
      </c>
      <c r="IY51" s="169" t="e">
        <f t="shared" si="188"/>
        <v>#N/A</v>
      </c>
      <c r="IZ51" s="169" t="e">
        <f t="shared" si="188"/>
        <v>#N/A</v>
      </c>
      <c r="JA51" s="169" t="e">
        <f t="shared" si="188"/>
        <v>#N/A</v>
      </c>
      <c r="JB51" s="169" t="e">
        <f t="shared" si="185"/>
        <v>#N/A</v>
      </c>
      <c r="JC51" s="169" t="e">
        <f t="shared" si="185"/>
        <v>#N/A</v>
      </c>
      <c r="JD51" s="169" t="e">
        <f t="shared" si="185"/>
        <v>#N/A</v>
      </c>
      <c r="JE51" s="169" t="e">
        <f t="shared" si="185"/>
        <v>#N/A</v>
      </c>
      <c r="JF51" s="169" t="e">
        <f t="shared" si="185"/>
        <v>#N/A</v>
      </c>
      <c r="JG51" s="169" t="e">
        <f t="shared" si="185"/>
        <v>#N/A</v>
      </c>
      <c r="JH51" s="169" t="e">
        <f t="shared" si="185"/>
        <v>#N/A</v>
      </c>
      <c r="JI51" s="169" t="e">
        <f t="shared" si="185"/>
        <v>#N/A</v>
      </c>
      <c r="JJ51" s="169" t="e">
        <f t="shared" si="185"/>
        <v>#N/A</v>
      </c>
      <c r="JK51" s="169" t="e">
        <f t="shared" si="185"/>
        <v>#N/A</v>
      </c>
      <c r="JL51" s="169" t="e">
        <f t="shared" si="185"/>
        <v>#N/A</v>
      </c>
      <c r="JM51" s="169" t="e">
        <f t="shared" si="185"/>
        <v>#N/A</v>
      </c>
      <c r="JN51" s="169" t="e">
        <f t="shared" si="185"/>
        <v>#N/A</v>
      </c>
      <c r="JO51" s="169" t="e">
        <f t="shared" si="185"/>
        <v>#N/A</v>
      </c>
      <c r="JP51" s="169" t="e">
        <f t="shared" si="185"/>
        <v>#N/A</v>
      </c>
      <c r="JQ51" s="169" t="e">
        <f t="shared" si="174"/>
        <v>#N/A</v>
      </c>
      <c r="JR51" s="169" t="e">
        <f t="shared" si="174"/>
        <v>#N/A</v>
      </c>
      <c r="JS51" s="169" t="e">
        <f t="shared" si="174"/>
        <v>#N/A</v>
      </c>
      <c r="JT51" s="169" t="e">
        <f t="shared" si="174"/>
        <v>#N/A</v>
      </c>
      <c r="JU51" s="169" t="e">
        <f t="shared" si="174"/>
        <v>#N/A</v>
      </c>
      <c r="JV51" s="169" t="e">
        <f t="shared" si="174"/>
        <v>#N/A</v>
      </c>
      <c r="JW51" s="169" t="e">
        <f t="shared" si="174"/>
        <v>#N/A</v>
      </c>
      <c r="JX51" s="169" t="e">
        <f t="shared" si="174"/>
        <v>#N/A</v>
      </c>
      <c r="JY51" s="169" t="e">
        <f t="shared" si="174"/>
        <v>#N/A</v>
      </c>
      <c r="JZ51" s="169" t="e">
        <f t="shared" si="174"/>
        <v>#N/A</v>
      </c>
      <c r="KA51" s="169" t="e">
        <f t="shared" si="174"/>
        <v>#N/A</v>
      </c>
      <c r="KB51" s="169" t="e">
        <f t="shared" si="174"/>
        <v>#N/A</v>
      </c>
      <c r="KC51" s="169" t="e">
        <f t="shared" si="174"/>
        <v>#N/A</v>
      </c>
      <c r="KD51" s="169" t="e">
        <f t="shared" si="174"/>
        <v>#N/A</v>
      </c>
      <c r="KE51" s="169" t="e">
        <f t="shared" si="174"/>
        <v>#N/A</v>
      </c>
      <c r="KF51" s="169" t="e">
        <f t="shared" si="117"/>
        <v>#N/A</v>
      </c>
      <c r="KG51" s="169" t="e">
        <f t="shared" si="182"/>
        <v>#N/A</v>
      </c>
      <c r="KH51" s="169" t="e">
        <f t="shared" si="182"/>
        <v>#N/A</v>
      </c>
      <c r="KI51" s="169" t="e">
        <f t="shared" si="182"/>
        <v>#N/A</v>
      </c>
      <c r="KJ51" s="169" t="e">
        <f t="shared" si="193"/>
        <v>#N/A</v>
      </c>
      <c r="KK51" s="169" t="e">
        <f t="shared" si="193"/>
        <v>#N/A</v>
      </c>
      <c r="KL51" s="169" t="e">
        <f t="shared" si="193"/>
        <v>#N/A</v>
      </c>
      <c r="KM51" s="169" t="e">
        <f t="shared" si="193"/>
        <v>#N/A</v>
      </c>
      <c r="KN51" s="169" t="e">
        <f t="shared" si="193"/>
        <v>#N/A</v>
      </c>
      <c r="KO51" s="169" t="e">
        <f t="shared" si="193"/>
        <v>#N/A</v>
      </c>
      <c r="KP51" s="169" t="e">
        <f t="shared" si="193"/>
        <v>#N/A</v>
      </c>
      <c r="KQ51" s="169" t="e">
        <f t="shared" si="193"/>
        <v>#N/A</v>
      </c>
      <c r="KR51" s="169" t="e">
        <f t="shared" si="193"/>
        <v>#N/A</v>
      </c>
      <c r="KS51" s="169" t="e">
        <f t="shared" si="193"/>
        <v>#N/A</v>
      </c>
      <c r="KT51" s="169" t="e">
        <f t="shared" si="193"/>
        <v>#N/A</v>
      </c>
      <c r="KU51" s="169" t="e">
        <f t="shared" si="193"/>
        <v>#N/A</v>
      </c>
      <c r="KV51" s="169" t="e">
        <f t="shared" si="193"/>
        <v>#N/A</v>
      </c>
      <c r="KW51" s="169" t="e">
        <f t="shared" si="193"/>
        <v>#N/A</v>
      </c>
      <c r="KX51" s="169" t="e">
        <f t="shared" si="193"/>
        <v>#N/A</v>
      </c>
      <c r="KY51" s="169" t="e">
        <f t="shared" si="189"/>
        <v>#N/A</v>
      </c>
      <c r="KZ51" s="169" t="e">
        <f t="shared" si="189"/>
        <v>#N/A</v>
      </c>
      <c r="LA51" s="169" t="e">
        <f t="shared" si="189"/>
        <v>#N/A</v>
      </c>
      <c r="LB51" s="169" t="e">
        <f t="shared" si="189"/>
        <v>#N/A</v>
      </c>
      <c r="LC51" s="169" t="e">
        <f t="shared" si="189"/>
        <v>#N/A</v>
      </c>
      <c r="LD51" s="169" t="e">
        <f t="shared" si="189"/>
        <v>#N/A</v>
      </c>
      <c r="LE51" s="169" t="e">
        <f t="shared" si="189"/>
        <v>#N/A</v>
      </c>
      <c r="LF51" s="169" t="e">
        <f t="shared" si="189"/>
        <v>#N/A</v>
      </c>
      <c r="LG51" s="169" t="e">
        <f t="shared" si="189"/>
        <v>#N/A</v>
      </c>
      <c r="LH51" s="169" t="e">
        <f t="shared" si="189"/>
        <v>#N/A</v>
      </c>
      <c r="LI51" s="169" t="e">
        <f t="shared" si="189"/>
        <v>#N/A</v>
      </c>
      <c r="LJ51" s="169" t="e">
        <f t="shared" si="189"/>
        <v>#N/A</v>
      </c>
      <c r="LK51" s="169" t="e">
        <f t="shared" si="189"/>
        <v>#N/A</v>
      </c>
      <c r="LL51" s="169" t="e">
        <f t="shared" si="189"/>
        <v>#N/A</v>
      </c>
      <c r="LM51" s="169" t="e">
        <f t="shared" si="189"/>
        <v>#N/A</v>
      </c>
      <c r="LN51" s="169" t="e">
        <f t="shared" si="186"/>
        <v>#N/A</v>
      </c>
      <c r="LO51" s="169" t="e">
        <f t="shared" si="186"/>
        <v>#N/A</v>
      </c>
      <c r="LP51" s="169" t="e">
        <f t="shared" si="186"/>
        <v>#N/A</v>
      </c>
      <c r="LQ51" s="169" t="e">
        <f t="shared" si="186"/>
        <v>#N/A</v>
      </c>
      <c r="LR51" s="169" t="e">
        <f t="shared" si="186"/>
        <v>#N/A</v>
      </c>
      <c r="LS51" s="169" t="e">
        <f t="shared" si="186"/>
        <v>#N/A</v>
      </c>
      <c r="LT51" s="169" t="e">
        <f t="shared" si="186"/>
        <v>#N/A</v>
      </c>
      <c r="LU51" s="169" t="e">
        <f t="shared" si="186"/>
        <v>#N/A</v>
      </c>
      <c r="LV51" s="169" t="e">
        <f t="shared" si="186"/>
        <v>#N/A</v>
      </c>
      <c r="LW51" s="169" t="e">
        <f t="shared" si="186"/>
        <v>#N/A</v>
      </c>
      <c r="LX51" s="169" t="e">
        <f t="shared" si="186"/>
        <v>#N/A</v>
      </c>
      <c r="LY51" s="169" t="e">
        <f t="shared" si="186"/>
        <v>#N/A</v>
      </c>
      <c r="LZ51" s="169" t="e">
        <f t="shared" si="186"/>
        <v>#N/A</v>
      </c>
      <c r="MA51" s="169" t="e">
        <f t="shared" si="186"/>
        <v>#N/A</v>
      </c>
      <c r="MB51" s="169" t="e">
        <f t="shared" si="186"/>
        <v>#N/A</v>
      </c>
      <c r="MC51" s="169" t="e">
        <f t="shared" si="175"/>
        <v>#N/A</v>
      </c>
      <c r="MD51" s="169" t="e">
        <f t="shared" si="175"/>
        <v>#N/A</v>
      </c>
      <c r="ME51" s="169" t="e">
        <f t="shared" si="175"/>
        <v>#N/A</v>
      </c>
      <c r="MF51" s="169" t="e">
        <f t="shared" si="175"/>
        <v>#N/A</v>
      </c>
      <c r="MG51" s="169" t="e">
        <f t="shared" si="175"/>
        <v>#N/A</v>
      </c>
      <c r="MH51" s="169" t="e">
        <f t="shared" si="175"/>
        <v>#N/A</v>
      </c>
      <c r="MI51" s="169" t="e">
        <f t="shared" si="175"/>
        <v>#N/A</v>
      </c>
      <c r="MJ51" s="169" t="e">
        <f t="shared" si="175"/>
        <v>#N/A</v>
      </c>
      <c r="MK51" s="169" t="e">
        <f t="shared" si="175"/>
        <v>#N/A</v>
      </c>
      <c r="ML51" s="169" t="e">
        <f t="shared" si="175"/>
        <v>#N/A</v>
      </c>
      <c r="MM51" s="169" t="e">
        <f t="shared" si="175"/>
        <v>#N/A</v>
      </c>
      <c r="MN51" s="169" t="e">
        <f t="shared" si="175"/>
        <v>#N/A</v>
      </c>
      <c r="MO51" s="169" t="e">
        <f t="shared" si="175"/>
        <v>#N/A</v>
      </c>
      <c r="MP51" s="169" t="e">
        <f t="shared" si="175"/>
        <v>#N/A</v>
      </c>
      <c r="MQ51" s="169" t="e">
        <f t="shared" si="175"/>
        <v>#N/A</v>
      </c>
      <c r="MR51" s="169" t="e">
        <f t="shared" si="118"/>
        <v>#N/A</v>
      </c>
      <c r="MS51" s="169" t="e">
        <f t="shared" si="183"/>
        <v>#N/A</v>
      </c>
      <c r="MT51" s="169" t="e">
        <f t="shared" si="183"/>
        <v>#N/A</v>
      </c>
      <c r="MU51" s="169" t="e">
        <f t="shared" si="183"/>
        <v>#N/A</v>
      </c>
      <c r="MV51" s="169" t="e">
        <f t="shared" si="194"/>
        <v>#N/A</v>
      </c>
      <c r="MW51" s="169" t="e">
        <f t="shared" si="194"/>
        <v>#N/A</v>
      </c>
      <c r="MX51" s="169" t="e">
        <f t="shared" si="194"/>
        <v>#N/A</v>
      </c>
      <c r="MY51" s="169" t="e">
        <f t="shared" si="194"/>
        <v>#N/A</v>
      </c>
      <c r="MZ51" s="169" t="e">
        <f t="shared" si="194"/>
        <v>#N/A</v>
      </c>
      <c r="NA51" s="169" t="e">
        <f t="shared" si="194"/>
        <v>#N/A</v>
      </c>
      <c r="NB51" s="169" t="e">
        <f t="shared" si="194"/>
        <v>#N/A</v>
      </c>
      <c r="NC51" s="169" t="e">
        <f t="shared" si="194"/>
        <v>#N/A</v>
      </c>
      <c r="ND51" s="169" t="e">
        <f t="shared" si="194"/>
        <v>#N/A</v>
      </c>
      <c r="NE51" s="169" t="e">
        <f t="shared" si="194"/>
        <v>#N/A</v>
      </c>
      <c r="NF51" s="169" t="e">
        <f t="shared" si="194"/>
        <v>#N/A</v>
      </c>
      <c r="NG51" s="169" t="e">
        <f t="shared" si="194"/>
        <v>#N/A</v>
      </c>
      <c r="NH51" s="169" t="e">
        <f t="shared" si="194"/>
        <v>#N/A</v>
      </c>
      <c r="NI51" s="169" t="e">
        <f t="shared" si="194"/>
        <v>#N/A</v>
      </c>
      <c r="NJ51" s="169" t="e">
        <f t="shared" si="194"/>
        <v>#N/A</v>
      </c>
      <c r="NK51" s="169" t="e">
        <f t="shared" si="190"/>
        <v>#N/A</v>
      </c>
      <c r="NL51" s="169" t="e">
        <f t="shared" si="190"/>
        <v>#N/A</v>
      </c>
      <c r="NM51" s="169" t="e">
        <f t="shared" si="190"/>
        <v>#N/A</v>
      </c>
      <c r="NN51" s="169" t="e">
        <f t="shared" si="190"/>
        <v>#N/A</v>
      </c>
      <c r="NO51" s="169" t="e">
        <f t="shared" si="190"/>
        <v>#N/A</v>
      </c>
      <c r="NP51" s="169" t="e">
        <f t="shared" si="190"/>
        <v>#N/A</v>
      </c>
      <c r="NQ51" s="169" t="e">
        <f t="shared" si="190"/>
        <v>#N/A</v>
      </c>
      <c r="NR51" s="169" t="e">
        <f t="shared" si="190"/>
        <v>#N/A</v>
      </c>
      <c r="NS51" s="169" t="e">
        <f t="shared" si="190"/>
        <v>#N/A</v>
      </c>
      <c r="NT51" s="169" t="e">
        <f t="shared" si="190"/>
        <v>#N/A</v>
      </c>
      <c r="NU51" s="169" t="e">
        <f t="shared" si="190"/>
        <v>#N/A</v>
      </c>
      <c r="NV51" s="169" t="e">
        <f t="shared" si="190"/>
        <v>#N/A</v>
      </c>
      <c r="NW51" s="169" t="e">
        <f t="shared" si="190"/>
        <v>#N/A</v>
      </c>
      <c r="NX51" s="169" t="e">
        <f t="shared" si="190"/>
        <v>#N/A</v>
      </c>
      <c r="NY51" s="169" t="e">
        <f t="shared" si="190"/>
        <v>#N/A</v>
      </c>
      <c r="NZ51" s="169" t="e">
        <f t="shared" si="187"/>
        <v>#N/A</v>
      </c>
      <c r="OA51" s="169" t="e">
        <f t="shared" si="187"/>
        <v>#N/A</v>
      </c>
      <c r="OB51" s="169" t="e">
        <f t="shared" si="187"/>
        <v>#N/A</v>
      </c>
      <c r="OC51" s="169" t="e">
        <f t="shared" si="187"/>
        <v>#N/A</v>
      </c>
      <c r="OD51" s="169" t="e">
        <f t="shared" si="187"/>
        <v>#N/A</v>
      </c>
      <c r="OE51" s="169" t="e">
        <f t="shared" si="187"/>
        <v>#N/A</v>
      </c>
      <c r="OF51" s="169" t="e">
        <f t="shared" si="187"/>
        <v>#N/A</v>
      </c>
      <c r="OG51" s="169" t="e">
        <f t="shared" si="187"/>
        <v>#N/A</v>
      </c>
      <c r="OH51" s="169" t="e">
        <f t="shared" si="187"/>
        <v>#N/A</v>
      </c>
      <c r="OI51" s="169" t="e">
        <f t="shared" si="187"/>
        <v>#N/A</v>
      </c>
      <c r="OJ51" s="169" t="e">
        <f t="shared" si="187"/>
        <v>#N/A</v>
      </c>
      <c r="OK51" s="169" t="e">
        <f t="shared" si="187"/>
        <v>#N/A</v>
      </c>
      <c r="OL51" s="169" t="e">
        <f t="shared" si="187"/>
        <v>#N/A</v>
      </c>
      <c r="OM51" s="169" t="e">
        <f t="shared" si="187"/>
        <v>#N/A</v>
      </c>
      <c r="ON51" s="169" t="e">
        <f t="shared" si="187"/>
        <v>#N/A</v>
      </c>
      <c r="OO51" s="169" t="e">
        <f t="shared" si="176"/>
        <v>#N/A</v>
      </c>
      <c r="OP51" s="169" t="e">
        <f t="shared" si="176"/>
        <v>#N/A</v>
      </c>
      <c r="OQ51" s="169" t="e">
        <f t="shared" si="176"/>
        <v>#N/A</v>
      </c>
      <c r="OR51" s="169" t="e">
        <f t="shared" si="176"/>
        <v>#N/A</v>
      </c>
      <c r="OS51" s="169" t="e">
        <f t="shared" si="176"/>
        <v>#N/A</v>
      </c>
      <c r="OT51" s="169" t="e">
        <f t="shared" si="176"/>
        <v>#N/A</v>
      </c>
      <c r="OU51" s="169" t="e">
        <f t="shared" si="176"/>
        <v>#N/A</v>
      </c>
      <c r="OV51" s="169" t="e">
        <f t="shared" si="176"/>
        <v>#N/A</v>
      </c>
      <c r="OW51" s="169" t="e">
        <f t="shared" si="176"/>
        <v>#N/A</v>
      </c>
      <c r="OX51" s="169" t="e">
        <f t="shared" si="176"/>
        <v>#N/A</v>
      </c>
      <c r="OY51" s="169" t="e">
        <f t="shared" si="176"/>
        <v>#N/A</v>
      </c>
      <c r="OZ51" s="169" t="e">
        <f t="shared" si="176"/>
        <v>#N/A</v>
      </c>
      <c r="PA51" s="169" t="e">
        <f t="shared" si="176"/>
        <v>#N/A</v>
      </c>
      <c r="PB51" s="169" t="e">
        <f t="shared" si="176"/>
        <v>#N/A</v>
      </c>
      <c r="PC51" s="169" t="e">
        <f t="shared" si="176"/>
        <v>#N/A</v>
      </c>
      <c r="PD51" s="169" t="e">
        <f t="shared" si="119"/>
        <v>#N/A</v>
      </c>
      <c r="PE51" s="169" t="e">
        <f t="shared" si="172"/>
        <v>#N/A</v>
      </c>
      <c r="PF51" s="169" t="e">
        <f t="shared" si="172"/>
        <v>#N/A</v>
      </c>
      <c r="PG51" s="169" t="e">
        <f t="shared" si="172"/>
        <v>#N/A</v>
      </c>
      <c r="PH51" s="169" t="e">
        <f t="shared" si="172"/>
        <v>#N/A</v>
      </c>
      <c r="PI51" s="169" t="e">
        <f t="shared" si="172"/>
        <v>#N/A</v>
      </c>
      <c r="PJ51" s="169" t="e">
        <f t="shared" si="172"/>
        <v>#N/A</v>
      </c>
      <c r="PK51" s="169" t="e">
        <f t="shared" si="172"/>
        <v>#N/A</v>
      </c>
      <c r="PL51" s="169" t="e">
        <f t="shared" si="172"/>
        <v>#N/A</v>
      </c>
    </row>
    <row r="52" spans="1:428" hidden="1" x14ac:dyDescent="0.75">
      <c r="A52" s="4">
        <v>49</v>
      </c>
      <c r="B52" s="109"/>
      <c r="C52" s="117"/>
      <c r="D52" s="122" t="str">
        <f t="shared" si="168"/>
        <v/>
      </c>
      <c r="E52" s="95"/>
      <c r="F52" s="122" t="str">
        <f t="shared" si="169"/>
        <v/>
      </c>
      <c r="G52" s="117"/>
      <c r="H52" s="110"/>
      <c r="I52" s="124" t="str">
        <f t="shared" si="0"/>
        <v/>
      </c>
      <c r="J52" s="124" t="str">
        <f t="shared" si="1"/>
        <v/>
      </c>
      <c r="K52" s="73" t="str">
        <f t="shared" si="112"/>
        <v/>
      </c>
      <c r="L52" s="23"/>
      <c r="M52" s="57"/>
      <c r="N52" s="280"/>
      <c r="O52" s="74" t="str">
        <f>IF(AND(D52&gt;0,E52&gt;0,F52&gt;0),IF(ISBLANK(N52),IF(ISBLANK(L52),"",(F52-D52)*VLOOKUP(L52,VLookups!$A$4:$B$13,2,FALSE)),N52),"")</f>
        <v/>
      </c>
      <c r="P52" s="75" t="str">
        <f t="shared" si="170"/>
        <v/>
      </c>
      <c r="Q52" s="95"/>
      <c r="R52" s="270" t="str">
        <f>IF(AND(Q52&gt;0,E52&gt;0,NOT(O52="")),ABS(VLOOKUP($Q$1,VLookups!$A$43:$B$44,2,FALSE)-_xlfn.NORM.DIST(Q52,K52,O52,TRUE)),"")</f>
        <v/>
      </c>
      <c r="S52" s="94" t="str">
        <f>IF(AND($D52&gt;0,$E52&gt;0,$F52&gt;0,NOT(ISBLANK($L52))),_xlfn.NORM.INV(ABS(VLOOKUP($Q$1,VLookups!$A$43:$B$44,2,FALSE)-S$3),$K52,$O52),"")</f>
        <v/>
      </c>
      <c r="T52" s="93" t="str">
        <f>IF(AND($D52&gt;0,$E52&gt;0,$F52&gt;0,NOT(ISBLANK($L52))),_xlfn.NORM.INV(ABS(VLOOKUP($Q$1,VLookups!$A$43:$B$44,2,FALSE)-T$3),$K52,$O52),"")</f>
        <v/>
      </c>
      <c r="U52" s="94" t="str">
        <f>IF(AND($D52&gt;0,$E52&gt;0,$F52&gt;0,NOT(ISBLANK($L52))),_xlfn.NORM.INV(ABS(VLOOKUP($Q$1,VLookups!$A$43:$B$44,2,FALSE)-U$3),$K52,$O52),"")</f>
        <v/>
      </c>
      <c r="V52" s="93" t="str">
        <f>IF(AND($D52&gt;0,$E52&gt;0,$F52&gt;0,NOT(ISBLANK($L52))),_xlfn.NORM.INV(ABS(VLOOKUP($Q$1,VLookups!$A$43:$B$44,2,FALSE)-V$3),$K52,$O52),"")</f>
        <v/>
      </c>
      <c r="W52" s="94" t="str">
        <f>IF(AND($D52&gt;0,$E52&gt;0,$F52&gt;0,NOT(ISBLANK($L52))),_xlfn.NORM.INV(ABS(VLOOKUP($Q$1,VLookups!$A$43:$B$44,2,FALSE)-W$3),$K52,$O52),"")</f>
        <v/>
      </c>
      <c r="X52" s="93" t="str">
        <f>IF(AND($D52&gt;0,$E52&gt;0,$F52&gt;0,NOT(ISBLANK($L52))),_xlfn.NORM.INV(ABS(VLOOKUP($Q$1,VLookups!$A$43:$B$44,2,FALSE)-X$3),$K52,$O52),"")</f>
        <v/>
      </c>
      <c r="Y52" s="5"/>
      <c r="Z52" s="168" t="str">
        <f t="shared" si="113"/>
        <v/>
      </c>
      <c r="AA52" s="49" t="str">
        <f t="shared" si="114"/>
        <v/>
      </c>
      <c r="AB52" s="49" t="str">
        <f t="shared" si="195"/>
        <v/>
      </c>
      <c r="AC52" s="49" t="str">
        <f t="shared" si="195"/>
        <v/>
      </c>
      <c r="AD52" s="49" t="str">
        <f t="shared" si="195"/>
        <v/>
      </c>
      <c r="AE52" s="49" t="str">
        <f t="shared" si="195"/>
        <v/>
      </c>
      <c r="AF52" s="49" t="str">
        <f t="shared" si="195"/>
        <v/>
      </c>
      <c r="AG52" s="49" t="str">
        <f t="shared" si="195"/>
        <v/>
      </c>
      <c r="AH52" s="49" t="str">
        <f t="shared" si="195"/>
        <v/>
      </c>
      <c r="AI52" s="49" t="str">
        <f t="shared" si="195"/>
        <v/>
      </c>
      <c r="AJ52" s="49" t="str">
        <f t="shared" si="195"/>
        <v/>
      </c>
      <c r="AK52" s="49" t="str">
        <f t="shared" si="195"/>
        <v/>
      </c>
      <c r="AL52" s="49" t="str">
        <f t="shared" si="195"/>
        <v/>
      </c>
      <c r="AM52" s="49" t="str">
        <f t="shared" si="195"/>
        <v/>
      </c>
      <c r="AN52" s="49" t="str">
        <f t="shared" si="195"/>
        <v/>
      </c>
      <c r="AO52" s="49" t="str">
        <f t="shared" si="195"/>
        <v/>
      </c>
      <c r="AP52" s="49" t="str">
        <f t="shared" si="195"/>
        <v/>
      </c>
      <c r="AQ52" s="49" t="str">
        <f t="shared" si="195"/>
        <v/>
      </c>
      <c r="AR52" s="49" t="str">
        <f t="shared" si="195"/>
        <v/>
      </c>
      <c r="AS52" s="49" t="str">
        <f t="shared" si="195"/>
        <v/>
      </c>
      <c r="AT52" s="49" t="str">
        <f t="shared" si="195"/>
        <v/>
      </c>
      <c r="AU52" s="49" t="str">
        <f t="shared" si="195"/>
        <v/>
      </c>
      <c r="AV52" s="49" t="str">
        <f t="shared" si="195"/>
        <v/>
      </c>
      <c r="AW52" s="49" t="str">
        <f t="shared" si="195"/>
        <v/>
      </c>
      <c r="AX52" s="49" t="str">
        <f t="shared" si="195"/>
        <v/>
      </c>
      <c r="AY52" s="49" t="str">
        <f t="shared" si="195"/>
        <v/>
      </c>
      <c r="AZ52" s="49" t="str">
        <f t="shared" si="195"/>
        <v/>
      </c>
      <c r="BA52" s="49" t="str">
        <f t="shared" si="195"/>
        <v/>
      </c>
      <c r="BB52" s="49" t="str">
        <f t="shared" si="195"/>
        <v/>
      </c>
      <c r="BC52" s="49" t="str">
        <f t="shared" si="195"/>
        <v/>
      </c>
      <c r="BD52" s="49" t="str">
        <f t="shared" si="195"/>
        <v/>
      </c>
      <c r="BE52" s="49" t="str">
        <f t="shared" si="195"/>
        <v/>
      </c>
      <c r="BF52" s="49" t="str">
        <f t="shared" si="195"/>
        <v/>
      </c>
      <c r="BG52" s="49" t="str">
        <f t="shared" si="195"/>
        <v/>
      </c>
      <c r="BH52" s="49" t="str">
        <f t="shared" si="195"/>
        <v/>
      </c>
      <c r="BI52" s="49" t="str">
        <f t="shared" si="195"/>
        <v/>
      </c>
      <c r="BJ52" s="49" t="str">
        <f t="shared" si="195"/>
        <v/>
      </c>
      <c r="BK52" s="49" t="str">
        <f t="shared" si="195"/>
        <v/>
      </c>
      <c r="BL52" s="49" t="str">
        <f t="shared" si="195"/>
        <v/>
      </c>
      <c r="BM52" s="49" t="str">
        <f t="shared" si="195"/>
        <v/>
      </c>
      <c r="BN52" s="49" t="str">
        <f t="shared" si="195"/>
        <v/>
      </c>
      <c r="BO52" s="49" t="str">
        <f t="shared" si="195"/>
        <v/>
      </c>
      <c r="BP52" s="49" t="str">
        <f t="shared" si="195"/>
        <v/>
      </c>
      <c r="BQ52" s="49" t="str">
        <f t="shared" si="195"/>
        <v/>
      </c>
      <c r="BR52" s="49" t="str">
        <f t="shared" si="195"/>
        <v/>
      </c>
      <c r="BS52" s="49" t="str">
        <f t="shared" si="195"/>
        <v/>
      </c>
      <c r="BT52" s="49" t="str">
        <f t="shared" si="195"/>
        <v/>
      </c>
      <c r="BU52" s="49" t="str">
        <f t="shared" si="195"/>
        <v/>
      </c>
      <c r="BV52" s="49" t="str">
        <f t="shared" si="195"/>
        <v/>
      </c>
      <c r="BW52" s="49" t="str">
        <f t="shared" si="195"/>
        <v/>
      </c>
      <c r="BX52" s="49" t="str">
        <f t="shared" si="195"/>
        <v/>
      </c>
      <c r="BY52" s="49" t="str">
        <f t="shared" si="195"/>
        <v/>
      </c>
      <c r="BZ52" s="49" t="str">
        <f t="shared" si="195"/>
        <v/>
      </c>
      <c r="CA52" s="49" t="str">
        <f t="shared" si="195"/>
        <v/>
      </c>
      <c r="CB52" s="49" t="str">
        <f t="shared" si="195"/>
        <v/>
      </c>
      <c r="CC52" s="49" t="str">
        <f t="shared" si="195"/>
        <v/>
      </c>
      <c r="CD52" s="49" t="str">
        <f t="shared" si="195"/>
        <v/>
      </c>
      <c r="CE52" s="49" t="str">
        <f t="shared" si="195"/>
        <v/>
      </c>
      <c r="CF52" s="49" t="str">
        <f t="shared" si="195"/>
        <v/>
      </c>
      <c r="CG52" s="49" t="str">
        <f t="shared" si="195"/>
        <v/>
      </c>
      <c r="CH52" s="49" t="str">
        <f t="shared" si="195"/>
        <v/>
      </c>
      <c r="CI52" s="49" t="str">
        <f t="shared" si="195"/>
        <v/>
      </c>
      <c r="CJ52" s="49" t="str">
        <f t="shared" si="195"/>
        <v/>
      </c>
      <c r="CK52" s="49" t="str">
        <f t="shared" si="195"/>
        <v/>
      </c>
      <c r="CL52" s="49" t="str">
        <f t="shared" si="195"/>
        <v/>
      </c>
      <c r="CM52" s="49" t="str">
        <f t="shared" si="195"/>
        <v/>
      </c>
      <c r="CN52" s="49" t="str">
        <f t="shared" si="191"/>
        <v/>
      </c>
      <c r="CO52" s="49" t="str">
        <f t="shared" si="191"/>
        <v/>
      </c>
      <c r="CP52" s="49" t="str">
        <f t="shared" si="191"/>
        <v/>
      </c>
      <c r="CQ52" s="49" t="str">
        <f t="shared" si="191"/>
        <v/>
      </c>
      <c r="CR52" s="49" t="str">
        <f t="shared" si="191"/>
        <v/>
      </c>
      <c r="CS52" s="49" t="str">
        <f t="shared" si="191"/>
        <v/>
      </c>
      <c r="CT52" s="49" t="str">
        <f t="shared" si="191"/>
        <v/>
      </c>
      <c r="CU52" s="49" t="str">
        <f t="shared" si="191"/>
        <v/>
      </c>
      <c r="CV52" s="49" t="str">
        <f t="shared" si="191"/>
        <v/>
      </c>
      <c r="CW52" s="49" t="str">
        <f t="shared" si="191"/>
        <v/>
      </c>
      <c r="CX52" s="49" t="str">
        <f t="shared" si="191"/>
        <v/>
      </c>
      <c r="CY52" s="49" t="str">
        <f t="shared" si="191"/>
        <v/>
      </c>
      <c r="CZ52" s="49" t="str">
        <f t="shared" si="191"/>
        <v/>
      </c>
      <c r="DA52" s="49" t="str">
        <f t="shared" si="191"/>
        <v/>
      </c>
      <c r="DB52" s="49" t="str">
        <f t="shared" si="191"/>
        <v/>
      </c>
      <c r="DC52" s="49" t="str">
        <f t="shared" si="191"/>
        <v/>
      </c>
      <c r="DD52" s="49" t="str">
        <f t="shared" si="191"/>
        <v/>
      </c>
      <c r="DE52" s="49" t="str">
        <f t="shared" si="191"/>
        <v/>
      </c>
      <c r="DF52" s="49" t="str">
        <f t="shared" si="191"/>
        <v/>
      </c>
      <c r="DG52" s="49" t="str">
        <f t="shared" si="191"/>
        <v/>
      </c>
      <c r="DH52" s="49" t="str">
        <f t="shared" si="191"/>
        <v/>
      </c>
      <c r="DI52" s="49" t="str">
        <f t="shared" si="191"/>
        <v/>
      </c>
      <c r="DJ52" s="49" t="str">
        <f t="shared" si="191"/>
        <v/>
      </c>
      <c r="DK52" s="49" t="str">
        <f t="shared" si="191"/>
        <v/>
      </c>
      <c r="DL52" s="49" t="str">
        <f t="shared" si="191"/>
        <v/>
      </c>
      <c r="DM52" s="49" t="str">
        <f t="shared" si="191"/>
        <v/>
      </c>
      <c r="DN52" s="49" t="str">
        <f t="shared" si="191"/>
        <v/>
      </c>
      <c r="DO52" s="49" t="str">
        <f t="shared" si="191"/>
        <v/>
      </c>
      <c r="DP52" s="49" t="str">
        <f t="shared" si="191"/>
        <v/>
      </c>
      <c r="DQ52" s="49" t="str">
        <f t="shared" si="191"/>
        <v/>
      </c>
      <c r="DR52" s="49" t="str">
        <f t="shared" si="191"/>
        <v/>
      </c>
      <c r="DS52" s="49" t="str">
        <f t="shared" si="191"/>
        <v/>
      </c>
      <c r="DT52" s="49" t="str">
        <f t="shared" si="191"/>
        <v/>
      </c>
      <c r="DU52" s="49" t="str">
        <f t="shared" si="191"/>
        <v/>
      </c>
      <c r="DV52" s="49" t="str">
        <f t="shared" si="191"/>
        <v/>
      </c>
      <c r="DW52" s="183" t="str">
        <f t="shared" si="115"/>
        <v/>
      </c>
      <c r="DX52" s="49" t="str">
        <f t="shared" si="5"/>
        <v/>
      </c>
      <c r="DY52" s="49" t="str">
        <f t="shared" si="6"/>
        <v/>
      </c>
      <c r="DZ52" s="49" t="str">
        <f t="shared" si="7"/>
        <v/>
      </c>
      <c r="EA52" s="49" t="str">
        <f t="shared" si="8"/>
        <v/>
      </c>
      <c r="EB52" s="49" t="str">
        <f t="shared" si="9"/>
        <v/>
      </c>
      <c r="EC52" s="49" t="str">
        <f t="shared" si="10"/>
        <v/>
      </c>
      <c r="ED52" s="49" t="str">
        <f t="shared" si="11"/>
        <v/>
      </c>
      <c r="EE52" s="49" t="str">
        <f t="shared" si="12"/>
        <v/>
      </c>
      <c r="EF52" s="49" t="str">
        <f t="shared" si="13"/>
        <v/>
      </c>
      <c r="EG52" s="49" t="str">
        <f t="shared" si="14"/>
        <v/>
      </c>
      <c r="EH52" s="49" t="str">
        <f t="shared" si="15"/>
        <v/>
      </c>
      <c r="EI52" s="49" t="str">
        <f t="shared" si="16"/>
        <v/>
      </c>
      <c r="EJ52" s="49" t="str">
        <f t="shared" si="17"/>
        <v/>
      </c>
      <c r="EK52" s="49" t="str">
        <f t="shared" si="18"/>
        <v/>
      </c>
      <c r="EL52" s="49" t="str">
        <f t="shared" si="19"/>
        <v/>
      </c>
      <c r="EM52" s="49" t="str">
        <f t="shared" si="20"/>
        <v/>
      </c>
      <c r="EN52" s="49" t="str">
        <f t="shared" si="21"/>
        <v/>
      </c>
      <c r="EO52" s="49" t="str">
        <f t="shared" si="22"/>
        <v/>
      </c>
      <c r="EP52" s="49" t="str">
        <f t="shared" si="23"/>
        <v/>
      </c>
      <c r="EQ52" s="49" t="str">
        <f t="shared" si="24"/>
        <v/>
      </c>
      <c r="ER52" s="49" t="str">
        <f t="shared" si="25"/>
        <v/>
      </c>
      <c r="ES52" s="49" t="str">
        <f t="shared" si="26"/>
        <v/>
      </c>
      <c r="ET52" s="49" t="str">
        <f t="shared" si="27"/>
        <v/>
      </c>
      <c r="EU52" s="49" t="str">
        <f t="shared" si="28"/>
        <v/>
      </c>
      <c r="EV52" s="49" t="str">
        <f t="shared" si="29"/>
        <v/>
      </c>
      <c r="EW52" s="49" t="str">
        <f t="shared" si="30"/>
        <v/>
      </c>
      <c r="EX52" s="49" t="str">
        <f t="shared" si="31"/>
        <v/>
      </c>
      <c r="EY52" s="49" t="str">
        <f t="shared" si="32"/>
        <v/>
      </c>
      <c r="EZ52" s="49" t="str">
        <f t="shared" si="33"/>
        <v/>
      </c>
      <c r="FA52" s="49" t="str">
        <f t="shared" si="34"/>
        <v/>
      </c>
      <c r="FB52" s="49" t="str">
        <f t="shared" si="35"/>
        <v/>
      </c>
      <c r="FC52" s="49" t="str">
        <f t="shared" si="36"/>
        <v/>
      </c>
      <c r="FD52" s="49" t="str">
        <f t="shared" si="37"/>
        <v/>
      </c>
      <c r="FE52" s="49" t="str">
        <f t="shared" si="38"/>
        <v/>
      </c>
      <c r="FF52" s="49" t="str">
        <f t="shared" si="39"/>
        <v/>
      </c>
      <c r="FG52" s="49" t="str">
        <f t="shared" si="40"/>
        <v/>
      </c>
      <c r="FH52" s="49" t="str">
        <f t="shared" si="41"/>
        <v/>
      </c>
      <c r="FI52" s="49" t="str">
        <f t="shared" si="42"/>
        <v/>
      </c>
      <c r="FJ52" s="49" t="str">
        <f t="shared" si="43"/>
        <v/>
      </c>
      <c r="FK52" s="49" t="str">
        <f t="shared" si="44"/>
        <v/>
      </c>
      <c r="FL52" s="49" t="str">
        <f t="shared" si="45"/>
        <v/>
      </c>
      <c r="FM52" s="49" t="str">
        <f t="shared" si="46"/>
        <v/>
      </c>
      <c r="FN52" s="49" t="str">
        <f t="shared" si="47"/>
        <v/>
      </c>
      <c r="FO52" s="49" t="str">
        <f t="shared" si="48"/>
        <v/>
      </c>
      <c r="FP52" s="49" t="str">
        <f t="shared" si="49"/>
        <v/>
      </c>
      <c r="FQ52" s="49" t="str">
        <f t="shared" si="50"/>
        <v/>
      </c>
      <c r="FR52" s="49" t="str">
        <f t="shared" si="51"/>
        <v/>
      </c>
      <c r="FS52" s="49" t="str">
        <f t="shared" si="52"/>
        <v/>
      </c>
      <c r="FT52" s="49" t="str">
        <f t="shared" si="53"/>
        <v/>
      </c>
      <c r="FU52" s="49" t="str">
        <f t="shared" si="54"/>
        <v/>
      </c>
      <c r="FV52" s="49" t="str">
        <f t="shared" si="55"/>
        <v/>
      </c>
      <c r="FW52" s="49" t="str">
        <f t="shared" si="56"/>
        <v/>
      </c>
      <c r="FX52" s="49" t="str">
        <f t="shared" si="57"/>
        <v/>
      </c>
      <c r="FY52" s="49" t="str">
        <f t="shared" si="58"/>
        <v/>
      </c>
      <c r="FZ52" s="49" t="str">
        <f t="shared" si="59"/>
        <v/>
      </c>
      <c r="GA52" s="49" t="str">
        <f t="shared" si="60"/>
        <v/>
      </c>
      <c r="GB52" s="49" t="str">
        <f t="shared" si="61"/>
        <v/>
      </c>
      <c r="GC52" s="49" t="str">
        <f t="shared" si="62"/>
        <v/>
      </c>
      <c r="GD52" s="49" t="str">
        <f t="shared" si="63"/>
        <v/>
      </c>
      <c r="GE52" s="49" t="str">
        <f t="shared" si="64"/>
        <v/>
      </c>
      <c r="GF52" s="49" t="str">
        <f t="shared" si="65"/>
        <v/>
      </c>
      <c r="GG52" s="49" t="str">
        <f t="shared" si="66"/>
        <v/>
      </c>
      <c r="GH52" s="49" t="str">
        <f t="shared" si="67"/>
        <v/>
      </c>
      <c r="GI52" s="49" t="str">
        <f t="shared" si="68"/>
        <v/>
      </c>
      <c r="GJ52" s="49" t="str">
        <f t="shared" si="69"/>
        <v/>
      </c>
      <c r="GK52" s="49" t="str">
        <f t="shared" si="70"/>
        <v/>
      </c>
      <c r="GL52" s="49" t="str">
        <f t="shared" si="71"/>
        <v/>
      </c>
      <c r="GM52" s="49" t="str">
        <f t="shared" si="72"/>
        <v/>
      </c>
      <c r="GN52" s="49" t="str">
        <f t="shared" si="73"/>
        <v/>
      </c>
      <c r="GO52" s="49" t="str">
        <f t="shared" si="74"/>
        <v/>
      </c>
      <c r="GP52" s="49" t="str">
        <f t="shared" si="75"/>
        <v/>
      </c>
      <c r="GQ52" s="49" t="str">
        <f t="shared" si="76"/>
        <v/>
      </c>
      <c r="GR52" s="49" t="str">
        <f t="shared" si="77"/>
        <v/>
      </c>
      <c r="GS52" s="49" t="str">
        <f t="shared" si="78"/>
        <v/>
      </c>
      <c r="GT52" s="49" t="str">
        <f t="shared" si="79"/>
        <v/>
      </c>
      <c r="GU52" s="49" t="str">
        <f t="shared" si="80"/>
        <v/>
      </c>
      <c r="GV52" s="49" t="str">
        <f t="shared" si="81"/>
        <v/>
      </c>
      <c r="GW52" s="49" t="str">
        <f t="shared" si="82"/>
        <v/>
      </c>
      <c r="GX52" s="49" t="str">
        <f t="shared" si="83"/>
        <v/>
      </c>
      <c r="GY52" s="49" t="str">
        <f t="shared" si="84"/>
        <v/>
      </c>
      <c r="GZ52" s="49" t="str">
        <f t="shared" si="85"/>
        <v/>
      </c>
      <c r="HA52" s="49" t="str">
        <f t="shared" si="86"/>
        <v/>
      </c>
      <c r="HB52" s="49" t="str">
        <f t="shared" si="87"/>
        <v/>
      </c>
      <c r="HC52" s="49" t="str">
        <f t="shared" si="88"/>
        <v/>
      </c>
      <c r="HD52" s="49" t="str">
        <f t="shared" si="89"/>
        <v/>
      </c>
      <c r="HE52" s="49" t="str">
        <f t="shared" si="90"/>
        <v/>
      </c>
      <c r="HF52" s="49" t="str">
        <f t="shared" si="91"/>
        <v/>
      </c>
      <c r="HG52" s="49" t="str">
        <f t="shared" si="92"/>
        <v/>
      </c>
      <c r="HH52" s="49" t="str">
        <f t="shared" si="93"/>
        <v/>
      </c>
      <c r="HI52" s="49" t="str">
        <f t="shared" si="94"/>
        <v/>
      </c>
      <c r="HJ52" s="49" t="str">
        <f t="shared" si="95"/>
        <v/>
      </c>
      <c r="HK52" s="49" t="str">
        <f t="shared" si="96"/>
        <v/>
      </c>
      <c r="HL52" s="49" t="str">
        <f t="shared" si="97"/>
        <v/>
      </c>
      <c r="HM52" s="49" t="str">
        <f t="shared" si="98"/>
        <v/>
      </c>
      <c r="HN52" s="49" t="str">
        <f t="shared" si="99"/>
        <v/>
      </c>
      <c r="HO52" s="49" t="str">
        <f t="shared" si="100"/>
        <v/>
      </c>
      <c r="HP52" s="49" t="str">
        <f t="shared" si="101"/>
        <v/>
      </c>
      <c r="HQ52" s="49" t="str">
        <f t="shared" si="102"/>
        <v/>
      </c>
      <c r="HR52" s="49" t="str">
        <f t="shared" si="103"/>
        <v/>
      </c>
      <c r="HS52" s="49" t="str">
        <f t="shared" si="104"/>
        <v/>
      </c>
      <c r="HT52" s="169" t="e">
        <f t="shared" si="171"/>
        <v>#N/A</v>
      </c>
      <c r="HU52" s="169" t="e">
        <f t="shared" si="181"/>
        <v>#N/A</v>
      </c>
      <c r="HV52" s="169" t="e">
        <f t="shared" si="181"/>
        <v>#N/A</v>
      </c>
      <c r="HW52" s="169" t="e">
        <f t="shared" si="181"/>
        <v>#N/A</v>
      </c>
      <c r="HX52" s="169" t="e">
        <f t="shared" si="192"/>
        <v>#N/A</v>
      </c>
      <c r="HY52" s="169" t="e">
        <f t="shared" si="192"/>
        <v>#N/A</v>
      </c>
      <c r="HZ52" s="169" t="e">
        <f t="shared" si="192"/>
        <v>#N/A</v>
      </c>
      <c r="IA52" s="169" t="e">
        <f t="shared" si="192"/>
        <v>#N/A</v>
      </c>
      <c r="IB52" s="169" t="e">
        <f t="shared" si="192"/>
        <v>#N/A</v>
      </c>
      <c r="IC52" s="169" t="e">
        <f t="shared" si="192"/>
        <v>#N/A</v>
      </c>
      <c r="ID52" s="169" t="e">
        <f t="shared" si="192"/>
        <v>#N/A</v>
      </c>
      <c r="IE52" s="169" t="e">
        <f t="shared" si="192"/>
        <v>#N/A</v>
      </c>
      <c r="IF52" s="169" t="e">
        <f t="shared" si="192"/>
        <v>#N/A</v>
      </c>
      <c r="IG52" s="169" t="e">
        <f t="shared" si="192"/>
        <v>#N/A</v>
      </c>
      <c r="IH52" s="169" t="e">
        <f t="shared" si="192"/>
        <v>#N/A</v>
      </c>
      <c r="II52" s="169" t="e">
        <f t="shared" si="192"/>
        <v>#N/A</v>
      </c>
      <c r="IJ52" s="169" t="e">
        <f t="shared" si="192"/>
        <v>#N/A</v>
      </c>
      <c r="IK52" s="169" t="e">
        <f t="shared" si="192"/>
        <v>#N/A</v>
      </c>
      <c r="IL52" s="169" t="e">
        <f t="shared" si="192"/>
        <v>#N/A</v>
      </c>
      <c r="IM52" s="169" t="e">
        <f t="shared" si="188"/>
        <v>#N/A</v>
      </c>
      <c r="IN52" s="169" t="e">
        <f t="shared" si="188"/>
        <v>#N/A</v>
      </c>
      <c r="IO52" s="169" t="e">
        <f t="shared" si="188"/>
        <v>#N/A</v>
      </c>
      <c r="IP52" s="169" t="e">
        <f t="shared" si="188"/>
        <v>#N/A</v>
      </c>
      <c r="IQ52" s="169" t="e">
        <f t="shared" si="188"/>
        <v>#N/A</v>
      </c>
      <c r="IR52" s="169" t="e">
        <f t="shared" si="188"/>
        <v>#N/A</v>
      </c>
      <c r="IS52" s="169" t="e">
        <f t="shared" si="188"/>
        <v>#N/A</v>
      </c>
      <c r="IT52" s="169" t="e">
        <f t="shared" si="188"/>
        <v>#N/A</v>
      </c>
      <c r="IU52" s="169" t="e">
        <f t="shared" si="188"/>
        <v>#N/A</v>
      </c>
      <c r="IV52" s="169" t="e">
        <f t="shared" si="188"/>
        <v>#N/A</v>
      </c>
      <c r="IW52" s="169" t="e">
        <f t="shared" si="188"/>
        <v>#N/A</v>
      </c>
      <c r="IX52" s="169" t="e">
        <f t="shared" si="188"/>
        <v>#N/A</v>
      </c>
      <c r="IY52" s="169" t="e">
        <f t="shared" si="188"/>
        <v>#N/A</v>
      </c>
      <c r="IZ52" s="169" t="e">
        <f t="shared" si="188"/>
        <v>#N/A</v>
      </c>
      <c r="JA52" s="169" t="e">
        <f t="shared" si="188"/>
        <v>#N/A</v>
      </c>
      <c r="JB52" s="169" t="e">
        <f t="shared" si="185"/>
        <v>#N/A</v>
      </c>
      <c r="JC52" s="169" t="e">
        <f t="shared" si="185"/>
        <v>#N/A</v>
      </c>
      <c r="JD52" s="169" t="e">
        <f t="shared" si="185"/>
        <v>#N/A</v>
      </c>
      <c r="JE52" s="169" t="e">
        <f t="shared" si="185"/>
        <v>#N/A</v>
      </c>
      <c r="JF52" s="169" t="e">
        <f t="shared" si="185"/>
        <v>#N/A</v>
      </c>
      <c r="JG52" s="169" t="e">
        <f t="shared" si="185"/>
        <v>#N/A</v>
      </c>
      <c r="JH52" s="169" t="e">
        <f t="shared" si="185"/>
        <v>#N/A</v>
      </c>
      <c r="JI52" s="169" t="e">
        <f t="shared" si="185"/>
        <v>#N/A</v>
      </c>
      <c r="JJ52" s="169" t="e">
        <f t="shared" si="185"/>
        <v>#N/A</v>
      </c>
      <c r="JK52" s="169" t="e">
        <f t="shared" si="185"/>
        <v>#N/A</v>
      </c>
      <c r="JL52" s="169" t="e">
        <f t="shared" si="185"/>
        <v>#N/A</v>
      </c>
      <c r="JM52" s="169" t="e">
        <f t="shared" si="185"/>
        <v>#N/A</v>
      </c>
      <c r="JN52" s="169" t="e">
        <f t="shared" si="185"/>
        <v>#N/A</v>
      </c>
      <c r="JO52" s="169" t="e">
        <f t="shared" si="185"/>
        <v>#N/A</v>
      </c>
      <c r="JP52" s="169" t="e">
        <f t="shared" si="185"/>
        <v>#N/A</v>
      </c>
      <c r="JQ52" s="169" t="e">
        <f t="shared" si="174"/>
        <v>#N/A</v>
      </c>
      <c r="JR52" s="169" t="e">
        <f t="shared" si="174"/>
        <v>#N/A</v>
      </c>
      <c r="JS52" s="169" t="e">
        <f t="shared" si="174"/>
        <v>#N/A</v>
      </c>
      <c r="JT52" s="169" t="e">
        <f t="shared" si="174"/>
        <v>#N/A</v>
      </c>
      <c r="JU52" s="169" t="e">
        <f t="shared" si="174"/>
        <v>#N/A</v>
      </c>
      <c r="JV52" s="169" t="e">
        <f t="shared" si="174"/>
        <v>#N/A</v>
      </c>
      <c r="JW52" s="169" t="e">
        <f t="shared" si="174"/>
        <v>#N/A</v>
      </c>
      <c r="JX52" s="169" t="e">
        <f t="shared" si="174"/>
        <v>#N/A</v>
      </c>
      <c r="JY52" s="169" t="e">
        <f t="shared" si="174"/>
        <v>#N/A</v>
      </c>
      <c r="JZ52" s="169" t="e">
        <f t="shared" si="174"/>
        <v>#N/A</v>
      </c>
      <c r="KA52" s="169" t="e">
        <f t="shared" si="174"/>
        <v>#N/A</v>
      </c>
      <c r="KB52" s="169" t="e">
        <f t="shared" si="174"/>
        <v>#N/A</v>
      </c>
      <c r="KC52" s="169" t="e">
        <f t="shared" si="174"/>
        <v>#N/A</v>
      </c>
      <c r="KD52" s="169" t="e">
        <f t="shared" si="174"/>
        <v>#N/A</v>
      </c>
      <c r="KE52" s="169" t="e">
        <f t="shared" si="174"/>
        <v>#N/A</v>
      </c>
      <c r="KF52" s="169" t="e">
        <f t="shared" si="117"/>
        <v>#N/A</v>
      </c>
      <c r="KG52" s="169" t="e">
        <f t="shared" si="182"/>
        <v>#N/A</v>
      </c>
      <c r="KH52" s="169" t="e">
        <f t="shared" si="182"/>
        <v>#N/A</v>
      </c>
      <c r="KI52" s="169" t="e">
        <f t="shared" si="182"/>
        <v>#N/A</v>
      </c>
      <c r="KJ52" s="169" t="e">
        <f t="shared" si="193"/>
        <v>#N/A</v>
      </c>
      <c r="KK52" s="169" t="e">
        <f t="shared" si="193"/>
        <v>#N/A</v>
      </c>
      <c r="KL52" s="169" t="e">
        <f t="shared" si="193"/>
        <v>#N/A</v>
      </c>
      <c r="KM52" s="169" t="e">
        <f t="shared" si="193"/>
        <v>#N/A</v>
      </c>
      <c r="KN52" s="169" t="e">
        <f t="shared" si="193"/>
        <v>#N/A</v>
      </c>
      <c r="KO52" s="169" t="e">
        <f t="shared" si="193"/>
        <v>#N/A</v>
      </c>
      <c r="KP52" s="169" t="e">
        <f t="shared" si="193"/>
        <v>#N/A</v>
      </c>
      <c r="KQ52" s="169" t="e">
        <f t="shared" si="193"/>
        <v>#N/A</v>
      </c>
      <c r="KR52" s="169" t="e">
        <f t="shared" si="193"/>
        <v>#N/A</v>
      </c>
      <c r="KS52" s="169" t="e">
        <f t="shared" si="193"/>
        <v>#N/A</v>
      </c>
      <c r="KT52" s="169" t="e">
        <f t="shared" si="193"/>
        <v>#N/A</v>
      </c>
      <c r="KU52" s="169" t="e">
        <f t="shared" si="193"/>
        <v>#N/A</v>
      </c>
      <c r="KV52" s="169" t="e">
        <f t="shared" si="193"/>
        <v>#N/A</v>
      </c>
      <c r="KW52" s="169" t="e">
        <f t="shared" si="193"/>
        <v>#N/A</v>
      </c>
      <c r="KX52" s="169" t="e">
        <f t="shared" si="193"/>
        <v>#N/A</v>
      </c>
      <c r="KY52" s="169" t="e">
        <f t="shared" si="189"/>
        <v>#N/A</v>
      </c>
      <c r="KZ52" s="169" t="e">
        <f t="shared" si="189"/>
        <v>#N/A</v>
      </c>
      <c r="LA52" s="169" t="e">
        <f t="shared" si="189"/>
        <v>#N/A</v>
      </c>
      <c r="LB52" s="169" t="e">
        <f t="shared" si="189"/>
        <v>#N/A</v>
      </c>
      <c r="LC52" s="169" t="e">
        <f t="shared" si="189"/>
        <v>#N/A</v>
      </c>
      <c r="LD52" s="169" t="e">
        <f t="shared" si="189"/>
        <v>#N/A</v>
      </c>
      <c r="LE52" s="169" t="e">
        <f t="shared" si="189"/>
        <v>#N/A</v>
      </c>
      <c r="LF52" s="169" t="e">
        <f t="shared" si="189"/>
        <v>#N/A</v>
      </c>
      <c r="LG52" s="169" t="e">
        <f t="shared" si="189"/>
        <v>#N/A</v>
      </c>
      <c r="LH52" s="169" t="e">
        <f t="shared" si="189"/>
        <v>#N/A</v>
      </c>
      <c r="LI52" s="169" t="e">
        <f t="shared" si="189"/>
        <v>#N/A</v>
      </c>
      <c r="LJ52" s="169" t="e">
        <f t="shared" si="189"/>
        <v>#N/A</v>
      </c>
      <c r="LK52" s="169" t="e">
        <f t="shared" si="189"/>
        <v>#N/A</v>
      </c>
      <c r="LL52" s="169" t="e">
        <f t="shared" si="189"/>
        <v>#N/A</v>
      </c>
      <c r="LM52" s="169" t="e">
        <f t="shared" si="189"/>
        <v>#N/A</v>
      </c>
      <c r="LN52" s="169" t="e">
        <f t="shared" si="186"/>
        <v>#N/A</v>
      </c>
      <c r="LO52" s="169" t="e">
        <f t="shared" si="186"/>
        <v>#N/A</v>
      </c>
      <c r="LP52" s="169" t="e">
        <f t="shared" si="186"/>
        <v>#N/A</v>
      </c>
      <c r="LQ52" s="169" t="e">
        <f t="shared" si="186"/>
        <v>#N/A</v>
      </c>
      <c r="LR52" s="169" t="e">
        <f t="shared" si="186"/>
        <v>#N/A</v>
      </c>
      <c r="LS52" s="169" t="e">
        <f t="shared" si="186"/>
        <v>#N/A</v>
      </c>
      <c r="LT52" s="169" t="e">
        <f t="shared" si="186"/>
        <v>#N/A</v>
      </c>
      <c r="LU52" s="169" t="e">
        <f t="shared" si="186"/>
        <v>#N/A</v>
      </c>
      <c r="LV52" s="169" t="e">
        <f t="shared" si="186"/>
        <v>#N/A</v>
      </c>
      <c r="LW52" s="169" t="e">
        <f t="shared" si="186"/>
        <v>#N/A</v>
      </c>
      <c r="LX52" s="169" t="e">
        <f t="shared" si="186"/>
        <v>#N/A</v>
      </c>
      <c r="LY52" s="169" t="e">
        <f t="shared" si="186"/>
        <v>#N/A</v>
      </c>
      <c r="LZ52" s="169" t="e">
        <f t="shared" si="186"/>
        <v>#N/A</v>
      </c>
      <c r="MA52" s="169" t="e">
        <f t="shared" si="186"/>
        <v>#N/A</v>
      </c>
      <c r="MB52" s="169" t="e">
        <f t="shared" si="186"/>
        <v>#N/A</v>
      </c>
      <c r="MC52" s="169" t="e">
        <f t="shared" si="175"/>
        <v>#N/A</v>
      </c>
      <c r="MD52" s="169" t="e">
        <f t="shared" si="175"/>
        <v>#N/A</v>
      </c>
      <c r="ME52" s="169" t="e">
        <f t="shared" si="175"/>
        <v>#N/A</v>
      </c>
      <c r="MF52" s="169" t="e">
        <f t="shared" si="175"/>
        <v>#N/A</v>
      </c>
      <c r="MG52" s="169" t="e">
        <f t="shared" si="175"/>
        <v>#N/A</v>
      </c>
      <c r="MH52" s="169" t="e">
        <f t="shared" si="175"/>
        <v>#N/A</v>
      </c>
      <c r="MI52" s="169" t="e">
        <f t="shared" si="175"/>
        <v>#N/A</v>
      </c>
      <c r="MJ52" s="169" t="e">
        <f t="shared" si="175"/>
        <v>#N/A</v>
      </c>
      <c r="MK52" s="169" t="e">
        <f t="shared" si="175"/>
        <v>#N/A</v>
      </c>
      <c r="ML52" s="169" t="e">
        <f t="shared" si="175"/>
        <v>#N/A</v>
      </c>
      <c r="MM52" s="169" t="e">
        <f t="shared" si="175"/>
        <v>#N/A</v>
      </c>
      <c r="MN52" s="169" t="e">
        <f t="shared" si="175"/>
        <v>#N/A</v>
      </c>
      <c r="MO52" s="169" t="e">
        <f t="shared" si="175"/>
        <v>#N/A</v>
      </c>
      <c r="MP52" s="169" t="e">
        <f t="shared" si="175"/>
        <v>#N/A</v>
      </c>
      <c r="MQ52" s="169" t="e">
        <f t="shared" si="175"/>
        <v>#N/A</v>
      </c>
      <c r="MR52" s="169" t="e">
        <f t="shared" si="118"/>
        <v>#N/A</v>
      </c>
      <c r="MS52" s="169" t="e">
        <f t="shared" si="183"/>
        <v>#N/A</v>
      </c>
      <c r="MT52" s="169" t="e">
        <f t="shared" si="183"/>
        <v>#N/A</v>
      </c>
      <c r="MU52" s="169" t="e">
        <f t="shared" si="183"/>
        <v>#N/A</v>
      </c>
      <c r="MV52" s="169" t="e">
        <f t="shared" si="194"/>
        <v>#N/A</v>
      </c>
      <c r="MW52" s="169" t="e">
        <f t="shared" si="194"/>
        <v>#N/A</v>
      </c>
      <c r="MX52" s="169" t="e">
        <f t="shared" si="194"/>
        <v>#N/A</v>
      </c>
      <c r="MY52" s="169" t="e">
        <f t="shared" si="194"/>
        <v>#N/A</v>
      </c>
      <c r="MZ52" s="169" t="e">
        <f t="shared" si="194"/>
        <v>#N/A</v>
      </c>
      <c r="NA52" s="169" t="e">
        <f t="shared" si="194"/>
        <v>#N/A</v>
      </c>
      <c r="NB52" s="169" t="e">
        <f t="shared" si="194"/>
        <v>#N/A</v>
      </c>
      <c r="NC52" s="169" t="e">
        <f t="shared" si="194"/>
        <v>#N/A</v>
      </c>
      <c r="ND52" s="169" t="e">
        <f t="shared" si="194"/>
        <v>#N/A</v>
      </c>
      <c r="NE52" s="169" t="e">
        <f t="shared" si="194"/>
        <v>#N/A</v>
      </c>
      <c r="NF52" s="169" t="e">
        <f t="shared" si="194"/>
        <v>#N/A</v>
      </c>
      <c r="NG52" s="169" t="e">
        <f t="shared" si="194"/>
        <v>#N/A</v>
      </c>
      <c r="NH52" s="169" t="e">
        <f t="shared" si="194"/>
        <v>#N/A</v>
      </c>
      <c r="NI52" s="169" t="e">
        <f t="shared" si="194"/>
        <v>#N/A</v>
      </c>
      <c r="NJ52" s="169" t="e">
        <f t="shared" si="194"/>
        <v>#N/A</v>
      </c>
      <c r="NK52" s="169" t="e">
        <f t="shared" si="190"/>
        <v>#N/A</v>
      </c>
      <c r="NL52" s="169" t="e">
        <f t="shared" si="190"/>
        <v>#N/A</v>
      </c>
      <c r="NM52" s="169" t="e">
        <f t="shared" si="190"/>
        <v>#N/A</v>
      </c>
      <c r="NN52" s="169" t="e">
        <f t="shared" si="190"/>
        <v>#N/A</v>
      </c>
      <c r="NO52" s="169" t="e">
        <f t="shared" si="190"/>
        <v>#N/A</v>
      </c>
      <c r="NP52" s="169" t="e">
        <f t="shared" si="190"/>
        <v>#N/A</v>
      </c>
      <c r="NQ52" s="169" t="e">
        <f t="shared" si="190"/>
        <v>#N/A</v>
      </c>
      <c r="NR52" s="169" t="e">
        <f t="shared" si="190"/>
        <v>#N/A</v>
      </c>
      <c r="NS52" s="169" t="e">
        <f t="shared" si="190"/>
        <v>#N/A</v>
      </c>
      <c r="NT52" s="169" t="e">
        <f t="shared" si="190"/>
        <v>#N/A</v>
      </c>
      <c r="NU52" s="169" t="e">
        <f t="shared" si="190"/>
        <v>#N/A</v>
      </c>
      <c r="NV52" s="169" t="e">
        <f t="shared" si="190"/>
        <v>#N/A</v>
      </c>
      <c r="NW52" s="169" t="e">
        <f t="shared" si="190"/>
        <v>#N/A</v>
      </c>
      <c r="NX52" s="169" t="e">
        <f t="shared" si="190"/>
        <v>#N/A</v>
      </c>
      <c r="NY52" s="169" t="e">
        <f t="shared" si="190"/>
        <v>#N/A</v>
      </c>
      <c r="NZ52" s="169" t="e">
        <f t="shared" si="187"/>
        <v>#N/A</v>
      </c>
      <c r="OA52" s="169" t="e">
        <f t="shared" si="187"/>
        <v>#N/A</v>
      </c>
      <c r="OB52" s="169" t="e">
        <f t="shared" si="187"/>
        <v>#N/A</v>
      </c>
      <c r="OC52" s="169" t="e">
        <f t="shared" si="187"/>
        <v>#N/A</v>
      </c>
      <c r="OD52" s="169" t="e">
        <f t="shared" si="187"/>
        <v>#N/A</v>
      </c>
      <c r="OE52" s="169" t="e">
        <f t="shared" si="187"/>
        <v>#N/A</v>
      </c>
      <c r="OF52" s="169" t="e">
        <f t="shared" si="187"/>
        <v>#N/A</v>
      </c>
      <c r="OG52" s="169" t="e">
        <f t="shared" si="187"/>
        <v>#N/A</v>
      </c>
      <c r="OH52" s="169" t="e">
        <f t="shared" si="187"/>
        <v>#N/A</v>
      </c>
      <c r="OI52" s="169" t="e">
        <f t="shared" si="187"/>
        <v>#N/A</v>
      </c>
      <c r="OJ52" s="169" t="e">
        <f t="shared" si="187"/>
        <v>#N/A</v>
      </c>
      <c r="OK52" s="169" t="e">
        <f t="shared" si="187"/>
        <v>#N/A</v>
      </c>
      <c r="OL52" s="169" t="e">
        <f t="shared" si="187"/>
        <v>#N/A</v>
      </c>
      <c r="OM52" s="169" t="e">
        <f t="shared" si="187"/>
        <v>#N/A</v>
      </c>
      <c r="ON52" s="169" t="e">
        <f t="shared" si="187"/>
        <v>#N/A</v>
      </c>
      <c r="OO52" s="169" t="e">
        <f t="shared" si="176"/>
        <v>#N/A</v>
      </c>
      <c r="OP52" s="169" t="e">
        <f t="shared" si="176"/>
        <v>#N/A</v>
      </c>
      <c r="OQ52" s="169" t="e">
        <f t="shared" si="176"/>
        <v>#N/A</v>
      </c>
      <c r="OR52" s="169" t="e">
        <f t="shared" si="176"/>
        <v>#N/A</v>
      </c>
      <c r="OS52" s="169" t="e">
        <f t="shared" si="176"/>
        <v>#N/A</v>
      </c>
      <c r="OT52" s="169" t="e">
        <f t="shared" si="176"/>
        <v>#N/A</v>
      </c>
      <c r="OU52" s="169" t="e">
        <f t="shared" si="176"/>
        <v>#N/A</v>
      </c>
      <c r="OV52" s="169" t="e">
        <f t="shared" si="176"/>
        <v>#N/A</v>
      </c>
      <c r="OW52" s="169" t="e">
        <f t="shared" si="176"/>
        <v>#N/A</v>
      </c>
      <c r="OX52" s="169" t="e">
        <f t="shared" si="176"/>
        <v>#N/A</v>
      </c>
      <c r="OY52" s="169" t="e">
        <f t="shared" si="176"/>
        <v>#N/A</v>
      </c>
      <c r="OZ52" s="169" t="e">
        <f t="shared" si="176"/>
        <v>#N/A</v>
      </c>
      <c r="PA52" s="169" t="e">
        <f t="shared" si="176"/>
        <v>#N/A</v>
      </c>
      <c r="PB52" s="169" t="e">
        <f t="shared" si="176"/>
        <v>#N/A</v>
      </c>
      <c r="PC52" s="169" t="e">
        <f t="shared" si="176"/>
        <v>#N/A</v>
      </c>
      <c r="PD52" s="169" t="e">
        <f t="shared" si="119"/>
        <v>#N/A</v>
      </c>
      <c r="PE52" s="169" t="e">
        <f t="shared" ref="PE52:PL67" si="196">IF(ISNONTEXT($O52),_xlfn.NORM.DIST(HL52,$K52,$O52,FALSE),NA())</f>
        <v>#N/A</v>
      </c>
      <c r="PF52" s="169" t="e">
        <f t="shared" si="196"/>
        <v>#N/A</v>
      </c>
      <c r="PG52" s="169" t="e">
        <f t="shared" si="196"/>
        <v>#N/A</v>
      </c>
      <c r="PH52" s="169" t="e">
        <f t="shared" si="196"/>
        <v>#N/A</v>
      </c>
      <c r="PI52" s="169" t="e">
        <f t="shared" si="196"/>
        <v>#N/A</v>
      </c>
      <c r="PJ52" s="169" t="e">
        <f t="shared" si="196"/>
        <v>#N/A</v>
      </c>
      <c r="PK52" s="169" t="e">
        <f t="shared" si="196"/>
        <v>#N/A</v>
      </c>
      <c r="PL52" s="169" t="e">
        <f t="shared" si="196"/>
        <v>#N/A</v>
      </c>
    </row>
    <row r="53" spans="1:428" hidden="1" x14ac:dyDescent="0.75">
      <c r="A53" s="4">
        <v>50</v>
      </c>
      <c r="B53" s="109"/>
      <c r="C53" s="117"/>
      <c r="D53" s="122" t="str">
        <f t="shared" si="168"/>
        <v/>
      </c>
      <c r="E53" s="95"/>
      <c r="F53" s="122" t="str">
        <f t="shared" si="169"/>
        <v/>
      </c>
      <c r="G53" s="117"/>
      <c r="H53" s="110"/>
      <c r="I53" s="124" t="str">
        <f t="shared" si="0"/>
        <v/>
      </c>
      <c r="J53" s="124" t="str">
        <f t="shared" si="1"/>
        <v/>
      </c>
      <c r="K53" s="73" t="str">
        <f t="shared" si="112"/>
        <v/>
      </c>
      <c r="L53" s="23"/>
      <c r="M53" s="57"/>
      <c r="N53" s="280"/>
      <c r="O53" s="74" t="str">
        <f>IF(AND(D53&gt;0,E53&gt;0,F53&gt;0),IF(ISBLANK(N53),IF(ISBLANK(L53),"",(F53-D53)*VLOOKUP(L53,VLookups!$A$4:$B$13,2,FALSE)),N53),"")</f>
        <v/>
      </c>
      <c r="P53" s="75" t="str">
        <f t="shared" si="170"/>
        <v/>
      </c>
      <c r="Q53" s="95"/>
      <c r="R53" s="270" t="str">
        <f>IF(AND(Q53&gt;0,E53&gt;0,NOT(O53="")),ABS(VLOOKUP($Q$1,VLookups!$A$43:$B$44,2,FALSE)-_xlfn.NORM.DIST(Q53,K53,O53,TRUE)),"")</f>
        <v/>
      </c>
      <c r="S53" s="94" t="str">
        <f>IF(AND($D53&gt;0,$E53&gt;0,$F53&gt;0,NOT(ISBLANK($L53))),_xlfn.NORM.INV(ABS(VLOOKUP($Q$1,VLookups!$A$43:$B$44,2,FALSE)-S$3),$K53,$O53),"")</f>
        <v/>
      </c>
      <c r="T53" s="93" t="str">
        <f>IF(AND($D53&gt;0,$E53&gt;0,$F53&gt;0,NOT(ISBLANK($L53))),_xlfn.NORM.INV(ABS(VLOOKUP($Q$1,VLookups!$A$43:$B$44,2,FALSE)-T$3),$K53,$O53),"")</f>
        <v/>
      </c>
      <c r="U53" s="94" t="str">
        <f>IF(AND($D53&gt;0,$E53&gt;0,$F53&gt;0,NOT(ISBLANK($L53))),_xlfn.NORM.INV(ABS(VLOOKUP($Q$1,VLookups!$A$43:$B$44,2,FALSE)-U$3),$K53,$O53),"")</f>
        <v/>
      </c>
      <c r="V53" s="93" t="str">
        <f>IF(AND($D53&gt;0,$E53&gt;0,$F53&gt;0,NOT(ISBLANK($L53))),_xlfn.NORM.INV(ABS(VLOOKUP($Q$1,VLookups!$A$43:$B$44,2,FALSE)-V$3),$K53,$O53),"")</f>
        <v/>
      </c>
      <c r="W53" s="94" t="str">
        <f>IF(AND($D53&gt;0,$E53&gt;0,$F53&gt;0,NOT(ISBLANK($L53))),_xlfn.NORM.INV(ABS(VLOOKUP($Q$1,VLookups!$A$43:$B$44,2,FALSE)-W$3),$K53,$O53),"")</f>
        <v/>
      </c>
      <c r="X53" s="93" t="str">
        <f>IF(AND($D53&gt;0,$E53&gt;0,$F53&gt;0,NOT(ISBLANK($L53))),_xlfn.NORM.INV(ABS(VLOOKUP($Q$1,VLookups!$A$43:$B$44,2,FALSE)-X$3),$K53,$O53),"")</f>
        <v/>
      </c>
      <c r="Y53" s="5"/>
      <c r="Z53" s="168" t="str">
        <f t="shared" si="113"/>
        <v/>
      </c>
      <c r="AA53" s="49" t="str">
        <f t="shared" si="114"/>
        <v/>
      </c>
      <c r="AB53" s="49" t="str">
        <f t="shared" si="195"/>
        <v/>
      </c>
      <c r="AC53" s="49" t="str">
        <f t="shared" si="195"/>
        <v/>
      </c>
      <c r="AD53" s="49" t="str">
        <f t="shared" si="195"/>
        <v/>
      </c>
      <c r="AE53" s="49" t="str">
        <f t="shared" si="195"/>
        <v/>
      </c>
      <c r="AF53" s="49" t="str">
        <f t="shared" si="195"/>
        <v/>
      </c>
      <c r="AG53" s="49" t="str">
        <f t="shared" si="195"/>
        <v/>
      </c>
      <c r="AH53" s="49" t="str">
        <f t="shared" si="195"/>
        <v/>
      </c>
      <c r="AI53" s="49" t="str">
        <f t="shared" si="195"/>
        <v/>
      </c>
      <c r="AJ53" s="49" t="str">
        <f t="shared" si="195"/>
        <v/>
      </c>
      <c r="AK53" s="49" t="str">
        <f t="shared" si="195"/>
        <v/>
      </c>
      <c r="AL53" s="49" t="str">
        <f t="shared" si="195"/>
        <v/>
      </c>
      <c r="AM53" s="49" t="str">
        <f t="shared" si="195"/>
        <v/>
      </c>
      <c r="AN53" s="49" t="str">
        <f t="shared" si="195"/>
        <v/>
      </c>
      <c r="AO53" s="49" t="str">
        <f t="shared" si="195"/>
        <v/>
      </c>
      <c r="AP53" s="49" t="str">
        <f t="shared" si="195"/>
        <v/>
      </c>
      <c r="AQ53" s="49" t="str">
        <f t="shared" si="195"/>
        <v/>
      </c>
      <c r="AR53" s="49" t="str">
        <f t="shared" si="195"/>
        <v/>
      </c>
      <c r="AS53" s="49" t="str">
        <f t="shared" si="195"/>
        <v/>
      </c>
      <c r="AT53" s="49" t="str">
        <f t="shared" si="195"/>
        <v/>
      </c>
      <c r="AU53" s="49" t="str">
        <f t="shared" si="195"/>
        <v/>
      </c>
      <c r="AV53" s="49" t="str">
        <f t="shared" si="195"/>
        <v/>
      </c>
      <c r="AW53" s="49" t="str">
        <f t="shared" si="195"/>
        <v/>
      </c>
      <c r="AX53" s="49" t="str">
        <f t="shared" si="195"/>
        <v/>
      </c>
      <c r="AY53" s="49" t="str">
        <f t="shared" si="195"/>
        <v/>
      </c>
      <c r="AZ53" s="49" t="str">
        <f t="shared" si="195"/>
        <v/>
      </c>
      <c r="BA53" s="49" t="str">
        <f t="shared" si="195"/>
        <v/>
      </c>
      <c r="BB53" s="49" t="str">
        <f t="shared" si="195"/>
        <v/>
      </c>
      <c r="BC53" s="49" t="str">
        <f t="shared" si="195"/>
        <v/>
      </c>
      <c r="BD53" s="49" t="str">
        <f t="shared" si="195"/>
        <v/>
      </c>
      <c r="BE53" s="49" t="str">
        <f t="shared" si="195"/>
        <v/>
      </c>
      <c r="BF53" s="49" t="str">
        <f t="shared" si="195"/>
        <v/>
      </c>
      <c r="BG53" s="49" t="str">
        <f t="shared" si="195"/>
        <v/>
      </c>
      <c r="BH53" s="49" t="str">
        <f t="shared" si="195"/>
        <v/>
      </c>
      <c r="BI53" s="49" t="str">
        <f t="shared" si="195"/>
        <v/>
      </c>
      <c r="BJ53" s="49" t="str">
        <f t="shared" si="195"/>
        <v/>
      </c>
      <c r="BK53" s="49" t="str">
        <f t="shared" si="195"/>
        <v/>
      </c>
      <c r="BL53" s="49" t="str">
        <f t="shared" si="195"/>
        <v/>
      </c>
      <c r="BM53" s="49" t="str">
        <f t="shared" si="195"/>
        <v/>
      </c>
      <c r="BN53" s="49" t="str">
        <f t="shared" si="195"/>
        <v/>
      </c>
      <c r="BO53" s="49" t="str">
        <f t="shared" si="195"/>
        <v/>
      </c>
      <c r="BP53" s="49" t="str">
        <f t="shared" si="195"/>
        <v/>
      </c>
      <c r="BQ53" s="49" t="str">
        <f t="shared" si="195"/>
        <v/>
      </c>
      <c r="BR53" s="49" t="str">
        <f t="shared" si="195"/>
        <v/>
      </c>
      <c r="BS53" s="49" t="str">
        <f t="shared" si="195"/>
        <v/>
      </c>
      <c r="BT53" s="49" t="str">
        <f t="shared" si="195"/>
        <v/>
      </c>
      <c r="BU53" s="49" t="str">
        <f t="shared" si="195"/>
        <v/>
      </c>
      <c r="BV53" s="49" t="str">
        <f t="shared" si="195"/>
        <v/>
      </c>
      <c r="BW53" s="49" t="str">
        <f t="shared" si="195"/>
        <v/>
      </c>
      <c r="BX53" s="49" t="str">
        <f t="shared" si="195"/>
        <v/>
      </c>
      <c r="BY53" s="49" t="str">
        <f t="shared" si="195"/>
        <v/>
      </c>
      <c r="BZ53" s="49" t="str">
        <f t="shared" si="195"/>
        <v/>
      </c>
      <c r="CA53" s="49" t="str">
        <f t="shared" si="195"/>
        <v/>
      </c>
      <c r="CB53" s="49" t="str">
        <f t="shared" si="195"/>
        <v/>
      </c>
      <c r="CC53" s="49" t="str">
        <f t="shared" si="195"/>
        <v/>
      </c>
      <c r="CD53" s="49" t="str">
        <f t="shared" si="195"/>
        <v/>
      </c>
      <c r="CE53" s="49" t="str">
        <f t="shared" si="195"/>
        <v/>
      </c>
      <c r="CF53" s="49" t="str">
        <f t="shared" si="195"/>
        <v/>
      </c>
      <c r="CG53" s="49" t="str">
        <f t="shared" si="195"/>
        <v/>
      </c>
      <c r="CH53" s="49" t="str">
        <f t="shared" si="195"/>
        <v/>
      </c>
      <c r="CI53" s="49" t="str">
        <f t="shared" si="195"/>
        <v/>
      </c>
      <c r="CJ53" s="49" t="str">
        <f t="shared" si="195"/>
        <v/>
      </c>
      <c r="CK53" s="49" t="str">
        <f t="shared" si="195"/>
        <v/>
      </c>
      <c r="CL53" s="49" t="str">
        <f t="shared" si="195"/>
        <v/>
      </c>
      <c r="CM53" s="49" t="str">
        <f t="shared" ref="CM53:DV56" si="197">IF(ISNONTEXT($Z53),CN53-$Z53,"")</f>
        <v/>
      </c>
      <c r="CN53" s="49" t="str">
        <f t="shared" si="197"/>
        <v/>
      </c>
      <c r="CO53" s="49" t="str">
        <f t="shared" si="197"/>
        <v/>
      </c>
      <c r="CP53" s="49" t="str">
        <f t="shared" si="197"/>
        <v/>
      </c>
      <c r="CQ53" s="49" t="str">
        <f t="shared" si="197"/>
        <v/>
      </c>
      <c r="CR53" s="49" t="str">
        <f t="shared" si="197"/>
        <v/>
      </c>
      <c r="CS53" s="49" t="str">
        <f t="shared" si="197"/>
        <v/>
      </c>
      <c r="CT53" s="49" t="str">
        <f t="shared" si="197"/>
        <v/>
      </c>
      <c r="CU53" s="49" t="str">
        <f t="shared" si="197"/>
        <v/>
      </c>
      <c r="CV53" s="49" t="str">
        <f t="shared" si="197"/>
        <v/>
      </c>
      <c r="CW53" s="49" t="str">
        <f t="shared" si="197"/>
        <v/>
      </c>
      <c r="CX53" s="49" t="str">
        <f t="shared" si="197"/>
        <v/>
      </c>
      <c r="CY53" s="49" t="str">
        <f t="shared" si="197"/>
        <v/>
      </c>
      <c r="CZ53" s="49" t="str">
        <f t="shared" si="197"/>
        <v/>
      </c>
      <c r="DA53" s="49" t="str">
        <f t="shared" si="197"/>
        <v/>
      </c>
      <c r="DB53" s="49" t="str">
        <f t="shared" si="197"/>
        <v/>
      </c>
      <c r="DC53" s="49" t="str">
        <f t="shared" si="197"/>
        <v/>
      </c>
      <c r="DD53" s="49" t="str">
        <f t="shared" si="197"/>
        <v/>
      </c>
      <c r="DE53" s="49" t="str">
        <f t="shared" si="197"/>
        <v/>
      </c>
      <c r="DF53" s="49" t="str">
        <f t="shared" si="197"/>
        <v/>
      </c>
      <c r="DG53" s="49" t="str">
        <f t="shared" si="197"/>
        <v/>
      </c>
      <c r="DH53" s="49" t="str">
        <f t="shared" si="197"/>
        <v/>
      </c>
      <c r="DI53" s="49" t="str">
        <f t="shared" si="197"/>
        <v/>
      </c>
      <c r="DJ53" s="49" t="str">
        <f t="shared" si="197"/>
        <v/>
      </c>
      <c r="DK53" s="49" t="str">
        <f t="shared" si="197"/>
        <v/>
      </c>
      <c r="DL53" s="49" t="str">
        <f t="shared" si="197"/>
        <v/>
      </c>
      <c r="DM53" s="49" t="str">
        <f t="shared" si="197"/>
        <v/>
      </c>
      <c r="DN53" s="49" t="str">
        <f t="shared" si="197"/>
        <v/>
      </c>
      <c r="DO53" s="49" t="str">
        <f t="shared" si="197"/>
        <v/>
      </c>
      <c r="DP53" s="49" t="str">
        <f t="shared" si="197"/>
        <v/>
      </c>
      <c r="DQ53" s="49" t="str">
        <f t="shared" si="197"/>
        <v/>
      </c>
      <c r="DR53" s="49" t="str">
        <f t="shared" si="197"/>
        <v/>
      </c>
      <c r="DS53" s="49" t="str">
        <f t="shared" si="197"/>
        <v/>
      </c>
      <c r="DT53" s="49" t="str">
        <f t="shared" si="197"/>
        <v/>
      </c>
      <c r="DU53" s="49" t="str">
        <f t="shared" si="197"/>
        <v/>
      </c>
      <c r="DV53" s="49" t="str">
        <f t="shared" si="197"/>
        <v/>
      </c>
      <c r="DW53" s="183" t="str">
        <f t="shared" si="115"/>
        <v/>
      </c>
      <c r="DX53" s="49" t="str">
        <f t="shared" si="5"/>
        <v/>
      </c>
      <c r="DY53" s="49" t="str">
        <f t="shared" si="6"/>
        <v/>
      </c>
      <c r="DZ53" s="49" t="str">
        <f t="shared" si="7"/>
        <v/>
      </c>
      <c r="EA53" s="49" t="str">
        <f t="shared" si="8"/>
        <v/>
      </c>
      <c r="EB53" s="49" t="str">
        <f t="shared" si="9"/>
        <v/>
      </c>
      <c r="EC53" s="49" t="str">
        <f t="shared" si="10"/>
        <v/>
      </c>
      <c r="ED53" s="49" t="str">
        <f t="shared" si="11"/>
        <v/>
      </c>
      <c r="EE53" s="49" t="str">
        <f t="shared" si="12"/>
        <v/>
      </c>
      <c r="EF53" s="49" t="str">
        <f t="shared" si="13"/>
        <v/>
      </c>
      <c r="EG53" s="49" t="str">
        <f t="shared" si="14"/>
        <v/>
      </c>
      <c r="EH53" s="49" t="str">
        <f t="shared" si="15"/>
        <v/>
      </c>
      <c r="EI53" s="49" t="str">
        <f t="shared" si="16"/>
        <v/>
      </c>
      <c r="EJ53" s="49" t="str">
        <f t="shared" si="17"/>
        <v/>
      </c>
      <c r="EK53" s="49" t="str">
        <f t="shared" si="18"/>
        <v/>
      </c>
      <c r="EL53" s="49" t="str">
        <f t="shared" si="19"/>
        <v/>
      </c>
      <c r="EM53" s="49" t="str">
        <f t="shared" si="20"/>
        <v/>
      </c>
      <c r="EN53" s="49" t="str">
        <f t="shared" si="21"/>
        <v/>
      </c>
      <c r="EO53" s="49" t="str">
        <f t="shared" si="22"/>
        <v/>
      </c>
      <c r="EP53" s="49" t="str">
        <f t="shared" si="23"/>
        <v/>
      </c>
      <c r="EQ53" s="49" t="str">
        <f t="shared" si="24"/>
        <v/>
      </c>
      <c r="ER53" s="49" t="str">
        <f t="shared" si="25"/>
        <v/>
      </c>
      <c r="ES53" s="49" t="str">
        <f t="shared" si="26"/>
        <v/>
      </c>
      <c r="ET53" s="49" t="str">
        <f t="shared" si="27"/>
        <v/>
      </c>
      <c r="EU53" s="49" t="str">
        <f t="shared" si="28"/>
        <v/>
      </c>
      <c r="EV53" s="49" t="str">
        <f t="shared" si="29"/>
        <v/>
      </c>
      <c r="EW53" s="49" t="str">
        <f t="shared" si="30"/>
        <v/>
      </c>
      <c r="EX53" s="49" t="str">
        <f t="shared" si="31"/>
        <v/>
      </c>
      <c r="EY53" s="49" t="str">
        <f t="shared" si="32"/>
        <v/>
      </c>
      <c r="EZ53" s="49" t="str">
        <f t="shared" si="33"/>
        <v/>
      </c>
      <c r="FA53" s="49" t="str">
        <f t="shared" si="34"/>
        <v/>
      </c>
      <c r="FB53" s="49" t="str">
        <f t="shared" si="35"/>
        <v/>
      </c>
      <c r="FC53" s="49" t="str">
        <f t="shared" si="36"/>
        <v/>
      </c>
      <c r="FD53" s="49" t="str">
        <f t="shared" si="37"/>
        <v/>
      </c>
      <c r="FE53" s="49" t="str">
        <f t="shared" si="38"/>
        <v/>
      </c>
      <c r="FF53" s="49" t="str">
        <f t="shared" si="39"/>
        <v/>
      </c>
      <c r="FG53" s="49" t="str">
        <f t="shared" si="40"/>
        <v/>
      </c>
      <c r="FH53" s="49" t="str">
        <f t="shared" si="41"/>
        <v/>
      </c>
      <c r="FI53" s="49" t="str">
        <f t="shared" si="42"/>
        <v/>
      </c>
      <c r="FJ53" s="49" t="str">
        <f t="shared" si="43"/>
        <v/>
      </c>
      <c r="FK53" s="49" t="str">
        <f t="shared" si="44"/>
        <v/>
      </c>
      <c r="FL53" s="49" t="str">
        <f t="shared" si="45"/>
        <v/>
      </c>
      <c r="FM53" s="49" t="str">
        <f t="shared" si="46"/>
        <v/>
      </c>
      <c r="FN53" s="49" t="str">
        <f t="shared" si="47"/>
        <v/>
      </c>
      <c r="FO53" s="49" t="str">
        <f t="shared" si="48"/>
        <v/>
      </c>
      <c r="FP53" s="49" t="str">
        <f t="shared" si="49"/>
        <v/>
      </c>
      <c r="FQ53" s="49" t="str">
        <f t="shared" si="50"/>
        <v/>
      </c>
      <c r="FR53" s="49" t="str">
        <f t="shared" si="51"/>
        <v/>
      </c>
      <c r="FS53" s="49" t="str">
        <f t="shared" si="52"/>
        <v/>
      </c>
      <c r="FT53" s="49" t="str">
        <f t="shared" si="53"/>
        <v/>
      </c>
      <c r="FU53" s="49" t="str">
        <f t="shared" si="54"/>
        <v/>
      </c>
      <c r="FV53" s="49" t="str">
        <f t="shared" si="55"/>
        <v/>
      </c>
      <c r="FW53" s="49" t="str">
        <f t="shared" si="56"/>
        <v/>
      </c>
      <c r="FX53" s="49" t="str">
        <f t="shared" si="57"/>
        <v/>
      </c>
      <c r="FY53" s="49" t="str">
        <f t="shared" si="58"/>
        <v/>
      </c>
      <c r="FZ53" s="49" t="str">
        <f t="shared" si="59"/>
        <v/>
      </c>
      <c r="GA53" s="49" t="str">
        <f t="shared" si="60"/>
        <v/>
      </c>
      <c r="GB53" s="49" t="str">
        <f t="shared" si="61"/>
        <v/>
      </c>
      <c r="GC53" s="49" t="str">
        <f t="shared" si="62"/>
        <v/>
      </c>
      <c r="GD53" s="49" t="str">
        <f t="shared" si="63"/>
        <v/>
      </c>
      <c r="GE53" s="49" t="str">
        <f t="shared" si="64"/>
        <v/>
      </c>
      <c r="GF53" s="49" t="str">
        <f t="shared" si="65"/>
        <v/>
      </c>
      <c r="GG53" s="49" t="str">
        <f t="shared" si="66"/>
        <v/>
      </c>
      <c r="GH53" s="49" t="str">
        <f t="shared" si="67"/>
        <v/>
      </c>
      <c r="GI53" s="49" t="str">
        <f t="shared" si="68"/>
        <v/>
      </c>
      <c r="GJ53" s="49" t="str">
        <f t="shared" si="69"/>
        <v/>
      </c>
      <c r="GK53" s="49" t="str">
        <f t="shared" si="70"/>
        <v/>
      </c>
      <c r="GL53" s="49" t="str">
        <f t="shared" si="71"/>
        <v/>
      </c>
      <c r="GM53" s="49" t="str">
        <f t="shared" si="72"/>
        <v/>
      </c>
      <c r="GN53" s="49" t="str">
        <f t="shared" si="73"/>
        <v/>
      </c>
      <c r="GO53" s="49" t="str">
        <f t="shared" si="74"/>
        <v/>
      </c>
      <c r="GP53" s="49" t="str">
        <f t="shared" si="75"/>
        <v/>
      </c>
      <c r="GQ53" s="49" t="str">
        <f t="shared" si="76"/>
        <v/>
      </c>
      <c r="GR53" s="49" t="str">
        <f t="shared" si="77"/>
        <v/>
      </c>
      <c r="GS53" s="49" t="str">
        <f t="shared" si="78"/>
        <v/>
      </c>
      <c r="GT53" s="49" t="str">
        <f t="shared" si="79"/>
        <v/>
      </c>
      <c r="GU53" s="49" t="str">
        <f t="shared" si="80"/>
        <v/>
      </c>
      <c r="GV53" s="49" t="str">
        <f t="shared" si="81"/>
        <v/>
      </c>
      <c r="GW53" s="49" t="str">
        <f t="shared" si="82"/>
        <v/>
      </c>
      <c r="GX53" s="49" t="str">
        <f t="shared" si="83"/>
        <v/>
      </c>
      <c r="GY53" s="49" t="str">
        <f t="shared" si="84"/>
        <v/>
      </c>
      <c r="GZ53" s="49" t="str">
        <f t="shared" si="85"/>
        <v/>
      </c>
      <c r="HA53" s="49" t="str">
        <f t="shared" si="86"/>
        <v/>
      </c>
      <c r="HB53" s="49" t="str">
        <f t="shared" si="87"/>
        <v/>
      </c>
      <c r="HC53" s="49" t="str">
        <f t="shared" si="88"/>
        <v/>
      </c>
      <c r="HD53" s="49" t="str">
        <f t="shared" si="89"/>
        <v/>
      </c>
      <c r="HE53" s="49" t="str">
        <f t="shared" si="90"/>
        <v/>
      </c>
      <c r="HF53" s="49" t="str">
        <f t="shared" si="91"/>
        <v/>
      </c>
      <c r="HG53" s="49" t="str">
        <f t="shared" si="92"/>
        <v/>
      </c>
      <c r="HH53" s="49" t="str">
        <f t="shared" si="93"/>
        <v/>
      </c>
      <c r="HI53" s="49" t="str">
        <f t="shared" si="94"/>
        <v/>
      </c>
      <c r="HJ53" s="49" t="str">
        <f t="shared" si="95"/>
        <v/>
      </c>
      <c r="HK53" s="49" t="str">
        <f t="shared" si="96"/>
        <v/>
      </c>
      <c r="HL53" s="49" t="str">
        <f t="shared" si="97"/>
        <v/>
      </c>
      <c r="HM53" s="49" t="str">
        <f t="shared" si="98"/>
        <v/>
      </c>
      <c r="HN53" s="49" t="str">
        <f t="shared" si="99"/>
        <v/>
      </c>
      <c r="HO53" s="49" t="str">
        <f t="shared" si="100"/>
        <v/>
      </c>
      <c r="HP53" s="49" t="str">
        <f t="shared" si="101"/>
        <v/>
      </c>
      <c r="HQ53" s="49" t="str">
        <f t="shared" si="102"/>
        <v/>
      </c>
      <c r="HR53" s="49" t="str">
        <f t="shared" si="103"/>
        <v/>
      </c>
      <c r="HS53" s="49" t="str">
        <f t="shared" si="104"/>
        <v/>
      </c>
      <c r="HT53" s="169" t="e">
        <f t="shared" si="171"/>
        <v>#N/A</v>
      </c>
      <c r="HU53" s="169" t="e">
        <f t="shared" si="181"/>
        <v>#N/A</v>
      </c>
      <c r="HV53" s="169" t="e">
        <f t="shared" si="181"/>
        <v>#N/A</v>
      </c>
      <c r="HW53" s="169" t="e">
        <f t="shared" si="181"/>
        <v>#N/A</v>
      </c>
      <c r="HX53" s="169" t="e">
        <f t="shared" si="192"/>
        <v>#N/A</v>
      </c>
      <c r="HY53" s="169" t="e">
        <f t="shared" si="192"/>
        <v>#N/A</v>
      </c>
      <c r="HZ53" s="169" t="e">
        <f t="shared" si="192"/>
        <v>#N/A</v>
      </c>
      <c r="IA53" s="169" t="e">
        <f t="shared" si="192"/>
        <v>#N/A</v>
      </c>
      <c r="IB53" s="169" t="e">
        <f t="shared" si="192"/>
        <v>#N/A</v>
      </c>
      <c r="IC53" s="169" t="e">
        <f t="shared" si="192"/>
        <v>#N/A</v>
      </c>
      <c r="ID53" s="169" t="e">
        <f t="shared" si="192"/>
        <v>#N/A</v>
      </c>
      <c r="IE53" s="169" t="e">
        <f t="shared" si="192"/>
        <v>#N/A</v>
      </c>
      <c r="IF53" s="169" t="e">
        <f t="shared" si="192"/>
        <v>#N/A</v>
      </c>
      <c r="IG53" s="169" t="e">
        <f t="shared" si="192"/>
        <v>#N/A</v>
      </c>
      <c r="IH53" s="169" t="e">
        <f t="shared" si="192"/>
        <v>#N/A</v>
      </c>
      <c r="II53" s="169" t="e">
        <f t="shared" si="192"/>
        <v>#N/A</v>
      </c>
      <c r="IJ53" s="169" t="e">
        <f t="shared" si="192"/>
        <v>#N/A</v>
      </c>
      <c r="IK53" s="169" t="e">
        <f t="shared" si="192"/>
        <v>#N/A</v>
      </c>
      <c r="IL53" s="169" t="e">
        <f t="shared" si="192"/>
        <v>#N/A</v>
      </c>
      <c r="IM53" s="169" t="e">
        <f t="shared" si="188"/>
        <v>#N/A</v>
      </c>
      <c r="IN53" s="169" t="e">
        <f t="shared" si="188"/>
        <v>#N/A</v>
      </c>
      <c r="IO53" s="169" t="e">
        <f t="shared" si="188"/>
        <v>#N/A</v>
      </c>
      <c r="IP53" s="169" t="e">
        <f t="shared" si="188"/>
        <v>#N/A</v>
      </c>
      <c r="IQ53" s="169" t="e">
        <f t="shared" si="188"/>
        <v>#N/A</v>
      </c>
      <c r="IR53" s="169" t="e">
        <f t="shared" si="188"/>
        <v>#N/A</v>
      </c>
      <c r="IS53" s="169" t="e">
        <f t="shared" si="188"/>
        <v>#N/A</v>
      </c>
      <c r="IT53" s="169" t="e">
        <f t="shared" si="188"/>
        <v>#N/A</v>
      </c>
      <c r="IU53" s="169" t="e">
        <f t="shared" si="188"/>
        <v>#N/A</v>
      </c>
      <c r="IV53" s="169" t="e">
        <f t="shared" si="188"/>
        <v>#N/A</v>
      </c>
      <c r="IW53" s="169" t="e">
        <f t="shared" si="188"/>
        <v>#N/A</v>
      </c>
      <c r="IX53" s="169" t="e">
        <f t="shared" si="188"/>
        <v>#N/A</v>
      </c>
      <c r="IY53" s="169" t="e">
        <f t="shared" si="188"/>
        <v>#N/A</v>
      </c>
      <c r="IZ53" s="169" t="e">
        <f t="shared" si="188"/>
        <v>#N/A</v>
      </c>
      <c r="JA53" s="169" t="e">
        <f t="shared" si="188"/>
        <v>#N/A</v>
      </c>
      <c r="JB53" s="169" t="e">
        <f t="shared" si="185"/>
        <v>#N/A</v>
      </c>
      <c r="JC53" s="169" t="e">
        <f t="shared" si="185"/>
        <v>#N/A</v>
      </c>
      <c r="JD53" s="169" t="e">
        <f t="shared" si="185"/>
        <v>#N/A</v>
      </c>
      <c r="JE53" s="169" t="e">
        <f t="shared" si="185"/>
        <v>#N/A</v>
      </c>
      <c r="JF53" s="169" t="e">
        <f t="shared" si="185"/>
        <v>#N/A</v>
      </c>
      <c r="JG53" s="169" t="e">
        <f t="shared" si="185"/>
        <v>#N/A</v>
      </c>
      <c r="JH53" s="169" t="e">
        <f t="shared" si="185"/>
        <v>#N/A</v>
      </c>
      <c r="JI53" s="169" t="e">
        <f t="shared" si="185"/>
        <v>#N/A</v>
      </c>
      <c r="JJ53" s="169" t="e">
        <f t="shared" si="185"/>
        <v>#N/A</v>
      </c>
      <c r="JK53" s="169" t="e">
        <f t="shared" si="185"/>
        <v>#N/A</v>
      </c>
      <c r="JL53" s="169" t="e">
        <f t="shared" si="185"/>
        <v>#N/A</v>
      </c>
      <c r="JM53" s="169" t="e">
        <f t="shared" si="185"/>
        <v>#N/A</v>
      </c>
      <c r="JN53" s="169" t="e">
        <f t="shared" si="185"/>
        <v>#N/A</v>
      </c>
      <c r="JO53" s="169" t="e">
        <f t="shared" si="185"/>
        <v>#N/A</v>
      </c>
      <c r="JP53" s="169" t="e">
        <f t="shared" si="185"/>
        <v>#N/A</v>
      </c>
      <c r="JQ53" s="169" t="e">
        <f t="shared" ref="JQ53:KE68" si="198">IF(ISNONTEXT($O53),_xlfn.NORM.DIST(BX53,$K53,$O53,FALSE),NA())</f>
        <v>#N/A</v>
      </c>
      <c r="JR53" s="169" t="e">
        <f t="shared" si="198"/>
        <v>#N/A</v>
      </c>
      <c r="JS53" s="169" t="e">
        <f t="shared" si="198"/>
        <v>#N/A</v>
      </c>
      <c r="JT53" s="169" t="e">
        <f t="shared" si="198"/>
        <v>#N/A</v>
      </c>
      <c r="JU53" s="169" t="e">
        <f t="shared" si="198"/>
        <v>#N/A</v>
      </c>
      <c r="JV53" s="169" t="e">
        <f t="shared" si="198"/>
        <v>#N/A</v>
      </c>
      <c r="JW53" s="169" t="e">
        <f t="shared" si="198"/>
        <v>#N/A</v>
      </c>
      <c r="JX53" s="169" t="e">
        <f t="shared" si="198"/>
        <v>#N/A</v>
      </c>
      <c r="JY53" s="169" t="e">
        <f t="shared" si="198"/>
        <v>#N/A</v>
      </c>
      <c r="JZ53" s="169" t="e">
        <f t="shared" si="198"/>
        <v>#N/A</v>
      </c>
      <c r="KA53" s="169" t="e">
        <f t="shared" si="198"/>
        <v>#N/A</v>
      </c>
      <c r="KB53" s="169" t="e">
        <f t="shared" si="198"/>
        <v>#N/A</v>
      </c>
      <c r="KC53" s="169" t="e">
        <f t="shared" si="198"/>
        <v>#N/A</v>
      </c>
      <c r="KD53" s="169" t="e">
        <f t="shared" si="198"/>
        <v>#N/A</v>
      </c>
      <c r="KE53" s="169" t="e">
        <f t="shared" si="198"/>
        <v>#N/A</v>
      </c>
      <c r="KF53" s="169" t="e">
        <f t="shared" si="117"/>
        <v>#N/A</v>
      </c>
      <c r="KG53" s="169" t="e">
        <f t="shared" si="182"/>
        <v>#N/A</v>
      </c>
      <c r="KH53" s="169" t="e">
        <f t="shared" si="182"/>
        <v>#N/A</v>
      </c>
      <c r="KI53" s="169" t="e">
        <f t="shared" si="182"/>
        <v>#N/A</v>
      </c>
      <c r="KJ53" s="169" t="e">
        <f t="shared" si="193"/>
        <v>#N/A</v>
      </c>
      <c r="KK53" s="169" t="e">
        <f t="shared" si="193"/>
        <v>#N/A</v>
      </c>
      <c r="KL53" s="169" t="e">
        <f t="shared" si="193"/>
        <v>#N/A</v>
      </c>
      <c r="KM53" s="169" t="e">
        <f t="shared" si="193"/>
        <v>#N/A</v>
      </c>
      <c r="KN53" s="169" t="e">
        <f t="shared" si="193"/>
        <v>#N/A</v>
      </c>
      <c r="KO53" s="169" t="e">
        <f t="shared" si="193"/>
        <v>#N/A</v>
      </c>
      <c r="KP53" s="169" t="e">
        <f t="shared" si="193"/>
        <v>#N/A</v>
      </c>
      <c r="KQ53" s="169" t="e">
        <f t="shared" si="193"/>
        <v>#N/A</v>
      </c>
      <c r="KR53" s="169" t="e">
        <f t="shared" si="193"/>
        <v>#N/A</v>
      </c>
      <c r="KS53" s="169" t="e">
        <f t="shared" si="193"/>
        <v>#N/A</v>
      </c>
      <c r="KT53" s="169" t="e">
        <f t="shared" si="193"/>
        <v>#N/A</v>
      </c>
      <c r="KU53" s="169" t="e">
        <f t="shared" si="193"/>
        <v>#N/A</v>
      </c>
      <c r="KV53" s="169" t="e">
        <f t="shared" si="193"/>
        <v>#N/A</v>
      </c>
      <c r="KW53" s="169" t="e">
        <f t="shared" si="193"/>
        <v>#N/A</v>
      </c>
      <c r="KX53" s="169" t="e">
        <f t="shared" si="193"/>
        <v>#N/A</v>
      </c>
      <c r="KY53" s="169" t="e">
        <f t="shared" si="189"/>
        <v>#N/A</v>
      </c>
      <c r="KZ53" s="169" t="e">
        <f t="shared" si="189"/>
        <v>#N/A</v>
      </c>
      <c r="LA53" s="169" t="e">
        <f t="shared" si="189"/>
        <v>#N/A</v>
      </c>
      <c r="LB53" s="169" t="e">
        <f t="shared" si="189"/>
        <v>#N/A</v>
      </c>
      <c r="LC53" s="169" t="e">
        <f t="shared" si="189"/>
        <v>#N/A</v>
      </c>
      <c r="LD53" s="169" t="e">
        <f t="shared" si="189"/>
        <v>#N/A</v>
      </c>
      <c r="LE53" s="169" t="e">
        <f t="shared" si="189"/>
        <v>#N/A</v>
      </c>
      <c r="LF53" s="169" t="e">
        <f t="shared" si="189"/>
        <v>#N/A</v>
      </c>
      <c r="LG53" s="169" t="e">
        <f t="shared" si="189"/>
        <v>#N/A</v>
      </c>
      <c r="LH53" s="169" t="e">
        <f t="shared" si="189"/>
        <v>#N/A</v>
      </c>
      <c r="LI53" s="169" t="e">
        <f t="shared" si="189"/>
        <v>#N/A</v>
      </c>
      <c r="LJ53" s="169" t="e">
        <f t="shared" si="189"/>
        <v>#N/A</v>
      </c>
      <c r="LK53" s="169" t="e">
        <f t="shared" si="189"/>
        <v>#N/A</v>
      </c>
      <c r="LL53" s="169" t="e">
        <f t="shared" si="189"/>
        <v>#N/A</v>
      </c>
      <c r="LM53" s="169" t="e">
        <f t="shared" si="189"/>
        <v>#N/A</v>
      </c>
      <c r="LN53" s="169" t="e">
        <f t="shared" si="186"/>
        <v>#N/A</v>
      </c>
      <c r="LO53" s="169" t="e">
        <f t="shared" si="186"/>
        <v>#N/A</v>
      </c>
      <c r="LP53" s="169" t="e">
        <f t="shared" si="186"/>
        <v>#N/A</v>
      </c>
      <c r="LQ53" s="169" t="e">
        <f t="shared" si="186"/>
        <v>#N/A</v>
      </c>
      <c r="LR53" s="169" t="e">
        <f t="shared" si="186"/>
        <v>#N/A</v>
      </c>
      <c r="LS53" s="169" t="e">
        <f t="shared" si="186"/>
        <v>#N/A</v>
      </c>
      <c r="LT53" s="169" t="e">
        <f t="shared" si="186"/>
        <v>#N/A</v>
      </c>
      <c r="LU53" s="169" t="e">
        <f t="shared" si="186"/>
        <v>#N/A</v>
      </c>
      <c r="LV53" s="169" t="e">
        <f t="shared" si="186"/>
        <v>#N/A</v>
      </c>
      <c r="LW53" s="169" t="e">
        <f t="shared" si="186"/>
        <v>#N/A</v>
      </c>
      <c r="LX53" s="169" t="e">
        <f t="shared" si="186"/>
        <v>#N/A</v>
      </c>
      <c r="LY53" s="169" t="e">
        <f t="shared" si="186"/>
        <v>#N/A</v>
      </c>
      <c r="LZ53" s="169" t="e">
        <f t="shared" si="186"/>
        <v>#N/A</v>
      </c>
      <c r="MA53" s="169" t="e">
        <f t="shared" si="186"/>
        <v>#N/A</v>
      </c>
      <c r="MB53" s="169" t="e">
        <f t="shared" si="186"/>
        <v>#N/A</v>
      </c>
      <c r="MC53" s="169" t="e">
        <f t="shared" ref="MC53:MQ68" si="199">IF(ISNONTEXT($O53),_xlfn.NORM.DIST(EJ53,$K53,$O53,FALSE),NA())</f>
        <v>#N/A</v>
      </c>
      <c r="MD53" s="169" t="e">
        <f t="shared" si="199"/>
        <v>#N/A</v>
      </c>
      <c r="ME53" s="169" t="e">
        <f t="shared" si="199"/>
        <v>#N/A</v>
      </c>
      <c r="MF53" s="169" t="e">
        <f t="shared" si="199"/>
        <v>#N/A</v>
      </c>
      <c r="MG53" s="169" t="e">
        <f t="shared" si="199"/>
        <v>#N/A</v>
      </c>
      <c r="MH53" s="169" t="e">
        <f t="shared" si="199"/>
        <v>#N/A</v>
      </c>
      <c r="MI53" s="169" t="e">
        <f t="shared" si="199"/>
        <v>#N/A</v>
      </c>
      <c r="MJ53" s="169" t="e">
        <f t="shared" si="199"/>
        <v>#N/A</v>
      </c>
      <c r="MK53" s="169" t="e">
        <f t="shared" si="199"/>
        <v>#N/A</v>
      </c>
      <c r="ML53" s="169" t="e">
        <f t="shared" si="199"/>
        <v>#N/A</v>
      </c>
      <c r="MM53" s="169" t="e">
        <f t="shared" si="199"/>
        <v>#N/A</v>
      </c>
      <c r="MN53" s="169" t="e">
        <f t="shared" si="199"/>
        <v>#N/A</v>
      </c>
      <c r="MO53" s="169" t="e">
        <f t="shared" si="199"/>
        <v>#N/A</v>
      </c>
      <c r="MP53" s="169" t="e">
        <f t="shared" si="199"/>
        <v>#N/A</v>
      </c>
      <c r="MQ53" s="169" t="e">
        <f t="shared" si="199"/>
        <v>#N/A</v>
      </c>
      <c r="MR53" s="169" t="e">
        <f t="shared" si="118"/>
        <v>#N/A</v>
      </c>
      <c r="MS53" s="169" t="e">
        <f t="shared" si="183"/>
        <v>#N/A</v>
      </c>
      <c r="MT53" s="169" t="e">
        <f t="shared" si="183"/>
        <v>#N/A</v>
      </c>
      <c r="MU53" s="169" t="e">
        <f t="shared" si="183"/>
        <v>#N/A</v>
      </c>
      <c r="MV53" s="169" t="e">
        <f t="shared" si="194"/>
        <v>#N/A</v>
      </c>
      <c r="MW53" s="169" t="e">
        <f t="shared" si="194"/>
        <v>#N/A</v>
      </c>
      <c r="MX53" s="169" t="e">
        <f t="shared" si="194"/>
        <v>#N/A</v>
      </c>
      <c r="MY53" s="169" t="e">
        <f t="shared" si="194"/>
        <v>#N/A</v>
      </c>
      <c r="MZ53" s="169" t="e">
        <f t="shared" si="194"/>
        <v>#N/A</v>
      </c>
      <c r="NA53" s="169" t="e">
        <f t="shared" si="194"/>
        <v>#N/A</v>
      </c>
      <c r="NB53" s="169" t="e">
        <f t="shared" si="194"/>
        <v>#N/A</v>
      </c>
      <c r="NC53" s="169" t="e">
        <f t="shared" si="194"/>
        <v>#N/A</v>
      </c>
      <c r="ND53" s="169" t="e">
        <f t="shared" si="194"/>
        <v>#N/A</v>
      </c>
      <c r="NE53" s="169" t="e">
        <f t="shared" si="194"/>
        <v>#N/A</v>
      </c>
      <c r="NF53" s="169" t="e">
        <f t="shared" si="194"/>
        <v>#N/A</v>
      </c>
      <c r="NG53" s="169" t="e">
        <f t="shared" si="194"/>
        <v>#N/A</v>
      </c>
      <c r="NH53" s="169" t="e">
        <f t="shared" si="194"/>
        <v>#N/A</v>
      </c>
      <c r="NI53" s="169" t="e">
        <f t="shared" si="194"/>
        <v>#N/A</v>
      </c>
      <c r="NJ53" s="169" t="e">
        <f t="shared" si="194"/>
        <v>#N/A</v>
      </c>
      <c r="NK53" s="169" t="e">
        <f t="shared" si="190"/>
        <v>#N/A</v>
      </c>
      <c r="NL53" s="169" t="e">
        <f t="shared" si="190"/>
        <v>#N/A</v>
      </c>
      <c r="NM53" s="169" t="e">
        <f t="shared" si="190"/>
        <v>#N/A</v>
      </c>
      <c r="NN53" s="169" t="e">
        <f t="shared" si="190"/>
        <v>#N/A</v>
      </c>
      <c r="NO53" s="169" t="e">
        <f t="shared" si="190"/>
        <v>#N/A</v>
      </c>
      <c r="NP53" s="169" t="e">
        <f t="shared" si="190"/>
        <v>#N/A</v>
      </c>
      <c r="NQ53" s="169" t="e">
        <f t="shared" si="190"/>
        <v>#N/A</v>
      </c>
      <c r="NR53" s="169" t="e">
        <f t="shared" si="190"/>
        <v>#N/A</v>
      </c>
      <c r="NS53" s="169" t="e">
        <f t="shared" si="190"/>
        <v>#N/A</v>
      </c>
      <c r="NT53" s="169" t="e">
        <f t="shared" si="190"/>
        <v>#N/A</v>
      </c>
      <c r="NU53" s="169" t="e">
        <f t="shared" si="190"/>
        <v>#N/A</v>
      </c>
      <c r="NV53" s="169" t="e">
        <f t="shared" si="190"/>
        <v>#N/A</v>
      </c>
      <c r="NW53" s="169" t="e">
        <f t="shared" si="190"/>
        <v>#N/A</v>
      </c>
      <c r="NX53" s="169" t="e">
        <f t="shared" si="190"/>
        <v>#N/A</v>
      </c>
      <c r="NY53" s="169" t="e">
        <f t="shared" si="190"/>
        <v>#N/A</v>
      </c>
      <c r="NZ53" s="169" t="e">
        <f t="shared" si="187"/>
        <v>#N/A</v>
      </c>
      <c r="OA53" s="169" t="e">
        <f t="shared" si="187"/>
        <v>#N/A</v>
      </c>
      <c r="OB53" s="169" t="e">
        <f t="shared" si="187"/>
        <v>#N/A</v>
      </c>
      <c r="OC53" s="169" t="e">
        <f t="shared" si="187"/>
        <v>#N/A</v>
      </c>
      <c r="OD53" s="169" t="e">
        <f t="shared" si="187"/>
        <v>#N/A</v>
      </c>
      <c r="OE53" s="169" t="e">
        <f t="shared" si="187"/>
        <v>#N/A</v>
      </c>
      <c r="OF53" s="169" t="e">
        <f t="shared" si="187"/>
        <v>#N/A</v>
      </c>
      <c r="OG53" s="169" t="e">
        <f t="shared" si="187"/>
        <v>#N/A</v>
      </c>
      <c r="OH53" s="169" t="e">
        <f t="shared" si="187"/>
        <v>#N/A</v>
      </c>
      <c r="OI53" s="169" t="e">
        <f t="shared" si="187"/>
        <v>#N/A</v>
      </c>
      <c r="OJ53" s="169" t="e">
        <f t="shared" si="187"/>
        <v>#N/A</v>
      </c>
      <c r="OK53" s="169" t="e">
        <f t="shared" si="187"/>
        <v>#N/A</v>
      </c>
      <c r="OL53" s="169" t="e">
        <f t="shared" si="187"/>
        <v>#N/A</v>
      </c>
      <c r="OM53" s="169" t="e">
        <f t="shared" si="187"/>
        <v>#N/A</v>
      </c>
      <c r="ON53" s="169" t="e">
        <f t="shared" si="187"/>
        <v>#N/A</v>
      </c>
      <c r="OO53" s="169" t="e">
        <f t="shared" ref="OO53:PC68" si="200">IF(ISNONTEXT($O53),_xlfn.NORM.DIST(GV53,$K53,$O53,FALSE),NA())</f>
        <v>#N/A</v>
      </c>
      <c r="OP53" s="169" t="e">
        <f t="shared" si="200"/>
        <v>#N/A</v>
      </c>
      <c r="OQ53" s="169" t="e">
        <f t="shared" si="200"/>
        <v>#N/A</v>
      </c>
      <c r="OR53" s="169" t="e">
        <f t="shared" si="200"/>
        <v>#N/A</v>
      </c>
      <c r="OS53" s="169" t="e">
        <f t="shared" si="200"/>
        <v>#N/A</v>
      </c>
      <c r="OT53" s="169" t="e">
        <f t="shared" si="200"/>
        <v>#N/A</v>
      </c>
      <c r="OU53" s="169" t="e">
        <f t="shared" si="200"/>
        <v>#N/A</v>
      </c>
      <c r="OV53" s="169" t="e">
        <f t="shared" si="200"/>
        <v>#N/A</v>
      </c>
      <c r="OW53" s="169" t="e">
        <f t="shared" si="200"/>
        <v>#N/A</v>
      </c>
      <c r="OX53" s="169" t="e">
        <f t="shared" si="200"/>
        <v>#N/A</v>
      </c>
      <c r="OY53" s="169" t="e">
        <f t="shared" si="200"/>
        <v>#N/A</v>
      </c>
      <c r="OZ53" s="169" t="e">
        <f t="shared" si="200"/>
        <v>#N/A</v>
      </c>
      <c r="PA53" s="169" t="e">
        <f t="shared" si="200"/>
        <v>#N/A</v>
      </c>
      <c r="PB53" s="169" t="e">
        <f t="shared" si="200"/>
        <v>#N/A</v>
      </c>
      <c r="PC53" s="169" t="e">
        <f t="shared" si="200"/>
        <v>#N/A</v>
      </c>
      <c r="PD53" s="169" t="e">
        <f t="shared" si="119"/>
        <v>#N/A</v>
      </c>
      <c r="PE53" s="169" t="e">
        <f t="shared" si="196"/>
        <v>#N/A</v>
      </c>
      <c r="PF53" s="169" t="e">
        <f t="shared" si="196"/>
        <v>#N/A</v>
      </c>
      <c r="PG53" s="169" t="e">
        <f t="shared" si="196"/>
        <v>#N/A</v>
      </c>
      <c r="PH53" s="169" t="e">
        <f t="shared" si="196"/>
        <v>#N/A</v>
      </c>
      <c r="PI53" s="169" t="e">
        <f t="shared" si="196"/>
        <v>#N/A</v>
      </c>
      <c r="PJ53" s="169" t="e">
        <f t="shared" si="196"/>
        <v>#N/A</v>
      </c>
      <c r="PK53" s="169" t="e">
        <f t="shared" si="196"/>
        <v>#N/A</v>
      </c>
      <c r="PL53" s="169" t="e">
        <f t="shared" si="196"/>
        <v>#N/A</v>
      </c>
    </row>
    <row r="54" spans="1:428" hidden="1" x14ac:dyDescent="0.75">
      <c r="A54" s="4">
        <v>51</v>
      </c>
      <c r="B54" s="109"/>
      <c r="C54" s="117"/>
      <c r="D54" s="122" t="str">
        <f t="shared" si="168"/>
        <v/>
      </c>
      <c r="E54" s="95"/>
      <c r="F54" s="122" t="str">
        <f t="shared" si="169"/>
        <v/>
      </c>
      <c r="G54" s="117"/>
      <c r="H54" s="110"/>
      <c r="I54" s="124" t="str">
        <f t="shared" si="0"/>
        <v/>
      </c>
      <c r="J54" s="124" t="str">
        <f t="shared" si="1"/>
        <v/>
      </c>
      <c r="K54" s="73" t="str">
        <f t="shared" si="112"/>
        <v/>
      </c>
      <c r="L54" s="23"/>
      <c r="M54" s="57"/>
      <c r="N54" s="280"/>
      <c r="O54" s="74" t="str">
        <f>IF(AND(D54&gt;0,E54&gt;0,F54&gt;0),IF(ISBLANK(N54),IF(ISBLANK(L54),"",(F54-D54)*VLOOKUP(L54,VLookups!$A$4:$B$13,2,FALSE)),N54),"")</f>
        <v/>
      </c>
      <c r="P54" s="75" t="str">
        <f t="shared" si="170"/>
        <v/>
      </c>
      <c r="Q54" s="95"/>
      <c r="R54" s="270" t="str">
        <f>IF(AND(Q54&gt;0,E54&gt;0,NOT(O54="")),ABS(VLOOKUP($Q$1,VLookups!$A$43:$B$44,2,FALSE)-_xlfn.NORM.DIST(Q54,K54,O54,TRUE)),"")</f>
        <v/>
      </c>
      <c r="S54" s="94" t="str">
        <f>IF(AND($D54&gt;0,$E54&gt;0,$F54&gt;0,NOT(ISBLANK($L54))),_xlfn.NORM.INV(ABS(VLOOKUP($Q$1,VLookups!$A$43:$B$44,2,FALSE)-S$3),$K54,$O54),"")</f>
        <v/>
      </c>
      <c r="T54" s="93" t="str">
        <f>IF(AND($D54&gt;0,$E54&gt;0,$F54&gt;0,NOT(ISBLANK($L54))),_xlfn.NORM.INV(ABS(VLOOKUP($Q$1,VLookups!$A$43:$B$44,2,FALSE)-T$3),$K54,$O54),"")</f>
        <v/>
      </c>
      <c r="U54" s="94" t="str">
        <f>IF(AND($D54&gt;0,$E54&gt;0,$F54&gt;0,NOT(ISBLANK($L54))),_xlfn.NORM.INV(ABS(VLOOKUP($Q$1,VLookups!$A$43:$B$44,2,FALSE)-U$3),$K54,$O54),"")</f>
        <v/>
      </c>
      <c r="V54" s="93" t="str">
        <f>IF(AND($D54&gt;0,$E54&gt;0,$F54&gt;0,NOT(ISBLANK($L54))),_xlfn.NORM.INV(ABS(VLOOKUP($Q$1,VLookups!$A$43:$B$44,2,FALSE)-V$3),$K54,$O54),"")</f>
        <v/>
      </c>
      <c r="W54" s="94" t="str">
        <f>IF(AND($D54&gt;0,$E54&gt;0,$F54&gt;0,NOT(ISBLANK($L54))),_xlfn.NORM.INV(ABS(VLOOKUP($Q$1,VLookups!$A$43:$B$44,2,FALSE)-W$3),$K54,$O54),"")</f>
        <v/>
      </c>
      <c r="X54" s="93" t="str">
        <f>IF(AND($D54&gt;0,$E54&gt;0,$F54&gt;0,NOT(ISBLANK($L54))),_xlfn.NORM.INV(ABS(VLOOKUP($Q$1,VLookups!$A$43:$B$44,2,FALSE)-X$3),$K54,$O54),"")</f>
        <v/>
      </c>
      <c r="Y54" s="5"/>
      <c r="Z54" s="168" t="str">
        <f t="shared" si="113"/>
        <v/>
      </c>
      <c r="AA54" s="49" t="str">
        <f t="shared" si="114"/>
        <v/>
      </c>
      <c r="AB54" s="49" t="str">
        <f t="shared" ref="AB54:CM57" si="201">IF(ISNONTEXT($Z54),AC54-$Z54,"")</f>
        <v/>
      </c>
      <c r="AC54" s="49" t="str">
        <f t="shared" si="201"/>
        <v/>
      </c>
      <c r="AD54" s="49" t="str">
        <f t="shared" si="201"/>
        <v/>
      </c>
      <c r="AE54" s="49" t="str">
        <f t="shared" si="201"/>
        <v/>
      </c>
      <c r="AF54" s="49" t="str">
        <f t="shared" si="201"/>
        <v/>
      </c>
      <c r="AG54" s="49" t="str">
        <f t="shared" si="201"/>
        <v/>
      </c>
      <c r="AH54" s="49" t="str">
        <f t="shared" si="201"/>
        <v/>
      </c>
      <c r="AI54" s="49" t="str">
        <f t="shared" si="201"/>
        <v/>
      </c>
      <c r="AJ54" s="49" t="str">
        <f t="shared" si="201"/>
        <v/>
      </c>
      <c r="AK54" s="49" t="str">
        <f t="shared" si="201"/>
        <v/>
      </c>
      <c r="AL54" s="49" t="str">
        <f t="shared" si="201"/>
        <v/>
      </c>
      <c r="AM54" s="49" t="str">
        <f t="shared" si="201"/>
        <v/>
      </c>
      <c r="AN54" s="49" t="str">
        <f t="shared" si="201"/>
        <v/>
      </c>
      <c r="AO54" s="49" t="str">
        <f t="shared" si="201"/>
        <v/>
      </c>
      <c r="AP54" s="49" t="str">
        <f t="shared" si="201"/>
        <v/>
      </c>
      <c r="AQ54" s="49" t="str">
        <f t="shared" si="201"/>
        <v/>
      </c>
      <c r="AR54" s="49" t="str">
        <f t="shared" si="201"/>
        <v/>
      </c>
      <c r="AS54" s="49" t="str">
        <f t="shared" si="201"/>
        <v/>
      </c>
      <c r="AT54" s="49" t="str">
        <f t="shared" si="201"/>
        <v/>
      </c>
      <c r="AU54" s="49" t="str">
        <f t="shared" si="201"/>
        <v/>
      </c>
      <c r="AV54" s="49" t="str">
        <f t="shared" si="201"/>
        <v/>
      </c>
      <c r="AW54" s="49" t="str">
        <f t="shared" si="201"/>
        <v/>
      </c>
      <c r="AX54" s="49" t="str">
        <f t="shared" si="201"/>
        <v/>
      </c>
      <c r="AY54" s="49" t="str">
        <f t="shared" si="201"/>
        <v/>
      </c>
      <c r="AZ54" s="49" t="str">
        <f t="shared" si="201"/>
        <v/>
      </c>
      <c r="BA54" s="49" t="str">
        <f t="shared" si="201"/>
        <v/>
      </c>
      <c r="BB54" s="49" t="str">
        <f t="shared" si="201"/>
        <v/>
      </c>
      <c r="BC54" s="49" t="str">
        <f t="shared" si="201"/>
        <v/>
      </c>
      <c r="BD54" s="49" t="str">
        <f t="shared" si="201"/>
        <v/>
      </c>
      <c r="BE54" s="49" t="str">
        <f t="shared" si="201"/>
        <v/>
      </c>
      <c r="BF54" s="49" t="str">
        <f t="shared" si="201"/>
        <v/>
      </c>
      <c r="BG54" s="49" t="str">
        <f t="shared" si="201"/>
        <v/>
      </c>
      <c r="BH54" s="49" t="str">
        <f t="shared" si="201"/>
        <v/>
      </c>
      <c r="BI54" s="49" t="str">
        <f t="shared" si="201"/>
        <v/>
      </c>
      <c r="BJ54" s="49" t="str">
        <f t="shared" si="201"/>
        <v/>
      </c>
      <c r="BK54" s="49" t="str">
        <f t="shared" si="201"/>
        <v/>
      </c>
      <c r="BL54" s="49" t="str">
        <f t="shared" si="201"/>
        <v/>
      </c>
      <c r="BM54" s="49" t="str">
        <f t="shared" si="201"/>
        <v/>
      </c>
      <c r="BN54" s="49" t="str">
        <f t="shared" si="201"/>
        <v/>
      </c>
      <c r="BO54" s="49" t="str">
        <f t="shared" si="201"/>
        <v/>
      </c>
      <c r="BP54" s="49" t="str">
        <f t="shared" si="201"/>
        <v/>
      </c>
      <c r="BQ54" s="49" t="str">
        <f t="shared" si="201"/>
        <v/>
      </c>
      <c r="BR54" s="49" t="str">
        <f t="shared" si="201"/>
        <v/>
      </c>
      <c r="BS54" s="49" t="str">
        <f t="shared" si="201"/>
        <v/>
      </c>
      <c r="BT54" s="49" t="str">
        <f t="shared" si="201"/>
        <v/>
      </c>
      <c r="BU54" s="49" t="str">
        <f t="shared" si="201"/>
        <v/>
      </c>
      <c r="BV54" s="49" t="str">
        <f t="shared" si="201"/>
        <v/>
      </c>
      <c r="BW54" s="49" t="str">
        <f t="shared" si="201"/>
        <v/>
      </c>
      <c r="BX54" s="49" t="str">
        <f t="shared" si="201"/>
        <v/>
      </c>
      <c r="BY54" s="49" t="str">
        <f t="shared" si="201"/>
        <v/>
      </c>
      <c r="BZ54" s="49" t="str">
        <f t="shared" si="201"/>
        <v/>
      </c>
      <c r="CA54" s="49" t="str">
        <f t="shared" si="201"/>
        <v/>
      </c>
      <c r="CB54" s="49" t="str">
        <f t="shared" si="201"/>
        <v/>
      </c>
      <c r="CC54" s="49" t="str">
        <f t="shared" si="201"/>
        <v/>
      </c>
      <c r="CD54" s="49" t="str">
        <f t="shared" si="201"/>
        <v/>
      </c>
      <c r="CE54" s="49" t="str">
        <f t="shared" si="201"/>
        <v/>
      </c>
      <c r="CF54" s="49" t="str">
        <f t="shared" si="201"/>
        <v/>
      </c>
      <c r="CG54" s="49" t="str">
        <f t="shared" si="201"/>
        <v/>
      </c>
      <c r="CH54" s="49" t="str">
        <f t="shared" si="201"/>
        <v/>
      </c>
      <c r="CI54" s="49" t="str">
        <f t="shared" si="201"/>
        <v/>
      </c>
      <c r="CJ54" s="49" t="str">
        <f t="shared" si="201"/>
        <v/>
      </c>
      <c r="CK54" s="49" t="str">
        <f t="shared" si="201"/>
        <v/>
      </c>
      <c r="CL54" s="49" t="str">
        <f t="shared" si="201"/>
        <v/>
      </c>
      <c r="CM54" s="49" t="str">
        <f t="shared" si="201"/>
        <v/>
      </c>
      <c r="CN54" s="49" t="str">
        <f t="shared" si="197"/>
        <v/>
      </c>
      <c r="CO54" s="49" t="str">
        <f t="shared" si="197"/>
        <v/>
      </c>
      <c r="CP54" s="49" t="str">
        <f t="shared" si="197"/>
        <v/>
      </c>
      <c r="CQ54" s="49" t="str">
        <f t="shared" si="197"/>
        <v/>
      </c>
      <c r="CR54" s="49" t="str">
        <f t="shared" si="197"/>
        <v/>
      </c>
      <c r="CS54" s="49" t="str">
        <f t="shared" si="197"/>
        <v/>
      </c>
      <c r="CT54" s="49" t="str">
        <f t="shared" si="197"/>
        <v/>
      </c>
      <c r="CU54" s="49" t="str">
        <f t="shared" si="197"/>
        <v/>
      </c>
      <c r="CV54" s="49" t="str">
        <f t="shared" si="197"/>
        <v/>
      </c>
      <c r="CW54" s="49" t="str">
        <f t="shared" si="197"/>
        <v/>
      </c>
      <c r="CX54" s="49" t="str">
        <f t="shared" si="197"/>
        <v/>
      </c>
      <c r="CY54" s="49" t="str">
        <f t="shared" si="197"/>
        <v/>
      </c>
      <c r="CZ54" s="49" t="str">
        <f t="shared" si="197"/>
        <v/>
      </c>
      <c r="DA54" s="49" t="str">
        <f t="shared" si="197"/>
        <v/>
      </c>
      <c r="DB54" s="49" t="str">
        <f t="shared" si="197"/>
        <v/>
      </c>
      <c r="DC54" s="49" t="str">
        <f t="shared" si="197"/>
        <v/>
      </c>
      <c r="DD54" s="49" t="str">
        <f t="shared" si="197"/>
        <v/>
      </c>
      <c r="DE54" s="49" t="str">
        <f t="shared" si="197"/>
        <v/>
      </c>
      <c r="DF54" s="49" t="str">
        <f t="shared" si="197"/>
        <v/>
      </c>
      <c r="DG54" s="49" t="str">
        <f t="shared" si="197"/>
        <v/>
      </c>
      <c r="DH54" s="49" t="str">
        <f t="shared" si="197"/>
        <v/>
      </c>
      <c r="DI54" s="49" t="str">
        <f t="shared" si="197"/>
        <v/>
      </c>
      <c r="DJ54" s="49" t="str">
        <f t="shared" si="197"/>
        <v/>
      </c>
      <c r="DK54" s="49" t="str">
        <f t="shared" si="197"/>
        <v/>
      </c>
      <c r="DL54" s="49" t="str">
        <f t="shared" si="197"/>
        <v/>
      </c>
      <c r="DM54" s="49" t="str">
        <f t="shared" si="197"/>
        <v/>
      </c>
      <c r="DN54" s="49" t="str">
        <f t="shared" si="197"/>
        <v/>
      </c>
      <c r="DO54" s="49" t="str">
        <f t="shared" si="197"/>
        <v/>
      </c>
      <c r="DP54" s="49" t="str">
        <f t="shared" si="197"/>
        <v/>
      </c>
      <c r="DQ54" s="49" t="str">
        <f t="shared" si="197"/>
        <v/>
      </c>
      <c r="DR54" s="49" t="str">
        <f t="shared" si="197"/>
        <v/>
      </c>
      <c r="DS54" s="49" t="str">
        <f t="shared" si="197"/>
        <v/>
      </c>
      <c r="DT54" s="49" t="str">
        <f t="shared" si="197"/>
        <v/>
      </c>
      <c r="DU54" s="49" t="str">
        <f t="shared" si="197"/>
        <v/>
      </c>
      <c r="DV54" s="49" t="str">
        <f t="shared" si="197"/>
        <v/>
      </c>
      <c r="DW54" s="183" t="str">
        <f t="shared" si="115"/>
        <v/>
      </c>
      <c r="DX54" s="49" t="str">
        <f t="shared" si="5"/>
        <v/>
      </c>
      <c r="DY54" s="49" t="str">
        <f t="shared" si="6"/>
        <v/>
      </c>
      <c r="DZ54" s="49" t="str">
        <f t="shared" si="7"/>
        <v/>
      </c>
      <c r="EA54" s="49" t="str">
        <f t="shared" si="8"/>
        <v/>
      </c>
      <c r="EB54" s="49" t="str">
        <f t="shared" si="9"/>
        <v/>
      </c>
      <c r="EC54" s="49" t="str">
        <f t="shared" si="10"/>
        <v/>
      </c>
      <c r="ED54" s="49" t="str">
        <f t="shared" si="11"/>
        <v/>
      </c>
      <c r="EE54" s="49" t="str">
        <f t="shared" si="12"/>
        <v/>
      </c>
      <c r="EF54" s="49" t="str">
        <f t="shared" si="13"/>
        <v/>
      </c>
      <c r="EG54" s="49" t="str">
        <f t="shared" si="14"/>
        <v/>
      </c>
      <c r="EH54" s="49" t="str">
        <f t="shared" si="15"/>
        <v/>
      </c>
      <c r="EI54" s="49" t="str">
        <f t="shared" si="16"/>
        <v/>
      </c>
      <c r="EJ54" s="49" t="str">
        <f t="shared" si="17"/>
        <v/>
      </c>
      <c r="EK54" s="49" t="str">
        <f t="shared" si="18"/>
        <v/>
      </c>
      <c r="EL54" s="49" t="str">
        <f t="shared" si="19"/>
        <v/>
      </c>
      <c r="EM54" s="49" t="str">
        <f t="shared" si="20"/>
        <v/>
      </c>
      <c r="EN54" s="49" t="str">
        <f t="shared" si="21"/>
        <v/>
      </c>
      <c r="EO54" s="49" t="str">
        <f t="shared" si="22"/>
        <v/>
      </c>
      <c r="EP54" s="49" t="str">
        <f t="shared" si="23"/>
        <v/>
      </c>
      <c r="EQ54" s="49" t="str">
        <f t="shared" si="24"/>
        <v/>
      </c>
      <c r="ER54" s="49" t="str">
        <f t="shared" si="25"/>
        <v/>
      </c>
      <c r="ES54" s="49" t="str">
        <f t="shared" si="26"/>
        <v/>
      </c>
      <c r="ET54" s="49" t="str">
        <f t="shared" si="27"/>
        <v/>
      </c>
      <c r="EU54" s="49" t="str">
        <f t="shared" si="28"/>
        <v/>
      </c>
      <c r="EV54" s="49" t="str">
        <f t="shared" si="29"/>
        <v/>
      </c>
      <c r="EW54" s="49" t="str">
        <f t="shared" si="30"/>
        <v/>
      </c>
      <c r="EX54" s="49" t="str">
        <f t="shared" si="31"/>
        <v/>
      </c>
      <c r="EY54" s="49" t="str">
        <f t="shared" si="32"/>
        <v/>
      </c>
      <c r="EZ54" s="49" t="str">
        <f t="shared" si="33"/>
        <v/>
      </c>
      <c r="FA54" s="49" t="str">
        <f t="shared" si="34"/>
        <v/>
      </c>
      <c r="FB54" s="49" t="str">
        <f t="shared" si="35"/>
        <v/>
      </c>
      <c r="FC54" s="49" t="str">
        <f t="shared" si="36"/>
        <v/>
      </c>
      <c r="FD54" s="49" t="str">
        <f t="shared" si="37"/>
        <v/>
      </c>
      <c r="FE54" s="49" t="str">
        <f t="shared" si="38"/>
        <v/>
      </c>
      <c r="FF54" s="49" t="str">
        <f t="shared" si="39"/>
        <v/>
      </c>
      <c r="FG54" s="49" t="str">
        <f t="shared" si="40"/>
        <v/>
      </c>
      <c r="FH54" s="49" t="str">
        <f t="shared" si="41"/>
        <v/>
      </c>
      <c r="FI54" s="49" t="str">
        <f t="shared" si="42"/>
        <v/>
      </c>
      <c r="FJ54" s="49" t="str">
        <f t="shared" si="43"/>
        <v/>
      </c>
      <c r="FK54" s="49" t="str">
        <f t="shared" si="44"/>
        <v/>
      </c>
      <c r="FL54" s="49" t="str">
        <f t="shared" si="45"/>
        <v/>
      </c>
      <c r="FM54" s="49" t="str">
        <f t="shared" si="46"/>
        <v/>
      </c>
      <c r="FN54" s="49" t="str">
        <f t="shared" si="47"/>
        <v/>
      </c>
      <c r="FO54" s="49" t="str">
        <f t="shared" si="48"/>
        <v/>
      </c>
      <c r="FP54" s="49" t="str">
        <f t="shared" si="49"/>
        <v/>
      </c>
      <c r="FQ54" s="49" t="str">
        <f t="shared" si="50"/>
        <v/>
      </c>
      <c r="FR54" s="49" t="str">
        <f t="shared" si="51"/>
        <v/>
      </c>
      <c r="FS54" s="49" t="str">
        <f t="shared" si="52"/>
        <v/>
      </c>
      <c r="FT54" s="49" t="str">
        <f t="shared" si="53"/>
        <v/>
      </c>
      <c r="FU54" s="49" t="str">
        <f t="shared" si="54"/>
        <v/>
      </c>
      <c r="FV54" s="49" t="str">
        <f t="shared" si="55"/>
        <v/>
      </c>
      <c r="FW54" s="49" t="str">
        <f t="shared" si="56"/>
        <v/>
      </c>
      <c r="FX54" s="49" t="str">
        <f t="shared" si="57"/>
        <v/>
      </c>
      <c r="FY54" s="49" t="str">
        <f t="shared" si="58"/>
        <v/>
      </c>
      <c r="FZ54" s="49" t="str">
        <f t="shared" si="59"/>
        <v/>
      </c>
      <c r="GA54" s="49" t="str">
        <f t="shared" si="60"/>
        <v/>
      </c>
      <c r="GB54" s="49" t="str">
        <f t="shared" si="61"/>
        <v/>
      </c>
      <c r="GC54" s="49" t="str">
        <f t="shared" si="62"/>
        <v/>
      </c>
      <c r="GD54" s="49" t="str">
        <f t="shared" si="63"/>
        <v/>
      </c>
      <c r="GE54" s="49" t="str">
        <f t="shared" si="64"/>
        <v/>
      </c>
      <c r="GF54" s="49" t="str">
        <f t="shared" si="65"/>
        <v/>
      </c>
      <c r="GG54" s="49" t="str">
        <f t="shared" si="66"/>
        <v/>
      </c>
      <c r="GH54" s="49" t="str">
        <f t="shared" si="67"/>
        <v/>
      </c>
      <c r="GI54" s="49" t="str">
        <f t="shared" si="68"/>
        <v/>
      </c>
      <c r="GJ54" s="49" t="str">
        <f t="shared" si="69"/>
        <v/>
      </c>
      <c r="GK54" s="49" t="str">
        <f t="shared" si="70"/>
        <v/>
      </c>
      <c r="GL54" s="49" t="str">
        <f t="shared" si="71"/>
        <v/>
      </c>
      <c r="GM54" s="49" t="str">
        <f t="shared" si="72"/>
        <v/>
      </c>
      <c r="GN54" s="49" t="str">
        <f t="shared" si="73"/>
        <v/>
      </c>
      <c r="GO54" s="49" t="str">
        <f t="shared" si="74"/>
        <v/>
      </c>
      <c r="GP54" s="49" t="str">
        <f t="shared" si="75"/>
        <v/>
      </c>
      <c r="GQ54" s="49" t="str">
        <f t="shared" si="76"/>
        <v/>
      </c>
      <c r="GR54" s="49" t="str">
        <f t="shared" si="77"/>
        <v/>
      </c>
      <c r="GS54" s="49" t="str">
        <f t="shared" si="78"/>
        <v/>
      </c>
      <c r="GT54" s="49" t="str">
        <f t="shared" si="79"/>
        <v/>
      </c>
      <c r="GU54" s="49" t="str">
        <f t="shared" si="80"/>
        <v/>
      </c>
      <c r="GV54" s="49" t="str">
        <f t="shared" si="81"/>
        <v/>
      </c>
      <c r="GW54" s="49" t="str">
        <f t="shared" si="82"/>
        <v/>
      </c>
      <c r="GX54" s="49" t="str">
        <f t="shared" si="83"/>
        <v/>
      </c>
      <c r="GY54" s="49" t="str">
        <f t="shared" si="84"/>
        <v/>
      </c>
      <c r="GZ54" s="49" t="str">
        <f t="shared" si="85"/>
        <v/>
      </c>
      <c r="HA54" s="49" t="str">
        <f t="shared" si="86"/>
        <v/>
      </c>
      <c r="HB54" s="49" t="str">
        <f t="shared" si="87"/>
        <v/>
      </c>
      <c r="HC54" s="49" t="str">
        <f t="shared" si="88"/>
        <v/>
      </c>
      <c r="HD54" s="49" t="str">
        <f t="shared" si="89"/>
        <v/>
      </c>
      <c r="HE54" s="49" t="str">
        <f t="shared" si="90"/>
        <v/>
      </c>
      <c r="HF54" s="49" t="str">
        <f t="shared" si="91"/>
        <v/>
      </c>
      <c r="HG54" s="49" t="str">
        <f t="shared" si="92"/>
        <v/>
      </c>
      <c r="HH54" s="49" t="str">
        <f t="shared" si="93"/>
        <v/>
      </c>
      <c r="HI54" s="49" t="str">
        <f t="shared" si="94"/>
        <v/>
      </c>
      <c r="HJ54" s="49" t="str">
        <f t="shared" si="95"/>
        <v/>
      </c>
      <c r="HK54" s="49" t="str">
        <f t="shared" si="96"/>
        <v/>
      </c>
      <c r="HL54" s="49" t="str">
        <f t="shared" si="97"/>
        <v/>
      </c>
      <c r="HM54" s="49" t="str">
        <f t="shared" si="98"/>
        <v/>
      </c>
      <c r="HN54" s="49" t="str">
        <f t="shared" si="99"/>
        <v/>
      </c>
      <c r="HO54" s="49" t="str">
        <f t="shared" si="100"/>
        <v/>
      </c>
      <c r="HP54" s="49" t="str">
        <f t="shared" si="101"/>
        <v/>
      </c>
      <c r="HQ54" s="49" t="str">
        <f t="shared" si="102"/>
        <v/>
      </c>
      <c r="HR54" s="49" t="str">
        <f t="shared" si="103"/>
        <v/>
      </c>
      <c r="HS54" s="49" t="str">
        <f t="shared" si="104"/>
        <v/>
      </c>
      <c r="HT54" s="169" t="e">
        <f t="shared" si="171"/>
        <v>#N/A</v>
      </c>
      <c r="HU54" s="169" t="e">
        <f t="shared" si="181"/>
        <v>#N/A</v>
      </c>
      <c r="HV54" s="169" t="e">
        <f t="shared" si="181"/>
        <v>#N/A</v>
      </c>
      <c r="HW54" s="169" t="e">
        <f t="shared" si="181"/>
        <v>#N/A</v>
      </c>
      <c r="HX54" s="169" t="e">
        <f t="shared" si="192"/>
        <v>#N/A</v>
      </c>
      <c r="HY54" s="169" t="e">
        <f t="shared" si="192"/>
        <v>#N/A</v>
      </c>
      <c r="HZ54" s="169" t="e">
        <f t="shared" si="192"/>
        <v>#N/A</v>
      </c>
      <c r="IA54" s="169" t="e">
        <f t="shared" si="192"/>
        <v>#N/A</v>
      </c>
      <c r="IB54" s="169" t="e">
        <f t="shared" si="192"/>
        <v>#N/A</v>
      </c>
      <c r="IC54" s="169" t="e">
        <f t="shared" si="192"/>
        <v>#N/A</v>
      </c>
      <c r="ID54" s="169" t="e">
        <f t="shared" si="192"/>
        <v>#N/A</v>
      </c>
      <c r="IE54" s="169" t="e">
        <f t="shared" si="192"/>
        <v>#N/A</v>
      </c>
      <c r="IF54" s="169" t="e">
        <f t="shared" si="192"/>
        <v>#N/A</v>
      </c>
      <c r="IG54" s="169" t="e">
        <f t="shared" si="192"/>
        <v>#N/A</v>
      </c>
      <c r="IH54" s="169" t="e">
        <f t="shared" si="192"/>
        <v>#N/A</v>
      </c>
      <c r="II54" s="169" t="e">
        <f t="shared" si="192"/>
        <v>#N/A</v>
      </c>
      <c r="IJ54" s="169" t="e">
        <f t="shared" si="192"/>
        <v>#N/A</v>
      </c>
      <c r="IK54" s="169" t="e">
        <f t="shared" si="192"/>
        <v>#N/A</v>
      </c>
      <c r="IL54" s="169" t="e">
        <f t="shared" si="192"/>
        <v>#N/A</v>
      </c>
      <c r="IM54" s="169" t="e">
        <f t="shared" si="188"/>
        <v>#N/A</v>
      </c>
      <c r="IN54" s="169" t="e">
        <f t="shared" si="188"/>
        <v>#N/A</v>
      </c>
      <c r="IO54" s="169" t="e">
        <f t="shared" si="188"/>
        <v>#N/A</v>
      </c>
      <c r="IP54" s="169" t="e">
        <f t="shared" si="188"/>
        <v>#N/A</v>
      </c>
      <c r="IQ54" s="169" t="e">
        <f t="shared" si="188"/>
        <v>#N/A</v>
      </c>
      <c r="IR54" s="169" t="e">
        <f t="shared" si="188"/>
        <v>#N/A</v>
      </c>
      <c r="IS54" s="169" t="e">
        <f t="shared" si="188"/>
        <v>#N/A</v>
      </c>
      <c r="IT54" s="169" t="e">
        <f t="shared" si="188"/>
        <v>#N/A</v>
      </c>
      <c r="IU54" s="169" t="e">
        <f t="shared" si="188"/>
        <v>#N/A</v>
      </c>
      <c r="IV54" s="169" t="e">
        <f t="shared" si="188"/>
        <v>#N/A</v>
      </c>
      <c r="IW54" s="169" t="e">
        <f t="shared" si="188"/>
        <v>#N/A</v>
      </c>
      <c r="IX54" s="169" t="e">
        <f t="shared" si="188"/>
        <v>#N/A</v>
      </c>
      <c r="IY54" s="169" t="e">
        <f t="shared" si="188"/>
        <v>#N/A</v>
      </c>
      <c r="IZ54" s="169" t="e">
        <f t="shared" si="188"/>
        <v>#N/A</v>
      </c>
      <c r="JA54" s="169" t="e">
        <f t="shared" si="188"/>
        <v>#N/A</v>
      </c>
      <c r="JB54" s="169" t="e">
        <f t="shared" si="185"/>
        <v>#N/A</v>
      </c>
      <c r="JC54" s="169" t="e">
        <f t="shared" si="185"/>
        <v>#N/A</v>
      </c>
      <c r="JD54" s="169" t="e">
        <f t="shared" si="185"/>
        <v>#N/A</v>
      </c>
      <c r="JE54" s="169" t="e">
        <f t="shared" si="185"/>
        <v>#N/A</v>
      </c>
      <c r="JF54" s="169" t="e">
        <f t="shared" si="185"/>
        <v>#N/A</v>
      </c>
      <c r="JG54" s="169" t="e">
        <f t="shared" si="185"/>
        <v>#N/A</v>
      </c>
      <c r="JH54" s="169" t="e">
        <f t="shared" si="185"/>
        <v>#N/A</v>
      </c>
      <c r="JI54" s="169" t="e">
        <f t="shared" si="185"/>
        <v>#N/A</v>
      </c>
      <c r="JJ54" s="169" t="e">
        <f t="shared" si="185"/>
        <v>#N/A</v>
      </c>
      <c r="JK54" s="169" t="e">
        <f t="shared" si="185"/>
        <v>#N/A</v>
      </c>
      <c r="JL54" s="169" t="e">
        <f t="shared" si="185"/>
        <v>#N/A</v>
      </c>
      <c r="JM54" s="169" t="e">
        <f t="shared" si="185"/>
        <v>#N/A</v>
      </c>
      <c r="JN54" s="169" t="e">
        <f t="shared" si="185"/>
        <v>#N/A</v>
      </c>
      <c r="JO54" s="169" t="e">
        <f t="shared" si="185"/>
        <v>#N/A</v>
      </c>
      <c r="JP54" s="169" t="e">
        <f t="shared" si="185"/>
        <v>#N/A</v>
      </c>
      <c r="JQ54" s="169" t="e">
        <f t="shared" si="198"/>
        <v>#N/A</v>
      </c>
      <c r="JR54" s="169" t="e">
        <f t="shared" si="198"/>
        <v>#N/A</v>
      </c>
      <c r="JS54" s="169" t="e">
        <f t="shared" si="198"/>
        <v>#N/A</v>
      </c>
      <c r="JT54" s="169" t="e">
        <f t="shared" si="198"/>
        <v>#N/A</v>
      </c>
      <c r="JU54" s="169" t="e">
        <f t="shared" si="198"/>
        <v>#N/A</v>
      </c>
      <c r="JV54" s="169" t="e">
        <f t="shared" si="198"/>
        <v>#N/A</v>
      </c>
      <c r="JW54" s="169" t="e">
        <f t="shared" si="198"/>
        <v>#N/A</v>
      </c>
      <c r="JX54" s="169" t="e">
        <f t="shared" si="198"/>
        <v>#N/A</v>
      </c>
      <c r="JY54" s="169" t="e">
        <f t="shared" si="198"/>
        <v>#N/A</v>
      </c>
      <c r="JZ54" s="169" t="e">
        <f t="shared" si="198"/>
        <v>#N/A</v>
      </c>
      <c r="KA54" s="169" t="e">
        <f t="shared" si="198"/>
        <v>#N/A</v>
      </c>
      <c r="KB54" s="169" t="e">
        <f t="shared" si="198"/>
        <v>#N/A</v>
      </c>
      <c r="KC54" s="169" t="e">
        <f t="shared" si="198"/>
        <v>#N/A</v>
      </c>
      <c r="KD54" s="169" t="e">
        <f t="shared" si="198"/>
        <v>#N/A</v>
      </c>
      <c r="KE54" s="169" t="e">
        <f t="shared" si="198"/>
        <v>#N/A</v>
      </c>
      <c r="KF54" s="169" t="e">
        <f t="shared" si="117"/>
        <v>#N/A</v>
      </c>
      <c r="KG54" s="169" t="e">
        <f t="shared" si="182"/>
        <v>#N/A</v>
      </c>
      <c r="KH54" s="169" t="e">
        <f t="shared" si="182"/>
        <v>#N/A</v>
      </c>
      <c r="KI54" s="169" t="e">
        <f t="shared" si="182"/>
        <v>#N/A</v>
      </c>
      <c r="KJ54" s="169" t="e">
        <f t="shared" si="193"/>
        <v>#N/A</v>
      </c>
      <c r="KK54" s="169" t="e">
        <f t="shared" si="193"/>
        <v>#N/A</v>
      </c>
      <c r="KL54" s="169" t="e">
        <f t="shared" si="193"/>
        <v>#N/A</v>
      </c>
      <c r="KM54" s="169" t="e">
        <f t="shared" si="193"/>
        <v>#N/A</v>
      </c>
      <c r="KN54" s="169" t="e">
        <f t="shared" si="193"/>
        <v>#N/A</v>
      </c>
      <c r="KO54" s="169" t="e">
        <f t="shared" si="193"/>
        <v>#N/A</v>
      </c>
      <c r="KP54" s="169" t="e">
        <f t="shared" si="193"/>
        <v>#N/A</v>
      </c>
      <c r="KQ54" s="169" t="e">
        <f t="shared" si="193"/>
        <v>#N/A</v>
      </c>
      <c r="KR54" s="169" t="e">
        <f t="shared" si="193"/>
        <v>#N/A</v>
      </c>
      <c r="KS54" s="169" t="e">
        <f t="shared" si="193"/>
        <v>#N/A</v>
      </c>
      <c r="KT54" s="169" t="e">
        <f t="shared" si="193"/>
        <v>#N/A</v>
      </c>
      <c r="KU54" s="169" t="e">
        <f t="shared" si="193"/>
        <v>#N/A</v>
      </c>
      <c r="KV54" s="169" t="e">
        <f t="shared" si="193"/>
        <v>#N/A</v>
      </c>
      <c r="KW54" s="169" t="e">
        <f t="shared" si="193"/>
        <v>#N/A</v>
      </c>
      <c r="KX54" s="169" t="e">
        <f t="shared" si="193"/>
        <v>#N/A</v>
      </c>
      <c r="KY54" s="169" t="e">
        <f t="shared" si="189"/>
        <v>#N/A</v>
      </c>
      <c r="KZ54" s="169" t="e">
        <f t="shared" si="189"/>
        <v>#N/A</v>
      </c>
      <c r="LA54" s="169" t="e">
        <f t="shared" si="189"/>
        <v>#N/A</v>
      </c>
      <c r="LB54" s="169" t="e">
        <f t="shared" si="189"/>
        <v>#N/A</v>
      </c>
      <c r="LC54" s="169" t="e">
        <f t="shared" si="189"/>
        <v>#N/A</v>
      </c>
      <c r="LD54" s="169" t="e">
        <f t="shared" si="189"/>
        <v>#N/A</v>
      </c>
      <c r="LE54" s="169" t="e">
        <f t="shared" si="189"/>
        <v>#N/A</v>
      </c>
      <c r="LF54" s="169" t="e">
        <f t="shared" si="189"/>
        <v>#N/A</v>
      </c>
      <c r="LG54" s="169" t="e">
        <f t="shared" si="189"/>
        <v>#N/A</v>
      </c>
      <c r="LH54" s="169" t="e">
        <f t="shared" si="189"/>
        <v>#N/A</v>
      </c>
      <c r="LI54" s="169" t="e">
        <f t="shared" si="189"/>
        <v>#N/A</v>
      </c>
      <c r="LJ54" s="169" t="e">
        <f t="shared" si="189"/>
        <v>#N/A</v>
      </c>
      <c r="LK54" s="169" t="e">
        <f t="shared" si="189"/>
        <v>#N/A</v>
      </c>
      <c r="LL54" s="169" t="e">
        <f t="shared" si="189"/>
        <v>#N/A</v>
      </c>
      <c r="LM54" s="169" t="e">
        <f t="shared" si="189"/>
        <v>#N/A</v>
      </c>
      <c r="LN54" s="169" t="e">
        <f t="shared" si="186"/>
        <v>#N/A</v>
      </c>
      <c r="LO54" s="169" t="e">
        <f t="shared" si="186"/>
        <v>#N/A</v>
      </c>
      <c r="LP54" s="169" t="e">
        <f t="shared" si="186"/>
        <v>#N/A</v>
      </c>
      <c r="LQ54" s="169" t="e">
        <f t="shared" si="186"/>
        <v>#N/A</v>
      </c>
      <c r="LR54" s="169" t="e">
        <f t="shared" si="186"/>
        <v>#N/A</v>
      </c>
      <c r="LS54" s="169" t="e">
        <f t="shared" si="186"/>
        <v>#N/A</v>
      </c>
      <c r="LT54" s="169" t="e">
        <f t="shared" si="186"/>
        <v>#N/A</v>
      </c>
      <c r="LU54" s="169" t="e">
        <f t="shared" si="186"/>
        <v>#N/A</v>
      </c>
      <c r="LV54" s="169" t="e">
        <f t="shared" si="186"/>
        <v>#N/A</v>
      </c>
      <c r="LW54" s="169" t="e">
        <f t="shared" si="186"/>
        <v>#N/A</v>
      </c>
      <c r="LX54" s="169" t="e">
        <f t="shared" si="186"/>
        <v>#N/A</v>
      </c>
      <c r="LY54" s="169" t="e">
        <f t="shared" si="186"/>
        <v>#N/A</v>
      </c>
      <c r="LZ54" s="169" t="e">
        <f t="shared" si="186"/>
        <v>#N/A</v>
      </c>
      <c r="MA54" s="169" t="e">
        <f t="shared" si="186"/>
        <v>#N/A</v>
      </c>
      <c r="MB54" s="169" t="e">
        <f t="shared" si="186"/>
        <v>#N/A</v>
      </c>
      <c r="MC54" s="169" t="e">
        <f t="shared" si="199"/>
        <v>#N/A</v>
      </c>
      <c r="MD54" s="169" t="e">
        <f t="shared" si="199"/>
        <v>#N/A</v>
      </c>
      <c r="ME54" s="169" t="e">
        <f t="shared" si="199"/>
        <v>#N/A</v>
      </c>
      <c r="MF54" s="169" t="e">
        <f t="shared" si="199"/>
        <v>#N/A</v>
      </c>
      <c r="MG54" s="169" t="e">
        <f t="shared" si="199"/>
        <v>#N/A</v>
      </c>
      <c r="MH54" s="169" t="e">
        <f t="shared" si="199"/>
        <v>#N/A</v>
      </c>
      <c r="MI54" s="169" t="e">
        <f t="shared" si="199"/>
        <v>#N/A</v>
      </c>
      <c r="MJ54" s="169" t="e">
        <f t="shared" si="199"/>
        <v>#N/A</v>
      </c>
      <c r="MK54" s="169" t="e">
        <f t="shared" si="199"/>
        <v>#N/A</v>
      </c>
      <c r="ML54" s="169" t="e">
        <f t="shared" si="199"/>
        <v>#N/A</v>
      </c>
      <c r="MM54" s="169" t="e">
        <f t="shared" si="199"/>
        <v>#N/A</v>
      </c>
      <c r="MN54" s="169" t="e">
        <f t="shared" si="199"/>
        <v>#N/A</v>
      </c>
      <c r="MO54" s="169" t="e">
        <f t="shared" si="199"/>
        <v>#N/A</v>
      </c>
      <c r="MP54" s="169" t="e">
        <f t="shared" si="199"/>
        <v>#N/A</v>
      </c>
      <c r="MQ54" s="169" t="e">
        <f t="shared" si="199"/>
        <v>#N/A</v>
      </c>
      <c r="MR54" s="169" t="e">
        <f t="shared" si="118"/>
        <v>#N/A</v>
      </c>
      <c r="MS54" s="169" t="e">
        <f t="shared" si="183"/>
        <v>#N/A</v>
      </c>
      <c r="MT54" s="169" t="e">
        <f t="shared" si="183"/>
        <v>#N/A</v>
      </c>
      <c r="MU54" s="169" t="e">
        <f t="shared" si="183"/>
        <v>#N/A</v>
      </c>
      <c r="MV54" s="169" t="e">
        <f t="shared" si="194"/>
        <v>#N/A</v>
      </c>
      <c r="MW54" s="169" t="e">
        <f t="shared" si="194"/>
        <v>#N/A</v>
      </c>
      <c r="MX54" s="169" t="e">
        <f t="shared" si="194"/>
        <v>#N/A</v>
      </c>
      <c r="MY54" s="169" t="e">
        <f t="shared" si="194"/>
        <v>#N/A</v>
      </c>
      <c r="MZ54" s="169" t="e">
        <f t="shared" si="194"/>
        <v>#N/A</v>
      </c>
      <c r="NA54" s="169" t="e">
        <f t="shared" si="194"/>
        <v>#N/A</v>
      </c>
      <c r="NB54" s="169" t="e">
        <f t="shared" si="194"/>
        <v>#N/A</v>
      </c>
      <c r="NC54" s="169" t="e">
        <f t="shared" si="194"/>
        <v>#N/A</v>
      </c>
      <c r="ND54" s="169" t="e">
        <f t="shared" si="194"/>
        <v>#N/A</v>
      </c>
      <c r="NE54" s="169" t="e">
        <f t="shared" si="194"/>
        <v>#N/A</v>
      </c>
      <c r="NF54" s="169" t="e">
        <f t="shared" si="194"/>
        <v>#N/A</v>
      </c>
      <c r="NG54" s="169" t="e">
        <f t="shared" si="194"/>
        <v>#N/A</v>
      </c>
      <c r="NH54" s="169" t="e">
        <f t="shared" si="194"/>
        <v>#N/A</v>
      </c>
      <c r="NI54" s="169" t="e">
        <f t="shared" si="194"/>
        <v>#N/A</v>
      </c>
      <c r="NJ54" s="169" t="e">
        <f t="shared" si="194"/>
        <v>#N/A</v>
      </c>
      <c r="NK54" s="169" t="e">
        <f t="shared" si="190"/>
        <v>#N/A</v>
      </c>
      <c r="NL54" s="169" t="e">
        <f t="shared" si="190"/>
        <v>#N/A</v>
      </c>
      <c r="NM54" s="169" t="e">
        <f t="shared" si="190"/>
        <v>#N/A</v>
      </c>
      <c r="NN54" s="169" t="e">
        <f t="shared" si="190"/>
        <v>#N/A</v>
      </c>
      <c r="NO54" s="169" t="e">
        <f t="shared" si="190"/>
        <v>#N/A</v>
      </c>
      <c r="NP54" s="169" t="e">
        <f t="shared" si="190"/>
        <v>#N/A</v>
      </c>
      <c r="NQ54" s="169" t="e">
        <f t="shared" si="190"/>
        <v>#N/A</v>
      </c>
      <c r="NR54" s="169" t="e">
        <f t="shared" si="190"/>
        <v>#N/A</v>
      </c>
      <c r="NS54" s="169" t="e">
        <f t="shared" si="190"/>
        <v>#N/A</v>
      </c>
      <c r="NT54" s="169" t="e">
        <f t="shared" si="190"/>
        <v>#N/A</v>
      </c>
      <c r="NU54" s="169" t="e">
        <f t="shared" si="190"/>
        <v>#N/A</v>
      </c>
      <c r="NV54" s="169" t="e">
        <f t="shared" si="190"/>
        <v>#N/A</v>
      </c>
      <c r="NW54" s="169" t="e">
        <f t="shared" si="190"/>
        <v>#N/A</v>
      </c>
      <c r="NX54" s="169" t="e">
        <f t="shared" si="190"/>
        <v>#N/A</v>
      </c>
      <c r="NY54" s="169" t="e">
        <f t="shared" si="190"/>
        <v>#N/A</v>
      </c>
      <c r="NZ54" s="169" t="e">
        <f t="shared" si="187"/>
        <v>#N/A</v>
      </c>
      <c r="OA54" s="169" t="e">
        <f t="shared" si="187"/>
        <v>#N/A</v>
      </c>
      <c r="OB54" s="169" t="e">
        <f t="shared" si="187"/>
        <v>#N/A</v>
      </c>
      <c r="OC54" s="169" t="e">
        <f t="shared" si="187"/>
        <v>#N/A</v>
      </c>
      <c r="OD54" s="169" t="e">
        <f t="shared" si="187"/>
        <v>#N/A</v>
      </c>
      <c r="OE54" s="169" t="e">
        <f t="shared" si="187"/>
        <v>#N/A</v>
      </c>
      <c r="OF54" s="169" t="e">
        <f t="shared" si="187"/>
        <v>#N/A</v>
      </c>
      <c r="OG54" s="169" t="e">
        <f t="shared" si="187"/>
        <v>#N/A</v>
      </c>
      <c r="OH54" s="169" t="e">
        <f t="shared" si="187"/>
        <v>#N/A</v>
      </c>
      <c r="OI54" s="169" t="e">
        <f t="shared" si="187"/>
        <v>#N/A</v>
      </c>
      <c r="OJ54" s="169" t="e">
        <f t="shared" si="187"/>
        <v>#N/A</v>
      </c>
      <c r="OK54" s="169" t="e">
        <f t="shared" si="187"/>
        <v>#N/A</v>
      </c>
      <c r="OL54" s="169" t="e">
        <f t="shared" si="187"/>
        <v>#N/A</v>
      </c>
      <c r="OM54" s="169" t="e">
        <f t="shared" si="187"/>
        <v>#N/A</v>
      </c>
      <c r="ON54" s="169" t="e">
        <f t="shared" si="187"/>
        <v>#N/A</v>
      </c>
      <c r="OO54" s="169" t="e">
        <f t="shared" si="200"/>
        <v>#N/A</v>
      </c>
      <c r="OP54" s="169" t="e">
        <f t="shared" si="200"/>
        <v>#N/A</v>
      </c>
      <c r="OQ54" s="169" t="e">
        <f t="shared" si="200"/>
        <v>#N/A</v>
      </c>
      <c r="OR54" s="169" t="e">
        <f t="shared" si="200"/>
        <v>#N/A</v>
      </c>
      <c r="OS54" s="169" t="e">
        <f t="shared" si="200"/>
        <v>#N/A</v>
      </c>
      <c r="OT54" s="169" t="e">
        <f t="shared" si="200"/>
        <v>#N/A</v>
      </c>
      <c r="OU54" s="169" t="e">
        <f t="shared" si="200"/>
        <v>#N/A</v>
      </c>
      <c r="OV54" s="169" t="e">
        <f t="shared" si="200"/>
        <v>#N/A</v>
      </c>
      <c r="OW54" s="169" t="e">
        <f t="shared" si="200"/>
        <v>#N/A</v>
      </c>
      <c r="OX54" s="169" t="e">
        <f t="shared" si="200"/>
        <v>#N/A</v>
      </c>
      <c r="OY54" s="169" t="e">
        <f t="shared" si="200"/>
        <v>#N/A</v>
      </c>
      <c r="OZ54" s="169" t="e">
        <f t="shared" si="200"/>
        <v>#N/A</v>
      </c>
      <c r="PA54" s="169" t="e">
        <f t="shared" si="200"/>
        <v>#N/A</v>
      </c>
      <c r="PB54" s="169" t="e">
        <f t="shared" si="200"/>
        <v>#N/A</v>
      </c>
      <c r="PC54" s="169" t="e">
        <f t="shared" si="200"/>
        <v>#N/A</v>
      </c>
      <c r="PD54" s="169" t="e">
        <f t="shared" si="119"/>
        <v>#N/A</v>
      </c>
      <c r="PE54" s="169" t="e">
        <f t="shared" si="196"/>
        <v>#N/A</v>
      </c>
      <c r="PF54" s="169" t="e">
        <f t="shared" si="196"/>
        <v>#N/A</v>
      </c>
      <c r="PG54" s="169" t="e">
        <f t="shared" si="196"/>
        <v>#N/A</v>
      </c>
      <c r="PH54" s="169" t="e">
        <f t="shared" si="196"/>
        <v>#N/A</v>
      </c>
      <c r="PI54" s="169" t="e">
        <f t="shared" si="196"/>
        <v>#N/A</v>
      </c>
      <c r="PJ54" s="169" t="e">
        <f t="shared" si="196"/>
        <v>#N/A</v>
      </c>
      <c r="PK54" s="169" t="e">
        <f t="shared" si="196"/>
        <v>#N/A</v>
      </c>
      <c r="PL54" s="169" t="e">
        <f t="shared" si="196"/>
        <v>#N/A</v>
      </c>
    </row>
    <row r="55" spans="1:428" hidden="1" x14ac:dyDescent="0.75">
      <c r="A55" s="4">
        <v>52</v>
      </c>
      <c r="B55" s="109"/>
      <c r="C55" s="117"/>
      <c r="D55" s="122" t="str">
        <f t="shared" si="168"/>
        <v/>
      </c>
      <c r="E55" s="95"/>
      <c r="F55" s="122" t="str">
        <f t="shared" si="169"/>
        <v/>
      </c>
      <c r="G55" s="117"/>
      <c r="H55" s="110"/>
      <c r="I55" s="124" t="str">
        <f t="shared" si="0"/>
        <v/>
      </c>
      <c r="J55" s="124" t="str">
        <f t="shared" si="1"/>
        <v/>
      </c>
      <c r="K55" s="73" t="str">
        <f t="shared" si="112"/>
        <v/>
      </c>
      <c r="L55" s="23"/>
      <c r="M55" s="57"/>
      <c r="N55" s="280"/>
      <c r="O55" s="74" t="str">
        <f>IF(AND(D55&gt;0,E55&gt;0,F55&gt;0),IF(ISBLANK(N55),IF(ISBLANK(L55),"",(F55-D55)*VLOOKUP(L55,VLookups!$A$4:$B$13,2,FALSE)),N55),"")</f>
        <v/>
      </c>
      <c r="P55" s="75" t="str">
        <f t="shared" si="170"/>
        <v/>
      </c>
      <c r="Q55" s="95"/>
      <c r="R55" s="270" t="str">
        <f>IF(AND(Q55&gt;0,E55&gt;0,NOT(O55="")),ABS(VLOOKUP($Q$1,VLookups!$A$43:$B$44,2,FALSE)-_xlfn.NORM.DIST(Q55,K55,O55,TRUE)),"")</f>
        <v/>
      </c>
      <c r="S55" s="94" t="str">
        <f>IF(AND($D55&gt;0,$E55&gt;0,$F55&gt;0,NOT(ISBLANK($L55))),_xlfn.NORM.INV(ABS(VLOOKUP($Q$1,VLookups!$A$43:$B$44,2,FALSE)-S$3),$K55,$O55),"")</f>
        <v/>
      </c>
      <c r="T55" s="93" t="str">
        <f>IF(AND($D55&gt;0,$E55&gt;0,$F55&gt;0,NOT(ISBLANK($L55))),_xlfn.NORM.INV(ABS(VLOOKUP($Q$1,VLookups!$A$43:$B$44,2,FALSE)-T$3),$K55,$O55),"")</f>
        <v/>
      </c>
      <c r="U55" s="94" t="str">
        <f>IF(AND($D55&gt;0,$E55&gt;0,$F55&gt;0,NOT(ISBLANK($L55))),_xlfn.NORM.INV(ABS(VLOOKUP($Q$1,VLookups!$A$43:$B$44,2,FALSE)-U$3),$K55,$O55),"")</f>
        <v/>
      </c>
      <c r="V55" s="93" t="str">
        <f>IF(AND($D55&gt;0,$E55&gt;0,$F55&gt;0,NOT(ISBLANK($L55))),_xlfn.NORM.INV(ABS(VLOOKUP($Q$1,VLookups!$A$43:$B$44,2,FALSE)-V$3),$K55,$O55),"")</f>
        <v/>
      </c>
      <c r="W55" s="94" t="str">
        <f>IF(AND($D55&gt;0,$E55&gt;0,$F55&gt;0,NOT(ISBLANK($L55))),_xlfn.NORM.INV(ABS(VLOOKUP($Q$1,VLookups!$A$43:$B$44,2,FALSE)-W$3),$K55,$O55),"")</f>
        <v/>
      </c>
      <c r="X55" s="93" t="str">
        <f>IF(AND($D55&gt;0,$E55&gt;0,$F55&gt;0,NOT(ISBLANK($L55))),_xlfn.NORM.INV(ABS(VLOOKUP($Q$1,VLookups!$A$43:$B$44,2,FALSE)-X$3),$K55,$O55),"")</f>
        <v/>
      </c>
      <c r="Y55" s="5"/>
      <c r="Z55" s="168" t="str">
        <f t="shared" si="113"/>
        <v/>
      </c>
      <c r="AA55" s="49" t="str">
        <f t="shared" si="114"/>
        <v/>
      </c>
      <c r="AB55" s="49" t="str">
        <f t="shared" si="201"/>
        <v/>
      </c>
      <c r="AC55" s="49" t="str">
        <f t="shared" si="201"/>
        <v/>
      </c>
      <c r="AD55" s="49" t="str">
        <f t="shared" si="201"/>
        <v/>
      </c>
      <c r="AE55" s="49" t="str">
        <f t="shared" si="201"/>
        <v/>
      </c>
      <c r="AF55" s="49" t="str">
        <f t="shared" si="201"/>
        <v/>
      </c>
      <c r="AG55" s="49" t="str">
        <f t="shared" si="201"/>
        <v/>
      </c>
      <c r="AH55" s="49" t="str">
        <f t="shared" si="201"/>
        <v/>
      </c>
      <c r="AI55" s="49" t="str">
        <f t="shared" si="201"/>
        <v/>
      </c>
      <c r="AJ55" s="49" t="str">
        <f t="shared" si="201"/>
        <v/>
      </c>
      <c r="AK55" s="49" t="str">
        <f t="shared" si="201"/>
        <v/>
      </c>
      <c r="AL55" s="49" t="str">
        <f t="shared" si="201"/>
        <v/>
      </c>
      <c r="AM55" s="49" t="str">
        <f t="shared" si="201"/>
        <v/>
      </c>
      <c r="AN55" s="49" t="str">
        <f t="shared" si="201"/>
        <v/>
      </c>
      <c r="AO55" s="49" t="str">
        <f t="shared" si="201"/>
        <v/>
      </c>
      <c r="AP55" s="49" t="str">
        <f t="shared" si="201"/>
        <v/>
      </c>
      <c r="AQ55" s="49" t="str">
        <f t="shared" si="201"/>
        <v/>
      </c>
      <c r="AR55" s="49" t="str">
        <f t="shared" si="201"/>
        <v/>
      </c>
      <c r="AS55" s="49" t="str">
        <f t="shared" si="201"/>
        <v/>
      </c>
      <c r="AT55" s="49" t="str">
        <f t="shared" si="201"/>
        <v/>
      </c>
      <c r="AU55" s="49" t="str">
        <f t="shared" si="201"/>
        <v/>
      </c>
      <c r="AV55" s="49" t="str">
        <f t="shared" si="201"/>
        <v/>
      </c>
      <c r="AW55" s="49" t="str">
        <f t="shared" si="201"/>
        <v/>
      </c>
      <c r="AX55" s="49" t="str">
        <f t="shared" si="201"/>
        <v/>
      </c>
      <c r="AY55" s="49" t="str">
        <f t="shared" si="201"/>
        <v/>
      </c>
      <c r="AZ55" s="49" t="str">
        <f t="shared" si="201"/>
        <v/>
      </c>
      <c r="BA55" s="49" t="str">
        <f t="shared" si="201"/>
        <v/>
      </c>
      <c r="BB55" s="49" t="str">
        <f t="shared" si="201"/>
        <v/>
      </c>
      <c r="BC55" s="49" t="str">
        <f t="shared" si="201"/>
        <v/>
      </c>
      <c r="BD55" s="49" t="str">
        <f t="shared" si="201"/>
        <v/>
      </c>
      <c r="BE55" s="49" t="str">
        <f t="shared" si="201"/>
        <v/>
      </c>
      <c r="BF55" s="49" t="str">
        <f t="shared" si="201"/>
        <v/>
      </c>
      <c r="BG55" s="49" t="str">
        <f t="shared" si="201"/>
        <v/>
      </c>
      <c r="BH55" s="49" t="str">
        <f t="shared" si="201"/>
        <v/>
      </c>
      <c r="BI55" s="49" t="str">
        <f t="shared" si="201"/>
        <v/>
      </c>
      <c r="BJ55" s="49" t="str">
        <f t="shared" si="201"/>
        <v/>
      </c>
      <c r="BK55" s="49" t="str">
        <f t="shared" si="201"/>
        <v/>
      </c>
      <c r="BL55" s="49" t="str">
        <f t="shared" si="201"/>
        <v/>
      </c>
      <c r="BM55" s="49" t="str">
        <f t="shared" si="201"/>
        <v/>
      </c>
      <c r="BN55" s="49" t="str">
        <f t="shared" si="201"/>
        <v/>
      </c>
      <c r="BO55" s="49" t="str">
        <f t="shared" si="201"/>
        <v/>
      </c>
      <c r="BP55" s="49" t="str">
        <f t="shared" si="201"/>
        <v/>
      </c>
      <c r="BQ55" s="49" t="str">
        <f t="shared" si="201"/>
        <v/>
      </c>
      <c r="BR55" s="49" t="str">
        <f t="shared" si="201"/>
        <v/>
      </c>
      <c r="BS55" s="49" t="str">
        <f t="shared" si="201"/>
        <v/>
      </c>
      <c r="BT55" s="49" t="str">
        <f t="shared" si="201"/>
        <v/>
      </c>
      <c r="BU55" s="49" t="str">
        <f t="shared" si="201"/>
        <v/>
      </c>
      <c r="BV55" s="49" t="str">
        <f t="shared" si="201"/>
        <v/>
      </c>
      <c r="BW55" s="49" t="str">
        <f t="shared" si="201"/>
        <v/>
      </c>
      <c r="BX55" s="49" t="str">
        <f t="shared" si="201"/>
        <v/>
      </c>
      <c r="BY55" s="49" t="str">
        <f t="shared" si="201"/>
        <v/>
      </c>
      <c r="BZ55" s="49" t="str">
        <f t="shared" si="201"/>
        <v/>
      </c>
      <c r="CA55" s="49" t="str">
        <f t="shared" si="201"/>
        <v/>
      </c>
      <c r="CB55" s="49" t="str">
        <f t="shared" si="201"/>
        <v/>
      </c>
      <c r="CC55" s="49" t="str">
        <f t="shared" si="201"/>
        <v/>
      </c>
      <c r="CD55" s="49" t="str">
        <f t="shared" si="201"/>
        <v/>
      </c>
      <c r="CE55" s="49" t="str">
        <f t="shared" si="201"/>
        <v/>
      </c>
      <c r="CF55" s="49" t="str">
        <f t="shared" si="201"/>
        <v/>
      </c>
      <c r="CG55" s="49" t="str">
        <f t="shared" si="201"/>
        <v/>
      </c>
      <c r="CH55" s="49" t="str">
        <f t="shared" si="201"/>
        <v/>
      </c>
      <c r="CI55" s="49" t="str">
        <f t="shared" si="201"/>
        <v/>
      </c>
      <c r="CJ55" s="49" t="str">
        <f t="shared" si="201"/>
        <v/>
      </c>
      <c r="CK55" s="49" t="str">
        <f t="shared" si="201"/>
        <v/>
      </c>
      <c r="CL55" s="49" t="str">
        <f t="shared" si="201"/>
        <v/>
      </c>
      <c r="CM55" s="49" t="str">
        <f t="shared" si="201"/>
        <v/>
      </c>
      <c r="CN55" s="49" t="str">
        <f t="shared" si="197"/>
        <v/>
      </c>
      <c r="CO55" s="49" t="str">
        <f t="shared" si="197"/>
        <v/>
      </c>
      <c r="CP55" s="49" t="str">
        <f t="shared" si="197"/>
        <v/>
      </c>
      <c r="CQ55" s="49" t="str">
        <f t="shared" si="197"/>
        <v/>
      </c>
      <c r="CR55" s="49" t="str">
        <f t="shared" si="197"/>
        <v/>
      </c>
      <c r="CS55" s="49" t="str">
        <f t="shared" si="197"/>
        <v/>
      </c>
      <c r="CT55" s="49" t="str">
        <f t="shared" si="197"/>
        <v/>
      </c>
      <c r="CU55" s="49" t="str">
        <f t="shared" si="197"/>
        <v/>
      </c>
      <c r="CV55" s="49" t="str">
        <f t="shared" si="197"/>
        <v/>
      </c>
      <c r="CW55" s="49" t="str">
        <f t="shared" si="197"/>
        <v/>
      </c>
      <c r="CX55" s="49" t="str">
        <f t="shared" si="197"/>
        <v/>
      </c>
      <c r="CY55" s="49" t="str">
        <f t="shared" si="197"/>
        <v/>
      </c>
      <c r="CZ55" s="49" t="str">
        <f t="shared" si="197"/>
        <v/>
      </c>
      <c r="DA55" s="49" t="str">
        <f t="shared" si="197"/>
        <v/>
      </c>
      <c r="DB55" s="49" t="str">
        <f t="shared" si="197"/>
        <v/>
      </c>
      <c r="DC55" s="49" t="str">
        <f t="shared" si="197"/>
        <v/>
      </c>
      <c r="DD55" s="49" t="str">
        <f t="shared" si="197"/>
        <v/>
      </c>
      <c r="DE55" s="49" t="str">
        <f t="shared" si="197"/>
        <v/>
      </c>
      <c r="DF55" s="49" t="str">
        <f t="shared" si="197"/>
        <v/>
      </c>
      <c r="DG55" s="49" t="str">
        <f t="shared" si="197"/>
        <v/>
      </c>
      <c r="DH55" s="49" t="str">
        <f t="shared" si="197"/>
        <v/>
      </c>
      <c r="DI55" s="49" t="str">
        <f t="shared" si="197"/>
        <v/>
      </c>
      <c r="DJ55" s="49" t="str">
        <f t="shared" si="197"/>
        <v/>
      </c>
      <c r="DK55" s="49" t="str">
        <f t="shared" si="197"/>
        <v/>
      </c>
      <c r="DL55" s="49" t="str">
        <f t="shared" si="197"/>
        <v/>
      </c>
      <c r="DM55" s="49" t="str">
        <f t="shared" si="197"/>
        <v/>
      </c>
      <c r="DN55" s="49" t="str">
        <f t="shared" si="197"/>
        <v/>
      </c>
      <c r="DO55" s="49" t="str">
        <f t="shared" si="197"/>
        <v/>
      </c>
      <c r="DP55" s="49" t="str">
        <f t="shared" si="197"/>
        <v/>
      </c>
      <c r="DQ55" s="49" t="str">
        <f t="shared" si="197"/>
        <v/>
      </c>
      <c r="DR55" s="49" t="str">
        <f t="shared" si="197"/>
        <v/>
      </c>
      <c r="DS55" s="49" t="str">
        <f t="shared" si="197"/>
        <v/>
      </c>
      <c r="DT55" s="49" t="str">
        <f t="shared" si="197"/>
        <v/>
      </c>
      <c r="DU55" s="49" t="str">
        <f t="shared" si="197"/>
        <v/>
      </c>
      <c r="DV55" s="49" t="str">
        <f t="shared" si="197"/>
        <v/>
      </c>
      <c r="DW55" s="183" t="str">
        <f t="shared" si="115"/>
        <v/>
      </c>
      <c r="DX55" s="49" t="str">
        <f t="shared" si="5"/>
        <v/>
      </c>
      <c r="DY55" s="49" t="str">
        <f t="shared" si="6"/>
        <v/>
      </c>
      <c r="DZ55" s="49" t="str">
        <f t="shared" si="7"/>
        <v/>
      </c>
      <c r="EA55" s="49" t="str">
        <f t="shared" si="8"/>
        <v/>
      </c>
      <c r="EB55" s="49" t="str">
        <f t="shared" si="9"/>
        <v/>
      </c>
      <c r="EC55" s="49" t="str">
        <f t="shared" si="10"/>
        <v/>
      </c>
      <c r="ED55" s="49" t="str">
        <f t="shared" si="11"/>
        <v/>
      </c>
      <c r="EE55" s="49" t="str">
        <f t="shared" si="12"/>
        <v/>
      </c>
      <c r="EF55" s="49" t="str">
        <f t="shared" si="13"/>
        <v/>
      </c>
      <c r="EG55" s="49" t="str">
        <f t="shared" si="14"/>
        <v/>
      </c>
      <c r="EH55" s="49" t="str">
        <f t="shared" si="15"/>
        <v/>
      </c>
      <c r="EI55" s="49" t="str">
        <f t="shared" si="16"/>
        <v/>
      </c>
      <c r="EJ55" s="49" t="str">
        <f t="shared" si="17"/>
        <v/>
      </c>
      <c r="EK55" s="49" t="str">
        <f t="shared" si="18"/>
        <v/>
      </c>
      <c r="EL55" s="49" t="str">
        <f t="shared" si="19"/>
        <v/>
      </c>
      <c r="EM55" s="49" t="str">
        <f t="shared" si="20"/>
        <v/>
      </c>
      <c r="EN55" s="49" t="str">
        <f t="shared" si="21"/>
        <v/>
      </c>
      <c r="EO55" s="49" t="str">
        <f t="shared" si="22"/>
        <v/>
      </c>
      <c r="EP55" s="49" t="str">
        <f t="shared" si="23"/>
        <v/>
      </c>
      <c r="EQ55" s="49" t="str">
        <f t="shared" si="24"/>
        <v/>
      </c>
      <c r="ER55" s="49" t="str">
        <f t="shared" si="25"/>
        <v/>
      </c>
      <c r="ES55" s="49" t="str">
        <f t="shared" si="26"/>
        <v/>
      </c>
      <c r="ET55" s="49" t="str">
        <f t="shared" si="27"/>
        <v/>
      </c>
      <c r="EU55" s="49" t="str">
        <f t="shared" si="28"/>
        <v/>
      </c>
      <c r="EV55" s="49" t="str">
        <f t="shared" si="29"/>
        <v/>
      </c>
      <c r="EW55" s="49" t="str">
        <f t="shared" si="30"/>
        <v/>
      </c>
      <c r="EX55" s="49" t="str">
        <f t="shared" si="31"/>
        <v/>
      </c>
      <c r="EY55" s="49" t="str">
        <f t="shared" si="32"/>
        <v/>
      </c>
      <c r="EZ55" s="49" t="str">
        <f t="shared" si="33"/>
        <v/>
      </c>
      <c r="FA55" s="49" t="str">
        <f t="shared" si="34"/>
        <v/>
      </c>
      <c r="FB55" s="49" t="str">
        <f t="shared" si="35"/>
        <v/>
      </c>
      <c r="FC55" s="49" t="str">
        <f t="shared" si="36"/>
        <v/>
      </c>
      <c r="FD55" s="49" t="str">
        <f t="shared" si="37"/>
        <v/>
      </c>
      <c r="FE55" s="49" t="str">
        <f t="shared" si="38"/>
        <v/>
      </c>
      <c r="FF55" s="49" t="str">
        <f t="shared" si="39"/>
        <v/>
      </c>
      <c r="FG55" s="49" t="str">
        <f t="shared" si="40"/>
        <v/>
      </c>
      <c r="FH55" s="49" t="str">
        <f t="shared" si="41"/>
        <v/>
      </c>
      <c r="FI55" s="49" t="str">
        <f t="shared" si="42"/>
        <v/>
      </c>
      <c r="FJ55" s="49" t="str">
        <f t="shared" si="43"/>
        <v/>
      </c>
      <c r="FK55" s="49" t="str">
        <f t="shared" si="44"/>
        <v/>
      </c>
      <c r="FL55" s="49" t="str">
        <f t="shared" si="45"/>
        <v/>
      </c>
      <c r="FM55" s="49" t="str">
        <f t="shared" si="46"/>
        <v/>
      </c>
      <c r="FN55" s="49" t="str">
        <f t="shared" si="47"/>
        <v/>
      </c>
      <c r="FO55" s="49" t="str">
        <f t="shared" si="48"/>
        <v/>
      </c>
      <c r="FP55" s="49" t="str">
        <f t="shared" si="49"/>
        <v/>
      </c>
      <c r="FQ55" s="49" t="str">
        <f t="shared" si="50"/>
        <v/>
      </c>
      <c r="FR55" s="49" t="str">
        <f t="shared" si="51"/>
        <v/>
      </c>
      <c r="FS55" s="49" t="str">
        <f t="shared" si="52"/>
        <v/>
      </c>
      <c r="FT55" s="49" t="str">
        <f t="shared" si="53"/>
        <v/>
      </c>
      <c r="FU55" s="49" t="str">
        <f t="shared" si="54"/>
        <v/>
      </c>
      <c r="FV55" s="49" t="str">
        <f t="shared" si="55"/>
        <v/>
      </c>
      <c r="FW55" s="49" t="str">
        <f t="shared" si="56"/>
        <v/>
      </c>
      <c r="FX55" s="49" t="str">
        <f t="shared" si="57"/>
        <v/>
      </c>
      <c r="FY55" s="49" t="str">
        <f t="shared" si="58"/>
        <v/>
      </c>
      <c r="FZ55" s="49" t="str">
        <f t="shared" si="59"/>
        <v/>
      </c>
      <c r="GA55" s="49" t="str">
        <f t="shared" si="60"/>
        <v/>
      </c>
      <c r="GB55" s="49" t="str">
        <f t="shared" si="61"/>
        <v/>
      </c>
      <c r="GC55" s="49" t="str">
        <f t="shared" si="62"/>
        <v/>
      </c>
      <c r="GD55" s="49" t="str">
        <f t="shared" si="63"/>
        <v/>
      </c>
      <c r="GE55" s="49" t="str">
        <f t="shared" si="64"/>
        <v/>
      </c>
      <c r="GF55" s="49" t="str">
        <f t="shared" si="65"/>
        <v/>
      </c>
      <c r="GG55" s="49" t="str">
        <f t="shared" si="66"/>
        <v/>
      </c>
      <c r="GH55" s="49" t="str">
        <f t="shared" si="67"/>
        <v/>
      </c>
      <c r="GI55" s="49" t="str">
        <f t="shared" si="68"/>
        <v/>
      </c>
      <c r="GJ55" s="49" t="str">
        <f t="shared" si="69"/>
        <v/>
      </c>
      <c r="GK55" s="49" t="str">
        <f t="shared" si="70"/>
        <v/>
      </c>
      <c r="GL55" s="49" t="str">
        <f t="shared" si="71"/>
        <v/>
      </c>
      <c r="GM55" s="49" t="str">
        <f t="shared" si="72"/>
        <v/>
      </c>
      <c r="GN55" s="49" t="str">
        <f t="shared" si="73"/>
        <v/>
      </c>
      <c r="GO55" s="49" t="str">
        <f t="shared" si="74"/>
        <v/>
      </c>
      <c r="GP55" s="49" t="str">
        <f t="shared" si="75"/>
        <v/>
      </c>
      <c r="GQ55" s="49" t="str">
        <f t="shared" si="76"/>
        <v/>
      </c>
      <c r="GR55" s="49" t="str">
        <f t="shared" si="77"/>
        <v/>
      </c>
      <c r="GS55" s="49" t="str">
        <f t="shared" si="78"/>
        <v/>
      </c>
      <c r="GT55" s="49" t="str">
        <f t="shared" si="79"/>
        <v/>
      </c>
      <c r="GU55" s="49" t="str">
        <f t="shared" si="80"/>
        <v/>
      </c>
      <c r="GV55" s="49" t="str">
        <f t="shared" si="81"/>
        <v/>
      </c>
      <c r="GW55" s="49" t="str">
        <f t="shared" si="82"/>
        <v/>
      </c>
      <c r="GX55" s="49" t="str">
        <f t="shared" si="83"/>
        <v/>
      </c>
      <c r="GY55" s="49" t="str">
        <f t="shared" si="84"/>
        <v/>
      </c>
      <c r="GZ55" s="49" t="str">
        <f t="shared" si="85"/>
        <v/>
      </c>
      <c r="HA55" s="49" t="str">
        <f t="shared" si="86"/>
        <v/>
      </c>
      <c r="HB55" s="49" t="str">
        <f t="shared" si="87"/>
        <v/>
      </c>
      <c r="HC55" s="49" t="str">
        <f t="shared" si="88"/>
        <v/>
      </c>
      <c r="HD55" s="49" t="str">
        <f t="shared" si="89"/>
        <v/>
      </c>
      <c r="HE55" s="49" t="str">
        <f t="shared" si="90"/>
        <v/>
      </c>
      <c r="HF55" s="49" t="str">
        <f t="shared" si="91"/>
        <v/>
      </c>
      <c r="HG55" s="49" t="str">
        <f t="shared" si="92"/>
        <v/>
      </c>
      <c r="HH55" s="49" t="str">
        <f t="shared" si="93"/>
        <v/>
      </c>
      <c r="HI55" s="49" t="str">
        <f t="shared" si="94"/>
        <v/>
      </c>
      <c r="HJ55" s="49" t="str">
        <f t="shared" si="95"/>
        <v/>
      </c>
      <c r="HK55" s="49" t="str">
        <f t="shared" si="96"/>
        <v/>
      </c>
      <c r="HL55" s="49" t="str">
        <f t="shared" si="97"/>
        <v/>
      </c>
      <c r="HM55" s="49" t="str">
        <f t="shared" si="98"/>
        <v/>
      </c>
      <c r="HN55" s="49" t="str">
        <f t="shared" si="99"/>
        <v/>
      </c>
      <c r="HO55" s="49" t="str">
        <f t="shared" si="100"/>
        <v/>
      </c>
      <c r="HP55" s="49" t="str">
        <f t="shared" si="101"/>
        <v/>
      </c>
      <c r="HQ55" s="49" t="str">
        <f t="shared" si="102"/>
        <v/>
      </c>
      <c r="HR55" s="49" t="str">
        <f t="shared" si="103"/>
        <v/>
      </c>
      <c r="HS55" s="49" t="str">
        <f t="shared" si="104"/>
        <v/>
      </c>
      <c r="HT55" s="169" t="e">
        <f t="shared" si="171"/>
        <v>#N/A</v>
      </c>
      <c r="HU55" s="169" t="e">
        <f t="shared" si="181"/>
        <v>#N/A</v>
      </c>
      <c r="HV55" s="169" t="e">
        <f t="shared" si="181"/>
        <v>#N/A</v>
      </c>
      <c r="HW55" s="169" t="e">
        <f t="shared" si="181"/>
        <v>#N/A</v>
      </c>
      <c r="HX55" s="169" t="e">
        <f t="shared" si="192"/>
        <v>#N/A</v>
      </c>
      <c r="HY55" s="169" t="e">
        <f t="shared" si="192"/>
        <v>#N/A</v>
      </c>
      <c r="HZ55" s="169" t="e">
        <f t="shared" si="192"/>
        <v>#N/A</v>
      </c>
      <c r="IA55" s="169" t="e">
        <f t="shared" si="192"/>
        <v>#N/A</v>
      </c>
      <c r="IB55" s="169" t="e">
        <f t="shared" si="192"/>
        <v>#N/A</v>
      </c>
      <c r="IC55" s="169" t="e">
        <f t="shared" si="192"/>
        <v>#N/A</v>
      </c>
      <c r="ID55" s="169" t="e">
        <f t="shared" si="192"/>
        <v>#N/A</v>
      </c>
      <c r="IE55" s="169" t="e">
        <f t="shared" si="192"/>
        <v>#N/A</v>
      </c>
      <c r="IF55" s="169" t="e">
        <f t="shared" si="192"/>
        <v>#N/A</v>
      </c>
      <c r="IG55" s="169" t="e">
        <f t="shared" si="192"/>
        <v>#N/A</v>
      </c>
      <c r="IH55" s="169" t="e">
        <f t="shared" si="192"/>
        <v>#N/A</v>
      </c>
      <c r="II55" s="169" t="e">
        <f t="shared" si="192"/>
        <v>#N/A</v>
      </c>
      <c r="IJ55" s="169" t="e">
        <f t="shared" si="192"/>
        <v>#N/A</v>
      </c>
      <c r="IK55" s="169" t="e">
        <f t="shared" si="192"/>
        <v>#N/A</v>
      </c>
      <c r="IL55" s="169" t="e">
        <f t="shared" si="192"/>
        <v>#N/A</v>
      </c>
      <c r="IM55" s="169" t="e">
        <f t="shared" si="188"/>
        <v>#N/A</v>
      </c>
      <c r="IN55" s="169" t="e">
        <f t="shared" si="188"/>
        <v>#N/A</v>
      </c>
      <c r="IO55" s="169" t="e">
        <f t="shared" si="188"/>
        <v>#N/A</v>
      </c>
      <c r="IP55" s="169" t="e">
        <f t="shared" si="188"/>
        <v>#N/A</v>
      </c>
      <c r="IQ55" s="169" t="e">
        <f t="shared" si="188"/>
        <v>#N/A</v>
      </c>
      <c r="IR55" s="169" t="e">
        <f t="shared" si="188"/>
        <v>#N/A</v>
      </c>
      <c r="IS55" s="169" t="e">
        <f t="shared" si="188"/>
        <v>#N/A</v>
      </c>
      <c r="IT55" s="169" t="e">
        <f t="shared" si="188"/>
        <v>#N/A</v>
      </c>
      <c r="IU55" s="169" t="e">
        <f t="shared" si="188"/>
        <v>#N/A</v>
      </c>
      <c r="IV55" s="169" t="e">
        <f t="shared" si="188"/>
        <v>#N/A</v>
      </c>
      <c r="IW55" s="169" t="e">
        <f t="shared" si="188"/>
        <v>#N/A</v>
      </c>
      <c r="IX55" s="169" t="e">
        <f t="shared" si="188"/>
        <v>#N/A</v>
      </c>
      <c r="IY55" s="169" t="e">
        <f t="shared" si="188"/>
        <v>#N/A</v>
      </c>
      <c r="IZ55" s="169" t="e">
        <f t="shared" si="188"/>
        <v>#N/A</v>
      </c>
      <c r="JA55" s="169" t="e">
        <f t="shared" si="188"/>
        <v>#N/A</v>
      </c>
      <c r="JB55" s="169" t="e">
        <f t="shared" si="185"/>
        <v>#N/A</v>
      </c>
      <c r="JC55" s="169" t="e">
        <f t="shared" si="185"/>
        <v>#N/A</v>
      </c>
      <c r="JD55" s="169" t="e">
        <f t="shared" si="185"/>
        <v>#N/A</v>
      </c>
      <c r="JE55" s="169" t="e">
        <f t="shared" si="185"/>
        <v>#N/A</v>
      </c>
      <c r="JF55" s="169" t="e">
        <f t="shared" si="185"/>
        <v>#N/A</v>
      </c>
      <c r="JG55" s="169" t="e">
        <f t="shared" si="185"/>
        <v>#N/A</v>
      </c>
      <c r="JH55" s="169" t="e">
        <f t="shared" si="185"/>
        <v>#N/A</v>
      </c>
      <c r="JI55" s="169" t="e">
        <f t="shared" si="185"/>
        <v>#N/A</v>
      </c>
      <c r="JJ55" s="169" t="e">
        <f t="shared" si="185"/>
        <v>#N/A</v>
      </c>
      <c r="JK55" s="169" t="e">
        <f t="shared" si="185"/>
        <v>#N/A</v>
      </c>
      <c r="JL55" s="169" t="e">
        <f t="shared" si="185"/>
        <v>#N/A</v>
      </c>
      <c r="JM55" s="169" t="e">
        <f t="shared" si="185"/>
        <v>#N/A</v>
      </c>
      <c r="JN55" s="169" t="e">
        <f t="shared" si="185"/>
        <v>#N/A</v>
      </c>
      <c r="JO55" s="169" t="e">
        <f t="shared" si="185"/>
        <v>#N/A</v>
      </c>
      <c r="JP55" s="169" t="e">
        <f t="shared" si="185"/>
        <v>#N/A</v>
      </c>
      <c r="JQ55" s="169" t="e">
        <f t="shared" si="198"/>
        <v>#N/A</v>
      </c>
      <c r="JR55" s="169" t="e">
        <f t="shared" si="198"/>
        <v>#N/A</v>
      </c>
      <c r="JS55" s="169" t="e">
        <f t="shared" si="198"/>
        <v>#N/A</v>
      </c>
      <c r="JT55" s="169" t="e">
        <f t="shared" si="198"/>
        <v>#N/A</v>
      </c>
      <c r="JU55" s="169" t="e">
        <f t="shared" si="198"/>
        <v>#N/A</v>
      </c>
      <c r="JV55" s="169" t="e">
        <f t="shared" si="198"/>
        <v>#N/A</v>
      </c>
      <c r="JW55" s="169" t="e">
        <f t="shared" si="198"/>
        <v>#N/A</v>
      </c>
      <c r="JX55" s="169" t="e">
        <f t="shared" si="198"/>
        <v>#N/A</v>
      </c>
      <c r="JY55" s="169" t="e">
        <f t="shared" si="198"/>
        <v>#N/A</v>
      </c>
      <c r="JZ55" s="169" t="e">
        <f t="shared" si="198"/>
        <v>#N/A</v>
      </c>
      <c r="KA55" s="169" t="e">
        <f t="shared" si="198"/>
        <v>#N/A</v>
      </c>
      <c r="KB55" s="169" t="e">
        <f t="shared" si="198"/>
        <v>#N/A</v>
      </c>
      <c r="KC55" s="169" t="e">
        <f t="shared" si="198"/>
        <v>#N/A</v>
      </c>
      <c r="KD55" s="169" t="e">
        <f t="shared" si="198"/>
        <v>#N/A</v>
      </c>
      <c r="KE55" s="169" t="e">
        <f t="shared" si="198"/>
        <v>#N/A</v>
      </c>
      <c r="KF55" s="169" t="e">
        <f t="shared" si="117"/>
        <v>#N/A</v>
      </c>
      <c r="KG55" s="169" t="e">
        <f t="shared" si="182"/>
        <v>#N/A</v>
      </c>
      <c r="KH55" s="169" t="e">
        <f t="shared" si="182"/>
        <v>#N/A</v>
      </c>
      <c r="KI55" s="169" t="e">
        <f t="shared" si="182"/>
        <v>#N/A</v>
      </c>
      <c r="KJ55" s="169" t="e">
        <f t="shared" si="193"/>
        <v>#N/A</v>
      </c>
      <c r="KK55" s="169" t="e">
        <f t="shared" si="193"/>
        <v>#N/A</v>
      </c>
      <c r="KL55" s="169" t="e">
        <f t="shared" si="193"/>
        <v>#N/A</v>
      </c>
      <c r="KM55" s="169" t="e">
        <f t="shared" si="193"/>
        <v>#N/A</v>
      </c>
      <c r="KN55" s="169" t="e">
        <f t="shared" si="193"/>
        <v>#N/A</v>
      </c>
      <c r="KO55" s="169" t="e">
        <f t="shared" si="193"/>
        <v>#N/A</v>
      </c>
      <c r="KP55" s="169" t="e">
        <f t="shared" si="193"/>
        <v>#N/A</v>
      </c>
      <c r="KQ55" s="169" t="e">
        <f t="shared" si="193"/>
        <v>#N/A</v>
      </c>
      <c r="KR55" s="169" t="e">
        <f t="shared" si="193"/>
        <v>#N/A</v>
      </c>
      <c r="KS55" s="169" t="e">
        <f t="shared" si="193"/>
        <v>#N/A</v>
      </c>
      <c r="KT55" s="169" t="e">
        <f t="shared" si="193"/>
        <v>#N/A</v>
      </c>
      <c r="KU55" s="169" t="e">
        <f t="shared" si="193"/>
        <v>#N/A</v>
      </c>
      <c r="KV55" s="169" t="e">
        <f t="shared" si="193"/>
        <v>#N/A</v>
      </c>
      <c r="KW55" s="169" t="e">
        <f t="shared" si="193"/>
        <v>#N/A</v>
      </c>
      <c r="KX55" s="169" t="e">
        <f t="shared" si="193"/>
        <v>#N/A</v>
      </c>
      <c r="KY55" s="169" t="e">
        <f t="shared" si="189"/>
        <v>#N/A</v>
      </c>
      <c r="KZ55" s="169" t="e">
        <f t="shared" si="189"/>
        <v>#N/A</v>
      </c>
      <c r="LA55" s="169" t="e">
        <f t="shared" si="189"/>
        <v>#N/A</v>
      </c>
      <c r="LB55" s="169" t="e">
        <f t="shared" si="189"/>
        <v>#N/A</v>
      </c>
      <c r="LC55" s="169" t="e">
        <f t="shared" si="189"/>
        <v>#N/A</v>
      </c>
      <c r="LD55" s="169" t="e">
        <f t="shared" si="189"/>
        <v>#N/A</v>
      </c>
      <c r="LE55" s="169" t="e">
        <f t="shared" si="189"/>
        <v>#N/A</v>
      </c>
      <c r="LF55" s="169" t="e">
        <f t="shared" si="189"/>
        <v>#N/A</v>
      </c>
      <c r="LG55" s="169" t="e">
        <f t="shared" si="189"/>
        <v>#N/A</v>
      </c>
      <c r="LH55" s="169" t="e">
        <f t="shared" si="189"/>
        <v>#N/A</v>
      </c>
      <c r="LI55" s="169" t="e">
        <f t="shared" si="189"/>
        <v>#N/A</v>
      </c>
      <c r="LJ55" s="169" t="e">
        <f t="shared" si="189"/>
        <v>#N/A</v>
      </c>
      <c r="LK55" s="169" t="e">
        <f t="shared" si="189"/>
        <v>#N/A</v>
      </c>
      <c r="LL55" s="169" t="e">
        <f t="shared" si="189"/>
        <v>#N/A</v>
      </c>
      <c r="LM55" s="169" t="e">
        <f t="shared" si="189"/>
        <v>#N/A</v>
      </c>
      <c r="LN55" s="169" t="e">
        <f t="shared" si="186"/>
        <v>#N/A</v>
      </c>
      <c r="LO55" s="169" t="e">
        <f t="shared" si="186"/>
        <v>#N/A</v>
      </c>
      <c r="LP55" s="169" t="e">
        <f t="shared" si="186"/>
        <v>#N/A</v>
      </c>
      <c r="LQ55" s="169" t="e">
        <f t="shared" si="186"/>
        <v>#N/A</v>
      </c>
      <c r="LR55" s="169" t="e">
        <f t="shared" si="186"/>
        <v>#N/A</v>
      </c>
      <c r="LS55" s="169" t="e">
        <f t="shared" si="186"/>
        <v>#N/A</v>
      </c>
      <c r="LT55" s="169" t="e">
        <f t="shared" si="186"/>
        <v>#N/A</v>
      </c>
      <c r="LU55" s="169" t="e">
        <f t="shared" si="186"/>
        <v>#N/A</v>
      </c>
      <c r="LV55" s="169" t="e">
        <f t="shared" si="186"/>
        <v>#N/A</v>
      </c>
      <c r="LW55" s="169" t="e">
        <f t="shared" si="186"/>
        <v>#N/A</v>
      </c>
      <c r="LX55" s="169" t="e">
        <f t="shared" si="186"/>
        <v>#N/A</v>
      </c>
      <c r="LY55" s="169" t="e">
        <f t="shared" si="186"/>
        <v>#N/A</v>
      </c>
      <c r="LZ55" s="169" t="e">
        <f t="shared" si="186"/>
        <v>#N/A</v>
      </c>
      <c r="MA55" s="169" t="e">
        <f t="shared" si="186"/>
        <v>#N/A</v>
      </c>
      <c r="MB55" s="169" t="e">
        <f t="shared" si="186"/>
        <v>#N/A</v>
      </c>
      <c r="MC55" s="169" t="e">
        <f t="shared" si="199"/>
        <v>#N/A</v>
      </c>
      <c r="MD55" s="169" t="e">
        <f t="shared" si="199"/>
        <v>#N/A</v>
      </c>
      <c r="ME55" s="169" t="e">
        <f t="shared" si="199"/>
        <v>#N/A</v>
      </c>
      <c r="MF55" s="169" t="e">
        <f t="shared" si="199"/>
        <v>#N/A</v>
      </c>
      <c r="MG55" s="169" t="e">
        <f t="shared" si="199"/>
        <v>#N/A</v>
      </c>
      <c r="MH55" s="169" t="e">
        <f t="shared" si="199"/>
        <v>#N/A</v>
      </c>
      <c r="MI55" s="169" t="e">
        <f t="shared" si="199"/>
        <v>#N/A</v>
      </c>
      <c r="MJ55" s="169" t="e">
        <f t="shared" si="199"/>
        <v>#N/A</v>
      </c>
      <c r="MK55" s="169" t="e">
        <f t="shared" si="199"/>
        <v>#N/A</v>
      </c>
      <c r="ML55" s="169" t="e">
        <f t="shared" si="199"/>
        <v>#N/A</v>
      </c>
      <c r="MM55" s="169" t="e">
        <f t="shared" si="199"/>
        <v>#N/A</v>
      </c>
      <c r="MN55" s="169" t="e">
        <f t="shared" si="199"/>
        <v>#N/A</v>
      </c>
      <c r="MO55" s="169" t="e">
        <f t="shared" si="199"/>
        <v>#N/A</v>
      </c>
      <c r="MP55" s="169" t="e">
        <f t="shared" si="199"/>
        <v>#N/A</v>
      </c>
      <c r="MQ55" s="169" t="e">
        <f t="shared" si="199"/>
        <v>#N/A</v>
      </c>
      <c r="MR55" s="169" t="e">
        <f t="shared" si="118"/>
        <v>#N/A</v>
      </c>
      <c r="MS55" s="169" t="e">
        <f t="shared" si="183"/>
        <v>#N/A</v>
      </c>
      <c r="MT55" s="169" t="e">
        <f t="shared" si="183"/>
        <v>#N/A</v>
      </c>
      <c r="MU55" s="169" t="e">
        <f t="shared" si="183"/>
        <v>#N/A</v>
      </c>
      <c r="MV55" s="169" t="e">
        <f t="shared" si="194"/>
        <v>#N/A</v>
      </c>
      <c r="MW55" s="169" t="e">
        <f t="shared" si="194"/>
        <v>#N/A</v>
      </c>
      <c r="MX55" s="169" t="e">
        <f t="shared" si="194"/>
        <v>#N/A</v>
      </c>
      <c r="MY55" s="169" t="e">
        <f t="shared" si="194"/>
        <v>#N/A</v>
      </c>
      <c r="MZ55" s="169" t="e">
        <f t="shared" si="194"/>
        <v>#N/A</v>
      </c>
      <c r="NA55" s="169" t="e">
        <f t="shared" si="194"/>
        <v>#N/A</v>
      </c>
      <c r="NB55" s="169" t="e">
        <f t="shared" si="194"/>
        <v>#N/A</v>
      </c>
      <c r="NC55" s="169" t="e">
        <f t="shared" si="194"/>
        <v>#N/A</v>
      </c>
      <c r="ND55" s="169" t="e">
        <f t="shared" si="194"/>
        <v>#N/A</v>
      </c>
      <c r="NE55" s="169" t="e">
        <f t="shared" si="194"/>
        <v>#N/A</v>
      </c>
      <c r="NF55" s="169" t="e">
        <f t="shared" si="194"/>
        <v>#N/A</v>
      </c>
      <c r="NG55" s="169" t="e">
        <f t="shared" si="194"/>
        <v>#N/A</v>
      </c>
      <c r="NH55" s="169" t="e">
        <f t="shared" si="194"/>
        <v>#N/A</v>
      </c>
      <c r="NI55" s="169" t="e">
        <f t="shared" si="194"/>
        <v>#N/A</v>
      </c>
      <c r="NJ55" s="169" t="e">
        <f t="shared" si="194"/>
        <v>#N/A</v>
      </c>
      <c r="NK55" s="169" t="e">
        <f t="shared" si="190"/>
        <v>#N/A</v>
      </c>
      <c r="NL55" s="169" t="e">
        <f t="shared" si="190"/>
        <v>#N/A</v>
      </c>
      <c r="NM55" s="169" t="e">
        <f t="shared" si="190"/>
        <v>#N/A</v>
      </c>
      <c r="NN55" s="169" t="e">
        <f t="shared" si="190"/>
        <v>#N/A</v>
      </c>
      <c r="NO55" s="169" t="e">
        <f t="shared" si="190"/>
        <v>#N/A</v>
      </c>
      <c r="NP55" s="169" t="e">
        <f t="shared" si="190"/>
        <v>#N/A</v>
      </c>
      <c r="NQ55" s="169" t="e">
        <f t="shared" si="190"/>
        <v>#N/A</v>
      </c>
      <c r="NR55" s="169" t="e">
        <f t="shared" si="190"/>
        <v>#N/A</v>
      </c>
      <c r="NS55" s="169" t="e">
        <f t="shared" si="190"/>
        <v>#N/A</v>
      </c>
      <c r="NT55" s="169" t="e">
        <f t="shared" si="190"/>
        <v>#N/A</v>
      </c>
      <c r="NU55" s="169" t="e">
        <f t="shared" si="190"/>
        <v>#N/A</v>
      </c>
      <c r="NV55" s="169" t="e">
        <f t="shared" si="190"/>
        <v>#N/A</v>
      </c>
      <c r="NW55" s="169" t="e">
        <f t="shared" si="190"/>
        <v>#N/A</v>
      </c>
      <c r="NX55" s="169" t="e">
        <f t="shared" si="190"/>
        <v>#N/A</v>
      </c>
      <c r="NY55" s="169" t="e">
        <f t="shared" si="190"/>
        <v>#N/A</v>
      </c>
      <c r="NZ55" s="169" t="e">
        <f t="shared" si="187"/>
        <v>#N/A</v>
      </c>
      <c r="OA55" s="169" t="e">
        <f t="shared" si="187"/>
        <v>#N/A</v>
      </c>
      <c r="OB55" s="169" t="e">
        <f t="shared" si="187"/>
        <v>#N/A</v>
      </c>
      <c r="OC55" s="169" t="e">
        <f t="shared" si="187"/>
        <v>#N/A</v>
      </c>
      <c r="OD55" s="169" t="e">
        <f t="shared" si="187"/>
        <v>#N/A</v>
      </c>
      <c r="OE55" s="169" t="e">
        <f t="shared" si="187"/>
        <v>#N/A</v>
      </c>
      <c r="OF55" s="169" t="e">
        <f t="shared" si="187"/>
        <v>#N/A</v>
      </c>
      <c r="OG55" s="169" t="e">
        <f t="shared" si="187"/>
        <v>#N/A</v>
      </c>
      <c r="OH55" s="169" t="e">
        <f t="shared" si="187"/>
        <v>#N/A</v>
      </c>
      <c r="OI55" s="169" t="e">
        <f t="shared" si="187"/>
        <v>#N/A</v>
      </c>
      <c r="OJ55" s="169" t="e">
        <f t="shared" si="187"/>
        <v>#N/A</v>
      </c>
      <c r="OK55" s="169" t="e">
        <f t="shared" si="187"/>
        <v>#N/A</v>
      </c>
      <c r="OL55" s="169" t="e">
        <f t="shared" si="187"/>
        <v>#N/A</v>
      </c>
      <c r="OM55" s="169" t="e">
        <f t="shared" si="187"/>
        <v>#N/A</v>
      </c>
      <c r="ON55" s="169" t="e">
        <f t="shared" si="187"/>
        <v>#N/A</v>
      </c>
      <c r="OO55" s="169" t="e">
        <f t="shared" si="200"/>
        <v>#N/A</v>
      </c>
      <c r="OP55" s="169" t="e">
        <f t="shared" si="200"/>
        <v>#N/A</v>
      </c>
      <c r="OQ55" s="169" t="e">
        <f t="shared" si="200"/>
        <v>#N/A</v>
      </c>
      <c r="OR55" s="169" t="e">
        <f t="shared" si="200"/>
        <v>#N/A</v>
      </c>
      <c r="OS55" s="169" t="e">
        <f t="shared" si="200"/>
        <v>#N/A</v>
      </c>
      <c r="OT55" s="169" t="e">
        <f t="shared" si="200"/>
        <v>#N/A</v>
      </c>
      <c r="OU55" s="169" t="e">
        <f t="shared" si="200"/>
        <v>#N/A</v>
      </c>
      <c r="OV55" s="169" t="e">
        <f t="shared" si="200"/>
        <v>#N/A</v>
      </c>
      <c r="OW55" s="169" t="e">
        <f t="shared" si="200"/>
        <v>#N/A</v>
      </c>
      <c r="OX55" s="169" t="e">
        <f t="shared" si="200"/>
        <v>#N/A</v>
      </c>
      <c r="OY55" s="169" t="e">
        <f t="shared" si="200"/>
        <v>#N/A</v>
      </c>
      <c r="OZ55" s="169" t="e">
        <f t="shared" si="200"/>
        <v>#N/A</v>
      </c>
      <c r="PA55" s="169" t="e">
        <f t="shared" si="200"/>
        <v>#N/A</v>
      </c>
      <c r="PB55" s="169" t="e">
        <f t="shared" si="200"/>
        <v>#N/A</v>
      </c>
      <c r="PC55" s="169" t="e">
        <f t="shared" si="200"/>
        <v>#N/A</v>
      </c>
      <c r="PD55" s="169" t="e">
        <f t="shared" si="119"/>
        <v>#N/A</v>
      </c>
      <c r="PE55" s="169" t="e">
        <f t="shared" si="196"/>
        <v>#N/A</v>
      </c>
      <c r="PF55" s="169" t="e">
        <f t="shared" si="196"/>
        <v>#N/A</v>
      </c>
      <c r="PG55" s="169" t="e">
        <f t="shared" si="196"/>
        <v>#N/A</v>
      </c>
      <c r="PH55" s="169" t="e">
        <f t="shared" si="196"/>
        <v>#N/A</v>
      </c>
      <c r="PI55" s="169" t="e">
        <f t="shared" si="196"/>
        <v>#N/A</v>
      </c>
      <c r="PJ55" s="169" t="e">
        <f t="shared" si="196"/>
        <v>#N/A</v>
      </c>
      <c r="PK55" s="169" t="e">
        <f t="shared" si="196"/>
        <v>#N/A</v>
      </c>
      <c r="PL55" s="169" t="e">
        <f t="shared" si="196"/>
        <v>#N/A</v>
      </c>
    </row>
    <row r="56" spans="1:428" hidden="1" x14ac:dyDescent="0.75">
      <c r="A56" s="4">
        <v>53</v>
      </c>
      <c r="B56" s="109"/>
      <c r="C56" s="117"/>
      <c r="D56" s="122" t="str">
        <f t="shared" si="168"/>
        <v/>
      </c>
      <c r="E56" s="95"/>
      <c r="F56" s="122" t="str">
        <f t="shared" si="169"/>
        <v/>
      </c>
      <c r="G56" s="117"/>
      <c r="H56" s="110"/>
      <c r="I56" s="124" t="str">
        <f t="shared" si="0"/>
        <v/>
      </c>
      <c r="J56" s="124" t="str">
        <f t="shared" si="1"/>
        <v/>
      </c>
      <c r="K56" s="73" t="str">
        <f t="shared" si="112"/>
        <v/>
      </c>
      <c r="L56" s="23"/>
      <c r="M56" s="57"/>
      <c r="N56" s="280"/>
      <c r="O56" s="74" t="str">
        <f>IF(AND(D56&gt;0,E56&gt;0,F56&gt;0),IF(ISBLANK(N56),IF(ISBLANK(L56),"",(F56-D56)*VLOOKUP(L56,VLookups!$A$4:$B$13,2,FALSE)),N56),"")</f>
        <v/>
      </c>
      <c r="P56" s="75" t="str">
        <f t="shared" si="170"/>
        <v/>
      </c>
      <c r="Q56" s="95"/>
      <c r="R56" s="270" t="str">
        <f>IF(AND(Q56&gt;0,E56&gt;0,NOT(O56="")),ABS(VLOOKUP($Q$1,VLookups!$A$43:$B$44,2,FALSE)-_xlfn.NORM.DIST(Q56,K56,O56,TRUE)),"")</f>
        <v/>
      </c>
      <c r="S56" s="94" t="str">
        <f>IF(AND($D56&gt;0,$E56&gt;0,$F56&gt;0,NOT(ISBLANK($L56))),_xlfn.NORM.INV(ABS(VLOOKUP($Q$1,VLookups!$A$43:$B$44,2,FALSE)-S$3),$K56,$O56),"")</f>
        <v/>
      </c>
      <c r="T56" s="93" t="str">
        <f>IF(AND($D56&gt;0,$E56&gt;0,$F56&gt;0,NOT(ISBLANK($L56))),_xlfn.NORM.INV(ABS(VLOOKUP($Q$1,VLookups!$A$43:$B$44,2,FALSE)-T$3),$K56,$O56),"")</f>
        <v/>
      </c>
      <c r="U56" s="94" t="str">
        <f>IF(AND($D56&gt;0,$E56&gt;0,$F56&gt;0,NOT(ISBLANK($L56))),_xlfn.NORM.INV(ABS(VLOOKUP($Q$1,VLookups!$A$43:$B$44,2,FALSE)-U$3),$K56,$O56),"")</f>
        <v/>
      </c>
      <c r="V56" s="93" t="str">
        <f>IF(AND($D56&gt;0,$E56&gt;0,$F56&gt;0,NOT(ISBLANK($L56))),_xlfn.NORM.INV(ABS(VLOOKUP($Q$1,VLookups!$A$43:$B$44,2,FALSE)-V$3),$K56,$O56),"")</f>
        <v/>
      </c>
      <c r="W56" s="94" t="str">
        <f>IF(AND($D56&gt;0,$E56&gt;0,$F56&gt;0,NOT(ISBLANK($L56))),_xlfn.NORM.INV(ABS(VLOOKUP($Q$1,VLookups!$A$43:$B$44,2,FALSE)-W$3),$K56,$O56),"")</f>
        <v/>
      </c>
      <c r="X56" s="93" t="str">
        <f>IF(AND($D56&gt;0,$E56&gt;0,$F56&gt;0,NOT(ISBLANK($L56))),_xlfn.NORM.INV(ABS(VLOOKUP($Q$1,VLookups!$A$43:$B$44,2,FALSE)-X$3),$K56,$O56),"")</f>
        <v/>
      </c>
      <c r="Y56" s="5"/>
      <c r="Z56" s="168" t="str">
        <f t="shared" si="113"/>
        <v/>
      </c>
      <c r="AA56" s="49" t="str">
        <f t="shared" si="114"/>
        <v/>
      </c>
      <c r="AB56" s="49" t="str">
        <f t="shared" si="201"/>
        <v/>
      </c>
      <c r="AC56" s="49" t="str">
        <f t="shared" si="201"/>
        <v/>
      </c>
      <c r="AD56" s="49" t="str">
        <f t="shared" si="201"/>
        <v/>
      </c>
      <c r="AE56" s="49" t="str">
        <f t="shared" si="201"/>
        <v/>
      </c>
      <c r="AF56" s="49" t="str">
        <f t="shared" si="201"/>
        <v/>
      </c>
      <c r="AG56" s="49" t="str">
        <f t="shared" si="201"/>
        <v/>
      </c>
      <c r="AH56" s="49" t="str">
        <f t="shared" si="201"/>
        <v/>
      </c>
      <c r="AI56" s="49" t="str">
        <f t="shared" si="201"/>
        <v/>
      </c>
      <c r="AJ56" s="49" t="str">
        <f t="shared" si="201"/>
        <v/>
      </c>
      <c r="AK56" s="49" t="str">
        <f t="shared" si="201"/>
        <v/>
      </c>
      <c r="AL56" s="49" t="str">
        <f t="shared" si="201"/>
        <v/>
      </c>
      <c r="AM56" s="49" t="str">
        <f t="shared" si="201"/>
        <v/>
      </c>
      <c r="AN56" s="49" t="str">
        <f t="shared" si="201"/>
        <v/>
      </c>
      <c r="AO56" s="49" t="str">
        <f t="shared" si="201"/>
        <v/>
      </c>
      <c r="AP56" s="49" t="str">
        <f t="shared" si="201"/>
        <v/>
      </c>
      <c r="AQ56" s="49" t="str">
        <f t="shared" si="201"/>
        <v/>
      </c>
      <c r="AR56" s="49" t="str">
        <f t="shared" si="201"/>
        <v/>
      </c>
      <c r="AS56" s="49" t="str">
        <f t="shared" si="201"/>
        <v/>
      </c>
      <c r="AT56" s="49" t="str">
        <f t="shared" si="201"/>
        <v/>
      </c>
      <c r="AU56" s="49" t="str">
        <f t="shared" si="201"/>
        <v/>
      </c>
      <c r="AV56" s="49" t="str">
        <f t="shared" si="201"/>
        <v/>
      </c>
      <c r="AW56" s="49" t="str">
        <f t="shared" si="201"/>
        <v/>
      </c>
      <c r="AX56" s="49" t="str">
        <f t="shared" si="201"/>
        <v/>
      </c>
      <c r="AY56" s="49" t="str">
        <f t="shared" si="201"/>
        <v/>
      </c>
      <c r="AZ56" s="49" t="str">
        <f t="shared" si="201"/>
        <v/>
      </c>
      <c r="BA56" s="49" t="str">
        <f t="shared" si="201"/>
        <v/>
      </c>
      <c r="BB56" s="49" t="str">
        <f t="shared" si="201"/>
        <v/>
      </c>
      <c r="BC56" s="49" t="str">
        <f t="shared" si="201"/>
        <v/>
      </c>
      <c r="BD56" s="49" t="str">
        <f t="shared" si="201"/>
        <v/>
      </c>
      <c r="BE56" s="49" t="str">
        <f t="shared" si="201"/>
        <v/>
      </c>
      <c r="BF56" s="49" t="str">
        <f t="shared" si="201"/>
        <v/>
      </c>
      <c r="BG56" s="49" t="str">
        <f t="shared" si="201"/>
        <v/>
      </c>
      <c r="BH56" s="49" t="str">
        <f t="shared" si="201"/>
        <v/>
      </c>
      <c r="BI56" s="49" t="str">
        <f t="shared" si="201"/>
        <v/>
      </c>
      <c r="BJ56" s="49" t="str">
        <f t="shared" si="201"/>
        <v/>
      </c>
      <c r="BK56" s="49" t="str">
        <f t="shared" si="201"/>
        <v/>
      </c>
      <c r="BL56" s="49" t="str">
        <f t="shared" si="201"/>
        <v/>
      </c>
      <c r="BM56" s="49" t="str">
        <f t="shared" si="201"/>
        <v/>
      </c>
      <c r="BN56" s="49" t="str">
        <f t="shared" si="201"/>
        <v/>
      </c>
      <c r="BO56" s="49" t="str">
        <f t="shared" si="201"/>
        <v/>
      </c>
      <c r="BP56" s="49" t="str">
        <f t="shared" si="201"/>
        <v/>
      </c>
      <c r="BQ56" s="49" t="str">
        <f t="shared" si="201"/>
        <v/>
      </c>
      <c r="BR56" s="49" t="str">
        <f t="shared" si="201"/>
        <v/>
      </c>
      <c r="BS56" s="49" t="str">
        <f t="shared" si="201"/>
        <v/>
      </c>
      <c r="BT56" s="49" t="str">
        <f t="shared" si="201"/>
        <v/>
      </c>
      <c r="BU56" s="49" t="str">
        <f t="shared" si="201"/>
        <v/>
      </c>
      <c r="BV56" s="49" t="str">
        <f t="shared" si="201"/>
        <v/>
      </c>
      <c r="BW56" s="49" t="str">
        <f t="shared" si="201"/>
        <v/>
      </c>
      <c r="BX56" s="49" t="str">
        <f t="shared" si="201"/>
        <v/>
      </c>
      <c r="BY56" s="49" t="str">
        <f t="shared" si="201"/>
        <v/>
      </c>
      <c r="BZ56" s="49" t="str">
        <f t="shared" si="201"/>
        <v/>
      </c>
      <c r="CA56" s="49" t="str">
        <f t="shared" si="201"/>
        <v/>
      </c>
      <c r="CB56" s="49" t="str">
        <f t="shared" si="201"/>
        <v/>
      </c>
      <c r="CC56" s="49" t="str">
        <f t="shared" si="201"/>
        <v/>
      </c>
      <c r="CD56" s="49" t="str">
        <f t="shared" si="201"/>
        <v/>
      </c>
      <c r="CE56" s="49" t="str">
        <f t="shared" si="201"/>
        <v/>
      </c>
      <c r="CF56" s="49" t="str">
        <f t="shared" si="201"/>
        <v/>
      </c>
      <c r="CG56" s="49" t="str">
        <f t="shared" si="201"/>
        <v/>
      </c>
      <c r="CH56" s="49" t="str">
        <f t="shared" si="201"/>
        <v/>
      </c>
      <c r="CI56" s="49" t="str">
        <f t="shared" si="201"/>
        <v/>
      </c>
      <c r="CJ56" s="49" t="str">
        <f t="shared" si="201"/>
        <v/>
      </c>
      <c r="CK56" s="49" t="str">
        <f t="shared" si="201"/>
        <v/>
      </c>
      <c r="CL56" s="49" t="str">
        <f t="shared" si="201"/>
        <v/>
      </c>
      <c r="CM56" s="49" t="str">
        <f t="shared" si="201"/>
        <v/>
      </c>
      <c r="CN56" s="49" t="str">
        <f t="shared" si="197"/>
        <v/>
      </c>
      <c r="CO56" s="49" t="str">
        <f t="shared" si="197"/>
        <v/>
      </c>
      <c r="CP56" s="49" t="str">
        <f t="shared" si="197"/>
        <v/>
      </c>
      <c r="CQ56" s="49" t="str">
        <f t="shared" si="197"/>
        <v/>
      </c>
      <c r="CR56" s="49" t="str">
        <f t="shared" si="197"/>
        <v/>
      </c>
      <c r="CS56" s="49" t="str">
        <f t="shared" si="197"/>
        <v/>
      </c>
      <c r="CT56" s="49" t="str">
        <f t="shared" si="197"/>
        <v/>
      </c>
      <c r="CU56" s="49" t="str">
        <f t="shared" si="197"/>
        <v/>
      </c>
      <c r="CV56" s="49" t="str">
        <f t="shared" si="197"/>
        <v/>
      </c>
      <c r="CW56" s="49" t="str">
        <f t="shared" si="197"/>
        <v/>
      </c>
      <c r="CX56" s="49" t="str">
        <f t="shared" si="197"/>
        <v/>
      </c>
      <c r="CY56" s="49" t="str">
        <f t="shared" si="197"/>
        <v/>
      </c>
      <c r="CZ56" s="49" t="str">
        <f t="shared" si="197"/>
        <v/>
      </c>
      <c r="DA56" s="49" t="str">
        <f t="shared" si="197"/>
        <v/>
      </c>
      <c r="DB56" s="49" t="str">
        <f t="shared" si="197"/>
        <v/>
      </c>
      <c r="DC56" s="49" t="str">
        <f t="shared" si="197"/>
        <v/>
      </c>
      <c r="DD56" s="49" t="str">
        <f t="shared" si="197"/>
        <v/>
      </c>
      <c r="DE56" s="49" t="str">
        <f t="shared" si="197"/>
        <v/>
      </c>
      <c r="DF56" s="49" t="str">
        <f t="shared" si="197"/>
        <v/>
      </c>
      <c r="DG56" s="49" t="str">
        <f t="shared" si="197"/>
        <v/>
      </c>
      <c r="DH56" s="49" t="str">
        <f t="shared" si="197"/>
        <v/>
      </c>
      <c r="DI56" s="49" t="str">
        <f t="shared" si="197"/>
        <v/>
      </c>
      <c r="DJ56" s="49" t="str">
        <f t="shared" si="197"/>
        <v/>
      </c>
      <c r="DK56" s="49" t="str">
        <f t="shared" si="197"/>
        <v/>
      </c>
      <c r="DL56" s="49" t="str">
        <f t="shared" si="197"/>
        <v/>
      </c>
      <c r="DM56" s="49" t="str">
        <f t="shared" si="197"/>
        <v/>
      </c>
      <c r="DN56" s="49" t="str">
        <f t="shared" si="197"/>
        <v/>
      </c>
      <c r="DO56" s="49" t="str">
        <f t="shared" si="197"/>
        <v/>
      </c>
      <c r="DP56" s="49" t="str">
        <f t="shared" si="197"/>
        <v/>
      </c>
      <c r="DQ56" s="49" t="str">
        <f t="shared" si="197"/>
        <v/>
      </c>
      <c r="DR56" s="49" t="str">
        <f t="shared" si="197"/>
        <v/>
      </c>
      <c r="DS56" s="49" t="str">
        <f t="shared" si="197"/>
        <v/>
      </c>
      <c r="DT56" s="49" t="str">
        <f t="shared" si="197"/>
        <v/>
      </c>
      <c r="DU56" s="49" t="str">
        <f t="shared" si="197"/>
        <v/>
      </c>
      <c r="DV56" s="49" t="str">
        <f t="shared" si="197"/>
        <v/>
      </c>
      <c r="DW56" s="183" t="str">
        <f t="shared" si="115"/>
        <v/>
      </c>
      <c r="DX56" s="49" t="str">
        <f t="shared" si="5"/>
        <v/>
      </c>
      <c r="DY56" s="49" t="str">
        <f t="shared" si="6"/>
        <v/>
      </c>
      <c r="DZ56" s="49" t="str">
        <f t="shared" si="7"/>
        <v/>
      </c>
      <c r="EA56" s="49" t="str">
        <f t="shared" si="8"/>
        <v/>
      </c>
      <c r="EB56" s="49" t="str">
        <f t="shared" si="9"/>
        <v/>
      </c>
      <c r="EC56" s="49" t="str">
        <f t="shared" si="10"/>
        <v/>
      </c>
      <c r="ED56" s="49" t="str">
        <f t="shared" si="11"/>
        <v/>
      </c>
      <c r="EE56" s="49" t="str">
        <f t="shared" si="12"/>
        <v/>
      </c>
      <c r="EF56" s="49" t="str">
        <f t="shared" si="13"/>
        <v/>
      </c>
      <c r="EG56" s="49" t="str">
        <f t="shared" si="14"/>
        <v/>
      </c>
      <c r="EH56" s="49" t="str">
        <f t="shared" si="15"/>
        <v/>
      </c>
      <c r="EI56" s="49" t="str">
        <f t="shared" si="16"/>
        <v/>
      </c>
      <c r="EJ56" s="49" t="str">
        <f t="shared" si="17"/>
        <v/>
      </c>
      <c r="EK56" s="49" t="str">
        <f t="shared" si="18"/>
        <v/>
      </c>
      <c r="EL56" s="49" t="str">
        <f t="shared" si="19"/>
        <v/>
      </c>
      <c r="EM56" s="49" t="str">
        <f t="shared" si="20"/>
        <v/>
      </c>
      <c r="EN56" s="49" t="str">
        <f t="shared" si="21"/>
        <v/>
      </c>
      <c r="EO56" s="49" t="str">
        <f t="shared" si="22"/>
        <v/>
      </c>
      <c r="EP56" s="49" t="str">
        <f t="shared" si="23"/>
        <v/>
      </c>
      <c r="EQ56" s="49" t="str">
        <f t="shared" si="24"/>
        <v/>
      </c>
      <c r="ER56" s="49" t="str">
        <f t="shared" si="25"/>
        <v/>
      </c>
      <c r="ES56" s="49" t="str">
        <f t="shared" si="26"/>
        <v/>
      </c>
      <c r="ET56" s="49" t="str">
        <f t="shared" si="27"/>
        <v/>
      </c>
      <c r="EU56" s="49" t="str">
        <f t="shared" si="28"/>
        <v/>
      </c>
      <c r="EV56" s="49" t="str">
        <f t="shared" si="29"/>
        <v/>
      </c>
      <c r="EW56" s="49" t="str">
        <f t="shared" si="30"/>
        <v/>
      </c>
      <c r="EX56" s="49" t="str">
        <f t="shared" si="31"/>
        <v/>
      </c>
      <c r="EY56" s="49" t="str">
        <f t="shared" si="32"/>
        <v/>
      </c>
      <c r="EZ56" s="49" t="str">
        <f t="shared" si="33"/>
        <v/>
      </c>
      <c r="FA56" s="49" t="str">
        <f t="shared" si="34"/>
        <v/>
      </c>
      <c r="FB56" s="49" t="str">
        <f t="shared" si="35"/>
        <v/>
      </c>
      <c r="FC56" s="49" t="str">
        <f t="shared" si="36"/>
        <v/>
      </c>
      <c r="FD56" s="49" t="str">
        <f t="shared" si="37"/>
        <v/>
      </c>
      <c r="FE56" s="49" t="str">
        <f t="shared" si="38"/>
        <v/>
      </c>
      <c r="FF56" s="49" t="str">
        <f t="shared" si="39"/>
        <v/>
      </c>
      <c r="FG56" s="49" t="str">
        <f t="shared" si="40"/>
        <v/>
      </c>
      <c r="FH56" s="49" t="str">
        <f t="shared" si="41"/>
        <v/>
      </c>
      <c r="FI56" s="49" t="str">
        <f t="shared" si="42"/>
        <v/>
      </c>
      <c r="FJ56" s="49" t="str">
        <f t="shared" si="43"/>
        <v/>
      </c>
      <c r="FK56" s="49" t="str">
        <f t="shared" si="44"/>
        <v/>
      </c>
      <c r="FL56" s="49" t="str">
        <f t="shared" si="45"/>
        <v/>
      </c>
      <c r="FM56" s="49" t="str">
        <f t="shared" si="46"/>
        <v/>
      </c>
      <c r="FN56" s="49" t="str">
        <f t="shared" si="47"/>
        <v/>
      </c>
      <c r="FO56" s="49" t="str">
        <f t="shared" si="48"/>
        <v/>
      </c>
      <c r="FP56" s="49" t="str">
        <f t="shared" si="49"/>
        <v/>
      </c>
      <c r="FQ56" s="49" t="str">
        <f t="shared" si="50"/>
        <v/>
      </c>
      <c r="FR56" s="49" t="str">
        <f t="shared" si="51"/>
        <v/>
      </c>
      <c r="FS56" s="49" t="str">
        <f t="shared" si="52"/>
        <v/>
      </c>
      <c r="FT56" s="49" t="str">
        <f t="shared" si="53"/>
        <v/>
      </c>
      <c r="FU56" s="49" t="str">
        <f t="shared" si="54"/>
        <v/>
      </c>
      <c r="FV56" s="49" t="str">
        <f t="shared" si="55"/>
        <v/>
      </c>
      <c r="FW56" s="49" t="str">
        <f t="shared" si="56"/>
        <v/>
      </c>
      <c r="FX56" s="49" t="str">
        <f t="shared" si="57"/>
        <v/>
      </c>
      <c r="FY56" s="49" t="str">
        <f t="shared" si="58"/>
        <v/>
      </c>
      <c r="FZ56" s="49" t="str">
        <f t="shared" si="59"/>
        <v/>
      </c>
      <c r="GA56" s="49" t="str">
        <f t="shared" si="60"/>
        <v/>
      </c>
      <c r="GB56" s="49" t="str">
        <f t="shared" si="61"/>
        <v/>
      </c>
      <c r="GC56" s="49" t="str">
        <f t="shared" si="62"/>
        <v/>
      </c>
      <c r="GD56" s="49" t="str">
        <f t="shared" si="63"/>
        <v/>
      </c>
      <c r="GE56" s="49" t="str">
        <f t="shared" si="64"/>
        <v/>
      </c>
      <c r="GF56" s="49" t="str">
        <f t="shared" si="65"/>
        <v/>
      </c>
      <c r="GG56" s="49" t="str">
        <f t="shared" si="66"/>
        <v/>
      </c>
      <c r="GH56" s="49" t="str">
        <f t="shared" si="67"/>
        <v/>
      </c>
      <c r="GI56" s="49" t="str">
        <f t="shared" si="68"/>
        <v/>
      </c>
      <c r="GJ56" s="49" t="str">
        <f t="shared" si="69"/>
        <v/>
      </c>
      <c r="GK56" s="49" t="str">
        <f t="shared" si="70"/>
        <v/>
      </c>
      <c r="GL56" s="49" t="str">
        <f t="shared" si="71"/>
        <v/>
      </c>
      <c r="GM56" s="49" t="str">
        <f t="shared" si="72"/>
        <v/>
      </c>
      <c r="GN56" s="49" t="str">
        <f t="shared" si="73"/>
        <v/>
      </c>
      <c r="GO56" s="49" t="str">
        <f t="shared" si="74"/>
        <v/>
      </c>
      <c r="GP56" s="49" t="str">
        <f t="shared" si="75"/>
        <v/>
      </c>
      <c r="GQ56" s="49" t="str">
        <f t="shared" si="76"/>
        <v/>
      </c>
      <c r="GR56" s="49" t="str">
        <f t="shared" si="77"/>
        <v/>
      </c>
      <c r="GS56" s="49" t="str">
        <f t="shared" si="78"/>
        <v/>
      </c>
      <c r="GT56" s="49" t="str">
        <f t="shared" si="79"/>
        <v/>
      </c>
      <c r="GU56" s="49" t="str">
        <f t="shared" si="80"/>
        <v/>
      </c>
      <c r="GV56" s="49" t="str">
        <f t="shared" si="81"/>
        <v/>
      </c>
      <c r="GW56" s="49" t="str">
        <f t="shared" si="82"/>
        <v/>
      </c>
      <c r="GX56" s="49" t="str">
        <f t="shared" si="83"/>
        <v/>
      </c>
      <c r="GY56" s="49" t="str">
        <f t="shared" si="84"/>
        <v/>
      </c>
      <c r="GZ56" s="49" t="str">
        <f t="shared" si="85"/>
        <v/>
      </c>
      <c r="HA56" s="49" t="str">
        <f t="shared" si="86"/>
        <v/>
      </c>
      <c r="HB56" s="49" t="str">
        <f t="shared" si="87"/>
        <v/>
      </c>
      <c r="HC56" s="49" t="str">
        <f t="shared" si="88"/>
        <v/>
      </c>
      <c r="HD56" s="49" t="str">
        <f t="shared" si="89"/>
        <v/>
      </c>
      <c r="HE56" s="49" t="str">
        <f t="shared" si="90"/>
        <v/>
      </c>
      <c r="HF56" s="49" t="str">
        <f t="shared" si="91"/>
        <v/>
      </c>
      <c r="HG56" s="49" t="str">
        <f t="shared" si="92"/>
        <v/>
      </c>
      <c r="HH56" s="49" t="str">
        <f t="shared" si="93"/>
        <v/>
      </c>
      <c r="HI56" s="49" t="str">
        <f t="shared" si="94"/>
        <v/>
      </c>
      <c r="HJ56" s="49" t="str">
        <f t="shared" si="95"/>
        <v/>
      </c>
      <c r="HK56" s="49" t="str">
        <f t="shared" si="96"/>
        <v/>
      </c>
      <c r="HL56" s="49" t="str">
        <f t="shared" si="97"/>
        <v/>
      </c>
      <c r="HM56" s="49" t="str">
        <f t="shared" si="98"/>
        <v/>
      </c>
      <c r="HN56" s="49" t="str">
        <f t="shared" si="99"/>
        <v/>
      </c>
      <c r="HO56" s="49" t="str">
        <f t="shared" si="100"/>
        <v/>
      </c>
      <c r="HP56" s="49" t="str">
        <f t="shared" si="101"/>
        <v/>
      </c>
      <c r="HQ56" s="49" t="str">
        <f t="shared" si="102"/>
        <v/>
      </c>
      <c r="HR56" s="49" t="str">
        <f t="shared" si="103"/>
        <v/>
      </c>
      <c r="HS56" s="49" t="str">
        <f t="shared" si="104"/>
        <v/>
      </c>
      <c r="HT56" s="169" t="e">
        <f t="shared" si="171"/>
        <v>#N/A</v>
      </c>
      <c r="HU56" s="169" t="e">
        <f t="shared" si="181"/>
        <v>#N/A</v>
      </c>
      <c r="HV56" s="169" t="e">
        <f t="shared" si="181"/>
        <v>#N/A</v>
      </c>
      <c r="HW56" s="169" t="e">
        <f t="shared" si="181"/>
        <v>#N/A</v>
      </c>
      <c r="HX56" s="169" t="e">
        <f t="shared" si="192"/>
        <v>#N/A</v>
      </c>
      <c r="HY56" s="169" t="e">
        <f t="shared" si="192"/>
        <v>#N/A</v>
      </c>
      <c r="HZ56" s="169" t="e">
        <f t="shared" si="192"/>
        <v>#N/A</v>
      </c>
      <c r="IA56" s="169" t="e">
        <f t="shared" si="192"/>
        <v>#N/A</v>
      </c>
      <c r="IB56" s="169" t="e">
        <f t="shared" si="192"/>
        <v>#N/A</v>
      </c>
      <c r="IC56" s="169" t="e">
        <f t="shared" si="192"/>
        <v>#N/A</v>
      </c>
      <c r="ID56" s="169" t="e">
        <f t="shared" si="192"/>
        <v>#N/A</v>
      </c>
      <c r="IE56" s="169" t="e">
        <f t="shared" si="192"/>
        <v>#N/A</v>
      </c>
      <c r="IF56" s="169" t="e">
        <f t="shared" si="192"/>
        <v>#N/A</v>
      </c>
      <c r="IG56" s="169" t="e">
        <f t="shared" si="192"/>
        <v>#N/A</v>
      </c>
      <c r="IH56" s="169" t="e">
        <f t="shared" si="192"/>
        <v>#N/A</v>
      </c>
      <c r="II56" s="169" t="e">
        <f t="shared" si="192"/>
        <v>#N/A</v>
      </c>
      <c r="IJ56" s="169" t="e">
        <f t="shared" si="192"/>
        <v>#N/A</v>
      </c>
      <c r="IK56" s="169" t="e">
        <f t="shared" si="192"/>
        <v>#N/A</v>
      </c>
      <c r="IL56" s="169" t="e">
        <f t="shared" si="192"/>
        <v>#N/A</v>
      </c>
      <c r="IM56" s="169" t="e">
        <f t="shared" si="188"/>
        <v>#N/A</v>
      </c>
      <c r="IN56" s="169" t="e">
        <f t="shared" si="188"/>
        <v>#N/A</v>
      </c>
      <c r="IO56" s="169" t="e">
        <f t="shared" si="188"/>
        <v>#N/A</v>
      </c>
      <c r="IP56" s="169" t="e">
        <f t="shared" si="188"/>
        <v>#N/A</v>
      </c>
      <c r="IQ56" s="169" t="e">
        <f t="shared" si="188"/>
        <v>#N/A</v>
      </c>
      <c r="IR56" s="169" t="e">
        <f t="shared" si="188"/>
        <v>#N/A</v>
      </c>
      <c r="IS56" s="169" t="e">
        <f t="shared" si="188"/>
        <v>#N/A</v>
      </c>
      <c r="IT56" s="169" t="e">
        <f t="shared" si="188"/>
        <v>#N/A</v>
      </c>
      <c r="IU56" s="169" t="e">
        <f t="shared" si="188"/>
        <v>#N/A</v>
      </c>
      <c r="IV56" s="169" t="e">
        <f t="shared" si="188"/>
        <v>#N/A</v>
      </c>
      <c r="IW56" s="169" t="e">
        <f t="shared" si="188"/>
        <v>#N/A</v>
      </c>
      <c r="IX56" s="169" t="e">
        <f t="shared" si="188"/>
        <v>#N/A</v>
      </c>
      <c r="IY56" s="169" t="e">
        <f t="shared" si="188"/>
        <v>#N/A</v>
      </c>
      <c r="IZ56" s="169" t="e">
        <f t="shared" si="188"/>
        <v>#N/A</v>
      </c>
      <c r="JA56" s="169" t="e">
        <f t="shared" si="188"/>
        <v>#N/A</v>
      </c>
      <c r="JB56" s="169" t="e">
        <f t="shared" si="185"/>
        <v>#N/A</v>
      </c>
      <c r="JC56" s="169" t="e">
        <f t="shared" si="185"/>
        <v>#N/A</v>
      </c>
      <c r="JD56" s="169" t="e">
        <f t="shared" si="185"/>
        <v>#N/A</v>
      </c>
      <c r="JE56" s="169" t="e">
        <f t="shared" si="185"/>
        <v>#N/A</v>
      </c>
      <c r="JF56" s="169" t="e">
        <f t="shared" si="185"/>
        <v>#N/A</v>
      </c>
      <c r="JG56" s="169" t="e">
        <f t="shared" si="185"/>
        <v>#N/A</v>
      </c>
      <c r="JH56" s="169" t="e">
        <f t="shared" si="185"/>
        <v>#N/A</v>
      </c>
      <c r="JI56" s="169" t="e">
        <f t="shared" si="185"/>
        <v>#N/A</v>
      </c>
      <c r="JJ56" s="169" t="e">
        <f t="shared" si="185"/>
        <v>#N/A</v>
      </c>
      <c r="JK56" s="169" t="e">
        <f t="shared" si="185"/>
        <v>#N/A</v>
      </c>
      <c r="JL56" s="169" t="e">
        <f t="shared" si="185"/>
        <v>#N/A</v>
      </c>
      <c r="JM56" s="169" t="e">
        <f t="shared" si="185"/>
        <v>#N/A</v>
      </c>
      <c r="JN56" s="169" t="e">
        <f t="shared" si="185"/>
        <v>#N/A</v>
      </c>
      <c r="JO56" s="169" t="e">
        <f t="shared" si="185"/>
        <v>#N/A</v>
      </c>
      <c r="JP56" s="169" t="e">
        <f t="shared" si="185"/>
        <v>#N/A</v>
      </c>
      <c r="JQ56" s="169" t="e">
        <f t="shared" si="198"/>
        <v>#N/A</v>
      </c>
      <c r="JR56" s="169" t="e">
        <f t="shared" si="198"/>
        <v>#N/A</v>
      </c>
      <c r="JS56" s="169" t="e">
        <f t="shared" si="198"/>
        <v>#N/A</v>
      </c>
      <c r="JT56" s="169" t="e">
        <f t="shared" si="198"/>
        <v>#N/A</v>
      </c>
      <c r="JU56" s="169" t="e">
        <f t="shared" si="198"/>
        <v>#N/A</v>
      </c>
      <c r="JV56" s="169" t="e">
        <f t="shared" si="198"/>
        <v>#N/A</v>
      </c>
      <c r="JW56" s="169" t="e">
        <f t="shared" si="198"/>
        <v>#N/A</v>
      </c>
      <c r="JX56" s="169" t="e">
        <f t="shared" si="198"/>
        <v>#N/A</v>
      </c>
      <c r="JY56" s="169" t="e">
        <f t="shared" si="198"/>
        <v>#N/A</v>
      </c>
      <c r="JZ56" s="169" t="e">
        <f t="shared" si="198"/>
        <v>#N/A</v>
      </c>
      <c r="KA56" s="169" t="e">
        <f t="shared" si="198"/>
        <v>#N/A</v>
      </c>
      <c r="KB56" s="169" t="e">
        <f t="shared" si="198"/>
        <v>#N/A</v>
      </c>
      <c r="KC56" s="169" t="e">
        <f t="shared" si="198"/>
        <v>#N/A</v>
      </c>
      <c r="KD56" s="169" t="e">
        <f t="shared" si="198"/>
        <v>#N/A</v>
      </c>
      <c r="KE56" s="169" t="e">
        <f t="shared" si="198"/>
        <v>#N/A</v>
      </c>
      <c r="KF56" s="169" t="e">
        <f t="shared" si="117"/>
        <v>#N/A</v>
      </c>
      <c r="KG56" s="169" t="e">
        <f t="shared" si="182"/>
        <v>#N/A</v>
      </c>
      <c r="KH56" s="169" t="e">
        <f t="shared" si="182"/>
        <v>#N/A</v>
      </c>
      <c r="KI56" s="169" t="e">
        <f t="shared" si="182"/>
        <v>#N/A</v>
      </c>
      <c r="KJ56" s="169" t="e">
        <f t="shared" si="193"/>
        <v>#N/A</v>
      </c>
      <c r="KK56" s="169" t="e">
        <f t="shared" si="193"/>
        <v>#N/A</v>
      </c>
      <c r="KL56" s="169" t="e">
        <f t="shared" si="193"/>
        <v>#N/A</v>
      </c>
      <c r="KM56" s="169" t="e">
        <f t="shared" si="193"/>
        <v>#N/A</v>
      </c>
      <c r="KN56" s="169" t="e">
        <f t="shared" si="193"/>
        <v>#N/A</v>
      </c>
      <c r="KO56" s="169" t="e">
        <f t="shared" si="193"/>
        <v>#N/A</v>
      </c>
      <c r="KP56" s="169" t="e">
        <f t="shared" si="193"/>
        <v>#N/A</v>
      </c>
      <c r="KQ56" s="169" t="e">
        <f t="shared" si="193"/>
        <v>#N/A</v>
      </c>
      <c r="KR56" s="169" t="e">
        <f t="shared" si="193"/>
        <v>#N/A</v>
      </c>
      <c r="KS56" s="169" t="e">
        <f t="shared" si="193"/>
        <v>#N/A</v>
      </c>
      <c r="KT56" s="169" t="e">
        <f t="shared" si="193"/>
        <v>#N/A</v>
      </c>
      <c r="KU56" s="169" t="e">
        <f t="shared" si="193"/>
        <v>#N/A</v>
      </c>
      <c r="KV56" s="169" t="e">
        <f t="shared" si="193"/>
        <v>#N/A</v>
      </c>
      <c r="KW56" s="169" t="e">
        <f t="shared" si="193"/>
        <v>#N/A</v>
      </c>
      <c r="KX56" s="169" t="e">
        <f t="shared" si="193"/>
        <v>#N/A</v>
      </c>
      <c r="KY56" s="169" t="e">
        <f t="shared" si="189"/>
        <v>#N/A</v>
      </c>
      <c r="KZ56" s="169" t="e">
        <f t="shared" si="189"/>
        <v>#N/A</v>
      </c>
      <c r="LA56" s="169" t="e">
        <f t="shared" si="189"/>
        <v>#N/A</v>
      </c>
      <c r="LB56" s="169" t="e">
        <f t="shared" si="189"/>
        <v>#N/A</v>
      </c>
      <c r="LC56" s="169" t="e">
        <f t="shared" si="189"/>
        <v>#N/A</v>
      </c>
      <c r="LD56" s="169" t="e">
        <f t="shared" si="189"/>
        <v>#N/A</v>
      </c>
      <c r="LE56" s="169" t="e">
        <f t="shared" si="189"/>
        <v>#N/A</v>
      </c>
      <c r="LF56" s="169" t="e">
        <f t="shared" si="189"/>
        <v>#N/A</v>
      </c>
      <c r="LG56" s="169" t="e">
        <f t="shared" si="189"/>
        <v>#N/A</v>
      </c>
      <c r="LH56" s="169" t="e">
        <f t="shared" si="189"/>
        <v>#N/A</v>
      </c>
      <c r="LI56" s="169" t="e">
        <f t="shared" si="189"/>
        <v>#N/A</v>
      </c>
      <c r="LJ56" s="169" t="e">
        <f t="shared" si="189"/>
        <v>#N/A</v>
      </c>
      <c r="LK56" s="169" t="e">
        <f t="shared" si="189"/>
        <v>#N/A</v>
      </c>
      <c r="LL56" s="169" t="e">
        <f t="shared" si="189"/>
        <v>#N/A</v>
      </c>
      <c r="LM56" s="169" t="e">
        <f t="shared" si="189"/>
        <v>#N/A</v>
      </c>
      <c r="LN56" s="169" t="e">
        <f t="shared" si="186"/>
        <v>#N/A</v>
      </c>
      <c r="LO56" s="169" t="e">
        <f t="shared" si="186"/>
        <v>#N/A</v>
      </c>
      <c r="LP56" s="169" t="e">
        <f t="shared" si="186"/>
        <v>#N/A</v>
      </c>
      <c r="LQ56" s="169" t="e">
        <f t="shared" si="186"/>
        <v>#N/A</v>
      </c>
      <c r="LR56" s="169" t="e">
        <f t="shared" si="186"/>
        <v>#N/A</v>
      </c>
      <c r="LS56" s="169" t="e">
        <f t="shared" si="186"/>
        <v>#N/A</v>
      </c>
      <c r="LT56" s="169" t="e">
        <f t="shared" si="186"/>
        <v>#N/A</v>
      </c>
      <c r="LU56" s="169" t="e">
        <f t="shared" si="186"/>
        <v>#N/A</v>
      </c>
      <c r="LV56" s="169" t="e">
        <f t="shared" si="186"/>
        <v>#N/A</v>
      </c>
      <c r="LW56" s="169" t="e">
        <f t="shared" si="186"/>
        <v>#N/A</v>
      </c>
      <c r="LX56" s="169" t="e">
        <f t="shared" si="186"/>
        <v>#N/A</v>
      </c>
      <c r="LY56" s="169" t="e">
        <f t="shared" si="186"/>
        <v>#N/A</v>
      </c>
      <c r="LZ56" s="169" t="e">
        <f t="shared" si="186"/>
        <v>#N/A</v>
      </c>
      <c r="MA56" s="169" t="e">
        <f t="shared" si="186"/>
        <v>#N/A</v>
      </c>
      <c r="MB56" s="169" t="e">
        <f t="shared" si="186"/>
        <v>#N/A</v>
      </c>
      <c r="MC56" s="169" t="e">
        <f t="shared" si="199"/>
        <v>#N/A</v>
      </c>
      <c r="MD56" s="169" t="e">
        <f t="shared" si="199"/>
        <v>#N/A</v>
      </c>
      <c r="ME56" s="169" t="e">
        <f t="shared" si="199"/>
        <v>#N/A</v>
      </c>
      <c r="MF56" s="169" t="e">
        <f t="shared" si="199"/>
        <v>#N/A</v>
      </c>
      <c r="MG56" s="169" t="e">
        <f t="shared" si="199"/>
        <v>#N/A</v>
      </c>
      <c r="MH56" s="169" t="e">
        <f t="shared" si="199"/>
        <v>#N/A</v>
      </c>
      <c r="MI56" s="169" t="e">
        <f t="shared" si="199"/>
        <v>#N/A</v>
      </c>
      <c r="MJ56" s="169" t="e">
        <f t="shared" si="199"/>
        <v>#N/A</v>
      </c>
      <c r="MK56" s="169" t="e">
        <f t="shared" si="199"/>
        <v>#N/A</v>
      </c>
      <c r="ML56" s="169" t="e">
        <f t="shared" si="199"/>
        <v>#N/A</v>
      </c>
      <c r="MM56" s="169" t="e">
        <f t="shared" si="199"/>
        <v>#N/A</v>
      </c>
      <c r="MN56" s="169" t="e">
        <f t="shared" si="199"/>
        <v>#N/A</v>
      </c>
      <c r="MO56" s="169" t="e">
        <f t="shared" si="199"/>
        <v>#N/A</v>
      </c>
      <c r="MP56" s="169" t="e">
        <f t="shared" si="199"/>
        <v>#N/A</v>
      </c>
      <c r="MQ56" s="169" t="e">
        <f t="shared" si="199"/>
        <v>#N/A</v>
      </c>
      <c r="MR56" s="169" t="e">
        <f t="shared" si="118"/>
        <v>#N/A</v>
      </c>
      <c r="MS56" s="169" t="e">
        <f t="shared" si="183"/>
        <v>#N/A</v>
      </c>
      <c r="MT56" s="169" t="e">
        <f t="shared" si="183"/>
        <v>#N/A</v>
      </c>
      <c r="MU56" s="169" t="e">
        <f t="shared" si="183"/>
        <v>#N/A</v>
      </c>
      <c r="MV56" s="169" t="e">
        <f t="shared" si="194"/>
        <v>#N/A</v>
      </c>
      <c r="MW56" s="169" t="e">
        <f t="shared" si="194"/>
        <v>#N/A</v>
      </c>
      <c r="MX56" s="169" t="e">
        <f t="shared" si="194"/>
        <v>#N/A</v>
      </c>
      <c r="MY56" s="169" t="e">
        <f t="shared" si="194"/>
        <v>#N/A</v>
      </c>
      <c r="MZ56" s="169" t="e">
        <f t="shared" si="194"/>
        <v>#N/A</v>
      </c>
      <c r="NA56" s="169" t="e">
        <f t="shared" si="194"/>
        <v>#N/A</v>
      </c>
      <c r="NB56" s="169" t="e">
        <f t="shared" si="194"/>
        <v>#N/A</v>
      </c>
      <c r="NC56" s="169" t="e">
        <f t="shared" si="194"/>
        <v>#N/A</v>
      </c>
      <c r="ND56" s="169" t="e">
        <f t="shared" si="194"/>
        <v>#N/A</v>
      </c>
      <c r="NE56" s="169" t="e">
        <f t="shared" si="194"/>
        <v>#N/A</v>
      </c>
      <c r="NF56" s="169" t="e">
        <f t="shared" si="194"/>
        <v>#N/A</v>
      </c>
      <c r="NG56" s="169" t="e">
        <f t="shared" si="194"/>
        <v>#N/A</v>
      </c>
      <c r="NH56" s="169" t="e">
        <f t="shared" si="194"/>
        <v>#N/A</v>
      </c>
      <c r="NI56" s="169" t="e">
        <f t="shared" si="194"/>
        <v>#N/A</v>
      </c>
      <c r="NJ56" s="169" t="e">
        <f t="shared" si="194"/>
        <v>#N/A</v>
      </c>
      <c r="NK56" s="169" t="e">
        <f t="shared" si="190"/>
        <v>#N/A</v>
      </c>
      <c r="NL56" s="169" t="e">
        <f t="shared" si="190"/>
        <v>#N/A</v>
      </c>
      <c r="NM56" s="169" t="e">
        <f t="shared" si="190"/>
        <v>#N/A</v>
      </c>
      <c r="NN56" s="169" t="e">
        <f t="shared" si="190"/>
        <v>#N/A</v>
      </c>
      <c r="NO56" s="169" t="e">
        <f t="shared" si="190"/>
        <v>#N/A</v>
      </c>
      <c r="NP56" s="169" t="e">
        <f t="shared" si="190"/>
        <v>#N/A</v>
      </c>
      <c r="NQ56" s="169" t="e">
        <f t="shared" si="190"/>
        <v>#N/A</v>
      </c>
      <c r="NR56" s="169" t="e">
        <f t="shared" si="190"/>
        <v>#N/A</v>
      </c>
      <c r="NS56" s="169" t="e">
        <f t="shared" si="190"/>
        <v>#N/A</v>
      </c>
      <c r="NT56" s="169" t="e">
        <f t="shared" si="190"/>
        <v>#N/A</v>
      </c>
      <c r="NU56" s="169" t="e">
        <f t="shared" si="190"/>
        <v>#N/A</v>
      </c>
      <c r="NV56" s="169" t="e">
        <f t="shared" si="190"/>
        <v>#N/A</v>
      </c>
      <c r="NW56" s="169" t="e">
        <f t="shared" si="190"/>
        <v>#N/A</v>
      </c>
      <c r="NX56" s="169" t="e">
        <f t="shared" si="190"/>
        <v>#N/A</v>
      </c>
      <c r="NY56" s="169" t="e">
        <f t="shared" si="190"/>
        <v>#N/A</v>
      </c>
      <c r="NZ56" s="169" t="e">
        <f t="shared" si="187"/>
        <v>#N/A</v>
      </c>
      <c r="OA56" s="169" t="e">
        <f t="shared" si="187"/>
        <v>#N/A</v>
      </c>
      <c r="OB56" s="169" t="e">
        <f t="shared" si="187"/>
        <v>#N/A</v>
      </c>
      <c r="OC56" s="169" t="e">
        <f t="shared" si="187"/>
        <v>#N/A</v>
      </c>
      <c r="OD56" s="169" t="e">
        <f t="shared" si="187"/>
        <v>#N/A</v>
      </c>
      <c r="OE56" s="169" t="e">
        <f t="shared" si="187"/>
        <v>#N/A</v>
      </c>
      <c r="OF56" s="169" t="e">
        <f t="shared" si="187"/>
        <v>#N/A</v>
      </c>
      <c r="OG56" s="169" t="e">
        <f t="shared" si="187"/>
        <v>#N/A</v>
      </c>
      <c r="OH56" s="169" t="e">
        <f t="shared" si="187"/>
        <v>#N/A</v>
      </c>
      <c r="OI56" s="169" t="e">
        <f t="shared" si="187"/>
        <v>#N/A</v>
      </c>
      <c r="OJ56" s="169" t="e">
        <f t="shared" si="187"/>
        <v>#N/A</v>
      </c>
      <c r="OK56" s="169" t="e">
        <f t="shared" si="187"/>
        <v>#N/A</v>
      </c>
      <c r="OL56" s="169" t="e">
        <f t="shared" si="187"/>
        <v>#N/A</v>
      </c>
      <c r="OM56" s="169" t="e">
        <f t="shared" si="187"/>
        <v>#N/A</v>
      </c>
      <c r="ON56" s="169" t="e">
        <f t="shared" si="187"/>
        <v>#N/A</v>
      </c>
      <c r="OO56" s="169" t="e">
        <f t="shared" si="200"/>
        <v>#N/A</v>
      </c>
      <c r="OP56" s="169" t="e">
        <f t="shared" si="200"/>
        <v>#N/A</v>
      </c>
      <c r="OQ56" s="169" t="e">
        <f t="shared" si="200"/>
        <v>#N/A</v>
      </c>
      <c r="OR56" s="169" t="e">
        <f t="shared" si="200"/>
        <v>#N/A</v>
      </c>
      <c r="OS56" s="169" t="e">
        <f t="shared" si="200"/>
        <v>#N/A</v>
      </c>
      <c r="OT56" s="169" t="e">
        <f t="shared" si="200"/>
        <v>#N/A</v>
      </c>
      <c r="OU56" s="169" t="e">
        <f t="shared" si="200"/>
        <v>#N/A</v>
      </c>
      <c r="OV56" s="169" t="e">
        <f t="shared" si="200"/>
        <v>#N/A</v>
      </c>
      <c r="OW56" s="169" t="e">
        <f t="shared" si="200"/>
        <v>#N/A</v>
      </c>
      <c r="OX56" s="169" t="e">
        <f t="shared" si="200"/>
        <v>#N/A</v>
      </c>
      <c r="OY56" s="169" t="e">
        <f t="shared" si="200"/>
        <v>#N/A</v>
      </c>
      <c r="OZ56" s="169" t="e">
        <f t="shared" si="200"/>
        <v>#N/A</v>
      </c>
      <c r="PA56" s="169" t="e">
        <f t="shared" si="200"/>
        <v>#N/A</v>
      </c>
      <c r="PB56" s="169" t="e">
        <f t="shared" si="200"/>
        <v>#N/A</v>
      </c>
      <c r="PC56" s="169" t="e">
        <f t="shared" si="200"/>
        <v>#N/A</v>
      </c>
      <c r="PD56" s="169" t="e">
        <f t="shared" si="119"/>
        <v>#N/A</v>
      </c>
      <c r="PE56" s="169" t="e">
        <f t="shared" si="196"/>
        <v>#N/A</v>
      </c>
      <c r="PF56" s="169" t="e">
        <f t="shared" si="196"/>
        <v>#N/A</v>
      </c>
      <c r="PG56" s="169" t="e">
        <f t="shared" si="196"/>
        <v>#N/A</v>
      </c>
      <c r="PH56" s="169" t="e">
        <f t="shared" si="196"/>
        <v>#N/A</v>
      </c>
      <c r="PI56" s="169" t="e">
        <f t="shared" si="196"/>
        <v>#N/A</v>
      </c>
      <c r="PJ56" s="169" t="e">
        <f t="shared" si="196"/>
        <v>#N/A</v>
      </c>
      <c r="PK56" s="169" t="e">
        <f t="shared" si="196"/>
        <v>#N/A</v>
      </c>
      <c r="PL56" s="169" t="e">
        <f t="shared" si="196"/>
        <v>#N/A</v>
      </c>
    </row>
    <row r="57" spans="1:428" hidden="1" x14ac:dyDescent="0.75">
      <c r="A57" s="4">
        <v>54</v>
      </c>
      <c r="B57" s="109"/>
      <c r="C57" s="117"/>
      <c r="D57" s="122" t="str">
        <f t="shared" si="168"/>
        <v/>
      </c>
      <c r="E57" s="95"/>
      <c r="F57" s="122" t="str">
        <f t="shared" si="169"/>
        <v/>
      </c>
      <c r="G57" s="117"/>
      <c r="H57" s="110"/>
      <c r="I57" s="124" t="str">
        <f t="shared" si="0"/>
        <v/>
      </c>
      <c r="J57" s="124" t="str">
        <f t="shared" si="1"/>
        <v/>
      </c>
      <c r="K57" s="73" t="str">
        <f t="shared" si="112"/>
        <v/>
      </c>
      <c r="L57" s="23"/>
      <c r="M57" s="57"/>
      <c r="N57" s="280"/>
      <c r="O57" s="74" t="str">
        <f>IF(AND(D57&gt;0,E57&gt;0,F57&gt;0),IF(ISBLANK(N57),IF(ISBLANK(L57),"",(F57-D57)*VLOOKUP(L57,VLookups!$A$4:$B$13,2,FALSE)),N57),"")</f>
        <v/>
      </c>
      <c r="P57" s="75" t="str">
        <f t="shared" si="170"/>
        <v/>
      </c>
      <c r="Q57" s="95"/>
      <c r="R57" s="270" t="str">
        <f>IF(AND(Q57&gt;0,E57&gt;0,NOT(O57="")),ABS(VLOOKUP($Q$1,VLookups!$A$43:$B$44,2,FALSE)-_xlfn.NORM.DIST(Q57,K57,O57,TRUE)),"")</f>
        <v/>
      </c>
      <c r="S57" s="94" t="str">
        <f>IF(AND($D57&gt;0,$E57&gt;0,$F57&gt;0,NOT(ISBLANK($L57))),_xlfn.NORM.INV(ABS(VLOOKUP($Q$1,VLookups!$A$43:$B$44,2,FALSE)-S$3),$K57,$O57),"")</f>
        <v/>
      </c>
      <c r="T57" s="93" t="str">
        <f>IF(AND($D57&gt;0,$E57&gt;0,$F57&gt;0,NOT(ISBLANK($L57))),_xlfn.NORM.INV(ABS(VLOOKUP($Q$1,VLookups!$A$43:$B$44,2,FALSE)-T$3),$K57,$O57),"")</f>
        <v/>
      </c>
      <c r="U57" s="94" t="str">
        <f>IF(AND($D57&gt;0,$E57&gt;0,$F57&gt;0,NOT(ISBLANK($L57))),_xlfn.NORM.INV(ABS(VLOOKUP($Q$1,VLookups!$A$43:$B$44,2,FALSE)-U$3),$K57,$O57),"")</f>
        <v/>
      </c>
      <c r="V57" s="93" t="str">
        <f>IF(AND($D57&gt;0,$E57&gt;0,$F57&gt;0,NOT(ISBLANK($L57))),_xlfn.NORM.INV(ABS(VLOOKUP($Q$1,VLookups!$A$43:$B$44,2,FALSE)-V$3),$K57,$O57),"")</f>
        <v/>
      </c>
      <c r="W57" s="94" t="str">
        <f>IF(AND($D57&gt;0,$E57&gt;0,$F57&gt;0,NOT(ISBLANK($L57))),_xlfn.NORM.INV(ABS(VLOOKUP($Q$1,VLookups!$A$43:$B$44,2,FALSE)-W$3),$K57,$O57),"")</f>
        <v/>
      </c>
      <c r="X57" s="93" t="str">
        <f>IF(AND($D57&gt;0,$E57&gt;0,$F57&gt;0,NOT(ISBLANK($L57))),_xlfn.NORM.INV(ABS(VLOOKUP($Q$1,VLookups!$A$43:$B$44,2,FALSE)-X$3),$K57,$O57),"")</f>
        <v/>
      </c>
      <c r="Y57" s="5"/>
      <c r="Z57" s="168" t="str">
        <f t="shared" si="113"/>
        <v/>
      </c>
      <c r="AA57" s="49" t="str">
        <f t="shared" si="114"/>
        <v/>
      </c>
      <c r="AB57" s="49" t="str">
        <f t="shared" si="201"/>
        <v/>
      </c>
      <c r="AC57" s="49" t="str">
        <f t="shared" si="201"/>
        <v/>
      </c>
      <c r="AD57" s="49" t="str">
        <f t="shared" si="201"/>
        <v/>
      </c>
      <c r="AE57" s="49" t="str">
        <f t="shared" si="201"/>
        <v/>
      </c>
      <c r="AF57" s="49" t="str">
        <f t="shared" si="201"/>
        <v/>
      </c>
      <c r="AG57" s="49" t="str">
        <f t="shared" si="201"/>
        <v/>
      </c>
      <c r="AH57" s="49" t="str">
        <f t="shared" si="201"/>
        <v/>
      </c>
      <c r="AI57" s="49" t="str">
        <f t="shared" si="201"/>
        <v/>
      </c>
      <c r="AJ57" s="49" t="str">
        <f t="shared" si="201"/>
        <v/>
      </c>
      <c r="AK57" s="49" t="str">
        <f t="shared" si="201"/>
        <v/>
      </c>
      <c r="AL57" s="49" t="str">
        <f t="shared" si="201"/>
        <v/>
      </c>
      <c r="AM57" s="49" t="str">
        <f t="shared" si="201"/>
        <v/>
      </c>
      <c r="AN57" s="49" t="str">
        <f t="shared" si="201"/>
        <v/>
      </c>
      <c r="AO57" s="49" t="str">
        <f t="shared" si="201"/>
        <v/>
      </c>
      <c r="AP57" s="49" t="str">
        <f t="shared" si="201"/>
        <v/>
      </c>
      <c r="AQ57" s="49" t="str">
        <f t="shared" si="201"/>
        <v/>
      </c>
      <c r="AR57" s="49" t="str">
        <f t="shared" si="201"/>
        <v/>
      </c>
      <c r="AS57" s="49" t="str">
        <f t="shared" si="201"/>
        <v/>
      </c>
      <c r="AT57" s="49" t="str">
        <f t="shared" si="201"/>
        <v/>
      </c>
      <c r="AU57" s="49" t="str">
        <f t="shared" si="201"/>
        <v/>
      </c>
      <c r="AV57" s="49" t="str">
        <f t="shared" si="201"/>
        <v/>
      </c>
      <c r="AW57" s="49" t="str">
        <f t="shared" si="201"/>
        <v/>
      </c>
      <c r="AX57" s="49" t="str">
        <f t="shared" si="201"/>
        <v/>
      </c>
      <c r="AY57" s="49" t="str">
        <f t="shared" si="201"/>
        <v/>
      </c>
      <c r="AZ57" s="49" t="str">
        <f t="shared" si="201"/>
        <v/>
      </c>
      <c r="BA57" s="49" t="str">
        <f t="shared" si="201"/>
        <v/>
      </c>
      <c r="BB57" s="49" t="str">
        <f t="shared" si="201"/>
        <v/>
      </c>
      <c r="BC57" s="49" t="str">
        <f t="shared" si="201"/>
        <v/>
      </c>
      <c r="BD57" s="49" t="str">
        <f t="shared" si="201"/>
        <v/>
      </c>
      <c r="BE57" s="49" t="str">
        <f t="shared" si="201"/>
        <v/>
      </c>
      <c r="BF57" s="49" t="str">
        <f t="shared" si="201"/>
        <v/>
      </c>
      <c r="BG57" s="49" t="str">
        <f t="shared" si="201"/>
        <v/>
      </c>
      <c r="BH57" s="49" t="str">
        <f t="shared" si="201"/>
        <v/>
      </c>
      <c r="BI57" s="49" t="str">
        <f t="shared" si="201"/>
        <v/>
      </c>
      <c r="BJ57" s="49" t="str">
        <f t="shared" si="201"/>
        <v/>
      </c>
      <c r="BK57" s="49" t="str">
        <f t="shared" si="201"/>
        <v/>
      </c>
      <c r="BL57" s="49" t="str">
        <f t="shared" si="201"/>
        <v/>
      </c>
      <c r="BM57" s="49" t="str">
        <f t="shared" si="201"/>
        <v/>
      </c>
      <c r="BN57" s="49" t="str">
        <f t="shared" si="201"/>
        <v/>
      </c>
      <c r="BO57" s="49" t="str">
        <f t="shared" si="201"/>
        <v/>
      </c>
      <c r="BP57" s="49" t="str">
        <f t="shared" si="201"/>
        <v/>
      </c>
      <c r="BQ57" s="49" t="str">
        <f t="shared" si="201"/>
        <v/>
      </c>
      <c r="BR57" s="49" t="str">
        <f t="shared" si="201"/>
        <v/>
      </c>
      <c r="BS57" s="49" t="str">
        <f t="shared" si="201"/>
        <v/>
      </c>
      <c r="BT57" s="49" t="str">
        <f t="shared" si="201"/>
        <v/>
      </c>
      <c r="BU57" s="49" t="str">
        <f t="shared" si="201"/>
        <v/>
      </c>
      <c r="BV57" s="49" t="str">
        <f t="shared" si="201"/>
        <v/>
      </c>
      <c r="BW57" s="49" t="str">
        <f t="shared" si="201"/>
        <v/>
      </c>
      <c r="BX57" s="49" t="str">
        <f t="shared" si="201"/>
        <v/>
      </c>
      <c r="BY57" s="49" t="str">
        <f t="shared" si="201"/>
        <v/>
      </c>
      <c r="BZ57" s="49" t="str">
        <f t="shared" si="201"/>
        <v/>
      </c>
      <c r="CA57" s="49" t="str">
        <f t="shared" si="201"/>
        <v/>
      </c>
      <c r="CB57" s="49" t="str">
        <f t="shared" si="201"/>
        <v/>
      </c>
      <c r="CC57" s="49" t="str">
        <f t="shared" si="201"/>
        <v/>
      </c>
      <c r="CD57" s="49" t="str">
        <f t="shared" si="201"/>
        <v/>
      </c>
      <c r="CE57" s="49" t="str">
        <f t="shared" si="201"/>
        <v/>
      </c>
      <c r="CF57" s="49" t="str">
        <f t="shared" si="201"/>
        <v/>
      </c>
      <c r="CG57" s="49" t="str">
        <f t="shared" si="201"/>
        <v/>
      </c>
      <c r="CH57" s="49" t="str">
        <f t="shared" si="201"/>
        <v/>
      </c>
      <c r="CI57" s="49" t="str">
        <f t="shared" si="201"/>
        <v/>
      </c>
      <c r="CJ57" s="49" t="str">
        <f t="shared" si="201"/>
        <v/>
      </c>
      <c r="CK57" s="49" t="str">
        <f t="shared" si="201"/>
        <v/>
      </c>
      <c r="CL57" s="49" t="str">
        <f t="shared" si="201"/>
        <v/>
      </c>
      <c r="CM57" s="49" t="str">
        <f t="shared" ref="CM57:DV60" si="202">IF(ISNONTEXT($Z57),CN57-$Z57,"")</f>
        <v/>
      </c>
      <c r="CN57" s="49" t="str">
        <f t="shared" si="202"/>
        <v/>
      </c>
      <c r="CO57" s="49" t="str">
        <f t="shared" si="202"/>
        <v/>
      </c>
      <c r="CP57" s="49" t="str">
        <f t="shared" si="202"/>
        <v/>
      </c>
      <c r="CQ57" s="49" t="str">
        <f t="shared" si="202"/>
        <v/>
      </c>
      <c r="CR57" s="49" t="str">
        <f t="shared" si="202"/>
        <v/>
      </c>
      <c r="CS57" s="49" t="str">
        <f t="shared" si="202"/>
        <v/>
      </c>
      <c r="CT57" s="49" t="str">
        <f t="shared" si="202"/>
        <v/>
      </c>
      <c r="CU57" s="49" t="str">
        <f t="shared" si="202"/>
        <v/>
      </c>
      <c r="CV57" s="49" t="str">
        <f t="shared" si="202"/>
        <v/>
      </c>
      <c r="CW57" s="49" t="str">
        <f t="shared" si="202"/>
        <v/>
      </c>
      <c r="CX57" s="49" t="str">
        <f t="shared" si="202"/>
        <v/>
      </c>
      <c r="CY57" s="49" t="str">
        <f t="shared" si="202"/>
        <v/>
      </c>
      <c r="CZ57" s="49" t="str">
        <f t="shared" si="202"/>
        <v/>
      </c>
      <c r="DA57" s="49" t="str">
        <f t="shared" si="202"/>
        <v/>
      </c>
      <c r="DB57" s="49" t="str">
        <f t="shared" si="202"/>
        <v/>
      </c>
      <c r="DC57" s="49" t="str">
        <f t="shared" si="202"/>
        <v/>
      </c>
      <c r="DD57" s="49" t="str">
        <f t="shared" si="202"/>
        <v/>
      </c>
      <c r="DE57" s="49" t="str">
        <f t="shared" si="202"/>
        <v/>
      </c>
      <c r="DF57" s="49" t="str">
        <f t="shared" si="202"/>
        <v/>
      </c>
      <c r="DG57" s="49" t="str">
        <f t="shared" si="202"/>
        <v/>
      </c>
      <c r="DH57" s="49" t="str">
        <f t="shared" si="202"/>
        <v/>
      </c>
      <c r="DI57" s="49" t="str">
        <f t="shared" si="202"/>
        <v/>
      </c>
      <c r="DJ57" s="49" t="str">
        <f t="shared" si="202"/>
        <v/>
      </c>
      <c r="DK57" s="49" t="str">
        <f t="shared" si="202"/>
        <v/>
      </c>
      <c r="DL57" s="49" t="str">
        <f t="shared" si="202"/>
        <v/>
      </c>
      <c r="DM57" s="49" t="str">
        <f t="shared" si="202"/>
        <v/>
      </c>
      <c r="DN57" s="49" t="str">
        <f t="shared" si="202"/>
        <v/>
      </c>
      <c r="DO57" s="49" t="str">
        <f t="shared" si="202"/>
        <v/>
      </c>
      <c r="DP57" s="49" t="str">
        <f t="shared" si="202"/>
        <v/>
      </c>
      <c r="DQ57" s="49" t="str">
        <f t="shared" si="202"/>
        <v/>
      </c>
      <c r="DR57" s="49" t="str">
        <f t="shared" si="202"/>
        <v/>
      </c>
      <c r="DS57" s="49" t="str">
        <f t="shared" si="202"/>
        <v/>
      </c>
      <c r="DT57" s="49" t="str">
        <f t="shared" si="202"/>
        <v/>
      </c>
      <c r="DU57" s="49" t="str">
        <f t="shared" si="202"/>
        <v/>
      </c>
      <c r="DV57" s="49" t="str">
        <f t="shared" si="202"/>
        <v/>
      </c>
      <c r="DW57" s="183" t="str">
        <f t="shared" si="115"/>
        <v/>
      </c>
      <c r="DX57" s="49" t="str">
        <f t="shared" si="5"/>
        <v/>
      </c>
      <c r="DY57" s="49" t="str">
        <f t="shared" si="6"/>
        <v/>
      </c>
      <c r="DZ57" s="49" t="str">
        <f t="shared" si="7"/>
        <v/>
      </c>
      <c r="EA57" s="49" t="str">
        <f t="shared" si="8"/>
        <v/>
      </c>
      <c r="EB57" s="49" t="str">
        <f t="shared" si="9"/>
        <v/>
      </c>
      <c r="EC57" s="49" t="str">
        <f t="shared" si="10"/>
        <v/>
      </c>
      <c r="ED57" s="49" t="str">
        <f t="shared" si="11"/>
        <v/>
      </c>
      <c r="EE57" s="49" t="str">
        <f t="shared" si="12"/>
        <v/>
      </c>
      <c r="EF57" s="49" t="str">
        <f t="shared" si="13"/>
        <v/>
      </c>
      <c r="EG57" s="49" t="str">
        <f t="shared" si="14"/>
        <v/>
      </c>
      <c r="EH57" s="49" t="str">
        <f t="shared" si="15"/>
        <v/>
      </c>
      <c r="EI57" s="49" t="str">
        <f t="shared" si="16"/>
        <v/>
      </c>
      <c r="EJ57" s="49" t="str">
        <f t="shared" si="17"/>
        <v/>
      </c>
      <c r="EK57" s="49" t="str">
        <f t="shared" si="18"/>
        <v/>
      </c>
      <c r="EL57" s="49" t="str">
        <f t="shared" si="19"/>
        <v/>
      </c>
      <c r="EM57" s="49" t="str">
        <f t="shared" si="20"/>
        <v/>
      </c>
      <c r="EN57" s="49" t="str">
        <f t="shared" si="21"/>
        <v/>
      </c>
      <c r="EO57" s="49" t="str">
        <f t="shared" si="22"/>
        <v/>
      </c>
      <c r="EP57" s="49" t="str">
        <f t="shared" si="23"/>
        <v/>
      </c>
      <c r="EQ57" s="49" t="str">
        <f t="shared" si="24"/>
        <v/>
      </c>
      <c r="ER57" s="49" t="str">
        <f t="shared" si="25"/>
        <v/>
      </c>
      <c r="ES57" s="49" t="str">
        <f t="shared" si="26"/>
        <v/>
      </c>
      <c r="ET57" s="49" t="str">
        <f t="shared" si="27"/>
        <v/>
      </c>
      <c r="EU57" s="49" t="str">
        <f t="shared" si="28"/>
        <v/>
      </c>
      <c r="EV57" s="49" t="str">
        <f t="shared" si="29"/>
        <v/>
      </c>
      <c r="EW57" s="49" t="str">
        <f t="shared" si="30"/>
        <v/>
      </c>
      <c r="EX57" s="49" t="str">
        <f t="shared" si="31"/>
        <v/>
      </c>
      <c r="EY57" s="49" t="str">
        <f t="shared" si="32"/>
        <v/>
      </c>
      <c r="EZ57" s="49" t="str">
        <f t="shared" si="33"/>
        <v/>
      </c>
      <c r="FA57" s="49" t="str">
        <f t="shared" si="34"/>
        <v/>
      </c>
      <c r="FB57" s="49" t="str">
        <f t="shared" si="35"/>
        <v/>
      </c>
      <c r="FC57" s="49" t="str">
        <f t="shared" si="36"/>
        <v/>
      </c>
      <c r="FD57" s="49" t="str">
        <f t="shared" si="37"/>
        <v/>
      </c>
      <c r="FE57" s="49" t="str">
        <f t="shared" si="38"/>
        <v/>
      </c>
      <c r="FF57" s="49" t="str">
        <f t="shared" si="39"/>
        <v/>
      </c>
      <c r="FG57" s="49" t="str">
        <f t="shared" si="40"/>
        <v/>
      </c>
      <c r="FH57" s="49" t="str">
        <f t="shared" si="41"/>
        <v/>
      </c>
      <c r="FI57" s="49" t="str">
        <f t="shared" si="42"/>
        <v/>
      </c>
      <c r="FJ57" s="49" t="str">
        <f t="shared" si="43"/>
        <v/>
      </c>
      <c r="FK57" s="49" t="str">
        <f t="shared" si="44"/>
        <v/>
      </c>
      <c r="FL57" s="49" t="str">
        <f t="shared" si="45"/>
        <v/>
      </c>
      <c r="FM57" s="49" t="str">
        <f t="shared" si="46"/>
        <v/>
      </c>
      <c r="FN57" s="49" t="str">
        <f t="shared" si="47"/>
        <v/>
      </c>
      <c r="FO57" s="49" t="str">
        <f t="shared" si="48"/>
        <v/>
      </c>
      <c r="FP57" s="49" t="str">
        <f t="shared" si="49"/>
        <v/>
      </c>
      <c r="FQ57" s="49" t="str">
        <f t="shared" si="50"/>
        <v/>
      </c>
      <c r="FR57" s="49" t="str">
        <f t="shared" si="51"/>
        <v/>
      </c>
      <c r="FS57" s="49" t="str">
        <f t="shared" si="52"/>
        <v/>
      </c>
      <c r="FT57" s="49" t="str">
        <f t="shared" si="53"/>
        <v/>
      </c>
      <c r="FU57" s="49" t="str">
        <f t="shared" si="54"/>
        <v/>
      </c>
      <c r="FV57" s="49" t="str">
        <f t="shared" si="55"/>
        <v/>
      </c>
      <c r="FW57" s="49" t="str">
        <f t="shared" si="56"/>
        <v/>
      </c>
      <c r="FX57" s="49" t="str">
        <f t="shared" si="57"/>
        <v/>
      </c>
      <c r="FY57" s="49" t="str">
        <f t="shared" si="58"/>
        <v/>
      </c>
      <c r="FZ57" s="49" t="str">
        <f t="shared" si="59"/>
        <v/>
      </c>
      <c r="GA57" s="49" t="str">
        <f t="shared" si="60"/>
        <v/>
      </c>
      <c r="GB57" s="49" t="str">
        <f t="shared" si="61"/>
        <v/>
      </c>
      <c r="GC57" s="49" t="str">
        <f t="shared" si="62"/>
        <v/>
      </c>
      <c r="GD57" s="49" t="str">
        <f t="shared" si="63"/>
        <v/>
      </c>
      <c r="GE57" s="49" t="str">
        <f t="shared" si="64"/>
        <v/>
      </c>
      <c r="GF57" s="49" t="str">
        <f t="shared" si="65"/>
        <v/>
      </c>
      <c r="GG57" s="49" t="str">
        <f t="shared" si="66"/>
        <v/>
      </c>
      <c r="GH57" s="49" t="str">
        <f t="shared" si="67"/>
        <v/>
      </c>
      <c r="GI57" s="49" t="str">
        <f t="shared" si="68"/>
        <v/>
      </c>
      <c r="GJ57" s="49" t="str">
        <f t="shared" si="69"/>
        <v/>
      </c>
      <c r="GK57" s="49" t="str">
        <f t="shared" si="70"/>
        <v/>
      </c>
      <c r="GL57" s="49" t="str">
        <f t="shared" si="71"/>
        <v/>
      </c>
      <c r="GM57" s="49" t="str">
        <f t="shared" si="72"/>
        <v/>
      </c>
      <c r="GN57" s="49" t="str">
        <f t="shared" si="73"/>
        <v/>
      </c>
      <c r="GO57" s="49" t="str">
        <f t="shared" si="74"/>
        <v/>
      </c>
      <c r="GP57" s="49" t="str">
        <f t="shared" si="75"/>
        <v/>
      </c>
      <c r="GQ57" s="49" t="str">
        <f t="shared" si="76"/>
        <v/>
      </c>
      <c r="GR57" s="49" t="str">
        <f t="shared" si="77"/>
        <v/>
      </c>
      <c r="GS57" s="49" t="str">
        <f t="shared" si="78"/>
        <v/>
      </c>
      <c r="GT57" s="49" t="str">
        <f t="shared" si="79"/>
        <v/>
      </c>
      <c r="GU57" s="49" t="str">
        <f t="shared" si="80"/>
        <v/>
      </c>
      <c r="GV57" s="49" t="str">
        <f t="shared" si="81"/>
        <v/>
      </c>
      <c r="GW57" s="49" t="str">
        <f t="shared" si="82"/>
        <v/>
      </c>
      <c r="GX57" s="49" t="str">
        <f t="shared" si="83"/>
        <v/>
      </c>
      <c r="GY57" s="49" t="str">
        <f t="shared" si="84"/>
        <v/>
      </c>
      <c r="GZ57" s="49" t="str">
        <f t="shared" si="85"/>
        <v/>
      </c>
      <c r="HA57" s="49" t="str">
        <f t="shared" si="86"/>
        <v/>
      </c>
      <c r="HB57" s="49" t="str">
        <f t="shared" si="87"/>
        <v/>
      </c>
      <c r="HC57" s="49" t="str">
        <f t="shared" si="88"/>
        <v/>
      </c>
      <c r="HD57" s="49" t="str">
        <f t="shared" si="89"/>
        <v/>
      </c>
      <c r="HE57" s="49" t="str">
        <f t="shared" si="90"/>
        <v/>
      </c>
      <c r="HF57" s="49" t="str">
        <f t="shared" si="91"/>
        <v/>
      </c>
      <c r="HG57" s="49" t="str">
        <f t="shared" si="92"/>
        <v/>
      </c>
      <c r="HH57" s="49" t="str">
        <f t="shared" si="93"/>
        <v/>
      </c>
      <c r="HI57" s="49" t="str">
        <f t="shared" si="94"/>
        <v/>
      </c>
      <c r="HJ57" s="49" t="str">
        <f t="shared" si="95"/>
        <v/>
      </c>
      <c r="HK57" s="49" t="str">
        <f t="shared" si="96"/>
        <v/>
      </c>
      <c r="HL57" s="49" t="str">
        <f t="shared" si="97"/>
        <v/>
      </c>
      <c r="HM57" s="49" t="str">
        <f t="shared" si="98"/>
        <v/>
      </c>
      <c r="HN57" s="49" t="str">
        <f t="shared" si="99"/>
        <v/>
      </c>
      <c r="HO57" s="49" t="str">
        <f t="shared" si="100"/>
        <v/>
      </c>
      <c r="HP57" s="49" t="str">
        <f t="shared" si="101"/>
        <v/>
      </c>
      <c r="HQ57" s="49" t="str">
        <f t="shared" si="102"/>
        <v/>
      </c>
      <c r="HR57" s="49" t="str">
        <f t="shared" si="103"/>
        <v/>
      </c>
      <c r="HS57" s="49" t="str">
        <f t="shared" si="104"/>
        <v/>
      </c>
      <c r="HT57" s="169" t="e">
        <f t="shared" si="171"/>
        <v>#N/A</v>
      </c>
      <c r="HU57" s="169" t="e">
        <f t="shared" si="181"/>
        <v>#N/A</v>
      </c>
      <c r="HV57" s="169" t="e">
        <f t="shared" si="181"/>
        <v>#N/A</v>
      </c>
      <c r="HW57" s="169" t="e">
        <f t="shared" si="181"/>
        <v>#N/A</v>
      </c>
      <c r="HX57" s="169" t="e">
        <f t="shared" si="192"/>
        <v>#N/A</v>
      </c>
      <c r="HY57" s="169" t="e">
        <f t="shared" si="192"/>
        <v>#N/A</v>
      </c>
      <c r="HZ57" s="169" t="e">
        <f t="shared" si="192"/>
        <v>#N/A</v>
      </c>
      <c r="IA57" s="169" t="e">
        <f t="shared" si="192"/>
        <v>#N/A</v>
      </c>
      <c r="IB57" s="169" t="e">
        <f t="shared" si="192"/>
        <v>#N/A</v>
      </c>
      <c r="IC57" s="169" t="e">
        <f t="shared" si="192"/>
        <v>#N/A</v>
      </c>
      <c r="ID57" s="169" t="e">
        <f t="shared" si="192"/>
        <v>#N/A</v>
      </c>
      <c r="IE57" s="169" t="e">
        <f t="shared" si="192"/>
        <v>#N/A</v>
      </c>
      <c r="IF57" s="169" t="e">
        <f t="shared" si="192"/>
        <v>#N/A</v>
      </c>
      <c r="IG57" s="169" t="e">
        <f t="shared" si="192"/>
        <v>#N/A</v>
      </c>
      <c r="IH57" s="169" t="e">
        <f t="shared" si="192"/>
        <v>#N/A</v>
      </c>
      <c r="II57" s="169" t="e">
        <f t="shared" si="192"/>
        <v>#N/A</v>
      </c>
      <c r="IJ57" s="169" t="e">
        <f t="shared" si="192"/>
        <v>#N/A</v>
      </c>
      <c r="IK57" s="169" t="e">
        <f t="shared" si="192"/>
        <v>#N/A</v>
      </c>
      <c r="IL57" s="169" t="e">
        <f t="shared" si="192"/>
        <v>#N/A</v>
      </c>
      <c r="IM57" s="169" t="e">
        <f t="shared" si="188"/>
        <v>#N/A</v>
      </c>
      <c r="IN57" s="169" t="e">
        <f t="shared" si="188"/>
        <v>#N/A</v>
      </c>
      <c r="IO57" s="169" t="e">
        <f t="shared" si="188"/>
        <v>#N/A</v>
      </c>
      <c r="IP57" s="169" t="e">
        <f t="shared" si="188"/>
        <v>#N/A</v>
      </c>
      <c r="IQ57" s="169" t="e">
        <f t="shared" si="188"/>
        <v>#N/A</v>
      </c>
      <c r="IR57" s="169" t="e">
        <f t="shared" si="188"/>
        <v>#N/A</v>
      </c>
      <c r="IS57" s="169" t="e">
        <f t="shared" si="188"/>
        <v>#N/A</v>
      </c>
      <c r="IT57" s="169" t="e">
        <f t="shared" si="188"/>
        <v>#N/A</v>
      </c>
      <c r="IU57" s="169" t="e">
        <f t="shared" si="188"/>
        <v>#N/A</v>
      </c>
      <c r="IV57" s="169" t="e">
        <f t="shared" si="188"/>
        <v>#N/A</v>
      </c>
      <c r="IW57" s="169" t="e">
        <f t="shared" si="188"/>
        <v>#N/A</v>
      </c>
      <c r="IX57" s="169" t="e">
        <f t="shared" si="188"/>
        <v>#N/A</v>
      </c>
      <c r="IY57" s="169" t="e">
        <f t="shared" si="188"/>
        <v>#N/A</v>
      </c>
      <c r="IZ57" s="169" t="e">
        <f t="shared" si="188"/>
        <v>#N/A</v>
      </c>
      <c r="JA57" s="169" t="e">
        <f t="shared" si="188"/>
        <v>#N/A</v>
      </c>
      <c r="JB57" s="169" t="e">
        <f t="shared" si="185"/>
        <v>#N/A</v>
      </c>
      <c r="JC57" s="169" t="e">
        <f t="shared" si="185"/>
        <v>#N/A</v>
      </c>
      <c r="JD57" s="169" t="e">
        <f t="shared" si="185"/>
        <v>#N/A</v>
      </c>
      <c r="JE57" s="169" t="e">
        <f t="shared" si="185"/>
        <v>#N/A</v>
      </c>
      <c r="JF57" s="169" t="e">
        <f t="shared" si="185"/>
        <v>#N/A</v>
      </c>
      <c r="JG57" s="169" t="e">
        <f t="shared" si="185"/>
        <v>#N/A</v>
      </c>
      <c r="JH57" s="169" t="e">
        <f t="shared" si="185"/>
        <v>#N/A</v>
      </c>
      <c r="JI57" s="169" t="e">
        <f t="shared" si="185"/>
        <v>#N/A</v>
      </c>
      <c r="JJ57" s="169" t="e">
        <f t="shared" si="185"/>
        <v>#N/A</v>
      </c>
      <c r="JK57" s="169" t="e">
        <f t="shared" si="185"/>
        <v>#N/A</v>
      </c>
      <c r="JL57" s="169" t="e">
        <f t="shared" si="185"/>
        <v>#N/A</v>
      </c>
      <c r="JM57" s="169" t="e">
        <f t="shared" si="185"/>
        <v>#N/A</v>
      </c>
      <c r="JN57" s="169" t="e">
        <f t="shared" si="185"/>
        <v>#N/A</v>
      </c>
      <c r="JO57" s="169" t="e">
        <f t="shared" si="185"/>
        <v>#N/A</v>
      </c>
      <c r="JP57" s="169" t="e">
        <f t="shared" si="185"/>
        <v>#N/A</v>
      </c>
      <c r="JQ57" s="169" t="e">
        <f t="shared" si="198"/>
        <v>#N/A</v>
      </c>
      <c r="JR57" s="169" t="e">
        <f t="shared" si="198"/>
        <v>#N/A</v>
      </c>
      <c r="JS57" s="169" t="e">
        <f t="shared" si="198"/>
        <v>#N/A</v>
      </c>
      <c r="JT57" s="169" t="e">
        <f t="shared" si="198"/>
        <v>#N/A</v>
      </c>
      <c r="JU57" s="169" t="e">
        <f t="shared" si="198"/>
        <v>#N/A</v>
      </c>
      <c r="JV57" s="169" t="e">
        <f t="shared" si="198"/>
        <v>#N/A</v>
      </c>
      <c r="JW57" s="169" t="e">
        <f t="shared" si="198"/>
        <v>#N/A</v>
      </c>
      <c r="JX57" s="169" t="e">
        <f t="shared" si="198"/>
        <v>#N/A</v>
      </c>
      <c r="JY57" s="169" t="e">
        <f t="shared" si="198"/>
        <v>#N/A</v>
      </c>
      <c r="JZ57" s="169" t="e">
        <f t="shared" si="198"/>
        <v>#N/A</v>
      </c>
      <c r="KA57" s="169" t="e">
        <f t="shared" si="198"/>
        <v>#N/A</v>
      </c>
      <c r="KB57" s="169" t="e">
        <f t="shared" si="198"/>
        <v>#N/A</v>
      </c>
      <c r="KC57" s="169" t="e">
        <f t="shared" si="198"/>
        <v>#N/A</v>
      </c>
      <c r="KD57" s="169" t="e">
        <f t="shared" si="198"/>
        <v>#N/A</v>
      </c>
      <c r="KE57" s="169" t="e">
        <f t="shared" si="198"/>
        <v>#N/A</v>
      </c>
      <c r="KF57" s="169" t="e">
        <f t="shared" si="117"/>
        <v>#N/A</v>
      </c>
      <c r="KG57" s="169" t="e">
        <f t="shared" si="182"/>
        <v>#N/A</v>
      </c>
      <c r="KH57" s="169" t="e">
        <f t="shared" si="182"/>
        <v>#N/A</v>
      </c>
      <c r="KI57" s="169" t="e">
        <f t="shared" si="182"/>
        <v>#N/A</v>
      </c>
      <c r="KJ57" s="169" t="e">
        <f t="shared" si="193"/>
        <v>#N/A</v>
      </c>
      <c r="KK57" s="169" t="e">
        <f t="shared" si="193"/>
        <v>#N/A</v>
      </c>
      <c r="KL57" s="169" t="e">
        <f t="shared" si="193"/>
        <v>#N/A</v>
      </c>
      <c r="KM57" s="169" t="e">
        <f t="shared" si="193"/>
        <v>#N/A</v>
      </c>
      <c r="KN57" s="169" t="e">
        <f t="shared" si="193"/>
        <v>#N/A</v>
      </c>
      <c r="KO57" s="169" t="e">
        <f t="shared" si="193"/>
        <v>#N/A</v>
      </c>
      <c r="KP57" s="169" t="e">
        <f t="shared" si="193"/>
        <v>#N/A</v>
      </c>
      <c r="KQ57" s="169" t="e">
        <f t="shared" si="193"/>
        <v>#N/A</v>
      </c>
      <c r="KR57" s="169" t="e">
        <f t="shared" si="193"/>
        <v>#N/A</v>
      </c>
      <c r="KS57" s="169" t="e">
        <f t="shared" si="193"/>
        <v>#N/A</v>
      </c>
      <c r="KT57" s="169" t="e">
        <f t="shared" si="193"/>
        <v>#N/A</v>
      </c>
      <c r="KU57" s="169" t="e">
        <f t="shared" si="193"/>
        <v>#N/A</v>
      </c>
      <c r="KV57" s="169" t="e">
        <f t="shared" si="193"/>
        <v>#N/A</v>
      </c>
      <c r="KW57" s="169" t="e">
        <f t="shared" si="193"/>
        <v>#N/A</v>
      </c>
      <c r="KX57" s="169" t="e">
        <f t="shared" si="193"/>
        <v>#N/A</v>
      </c>
      <c r="KY57" s="169" t="e">
        <f t="shared" si="189"/>
        <v>#N/A</v>
      </c>
      <c r="KZ57" s="169" t="e">
        <f t="shared" si="189"/>
        <v>#N/A</v>
      </c>
      <c r="LA57" s="169" t="e">
        <f t="shared" si="189"/>
        <v>#N/A</v>
      </c>
      <c r="LB57" s="169" t="e">
        <f t="shared" si="189"/>
        <v>#N/A</v>
      </c>
      <c r="LC57" s="169" t="e">
        <f t="shared" si="189"/>
        <v>#N/A</v>
      </c>
      <c r="LD57" s="169" t="e">
        <f t="shared" si="189"/>
        <v>#N/A</v>
      </c>
      <c r="LE57" s="169" t="e">
        <f t="shared" si="189"/>
        <v>#N/A</v>
      </c>
      <c r="LF57" s="169" t="e">
        <f t="shared" si="189"/>
        <v>#N/A</v>
      </c>
      <c r="LG57" s="169" t="e">
        <f t="shared" si="189"/>
        <v>#N/A</v>
      </c>
      <c r="LH57" s="169" t="e">
        <f t="shared" si="189"/>
        <v>#N/A</v>
      </c>
      <c r="LI57" s="169" t="e">
        <f t="shared" si="189"/>
        <v>#N/A</v>
      </c>
      <c r="LJ57" s="169" t="e">
        <f t="shared" si="189"/>
        <v>#N/A</v>
      </c>
      <c r="LK57" s="169" t="e">
        <f t="shared" si="189"/>
        <v>#N/A</v>
      </c>
      <c r="LL57" s="169" t="e">
        <f t="shared" si="189"/>
        <v>#N/A</v>
      </c>
      <c r="LM57" s="169" t="e">
        <f t="shared" si="189"/>
        <v>#N/A</v>
      </c>
      <c r="LN57" s="169" t="e">
        <f t="shared" si="186"/>
        <v>#N/A</v>
      </c>
      <c r="LO57" s="169" t="e">
        <f t="shared" si="186"/>
        <v>#N/A</v>
      </c>
      <c r="LP57" s="169" t="e">
        <f t="shared" si="186"/>
        <v>#N/A</v>
      </c>
      <c r="LQ57" s="169" t="e">
        <f t="shared" si="186"/>
        <v>#N/A</v>
      </c>
      <c r="LR57" s="169" t="e">
        <f t="shared" si="186"/>
        <v>#N/A</v>
      </c>
      <c r="LS57" s="169" t="e">
        <f t="shared" si="186"/>
        <v>#N/A</v>
      </c>
      <c r="LT57" s="169" t="e">
        <f t="shared" si="186"/>
        <v>#N/A</v>
      </c>
      <c r="LU57" s="169" t="e">
        <f t="shared" si="186"/>
        <v>#N/A</v>
      </c>
      <c r="LV57" s="169" t="e">
        <f t="shared" si="186"/>
        <v>#N/A</v>
      </c>
      <c r="LW57" s="169" t="e">
        <f t="shared" si="186"/>
        <v>#N/A</v>
      </c>
      <c r="LX57" s="169" t="e">
        <f t="shared" si="186"/>
        <v>#N/A</v>
      </c>
      <c r="LY57" s="169" t="e">
        <f t="shared" si="186"/>
        <v>#N/A</v>
      </c>
      <c r="LZ57" s="169" t="e">
        <f t="shared" si="186"/>
        <v>#N/A</v>
      </c>
      <c r="MA57" s="169" t="e">
        <f t="shared" si="186"/>
        <v>#N/A</v>
      </c>
      <c r="MB57" s="169" t="e">
        <f t="shared" si="186"/>
        <v>#N/A</v>
      </c>
      <c r="MC57" s="169" t="e">
        <f t="shared" si="199"/>
        <v>#N/A</v>
      </c>
      <c r="MD57" s="169" t="e">
        <f t="shared" si="199"/>
        <v>#N/A</v>
      </c>
      <c r="ME57" s="169" t="e">
        <f t="shared" si="199"/>
        <v>#N/A</v>
      </c>
      <c r="MF57" s="169" t="e">
        <f t="shared" si="199"/>
        <v>#N/A</v>
      </c>
      <c r="MG57" s="169" t="e">
        <f t="shared" si="199"/>
        <v>#N/A</v>
      </c>
      <c r="MH57" s="169" t="e">
        <f t="shared" si="199"/>
        <v>#N/A</v>
      </c>
      <c r="MI57" s="169" t="e">
        <f t="shared" si="199"/>
        <v>#N/A</v>
      </c>
      <c r="MJ57" s="169" t="e">
        <f t="shared" si="199"/>
        <v>#N/A</v>
      </c>
      <c r="MK57" s="169" t="e">
        <f t="shared" si="199"/>
        <v>#N/A</v>
      </c>
      <c r="ML57" s="169" t="e">
        <f t="shared" si="199"/>
        <v>#N/A</v>
      </c>
      <c r="MM57" s="169" t="e">
        <f t="shared" si="199"/>
        <v>#N/A</v>
      </c>
      <c r="MN57" s="169" t="e">
        <f t="shared" si="199"/>
        <v>#N/A</v>
      </c>
      <c r="MO57" s="169" t="e">
        <f t="shared" si="199"/>
        <v>#N/A</v>
      </c>
      <c r="MP57" s="169" t="e">
        <f t="shared" si="199"/>
        <v>#N/A</v>
      </c>
      <c r="MQ57" s="169" t="e">
        <f t="shared" si="199"/>
        <v>#N/A</v>
      </c>
      <c r="MR57" s="169" t="e">
        <f t="shared" si="118"/>
        <v>#N/A</v>
      </c>
      <c r="MS57" s="169" t="e">
        <f t="shared" si="183"/>
        <v>#N/A</v>
      </c>
      <c r="MT57" s="169" t="e">
        <f t="shared" si="183"/>
        <v>#N/A</v>
      </c>
      <c r="MU57" s="169" t="e">
        <f t="shared" si="183"/>
        <v>#N/A</v>
      </c>
      <c r="MV57" s="169" t="e">
        <f t="shared" si="194"/>
        <v>#N/A</v>
      </c>
      <c r="MW57" s="169" t="e">
        <f t="shared" si="194"/>
        <v>#N/A</v>
      </c>
      <c r="MX57" s="169" t="e">
        <f t="shared" si="194"/>
        <v>#N/A</v>
      </c>
      <c r="MY57" s="169" t="e">
        <f t="shared" si="194"/>
        <v>#N/A</v>
      </c>
      <c r="MZ57" s="169" t="e">
        <f t="shared" si="194"/>
        <v>#N/A</v>
      </c>
      <c r="NA57" s="169" t="e">
        <f t="shared" si="194"/>
        <v>#N/A</v>
      </c>
      <c r="NB57" s="169" t="e">
        <f t="shared" si="194"/>
        <v>#N/A</v>
      </c>
      <c r="NC57" s="169" t="e">
        <f t="shared" si="194"/>
        <v>#N/A</v>
      </c>
      <c r="ND57" s="169" t="e">
        <f t="shared" si="194"/>
        <v>#N/A</v>
      </c>
      <c r="NE57" s="169" t="e">
        <f t="shared" si="194"/>
        <v>#N/A</v>
      </c>
      <c r="NF57" s="169" t="e">
        <f t="shared" si="194"/>
        <v>#N/A</v>
      </c>
      <c r="NG57" s="169" t="e">
        <f t="shared" si="194"/>
        <v>#N/A</v>
      </c>
      <c r="NH57" s="169" t="e">
        <f t="shared" si="194"/>
        <v>#N/A</v>
      </c>
      <c r="NI57" s="169" t="e">
        <f t="shared" si="194"/>
        <v>#N/A</v>
      </c>
      <c r="NJ57" s="169" t="e">
        <f t="shared" si="194"/>
        <v>#N/A</v>
      </c>
      <c r="NK57" s="169" t="e">
        <f t="shared" si="190"/>
        <v>#N/A</v>
      </c>
      <c r="NL57" s="169" t="e">
        <f t="shared" si="190"/>
        <v>#N/A</v>
      </c>
      <c r="NM57" s="169" t="e">
        <f t="shared" si="190"/>
        <v>#N/A</v>
      </c>
      <c r="NN57" s="169" t="e">
        <f t="shared" si="190"/>
        <v>#N/A</v>
      </c>
      <c r="NO57" s="169" t="e">
        <f t="shared" si="190"/>
        <v>#N/A</v>
      </c>
      <c r="NP57" s="169" t="e">
        <f t="shared" si="190"/>
        <v>#N/A</v>
      </c>
      <c r="NQ57" s="169" t="e">
        <f t="shared" si="190"/>
        <v>#N/A</v>
      </c>
      <c r="NR57" s="169" t="e">
        <f t="shared" si="190"/>
        <v>#N/A</v>
      </c>
      <c r="NS57" s="169" t="e">
        <f t="shared" si="190"/>
        <v>#N/A</v>
      </c>
      <c r="NT57" s="169" t="e">
        <f t="shared" si="190"/>
        <v>#N/A</v>
      </c>
      <c r="NU57" s="169" t="e">
        <f t="shared" si="190"/>
        <v>#N/A</v>
      </c>
      <c r="NV57" s="169" t="e">
        <f t="shared" si="190"/>
        <v>#N/A</v>
      </c>
      <c r="NW57" s="169" t="e">
        <f t="shared" si="190"/>
        <v>#N/A</v>
      </c>
      <c r="NX57" s="169" t="e">
        <f t="shared" si="190"/>
        <v>#N/A</v>
      </c>
      <c r="NY57" s="169" t="e">
        <f t="shared" si="190"/>
        <v>#N/A</v>
      </c>
      <c r="NZ57" s="169" t="e">
        <f t="shared" si="187"/>
        <v>#N/A</v>
      </c>
      <c r="OA57" s="169" t="e">
        <f t="shared" si="187"/>
        <v>#N/A</v>
      </c>
      <c r="OB57" s="169" t="e">
        <f t="shared" si="187"/>
        <v>#N/A</v>
      </c>
      <c r="OC57" s="169" t="e">
        <f t="shared" si="187"/>
        <v>#N/A</v>
      </c>
      <c r="OD57" s="169" t="e">
        <f t="shared" si="187"/>
        <v>#N/A</v>
      </c>
      <c r="OE57" s="169" t="e">
        <f t="shared" si="187"/>
        <v>#N/A</v>
      </c>
      <c r="OF57" s="169" t="e">
        <f t="shared" si="187"/>
        <v>#N/A</v>
      </c>
      <c r="OG57" s="169" t="e">
        <f t="shared" si="187"/>
        <v>#N/A</v>
      </c>
      <c r="OH57" s="169" t="e">
        <f t="shared" si="187"/>
        <v>#N/A</v>
      </c>
      <c r="OI57" s="169" t="e">
        <f t="shared" si="187"/>
        <v>#N/A</v>
      </c>
      <c r="OJ57" s="169" t="e">
        <f t="shared" si="187"/>
        <v>#N/A</v>
      </c>
      <c r="OK57" s="169" t="e">
        <f t="shared" si="187"/>
        <v>#N/A</v>
      </c>
      <c r="OL57" s="169" t="e">
        <f t="shared" si="187"/>
        <v>#N/A</v>
      </c>
      <c r="OM57" s="169" t="e">
        <f t="shared" si="187"/>
        <v>#N/A</v>
      </c>
      <c r="ON57" s="169" t="e">
        <f t="shared" si="187"/>
        <v>#N/A</v>
      </c>
      <c r="OO57" s="169" t="e">
        <f t="shared" si="200"/>
        <v>#N/A</v>
      </c>
      <c r="OP57" s="169" t="e">
        <f t="shared" si="200"/>
        <v>#N/A</v>
      </c>
      <c r="OQ57" s="169" t="e">
        <f t="shared" si="200"/>
        <v>#N/A</v>
      </c>
      <c r="OR57" s="169" t="e">
        <f t="shared" si="200"/>
        <v>#N/A</v>
      </c>
      <c r="OS57" s="169" t="e">
        <f t="shared" si="200"/>
        <v>#N/A</v>
      </c>
      <c r="OT57" s="169" t="e">
        <f t="shared" si="200"/>
        <v>#N/A</v>
      </c>
      <c r="OU57" s="169" t="e">
        <f t="shared" si="200"/>
        <v>#N/A</v>
      </c>
      <c r="OV57" s="169" t="e">
        <f t="shared" si="200"/>
        <v>#N/A</v>
      </c>
      <c r="OW57" s="169" t="e">
        <f t="shared" si="200"/>
        <v>#N/A</v>
      </c>
      <c r="OX57" s="169" t="e">
        <f t="shared" si="200"/>
        <v>#N/A</v>
      </c>
      <c r="OY57" s="169" t="e">
        <f t="shared" si="200"/>
        <v>#N/A</v>
      </c>
      <c r="OZ57" s="169" t="e">
        <f t="shared" si="200"/>
        <v>#N/A</v>
      </c>
      <c r="PA57" s="169" t="e">
        <f t="shared" si="200"/>
        <v>#N/A</v>
      </c>
      <c r="PB57" s="169" t="e">
        <f t="shared" si="200"/>
        <v>#N/A</v>
      </c>
      <c r="PC57" s="169" t="e">
        <f t="shared" si="200"/>
        <v>#N/A</v>
      </c>
      <c r="PD57" s="169" t="e">
        <f t="shared" si="119"/>
        <v>#N/A</v>
      </c>
      <c r="PE57" s="169" t="e">
        <f t="shared" si="196"/>
        <v>#N/A</v>
      </c>
      <c r="PF57" s="169" t="e">
        <f t="shared" si="196"/>
        <v>#N/A</v>
      </c>
      <c r="PG57" s="169" t="e">
        <f t="shared" si="196"/>
        <v>#N/A</v>
      </c>
      <c r="PH57" s="169" t="e">
        <f t="shared" si="196"/>
        <v>#N/A</v>
      </c>
      <c r="PI57" s="169" t="e">
        <f t="shared" si="196"/>
        <v>#N/A</v>
      </c>
      <c r="PJ57" s="169" t="e">
        <f t="shared" si="196"/>
        <v>#N/A</v>
      </c>
      <c r="PK57" s="169" t="e">
        <f t="shared" si="196"/>
        <v>#N/A</v>
      </c>
      <c r="PL57" s="169" t="e">
        <f t="shared" si="196"/>
        <v>#N/A</v>
      </c>
    </row>
    <row r="58" spans="1:428" hidden="1" x14ac:dyDescent="0.75">
      <c r="A58" s="4">
        <v>55</v>
      </c>
      <c r="B58" s="109"/>
      <c r="C58" s="117"/>
      <c r="D58" s="122" t="str">
        <f t="shared" si="168"/>
        <v/>
      </c>
      <c r="E58" s="95"/>
      <c r="F58" s="122" t="str">
        <f t="shared" si="169"/>
        <v/>
      </c>
      <c r="G58" s="117"/>
      <c r="H58" s="110"/>
      <c r="I58" s="124" t="str">
        <f t="shared" si="0"/>
        <v/>
      </c>
      <c r="J58" s="124" t="str">
        <f t="shared" si="1"/>
        <v/>
      </c>
      <c r="K58" s="73" t="str">
        <f t="shared" si="112"/>
        <v/>
      </c>
      <c r="L58" s="23"/>
      <c r="M58" s="57"/>
      <c r="N58" s="280"/>
      <c r="O58" s="74" t="str">
        <f>IF(AND(D58&gt;0,E58&gt;0,F58&gt;0),IF(ISBLANK(N58),IF(ISBLANK(L58),"",(F58-D58)*VLOOKUP(L58,VLookups!$A$4:$B$13,2,FALSE)),N58),"")</f>
        <v/>
      </c>
      <c r="P58" s="75" t="str">
        <f t="shared" si="170"/>
        <v/>
      </c>
      <c r="Q58" s="95"/>
      <c r="R58" s="270" t="str">
        <f>IF(AND(Q58&gt;0,E58&gt;0,NOT(O58="")),ABS(VLOOKUP($Q$1,VLookups!$A$43:$B$44,2,FALSE)-_xlfn.NORM.DIST(Q58,K58,O58,TRUE)),"")</f>
        <v/>
      </c>
      <c r="S58" s="94" t="str">
        <f>IF(AND($D58&gt;0,$E58&gt;0,$F58&gt;0,NOT(ISBLANK($L58))),_xlfn.NORM.INV(ABS(VLOOKUP($Q$1,VLookups!$A$43:$B$44,2,FALSE)-S$3),$K58,$O58),"")</f>
        <v/>
      </c>
      <c r="T58" s="93" t="str">
        <f>IF(AND($D58&gt;0,$E58&gt;0,$F58&gt;0,NOT(ISBLANK($L58))),_xlfn.NORM.INV(ABS(VLOOKUP($Q$1,VLookups!$A$43:$B$44,2,FALSE)-T$3),$K58,$O58),"")</f>
        <v/>
      </c>
      <c r="U58" s="94" t="str">
        <f>IF(AND($D58&gt;0,$E58&gt;0,$F58&gt;0,NOT(ISBLANK($L58))),_xlfn.NORM.INV(ABS(VLOOKUP($Q$1,VLookups!$A$43:$B$44,2,FALSE)-U$3),$K58,$O58),"")</f>
        <v/>
      </c>
      <c r="V58" s="93" t="str">
        <f>IF(AND($D58&gt;0,$E58&gt;0,$F58&gt;0,NOT(ISBLANK($L58))),_xlfn.NORM.INV(ABS(VLOOKUP($Q$1,VLookups!$A$43:$B$44,2,FALSE)-V$3),$K58,$O58),"")</f>
        <v/>
      </c>
      <c r="W58" s="94" t="str">
        <f>IF(AND($D58&gt;0,$E58&gt;0,$F58&gt;0,NOT(ISBLANK($L58))),_xlfn.NORM.INV(ABS(VLOOKUP($Q$1,VLookups!$A$43:$B$44,2,FALSE)-W$3),$K58,$O58),"")</f>
        <v/>
      </c>
      <c r="X58" s="93" t="str">
        <f>IF(AND($D58&gt;0,$E58&gt;0,$F58&gt;0,NOT(ISBLANK($L58))),_xlfn.NORM.INV(ABS(VLOOKUP($Q$1,VLookups!$A$43:$B$44,2,FALSE)-X$3),$K58,$O58),"")</f>
        <v/>
      </c>
      <c r="Y58" s="5"/>
      <c r="Z58" s="168" t="str">
        <f t="shared" si="113"/>
        <v/>
      </c>
      <c r="AA58" s="49" t="str">
        <f t="shared" si="114"/>
        <v/>
      </c>
      <c r="AB58" s="49" t="str">
        <f t="shared" ref="AB58:CM61" si="203">IF(ISNONTEXT($Z58),AC58-$Z58,"")</f>
        <v/>
      </c>
      <c r="AC58" s="49" t="str">
        <f t="shared" si="203"/>
        <v/>
      </c>
      <c r="AD58" s="49" t="str">
        <f t="shared" si="203"/>
        <v/>
      </c>
      <c r="AE58" s="49" t="str">
        <f t="shared" si="203"/>
        <v/>
      </c>
      <c r="AF58" s="49" t="str">
        <f t="shared" si="203"/>
        <v/>
      </c>
      <c r="AG58" s="49" t="str">
        <f t="shared" si="203"/>
        <v/>
      </c>
      <c r="AH58" s="49" t="str">
        <f t="shared" si="203"/>
        <v/>
      </c>
      <c r="AI58" s="49" t="str">
        <f t="shared" si="203"/>
        <v/>
      </c>
      <c r="AJ58" s="49" t="str">
        <f t="shared" si="203"/>
        <v/>
      </c>
      <c r="AK58" s="49" t="str">
        <f t="shared" si="203"/>
        <v/>
      </c>
      <c r="AL58" s="49" t="str">
        <f t="shared" si="203"/>
        <v/>
      </c>
      <c r="AM58" s="49" t="str">
        <f t="shared" si="203"/>
        <v/>
      </c>
      <c r="AN58" s="49" t="str">
        <f t="shared" si="203"/>
        <v/>
      </c>
      <c r="AO58" s="49" t="str">
        <f t="shared" si="203"/>
        <v/>
      </c>
      <c r="AP58" s="49" t="str">
        <f t="shared" si="203"/>
        <v/>
      </c>
      <c r="AQ58" s="49" t="str">
        <f t="shared" si="203"/>
        <v/>
      </c>
      <c r="AR58" s="49" t="str">
        <f t="shared" si="203"/>
        <v/>
      </c>
      <c r="AS58" s="49" t="str">
        <f t="shared" si="203"/>
        <v/>
      </c>
      <c r="AT58" s="49" t="str">
        <f t="shared" si="203"/>
        <v/>
      </c>
      <c r="AU58" s="49" t="str">
        <f t="shared" si="203"/>
        <v/>
      </c>
      <c r="AV58" s="49" t="str">
        <f t="shared" si="203"/>
        <v/>
      </c>
      <c r="AW58" s="49" t="str">
        <f t="shared" si="203"/>
        <v/>
      </c>
      <c r="AX58" s="49" t="str">
        <f t="shared" si="203"/>
        <v/>
      </c>
      <c r="AY58" s="49" t="str">
        <f t="shared" si="203"/>
        <v/>
      </c>
      <c r="AZ58" s="49" t="str">
        <f t="shared" si="203"/>
        <v/>
      </c>
      <c r="BA58" s="49" t="str">
        <f t="shared" si="203"/>
        <v/>
      </c>
      <c r="BB58" s="49" t="str">
        <f t="shared" si="203"/>
        <v/>
      </c>
      <c r="BC58" s="49" t="str">
        <f t="shared" si="203"/>
        <v/>
      </c>
      <c r="BD58" s="49" t="str">
        <f t="shared" si="203"/>
        <v/>
      </c>
      <c r="BE58" s="49" t="str">
        <f t="shared" si="203"/>
        <v/>
      </c>
      <c r="BF58" s="49" t="str">
        <f t="shared" si="203"/>
        <v/>
      </c>
      <c r="BG58" s="49" t="str">
        <f t="shared" si="203"/>
        <v/>
      </c>
      <c r="BH58" s="49" t="str">
        <f t="shared" si="203"/>
        <v/>
      </c>
      <c r="BI58" s="49" t="str">
        <f t="shared" si="203"/>
        <v/>
      </c>
      <c r="BJ58" s="49" t="str">
        <f t="shared" si="203"/>
        <v/>
      </c>
      <c r="BK58" s="49" t="str">
        <f t="shared" si="203"/>
        <v/>
      </c>
      <c r="BL58" s="49" t="str">
        <f t="shared" si="203"/>
        <v/>
      </c>
      <c r="BM58" s="49" t="str">
        <f t="shared" si="203"/>
        <v/>
      </c>
      <c r="BN58" s="49" t="str">
        <f t="shared" si="203"/>
        <v/>
      </c>
      <c r="BO58" s="49" t="str">
        <f t="shared" si="203"/>
        <v/>
      </c>
      <c r="BP58" s="49" t="str">
        <f t="shared" si="203"/>
        <v/>
      </c>
      <c r="BQ58" s="49" t="str">
        <f t="shared" si="203"/>
        <v/>
      </c>
      <c r="BR58" s="49" t="str">
        <f t="shared" si="203"/>
        <v/>
      </c>
      <c r="BS58" s="49" t="str">
        <f t="shared" si="203"/>
        <v/>
      </c>
      <c r="BT58" s="49" t="str">
        <f t="shared" si="203"/>
        <v/>
      </c>
      <c r="BU58" s="49" t="str">
        <f t="shared" si="203"/>
        <v/>
      </c>
      <c r="BV58" s="49" t="str">
        <f t="shared" si="203"/>
        <v/>
      </c>
      <c r="BW58" s="49" t="str">
        <f t="shared" si="203"/>
        <v/>
      </c>
      <c r="BX58" s="49" t="str">
        <f t="shared" si="203"/>
        <v/>
      </c>
      <c r="BY58" s="49" t="str">
        <f t="shared" si="203"/>
        <v/>
      </c>
      <c r="BZ58" s="49" t="str">
        <f t="shared" si="203"/>
        <v/>
      </c>
      <c r="CA58" s="49" t="str">
        <f t="shared" si="203"/>
        <v/>
      </c>
      <c r="CB58" s="49" t="str">
        <f t="shared" si="203"/>
        <v/>
      </c>
      <c r="CC58" s="49" t="str">
        <f t="shared" si="203"/>
        <v/>
      </c>
      <c r="CD58" s="49" t="str">
        <f t="shared" si="203"/>
        <v/>
      </c>
      <c r="CE58" s="49" t="str">
        <f t="shared" si="203"/>
        <v/>
      </c>
      <c r="CF58" s="49" t="str">
        <f t="shared" si="203"/>
        <v/>
      </c>
      <c r="CG58" s="49" t="str">
        <f t="shared" si="203"/>
        <v/>
      </c>
      <c r="CH58" s="49" t="str">
        <f t="shared" si="203"/>
        <v/>
      </c>
      <c r="CI58" s="49" t="str">
        <f t="shared" si="203"/>
        <v/>
      </c>
      <c r="CJ58" s="49" t="str">
        <f t="shared" si="203"/>
        <v/>
      </c>
      <c r="CK58" s="49" t="str">
        <f t="shared" si="203"/>
        <v/>
      </c>
      <c r="CL58" s="49" t="str">
        <f t="shared" si="203"/>
        <v/>
      </c>
      <c r="CM58" s="49" t="str">
        <f t="shared" si="203"/>
        <v/>
      </c>
      <c r="CN58" s="49" t="str">
        <f t="shared" si="202"/>
        <v/>
      </c>
      <c r="CO58" s="49" t="str">
        <f t="shared" si="202"/>
        <v/>
      </c>
      <c r="CP58" s="49" t="str">
        <f t="shared" si="202"/>
        <v/>
      </c>
      <c r="CQ58" s="49" t="str">
        <f t="shared" si="202"/>
        <v/>
      </c>
      <c r="CR58" s="49" t="str">
        <f t="shared" si="202"/>
        <v/>
      </c>
      <c r="CS58" s="49" t="str">
        <f t="shared" si="202"/>
        <v/>
      </c>
      <c r="CT58" s="49" t="str">
        <f t="shared" si="202"/>
        <v/>
      </c>
      <c r="CU58" s="49" t="str">
        <f t="shared" si="202"/>
        <v/>
      </c>
      <c r="CV58" s="49" t="str">
        <f t="shared" si="202"/>
        <v/>
      </c>
      <c r="CW58" s="49" t="str">
        <f t="shared" si="202"/>
        <v/>
      </c>
      <c r="CX58" s="49" t="str">
        <f t="shared" si="202"/>
        <v/>
      </c>
      <c r="CY58" s="49" t="str">
        <f t="shared" si="202"/>
        <v/>
      </c>
      <c r="CZ58" s="49" t="str">
        <f t="shared" si="202"/>
        <v/>
      </c>
      <c r="DA58" s="49" t="str">
        <f t="shared" si="202"/>
        <v/>
      </c>
      <c r="DB58" s="49" t="str">
        <f t="shared" si="202"/>
        <v/>
      </c>
      <c r="DC58" s="49" t="str">
        <f t="shared" si="202"/>
        <v/>
      </c>
      <c r="DD58" s="49" t="str">
        <f t="shared" si="202"/>
        <v/>
      </c>
      <c r="DE58" s="49" t="str">
        <f t="shared" si="202"/>
        <v/>
      </c>
      <c r="DF58" s="49" t="str">
        <f t="shared" si="202"/>
        <v/>
      </c>
      <c r="DG58" s="49" t="str">
        <f t="shared" si="202"/>
        <v/>
      </c>
      <c r="DH58" s="49" t="str">
        <f t="shared" si="202"/>
        <v/>
      </c>
      <c r="DI58" s="49" t="str">
        <f t="shared" si="202"/>
        <v/>
      </c>
      <c r="DJ58" s="49" t="str">
        <f t="shared" si="202"/>
        <v/>
      </c>
      <c r="DK58" s="49" t="str">
        <f t="shared" si="202"/>
        <v/>
      </c>
      <c r="DL58" s="49" t="str">
        <f t="shared" si="202"/>
        <v/>
      </c>
      <c r="DM58" s="49" t="str">
        <f t="shared" si="202"/>
        <v/>
      </c>
      <c r="DN58" s="49" t="str">
        <f t="shared" si="202"/>
        <v/>
      </c>
      <c r="DO58" s="49" t="str">
        <f t="shared" si="202"/>
        <v/>
      </c>
      <c r="DP58" s="49" t="str">
        <f t="shared" si="202"/>
        <v/>
      </c>
      <c r="DQ58" s="49" t="str">
        <f t="shared" si="202"/>
        <v/>
      </c>
      <c r="DR58" s="49" t="str">
        <f t="shared" si="202"/>
        <v/>
      </c>
      <c r="DS58" s="49" t="str">
        <f t="shared" si="202"/>
        <v/>
      </c>
      <c r="DT58" s="49" t="str">
        <f t="shared" si="202"/>
        <v/>
      </c>
      <c r="DU58" s="49" t="str">
        <f t="shared" si="202"/>
        <v/>
      </c>
      <c r="DV58" s="49" t="str">
        <f t="shared" si="202"/>
        <v/>
      </c>
      <c r="DW58" s="183" t="str">
        <f t="shared" si="115"/>
        <v/>
      </c>
      <c r="DX58" s="49" t="str">
        <f t="shared" si="5"/>
        <v/>
      </c>
      <c r="DY58" s="49" t="str">
        <f t="shared" si="6"/>
        <v/>
      </c>
      <c r="DZ58" s="49" t="str">
        <f t="shared" si="7"/>
        <v/>
      </c>
      <c r="EA58" s="49" t="str">
        <f t="shared" si="8"/>
        <v/>
      </c>
      <c r="EB58" s="49" t="str">
        <f t="shared" si="9"/>
        <v/>
      </c>
      <c r="EC58" s="49" t="str">
        <f t="shared" si="10"/>
        <v/>
      </c>
      <c r="ED58" s="49" t="str">
        <f t="shared" si="11"/>
        <v/>
      </c>
      <c r="EE58" s="49" t="str">
        <f t="shared" si="12"/>
        <v/>
      </c>
      <c r="EF58" s="49" t="str">
        <f t="shared" si="13"/>
        <v/>
      </c>
      <c r="EG58" s="49" t="str">
        <f t="shared" si="14"/>
        <v/>
      </c>
      <c r="EH58" s="49" t="str">
        <f t="shared" si="15"/>
        <v/>
      </c>
      <c r="EI58" s="49" t="str">
        <f t="shared" si="16"/>
        <v/>
      </c>
      <c r="EJ58" s="49" t="str">
        <f t="shared" si="17"/>
        <v/>
      </c>
      <c r="EK58" s="49" t="str">
        <f t="shared" si="18"/>
        <v/>
      </c>
      <c r="EL58" s="49" t="str">
        <f t="shared" si="19"/>
        <v/>
      </c>
      <c r="EM58" s="49" t="str">
        <f t="shared" si="20"/>
        <v/>
      </c>
      <c r="EN58" s="49" t="str">
        <f t="shared" si="21"/>
        <v/>
      </c>
      <c r="EO58" s="49" t="str">
        <f t="shared" si="22"/>
        <v/>
      </c>
      <c r="EP58" s="49" t="str">
        <f t="shared" si="23"/>
        <v/>
      </c>
      <c r="EQ58" s="49" t="str">
        <f t="shared" si="24"/>
        <v/>
      </c>
      <c r="ER58" s="49" t="str">
        <f t="shared" si="25"/>
        <v/>
      </c>
      <c r="ES58" s="49" t="str">
        <f t="shared" si="26"/>
        <v/>
      </c>
      <c r="ET58" s="49" t="str">
        <f t="shared" si="27"/>
        <v/>
      </c>
      <c r="EU58" s="49" t="str">
        <f t="shared" si="28"/>
        <v/>
      </c>
      <c r="EV58" s="49" t="str">
        <f t="shared" si="29"/>
        <v/>
      </c>
      <c r="EW58" s="49" t="str">
        <f t="shared" si="30"/>
        <v/>
      </c>
      <c r="EX58" s="49" t="str">
        <f t="shared" si="31"/>
        <v/>
      </c>
      <c r="EY58" s="49" t="str">
        <f t="shared" si="32"/>
        <v/>
      </c>
      <c r="EZ58" s="49" t="str">
        <f t="shared" si="33"/>
        <v/>
      </c>
      <c r="FA58" s="49" t="str">
        <f t="shared" si="34"/>
        <v/>
      </c>
      <c r="FB58" s="49" t="str">
        <f t="shared" si="35"/>
        <v/>
      </c>
      <c r="FC58" s="49" t="str">
        <f t="shared" si="36"/>
        <v/>
      </c>
      <c r="FD58" s="49" t="str">
        <f t="shared" si="37"/>
        <v/>
      </c>
      <c r="FE58" s="49" t="str">
        <f t="shared" si="38"/>
        <v/>
      </c>
      <c r="FF58" s="49" t="str">
        <f t="shared" si="39"/>
        <v/>
      </c>
      <c r="FG58" s="49" t="str">
        <f t="shared" si="40"/>
        <v/>
      </c>
      <c r="FH58" s="49" t="str">
        <f t="shared" si="41"/>
        <v/>
      </c>
      <c r="FI58" s="49" t="str">
        <f t="shared" si="42"/>
        <v/>
      </c>
      <c r="FJ58" s="49" t="str">
        <f t="shared" si="43"/>
        <v/>
      </c>
      <c r="FK58" s="49" t="str">
        <f t="shared" si="44"/>
        <v/>
      </c>
      <c r="FL58" s="49" t="str">
        <f t="shared" si="45"/>
        <v/>
      </c>
      <c r="FM58" s="49" t="str">
        <f t="shared" si="46"/>
        <v/>
      </c>
      <c r="FN58" s="49" t="str">
        <f t="shared" si="47"/>
        <v/>
      </c>
      <c r="FO58" s="49" t="str">
        <f t="shared" si="48"/>
        <v/>
      </c>
      <c r="FP58" s="49" t="str">
        <f t="shared" si="49"/>
        <v/>
      </c>
      <c r="FQ58" s="49" t="str">
        <f t="shared" si="50"/>
        <v/>
      </c>
      <c r="FR58" s="49" t="str">
        <f t="shared" si="51"/>
        <v/>
      </c>
      <c r="FS58" s="49" t="str">
        <f t="shared" si="52"/>
        <v/>
      </c>
      <c r="FT58" s="49" t="str">
        <f t="shared" si="53"/>
        <v/>
      </c>
      <c r="FU58" s="49" t="str">
        <f t="shared" si="54"/>
        <v/>
      </c>
      <c r="FV58" s="49" t="str">
        <f t="shared" si="55"/>
        <v/>
      </c>
      <c r="FW58" s="49" t="str">
        <f t="shared" si="56"/>
        <v/>
      </c>
      <c r="FX58" s="49" t="str">
        <f t="shared" si="57"/>
        <v/>
      </c>
      <c r="FY58" s="49" t="str">
        <f t="shared" si="58"/>
        <v/>
      </c>
      <c r="FZ58" s="49" t="str">
        <f t="shared" si="59"/>
        <v/>
      </c>
      <c r="GA58" s="49" t="str">
        <f t="shared" si="60"/>
        <v/>
      </c>
      <c r="GB58" s="49" t="str">
        <f t="shared" si="61"/>
        <v/>
      </c>
      <c r="GC58" s="49" t="str">
        <f t="shared" si="62"/>
        <v/>
      </c>
      <c r="GD58" s="49" t="str">
        <f t="shared" si="63"/>
        <v/>
      </c>
      <c r="GE58" s="49" t="str">
        <f t="shared" si="64"/>
        <v/>
      </c>
      <c r="GF58" s="49" t="str">
        <f t="shared" si="65"/>
        <v/>
      </c>
      <c r="GG58" s="49" t="str">
        <f t="shared" si="66"/>
        <v/>
      </c>
      <c r="GH58" s="49" t="str">
        <f t="shared" si="67"/>
        <v/>
      </c>
      <c r="GI58" s="49" t="str">
        <f t="shared" si="68"/>
        <v/>
      </c>
      <c r="GJ58" s="49" t="str">
        <f t="shared" si="69"/>
        <v/>
      </c>
      <c r="GK58" s="49" t="str">
        <f t="shared" si="70"/>
        <v/>
      </c>
      <c r="GL58" s="49" t="str">
        <f t="shared" si="71"/>
        <v/>
      </c>
      <c r="GM58" s="49" t="str">
        <f t="shared" si="72"/>
        <v/>
      </c>
      <c r="GN58" s="49" t="str">
        <f t="shared" si="73"/>
        <v/>
      </c>
      <c r="GO58" s="49" t="str">
        <f t="shared" si="74"/>
        <v/>
      </c>
      <c r="GP58" s="49" t="str">
        <f t="shared" si="75"/>
        <v/>
      </c>
      <c r="GQ58" s="49" t="str">
        <f t="shared" si="76"/>
        <v/>
      </c>
      <c r="GR58" s="49" t="str">
        <f t="shared" si="77"/>
        <v/>
      </c>
      <c r="GS58" s="49" t="str">
        <f t="shared" si="78"/>
        <v/>
      </c>
      <c r="GT58" s="49" t="str">
        <f t="shared" si="79"/>
        <v/>
      </c>
      <c r="GU58" s="49" t="str">
        <f t="shared" si="80"/>
        <v/>
      </c>
      <c r="GV58" s="49" t="str">
        <f t="shared" si="81"/>
        <v/>
      </c>
      <c r="GW58" s="49" t="str">
        <f t="shared" si="82"/>
        <v/>
      </c>
      <c r="GX58" s="49" t="str">
        <f t="shared" si="83"/>
        <v/>
      </c>
      <c r="GY58" s="49" t="str">
        <f t="shared" si="84"/>
        <v/>
      </c>
      <c r="GZ58" s="49" t="str">
        <f t="shared" si="85"/>
        <v/>
      </c>
      <c r="HA58" s="49" t="str">
        <f t="shared" si="86"/>
        <v/>
      </c>
      <c r="HB58" s="49" t="str">
        <f t="shared" si="87"/>
        <v/>
      </c>
      <c r="HC58" s="49" t="str">
        <f t="shared" si="88"/>
        <v/>
      </c>
      <c r="HD58" s="49" t="str">
        <f t="shared" si="89"/>
        <v/>
      </c>
      <c r="HE58" s="49" t="str">
        <f t="shared" si="90"/>
        <v/>
      </c>
      <c r="HF58" s="49" t="str">
        <f t="shared" si="91"/>
        <v/>
      </c>
      <c r="HG58" s="49" t="str">
        <f t="shared" si="92"/>
        <v/>
      </c>
      <c r="HH58" s="49" t="str">
        <f t="shared" si="93"/>
        <v/>
      </c>
      <c r="HI58" s="49" t="str">
        <f t="shared" si="94"/>
        <v/>
      </c>
      <c r="HJ58" s="49" t="str">
        <f t="shared" si="95"/>
        <v/>
      </c>
      <c r="HK58" s="49" t="str">
        <f t="shared" si="96"/>
        <v/>
      </c>
      <c r="HL58" s="49" t="str">
        <f t="shared" si="97"/>
        <v/>
      </c>
      <c r="HM58" s="49" t="str">
        <f t="shared" si="98"/>
        <v/>
      </c>
      <c r="HN58" s="49" t="str">
        <f t="shared" si="99"/>
        <v/>
      </c>
      <c r="HO58" s="49" t="str">
        <f t="shared" si="100"/>
        <v/>
      </c>
      <c r="HP58" s="49" t="str">
        <f t="shared" si="101"/>
        <v/>
      </c>
      <c r="HQ58" s="49" t="str">
        <f t="shared" si="102"/>
        <v/>
      </c>
      <c r="HR58" s="49" t="str">
        <f t="shared" si="103"/>
        <v/>
      </c>
      <c r="HS58" s="49" t="str">
        <f t="shared" si="104"/>
        <v/>
      </c>
      <c r="HT58" s="169" t="e">
        <f t="shared" si="171"/>
        <v>#N/A</v>
      </c>
      <c r="HU58" s="169" t="e">
        <f t="shared" si="181"/>
        <v>#N/A</v>
      </c>
      <c r="HV58" s="169" t="e">
        <f t="shared" si="181"/>
        <v>#N/A</v>
      </c>
      <c r="HW58" s="169" t="e">
        <f t="shared" si="181"/>
        <v>#N/A</v>
      </c>
      <c r="HX58" s="169" t="e">
        <f t="shared" si="192"/>
        <v>#N/A</v>
      </c>
      <c r="HY58" s="169" t="e">
        <f t="shared" si="192"/>
        <v>#N/A</v>
      </c>
      <c r="HZ58" s="169" t="e">
        <f t="shared" si="192"/>
        <v>#N/A</v>
      </c>
      <c r="IA58" s="169" t="e">
        <f t="shared" si="192"/>
        <v>#N/A</v>
      </c>
      <c r="IB58" s="169" t="e">
        <f t="shared" si="192"/>
        <v>#N/A</v>
      </c>
      <c r="IC58" s="169" t="e">
        <f t="shared" si="192"/>
        <v>#N/A</v>
      </c>
      <c r="ID58" s="169" t="e">
        <f t="shared" si="192"/>
        <v>#N/A</v>
      </c>
      <c r="IE58" s="169" t="e">
        <f t="shared" si="192"/>
        <v>#N/A</v>
      </c>
      <c r="IF58" s="169" t="e">
        <f t="shared" si="192"/>
        <v>#N/A</v>
      </c>
      <c r="IG58" s="169" t="e">
        <f t="shared" si="192"/>
        <v>#N/A</v>
      </c>
      <c r="IH58" s="169" t="e">
        <f t="shared" si="192"/>
        <v>#N/A</v>
      </c>
      <c r="II58" s="169" t="e">
        <f t="shared" si="192"/>
        <v>#N/A</v>
      </c>
      <c r="IJ58" s="169" t="e">
        <f t="shared" si="192"/>
        <v>#N/A</v>
      </c>
      <c r="IK58" s="169" t="e">
        <f t="shared" si="192"/>
        <v>#N/A</v>
      </c>
      <c r="IL58" s="169" t="e">
        <f t="shared" si="192"/>
        <v>#N/A</v>
      </c>
      <c r="IM58" s="169" t="e">
        <f t="shared" si="188"/>
        <v>#N/A</v>
      </c>
      <c r="IN58" s="169" t="e">
        <f t="shared" si="188"/>
        <v>#N/A</v>
      </c>
      <c r="IO58" s="169" t="e">
        <f t="shared" si="188"/>
        <v>#N/A</v>
      </c>
      <c r="IP58" s="169" t="e">
        <f t="shared" si="188"/>
        <v>#N/A</v>
      </c>
      <c r="IQ58" s="169" t="e">
        <f t="shared" si="188"/>
        <v>#N/A</v>
      </c>
      <c r="IR58" s="169" t="e">
        <f t="shared" si="188"/>
        <v>#N/A</v>
      </c>
      <c r="IS58" s="169" t="e">
        <f t="shared" si="188"/>
        <v>#N/A</v>
      </c>
      <c r="IT58" s="169" t="e">
        <f t="shared" si="188"/>
        <v>#N/A</v>
      </c>
      <c r="IU58" s="169" t="e">
        <f t="shared" si="188"/>
        <v>#N/A</v>
      </c>
      <c r="IV58" s="169" t="e">
        <f t="shared" si="188"/>
        <v>#N/A</v>
      </c>
      <c r="IW58" s="169" t="e">
        <f t="shared" si="188"/>
        <v>#N/A</v>
      </c>
      <c r="IX58" s="169" t="e">
        <f t="shared" si="188"/>
        <v>#N/A</v>
      </c>
      <c r="IY58" s="169" t="e">
        <f t="shared" si="188"/>
        <v>#N/A</v>
      </c>
      <c r="IZ58" s="169" t="e">
        <f t="shared" si="188"/>
        <v>#N/A</v>
      </c>
      <c r="JA58" s="169" t="e">
        <f t="shared" si="188"/>
        <v>#N/A</v>
      </c>
      <c r="JB58" s="169" t="e">
        <f t="shared" si="185"/>
        <v>#N/A</v>
      </c>
      <c r="JC58" s="169" t="e">
        <f t="shared" si="185"/>
        <v>#N/A</v>
      </c>
      <c r="JD58" s="169" t="e">
        <f t="shared" si="185"/>
        <v>#N/A</v>
      </c>
      <c r="JE58" s="169" t="e">
        <f t="shared" si="185"/>
        <v>#N/A</v>
      </c>
      <c r="JF58" s="169" t="e">
        <f t="shared" si="185"/>
        <v>#N/A</v>
      </c>
      <c r="JG58" s="169" t="e">
        <f t="shared" si="185"/>
        <v>#N/A</v>
      </c>
      <c r="JH58" s="169" t="e">
        <f t="shared" si="185"/>
        <v>#N/A</v>
      </c>
      <c r="JI58" s="169" t="e">
        <f t="shared" si="185"/>
        <v>#N/A</v>
      </c>
      <c r="JJ58" s="169" t="e">
        <f t="shared" si="185"/>
        <v>#N/A</v>
      </c>
      <c r="JK58" s="169" t="e">
        <f t="shared" si="185"/>
        <v>#N/A</v>
      </c>
      <c r="JL58" s="169" t="e">
        <f t="shared" si="185"/>
        <v>#N/A</v>
      </c>
      <c r="JM58" s="169" t="e">
        <f t="shared" si="185"/>
        <v>#N/A</v>
      </c>
      <c r="JN58" s="169" t="e">
        <f t="shared" si="185"/>
        <v>#N/A</v>
      </c>
      <c r="JO58" s="169" t="e">
        <f t="shared" si="185"/>
        <v>#N/A</v>
      </c>
      <c r="JP58" s="169" t="e">
        <f t="shared" si="185"/>
        <v>#N/A</v>
      </c>
      <c r="JQ58" s="169" t="e">
        <f t="shared" si="198"/>
        <v>#N/A</v>
      </c>
      <c r="JR58" s="169" t="e">
        <f t="shared" si="198"/>
        <v>#N/A</v>
      </c>
      <c r="JS58" s="169" t="e">
        <f t="shared" si="198"/>
        <v>#N/A</v>
      </c>
      <c r="JT58" s="169" t="e">
        <f t="shared" si="198"/>
        <v>#N/A</v>
      </c>
      <c r="JU58" s="169" t="e">
        <f t="shared" si="198"/>
        <v>#N/A</v>
      </c>
      <c r="JV58" s="169" t="e">
        <f t="shared" si="198"/>
        <v>#N/A</v>
      </c>
      <c r="JW58" s="169" t="e">
        <f t="shared" si="198"/>
        <v>#N/A</v>
      </c>
      <c r="JX58" s="169" t="e">
        <f t="shared" si="198"/>
        <v>#N/A</v>
      </c>
      <c r="JY58" s="169" t="e">
        <f t="shared" si="198"/>
        <v>#N/A</v>
      </c>
      <c r="JZ58" s="169" t="e">
        <f t="shared" si="198"/>
        <v>#N/A</v>
      </c>
      <c r="KA58" s="169" t="e">
        <f t="shared" si="198"/>
        <v>#N/A</v>
      </c>
      <c r="KB58" s="169" t="e">
        <f t="shared" si="198"/>
        <v>#N/A</v>
      </c>
      <c r="KC58" s="169" t="e">
        <f t="shared" si="198"/>
        <v>#N/A</v>
      </c>
      <c r="KD58" s="169" t="e">
        <f t="shared" si="198"/>
        <v>#N/A</v>
      </c>
      <c r="KE58" s="169" t="e">
        <f t="shared" si="198"/>
        <v>#N/A</v>
      </c>
      <c r="KF58" s="169" t="e">
        <f t="shared" si="117"/>
        <v>#N/A</v>
      </c>
      <c r="KG58" s="169" t="e">
        <f t="shared" si="182"/>
        <v>#N/A</v>
      </c>
      <c r="KH58" s="169" t="e">
        <f t="shared" si="182"/>
        <v>#N/A</v>
      </c>
      <c r="KI58" s="169" t="e">
        <f t="shared" si="182"/>
        <v>#N/A</v>
      </c>
      <c r="KJ58" s="169" t="e">
        <f t="shared" si="193"/>
        <v>#N/A</v>
      </c>
      <c r="KK58" s="169" t="e">
        <f t="shared" si="193"/>
        <v>#N/A</v>
      </c>
      <c r="KL58" s="169" t="e">
        <f t="shared" si="193"/>
        <v>#N/A</v>
      </c>
      <c r="KM58" s="169" t="e">
        <f t="shared" si="193"/>
        <v>#N/A</v>
      </c>
      <c r="KN58" s="169" t="e">
        <f t="shared" si="193"/>
        <v>#N/A</v>
      </c>
      <c r="KO58" s="169" t="e">
        <f t="shared" si="193"/>
        <v>#N/A</v>
      </c>
      <c r="KP58" s="169" t="e">
        <f t="shared" si="193"/>
        <v>#N/A</v>
      </c>
      <c r="KQ58" s="169" t="e">
        <f t="shared" si="193"/>
        <v>#N/A</v>
      </c>
      <c r="KR58" s="169" t="e">
        <f t="shared" si="193"/>
        <v>#N/A</v>
      </c>
      <c r="KS58" s="169" t="e">
        <f t="shared" si="193"/>
        <v>#N/A</v>
      </c>
      <c r="KT58" s="169" t="e">
        <f t="shared" si="193"/>
        <v>#N/A</v>
      </c>
      <c r="KU58" s="169" t="e">
        <f t="shared" si="193"/>
        <v>#N/A</v>
      </c>
      <c r="KV58" s="169" t="e">
        <f t="shared" si="193"/>
        <v>#N/A</v>
      </c>
      <c r="KW58" s="169" t="e">
        <f t="shared" si="193"/>
        <v>#N/A</v>
      </c>
      <c r="KX58" s="169" t="e">
        <f t="shared" si="193"/>
        <v>#N/A</v>
      </c>
      <c r="KY58" s="169" t="e">
        <f t="shared" si="189"/>
        <v>#N/A</v>
      </c>
      <c r="KZ58" s="169" t="e">
        <f t="shared" si="189"/>
        <v>#N/A</v>
      </c>
      <c r="LA58" s="169" t="e">
        <f t="shared" si="189"/>
        <v>#N/A</v>
      </c>
      <c r="LB58" s="169" t="e">
        <f t="shared" si="189"/>
        <v>#N/A</v>
      </c>
      <c r="LC58" s="169" t="e">
        <f t="shared" si="189"/>
        <v>#N/A</v>
      </c>
      <c r="LD58" s="169" t="e">
        <f t="shared" si="189"/>
        <v>#N/A</v>
      </c>
      <c r="LE58" s="169" t="e">
        <f t="shared" si="189"/>
        <v>#N/A</v>
      </c>
      <c r="LF58" s="169" t="e">
        <f t="shared" si="189"/>
        <v>#N/A</v>
      </c>
      <c r="LG58" s="169" t="e">
        <f t="shared" si="189"/>
        <v>#N/A</v>
      </c>
      <c r="LH58" s="169" t="e">
        <f t="shared" si="189"/>
        <v>#N/A</v>
      </c>
      <c r="LI58" s="169" t="e">
        <f t="shared" si="189"/>
        <v>#N/A</v>
      </c>
      <c r="LJ58" s="169" t="e">
        <f t="shared" si="189"/>
        <v>#N/A</v>
      </c>
      <c r="LK58" s="169" t="e">
        <f t="shared" si="189"/>
        <v>#N/A</v>
      </c>
      <c r="LL58" s="169" t="e">
        <f t="shared" si="189"/>
        <v>#N/A</v>
      </c>
      <c r="LM58" s="169" t="e">
        <f t="shared" si="189"/>
        <v>#N/A</v>
      </c>
      <c r="LN58" s="169" t="e">
        <f t="shared" si="186"/>
        <v>#N/A</v>
      </c>
      <c r="LO58" s="169" t="e">
        <f t="shared" si="186"/>
        <v>#N/A</v>
      </c>
      <c r="LP58" s="169" t="e">
        <f t="shared" si="186"/>
        <v>#N/A</v>
      </c>
      <c r="LQ58" s="169" t="e">
        <f t="shared" si="186"/>
        <v>#N/A</v>
      </c>
      <c r="LR58" s="169" t="e">
        <f t="shared" si="186"/>
        <v>#N/A</v>
      </c>
      <c r="LS58" s="169" t="e">
        <f t="shared" si="186"/>
        <v>#N/A</v>
      </c>
      <c r="LT58" s="169" t="e">
        <f t="shared" si="186"/>
        <v>#N/A</v>
      </c>
      <c r="LU58" s="169" t="e">
        <f t="shared" si="186"/>
        <v>#N/A</v>
      </c>
      <c r="LV58" s="169" t="e">
        <f t="shared" si="186"/>
        <v>#N/A</v>
      </c>
      <c r="LW58" s="169" t="e">
        <f t="shared" si="186"/>
        <v>#N/A</v>
      </c>
      <c r="LX58" s="169" t="e">
        <f t="shared" si="186"/>
        <v>#N/A</v>
      </c>
      <c r="LY58" s="169" t="e">
        <f t="shared" si="186"/>
        <v>#N/A</v>
      </c>
      <c r="LZ58" s="169" t="e">
        <f t="shared" si="186"/>
        <v>#N/A</v>
      </c>
      <c r="MA58" s="169" t="e">
        <f t="shared" si="186"/>
        <v>#N/A</v>
      </c>
      <c r="MB58" s="169" t="e">
        <f t="shared" si="186"/>
        <v>#N/A</v>
      </c>
      <c r="MC58" s="169" t="e">
        <f t="shared" si="199"/>
        <v>#N/A</v>
      </c>
      <c r="MD58" s="169" t="e">
        <f t="shared" si="199"/>
        <v>#N/A</v>
      </c>
      <c r="ME58" s="169" t="e">
        <f t="shared" si="199"/>
        <v>#N/A</v>
      </c>
      <c r="MF58" s="169" t="e">
        <f t="shared" si="199"/>
        <v>#N/A</v>
      </c>
      <c r="MG58" s="169" t="e">
        <f t="shared" si="199"/>
        <v>#N/A</v>
      </c>
      <c r="MH58" s="169" t="e">
        <f t="shared" si="199"/>
        <v>#N/A</v>
      </c>
      <c r="MI58" s="169" t="e">
        <f t="shared" si="199"/>
        <v>#N/A</v>
      </c>
      <c r="MJ58" s="169" t="e">
        <f t="shared" si="199"/>
        <v>#N/A</v>
      </c>
      <c r="MK58" s="169" t="e">
        <f t="shared" si="199"/>
        <v>#N/A</v>
      </c>
      <c r="ML58" s="169" t="e">
        <f t="shared" si="199"/>
        <v>#N/A</v>
      </c>
      <c r="MM58" s="169" t="e">
        <f t="shared" si="199"/>
        <v>#N/A</v>
      </c>
      <c r="MN58" s="169" t="e">
        <f t="shared" si="199"/>
        <v>#N/A</v>
      </c>
      <c r="MO58" s="169" t="e">
        <f t="shared" si="199"/>
        <v>#N/A</v>
      </c>
      <c r="MP58" s="169" t="e">
        <f t="shared" si="199"/>
        <v>#N/A</v>
      </c>
      <c r="MQ58" s="169" t="e">
        <f t="shared" si="199"/>
        <v>#N/A</v>
      </c>
      <c r="MR58" s="169" t="e">
        <f t="shared" si="118"/>
        <v>#N/A</v>
      </c>
      <c r="MS58" s="169" t="e">
        <f t="shared" si="183"/>
        <v>#N/A</v>
      </c>
      <c r="MT58" s="169" t="e">
        <f t="shared" si="183"/>
        <v>#N/A</v>
      </c>
      <c r="MU58" s="169" t="e">
        <f t="shared" si="183"/>
        <v>#N/A</v>
      </c>
      <c r="MV58" s="169" t="e">
        <f t="shared" si="194"/>
        <v>#N/A</v>
      </c>
      <c r="MW58" s="169" t="e">
        <f t="shared" si="194"/>
        <v>#N/A</v>
      </c>
      <c r="MX58" s="169" t="e">
        <f t="shared" si="194"/>
        <v>#N/A</v>
      </c>
      <c r="MY58" s="169" t="e">
        <f t="shared" si="194"/>
        <v>#N/A</v>
      </c>
      <c r="MZ58" s="169" t="e">
        <f t="shared" si="194"/>
        <v>#N/A</v>
      </c>
      <c r="NA58" s="169" t="e">
        <f t="shared" si="194"/>
        <v>#N/A</v>
      </c>
      <c r="NB58" s="169" t="e">
        <f t="shared" si="194"/>
        <v>#N/A</v>
      </c>
      <c r="NC58" s="169" t="e">
        <f t="shared" si="194"/>
        <v>#N/A</v>
      </c>
      <c r="ND58" s="169" t="e">
        <f t="shared" si="194"/>
        <v>#N/A</v>
      </c>
      <c r="NE58" s="169" t="e">
        <f t="shared" si="194"/>
        <v>#N/A</v>
      </c>
      <c r="NF58" s="169" t="e">
        <f t="shared" si="194"/>
        <v>#N/A</v>
      </c>
      <c r="NG58" s="169" t="e">
        <f t="shared" si="194"/>
        <v>#N/A</v>
      </c>
      <c r="NH58" s="169" t="e">
        <f t="shared" si="194"/>
        <v>#N/A</v>
      </c>
      <c r="NI58" s="169" t="e">
        <f t="shared" si="194"/>
        <v>#N/A</v>
      </c>
      <c r="NJ58" s="169" t="e">
        <f t="shared" si="194"/>
        <v>#N/A</v>
      </c>
      <c r="NK58" s="169" t="e">
        <f t="shared" si="190"/>
        <v>#N/A</v>
      </c>
      <c r="NL58" s="169" t="e">
        <f t="shared" si="190"/>
        <v>#N/A</v>
      </c>
      <c r="NM58" s="169" t="e">
        <f t="shared" si="190"/>
        <v>#N/A</v>
      </c>
      <c r="NN58" s="169" t="e">
        <f t="shared" si="190"/>
        <v>#N/A</v>
      </c>
      <c r="NO58" s="169" t="e">
        <f t="shared" si="190"/>
        <v>#N/A</v>
      </c>
      <c r="NP58" s="169" t="e">
        <f t="shared" si="190"/>
        <v>#N/A</v>
      </c>
      <c r="NQ58" s="169" t="e">
        <f t="shared" si="190"/>
        <v>#N/A</v>
      </c>
      <c r="NR58" s="169" t="e">
        <f t="shared" si="190"/>
        <v>#N/A</v>
      </c>
      <c r="NS58" s="169" t="e">
        <f t="shared" si="190"/>
        <v>#N/A</v>
      </c>
      <c r="NT58" s="169" t="e">
        <f t="shared" si="190"/>
        <v>#N/A</v>
      </c>
      <c r="NU58" s="169" t="e">
        <f t="shared" si="190"/>
        <v>#N/A</v>
      </c>
      <c r="NV58" s="169" t="e">
        <f t="shared" si="190"/>
        <v>#N/A</v>
      </c>
      <c r="NW58" s="169" t="e">
        <f t="shared" si="190"/>
        <v>#N/A</v>
      </c>
      <c r="NX58" s="169" t="e">
        <f t="shared" si="190"/>
        <v>#N/A</v>
      </c>
      <c r="NY58" s="169" t="e">
        <f t="shared" si="190"/>
        <v>#N/A</v>
      </c>
      <c r="NZ58" s="169" t="e">
        <f t="shared" si="187"/>
        <v>#N/A</v>
      </c>
      <c r="OA58" s="169" t="e">
        <f t="shared" si="187"/>
        <v>#N/A</v>
      </c>
      <c r="OB58" s="169" t="e">
        <f t="shared" si="187"/>
        <v>#N/A</v>
      </c>
      <c r="OC58" s="169" t="e">
        <f t="shared" si="187"/>
        <v>#N/A</v>
      </c>
      <c r="OD58" s="169" t="e">
        <f t="shared" si="187"/>
        <v>#N/A</v>
      </c>
      <c r="OE58" s="169" t="e">
        <f t="shared" si="187"/>
        <v>#N/A</v>
      </c>
      <c r="OF58" s="169" t="e">
        <f t="shared" si="187"/>
        <v>#N/A</v>
      </c>
      <c r="OG58" s="169" t="e">
        <f t="shared" si="187"/>
        <v>#N/A</v>
      </c>
      <c r="OH58" s="169" t="e">
        <f t="shared" si="187"/>
        <v>#N/A</v>
      </c>
      <c r="OI58" s="169" t="e">
        <f t="shared" si="187"/>
        <v>#N/A</v>
      </c>
      <c r="OJ58" s="169" t="e">
        <f t="shared" si="187"/>
        <v>#N/A</v>
      </c>
      <c r="OK58" s="169" t="e">
        <f t="shared" si="187"/>
        <v>#N/A</v>
      </c>
      <c r="OL58" s="169" t="e">
        <f t="shared" si="187"/>
        <v>#N/A</v>
      </c>
      <c r="OM58" s="169" t="e">
        <f t="shared" si="187"/>
        <v>#N/A</v>
      </c>
      <c r="ON58" s="169" t="e">
        <f t="shared" si="187"/>
        <v>#N/A</v>
      </c>
      <c r="OO58" s="169" t="e">
        <f t="shared" si="200"/>
        <v>#N/A</v>
      </c>
      <c r="OP58" s="169" t="e">
        <f t="shared" si="200"/>
        <v>#N/A</v>
      </c>
      <c r="OQ58" s="169" t="e">
        <f t="shared" si="200"/>
        <v>#N/A</v>
      </c>
      <c r="OR58" s="169" t="e">
        <f t="shared" si="200"/>
        <v>#N/A</v>
      </c>
      <c r="OS58" s="169" t="e">
        <f t="shared" si="200"/>
        <v>#N/A</v>
      </c>
      <c r="OT58" s="169" t="e">
        <f t="shared" si="200"/>
        <v>#N/A</v>
      </c>
      <c r="OU58" s="169" t="e">
        <f t="shared" si="200"/>
        <v>#N/A</v>
      </c>
      <c r="OV58" s="169" t="e">
        <f t="shared" si="200"/>
        <v>#N/A</v>
      </c>
      <c r="OW58" s="169" t="e">
        <f t="shared" si="200"/>
        <v>#N/A</v>
      </c>
      <c r="OX58" s="169" t="e">
        <f t="shared" si="200"/>
        <v>#N/A</v>
      </c>
      <c r="OY58" s="169" t="e">
        <f t="shared" si="200"/>
        <v>#N/A</v>
      </c>
      <c r="OZ58" s="169" t="e">
        <f t="shared" si="200"/>
        <v>#N/A</v>
      </c>
      <c r="PA58" s="169" t="e">
        <f t="shared" si="200"/>
        <v>#N/A</v>
      </c>
      <c r="PB58" s="169" t="e">
        <f t="shared" si="200"/>
        <v>#N/A</v>
      </c>
      <c r="PC58" s="169" t="e">
        <f t="shared" si="200"/>
        <v>#N/A</v>
      </c>
      <c r="PD58" s="169" t="e">
        <f t="shared" si="119"/>
        <v>#N/A</v>
      </c>
      <c r="PE58" s="169" t="e">
        <f t="shared" si="196"/>
        <v>#N/A</v>
      </c>
      <c r="PF58" s="169" t="e">
        <f t="shared" si="196"/>
        <v>#N/A</v>
      </c>
      <c r="PG58" s="169" t="e">
        <f t="shared" si="196"/>
        <v>#N/A</v>
      </c>
      <c r="PH58" s="169" t="e">
        <f t="shared" si="196"/>
        <v>#N/A</v>
      </c>
      <c r="PI58" s="169" t="e">
        <f t="shared" si="196"/>
        <v>#N/A</v>
      </c>
      <c r="PJ58" s="169" t="e">
        <f t="shared" si="196"/>
        <v>#N/A</v>
      </c>
      <c r="PK58" s="169" t="e">
        <f t="shared" si="196"/>
        <v>#N/A</v>
      </c>
      <c r="PL58" s="169" t="e">
        <f t="shared" si="196"/>
        <v>#N/A</v>
      </c>
    </row>
    <row r="59" spans="1:428" hidden="1" x14ac:dyDescent="0.75">
      <c r="A59" s="4">
        <v>56</v>
      </c>
      <c r="B59" s="109"/>
      <c r="C59" s="117"/>
      <c r="D59" s="122" t="str">
        <f t="shared" si="168"/>
        <v/>
      </c>
      <c r="E59" s="95"/>
      <c r="F59" s="122" t="str">
        <f t="shared" si="169"/>
        <v/>
      </c>
      <c r="G59" s="117"/>
      <c r="H59" s="110"/>
      <c r="I59" s="124" t="str">
        <f t="shared" si="0"/>
        <v/>
      </c>
      <c r="J59" s="124" t="str">
        <f t="shared" si="1"/>
        <v/>
      </c>
      <c r="K59" s="73" t="str">
        <f t="shared" si="112"/>
        <v/>
      </c>
      <c r="L59" s="23"/>
      <c r="M59" s="57"/>
      <c r="N59" s="280"/>
      <c r="O59" s="74" t="str">
        <f>IF(AND(D59&gt;0,E59&gt;0,F59&gt;0),IF(ISBLANK(N59),IF(ISBLANK(L59),"",(F59-D59)*VLOOKUP(L59,VLookups!$A$4:$B$13,2,FALSE)),N59),"")</f>
        <v/>
      </c>
      <c r="P59" s="75" t="str">
        <f t="shared" si="170"/>
        <v/>
      </c>
      <c r="Q59" s="95"/>
      <c r="R59" s="270" t="str">
        <f>IF(AND(Q59&gt;0,E59&gt;0,NOT(O59="")),ABS(VLOOKUP($Q$1,VLookups!$A$43:$B$44,2,FALSE)-_xlfn.NORM.DIST(Q59,K59,O59,TRUE)),"")</f>
        <v/>
      </c>
      <c r="S59" s="94" t="str">
        <f>IF(AND($D59&gt;0,$E59&gt;0,$F59&gt;0,NOT(ISBLANK($L59))),_xlfn.NORM.INV(ABS(VLOOKUP($Q$1,VLookups!$A$43:$B$44,2,FALSE)-S$3),$K59,$O59),"")</f>
        <v/>
      </c>
      <c r="T59" s="93" t="str">
        <f>IF(AND($D59&gt;0,$E59&gt;0,$F59&gt;0,NOT(ISBLANK($L59))),_xlfn.NORM.INV(ABS(VLOOKUP($Q$1,VLookups!$A$43:$B$44,2,FALSE)-T$3),$K59,$O59),"")</f>
        <v/>
      </c>
      <c r="U59" s="94" t="str">
        <f>IF(AND($D59&gt;0,$E59&gt;0,$F59&gt;0,NOT(ISBLANK($L59))),_xlfn.NORM.INV(ABS(VLOOKUP($Q$1,VLookups!$A$43:$B$44,2,FALSE)-U$3),$K59,$O59),"")</f>
        <v/>
      </c>
      <c r="V59" s="93" t="str">
        <f>IF(AND($D59&gt;0,$E59&gt;0,$F59&gt;0,NOT(ISBLANK($L59))),_xlfn.NORM.INV(ABS(VLOOKUP($Q$1,VLookups!$A$43:$B$44,2,FALSE)-V$3),$K59,$O59),"")</f>
        <v/>
      </c>
      <c r="W59" s="94" t="str">
        <f>IF(AND($D59&gt;0,$E59&gt;0,$F59&gt;0,NOT(ISBLANK($L59))),_xlfn.NORM.INV(ABS(VLOOKUP($Q$1,VLookups!$A$43:$B$44,2,FALSE)-W$3),$K59,$O59),"")</f>
        <v/>
      </c>
      <c r="X59" s="93" t="str">
        <f>IF(AND($D59&gt;0,$E59&gt;0,$F59&gt;0,NOT(ISBLANK($L59))),_xlfn.NORM.INV(ABS(VLOOKUP($Q$1,VLookups!$A$43:$B$44,2,FALSE)-X$3),$K59,$O59),"")</f>
        <v/>
      </c>
      <c r="Y59" s="5"/>
      <c r="Z59" s="168" t="str">
        <f t="shared" si="113"/>
        <v/>
      </c>
      <c r="AA59" s="49" t="str">
        <f t="shared" si="114"/>
        <v/>
      </c>
      <c r="AB59" s="49" t="str">
        <f t="shared" si="203"/>
        <v/>
      </c>
      <c r="AC59" s="49" t="str">
        <f t="shared" si="203"/>
        <v/>
      </c>
      <c r="AD59" s="49" t="str">
        <f t="shared" si="203"/>
        <v/>
      </c>
      <c r="AE59" s="49" t="str">
        <f t="shared" si="203"/>
        <v/>
      </c>
      <c r="AF59" s="49" t="str">
        <f t="shared" si="203"/>
        <v/>
      </c>
      <c r="AG59" s="49" t="str">
        <f t="shared" si="203"/>
        <v/>
      </c>
      <c r="AH59" s="49" t="str">
        <f t="shared" si="203"/>
        <v/>
      </c>
      <c r="AI59" s="49" t="str">
        <f t="shared" si="203"/>
        <v/>
      </c>
      <c r="AJ59" s="49" t="str">
        <f t="shared" si="203"/>
        <v/>
      </c>
      <c r="AK59" s="49" t="str">
        <f t="shared" si="203"/>
        <v/>
      </c>
      <c r="AL59" s="49" t="str">
        <f t="shared" si="203"/>
        <v/>
      </c>
      <c r="AM59" s="49" t="str">
        <f t="shared" si="203"/>
        <v/>
      </c>
      <c r="AN59" s="49" t="str">
        <f t="shared" si="203"/>
        <v/>
      </c>
      <c r="AO59" s="49" t="str">
        <f t="shared" si="203"/>
        <v/>
      </c>
      <c r="AP59" s="49" t="str">
        <f t="shared" si="203"/>
        <v/>
      </c>
      <c r="AQ59" s="49" t="str">
        <f t="shared" si="203"/>
        <v/>
      </c>
      <c r="AR59" s="49" t="str">
        <f t="shared" si="203"/>
        <v/>
      </c>
      <c r="AS59" s="49" t="str">
        <f t="shared" si="203"/>
        <v/>
      </c>
      <c r="AT59" s="49" t="str">
        <f t="shared" si="203"/>
        <v/>
      </c>
      <c r="AU59" s="49" t="str">
        <f t="shared" si="203"/>
        <v/>
      </c>
      <c r="AV59" s="49" t="str">
        <f t="shared" si="203"/>
        <v/>
      </c>
      <c r="AW59" s="49" t="str">
        <f t="shared" si="203"/>
        <v/>
      </c>
      <c r="AX59" s="49" t="str">
        <f t="shared" si="203"/>
        <v/>
      </c>
      <c r="AY59" s="49" t="str">
        <f t="shared" si="203"/>
        <v/>
      </c>
      <c r="AZ59" s="49" t="str">
        <f t="shared" si="203"/>
        <v/>
      </c>
      <c r="BA59" s="49" t="str">
        <f t="shared" si="203"/>
        <v/>
      </c>
      <c r="BB59" s="49" t="str">
        <f t="shared" si="203"/>
        <v/>
      </c>
      <c r="BC59" s="49" t="str">
        <f t="shared" si="203"/>
        <v/>
      </c>
      <c r="BD59" s="49" t="str">
        <f t="shared" si="203"/>
        <v/>
      </c>
      <c r="BE59" s="49" t="str">
        <f t="shared" si="203"/>
        <v/>
      </c>
      <c r="BF59" s="49" t="str">
        <f t="shared" si="203"/>
        <v/>
      </c>
      <c r="BG59" s="49" t="str">
        <f t="shared" si="203"/>
        <v/>
      </c>
      <c r="BH59" s="49" t="str">
        <f t="shared" si="203"/>
        <v/>
      </c>
      <c r="BI59" s="49" t="str">
        <f t="shared" si="203"/>
        <v/>
      </c>
      <c r="BJ59" s="49" t="str">
        <f t="shared" si="203"/>
        <v/>
      </c>
      <c r="BK59" s="49" t="str">
        <f t="shared" si="203"/>
        <v/>
      </c>
      <c r="BL59" s="49" t="str">
        <f t="shared" si="203"/>
        <v/>
      </c>
      <c r="BM59" s="49" t="str">
        <f t="shared" si="203"/>
        <v/>
      </c>
      <c r="BN59" s="49" t="str">
        <f t="shared" si="203"/>
        <v/>
      </c>
      <c r="BO59" s="49" t="str">
        <f t="shared" si="203"/>
        <v/>
      </c>
      <c r="BP59" s="49" t="str">
        <f t="shared" si="203"/>
        <v/>
      </c>
      <c r="BQ59" s="49" t="str">
        <f t="shared" si="203"/>
        <v/>
      </c>
      <c r="BR59" s="49" t="str">
        <f t="shared" si="203"/>
        <v/>
      </c>
      <c r="BS59" s="49" t="str">
        <f t="shared" si="203"/>
        <v/>
      </c>
      <c r="BT59" s="49" t="str">
        <f t="shared" si="203"/>
        <v/>
      </c>
      <c r="BU59" s="49" t="str">
        <f t="shared" si="203"/>
        <v/>
      </c>
      <c r="BV59" s="49" t="str">
        <f t="shared" si="203"/>
        <v/>
      </c>
      <c r="BW59" s="49" t="str">
        <f t="shared" si="203"/>
        <v/>
      </c>
      <c r="BX59" s="49" t="str">
        <f t="shared" si="203"/>
        <v/>
      </c>
      <c r="BY59" s="49" t="str">
        <f t="shared" si="203"/>
        <v/>
      </c>
      <c r="BZ59" s="49" t="str">
        <f t="shared" si="203"/>
        <v/>
      </c>
      <c r="CA59" s="49" t="str">
        <f t="shared" si="203"/>
        <v/>
      </c>
      <c r="CB59" s="49" t="str">
        <f t="shared" si="203"/>
        <v/>
      </c>
      <c r="CC59" s="49" t="str">
        <f t="shared" si="203"/>
        <v/>
      </c>
      <c r="CD59" s="49" t="str">
        <f t="shared" si="203"/>
        <v/>
      </c>
      <c r="CE59" s="49" t="str">
        <f t="shared" si="203"/>
        <v/>
      </c>
      <c r="CF59" s="49" t="str">
        <f t="shared" si="203"/>
        <v/>
      </c>
      <c r="CG59" s="49" t="str">
        <f t="shared" si="203"/>
        <v/>
      </c>
      <c r="CH59" s="49" t="str">
        <f t="shared" si="203"/>
        <v/>
      </c>
      <c r="CI59" s="49" t="str">
        <f t="shared" si="203"/>
        <v/>
      </c>
      <c r="CJ59" s="49" t="str">
        <f t="shared" si="203"/>
        <v/>
      </c>
      <c r="CK59" s="49" t="str">
        <f t="shared" si="203"/>
        <v/>
      </c>
      <c r="CL59" s="49" t="str">
        <f t="shared" si="203"/>
        <v/>
      </c>
      <c r="CM59" s="49" t="str">
        <f t="shared" si="203"/>
        <v/>
      </c>
      <c r="CN59" s="49" t="str">
        <f t="shared" si="202"/>
        <v/>
      </c>
      <c r="CO59" s="49" t="str">
        <f t="shared" si="202"/>
        <v/>
      </c>
      <c r="CP59" s="49" t="str">
        <f t="shared" si="202"/>
        <v/>
      </c>
      <c r="CQ59" s="49" t="str">
        <f t="shared" si="202"/>
        <v/>
      </c>
      <c r="CR59" s="49" t="str">
        <f t="shared" si="202"/>
        <v/>
      </c>
      <c r="CS59" s="49" t="str">
        <f t="shared" si="202"/>
        <v/>
      </c>
      <c r="CT59" s="49" t="str">
        <f t="shared" si="202"/>
        <v/>
      </c>
      <c r="CU59" s="49" t="str">
        <f t="shared" si="202"/>
        <v/>
      </c>
      <c r="CV59" s="49" t="str">
        <f t="shared" si="202"/>
        <v/>
      </c>
      <c r="CW59" s="49" t="str">
        <f t="shared" si="202"/>
        <v/>
      </c>
      <c r="CX59" s="49" t="str">
        <f t="shared" si="202"/>
        <v/>
      </c>
      <c r="CY59" s="49" t="str">
        <f t="shared" si="202"/>
        <v/>
      </c>
      <c r="CZ59" s="49" t="str">
        <f t="shared" si="202"/>
        <v/>
      </c>
      <c r="DA59" s="49" t="str">
        <f t="shared" si="202"/>
        <v/>
      </c>
      <c r="DB59" s="49" t="str">
        <f t="shared" si="202"/>
        <v/>
      </c>
      <c r="DC59" s="49" t="str">
        <f t="shared" si="202"/>
        <v/>
      </c>
      <c r="DD59" s="49" t="str">
        <f t="shared" si="202"/>
        <v/>
      </c>
      <c r="DE59" s="49" t="str">
        <f t="shared" si="202"/>
        <v/>
      </c>
      <c r="DF59" s="49" t="str">
        <f t="shared" si="202"/>
        <v/>
      </c>
      <c r="DG59" s="49" t="str">
        <f t="shared" si="202"/>
        <v/>
      </c>
      <c r="DH59" s="49" t="str">
        <f t="shared" si="202"/>
        <v/>
      </c>
      <c r="DI59" s="49" t="str">
        <f t="shared" si="202"/>
        <v/>
      </c>
      <c r="DJ59" s="49" t="str">
        <f t="shared" si="202"/>
        <v/>
      </c>
      <c r="DK59" s="49" t="str">
        <f t="shared" si="202"/>
        <v/>
      </c>
      <c r="DL59" s="49" t="str">
        <f t="shared" si="202"/>
        <v/>
      </c>
      <c r="DM59" s="49" t="str">
        <f t="shared" si="202"/>
        <v/>
      </c>
      <c r="DN59" s="49" t="str">
        <f t="shared" si="202"/>
        <v/>
      </c>
      <c r="DO59" s="49" t="str">
        <f t="shared" si="202"/>
        <v/>
      </c>
      <c r="DP59" s="49" t="str">
        <f t="shared" si="202"/>
        <v/>
      </c>
      <c r="DQ59" s="49" t="str">
        <f t="shared" si="202"/>
        <v/>
      </c>
      <c r="DR59" s="49" t="str">
        <f t="shared" si="202"/>
        <v/>
      </c>
      <c r="DS59" s="49" t="str">
        <f t="shared" si="202"/>
        <v/>
      </c>
      <c r="DT59" s="49" t="str">
        <f t="shared" si="202"/>
        <v/>
      </c>
      <c r="DU59" s="49" t="str">
        <f t="shared" si="202"/>
        <v/>
      </c>
      <c r="DV59" s="49" t="str">
        <f t="shared" si="202"/>
        <v/>
      </c>
      <c r="DW59" s="183" t="str">
        <f t="shared" si="115"/>
        <v/>
      </c>
      <c r="DX59" s="49" t="str">
        <f t="shared" si="5"/>
        <v/>
      </c>
      <c r="DY59" s="49" t="str">
        <f t="shared" si="6"/>
        <v/>
      </c>
      <c r="DZ59" s="49" t="str">
        <f t="shared" si="7"/>
        <v/>
      </c>
      <c r="EA59" s="49" t="str">
        <f t="shared" si="8"/>
        <v/>
      </c>
      <c r="EB59" s="49" t="str">
        <f t="shared" si="9"/>
        <v/>
      </c>
      <c r="EC59" s="49" t="str">
        <f t="shared" si="10"/>
        <v/>
      </c>
      <c r="ED59" s="49" t="str">
        <f t="shared" si="11"/>
        <v/>
      </c>
      <c r="EE59" s="49" t="str">
        <f t="shared" si="12"/>
        <v/>
      </c>
      <c r="EF59" s="49" t="str">
        <f t="shared" si="13"/>
        <v/>
      </c>
      <c r="EG59" s="49" t="str">
        <f t="shared" si="14"/>
        <v/>
      </c>
      <c r="EH59" s="49" t="str">
        <f t="shared" si="15"/>
        <v/>
      </c>
      <c r="EI59" s="49" t="str">
        <f t="shared" si="16"/>
        <v/>
      </c>
      <c r="EJ59" s="49" t="str">
        <f t="shared" si="17"/>
        <v/>
      </c>
      <c r="EK59" s="49" t="str">
        <f t="shared" si="18"/>
        <v/>
      </c>
      <c r="EL59" s="49" t="str">
        <f t="shared" si="19"/>
        <v/>
      </c>
      <c r="EM59" s="49" t="str">
        <f t="shared" si="20"/>
        <v/>
      </c>
      <c r="EN59" s="49" t="str">
        <f t="shared" si="21"/>
        <v/>
      </c>
      <c r="EO59" s="49" t="str">
        <f t="shared" si="22"/>
        <v/>
      </c>
      <c r="EP59" s="49" t="str">
        <f t="shared" si="23"/>
        <v/>
      </c>
      <c r="EQ59" s="49" t="str">
        <f t="shared" si="24"/>
        <v/>
      </c>
      <c r="ER59" s="49" t="str">
        <f t="shared" si="25"/>
        <v/>
      </c>
      <c r="ES59" s="49" t="str">
        <f t="shared" si="26"/>
        <v/>
      </c>
      <c r="ET59" s="49" t="str">
        <f t="shared" si="27"/>
        <v/>
      </c>
      <c r="EU59" s="49" t="str">
        <f t="shared" si="28"/>
        <v/>
      </c>
      <c r="EV59" s="49" t="str">
        <f t="shared" si="29"/>
        <v/>
      </c>
      <c r="EW59" s="49" t="str">
        <f t="shared" si="30"/>
        <v/>
      </c>
      <c r="EX59" s="49" t="str">
        <f t="shared" si="31"/>
        <v/>
      </c>
      <c r="EY59" s="49" t="str">
        <f t="shared" si="32"/>
        <v/>
      </c>
      <c r="EZ59" s="49" t="str">
        <f t="shared" si="33"/>
        <v/>
      </c>
      <c r="FA59" s="49" t="str">
        <f t="shared" si="34"/>
        <v/>
      </c>
      <c r="FB59" s="49" t="str">
        <f t="shared" si="35"/>
        <v/>
      </c>
      <c r="FC59" s="49" t="str">
        <f t="shared" si="36"/>
        <v/>
      </c>
      <c r="FD59" s="49" t="str">
        <f t="shared" si="37"/>
        <v/>
      </c>
      <c r="FE59" s="49" t="str">
        <f t="shared" si="38"/>
        <v/>
      </c>
      <c r="FF59" s="49" t="str">
        <f t="shared" si="39"/>
        <v/>
      </c>
      <c r="FG59" s="49" t="str">
        <f t="shared" si="40"/>
        <v/>
      </c>
      <c r="FH59" s="49" t="str">
        <f t="shared" si="41"/>
        <v/>
      </c>
      <c r="FI59" s="49" t="str">
        <f t="shared" si="42"/>
        <v/>
      </c>
      <c r="FJ59" s="49" t="str">
        <f t="shared" si="43"/>
        <v/>
      </c>
      <c r="FK59" s="49" t="str">
        <f t="shared" si="44"/>
        <v/>
      </c>
      <c r="FL59" s="49" t="str">
        <f t="shared" si="45"/>
        <v/>
      </c>
      <c r="FM59" s="49" t="str">
        <f t="shared" si="46"/>
        <v/>
      </c>
      <c r="FN59" s="49" t="str">
        <f t="shared" si="47"/>
        <v/>
      </c>
      <c r="FO59" s="49" t="str">
        <f t="shared" si="48"/>
        <v/>
      </c>
      <c r="FP59" s="49" t="str">
        <f t="shared" si="49"/>
        <v/>
      </c>
      <c r="FQ59" s="49" t="str">
        <f t="shared" si="50"/>
        <v/>
      </c>
      <c r="FR59" s="49" t="str">
        <f t="shared" si="51"/>
        <v/>
      </c>
      <c r="FS59" s="49" t="str">
        <f t="shared" si="52"/>
        <v/>
      </c>
      <c r="FT59" s="49" t="str">
        <f t="shared" si="53"/>
        <v/>
      </c>
      <c r="FU59" s="49" t="str">
        <f t="shared" si="54"/>
        <v/>
      </c>
      <c r="FV59" s="49" t="str">
        <f t="shared" si="55"/>
        <v/>
      </c>
      <c r="FW59" s="49" t="str">
        <f t="shared" si="56"/>
        <v/>
      </c>
      <c r="FX59" s="49" t="str">
        <f t="shared" si="57"/>
        <v/>
      </c>
      <c r="FY59" s="49" t="str">
        <f t="shared" si="58"/>
        <v/>
      </c>
      <c r="FZ59" s="49" t="str">
        <f t="shared" si="59"/>
        <v/>
      </c>
      <c r="GA59" s="49" t="str">
        <f t="shared" si="60"/>
        <v/>
      </c>
      <c r="GB59" s="49" t="str">
        <f t="shared" si="61"/>
        <v/>
      </c>
      <c r="GC59" s="49" t="str">
        <f t="shared" si="62"/>
        <v/>
      </c>
      <c r="GD59" s="49" t="str">
        <f t="shared" si="63"/>
        <v/>
      </c>
      <c r="GE59" s="49" t="str">
        <f t="shared" si="64"/>
        <v/>
      </c>
      <c r="GF59" s="49" t="str">
        <f t="shared" si="65"/>
        <v/>
      </c>
      <c r="GG59" s="49" t="str">
        <f t="shared" si="66"/>
        <v/>
      </c>
      <c r="GH59" s="49" t="str">
        <f t="shared" si="67"/>
        <v/>
      </c>
      <c r="GI59" s="49" t="str">
        <f t="shared" si="68"/>
        <v/>
      </c>
      <c r="GJ59" s="49" t="str">
        <f t="shared" si="69"/>
        <v/>
      </c>
      <c r="GK59" s="49" t="str">
        <f t="shared" si="70"/>
        <v/>
      </c>
      <c r="GL59" s="49" t="str">
        <f t="shared" si="71"/>
        <v/>
      </c>
      <c r="GM59" s="49" t="str">
        <f t="shared" si="72"/>
        <v/>
      </c>
      <c r="GN59" s="49" t="str">
        <f t="shared" si="73"/>
        <v/>
      </c>
      <c r="GO59" s="49" t="str">
        <f t="shared" si="74"/>
        <v/>
      </c>
      <c r="GP59" s="49" t="str">
        <f t="shared" si="75"/>
        <v/>
      </c>
      <c r="GQ59" s="49" t="str">
        <f t="shared" si="76"/>
        <v/>
      </c>
      <c r="GR59" s="49" t="str">
        <f t="shared" si="77"/>
        <v/>
      </c>
      <c r="GS59" s="49" t="str">
        <f t="shared" si="78"/>
        <v/>
      </c>
      <c r="GT59" s="49" t="str">
        <f t="shared" si="79"/>
        <v/>
      </c>
      <c r="GU59" s="49" t="str">
        <f t="shared" si="80"/>
        <v/>
      </c>
      <c r="GV59" s="49" t="str">
        <f t="shared" si="81"/>
        <v/>
      </c>
      <c r="GW59" s="49" t="str">
        <f t="shared" si="82"/>
        <v/>
      </c>
      <c r="GX59" s="49" t="str">
        <f t="shared" si="83"/>
        <v/>
      </c>
      <c r="GY59" s="49" t="str">
        <f t="shared" si="84"/>
        <v/>
      </c>
      <c r="GZ59" s="49" t="str">
        <f t="shared" si="85"/>
        <v/>
      </c>
      <c r="HA59" s="49" t="str">
        <f t="shared" si="86"/>
        <v/>
      </c>
      <c r="HB59" s="49" t="str">
        <f t="shared" si="87"/>
        <v/>
      </c>
      <c r="HC59" s="49" t="str">
        <f t="shared" si="88"/>
        <v/>
      </c>
      <c r="HD59" s="49" t="str">
        <f t="shared" si="89"/>
        <v/>
      </c>
      <c r="HE59" s="49" t="str">
        <f t="shared" si="90"/>
        <v/>
      </c>
      <c r="HF59" s="49" t="str">
        <f t="shared" si="91"/>
        <v/>
      </c>
      <c r="HG59" s="49" t="str">
        <f t="shared" si="92"/>
        <v/>
      </c>
      <c r="HH59" s="49" t="str">
        <f t="shared" si="93"/>
        <v/>
      </c>
      <c r="HI59" s="49" t="str">
        <f t="shared" si="94"/>
        <v/>
      </c>
      <c r="HJ59" s="49" t="str">
        <f t="shared" si="95"/>
        <v/>
      </c>
      <c r="HK59" s="49" t="str">
        <f t="shared" si="96"/>
        <v/>
      </c>
      <c r="HL59" s="49" t="str">
        <f t="shared" si="97"/>
        <v/>
      </c>
      <c r="HM59" s="49" t="str">
        <f t="shared" si="98"/>
        <v/>
      </c>
      <c r="HN59" s="49" t="str">
        <f t="shared" si="99"/>
        <v/>
      </c>
      <c r="HO59" s="49" t="str">
        <f t="shared" si="100"/>
        <v/>
      </c>
      <c r="HP59" s="49" t="str">
        <f t="shared" si="101"/>
        <v/>
      </c>
      <c r="HQ59" s="49" t="str">
        <f t="shared" si="102"/>
        <v/>
      </c>
      <c r="HR59" s="49" t="str">
        <f t="shared" si="103"/>
        <v/>
      </c>
      <c r="HS59" s="49" t="str">
        <f t="shared" si="104"/>
        <v/>
      </c>
      <c r="HT59" s="169" t="e">
        <f t="shared" si="171"/>
        <v>#N/A</v>
      </c>
      <c r="HU59" s="169" t="e">
        <f t="shared" si="181"/>
        <v>#N/A</v>
      </c>
      <c r="HV59" s="169" t="e">
        <f t="shared" si="181"/>
        <v>#N/A</v>
      </c>
      <c r="HW59" s="169" t="e">
        <f t="shared" si="181"/>
        <v>#N/A</v>
      </c>
      <c r="HX59" s="169" t="e">
        <f t="shared" si="192"/>
        <v>#N/A</v>
      </c>
      <c r="HY59" s="169" t="e">
        <f t="shared" si="192"/>
        <v>#N/A</v>
      </c>
      <c r="HZ59" s="169" t="e">
        <f t="shared" si="192"/>
        <v>#N/A</v>
      </c>
      <c r="IA59" s="169" t="e">
        <f t="shared" si="192"/>
        <v>#N/A</v>
      </c>
      <c r="IB59" s="169" t="e">
        <f t="shared" si="192"/>
        <v>#N/A</v>
      </c>
      <c r="IC59" s="169" t="e">
        <f t="shared" si="192"/>
        <v>#N/A</v>
      </c>
      <c r="ID59" s="169" t="e">
        <f t="shared" si="192"/>
        <v>#N/A</v>
      </c>
      <c r="IE59" s="169" t="e">
        <f t="shared" si="192"/>
        <v>#N/A</v>
      </c>
      <c r="IF59" s="169" t="e">
        <f t="shared" si="192"/>
        <v>#N/A</v>
      </c>
      <c r="IG59" s="169" t="e">
        <f t="shared" si="192"/>
        <v>#N/A</v>
      </c>
      <c r="IH59" s="169" t="e">
        <f t="shared" si="192"/>
        <v>#N/A</v>
      </c>
      <c r="II59" s="169" t="e">
        <f t="shared" si="192"/>
        <v>#N/A</v>
      </c>
      <c r="IJ59" s="169" t="e">
        <f t="shared" si="192"/>
        <v>#N/A</v>
      </c>
      <c r="IK59" s="169" t="e">
        <f t="shared" si="192"/>
        <v>#N/A</v>
      </c>
      <c r="IL59" s="169" t="e">
        <f t="shared" si="192"/>
        <v>#N/A</v>
      </c>
      <c r="IM59" s="169" t="e">
        <f t="shared" si="188"/>
        <v>#N/A</v>
      </c>
      <c r="IN59" s="169" t="e">
        <f t="shared" si="188"/>
        <v>#N/A</v>
      </c>
      <c r="IO59" s="169" t="e">
        <f t="shared" si="188"/>
        <v>#N/A</v>
      </c>
      <c r="IP59" s="169" t="e">
        <f t="shared" si="188"/>
        <v>#N/A</v>
      </c>
      <c r="IQ59" s="169" t="e">
        <f t="shared" si="188"/>
        <v>#N/A</v>
      </c>
      <c r="IR59" s="169" t="e">
        <f t="shared" si="188"/>
        <v>#N/A</v>
      </c>
      <c r="IS59" s="169" t="e">
        <f t="shared" si="188"/>
        <v>#N/A</v>
      </c>
      <c r="IT59" s="169" t="e">
        <f t="shared" si="188"/>
        <v>#N/A</v>
      </c>
      <c r="IU59" s="169" t="e">
        <f t="shared" si="188"/>
        <v>#N/A</v>
      </c>
      <c r="IV59" s="169" t="e">
        <f t="shared" si="188"/>
        <v>#N/A</v>
      </c>
      <c r="IW59" s="169" t="e">
        <f t="shared" si="188"/>
        <v>#N/A</v>
      </c>
      <c r="IX59" s="169" t="e">
        <f t="shared" si="188"/>
        <v>#N/A</v>
      </c>
      <c r="IY59" s="169" t="e">
        <f t="shared" si="188"/>
        <v>#N/A</v>
      </c>
      <c r="IZ59" s="169" t="e">
        <f t="shared" si="188"/>
        <v>#N/A</v>
      </c>
      <c r="JA59" s="169" t="e">
        <f t="shared" si="188"/>
        <v>#N/A</v>
      </c>
      <c r="JB59" s="169" t="e">
        <f t="shared" si="185"/>
        <v>#N/A</v>
      </c>
      <c r="JC59" s="169" t="e">
        <f t="shared" si="185"/>
        <v>#N/A</v>
      </c>
      <c r="JD59" s="169" t="e">
        <f t="shared" si="185"/>
        <v>#N/A</v>
      </c>
      <c r="JE59" s="169" t="e">
        <f t="shared" si="185"/>
        <v>#N/A</v>
      </c>
      <c r="JF59" s="169" t="e">
        <f t="shared" si="185"/>
        <v>#N/A</v>
      </c>
      <c r="JG59" s="169" t="e">
        <f t="shared" si="185"/>
        <v>#N/A</v>
      </c>
      <c r="JH59" s="169" t="e">
        <f t="shared" si="185"/>
        <v>#N/A</v>
      </c>
      <c r="JI59" s="169" t="e">
        <f t="shared" si="185"/>
        <v>#N/A</v>
      </c>
      <c r="JJ59" s="169" t="e">
        <f t="shared" si="185"/>
        <v>#N/A</v>
      </c>
      <c r="JK59" s="169" t="e">
        <f t="shared" si="185"/>
        <v>#N/A</v>
      </c>
      <c r="JL59" s="169" t="e">
        <f t="shared" si="185"/>
        <v>#N/A</v>
      </c>
      <c r="JM59" s="169" t="e">
        <f t="shared" si="185"/>
        <v>#N/A</v>
      </c>
      <c r="JN59" s="169" t="e">
        <f t="shared" si="185"/>
        <v>#N/A</v>
      </c>
      <c r="JO59" s="169" t="e">
        <f t="shared" si="185"/>
        <v>#N/A</v>
      </c>
      <c r="JP59" s="169" t="e">
        <f t="shared" si="185"/>
        <v>#N/A</v>
      </c>
      <c r="JQ59" s="169" t="e">
        <f t="shared" si="198"/>
        <v>#N/A</v>
      </c>
      <c r="JR59" s="169" t="e">
        <f t="shared" si="198"/>
        <v>#N/A</v>
      </c>
      <c r="JS59" s="169" t="e">
        <f t="shared" si="198"/>
        <v>#N/A</v>
      </c>
      <c r="JT59" s="169" t="e">
        <f t="shared" si="198"/>
        <v>#N/A</v>
      </c>
      <c r="JU59" s="169" t="e">
        <f t="shared" si="198"/>
        <v>#N/A</v>
      </c>
      <c r="JV59" s="169" t="e">
        <f t="shared" si="198"/>
        <v>#N/A</v>
      </c>
      <c r="JW59" s="169" t="e">
        <f t="shared" si="198"/>
        <v>#N/A</v>
      </c>
      <c r="JX59" s="169" t="e">
        <f t="shared" si="198"/>
        <v>#N/A</v>
      </c>
      <c r="JY59" s="169" t="e">
        <f t="shared" si="198"/>
        <v>#N/A</v>
      </c>
      <c r="JZ59" s="169" t="e">
        <f t="shared" si="198"/>
        <v>#N/A</v>
      </c>
      <c r="KA59" s="169" t="e">
        <f t="shared" si="198"/>
        <v>#N/A</v>
      </c>
      <c r="KB59" s="169" t="e">
        <f t="shared" si="198"/>
        <v>#N/A</v>
      </c>
      <c r="KC59" s="169" t="e">
        <f t="shared" si="198"/>
        <v>#N/A</v>
      </c>
      <c r="KD59" s="169" t="e">
        <f t="shared" si="198"/>
        <v>#N/A</v>
      </c>
      <c r="KE59" s="169" t="e">
        <f t="shared" si="198"/>
        <v>#N/A</v>
      </c>
      <c r="KF59" s="169" t="e">
        <f t="shared" si="117"/>
        <v>#N/A</v>
      </c>
      <c r="KG59" s="169" t="e">
        <f t="shared" si="182"/>
        <v>#N/A</v>
      </c>
      <c r="KH59" s="169" t="e">
        <f t="shared" si="182"/>
        <v>#N/A</v>
      </c>
      <c r="KI59" s="169" t="e">
        <f t="shared" si="182"/>
        <v>#N/A</v>
      </c>
      <c r="KJ59" s="169" t="e">
        <f t="shared" si="193"/>
        <v>#N/A</v>
      </c>
      <c r="KK59" s="169" t="e">
        <f t="shared" si="193"/>
        <v>#N/A</v>
      </c>
      <c r="KL59" s="169" t="e">
        <f t="shared" si="193"/>
        <v>#N/A</v>
      </c>
      <c r="KM59" s="169" t="e">
        <f t="shared" si="193"/>
        <v>#N/A</v>
      </c>
      <c r="KN59" s="169" t="e">
        <f t="shared" si="193"/>
        <v>#N/A</v>
      </c>
      <c r="KO59" s="169" t="e">
        <f t="shared" si="193"/>
        <v>#N/A</v>
      </c>
      <c r="KP59" s="169" t="e">
        <f t="shared" si="193"/>
        <v>#N/A</v>
      </c>
      <c r="KQ59" s="169" t="e">
        <f t="shared" si="193"/>
        <v>#N/A</v>
      </c>
      <c r="KR59" s="169" t="e">
        <f t="shared" si="193"/>
        <v>#N/A</v>
      </c>
      <c r="KS59" s="169" t="e">
        <f t="shared" si="193"/>
        <v>#N/A</v>
      </c>
      <c r="KT59" s="169" t="e">
        <f t="shared" si="193"/>
        <v>#N/A</v>
      </c>
      <c r="KU59" s="169" t="e">
        <f t="shared" si="193"/>
        <v>#N/A</v>
      </c>
      <c r="KV59" s="169" t="e">
        <f t="shared" si="193"/>
        <v>#N/A</v>
      </c>
      <c r="KW59" s="169" t="e">
        <f t="shared" si="193"/>
        <v>#N/A</v>
      </c>
      <c r="KX59" s="169" t="e">
        <f t="shared" si="193"/>
        <v>#N/A</v>
      </c>
      <c r="KY59" s="169" t="e">
        <f t="shared" si="189"/>
        <v>#N/A</v>
      </c>
      <c r="KZ59" s="169" t="e">
        <f t="shared" si="189"/>
        <v>#N/A</v>
      </c>
      <c r="LA59" s="169" t="e">
        <f t="shared" si="189"/>
        <v>#N/A</v>
      </c>
      <c r="LB59" s="169" t="e">
        <f t="shared" si="189"/>
        <v>#N/A</v>
      </c>
      <c r="LC59" s="169" t="e">
        <f t="shared" si="189"/>
        <v>#N/A</v>
      </c>
      <c r="LD59" s="169" t="e">
        <f t="shared" si="189"/>
        <v>#N/A</v>
      </c>
      <c r="LE59" s="169" t="e">
        <f t="shared" si="189"/>
        <v>#N/A</v>
      </c>
      <c r="LF59" s="169" t="e">
        <f t="shared" si="189"/>
        <v>#N/A</v>
      </c>
      <c r="LG59" s="169" t="e">
        <f t="shared" si="189"/>
        <v>#N/A</v>
      </c>
      <c r="LH59" s="169" t="e">
        <f t="shared" si="189"/>
        <v>#N/A</v>
      </c>
      <c r="LI59" s="169" t="e">
        <f t="shared" si="189"/>
        <v>#N/A</v>
      </c>
      <c r="LJ59" s="169" t="e">
        <f t="shared" si="189"/>
        <v>#N/A</v>
      </c>
      <c r="LK59" s="169" t="e">
        <f t="shared" si="189"/>
        <v>#N/A</v>
      </c>
      <c r="LL59" s="169" t="e">
        <f t="shared" si="189"/>
        <v>#N/A</v>
      </c>
      <c r="LM59" s="169" t="e">
        <f t="shared" si="189"/>
        <v>#N/A</v>
      </c>
      <c r="LN59" s="169" t="e">
        <f t="shared" si="186"/>
        <v>#N/A</v>
      </c>
      <c r="LO59" s="169" t="e">
        <f t="shared" si="186"/>
        <v>#N/A</v>
      </c>
      <c r="LP59" s="169" t="e">
        <f t="shared" si="186"/>
        <v>#N/A</v>
      </c>
      <c r="LQ59" s="169" t="e">
        <f t="shared" si="186"/>
        <v>#N/A</v>
      </c>
      <c r="LR59" s="169" t="e">
        <f t="shared" si="186"/>
        <v>#N/A</v>
      </c>
      <c r="LS59" s="169" t="e">
        <f t="shared" si="186"/>
        <v>#N/A</v>
      </c>
      <c r="LT59" s="169" t="e">
        <f t="shared" si="186"/>
        <v>#N/A</v>
      </c>
      <c r="LU59" s="169" t="e">
        <f t="shared" si="186"/>
        <v>#N/A</v>
      </c>
      <c r="LV59" s="169" t="e">
        <f t="shared" si="186"/>
        <v>#N/A</v>
      </c>
      <c r="LW59" s="169" t="e">
        <f t="shared" si="186"/>
        <v>#N/A</v>
      </c>
      <c r="LX59" s="169" t="e">
        <f t="shared" si="186"/>
        <v>#N/A</v>
      </c>
      <c r="LY59" s="169" t="e">
        <f t="shared" si="186"/>
        <v>#N/A</v>
      </c>
      <c r="LZ59" s="169" t="e">
        <f t="shared" si="186"/>
        <v>#N/A</v>
      </c>
      <c r="MA59" s="169" t="e">
        <f t="shared" si="186"/>
        <v>#N/A</v>
      </c>
      <c r="MB59" s="169" t="e">
        <f t="shared" si="186"/>
        <v>#N/A</v>
      </c>
      <c r="MC59" s="169" t="e">
        <f t="shared" si="199"/>
        <v>#N/A</v>
      </c>
      <c r="MD59" s="169" t="e">
        <f t="shared" si="199"/>
        <v>#N/A</v>
      </c>
      <c r="ME59" s="169" t="e">
        <f t="shared" si="199"/>
        <v>#N/A</v>
      </c>
      <c r="MF59" s="169" t="e">
        <f t="shared" si="199"/>
        <v>#N/A</v>
      </c>
      <c r="MG59" s="169" t="e">
        <f t="shared" si="199"/>
        <v>#N/A</v>
      </c>
      <c r="MH59" s="169" t="e">
        <f t="shared" si="199"/>
        <v>#N/A</v>
      </c>
      <c r="MI59" s="169" t="e">
        <f t="shared" si="199"/>
        <v>#N/A</v>
      </c>
      <c r="MJ59" s="169" t="e">
        <f t="shared" si="199"/>
        <v>#N/A</v>
      </c>
      <c r="MK59" s="169" t="e">
        <f t="shared" si="199"/>
        <v>#N/A</v>
      </c>
      <c r="ML59" s="169" t="e">
        <f t="shared" si="199"/>
        <v>#N/A</v>
      </c>
      <c r="MM59" s="169" t="e">
        <f t="shared" si="199"/>
        <v>#N/A</v>
      </c>
      <c r="MN59" s="169" t="e">
        <f t="shared" si="199"/>
        <v>#N/A</v>
      </c>
      <c r="MO59" s="169" t="e">
        <f t="shared" si="199"/>
        <v>#N/A</v>
      </c>
      <c r="MP59" s="169" t="e">
        <f t="shared" si="199"/>
        <v>#N/A</v>
      </c>
      <c r="MQ59" s="169" t="e">
        <f t="shared" si="199"/>
        <v>#N/A</v>
      </c>
      <c r="MR59" s="169" t="e">
        <f t="shared" si="118"/>
        <v>#N/A</v>
      </c>
      <c r="MS59" s="169" t="e">
        <f t="shared" si="183"/>
        <v>#N/A</v>
      </c>
      <c r="MT59" s="169" t="e">
        <f t="shared" si="183"/>
        <v>#N/A</v>
      </c>
      <c r="MU59" s="169" t="e">
        <f t="shared" si="183"/>
        <v>#N/A</v>
      </c>
      <c r="MV59" s="169" t="e">
        <f t="shared" si="194"/>
        <v>#N/A</v>
      </c>
      <c r="MW59" s="169" t="e">
        <f t="shared" si="194"/>
        <v>#N/A</v>
      </c>
      <c r="MX59" s="169" t="e">
        <f t="shared" si="194"/>
        <v>#N/A</v>
      </c>
      <c r="MY59" s="169" t="e">
        <f t="shared" si="194"/>
        <v>#N/A</v>
      </c>
      <c r="MZ59" s="169" t="e">
        <f t="shared" si="194"/>
        <v>#N/A</v>
      </c>
      <c r="NA59" s="169" t="e">
        <f t="shared" si="194"/>
        <v>#N/A</v>
      </c>
      <c r="NB59" s="169" t="e">
        <f t="shared" si="194"/>
        <v>#N/A</v>
      </c>
      <c r="NC59" s="169" t="e">
        <f t="shared" si="194"/>
        <v>#N/A</v>
      </c>
      <c r="ND59" s="169" t="e">
        <f t="shared" si="194"/>
        <v>#N/A</v>
      </c>
      <c r="NE59" s="169" t="e">
        <f t="shared" si="194"/>
        <v>#N/A</v>
      </c>
      <c r="NF59" s="169" t="e">
        <f t="shared" si="194"/>
        <v>#N/A</v>
      </c>
      <c r="NG59" s="169" t="e">
        <f t="shared" si="194"/>
        <v>#N/A</v>
      </c>
      <c r="NH59" s="169" t="e">
        <f t="shared" si="194"/>
        <v>#N/A</v>
      </c>
      <c r="NI59" s="169" t="e">
        <f t="shared" si="194"/>
        <v>#N/A</v>
      </c>
      <c r="NJ59" s="169" t="e">
        <f t="shared" si="194"/>
        <v>#N/A</v>
      </c>
      <c r="NK59" s="169" t="e">
        <f t="shared" si="190"/>
        <v>#N/A</v>
      </c>
      <c r="NL59" s="169" t="e">
        <f t="shared" si="190"/>
        <v>#N/A</v>
      </c>
      <c r="NM59" s="169" t="e">
        <f t="shared" si="190"/>
        <v>#N/A</v>
      </c>
      <c r="NN59" s="169" t="e">
        <f t="shared" si="190"/>
        <v>#N/A</v>
      </c>
      <c r="NO59" s="169" t="e">
        <f t="shared" si="190"/>
        <v>#N/A</v>
      </c>
      <c r="NP59" s="169" t="e">
        <f t="shared" si="190"/>
        <v>#N/A</v>
      </c>
      <c r="NQ59" s="169" t="e">
        <f t="shared" si="190"/>
        <v>#N/A</v>
      </c>
      <c r="NR59" s="169" t="e">
        <f t="shared" si="190"/>
        <v>#N/A</v>
      </c>
      <c r="NS59" s="169" t="e">
        <f t="shared" si="190"/>
        <v>#N/A</v>
      </c>
      <c r="NT59" s="169" t="e">
        <f t="shared" si="190"/>
        <v>#N/A</v>
      </c>
      <c r="NU59" s="169" t="e">
        <f t="shared" si="190"/>
        <v>#N/A</v>
      </c>
      <c r="NV59" s="169" t="e">
        <f t="shared" si="190"/>
        <v>#N/A</v>
      </c>
      <c r="NW59" s="169" t="e">
        <f t="shared" si="190"/>
        <v>#N/A</v>
      </c>
      <c r="NX59" s="169" t="e">
        <f t="shared" si="190"/>
        <v>#N/A</v>
      </c>
      <c r="NY59" s="169" t="e">
        <f t="shared" si="190"/>
        <v>#N/A</v>
      </c>
      <c r="NZ59" s="169" t="e">
        <f t="shared" si="187"/>
        <v>#N/A</v>
      </c>
      <c r="OA59" s="169" t="e">
        <f t="shared" si="187"/>
        <v>#N/A</v>
      </c>
      <c r="OB59" s="169" t="e">
        <f t="shared" si="187"/>
        <v>#N/A</v>
      </c>
      <c r="OC59" s="169" t="e">
        <f t="shared" si="187"/>
        <v>#N/A</v>
      </c>
      <c r="OD59" s="169" t="e">
        <f t="shared" si="187"/>
        <v>#N/A</v>
      </c>
      <c r="OE59" s="169" t="e">
        <f t="shared" si="187"/>
        <v>#N/A</v>
      </c>
      <c r="OF59" s="169" t="e">
        <f t="shared" si="187"/>
        <v>#N/A</v>
      </c>
      <c r="OG59" s="169" t="e">
        <f t="shared" si="187"/>
        <v>#N/A</v>
      </c>
      <c r="OH59" s="169" t="e">
        <f t="shared" si="187"/>
        <v>#N/A</v>
      </c>
      <c r="OI59" s="169" t="e">
        <f t="shared" si="187"/>
        <v>#N/A</v>
      </c>
      <c r="OJ59" s="169" t="e">
        <f t="shared" si="187"/>
        <v>#N/A</v>
      </c>
      <c r="OK59" s="169" t="e">
        <f t="shared" si="187"/>
        <v>#N/A</v>
      </c>
      <c r="OL59" s="169" t="e">
        <f t="shared" si="187"/>
        <v>#N/A</v>
      </c>
      <c r="OM59" s="169" t="e">
        <f t="shared" si="187"/>
        <v>#N/A</v>
      </c>
      <c r="ON59" s="169" t="e">
        <f t="shared" si="187"/>
        <v>#N/A</v>
      </c>
      <c r="OO59" s="169" t="e">
        <f t="shared" si="200"/>
        <v>#N/A</v>
      </c>
      <c r="OP59" s="169" t="e">
        <f t="shared" si="200"/>
        <v>#N/A</v>
      </c>
      <c r="OQ59" s="169" t="e">
        <f t="shared" si="200"/>
        <v>#N/A</v>
      </c>
      <c r="OR59" s="169" t="e">
        <f t="shared" si="200"/>
        <v>#N/A</v>
      </c>
      <c r="OS59" s="169" t="e">
        <f t="shared" si="200"/>
        <v>#N/A</v>
      </c>
      <c r="OT59" s="169" t="e">
        <f t="shared" si="200"/>
        <v>#N/A</v>
      </c>
      <c r="OU59" s="169" t="e">
        <f t="shared" si="200"/>
        <v>#N/A</v>
      </c>
      <c r="OV59" s="169" t="e">
        <f t="shared" si="200"/>
        <v>#N/A</v>
      </c>
      <c r="OW59" s="169" t="e">
        <f t="shared" si="200"/>
        <v>#N/A</v>
      </c>
      <c r="OX59" s="169" t="e">
        <f t="shared" si="200"/>
        <v>#N/A</v>
      </c>
      <c r="OY59" s="169" t="e">
        <f t="shared" si="200"/>
        <v>#N/A</v>
      </c>
      <c r="OZ59" s="169" t="e">
        <f t="shared" si="200"/>
        <v>#N/A</v>
      </c>
      <c r="PA59" s="169" t="e">
        <f t="shared" si="200"/>
        <v>#N/A</v>
      </c>
      <c r="PB59" s="169" t="e">
        <f t="shared" si="200"/>
        <v>#N/A</v>
      </c>
      <c r="PC59" s="169" t="e">
        <f t="shared" si="200"/>
        <v>#N/A</v>
      </c>
      <c r="PD59" s="169" t="e">
        <f t="shared" si="119"/>
        <v>#N/A</v>
      </c>
      <c r="PE59" s="169" t="e">
        <f t="shared" si="196"/>
        <v>#N/A</v>
      </c>
      <c r="PF59" s="169" t="e">
        <f t="shared" si="196"/>
        <v>#N/A</v>
      </c>
      <c r="PG59" s="169" t="e">
        <f t="shared" si="196"/>
        <v>#N/A</v>
      </c>
      <c r="PH59" s="169" t="e">
        <f t="shared" si="196"/>
        <v>#N/A</v>
      </c>
      <c r="PI59" s="169" t="e">
        <f t="shared" si="196"/>
        <v>#N/A</v>
      </c>
      <c r="PJ59" s="169" t="e">
        <f t="shared" si="196"/>
        <v>#N/A</v>
      </c>
      <c r="PK59" s="169" t="e">
        <f t="shared" si="196"/>
        <v>#N/A</v>
      </c>
      <c r="PL59" s="169" t="e">
        <f t="shared" si="196"/>
        <v>#N/A</v>
      </c>
    </row>
    <row r="60" spans="1:428" hidden="1" x14ac:dyDescent="0.75">
      <c r="A60" s="4">
        <v>57</v>
      </c>
      <c r="B60" s="109"/>
      <c r="C60" s="117"/>
      <c r="D60" s="122" t="str">
        <f t="shared" si="168"/>
        <v/>
      </c>
      <c r="E60" s="95"/>
      <c r="F60" s="122" t="str">
        <f t="shared" si="169"/>
        <v/>
      </c>
      <c r="G60" s="117"/>
      <c r="H60" s="110"/>
      <c r="I60" s="124" t="str">
        <f t="shared" si="0"/>
        <v/>
      </c>
      <c r="J60" s="124" t="str">
        <f t="shared" si="1"/>
        <v/>
      </c>
      <c r="K60" s="73" t="str">
        <f t="shared" si="112"/>
        <v/>
      </c>
      <c r="L60" s="23"/>
      <c r="M60" s="57"/>
      <c r="N60" s="280"/>
      <c r="O60" s="74" t="str">
        <f>IF(AND(D60&gt;0,E60&gt;0,F60&gt;0),IF(ISBLANK(N60),IF(ISBLANK(L60),"",(F60-D60)*VLOOKUP(L60,VLookups!$A$4:$B$13,2,FALSE)),N60),"")</f>
        <v/>
      </c>
      <c r="P60" s="75" t="str">
        <f t="shared" si="170"/>
        <v/>
      </c>
      <c r="Q60" s="95"/>
      <c r="R60" s="270" t="str">
        <f>IF(AND(Q60&gt;0,E60&gt;0,NOT(O60="")),ABS(VLOOKUP($Q$1,VLookups!$A$43:$B$44,2,FALSE)-_xlfn.NORM.DIST(Q60,K60,O60,TRUE)),"")</f>
        <v/>
      </c>
      <c r="S60" s="94" t="str">
        <f>IF(AND($D60&gt;0,$E60&gt;0,$F60&gt;0,NOT(ISBLANK($L60))),_xlfn.NORM.INV(ABS(VLOOKUP($Q$1,VLookups!$A$43:$B$44,2,FALSE)-S$3),$K60,$O60),"")</f>
        <v/>
      </c>
      <c r="T60" s="93" t="str">
        <f>IF(AND($D60&gt;0,$E60&gt;0,$F60&gt;0,NOT(ISBLANK($L60))),_xlfn.NORM.INV(ABS(VLOOKUP($Q$1,VLookups!$A$43:$B$44,2,FALSE)-T$3),$K60,$O60),"")</f>
        <v/>
      </c>
      <c r="U60" s="94" t="str">
        <f>IF(AND($D60&gt;0,$E60&gt;0,$F60&gt;0,NOT(ISBLANK($L60))),_xlfn.NORM.INV(ABS(VLOOKUP($Q$1,VLookups!$A$43:$B$44,2,FALSE)-U$3),$K60,$O60),"")</f>
        <v/>
      </c>
      <c r="V60" s="93" t="str">
        <f>IF(AND($D60&gt;0,$E60&gt;0,$F60&gt;0,NOT(ISBLANK($L60))),_xlfn.NORM.INV(ABS(VLOOKUP($Q$1,VLookups!$A$43:$B$44,2,FALSE)-V$3),$K60,$O60),"")</f>
        <v/>
      </c>
      <c r="W60" s="94" t="str">
        <f>IF(AND($D60&gt;0,$E60&gt;0,$F60&gt;0,NOT(ISBLANK($L60))),_xlfn.NORM.INV(ABS(VLOOKUP($Q$1,VLookups!$A$43:$B$44,2,FALSE)-W$3),$K60,$O60),"")</f>
        <v/>
      </c>
      <c r="X60" s="93" t="str">
        <f>IF(AND($D60&gt;0,$E60&gt;0,$F60&gt;0,NOT(ISBLANK($L60))),_xlfn.NORM.INV(ABS(VLOOKUP($Q$1,VLookups!$A$43:$B$44,2,FALSE)-X$3),$K60,$O60),"")</f>
        <v/>
      </c>
      <c r="Y60" s="5"/>
      <c r="Z60" s="168" t="str">
        <f t="shared" si="113"/>
        <v/>
      </c>
      <c r="AA60" s="49" t="str">
        <f t="shared" si="114"/>
        <v/>
      </c>
      <c r="AB60" s="49" t="str">
        <f t="shared" si="203"/>
        <v/>
      </c>
      <c r="AC60" s="49" t="str">
        <f t="shared" si="203"/>
        <v/>
      </c>
      <c r="AD60" s="49" t="str">
        <f t="shared" si="203"/>
        <v/>
      </c>
      <c r="AE60" s="49" t="str">
        <f t="shared" si="203"/>
        <v/>
      </c>
      <c r="AF60" s="49" t="str">
        <f t="shared" si="203"/>
        <v/>
      </c>
      <c r="AG60" s="49" t="str">
        <f t="shared" si="203"/>
        <v/>
      </c>
      <c r="AH60" s="49" t="str">
        <f t="shared" si="203"/>
        <v/>
      </c>
      <c r="AI60" s="49" t="str">
        <f t="shared" si="203"/>
        <v/>
      </c>
      <c r="AJ60" s="49" t="str">
        <f t="shared" si="203"/>
        <v/>
      </c>
      <c r="AK60" s="49" t="str">
        <f t="shared" si="203"/>
        <v/>
      </c>
      <c r="AL60" s="49" t="str">
        <f t="shared" si="203"/>
        <v/>
      </c>
      <c r="AM60" s="49" t="str">
        <f t="shared" si="203"/>
        <v/>
      </c>
      <c r="AN60" s="49" t="str">
        <f t="shared" si="203"/>
        <v/>
      </c>
      <c r="AO60" s="49" t="str">
        <f t="shared" si="203"/>
        <v/>
      </c>
      <c r="AP60" s="49" t="str">
        <f t="shared" si="203"/>
        <v/>
      </c>
      <c r="AQ60" s="49" t="str">
        <f t="shared" si="203"/>
        <v/>
      </c>
      <c r="AR60" s="49" t="str">
        <f t="shared" si="203"/>
        <v/>
      </c>
      <c r="AS60" s="49" t="str">
        <f t="shared" si="203"/>
        <v/>
      </c>
      <c r="AT60" s="49" t="str">
        <f t="shared" si="203"/>
        <v/>
      </c>
      <c r="AU60" s="49" t="str">
        <f t="shared" si="203"/>
        <v/>
      </c>
      <c r="AV60" s="49" t="str">
        <f t="shared" si="203"/>
        <v/>
      </c>
      <c r="AW60" s="49" t="str">
        <f t="shared" si="203"/>
        <v/>
      </c>
      <c r="AX60" s="49" t="str">
        <f t="shared" si="203"/>
        <v/>
      </c>
      <c r="AY60" s="49" t="str">
        <f t="shared" si="203"/>
        <v/>
      </c>
      <c r="AZ60" s="49" t="str">
        <f t="shared" si="203"/>
        <v/>
      </c>
      <c r="BA60" s="49" t="str">
        <f t="shared" si="203"/>
        <v/>
      </c>
      <c r="BB60" s="49" t="str">
        <f t="shared" si="203"/>
        <v/>
      </c>
      <c r="BC60" s="49" t="str">
        <f t="shared" si="203"/>
        <v/>
      </c>
      <c r="BD60" s="49" t="str">
        <f t="shared" si="203"/>
        <v/>
      </c>
      <c r="BE60" s="49" t="str">
        <f t="shared" si="203"/>
        <v/>
      </c>
      <c r="BF60" s="49" t="str">
        <f t="shared" si="203"/>
        <v/>
      </c>
      <c r="BG60" s="49" t="str">
        <f t="shared" si="203"/>
        <v/>
      </c>
      <c r="BH60" s="49" t="str">
        <f t="shared" si="203"/>
        <v/>
      </c>
      <c r="BI60" s="49" t="str">
        <f t="shared" si="203"/>
        <v/>
      </c>
      <c r="BJ60" s="49" t="str">
        <f t="shared" si="203"/>
        <v/>
      </c>
      <c r="BK60" s="49" t="str">
        <f t="shared" si="203"/>
        <v/>
      </c>
      <c r="BL60" s="49" t="str">
        <f t="shared" si="203"/>
        <v/>
      </c>
      <c r="BM60" s="49" t="str">
        <f t="shared" si="203"/>
        <v/>
      </c>
      <c r="BN60" s="49" t="str">
        <f t="shared" si="203"/>
        <v/>
      </c>
      <c r="BO60" s="49" t="str">
        <f t="shared" si="203"/>
        <v/>
      </c>
      <c r="BP60" s="49" t="str">
        <f t="shared" si="203"/>
        <v/>
      </c>
      <c r="BQ60" s="49" t="str">
        <f t="shared" si="203"/>
        <v/>
      </c>
      <c r="BR60" s="49" t="str">
        <f t="shared" si="203"/>
        <v/>
      </c>
      <c r="BS60" s="49" t="str">
        <f t="shared" si="203"/>
        <v/>
      </c>
      <c r="BT60" s="49" t="str">
        <f t="shared" si="203"/>
        <v/>
      </c>
      <c r="BU60" s="49" t="str">
        <f t="shared" si="203"/>
        <v/>
      </c>
      <c r="BV60" s="49" t="str">
        <f t="shared" si="203"/>
        <v/>
      </c>
      <c r="BW60" s="49" t="str">
        <f t="shared" si="203"/>
        <v/>
      </c>
      <c r="BX60" s="49" t="str">
        <f t="shared" si="203"/>
        <v/>
      </c>
      <c r="BY60" s="49" t="str">
        <f t="shared" si="203"/>
        <v/>
      </c>
      <c r="BZ60" s="49" t="str">
        <f t="shared" si="203"/>
        <v/>
      </c>
      <c r="CA60" s="49" t="str">
        <f t="shared" si="203"/>
        <v/>
      </c>
      <c r="CB60" s="49" t="str">
        <f t="shared" si="203"/>
        <v/>
      </c>
      <c r="CC60" s="49" t="str">
        <f t="shared" si="203"/>
        <v/>
      </c>
      <c r="CD60" s="49" t="str">
        <f t="shared" si="203"/>
        <v/>
      </c>
      <c r="CE60" s="49" t="str">
        <f t="shared" si="203"/>
        <v/>
      </c>
      <c r="CF60" s="49" t="str">
        <f t="shared" si="203"/>
        <v/>
      </c>
      <c r="CG60" s="49" t="str">
        <f t="shared" si="203"/>
        <v/>
      </c>
      <c r="CH60" s="49" t="str">
        <f t="shared" si="203"/>
        <v/>
      </c>
      <c r="CI60" s="49" t="str">
        <f t="shared" si="203"/>
        <v/>
      </c>
      <c r="CJ60" s="49" t="str">
        <f t="shared" si="203"/>
        <v/>
      </c>
      <c r="CK60" s="49" t="str">
        <f t="shared" si="203"/>
        <v/>
      </c>
      <c r="CL60" s="49" t="str">
        <f t="shared" si="203"/>
        <v/>
      </c>
      <c r="CM60" s="49" t="str">
        <f t="shared" si="203"/>
        <v/>
      </c>
      <c r="CN60" s="49" t="str">
        <f t="shared" si="202"/>
        <v/>
      </c>
      <c r="CO60" s="49" t="str">
        <f t="shared" si="202"/>
        <v/>
      </c>
      <c r="CP60" s="49" t="str">
        <f t="shared" si="202"/>
        <v/>
      </c>
      <c r="CQ60" s="49" t="str">
        <f t="shared" si="202"/>
        <v/>
      </c>
      <c r="CR60" s="49" t="str">
        <f t="shared" si="202"/>
        <v/>
      </c>
      <c r="CS60" s="49" t="str">
        <f t="shared" si="202"/>
        <v/>
      </c>
      <c r="CT60" s="49" t="str">
        <f t="shared" si="202"/>
        <v/>
      </c>
      <c r="CU60" s="49" t="str">
        <f t="shared" si="202"/>
        <v/>
      </c>
      <c r="CV60" s="49" t="str">
        <f t="shared" si="202"/>
        <v/>
      </c>
      <c r="CW60" s="49" t="str">
        <f t="shared" si="202"/>
        <v/>
      </c>
      <c r="CX60" s="49" t="str">
        <f t="shared" si="202"/>
        <v/>
      </c>
      <c r="CY60" s="49" t="str">
        <f t="shared" si="202"/>
        <v/>
      </c>
      <c r="CZ60" s="49" t="str">
        <f t="shared" si="202"/>
        <v/>
      </c>
      <c r="DA60" s="49" t="str">
        <f t="shared" si="202"/>
        <v/>
      </c>
      <c r="DB60" s="49" t="str">
        <f t="shared" si="202"/>
        <v/>
      </c>
      <c r="DC60" s="49" t="str">
        <f t="shared" si="202"/>
        <v/>
      </c>
      <c r="DD60" s="49" t="str">
        <f t="shared" si="202"/>
        <v/>
      </c>
      <c r="DE60" s="49" t="str">
        <f t="shared" si="202"/>
        <v/>
      </c>
      <c r="DF60" s="49" t="str">
        <f t="shared" si="202"/>
        <v/>
      </c>
      <c r="DG60" s="49" t="str">
        <f t="shared" si="202"/>
        <v/>
      </c>
      <c r="DH60" s="49" t="str">
        <f t="shared" si="202"/>
        <v/>
      </c>
      <c r="DI60" s="49" t="str">
        <f t="shared" si="202"/>
        <v/>
      </c>
      <c r="DJ60" s="49" t="str">
        <f t="shared" si="202"/>
        <v/>
      </c>
      <c r="DK60" s="49" t="str">
        <f t="shared" si="202"/>
        <v/>
      </c>
      <c r="DL60" s="49" t="str">
        <f t="shared" si="202"/>
        <v/>
      </c>
      <c r="DM60" s="49" t="str">
        <f t="shared" si="202"/>
        <v/>
      </c>
      <c r="DN60" s="49" t="str">
        <f t="shared" si="202"/>
        <v/>
      </c>
      <c r="DO60" s="49" t="str">
        <f t="shared" si="202"/>
        <v/>
      </c>
      <c r="DP60" s="49" t="str">
        <f t="shared" si="202"/>
        <v/>
      </c>
      <c r="DQ60" s="49" t="str">
        <f t="shared" si="202"/>
        <v/>
      </c>
      <c r="DR60" s="49" t="str">
        <f t="shared" si="202"/>
        <v/>
      </c>
      <c r="DS60" s="49" t="str">
        <f t="shared" si="202"/>
        <v/>
      </c>
      <c r="DT60" s="49" t="str">
        <f t="shared" si="202"/>
        <v/>
      </c>
      <c r="DU60" s="49" t="str">
        <f t="shared" si="202"/>
        <v/>
      </c>
      <c r="DV60" s="49" t="str">
        <f t="shared" si="202"/>
        <v/>
      </c>
      <c r="DW60" s="183" t="str">
        <f t="shared" si="115"/>
        <v/>
      </c>
      <c r="DX60" s="49" t="str">
        <f t="shared" si="5"/>
        <v/>
      </c>
      <c r="DY60" s="49" t="str">
        <f t="shared" si="6"/>
        <v/>
      </c>
      <c r="DZ60" s="49" t="str">
        <f t="shared" si="7"/>
        <v/>
      </c>
      <c r="EA60" s="49" t="str">
        <f t="shared" si="8"/>
        <v/>
      </c>
      <c r="EB60" s="49" t="str">
        <f t="shared" si="9"/>
        <v/>
      </c>
      <c r="EC60" s="49" t="str">
        <f t="shared" si="10"/>
        <v/>
      </c>
      <c r="ED60" s="49" t="str">
        <f t="shared" si="11"/>
        <v/>
      </c>
      <c r="EE60" s="49" t="str">
        <f t="shared" si="12"/>
        <v/>
      </c>
      <c r="EF60" s="49" t="str">
        <f t="shared" si="13"/>
        <v/>
      </c>
      <c r="EG60" s="49" t="str">
        <f t="shared" si="14"/>
        <v/>
      </c>
      <c r="EH60" s="49" t="str">
        <f t="shared" si="15"/>
        <v/>
      </c>
      <c r="EI60" s="49" t="str">
        <f t="shared" si="16"/>
        <v/>
      </c>
      <c r="EJ60" s="49" t="str">
        <f t="shared" si="17"/>
        <v/>
      </c>
      <c r="EK60" s="49" t="str">
        <f t="shared" si="18"/>
        <v/>
      </c>
      <c r="EL60" s="49" t="str">
        <f t="shared" si="19"/>
        <v/>
      </c>
      <c r="EM60" s="49" t="str">
        <f t="shared" si="20"/>
        <v/>
      </c>
      <c r="EN60" s="49" t="str">
        <f t="shared" si="21"/>
        <v/>
      </c>
      <c r="EO60" s="49" t="str">
        <f t="shared" si="22"/>
        <v/>
      </c>
      <c r="EP60" s="49" t="str">
        <f t="shared" si="23"/>
        <v/>
      </c>
      <c r="EQ60" s="49" t="str">
        <f t="shared" si="24"/>
        <v/>
      </c>
      <c r="ER60" s="49" t="str">
        <f t="shared" si="25"/>
        <v/>
      </c>
      <c r="ES60" s="49" t="str">
        <f t="shared" si="26"/>
        <v/>
      </c>
      <c r="ET60" s="49" t="str">
        <f t="shared" si="27"/>
        <v/>
      </c>
      <c r="EU60" s="49" t="str">
        <f t="shared" si="28"/>
        <v/>
      </c>
      <c r="EV60" s="49" t="str">
        <f t="shared" si="29"/>
        <v/>
      </c>
      <c r="EW60" s="49" t="str">
        <f t="shared" si="30"/>
        <v/>
      </c>
      <c r="EX60" s="49" t="str">
        <f t="shared" si="31"/>
        <v/>
      </c>
      <c r="EY60" s="49" t="str">
        <f t="shared" si="32"/>
        <v/>
      </c>
      <c r="EZ60" s="49" t="str">
        <f t="shared" si="33"/>
        <v/>
      </c>
      <c r="FA60" s="49" t="str">
        <f t="shared" si="34"/>
        <v/>
      </c>
      <c r="FB60" s="49" t="str">
        <f t="shared" si="35"/>
        <v/>
      </c>
      <c r="FC60" s="49" t="str">
        <f t="shared" si="36"/>
        <v/>
      </c>
      <c r="FD60" s="49" t="str">
        <f t="shared" si="37"/>
        <v/>
      </c>
      <c r="FE60" s="49" t="str">
        <f t="shared" si="38"/>
        <v/>
      </c>
      <c r="FF60" s="49" t="str">
        <f t="shared" si="39"/>
        <v/>
      </c>
      <c r="FG60" s="49" t="str">
        <f t="shared" si="40"/>
        <v/>
      </c>
      <c r="FH60" s="49" t="str">
        <f t="shared" si="41"/>
        <v/>
      </c>
      <c r="FI60" s="49" t="str">
        <f t="shared" si="42"/>
        <v/>
      </c>
      <c r="FJ60" s="49" t="str">
        <f t="shared" si="43"/>
        <v/>
      </c>
      <c r="FK60" s="49" t="str">
        <f t="shared" si="44"/>
        <v/>
      </c>
      <c r="FL60" s="49" t="str">
        <f t="shared" si="45"/>
        <v/>
      </c>
      <c r="FM60" s="49" t="str">
        <f t="shared" si="46"/>
        <v/>
      </c>
      <c r="FN60" s="49" t="str">
        <f t="shared" si="47"/>
        <v/>
      </c>
      <c r="FO60" s="49" t="str">
        <f t="shared" si="48"/>
        <v/>
      </c>
      <c r="FP60" s="49" t="str">
        <f t="shared" si="49"/>
        <v/>
      </c>
      <c r="FQ60" s="49" t="str">
        <f t="shared" si="50"/>
        <v/>
      </c>
      <c r="FR60" s="49" t="str">
        <f t="shared" si="51"/>
        <v/>
      </c>
      <c r="FS60" s="49" t="str">
        <f t="shared" si="52"/>
        <v/>
      </c>
      <c r="FT60" s="49" t="str">
        <f t="shared" si="53"/>
        <v/>
      </c>
      <c r="FU60" s="49" t="str">
        <f t="shared" si="54"/>
        <v/>
      </c>
      <c r="FV60" s="49" t="str">
        <f t="shared" si="55"/>
        <v/>
      </c>
      <c r="FW60" s="49" t="str">
        <f t="shared" si="56"/>
        <v/>
      </c>
      <c r="FX60" s="49" t="str">
        <f t="shared" si="57"/>
        <v/>
      </c>
      <c r="FY60" s="49" t="str">
        <f t="shared" si="58"/>
        <v/>
      </c>
      <c r="FZ60" s="49" t="str">
        <f t="shared" si="59"/>
        <v/>
      </c>
      <c r="GA60" s="49" t="str">
        <f t="shared" si="60"/>
        <v/>
      </c>
      <c r="GB60" s="49" t="str">
        <f t="shared" si="61"/>
        <v/>
      </c>
      <c r="GC60" s="49" t="str">
        <f t="shared" si="62"/>
        <v/>
      </c>
      <c r="GD60" s="49" t="str">
        <f t="shared" si="63"/>
        <v/>
      </c>
      <c r="GE60" s="49" t="str">
        <f t="shared" si="64"/>
        <v/>
      </c>
      <c r="GF60" s="49" t="str">
        <f t="shared" si="65"/>
        <v/>
      </c>
      <c r="GG60" s="49" t="str">
        <f t="shared" si="66"/>
        <v/>
      </c>
      <c r="GH60" s="49" t="str">
        <f t="shared" si="67"/>
        <v/>
      </c>
      <c r="GI60" s="49" t="str">
        <f t="shared" si="68"/>
        <v/>
      </c>
      <c r="GJ60" s="49" t="str">
        <f t="shared" si="69"/>
        <v/>
      </c>
      <c r="GK60" s="49" t="str">
        <f t="shared" si="70"/>
        <v/>
      </c>
      <c r="GL60" s="49" t="str">
        <f t="shared" si="71"/>
        <v/>
      </c>
      <c r="GM60" s="49" t="str">
        <f t="shared" si="72"/>
        <v/>
      </c>
      <c r="GN60" s="49" t="str">
        <f t="shared" si="73"/>
        <v/>
      </c>
      <c r="GO60" s="49" t="str">
        <f t="shared" si="74"/>
        <v/>
      </c>
      <c r="GP60" s="49" t="str">
        <f t="shared" si="75"/>
        <v/>
      </c>
      <c r="GQ60" s="49" t="str">
        <f t="shared" si="76"/>
        <v/>
      </c>
      <c r="GR60" s="49" t="str">
        <f t="shared" si="77"/>
        <v/>
      </c>
      <c r="GS60" s="49" t="str">
        <f t="shared" si="78"/>
        <v/>
      </c>
      <c r="GT60" s="49" t="str">
        <f t="shared" si="79"/>
        <v/>
      </c>
      <c r="GU60" s="49" t="str">
        <f t="shared" si="80"/>
        <v/>
      </c>
      <c r="GV60" s="49" t="str">
        <f t="shared" si="81"/>
        <v/>
      </c>
      <c r="GW60" s="49" t="str">
        <f t="shared" si="82"/>
        <v/>
      </c>
      <c r="GX60" s="49" t="str">
        <f t="shared" si="83"/>
        <v/>
      </c>
      <c r="GY60" s="49" t="str">
        <f t="shared" si="84"/>
        <v/>
      </c>
      <c r="GZ60" s="49" t="str">
        <f t="shared" si="85"/>
        <v/>
      </c>
      <c r="HA60" s="49" t="str">
        <f t="shared" si="86"/>
        <v/>
      </c>
      <c r="HB60" s="49" t="str">
        <f t="shared" si="87"/>
        <v/>
      </c>
      <c r="HC60" s="49" t="str">
        <f t="shared" si="88"/>
        <v/>
      </c>
      <c r="HD60" s="49" t="str">
        <f t="shared" si="89"/>
        <v/>
      </c>
      <c r="HE60" s="49" t="str">
        <f t="shared" si="90"/>
        <v/>
      </c>
      <c r="HF60" s="49" t="str">
        <f t="shared" si="91"/>
        <v/>
      </c>
      <c r="HG60" s="49" t="str">
        <f t="shared" si="92"/>
        <v/>
      </c>
      <c r="HH60" s="49" t="str">
        <f t="shared" si="93"/>
        <v/>
      </c>
      <c r="HI60" s="49" t="str">
        <f t="shared" si="94"/>
        <v/>
      </c>
      <c r="HJ60" s="49" t="str">
        <f t="shared" si="95"/>
        <v/>
      </c>
      <c r="HK60" s="49" t="str">
        <f t="shared" si="96"/>
        <v/>
      </c>
      <c r="HL60" s="49" t="str">
        <f t="shared" si="97"/>
        <v/>
      </c>
      <c r="HM60" s="49" t="str">
        <f t="shared" si="98"/>
        <v/>
      </c>
      <c r="HN60" s="49" t="str">
        <f t="shared" si="99"/>
        <v/>
      </c>
      <c r="HO60" s="49" t="str">
        <f t="shared" si="100"/>
        <v/>
      </c>
      <c r="HP60" s="49" t="str">
        <f t="shared" si="101"/>
        <v/>
      </c>
      <c r="HQ60" s="49" t="str">
        <f t="shared" si="102"/>
        <v/>
      </c>
      <c r="HR60" s="49" t="str">
        <f t="shared" si="103"/>
        <v/>
      </c>
      <c r="HS60" s="49" t="str">
        <f t="shared" si="104"/>
        <v/>
      </c>
      <c r="HT60" s="169" t="e">
        <f t="shared" si="171"/>
        <v>#N/A</v>
      </c>
      <c r="HU60" s="169" t="e">
        <f t="shared" si="181"/>
        <v>#N/A</v>
      </c>
      <c r="HV60" s="169" t="e">
        <f t="shared" si="181"/>
        <v>#N/A</v>
      </c>
      <c r="HW60" s="169" t="e">
        <f t="shared" si="181"/>
        <v>#N/A</v>
      </c>
      <c r="HX60" s="169" t="e">
        <f t="shared" si="192"/>
        <v>#N/A</v>
      </c>
      <c r="HY60" s="169" t="e">
        <f t="shared" si="192"/>
        <v>#N/A</v>
      </c>
      <c r="HZ60" s="169" t="e">
        <f t="shared" si="192"/>
        <v>#N/A</v>
      </c>
      <c r="IA60" s="169" t="e">
        <f t="shared" si="192"/>
        <v>#N/A</v>
      </c>
      <c r="IB60" s="169" t="e">
        <f t="shared" si="192"/>
        <v>#N/A</v>
      </c>
      <c r="IC60" s="169" t="e">
        <f t="shared" si="192"/>
        <v>#N/A</v>
      </c>
      <c r="ID60" s="169" t="e">
        <f t="shared" si="192"/>
        <v>#N/A</v>
      </c>
      <c r="IE60" s="169" t="e">
        <f t="shared" si="192"/>
        <v>#N/A</v>
      </c>
      <c r="IF60" s="169" t="e">
        <f t="shared" si="192"/>
        <v>#N/A</v>
      </c>
      <c r="IG60" s="169" t="e">
        <f t="shared" si="192"/>
        <v>#N/A</v>
      </c>
      <c r="IH60" s="169" t="e">
        <f t="shared" si="192"/>
        <v>#N/A</v>
      </c>
      <c r="II60" s="169" t="e">
        <f t="shared" si="192"/>
        <v>#N/A</v>
      </c>
      <c r="IJ60" s="169" t="e">
        <f t="shared" si="192"/>
        <v>#N/A</v>
      </c>
      <c r="IK60" s="169" t="e">
        <f t="shared" si="192"/>
        <v>#N/A</v>
      </c>
      <c r="IL60" s="169" t="e">
        <f t="shared" si="192"/>
        <v>#N/A</v>
      </c>
      <c r="IM60" s="169" t="e">
        <f t="shared" si="188"/>
        <v>#N/A</v>
      </c>
      <c r="IN60" s="169" t="e">
        <f t="shared" si="188"/>
        <v>#N/A</v>
      </c>
      <c r="IO60" s="169" t="e">
        <f t="shared" si="188"/>
        <v>#N/A</v>
      </c>
      <c r="IP60" s="169" t="e">
        <f t="shared" si="188"/>
        <v>#N/A</v>
      </c>
      <c r="IQ60" s="169" t="e">
        <f t="shared" si="188"/>
        <v>#N/A</v>
      </c>
      <c r="IR60" s="169" t="e">
        <f t="shared" si="188"/>
        <v>#N/A</v>
      </c>
      <c r="IS60" s="169" t="e">
        <f t="shared" si="188"/>
        <v>#N/A</v>
      </c>
      <c r="IT60" s="169" t="e">
        <f t="shared" si="188"/>
        <v>#N/A</v>
      </c>
      <c r="IU60" s="169" t="e">
        <f t="shared" si="188"/>
        <v>#N/A</v>
      </c>
      <c r="IV60" s="169" t="e">
        <f t="shared" si="188"/>
        <v>#N/A</v>
      </c>
      <c r="IW60" s="169" t="e">
        <f t="shared" si="188"/>
        <v>#N/A</v>
      </c>
      <c r="IX60" s="169" t="e">
        <f t="shared" si="188"/>
        <v>#N/A</v>
      </c>
      <c r="IY60" s="169" t="e">
        <f t="shared" si="188"/>
        <v>#N/A</v>
      </c>
      <c r="IZ60" s="169" t="e">
        <f t="shared" si="188"/>
        <v>#N/A</v>
      </c>
      <c r="JA60" s="169" t="e">
        <f t="shared" si="188"/>
        <v>#N/A</v>
      </c>
      <c r="JB60" s="169" t="e">
        <f t="shared" si="185"/>
        <v>#N/A</v>
      </c>
      <c r="JC60" s="169" t="e">
        <f t="shared" si="185"/>
        <v>#N/A</v>
      </c>
      <c r="JD60" s="169" t="e">
        <f t="shared" si="185"/>
        <v>#N/A</v>
      </c>
      <c r="JE60" s="169" t="e">
        <f t="shared" si="185"/>
        <v>#N/A</v>
      </c>
      <c r="JF60" s="169" t="e">
        <f t="shared" si="185"/>
        <v>#N/A</v>
      </c>
      <c r="JG60" s="169" t="e">
        <f t="shared" si="185"/>
        <v>#N/A</v>
      </c>
      <c r="JH60" s="169" t="e">
        <f t="shared" si="185"/>
        <v>#N/A</v>
      </c>
      <c r="JI60" s="169" t="e">
        <f t="shared" si="185"/>
        <v>#N/A</v>
      </c>
      <c r="JJ60" s="169" t="e">
        <f t="shared" si="185"/>
        <v>#N/A</v>
      </c>
      <c r="JK60" s="169" t="e">
        <f t="shared" si="185"/>
        <v>#N/A</v>
      </c>
      <c r="JL60" s="169" t="e">
        <f t="shared" si="185"/>
        <v>#N/A</v>
      </c>
      <c r="JM60" s="169" t="e">
        <f t="shared" si="185"/>
        <v>#N/A</v>
      </c>
      <c r="JN60" s="169" t="e">
        <f t="shared" si="185"/>
        <v>#N/A</v>
      </c>
      <c r="JO60" s="169" t="e">
        <f t="shared" si="185"/>
        <v>#N/A</v>
      </c>
      <c r="JP60" s="169" t="e">
        <f t="shared" si="185"/>
        <v>#N/A</v>
      </c>
      <c r="JQ60" s="169" t="e">
        <f t="shared" si="198"/>
        <v>#N/A</v>
      </c>
      <c r="JR60" s="169" t="e">
        <f t="shared" si="198"/>
        <v>#N/A</v>
      </c>
      <c r="JS60" s="169" t="e">
        <f t="shared" si="198"/>
        <v>#N/A</v>
      </c>
      <c r="JT60" s="169" t="e">
        <f t="shared" si="198"/>
        <v>#N/A</v>
      </c>
      <c r="JU60" s="169" t="e">
        <f t="shared" si="198"/>
        <v>#N/A</v>
      </c>
      <c r="JV60" s="169" t="e">
        <f t="shared" si="198"/>
        <v>#N/A</v>
      </c>
      <c r="JW60" s="169" t="e">
        <f t="shared" si="198"/>
        <v>#N/A</v>
      </c>
      <c r="JX60" s="169" t="e">
        <f t="shared" si="198"/>
        <v>#N/A</v>
      </c>
      <c r="JY60" s="169" t="e">
        <f t="shared" si="198"/>
        <v>#N/A</v>
      </c>
      <c r="JZ60" s="169" t="e">
        <f t="shared" si="198"/>
        <v>#N/A</v>
      </c>
      <c r="KA60" s="169" t="e">
        <f t="shared" si="198"/>
        <v>#N/A</v>
      </c>
      <c r="KB60" s="169" t="e">
        <f t="shared" si="198"/>
        <v>#N/A</v>
      </c>
      <c r="KC60" s="169" t="e">
        <f t="shared" si="198"/>
        <v>#N/A</v>
      </c>
      <c r="KD60" s="169" t="e">
        <f t="shared" si="198"/>
        <v>#N/A</v>
      </c>
      <c r="KE60" s="169" t="e">
        <f t="shared" si="198"/>
        <v>#N/A</v>
      </c>
      <c r="KF60" s="169" t="e">
        <f t="shared" si="117"/>
        <v>#N/A</v>
      </c>
      <c r="KG60" s="169" t="e">
        <f t="shared" si="182"/>
        <v>#N/A</v>
      </c>
      <c r="KH60" s="169" t="e">
        <f t="shared" si="182"/>
        <v>#N/A</v>
      </c>
      <c r="KI60" s="169" t="e">
        <f t="shared" si="182"/>
        <v>#N/A</v>
      </c>
      <c r="KJ60" s="169" t="e">
        <f t="shared" si="193"/>
        <v>#N/A</v>
      </c>
      <c r="KK60" s="169" t="e">
        <f t="shared" si="193"/>
        <v>#N/A</v>
      </c>
      <c r="KL60" s="169" t="e">
        <f t="shared" si="193"/>
        <v>#N/A</v>
      </c>
      <c r="KM60" s="169" t="e">
        <f t="shared" si="193"/>
        <v>#N/A</v>
      </c>
      <c r="KN60" s="169" t="e">
        <f t="shared" si="193"/>
        <v>#N/A</v>
      </c>
      <c r="KO60" s="169" t="e">
        <f t="shared" si="193"/>
        <v>#N/A</v>
      </c>
      <c r="KP60" s="169" t="e">
        <f t="shared" si="193"/>
        <v>#N/A</v>
      </c>
      <c r="KQ60" s="169" t="e">
        <f t="shared" si="193"/>
        <v>#N/A</v>
      </c>
      <c r="KR60" s="169" t="e">
        <f t="shared" si="193"/>
        <v>#N/A</v>
      </c>
      <c r="KS60" s="169" t="e">
        <f t="shared" si="193"/>
        <v>#N/A</v>
      </c>
      <c r="KT60" s="169" t="e">
        <f t="shared" si="193"/>
        <v>#N/A</v>
      </c>
      <c r="KU60" s="169" t="e">
        <f t="shared" si="193"/>
        <v>#N/A</v>
      </c>
      <c r="KV60" s="169" t="e">
        <f t="shared" si="193"/>
        <v>#N/A</v>
      </c>
      <c r="KW60" s="169" t="e">
        <f t="shared" si="193"/>
        <v>#N/A</v>
      </c>
      <c r="KX60" s="169" t="e">
        <f t="shared" si="193"/>
        <v>#N/A</v>
      </c>
      <c r="KY60" s="169" t="e">
        <f t="shared" si="189"/>
        <v>#N/A</v>
      </c>
      <c r="KZ60" s="169" t="e">
        <f t="shared" si="189"/>
        <v>#N/A</v>
      </c>
      <c r="LA60" s="169" t="e">
        <f t="shared" si="189"/>
        <v>#N/A</v>
      </c>
      <c r="LB60" s="169" t="e">
        <f t="shared" si="189"/>
        <v>#N/A</v>
      </c>
      <c r="LC60" s="169" t="e">
        <f t="shared" si="189"/>
        <v>#N/A</v>
      </c>
      <c r="LD60" s="169" t="e">
        <f t="shared" si="189"/>
        <v>#N/A</v>
      </c>
      <c r="LE60" s="169" t="e">
        <f t="shared" si="189"/>
        <v>#N/A</v>
      </c>
      <c r="LF60" s="169" t="e">
        <f t="shared" si="189"/>
        <v>#N/A</v>
      </c>
      <c r="LG60" s="169" t="e">
        <f t="shared" si="189"/>
        <v>#N/A</v>
      </c>
      <c r="LH60" s="169" t="e">
        <f t="shared" si="189"/>
        <v>#N/A</v>
      </c>
      <c r="LI60" s="169" t="e">
        <f t="shared" si="189"/>
        <v>#N/A</v>
      </c>
      <c r="LJ60" s="169" t="e">
        <f t="shared" si="189"/>
        <v>#N/A</v>
      </c>
      <c r="LK60" s="169" t="e">
        <f t="shared" si="189"/>
        <v>#N/A</v>
      </c>
      <c r="LL60" s="169" t="e">
        <f t="shared" si="189"/>
        <v>#N/A</v>
      </c>
      <c r="LM60" s="169" t="e">
        <f t="shared" si="189"/>
        <v>#N/A</v>
      </c>
      <c r="LN60" s="169" t="e">
        <f t="shared" si="186"/>
        <v>#N/A</v>
      </c>
      <c r="LO60" s="169" t="e">
        <f t="shared" si="186"/>
        <v>#N/A</v>
      </c>
      <c r="LP60" s="169" t="e">
        <f t="shared" si="186"/>
        <v>#N/A</v>
      </c>
      <c r="LQ60" s="169" t="e">
        <f t="shared" si="186"/>
        <v>#N/A</v>
      </c>
      <c r="LR60" s="169" t="e">
        <f t="shared" si="186"/>
        <v>#N/A</v>
      </c>
      <c r="LS60" s="169" t="e">
        <f t="shared" si="186"/>
        <v>#N/A</v>
      </c>
      <c r="LT60" s="169" t="e">
        <f t="shared" si="186"/>
        <v>#N/A</v>
      </c>
      <c r="LU60" s="169" t="e">
        <f t="shared" si="186"/>
        <v>#N/A</v>
      </c>
      <c r="LV60" s="169" t="e">
        <f t="shared" si="186"/>
        <v>#N/A</v>
      </c>
      <c r="LW60" s="169" t="e">
        <f t="shared" si="186"/>
        <v>#N/A</v>
      </c>
      <c r="LX60" s="169" t="e">
        <f t="shared" si="186"/>
        <v>#N/A</v>
      </c>
      <c r="LY60" s="169" t="e">
        <f t="shared" si="186"/>
        <v>#N/A</v>
      </c>
      <c r="LZ60" s="169" t="e">
        <f t="shared" si="186"/>
        <v>#N/A</v>
      </c>
      <c r="MA60" s="169" t="e">
        <f t="shared" si="186"/>
        <v>#N/A</v>
      </c>
      <c r="MB60" s="169" t="e">
        <f t="shared" si="186"/>
        <v>#N/A</v>
      </c>
      <c r="MC60" s="169" t="e">
        <f t="shared" si="199"/>
        <v>#N/A</v>
      </c>
      <c r="MD60" s="169" t="e">
        <f t="shared" si="199"/>
        <v>#N/A</v>
      </c>
      <c r="ME60" s="169" t="e">
        <f t="shared" si="199"/>
        <v>#N/A</v>
      </c>
      <c r="MF60" s="169" t="e">
        <f t="shared" si="199"/>
        <v>#N/A</v>
      </c>
      <c r="MG60" s="169" t="e">
        <f t="shared" si="199"/>
        <v>#N/A</v>
      </c>
      <c r="MH60" s="169" t="e">
        <f t="shared" si="199"/>
        <v>#N/A</v>
      </c>
      <c r="MI60" s="169" t="e">
        <f t="shared" si="199"/>
        <v>#N/A</v>
      </c>
      <c r="MJ60" s="169" t="e">
        <f t="shared" si="199"/>
        <v>#N/A</v>
      </c>
      <c r="MK60" s="169" t="e">
        <f t="shared" si="199"/>
        <v>#N/A</v>
      </c>
      <c r="ML60" s="169" t="e">
        <f t="shared" si="199"/>
        <v>#N/A</v>
      </c>
      <c r="MM60" s="169" t="e">
        <f t="shared" si="199"/>
        <v>#N/A</v>
      </c>
      <c r="MN60" s="169" t="e">
        <f t="shared" si="199"/>
        <v>#N/A</v>
      </c>
      <c r="MO60" s="169" t="e">
        <f t="shared" si="199"/>
        <v>#N/A</v>
      </c>
      <c r="MP60" s="169" t="e">
        <f t="shared" si="199"/>
        <v>#N/A</v>
      </c>
      <c r="MQ60" s="169" t="e">
        <f t="shared" si="199"/>
        <v>#N/A</v>
      </c>
      <c r="MR60" s="169" t="e">
        <f t="shared" si="118"/>
        <v>#N/A</v>
      </c>
      <c r="MS60" s="169" t="e">
        <f t="shared" si="183"/>
        <v>#N/A</v>
      </c>
      <c r="MT60" s="169" t="e">
        <f t="shared" si="183"/>
        <v>#N/A</v>
      </c>
      <c r="MU60" s="169" t="e">
        <f t="shared" si="183"/>
        <v>#N/A</v>
      </c>
      <c r="MV60" s="169" t="e">
        <f t="shared" si="194"/>
        <v>#N/A</v>
      </c>
      <c r="MW60" s="169" t="e">
        <f t="shared" si="194"/>
        <v>#N/A</v>
      </c>
      <c r="MX60" s="169" t="e">
        <f t="shared" si="194"/>
        <v>#N/A</v>
      </c>
      <c r="MY60" s="169" t="e">
        <f t="shared" si="194"/>
        <v>#N/A</v>
      </c>
      <c r="MZ60" s="169" t="e">
        <f t="shared" si="194"/>
        <v>#N/A</v>
      </c>
      <c r="NA60" s="169" t="e">
        <f t="shared" si="194"/>
        <v>#N/A</v>
      </c>
      <c r="NB60" s="169" t="e">
        <f t="shared" si="194"/>
        <v>#N/A</v>
      </c>
      <c r="NC60" s="169" t="e">
        <f t="shared" si="194"/>
        <v>#N/A</v>
      </c>
      <c r="ND60" s="169" t="e">
        <f t="shared" si="194"/>
        <v>#N/A</v>
      </c>
      <c r="NE60" s="169" t="e">
        <f t="shared" si="194"/>
        <v>#N/A</v>
      </c>
      <c r="NF60" s="169" t="e">
        <f t="shared" si="194"/>
        <v>#N/A</v>
      </c>
      <c r="NG60" s="169" t="e">
        <f t="shared" si="194"/>
        <v>#N/A</v>
      </c>
      <c r="NH60" s="169" t="e">
        <f t="shared" si="194"/>
        <v>#N/A</v>
      </c>
      <c r="NI60" s="169" t="e">
        <f t="shared" si="194"/>
        <v>#N/A</v>
      </c>
      <c r="NJ60" s="169" t="e">
        <f t="shared" si="194"/>
        <v>#N/A</v>
      </c>
      <c r="NK60" s="169" t="e">
        <f t="shared" si="190"/>
        <v>#N/A</v>
      </c>
      <c r="NL60" s="169" t="e">
        <f t="shared" si="190"/>
        <v>#N/A</v>
      </c>
      <c r="NM60" s="169" t="e">
        <f t="shared" si="190"/>
        <v>#N/A</v>
      </c>
      <c r="NN60" s="169" t="e">
        <f t="shared" si="190"/>
        <v>#N/A</v>
      </c>
      <c r="NO60" s="169" t="e">
        <f t="shared" si="190"/>
        <v>#N/A</v>
      </c>
      <c r="NP60" s="169" t="e">
        <f t="shared" si="190"/>
        <v>#N/A</v>
      </c>
      <c r="NQ60" s="169" t="e">
        <f t="shared" si="190"/>
        <v>#N/A</v>
      </c>
      <c r="NR60" s="169" t="e">
        <f t="shared" si="190"/>
        <v>#N/A</v>
      </c>
      <c r="NS60" s="169" t="e">
        <f t="shared" si="190"/>
        <v>#N/A</v>
      </c>
      <c r="NT60" s="169" t="e">
        <f t="shared" si="190"/>
        <v>#N/A</v>
      </c>
      <c r="NU60" s="169" t="e">
        <f t="shared" si="190"/>
        <v>#N/A</v>
      </c>
      <c r="NV60" s="169" t="e">
        <f t="shared" si="190"/>
        <v>#N/A</v>
      </c>
      <c r="NW60" s="169" t="e">
        <f t="shared" si="190"/>
        <v>#N/A</v>
      </c>
      <c r="NX60" s="169" t="e">
        <f t="shared" si="190"/>
        <v>#N/A</v>
      </c>
      <c r="NY60" s="169" t="e">
        <f t="shared" si="190"/>
        <v>#N/A</v>
      </c>
      <c r="NZ60" s="169" t="e">
        <f t="shared" si="187"/>
        <v>#N/A</v>
      </c>
      <c r="OA60" s="169" t="e">
        <f t="shared" si="187"/>
        <v>#N/A</v>
      </c>
      <c r="OB60" s="169" t="e">
        <f t="shared" si="187"/>
        <v>#N/A</v>
      </c>
      <c r="OC60" s="169" t="e">
        <f t="shared" si="187"/>
        <v>#N/A</v>
      </c>
      <c r="OD60" s="169" t="e">
        <f t="shared" si="187"/>
        <v>#N/A</v>
      </c>
      <c r="OE60" s="169" t="e">
        <f t="shared" si="187"/>
        <v>#N/A</v>
      </c>
      <c r="OF60" s="169" t="e">
        <f t="shared" si="187"/>
        <v>#N/A</v>
      </c>
      <c r="OG60" s="169" t="e">
        <f t="shared" si="187"/>
        <v>#N/A</v>
      </c>
      <c r="OH60" s="169" t="e">
        <f t="shared" si="187"/>
        <v>#N/A</v>
      </c>
      <c r="OI60" s="169" t="e">
        <f t="shared" si="187"/>
        <v>#N/A</v>
      </c>
      <c r="OJ60" s="169" t="e">
        <f t="shared" si="187"/>
        <v>#N/A</v>
      </c>
      <c r="OK60" s="169" t="e">
        <f t="shared" si="187"/>
        <v>#N/A</v>
      </c>
      <c r="OL60" s="169" t="e">
        <f t="shared" si="187"/>
        <v>#N/A</v>
      </c>
      <c r="OM60" s="169" t="e">
        <f t="shared" si="187"/>
        <v>#N/A</v>
      </c>
      <c r="ON60" s="169" t="e">
        <f t="shared" si="187"/>
        <v>#N/A</v>
      </c>
      <c r="OO60" s="169" t="e">
        <f t="shared" si="200"/>
        <v>#N/A</v>
      </c>
      <c r="OP60" s="169" t="e">
        <f t="shared" si="200"/>
        <v>#N/A</v>
      </c>
      <c r="OQ60" s="169" t="e">
        <f t="shared" si="200"/>
        <v>#N/A</v>
      </c>
      <c r="OR60" s="169" t="e">
        <f t="shared" si="200"/>
        <v>#N/A</v>
      </c>
      <c r="OS60" s="169" t="e">
        <f t="shared" si="200"/>
        <v>#N/A</v>
      </c>
      <c r="OT60" s="169" t="e">
        <f t="shared" si="200"/>
        <v>#N/A</v>
      </c>
      <c r="OU60" s="169" t="e">
        <f t="shared" si="200"/>
        <v>#N/A</v>
      </c>
      <c r="OV60" s="169" t="e">
        <f t="shared" si="200"/>
        <v>#N/A</v>
      </c>
      <c r="OW60" s="169" t="e">
        <f t="shared" si="200"/>
        <v>#N/A</v>
      </c>
      <c r="OX60" s="169" t="e">
        <f t="shared" si="200"/>
        <v>#N/A</v>
      </c>
      <c r="OY60" s="169" t="e">
        <f t="shared" si="200"/>
        <v>#N/A</v>
      </c>
      <c r="OZ60" s="169" t="e">
        <f t="shared" si="200"/>
        <v>#N/A</v>
      </c>
      <c r="PA60" s="169" t="e">
        <f t="shared" si="200"/>
        <v>#N/A</v>
      </c>
      <c r="PB60" s="169" t="e">
        <f t="shared" si="200"/>
        <v>#N/A</v>
      </c>
      <c r="PC60" s="169" t="e">
        <f t="shared" si="200"/>
        <v>#N/A</v>
      </c>
      <c r="PD60" s="169" t="e">
        <f t="shared" si="119"/>
        <v>#N/A</v>
      </c>
      <c r="PE60" s="169" t="e">
        <f t="shared" si="196"/>
        <v>#N/A</v>
      </c>
      <c r="PF60" s="169" t="e">
        <f t="shared" si="196"/>
        <v>#N/A</v>
      </c>
      <c r="PG60" s="169" t="e">
        <f t="shared" si="196"/>
        <v>#N/A</v>
      </c>
      <c r="PH60" s="169" t="e">
        <f t="shared" si="196"/>
        <v>#N/A</v>
      </c>
      <c r="PI60" s="169" t="e">
        <f t="shared" si="196"/>
        <v>#N/A</v>
      </c>
      <c r="PJ60" s="169" t="e">
        <f t="shared" si="196"/>
        <v>#N/A</v>
      </c>
      <c r="PK60" s="169" t="e">
        <f t="shared" si="196"/>
        <v>#N/A</v>
      </c>
      <c r="PL60" s="169" t="e">
        <f t="shared" si="196"/>
        <v>#N/A</v>
      </c>
    </row>
    <row r="61" spans="1:428" hidden="1" x14ac:dyDescent="0.75">
      <c r="A61" s="4">
        <v>58</v>
      </c>
      <c r="B61" s="109"/>
      <c r="C61" s="117"/>
      <c r="D61" s="122" t="str">
        <f t="shared" si="168"/>
        <v/>
      </c>
      <c r="E61" s="95"/>
      <c r="F61" s="122" t="str">
        <f t="shared" si="169"/>
        <v/>
      </c>
      <c r="G61" s="117"/>
      <c r="H61" s="110"/>
      <c r="I61" s="124" t="str">
        <f t="shared" si="0"/>
        <v/>
      </c>
      <c r="J61" s="124" t="str">
        <f t="shared" si="1"/>
        <v/>
      </c>
      <c r="K61" s="73" t="str">
        <f t="shared" si="112"/>
        <v/>
      </c>
      <c r="L61" s="23"/>
      <c r="M61" s="57"/>
      <c r="N61" s="280"/>
      <c r="O61" s="74" t="str">
        <f>IF(AND(D61&gt;0,E61&gt;0,F61&gt;0),IF(ISBLANK(N61),IF(ISBLANK(L61),"",(F61-D61)*VLOOKUP(L61,VLookups!$A$4:$B$13,2,FALSE)),N61),"")</f>
        <v/>
      </c>
      <c r="P61" s="75" t="str">
        <f t="shared" si="170"/>
        <v/>
      </c>
      <c r="Q61" s="95"/>
      <c r="R61" s="270" t="str">
        <f>IF(AND(Q61&gt;0,E61&gt;0,NOT(O61="")),ABS(VLOOKUP($Q$1,VLookups!$A$43:$B$44,2,FALSE)-_xlfn.NORM.DIST(Q61,K61,O61,TRUE)),"")</f>
        <v/>
      </c>
      <c r="S61" s="94" t="str">
        <f>IF(AND($D61&gt;0,$E61&gt;0,$F61&gt;0,NOT(ISBLANK($L61))),_xlfn.NORM.INV(ABS(VLOOKUP($Q$1,VLookups!$A$43:$B$44,2,FALSE)-S$3),$K61,$O61),"")</f>
        <v/>
      </c>
      <c r="T61" s="93" t="str">
        <f>IF(AND($D61&gt;0,$E61&gt;0,$F61&gt;0,NOT(ISBLANK($L61))),_xlfn.NORM.INV(ABS(VLOOKUP($Q$1,VLookups!$A$43:$B$44,2,FALSE)-T$3),$K61,$O61),"")</f>
        <v/>
      </c>
      <c r="U61" s="94" t="str">
        <f>IF(AND($D61&gt;0,$E61&gt;0,$F61&gt;0,NOT(ISBLANK($L61))),_xlfn.NORM.INV(ABS(VLOOKUP($Q$1,VLookups!$A$43:$B$44,2,FALSE)-U$3),$K61,$O61),"")</f>
        <v/>
      </c>
      <c r="V61" s="93" t="str">
        <f>IF(AND($D61&gt;0,$E61&gt;0,$F61&gt;0,NOT(ISBLANK($L61))),_xlfn.NORM.INV(ABS(VLOOKUP($Q$1,VLookups!$A$43:$B$44,2,FALSE)-V$3),$K61,$O61),"")</f>
        <v/>
      </c>
      <c r="W61" s="94" t="str">
        <f>IF(AND($D61&gt;0,$E61&gt;0,$F61&gt;0,NOT(ISBLANK($L61))),_xlfn.NORM.INV(ABS(VLOOKUP($Q$1,VLookups!$A$43:$B$44,2,FALSE)-W$3),$K61,$O61),"")</f>
        <v/>
      </c>
      <c r="X61" s="93" t="str">
        <f>IF(AND($D61&gt;0,$E61&gt;0,$F61&gt;0,NOT(ISBLANK($L61))),_xlfn.NORM.INV(ABS(VLOOKUP($Q$1,VLookups!$A$43:$B$44,2,FALSE)-X$3),$K61,$O61),"")</f>
        <v/>
      </c>
      <c r="Y61" s="5"/>
      <c r="Z61" s="168" t="str">
        <f t="shared" si="113"/>
        <v/>
      </c>
      <c r="AA61" s="49" t="str">
        <f t="shared" si="114"/>
        <v/>
      </c>
      <c r="AB61" s="49" t="str">
        <f t="shared" si="203"/>
        <v/>
      </c>
      <c r="AC61" s="49" t="str">
        <f t="shared" si="203"/>
        <v/>
      </c>
      <c r="AD61" s="49" t="str">
        <f t="shared" si="203"/>
        <v/>
      </c>
      <c r="AE61" s="49" t="str">
        <f t="shared" si="203"/>
        <v/>
      </c>
      <c r="AF61" s="49" t="str">
        <f t="shared" si="203"/>
        <v/>
      </c>
      <c r="AG61" s="49" t="str">
        <f t="shared" si="203"/>
        <v/>
      </c>
      <c r="AH61" s="49" t="str">
        <f t="shared" si="203"/>
        <v/>
      </c>
      <c r="AI61" s="49" t="str">
        <f t="shared" si="203"/>
        <v/>
      </c>
      <c r="AJ61" s="49" t="str">
        <f t="shared" si="203"/>
        <v/>
      </c>
      <c r="AK61" s="49" t="str">
        <f t="shared" si="203"/>
        <v/>
      </c>
      <c r="AL61" s="49" t="str">
        <f t="shared" si="203"/>
        <v/>
      </c>
      <c r="AM61" s="49" t="str">
        <f t="shared" si="203"/>
        <v/>
      </c>
      <c r="AN61" s="49" t="str">
        <f t="shared" si="203"/>
        <v/>
      </c>
      <c r="AO61" s="49" t="str">
        <f t="shared" si="203"/>
        <v/>
      </c>
      <c r="AP61" s="49" t="str">
        <f t="shared" si="203"/>
        <v/>
      </c>
      <c r="AQ61" s="49" t="str">
        <f t="shared" si="203"/>
        <v/>
      </c>
      <c r="AR61" s="49" t="str">
        <f t="shared" si="203"/>
        <v/>
      </c>
      <c r="AS61" s="49" t="str">
        <f t="shared" si="203"/>
        <v/>
      </c>
      <c r="AT61" s="49" t="str">
        <f t="shared" si="203"/>
        <v/>
      </c>
      <c r="AU61" s="49" t="str">
        <f t="shared" si="203"/>
        <v/>
      </c>
      <c r="AV61" s="49" t="str">
        <f t="shared" si="203"/>
        <v/>
      </c>
      <c r="AW61" s="49" t="str">
        <f t="shared" si="203"/>
        <v/>
      </c>
      <c r="AX61" s="49" t="str">
        <f t="shared" si="203"/>
        <v/>
      </c>
      <c r="AY61" s="49" t="str">
        <f t="shared" si="203"/>
        <v/>
      </c>
      <c r="AZ61" s="49" t="str">
        <f t="shared" si="203"/>
        <v/>
      </c>
      <c r="BA61" s="49" t="str">
        <f t="shared" si="203"/>
        <v/>
      </c>
      <c r="BB61" s="49" t="str">
        <f t="shared" si="203"/>
        <v/>
      </c>
      <c r="BC61" s="49" t="str">
        <f t="shared" si="203"/>
        <v/>
      </c>
      <c r="BD61" s="49" t="str">
        <f t="shared" si="203"/>
        <v/>
      </c>
      <c r="BE61" s="49" t="str">
        <f t="shared" si="203"/>
        <v/>
      </c>
      <c r="BF61" s="49" t="str">
        <f t="shared" si="203"/>
        <v/>
      </c>
      <c r="BG61" s="49" t="str">
        <f t="shared" si="203"/>
        <v/>
      </c>
      <c r="BH61" s="49" t="str">
        <f t="shared" si="203"/>
        <v/>
      </c>
      <c r="BI61" s="49" t="str">
        <f t="shared" si="203"/>
        <v/>
      </c>
      <c r="BJ61" s="49" t="str">
        <f t="shared" si="203"/>
        <v/>
      </c>
      <c r="BK61" s="49" t="str">
        <f t="shared" si="203"/>
        <v/>
      </c>
      <c r="BL61" s="49" t="str">
        <f t="shared" si="203"/>
        <v/>
      </c>
      <c r="BM61" s="49" t="str">
        <f t="shared" si="203"/>
        <v/>
      </c>
      <c r="BN61" s="49" t="str">
        <f t="shared" si="203"/>
        <v/>
      </c>
      <c r="BO61" s="49" t="str">
        <f t="shared" si="203"/>
        <v/>
      </c>
      <c r="BP61" s="49" t="str">
        <f t="shared" si="203"/>
        <v/>
      </c>
      <c r="BQ61" s="49" t="str">
        <f t="shared" si="203"/>
        <v/>
      </c>
      <c r="BR61" s="49" t="str">
        <f t="shared" si="203"/>
        <v/>
      </c>
      <c r="BS61" s="49" t="str">
        <f t="shared" si="203"/>
        <v/>
      </c>
      <c r="BT61" s="49" t="str">
        <f t="shared" si="203"/>
        <v/>
      </c>
      <c r="BU61" s="49" t="str">
        <f t="shared" si="203"/>
        <v/>
      </c>
      <c r="BV61" s="49" t="str">
        <f t="shared" si="203"/>
        <v/>
      </c>
      <c r="BW61" s="49" t="str">
        <f t="shared" si="203"/>
        <v/>
      </c>
      <c r="BX61" s="49" t="str">
        <f t="shared" si="203"/>
        <v/>
      </c>
      <c r="BY61" s="49" t="str">
        <f t="shared" si="203"/>
        <v/>
      </c>
      <c r="BZ61" s="49" t="str">
        <f t="shared" si="203"/>
        <v/>
      </c>
      <c r="CA61" s="49" t="str">
        <f t="shared" si="203"/>
        <v/>
      </c>
      <c r="CB61" s="49" t="str">
        <f t="shared" si="203"/>
        <v/>
      </c>
      <c r="CC61" s="49" t="str">
        <f t="shared" si="203"/>
        <v/>
      </c>
      <c r="CD61" s="49" t="str">
        <f t="shared" si="203"/>
        <v/>
      </c>
      <c r="CE61" s="49" t="str">
        <f t="shared" si="203"/>
        <v/>
      </c>
      <c r="CF61" s="49" t="str">
        <f t="shared" si="203"/>
        <v/>
      </c>
      <c r="CG61" s="49" t="str">
        <f t="shared" si="203"/>
        <v/>
      </c>
      <c r="CH61" s="49" t="str">
        <f t="shared" si="203"/>
        <v/>
      </c>
      <c r="CI61" s="49" t="str">
        <f t="shared" si="203"/>
        <v/>
      </c>
      <c r="CJ61" s="49" t="str">
        <f t="shared" si="203"/>
        <v/>
      </c>
      <c r="CK61" s="49" t="str">
        <f t="shared" si="203"/>
        <v/>
      </c>
      <c r="CL61" s="49" t="str">
        <f t="shared" si="203"/>
        <v/>
      </c>
      <c r="CM61" s="49" t="str">
        <f t="shared" ref="CM61:DV64" si="204">IF(ISNONTEXT($Z61),CN61-$Z61,"")</f>
        <v/>
      </c>
      <c r="CN61" s="49" t="str">
        <f t="shared" si="204"/>
        <v/>
      </c>
      <c r="CO61" s="49" t="str">
        <f t="shared" si="204"/>
        <v/>
      </c>
      <c r="CP61" s="49" t="str">
        <f t="shared" si="204"/>
        <v/>
      </c>
      <c r="CQ61" s="49" t="str">
        <f t="shared" si="204"/>
        <v/>
      </c>
      <c r="CR61" s="49" t="str">
        <f t="shared" si="204"/>
        <v/>
      </c>
      <c r="CS61" s="49" t="str">
        <f t="shared" si="204"/>
        <v/>
      </c>
      <c r="CT61" s="49" t="str">
        <f t="shared" si="204"/>
        <v/>
      </c>
      <c r="CU61" s="49" t="str">
        <f t="shared" si="204"/>
        <v/>
      </c>
      <c r="CV61" s="49" t="str">
        <f t="shared" si="204"/>
        <v/>
      </c>
      <c r="CW61" s="49" t="str">
        <f t="shared" si="204"/>
        <v/>
      </c>
      <c r="CX61" s="49" t="str">
        <f t="shared" si="204"/>
        <v/>
      </c>
      <c r="CY61" s="49" t="str">
        <f t="shared" si="204"/>
        <v/>
      </c>
      <c r="CZ61" s="49" t="str">
        <f t="shared" si="204"/>
        <v/>
      </c>
      <c r="DA61" s="49" t="str">
        <f t="shared" si="204"/>
        <v/>
      </c>
      <c r="DB61" s="49" t="str">
        <f t="shared" si="204"/>
        <v/>
      </c>
      <c r="DC61" s="49" t="str">
        <f t="shared" si="204"/>
        <v/>
      </c>
      <c r="DD61" s="49" t="str">
        <f t="shared" si="204"/>
        <v/>
      </c>
      <c r="DE61" s="49" t="str">
        <f t="shared" si="204"/>
        <v/>
      </c>
      <c r="DF61" s="49" t="str">
        <f t="shared" si="204"/>
        <v/>
      </c>
      <c r="DG61" s="49" t="str">
        <f t="shared" si="204"/>
        <v/>
      </c>
      <c r="DH61" s="49" t="str">
        <f t="shared" si="204"/>
        <v/>
      </c>
      <c r="DI61" s="49" t="str">
        <f t="shared" si="204"/>
        <v/>
      </c>
      <c r="DJ61" s="49" t="str">
        <f t="shared" si="204"/>
        <v/>
      </c>
      <c r="DK61" s="49" t="str">
        <f t="shared" si="204"/>
        <v/>
      </c>
      <c r="DL61" s="49" t="str">
        <f t="shared" si="204"/>
        <v/>
      </c>
      <c r="DM61" s="49" t="str">
        <f t="shared" si="204"/>
        <v/>
      </c>
      <c r="DN61" s="49" t="str">
        <f t="shared" si="204"/>
        <v/>
      </c>
      <c r="DO61" s="49" t="str">
        <f t="shared" si="204"/>
        <v/>
      </c>
      <c r="DP61" s="49" t="str">
        <f t="shared" si="204"/>
        <v/>
      </c>
      <c r="DQ61" s="49" t="str">
        <f t="shared" si="204"/>
        <v/>
      </c>
      <c r="DR61" s="49" t="str">
        <f t="shared" si="204"/>
        <v/>
      </c>
      <c r="DS61" s="49" t="str">
        <f t="shared" si="204"/>
        <v/>
      </c>
      <c r="DT61" s="49" t="str">
        <f t="shared" si="204"/>
        <v/>
      </c>
      <c r="DU61" s="49" t="str">
        <f t="shared" si="204"/>
        <v/>
      </c>
      <c r="DV61" s="49" t="str">
        <f t="shared" si="204"/>
        <v/>
      </c>
      <c r="DW61" s="183" t="str">
        <f t="shared" si="115"/>
        <v/>
      </c>
      <c r="DX61" s="49" t="str">
        <f t="shared" si="5"/>
        <v/>
      </c>
      <c r="DY61" s="49" t="str">
        <f t="shared" si="6"/>
        <v/>
      </c>
      <c r="DZ61" s="49" t="str">
        <f t="shared" si="7"/>
        <v/>
      </c>
      <c r="EA61" s="49" t="str">
        <f t="shared" si="8"/>
        <v/>
      </c>
      <c r="EB61" s="49" t="str">
        <f t="shared" si="9"/>
        <v/>
      </c>
      <c r="EC61" s="49" t="str">
        <f t="shared" si="10"/>
        <v/>
      </c>
      <c r="ED61" s="49" t="str">
        <f t="shared" si="11"/>
        <v/>
      </c>
      <c r="EE61" s="49" t="str">
        <f t="shared" si="12"/>
        <v/>
      </c>
      <c r="EF61" s="49" t="str">
        <f t="shared" si="13"/>
        <v/>
      </c>
      <c r="EG61" s="49" t="str">
        <f t="shared" si="14"/>
        <v/>
      </c>
      <c r="EH61" s="49" t="str">
        <f t="shared" si="15"/>
        <v/>
      </c>
      <c r="EI61" s="49" t="str">
        <f t="shared" si="16"/>
        <v/>
      </c>
      <c r="EJ61" s="49" t="str">
        <f t="shared" si="17"/>
        <v/>
      </c>
      <c r="EK61" s="49" t="str">
        <f t="shared" si="18"/>
        <v/>
      </c>
      <c r="EL61" s="49" t="str">
        <f t="shared" si="19"/>
        <v/>
      </c>
      <c r="EM61" s="49" t="str">
        <f t="shared" si="20"/>
        <v/>
      </c>
      <c r="EN61" s="49" t="str">
        <f t="shared" si="21"/>
        <v/>
      </c>
      <c r="EO61" s="49" t="str">
        <f t="shared" si="22"/>
        <v/>
      </c>
      <c r="EP61" s="49" t="str">
        <f t="shared" si="23"/>
        <v/>
      </c>
      <c r="EQ61" s="49" t="str">
        <f t="shared" si="24"/>
        <v/>
      </c>
      <c r="ER61" s="49" t="str">
        <f t="shared" si="25"/>
        <v/>
      </c>
      <c r="ES61" s="49" t="str">
        <f t="shared" si="26"/>
        <v/>
      </c>
      <c r="ET61" s="49" t="str">
        <f t="shared" si="27"/>
        <v/>
      </c>
      <c r="EU61" s="49" t="str">
        <f t="shared" si="28"/>
        <v/>
      </c>
      <c r="EV61" s="49" t="str">
        <f t="shared" si="29"/>
        <v/>
      </c>
      <c r="EW61" s="49" t="str">
        <f t="shared" si="30"/>
        <v/>
      </c>
      <c r="EX61" s="49" t="str">
        <f t="shared" si="31"/>
        <v/>
      </c>
      <c r="EY61" s="49" t="str">
        <f t="shared" si="32"/>
        <v/>
      </c>
      <c r="EZ61" s="49" t="str">
        <f t="shared" si="33"/>
        <v/>
      </c>
      <c r="FA61" s="49" t="str">
        <f t="shared" si="34"/>
        <v/>
      </c>
      <c r="FB61" s="49" t="str">
        <f t="shared" si="35"/>
        <v/>
      </c>
      <c r="FC61" s="49" t="str">
        <f t="shared" si="36"/>
        <v/>
      </c>
      <c r="FD61" s="49" t="str">
        <f t="shared" si="37"/>
        <v/>
      </c>
      <c r="FE61" s="49" t="str">
        <f t="shared" si="38"/>
        <v/>
      </c>
      <c r="FF61" s="49" t="str">
        <f t="shared" si="39"/>
        <v/>
      </c>
      <c r="FG61" s="49" t="str">
        <f t="shared" si="40"/>
        <v/>
      </c>
      <c r="FH61" s="49" t="str">
        <f t="shared" si="41"/>
        <v/>
      </c>
      <c r="FI61" s="49" t="str">
        <f t="shared" si="42"/>
        <v/>
      </c>
      <c r="FJ61" s="49" t="str">
        <f t="shared" si="43"/>
        <v/>
      </c>
      <c r="FK61" s="49" t="str">
        <f t="shared" si="44"/>
        <v/>
      </c>
      <c r="FL61" s="49" t="str">
        <f t="shared" si="45"/>
        <v/>
      </c>
      <c r="FM61" s="49" t="str">
        <f t="shared" si="46"/>
        <v/>
      </c>
      <c r="FN61" s="49" t="str">
        <f t="shared" si="47"/>
        <v/>
      </c>
      <c r="FO61" s="49" t="str">
        <f t="shared" si="48"/>
        <v/>
      </c>
      <c r="FP61" s="49" t="str">
        <f t="shared" si="49"/>
        <v/>
      </c>
      <c r="FQ61" s="49" t="str">
        <f t="shared" si="50"/>
        <v/>
      </c>
      <c r="FR61" s="49" t="str">
        <f t="shared" si="51"/>
        <v/>
      </c>
      <c r="FS61" s="49" t="str">
        <f t="shared" si="52"/>
        <v/>
      </c>
      <c r="FT61" s="49" t="str">
        <f t="shared" si="53"/>
        <v/>
      </c>
      <c r="FU61" s="49" t="str">
        <f t="shared" si="54"/>
        <v/>
      </c>
      <c r="FV61" s="49" t="str">
        <f t="shared" si="55"/>
        <v/>
      </c>
      <c r="FW61" s="49" t="str">
        <f t="shared" si="56"/>
        <v/>
      </c>
      <c r="FX61" s="49" t="str">
        <f t="shared" si="57"/>
        <v/>
      </c>
      <c r="FY61" s="49" t="str">
        <f t="shared" si="58"/>
        <v/>
      </c>
      <c r="FZ61" s="49" t="str">
        <f t="shared" si="59"/>
        <v/>
      </c>
      <c r="GA61" s="49" t="str">
        <f t="shared" si="60"/>
        <v/>
      </c>
      <c r="GB61" s="49" t="str">
        <f t="shared" si="61"/>
        <v/>
      </c>
      <c r="GC61" s="49" t="str">
        <f t="shared" si="62"/>
        <v/>
      </c>
      <c r="GD61" s="49" t="str">
        <f t="shared" si="63"/>
        <v/>
      </c>
      <c r="GE61" s="49" t="str">
        <f t="shared" si="64"/>
        <v/>
      </c>
      <c r="GF61" s="49" t="str">
        <f t="shared" si="65"/>
        <v/>
      </c>
      <c r="GG61" s="49" t="str">
        <f t="shared" si="66"/>
        <v/>
      </c>
      <c r="GH61" s="49" t="str">
        <f t="shared" si="67"/>
        <v/>
      </c>
      <c r="GI61" s="49" t="str">
        <f t="shared" si="68"/>
        <v/>
      </c>
      <c r="GJ61" s="49" t="str">
        <f t="shared" si="69"/>
        <v/>
      </c>
      <c r="GK61" s="49" t="str">
        <f t="shared" si="70"/>
        <v/>
      </c>
      <c r="GL61" s="49" t="str">
        <f t="shared" si="71"/>
        <v/>
      </c>
      <c r="GM61" s="49" t="str">
        <f t="shared" si="72"/>
        <v/>
      </c>
      <c r="GN61" s="49" t="str">
        <f t="shared" si="73"/>
        <v/>
      </c>
      <c r="GO61" s="49" t="str">
        <f t="shared" si="74"/>
        <v/>
      </c>
      <c r="GP61" s="49" t="str">
        <f t="shared" si="75"/>
        <v/>
      </c>
      <c r="GQ61" s="49" t="str">
        <f t="shared" si="76"/>
        <v/>
      </c>
      <c r="GR61" s="49" t="str">
        <f t="shared" si="77"/>
        <v/>
      </c>
      <c r="GS61" s="49" t="str">
        <f t="shared" si="78"/>
        <v/>
      </c>
      <c r="GT61" s="49" t="str">
        <f t="shared" si="79"/>
        <v/>
      </c>
      <c r="GU61" s="49" t="str">
        <f t="shared" si="80"/>
        <v/>
      </c>
      <c r="GV61" s="49" t="str">
        <f t="shared" si="81"/>
        <v/>
      </c>
      <c r="GW61" s="49" t="str">
        <f t="shared" si="82"/>
        <v/>
      </c>
      <c r="GX61" s="49" t="str">
        <f t="shared" si="83"/>
        <v/>
      </c>
      <c r="GY61" s="49" t="str">
        <f t="shared" si="84"/>
        <v/>
      </c>
      <c r="GZ61" s="49" t="str">
        <f t="shared" si="85"/>
        <v/>
      </c>
      <c r="HA61" s="49" t="str">
        <f t="shared" si="86"/>
        <v/>
      </c>
      <c r="HB61" s="49" t="str">
        <f t="shared" si="87"/>
        <v/>
      </c>
      <c r="HC61" s="49" t="str">
        <f t="shared" si="88"/>
        <v/>
      </c>
      <c r="HD61" s="49" t="str">
        <f t="shared" si="89"/>
        <v/>
      </c>
      <c r="HE61" s="49" t="str">
        <f t="shared" si="90"/>
        <v/>
      </c>
      <c r="HF61" s="49" t="str">
        <f t="shared" si="91"/>
        <v/>
      </c>
      <c r="HG61" s="49" t="str">
        <f t="shared" si="92"/>
        <v/>
      </c>
      <c r="HH61" s="49" t="str">
        <f t="shared" si="93"/>
        <v/>
      </c>
      <c r="HI61" s="49" t="str">
        <f t="shared" si="94"/>
        <v/>
      </c>
      <c r="HJ61" s="49" t="str">
        <f t="shared" si="95"/>
        <v/>
      </c>
      <c r="HK61" s="49" t="str">
        <f t="shared" si="96"/>
        <v/>
      </c>
      <c r="HL61" s="49" t="str">
        <f t="shared" si="97"/>
        <v/>
      </c>
      <c r="HM61" s="49" t="str">
        <f t="shared" si="98"/>
        <v/>
      </c>
      <c r="HN61" s="49" t="str">
        <f t="shared" si="99"/>
        <v/>
      </c>
      <c r="HO61" s="49" t="str">
        <f t="shared" si="100"/>
        <v/>
      </c>
      <c r="HP61" s="49" t="str">
        <f t="shared" si="101"/>
        <v/>
      </c>
      <c r="HQ61" s="49" t="str">
        <f t="shared" si="102"/>
        <v/>
      </c>
      <c r="HR61" s="49" t="str">
        <f t="shared" si="103"/>
        <v/>
      </c>
      <c r="HS61" s="49" t="str">
        <f t="shared" si="104"/>
        <v/>
      </c>
      <c r="HT61" s="169" t="e">
        <f t="shared" si="171"/>
        <v>#N/A</v>
      </c>
      <c r="HU61" s="169" t="e">
        <f t="shared" ref="HU61:HW76" si="205">IF(ISNONTEXT($O61),_xlfn.NORM.DIST(AB61,$K61,$O61,FALSE),NA())</f>
        <v>#N/A</v>
      </c>
      <c r="HV61" s="169" t="e">
        <f t="shared" si="205"/>
        <v>#N/A</v>
      </c>
      <c r="HW61" s="169" t="e">
        <f t="shared" si="205"/>
        <v>#N/A</v>
      </c>
      <c r="HX61" s="169" t="e">
        <f t="shared" si="192"/>
        <v>#N/A</v>
      </c>
      <c r="HY61" s="169" t="e">
        <f t="shared" si="192"/>
        <v>#N/A</v>
      </c>
      <c r="HZ61" s="169" t="e">
        <f t="shared" si="192"/>
        <v>#N/A</v>
      </c>
      <c r="IA61" s="169" t="e">
        <f t="shared" si="192"/>
        <v>#N/A</v>
      </c>
      <c r="IB61" s="169" t="e">
        <f t="shared" si="192"/>
        <v>#N/A</v>
      </c>
      <c r="IC61" s="169" t="e">
        <f t="shared" si="192"/>
        <v>#N/A</v>
      </c>
      <c r="ID61" s="169" t="e">
        <f t="shared" si="192"/>
        <v>#N/A</v>
      </c>
      <c r="IE61" s="169" t="e">
        <f t="shared" si="192"/>
        <v>#N/A</v>
      </c>
      <c r="IF61" s="169" t="e">
        <f t="shared" si="192"/>
        <v>#N/A</v>
      </c>
      <c r="IG61" s="169" t="e">
        <f t="shared" si="192"/>
        <v>#N/A</v>
      </c>
      <c r="IH61" s="169" t="e">
        <f t="shared" si="192"/>
        <v>#N/A</v>
      </c>
      <c r="II61" s="169" t="e">
        <f t="shared" si="192"/>
        <v>#N/A</v>
      </c>
      <c r="IJ61" s="169" t="e">
        <f t="shared" si="192"/>
        <v>#N/A</v>
      </c>
      <c r="IK61" s="169" t="e">
        <f t="shared" si="192"/>
        <v>#N/A</v>
      </c>
      <c r="IL61" s="169" t="e">
        <f t="shared" si="192"/>
        <v>#N/A</v>
      </c>
      <c r="IM61" s="169" t="e">
        <f t="shared" si="188"/>
        <v>#N/A</v>
      </c>
      <c r="IN61" s="169" t="e">
        <f t="shared" si="188"/>
        <v>#N/A</v>
      </c>
      <c r="IO61" s="169" t="e">
        <f t="shared" si="188"/>
        <v>#N/A</v>
      </c>
      <c r="IP61" s="169" t="e">
        <f t="shared" si="188"/>
        <v>#N/A</v>
      </c>
      <c r="IQ61" s="169" t="e">
        <f t="shared" si="188"/>
        <v>#N/A</v>
      </c>
      <c r="IR61" s="169" t="e">
        <f t="shared" si="188"/>
        <v>#N/A</v>
      </c>
      <c r="IS61" s="169" t="e">
        <f t="shared" si="188"/>
        <v>#N/A</v>
      </c>
      <c r="IT61" s="169" t="e">
        <f t="shared" si="188"/>
        <v>#N/A</v>
      </c>
      <c r="IU61" s="169" t="e">
        <f t="shared" si="188"/>
        <v>#N/A</v>
      </c>
      <c r="IV61" s="169" t="e">
        <f t="shared" si="188"/>
        <v>#N/A</v>
      </c>
      <c r="IW61" s="169" t="e">
        <f t="shared" si="188"/>
        <v>#N/A</v>
      </c>
      <c r="IX61" s="169" t="e">
        <f t="shared" si="188"/>
        <v>#N/A</v>
      </c>
      <c r="IY61" s="169" t="e">
        <f t="shared" si="188"/>
        <v>#N/A</v>
      </c>
      <c r="IZ61" s="169" t="e">
        <f t="shared" si="188"/>
        <v>#N/A</v>
      </c>
      <c r="JA61" s="169" t="e">
        <f t="shared" si="188"/>
        <v>#N/A</v>
      </c>
      <c r="JB61" s="169" t="e">
        <f t="shared" si="185"/>
        <v>#N/A</v>
      </c>
      <c r="JC61" s="169" t="e">
        <f t="shared" si="185"/>
        <v>#N/A</v>
      </c>
      <c r="JD61" s="169" t="e">
        <f t="shared" si="185"/>
        <v>#N/A</v>
      </c>
      <c r="JE61" s="169" t="e">
        <f t="shared" si="185"/>
        <v>#N/A</v>
      </c>
      <c r="JF61" s="169" t="e">
        <f t="shared" si="185"/>
        <v>#N/A</v>
      </c>
      <c r="JG61" s="169" t="e">
        <f t="shared" si="185"/>
        <v>#N/A</v>
      </c>
      <c r="JH61" s="169" t="e">
        <f t="shared" si="185"/>
        <v>#N/A</v>
      </c>
      <c r="JI61" s="169" t="e">
        <f t="shared" si="185"/>
        <v>#N/A</v>
      </c>
      <c r="JJ61" s="169" t="e">
        <f t="shared" si="185"/>
        <v>#N/A</v>
      </c>
      <c r="JK61" s="169" t="e">
        <f t="shared" si="185"/>
        <v>#N/A</v>
      </c>
      <c r="JL61" s="169" t="e">
        <f t="shared" si="185"/>
        <v>#N/A</v>
      </c>
      <c r="JM61" s="169" t="e">
        <f t="shared" si="185"/>
        <v>#N/A</v>
      </c>
      <c r="JN61" s="169" t="e">
        <f t="shared" si="185"/>
        <v>#N/A</v>
      </c>
      <c r="JO61" s="169" t="e">
        <f t="shared" si="185"/>
        <v>#N/A</v>
      </c>
      <c r="JP61" s="169" t="e">
        <f t="shared" si="185"/>
        <v>#N/A</v>
      </c>
      <c r="JQ61" s="169" t="e">
        <f t="shared" si="198"/>
        <v>#N/A</v>
      </c>
      <c r="JR61" s="169" t="e">
        <f t="shared" si="198"/>
        <v>#N/A</v>
      </c>
      <c r="JS61" s="169" t="e">
        <f t="shared" si="198"/>
        <v>#N/A</v>
      </c>
      <c r="JT61" s="169" t="e">
        <f t="shared" si="198"/>
        <v>#N/A</v>
      </c>
      <c r="JU61" s="169" t="e">
        <f t="shared" si="198"/>
        <v>#N/A</v>
      </c>
      <c r="JV61" s="169" t="e">
        <f t="shared" si="198"/>
        <v>#N/A</v>
      </c>
      <c r="JW61" s="169" t="e">
        <f t="shared" si="198"/>
        <v>#N/A</v>
      </c>
      <c r="JX61" s="169" t="e">
        <f t="shared" si="198"/>
        <v>#N/A</v>
      </c>
      <c r="JY61" s="169" t="e">
        <f t="shared" si="198"/>
        <v>#N/A</v>
      </c>
      <c r="JZ61" s="169" t="e">
        <f t="shared" si="198"/>
        <v>#N/A</v>
      </c>
      <c r="KA61" s="169" t="e">
        <f t="shared" si="198"/>
        <v>#N/A</v>
      </c>
      <c r="KB61" s="169" t="e">
        <f t="shared" si="198"/>
        <v>#N/A</v>
      </c>
      <c r="KC61" s="169" t="e">
        <f t="shared" si="198"/>
        <v>#N/A</v>
      </c>
      <c r="KD61" s="169" t="e">
        <f t="shared" si="198"/>
        <v>#N/A</v>
      </c>
      <c r="KE61" s="169" t="e">
        <f t="shared" si="198"/>
        <v>#N/A</v>
      </c>
      <c r="KF61" s="169" t="e">
        <f t="shared" si="117"/>
        <v>#N/A</v>
      </c>
      <c r="KG61" s="169" t="e">
        <f t="shared" ref="KG61:KI76" si="206">IF(ISNONTEXT($O61),_xlfn.NORM.DIST(CN61,$K61,$O61,FALSE),NA())</f>
        <v>#N/A</v>
      </c>
      <c r="KH61" s="169" t="e">
        <f t="shared" si="206"/>
        <v>#N/A</v>
      </c>
      <c r="KI61" s="169" t="e">
        <f t="shared" si="206"/>
        <v>#N/A</v>
      </c>
      <c r="KJ61" s="169" t="e">
        <f t="shared" si="193"/>
        <v>#N/A</v>
      </c>
      <c r="KK61" s="169" t="e">
        <f t="shared" si="193"/>
        <v>#N/A</v>
      </c>
      <c r="KL61" s="169" t="e">
        <f t="shared" si="193"/>
        <v>#N/A</v>
      </c>
      <c r="KM61" s="169" t="e">
        <f t="shared" si="193"/>
        <v>#N/A</v>
      </c>
      <c r="KN61" s="169" t="e">
        <f t="shared" si="193"/>
        <v>#N/A</v>
      </c>
      <c r="KO61" s="169" t="e">
        <f t="shared" si="193"/>
        <v>#N/A</v>
      </c>
      <c r="KP61" s="169" t="e">
        <f t="shared" si="193"/>
        <v>#N/A</v>
      </c>
      <c r="KQ61" s="169" t="e">
        <f t="shared" si="193"/>
        <v>#N/A</v>
      </c>
      <c r="KR61" s="169" t="e">
        <f t="shared" si="193"/>
        <v>#N/A</v>
      </c>
      <c r="KS61" s="169" t="e">
        <f t="shared" si="193"/>
        <v>#N/A</v>
      </c>
      <c r="KT61" s="169" t="e">
        <f t="shared" si="193"/>
        <v>#N/A</v>
      </c>
      <c r="KU61" s="169" t="e">
        <f t="shared" si="193"/>
        <v>#N/A</v>
      </c>
      <c r="KV61" s="169" t="e">
        <f t="shared" si="193"/>
        <v>#N/A</v>
      </c>
      <c r="KW61" s="169" t="e">
        <f t="shared" si="193"/>
        <v>#N/A</v>
      </c>
      <c r="KX61" s="169" t="e">
        <f t="shared" si="193"/>
        <v>#N/A</v>
      </c>
      <c r="KY61" s="169" t="e">
        <f t="shared" si="189"/>
        <v>#N/A</v>
      </c>
      <c r="KZ61" s="169" t="e">
        <f t="shared" si="189"/>
        <v>#N/A</v>
      </c>
      <c r="LA61" s="169" t="e">
        <f t="shared" si="189"/>
        <v>#N/A</v>
      </c>
      <c r="LB61" s="169" t="e">
        <f t="shared" si="189"/>
        <v>#N/A</v>
      </c>
      <c r="LC61" s="169" t="e">
        <f t="shared" si="189"/>
        <v>#N/A</v>
      </c>
      <c r="LD61" s="169" t="e">
        <f t="shared" si="189"/>
        <v>#N/A</v>
      </c>
      <c r="LE61" s="169" t="e">
        <f t="shared" si="189"/>
        <v>#N/A</v>
      </c>
      <c r="LF61" s="169" t="e">
        <f t="shared" si="189"/>
        <v>#N/A</v>
      </c>
      <c r="LG61" s="169" t="e">
        <f t="shared" si="189"/>
        <v>#N/A</v>
      </c>
      <c r="LH61" s="169" t="e">
        <f t="shared" si="189"/>
        <v>#N/A</v>
      </c>
      <c r="LI61" s="169" t="e">
        <f t="shared" si="189"/>
        <v>#N/A</v>
      </c>
      <c r="LJ61" s="169" t="e">
        <f t="shared" si="189"/>
        <v>#N/A</v>
      </c>
      <c r="LK61" s="169" t="e">
        <f t="shared" si="189"/>
        <v>#N/A</v>
      </c>
      <c r="LL61" s="169" t="e">
        <f t="shared" si="189"/>
        <v>#N/A</v>
      </c>
      <c r="LM61" s="169" t="e">
        <f t="shared" si="189"/>
        <v>#N/A</v>
      </c>
      <c r="LN61" s="169" t="e">
        <f t="shared" si="186"/>
        <v>#N/A</v>
      </c>
      <c r="LO61" s="169" t="e">
        <f t="shared" si="186"/>
        <v>#N/A</v>
      </c>
      <c r="LP61" s="169" t="e">
        <f t="shared" si="186"/>
        <v>#N/A</v>
      </c>
      <c r="LQ61" s="169" t="e">
        <f t="shared" si="186"/>
        <v>#N/A</v>
      </c>
      <c r="LR61" s="169" t="e">
        <f t="shared" si="186"/>
        <v>#N/A</v>
      </c>
      <c r="LS61" s="169" t="e">
        <f t="shared" si="186"/>
        <v>#N/A</v>
      </c>
      <c r="LT61" s="169" t="e">
        <f t="shared" si="186"/>
        <v>#N/A</v>
      </c>
      <c r="LU61" s="169" t="e">
        <f t="shared" si="186"/>
        <v>#N/A</v>
      </c>
      <c r="LV61" s="169" t="e">
        <f t="shared" si="186"/>
        <v>#N/A</v>
      </c>
      <c r="LW61" s="169" t="e">
        <f t="shared" si="186"/>
        <v>#N/A</v>
      </c>
      <c r="LX61" s="169" t="e">
        <f t="shared" si="186"/>
        <v>#N/A</v>
      </c>
      <c r="LY61" s="169" t="e">
        <f t="shared" si="186"/>
        <v>#N/A</v>
      </c>
      <c r="LZ61" s="169" t="e">
        <f t="shared" si="186"/>
        <v>#N/A</v>
      </c>
      <c r="MA61" s="169" t="e">
        <f t="shared" si="186"/>
        <v>#N/A</v>
      </c>
      <c r="MB61" s="169" t="e">
        <f t="shared" si="186"/>
        <v>#N/A</v>
      </c>
      <c r="MC61" s="169" t="e">
        <f t="shared" si="199"/>
        <v>#N/A</v>
      </c>
      <c r="MD61" s="169" t="e">
        <f t="shared" si="199"/>
        <v>#N/A</v>
      </c>
      <c r="ME61" s="169" t="e">
        <f t="shared" si="199"/>
        <v>#N/A</v>
      </c>
      <c r="MF61" s="169" t="e">
        <f t="shared" si="199"/>
        <v>#N/A</v>
      </c>
      <c r="MG61" s="169" t="e">
        <f t="shared" si="199"/>
        <v>#N/A</v>
      </c>
      <c r="MH61" s="169" t="e">
        <f t="shared" si="199"/>
        <v>#N/A</v>
      </c>
      <c r="MI61" s="169" t="e">
        <f t="shared" si="199"/>
        <v>#N/A</v>
      </c>
      <c r="MJ61" s="169" t="e">
        <f t="shared" si="199"/>
        <v>#N/A</v>
      </c>
      <c r="MK61" s="169" t="e">
        <f t="shared" si="199"/>
        <v>#N/A</v>
      </c>
      <c r="ML61" s="169" t="e">
        <f t="shared" si="199"/>
        <v>#N/A</v>
      </c>
      <c r="MM61" s="169" t="e">
        <f t="shared" si="199"/>
        <v>#N/A</v>
      </c>
      <c r="MN61" s="169" t="e">
        <f t="shared" si="199"/>
        <v>#N/A</v>
      </c>
      <c r="MO61" s="169" t="e">
        <f t="shared" si="199"/>
        <v>#N/A</v>
      </c>
      <c r="MP61" s="169" t="e">
        <f t="shared" si="199"/>
        <v>#N/A</v>
      </c>
      <c r="MQ61" s="169" t="e">
        <f t="shared" si="199"/>
        <v>#N/A</v>
      </c>
      <c r="MR61" s="169" t="e">
        <f t="shared" si="118"/>
        <v>#N/A</v>
      </c>
      <c r="MS61" s="169" t="e">
        <f t="shared" ref="MS61:MU76" si="207">IF(ISNONTEXT($O61),_xlfn.NORM.DIST(EZ61,$K61,$O61,FALSE),NA())</f>
        <v>#N/A</v>
      </c>
      <c r="MT61" s="169" t="e">
        <f t="shared" si="207"/>
        <v>#N/A</v>
      </c>
      <c r="MU61" s="169" t="e">
        <f t="shared" si="207"/>
        <v>#N/A</v>
      </c>
      <c r="MV61" s="169" t="e">
        <f t="shared" si="194"/>
        <v>#N/A</v>
      </c>
      <c r="MW61" s="169" t="e">
        <f t="shared" si="194"/>
        <v>#N/A</v>
      </c>
      <c r="MX61" s="169" t="e">
        <f t="shared" si="194"/>
        <v>#N/A</v>
      </c>
      <c r="MY61" s="169" t="e">
        <f t="shared" si="194"/>
        <v>#N/A</v>
      </c>
      <c r="MZ61" s="169" t="e">
        <f t="shared" si="194"/>
        <v>#N/A</v>
      </c>
      <c r="NA61" s="169" t="e">
        <f t="shared" si="194"/>
        <v>#N/A</v>
      </c>
      <c r="NB61" s="169" t="e">
        <f t="shared" si="194"/>
        <v>#N/A</v>
      </c>
      <c r="NC61" s="169" t="e">
        <f t="shared" si="194"/>
        <v>#N/A</v>
      </c>
      <c r="ND61" s="169" t="e">
        <f t="shared" si="194"/>
        <v>#N/A</v>
      </c>
      <c r="NE61" s="169" t="e">
        <f t="shared" si="194"/>
        <v>#N/A</v>
      </c>
      <c r="NF61" s="169" t="e">
        <f t="shared" si="194"/>
        <v>#N/A</v>
      </c>
      <c r="NG61" s="169" t="e">
        <f t="shared" si="194"/>
        <v>#N/A</v>
      </c>
      <c r="NH61" s="169" t="e">
        <f t="shared" si="194"/>
        <v>#N/A</v>
      </c>
      <c r="NI61" s="169" t="e">
        <f t="shared" si="194"/>
        <v>#N/A</v>
      </c>
      <c r="NJ61" s="169" t="e">
        <f t="shared" si="194"/>
        <v>#N/A</v>
      </c>
      <c r="NK61" s="169" t="e">
        <f t="shared" si="190"/>
        <v>#N/A</v>
      </c>
      <c r="NL61" s="169" t="e">
        <f t="shared" si="190"/>
        <v>#N/A</v>
      </c>
      <c r="NM61" s="169" t="e">
        <f t="shared" si="190"/>
        <v>#N/A</v>
      </c>
      <c r="NN61" s="169" t="e">
        <f t="shared" si="190"/>
        <v>#N/A</v>
      </c>
      <c r="NO61" s="169" t="e">
        <f t="shared" si="190"/>
        <v>#N/A</v>
      </c>
      <c r="NP61" s="169" t="e">
        <f t="shared" si="190"/>
        <v>#N/A</v>
      </c>
      <c r="NQ61" s="169" t="e">
        <f t="shared" si="190"/>
        <v>#N/A</v>
      </c>
      <c r="NR61" s="169" t="e">
        <f t="shared" si="190"/>
        <v>#N/A</v>
      </c>
      <c r="NS61" s="169" t="e">
        <f t="shared" si="190"/>
        <v>#N/A</v>
      </c>
      <c r="NT61" s="169" t="e">
        <f t="shared" si="190"/>
        <v>#N/A</v>
      </c>
      <c r="NU61" s="169" t="e">
        <f t="shared" si="190"/>
        <v>#N/A</v>
      </c>
      <c r="NV61" s="169" t="e">
        <f t="shared" si="190"/>
        <v>#N/A</v>
      </c>
      <c r="NW61" s="169" t="e">
        <f t="shared" si="190"/>
        <v>#N/A</v>
      </c>
      <c r="NX61" s="169" t="e">
        <f t="shared" si="190"/>
        <v>#N/A</v>
      </c>
      <c r="NY61" s="169" t="e">
        <f t="shared" si="190"/>
        <v>#N/A</v>
      </c>
      <c r="NZ61" s="169" t="e">
        <f t="shared" si="187"/>
        <v>#N/A</v>
      </c>
      <c r="OA61" s="169" t="e">
        <f t="shared" si="187"/>
        <v>#N/A</v>
      </c>
      <c r="OB61" s="169" t="e">
        <f t="shared" si="187"/>
        <v>#N/A</v>
      </c>
      <c r="OC61" s="169" t="e">
        <f t="shared" si="187"/>
        <v>#N/A</v>
      </c>
      <c r="OD61" s="169" t="e">
        <f t="shared" si="187"/>
        <v>#N/A</v>
      </c>
      <c r="OE61" s="169" t="e">
        <f t="shared" si="187"/>
        <v>#N/A</v>
      </c>
      <c r="OF61" s="169" t="e">
        <f t="shared" si="187"/>
        <v>#N/A</v>
      </c>
      <c r="OG61" s="169" t="e">
        <f t="shared" si="187"/>
        <v>#N/A</v>
      </c>
      <c r="OH61" s="169" t="e">
        <f t="shared" si="187"/>
        <v>#N/A</v>
      </c>
      <c r="OI61" s="169" t="e">
        <f t="shared" si="187"/>
        <v>#N/A</v>
      </c>
      <c r="OJ61" s="169" t="e">
        <f t="shared" si="187"/>
        <v>#N/A</v>
      </c>
      <c r="OK61" s="169" t="e">
        <f t="shared" si="187"/>
        <v>#N/A</v>
      </c>
      <c r="OL61" s="169" t="e">
        <f t="shared" si="187"/>
        <v>#N/A</v>
      </c>
      <c r="OM61" s="169" t="e">
        <f t="shared" si="187"/>
        <v>#N/A</v>
      </c>
      <c r="ON61" s="169" t="e">
        <f t="shared" si="187"/>
        <v>#N/A</v>
      </c>
      <c r="OO61" s="169" t="e">
        <f t="shared" si="200"/>
        <v>#N/A</v>
      </c>
      <c r="OP61" s="169" t="e">
        <f t="shared" si="200"/>
        <v>#N/A</v>
      </c>
      <c r="OQ61" s="169" t="e">
        <f t="shared" si="200"/>
        <v>#N/A</v>
      </c>
      <c r="OR61" s="169" t="e">
        <f t="shared" si="200"/>
        <v>#N/A</v>
      </c>
      <c r="OS61" s="169" t="e">
        <f t="shared" si="200"/>
        <v>#N/A</v>
      </c>
      <c r="OT61" s="169" t="e">
        <f t="shared" si="200"/>
        <v>#N/A</v>
      </c>
      <c r="OU61" s="169" t="e">
        <f t="shared" si="200"/>
        <v>#N/A</v>
      </c>
      <c r="OV61" s="169" t="e">
        <f t="shared" si="200"/>
        <v>#N/A</v>
      </c>
      <c r="OW61" s="169" t="e">
        <f t="shared" si="200"/>
        <v>#N/A</v>
      </c>
      <c r="OX61" s="169" t="e">
        <f t="shared" si="200"/>
        <v>#N/A</v>
      </c>
      <c r="OY61" s="169" t="e">
        <f t="shared" si="200"/>
        <v>#N/A</v>
      </c>
      <c r="OZ61" s="169" t="e">
        <f t="shared" si="200"/>
        <v>#N/A</v>
      </c>
      <c r="PA61" s="169" t="e">
        <f t="shared" si="200"/>
        <v>#N/A</v>
      </c>
      <c r="PB61" s="169" t="e">
        <f t="shared" si="200"/>
        <v>#N/A</v>
      </c>
      <c r="PC61" s="169" t="e">
        <f t="shared" si="200"/>
        <v>#N/A</v>
      </c>
      <c r="PD61" s="169" t="e">
        <f t="shared" si="119"/>
        <v>#N/A</v>
      </c>
      <c r="PE61" s="169" t="e">
        <f t="shared" si="196"/>
        <v>#N/A</v>
      </c>
      <c r="PF61" s="169" t="e">
        <f t="shared" si="196"/>
        <v>#N/A</v>
      </c>
      <c r="PG61" s="169" t="e">
        <f t="shared" si="196"/>
        <v>#N/A</v>
      </c>
      <c r="PH61" s="169" t="e">
        <f t="shared" si="196"/>
        <v>#N/A</v>
      </c>
      <c r="PI61" s="169" t="e">
        <f t="shared" si="196"/>
        <v>#N/A</v>
      </c>
      <c r="PJ61" s="169" t="e">
        <f t="shared" si="196"/>
        <v>#N/A</v>
      </c>
      <c r="PK61" s="169" t="e">
        <f t="shared" si="196"/>
        <v>#N/A</v>
      </c>
      <c r="PL61" s="169" t="e">
        <f t="shared" si="196"/>
        <v>#N/A</v>
      </c>
    </row>
    <row r="62" spans="1:428" hidden="1" x14ac:dyDescent="0.75">
      <c r="A62" s="4">
        <v>59</v>
      </c>
      <c r="B62" s="109"/>
      <c r="C62" s="117"/>
      <c r="D62" s="122" t="str">
        <f t="shared" si="168"/>
        <v/>
      </c>
      <c r="E62" s="95"/>
      <c r="F62" s="122" t="str">
        <f t="shared" si="169"/>
        <v/>
      </c>
      <c r="G62" s="117"/>
      <c r="H62" s="110"/>
      <c r="I62" s="124" t="str">
        <f t="shared" si="0"/>
        <v/>
      </c>
      <c r="J62" s="124" t="str">
        <f t="shared" si="1"/>
        <v/>
      </c>
      <c r="K62" s="73" t="str">
        <f t="shared" si="112"/>
        <v/>
      </c>
      <c r="L62" s="23"/>
      <c r="M62" s="57"/>
      <c r="N62" s="280"/>
      <c r="O62" s="74" t="str">
        <f>IF(AND(D62&gt;0,E62&gt;0,F62&gt;0),IF(ISBLANK(N62),IF(ISBLANK(L62),"",(F62-D62)*VLOOKUP(L62,VLookups!$A$4:$B$13,2,FALSE)),N62),"")</f>
        <v/>
      </c>
      <c r="P62" s="75" t="str">
        <f t="shared" si="170"/>
        <v/>
      </c>
      <c r="Q62" s="95"/>
      <c r="R62" s="270" t="str">
        <f>IF(AND(Q62&gt;0,E62&gt;0,NOT(O62="")),ABS(VLOOKUP($Q$1,VLookups!$A$43:$B$44,2,FALSE)-_xlfn.NORM.DIST(Q62,K62,O62,TRUE)),"")</f>
        <v/>
      </c>
      <c r="S62" s="94" t="str">
        <f>IF(AND($D62&gt;0,$E62&gt;0,$F62&gt;0,NOT(ISBLANK($L62))),_xlfn.NORM.INV(ABS(VLOOKUP($Q$1,VLookups!$A$43:$B$44,2,FALSE)-S$3),$K62,$O62),"")</f>
        <v/>
      </c>
      <c r="T62" s="93" t="str">
        <f>IF(AND($D62&gt;0,$E62&gt;0,$F62&gt;0,NOT(ISBLANK($L62))),_xlfn.NORM.INV(ABS(VLOOKUP($Q$1,VLookups!$A$43:$B$44,2,FALSE)-T$3),$K62,$O62),"")</f>
        <v/>
      </c>
      <c r="U62" s="94" t="str">
        <f>IF(AND($D62&gt;0,$E62&gt;0,$F62&gt;0,NOT(ISBLANK($L62))),_xlfn.NORM.INV(ABS(VLOOKUP($Q$1,VLookups!$A$43:$B$44,2,FALSE)-U$3),$K62,$O62),"")</f>
        <v/>
      </c>
      <c r="V62" s="93" t="str">
        <f>IF(AND($D62&gt;0,$E62&gt;0,$F62&gt;0,NOT(ISBLANK($L62))),_xlfn.NORM.INV(ABS(VLOOKUP($Q$1,VLookups!$A$43:$B$44,2,FALSE)-V$3),$K62,$O62),"")</f>
        <v/>
      </c>
      <c r="W62" s="94" t="str">
        <f>IF(AND($D62&gt;0,$E62&gt;0,$F62&gt;0,NOT(ISBLANK($L62))),_xlfn.NORM.INV(ABS(VLOOKUP($Q$1,VLookups!$A$43:$B$44,2,FALSE)-W$3),$K62,$O62),"")</f>
        <v/>
      </c>
      <c r="X62" s="93" t="str">
        <f>IF(AND($D62&gt;0,$E62&gt;0,$F62&gt;0,NOT(ISBLANK($L62))),_xlfn.NORM.INV(ABS(VLOOKUP($Q$1,VLookups!$A$43:$B$44,2,FALSE)-X$3),$K62,$O62),"")</f>
        <v/>
      </c>
      <c r="Y62" s="5"/>
      <c r="Z62" s="168" t="str">
        <f t="shared" si="113"/>
        <v/>
      </c>
      <c r="AA62" s="49" t="str">
        <f t="shared" si="114"/>
        <v/>
      </c>
      <c r="AB62" s="49" t="str">
        <f t="shared" ref="AB62:CM65" si="208">IF(ISNONTEXT($Z62),AC62-$Z62,"")</f>
        <v/>
      </c>
      <c r="AC62" s="49" t="str">
        <f t="shared" si="208"/>
        <v/>
      </c>
      <c r="AD62" s="49" t="str">
        <f t="shared" si="208"/>
        <v/>
      </c>
      <c r="AE62" s="49" t="str">
        <f t="shared" si="208"/>
        <v/>
      </c>
      <c r="AF62" s="49" t="str">
        <f t="shared" si="208"/>
        <v/>
      </c>
      <c r="AG62" s="49" t="str">
        <f t="shared" si="208"/>
        <v/>
      </c>
      <c r="AH62" s="49" t="str">
        <f t="shared" si="208"/>
        <v/>
      </c>
      <c r="AI62" s="49" t="str">
        <f t="shared" si="208"/>
        <v/>
      </c>
      <c r="AJ62" s="49" t="str">
        <f t="shared" si="208"/>
        <v/>
      </c>
      <c r="AK62" s="49" t="str">
        <f t="shared" si="208"/>
        <v/>
      </c>
      <c r="AL62" s="49" t="str">
        <f t="shared" si="208"/>
        <v/>
      </c>
      <c r="AM62" s="49" t="str">
        <f t="shared" si="208"/>
        <v/>
      </c>
      <c r="AN62" s="49" t="str">
        <f t="shared" si="208"/>
        <v/>
      </c>
      <c r="AO62" s="49" t="str">
        <f t="shared" si="208"/>
        <v/>
      </c>
      <c r="AP62" s="49" t="str">
        <f t="shared" si="208"/>
        <v/>
      </c>
      <c r="AQ62" s="49" t="str">
        <f t="shared" si="208"/>
        <v/>
      </c>
      <c r="AR62" s="49" t="str">
        <f t="shared" si="208"/>
        <v/>
      </c>
      <c r="AS62" s="49" t="str">
        <f t="shared" si="208"/>
        <v/>
      </c>
      <c r="AT62" s="49" t="str">
        <f t="shared" si="208"/>
        <v/>
      </c>
      <c r="AU62" s="49" t="str">
        <f t="shared" si="208"/>
        <v/>
      </c>
      <c r="AV62" s="49" t="str">
        <f t="shared" si="208"/>
        <v/>
      </c>
      <c r="AW62" s="49" t="str">
        <f t="shared" si="208"/>
        <v/>
      </c>
      <c r="AX62" s="49" t="str">
        <f t="shared" si="208"/>
        <v/>
      </c>
      <c r="AY62" s="49" t="str">
        <f t="shared" si="208"/>
        <v/>
      </c>
      <c r="AZ62" s="49" t="str">
        <f t="shared" si="208"/>
        <v/>
      </c>
      <c r="BA62" s="49" t="str">
        <f t="shared" si="208"/>
        <v/>
      </c>
      <c r="BB62" s="49" t="str">
        <f t="shared" si="208"/>
        <v/>
      </c>
      <c r="BC62" s="49" t="str">
        <f t="shared" si="208"/>
        <v/>
      </c>
      <c r="BD62" s="49" t="str">
        <f t="shared" si="208"/>
        <v/>
      </c>
      <c r="BE62" s="49" t="str">
        <f t="shared" si="208"/>
        <v/>
      </c>
      <c r="BF62" s="49" t="str">
        <f t="shared" si="208"/>
        <v/>
      </c>
      <c r="BG62" s="49" t="str">
        <f t="shared" si="208"/>
        <v/>
      </c>
      <c r="BH62" s="49" t="str">
        <f t="shared" si="208"/>
        <v/>
      </c>
      <c r="BI62" s="49" t="str">
        <f t="shared" si="208"/>
        <v/>
      </c>
      <c r="BJ62" s="49" t="str">
        <f t="shared" si="208"/>
        <v/>
      </c>
      <c r="BK62" s="49" t="str">
        <f t="shared" si="208"/>
        <v/>
      </c>
      <c r="BL62" s="49" t="str">
        <f t="shared" si="208"/>
        <v/>
      </c>
      <c r="BM62" s="49" t="str">
        <f t="shared" si="208"/>
        <v/>
      </c>
      <c r="BN62" s="49" t="str">
        <f t="shared" si="208"/>
        <v/>
      </c>
      <c r="BO62" s="49" t="str">
        <f t="shared" si="208"/>
        <v/>
      </c>
      <c r="BP62" s="49" t="str">
        <f t="shared" si="208"/>
        <v/>
      </c>
      <c r="BQ62" s="49" t="str">
        <f t="shared" si="208"/>
        <v/>
      </c>
      <c r="BR62" s="49" t="str">
        <f t="shared" si="208"/>
        <v/>
      </c>
      <c r="BS62" s="49" t="str">
        <f t="shared" si="208"/>
        <v/>
      </c>
      <c r="BT62" s="49" t="str">
        <f t="shared" si="208"/>
        <v/>
      </c>
      <c r="BU62" s="49" t="str">
        <f t="shared" si="208"/>
        <v/>
      </c>
      <c r="BV62" s="49" t="str">
        <f t="shared" si="208"/>
        <v/>
      </c>
      <c r="BW62" s="49" t="str">
        <f t="shared" si="208"/>
        <v/>
      </c>
      <c r="BX62" s="49" t="str">
        <f t="shared" si="208"/>
        <v/>
      </c>
      <c r="BY62" s="49" t="str">
        <f t="shared" si="208"/>
        <v/>
      </c>
      <c r="BZ62" s="49" t="str">
        <f t="shared" si="208"/>
        <v/>
      </c>
      <c r="CA62" s="49" t="str">
        <f t="shared" si="208"/>
        <v/>
      </c>
      <c r="CB62" s="49" t="str">
        <f t="shared" si="208"/>
        <v/>
      </c>
      <c r="CC62" s="49" t="str">
        <f t="shared" si="208"/>
        <v/>
      </c>
      <c r="CD62" s="49" t="str">
        <f t="shared" si="208"/>
        <v/>
      </c>
      <c r="CE62" s="49" t="str">
        <f t="shared" si="208"/>
        <v/>
      </c>
      <c r="CF62" s="49" t="str">
        <f t="shared" si="208"/>
        <v/>
      </c>
      <c r="CG62" s="49" t="str">
        <f t="shared" si="208"/>
        <v/>
      </c>
      <c r="CH62" s="49" t="str">
        <f t="shared" si="208"/>
        <v/>
      </c>
      <c r="CI62" s="49" t="str">
        <f t="shared" si="208"/>
        <v/>
      </c>
      <c r="CJ62" s="49" t="str">
        <f t="shared" si="208"/>
        <v/>
      </c>
      <c r="CK62" s="49" t="str">
        <f t="shared" si="208"/>
        <v/>
      </c>
      <c r="CL62" s="49" t="str">
        <f t="shared" si="208"/>
        <v/>
      </c>
      <c r="CM62" s="49" t="str">
        <f t="shared" si="208"/>
        <v/>
      </c>
      <c r="CN62" s="49" t="str">
        <f t="shared" si="204"/>
        <v/>
      </c>
      <c r="CO62" s="49" t="str">
        <f t="shared" si="204"/>
        <v/>
      </c>
      <c r="CP62" s="49" t="str">
        <f t="shared" si="204"/>
        <v/>
      </c>
      <c r="CQ62" s="49" t="str">
        <f t="shared" si="204"/>
        <v/>
      </c>
      <c r="CR62" s="49" t="str">
        <f t="shared" si="204"/>
        <v/>
      </c>
      <c r="CS62" s="49" t="str">
        <f t="shared" si="204"/>
        <v/>
      </c>
      <c r="CT62" s="49" t="str">
        <f t="shared" si="204"/>
        <v/>
      </c>
      <c r="CU62" s="49" t="str">
        <f t="shared" si="204"/>
        <v/>
      </c>
      <c r="CV62" s="49" t="str">
        <f t="shared" si="204"/>
        <v/>
      </c>
      <c r="CW62" s="49" t="str">
        <f t="shared" si="204"/>
        <v/>
      </c>
      <c r="CX62" s="49" t="str">
        <f t="shared" si="204"/>
        <v/>
      </c>
      <c r="CY62" s="49" t="str">
        <f t="shared" si="204"/>
        <v/>
      </c>
      <c r="CZ62" s="49" t="str">
        <f t="shared" si="204"/>
        <v/>
      </c>
      <c r="DA62" s="49" t="str">
        <f t="shared" si="204"/>
        <v/>
      </c>
      <c r="DB62" s="49" t="str">
        <f t="shared" si="204"/>
        <v/>
      </c>
      <c r="DC62" s="49" t="str">
        <f t="shared" si="204"/>
        <v/>
      </c>
      <c r="DD62" s="49" t="str">
        <f t="shared" si="204"/>
        <v/>
      </c>
      <c r="DE62" s="49" t="str">
        <f t="shared" si="204"/>
        <v/>
      </c>
      <c r="DF62" s="49" t="str">
        <f t="shared" si="204"/>
        <v/>
      </c>
      <c r="DG62" s="49" t="str">
        <f t="shared" si="204"/>
        <v/>
      </c>
      <c r="DH62" s="49" t="str">
        <f t="shared" si="204"/>
        <v/>
      </c>
      <c r="DI62" s="49" t="str">
        <f t="shared" si="204"/>
        <v/>
      </c>
      <c r="DJ62" s="49" t="str">
        <f t="shared" si="204"/>
        <v/>
      </c>
      <c r="DK62" s="49" t="str">
        <f t="shared" si="204"/>
        <v/>
      </c>
      <c r="DL62" s="49" t="str">
        <f t="shared" si="204"/>
        <v/>
      </c>
      <c r="DM62" s="49" t="str">
        <f t="shared" si="204"/>
        <v/>
      </c>
      <c r="DN62" s="49" t="str">
        <f t="shared" si="204"/>
        <v/>
      </c>
      <c r="DO62" s="49" t="str">
        <f t="shared" si="204"/>
        <v/>
      </c>
      <c r="DP62" s="49" t="str">
        <f t="shared" si="204"/>
        <v/>
      </c>
      <c r="DQ62" s="49" t="str">
        <f t="shared" si="204"/>
        <v/>
      </c>
      <c r="DR62" s="49" t="str">
        <f t="shared" si="204"/>
        <v/>
      </c>
      <c r="DS62" s="49" t="str">
        <f t="shared" si="204"/>
        <v/>
      </c>
      <c r="DT62" s="49" t="str">
        <f t="shared" si="204"/>
        <v/>
      </c>
      <c r="DU62" s="49" t="str">
        <f t="shared" si="204"/>
        <v/>
      </c>
      <c r="DV62" s="49" t="str">
        <f t="shared" si="204"/>
        <v/>
      </c>
      <c r="DW62" s="183" t="str">
        <f t="shared" si="115"/>
        <v/>
      </c>
      <c r="DX62" s="49" t="str">
        <f t="shared" si="5"/>
        <v/>
      </c>
      <c r="DY62" s="49" t="str">
        <f t="shared" si="6"/>
        <v/>
      </c>
      <c r="DZ62" s="49" t="str">
        <f t="shared" si="7"/>
        <v/>
      </c>
      <c r="EA62" s="49" t="str">
        <f t="shared" si="8"/>
        <v/>
      </c>
      <c r="EB62" s="49" t="str">
        <f t="shared" si="9"/>
        <v/>
      </c>
      <c r="EC62" s="49" t="str">
        <f t="shared" si="10"/>
        <v/>
      </c>
      <c r="ED62" s="49" t="str">
        <f t="shared" si="11"/>
        <v/>
      </c>
      <c r="EE62" s="49" t="str">
        <f t="shared" si="12"/>
        <v/>
      </c>
      <c r="EF62" s="49" t="str">
        <f t="shared" si="13"/>
        <v/>
      </c>
      <c r="EG62" s="49" t="str">
        <f t="shared" si="14"/>
        <v/>
      </c>
      <c r="EH62" s="49" t="str">
        <f t="shared" si="15"/>
        <v/>
      </c>
      <c r="EI62" s="49" t="str">
        <f t="shared" si="16"/>
        <v/>
      </c>
      <c r="EJ62" s="49" t="str">
        <f t="shared" si="17"/>
        <v/>
      </c>
      <c r="EK62" s="49" t="str">
        <f t="shared" si="18"/>
        <v/>
      </c>
      <c r="EL62" s="49" t="str">
        <f t="shared" si="19"/>
        <v/>
      </c>
      <c r="EM62" s="49" t="str">
        <f t="shared" si="20"/>
        <v/>
      </c>
      <c r="EN62" s="49" t="str">
        <f t="shared" si="21"/>
        <v/>
      </c>
      <c r="EO62" s="49" t="str">
        <f t="shared" si="22"/>
        <v/>
      </c>
      <c r="EP62" s="49" t="str">
        <f t="shared" si="23"/>
        <v/>
      </c>
      <c r="EQ62" s="49" t="str">
        <f t="shared" si="24"/>
        <v/>
      </c>
      <c r="ER62" s="49" t="str">
        <f t="shared" si="25"/>
        <v/>
      </c>
      <c r="ES62" s="49" t="str">
        <f t="shared" si="26"/>
        <v/>
      </c>
      <c r="ET62" s="49" t="str">
        <f t="shared" si="27"/>
        <v/>
      </c>
      <c r="EU62" s="49" t="str">
        <f t="shared" si="28"/>
        <v/>
      </c>
      <c r="EV62" s="49" t="str">
        <f t="shared" si="29"/>
        <v/>
      </c>
      <c r="EW62" s="49" t="str">
        <f t="shared" si="30"/>
        <v/>
      </c>
      <c r="EX62" s="49" t="str">
        <f t="shared" si="31"/>
        <v/>
      </c>
      <c r="EY62" s="49" t="str">
        <f t="shared" si="32"/>
        <v/>
      </c>
      <c r="EZ62" s="49" t="str">
        <f t="shared" si="33"/>
        <v/>
      </c>
      <c r="FA62" s="49" t="str">
        <f t="shared" si="34"/>
        <v/>
      </c>
      <c r="FB62" s="49" t="str">
        <f t="shared" si="35"/>
        <v/>
      </c>
      <c r="FC62" s="49" t="str">
        <f t="shared" si="36"/>
        <v/>
      </c>
      <c r="FD62" s="49" t="str">
        <f t="shared" si="37"/>
        <v/>
      </c>
      <c r="FE62" s="49" t="str">
        <f t="shared" si="38"/>
        <v/>
      </c>
      <c r="FF62" s="49" t="str">
        <f t="shared" si="39"/>
        <v/>
      </c>
      <c r="FG62" s="49" t="str">
        <f t="shared" si="40"/>
        <v/>
      </c>
      <c r="FH62" s="49" t="str">
        <f t="shared" si="41"/>
        <v/>
      </c>
      <c r="FI62" s="49" t="str">
        <f t="shared" si="42"/>
        <v/>
      </c>
      <c r="FJ62" s="49" t="str">
        <f t="shared" si="43"/>
        <v/>
      </c>
      <c r="FK62" s="49" t="str">
        <f t="shared" si="44"/>
        <v/>
      </c>
      <c r="FL62" s="49" t="str">
        <f t="shared" si="45"/>
        <v/>
      </c>
      <c r="FM62" s="49" t="str">
        <f t="shared" si="46"/>
        <v/>
      </c>
      <c r="FN62" s="49" t="str">
        <f t="shared" si="47"/>
        <v/>
      </c>
      <c r="FO62" s="49" t="str">
        <f t="shared" si="48"/>
        <v/>
      </c>
      <c r="FP62" s="49" t="str">
        <f t="shared" si="49"/>
        <v/>
      </c>
      <c r="FQ62" s="49" t="str">
        <f t="shared" si="50"/>
        <v/>
      </c>
      <c r="FR62" s="49" t="str">
        <f t="shared" si="51"/>
        <v/>
      </c>
      <c r="FS62" s="49" t="str">
        <f t="shared" si="52"/>
        <v/>
      </c>
      <c r="FT62" s="49" t="str">
        <f t="shared" si="53"/>
        <v/>
      </c>
      <c r="FU62" s="49" t="str">
        <f t="shared" si="54"/>
        <v/>
      </c>
      <c r="FV62" s="49" t="str">
        <f t="shared" si="55"/>
        <v/>
      </c>
      <c r="FW62" s="49" t="str">
        <f t="shared" si="56"/>
        <v/>
      </c>
      <c r="FX62" s="49" t="str">
        <f t="shared" si="57"/>
        <v/>
      </c>
      <c r="FY62" s="49" t="str">
        <f t="shared" si="58"/>
        <v/>
      </c>
      <c r="FZ62" s="49" t="str">
        <f t="shared" si="59"/>
        <v/>
      </c>
      <c r="GA62" s="49" t="str">
        <f t="shared" si="60"/>
        <v/>
      </c>
      <c r="GB62" s="49" t="str">
        <f t="shared" si="61"/>
        <v/>
      </c>
      <c r="GC62" s="49" t="str">
        <f t="shared" si="62"/>
        <v/>
      </c>
      <c r="GD62" s="49" t="str">
        <f t="shared" si="63"/>
        <v/>
      </c>
      <c r="GE62" s="49" t="str">
        <f t="shared" si="64"/>
        <v/>
      </c>
      <c r="GF62" s="49" t="str">
        <f t="shared" si="65"/>
        <v/>
      </c>
      <c r="GG62" s="49" t="str">
        <f t="shared" si="66"/>
        <v/>
      </c>
      <c r="GH62" s="49" t="str">
        <f t="shared" si="67"/>
        <v/>
      </c>
      <c r="GI62" s="49" t="str">
        <f t="shared" si="68"/>
        <v/>
      </c>
      <c r="GJ62" s="49" t="str">
        <f t="shared" si="69"/>
        <v/>
      </c>
      <c r="GK62" s="49" t="str">
        <f t="shared" si="70"/>
        <v/>
      </c>
      <c r="GL62" s="49" t="str">
        <f t="shared" si="71"/>
        <v/>
      </c>
      <c r="GM62" s="49" t="str">
        <f t="shared" si="72"/>
        <v/>
      </c>
      <c r="GN62" s="49" t="str">
        <f t="shared" si="73"/>
        <v/>
      </c>
      <c r="GO62" s="49" t="str">
        <f t="shared" si="74"/>
        <v/>
      </c>
      <c r="GP62" s="49" t="str">
        <f t="shared" si="75"/>
        <v/>
      </c>
      <c r="GQ62" s="49" t="str">
        <f t="shared" si="76"/>
        <v/>
      </c>
      <c r="GR62" s="49" t="str">
        <f t="shared" si="77"/>
        <v/>
      </c>
      <c r="GS62" s="49" t="str">
        <f t="shared" si="78"/>
        <v/>
      </c>
      <c r="GT62" s="49" t="str">
        <f t="shared" si="79"/>
        <v/>
      </c>
      <c r="GU62" s="49" t="str">
        <f t="shared" si="80"/>
        <v/>
      </c>
      <c r="GV62" s="49" t="str">
        <f t="shared" si="81"/>
        <v/>
      </c>
      <c r="GW62" s="49" t="str">
        <f t="shared" si="82"/>
        <v/>
      </c>
      <c r="GX62" s="49" t="str">
        <f t="shared" si="83"/>
        <v/>
      </c>
      <c r="GY62" s="49" t="str">
        <f t="shared" si="84"/>
        <v/>
      </c>
      <c r="GZ62" s="49" t="str">
        <f t="shared" si="85"/>
        <v/>
      </c>
      <c r="HA62" s="49" t="str">
        <f t="shared" si="86"/>
        <v/>
      </c>
      <c r="HB62" s="49" t="str">
        <f t="shared" si="87"/>
        <v/>
      </c>
      <c r="HC62" s="49" t="str">
        <f t="shared" si="88"/>
        <v/>
      </c>
      <c r="HD62" s="49" t="str">
        <f t="shared" si="89"/>
        <v/>
      </c>
      <c r="HE62" s="49" t="str">
        <f t="shared" si="90"/>
        <v/>
      </c>
      <c r="HF62" s="49" t="str">
        <f t="shared" si="91"/>
        <v/>
      </c>
      <c r="HG62" s="49" t="str">
        <f t="shared" si="92"/>
        <v/>
      </c>
      <c r="HH62" s="49" t="str">
        <f t="shared" si="93"/>
        <v/>
      </c>
      <c r="HI62" s="49" t="str">
        <f t="shared" si="94"/>
        <v/>
      </c>
      <c r="HJ62" s="49" t="str">
        <f t="shared" si="95"/>
        <v/>
      </c>
      <c r="HK62" s="49" t="str">
        <f t="shared" si="96"/>
        <v/>
      </c>
      <c r="HL62" s="49" t="str">
        <f t="shared" si="97"/>
        <v/>
      </c>
      <c r="HM62" s="49" t="str">
        <f t="shared" si="98"/>
        <v/>
      </c>
      <c r="HN62" s="49" t="str">
        <f t="shared" si="99"/>
        <v/>
      </c>
      <c r="HO62" s="49" t="str">
        <f t="shared" si="100"/>
        <v/>
      </c>
      <c r="HP62" s="49" t="str">
        <f t="shared" si="101"/>
        <v/>
      </c>
      <c r="HQ62" s="49" t="str">
        <f t="shared" si="102"/>
        <v/>
      </c>
      <c r="HR62" s="49" t="str">
        <f t="shared" si="103"/>
        <v/>
      </c>
      <c r="HS62" s="49" t="str">
        <f t="shared" si="104"/>
        <v/>
      </c>
      <c r="HT62" s="169" t="e">
        <f t="shared" si="171"/>
        <v>#N/A</v>
      </c>
      <c r="HU62" s="169" t="e">
        <f t="shared" si="205"/>
        <v>#N/A</v>
      </c>
      <c r="HV62" s="169" t="e">
        <f t="shared" si="205"/>
        <v>#N/A</v>
      </c>
      <c r="HW62" s="169" t="e">
        <f t="shared" si="205"/>
        <v>#N/A</v>
      </c>
      <c r="HX62" s="169" t="e">
        <f t="shared" si="192"/>
        <v>#N/A</v>
      </c>
      <c r="HY62" s="169" t="e">
        <f t="shared" si="192"/>
        <v>#N/A</v>
      </c>
      <c r="HZ62" s="169" t="e">
        <f t="shared" si="192"/>
        <v>#N/A</v>
      </c>
      <c r="IA62" s="169" t="e">
        <f t="shared" si="192"/>
        <v>#N/A</v>
      </c>
      <c r="IB62" s="169" t="e">
        <f t="shared" si="192"/>
        <v>#N/A</v>
      </c>
      <c r="IC62" s="169" t="e">
        <f t="shared" si="192"/>
        <v>#N/A</v>
      </c>
      <c r="ID62" s="169" t="e">
        <f t="shared" si="192"/>
        <v>#N/A</v>
      </c>
      <c r="IE62" s="169" t="e">
        <f t="shared" si="192"/>
        <v>#N/A</v>
      </c>
      <c r="IF62" s="169" t="e">
        <f t="shared" si="192"/>
        <v>#N/A</v>
      </c>
      <c r="IG62" s="169" t="e">
        <f t="shared" si="192"/>
        <v>#N/A</v>
      </c>
      <c r="IH62" s="169" t="e">
        <f t="shared" si="192"/>
        <v>#N/A</v>
      </c>
      <c r="II62" s="169" t="e">
        <f t="shared" si="192"/>
        <v>#N/A</v>
      </c>
      <c r="IJ62" s="169" t="e">
        <f t="shared" si="192"/>
        <v>#N/A</v>
      </c>
      <c r="IK62" s="169" t="e">
        <f t="shared" si="192"/>
        <v>#N/A</v>
      </c>
      <c r="IL62" s="169" t="e">
        <f t="shared" si="192"/>
        <v>#N/A</v>
      </c>
      <c r="IM62" s="169" t="e">
        <f t="shared" si="188"/>
        <v>#N/A</v>
      </c>
      <c r="IN62" s="169" t="e">
        <f t="shared" si="188"/>
        <v>#N/A</v>
      </c>
      <c r="IO62" s="169" t="e">
        <f t="shared" si="188"/>
        <v>#N/A</v>
      </c>
      <c r="IP62" s="169" t="e">
        <f t="shared" si="188"/>
        <v>#N/A</v>
      </c>
      <c r="IQ62" s="169" t="e">
        <f t="shared" si="188"/>
        <v>#N/A</v>
      </c>
      <c r="IR62" s="169" t="e">
        <f t="shared" si="188"/>
        <v>#N/A</v>
      </c>
      <c r="IS62" s="169" t="e">
        <f t="shared" si="188"/>
        <v>#N/A</v>
      </c>
      <c r="IT62" s="169" t="e">
        <f t="shared" si="188"/>
        <v>#N/A</v>
      </c>
      <c r="IU62" s="169" t="e">
        <f t="shared" si="188"/>
        <v>#N/A</v>
      </c>
      <c r="IV62" s="169" t="e">
        <f t="shared" si="188"/>
        <v>#N/A</v>
      </c>
      <c r="IW62" s="169" t="e">
        <f t="shared" si="188"/>
        <v>#N/A</v>
      </c>
      <c r="IX62" s="169" t="e">
        <f t="shared" si="188"/>
        <v>#N/A</v>
      </c>
      <c r="IY62" s="169" t="e">
        <f t="shared" si="188"/>
        <v>#N/A</v>
      </c>
      <c r="IZ62" s="169" t="e">
        <f t="shared" si="188"/>
        <v>#N/A</v>
      </c>
      <c r="JA62" s="169" t="e">
        <f t="shared" si="188"/>
        <v>#N/A</v>
      </c>
      <c r="JB62" s="169" t="e">
        <f t="shared" ref="JB62:JP77" si="209">IF(ISNONTEXT($O62),_xlfn.NORM.DIST(BI62,$K62,$O62,FALSE),NA())</f>
        <v>#N/A</v>
      </c>
      <c r="JC62" s="169" t="e">
        <f t="shared" si="209"/>
        <v>#N/A</v>
      </c>
      <c r="JD62" s="169" t="e">
        <f t="shared" si="209"/>
        <v>#N/A</v>
      </c>
      <c r="JE62" s="169" t="e">
        <f t="shared" si="209"/>
        <v>#N/A</v>
      </c>
      <c r="JF62" s="169" t="e">
        <f t="shared" si="209"/>
        <v>#N/A</v>
      </c>
      <c r="JG62" s="169" t="e">
        <f t="shared" si="209"/>
        <v>#N/A</v>
      </c>
      <c r="JH62" s="169" t="e">
        <f t="shared" si="209"/>
        <v>#N/A</v>
      </c>
      <c r="JI62" s="169" t="e">
        <f t="shared" si="209"/>
        <v>#N/A</v>
      </c>
      <c r="JJ62" s="169" t="e">
        <f t="shared" si="209"/>
        <v>#N/A</v>
      </c>
      <c r="JK62" s="169" t="e">
        <f t="shared" si="209"/>
        <v>#N/A</v>
      </c>
      <c r="JL62" s="169" t="e">
        <f t="shared" si="209"/>
        <v>#N/A</v>
      </c>
      <c r="JM62" s="169" t="e">
        <f t="shared" si="209"/>
        <v>#N/A</v>
      </c>
      <c r="JN62" s="169" t="e">
        <f t="shared" si="209"/>
        <v>#N/A</v>
      </c>
      <c r="JO62" s="169" t="e">
        <f t="shared" si="209"/>
        <v>#N/A</v>
      </c>
      <c r="JP62" s="169" t="e">
        <f t="shared" si="209"/>
        <v>#N/A</v>
      </c>
      <c r="JQ62" s="169" t="e">
        <f t="shared" si="198"/>
        <v>#N/A</v>
      </c>
      <c r="JR62" s="169" t="e">
        <f t="shared" si="198"/>
        <v>#N/A</v>
      </c>
      <c r="JS62" s="169" t="e">
        <f t="shared" si="198"/>
        <v>#N/A</v>
      </c>
      <c r="JT62" s="169" t="e">
        <f t="shared" si="198"/>
        <v>#N/A</v>
      </c>
      <c r="JU62" s="169" t="e">
        <f t="shared" si="198"/>
        <v>#N/A</v>
      </c>
      <c r="JV62" s="169" t="e">
        <f t="shared" si="198"/>
        <v>#N/A</v>
      </c>
      <c r="JW62" s="169" t="e">
        <f t="shared" si="198"/>
        <v>#N/A</v>
      </c>
      <c r="JX62" s="169" t="e">
        <f t="shared" si="198"/>
        <v>#N/A</v>
      </c>
      <c r="JY62" s="169" t="e">
        <f t="shared" si="198"/>
        <v>#N/A</v>
      </c>
      <c r="JZ62" s="169" t="e">
        <f t="shared" si="198"/>
        <v>#N/A</v>
      </c>
      <c r="KA62" s="169" t="e">
        <f t="shared" si="198"/>
        <v>#N/A</v>
      </c>
      <c r="KB62" s="169" t="e">
        <f t="shared" si="198"/>
        <v>#N/A</v>
      </c>
      <c r="KC62" s="169" t="e">
        <f t="shared" si="198"/>
        <v>#N/A</v>
      </c>
      <c r="KD62" s="169" t="e">
        <f t="shared" si="198"/>
        <v>#N/A</v>
      </c>
      <c r="KE62" s="169" t="e">
        <f t="shared" si="198"/>
        <v>#N/A</v>
      </c>
      <c r="KF62" s="169" t="e">
        <f t="shared" si="117"/>
        <v>#N/A</v>
      </c>
      <c r="KG62" s="169" t="e">
        <f t="shared" si="206"/>
        <v>#N/A</v>
      </c>
      <c r="KH62" s="169" t="e">
        <f t="shared" si="206"/>
        <v>#N/A</v>
      </c>
      <c r="KI62" s="169" t="e">
        <f t="shared" si="206"/>
        <v>#N/A</v>
      </c>
      <c r="KJ62" s="169" t="e">
        <f t="shared" si="193"/>
        <v>#N/A</v>
      </c>
      <c r="KK62" s="169" t="e">
        <f t="shared" si="193"/>
        <v>#N/A</v>
      </c>
      <c r="KL62" s="169" t="e">
        <f t="shared" si="193"/>
        <v>#N/A</v>
      </c>
      <c r="KM62" s="169" t="e">
        <f t="shared" si="193"/>
        <v>#N/A</v>
      </c>
      <c r="KN62" s="169" t="e">
        <f t="shared" si="193"/>
        <v>#N/A</v>
      </c>
      <c r="KO62" s="169" t="e">
        <f t="shared" si="193"/>
        <v>#N/A</v>
      </c>
      <c r="KP62" s="169" t="e">
        <f t="shared" si="193"/>
        <v>#N/A</v>
      </c>
      <c r="KQ62" s="169" t="e">
        <f t="shared" si="193"/>
        <v>#N/A</v>
      </c>
      <c r="KR62" s="169" t="e">
        <f t="shared" si="193"/>
        <v>#N/A</v>
      </c>
      <c r="KS62" s="169" t="e">
        <f t="shared" si="193"/>
        <v>#N/A</v>
      </c>
      <c r="KT62" s="169" t="e">
        <f t="shared" si="193"/>
        <v>#N/A</v>
      </c>
      <c r="KU62" s="169" t="e">
        <f t="shared" si="193"/>
        <v>#N/A</v>
      </c>
      <c r="KV62" s="169" t="e">
        <f t="shared" si="193"/>
        <v>#N/A</v>
      </c>
      <c r="KW62" s="169" t="e">
        <f t="shared" si="193"/>
        <v>#N/A</v>
      </c>
      <c r="KX62" s="169" t="e">
        <f t="shared" si="193"/>
        <v>#N/A</v>
      </c>
      <c r="KY62" s="169" t="e">
        <f t="shared" si="189"/>
        <v>#N/A</v>
      </c>
      <c r="KZ62" s="169" t="e">
        <f t="shared" si="189"/>
        <v>#N/A</v>
      </c>
      <c r="LA62" s="169" t="e">
        <f t="shared" si="189"/>
        <v>#N/A</v>
      </c>
      <c r="LB62" s="169" t="e">
        <f t="shared" si="189"/>
        <v>#N/A</v>
      </c>
      <c r="LC62" s="169" t="e">
        <f t="shared" si="189"/>
        <v>#N/A</v>
      </c>
      <c r="LD62" s="169" t="e">
        <f t="shared" si="189"/>
        <v>#N/A</v>
      </c>
      <c r="LE62" s="169" t="e">
        <f t="shared" si="189"/>
        <v>#N/A</v>
      </c>
      <c r="LF62" s="169" t="e">
        <f t="shared" si="189"/>
        <v>#N/A</v>
      </c>
      <c r="LG62" s="169" t="e">
        <f t="shared" si="189"/>
        <v>#N/A</v>
      </c>
      <c r="LH62" s="169" t="e">
        <f t="shared" si="189"/>
        <v>#N/A</v>
      </c>
      <c r="LI62" s="169" t="e">
        <f t="shared" si="189"/>
        <v>#N/A</v>
      </c>
      <c r="LJ62" s="169" t="e">
        <f t="shared" si="189"/>
        <v>#N/A</v>
      </c>
      <c r="LK62" s="169" t="e">
        <f t="shared" si="189"/>
        <v>#N/A</v>
      </c>
      <c r="LL62" s="169" t="e">
        <f t="shared" si="189"/>
        <v>#N/A</v>
      </c>
      <c r="LM62" s="169" t="e">
        <f t="shared" si="189"/>
        <v>#N/A</v>
      </c>
      <c r="LN62" s="169" t="e">
        <f t="shared" ref="LN62:MB77" si="210">IF(ISNONTEXT($O62),_xlfn.NORM.DIST(DU62,$K62,$O62,FALSE),NA())</f>
        <v>#N/A</v>
      </c>
      <c r="LO62" s="169" t="e">
        <f t="shared" si="210"/>
        <v>#N/A</v>
      </c>
      <c r="LP62" s="169" t="e">
        <f t="shared" si="210"/>
        <v>#N/A</v>
      </c>
      <c r="LQ62" s="169" t="e">
        <f t="shared" si="210"/>
        <v>#N/A</v>
      </c>
      <c r="LR62" s="169" t="e">
        <f t="shared" si="210"/>
        <v>#N/A</v>
      </c>
      <c r="LS62" s="169" t="e">
        <f t="shared" si="210"/>
        <v>#N/A</v>
      </c>
      <c r="LT62" s="169" t="e">
        <f t="shared" si="210"/>
        <v>#N/A</v>
      </c>
      <c r="LU62" s="169" t="e">
        <f t="shared" si="210"/>
        <v>#N/A</v>
      </c>
      <c r="LV62" s="169" t="e">
        <f t="shared" si="210"/>
        <v>#N/A</v>
      </c>
      <c r="LW62" s="169" t="e">
        <f t="shared" si="210"/>
        <v>#N/A</v>
      </c>
      <c r="LX62" s="169" t="e">
        <f t="shared" si="210"/>
        <v>#N/A</v>
      </c>
      <c r="LY62" s="169" t="e">
        <f t="shared" si="210"/>
        <v>#N/A</v>
      </c>
      <c r="LZ62" s="169" t="e">
        <f t="shared" si="210"/>
        <v>#N/A</v>
      </c>
      <c r="MA62" s="169" t="e">
        <f t="shared" si="210"/>
        <v>#N/A</v>
      </c>
      <c r="MB62" s="169" t="e">
        <f t="shared" si="210"/>
        <v>#N/A</v>
      </c>
      <c r="MC62" s="169" t="e">
        <f t="shared" si="199"/>
        <v>#N/A</v>
      </c>
      <c r="MD62" s="169" t="e">
        <f t="shared" si="199"/>
        <v>#N/A</v>
      </c>
      <c r="ME62" s="169" t="e">
        <f t="shared" si="199"/>
        <v>#N/A</v>
      </c>
      <c r="MF62" s="169" t="e">
        <f t="shared" si="199"/>
        <v>#N/A</v>
      </c>
      <c r="MG62" s="169" t="e">
        <f t="shared" si="199"/>
        <v>#N/A</v>
      </c>
      <c r="MH62" s="169" t="e">
        <f t="shared" si="199"/>
        <v>#N/A</v>
      </c>
      <c r="MI62" s="169" t="e">
        <f t="shared" si="199"/>
        <v>#N/A</v>
      </c>
      <c r="MJ62" s="169" t="e">
        <f t="shared" si="199"/>
        <v>#N/A</v>
      </c>
      <c r="MK62" s="169" t="e">
        <f t="shared" si="199"/>
        <v>#N/A</v>
      </c>
      <c r="ML62" s="169" t="e">
        <f t="shared" si="199"/>
        <v>#N/A</v>
      </c>
      <c r="MM62" s="169" t="e">
        <f t="shared" si="199"/>
        <v>#N/A</v>
      </c>
      <c r="MN62" s="169" t="e">
        <f t="shared" si="199"/>
        <v>#N/A</v>
      </c>
      <c r="MO62" s="169" t="e">
        <f t="shared" si="199"/>
        <v>#N/A</v>
      </c>
      <c r="MP62" s="169" t="e">
        <f t="shared" si="199"/>
        <v>#N/A</v>
      </c>
      <c r="MQ62" s="169" t="e">
        <f t="shared" si="199"/>
        <v>#N/A</v>
      </c>
      <c r="MR62" s="169" t="e">
        <f t="shared" si="118"/>
        <v>#N/A</v>
      </c>
      <c r="MS62" s="169" t="e">
        <f t="shared" si="207"/>
        <v>#N/A</v>
      </c>
      <c r="MT62" s="169" t="e">
        <f t="shared" si="207"/>
        <v>#N/A</v>
      </c>
      <c r="MU62" s="169" t="e">
        <f t="shared" si="207"/>
        <v>#N/A</v>
      </c>
      <c r="MV62" s="169" t="e">
        <f t="shared" si="194"/>
        <v>#N/A</v>
      </c>
      <c r="MW62" s="169" t="e">
        <f t="shared" si="194"/>
        <v>#N/A</v>
      </c>
      <c r="MX62" s="169" t="e">
        <f t="shared" si="194"/>
        <v>#N/A</v>
      </c>
      <c r="MY62" s="169" t="e">
        <f t="shared" si="194"/>
        <v>#N/A</v>
      </c>
      <c r="MZ62" s="169" t="e">
        <f t="shared" si="194"/>
        <v>#N/A</v>
      </c>
      <c r="NA62" s="169" t="e">
        <f t="shared" si="194"/>
        <v>#N/A</v>
      </c>
      <c r="NB62" s="169" t="e">
        <f t="shared" si="194"/>
        <v>#N/A</v>
      </c>
      <c r="NC62" s="169" t="e">
        <f t="shared" si="194"/>
        <v>#N/A</v>
      </c>
      <c r="ND62" s="169" t="e">
        <f t="shared" si="194"/>
        <v>#N/A</v>
      </c>
      <c r="NE62" s="169" t="e">
        <f t="shared" si="194"/>
        <v>#N/A</v>
      </c>
      <c r="NF62" s="169" t="e">
        <f t="shared" si="194"/>
        <v>#N/A</v>
      </c>
      <c r="NG62" s="169" t="e">
        <f t="shared" si="194"/>
        <v>#N/A</v>
      </c>
      <c r="NH62" s="169" t="e">
        <f t="shared" si="194"/>
        <v>#N/A</v>
      </c>
      <c r="NI62" s="169" t="e">
        <f t="shared" si="194"/>
        <v>#N/A</v>
      </c>
      <c r="NJ62" s="169" t="e">
        <f t="shared" si="194"/>
        <v>#N/A</v>
      </c>
      <c r="NK62" s="169" t="e">
        <f t="shared" si="190"/>
        <v>#N/A</v>
      </c>
      <c r="NL62" s="169" t="e">
        <f t="shared" si="190"/>
        <v>#N/A</v>
      </c>
      <c r="NM62" s="169" t="e">
        <f t="shared" si="190"/>
        <v>#N/A</v>
      </c>
      <c r="NN62" s="169" t="e">
        <f t="shared" si="190"/>
        <v>#N/A</v>
      </c>
      <c r="NO62" s="169" t="e">
        <f t="shared" si="190"/>
        <v>#N/A</v>
      </c>
      <c r="NP62" s="169" t="e">
        <f t="shared" si="190"/>
        <v>#N/A</v>
      </c>
      <c r="NQ62" s="169" t="e">
        <f t="shared" si="190"/>
        <v>#N/A</v>
      </c>
      <c r="NR62" s="169" t="e">
        <f t="shared" si="190"/>
        <v>#N/A</v>
      </c>
      <c r="NS62" s="169" t="e">
        <f t="shared" si="190"/>
        <v>#N/A</v>
      </c>
      <c r="NT62" s="169" t="e">
        <f t="shared" si="190"/>
        <v>#N/A</v>
      </c>
      <c r="NU62" s="169" t="e">
        <f t="shared" si="190"/>
        <v>#N/A</v>
      </c>
      <c r="NV62" s="169" t="e">
        <f t="shared" si="190"/>
        <v>#N/A</v>
      </c>
      <c r="NW62" s="169" t="e">
        <f t="shared" si="190"/>
        <v>#N/A</v>
      </c>
      <c r="NX62" s="169" t="e">
        <f t="shared" si="190"/>
        <v>#N/A</v>
      </c>
      <c r="NY62" s="169" t="e">
        <f t="shared" si="190"/>
        <v>#N/A</v>
      </c>
      <c r="NZ62" s="169" t="e">
        <f t="shared" ref="NZ62:ON77" si="211">IF(ISNONTEXT($O62),_xlfn.NORM.DIST(GG62,$K62,$O62,FALSE),NA())</f>
        <v>#N/A</v>
      </c>
      <c r="OA62" s="169" t="e">
        <f t="shared" si="211"/>
        <v>#N/A</v>
      </c>
      <c r="OB62" s="169" t="e">
        <f t="shared" si="211"/>
        <v>#N/A</v>
      </c>
      <c r="OC62" s="169" t="e">
        <f t="shared" si="211"/>
        <v>#N/A</v>
      </c>
      <c r="OD62" s="169" t="e">
        <f t="shared" si="211"/>
        <v>#N/A</v>
      </c>
      <c r="OE62" s="169" t="e">
        <f t="shared" si="211"/>
        <v>#N/A</v>
      </c>
      <c r="OF62" s="169" t="e">
        <f t="shared" si="211"/>
        <v>#N/A</v>
      </c>
      <c r="OG62" s="169" t="e">
        <f t="shared" si="211"/>
        <v>#N/A</v>
      </c>
      <c r="OH62" s="169" t="e">
        <f t="shared" si="211"/>
        <v>#N/A</v>
      </c>
      <c r="OI62" s="169" t="e">
        <f t="shared" si="211"/>
        <v>#N/A</v>
      </c>
      <c r="OJ62" s="169" t="e">
        <f t="shared" si="211"/>
        <v>#N/A</v>
      </c>
      <c r="OK62" s="169" t="e">
        <f t="shared" si="211"/>
        <v>#N/A</v>
      </c>
      <c r="OL62" s="169" t="e">
        <f t="shared" si="211"/>
        <v>#N/A</v>
      </c>
      <c r="OM62" s="169" t="e">
        <f t="shared" si="211"/>
        <v>#N/A</v>
      </c>
      <c r="ON62" s="169" t="e">
        <f t="shared" si="211"/>
        <v>#N/A</v>
      </c>
      <c r="OO62" s="169" t="e">
        <f t="shared" si="200"/>
        <v>#N/A</v>
      </c>
      <c r="OP62" s="169" t="e">
        <f t="shared" si="200"/>
        <v>#N/A</v>
      </c>
      <c r="OQ62" s="169" t="e">
        <f t="shared" si="200"/>
        <v>#N/A</v>
      </c>
      <c r="OR62" s="169" t="e">
        <f t="shared" si="200"/>
        <v>#N/A</v>
      </c>
      <c r="OS62" s="169" t="e">
        <f t="shared" si="200"/>
        <v>#N/A</v>
      </c>
      <c r="OT62" s="169" t="e">
        <f t="shared" si="200"/>
        <v>#N/A</v>
      </c>
      <c r="OU62" s="169" t="e">
        <f t="shared" si="200"/>
        <v>#N/A</v>
      </c>
      <c r="OV62" s="169" t="e">
        <f t="shared" si="200"/>
        <v>#N/A</v>
      </c>
      <c r="OW62" s="169" t="e">
        <f t="shared" si="200"/>
        <v>#N/A</v>
      </c>
      <c r="OX62" s="169" t="e">
        <f t="shared" si="200"/>
        <v>#N/A</v>
      </c>
      <c r="OY62" s="169" t="e">
        <f t="shared" si="200"/>
        <v>#N/A</v>
      </c>
      <c r="OZ62" s="169" t="e">
        <f t="shared" si="200"/>
        <v>#N/A</v>
      </c>
      <c r="PA62" s="169" t="e">
        <f t="shared" si="200"/>
        <v>#N/A</v>
      </c>
      <c r="PB62" s="169" t="e">
        <f t="shared" si="200"/>
        <v>#N/A</v>
      </c>
      <c r="PC62" s="169" t="e">
        <f t="shared" si="200"/>
        <v>#N/A</v>
      </c>
      <c r="PD62" s="169" t="e">
        <f t="shared" si="119"/>
        <v>#N/A</v>
      </c>
      <c r="PE62" s="169" t="e">
        <f t="shared" si="196"/>
        <v>#N/A</v>
      </c>
      <c r="PF62" s="169" t="e">
        <f t="shared" si="196"/>
        <v>#N/A</v>
      </c>
      <c r="PG62" s="169" t="e">
        <f t="shared" si="196"/>
        <v>#N/A</v>
      </c>
      <c r="PH62" s="169" t="e">
        <f t="shared" si="196"/>
        <v>#N/A</v>
      </c>
      <c r="PI62" s="169" t="e">
        <f t="shared" si="196"/>
        <v>#N/A</v>
      </c>
      <c r="PJ62" s="169" t="e">
        <f t="shared" si="196"/>
        <v>#N/A</v>
      </c>
      <c r="PK62" s="169" t="e">
        <f t="shared" si="196"/>
        <v>#N/A</v>
      </c>
      <c r="PL62" s="169" t="e">
        <f t="shared" si="196"/>
        <v>#N/A</v>
      </c>
    </row>
    <row r="63" spans="1:428" hidden="1" x14ac:dyDescent="0.75">
      <c r="A63" s="4">
        <v>60</v>
      </c>
      <c r="B63" s="109"/>
      <c r="C63" s="117"/>
      <c r="D63" s="122" t="str">
        <f t="shared" si="168"/>
        <v/>
      </c>
      <c r="E63" s="95"/>
      <c r="F63" s="122" t="str">
        <f t="shared" si="169"/>
        <v/>
      </c>
      <c r="G63" s="117"/>
      <c r="H63" s="110"/>
      <c r="I63" s="124" t="str">
        <f t="shared" si="0"/>
        <v/>
      </c>
      <c r="J63" s="124" t="str">
        <f t="shared" si="1"/>
        <v/>
      </c>
      <c r="K63" s="73" t="str">
        <f t="shared" si="112"/>
        <v/>
      </c>
      <c r="L63" s="23"/>
      <c r="M63" s="57"/>
      <c r="N63" s="280"/>
      <c r="O63" s="74" t="str">
        <f>IF(AND(D63&gt;0,E63&gt;0,F63&gt;0),IF(ISBLANK(N63),IF(ISBLANK(L63),"",(F63-D63)*VLOOKUP(L63,VLookups!$A$4:$B$13,2,FALSE)),N63),"")</f>
        <v/>
      </c>
      <c r="P63" s="75" t="str">
        <f t="shared" si="170"/>
        <v/>
      </c>
      <c r="Q63" s="95"/>
      <c r="R63" s="270" t="str">
        <f>IF(AND(Q63&gt;0,E63&gt;0,NOT(O63="")),ABS(VLOOKUP($Q$1,VLookups!$A$43:$B$44,2,FALSE)-_xlfn.NORM.DIST(Q63,K63,O63,TRUE)),"")</f>
        <v/>
      </c>
      <c r="S63" s="94" t="str">
        <f>IF(AND($D63&gt;0,$E63&gt;0,$F63&gt;0,NOT(ISBLANK($L63))),_xlfn.NORM.INV(ABS(VLOOKUP($Q$1,VLookups!$A$43:$B$44,2,FALSE)-S$3),$K63,$O63),"")</f>
        <v/>
      </c>
      <c r="T63" s="93" t="str">
        <f>IF(AND($D63&gt;0,$E63&gt;0,$F63&gt;0,NOT(ISBLANK($L63))),_xlfn.NORM.INV(ABS(VLOOKUP($Q$1,VLookups!$A$43:$B$44,2,FALSE)-T$3),$K63,$O63),"")</f>
        <v/>
      </c>
      <c r="U63" s="94" t="str">
        <f>IF(AND($D63&gt;0,$E63&gt;0,$F63&gt;0,NOT(ISBLANK($L63))),_xlfn.NORM.INV(ABS(VLOOKUP($Q$1,VLookups!$A$43:$B$44,2,FALSE)-U$3),$K63,$O63),"")</f>
        <v/>
      </c>
      <c r="V63" s="93" t="str">
        <f>IF(AND($D63&gt;0,$E63&gt;0,$F63&gt;0,NOT(ISBLANK($L63))),_xlfn.NORM.INV(ABS(VLOOKUP($Q$1,VLookups!$A$43:$B$44,2,FALSE)-V$3),$K63,$O63),"")</f>
        <v/>
      </c>
      <c r="W63" s="94" t="str">
        <f>IF(AND($D63&gt;0,$E63&gt;0,$F63&gt;0,NOT(ISBLANK($L63))),_xlfn.NORM.INV(ABS(VLOOKUP($Q$1,VLookups!$A$43:$B$44,2,FALSE)-W$3),$K63,$O63),"")</f>
        <v/>
      </c>
      <c r="X63" s="93" t="str">
        <f>IF(AND($D63&gt;0,$E63&gt;0,$F63&gt;0,NOT(ISBLANK($L63))),_xlfn.NORM.INV(ABS(VLOOKUP($Q$1,VLookups!$A$43:$B$44,2,FALSE)-X$3),$K63,$O63),"")</f>
        <v/>
      </c>
      <c r="Y63" s="5"/>
      <c r="Z63" s="168" t="str">
        <f t="shared" si="113"/>
        <v/>
      </c>
      <c r="AA63" s="49" t="str">
        <f t="shared" si="114"/>
        <v/>
      </c>
      <c r="AB63" s="49" t="str">
        <f t="shared" si="208"/>
        <v/>
      </c>
      <c r="AC63" s="49" t="str">
        <f t="shared" si="208"/>
        <v/>
      </c>
      <c r="AD63" s="49" t="str">
        <f t="shared" si="208"/>
        <v/>
      </c>
      <c r="AE63" s="49" t="str">
        <f t="shared" si="208"/>
        <v/>
      </c>
      <c r="AF63" s="49" t="str">
        <f t="shared" si="208"/>
        <v/>
      </c>
      <c r="AG63" s="49" t="str">
        <f t="shared" si="208"/>
        <v/>
      </c>
      <c r="AH63" s="49" t="str">
        <f t="shared" si="208"/>
        <v/>
      </c>
      <c r="AI63" s="49" t="str">
        <f t="shared" si="208"/>
        <v/>
      </c>
      <c r="AJ63" s="49" t="str">
        <f t="shared" si="208"/>
        <v/>
      </c>
      <c r="AK63" s="49" t="str">
        <f t="shared" si="208"/>
        <v/>
      </c>
      <c r="AL63" s="49" t="str">
        <f t="shared" si="208"/>
        <v/>
      </c>
      <c r="AM63" s="49" t="str">
        <f t="shared" si="208"/>
        <v/>
      </c>
      <c r="AN63" s="49" t="str">
        <f t="shared" si="208"/>
        <v/>
      </c>
      <c r="AO63" s="49" t="str">
        <f t="shared" si="208"/>
        <v/>
      </c>
      <c r="AP63" s="49" t="str">
        <f t="shared" si="208"/>
        <v/>
      </c>
      <c r="AQ63" s="49" t="str">
        <f t="shared" si="208"/>
        <v/>
      </c>
      <c r="AR63" s="49" t="str">
        <f t="shared" si="208"/>
        <v/>
      </c>
      <c r="AS63" s="49" t="str">
        <f t="shared" si="208"/>
        <v/>
      </c>
      <c r="AT63" s="49" t="str">
        <f t="shared" si="208"/>
        <v/>
      </c>
      <c r="AU63" s="49" t="str">
        <f t="shared" si="208"/>
        <v/>
      </c>
      <c r="AV63" s="49" t="str">
        <f t="shared" si="208"/>
        <v/>
      </c>
      <c r="AW63" s="49" t="str">
        <f t="shared" si="208"/>
        <v/>
      </c>
      <c r="AX63" s="49" t="str">
        <f t="shared" si="208"/>
        <v/>
      </c>
      <c r="AY63" s="49" t="str">
        <f t="shared" si="208"/>
        <v/>
      </c>
      <c r="AZ63" s="49" t="str">
        <f t="shared" si="208"/>
        <v/>
      </c>
      <c r="BA63" s="49" t="str">
        <f t="shared" si="208"/>
        <v/>
      </c>
      <c r="BB63" s="49" t="str">
        <f t="shared" si="208"/>
        <v/>
      </c>
      <c r="BC63" s="49" t="str">
        <f t="shared" si="208"/>
        <v/>
      </c>
      <c r="BD63" s="49" t="str">
        <f t="shared" si="208"/>
        <v/>
      </c>
      <c r="BE63" s="49" t="str">
        <f t="shared" si="208"/>
        <v/>
      </c>
      <c r="BF63" s="49" t="str">
        <f t="shared" si="208"/>
        <v/>
      </c>
      <c r="BG63" s="49" t="str">
        <f t="shared" si="208"/>
        <v/>
      </c>
      <c r="BH63" s="49" t="str">
        <f t="shared" si="208"/>
        <v/>
      </c>
      <c r="BI63" s="49" t="str">
        <f t="shared" si="208"/>
        <v/>
      </c>
      <c r="BJ63" s="49" t="str">
        <f t="shared" si="208"/>
        <v/>
      </c>
      <c r="BK63" s="49" t="str">
        <f t="shared" si="208"/>
        <v/>
      </c>
      <c r="BL63" s="49" t="str">
        <f t="shared" si="208"/>
        <v/>
      </c>
      <c r="BM63" s="49" t="str">
        <f t="shared" si="208"/>
        <v/>
      </c>
      <c r="BN63" s="49" t="str">
        <f t="shared" si="208"/>
        <v/>
      </c>
      <c r="BO63" s="49" t="str">
        <f t="shared" si="208"/>
        <v/>
      </c>
      <c r="BP63" s="49" t="str">
        <f t="shared" si="208"/>
        <v/>
      </c>
      <c r="BQ63" s="49" t="str">
        <f t="shared" si="208"/>
        <v/>
      </c>
      <c r="BR63" s="49" t="str">
        <f t="shared" si="208"/>
        <v/>
      </c>
      <c r="BS63" s="49" t="str">
        <f t="shared" si="208"/>
        <v/>
      </c>
      <c r="BT63" s="49" t="str">
        <f t="shared" si="208"/>
        <v/>
      </c>
      <c r="BU63" s="49" t="str">
        <f t="shared" si="208"/>
        <v/>
      </c>
      <c r="BV63" s="49" t="str">
        <f t="shared" si="208"/>
        <v/>
      </c>
      <c r="BW63" s="49" t="str">
        <f t="shared" si="208"/>
        <v/>
      </c>
      <c r="BX63" s="49" t="str">
        <f t="shared" si="208"/>
        <v/>
      </c>
      <c r="BY63" s="49" t="str">
        <f t="shared" si="208"/>
        <v/>
      </c>
      <c r="BZ63" s="49" t="str">
        <f t="shared" si="208"/>
        <v/>
      </c>
      <c r="CA63" s="49" t="str">
        <f t="shared" si="208"/>
        <v/>
      </c>
      <c r="CB63" s="49" t="str">
        <f t="shared" si="208"/>
        <v/>
      </c>
      <c r="CC63" s="49" t="str">
        <f t="shared" si="208"/>
        <v/>
      </c>
      <c r="CD63" s="49" t="str">
        <f t="shared" si="208"/>
        <v/>
      </c>
      <c r="CE63" s="49" t="str">
        <f t="shared" si="208"/>
        <v/>
      </c>
      <c r="CF63" s="49" t="str">
        <f t="shared" si="208"/>
        <v/>
      </c>
      <c r="CG63" s="49" t="str">
        <f t="shared" si="208"/>
        <v/>
      </c>
      <c r="CH63" s="49" t="str">
        <f t="shared" si="208"/>
        <v/>
      </c>
      <c r="CI63" s="49" t="str">
        <f t="shared" si="208"/>
        <v/>
      </c>
      <c r="CJ63" s="49" t="str">
        <f t="shared" si="208"/>
        <v/>
      </c>
      <c r="CK63" s="49" t="str">
        <f t="shared" si="208"/>
        <v/>
      </c>
      <c r="CL63" s="49" t="str">
        <f t="shared" si="208"/>
        <v/>
      </c>
      <c r="CM63" s="49" t="str">
        <f t="shared" si="208"/>
        <v/>
      </c>
      <c r="CN63" s="49" t="str">
        <f t="shared" si="204"/>
        <v/>
      </c>
      <c r="CO63" s="49" t="str">
        <f t="shared" si="204"/>
        <v/>
      </c>
      <c r="CP63" s="49" t="str">
        <f t="shared" si="204"/>
        <v/>
      </c>
      <c r="CQ63" s="49" t="str">
        <f t="shared" si="204"/>
        <v/>
      </c>
      <c r="CR63" s="49" t="str">
        <f t="shared" si="204"/>
        <v/>
      </c>
      <c r="CS63" s="49" t="str">
        <f t="shared" si="204"/>
        <v/>
      </c>
      <c r="CT63" s="49" t="str">
        <f t="shared" si="204"/>
        <v/>
      </c>
      <c r="CU63" s="49" t="str">
        <f t="shared" si="204"/>
        <v/>
      </c>
      <c r="CV63" s="49" t="str">
        <f t="shared" si="204"/>
        <v/>
      </c>
      <c r="CW63" s="49" t="str">
        <f t="shared" si="204"/>
        <v/>
      </c>
      <c r="CX63" s="49" t="str">
        <f t="shared" si="204"/>
        <v/>
      </c>
      <c r="CY63" s="49" t="str">
        <f t="shared" si="204"/>
        <v/>
      </c>
      <c r="CZ63" s="49" t="str">
        <f t="shared" si="204"/>
        <v/>
      </c>
      <c r="DA63" s="49" t="str">
        <f t="shared" si="204"/>
        <v/>
      </c>
      <c r="DB63" s="49" t="str">
        <f t="shared" si="204"/>
        <v/>
      </c>
      <c r="DC63" s="49" t="str">
        <f t="shared" si="204"/>
        <v/>
      </c>
      <c r="DD63" s="49" t="str">
        <f t="shared" si="204"/>
        <v/>
      </c>
      <c r="DE63" s="49" t="str">
        <f t="shared" si="204"/>
        <v/>
      </c>
      <c r="DF63" s="49" t="str">
        <f t="shared" si="204"/>
        <v/>
      </c>
      <c r="DG63" s="49" t="str">
        <f t="shared" si="204"/>
        <v/>
      </c>
      <c r="DH63" s="49" t="str">
        <f t="shared" si="204"/>
        <v/>
      </c>
      <c r="DI63" s="49" t="str">
        <f t="shared" si="204"/>
        <v/>
      </c>
      <c r="DJ63" s="49" t="str">
        <f t="shared" si="204"/>
        <v/>
      </c>
      <c r="DK63" s="49" t="str">
        <f t="shared" si="204"/>
        <v/>
      </c>
      <c r="DL63" s="49" t="str">
        <f t="shared" si="204"/>
        <v/>
      </c>
      <c r="DM63" s="49" t="str">
        <f t="shared" si="204"/>
        <v/>
      </c>
      <c r="DN63" s="49" t="str">
        <f t="shared" si="204"/>
        <v/>
      </c>
      <c r="DO63" s="49" t="str">
        <f t="shared" si="204"/>
        <v/>
      </c>
      <c r="DP63" s="49" t="str">
        <f t="shared" si="204"/>
        <v/>
      </c>
      <c r="DQ63" s="49" t="str">
        <f t="shared" si="204"/>
        <v/>
      </c>
      <c r="DR63" s="49" t="str">
        <f t="shared" si="204"/>
        <v/>
      </c>
      <c r="DS63" s="49" t="str">
        <f t="shared" si="204"/>
        <v/>
      </c>
      <c r="DT63" s="49" t="str">
        <f t="shared" si="204"/>
        <v/>
      </c>
      <c r="DU63" s="49" t="str">
        <f t="shared" si="204"/>
        <v/>
      </c>
      <c r="DV63" s="49" t="str">
        <f t="shared" si="204"/>
        <v/>
      </c>
      <c r="DW63" s="183" t="str">
        <f t="shared" si="115"/>
        <v/>
      </c>
      <c r="DX63" s="49" t="str">
        <f t="shared" si="5"/>
        <v/>
      </c>
      <c r="DY63" s="49" t="str">
        <f t="shared" si="6"/>
        <v/>
      </c>
      <c r="DZ63" s="49" t="str">
        <f t="shared" si="7"/>
        <v/>
      </c>
      <c r="EA63" s="49" t="str">
        <f t="shared" si="8"/>
        <v/>
      </c>
      <c r="EB63" s="49" t="str">
        <f t="shared" si="9"/>
        <v/>
      </c>
      <c r="EC63" s="49" t="str">
        <f t="shared" si="10"/>
        <v/>
      </c>
      <c r="ED63" s="49" t="str">
        <f t="shared" si="11"/>
        <v/>
      </c>
      <c r="EE63" s="49" t="str">
        <f t="shared" si="12"/>
        <v/>
      </c>
      <c r="EF63" s="49" t="str">
        <f t="shared" si="13"/>
        <v/>
      </c>
      <c r="EG63" s="49" t="str">
        <f t="shared" si="14"/>
        <v/>
      </c>
      <c r="EH63" s="49" t="str">
        <f t="shared" si="15"/>
        <v/>
      </c>
      <c r="EI63" s="49" t="str">
        <f t="shared" si="16"/>
        <v/>
      </c>
      <c r="EJ63" s="49" t="str">
        <f t="shared" si="17"/>
        <v/>
      </c>
      <c r="EK63" s="49" t="str">
        <f t="shared" si="18"/>
        <v/>
      </c>
      <c r="EL63" s="49" t="str">
        <f t="shared" si="19"/>
        <v/>
      </c>
      <c r="EM63" s="49" t="str">
        <f t="shared" si="20"/>
        <v/>
      </c>
      <c r="EN63" s="49" t="str">
        <f t="shared" si="21"/>
        <v/>
      </c>
      <c r="EO63" s="49" t="str">
        <f t="shared" si="22"/>
        <v/>
      </c>
      <c r="EP63" s="49" t="str">
        <f t="shared" si="23"/>
        <v/>
      </c>
      <c r="EQ63" s="49" t="str">
        <f t="shared" si="24"/>
        <v/>
      </c>
      <c r="ER63" s="49" t="str">
        <f t="shared" si="25"/>
        <v/>
      </c>
      <c r="ES63" s="49" t="str">
        <f t="shared" si="26"/>
        <v/>
      </c>
      <c r="ET63" s="49" t="str">
        <f t="shared" si="27"/>
        <v/>
      </c>
      <c r="EU63" s="49" t="str">
        <f t="shared" si="28"/>
        <v/>
      </c>
      <c r="EV63" s="49" t="str">
        <f t="shared" si="29"/>
        <v/>
      </c>
      <c r="EW63" s="49" t="str">
        <f t="shared" si="30"/>
        <v/>
      </c>
      <c r="EX63" s="49" t="str">
        <f t="shared" si="31"/>
        <v/>
      </c>
      <c r="EY63" s="49" t="str">
        <f t="shared" si="32"/>
        <v/>
      </c>
      <c r="EZ63" s="49" t="str">
        <f t="shared" si="33"/>
        <v/>
      </c>
      <c r="FA63" s="49" t="str">
        <f t="shared" si="34"/>
        <v/>
      </c>
      <c r="FB63" s="49" t="str">
        <f t="shared" si="35"/>
        <v/>
      </c>
      <c r="FC63" s="49" t="str">
        <f t="shared" si="36"/>
        <v/>
      </c>
      <c r="FD63" s="49" t="str">
        <f t="shared" si="37"/>
        <v/>
      </c>
      <c r="FE63" s="49" t="str">
        <f t="shared" si="38"/>
        <v/>
      </c>
      <c r="FF63" s="49" t="str">
        <f t="shared" si="39"/>
        <v/>
      </c>
      <c r="FG63" s="49" t="str">
        <f t="shared" si="40"/>
        <v/>
      </c>
      <c r="FH63" s="49" t="str">
        <f t="shared" si="41"/>
        <v/>
      </c>
      <c r="FI63" s="49" t="str">
        <f t="shared" si="42"/>
        <v/>
      </c>
      <c r="FJ63" s="49" t="str">
        <f t="shared" si="43"/>
        <v/>
      </c>
      <c r="FK63" s="49" t="str">
        <f t="shared" si="44"/>
        <v/>
      </c>
      <c r="FL63" s="49" t="str">
        <f t="shared" si="45"/>
        <v/>
      </c>
      <c r="FM63" s="49" t="str">
        <f t="shared" si="46"/>
        <v/>
      </c>
      <c r="FN63" s="49" t="str">
        <f t="shared" si="47"/>
        <v/>
      </c>
      <c r="FO63" s="49" t="str">
        <f t="shared" si="48"/>
        <v/>
      </c>
      <c r="FP63" s="49" t="str">
        <f t="shared" si="49"/>
        <v/>
      </c>
      <c r="FQ63" s="49" t="str">
        <f t="shared" si="50"/>
        <v/>
      </c>
      <c r="FR63" s="49" t="str">
        <f t="shared" si="51"/>
        <v/>
      </c>
      <c r="FS63" s="49" t="str">
        <f t="shared" si="52"/>
        <v/>
      </c>
      <c r="FT63" s="49" t="str">
        <f t="shared" si="53"/>
        <v/>
      </c>
      <c r="FU63" s="49" t="str">
        <f t="shared" si="54"/>
        <v/>
      </c>
      <c r="FV63" s="49" t="str">
        <f t="shared" si="55"/>
        <v/>
      </c>
      <c r="FW63" s="49" t="str">
        <f t="shared" si="56"/>
        <v/>
      </c>
      <c r="FX63" s="49" t="str">
        <f t="shared" si="57"/>
        <v/>
      </c>
      <c r="FY63" s="49" t="str">
        <f t="shared" si="58"/>
        <v/>
      </c>
      <c r="FZ63" s="49" t="str">
        <f t="shared" si="59"/>
        <v/>
      </c>
      <c r="GA63" s="49" t="str">
        <f t="shared" si="60"/>
        <v/>
      </c>
      <c r="GB63" s="49" t="str">
        <f t="shared" si="61"/>
        <v/>
      </c>
      <c r="GC63" s="49" t="str">
        <f t="shared" si="62"/>
        <v/>
      </c>
      <c r="GD63" s="49" t="str">
        <f t="shared" si="63"/>
        <v/>
      </c>
      <c r="GE63" s="49" t="str">
        <f t="shared" si="64"/>
        <v/>
      </c>
      <c r="GF63" s="49" t="str">
        <f t="shared" si="65"/>
        <v/>
      </c>
      <c r="GG63" s="49" t="str">
        <f t="shared" si="66"/>
        <v/>
      </c>
      <c r="GH63" s="49" t="str">
        <f t="shared" si="67"/>
        <v/>
      </c>
      <c r="GI63" s="49" t="str">
        <f t="shared" si="68"/>
        <v/>
      </c>
      <c r="GJ63" s="49" t="str">
        <f t="shared" si="69"/>
        <v/>
      </c>
      <c r="GK63" s="49" t="str">
        <f t="shared" si="70"/>
        <v/>
      </c>
      <c r="GL63" s="49" t="str">
        <f t="shared" si="71"/>
        <v/>
      </c>
      <c r="GM63" s="49" t="str">
        <f t="shared" si="72"/>
        <v/>
      </c>
      <c r="GN63" s="49" t="str">
        <f t="shared" si="73"/>
        <v/>
      </c>
      <c r="GO63" s="49" t="str">
        <f t="shared" si="74"/>
        <v/>
      </c>
      <c r="GP63" s="49" t="str">
        <f t="shared" si="75"/>
        <v/>
      </c>
      <c r="GQ63" s="49" t="str">
        <f t="shared" si="76"/>
        <v/>
      </c>
      <c r="GR63" s="49" t="str">
        <f t="shared" si="77"/>
        <v/>
      </c>
      <c r="GS63" s="49" t="str">
        <f t="shared" si="78"/>
        <v/>
      </c>
      <c r="GT63" s="49" t="str">
        <f t="shared" si="79"/>
        <v/>
      </c>
      <c r="GU63" s="49" t="str">
        <f t="shared" si="80"/>
        <v/>
      </c>
      <c r="GV63" s="49" t="str">
        <f t="shared" si="81"/>
        <v/>
      </c>
      <c r="GW63" s="49" t="str">
        <f t="shared" si="82"/>
        <v/>
      </c>
      <c r="GX63" s="49" t="str">
        <f t="shared" si="83"/>
        <v/>
      </c>
      <c r="GY63" s="49" t="str">
        <f t="shared" si="84"/>
        <v/>
      </c>
      <c r="GZ63" s="49" t="str">
        <f t="shared" si="85"/>
        <v/>
      </c>
      <c r="HA63" s="49" t="str">
        <f t="shared" si="86"/>
        <v/>
      </c>
      <c r="HB63" s="49" t="str">
        <f t="shared" si="87"/>
        <v/>
      </c>
      <c r="HC63" s="49" t="str">
        <f t="shared" si="88"/>
        <v/>
      </c>
      <c r="HD63" s="49" t="str">
        <f t="shared" si="89"/>
        <v/>
      </c>
      <c r="HE63" s="49" t="str">
        <f t="shared" si="90"/>
        <v/>
      </c>
      <c r="HF63" s="49" t="str">
        <f t="shared" si="91"/>
        <v/>
      </c>
      <c r="HG63" s="49" t="str">
        <f t="shared" si="92"/>
        <v/>
      </c>
      <c r="HH63" s="49" t="str">
        <f t="shared" si="93"/>
        <v/>
      </c>
      <c r="HI63" s="49" t="str">
        <f t="shared" si="94"/>
        <v/>
      </c>
      <c r="HJ63" s="49" t="str">
        <f t="shared" si="95"/>
        <v/>
      </c>
      <c r="HK63" s="49" t="str">
        <f t="shared" si="96"/>
        <v/>
      </c>
      <c r="HL63" s="49" t="str">
        <f t="shared" si="97"/>
        <v/>
      </c>
      <c r="HM63" s="49" t="str">
        <f t="shared" si="98"/>
        <v/>
      </c>
      <c r="HN63" s="49" t="str">
        <f t="shared" si="99"/>
        <v/>
      </c>
      <c r="HO63" s="49" t="str">
        <f t="shared" si="100"/>
        <v/>
      </c>
      <c r="HP63" s="49" t="str">
        <f t="shared" si="101"/>
        <v/>
      </c>
      <c r="HQ63" s="49" t="str">
        <f t="shared" si="102"/>
        <v/>
      </c>
      <c r="HR63" s="49" t="str">
        <f t="shared" si="103"/>
        <v/>
      </c>
      <c r="HS63" s="49" t="str">
        <f t="shared" si="104"/>
        <v/>
      </c>
      <c r="HT63" s="169" t="e">
        <f t="shared" si="171"/>
        <v>#N/A</v>
      </c>
      <c r="HU63" s="169" t="e">
        <f t="shared" si="205"/>
        <v>#N/A</v>
      </c>
      <c r="HV63" s="169" t="e">
        <f t="shared" si="205"/>
        <v>#N/A</v>
      </c>
      <c r="HW63" s="169" t="e">
        <f t="shared" si="205"/>
        <v>#N/A</v>
      </c>
      <c r="HX63" s="169" t="e">
        <f t="shared" si="192"/>
        <v>#N/A</v>
      </c>
      <c r="HY63" s="169" t="e">
        <f t="shared" si="192"/>
        <v>#N/A</v>
      </c>
      <c r="HZ63" s="169" t="e">
        <f t="shared" si="192"/>
        <v>#N/A</v>
      </c>
      <c r="IA63" s="169" t="e">
        <f t="shared" si="192"/>
        <v>#N/A</v>
      </c>
      <c r="IB63" s="169" t="e">
        <f t="shared" si="192"/>
        <v>#N/A</v>
      </c>
      <c r="IC63" s="169" t="e">
        <f t="shared" si="192"/>
        <v>#N/A</v>
      </c>
      <c r="ID63" s="169" t="e">
        <f t="shared" si="192"/>
        <v>#N/A</v>
      </c>
      <c r="IE63" s="169" t="e">
        <f t="shared" si="192"/>
        <v>#N/A</v>
      </c>
      <c r="IF63" s="169" t="e">
        <f t="shared" si="192"/>
        <v>#N/A</v>
      </c>
      <c r="IG63" s="169" t="e">
        <f t="shared" si="192"/>
        <v>#N/A</v>
      </c>
      <c r="IH63" s="169" t="e">
        <f t="shared" si="192"/>
        <v>#N/A</v>
      </c>
      <c r="II63" s="169" t="e">
        <f t="shared" si="192"/>
        <v>#N/A</v>
      </c>
      <c r="IJ63" s="169" t="e">
        <f t="shared" si="192"/>
        <v>#N/A</v>
      </c>
      <c r="IK63" s="169" t="e">
        <f t="shared" si="192"/>
        <v>#N/A</v>
      </c>
      <c r="IL63" s="169" t="e">
        <f t="shared" si="192"/>
        <v>#N/A</v>
      </c>
      <c r="IM63" s="169" t="e">
        <f t="shared" ref="IM63:JA78" si="212">IF(ISNONTEXT($O63),_xlfn.NORM.DIST(AT63,$K63,$O63,FALSE),NA())</f>
        <v>#N/A</v>
      </c>
      <c r="IN63" s="169" t="e">
        <f t="shared" si="212"/>
        <v>#N/A</v>
      </c>
      <c r="IO63" s="169" t="e">
        <f t="shared" si="212"/>
        <v>#N/A</v>
      </c>
      <c r="IP63" s="169" t="e">
        <f t="shared" si="212"/>
        <v>#N/A</v>
      </c>
      <c r="IQ63" s="169" t="e">
        <f t="shared" si="212"/>
        <v>#N/A</v>
      </c>
      <c r="IR63" s="169" t="e">
        <f t="shared" si="212"/>
        <v>#N/A</v>
      </c>
      <c r="IS63" s="169" t="e">
        <f t="shared" si="212"/>
        <v>#N/A</v>
      </c>
      <c r="IT63" s="169" t="e">
        <f t="shared" si="212"/>
        <v>#N/A</v>
      </c>
      <c r="IU63" s="169" t="e">
        <f t="shared" si="212"/>
        <v>#N/A</v>
      </c>
      <c r="IV63" s="169" t="e">
        <f t="shared" si="212"/>
        <v>#N/A</v>
      </c>
      <c r="IW63" s="169" t="e">
        <f t="shared" si="212"/>
        <v>#N/A</v>
      </c>
      <c r="IX63" s="169" t="e">
        <f t="shared" si="212"/>
        <v>#N/A</v>
      </c>
      <c r="IY63" s="169" t="e">
        <f t="shared" si="212"/>
        <v>#N/A</v>
      </c>
      <c r="IZ63" s="169" t="e">
        <f t="shared" si="212"/>
        <v>#N/A</v>
      </c>
      <c r="JA63" s="169" t="e">
        <f t="shared" si="212"/>
        <v>#N/A</v>
      </c>
      <c r="JB63" s="169" t="e">
        <f t="shared" si="209"/>
        <v>#N/A</v>
      </c>
      <c r="JC63" s="169" t="e">
        <f t="shared" si="209"/>
        <v>#N/A</v>
      </c>
      <c r="JD63" s="169" t="e">
        <f t="shared" si="209"/>
        <v>#N/A</v>
      </c>
      <c r="JE63" s="169" t="e">
        <f t="shared" si="209"/>
        <v>#N/A</v>
      </c>
      <c r="JF63" s="169" t="e">
        <f t="shared" si="209"/>
        <v>#N/A</v>
      </c>
      <c r="JG63" s="169" t="e">
        <f t="shared" si="209"/>
        <v>#N/A</v>
      </c>
      <c r="JH63" s="169" t="e">
        <f t="shared" si="209"/>
        <v>#N/A</v>
      </c>
      <c r="JI63" s="169" t="e">
        <f t="shared" si="209"/>
        <v>#N/A</v>
      </c>
      <c r="JJ63" s="169" t="e">
        <f t="shared" si="209"/>
        <v>#N/A</v>
      </c>
      <c r="JK63" s="169" t="e">
        <f t="shared" si="209"/>
        <v>#N/A</v>
      </c>
      <c r="JL63" s="169" t="e">
        <f t="shared" si="209"/>
        <v>#N/A</v>
      </c>
      <c r="JM63" s="169" t="e">
        <f t="shared" si="209"/>
        <v>#N/A</v>
      </c>
      <c r="JN63" s="169" t="e">
        <f t="shared" si="209"/>
        <v>#N/A</v>
      </c>
      <c r="JO63" s="169" t="e">
        <f t="shared" si="209"/>
        <v>#N/A</v>
      </c>
      <c r="JP63" s="169" t="e">
        <f t="shared" si="209"/>
        <v>#N/A</v>
      </c>
      <c r="JQ63" s="169" t="e">
        <f t="shared" si="198"/>
        <v>#N/A</v>
      </c>
      <c r="JR63" s="169" t="e">
        <f t="shared" si="198"/>
        <v>#N/A</v>
      </c>
      <c r="JS63" s="169" t="e">
        <f t="shared" si="198"/>
        <v>#N/A</v>
      </c>
      <c r="JT63" s="169" t="e">
        <f t="shared" si="198"/>
        <v>#N/A</v>
      </c>
      <c r="JU63" s="169" t="e">
        <f t="shared" si="198"/>
        <v>#N/A</v>
      </c>
      <c r="JV63" s="169" t="e">
        <f t="shared" si="198"/>
        <v>#N/A</v>
      </c>
      <c r="JW63" s="169" t="e">
        <f t="shared" si="198"/>
        <v>#N/A</v>
      </c>
      <c r="JX63" s="169" t="e">
        <f t="shared" si="198"/>
        <v>#N/A</v>
      </c>
      <c r="JY63" s="169" t="e">
        <f t="shared" si="198"/>
        <v>#N/A</v>
      </c>
      <c r="JZ63" s="169" t="e">
        <f t="shared" si="198"/>
        <v>#N/A</v>
      </c>
      <c r="KA63" s="169" t="e">
        <f t="shared" si="198"/>
        <v>#N/A</v>
      </c>
      <c r="KB63" s="169" t="e">
        <f t="shared" si="198"/>
        <v>#N/A</v>
      </c>
      <c r="KC63" s="169" t="e">
        <f t="shared" si="198"/>
        <v>#N/A</v>
      </c>
      <c r="KD63" s="169" t="e">
        <f t="shared" si="198"/>
        <v>#N/A</v>
      </c>
      <c r="KE63" s="169" t="e">
        <f t="shared" si="198"/>
        <v>#N/A</v>
      </c>
      <c r="KF63" s="169" t="e">
        <f t="shared" si="117"/>
        <v>#N/A</v>
      </c>
      <c r="KG63" s="169" t="e">
        <f t="shared" si="206"/>
        <v>#N/A</v>
      </c>
      <c r="KH63" s="169" t="e">
        <f t="shared" si="206"/>
        <v>#N/A</v>
      </c>
      <c r="KI63" s="169" t="e">
        <f t="shared" si="206"/>
        <v>#N/A</v>
      </c>
      <c r="KJ63" s="169" t="e">
        <f t="shared" si="193"/>
        <v>#N/A</v>
      </c>
      <c r="KK63" s="169" t="e">
        <f t="shared" si="193"/>
        <v>#N/A</v>
      </c>
      <c r="KL63" s="169" t="e">
        <f t="shared" si="193"/>
        <v>#N/A</v>
      </c>
      <c r="KM63" s="169" t="e">
        <f t="shared" si="193"/>
        <v>#N/A</v>
      </c>
      <c r="KN63" s="169" t="e">
        <f t="shared" si="193"/>
        <v>#N/A</v>
      </c>
      <c r="KO63" s="169" t="e">
        <f t="shared" si="193"/>
        <v>#N/A</v>
      </c>
      <c r="KP63" s="169" t="e">
        <f t="shared" si="193"/>
        <v>#N/A</v>
      </c>
      <c r="KQ63" s="169" t="e">
        <f t="shared" si="193"/>
        <v>#N/A</v>
      </c>
      <c r="KR63" s="169" t="e">
        <f t="shared" si="193"/>
        <v>#N/A</v>
      </c>
      <c r="KS63" s="169" t="e">
        <f t="shared" si="193"/>
        <v>#N/A</v>
      </c>
      <c r="KT63" s="169" t="e">
        <f t="shared" si="193"/>
        <v>#N/A</v>
      </c>
      <c r="KU63" s="169" t="e">
        <f t="shared" si="193"/>
        <v>#N/A</v>
      </c>
      <c r="KV63" s="169" t="e">
        <f t="shared" si="193"/>
        <v>#N/A</v>
      </c>
      <c r="KW63" s="169" t="e">
        <f t="shared" si="193"/>
        <v>#N/A</v>
      </c>
      <c r="KX63" s="169" t="e">
        <f t="shared" si="193"/>
        <v>#N/A</v>
      </c>
      <c r="KY63" s="169" t="e">
        <f t="shared" ref="KY63:LM78" si="213">IF(ISNONTEXT($O63),_xlfn.NORM.DIST(DF63,$K63,$O63,FALSE),NA())</f>
        <v>#N/A</v>
      </c>
      <c r="KZ63" s="169" t="e">
        <f t="shared" si="213"/>
        <v>#N/A</v>
      </c>
      <c r="LA63" s="169" t="e">
        <f t="shared" si="213"/>
        <v>#N/A</v>
      </c>
      <c r="LB63" s="169" t="e">
        <f t="shared" si="213"/>
        <v>#N/A</v>
      </c>
      <c r="LC63" s="169" t="e">
        <f t="shared" si="213"/>
        <v>#N/A</v>
      </c>
      <c r="LD63" s="169" t="e">
        <f t="shared" si="213"/>
        <v>#N/A</v>
      </c>
      <c r="LE63" s="169" t="e">
        <f t="shared" si="213"/>
        <v>#N/A</v>
      </c>
      <c r="LF63" s="169" t="e">
        <f t="shared" si="213"/>
        <v>#N/A</v>
      </c>
      <c r="LG63" s="169" t="e">
        <f t="shared" si="213"/>
        <v>#N/A</v>
      </c>
      <c r="LH63" s="169" t="e">
        <f t="shared" si="213"/>
        <v>#N/A</v>
      </c>
      <c r="LI63" s="169" t="e">
        <f t="shared" si="213"/>
        <v>#N/A</v>
      </c>
      <c r="LJ63" s="169" t="e">
        <f t="shared" si="213"/>
        <v>#N/A</v>
      </c>
      <c r="LK63" s="169" t="e">
        <f t="shared" si="213"/>
        <v>#N/A</v>
      </c>
      <c r="LL63" s="169" t="e">
        <f t="shared" si="213"/>
        <v>#N/A</v>
      </c>
      <c r="LM63" s="169" t="e">
        <f t="shared" si="213"/>
        <v>#N/A</v>
      </c>
      <c r="LN63" s="169" t="e">
        <f t="shared" si="210"/>
        <v>#N/A</v>
      </c>
      <c r="LO63" s="169" t="e">
        <f t="shared" si="210"/>
        <v>#N/A</v>
      </c>
      <c r="LP63" s="169" t="e">
        <f t="shared" si="210"/>
        <v>#N/A</v>
      </c>
      <c r="LQ63" s="169" t="e">
        <f t="shared" si="210"/>
        <v>#N/A</v>
      </c>
      <c r="LR63" s="169" t="e">
        <f t="shared" si="210"/>
        <v>#N/A</v>
      </c>
      <c r="LS63" s="169" t="e">
        <f t="shared" si="210"/>
        <v>#N/A</v>
      </c>
      <c r="LT63" s="169" t="e">
        <f t="shared" si="210"/>
        <v>#N/A</v>
      </c>
      <c r="LU63" s="169" t="e">
        <f t="shared" si="210"/>
        <v>#N/A</v>
      </c>
      <c r="LV63" s="169" t="e">
        <f t="shared" si="210"/>
        <v>#N/A</v>
      </c>
      <c r="LW63" s="169" t="e">
        <f t="shared" si="210"/>
        <v>#N/A</v>
      </c>
      <c r="LX63" s="169" t="e">
        <f t="shared" si="210"/>
        <v>#N/A</v>
      </c>
      <c r="LY63" s="169" t="e">
        <f t="shared" si="210"/>
        <v>#N/A</v>
      </c>
      <c r="LZ63" s="169" t="e">
        <f t="shared" si="210"/>
        <v>#N/A</v>
      </c>
      <c r="MA63" s="169" t="e">
        <f t="shared" si="210"/>
        <v>#N/A</v>
      </c>
      <c r="MB63" s="169" t="e">
        <f t="shared" si="210"/>
        <v>#N/A</v>
      </c>
      <c r="MC63" s="169" t="e">
        <f t="shared" si="199"/>
        <v>#N/A</v>
      </c>
      <c r="MD63" s="169" t="e">
        <f t="shared" si="199"/>
        <v>#N/A</v>
      </c>
      <c r="ME63" s="169" t="e">
        <f t="shared" si="199"/>
        <v>#N/A</v>
      </c>
      <c r="MF63" s="169" t="e">
        <f t="shared" si="199"/>
        <v>#N/A</v>
      </c>
      <c r="MG63" s="169" t="e">
        <f t="shared" si="199"/>
        <v>#N/A</v>
      </c>
      <c r="MH63" s="169" t="e">
        <f t="shared" si="199"/>
        <v>#N/A</v>
      </c>
      <c r="MI63" s="169" t="e">
        <f t="shared" si="199"/>
        <v>#N/A</v>
      </c>
      <c r="MJ63" s="169" t="e">
        <f t="shared" si="199"/>
        <v>#N/A</v>
      </c>
      <c r="MK63" s="169" t="e">
        <f t="shared" si="199"/>
        <v>#N/A</v>
      </c>
      <c r="ML63" s="169" t="e">
        <f t="shared" si="199"/>
        <v>#N/A</v>
      </c>
      <c r="MM63" s="169" t="e">
        <f t="shared" si="199"/>
        <v>#N/A</v>
      </c>
      <c r="MN63" s="169" t="e">
        <f t="shared" si="199"/>
        <v>#N/A</v>
      </c>
      <c r="MO63" s="169" t="e">
        <f t="shared" si="199"/>
        <v>#N/A</v>
      </c>
      <c r="MP63" s="169" t="e">
        <f t="shared" si="199"/>
        <v>#N/A</v>
      </c>
      <c r="MQ63" s="169" t="e">
        <f t="shared" si="199"/>
        <v>#N/A</v>
      </c>
      <c r="MR63" s="169" t="e">
        <f t="shared" si="118"/>
        <v>#N/A</v>
      </c>
      <c r="MS63" s="169" t="e">
        <f t="shared" si="207"/>
        <v>#N/A</v>
      </c>
      <c r="MT63" s="169" t="e">
        <f t="shared" si="207"/>
        <v>#N/A</v>
      </c>
      <c r="MU63" s="169" t="e">
        <f t="shared" si="207"/>
        <v>#N/A</v>
      </c>
      <c r="MV63" s="169" t="e">
        <f t="shared" si="194"/>
        <v>#N/A</v>
      </c>
      <c r="MW63" s="169" t="e">
        <f t="shared" si="194"/>
        <v>#N/A</v>
      </c>
      <c r="MX63" s="169" t="e">
        <f t="shared" si="194"/>
        <v>#N/A</v>
      </c>
      <c r="MY63" s="169" t="e">
        <f t="shared" si="194"/>
        <v>#N/A</v>
      </c>
      <c r="MZ63" s="169" t="e">
        <f t="shared" si="194"/>
        <v>#N/A</v>
      </c>
      <c r="NA63" s="169" t="e">
        <f t="shared" si="194"/>
        <v>#N/A</v>
      </c>
      <c r="NB63" s="169" t="e">
        <f t="shared" si="194"/>
        <v>#N/A</v>
      </c>
      <c r="NC63" s="169" t="e">
        <f t="shared" si="194"/>
        <v>#N/A</v>
      </c>
      <c r="ND63" s="169" t="e">
        <f t="shared" si="194"/>
        <v>#N/A</v>
      </c>
      <c r="NE63" s="169" t="e">
        <f t="shared" si="194"/>
        <v>#N/A</v>
      </c>
      <c r="NF63" s="169" t="e">
        <f t="shared" si="194"/>
        <v>#N/A</v>
      </c>
      <c r="NG63" s="169" t="e">
        <f t="shared" si="194"/>
        <v>#N/A</v>
      </c>
      <c r="NH63" s="169" t="e">
        <f t="shared" si="194"/>
        <v>#N/A</v>
      </c>
      <c r="NI63" s="169" t="e">
        <f t="shared" si="194"/>
        <v>#N/A</v>
      </c>
      <c r="NJ63" s="169" t="e">
        <f t="shared" si="194"/>
        <v>#N/A</v>
      </c>
      <c r="NK63" s="169" t="e">
        <f t="shared" ref="NK63:NY78" si="214">IF(ISNONTEXT($O63),_xlfn.NORM.DIST(FR63,$K63,$O63,FALSE),NA())</f>
        <v>#N/A</v>
      </c>
      <c r="NL63" s="169" t="e">
        <f t="shared" si="214"/>
        <v>#N/A</v>
      </c>
      <c r="NM63" s="169" t="e">
        <f t="shared" si="214"/>
        <v>#N/A</v>
      </c>
      <c r="NN63" s="169" t="e">
        <f t="shared" si="214"/>
        <v>#N/A</v>
      </c>
      <c r="NO63" s="169" t="e">
        <f t="shared" si="214"/>
        <v>#N/A</v>
      </c>
      <c r="NP63" s="169" t="e">
        <f t="shared" si="214"/>
        <v>#N/A</v>
      </c>
      <c r="NQ63" s="169" t="e">
        <f t="shared" si="214"/>
        <v>#N/A</v>
      </c>
      <c r="NR63" s="169" t="e">
        <f t="shared" si="214"/>
        <v>#N/A</v>
      </c>
      <c r="NS63" s="169" t="e">
        <f t="shared" si="214"/>
        <v>#N/A</v>
      </c>
      <c r="NT63" s="169" t="e">
        <f t="shared" si="214"/>
        <v>#N/A</v>
      </c>
      <c r="NU63" s="169" t="e">
        <f t="shared" si="214"/>
        <v>#N/A</v>
      </c>
      <c r="NV63" s="169" t="e">
        <f t="shared" si="214"/>
        <v>#N/A</v>
      </c>
      <c r="NW63" s="169" t="e">
        <f t="shared" si="214"/>
        <v>#N/A</v>
      </c>
      <c r="NX63" s="169" t="e">
        <f t="shared" si="214"/>
        <v>#N/A</v>
      </c>
      <c r="NY63" s="169" t="e">
        <f t="shared" si="214"/>
        <v>#N/A</v>
      </c>
      <c r="NZ63" s="169" t="e">
        <f t="shared" si="211"/>
        <v>#N/A</v>
      </c>
      <c r="OA63" s="169" t="e">
        <f t="shared" si="211"/>
        <v>#N/A</v>
      </c>
      <c r="OB63" s="169" t="e">
        <f t="shared" si="211"/>
        <v>#N/A</v>
      </c>
      <c r="OC63" s="169" t="e">
        <f t="shared" si="211"/>
        <v>#N/A</v>
      </c>
      <c r="OD63" s="169" t="e">
        <f t="shared" si="211"/>
        <v>#N/A</v>
      </c>
      <c r="OE63" s="169" t="e">
        <f t="shared" si="211"/>
        <v>#N/A</v>
      </c>
      <c r="OF63" s="169" t="e">
        <f t="shared" si="211"/>
        <v>#N/A</v>
      </c>
      <c r="OG63" s="169" t="e">
        <f t="shared" si="211"/>
        <v>#N/A</v>
      </c>
      <c r="OH63" s="169" t="e">
        <f t="shared" si="211"/>
        <v>#N/A</v>
      </c>
      <c r="OI63" s="169" t="e">
        <f t="shared" si="211"/>
        <v>#N/A</v>
      </c>
      <c r="OJ63" s="169" t="e">
        <f t="shared" si="211"/>
        <v>#N/A</v>
      </c>
      <c r="OK63" s="169" t="e">
        <f t="shared" si="211"/>
        <v>#N/A</v>
      </c>
      <c r="OL63" s="169" t="e">
        <f t="shared" si="211"/>
        <v>#N/A</v>
      </c>
      <c r="OM63" s="169" t="e">
        <f t="shared" si="211"/>
        <v>#N/A</v>
      </c>
      <c r="ON63" s="169" t="e">
        <f t="shared" si="211"/>
        <v>#N/A</v>
      </c>
      <c r="OO63" s="169" t="e">
        <f t="shared" si="200"/>
        <v>#N/A</v>
      </c>
      <c r="OP63" s="169" t="e">
        <f t="shared" si="200"/>
        <v>#N/A</v>
      </c>
      <c r="OQ63" s="169" t="e">
        <f t="shared" si="200"/>
        <v>#N/A</v>
      </c>
      <c r="OR63" s="169" t="e">
        <f t="shared" si="200"/>
        <v>#N/A</v>
      </c>
      <c r="OS63" s="169" t="e">
        <f t="shared" si="200"/>
        <v>#N/A</v>
      </c>
      <c r="OT63" s="169" t="e">
        <f t="shared" si="200"/>
        <v>#N/A</v>
      </c>
      <c r="OU63" s="169" t="e">
        <f t="shared" si="200"/>
        <v>#N/A</v>
      </c>
      <c r="OV63" s="169" t="e">
        <f t="shared" si="200"/>
        <v>#N/A</v>
      </c>
      <c r="OW63" s="169" t="e">
        <f t="shared" si="200"/>
        <v>#N/A</v>
      </c>
      <c r="OX63" s="169" t="e">
        <f t="shared" si="200"/>
        <v>#N/A</v>
      </c>
      <c r="OY63" s="169" t="e">
        <f t="shared" si="200"/>
        <v>#N/A</v>
      </c>
      <c r="OZ63" s="169" t="e">
        <f t="shared" si="200"/>
        <v>#N/A</v>
      </c>
      <c r="PA63" s="169" t="e">
        <f t="shared" si="200"/>
        <v>#N/A</v>
      </c>
      <c r="PB63" s="169" t="e">
        <f t="shared" si="200"/>
        <v>#N/A</v>
      </c>
      <c r="PC63" s="169" t="e">
        <f t="shared" si="200"/>
        <v>#N/A</v>
      </c>
      <c r="PD63" s="169" t="e">
        <f t="shared" si="119"/>
        <v>#N/A</v>
      </c>
      <c r="PE63" s="169" t="e">
        <f t="shared" si="196"/>
        <v>#N/A</v>
      </c>
      <c r="PF63" s="169" t="e">
        <f t="shared" si="196"/>
        <v>#N/A</v>
      </c>
      <c r="PG63" s="169" t="e">
        <f t="shared" si="196"/>
        <v>#N/A</v>
      </c>
      <c r="PH63" s="169" t="e">
        <f t="shared" si="196"/>
        <v>#N/A</v>
      </c>
      <c r="PI63" s="169" t="e">
        <f t="shared" si="196"/>
        <v>#N/A</v>
      </c>
      <c r="PJ63" s="169" t="e">
        <f t="shared" si="196"/>
        <v>#N/A</v>
      </c>
      <c r="PK63" s="169" t="e">
        <f t="shared" si="196"/>
        <v>#N/A</v>
      </c>
      <c r="PL63" s="169" t="e">
        <f t="shared" si="196"/>
        <v>#N/A</v>
      </c>
    </row>
    <row r="64" spans="1:428" hidden="1" x14ac:dyDescent="0.75">
      <c r="A64" s="4">
        <v>61</v>
      </c>
      <c r="B64" s="109"/>
      <c r="C64" s="117"/>
      <c r="D64" s="122" t="str">
        <f t="shared" si="168"/>
        <v/>
      </c>
      <c r="E64" s="95"/>
      <c r="F64" s="122" t="str">
        <f t="shared" si="169"/>
        <v/>
      </c>
      <c r="G64" s="117"/>
      <c r="H64" s="110"/>
      <c r="I64" s="124" t="str">
        <f t="shared" si="0"/>
        <v/>
      </c>
      <c r="J64" s="124" t="str">
        <f t="shared" si="1"/>
        <v/>
      </c>
      <c r="K64" s="73" t="str">
        <f t="shared" si="112"/>
        <v/>
      </c>
      <c r="L64" s="23"/>
      <c r="M64" s="57"/>
      <c r="N64" s="280"/>
      <c r="O64" s="74" t="str">
        <f>IF(AND(D64&gt;0,E64&gt;0,F64&gt;0),IF(ISBLANK(N64),IF(ISBLANK(L64),"",(F64-D64)*VLOOKUP(L64,VLookups!$A$4:$B$13,2,FALSE)),N64),"")</f>
        <v/>
      </c>
      <c r="P64" s="75" t="str">
        <f t="shared" si="170"/>
        <v/>
      </c>
      <c r="Q64" s="95"/>
      <c r="R64" s="270" t="str">
        <f>IF(AND(Q64&gt;0,E64&gt;0,NOT(O64="")),ABS(VLOOKUP($Q$1,VLookups!$A$43:$B$44,2,FALSE)-_xlfn.NORM.DIST(Q64,K64,O64,TRUE)),"")</f>
        <v/>
      </c>
      <c r="S64" s="94" t="str">
        <f>IF(AND($D64&gt;0,$E64&gt;0,$F64&gt;0,NOT(ISBLANK($L64))),_xlfn.NORM.INV(ABS(VLOOKUP($Q$1,VLookups!$A$43:$B$44,2,FALSE)-S$3),$K64,$O64),"")</f>
        <v/>
      </c>
      <c r="T64" s="93" t="str">
        <f>IF(AND($D64&gt;0,$E64&gt;0,$F64&gt;0,NOT(ISBLANK($L64))),_xlfn.NORM.INV(ABS(VLOOKUP($Q$1,VLookups!$A$43:$B$44,2,FALSE)-T$3),$K64,$O64),"")</f>
        <v/>
      </c>
      <c r="U64" s="94" t="str">
        <f>IF(AND($D64&gt;0,$E64&gt;0,$F64&gt;0,NOT(ISBLANK($L64))),_xlfn.NORM.INV(ABS(VLOOKUP($Q$1,VLookups!$A$43:$B$44,2,FALSE)-U$3),$K64,$O64),"")</f>
        <v/>
      </c>
      <c r="V64" s="93" t="str">
        <f>IF(AND($D64&gt;0,$E64&gt;0,$F64&gt;0,NOT(ISBLANK($L64))),_xlfn.NORM.INV(ABS(VLOOKUP($Q$1,VLookups!$A$43:$B$44,2,FALSE)-V$3),$K64,$O64),"")</f>
        <v/>
      </c>
      <c r="W64" s="94" t="str">
        <f>IF(AND($D64&gt;0,$E64&gt;0,$F64&gt;0,NOT(ISBLANK($L64))),_xlfn.NORM.INV(ABS(VLOOKUP($Q$1,VLookups!$A$43:$B$44,2,FALSE)-W$3),$K64,$O64),"")</f>
        <v/>
      </c>
      <c r="X64" s="93" t="str">
        <f>IF(AND($D64&gt;0,$E64&gt;0,$F64&gt;0,NOT(ISBLANK($L64))),_xlfn.NORM.INV(ABS(VLOOKUP($Q$1,VLookups!$A$43:$B$44,2,FALSE)-X$3),$K64,$O64),"")</f>
        <v/>
      </c>
      <c r="Y64" s="5"/>
      <c r="Z64" s="168" t="str">
        <f t="shared" si="113"/>
        <v/>
      </c>
      <c r="AA64" s="49" t="str">
        <f t="shared" si="114"/>
        <v/>
      </c>
      <c r="AB64" s="49" t="str">
        <f t="shared" si="208"/>
        <v/>
      </c>
      <c r="AC64" s="49" t="str">
        <f t="shared" si="208"/>
        <v/>
      </c>
      <c r="AD64" s="49" t="str">
        <f t="shared" si="208"/>
        <v/>
      </c>
      <c r="AE64" s="49" t="str">
        <f t="shared" si="208"/>
        <v/>
      </c>
      <c r="AF64" s="49" t="str">
        <f t="shared" si="208"/>
        <v/>
      </c>
      <c r="AG64" s="49" t="str">
        <f t="shared" si="208"/>
        <v/>
      </c>
      <c r="AH64" s="49" t="str">
        <f t="shared" si="208"/>
        <v/>
      </c>
      <c r="AI64" s="49" t="str">
        <f t="shared" si="208"/>
        <v/>
      </c>
      <c r="AJ64" s="49" t="str">
        <f t="shared" si="208"/>
        <v/>
      </c>
      <c r="AK64" s="49" t="str">
        <f t="shared" si="208"/>
        <v/>
      </c>
      <c r="AL64" s="49" t="str">
        <f t="shared" si="208"/>
        <v/>
      </c>
      <c r="AM64" s="49" t="str">
        <f t="shared" si="208"/>
        <v/>
      </c>
      <c r="AN64" s="49" t="str">
        <f t="shared" si="208"/>
        <v/>
      </c>
      <c r="AO64" s="49" t="str">
        <f t="shared" si="208"/>
        <v/>
      </c>
      <c r="AP64" s="49" t="str">
        <f t="shared" si="208"/>
        <v/>
      </c>
      <c r="AQ64" s="49" t="str">
        <f t="shared" si="208"/>
        <v/>
      </c>
      <c r="AR64" s="49" t="str">
        <f t="shared" si="208"/>
        <v/>
      </c>
      <c r="AS64" s="49" t="str">
        <f t="shared" si="208"/>
        <v/>
      </c>
      <c r="AT64" s="49" t="str">
        <f t="shared" si="208"/>
        <v/>
      </c>
      <c r="AU64" s="49" t="str">
        <f t="shared" si="208"/>
        <v/>
      </c>
      <c r="AV64" s="49" t="str">
        <f t="shared" si="208"/>
        <v/>
      </c>
      <c r="AW64" s="49" t="str">
        <f t="shared" si="208"/>
        <v/>
      </c>
      <c r="AX64" s="49" t="str">
        <f t="shared" si="208"/>
        <v/>
      </c>
      <c r="AY64" s="49" t="str">
        <f t="shared" si="208"/>
        <v/>
      </c>
      <c r="AZ64" s="49" t="str">
        <f t="shared" si="208"/>
        <v/>
      </c>
      <c r="BA64" s="49" t="str">
        <f t="shared" si="208"/>
        <v/>
      </c>
      <c r="BB64" s="49" t="str">
        <f t="shared" si="208"/>
        <v/>
      </c>
      <c r="BC64" s="49" t="str">
        <f t="shared" si="208"/>
        <v/>
      </c>
      <c r="BD64" s="49" t="str">
        <f t="shared" si="208"/>
        <v/>
      </c>
      <c r="BE64" s="49" t="str">
        <f t="shared" si="208"/>
        <v/>
      </c>
      <c r="BF64" s="49" t="str">
        <f t="shared" si="208"/>
        <v/>
      </c>
      <c r="BG64" s="49" t="str">
        <f t="shared" si="208"/>
        <v/>
      </c>
      <c r="BH64" s="49" t="str">
        <f t="shared" si="208"/>
        <v/>
      </c>
      <c r="BI64" s="49" t="str">
        <f t="shared" si="208"/>
        <v/>
      </c>
      <c r="BJ64" s="49" t="str">
        <f t="shared" si="208"/>
        <v/>
      </c>
      <c r="BK64" s="49" t="str">
        <f t="shared" si="208"/>
        <v/>
      </c>
      <c r="BL64" s="49" t="str">
        <f t="shared" si="208"/>
        <v/>
      </c>
      <c r="BM64" s="49" t="str">
        <f t="shared" si="208"/>
        <v/>
      </c>
      <c r="BN64" s="49" t="str">
        <f t="shared" si="208"/>
        <v/>
      </c>
      <c r="BO64" s="49" t="str">
        <f t="shared" si="208"/>
        <v/>
      </c>
      <c r="BP64" s="49" t="str">
        <f t="shared" si="208"/>
        <v/>
      </c>
      <c r="BQ64" s="49" t="str">
        <f t="shared" si="208"/>
        <v/>
      </c>
      <c r="BR64" s="49" t="str">
        <f t="shared" si="208"/>
        <v/>
      </c>
      <c r="BS64" s="49" t="str">
        <f t="shared" si="208"/>
        <v/>
      </c>
      <c r="BT64" s="49" t="str">
        <f t="shared" si="208"/>
        <v/>
      </c>
      <c r="BU64" s="49" t="str">
        <f t="shared" si="208"/>
        <v/>
      </c>
      <c r="BV64" s="49" t="str">
        <f t="shared" si="208"/>
        <v/>
      </c>
      <c r="BW64" s="49" t="str">
        <f t="shared" si="208"/>
        <v/>
      </c>
      <c r="BX64" s="49" t="str">
        <f t="shared" si="208"/>
        <v/>
      </c>
      <c r="BY64" s="49" t="str">
        <f t="shared" si="208"/>
        <v/>
      </c>
      <c r="BZ64" s="49" t="str">
        <f t="shared" si="208"/>
        <v/>
      </c>
      <c r="CA64" s="49" t="str">
        <f t="shared" si="208"/>
        <v/>
      </c>
      <c r="CB64" s="49" t="str">
        <f t="shared" si="208"/>
        <v/>
      </c>
      <c r="CC64" s="49" t="str">
        <f t="shared" si="208"/>
        <v/>
      </c>
      <c r="CD64" s="49" t="str">
        <f t="shared" si="208"/>
        <v/>
      </c>
      <c r="CE64" s="49" t="str">
        <f t="shared" si="208"/>
        <v/>
      </c>
      <c r="CF64" s="49" t="str">
        <f t="shared" si="208"/>
        <v/>
      </c>
      <c r="CG64" s="49" t="str">
        <f t="shared" si="208"/>
        <v/>
      </c>
      <c r="CH64" s="49" t="str">
        <f t="shared" si="208"/>
        <v/>
      </c>
      <c r="CI64" s="49" t="str">
        <f t="shared" si="208"/>
        <v/>
      </c>
      <c r="CJ64" s="49" t="str">
        <f t="shared" si="208"/>
        <v/>
      </c>
      <c r="CK64" s="49" t="str">
        <f t="shared" si="208"/>
        <v/>
      </c>
      <c r="CL64" s="49" t="str">
        <f t="shared" si="208"/>
        <v/>
      </c>
      <c r="CM64" s="49" t="str">
        <f t="shared" si="208"/>
        <v/>
      </c>
      <c r="CN64" s="49" t="str">
        <f t="shared" si="204"/>
        <v/>
      </c>
      <c r="CO64" s="49" t="str">
        <f t="shared" si="204"/>
        <v/>
      </c>
      <c r="CP64" s="49" t="str">
        <f t="shared" si="204"/>
        <v/>
      </c>
      <c r="CQ64" s="49" t="str">
        <f t="shared" si="204"/>
        <v/>
      </c>
      <c r="CR64" s="49" t="str">
        <f t="shared" si="204"/>
        <v/>
      </c>
      <c r="CS64" s="49" t="str">
        <f t="shared" si="204"/>
        <v/>
      </c>
      <c r="CT64" s="49" t="str">
        <f t="shared" si="204"/>
        <v/>
      </c>
      <c r="CU64" s="49" t="str">
        <f t="shared" si="204"/>
        <v/>
      </c>
      <c r="CV64" s="49" t="str">
        <f t="shared" si="204"/>
        <v/>
      </c>
      <c r="CW64" s="49" t="str">
        <f t="shared" si="204"/>
        <v/>
      </c>
      <c r="CX64" s="49" t="str">
        <f t="shared" si="204"/>
        <v/>
      </c>
      <c r="CY64" s="49" t="str">
        <f t="shared" si="204"/>
        <v/>
      </c>
      <c r="CZ64" s="49" t="str">
        <f t="shared" si="204"/>
        <v/>
      </c>
      <c r="DA64" s="49" t="str">
        <f t="shared" si="204"/>
        <v/>
      </c>
      <c r="DB64" s="49" t="str">
        <f t="shared" si="204"/>
        <v/>
      </c>
      <c r="DC64" s="49" t="str">
        <f t="shared" si="204"/>
        <v/>
      </c>
      <c r="DD64" s="49" t="str">
        <f t="shared" si="204"/>
        <v/>
      </c>
      <c r="DE64" s="49" t="str">
        <f t="shared" si="204"/>
        <v/>
      </c>
      <c r="DF64" s="49" t="str">
        <f t="shared" si="204"/>
        <v/>
      </c>
      <c r="DG64" s="49" t="str">
        <f t="shared" si="204"/>
        <v/>
      </c>
      <c r="DH64" s="49" t="str">
        <f t="shared" si="204"/>
        <v/>
      </c>
      <c r="DI64" s="49" t="str">
        <f t="shared" si="204"/>
        <v/>
      </c>
      <c r="DJ64" s="49" t="str">
        <f t="shared" si="204"/>
        <v/>
      </c>
      <c r="DK64" s="49" t="str">
        <f t="shared" si="204"/>
        <v/>
      </c>
      <c r="DL64" s="49" t="str">
        <f t="shared" si="204"/>
        <v/>
      </c>
      <c r="DM64" s="49" t="str">
        <f t="shared" si="204"/>
        <v/>
      </c>
      <c r="DN64" s="49" t="str">
        <f t="shared" si="204"/>
        <v/>
      </c>
      <c r="DO64" s="49" t="str">
        <f t="shared" si="204"/>
        <v/>
      </c>
      <c r="DP64" s="49" t="str">
        <f t="shared" si="204"/>
        <v/>
      </c>
      <c r="DQ64" s="49" t="str">
        <f t="shared" si="204"/>
        <v/>
      </c>
      <c r="DR64" s="49" t="str">
        <f t="shared" si="204"/>
        <v/>
      </c>
      <c r="DS64" s="49" t="str">
        <f t="shared" si="204"/>
        <v/>
      </c>
      <c r="DT64" s="49" t="str">
        <f t="shared" si="204"/>
        <v/>
      </c>
      <c r="DU64" s="49" t="str">
        <f t="shared" si="204"/>
        <v/>
      </c>
      <c r="DV64" s="49" t="str">
        <f t="shared" si="204"/>
        <v/>
      </c>
      <c r="DW64" s="183" t="str">
        <f t="shared" si="115"/>
        <v/>
      </c>
      <c r="DX64" s="49" t="str">
        <f t="shared" si="5"/>
        <v/>
      </c>
      <c r="DY64" s="49" t="str">
        <f t="shared" si="6"/>
        <v/>
      </c>
      <c r="DZ64" s="49" t="str">
        <f t="shared" si="7"/>
        <v/>
      </c>
      <c r="EA64" s="49" t="str">
        <f t="shared" si="8"/>
        <v/>
      </c>
      <c r="EB64" s="49" t="str">
        <f t="shared" si="9"/>
        <v/>
      </c>
      <c r="EC64" s="49" t="str">
        <f t="shared" si="10"/>
        <v/>
      </c>
      <c r="ED64" s="49" t="str">
        <f t="shared" si="11"/>
        <v/>
      </c>
      <c r="EE64" s="49" t="str">
        <f t="shared" si="12"/>
        <v/>
      </c>
      <c r="EF64" s="49" t="str">
        <f t="shared" si="13"/>
        <v/>
      </c>
      <c r="EG64" s="49" t="str">
        <f t="shared" si="14"/>
        <v/>
      </c>
      <c r="EH64" s="49" t="str">
        <f t="shared" si="15"/>
        <v/>
      </c>
      <c r="EI64" s="49" t="str">
        <f t="shared" si="16"/>
        <v/>
      </c>
      <c r="EJ64" s="49" t="str">
        <f t="shared" si="17"/>
        <v/>
      </c>
      <c r="EK64" s="49" t="str">
        <f t="shared" si="18"/>
        <v/>
      </c>
      <c r="EL64" s="49" t="str">
        <f t="shared" si="19"/>
        <v/>
      </c>
      <c r="EM64" s="49" t="str">
        <f t="shared" si="20"/>
        <v/>
      </c>
      <c r="EN64" s="49" t="str">
        <f t="shared" si="21"/>
        <v/>
      </c>
      <c r="EO64" s="49" t="str">
        <f t="shared" si="22"/>
        <v/>
      </c>
      <c r="EP64" s="49" t="str">
        <f t="shared" si="23"/>
        <v/>
      </c>
      <c r="EQ64" s="49" t="str">
        <f t="shared" si="24"/>
        <v/>
      </c>
      <c r="ER64" s="49" t="str">
        <f t="shared" si="25"/>
        <v/>
      </c>
      <c r="ES64" s="49" t="str">
        <f t="shared" si="26"/>
        <v/>
      </c>
      <c r="ET64" s="49" t="str">
        <f t="shared" si="27"/>
        <v/>
      </c>
      <c r="EU64" s="49" t="str">
        <f t="shared" si="28"/>
        <v/>
      </c>
      <c r="EV64" s="49" t="str">
        <f t="shared" si="29"/>
        <v/>
      </c>
      <c r="EW64" s="49" t="str">
        <f t="shared" si="30"/>
        <v/>
      </c>
      <c r="EX64" s="49" t="str">
        <f t="shared" si="31"/>
        <v/>
      </c>
      <c r="EY64" s="49" t="str">
        <f t="shared" si="32"/>
        <v/>
      </c>
      <c r="EZ64" s="49" t="str">
        <f t="shared" si="33"/>
        <v/>
      </c>
      <c r="FA64" s="49" t="str">
        <f t="shared" si="34"/>
        <v/>
      </c>
      <c r="FB64" s="49" t="str">
        <f t="shared" si="35"/>
        <v/>
      </c>
      <c r="FC64" s="49" t="str">
        <f t="shared" si="36"/>
        <v/>
      </c>
      <c r="FD64" s="49" t="str">
        <f t="shared" si="37"/>
        <v/>
      </c>
      <c r="FE64" s="49" t="str">
        <f t="shared" si="38"/>
        <v/>
      </c>
      <c r="FF64" s="49" t="str">
        <f t="shared" si="39"/>
        <v/>
      </c>
      <c r="FG64" s="49" t="str">
        <f t="shared" si="40"/>
        <v/>
      </c>
      <c r="FH64" s="49" t="str">
        <f t="shared" si="41"/>
        <v/>
      </c>
      <c r="FI64" s="49" t="str">
        <f t="shared" si="42"/>
        <v/>
      </c>
      <c r="FJ64" s="49" t="str">
        <f t="shared" si="43"/>
        <v/>
      </c>
      <c r="FK64" s="49" t="str">
        <f t="shared" si="44"/>
        <v/>
      </c>
      <c r="FL64" s="49" t="str">
        <f t="shared" si="45"/>
        <v/>
      </c>
      <c r="FM64" s="49" t="str">
        <f t="shared" si="46"/>
        <v/>
      </c>
      <c r="FN64" s="49" t="str">
        <f t="shared" si="47"/>
        <v/>
      </c>
      <c r="FO64" s="49" t="str">
        <f t="shared" si="48"/>
        <v/>
      </c>
      <c r="FP64" s="49" t="str">
        <f t="shared" si="49"/>
        <v/>
      </c>
      <c r="FQ64" s="49" t="str">
        <f t="shared" si="50"/>
        <v/>
      </c>
      <c r="FR64" s="49" t="str">
        <f t="shared" si="51"/>
        <v/>
      </c>
      <c r="FS64" s="49" t="str">
        <f t="shared" si="52"/>
        <v/>
      </c>
      <c r="FT64" s="49" t="str">
        <f t="shared" si="53"/>
        <v/>
      </c>
      <c r="FU64" s="49" t="str">
        <f t="shared" si="54"/>
        <v/>
      </c>
      <c r="FV64" s="49" t="str">
        <f t="shared" si="55"/>
        <v/>
      </c>
      <c r="FW64" s="49" t="str">
        <f t="shared" si="56"/>
        <v/>
      </c>
      <c r="FX64" s="49" t="str">
        <f t="shared" si="57"/>
        <v/>
      </c>
      <c r="FY64" s="49" t="str">
        <f t="shared" si="58"/>
        <v/>
      </c>
      <c r="FZ64" s="49" t="str">
        <f t="shared" si="59"/>
        <v/>
      </c>
      <c r="GA64" s="49" t="str">
        <f t="shared" si="60"/>
        <v/>
      </c>
      <c r="GB64" s="49" t="str">
        <f t="shared" si="61"/>
        <v/>
      </c>
      <c r="GC64" s="49" t="str">
        <f t="shared" si="62"/>
        <v/>
      </c>
      <c r="GD64" s="49" t="str">
        <f t="shared" si="63"/>
        <v/>
      </c>
      <c r="GE64" s="49" t="str">
        <f t="shared" si="64"/>
        <v/>
      </c>
      <c r="GF64" s="49" t="str">
        <f t="shared" si="65"/>
        <v/>
      </c>
      <c r="GG64" s="49" t="str">
        <f t="shared" si="66"/>
        <v/>
      </c>
      <c r="GH64" s="49" t="str">
        <f t="shared" si="67"/>
        <v/>
      </c>
      <c r="GI64" s="49" t="str">
        <f t="shared" si="68"/>
        <v/>
      </c>
      <c r="GJ64" s="49" t="str">
        <f t="shared" si="69"/>
        <v/>
      </c>
      <c r="GK64" s="49" t="str">
        <f t="shared" si="70"/>
        <v/>
      </c>
      <c r="GL64" s="49" t="str">
        <f t="shared" si="71"/>
        <v/>
      </c>
      <c r="GM64" s="49" t="str">
        <f t="shared" si="72"/>
        <v/>
      </c>
      <c r="GN64" s="49" t="str">
        <f t="shared" si="73"/>
        <v/>
      </c>
      <c r="GO64" s="49" t="str">
        <f t="shared" si="74"/>
        <v/>
      </c>
      <c r="GP64" s="49" t="str">
        <f t="shared" si="75"/>
        <v/>
      </c>
      <c r="GQ64" s="49" t="str">
        <f t="shared" si="76"/>
        <v/>
      </c>
      <c r="GR64" s="49" t="str">
        <f t="shared" si="77"/>
        <v/>
      </c>
      <c r="GS64" s="49" t="str">
        <f t="shared" si="78"/>
        <v/>
      </c>
      <c r="GT64" s="49" t="str">
        <f t="shared" si="79"/>
        <v/>
      </c>
      <c r="GU64" s="49" t="str">
        <f t="shared" si="80"/>
        <v/>
      </c>
      <c r="GV64" s="49" t="str">
        <f t="shared" si="81"/>
        <v/>
      </c>
      <c r="GW64" s="49" t="str">
        <f t="shared" si="82"/>
        <v/>
      </c>
      <c r="GX64" s="49" t="str">
        <f t="shared" si="83"/>
        <v/>
      </c>
      <c r="GY64" s="49" t="str">
        <f t="shared" si="84"/>
        <v/>
      </c>
      <c r="GZ64" s="49" t="str">
        <f t="shared" si="85"/>
        <v/>
      </c>
      <c r="HA64" s="49" t="str">
        <f t="shared" si="86"/>
        <v/>
      </c>
      <c r="HB64" s="49" t="str">
        <f t="shared" si="87"/>
        <v/>
      </c>
      <c r="HC64" s="49" t="str">
        <f t="shared" si="88"/>
        <v/>
      </c>
      <c r="HD64" s="49" t="str">
        <f t="shared" si="89"/>
        <v/>
      </c>
      <c r="HE64" s="49" t="str">
        <f t="shared" si="90"/>
        <v/>
      </c>
      <c r="HF64" s="49" t="str">
        <f t="shared" si="91"/>
        <v/>
      </c>
      <c r="HG64" s="49" t="str">
        <f t="shared" si="92"/>
        <v/>
      </c>
      <c r="HH64" s="49" t="str">
        <f t="shared" si="93"/>
        <v/>
      </c>
      <c r="HI64" s="49" t="str">
        <f t="shared" si="94"/>
        <v/>
      </c>
      <c r="HJ64" s="49" t="str">
        <f t="shared" si="95"/>
        <v/>
      </c>
      <c r="HK64" s="49" t="str">
        <f t="shared" si="96"/>
        <v/>
      </c>
      <c r="HL64" s="49" t="str">
        <f t="shared" si="97"/>
        <v/>
      </c>
      <c r="HM64" s="49" t="str">
        <f t="shared" si="98"/>
        <v/>
      </c>
      <c r="HN64" s="49" t="str">
        <f t="shared" si="99"/>
        <v/>
      </c>
      <c r="HO64" s="49" t="str">
        <f t="shared" si="100"/>
        <v/>
      </c>
      <c r="HP64" s="49" t="str">
        <f t="shared" si="101"/>
        <v/>
      </c>
      <c r="HQ64" s="49" t="str">
        <f t="shared" si="102"/>
        <v/>
      </c>
      <c r="HR64" s="49" t="str">
        <f t="shared" si="103"/>
        <v/>
      </c>
      <c r="HS64" s="49" t="str">
        <f t="shared" si="104"/>
        <v/>
      </c>
      <c r="HT64" s="169" t="e">
        <f t="shared" si="171"/>
        <v>#N/A</v>
      </c>
      <c r="HU64" s="169" t="e">
        <f t="shared" si="205"/>
        <v>#N/A</v>
      </c>
      <c r="HV64" s="169" t="e">
        <f t="shared" si="205"/>
        <v>#N/A</v>
      </c>
      <c r="HW64" s="169" t="e">
        <f t="shared" si="205"/>
        <v>#N/A</v>
      </c>
      <c r="HX64" s="169" t="e">
        <f t="shared" si="192"/>
        <v>#N/A</v>
      </c>
      <c r="HY64" s="169" t="e">
        <f t="shared" si="192"/>
        <v>#N/A</v>
      </c>
      <c r="HZ64" s="169" t="e">
        <f t="shared" si="192"/>
        <v>#N/A</v>
      </c>
      <c r="IA64" s="169" t="e">
        <f t="shared" si="192"/>
        <v>#N/A</v>
      </c>
      <c r="IB64" s="169" t="e">
        <f t="shared" si="192"/>
        <v>#N/A</v>
      </c>
      <c r="IC64" s="169" t="e">
        <f t="shared" si="192"/>
        <v>#N/A</v>
      </c>
      <c r="ID64" s="169" t="e">
        <f t="shared" si="192"/>
        <v>#N/A</v>
      </c>
      <c r="IE64" s="169" t="e">
        <f t="shared" si="192"/>
        <v>#N/A</v>
      </c>
      <c r="IF64" s="169" t="e">
        <f t="shared" si="192"/>
        <v>#N/A</v>
      </c>
      <c r="IG64" s="169" t="e">
        <f t="shared" si="192"/>
        <v>#N/A</v>
      </c>
      <c r="IH64" s="169" t="e">
        <f t="shared" si="192"/>
        <v>#N/A</v>
      </c>
      <c r="II64" s="169" t="e">
        <f t="shared" si="192"/>
        <v>#N/A</v>
      </c>
      <c r="IJ64" s="169" t="e">
        <f t="shared" si="192"/>
        <v>#N/A</v>
      </c>
      <c r="IK64" s="169" t="e">
        <f t="shared" si="192"/>
        <v>#N/A</v>
      </c>
      <c r="IL64" s="169" t="e">
        <f t="shared" si="192"/>
        <v>#N/A</v>
      </c>
      <c r="IM64" s="169" t="e">
        <f t="shared" si="212"/>
        <v>#N/A</v>
      </c>
      <c r="IN64" s="169" t="e">
        <f t="shared" si="212"/>
        <v>#N/A</v>
      </c>
      <c r="IO64" s="169" t="e">
        <f t="shared" si="212"/>
        <v>#N/A</v>
      </c>
      <c r="IP64" s="169" t="e">
        <f t="shared" si="212"/>
        <v>#N/A</v>
      </c>
      <c r="IQ64" s="169" t="e">
        <f t="shared" si="212"/>
        <v>#N/A</v>
      </c>
      <c r="IR64" s="169" t="e">
        <f t="shared" si="212"/>
        <v>#N/A</v>
      </c>
      <c r="IS64" s="169" t="e">
        <f t="shared" si="212"/>
        <v>#N/A</v>
      </c>
      <c r="IT64" s="169" t="e">
        <f t="shared" si="212"/>
        <v>#N/A</v>
      </c>
      <c r="IU64" s="169" t="e">
        <f t="shared" si="212"/>
        <v>#N/A</v>
      </c>
      <c r="IV64" s="169" t="e">
        <f t="shared" si="212"/>
        <v>#N/A</v>
      </c>
      <c r="IW64" s="169" t="e">
        <f t="shared" si="212"/>
        <v>#N/A</v>
      </c>
      <c r="IX64" s="169" t="e">
        <f t="shared" si="212"/>
        <v>#N/A</v>
      </c>
      <c r="IY64" s="169" t="e">
        <f t="shared" si="212"/>
        <v>#N/A</v>
      </c>
      <c r="IZ64" s="169" t="e">
        <f t="shared" si="212"/>
        <v>#N/A</v>
      </c>
      <c r="JA64" s="169" t="e">
        <f t="shared" si="212"/>
        <v>#N/A</v>
      </c>
      <c r="JB64" s="169" t="e">
        <f t="shared" si="209"/>
        <v>#N/A</v>
      </c>
      <c r="JC64" s="169" t="e">
        <f t="shared" si="209"/>
        <v>#N/A</v>
      </c>
      <c r="JD64" s="169" t="e">
        <f t="shared" si="209"/>
        <v>#N/A</v>
      </c>
      <c r="JE64" s="169" t="e">
        <f t="shared" si="209"/>
        <v>#N/A</v>
      </c>
      <c r="JF64" s="169" t="e">
        <f t="shared" si="209"/>
        <v>#N/A</v>
      </c>
      <c r="JG64" s="169" t="e">
        <f t="shared" si="209"/>
        <v>#N/A</v>
      </c>
      <c r="JH64" s="169" t="e">
        <f t="shared" si="209"/>
        <v>#N/A</v>
      </c>
      <c r="JI64" s="169" t="e">
        <f t="shared" si="209"/>
        <v>#N/A</v>
      </c>
      <c r="JJ64" s="169" t="e">
        <f t="shared" si="209"/>
        <v>#N/A</v>
      </c>
      <c r="JK64" s="169" t="e">
        <f t="shared" si="209"/>
        <v>#N/A</v>
      </c>
      <c r="JL64" s="169" t="e">
        <f t="shared" si="209"/>
        <v>#N/A</v>
      </c>
      <c r="JM64" s="169" t="e">
        <f t="shared" si="209"/>
        <v>#N/A</v>
      </c>
      <c r="JN64" s="169" t="e">
        <f t="shared" si="209"/>
        <v>#N/A</v>
      </c>
      <c r="JO64" s="169" t="e">
        <f t="shared" si="209"/>
        <v>#N/A</v>
      </c>
      <c r="JP64" s="169" t="e">
        <f t="shared" si="209"/>
        <v>#N/A</v>
      </c>
      <c r="JQ64" s="169" t="e">
        <f t="shared" si="198"/>
        <v>#N/A</v>
      </c>
      <c r="JR64" s="169" t="e">
        <f t="shared" si="198"/>
        <v>#N/A</v>
      </c>
      <c r="JS64" s="169" t="e">
        <f t="shared" si="198"/>
        <v>#N/A</v>
      </c>
      <c r="JT64" s="169" t="e">
        <f t="shared" si="198"/>
        <v>#N/A</v>
      </c>
      <c r="JU64" s="169" t="e">
        <f t="shared" si="198"/>
        <v>#N/A</v>
      </c>
      <c r="JV64" s="169" t="e">
        <f t="shared" si="198"/>
        <v>#N/A</v>
      </c>
      <c r="JW64" s="169" t="e">
        <f t="shared" si="198"/>
        <v>#N/A</v>
      </c>
      <c r="JX64" s="169" t="e">
        <f t="shared" si="198"/>
        <v>#N/A</v>
      </c>
      <c r="JY64" s="169" t="e">
        <f t="shared" si="198"/>
        <v>#N/A</v>
      </c>
      <c r="JZ64" s="169" t="e">
        <f t="shared" si="198"/>
        <v>#N/A</v>
      </c>
      <c r="KA64" s="169" t="e">
        <f t="shared" si="198"/>
        <v>#N/A</v>
      </c>
      <c r="KB64" s="169" t="e">
        <f t="shared" si="198"/>
        <v>#N/A</v>
      </c>
      <c r="KC64" s="169" t="e">
        <f t="shared" si="198"/>
        <v>#N/A</v>
      </c>
      <c r="KD64" s="169" t="e">
        <f t="shared" si="198"/>
        <v>#N/A</v>
      </c>
      <c r="KE64" s="169" t="e">
        <f t="shared" si="198"/>
        <v>#N/A</v>
      </c>
      <c r="KF64" s="169" t="e">
        <f t="shared" si="117"/>
        <v>#N/A</v>
      </c>
      <c r="KG64" s="169" t="e">
        <f t="shared" si="206"/>
        <v>#N/A</v>
      </c>
      <c r="KH64" s="169" t="e">
        <f t="shared" si="206"/>
        <v>#N/A</v>
      </c>
      <c r="KI64" s="169" t="e">
        <f t="shared" si="206"/>
        <v>#N/A</v>
      </c>
      <c r="KJ64" s="169" t="e">
        <f t="shared" si="193"/>
        <v>#N/A</v>
      </c>
      <c r="KK64" s="169" t="e">
        <f t="shared" si="193"/>
        <v>#N/A</v>
      </c>
      <c r="KL64" s="169" t="e">
        <f t="shared" si="193"/>
        <v>#N/A</v>
      </c>
      <c r="KM64" s="169" t="e">
        <f t="shared" si="193"/>
        <v>#N/A</v>
      </c>
      <c r="KN64" s="169" t="e">
        <f t="shared" si="193"/>
        <v>#N/A</v>
      </c>
      <c r="KO64" s="169" t="e">
        <f t="shared" si="193"/>
        <v>#N/A</v>
      </c>
      <c r="KP64" s="169" t="e">
        <f t="shared" si="193"/>
        <v>#N/A</v>
      </c>
      <c r="KQ64" s="169" t="e">
        <f t="shared" si="193"/>
        <v>#N/A</v>
      </c>
      <c r="KR64" s="169" t="e">
        <f t="shared" si="193"/>
        <v>#N/A</v>
      </c>
      <c r="KS64" s="169" t="e">
        <f t="shared" si="193"/>
        <v>#N/A</v>
      </c>
      <c r="KT64" s="169" t="e">
        <f t="shared" si="193"/>
        <v>#N/A</v>
      </c>
      <c r="KU64" s="169" t="e">
        <f t="shared" si="193"/>
        <v>#N/A</v>
      </c>
      <c r="KV64" s="169" t="e">
        <f t="shared" si="193"/>
        <v>#N/A</v>
      </c>
      <c r="KW64" s="169" t="e">
        <f t="shared" si="193"/>
        <v>#N/A</v>
      </c>
      <c r="KX64" s="169" t="e">
        <f t="shared" si="193"/>
        <v>#N/A</v>
      </c>
      <c r="KY64" s="169" t="e">
        <f t="shared" si="213"/>
        <v>#N/A</v>
      </c>
      <c r="KZ64" s="169" t="e">
        <f t="shared" si="213"/>
        <v>#N/A</v>
      </c>
      <c r="LA64" s="169" t="e">
        <f t="shared" si="213"/>
        <v>#N/A</v>
      </c>
      <c r="LB64" s="169" t="e">
        <f t="shared" si="213"/>
        <v>#N/A</v>
      </c>
      <c r="LC64" s="169" t="e">
        <f t="shared" si="213"/>
        <v>#N/A</v>
      </c>
      <c r="LD64" s="169" t="e">
        <f t="shared" si="213"/>
        <v>#N/A</v>
      </c>
      <c r="LE64" s="169" t="e">
        <f t="shared" si="213"/>
        <v>#N/A</v>
      </c>
      <c r="LF64" s="169" t="e">
        <f t="shared" si="213"/>
        <v>#N/A</v>
      </c>
      <c r="LG64" s="169" t="e">
        <f t="shared" si="213"/>
        <v>#N/A</v>
      </c>
      <c r="LH64" s="169" t="e">
        <f t="shared" si="213"/>
        <v>#N/A</v>
      </c>
      <c r="LI64" s="169" t="e">
        <f t="shared" si="213"/>
        <v>#N/A</v>
      </c>
      <c r="LJ64" s="169" t="e">
        <f t="shared" si="213"/>
        <v>#N/A</v>
      </c>
      <c r="LK64" s="169" t="e">
        <f t="shared" si="213"/>
        <v>#N/A</v>
      </c>
      <c r="LL64" s="169" t="e">
        <f t="shared" si="213"/>
        <v>#N/A</v>
      </c>
      <c r="LM64" s="169" t="e">
        <f t="shared" si="213"/>
        <v>#N/A</v>
      </c>
      <c r="LN64" s="169" t="e">
        <f t="shared" si="210"/>
        <v>#N/A</v>
      </c>
      <c r="LO64" s="169" t="e">
        <f t="shared" si="210"/>
        <v>#N/A</v>
      </c>
      <c r="LP64" s="169" t="e">
        <f t="shared" si="210"/>
        <v>#N/A</v>
      </c>
      <c r="LQ64" s="169" t="e">
        <f t="shared" si="210"/>
        <v>#N/A</v>
      </c>
      <c r="LR64" s="169" t="e">
        <f t="shared" si="210"/>
        <v>#N/A</v>
      </c>
      <c r="LS64" s="169" t="e">
        <f t="shared" si="210"/>
        <v>#N/A</v>
      </c>
      <c r="LT64" s="169" t="e">
        <f t="shared" si="210"/>
        <v>#N/A</v>
      </c>
      <c r="LU64" s="169" t="e">
        <f t="shared" si="210"/>
        <v>#N/A</v>
      </c>
      <c r="LV64" s="169" t="e">
        <f t="shared" si="210"/>
        <v>#N/A</v>
      </c>
      <c r="LW64" s="169" t="e">
        <f t="shared" si="210"/>
        <v>#N/A</v>
      </c>
      <c r="LX64" s="169" t="e">
        <f t="shared" si="210"/>
        <v>#N/A</v>
      </c>
      <c r="LY64" s="169" t="e">
        <f t="shared" si="210"/>
        <v>#N/A</v>
      </c>
      <c r="LZ64" s="169" t="e">
        <f t="shared" si="210"/>
        <v>#N/A</v>
      </c>
      <c r="MA64" s="169" t="e">
        <f t="shared" si="210"/>
        <v>#N/A</v>
      </c>
      <c r="MB64" s="169" t="e">
        <f t="shared" si="210"/>
        <v>#N/A</v>
      </c>
      <c r="MC64" s="169" t="e">
        <f t="shared" si="199"/>
        <v>#N/A</v>
      </c>
      <c r="MD64" s="169" t="e">
        <f t="shared" si="199"/>
        <v>#N/A</v>
      </c>
      <c r="ME64" s="169" t="e">
        <f t="shared" si="199"/>
        <v>#N/A</v>
      </c>
      <c r="MF64" s="169" t="e">
        <f t="shared" si="199"/>
        <v>#N/A</v>
      </c>
      <c r="MG64" s="169" t="e">
        <f t="shared" si="199"/>
        <v>#N/A</v>
      </c>
      <c r="MH64" s="169" t="e">
        <f t="shared" si="199"/>
        <v>#N/A</v>
      </c>
      <c r="MI64" s="169" t="e">
        <f t="shared" si="199"/>
        <v>#N/A</v>
      </c>
      <c r="MJ64" s="169" t="e">
        <f t="shared" si="199"/>
        <v>#N/A</v>
      </c>
      <c r="MK64" s="169" t="e">
        <f t="shared" si="199"/>
        <v>#N/A</v>
      </c>
      <c r="ML64" s="169" t="e">
        <f t="shared" si="199"/>
        <v>#N/A</v>
      </c>
      <c r="MM64" s="169" t="e">
        <f t="shared" si="199"/>
        <v>#N/A</v>
      </c>
      <c r="MN64" s="169" t="e">
        <f t="shared" si="199"/>
        <v>#N/A</v>
      </c>
      <c r="MO64" s="169" t="e">
        <f t="shared" si="199"/>
        <v>#N/A</v>
      </c>
      <c r="MP64" s="169" t="e">
        <f t="shared" si="199"/>
        <v>#N/A</v>
      </c>
      <c r="MQ64" s="169" t="e">
        <f t="shared" si="199"/>
        <v>#N/A</v>
      </c>
      <c r="MR64" s="169" t="e">
        <f t="shared" si="118"/>
        <v>#N/A</v>
      </c>
      <c r="MS64" s="169" t="e">
        <f t="shared" si="207"/>
        <v>#N/A</v>
      </c>
      <c r="MT64" s="169" t="e">
        <f t="shared" si="207"/>
        <v>#N/A</v>
      </c>
      <c r="MU64" s="169" t="e">
        <f t="shared" si="207"/>
        <v>#N/A</v>
      </c>
      <c r="MV64" s="169" t="e">
        <f t="shared" si="194"/>
        <v>#N/A</v>
      </c>
      <c r="MW64" s="169" t="e">
        <f t="shared" si="194"/>
        <v>#N/A</v>
      </c>
      <c r="MX64" s="169" t="e">
        <f t="shared" si="194"/>
        <v>#N/A</v>
      </c>
      <c r="MY64" s="169" t="e">
        <f t="shared" si="194"/>
        <v>#N/A</v>
      </c>
      <c r="MZ64" s="169" t="e">
        <f t="shared" si="194"/>
        <v>#N/A</v>
      </c>
      <c r="NA64" s="169" t="e">
        <f t="shared" si="194"/>
        <v>#N/A</v>
      </c>
      <c r="NB64" s="169" t="e">
        <f t="shared" si="194"/>
        <v>#N/A</v>
      </c>
      <c r="NC64" s="169" t="e">
        <f t="shared" si="194"/>
        <v>#N/A</v>
      </c>
      <c r="ND64" s="169" t="e">
        <f t="shared" si="194"/>
        <v>#N/A</v>
      </c>
      <c r="NE64" s="169" t="e">
        <f t="shared" si="194"/>
        <v>#N/A</v>
      </c>
      <c r="NF64" s="169" t="e">
        <f t="shared" si="194"/>
        <v>#N/A</v>
      </c>
      <c r="NG64" s="169" t="e">
        <f t="shared" si="194"/>
        <v>#N/A</v>
      </c>
      <c r="NH64" s="169" t="e">
        <f t="shared" si="194"/>
        <v>#N/A</v>
      </c>
      <c r="NI64" s="169" t="e">
        <f t="shared" si="194"/>
        <v>#N/A</v>
      </c>
      <c r="NJ64" s="169" t="e">
        <f t="shared" si="194"/>
        <v>#N/A</v>
      </c>
      <c r="NK64" s="169" t="e">
        <f t="shared" si="214"/>
        <v>#N/A</v>
      </c>
      <c r="NL64" s="169" t="e">
        <f t="shared" si="214"/>
        <v>#N/A</v>
      </c>
      <c r="NM64" s="169" t="e">
        <f t="shared" si="214"/>
        <v>#N/A</v>
      </c>
      <c r="NN64" s="169" t="e">
        <f t="shared" si="214"/>
        <v>#N/A</v>
      </c>
      <c r="NO64" s="169" t="e">
        <f t="shared" si="214"/>
        <v>#N/A</v>
      </c>
      <c r="NP64" s="169" t="e">
        <f t="shared" si="214"/>
        <v>#N/A</v>
      </c>
      <c r="NQ64" s="169" t="e">
        <f t="shared" si="214"/>
        <v>#N/A</v>
      </c>
      <c r="NR64" s="169" t="e">
        <f t="shared" si="214"/>
        <v>#N/A</v>
      </c>
      <c r="NS64" s="169" t="e">
        <f t="shared" si="214"/>
        <v>#N/A</v>
      </c>
      <c r="NT64" s="169" t="e">
        <f t="shared" si="214"/>
        <v>#N/A</v>
      </c>
      <c r="NU64" s="169" t="e">
        <f t="shared" si="214"/>
        <v>#N/A</v>
      </c>
      <c r="NV64" s="169" t="e">
        <f t="shared" si="214"/>
        <v>#N/A</v>
      </c>
      <c r="NW64" s="169" t="e">
        <f t="shared" si="214"/>
        <v>#N/A</v>
      </c>
      <c r="NX64" s="169" t="e">
        <f t="shared" si="214"/>
        <v>#N/A</v>
      </c>
      <c r="NY64" s="169" t="e">
        <f t="shared" si="214"/>
        <v>#N/A</v>
      </c>
      <c r="NZ64" s="169" t="e">
        <f t="shared" si="211"/>
        <v>#N/A</v>
      </c>
      <c r="OA64" s="169" t="e">
        <f t="shared" si="211"/>
        <v>#N/A</v>
      </c>
      <c r="OB64" s="169" t="e">
        <f t="shared" si="211"/>
        <v>#N/A</v>
      </c>
      <c r="OC64" s="169" t="e">
        <f t="shared" si="211"/>
        <v>#N/A</v>
      </c>
      <c r="OD64" s="169" t="e">
        <f t="shared" si="211"/>
        <v>#N/A</v>
      </c>
      <c r="OE64" s="169" t="e">
        <f t="shared" si="211"/>
        <v>#N/A</v>
      </c>
      <c r="OF64" s="169" t="e">
        <f t="shared" si="211"/>
        <v>#N/A</v>
      </c>
      <c r="OG64" s="169" t="e">
        <f t="shared" si="211"/>
        <v>#N/A</v>
      </c>
      <c r="OH64" s="169" t="e">
        <f t="shared" si="211"/>
        <v>#N/A</v>
      </c>
      <c r="OI64" s="169" t="e">
        <f t="shared" si="211"/>
        <v>#N/A</v>
      </c>
      <c r="OJ64" s="169" t="e">
        <f t="shared" si="211"/>
        <v>#N/A</v>
      </c>
      <c r="OK64" s="169" t="e">
        <f t="shared" si="211"/>
        <v>#N/A</v>
      </c>
      <c r="OL64" s="169" t="e">
        <f t="shared" si="211"/>
        <v>#N/A</v>
      </c>
      <c r="OM64" s="169" t="e">
        <f t="shared" si="211"/>
        <v>#N/A</v>
      </c>
      <c r="ON64" s="169" t="e">
        <f t="shared" si="211"/>
        <v>#N/A</v>
      </c>
      <c r="OO64" s="169" t="e">
        <f t="shared" si="200"/>
        <v>#N/A</v>
      </c>
      <c r="OP64" s="169" t="e">
        <f t="shared" si="200"/>
        <v>#N/A</v>
      </c>
      <c r="OQ64" s="169" t="e">
        <f t="shared" si="200"/>
        <v>#N/A</v>
      </c>
      <c r="OR64" s="169" t="e">
        <f t="shared" si="200"/>
        <v>#N/A</v>
      </c>
      <c r="OS64" s="169" t="e">
        <f t="shared" si="200"/>
        <v>#N/A</v>
      </c>
      <c r="OT64" s="169" t="e">
        <f t="shared" si="200"/>
        <v>#N/A</v>
      </c>
      <c r="OU64" s="169" t="e">
        <f t="shared" si="200"/>
        <v>#N/A</v>
      </c>
      <c r="OV64" s="169" t="e">
        <f t="shared" si="200"/>
        <v>#N/A</v>
      </c>
      <c r="OW64" s="169" t="e">
        <f t="shared" si="200"/>
        <v>#N/A</v>
      </c>
      <c r="OX64" s="169" t="e">
        <f t="shared" si="200"/>
        <v>#N/A</v>
      </c>
      <c r="OY64" s="169" t="e">
        <f t="shared" si="200"/>
        <v>#N/A</v>
      </c>
      <c r="OZ64" s="169" t="e">
        <f t="shared" si="200"/>
        <v>#N/A</v>
      </c>
      <c r="PA64" s="169" t="e">
        <f t="shared" si="200"/>
        <v>#N/A</v>
      </c>
      <c r="PB64" s="169" t="e">
        <f t="shared" si="200"/>
        <v>#N/A</v>
      </c>
      <c r="PC64" s="169" t="e">
        <f t="shared" si="200"/>
        <v>#N/A</v>
      </c>
      <c r="PD64" s="169" t="e">
        <f t="shared" si="119"/>
        <v>#N/A</v>
      </c>
      <c r="PE64" s="169" t="e">
        <f t="shared" si="196"/>
        <v>#N/A</v>
      </c>
      <c r="PF64" s="169" t="e">
        <f t="shared" si="196"/>
        <v>#N/A</v>
      </c>
      <c r="PG64" s="169" t="e">
        <f t="shared" si="196"/>
        <v>#N/A</v>
      </c>
      <c r="PH64" s="169" t="e">
        <f t="shared" si="196"/>
        <v>#N/A</v>
      </c>
      <c r="PI64" s="169" t="e">
        <f t="shared" si="196"/>
        <v>#N/A</v>
      </c>
      <c r="PJ64" s="169" t="e">
        <f t="shared" si="196"/>
        <v>#N/A</v>
      </c>
      <c r="PK64" s="169" t="e">
        <f t="shared" si="196"/>
        <v>#N/A</v>
      </c>
      <c r="PL64" s="169" t="e">
        <f t="shared" si="196"/>
        <v>#N/A</v>
      </c>
    </row>
    <row r="65" spans="1:428" hidden="1" x14ac:dyDescent="0.75">
      <c r="A65" s="4">
        <v>62</v>
      </c>
      <c r="B65" s="109"/>
      <c r="C65" s="117"/>
      <c r="D65" s="122" t="str">
        <f t="shared" si="168"/>
        <v/>
      </c>
      <c r="E65" s="95"/>
      <c r="F65" s="122" t="str">
        <f t="shared" si="169"/>
        <v/>
      </c>
      <c r="G65" s="117"/>
      <c r="H65" s="110"/>
      <c r="I65" s="124" t="str">
        <f t="shared" si="0"/>
        <v/>
      </c>
      <c r="J65" s="124" t="str">
        <f t="shared" si="1"/>
        <v/>
      </c>
      <c r="K65" s="73" t="str">
        <f t="shared" si="112"/>
        <v/>
      </c>
      <c r="L65" s="23"/>
      <c r="M65" s="57"/>
      <c r="N65" s="280"/>
      <c r="O65" s="74" t="str">
        <f>IF(AND(D65&gt;0,E65&gt;0,F65&gt;0),IF(ISBLANK(N65),IF(ISBLANK(L65),"",(F65-D65)*VLOOKUP(L65,VLookups!$A$4:$B$13,2,FALSE)),N65),"")</f>
        <v/>
      </c>
      <c r="P65" s="75" t="str">
        <f t="shared" si="170"/>
        <v/>
      </c>
      <c r="Q65" s="95"/>
      <c r="R65" s="270" t="str">
        <f>IF(AND(Q65&gt;0,E65&gt;0,NOT(O65="")),ABS(VLOOKUP($Q$1,VLookups!$A$43:$B$44,2,FALSE)-_xlfn.NORM.DIST(Q65,K65,O65,TRUE)),"")</f>
        <v/>
      </c>
      <c r="S65" s="94" t="str">
        <f>IF(AND($D65&gt;0,$E65&gt;0,$F65&gt;0,NOT(ISBLANK($L65))),_xlfn.NORM.INV(ABS(VLOOKUP($Q$1,VLookups!$A$43:$B$44,2,FALSE)-S$3),$K65,$O65),"")</f>
        <v/>
      </c>
      <c r="T65" s="93" t="str">
        <f>IF(AND($D65&gt;0,$E65&gt;0,$F65&gt;0,NOT(ISBLANK($L65))),_xlfn.NORM.INV(ABS(VLOOKUP($Q$1,VLookups!$A$43:$B$44,2,FALSE)-T$3),$K65,$O65),"")</f>
        <v/>
      </c>
      <c r="U65" s="94" t="str">
        <f>IF(AND($D65&gt;0,$E65&gt;0,$F65&gt;0,NOT(ISBLANK($L65))),_xlfn.NORM.INV(ABS(VLOOKUP($Q$1,VLookups!$A$43:$B$44,2,FALSE)-U$3),$K65,$O65),"")</f>
        <v/>
      </c>
      <c r="V65" s="93" t="str">
        <f>IF(AND($D65&gt;0,$E65&gt;0,$F65&gt;0,NOT(ISBLANK($L65))),_xlfn.NORM.INV(ABS(VLOOKUP($Q$1,VLookups!$A$43:$B$44,2,FALSE)-V$3),$K65,$O65),"")</f>
        <v/>
      </c>
      <c r="W65" s="94" t="str">
        <f>IF(AND($D65&gt;0,$E65&gt;0,$F65&gt;0,NOT(ISBLANK($L65))),_xlfn.NORM.INV(ABS(VLOOKUP($Q$1,VLookups!$A$43:$B$44,2,FALSE)-W$3),$K65,$O65),"")</f>
        <v/>
      </c>
      <c r="X65" s="93" t="str">
        <f>IF(AND($D65&gt;0,$E65&gt;0,$F65&gt;0,NOT(ISBLANK($L65))),_xlfn.NORM.INV(ABS(VLOOKUP($Q$1,VLookups!$A$43:$B$44,2,FALSE)-X$3),$K65,$O65),"")</f>
        <v/>
      </c>
      <c r="Y65" s="5"/>
      <c r="Z65" s="168" t="str">
        <f t="shared" si="113"/>
        <v/>
      </c>
      <c r="AA65" s="49" t="str">
        <f t="shared" si="114"/>
        <v/>
      </c>
      <c r="AB65" s="49" t="str">
        <f t="shared" si="208"/>
        <v/>
      </c>
      <c r="AC65" s="49" t="str">
        <f t="shared" si="208"/>
        <v/>
      </c>
      <c r="AD65" s="49" t="str">
        <f t="shared" si="208"/>
        <v/>
      </c>
      <c r="AE65" s="49" t="str">
        <f t="shared" si="208"/>
        <v/>
      </c>
      <c r="AF65" s="49" t="str">
        <f t="shared" si="208"/>
        <v/>
      </c>
      <c r="AG65" s="49" t="str">
        <f t="shared" si="208"/>
        <v/>
      </c>
      <c r="AH65" s="49" t="str">
        <f t="shared" si="208"/>
        <v/>
      </c>
      <c r="AI65" s="49" t="str">
        <f t="shared" si="208"/>
        <v/>
      </c>
      <c r="AJ65" s="49" t="str">
        <f t="shared" si="208"/>
        <v/>
      </c>
      <c r="AK65" s="49" t="str">
        <f t="shared" si="208"/>
        <v/>
      </c>
      <c r="AL65" s="49" t="str">
        <f t="shared" si="208"/>
        <v/>
      </c>
      <c r="AM65" s="49" t="str">
        <f t="shared" si="208"/>
        <v/>
      </c>
      <c r="AN65" s="49" t="str">
        <f t="shared" si="208"/>
        <v/>
      </c>
      <c r="AO65" s="49" t="str">
        <f t="shared" si="208"/>
        <v/>
      </c>
      <c r="AP65" s="49" t="str">
        <f t="shared" si="208"/>
        <v/>
      </c>
      <c r="AQ65" s="49" t="str">
        <f t="shared" si="208"/>
        <v/>
      </c>
      <c r="AR65" s="49" t="str">
        <f t="shared" si="208"/>
        <v/>
      </c>
      <c r="AS65" s="49" t="str">
        <f t="shared" si="208"/>
        <v/>
      </c>
      <c r="AT65" s="49" t="str">
        <f t="shared" si="208"/>
        <v/>
      </c>
      <c r="AU65" s="49" t="str">
        <f t="shared" si="208"/>
        <v/>
      </c>
      <c r="AV65" s="49" t="str">
        <f t="shared" si="208"/>
        <v/>
      </c>
      <c r="AW65" s="49" t="str">
        <f t="shared" si="208"/>
        <v/>
      </c>
      <c r="AX65" s="49" t="str">
        <f t="shared" si="208"/>
        <v/>
      </c>
      <c r="AY65" s="49" t="str">
        <f t="shared" si="208"/>
        <v/>
      </c>
      <c r="AZ65" s="49" t="str">
        <f t="shared" si="208"/>
        <v/>
      </c>
      <c r="BA65" s="49" t="str">
        <f t="shared" si="208"/>
        <v/>
      </c>
      <c r="BB65" s="49" t="str">
        <f t="shared" si="208"/>
        <v/>
      </c>
      <c r="BC65" s="49" t="str">
        <f t="shared" si="208"/>
        <v/>
      </c>
      <c r="BD65" s="49" t="str">
        <f t="shared" si="208"/>
        <v/>
      </c>
      <c r="BE65" s="49" t="str">
        <f t="shared" si="208"/>
        <v/>
      </c>
      <c r="BF65" s="49" t="str">
        <f t="shared" si="208"/>
        <v/>
      </c>
      <c r="BG65" s="49" t="str">
        <f t="shared" si="208"/>
        <v/>
      </c>
      <c r="BH65" s="49" t="str">
        <f t="shared" si="208"/>
        <v/>
      </c>
      <c r="BI65" s="49" t="str">
        <f t="shared" si="208"/>
        <v/>
      </c>
      <c r="BJ65" s="49" t="str">
        <f t="shared" si="208"/>
        <v/>
      </c>
      <c r="BK65" s="49" t="str">
        <f t="shared" si="208"/>
        <v/>
      </c>
      <c r="BL65" s="49" t="str">
        <f t="shared" si="208"/>
        <v/>
      </c>
      <c r="BM65" s="49" t="str">
        <f t="shared" si="208"/>
        <v/>
      </c>
      <c r="BN65" s="49" t="str">
        <f t="shared" si="208"/>
        <v/>
      </c>
      <c r="BO65" s="49" t="str">
        <f t="shared" si="208"/>
        <v/>
      </c>
      <c r="BP65" s="49" t="str">
        <f t="shared" si="208"/>
        <v/>
      </c>
      <c r="BQ65" s="49" t="str">
        <f t="shared" si="208"/>
        <v/>
      </c>
      <c r="BR65" s="49" t="str">
        <f t="shared" si="208"/>
        <v/>
      </c>
      <c r="BS65" s="49" t="str">
        <f t="shared" si="208"/>
        <v/>
      </c>
      <c r="BT65" s="49" t="str">
        <f t="shared" si="208"/>
        <v/>
      </c>
      <c r="BU65" s="49" t="str">
        <f t="shared" si="208"/>
        <v/>
      </c>
      <c r="BV65" s="49" t="str">
        <f t="shared" si="208"/>
        <v/>
      </c>
      <c r="BW65" s="49" t="str">
        <f t="shared" si="208"/>
        <v/>
      </c>
      <c r="BX65" s="49" t="str">
        <f t="shared" si="208"/>
        <v/>
      </c>
      <c r="BY65" s="49" t="str">
        <f t="shared" si="208"/>
        <v/>
      </c>
      <c r="BZ65" s="49" t="str">
        <f t="shared" si="208"/>
        <v/>
      </c>
      <c r="CA65" s="49" t="str">
        <f t="shared" si="208"/>
        <v/>
      </c>
      <c r="CB65" s="49" t="str">
        <f t="shared" si="208"/>
        <v/>
      </c>
      <c r="CC65" s="49" t="str">
        <f t="shared" si="208"/>
        <v/>
      </c>
      <c r="CD65" s="49" t="str">
        <f t="shared" si="208"/>
        <v/>
      </c>
      <c r="CE65" s="49" t="str">
        <f t="shared" si="208"/>
        <v/>
      </c>
      <c r="CF65" s="49" t="str">
        <f t="shared" si="208"/>
        <v/>
      </c>
      <c r="CG65" s="49" t="str">
        <f t="shared" si="208"/>
        <v/>
      </c>
      <c r="CH65" s="49" t="str">
        <f t="shared" si="208"/>
        <v/>
      </c>
      <c r="CI65" s="49" t="str">
        <f t="shared" si="208"/>
        <v/>
      </c>
      <c r="CJ65" s="49" t="str">
        <f t="shared" si="208"/>
        <v/>
      </c>
      <c r="CK65" s="49" t="str">
        <f t="shared" si="208"/>
        <v/>
      </c>
      <c r="CL65" s="49" t="str">
        <f t="shared" si="208"/>
        <v/>
      </c>
      <c r="CM65" s="49" t="str">
        <f t="shared" ref="CM65:DV72" si="215">IF(ISNONTEXT($Z65),CN65-$Z65,"")</f>
        <v/>
      </c>
      <c r="CN65" s="49" t="str">
        <f t="shared" si="215"/>
        <v/>
      </c>
      <c r="CO65" s="49" t="str">
        <f t="shared" si="215"/>
        <v/>
      </c>
      <c r="CP65" s="49" t="str">
        <f t="shared" si="215"/>
        <v/>
      </c>
      <c r="CQ65" s="49" t="str">
        <f t="shared" si="215"/>
        <v/>
      </c>
      <c r="CR65" s="49" t="str">
        <f t="shared" si="215"/>
        <v/>
      </c>
      <c r="CS65" s="49" t="str">
        <f t="shared" si="215"/>
        <v/>
      </c>
      <c r="CT65" s="49" t="str">
        <f t="shared" si="215"/>
        <v/>
      </c>
      <c r="CU65" s="49" t="str">
        <f t="shared" si="215"/>
        <v/>
      </c>
      <c r="CV65" s="49" t="str">
        <f t="shared" si="215"/>
        <v/>
      </c>
      <c r="CW65" s="49" t="str">
        <f t="shared" si="215"/>
        <v/>
      </c>
      <c r="CX65" s="49" t="str">
        <f t="shared" si="215"/>
        <v/>
      </c>
      <c r="CY65" s="49" t="str">
        <f t="shared" si="215"/>
        <v/>
      </c>
      <c r="CZ65" s="49" t="str">
        <f t="shared" si="215"/>
        <v/>
      </c>
      <c r="DA65" s="49" t="str">
        <f t="shared" si="215"/>
        <v/>
      </c>
      <c r="DB65" s="49" t="str">
        <f t="shared" si="215"/>
        <v/>
      </c>
      <c r="DC65" s="49" t="str">
        <f t="shared" si="215"/>
        <v/>
      </c>
      <c r="DD65" s="49" t="str">
        <f t="shared" si="215"/>
        <v/>
      </c>
      <c r="DE65" s="49" t="str">
        <f t="shared" si="215"/>
        <v/>
      </c>
      <c r="DF65" s="49" t="str">
        <f t="shared" si="215"/>
        <v/>
      </c>
      <c r="DG65" s="49" t="str">
        <f t="shared" si="215"/>
        <v/>
      </c>
      <c r="DH65" s="49" t="str">
        <f t="shared" si="215"/>
        <v/>
      </c>
      <c r="DI65" s="49" t="str">
        <f t="shared" si="215"/>
        <v/>
      </c>
      <c r="DJ65" s="49" t="str">
        <f t="shared" si="215"/>
        <v/>
      </c>
      <c r="DK65" s="49" t="str">
        <f t="shared" si="215"/>
        <v/>
      </c>
      <c r="DL65" s="49" t="str">
        <f t="shared" si="215"/>
        <v/>
      </c>
      <c r="DM65" s="49" t="str">
        <f t="shared" si="215"/>
        <v/>
      </c>
      <c r="DN65" s="49" t="str">
        <f t="shared" si="215"/>
        <v/>
      </c>
      <c r="DO65" s="49" t="str">
        <f t="shared" si="215"/>
        <v/>
      </c>
      <c r="DP65" s="49" t="str">
        <f t="shared" si="215"/>
        <v/>
      </c>
      <c r="DQ65" s="49" t="str">
        <f t="shared" si="215"/>
        <v/>
      </c>
      <c r="DR65" s="49" t="str">
        <f t="shared" si="215"/>
        <v/>
      </c>
      <c r="DS65" s="49" t="str">
        <f t="shared" si="215"/>
        <v/>
      </c>
      <c r="DT65" s="49" t="str">
        <f t="shared" si="215"/>
        <v/>
      </c>
      <c r="DU65" s="49" t="str">
        <f t="shared" si="215"/>
        <v/>
      </c>
      <c r="DV65" s="49" t="str">
        <f t="shared" si="215"/>
        <v/>
      </c>
      <c r="DW65" s="183" t="str">
        <f t="shared" si="115"/>
        <v/>
      </c>
      <c r="DX65" s="49" t="str">
        <f t="shared" si="5"/>
        <v/>
      </c>
      <c r="DY65" s="49" t="str">
        <f t="shared" si="6"/>
        <v/>
      </c>
      <c r="DZ65" s="49" t="str">
        <f t="shared" si="7"/>
        <v/>
      </c>
      <c r="EA65" s="49" t="str">
        <f t="shared" si="8"/>
        <v/>
      </c>
      <c r="EB65" s="49" t="str">
        <f t="shared" si="9"/>
        <v/>
      </c>
      <c r="EC65" s="49" t="str">
        <f t="shared" si="10"/>
        <v/>
      </c>
      <c r="ED65" s="49" t="str">
        <f t="shared" si="11"/>
        <v/>
      </c>
      <c r="EE65" s="49" t="str">
        <f t="shared" si="12"/>
        <v/>
      </c>
      <c r="EF65" s="49" t="str">
        <f t="shared" si="13"/>
        <v/>
      </c>
      <c r="EG65" s="49" t="str">
        <f t="shared" si="14"/>
        <v/>
      </c>
      <c r="EH65" s="49" t="str">
        <f t="shared" si="15"/>
        <v/>
      </c>
      <c r="EI65" s="49" t="str">
        <f t="shared" si="16"/>
        <v/>
      </c>
      <c r="EJ65" s="49" t="str">
        <f t="shared" si="17"/>
        <v/>
      </c>
      <c r="EK65" s="49" t="str">
        <f t="shared" si="18"/>
        <v/>
      </c>
      <c r="EL65" s="49" t="str">
        <f t="shared" si="19"/>
        <v/>
      </c>
      <c r="EM65" s="49" t="str">
        <f t="shared" si="20"/>
        <v/>
      </c>
      <c r="EN65" s="49" t="str">
        <f t="shared" si="21"/>
        <v/>
      </c>
      <c r="EO65" s="49" t="str">
        <f t="shared" si="22"/>
        <v/>
      </c>
      <c r="EP65" s="49" t="str">
        <f t="shared" si="23"/>
        <v/>
      </c>
      <c r="EQ65" s="49" t="str">
        <f t="shared" si="24"/>
        <v/>
      </c>
      <c r="ER65" s="49" t="str">
        <f t="shared" si="25"/>
        <v/>
      </c>
      <c r="ES65" s="49" t="str">
        <f t="shared" si="26"/>
        <v/>
      </c>
      <c r="ET65" s="49" t="str">
        <f t="shared" si="27"/>
        <v/>
      </c>
      <c r="EU65" s="49" t="str">
        <f t="shared" si="28"/>
        <v/>
      </c>
      <c r="EV65" s="49" t="str">
        <f t="shared" si="29"/>
        <v/>
      </c>
      <c r="EW65" s="49" t="str">
        <f t="shared" si="30"/>
        <v/>
      </c>
      <c r="EX65" s="49" t="str">
        <f t="shared" si="31"/>
        <v/>
      </c>
      <c r="EY65" s="49" t="str">
        <f t="shared" si="32"/>
        <v/>
      </c>
      <c r="EZ65" s="49" t="str">
        <f t="shared" si="33"/>
        <v/>
      </c>
      <c r="FA65" s="49" t="str">
        <f t="shared" si="34"/>
        <v/>
      </c>
      <c r="FB65" s="49" t="str">
        <f t="shared" si="35"/>
        <v/>
      </c>
      <c r="FC65" s="49" t="str">
        <f t="shared" si="36"/>
        <v/>
      </c>
      <c r="FD65" s="49" t="str">
        <f t="shared" si="37"/>
        <v/>
      </c>
      <c r="FE65" s="49" t="str">
        <f t="shared" si="38"/>
        <v/>
      </c>
      <c r="FF65" s="49" t="str">
        <f t="shared" si="39"/>
        <v/>
      </c>
      <c r="FG65" s="49" t="str">
        <f t="shared" si="40"/>
        <v/>
      </c>
      <c r="FH65" s="49" t="str">
        <f t="shared" si="41"/>
        <v/>
      </c>
      <c r="FI65" s="49" t="str">
        <f t="shared" si="42"/>
        <v/>
      </c>
      <c r="FJ65" s="49" t="str">
        <f t="shared" si="43"/>
        <v/>
      </c>
      <c r="FK65" s="49" t="str">
        <f t="shared" si="44"/>
        <v/>
      </c>
      <c r="FL65" s="49" t="str">
        <f t="shared" si="45"/>
        <v/>
      </c>
      <c r="FM65" s="49" t="str">
        <f t="shared" si="46"/>
        <v/>
      </c>
      <c r="FN65" s="49" t="str">
        <f t="shared" si="47"/>
        <v/>
      </c>
      <c r="FO65" s="49" t="str">
        <f t="shared" si="48"/>
        <v/>
      </c>
      <c r="FP65" s="49" t="str">
        <f t="shared" si="49"/>
        <v/>
      </c>
      <c r="FQ65" s="49" t="str">
        <f t="shared" si="50"/>
        <v/>
      </c>
      <c r="FR65" s="49" t="str">
        <f t="shared" si="51"/>
        <v/>
      </c>
      <c r="FS65" s="49" t="str">
        <f t="shared" si="52"/>
        <v/>
      </c>
      <c r="FT65" s="49" t="str">
        <f t="shared" si="53"/>
        <v/>
      </c>
      <c r="FU65" s="49" t="str">
        <f t="shared" si="54"/>
        <v/>
      </c>
      <c r="FV65" s="49" t="str">
        <f t="shared" si="55"/>
        <v/>
      </c>
      <c r="FW65" s="49" t="str">
        <f t="shared" si="56"/>
        <v/>
      </c>
      <c r="FX65" s="49" t="str">
        <f t="shared" si="57"/>
        <v/>
      </c>
      <c r="FY65" s="49" t="str">
        <f t="shared" si="58"/>
        <v/>
      </c>
      <c r="FZ65" s="49" t="str">
        <f t="shared" si="59"/>
        <v/>
      </c>
      <c r="GA65" s="49" t="str">
        <f t="shared" si="60"/>
        <v/>
      </c>
      <c r="GB65" s="49" t="str">
        <f t="shared" si="61"/>
        <v/>
      </c>
      <c r="GC65" s="49" t="str">
        <f t="shared" si="62"/>
        <v/>
      </c>
      <c r="GD65" s="49" t="str">
        <f t="shared" si="63"/>
        <v/>
      </c>
      <c r="GE65" s="49" t="str">
        <f t="shared" si="64"/>
        <v/>
      </c>
      <c r="GF65" s="49" t="str">
        <f t="shared" si="65"/>
        <v/>
      </c>
      <c r="GG65" s="49" t="str">
        <f t="shared" si="66"/>
        <v/>
      </c>
      <c r="GH65" s="49" t="str">
        <f t="shared" si="67"/>
        <v/>
      </c>
      <c r="GI65" s="49" t="str">
        <f t="shared" si="68"/>
        <v/>
      </c>
      <c r="GJ65" s="49" t="str">
        <f t="shared" si="69"/>
        <v/>
      </c>
      <c r="GK65" s="49" t="str">
        <f t="shared" si="70"/>
        <v/>
      </c>
      <c r="GL65" s="49" t="str">
        <f t="shared" si="71"/>
        <v/>
      </c>
      <c r="GM65" s="49" t="str">
        <f t="shared" si="72"/>
        <v/>
      </c>
      <c r="GN65" s="49" t="str">
        <f t="shared" si="73"/>
        <v/>
      </c>
      <c r="GO65" s="49" t="str">
        <f t="shared" si="74"/>
        <v/>
      </c>
      <c r="GP65" s="49" t="str">
        <f t="shared" si="75"/>
        <v/>
      </c>
      <c r="GQ65" s="49" t="str">
        <f t="shared" si="76"/>
        <v/>
      </c>
      <c r="GR65" s="49" t="str">
        <f t="shared" si="77"/>
        <v/>
      </c>
      <c r="GS65" s="49" t="str">
        <f t="shared" si="78"/>
        <v/>
      </c>
      <c r="GT65" s="49" t="str">
        <f t="shared" si="79"/>
        <v/>
      </c>
      <c r="GU65" s="49" t="str">
        <f t="shared" si="80"/>
        <v/>
      </c>
      <c r="GV65" s="49" t="str">
        <f t="shared" si="81"/>
        <v/>
      </c>
      <c r="GW65" s="49" t="str">
        <f t="shared" si="82"/>
        <v/>
      </c>
      <c r="GX65" s="49" t="str">
        <f t="shared" si="83"/>
        <v/>
      </c>
      <c r="GY65" s="49" t="str">
        <f t="shared" si="84"/>
        <v/>
      </c>
      <c r="GZ65" s="49" t="str">
        <f t="shared" si="85"/>
        <v/>
      </c>
      <c r="HA65" s="49" t="str">
        <f t="shared" si="86"/>
        <v/>
      </c>
      <c r="HB65" s="49" t="str">
        <f t="shared" si="87"/>
        <v/>
      </c>
      <c r="HC65" s="49" t="str">
        <f t="shared" si="88"/>
        <v/>
      </c>
      <c r="HD65" s="49" t="str">
        <f t="shared" si="89"/>
        <v/>
      </c>
      <c r="HE65" s="49" t="str">
        <f t="shared" si="90"/>
        <v/>
      </c>
      <c r="HF65" s="49" t="str">
        <f t="shared" si="91"/>
        <v/>
      </c>
      <c r="HG65" s="49" t="str">
        <f t="shared" si="92"/>
        <v/>
      </c>
      <c r="HH65" s="49" t="str">
        <f t="shared" si="93"/>
        <v/>
      </c>
      <c r="HI65" s="49" t="str">
        <f t="shared" si="94"/>
        <v/>
      </c>
      <c r="HJ65" s="49" t="str">
        <f t="shared" si="95"/>
        <v/>
      </c>
      <c r="HK65" s="49" t="str">
        <f t="shared" si="96"/>
        <v/>
      </c>
      <c r="HL65" s="49" t="str">
        <f t="shared" si="97"/>
        <v/>
      </c>
      <c r="HM65" s="49" t="str">
        <f t="shared" si="98"/>
        <v/>
      </c>
      <c r="HN65" s="49" t="str">
        <f t="shared" si="99"/>
        <v/>
      </c>
      <c r="HO65" s="49" t="str">
        <f t="shared" si="100"/>
        <v/>
      </c>
      <c r="HP65" s="49" t="str">
        <f t="shared" si="101"/>
        <v/>
      </c>
      <c r="HQ65" s="49" t="str">
        <f t="shared" si="102"/>
        <v/>
      </c>
      <c r="HR65" s="49" t="str">
        <f t="shared" si="103"/>
        <v/>
      </c>
      <c r="HS65" s="49" t="str">
        <f t="shared" si="104"/>
        <v/>
      </c>
      <c r="HT65" s="169" t="e">
        <f t="shared" si="171"/>
        <v>#N/A</v>
      </c>
      <c r="HU65" s="169" t="e">
        <f t="shared" si="205"/>
        <v>#N/A</v>
      </c>
      <c r="HV65" s="169" t="e">
        <f t="shared" si="205"/>
        <v>#N/A</v>
      </c>
      <c r="HW65" s="169" t="e">
        <f t="shared" si="205"/>
        <v>#N/A</v>
      </c>
      <c r="HX65" s="169" t="e">
        <f t="shared" ref="HX65:IL80" si="216">IF(ISNONTEXT($O65),_xlfn.NORM.DIST(AE65,$K65,$O65,FALSE),NA())</f>
        <v>#N/A</v>
      </c>
      <c r="HY65" s="169" t="e">
        <f t="shared" si="216"/>
        <v>#N/A</v>
      </c>
      <c r="HZ65" s="169" t="e">
        <f t="shared" si="216"/>
        <v>#N/A</v>
      </c>
      <c r="IA65" s="169" t="e">
        <f t="shared" si="216"/>
        <v>#N/A</v>
      </c>
      <c r="IB65" s="169" t="e">
        <f t="shared" si="216"/>
        <v>#N/A</v>
      </c>
      <c r="IC65" s="169" t="e">
        <f t="shared" si="216"/>
        <v>#N/A</v>
      </c>
      <c r="ID65" s="169" t="e">
        <f t="shared" si="216"/>
        <v>#N/A</v>
      </c>
      <c r="IE65" s="169" t="e">
        <f t="shared" si="216"/>
        <v>#N/A</v>
      </c>
      <c r="IF65" s="169" t="e">
        <f t="shared" si="216"/>
        <v>#N/A</v>
      </c>
      <c r="IG65" s="169" t="e">
        <f t="shared" si="216"/>
        <v>#N/A</v>
      </c>
      <c r="IH65" s="169" t="e">
        <f t="shared" si="216"/>
        <v>#N/A</v>
      </c>
      <c r="II65" s="169" t="e">
        <f t="shared" si="216"/>
        <v>#N/A</v>
      </c>
      <c r="IJ65" s="169" t="e">
        <f t="shared" si="216"/>
        <v>#N/A</v>
      </c>
      <c r="IK65" s="169" t="e">
        <f t="shared" si="216"/>
        <v>#N/A</v>
      </c>
      <c r="IL65" s="169" t="e">
        <f t="shared" si="216"/>
        <v>#N/A</v>
      </c>
      <c r="IM65" s="169" t="e">
        <f t="shared" si="212"/>
        <v>#N/A</v>
      </c>
      <c r="IN65" s="169" t="e">
        <f t="shared" si="212"/>
        <v>#N/A</v>
      </c>
      <c r="IO65" s="169" t="e">
        <f t="shared" si="212"/>
        <v>#N/A</v>
      </c>
      <c r="IP65" s="169" t="e">
        <f t="shared" si="212"/>
        <v>#N/A</v>
      </c>
      <c r="IQ65" s="169" t="e">
        <f t="shared" si="212"/>
        <v>#N/A</v>
      </c>
      <c r="IR65" s="169" t="e">
        <f t="shared" si="212"/>
        <v>#N/A</v>
      </c>
      <c r="IS65" s="169" t="e">
        <f t="shared" si="212"/>
        <v>#N/A</v>
      </c>
      <c r="IT65" s="169" t="e">
        <f t="shared" si="212"/>
        <v>#N/A</v>
      </c>
      <c r="IU65" s="169" t="e">
        <f t="shared" si="212"/>
        <v>#N/A</v>
      </c>
      <c r="IV65" s="169" t="e">
        <f t="shared" si="212"/>
        <v>#N/A</v>
      </c>
      <c r="IW65" s="169" t="e">
        <f t="shared" si="212"/>
        <v>#N/A</v>
      </c>
      <c r="IX65" s="169" t="e">
        <f t="shared" si="212"/>
        <v>#N/A</v>
      </c>
      <c r="IY65" s="169" t="e">
        <f t="shared" si="212"/>
        <v>#N/A</v>
      </c>
      <c r="IZ65" s="169" t="e">
        <f t="shared" si="212"/>
        <v>#N/A</v>
      </c>
      <c r="JA65" s="169" t="e">
        <f t="shared" si="212"/>
        <v>#N/A</v>
      </c>
      <c r="JB65" s="169" t="e">
        <f t="shared" si="209"/>
        <v>#N/A</v>
      </c>
      <c r="JC65" s="169" t="e">
        <f t="shared" si="209"/>
        <v>#N/A</v>
      </c>
      <c r="JD65" s="169" t="e">
        <f t="shared" si="209"/>
        <v>#N/A</v>
      </c>
      <c r="JE65" s="169" t="e">
        <f t="shared" si="209"/>
        <v>#N/A</v>
      </c>
      <c r="JF65" s="169" t="e">
        <f t="shared" si="209"/>
        <v>#N/A</v>
      </c>
      <c r="JG65" s="169" t="e">
        <f t="shared" si="209"/>
        <v>#N/A</v>
      </c>
      <c r="JH65" s="169" t="e">
        <f t="shared" si="209"/>
        <v>#N/A</v>
      </c>
      <c r="JI65" s="169" t="e">
        <f t="shared" si="209"/>
        <v>#N/A</v>
      </c>
      <c r="JJ65" s="169" t="e">
        <f t="shared" si="209"/>
        <v>#N/A</v>
      </c>
      <c r="JK65" s="169" t="e">
        <f t="shared" si="209"/>
        <v>#N/A</v>
      </c>
      <c r="JL65" s="169" t="e">
        <f t="shared" si="209"/>
        <v>#N/A</v>
      </c>
      <c r="JM65" s="169" t="e">
        <f t="shared" si="209"/>
        <v>#N/A</v>
      </c>
      <c r="JN65" s="169" t="e">
        <f t="shared" si="209"/>
        <v>#N/A</v>
      </c>
      <c r="JO65" s="169" t="e">
        <f t="shared" si="209"/>
        <v>#N/A</v>
      </c>
      <c r="JP65" s="169" t="e">
        <f t="shared" si="209"/>
        <v>#N/A</v>
      </c>
      <c r="JQ65" s="169" t="e">
        <f t="shared" si="198"/>
        <v>#N/A</v>
      </c>
      <c r="JR65" s="169" t="e">
        <f t="shared" si="198"/>
        <v>#N/A</v>
      </c>
      <c r="JS65" s="169" t="e">
        <f t="shared" si="198"/>
        <v>#N/A</v>
      </c>
      <c r="JT65" s="169" t="e">
        <f t="shared" si="198"/>
        <v>#N/A</v>
      </c>
      <c r="JU65" s="169" t="e">
        <f t="shared" si="198"/>
        <v>#N/A</v>
      </c>
      <c r="JV65" s="169" t="e">
        <f t="shared" si="198"/>
        <v>#N/A</v>
      </c>
      <c r="JW65" s="169" t="e">
        <f t="shared" si="198"/>
        <v>#N/A</v>
      </c>
      <c r="JX65" s="169" t="e">
        <f t="shared" si="198"/>
        <v>#N/A</v>
      </c>
      <c r="JY65" s="169" t="e">
        <f t="shared" si="198"/>
        <v>#N/A</v>
      </c>
      <c r="JZ65" s="169" t="e">
        <f t="shared" si="198"/>
        <v>#N/A</v>
      </c>
      <c r="KA65" s="169" t="e">
        <f t="shared" si="198"/>
        <v>#N/A</v>
      </c>
      <c r="KB65" s="169" t="e">
        <f t="shared" si="198"/>
        <v>#N/A</v>
      </c>
      <c r="KC65" s="169" t="e">
        <f t="shared" si="198"/>
        <v>#N/A</v>
      </c>
      <c r="KD65" s="169" t="e">
        <f t="shared" si="198"/>
        <v>#N/A</v>
      </c>
      <c r="KE65" s="169" t="e">
        <f t="shared" si="198"/>
        <v>#N/A</v>
      </c>
      <c r="KF65" s="169" t="e">
        <f t="shared" si="117"/>
        <v>#N/A</v>
      </c>
      <c r="KG65" s="169" t="e">
        <f t="shared" si="206"/>
        <v>#N/A</v>
      </c>
      <c r="KH65" s="169" t="e">
        <f t="shared" si="206"/>
        <v>#N/A</v>
      </c>
      <c r="KI65" s="169" t="e">
        <f t="shared" si="206"/>
        <v>#N/A</v>
      </c>
      <c r="KJ65" s="169" t="e">
        <f t="shared" ref="KJ65:KX80" si="217">IF(ISNONTEXT($O65),_xlfn.NORM.DIST(CQ65,$K65,$O65,FALSE),NA())</f>
        <v>#N/A</v>
      </c>
      <c r="KK65" s="169" t="e">
        <f t="shared" si="217"/>
        <v>#N/A</v>
      </c>
      <c r="KL65" s="169" t="e">
        <f t="shared" si="217"/>
        <v>#N/A</v>
      </c>
      <c r="KM65" s="169" t="e">
        <f t="shared" si="217"/>
        <v>#N/A</v>
      </c>
      <c r="KN65" s="169" t="e">
        <f t="shared" si="217"/>
        <v>#N/A</v>
      </c>
      <c r="KO65" s="169" t="e">
        <f t="shared" si="217"/>
        <v>#N/A</v>
      </c>
      <c r="KP65" s="169" t="e">
        <f t="shared" si="217"/>
        <v>#N/A</v>
      </c>
      <c r="KQ65" s="169" t="e">
        <f t="shared" si="217"/>
        <v>#N/A</v>
      </c>
      <c r="KR65" s="169" t="e">
        <f t="shared" si="217"/>
        <v>#N/A</v>
      </c>
      <c r="KS65" s="169" t="e">
        <f t="shared" si="217"/>
        <v>#N/A</v>
      </c>
      <c r="KT65" s="169" t="e">
        <f t="shared" si="217"/>
        <v>#N/A</v>
      </c>
      <c r="KU65" s="169" t="e">
        <f t="shared" si="217"/>
        <v>#N/A</v>
      </c>
      <c r="KV65" s="169" t="e">
        <f t="shared" si="217"/>
        <v>#N/A</v>
      </c>
      <c r="KW65" s="169" t="e">
        <f t="shared" si="217"/>
        <v>#N/A</v>
      </c>
      <c r="KX65" s="169" t="e">
        <f t="shared" si="217"/>
        <v>#N/A</v>
      </c>
      <c r="KY65" s="169" t="e">
        <f t="shared" si="213"/>
        <v>#N/A</v>
      </c>
      <c r="KZ65" s="169" t="e">
        <f t="shared" si="213"/>
        <v>#N/A</v>
      </c>
      <c r="LA65" s="169" t="e">
        <f t="shared" si="213"/>
        <v>#N/A</v>
      </c>
      <c r="LB65" s="169" t="e">
        <f t="shared" si="213"/>
        <v>#N/A</v>
      </c>
      <c r="LC65" s="169" t="e">
        <f t="shared" si="213"/>
        <v>#N/A</v>
      </c>
      <c r="LD65" s="169" t="e">
        <f t="shared" si="213"/>
        <v>#N/A</v>
      </c>
      <c r="LE65" s="169" t="e">
        <f t="shared" si="213"/>
        <v>#N/A</v>
      </c>
      <c r="LF65" s="169" t="e">
        <f t="shared" si="213"/>
        <v>#N/A</v>
      </c>
      <c r="LG65" s="169" t="e">
        <f t="shared" si="213"/>
        <v>#N/A</v>
      </c>
      <c r="LH65" s="169" t="e">
        <f t="shared" si="213"/>
        <v>#N/A</v>
      </c>
      <c r="LI65" s="169" t="e">
        <f t="shared" si="213"/>
        <v>#N/A</v>
      </c>
      <c r="LJ65" s="169" t="e">
        <f t="shared" si="213"/>
        <v>#N/A</v>
      </c>
      <c r="LK65" s="169" t="e">
        <f t="shared" si="213"/>
        <v>#N/A</v>
      </c>
      <c r="LL65" s="169" t="e">
        <f t="shared" si="213"/>
        <v>#N/A</v>
      </c>
      <c r="LM65" s="169" t="e">
        <f t="shared" si="213"/>
        <v>#N/A</v>
      </c>
      <c r="LN65" s="169" t="e">
        <f t="shared" si="210"/>
        <v>#N/A</v>
      </c>
      <c r="LO65" s="169" t="e">
        <f t="shared" si="210"/>
        <v>#N/A</v>
      </c>
      <c r="LP65" s="169" t="e">
        <f t="shared" si="210"/>
        <v>#N/A</v>
      </c>
      <c r="LQ65" s="169" t="e">
        <f t="shared" si="210"/>
        <v>#N/A</v>
      </c>
      <c r="LR65" s="169" t="e">
        <f t="shared" si="210"/>
        <v>#N/A</v>
      </c>
      <c r="LS65" s="169" t="e">
        <f t="shared" si="210"/>
        <v>#N/A</v>
      </c>
      <c r="LT65" s="169" t="e">
        <f t="shared" si="210"/>
        <v>#N/A</v>
      </c>
      <c r="LU65" s="169" t="e">
        <f t="shared" si="210"/>
        <v>#N/A</v>
      </c>
      <c r="LV65" s="169" t="e">
        <f t="shared" si="210"/>
        <v>#N/A</v>
      </c>
      <c r="LW65" s="169" t="e">
        <f t="shared" si="210"/>
        <v>#N/A</v>
      </c>
      <c r="LX65" s="169" t="e">
        <f t="shared" si="210"/>
        <v>#N/A</v>
      </c>
      <c r="LY65" s="169" t="e">
        <f t="shared" si="210"/>
        <v>#N/A</v>
      </c>
      <c r="LZ65" s="169" t="e">
        <f t="shared" si="210"/>
        <v>#N/A</v>
      </c>
      <c r="MA65" s="169" t="e">
        <f t="shared" si="210"/>
        <v>#N/A</v>
      </c>
      <c r="MB65" s="169" t="e">
        <f t="shared" si="210"/>
        <v>#N/A</v>
      </c>
      <c r="MC65" s="169" t="e">
        <f t="shared" si="199"/>
        <v>#N/A</v>
      </c>
      <c r="MD65" s="169" t="e">
        <f t="shared" si="199"/>
        <v>#N/A</v>
      </c>
      <c r="ME65" s="169" t="e">
        <f t="shared" si="199"/>
        <v>#N/A</v>
      </c>
      <c r="MF65" s="169" t="e">
        <f t="shared" si="199"/>
        <v>#N/A</v>
      </c>
      <c r="MG65" s="169" t="e">
        <f t="shared" si="199"/>
        <v>#N/A</v>
      </c>
      <c r="MH65" s="169" t="e">
        <f t="shared" si="199"/>
        <v>#N/A</v>
      </c>
      <c r="MI65" s="169" t="e">
        <f t="shared" si="199"/>
        <v>#N/A</v>
      </c>
      <c r="MJ65" s="169" t="e">
        <f t="shared" si="199"/>
        <v>#N/A</v>
      </c>
      <c r="MK65" s="169" t="e">
        <f t="shared" si="199"/>
        <v>#N/A</v>
      </c>
      <c r="ML65" s="169" t="e">
        <f t="shared" si="199"/>
        <v>#N/A</v>
      </c>
      <c r="MM65" s="169" t="e">
        <f t="shared" si="199"/>
        <v>#N/A</v>
      </c>
      <c r="MN65" s="169" t="e">
        <f t="shared" si="199"/>
        <v>#N/A</v>
      </c>
      <c r="MO65" s="169" t="e">
        <f t="shared" si="199"/>
        <v>#N/A</v>
      </c>
      <c r="MP65" s="169" t="e">
        <f t="shared" si="199"/>
        <v>#N/A</v>
      </c>
      <c r="MQ65" s="169" t="e">
        <f t="shared" si="199"/>
        <v>#N/A</v>
      </c>
      <c r="MR65" s="169" t="e">
        <f t="shared" si="118"/>
        <v>#N/A</v>
      </c>
      <c r="MS65" s="169" t="e">
        <f t="shared" si="207"/>
        <v>#N/A</v>
      </c>
      <c r="MT65" s="169" t="e">
        <f t="shared" si="207"/>
        <v>#N/A</v>
      </c>
      <c r="MU65" s="169" t="e">
        <f t="shared" si="207"/>
        <v>#N/A</v>
      </c>
      <c r="MV65" s="169" t="e">
        <f t="shared" ref="MV65:NJ80" si="218">IF(ISNONTEXT($O65),_xlfn.NORM.DIST(FC65,$K65,$O65,FALSE),NA())</f>
        <v>#N/A</v>
      </c>
      <c r="MW65" s="169" t="e">
        <f t="shared" si="218"/>
        <v>#N/A</v>
      </c>
      <c r="MX65" s="169" t="e">
        <f t="shared" si="218"/>
        <v>#N/A</v>
      </c>
      <c r="MY65" s="169" t="e">
        <f t="shared" si="218"/>
        <v>#N/A</v>
      </c>
      <c r="MZ65" s="169" t="e">
        <f t="shared" si="218"/>
        <v>#N/A</v>
      </c>
      <c r="NA65" s="169" t="e">
        <f t="shared" si="218"/>
        <v>#N/A</v>
      </c>
      <c r="NB65" s="169" t="e">
        <f t="shared" si="218"/>
        <v>#N/A</v>
      </c>
      <c r="NC65" s="169" t="e">
        <f t="shared" si="218"/>
        <v>#N/A</v>
      </c>
      <c r="ND65" s="169" t="e">
        <f t="shared" si="218"/>
        <v>#N/A</v>
      </c>
      <c r="NE65" s="169" t="e">
        <f t="shared" si="218"/>
        <v>#N/A</v>
      </c>
      <c r="NF65" s="169" t="e">
        <f t="shared" si="218"/>
        <v>#N/A</v>
      </c>
      <c r="NG65" s="169" t="e">
        <f t="shared" si="218"/>
        <v>#N/A</v>
      </c>
      <c r="NH65" s="169" t="e">
        <f t="shared" si="218"/>
        <v>#N/A</v>
      </c>
      <c r="NI65" s="169" t="e">
        <f t="shared" si="218"/>
        <v>#N/A</v>
      </c>
      <c r="NJ65" s="169" t="e">
        <f t="shared" si="218"/>
        <v>#N/A</v>
      </c>
      <c r="NK65" s="169" t="e">
        <f t="shared" si="214"/>
        <v>#N/A</v>
      </c>
      <c r="NL65" s="169" t="e">
        <f t="shared" si="214"/>
        <v>#N/A</v>
      </c>
      <c r="NM65" s="169" t="e">
        <f t="shared" si="214"/>
        <v>#N/A</v>
      </c>
      <c r="NN65" s="169" t="e">
        <f t="shared" si="214"/>
        <v>#N/A</v>
      </c>
      <c r="NO65" s="169" t="e">
        <f t="shared" si="214"/>
        <v>#N/A</v>
      </c>
      <c r="NP65" s="169" t="e">
        <f t="shared" si="214"/>
        <v>#N/A</v>
      </c>
      <c r="NQ65" s="169" t="e">
        <f t="shared" si="214"/>
        <v>#N/A</v>
      </c>
      <c r="NR65" s="169" t="e">
        <f t="shared" si="214"/>
        <v>#N/A</v>
      </c>
      <c r="NS65" s="169" t="e">
        <f t="shared" si="214"/>
        <v>#N/A</v>
      </c>
      <c r="NT65" s="169" t="e">
        <f t="shared" si="214"/>
        <v>#N/A</v>
      </c>
      <c r="NU65" s="169" t="e">
        <f t="shared" si="214"/>
        <v>#N/A</v>
      </c>
      <c r="NV65" s="169" t="e">
        <f t="shared" si="214"/>
        <v>#N/A</v>
      </c>
      <c r="NW65" s="169" t="e">
        <f t="shared" si="214"/>
        <v>#N/A</v>
      </c>
      <c r="NX65" s="169" t="e">
        <f t="shared" si="214"/>
        <v>#N/A</v>
      </c>
      <c r="NY65" s="169" t="e">
        <f t="shared" si="214"/>
        <v>#N/A</v>
      </c>
      <c r="NZ65" s="169" t="e">
        <f t="shared" si="211"/>
        <v>#N/A</v>
      </c>
      <c r="OA65" s="169" t="e">
        <f t="shared" si="211"/>
        <v>#N/A</v>
      </c>
      <c r="OB65" s="169" t="e">
        <f t="shared" si="211"/>
        <v>#N/A</v>
      </c>
      <c r="OC65" s="169" t="e">
        <f t="shared" si="211"/>
        <v>#N/A</v>
      </c>
      <c r="OD65" s="169" t="e">
        <f t="shared" si="211"/>
        <v>#N/A</v>
      </c>
      <c r="OE65" s="169" t="e">
        <f t="shared" si="211"/>
        <v>#N/A</v>
      </c>
      <c r="OF65" s="169" t="e">
        <f t="shared" si="211"/>
        <v>#N/A</v>
      </c>
      <c r="OG65" s="169" t="e">
        <f t="shared" si="211"/>
        <v>#N/A</v>
      </c>
      <c r="OH65" s="169" t="e">
        <f t="shared" si="211"/>
        <v>#N/A</v>
      </c>
      <c r="OI65" s="169" t="e">
        <f t="shared" si="211"/>
        <v>#N/A</v>
      </c>
      <c r="OJ65" s="169" t="e">
        <f t="shared" si="211"/>
        <v>#N/A</v>
      </c>
      <c r="OK65" s="169" t="e">
        <f t="shared" si="211"/>
        <v>#N/A</v>
      </c>
      <c r="OL65" s="169" t="e">
        <f t="shared" si="211"/>
        <v>#N/A</v>
      </c>
      <c r="OM65" s="169" t="e">
        <f t="shared" si="211"/>
        <v>#N/A</v>
      </c>
      <c r="ON65" s="169" t="e">
        <f t="shared" si="211"/>
        <v>#N/A</v>
      </c>
      <c r="OO65" s="169" t="e">
        <f t="shared" si="200"/>
        <v>#N/A</v>
      </c>
      <c r="OP65" s="169" t="e">
        <f t="shared" si="200"/>
        <v>#N/A</v>
      </c>
      <c r="OQ65" s="169" t="e">
        <f t="shared" si="200"/>
        <v>#N/A</v>
      </c>
      <c r="OR65" s="169" t="e">
        <f t="shared" si="200"/>
        <v>#N/A</v>
      </c>
      <c r="OS65" s="169" t="e">
        <f t="shared" si="200"/>
        <v>#N/A</v>
      </c>
      <c r="OT65" s="169" t="e">
        <f t="shared" si="200"/>
        <v>#N/A</v>
      </c>
      <c r="OU65" s="169" t="e">
        <f t="shared" si="200"/>
        <v>#N/A</v>
      </c>
      <c r="OV65" s="169" t="e">
        <f t="shared" si="200"/>
        <v>#N/A</v>
      </c>
      <c r="OW65" s="169" t="e">
        <f t="shared" si="200"/>
        <v>#N/A</v>
      </c>
      <c r="OX65" s="169" t="e">
        <f t="shared" si="200"/>
        <v>#N/A</v>
      </c>
      <c r="OY65" s="169" t="e">
        <f t="shared" si="200"/>
        <v>#N/A</v>
      </c>
      <c r="OZ65" s="169" t="e">
        <f t="shared" si="200"/>
        <v>#N/A</v>
      </c>
      <c r="PA65" s="169" t="e">
        <f t="shared" si="200"/>
        <v>#N/A</v>
      </c>
      <c r="PB65" s="169" t="e">
        <f t="shared" si="200"/>
        <v>#N/A</v>
      </c>
      <c r="PC65" s="169" t="e">
        <f t="shared" si="200"/>
        <v>#N/A</v>
      </c>
      <c r="PD65" s="169" t="e">
        <f t="shared" si="119"/>
        <v>#N/A</v>
      </c>
      <c r="PE65" s="169" t="e">
        <f t="shared" si="196"/>
        <v>#N/A</v>
      </c>
      <c r="PF65" s="169" t="e">
        <f t="shared" si="196"/>
        <v>#N/A</v>
      </c>
      <c r="PG65" s="169" t="e">
        <f t="shared" si="196"/>
        <v>#N/A</v>
      </c>
      <c r="PH65" s="169" t="e">
        <f t="shared" si="196"/>
        <v>#N/A</v>
      </c>
      <c r="PI65" s="169" t="e">
        <f t="shared" si="196"/>
        <v>#N/A</v>
      </c>
      <c r="PJ65" s="169" t="e">
        <f t="shared" si="196"/>
        <v>#N/A</v>
      </c>
      <c r="PK65" s="169" t="e">
        <f t="shared" si="196"/>
        <v>#N/A</v>
      </c>
      <c r="PL65" s="169" t="e">
        <f t="shared" si="196"/>
        <v>#N/A</v>
      </c>
    </row>
    <row r="66" spans="1:428" hidden="1" x14ac:dyDescent="0.75">
      <c r="A66" s="4">
        <v>63</v>
      </c>
      <c r="B66" s="109"/>
      <c r="C66" s="117"/>
      <c r="D66" s="122" t="str">
        <f t="shared" si="168"/>
        <v/>
      </c>
      <c r="E66" s="95"/>
      <c r="F66" s="122" t="str">
        <f t="shared" si="169"/>
        <v/>
      </c>
      <c r="G66" s="117"/>
      <c r="H66" s="110"/>
      <c r="I66" s="124" t="str">
        <f t="shared" si="0"/>
        <v/>
      </c>
      <c r="J66" s="124" t="str">
        <f t="shared" si="1"/>
        <v/>
      </c>
      <c r="K66" s="73" t="str">
        <f t="shared" si="112"/>
        <v/>
      </c>
      <c r="L66" s="23"/>
      <c r="M66" s="57"/>
      <c r="N66" s="280"/>
      <c r="O66" s="74" t="str">
        <f>IF(AND(D66&gt;0,E66&gt;0,F66&gt;0),IF(ISBLANK(N66),IF(ISBLANK(L66),"",(F66-D66)*VLOOKUP(L66,VLookups!$A$4:$B$13,2,FALSE)),N66),"")</f>
        <v/>
      </c>
      <c r="P66" s="75" t="str">
        <f t="shared" si="170"/>
        <v/>
      </c>
      <c r="Q66" s="95"/>
      <c r="R66" s="270" t="str">
        <f>IF(AND(Q66&gt;0,E66&gt;0,NOT(O66="")),ABS(VLOOKUP($Q$1,VLookups!$A$43:$B$44,2,FALSE)-_xlfn.NORM.DIST(Q66,K66,O66,TRUE)),"")</f>
        <v/>
      </c>
      <c r="S66" s="94" t="str">
        <f>IF(AND($D66&gt;0,$E66&gt;0,$F66&gt;0,NOT(ISBLANK($L66))),_xlfn.NORM.INV(ABS(VLOOKUP($Q$1,VLookups!$A$43:$B$44,2,FALSE)-S$3),$K66,$O66),"")</f>
        <v/>
      </c>
      <c r="T66" s="93" t="str">
        <f>IF(AND($D66&gt;0,$E66&gt;0,$F66&gt;0,NOT(ISBLANK($L66))),_xlfn.NORM.INV(ABS(VLOOKUP($Q$1,VLookups!$A$43:$B$44,2,FALSE)-T$3),$K66,$O66),"")</f>
        <v/>
      </c>
      <c r="U66" s="94" t="str">
        <f>IF(AND($D66&gt;0,$E66&gt;0,$F66&gt;0,NOT(ISBLANK($L66))),_xlfn.NORM.INV(ABS(VLOOKUP($Q$1,VLookups!$A$43:$B$44,2,FALSE)-U$3),$K66,$O66),"")</f>
        <v/>
      </c>
      <c r="V66" s="93" t="str">
        <f>IF(AND($D66&gt;0,$E66&gt;0,$F66&gt;0,NOT(ISBLANK($L66))),_xlfn.NORM.INV(ABS(VLOOKUP($Q$1,VLookups!$A$43:$B$44,2,FALSE)-V$3),$K66,$O66),"")</f>
        <v/>
      </c>
      <c r="W66" s="94" t="str">
        <f>IF(AND($D66&gt;0,$E66&gt;0,$F66&gt;0,NOT(ISBLANK($L66))),_xlfn.NORM.INV(ABS(VLOOKUP($Q$1,VLookups!$A$43:$B$44,2,FALSE)-W$3),$K66,$O66),"")</f>
        <v/>
      </c>
      <c r="X66" s="93" t="str">
        <f>IF(AND($D66&gt;0,$E66&gt;0,$F66&gt;0,NOT(ISBLANK($L66))),_xlfn.NORM.INV(ABS(VLOOKUP($Q$1,VLookups!$A$43:$B$44,2,FALSE)-X$3),$K66,$O66),"")</f>
        <v/>
      </c>
      <c r="Y66" s="5"/>
      <c r="Z66" s="168" t="str">
        <f t="shared" si="113"/>
        <v/>
      </c>
      <c r="AA66" s="49" t="str">
        <f t="shared" si="114"/>
        <v/>
      </c>
      <c r="AB66" s="49" t="str">
        <f t="shared" ref="AB66:CM69" si="219">IF(ISNONTEXT($Z66),AC66-$Z66,"")</f>
        <v/>
      </c>
      <c r="AC66" s="49" t="str">
        <f t="shared" si="219"/>
        <v/>
      </c>
      <c r="AD66" s="49" t="str">
        <f t="shared" si="219"/>
        <v/>
      </c>
      <c r="AE66" s="49" t="str">
        <f t="shared" si="219"/>
        <v/>
      </c>
      <c r="AF66" s="49" t="str">
        <f t="shared" si="219"/>
        <v/>
      </c>
      <c r="AG66" s="49" t="str">
        <f t="shared" si="219"/>
        <v/>
      </c>
      <c r="AH66" s="49" t="str">
        <f t="shared" si="219"/>
        <v/>
      </c>
      <c r="AI66" s="49" t="str">
        <f t="shared" si="219"/>
        <v/>
      </c>
      <c r="AJ66" s="49" t="str">
        <f t="shared" si="219"/>
        <v/>
      </c>
      <c r="AK66" s="49" t="str">
        <f t="shared" si="219"/>
        <v/>
      </c>
      <c r="AL66" s="49" t="str">
        <f t="shared" si="219"/>
        <v/>
      </c>
      <c r="AM66" s="49" t="str">
        <f t="shared" si="219"/>
        <v/>
      </c>
      <c r="AN66" s="49" t="str">
        <f t="shared" si="219"/>
        <v/>
      </c>
      <c r="AO66" s="49" t="str">
        <f t="shared" si="219"/>
        <v/>
      </c>
      <c r="AP66" s="49" t="str">
        <f t="shared" si="219"/>
        <v/>
      </c>
      <c r="AQ66" s="49" t="str">
        <f t="shared" si="219"/>
        <v/>
      </c>
      <c r="AR66" s="49" t="str">
        <f t="shared" si="219"/>
        <v/>
      </c>
      <c r="AS66" s="49" t="str">
        <f t="shared" si="219"/>
        <v/>
      </c>
      <c r="AT66" s="49" t="str">
        <f t="shared" si="219"/>
        <v/>
      </c>
      <c r="AU66" s="49" t="str">
        <f t="shared" si="219"/>
        <v/>
      </c>
      <c r="AV66" s="49" t="str">
        <f t="shared" si="219"/>
        <v/>
      </c>
      <c r="AW66" s="49" t="str">
        <f t="shared" si="219"/>
        <v/>
      </c>
      <c r="AX66" s="49" t="str">
        <f t="shared" si="219"/>
        <v/>
      </c>
      <c r="AY66" s="49" t="str">
        <f t="shared" si="219"/>
        <v/>
      </c>
      <c r="AZ66" s="49" t="str">
        <f t="shared" si="219"/>
        <v/>
      </c>
      <c r="BA66" s="49" t="str">
        <f t="shared" si="219"/>
        <v/>
      </c>
      <c r="BB66" s="49" t="str">
        <f t="shared" si="219"/>
        <v/>
      </c>
      <c r="BC66" s="49" t="str">
        <f t="shared" si="219"/>
        <v/>
      </c>
      <c r="BD66" s="49" t="str">
        <f t="shared" si="219"/>
        <v/>
      </c>
      <c r="BE66" s="49" t="str">
        <f t="shared" si="219"/>
        <v/>
      </c>
      <c r="BF66" s="49" t="str">
        <f t="shared" si="219"/>
        <v/>
      </c>
      <c r="BG66" s="49" t="str">
        <f t="shared" si="219"/>
        <v/>
      </c>
      <c r="BH66" s="49" t="str">
        <f t="shared" si="219"/>
        <v/>
      </c>
      <c r="BI66" s="49" t="str">
        <f t="shared" si="219"/>
        <v/>
      </c>
      <c r="BJ66" s="49" t="str">
        <f t="shared" si="219"/>
        <v/>
      </c>
      <c r="BK66" s="49" t="str">
        <f t="shared" si="219"/>
        <v/>
      </c>
      <c r="BL66" s="49" t="str">
        <f t="shared" si="219"/>
        <v/>
      </c>
      <c r="BM66" s="49" t="str">
        <f t="shared" si="219"/>
        <v/>
      </c>
      <c r="BN66" s="49" t="str">
        <f t="shared" si="219"/>
        <v/>
      </c>
      <c r="BO66" s="49" t="str">
        <f t="shared" si="219"/>
        <v/>
      </c>
      <c r="BP66" s="49" t="str">
        <f t="shared" si="219"/>
        <v/>
      </c>
      <c r="BQ66" s="49" t="str">
        <f t="shared" si="219"/>
        <v/>
      </c>
      <c r="BR66" s="49" t="str">
        <f t="shared" si="219"/>
        <v/>
      </c>
      <c r="BS66" s="49" t="str">
        <f t="shared" si="219"/>
        <v/>
      </c>
      <c r="BT66" s="49" t="str">
        <f t="shared" si="219"/>
        <v/>
      </c>
      <c r="BU66" s="49" t="str">
        <f t="shared" si="219"/>
        <v/>
      </c>
      <c r="BV66" s="49" t="str">
        <f t="shared" si="219"/>
        <v/>
      </c>
      <c r="BW66" s="49" t="str">
        <f t="shared" si="219"/>
        <v/>
      </c>
      <c r="BX66" s="49" t="str">
        <f t="shared" si="219"/>
        <v/>
      </c>
      <c r="BY66" s="49" t="str">
        <f t="shared" si="219"/>
        <v/>
      </c>
      <c r="BZ66" s="49" t="str">
        <f t="shared" si="219"/>
        <v/>
      </c>
      <c r="CA66" s="49" t="str">
        <f t="shared" si="219"/>
        <v/>
      </c>
      <c r="CB66" s="49" t="str">
        <f t="shared" si="219"/>
        <v/>
      </c>
      <c r="CC66" s="49" t="str">
        <f t="shared" si="219"/>
        <v/>
      </c>
      <c r="CD66" s="49" t="str">
        <f t="shared" si="219"/>
        <v/>
      </c>
      <c r="CE66" s="49" t="str">
        <f t="shared" si="219"/>
        <v/>
      </c>
      <c r="CF66" s="49" t="str">
        <f t="shared" si="219"/>
        <v/>
      </c>
      <c r="CG66" s="49" t="str">
        <f t="shared" si="219"/>
        <v/>
      </c>
      <c r="CH66" s="49" t="str">
        <f t="shared" si="219"/>
        <v/>
      </c>
      <c r="CI66" s="49" t="str">
        <f t="shared" si="219"/>
        <v/>
      </c>
      <c r="CJ66" s="49" t="str">
        <f t="shared" si="219"/>
        <v/>
      </c>
      <c r="CK66" s="49" t="str">
        <f t="shared" si="219"/>
        <v/>
      </c>
      <c r="CL66" s="49" t="str">
        <f t="shared" si="219"/>
        <v/>
      </c>
      <c r="CM66" s="49" t="str">
        <f t="shared" si="219"/>
        <v/>
      </c>
      <c r="CN66" s="49" t="str">
        <f t="shared" si="215"/>
        <v/>
      </c>
      <c r="CO66" s="49" t="str">
        <f t="shared" si="215"/>
        <v/>
      </c>
      <c r="CP66" s="49" t="str">
        <f t="shared" si="215"/>
        <v/>
      </c>
      <c r="CQ66" s="49" t="str">
        <f t="shared" si="215"/>
        <v/>
      </c>
      <c r="CR66" s="49" t="str">
        <f t="shared" si="215"/>
        <v/>
      </c>
      <c r="CS66" s="49" t="str">
        <f t="shared" si="215"/>
        <v/>
      </c>
      <c r="CT66" s="49" t="str">
        <f t="shared" si="215"/>
        <v/>
      </c>
      <c r="CU66" s="49" t="str">
        <f t="shared" si="215"/>
        <v/>
      </c>
      <c r="CV66" s="49" t="str">
        <f t="shared" si="215"/>
        <v/>
      </c>
      <c r="CW66" s="49" t="str">
        <f t="shared" si="215"/>
        <v/>
      </c>
      <c r="CX66" s="49" t="str">
        <f t="shared" si="215"/>
        <v/>
      </c>
      <c r="CY66" s="49" t="str">
        <f t="shared" si="215"/>
        <v/>
      </c>
      <c r="CZ66" s="49" t="str">
        <f t="shared" si="215"/>
        <v/>
      </c>
      <c r="DA66" s="49" t="str">
        <f t="shared" si="215"/>
        <v/>
      </c>
      <c r="DB66" s="49" t="str">
        <f t="shared" si="215"/>
        <v/>
      </c>
      <c r="DC66" s="49" t="str">
        <f t="shared" si="215"/>
        <v/>
      </c>
      <c r="DD66" s="49" t="str">
        <f t="shared" si="215"/>
        <v/>
      </c>
      <c r="DE66" s="49" t="str">
        <f t="shared" si="215"/>
        <v/>
      </c>
      <c r="DF66" s="49" t="str">
        <f t="shared" si="215"/>
        <v/>
      </c>
      <c r="DG66" s="49" t="str">
        <f t="shared" si="215"/>
        <v/>
      </c>
      <c r="DH66" s="49" t="str">
        <f t="shared" si="215"/>
        <v/>
      </c>
      <c r="DI66" s="49" t="str">
        <f t="shared" si="215"/>
        <v/>
      </c>
      <c r="DJ66" s="49" t="str">
        <f t="shared" si="215"/>
        <v/>
      </c>
      <c r="DK66" s="49" t="str">
        <f t="shared" si="215"/>
        <v/>
      </c>
      <c r="DL66" s="49" t="str">
        <f t="shared" si="215"/>
        <v/>
      </c>
      <c r="DM66" s="49" t="str">
        <f t="shared" si="215"/>
        <v/>
      </c>
      <c r="DN66" s="49" t="str">
        <f t="shared" si="215"/>
        <v/>
      </c>
      <c r="DO66" s="49" t="str">
        <f t="shared" si="215"/>
        <v/>
      </c>
      <c r="DP66" s="49" t="str">
        <f t="shared" si="215"/>
        <v/>
      </c>
      <c r="DQ66" s="49" t="str">
        <f t="shared" si="215"/>
        <v/>
      </c>
      <c r="DR66" s="49" t="str">
        <f t="shared" si="215"/>
        <v/>
      </c>
      <c r="DS66" s="49" t="str">
        <f t="shared" si="215"/>
        <v/>
      </c>
      <c r="DT66" s="49" t="str">
        <f t="shared" si="215"/>
        <v/>
      </c>
      <c r="DU66" s="49" t="str">
        <f t="shared" si="215"/>
        <v/>
      </c>
      <c r="DV66" s="49" t="str">
        <f t="shared" si="215"/>
        <v/>
      </c>
      <c r="DW66" s="183" t="str">
        <f t="shared" si="115"/>
        <v/>
      </c>
      <c r="DX66" s="49" t="str">
        <f t="shared" si="5"/>
        <v/>
      </c>
      <c r="DY66" s="49" t="str">
        <f t="shared" si="6"/>
        <v/>
      </c>
      <c r="DZ66" s="49" t="str">
        <f t="shared" si="7"/>
        <v/>
      </c>
      <c r="EA66" s="49" t="str">
        <f t="shared" si="8"/>
        <v/>
      </c>
      <c r="EB66" s="49" t="str">
        <f t="shared" si="9"/>
        <v/>
      </c>
      <c r="EC66" s="49" t="str">
        <f t="shared" si="10"/>
        <v/>
      </c>
      <c r="ED66" s="49" t="str">
        <f t="shared" si="11"/>
        <v/>
      </c>
      <c r="EE66" s="49" t="str">
        <f t="shared" si="12"/>
        <v/>
      </c>
      <c r="EF66" s="49" t="str">
        <f t="shared" si="13"/>
        <v/>
      </c>
      <c r="EG66" s="49" t="str">
        <f t="shared" si="14"/>
        <v/>
      </c>
      <c r="EH66" s="49" t="str">
        <f t="shared" si="15"/>
        <v/>
      </c>
      <c r="EI66" s="49" t="str">
        <f t="shared" si="16"/>
        <v/>
      </c>
      <c r="EJ66" s="49" t="str">
        <f t="shared" si="17"/>
        <v/>
      </c>
      <c r="EK66" s="49" t="str">
        <f t="shared" si="18"/>
        <v/>
      </c>
      <c r="EL66" s="49" t="str">
        <f t="shared" si="19"/>
        <v/>
      </c>
      <c r="EM66" s="49" t="str">
        <f t="shared" si="20"/>
        <v/>
      </c>
      <c r="EN66" s="49" t="str">
        <f t="shared" si="21"/>
        <v/>
      </c>
      <c r="EO66" s="49" t="str">
        <f t="shared" si="22"/>
        <v/>
      </c>
      <c r="EP66" s="49" t="str">
        <f t="shared" si="23"/>
        <v/>
      </c>
      <c r="EQ66" s="49" t="str">
        <f t="shared" si="24"/>
        <v/>
      </c>
      <c r="ER66" s="49" t="str">
        <f t="shared" si="25"/>
        <v/>
      </c>
      <c r="ES66" s="49" t="str">
        <f t="shared" si="26"/>
        <v/>
      </c>
      <c r="ET66" s="49" t="str">
        <f t="shared" si="27"/>
        <v/>
      </c>
      <c r="EU66" s="49" t="str">
        <f t="shared" si="28"/>
        <v/>
      </c>
      <c r="EV66" s="49" t="str">
        <f t="shared" si="29"/>
        <v/>
      </c>
      <c r="EW66" s="49" t="str">
        <f t="shared" si="30"/>
        <v/>
      </c>
      <c r="EX66" s="49" t="str">
        <f t="shared" si="31"/>
        <v/>
      </c>
      <c r="EY66" s="49" t="str">
        <f t="shared" si="32"/>
        <v/>
      </c>
      <c r="EZ66" s="49" t="str">
        <f t="shared" si="33"/>
        <v/>
      </c>
      <c r="FA66" s="49" t="str">
        <f t="shared" si="34"/>
        <v/>
      </c>
      <c r="FB66" s="49" t="str">
        <f t="shared" si="35"/>
        <v/>
      </c>
      <c r="FC66" s="49" t="str">
        <f t="shared" si="36"/>
        <v/>
      </c>
      <c r="FD66" s="49" t="str">
        <f t="shared" si="37"/>
        <v/>
      </c>
      <c r="FE66" s="49" t="str">
        <f t="shared" si="38"/>
        <v/>
      </c>
      <c r="FF66" s="49" t="str">
        <f t="shared" si="39"/>
        <v/>
      </c>
      <c r="FG66" s="49" t="str">
        <f t="shared" si="40"/>
        <v/>
      </c>
      <c r="FH66" s="49" t="str">
        <f t="shared" si="41"/>
        <v/>
      </c>
      <c r="FI66" s="49" t="str">
        <f t="shared" si="42"/>
        <v/>
      </c>
      <c r="FJ66" s="49" t="str">
        <f t="shared" si="43"/>
        <v/>
      </c>
      <c r="FK66" s="49" t="str">
        <f t="shared" si="44"/>
        <v/>
      </c>
      <c r="FL66" s="49" t="str">
        <f t="shared" si="45"/>
        <v/>
      </c>
      <c r="FM66" s="49" t="str">
        <f t="shared" si="46"/>
        <v/>
      </c>
      <c r="FN66" s="49" t="str">
        <f t="shared" si="47"/>
        <v/>
      </c>
      <c r="FO66" s="49" t="str">
        <f t="shared" si="48"/>
        <v/>
      </c>
      <c r="FP66" s="49" t="str">
        <f t="shared" si="49"/>
        <v/>
      </c>
      <c r="FQ66" s="49" t="str">
        <f t="shared" si="50"/>
        <v/>
      </c>
      <c r="FR66" s="49" t="str">
        <f t="shared" si="51"/>
        <v/>
      </c>
      <c r="FS66" s="49" t="str">
        <f t="shared" si="52"/>
        <v/>
      </c>
      <c r="FT66" s="49" t="str">
        <f t="shared" si="53"/>
        <v/>
      </c>
      <c r="FU66" s="49" t="str">
        <f t="shared" si="54"/>
        <v/>
      </c>
      <c r="FV66" s="49" t="str">
        <f t="shared" si="55"/>
        <v/>
      </c>
      <c r="FW66" s="49" t="str">
        <f t="shared" si="56"/>
        <v/>
      </c>
      <c r="FX66" s="49" t="str">
        <f t="shared" si="57"/>
        <v/>
      </c>
      <c r="FY66" s="49" t="str">
        <f t="shared" si="58"/>
        <v/>
      </c>
      <c r="FZ66" s="49" t="str">
        <f t="shared" si="59"/>
        <v/>
      </c>
      <c r="GA66" s="49" t="str">
        <f t="shared" si="60"/>
        <v/>
      </c>
      <c r="GB66" s="49" t="str">
        <f t="shared" si="61"/>
        <v/>
      </c>
      <c r="GC66" s="49" t="str">
        <f t="shared" si="62"/>
        <v/>
      </c>
      <c r="GD66" s="49" t="str">
        <f t="shared" si="63"/>
        <v/>
      </c>
      <c r="GE66" s="49" t="str">
        <f t="shared" si="64"/>
        <v/>
      </c>
      <c r="GF66" s="49" t="str">
        <f t="shared" si="65"/>
        <v/>
      </c>
      <c r="GG66" s="49" t="str">
        <f t="shared" si="66"/>
        <v/>
      </c>
      <c r="GH66" s="49" t="str">
        <f t="shared" si="67"/>
        <v/>
      </c>
      <c r="GI66" s="49" t="str">
        <f t="shared" si="68"/>
        <v/>
      </c>
      <c r="GJ66" s="49" t="str">
        <f t="shared" si="69"/>
        <v/>
      </c>
      <c r="GK66" s="49" t="str">
        <f t="shared" si="70"/>
        <v/>
      </c>
      <c r="GL66" s="49" t="str">
        <f t="shared" si="71"/>
        <v/>
      </c>
      <c r="GM66" s="49" t="str">
        <f t="shared" si="72"/>
        <v/>
      </c>
      <c r="GN66" s="49" t="str">
        <f t="shared" si="73"/>
        <v/>
      </c>
      <c r="GO66" s="49" t="str">
        <f t="shared" si="74"/>
        <v/>
      </c>
      <c r="GP66" s="49" t="str">
        <f t="shared" si="75"/>
        <v/>
      </c>
      <c r="GQ66" s="49" t="str">
        <f t="shared" si="76"/>
        <v/>
      </c>
      <c r="GR66" s="49" t="str">
        <f t="shared" si="77"/>
        <v/>
      </c>
      <c r="GS66" s="49" t="str">
        <f t="shared" si="78"/>
        <v/>
      </c>
      <c r="GT66" s="49" t="str">
        <f t="shared" si="79"/>
        <v/>
      </c>
      <c r="GU66" s="49" t="str">
        <f t="shared" si="80"/>
        <v/>
      </c>
      <c r="GV66" s="49" t="str">
        <f t="shared" si="81"/>
        <v/>
      </c>
      <c r="GW66" s="49" t="str">
        <f t="shared" si="82"/>
        <v/>
      </c>
      <c r="GX66" s="49" t="str">
        <f t="shared" si="83"/>
        <v/>
      </c>
      <c r="GY66" s="49" t="str">
        <f t="shared" si="84"/>
        <v/>
      </c>
      <c r="GZ66" s="49" t="str">
        <f t="shared" si="85"/>
        <v/>
      </c>
      <c r="HA66" s="49" t="str">
        <f t="shared" si="86"/>
        <v/>
      </c>
      <c r="HB66" s="49" t="str">
        <f t="shared" si="87"/>
        <v/>
      </c>
      <c r="HC66" s="49" t="str">
        <f t="shared" si="88"/>
        <v/>
      </c>
      <c r="HD66" s="49" t="str">
        <f t="shared" si="89"/>
        <v/>
      </c>
      <c r="HE66" s="49" t="str">
        <f t="shared" si="90"/>
        <v/>
      </c>
      <c r="HF66" s="49" t="str">
        <f t="shared" si="91"/>
        <v/>
      </c>
      <c r="HG66" s="49" t="str">
        <f t="shared" si="92"/>
        <v/>
      </c>
      <c r="HH66" s="49" t="str">
        <f t="shared" si="93"/>
        <v/>
      </c>
      <c r="HI66" s="49" t="str">
        <f t="shared" si="94"/>
        <v/>
      </c>
      <c r="HJ66" s="49" t="str">
        <f t="shared" si="95"/>
        <v/>
      </c>
      <c r="HK66" s="49" t="str">
        <f t="shared" si="96"/>
        <v/>
      </c>
      <c r="HL66" s="49" t="str">
        <f t="shared" si="97"/>
        <v/>
      </c>
      <c r="HM66" s="49" t="str">
        <f t="shared" si="98"/>
        <v/>
      </c>
      <c r="HN66" s="49" t="str">
        <f t="shared" si="99"/>
        <v/>
      </c>
      <c r="HO66" s="49" t="str">
        <f t="shared" si="100"/>
        <v/>
      </c>
      <c r="HP66" s="49" t="str">
        <f t="shared" si="101"/>
        <v/>
      </c>
      <c r="HQ66" s="49" t="str">
        <f t="shared" si="102"/>
        <v/>
      </c>
      <c r="HR66" s="49" t="str">
        <f t="shared" si="103"/>
        <v/>
      </c>
      <c r="HS66" s="49" t="str">
        <f t="shared" si="104"/>
        <v/>
      </c>
      <c r="HT66" s="169" t="e">
        <f t="shared" si="171"/>
        <v>#N/A</v>
      </c>
      <c r="HU66" s="169" t="e">
        <f t="shared" si="205"/>
        <v>#N/A</v>
      </c>
      <c r="HV66" s="169" t="e">
        <f t="shared" si="205"/>
        <v>#N/A</v>
      </c>
      <c r="HW66" s="169" t="e">
        <f t="shared" si="205"/>
        <v>#N/A</v>
      </c>
      <c r="HX66" s="169" t="e">
        <f t="shared" si="216"/>
        <v>#N/A</v>
      </c>
      <c r="HY66" s="169" t="e">
        <f t="shared" si="216"/>
        <v>#N/A</v>
      </c>
      <c r="HZ66" s="169" t="e">
        <f t="shared" si="216"/>
        <v>#N/A</v>
      </c>
      <c r="IA66" s="169" t="e">
        <f t="shared" si="216"/>
        <v>#N/A</v>
      </c>
      <c r="IB66" s="169" t="e">
        <f t="shared" si="216"/>
        <v>#N/A</v>
      </c>
      <c r="IC66" s="169" t="e">
        <f t="shared" si="216"/>
        <v>#N/A</v>
      </c>
      <c r="ID66" s="169" t="e">
        <f t="shared" si="216"/>
        <v>#N/A</v>
      </c>
      <c r="IE66" s="169" t="e">
        <f t="shared" si="216"/>
        <v>#N/A</v>
      </c>
      <c r="IF66" s="169" t="e">
        <f t="shared" si="216"/>
        <v>#N/A</v>
      </c>
      <c r="IG66" s="169" t="e">
        <f t="shared" si="216"/>
        <v>#N/A</v>
      </c>
      <c r="IH66" s="169" t="e">
        <f t="shared" si="216"/>
        <v>#N/A</v>
      </c>
      <c r="II66" s="169" t="e">
        <f t="shared" si="216"/>
        <v>#N/A</v>
      </c>
      <c r="IJ66" s="169" t="e">
        <f t="shared" si="216"/>
        <v>#N/A</v>
      </c>
      <c r="IK66" s="169" t="e">
        <f t="shared" si="216"/>
        <v>#N/A</v>
      </c>
      <c r="IL66" s="169" t="e">
        <f t="shared" si="216"/>
        <v>#N/A</v>
      </c>
      <c r="IM66" s="169" t="e">
        <f t="shared" si="212"/>
        <v>#N/A</v>
      </c>
      <c r="IN66" s="169" t="e">
        <f t="shared" si="212"/>
        <v>#N/A</v>
      </c>
      <c r="IO66" s="169" t="e">
        <f t="shared" si="212"/>
        <v>#N/A</v>
      </c>
      <c r="IP66" s="169" t="e">
        <f t="shared" si="212"/>
        <v>#N/A</v>
      </c>
      <c r="IQ66" s="169" t="e">
        <f t="shared" si="212"/>
        <v>#N/A</v>
      </c>
      <c r="IR66" s="169" t="e">
        <f t="shared" si="212"/>
        <v>#N/A</v>
      </c>
      <c r="IS66" s="169" t="e">
        <f t="shared" si="212"/>
        <v>#N/A</v>
      </c>
      <c r="IT66" s="169" t="e">
        <f t="shared" si="212"/>
        <v>#N/A</v>
      </c>
      <c r="IU66" s="169" t="e">
        <f t="shared" si="212"/>
        <v>#N/A</v>
      </c>
      <c r="IV66" s="169" t="e">
        <f t="shared" si="212"/>
        <v>#N/A</v>
      </c>
      <c r="IW66" s="169" t="e">
        <f t="shared" si="212"/>
        <v>#N/A</v>
      </c>
      <c r="IX66" s="169" t="e">
        <f t="shared" si="212"/>
        <v>#N/A</v>
      </c>
      <c r="IY66" s="169" t="e">
        <f t="shared" si="212"/>
        <v>#N/A</v>
      </c>
      <c r="IZ66" s="169" t="e">
        <f t="shared" si="212"/>
        <v>#N/A</v>
      </c>
      <c r="JA66" s="169" t="e">
        <f t="shared" si="212"/>
        <v>#N/A</v>
      </c>
      <c r="JB66" s="169" t="e">
        <f t="shared" si="209"/>
        <v>#N/A</v>
      </c>
      <c r="JC66" s="169" t="e">
        <f t="shared" si="209"/>
        <v>#N/A</v>
      </c>
      <c r="JD66" s="169" t="e">
        <f t="shared" si="209"/>
        <v>#N/A</v>
      </c>
      <c r="JE66" s="169" t="e">
        <f t="shared" si="209"/>
        <v>#N/A</v>
      </c>
      <c r="JF66" s="169" t="e">
        <f t="shared" si="209"/>
        <v>#N/A</v>
      </c>
      <c r="JG66" s="169" t="e">
        <f t="shared" si="209"/>
        <v>#N/A</v>
      </c>
      <c r="JH66" s="169" t="e">
        <f t="shared" si="209"/>
        <v>#N/A</v>
      </c>
      <c r="JI66" s="169" t="e">
        <f t="shared" si="209"/>
        <v>#N/A</v>
      </c>
      <c r="JJ66" s="169" t="e">
        <f t="shared" si="209"/>
        <v>#N/A</v>
      </c>
      <c r="JK66" s="169" t="e">
        <f t="shared" si="209"/>
        <v>#N/A</v>
      </c>
      <c r="JL66" s="169" t="e">
        <f t="shared" si="209"/>
        <v>#N/A</v>
      </c>
      <c r="JM66" s="169" t="e">
        <f t="shared" si="209"/>
        <v>#N/A</v>
      </c>
      <c r="JN66" s="169" t="e">
        <f t="shared" si="209"/>
        <v>#N/A</v>
      </c>
      <c r="JO66" s="169" t="e">
        <f t="shared" si="209"/>
        <v>#N/A</v>
      </c>
      <c r="JP66" s="169" t="e">
        <f t="shared" si="209"/>
        <v>#N/A</v>
      </c>
      <c r="JQ66" s="169" t="e">
        <f t="shared" si="198"/>
        <v>#N/A</v>
      </c>
      <c r="JR66" s="169" t="e">
        <f t="shared" si="198"/>
        <v>#N/A</v>
      </c>
      <c r="JS66" s="169" t="e">
        <f t="shared" si="198"/>
        <v>#N/A</v>
      </c>
      <c r="JT66" s="169" t="e">
        <f t="shared" si="198"/>
        <v>#N/A</v>
      </c>
      <c r="JU66" s="169" t="e">
        <f t="shared" si="198"/>
        <v>#N/A</v>
      </c>
      <c r="JV66" s="169" t="e">
        <f t="shared" si="198"/>
        <v>#N/A</v>
      </c>
      <c r="JW66" s="169" t="e">
        <f t="shared" si="198"/>
        <v>#N/A</v>
      </c>
      <c r="JX66" s="169" t="e">
        <f t="shared" si="198"/>
        <v>#N/A</v>
      </c>
      <c r="JY66" s="169" t="e">
        <f t="shared" si="198"/>
        <v>#N/A</v>
      </c>
      <c r="JZ66" s="169" t="e">
        <f t="shared" si="198"/>
        <v>#N/A</v>
      </c>
      <c r="KA66" s="169" t="e">
        <f t="shared" si="198"/>
        <v>#N/A</v>
      </c>
      <c r="KB66" s="169" t="e">
        <f t="shared" si="198"/>
        <v>#N/A</v>
      </c>
      <c r="KC66" s="169" t="e">
        <f t="shared" si="198"/>
        <v>#N/A</v>
      </c>
      <c r="KD66" s="169" t="e">
        <f t="shared" si="198"/>
        <v>#N/A</v>
      </c>
      <c r="KE66" s="169" t="e">
        <f t="shared" si="198"/>
        <v>#N/A</v>
      </c>
      <c r="KF66" s="169" t="e">
        <f t="shared" si="117"/>
        <v>#N/A</v>
      </c>
      <c r="KG66" s="169" t="e">
        <f t="shared" si="206"/>
        <v>#N/A</v>
      </c>
      <c r="KH66" s="169" t="e">
        <f t="shared" si="206"/>
        <v>#N/A</v>
      </c>
      <c r="KI66" s="169" t="e">
        <f t="shared" si="206"/>
        <v>#N/A</v>
      </c>
      <c r="KJ66" s="169" t="e">
        <f t="shared" si="217"/>
        <v>#N/A</v>
      </c>
      <c r="KK66" s="169" t="e">
        <f t="shared" si="217"/>
        <v>#N/A</v>
      </c>
      <c r="KL66" s="169" t="e">
        <f t="shared" si="217"/>
        <v>#N/A</v>
      </c>
      <c r="KM66" s="169" t="e">
        <f t="shared" si="217"/>
        <v>#N/A</v>
      </c>
      <c r="KN66" s="169" t="e">
        <f t="shared" si="217"/>
        <v>#N/A</v>
      </c>
      <c r="KO66" s="169" t="e">
        <f t="shared" si="217"/>
        <v>#N/A</v>
      </c>
      <c r="KP66" s="169" t="e">
        <f t="shared" si="217"/>
        <v>#N/A</v>
      </c>
      <c r="KQ66" s="169" t="e">
        <f t="shared" si="217"/>
        <v>#N/A</v>
      </c>
      <c r="KR66" s="169" t="e">
        <f t="shared" si="217"/>
        <v>#N/A</v>
      </c>
      <c r="KS66" s="169" t="e">
        <f t="shared" si="217"/>
        <v>#N/A</v>
      </c>
      <c r="KT66" s="169" t="e">
        <f t="shared" si="217"/>
        <v>#N/A</v>
      </c>
      <c r="KU66" s="169" t="e">
        <f t="shared" si="217"/>
        <v>#N/A</v>
      </c>
      <c r="KV66" s="169" t="e">
        <f t="shared" si="217"/>
        <v>#N/A</v>
      </c>
      <c r="KW66" s="169" t="e">
        <f t="shared" si="217"/>
        <v>#N/A</v>
      </c>
      <c r="KX66" s="169" t="e">
        <f t="shared" si="217"/>
        <v>#N/A</v>
      </c>
      <c r="KY66" s="169" t="e">
        <f t="shared" si="213"/>
        <v>#N/A</v>
      </c>
      <c r="KZ66" s="169" t="e">
        <f t="shared" si="213"/>
        <v>#N/A</v>
      </c>
      <c r="LA66" s="169" t="e">
        <f t="shared" si="213"/>
        <v>#N/A</v>
      </c>
      <c r="LB66" s="169" t="e">
        <f t="shared" si="213"/>
        <v>#N/A</v>
      </c>
      <c r="LC66" s="169" t="e">
        <f t="shared" si="213"/>
        <v>#N/A</v>
      </c>
      <c r="LD66" s="169" t="e">
        <f t="shared" si="213"/>
        <v>#N/A</v>
      </c>
      <c r="LE66" s="169" t="e">
        <f t="shared" si="213"/>
        <v>#N/A</v>
      </c>
      <c r="LF66" s="169" t="e">
        <f t="shared" si="213"/>
        <v>#N/A</v>
      </c>
      <c r="LG66" s="169" t="e">
        <f t="shared" si="213"/>
        <v>#N/A</v>
      </c>
      <c r="LH66" s="169" t="e">
        <f t="shared" si="213"/>
        <v>#N/A</v>
      </c>
      <c r="LI66" s="169" t="e">
        <f t="shared" si="213"/>
        <v>#N/A</v>
      </c>
      <c r="LJ66" s="169" t="e">
        <f t="shared" si="213"/>
        <v>#N/A</v>
      </c>
      <c r="LK66" s="169" t="e">
        <f t="shared" si="213"/>
        <v>#N/A</v>
      </c>
      <c r="LL66" s="169" t="e">
        <f t="shared" si="213"/>
        <v>#N/A</v>
      </c>
      <c r="LM66" s="169" t="e">
        <f t="shared" si="213"/>
        <v>#N/A</v>
      </c>
      <c r="LN66" s="169" t="e">
        <f t="shared" si="210"/>
        <v>#N/A</v>
      </c>
      <c r="LO66" s="169" t="e">
        <f t="shared" si="210"/>
        <v>#N/A</v>
      </c>
      <c r="LP66" s="169" t="e">
        <f t="shared" si="210"/>
        <v>#N/A</v>
      </c>
      <c r="LQ66" s="169" t="e">
        <f t="shared" si="210"/>
        <v>#N/A</v>
      </c>
      <c r="LR66" s="169" t="e">
        <f t="shared" si="210"/>
        <v>#N/A</v>
      </c>
      <c r="LS66" s="169" t="e">
        <f t="shared" si="210"/>
        <v>#N/A</v>
      </c>
      <c r="LT66" s="169" t="e">
        <f t="shared" si="210"/>
        <v>#N/A</v>
      </c>
      <c r="LU66" s="169" t="e">
        <f t="shared" si="210"/>
        <v>#N/A</v>
      </c>
      <c r="LV66" s="169" t="e">
        <f t="shared" si="210"/>
        <v>#N/A</v>
      </c>
      <c r="LW66" s="169" t="e">
        <f t="shared" si="210"/>
        <v>#N/A</v>
      </c>
      <c r="LX66" s="169" t="e">
        <f t="shared" si="210"/>
        <v>#N/A</v>
      </c>
      <c r="LY66" s="169" t="e">
        <f t="shared" si="210"/>
        <v>#N/A</v>
      </c>
      <c r="LZ66" s="169" t="e">
        <f t="shared" si="210"/>
        <v>#N/A</v>
      </c>
      <c r="MA66" s="169" t="e">
        <f t="shared" si="210"/>
        <v>#N/A</v>
      </c>
      <c r="MB66" s="169" t="e">
        <f t="shared" si="210"/>
        <v>#N/A</v>
      </c>
      <c r="MC66" s="169" t="e">
        <f t="shared" si="199"/>
        <v>#N/A</v>
      </c>
      <c r="MD66" s="169" t="e">
        <f t="shared" si="199"/>
        <v>#N/A</v>
      </c>
      <c r="ME66" s="169" t="e">
        <f t="shared" si="199"/>
        <v>#N/A</v>
      </c>
      <c r="MF66" s="169" t="e">
        <f t="shared" si="199"/>
        <v>#N/A</v>
      </c>
      <c r="MG66" s="169" t="e">
        <f t="shared" si="199"/>
        <v>#N/A</v>
      </c>
      <c r="MH66" s="169" t="e">
        <f t="shared" si="199"/>
        <v>#N/A</v>
      </c>
      <c r="MI66" s="169" t="e">
        <f t="shared" si="199"/>
        <v>#N/A</v>
      </c>
      <c r="MJ66" s="169" t="e">
        <f t="shared" si="199"/>
        <v>#N/A</v>
      </c>
      <c r="MK66" s="169" t="e">
        <f t="shared" si="199"/>
        <v>#N/A</v>
      </c>
      <c r="ML66" s="169" t="e">
        <f t="shared" si="199"/>
        <v>#N/A</v>
      </c>
      <c r="MM66" s="169" t="e">
        <f t="shared" si="199"/>
        <v>#N/A</v>
      </c>
      <c r="MN66" s="169" t="e">
        <f t="shared" si="199"/>
        <v>#N/A</v>
      </c>
      <c r="MO66" s="169" t="e">
        <f t="shared" si="199"/>
        <v>#N/A</v>
      </c>
      <c r="MP66" s="169" t="e">
        <f t="shared" si="199"/>
        <v>#N/A</v>
      </c>
      <c r="MQ66" s="169" t="e">
        <f t="shared" si="199"/>
        <v>#N/A</v>
      </c>
      <c r="MR66" s="169" t="e">
        <f t="shared" si="118"/>
        <v>#N/A</v>
      </c>
      <c r="MS66" s="169" t="e">
        <f t="shared" si="207"/>
        <v>#N/A</v>
      </c>
      <c r="MT66" s="169" t="e">
        <f t="shared" si="207"/>
        <v>#N/A</v>
      </c>
      <c r="MU66" s="169" t="e">
        <f t="shared" si="207"/>
        <v>#N/A</v>
      </c>
      <c r="MV66" s="169" t="e">
        <f t="shared" si="218"/>
        <v>#N/A</v>
      </c>
      <c r="MW66" s="169" t="e">
        <f t="shared" si="218"/>
        <v>#N/A</v>
      </c>
      <c r="MX66" s="169" t="e">
        <f t="shared" si="218"/>
        <v>#N/A</v>
      </c>
      <c r="MY66" s="169" t="e">
        <f t="shared" si="218"/>
        <v>#N/A</v>
      </c>
      <c r="MZ66" s="169" t="e">
        <f t="shared" si="218"/>
        <v>#N/A</v>
      </c>
      <c r="NA66" s="169" t="e">
        <f t="shared" si="218"/>
        <v>#N/A</v>
      </c>
      <c r="NB66" s="169" t="e">
        <f t="shared" si="218"/>
        <v>#N/A</v>
      </c>
      <c r="NC66" s="169" t="e">
        <f t="shared" si="218"/>
        <v>#N/A</v>
      </c>
      <c r="ND66" s="169" t="e">
        <f t="shared" si="218"/>
        <v>#N/A</v>
      </c>
      <c r="NE66" s="169" t="e">
        <f t="shared" si="218"/>
        <v>#N/A</v>
      </c>
      <c r="NF66" s="169" t="e">
        <f t="shared" si="218"/>
        <v>#N/A</v>
      </c>
      <c r="NG66" s="169" t="e">
        <f t="shared" si="218"/>
        <v>#N/A</v>
      </c>
      <c r="NH66" s="169" t="e">
        <f t="shared" si="218"/>
        <v>#N/A</v>
      </c>
      <c r="NI66" s="169" t="e">
        <f t="shared" si="218"/>
        <v>#N/A</v>
      </c>
      <c r="NJ66" s="169" t="e">
        <f t="shared" si="218"/>
        <v>#N/A</v>
      </c>
      <c r="NK66" s="169" t="e">
        <f t="shared" si="214"/>
        <v>#N/A</v>
      </c>
      <c r="NL66" s="169" t="e">
        <f t="shared" si="214"/>
        <v>#N/A</v>
      </c>
      <c r="NM66" s="169" t="e">
        <f t="shared" si="214"/>
        <v>#N/A</v>
      </c>
      <c r="NN66" s="169" t="e">
        <f t="shared" si="214"/>
        <v>#N/A</v>
      </c>
      <c r="NO66" s="169" t="e">
        <f t="shared" si="214"/>
        <v>#N/A</v>
      </c>
      <c r="NP66" s="169" t="e">
        <f t="shared" si="214"/>
        <v>#N/A</v>
      </c>
      <c r="NQ66" s="169" t="e">
        <f t="shared" si="214"/>
        <v>#N/A</v>
      </c>
      <c r="NR66" s="169" t="e">
        <f t="shared" si="214"/>
        <v>#N/A</v>
      </c>
      <c r="NS66" s="169" t="e">
        <f t="shared" si="214"/>
        <v>#N/A</v>
      </c>
      <c r="NT66" s="169" t="e">
        <f t="shared" si="214"/>
        <v>#N/A</v>
      </c>
      <c r="NU66" s="169" t="e">
        <f t="shared" si="214"/>
        <v>#N/A</v>
      </c>
      <c r="NV66" s="169" t="e">
        <f t="shared" si="214"/>
        <v>#N/A</v>
      </c>
      <c r="NW66" s="169" t="e">
        <f t="shared" si="214"/>
        <v>#N/A</v>
      </c>
      <c r="NX66" s="169" t="e">
        <f t="shared" si="214"/>
        <v>#N/A</v>
      </c>
      <c r="NY66" s="169" t="e">
        <f t="shared" si="214"/>
        <v>#N/A</v>
      </c>
      <c r="NZ66" s="169" t="e">
        <f t="shared" si="211"/>
        <v>#N/A</v>
      </c>
      <c r="OA66" s="169" t="e">
        <f t="shared" si="211"/>
        <v>#N/A</v>
      </c>
      <c r="OB66" s="169" t="e">
        <f t="shared" si="211"/>
        <v>#N/A</v>
      </c>
      <c r="OC66" s="169" t="e">
        <f t="shared" si="211"/>
        <v>#N/A</v>
      </c>
      <c r="OD66" s="169" t="e">
        <f t="shared" si="211"/>
        <v>#N/A</v>
      </c>
      <c r="OE66" s="169" t="e">
        <f t="shared" si="211"/>
        <v>#N/A</v>
      </c>
      <c r="OF66" s="169" t="e">
        <f t="shared" si="211"/>
        <v>#N/A</v>
      </c>
      <c r="OG66" s="169" t="e">
        <f t="shared" si="211"/>
        <v>#N/A</v>
      </c>
      <c r="OH66" s="169" t="e">
        <f t="shared" si="211"/>
        <v>#N/A</v>
      </c>
      <c r="OI66" s="169" t="e">
        <f t="shared" si="211"/>
        <v>#N/A</v>
      </c>
      <c r="OJ66" s="169" t="e">
        <f t="shared" si="211"/>
        <v>#N/A</v>
      </c>
      <c r="OK66" s="169" t="e">
        <f t="shared" si="211"/>
        <v>#N/A</v>
      </c>
      <c r="OL66" s="169" t="e">
        <f t="shared" si="211"/>
        <v>#N/A</v>
      </c>
      <c r="OM66" s="169" t="e">
        <f t="shared" si="211"/>
        <v>#N/A</v>
      </c>
      <c r="ON66" s="169" t="e">
        <f t="shared" si="211"/>
        <v>#N/A</v>
      </c>
      <c r="OO66" s="169" t="e">
        <f t="shared" si="200"/>
        <v>#N/A</v>
      </c>
      <c r="OP66" s="169" t="e">
        <f t="shared" si="200"/>
        <v>#N/A</v>
      </c>
      <c r="OQ66" s="169" t="e">
        <f t="shared" si="200"/>
        <v>#N/A</v>
      </c>
      <c r="OR66" s="169" t="e">
        <f t="shared" si="200"/>
        <v>#N/A</v>
      </c>
      <c r="OS66" s="169" t="e">
        <f t="shared" si="200"/>
        <v>#N/A</v>
      </c>
      <c r="OT66" s="169" t="e">
        <f t="shared" si="200"/>
        <v>#N/A</v>
      </c>
      <c r="OU66" s="169" t="e">
        <f t="shared" si="200"/>
        <v>#N/A</v>
      </c>
      <c r="OV66" s="169" t="e">
        <f t="shared" si="200"/>
        <v>#N/A</v>
      </c>
      <c r="OW66" s="169" t="e">
        <f t="shared" si="200"/>
        <v>#N/A</v>
      </c>
      <c r="OX66" s="169" t="e">
        <f t="shared" si="200"/>
        <v>#N/A</v>
      </c>
      <c r="OY66" s="169" t="e">
        <f t="shared" si="200"/>
        <v>#N/A</v>
      </c>
      <c r="OZ66" s="169" t="e">
        <f t="shared" si="200"/>
        <v>#N/A</v>
      </c>
      <c r="PA66" s="169" t="e">
        <f t="shared" si="200"/>
        <v>#N/A</v>
      </c>
      <c r="PB66" s="169" t="e">
        <f t="shared" si="200"/>
        <v>#N/A</v>
      </c>
      <c r="PC66" s="169" t="e">
        <f t="shared" si="200"/>
        <v>#N/A</v>
      </c>
      <c r="PD66" s="169" t="e">
        <f t="shared" si="119"/>
        <v>#N/A</v>
      </c>
      <c r="PE66" s="169" t="e">
        <f t="shared" si="196"/>
        <v>#N/A</v>
      </c>
      <c r="PF66" s="169" t="e">
        <f t="shared" si="196"/>
        <v>#N/A</v>
      </c>
      <c r="PG66" s="169" t="e">
        <f t="shared" si="196"/>
        <v>#N/A</v>
      </c>
      <c r="PH66" s="169" t="e">
        <f t="shared" si="196"/>
        <v>#N/A</v>
      </c>
      <c r="PI66" s="169" t="e">
        <f t="shared" si="196"/>
        <v>#N/A</v>
      </c>
      <c r="PJ66" s="169" t="e">
        <f t="shared" si="196"/>
        <v>#N/A</v>
      </c>
      <c r="PK66" s="169" t="e">
        <f t="shared" si="196"/>
        <v>#N/A</v>
      </c>
      <c r="PL66" s="169" t="e">
        <f t="shared" si="196"/>
        <v>#N/A</v>
      </c>
    </row>
    <row r="67" spans="1:428" hidden="1" x14ac:dyDescent="0.75">
      <c r="A67" s="4">
        <v>64</v>
      </c>
      <c r="B67" s="109"/>
      <c r="C67" s="117"/>
      <c r="D67" s="122" t="str">
        <f t="shared" si="168"/>
        <v/>
      </c>
      <c r="E67" s="95"/>
      <c r="F67" s="122" t="str">
        <f t="shared" si="169"/>
        <v/>
      </c>
      <c r="G67" s="117"/>
      <c r="H67" s="110"/>
      <c r="I67" s="124" t="str">
        <f t="shared" si="0"/>
        <v/>
      </c>
      <c r="J67" s="124" t="str">
        <f t="shared" si="1"/>
        <v/>
      </c>
      <c r="K67" s="73" t="str">
        <f t="shared" si="112"/>
        <v/>
      </c>
      <c r="L67" s="23"/>
      <c r="M67" s="57"/>
      <c r="N67" s="280"/>
      <c r="O67" s="74" t="str">
        <f>IF(AND(D67&gt;0,E67&gt;0,F67&gt;0),IF(ISBLANK(N67),IF(ISBLANK(L67),"",(F67-D67)*VLOOKUP(L67,VLookups!$A$4:$B$13,2,FALSE)),N67),"")</f>
        <v/>
      </c>
      <c r="P67" s="75" t="str">
        <f t="shared" si="170"/>
        <v/>
      </c>
      <c r="Q67" s="95"/>
      <c r="R67" s="270" t="str">
        <f>IF(AND(Q67&gt;0,E67&gt;0,NOT(O67="")),ABS(VLOOKUP($Q$1,VLookups!$A$43:$B$44,2,FALSE)-_xlfn.NORM.DIST(Q67,K67,O67,TRUE)),"")</f>
        <v/>
      </c>
      <c r="S67" s="94" t="str">
        <f>IF(AND($D67&gt;0,$E67&gt;0,$F67&gt;0,NOT(ISBLANK($L67))),_xlfn.NORM.INV(ABS(VLOOKUP($Q$1,VLookups!$A$43:$B$44,2,FALSE)-S$3),$K67,$O67),"")</f>
        <v/>
      </c>
      <c r="T67" s="93" t="str">
        <f>IF(AND($D67&gt;0,$E67&gt;0,$F67&gt;0,NOT(ISBLANK($L67))),_xlfn.NORM.INV(ABS(VLOOKUP($Q$1,VLookups!$A$43:$B$44,2,FALSE)-T$3),$K67,$O67),"")</f>
        <v/>
      </c>
      <c r="U67" s="94" t="str">
        <f>IF(AND($D67&gt;0,$E67&gt;0,$F67&gt;0,NOT(ISBLANK($L67))),_xlfn.NORM.INV(ABS(VLOOKUP($Q$1,VLookups!$A$43:$B$44,2,FALSE)-U$3),$K67,$O67),"")</f>
        <v/>
      </c>
      <c r="V67" s="93" t="str">
        <f>IF(AND($D67&gt;0,$E67&gt;0,$F67&gt;0,NOT(ISBLANK($L67))),_xlfn.NORM.INV(ABS(VLOOKUP($Q$1,VLookups!$A$43:$B$44,2,FALSE)-V$3),$K67,$O67),"")</f>
        <v/>
      </c>
      <c r="W67" s="94" t="str">
        <f>IF(AND($D67&gt;0,$E67&gt;0,$F67&gt;0,NOT(ISBLANK($L67))),_xlfn.NORM.INV(ABS(VLOOKUP($Q$1,VLookups!$A$43:$B$44,2,FALSE)-W$3),$K67,$O67),"")</f>
        <v/>
      </c>
      <c r="X67" s="93" t="str">
        <f>IF(AND($D67&gt;0,$E67&gt;0,$F67&gt;0,NOT(ISBLANK($L67))),_xlfn.NORM.INV(ABS(VLOOKUP($Q$1,VLookups!$A$43:$B$44,2,FALSE)-X$3),$K67,$O67),"")</f>
        <v/>
      </c>
      <c r="Y67" s="5"/>
      <c r="Z67" s="168" t="str">
        <f t="shared" si="113"/>
        <v/>
      </c>
      <c r="AA67" s="49" t="str">
        <f t="shared" si="114"/>
        <v/>
      </c>
      <c r="AB67" s="49" t="str">
        <f t="shared" si="219"/>
        <v/>
      </c>
      <c r="AC67" s="49" t="str">
        <f t="shared" si="219"/>
        <v/>
      </c>
      <c r="AD67" s="49" t="str">
        <f t="shared" si="219"/>
        <v/>
      </c>
      <c r="AE67" s="49" t="str">
        <f t="shared" si="219"/>
        <v/>
      </c>
      <c r="AF67" s="49" t="str">
        <f t="shared" si="219"/>
        <v/>
      </c>
      <c r="AG67" s="49" t="str">
        <f t="shared" si="219"/>
        <v/>
      </c>
      <c r="AH67" s="49" t="str">
        <f t="shared" si="219"/>
        <v/>
      </c>
      <c r="AI67" s="49" t="str">
        <f t="shared" si="219"/>
        <v/>
      </c>
      <c r="AJ67" s="49" t="str">
        <f t="shared" si="219"/>
        <v/>
      </c>
      <c r="AK67" s="49" t="str">
        <f t="shared" si="219"/>
        <v/>
      </c>
      <c r="AL67" s="49" t="str">
        <f t="shared" si="219"/>
        <v/>
      </c>
      <c r="AM67" s="49" t="str">
        <f t="shared" si="219"/>
        <v/>
      </c>
      <c r="AN67" s="49" t="str">
        <f t="shared" si="219"/>
        <v/>
      </c>
      <c r="AO67" s="49" t="str">
        <f t="shared" si="219"/>
        <v/>
      </c>
      <c r="AP67" s="49" t="str">
        <f t="shared" si="219"/>
        <v/>
      </c>
      <c r="AQ67" s="49" t="str">
        <f t="shared" si="219"/>
        <v/>
      </c>
      <c r="AR67" s="49" t="str">
        <f t="shared" si="219"/>
        <v/>
      </c>
      <c r="AS67" s="49" t="str">
        <f t="shared" si="219"/>
        <v/>
      </c>
      <c r="AT67" s="49" t="str">
        <f t="shared" si="219"/>
        <v/>
      </c>
      <c r="AU67" s="49" t="str">
        <f t="shared" si="219"/>
        <v/>
      </c>
      <c r="AV67" s="49" t="str">
        <f t="shared" si="219"/>
        <v/>
      </c>
      <c r="AW67" s="49" t="str">
        <f t="shared" si="219"/>
        <v/>
      </c>
      <c r="AX67" s="49" t="str">
        <f t="shared" si="219"/>
        <v/>
      </c>
      <c r="AY67" s="49" t="str">
        <f t="shared" si="219"/>
        <v/>
      </c>
      <c r="AZ67" s="49" t="str">
        <f t="shared" si="219"/>
        <v/>
      </c>
      <c r="BA67" s="49" t="str">
        <f t="shared" si="219"/>
        <v/>
      </c>
      <c r="BB67" s="49" t="str">
        <f t="shared" si="219"/>
        <v/>
      </c>
      <c r="BC67" s="49" t="str">
        <f t="shared" si="219"/>
        <v/>
      </c>
      <c r="BD67" s="49" t="str">
        <f t="shared" si="219"/>
        <v/>
      </c>
      <c r="BE67" s="49" t="str">
        <f t="shared" si="219"/>
        <v/>
      </c>
      <c r="BF67" s="49" t="str">
        <f t="shared" si="219"/>
        <v/>
      </c>
      <c r="BG67" s="49" t="str">
        <f t="shared" si="219"/>
        <v/>
      </c>
      <c r="BH67" s="49" t="str">
        <f t="shared" si="219"/>
        <v/>
      </c>
      <c r="BI67" s="49" t="str">
        <f t="shared" si="219"/>
        <v/>
      </c>
      <c r="BJ67" s="49" t="str">
        <f t="shared" si="219"/>
        <v/>
      </c>
      <c r="BK67" s="49" t="str">
        <f t="shared" si="219"/>
        <v/>
      </c>
      <c r="BL67" s="49" t="str">
        <f t="shared" si="219"/>
        <v/>
      </c>
      <c r="BM67" s="49" t="str">
        <f t="shared" si="219"/>
        <v/>
      </c>
      <c r="BN67" s="49" t="str">
        <f t="shared" si="219"/>
        <v/>
      </c>
      <c r="BO67" s="49" t="str">
        <f t="shared" si="219"/>
        <v/>
      </c>
      <c r="BP67" s="49" t="str">
        <f t="shared" si="219"/>
        <v/>
      </c>
      <c r="BQ67" s="49" t="str">
        <f t="shared" si="219"/>
        <v/>
      </c>
      <c r="BR67" s="49" t="str">
        <f t="shared" si="219"/>
        <v/>
      </c>
      <c r="BS67" s="49" t="str">
        <f t="shared" si="219"/>
        <v/>
      </c>
      <c r="BT67" s="49" t="str">
        <f t="shared" si="219"/>
        <v/>
      </c>
      <c r="BU67" s="49" t="str">
        <f t="shared" si="219"/>
        <v/>
      </c>
      <c r="BV67" s="49" t="str">
        <f t="shared" si="219"/>
        <v/>
      </c>
      <c r="BW67" s="49" t="str">
        <f t="shared" si="219"/>
        <v/>
      </c>
      <c r="BX67" s="49" t="str">
        <f t="shared" si="219"/>
        <v/>
      </c>
      <c r="BY67" s="49" t="str">
        <f t="shared" si="219"/>
        <v/>
      </c>
      <c r="BZ67" s="49" t="str">
        <f t="shared" si="219"/>
        <v/>
      </c>
      <c r="CA67" s="49" t="str">
        <f t="shared" si="219"/>
        <v/>
      </c>
      <c r="CB67" s="49" t="str">
        <f t="shared" si="219"/>
        <v/>
      </c>
      <c r="CC67" s="49" t="str">
        <f t="shared" si="219"/>
        <v/>
      </c>
      <c r="CD67" s="49" t="str">
        <f t="shared" si="219"/>
        <v/>
      </c>
      <c r="CE67" s="49" t="str">
        <f t="shared" si="219"/>
        <v/>
      </c>
      <c r="CF67" s="49" t="str">
        <f t="shared" si="219"/>
        <v/>
      </c>
      <c r="CG67" s="49" t="str">
        <f t="shared" si="219"/>
        <v/>
      </c>
      <c r="CH67" s="49" t="str">
        <f t="shared" si="219"/>
        <v/>
      </c>
      <c r="CI67" s="49" t="str">
        <f t="shared" si="219"/>
        <v/>
      </c>
      <c r="CJ67" s="49" t="str">
        <f t="shared" si="219"/>
        <v/>
      </c>
      <c r="CK67" s="49" t="str">
        <f t="shared" si="219"/>
        <v/>
      </c>
      <c r="CL67" s="49" t="str">
        <f t="shared" si="219"/>
        <v/>
      </c>
      <c r="CM67" s="49" t="str">
        <f t="shared" si="219"/>
        <v/>
      </c>
      <c r="CN67" s="49" t="str">
        <f t="shared" si="215"/>
        <v/>
      </c>
      <c r="CO67" s="49" t="str">
        <f t="shared" si="215"/>
        <v/>
      </c>
      <c r="CP67" s="49" t="str">
        <f t="shared" si="215"/>
        <v/>
      </c>
      <c r="CQ67" s="49" t="str">
        <f t="shared" si="215"/>
        <v/>
      </c>
      <c r="CR67" s="49" t="str">
        <f t="shared" si="215"/>
        <v/>
      </c>
      <c r="CS67" s="49" t="str">
        <f t="shared" si="215"/>
        <v/>
      </c>
      <c r="CT67" s="49" t="str">
        <f t="shared" si="215"/>
        <v/>
      </c>
      <c r="CU67" s="49" t="str">
        <f t="shared" si="215"/>
        <v/>
      </c>
      <c r="CV67" s="49" t="str">
        <f t="shared" si="215"/>
        <v/>
      </c>
      <c r="CW67" s="49" t="str">
        <f t="shared" si="215"/>
        <v/>
      </c>
      <c r="CX67" s="49" t="str">
        <f t="shared" si="215"/>
        <v/>
      </c>
      <c r="CY67" s="49" t="str">
        <f t="shared" si="215"/>
        <v/>
      </c>
      <c r="CZ67" s="49" t="str">
        <f t="shared" si="215"/>
        <v/>
      </c>
      <c r="DA67" s="49" t="str">
        <f t="shared" si="215"/>
        <v/>
      </c>
      <c r="DB67" s="49" t="str">
        <f t="shared" si="215"/>
        <v/>
      </c>
      <c r="DC67" s="49" t="str">
        <f t="shared" si="215"/>
        <v/>
      </c>
      <c r="DD67" s="49" t="str">
        <f t="shared" si="215"/>
        <v/>
      </c>
      <c r="DE67" s="49" t="str">
        <f t="shared" si="215"/>
        <v/>
      </c>
      <c r="DF67" s="49" t="str">
        <f t="shared" si="215"/>
        <v/>
      </c>
      <c r="DG67" s="49" t="str">
        <f t="shared" si="215"/>
        <v/>
      </c>
      <c r="DH67" s="49" t="str">
        <f t="shared" si="215"/>
        <v/>
      </c>
      <c r="DI67" s="49" t="str">
        <f t="shared" si="215"/>
        <v/>
      </c>
      <c r="DJ67" s="49" t="str">
        <f t="shared" si="215"/>
        <v/>
      </c>
      <c r="DK67" s="49" t="str">
        <f t="shared" si="215"/>
        <v/>
      </c>
      <c r="DL67" s="49" t="str">
        <f t="shared" si="215"/>
        <v/>
      </c>
      <c r="DM67" s="49" t="str">
        <f t="shared" si="215"/>
        <v/>
      </c>
      <c r="DN67" s="49" t="str">
        <f t="shared" si="215"/>
        <v/>
      </c>
      <c r="DO67" s="49" t="str">
        <f t="shared" si="215"/>
        <v/>
      </c>
      <c r="DP67" s="49" t="str">
        <f t="shared" si="215"/>
        <v/>
      </c>
      <c r="DQ67" s="49" t="str">
        <f t="shared" si="215"/>
        <v/>
      </c>
      <c r="DR67" s="49" t="str">
        <f t="shared" si="215"/>
        <v/>
      </c>
      <c r="DS67" s="49" t="str">
        <f t="shared" si="215"/>
        <v/>
      </c>
      <c r="DT67" s="49" t="str">
        <f t="shared" si="215"/>
        <v/>
      </c>
      <c r="DU67" s="49" t="str">
        <f t="shared" si="215"/>
        <v/>
      </c>
      <c r="DV67" s="49" t="str">
        <f t="shared" si="215"/>
        <v/>
      </c>
      <c r="DW67" s="183" t="str">
        <f t="shared" si="115"/>
        <v/>
      </c>
      <c r="DX67" s="49" t="str">
        <f t="shared" si="5"/>
        <v/>
      </c>
      <c r="DY67" s="49" t="str">
        <f t="shared" si="6"/>
        <v/>
      </c>
      <c r="DZ67" s="49" t="str">
        <f t="shared" si="7"/>
        <v/>
      </c>
      <c r="EA67" s="49" t="str">
        <f t="shared" si="8"/>
        <v/>
      </c>
      <c r="EB67" s="49" t="str">
        <f t="shared" si="9"/>
        <v/>
      </c>
      <c r="EC67" s="49" t="str">
        <f t="shared" si="10"/>
        <v/>
      </c>
      <c r="ED67" s="49" t="str">
        <f t="shared" si="11"/>
        <v/>
      </c>
      <c r="EE67" s="49" t="str">
        <f t="shared" si="12"/>
        <v/>
      </c>
      <c r="EF67" s="49" t="str">
        <f t="shared" si="13"/>
        <v/>
      </c>
      <c r="EG67" s="49" t="str">
        <f t="shared" si="14"/>
        <v/>
      </c>
      <c r="EH67" s="49" t="str">
        <f t="shared" si="15"/>
        <v/>
      </c>
      <c r="EI67" s="49" t="str">
        <f t="shared" si="16"/>
        <v/>
      </c>
      <c r="EJ67" s="49" t="str">
        <f t="shared" si="17"/>
        <v/>
      </c>
      <c r="EK67" s="49" t="str">
        <f t="shared" si="18"/>
        <v/>
      </c>
      <c r="EL67" s="49" t="str">
        <f t="shared" si="19"/>
        <v/>
      </c>
      <c r="EM67" s="49" t="str">
        <f t="shared" si="20"/>
        <v/>
      </c>
      <c r="EN67" s="49" t="str">
        <f t="shared" si="21"/>
        <v/>
      </c>
      <c r="EO67" s="49" t="str">
        <f t="shared" si="22"/>
        <v/>
      </c>
      <c r="EP67" s="49" t="str">
        <f t="shared" si="23"/>
        <v/>
      </c>
      <c r="EQ67" s="49" t="str">
        <f t="shared" si="24"/>
        <v/>
      </c>
      <c r="ER67" s="49" t="str">
        <f t="shared" si="25"/>
        <v/>
      </c>
      <c r="ES67" s="49" t="str">
        <f t="shared" si="26"/>
        <v/>
      </c>
      <c r="ET67" s="49" t="str">
        <f t="shared" si="27"/>
        <v/>
      </c>
      <c r="EU67" s="49" t="str">
        <f t="shared" si="28"/>
        <v/>
      </c>
      <c r="EV67" s="49" t="str">
        <f t="shared" si="29"/>
        <v/>
      </c>
      <c r="EW67" s="49" t="str">
        <f t="shared" si="30"/>
        <v/>
      </c>
      <c r="EX67" s="49" t="str">
        <f t="shared" si="31"/>
        <v/>
      </c>
      <c r="EY67" s="49" t="str">
        <f t="shared" si="32"/>
        <v/>
      </c>
      <c r="EZ67" s="49" t="str">
        <f t="shared" si="33"/>
        <v/>
      </c>
      <c r="FA67" s="49" t="str">
        <f t="shared" si="34"/>
        <v/>
      </c>
      <c r="FB67" s="49" t="str">
        <f t="shared" si="35"/>
        <v/>
      </c>
      <c r="FC67" s="49" t="str">
        <f t="shared" si="36"/>
        <v/>
      </c>
      <c r="FD67" s="49" t="str">
        <f t="shared" si="37"/>
        <v/>
      </c>
      <c r="FE67" s="49" t="str">
        <f t="shared" si="38"/>
        <v/>
      </c>
      <c r="FF67" s="49" t="str">
        <f t="shared" si="39"/>
        <v/>
      </c>
      <c r="FG67" s="49" t="str">
        <f t="shared" si="40"/>
        <v/>
      </c>
      <c r="FH67" s="49" t="str">
        <f t="shared" si="41"/>
        <v/>
      </c>
      <c r="FI67" s="49" t="str">
        <f t="shared" si="42"/>
        <v/>
      </c>
      <c r="FJ67" s="49" t="str">
        <f t="shared" si="43"/>
        <v/>
      </c>
      <c r="FK67" s="49" t="str">
        <f t="shared" si="44"/>
        <v/>
      </c>
      <c r="FL67" s="49" t="str">
        <f t="shared" si="45"/>
        <v/>
      </c>
      <c r="FM67" s="49" t="str">
        <f t="shared" si="46"/>
        <v/>
      </c>
      <c r="FN67" s="49" t="str">
        <f t="shared" si="47"/>
        <v/>
      </c>
      <c r="FO67" s="49" t="str">
        <f t="shared" si="48"/>
        <v/>
      </c>
      <c r="FP67" s="49" t="str">
        <f t="shared" si="49"/>
        <v/>
      </c>
      <c r="FQ67" s="49" t="str">
        <f t="shared" si="50"/>
        <v/>
      </c>
      <c r="FR67" s="49" t="str">
        <f t="shared" si="51"/>
        <v/>
      </c>
      <c r="FS67" s="49" t="str">
        <f t="shared" si="52"/>
        <v/>
      </c>
      <c r="FT67" s="49" t="str">
        <f t="shared" si="53"/>
        <v/>
      </c>
      <c r="FU67" s="49" t="str">
        <f t="shared" si="54"/>
        <v/>
      </c>
      <c r="FV67" s="49" t="str">
        <f t="shared" si="55"/>
        <v/>
      </c>
      <c r="FW67" s="49" t="str">
        <f t="shared" si="56"/>
        <v/>
      </c>
      <c r="FX67" s="49" t="str">
        <f t="shared" si="57"/>
        <v/>
      </c>
      <c r="FY67" s="49" t="str">
        <f t="shared" si="58"/>
        <v/>
      </c>
      <c r="FZ67" s="49" t="str">
        <f t="shared" si="59"/>
        <v/>
      </c>
      <c r="GA67" s="49" t="str">
        <f t="shared" si="60"/>
        <v/>
      </c>
      <c r="GB67" s="49" t="str">
        <f t="shared" si="61"/>
        <v/>
      </c>
      <c r="GC67" s="49" t="str">
        <f t="shared" si="62"/>
        <v/>
      </c>
      <c r="GD67" s="49" t="str">
        <f t="shared" si="63"/>
        <v/>
      </c>
      <c r="GE67" s="49" t="str">
        <f t="shared" si="64"/>
        <v/>
      </c>
      <c r="GF67" s="49" t="str">
        <f t="shared" si="65"/>
        <v/>
      </c>
      <c r="GG67" s="49" t="str">
        <f t="shared" si="66"/>
        <v/>
      </c>
      <c r="GH67" s="49" t="str">
        <f t="shared" si="67"/>
        <v/>
      </c>
      <c r="GI67" s="49" t="str">
        <f t="shared" si="68"/>
        <v/>
      </c>
      <c r="GJ67" s="49" t="str">
        <f t="shared" si="69"/>
        <v/>
      </c>
      <c r="GK67" s="49" t="str">
        <f t="shared" si="70"/>
        <v/>
      </c>
      <c r="GL67" s="49" t="str">
        <f t="shared" si="71"/>
        <v/>
      </c>
      <c r="GM67" s="49" t="str">
        <f t="shared" si="72"/>
        <v/>
      </c>
      <c r="GN67" s="49" t="str">
        <f t="shared" si="73"/>
        <v/>
      </c>
      <c r="GO67" s="49" t="str">
        <f t="shared" si="74"/>
        <v/>
      </c>
      <c r="GP67" s="49" t="str">
        <f t="shared" si="75"/>
        <v/>
      </c>
      <c r="GQ67" s="49" t="str">
        <f t="shared" si="76"/>
        <v/>
      </c>
      <c r="GR67" s="49" t="str">
        <f t="shared" si="77"/>
        <v/>
      </c>
      <c r="GS67" s="49" t="str">
        <f t="shared" si="78"/>
        <v/>
      </c>
      <c r="GT67" s="49" t="str">
        <f t="shared" si="79"/>
        <v/>
      </c>
      <c r="GU67" s="49" t="str">
        <f t="shared" si="80"/>
        <v/>
      </c>
      <c r="GV67" s="49" t="str">
        <f t="shared" si="81"/>
        <v/>
      </c>
      <c r="GW67" s="49" t="str">
        <f t="shared" si="82"/>
        <v/>
      </c>
      <c r="GX67" s="49" t="str">
        <f t="shared" si="83"/>
        <v/>
      </c>
      <c r="GY67" s="49" t="str">
        <f t="shared" si="84"/>
        <v/>
      </c>
      <c r="GZ67" s="49" t="str">
        <f t="shared" si="85"/>
        <v/>
      </c>
      <c r="HA67" s="49" t="str">
        <f t="shared" si="86"/>
        <v/>
      </c>
      <c r="HB67" s="49" t="str">
        <f t="shared" si="87"/>
        <v/>
      </c>
      <c r="HC67" s="49" t="str">
        <f t="shared" si="88"/>
        <v/>
      </c>
      <c r="HD67" s="49" t="str">
        <f t="shared" si="89"/>
        <v/>
      </c>
      <c r="HE67" s="49" t="str">
        <f t="shared" si="90"/>
        <v/>
      </c>
      <c r="HF67" s="49" t="str">
        <f t="shared" si="91"/>
        <v/>
      </c>
      <c r="HG67" s="49" t="str">
        <f t="shared" si="92"/>
        <v/>
      </c>
      <c r="HH67" s="49" t="str">
        <f t="shared" si="93"/>
        <v/>
      </c>
      <c r="HI67" s="49" t="str">
        <f t="shared" si="94"/>
        <v/>
      </c>
      <c r="HJ67" s="49" t="str">
        <f t="shared" si="95"/>
        <v/>
      </c>
      <c r="HK67" s="49" t="str">
        <f t="shared" si="96"/>
        <v/>
      </c>
      <c r="HL67" s="49" t="str">
        <f t="shared" si="97"/>
        <v/>
      </c>
      <c r="HM67" s="49" t="str">
        <f t="shared" si="98"/>
        <v/>
      </c>
      <c r="HN67" s="49" t="str">
        <f t="shared" si="99"/>
        <v/>
      </c>
      <c r="HO67" s="49" t="str">
        <f t="shared" si="100"/>
        <v/>
      </c>
      <c r="HP67" s="49" t="str">
        <f t="shared" si="101"/>
        <v/>
      </c>
      <c r="HQ67" s="49" t="str">
        <f t="shared" si="102"/>
        <v/>
      </c>
      <c r="HR67" s="49" t="str">
        <f t="shared" si="103"/>
        <v/>
      </c>
      <c r="HS67" s="49" t="str">
        <f t="shared" si="104"/>
        <v/>
      </c>
      <c r="HT67" s="169" t="e">
        <f t="shared" si="171"/>
        <v>#N/A</v>
      </c>
      <c r="HU67" s="169" t="e">
        <f t="shared" si="205"/>
        <v>#N/A</v>
      </c>
      <c r="HV67" s="169" t="e">
        <f t="shared" si="205"/>
        <v>#N/A</v>
      </c>
      <c r="HW67" s="169" t="e">
        <f t="shared" si="205"/>
        <v>#N/A</v>
      </c>
      <c r="HX67" s="169" t="e">
        <f t="shared" si="216"/>
        <v>#N/A</v>
      </c>
      <c r="HY67" s="169" t="e">
        <f t="shared" si="216"/>
        <v>#N/A</v>
      </c>
      <c r="HZ67" s="169" t="e">
        <f t="shared" si="216"/>
        <v>#N/A</v>
      </c>
      <c r="IA67" s="169" t="e">
        <f t="shared" si="216"/>
        <v>#N/A</v>
      </c>
      <c r="IB67" s="169" t="e">
        <f t="shared" si="216"/>
        <v>#N/A</v>
      </c>
      <c r="IC67" s="169" t="e">
        <f t="shared" si="216"/>
        <v>#N/A</v>
      </c>
      <c r="ID67" s="169" t="e">
        <f t="shared" si="216"/>
        <v>#N/A</v>
      </c>
      <c r="IE67" s="169" t="e">
        <f t="shared" si="216"/>
        <v>#N/A</v>
      </c>
      <c r="IF67" s="169" t="e">
        <f t="shared" si="216"/>
        <v>#N/A</v>
      </c>
      <c r="IG67" s="169" t="e">
        <f t="shared" si="216"/>
        <v>#N/A</v>
      </c>
      <c r="IH67" s="169" t="e">
        <f t="shared" si="216"/>
        <v>#N/A</v>
      </c>
      <c r="II67" s="169" t="e">
        <f t="shared" si="216"/>
        <v>#N/A</v>
      </c>
      <c r="IJ67" s="169" t="e">
        <f t="shared" si="216"/>
        <v>#N/A</v>
      </c>
      <c r="IK67" s="169" t="e">
        <f t="shared" si="216"/>
        <v>#N/A</v>
      </c>
      <c r="IL67" s="169" t="e">
        <f t="shared" si="216"/>
        <v>#N/A</v>
      </c>
      <c r="IM67" s="169" t="e">
        <f t="shared" si="212"/>
        <v>#N/A</v>
      </c>
      <c r="IN67" s="169" t="e">
        <f t="shared" si="212"/>
        <v>#N/A</v>
      </c>
      <c r="IO67" s="169" t="e">
        <f t="shared" si="212"/>
        <v>#N/A</v>
      </c>
      <c r="IP67" s="169" t="e">
        <f t="shared" si="212"/>
        <v>#N/A</v>
      </c>
      <c r="IQ67" s="169" t="e">
        <f t="shared" si="212"/>
        <v>#N/A</v>
      </c>
      <c r="IR67" s="169" t="e">
        <f t="shared" si="212"/>
        <v>#N/A</v>
      </c>
      <c r="IS67" s="169" t="e">
        <f t="shared" si="212"/>
        <v>#N/A</v>
      </c>
      <c r="IT67" s="169" t="e">
        <f t="shared" si="212"/>
        <v>#N/A</v>
      </c>
      <c r="IU67" s="169" t="e">
        <f t="shared" si="212"/>
        <v>#N/A</v>
      </c>
      <c r="IV67" s="169" t="e">
        <f t="shared" si="212"/>
        <v>#N/A</v>
      </c>
      <c r="IW67" s="169" t="e">
        <f t="shared" si="212"/>
        <v>#N/A</v>
      </c>
      <c r="IX67" s="169" t="e">
        <f t="shared" si="212"/>
        <v>#N/A</v>
      </c>
      <c r="IY67" s="169" t="e">
        <f t="shared" si="212"/>
        <v>#N/A</v>
      </c>
      <c r="IZ67" s="169" t="e">
        <f t="shared" si="212"/>
        <v>#N/A</v>
      </c>
      <c r="JA67" s="169" t="e">
        <f t="shared" si="212"/>
        <v>#N/A</v>
      </c>
      <c r="JB67" s="169" t="e">
        <f t="shared" si="209"/>
        <v>#N/A</v>
      </c>
      <c r="JC67" s="169" t="e">
        <f t="shared" si="209"/>
        <v>#N/A</v>
      </c>
      <c r="JD67" s="169" t="e">
        <f t="shared" si="209"/>
        <v>#N/A</v>
      </c>
      <c r="JE67" s="169" t="e">
        <f t="shared" si="209"/>
        <v>#N/A</v>
      </c>
      <c r="JF67" s="169" t="e">
        <f t="shared" si="209"/>
        <v>#N/A</v>
      </c>
      <c r="JG67" s="169" t="e">
        <f t="shared" si="209"/>
        <v>#N/A</v>
      </c>
      <c r="JH67" s="169" t="e">
        <f t="shared" si="209"/>
        <v>#N/A</v>
      </c>
      <c r="JI67" s="169" t="e">
        <f t="shared" si="209"/>
        <v>#N/A</v>
      </c>
      <c r="JJ67" s="169" t="e">
        <f t="shared" si="209"/>
        <v>#N/A</v>
      </c>
      <c r="JK67" s="169" t="e">
        <f t="shared" si="209"/>
        <v>#N/A</v>
      </c>
      <c r="JL67" s="169" t="e">
        <f t="shared" si="209"/>
        <v>#N/A</v>
      </c>
      <c r="JM67" s="169" t="e">
        <f t="shared" si="209"/>
        <v>#N/A</v>
      </c>
      <c r="JN67" s="169" t="e">
        <f t="shared" si="209"/>
        <v>#N/A</v>
      </c>
      <c r="JO67" s="169" t="e">
        <f t="shared" si="209"/>
        <v>#N/A</v>
      </c>
      <c r="JP67" s="169" t="e">
        <f t="shared" si="209"/>
        <v>#N/A</v>
      </c>
      <c r="JQ67" s="169" t="e">
        <f t="shared" si="198"/>
        <v>#N/A</v>
      </c>
      <c r="JR67" s="169" t="e">
        <f t="shared" si="198"/>
        <v>#N/A</v>
      </c>
      <c r="JS67" s="169" t="e">
        <f t="shared" si="198"/>
        <v>#N/A</v>
      </c>
      <c r="JT67" s="169" t="e">
        <f t="shared" si="198"/>
        <v>#N/A</v>
      </c>
      <c r="JU67" s="169" t="e">
        <f t="shared" si="198"/>
        <v>#N/A</v>
      </c>
      <c r="JV67" s="169" t="e">
        <f t="shared" si="198"/>
        <v>#N/A</v>
      </c>
      <c r="JW67" s="169" t="e">
        <f t="shared" si="198"/>
        <v>#N/A</v>
      </c>
      <c r="JX67" s="169" t="e">
        <f t="shared" si="198"/>
        <v>#N/A</v>
      </c>
      <c r="JY67" s="169" t="e">
        <f t="shared" si="198"/>
        <v>#N/A</v>
      </c>
      <c r="JZ67" s="169" t="e">
        <f t="shared" si="198"/>
        <v>#N/A</v>
      </c>
      <c r="KA67" s="169" t="e">
        <f t="shared" si="198"/>
        <v>#N/A</v>
      </c>
      <c r="KB67" s="169" t="e">
        <f t="shared" si="198"/>
        <v>#N/A</v>
      </c>
      <c r="KC67" s="169" t="e">
        <f t="shared" si="198"/>
        <v>#N/A</v>
      </c>
      <c r="KD67" s="169" t="e">
        <f t="shared" si="198"/>
        <v>#N/A</v>
      </c>
      <c r="KE67" s="169" t="e">
        <f t="shared" si="198"/>
        <v>#N/A</v>
      </c>
      <c r="KF67" s="169" t="e">
        <f t="shared" si="117"/>
        <v>#N/A</v>
      </c>
      <c r="KG67" s="169" t="e">
        <f t="shared" si="206"/>
        <v>#N/A</v>
      </c>
      <c r="KH67" s="169" t="e">
        <f t="shared" si="206"/>
        <v>#N/A</v>
      </c>
      <c r="KI67" s="169" t="e">
        <f t="shared" si="206"/>
        <v>#N/A</v>
      </c>
      <c r="KJ67" s="169" t="e">
        <f t="shared" si="217"/>
        <v>#N/A</v>
      </c>
      <c r="KK67" s="169" t="e">
        <f t="shared" si="217"/>
        <v>#N/A</v>
      </c>
      <c r="KL67" s="169" t="e">
        <f t="shared" si="217"/>
        <v>#N/A</v>
      </c>
      <c r="KM67" s="169" t="e">
        <f t="shared" si="217"/>
        <v>#N/A</v>
      </c>
      <c r="KN67" s="169" t="e">
        <f t="shared" si="217"/>
        <v>#N/A</v>
      </c>
      <c r="KO67" s="169" t="e">
        <f t="shared" si="217"/>
        <v>#N/A</v>
      </c>
      <c r="KP67" s="169" t="e">
        <f t="shared" si="217"/>
        <v>#N/A</v>
      </c>
      <c r="KQ67" s="169" t="e">
        <f t="shared" si="217"/>
        <v>#N/A</v>
      </c>
      <c r="KR67" s="169" t="e">
        <f t="shared" si="217"/>
        <v>#N/A</v>
      </c>
      <c r="KS67" s="169" t="e">
        <f t="shared" si="217"/>
        <v>#N/A</v>
      </c>
      <c r="KT67" s="169" t="e">
        <f t="shared" si="217"/>
        <v>#N/A</v>
      </c>
      <c r="KU67" s="169" t="e">
        <f t="shared" si="217"/>
        <v>#N/A</v>
      </c>
      <c r="KV67" s="169" t="e">
        <f t="shared" si="217"/>
        <v>#N/A</v>
      </c>
      <c r="KW67" s="169" t="e">
        <f t="shared" si="217"/>
        <v>#N/A</v>
      </c>
      <c r="KX67" s="169" t="e">
        <f t="shared" si="217"/>
        <v>#N/A</v>
      </c>
      <c r="KY67" s="169" t="e">
        <f t="shared" si="213"/>
        <v>#N/A</v>
      </c>
      <c r="KZ67" s="169" t="e">
        <f t="shared" si="213"/>
        <v>#N/A</v>
      </c>
      <c r="LA67" s="169" t="e">
        <f t="shared" si="213"/>
        <v>#N/A</v>
      </c>
      <c r="LB67" s="169" t="e">
        <f t="shared" si="213"/>
        <v>#N/A</v>
      </c>
      <c r="LC67" s="169" t="e">
        <f t="shared" si="213"/>
        <v>#N/A</v>
      </c>
      <c r="LD67" s="169" t="e">
        <f t="shared" si="213"/>
        <v>#N/A</v>
      </c>
      <c r="LE67" s="169" t="e">
        <f t="shared" si="213"/>
        <v>#N/A</v>
      </c>
      <c r="LF67" s="169" t="e">
        <f t="shared" si="213"/>
        <v>#N/A</v>
      </c>
      <c r="LG67" s="169" t="e">
        <f t="shared" si="213"/>
        <v>#N/A</v>
      </c>
      <c r="LH67" s="169" t="e">
        <f t="shared" si="213"/>
        <v>#N/A</v>
      </c>
      <c r="LI67" s="169" t="e">
        <f t="shared" si="213"/>
        <v>#N/A</v>
      </c>
      <c r="LJ67" s="169" t="e">
        <f t="shared" si="213"/>
        <v>#N/A</v>
      </c>
      <c r="LK67" s="169" t="e">
        <f t="shared" si="213"/>
        <v>#N/A</v>
      </c>
      <c r="LL67" s="169" t="e">
        <f t="shared" si="213"/>
        <v>#N/A</v>
      </c>
      <c r="LM67" s="169" t="e">
        <f t="shared" si="213"/>
        <v>#N/A</v>
      </c>
      <c r="LN67" s="169" t="e">
        <f t="shared" si="210"/>
        <v>#N/A</v>
      </c>
      <c r="LO67" s="169" t="e">
        <f t="shared" si="210"/>
        <v>#N/A</v>
      </c>
      <c r="LP67" s="169" t="e">
        <f t="shared" si="210"/>
        <v>#N/A</v>
      </c>
      <c r="LQ67" s="169" t="e">
        <f t="shared" si="210"/>
        <v>#N/A</v>
      </c>
      <c r="LR67" s="169" t="e">
        <f t="shared" si="210"/>
        <v>#N/A</v>
      </c>
      <c r="LS67" s="169" t="e">
        <f t="shared" si="210"/>
        <v>#N/A</v>
      </c>
      <c r="LT67" s="169" t="e">
        <f t="shared" si="210"/>
        <v>#N/A</v>
      </c>
      <c r="LU67" s="169" t="e">
        <f t="shared" si="210"/>
        <v>#N/A</v>
      </c>
      <c r="LV67" s="169" t="e">
        <f t="shared" si="210"/>
        <v>#N/A</v>
      </c>
      <c r="LW67" s="169" t="e">
        <f t="shared" si="210"/>
        <v>#N/A</v>
      </c>
      <c r="LX67" s="169" t="e">
        <f t="shared" si="210"/>
        <v>#N/A</v>
      </c>
      <c r="LY67" s="169" t="e">
        <f t="shared" si="210"/>
        <v>#N/A</v>
      </c>
      <c r="LZ67" s="169" t="e">
        <f t="shared" si="210"/>
        <v>#N/A</v>
      </c>
      <c r="MA67" s="169" t="e">
        <f t="shared" si="210"/>
        <v>#N/A</v>
      </c>
      <c r="MB67" s="169" t="e">
        <f t="shared" si="210"/>
        <v>#N/A</v>
      </c>
      <c r="MC67" s="169" t="e">
        <f t="shared" si="199"/>
        <v>#N/A</v>
      </c>
      <c r="MD67" s="169" t="e">
        <f t="shared" si="199"/>
        <v>#N/A</v>
      </c>
      <c r="ME67" s="169" t="e">
        <f t="shared" si="199"/>
        <v>#N/A</v>
      </c>
      <c r="MF67" s="169" t="e">
        <f t="shared" si="199"/>
        <v>#N/A</v>
      </c>
      <c r="MG67" s="169" t="e">
        <f t="shared" si="199"/>
        <v>#N/A</v>
      </c>
      <c r="MH67" s="169" t="e">
        <f t="shared" si="199"/>
        <v>#N/A</v>
      </c>
      <c r="MI67" s="169" t="e">
        <f t="shared" si="199"/>
        <v>#N/A</v>
      </c>
      <c r="MJ67" s="169" t="e">
        <f t="shared" si="199"/>
        <v>#N/A</v>
      </c>
      <c r="MK67" s="169" t="e">
        <f t="shared" si="199"/>
        <v>#N/A</v>
      </c>
      <c r="ML67" s="169" t="e">
        <f t="shared" si="199"/>
        <v>#N/A</v>
      </c>
      <c r="MM67" s="169" t="e">
        <f t="shared" si="199"/>
        <v>#N/A</v>
      </c>
      <c r="MN67" s="169" t="e">
        <f t="shared" si="199"/>
        <v>#N/A</v>
      </c>
      <c r="MO67" s="169" t="e">
        <f t="shared" si="199"/>
        <v>#N/A</v>
      </c>
      <c r="MP67" s="169" t="e">
        <f t="shared" si="199"/>
        <v>#N/A</v>
      </c>
      <c r="MQ67" s="169" t="e">
        <f t="shared" si="199"/>
        <v>#N/A</v>
      </c>
      <c r="MR67" s="169" t="e">
        <f t="shared" si="118"/>
        <v>#N/A</v>
      </c>
      <c r="MS67" s="169" t="e">
        <f t="shared" si="207"/>
        <v>#N/A</v>
      </c>
      <c r="MT67" s="169" t="e">
        <f t="shared" si="207"/>
        <v>#N/A</v>
      </c>
      <c r="MU67" s="169" t="e">
        <f t="shared" si="207"/>
        <v>#N/A</v>
      </c>
      <c r="MV67" s="169" t="e">
        <f t="shared" si="218"/>
        <v>#N/A</v>
      </c>
      <c r="MW67" s="169" t="e">
        <f t="shared" si="218"/>
        <v>#N/A</v>
      </c>
      <c r="MX67" s="169" t="e">
        <f t="shared" si="218"/>
        <v>#N/A</v>
      </c>
      <c r="MY67" s="169" t="e">
        <f t="shared" si="218"/>
        <v>#N/A</v>
      </c>
      <c r="MZ67" s="169" t="e">
        <f t="shared" si="218"/>
        <v>#N/A</v>
      </c>
      <c r="NA67" s="169" t="e">
        <f t="shared" si="218"/>
        <v>#N/A</v>
      </c>
      <c r="NB67" s="169" t="e">
        <f t="shared" si="218"/>
        <v>#N/A</v>
      </c>
      <c r="NC67" s="169" t="e">
        <f t="shared" si="218"/>
        <v>#N/A</v>
      </c>
      <c r="ND67" s="169" t="e">
        <f t="shared" si="218"/>
        <v>#N/A</v>
      </c>
      <c r="NE67" s="169" t="e">
        <f t="shared" si="218"/>
        <v>#N/A</v>
      </c>
      <c r="NF67" s="169" t="e">
        <f t="shared" si="218"/>
        <v>#N/A</v>
      </c>
      <c r="NG67" s="169" t="e">
        <f t="shared" si="218"/>
        <v>#N/A</v>
      </c>
      <c r="NH67" s="169" t="e">
        <f t="shared" si="218"/>
        <v>#N/A</v>
      </c>
      <c r="NI67" s="169" t="e">
        <f t="shared" si="218"/>
        <v>#N/A</v>
      </c>
      <c r="NJ67" s="169" t="e">
        <f t="shared" si="218"/>
        <v>#N/A</v>
      </c>
      <c r="NK67" s="169" t="e">
        <f t="shared" si="214"/>
        <v>#N/A</v>
      </c>
      <c r="NL67" s="169" t="e">
        <f t="shared" si="214"/>
        <v>#N/A</v>
      </c>
      <c r="NM67" s="169" t="e">
        <f t="shared" si="214"/>
        <v>#N/A</v>
      </c>
      <c r="NN67" s="169" t="e">
        <f t="shared" si="214"/>
        <v>#N/A</v>
      </c>
      <c r="NO67" s="169" t="e">
        <f t="shared" si="214"/>
        <v>#N/A</v>
      </c>
      <c r="NP67" s="169" t="e">
        <f t="shared" si="214"/>
        <v>#N/A</v>
      </c>
      <c r="NQ67" s="169" t="e">
        <f t="shared" si="214"/>
        <v>#N/A</v>
      </c>
      <c r="NR67" s="169" t="e">
        <f t="shared" si="214"/>
        <v>#N/A</v>
      </c>
      <c r="NS67" s="169" t="e">
        <f t="shared" si="214"/>
        <v>#N/A</v>
      </c>
      <c r="NT67" s="169" t="e">
        <f t="shared" si="214"/>
        <v>#N/A</v>
      </c>
      <c r="NU67" s="169" t="e">
        <f t="shared" si="214"/>
        <v>#N/A</v>
      </c>
      <c r="NV67" s="169" t="e">
        <f t="shared" si="214"/>
        <v>#N/A</v>
      </c>
      <c r="NW67" s="169" t="e">
        <f t="shared" si="214"/>
        <v>#N/A</v>
      </c>
      <c r="NX67" s="169" t="e">
        <f t="shared" si="214"/>
        <v>#N/A</v>
      </c>
      <c r="NY67" s="169" t="e">
        <f t="shared" si="214"/>
        <v>#N/A</v>
      </c>
      <c r="NZ67" s="169" t="e">
        <f t="shared" si="211"/>
        <v>#N/A</v>
      </c>
      <c r="OA67" s="169" t="e">
        <f t="shared" si="211"/>
        <v>#N/A</v>
      </c>
      <c r="OB67" s="169" t="e">
        <f t="shared" si="211"/>
        <v>#N/A</v>
      </c>
      <c r="OC67" s="169" t="e">
        <f t="shared" si="211"/>
        <v>#N/A</v>
      </c>
      <c r="OD67" s="169" t="e">
        <f t="shared" si="211"/>
        <v>#N/A</v>
      </c>
      <c r="OE67" s="169" t="e">
        <f t="shared" si="211"/>
        <v>#N/A</v>
      </c>
      <c r="OF67" s="169" t="e">
        <f t="shared" si="211"/>
        <v>#N/A</v>
      </c>
      <c r="OG67" s="169" t="e">
        <f t="shared" si="211"/>
        <v>#N/A</v>
      </c>
      <c r="OH67" s="169" t="e">
        <f t="shared" si="211"/>
        <v>#N/A</v>
      </c>
      <c r="OI67" s="169" t="e">
        <f t="shared" si="211"/>
        <v>#N/A</v>
      </c>
      <c r="OJ67" s="169" t="e">
        <f t="shared" si="211"/>
        <v>#N/A</v>
      </c>
      <c r="OK67" s="169" t="e">
        <f t="shared" si="211"/>
        <v>#N/A</v>
      </c>
      <c r="OL67" s="169" t="e">
        <f t="shared" si="211"/>
        <v>#N/A</v>
      </c>
      <c r="OM67" s="169" t="e">
        <f t="shared" si="211"/>
        <v>#N/A</v>
      </c>
      <c r="ON67" s="169" t="e">
        <f t="shared" si="211"/>
        <v>#N/A</v>
      </c>
      <c r="OO67" s="169" t="e">
        <f t="shared" si="200"/>
        <v>#N/A</v>
      </c>
      <c r="OP67" s="169" t="e">
        <f t="shared" si="200"/>
        <v>#N/A</v>
      </c>
      <c r="OQ67" s="169" t="e">
        <f t="shared" si="200"/>
        <v>#N/A</v>
      </c>
      <c r="OR67" s="169" t="e">
        <f t="shared" si="200"/>
        <v>#N/A</v>
      </c>
      <c r="OS67" s="169" t="e">
        <f t="shared" si="200"/>
        <v>#N/A</v>
      </c>
      <c r="OT67" s="169" t="e">
        <f t="shared" si="200"/>
        <v>#N/A</v>
      </c>
      <c r="OU67" s="169" t="e">
        <f t="shared" si="200"/>
        <v>#N/A</v>
      </c>
      <c r="OV67" s="169" t="e">
        <f t="shared" si="200"/>
        <v>#N/A</v>
      </c>
      <c r="OW67" s="169" t="e">
        <f t="shared" si="200"/>
        <v>#N/A</v>
      </c>
      <c r="OX67" s="169" t="e">
        <f t="shared" si="200"/>
        <v>#N/A</v>
      </c>
      <c r="OY67" s="169" t="e">
        <f t="shared" si="200"/>
        <v>#N/A</v>
      </c>
      <c r="OZ67" s="169" t="e">
        <f t="shared" si="200"/>
        <v>#N/A</v>
      </c>
      <c r="PA67" s="169" t="e">
        <f t="shared" si="200"/>
        <v>#N/A</v>
      </c>
      <c r="PB67" s="169" t="e">
        <f t="shared" si="200"/>
        <v>#N/A</v>
      </c>
      <c r="PC67" s="169" t="e">
        <f t="shared" si="200"/>
        <v>#N/A</v>
      </c>
      <c r="PD67" s="169" t="e">
        <f t="shared" si="119"/>
        <v>#N/A</v>
      </c>
      <c r="PE67" s="169" t="e">
        <f t="shared" si="196"/>
        <v>#N/A</v>
      </c>
      <c r="PF67" s="169" t="e">
        <f t="shared" si="196"/>
        <v>#N/A</v>
      </c>
      <c r="PG67" s="169" t="e">
        <f t="shared" si="196"/>
        <v>#N/A</v>
      </c>
      <c r="PH67" s="169" t="e">
        <f t="shared" si="196"/>
        <v>#N/A</v>
      </c>
      <c r="PI67" s="169" t="e">
        <f t="shared" si="196"/>
        <v>#N/A</v>
      </c>
      <c r="PJ67" s="169" t="e">
        <f t="shared" si="196"/>
        <v>#N/A</v>
      </c>
      <c r="PK67" s="169" t="e">
        <f t="shared" si="196"/>
        <v>#N/A</v>
      </c>
      <c r="PL67" s="169" t="e">
        <f t="shared" si="196"/>
        <v>#N/A</v>
      </c>
    </row>
    <row r="68" spans="1:428" hidden="1" x14ac:dyDescent="0.75">
      <c r="A68" s="4">
        <v>65</v>
      </c>
      <c r="B68" s="109"/>
      <c r="C68" s="117"/>
      <c r="D68" s="122" t="str">
        <f t="shared" ref="D68:D99" si="220">IF(ISBLANK(E68),"",IF(NOT(ISBLANK(C68)),C68,IF(NOT(ISBLANK(B68)),E68*(1+B68),E68*(1+$D$2))))</f>
        <v/>
      </c>
      <c r="E68" s="95"/>
      <c r="F68" s="122" t="str">
        <f t="shared" ref="F68:F99" si="221">IF(ISBLANK(E68),"",IF(NOT(ISBLANK(G68)),G68,IF(NOT(ISBLANK(H68)),E68*(1+H68),E68*(1+$F$2))))</f>
        <v/>
      </c>
      <c r="G68" s="117"/>
      <c r="H68" s="110"/>
      <c r="I68" s="124" t="str">
        <f t="shared" ref="I68:I103" si="222">IF(OR(ISBLANK(E68),ISBLANK(F68),ISBLANK(D68)),"",IF(AND(D68&gt;0,E68&gt;0,F68&gt;0),IF(E68&gt;D68,IF(F68&gt;E68,1,-1),-1)))</f>
        <v/>
      </c>
      <c r="J68" s="124" t="str">
        <f t="shared" ref="J68:J103" si="223">IF(OR(ISBLANK(D68),ISBLANK(E68),ISBLANK(F68)),"",IFERROR(MIN(E68-D68,F68-E68)/MAX(E68-D68,F68-E68),""))</f>
        <v/>
      </c>
      <c r="K68" s="73" t="str">
        <f t="shared" si="112"/>
        <v/>
      </c>
      <c r="L68" s="23"/>
      <c r="M68" s="57"/>
      <c r="N68" s="280"/>
      <c r="O68" s="74" t="str">
        <f>IF(AND(D68&gt;0,E68&gt;0,F68&gt;0),IF(ISBLANK(N68),IF(ISBLANK(L68),"",(F68-D68)*VLOOKUP(L68,VLookups!$A$4:$B$13,2,FALSE)),N68),"")</f>
        <v/>
      </c>
      <c r="P68" s="75" t="str">
        <f t="shared" ref="P68:P99" si="224">IF(O68="","",O68^2)</f>
        <v/>
      </c>
      <c r="Q68" s="95"/>
      <c r="R68" s="270" t="str">
        <f>IF(AND(Q68&gt;0,E68&gt;0,NOT(O68="")),ABS(VLOOKUP($Q$1,VLookups!$A$43:$B$44,2,FALSE)-_xlfn.NORM.DIST(Q68,K68,O68,TRUE)),"")</f>
        <v/>
      </c>
      <c r="S68" s="94" t="str">
        <f>IF(AND($D68&gt;0,$E68&gt;0,$F68&gt;0,NOT(ISBLANK($L68))),_xlfn.NORM.INV(ABS(VLOOKUP($Q$1,VLookups!$A$43:$B$44,2,FALSE)-S$3),$K68,$O68),"")</f>
        <v/>
      </c>
      <c r="T68" s="93" t="str">
        <f>IF(AND($D68&gt;0,$E68&gt;0,$F68&gt;0,NOT(ISBLANK($L68))),_xlfn.NORM.INV(ABS(VLOOKUP($Q$1,VLookups!$A$43:$B$44,2,FALSE)-T$3),$K68,$O68),"")</f>
        <v/>
      </c>
      <c r="U68" s="94" t="str">
        <f>IF(AND($D68&gt;0,$E68&gt;0,$F68&gt;0,NOT(ISBLANK($L68))),_xlfn.NORM.INV(ABS(VLOOKUP($Q$1,VLookups!$A$43:$B$44,2,FALSE)-U$3),$K68,$O68),"")</f>
        <v/>
      </c>
      <c r="V68" s="93" t="str">
        <f>IF(AND($D68&gt;0,$E68&gt;0,$F68&gt;0,NOT(ISBLANK($L68))),_xlfn.NORM.INV(ABS(VLOOKUP($Q$1,VLookups!$A$43:$B$44,2,FALSE)-V$3),$K68,$O68),"")</f>
        <v/>
      </c>
      <c r="W68" s="94" t="str">
        <f>IF(AND($D68&gt;0,$E68&gt;0,$F68&gt;0,NOT(ISBLANK($L68))),_xlfn.NORM.INV(ABS(VLOOKUP($Q$1,VLookups!$A$43:$B$44,2,FALSE)-W$3),$K68,$O68),"")</f>
        <v/>
      </c>
      <c r="X68" s="93" t="str">
        <f>IF(AND($D68&gt;0,$E68&gt;0,$F68&gt;0,NOT(ISBLANK($L68))),_xlfn.NORM.INV(ABS(VLOOKUP($Q$1,VLookups!$A$43:$B$44,2,FALSE)-X$3),$K68,$O68),"")</f>
        <v/>
      </c>
      <c r="Y68" s="5"/>
      <c r="Z68" s="168" t="str">
        <f t="shared" si="113"/>
        <v/>
      </c>
      <c r="AA68" s="49" t="str">
        <f t="shared" si="114"/>
        <v/>
      </c>
      <c r="AB68" s="49" t="str">
        <f t="shared" si="219"/>
        <v/>
      </c>
      <c r="AC68" s="49" t="str">
        <f t="shared" si="219"/>
        <v/>
      </c>
      <c r="AD68" s="49" t="str">
        <f t="shared" si="219"/>
        <v/>
      </c>
      <c r="AE68" s="49" t="str">
        <f t="shared" si="219"/>
        <v/>
      </c>
      <c r="AF68" s="49" t="str">
        <f t="shared" si="219"/>
        <v/>
      </c>
      <c r="AG68" s="49" t="str">
        <f t="shared" si="219"/>
        <v/>
      </c>
      <c r="AH68" s="49" t="str">
        <f t="shared" si="219"/>
        <v/>
      </c>
      <c r="AI68" s="49" t="str">
        <f t="shared" si="219"/>
        <v/>
      </c>
      <c r="AJ68" s="49" t="str">
        <f t="shared" si="219"/>
        <v/>
      </c>
      <c r="AK68" s="49" t="str">
        <f t="shared" si="219"/>
        <v/>
      </c>
      <c r="AL68" s="49" t="str">
        <f t="shared" si="219"/>
        <v/>
      </c>
      <c r="AM68" s="49" t="str">
        <f t="shared" si="219"/>
        <v/>
      </c>
      <c r="AN68" s="49" t="str">
        <f t="shared" si="219"/>
        <v/>
      </c>
      <c r="AO68" s="49" t="str">
        <f t="shared" si="219"/>
        <v/>
      </c>
      <c r="AP68" s="49" t="str">
        <f t="shared" si="219"/>
        <v/>
      </c>
      <c r="AQ68" s="49" t="str">
        <f t="shared" si="219"/>
        <v/>
      </c>
      <c r="AR68" s="49" t="str">
        <f t="shared" si="219"/>
        <v/>
      </c>
      <c r="AS68" s="49" t="str">
        <f t="shared" si="219"/>
        <v/>
      </c>
      <c r="AT68" s="49" t="str">
        <f t="shared" si="219"/>
        <v/>
      </c>
      <c r="AU68" s="49" t="str">
        <f t="shared" si="219"/>
        <v/>
      </c>
      <c r="AV68" s="49" t="str">
        <f t="shared" si="219"/>
        <v/>
      </c>
      <c r="AW68" s="49" t="str">
        <f t="shared" si="219"/>
        <v/>
      </c>
      <c r="AX68" s="49" t="str">
        <f t="shared" si="219"/>
        <v/>
      </c>
      <c r="AY68" s="49" t="str">
        <f t="shared" si="219"/>
        <v/>
      </c>
      <c r="AZ68" s="49" t="str">
        <f t="shared" si="219"/>
        <v/>
      </c>
      <c r="BA68" s="49" t="str">
        <f t="shared" si="219"/>
        <v/>
      </c>
      <c r="BB68" s="49" t="str">
        <f t="shared" si="219"/>
        <v/>
      </c>
      <c r="BC68" s="49" t="str">
        <f t="shared" si="219"/>
        <v/>
      </c>
      <c r="BD68" s="49" t="str">
        <f t="shared" si="219"/>
        <v/>
      </c>
      <c r="BE68" s="49" t="str">
        <f t="shared" si="219"/>
        <v/>
      </c>
      <c r="BF68" s="49" t="str">
        <f t="shared" si="219"/>
        <v/>
      </c>
      <c r="BG68" s="49" t="str">
        <f t="shared" si="219"/>
        <v/>
      </c>
      <c r="BH68" s="49" t="str">
        <f t="shared" si="219"/>
        <v/>
      </c>
      <c r="BI68" s="49" t="str">
        <f t="shared" si="219"/>
        <v/>
      </c>
      <c r="BJ68" s="49" t="str">
        <f t="shared" si="219"/>
        <v/>
      </c>
      <c r="BK68" s="49" t="str">
        <f t="shared" si="219"/>
        <v/>
      </c>
      <c r="BL68" s="49" t="str">
        <f t="shared" si="219"/>
        <v/>
      </c>
      <c r="BM68" s="49" t="str">
        <f t="shared" si="219"/>
        <v/>
      </c>
      <c r="BN68" s="49" t="str">
        <f t="shared" si="219"/>
        <v/>
      </c>
      <c r="BO68" s="49" t="str">
        <f t="shared" si="219"/>
        <v/>
      </c>
      <c r="BP68" s="49" t="str">
        <f t="shared" si="219"/>
        <v/>
      </c>
      <c r="BQ68" s="49" t="str">
        <f t="shared" si="219"/>
        <v/>
      </c>
      <c r="BR68" s="49" t="str">
        <f t="shared" si="219"/>
        <v/>
      </c>
      <c r="BS68" s="49" t="str">
        <f t="shared" si="219"/>
        <v/>
      </c>
      <c r="BT68" s="49" t="str">
        <f t="shared" si="219"/>
        <v/>
      </c>
      <c r="BU68" s="49" t="str">
        <f t="shared" si="219"/>
        <v/>
      </c>
      <c r="BV68" s="49" t="str">
        <f t="shared" si="219"/>
        <v/>
      </c>
      <c r="BW68" s="49" t="str">
        <f t="shared" si="219"/>
        <v/>
      </c>
      <c r="BX68" s="49" t="str">
        <f t="shared" si="219"/>
        <v/>
      </c>
      <c r="BY68" s="49" t="str">
        <f t="shared" si="219"/>
        <v/>
      </c>
      <c r="BZ68" s="49" t="str">
        <f t="shared" si="219"/>
        <v/>
      </c>
      <c r="CA68" s="49" t="str">
        <f t="shared" si="219"/>
        <v/>
      </c>
      <c r="CB68" s="49" t="str">
        <f t="shared" si="219"/>
        <v/>
      </c>
      <c r="CC68" s="49" t="str">
        <f t="shared" si="219"/>
        <v/>
      </c>
      <c r="CD68" s="49" t="str">
        <f t="shared" si="219"/>
        <v/>
      </c>
      <c r="CE68" s="49" t="str">
        <f t="shared" si="219"/>
        <v/>
      </c>
      <c r="CF68" s="49" t="str">
        <f t="shared" si="219"/>
        <v/>
      </c>
      <c r="CG68" s="49" t="str">
        <f t="shared" si="219"/>
        <v/>
      </c>
      <c r="CH68" s="49" t="str">
        <f t="shared" si="219"/>
        <v/>
      </c>
      <c r="CI68" s="49" t="str">
        <f t="shared" si="219"/>
        <v/>
      </c>
      <c r="CJ68" s="49" t="str">
        <f t="shared" si="219"/>
        <v/>
      </c>
      <c r="CK68" s="49" t="str">
        <f t="shared" si="219"/>
        <v/>
      </c>
      <c r="CL68" s="49" t="str">
        <f t="shared" si="219"/>
        <v/>
      </c>
      <c r="CM68" s="49" t="str">
        <f t="shared" si="219"/>
        <v/>
      </c>
      <c r="CN68" s="49" t="str">
        <f t="shared" si="215"/>
        <v/>
      </c>
      <c r="CO68" s="49" t="str">
        <f t="shared" si="215"/>
        <v/>
      </c>
      <c r="CP68" s="49" t="str">
        <f t="shared" si="215"/>
        <v/>
      </c>
      <c r="CQ68" s="49" t="str">
        <f t="shared" si="215"/>
        <v/>
      </c>
      <c r="CR68" s="49" t="str">
        <f t="shared" si="215"/>
        <v/>
      </c>
      <c r="CS68" s="49" t="str">
        <f t="shared" si="215"/>
        <v/>
      </c>
      <c r="CT68" s="49" t="str">
        <f t="shared" si="215"/>
        <v/>
      </c>
      <c r="CU68" s="49" t="str">
        <f t="shared" si="215"/>
        <v/>
      </c>
      <c r="CV68" s="49" t="str">
        <f t="shared" si="215"/>
        <v/>
      </c>
      <c r="CW68" s="49" t="str">
        <f t="shared" si="215"/>
        <v/>
      </c>
      <c r="CX68" s="49" t="str">
        <f t="shared" si="215"/>
        <v/>
      </c>
      <c r="CY68" s="49" t="str">
        <f t="shared" si="215"/>
        <v/>
      </c>
      <c r="CZ68" s="49" t="str">
        <f t="shared" si="215"/>
        <v/>
      </c>
      <c r="DA68" s="49" t="str">
        <f t="shared" si="215"/>
        <v/>
      </c>
      <c r="DB68" s="49" t="str">
        <f t="shared" si="215"/>
        <v/>
      </c>
      <c r="DC68" s="49" t="str">
        <f t="shared" si="215"/>
        <v/>
      </c>
      <c r="DD68" s="49" t="str">
        <f t="shared" si="215"/>
        <v/>
      </c>
      <c r="DE68" s="49" t="str">
        <f t="shared" si="215"/>
        <v/>
      </c>
      <c r="DF68" s="49" t="str">
        <f t="shared" si="215"/>
        <v/>
      </c>
      <c r="DG68" s="49" t="str">
        <f t="shared" si="215"/>
        <v/>
      </c>
      <c r="DH68" s="49" t="str">
        <f t="shared" si="215"/>
        <v/>
      </c>
      <c r="DI68" s="49" t="str">
        <f t="shared" si="215"/>
        <v/>
      </c>
      <c r="DJ68" s="49" t="str">
        <f t="shared" si="215"/>
        <v/>
      </c>
      <c r="DK68" s="49" t="str">
        <f t="shared" si="215"/>
        <v/>
      </c>
      <c r="DL68" s="49" t="str">
        <f t="shared" si="215"/>
        <v/>
      </c>
      <c r="DM68" s="49" t="str">
        <f t="shared" si="215"/>
        <v/>
      </c>
      <c r="DN68" s="49" t="str">
        <f t="shared" si="215"/>
        <v/>
      </c>
      <c r="DO68" s="49" t="str">
        <f t="shared" si="215"/>
        <v/>
      </c>
      <c r="DP68" s="49" t="str">
        <f t="shared" si="215"/>
        <v/>
      </c>
      <c r="DQ68" s="49" t="str">
        <f t="shared" si="215"/>
        <v/>
      </c>
      <c r="DR68" s="49" t="str">
        <f t="shared" si="215"/>
        <v/>
      </c>
      <c r="DS68" s="49" t="str">
        <f t="shared" si="215"/>
        <v/>
      </c>
      <c r="DT68" s="49" t="str">
        <f t="shared" si="215"/>
        <v/>
      </c>
      <c r="DU68" s="49" t="str">
        <f t="shared" si="215"/>
        <v/>
      </c>
      <c r="DV68" s="49" t="str">
        <f t="shared" si="215"/>
        <v/>
      </c>
      <c r="DW68" s="183" t="str">
        <f t="shared" si="115"/>
        <v/>
      </c>
      <c r="DX68" s="49" t="str">
        <f t="shared" ref="DX68:DX103" si="225">IF(ISNONTEXT($Z68),DW68+$Z68,"")</f>
        <v/>
      </c>
      <c r="DY68" s="49" t="str">
        <f t="shared" ref="DY68:DY103" si="226">IF(ISNONTEXT($Z68),DX68+$Z68,"")</f>
        <v/>
      </c>
      <c r="DZ68" s="49" t="str">
        <f t="shared" ref="DZ68:DZ103" si="227">IF(ISNONTEXT($Z68),DY68+$Z68,"")</f>
        <v/>
      </c>
      <c r="EA68" s="49" t="str">
        <f t="shared" ref="EA68:EA103" si="228">IF(ISNONTEXT($Z68),DZ68+$Z68,"")</f>
        <v/>
      </c>
      <c r="EB68" s="49" t="str">
        <f t="shared" ref="EB68:EB103" si="229">IF(ISNONTEXT($Z68),EA68+$Z68,"")</f>
        <v/>
      </c>
      <c r="EC68" s="49" t="str">
        <f t="shared" ref="EC68:EC103" si="230">IF(ISNONTEXT($Z68),EB68+$Z68,"")</f>
        <v/>
      </c>
      <c r="ED68" s="49" t="str">
        <f t="shared" ref="ED68:ED103" si="231">IF(ISNONTEXT($Z68),EC68+$Z68,"")</f>
        <v/>
      </c>
      <c r="EE68" s="49" t="str">
        <f t="shared" ref="EE68:EE103" si="232">IF(ISNONTEXT($Z68),ED68+$Z68,"")</f>
        <v/>
      </c>
      <c r="EF68" s="49" t="str">
        <f t="shared" ref="EF68:EF103" si="233">IF(ISNONTEXT($Z68),EE68+$Z68,"")</f>
        <v/>
      </c>
      <c r="EG68" s="49" t="str">
        <f t="shared" ref="EG68:EG103" si="234">IF(ISNONTEXT($Z68),EF68+$Z68,"")</f>
        <v/>
      </c>
      <c r="EH68" s="49" t="str">
        <f t="shared" ref="EH68:EH103" si="235">IF(ISNONTEXT($Z68),EG68+$Z68,"")</f>
        <v/>
      </c>
      <c r="EI68" s="49" t="str">
        <f t="shared" ref="EI68:EI103" si="236">IF(ISNONTEXT($Z68),EH68+$Z68,"")</f>
        <v/>
      </c>
      <c r="EJ68" s="49" t="str">
        <f t="shared" ref="EJ68:EJ103" si="237">IF(ISNONTEXT($Z68),EI68+$Z68,"")</f>
        <v/>
      </c>
      <c r="EK68" s="49" t="str">
        <f t="shared" ref="EK68:EK103" si="238">IF(ISNONTEXT($Z68),EJ68+$Z68,"")</f>
        <v/>
      </c>
      <c r="EL68" s="49" t="str">
        <f t="shared" ref="EL68:EL103" si="239">IF(ISNONTEXT($Z68),EK68+$Z68,"")</f>
        <v/>
      </c>
      <c r="EM68" s="49" t="str">
        <f t="shared" ref="EM68:EM103" si="240">IF(ISNONTEXT($Z68),EL68+$Z68,"")</f>
        <v/>
      </c>
      <c r="EN68" s="49" t="str">
        <f t="shared" ref="EN68:EN103" si="241">IF(ISNONTEXT($Z68),EM68+$Z68,"")</f>
        <v/>
      </c>
      <c r="EO68" s="49" t="str">
        <f t="shared" ref="EO68:EO103" si="242">IF(ISNONTEXT($Z68),EN68+$Z68,"")</f>
        <v/>
      </c>
      <c r="EP68" s="49" t="str">
        <f t="shared" ref="EP68:EP103" si="243">IF(ISNONTEXT($Z68),EO68+$Z68,"")</f>
        <v/>
      </c>
      <c r="EQ68" s="49" t="str">
        <f t="shared" ref="EQ68:EQ103" si="244">IF(ISNONTEXT($Z68),EP68+$Z68,"")</f>
        <v/>
      </c>
      <c r="ER68" s="49" t="str">
        <f t="shared" ref="ER68:ER103" si="245">IF(ISNONTEXT($Z68),EQ68+$Z68,"")</f>
        <v/>
      </c>
      <c r="ES68" s="49" t="str">
        <f t="shared" ref="ES68:ES103" si="246">IF(ISNONTEXT($Z68),ER68+$Z68,"")</f>
        <v/>
      </c>
      <c r="ET68" s="49" t="str">
        <f t="shared" ref="ET68:ET103" si="247">IF(ISNONTEXT($Z68),ES68+$Z68,"")</f>
        <v/>
      </c>
      <c r="EU68" s="49" t="str">
        <f t="shared" ref="EU68:EU103" si="248">IF(ISNONTEXT($Z68),ET68+$Z68,"")</f>
        <v/>
      </c>
      <c r="EV68" s="49" t="str">
        <f t="shared" ref="EV68:EV103" si="249">IF(ISNONTEXT($Z68),EU68+$Z68,"")</f>
        <v/>
      </c>
      <c r="EW68" s="49" t="str">
        <f t="shared" ref="EW68:EW103" si="250">IF(ISNONTEXT($Z68),EV68+$Z68,"")</f>
        <v/>
      </c>
      <c r="EX68" s="49" t="str">
        <f t="shared" ref="EX68:EX103" si="251">IF(ISNONTEXT($Z68),EW68+$Z68,"")</f>
        <v/>
      </c>
      <c r="EY68" s="49" t="str">
        <f t="shared" ref="EY68:EY103" si="252">IF(ISNONTEXT($Z68),EX68+$Z68,"")</f>
        <v/>
      </c>
      <c r="EZ68" s="49" t="str">
        <f t="shared" ref="EZ68:EZ103" si="253">IF(ISNONTEXT($Z68),EY68+$Z68,"")</f>
        <v/>
      </c>
      <c r="FA68" s="49" t="str">
        <f t="shared" ref="FA68:FA103" si="254">IF(ISNONTEXT($Z68),EZ68+$Z68,"")</f>
        <v/>
      </c>
      <c r="FB68" s="49" t="str">
        <f t="shared" ref="FB68:FB103" si="255">IF(ISNONTEXT($Z68),FA68+$Z68,"")</f>
        <v/>
      </c>
      <c r="FC68" s="49" t="str">
        <f t="shared" ref="FC68:FC103" si="256">IF(ISNONTEXT($Z68),FB68+$Z68,"")</f>
        <v/>
      </c>
      <c r="FD68" s="49" t="str">
        <f t="shared" ref="FD68:FD103" si="257">IF(ISNONTEXT($Z68),FC68+$Z68,"")</f>
        <v/>
      </c>
      <c r="FE68" s="49" t="str">
        <f t="shared" ref="FE68:FE103" si="258">IF(ISNONTEXT($Z68),FD68+$Z68,"")</f>
        <v/>
      </c>
      <c r="FF68" s="49" t="str">
        <f t="shared" ref="FF68:FF103" si="259">IF(ISNONTEXT($Z68),FE68+$Z68,"")</f>
        <v/>
      </c>
      <c r="FG68" s="49" t="str">
        <f t="shared" ref="FG68:FG103" si="260">IF(ISNONTEXT($Z68),FF68+$Z68,"")</f>
        <v/>
      </c>
      <c r="FH68" s="49" t="str">
        <f t="shared" ref="FH68:FH103" si="261">IF(ISNONTEXT($Z68),FG68+$Z68,"")</f>
        <v/>
      </c>
      <c r="FI68" s="49" t="str">
        <f t="shared" ref="FI68:FI103" si="262">IF(ISNONTEXT($Z68),FH68+$Z68,"")</f>
        <v/>
      </c>
      <c r="FJ68" s="49" t="str">
        <f t="shared" ref="FJ68:FJ103" si="263">IF(ISNONTEXT($Z68),FI68+$Z68,"")</f>
        <v/>
      </c>
      <c r="FK68" s="49" t="str">
        <f t="shared" ref="FK68:FK103" si="264">IF(ISNONTEXT($Z68),FJ68+$Z68,"")</f>
        <v/>
      </c>
      <c r="FL68" s="49" t="str">
        <f t="shared" ref="FL68:FL103" si="265">IF(ISNONTEXT($Z68),FK68+$Z68,"")</f>
        <v/>
      </c>
      <c r="FM68" s="49" t="str">
        <f t="shared" ref="FM68:FM103" si="266">IF(ISNONTEXT($Z68),FL68+$Z68,"")</f>
        <v/>
      </c>
      <c r="FN68" s="49" t="str">
        <f t="shared" ref="FN68:FN103" si="267">IF(ISNONTEXT($Z68),FM68+$Z68,"")</f>
        <v/>
      </c>
      <c r="FO68" s="49" t="str">
        <f t="shared" ref="FO68:FO103" si="268">IF(ISNONTEXT($Z68),FN68+$Z68,"")</f>
        <v/>
      </c>
      <c r="FP68" s="49" t="str">
        <f t="shared" ref="FP68:FP103" si="269">IF(ISNONTEXT($Z68),FO68+$Z68,"")</f>
        <v/>
      </c>
      <c r="FQ68" s="49" t="str">
        <f t="shared" ref="FQ68:FQ103" si="270">IF(ISNONTEXT($Z68),FP68+$Z68,"")</f>
        <v/>
      </c>
      <c r="FR68" s="49" t="str">
        <f t="shared" ref="FR68:FR103" si="271">IF(ISNONTEXT($Z68),FQ68+$Z68,"")</f>
        <v/>
      </c>
      <c r="FS68" s="49" t="str">
        <f t="shared" ref="FS68:FS103" si="272">IF(ISNONTEXT($Z68),FR68+$Z68,"")</f>
        <v/>
      </c>
      <c r="FT68" s="49" t="str">
        <f t="shared" ref="FT68:FT103" si="273">IF(ISNONTEXT($Z68),FS68+$Z68,"")</f>
        <v/>
      </c>
      <c r="FU68" s="49" t="str">
        <f t="shared" ref="FU68:FU103" si="274">IF(ISNONTEXT($Z68),FT68+$Z68,"")</f>
        <v/>
      </c>
      <c r="FV68" s="49" t="str">
        <f t="shared" ref="FV68:FV103" si="275">IF(ISNONTEXT($Z68),FU68+$Z68,"")</f>
        <v/>
      </c>
      <c r="FW68" s="49" t="str">
        <f t="shared" ref="FW68:FW103" si="276">IF(ISNONTEXT($Z68),FV68+$Z68,"")</f>
        <v/>
      </c>
      <c r="FX68" s="49" t="str">
        <f t="shared" ref="FX68:FX103" si="277">IF(ISNONTEXT($Z68),FW68+$Z68,"")</f>
        <v/>
      </c>
      <c r="FY68" s="49" t="str">
        <f t="shared" ref="FY68:FY103" si="278">IF(ISNONTEXT($Z68),FX68+$Z68,"")</f>
        <v/>
      </c>
      <c r="FZ68" s="49" t="str">
        <f t="shared" ref="FZ68:FZ103" si="279">IF(ISNONTEXT($Z68),FY68+$Z68,"")</f>
        <v/>
      </c>
      <c r="GA68" s="49" t="str">
        <f t="shared" ref="GA68:GA103" si="280">IF(ISNONTEXT($Z68),FZ68+$Z68,"")</f>
        <v/>
      </c>
      <c r="GB68" s="49" t="str">
        <f t="shared" ref="GB68:GB103" si="281">IF(ISNONTEXT($Z68),GA68+$Z68,"")</f>
        <v/>
      </c>
      <c r="GC68" s="49" t="str">
        <f t="shared" ref="GC68:GC103" si="282">IF(ISNONTEXT($Z68),GB68+$Z68,"")</f>
        <v/>
      </c>
      <c r="GD68" s="49" t="str">
        <f t="shared" ref="GD68:GD103" si="283">IF(ISNONTEXT($Z68),GC68+$Z68,"")</f>
        <v/>
      </c>
      <c r="GE68" s="49" t="str">
        <f t="shared" ref="GE68:GE103" si="284">IF(ISNONTEXT($Z68),GD68+$Z68,"")</f>
        <v/>
      </c>
      <c r="GF68" s="49" t="str">
        <f t="shared" ref="GF68:GF103" si="285">IF(ISNONTEXT($Z68),GE68+$Z68,"")</f>
        <v/>
      </c>
      <c r="GG68" s="49" t="str">
        <f t="shared" ref="GG68:GG103" si="286">IF(ISNONTEXT($Z68),GF68+$Z68,"")</f>
        <v/>
      </c>
      <c r="GH68" s="49" t="str">
        <f t="shared" ref="GH68:GH103" si="287">IF(ISNONTEXT($Z68),GG68+$Z68,"")</f>
        <v/>
      </c>
      <c r="GI68" s="49" t="str">
        <f t="shared" ref="GI68:GI103" si="288">IF(ISNONTEXT($Z68),GH68+$Z68,"")</f>
        <v/>
      </c>
      <c r="GJ68" s="49" t="str">
        <f t="shared" ref="GJ68:GJ103" si="289">IF(ISNONTEXT($Z68),GI68+$Z68,"")</f>
        <v/>
      </c>
      <c r="GK68" s="49" t="str">
        <f t="shared" ref="GK68:GK103" si="290">IF(ISNONTEXT($Z68),GJ68+$Z68,"")</f>
        <v/>
      </c>
      <c r="GL68" s="49" t="str">
        <f t="shared" ref="GL68:GL103" si="291">IF(ISNONTEXT($Z68),GK68+$Z68,"")</f>
        <v/>
      </c>
      <c r="GM68" s="49" t="str">
        <f t="shared" ref="GM68:GM103" si="292">IF(ISNONTEXT($Z68),GL68+$Z68,"")</f>
        <v/>
      </c>
      <c r="GN68" s="49" t="str">
        <f t="shared" ref="GN68:GN103" si="293">IF(ISNONTEXT($Z68),GM68+$Z68,"")</f>
        <v/>
      </c>
      <c r="GO68" s="49" t="str">
        <f t="shared" ref="GO68:GO103" si="294">IF(ISNONTEXT($Z68),GN68+$Z68,"")</f>
        <v/>
      </c>
      <c r="GP68" s="49" t="str">
        <f t="shared" ref="GP68:GP103" si="295">IF(ISNONTEXT($Z68),GO68+$Z68,"")</f>
        <v/>
      </c>
      <c r="GQ68" s="49" t="str">
        <f t="shared" ref="GQ68:GQ103" si="296">IF(ISNONTEXT($Z68),GP68+$Z68,"")</f>
        <v/>
      </c>
      <c r="GR68" s="49" t="str">
        <f t="shared" ref="GR68:GR103" si="297">IF(ISNONTEXT($Z68),GQ68+$Z68,"")</f>
        <v/>
      </c>
      <c r="GS68" s="49" t="str">
        <f t="shared" ref="GS68:GS103" si="298">IF(ISNONTEXT($Z68),GR68+$Z68,"")</f>
        <v/>
      </c>
      <c r="GT68" s="49" t="str">
        <f t="shared" ref="GT68:GT103" si="299">IF(ISNONTEXT($Z68),GS68+$Z68,"")</f>
        <v/>
      </c>
      <c r="GU68" s="49" t="str">
        <f t="shared" ref="GU68:GU103" si="300">IF(ISNONTEXT($Z68),GT68+$Z68,"")</f>
        <v/>
      </c>
      <c r="GV68" s="49" t="str">
        <f t="shared" ref="GV68:GV103" si="301">IF(ISNONTEXT($Z68),GU68+$Z68,"")</f>
        <v/>
      </c>
      <c r="GW68" s="49" t="str">
        <f t="shared" ref="GW68:GW103" si="302">IF(ISNONTEXT($Z68),GV68+$Z68,"")</f>
        <v/>
      </c>
      <c r="GX68" s="49" t="str">
        <f t="shared" ref="GX68:GX103" si="303">IF(ISNONTEXT($Z68),GW68+$Z68,"")</f>
        <v/>
      </c>
      <c r="GY68" s="49" t="str">
        <f t="shared" ref="GY68:GY103" si="304">IF(ISNONTEXT($Z68),GX68+$Z68,"")</f>
        <v/>
      </c>
      <c r="GZ68" s="49" t="str">
        <f t="shared" ref="GZ68:GZ103" si="305">IF(ISNONTEXT($Z68),GY68+$Z68,"")</f>
        <v/>
      </c>
      <c r="HA68" s="49" t="str">
        <f t="shared" ref="HA68:HA103" si="306">IF(ISNONTEXT($Z68),GZ68+$Z68,"")</f>
        <v/>
      </c>
      <c r="HB68" s="49" t="str">
        <f t="shared" ref="HB68:HB103" si="307">IF(ISNONTEXT($Z68),HA68+$Z68,"")</f>
        <v/>
      </c>
      <c r="HC68" s="49" t="str">
        <f t="shared" ref="HC68:HC103" si="308">IF(ISNONTEXT($Z68),HB68+$Z68,"")</f>
        <v/>
      </c>
      <c r="HD68" s="49" t="str">
        <f t="shared" ref="HD68:HD103" si="309">IF(ISNONTEXT($Z68),HC68+$Z68,"")</f>
        <v/>
      </c>
      <c r="HE68" s="49" t="str">
        <f t="shared" ref="HE68:HE103" si="310">IF(ISNONTEXT($Z68),HD68+$Z68,"")</f>
        <v/>
      </c>
      <c r="HF68" s="49" t="str">
        <f t="shared" ref="HF68:HF103" si="311">IF(ISNONTEXT($Z68),HE68+$Z68,"")</f>
        <v/>
      </c>
      <c r="HG68" s="49" t="str">
        <f t="shared" ref="HG68:HG103" si="312">IF(ISNONTEXT($Z68),HF68+$Z68,"")</f>
        <v/>
      </c>
      <c r="HH68" s="49" t="str">
        <f t="shared" ref="HH68:HH103" si="313">IF(ISNONTEXT($Z68),HG68+$Z68,"")</f>
        <v/>
      </c>
      <c r="HI68" s="49" t="str">
        <f t="shared" ref="HI68:HI103" si="314">IF(ISNONTEXT($Z68),HH68+$Z68,"")</f>
        <v/>
      </c>
      <c r="HJ68" s="49" t="str">
        <f t="shared" ref="HJ68:HJ103" si="315">IF(ISNONTEXT($Z68),HI68+$Z68,"")</f>
        <v/>
      </c>
      <c r="HK68" s="49" t="str">
        <f t="shared" ref="HK68:HK103" si="316">IF(ISNONTEXT($Z68),HJ68+$Z68,"")</f>
        <v/>
      </c>
      <c r="HL68" s="49" t="str">
        <f t="shared" ref="HL68:HL103" si="317">IF(ISNONTEXT($Z68),HK68+$Z68,"")</f>
        <v/>
      </c>
      <c r="HM68" s="49" t="str">
        <f t="shared" ref="HM68:HM103" si="318">IF(ISNONTEXT($Z68),HL68+$Z68,"")</f>
        <v/>
      </c>
      <c r="HN68" s="49" t="str">
        <f t="shared" ref="HN68:HN103" si="319">IF(ISNONTEXT($Z68),HM68+$Z68,"")</f>
        <v/>
      </c>
      <c r="HO68" s="49" t="str">
        <f t="shared" ref="HO68:HO103" si="320">IF(ISNONTEXT($Z68),HN68+$Z68,"")</f>
        <v/>
      </c>
      <c r="HP68" s="49" t="str">
        <f t="shared" ref="HP68:HP103" si="321">IF(ISNONTEXT($Z68),HO68+$Z68,"")</f>
        <v/>
      </c>
      <c r="HQ68" s="49" t="str">
        <f t="shared" ref="HQ68:HQ103" si="322">IF(ISNONTEXT($Z68),HP68+$Z68,"")</f>
        <v/>
      </c>
      <c r="HR68" s="49" t="str">
        <f t="shared" ref="HR68:HR103" si="323">IF(ISNONTEXT($Z68),HQ68+$Z68,"")</f>
        <v/>
      </c>
      <c r="HS68" s="49" t="str">
        <f t="shared" ref="HS68:HS103" si="324">IF(ISNONTEXT($Z68),HR68+$Z68,"")</f>
        <v/>
      </c>
      <c r="HT68" s="169" t="e">
        <f t="shared" ref="HT68:HT104" si="325">IF(ISNONTEXT($O68),_xlfn.NORM.DIST(AA68,$K68,$O68,FALSE),NA())</f>
        <v>#N/A</v>
      </c>
      <c r="HU68" s="169" t="e">
        <f t="shared" si="205"/>
        <v>#N/A</v>
      </c>
      <c r="HV68" s="169" t="e">
        <f t="shared" si="205"/>
        <v>#N/A</v>
      </c>
      <c r="HW68" s="169" t="e">
        <f t="shared" si="205"/>
        <v>#N/A</v>
      </c>
      <c r="HX68" s="169" t="e">
        <f t="shared" si="216"/>
        <v>#N/A</v>
      </c>
      <c r="HY68" s="169" t="e">
        <f t="shared" si="216"/>
        <v>#N/A</v>
      </c>
      <c r="HZ68" s="169" t="e">
        <f t="shared" si="216"/>
        <v>#N/A</v>
      </c>
      <c r="IA68" s="169" t="e">
        <f t="shared" si="216"/>
        <v>#N/A</v>
      </c>
      <c r="IB68" s="169" t="e">
        <f t="shared" si="216"/>
        <v>#N/A</v>
      </c>
      <c r="IC68" s="169" t="e">
        <f t="shared" si="216"/>
        <v>#N/A</v>
      </c>
      <c r="ID68" s="169" t="e">
        <f t="shared" si="216"/>
        <v>#N/A</v>
      </c>
      <c r="IE68" s="169" t="e">
        <f t="shared" si="216"/>
        <v>#N/A</v>
      </c>
      <c r="IF68" s="169" t="e">
        <f t="shared" si="216"/>
        <v>#N/A</v>
      </c>
      <c r="IG68" s="169" t="e">
        <f t="shared" si="216"/>
        <v>#N/A</v>
      </c>
      <c r="IH68" s="169" t="e">
        <f t="shared" si="216"/>
        <v>#N/A</v>
      </c>
      <c r="II68" s="169" t="e">
        <f t="shared" si="216"/>
        <v>#N/A</v>
      </c>
      <c r="IJ68" s="169" t="e">
        <f t="shared" si="216"/>
        <v>#N/A</v>
      </c>
      <c r="IK68" s="169" t="e">
        <f t="shared" si="216"/>
        <v>#N/A</v>
      </c>
      <c r="IL68" s="169" t="e">
        <f t="shared" si="216"/>
        <v>#N/A</v>
      </c>
      <c r="IM68" s="169" t="e">
        <f t="shared" si="212"/>
        <v>#N/A</v>
      </c>
      <c r="IN68" s="169" t="e">
        <f t="shared" si="212"/>
        <v>#N/A</v>
      </c>
      <c r="IO68" s="169" t="e">
        <f t="shared" si="212"/>
        <v>#N/A</v>
      </c>
      <c r="IP68" s="169" t="e">
        <f t="shared" si="212"/>
        <v>#N/A</v>
      </c>
      <c r="IQ68" s="169" t="e">
        <f t="shared" si="212"/>
        <v>#N/A</v>
      </c>
      <c r="IR68" s="169" t="e">
        <f t="shared" si="212"/>
        <v>#N/A</v>
      </c>
      <c r="IS68" s="169" t="e">
        <f t="shared" si="212"/>
        <v>#N/A</v>
      </c>
      <c r="IT68" s="169" t="e">
        <f t="shared" si="212"/>
        <v>#N/A</v>
      </c>
      <c r="IU68" s="169" t="e">
        <f t="shared" si="212"/>
        <v>#N/A</v>
      </c>
      <c r="IV68" s="169" t="e">
        <f t="shared" si="212"/>
        <v>#N/A</v>
      </c>
      <c r="IW68" s="169" t="e">
        <f t="shared" si="212"/>
        <v>#N/A</v>
      </c>
      <c r="IX68" s="169" t="e">
        <f t="shared" si="212"/>
        <v>#N/A</v>
      </c>
      <c r="IY68" s="169" t="e">
        <f t="shared" si="212"/>
        <v>#N/A</v>
      </c>
      <c r="IZ68" s="169" t="e">
        <f t="shared" si="212"/>
        <v>#N/A</v>
      </c>
      <c r="JA68" s="169" t="e">
        <f t="shared" si="212"/>
        <v>#N/A</v>
      </c>
      <c r="JB68" s="169" t="e">
        <f t="shared" si="209"/>
        <v>#N/A</v>
      </c>
      <c r="JC68" s="169" t="e">
        <f t="shared" si="209"/>
        <v>#N/A</v>
      </c>
      <c r="JD68" s="169" t="e">
        <f t="shared" si="209"/>
        <v>#N/A</v>
      </c>
      <c r="JE68" s="169" t="e">
        <f t="shared" si="209"/>
        <v>#N/A</v>
      </c>
      <c r="JF68" s="169" t="e">
        <f t="shared" si="209"/>
        <v>#N/A</v>
      </c>
      <c r="JG68" s="169" t="e">
        <f t="shared" si="209"/>
        <v>#N/A</v>
      </c>
      <c r="JH68" s="169" t="e">
        <f t="shared" si="209"/>
        <v>#N/A</v>
      </c>
      <c r="JI68" s="169" t="e">
        <f t="shared" si="209"/>
        <v>#N/A</v>
      </c>
      <c r="JJ68" s="169" t="e">
        <f t="shared" si="209"/>
        <v>#N/A</v>
      </c>
      <c r="JK68" s="169" t="e">
        <f t="shared" si="209"/>
        <v>#N/A</v>
      </c>
      <c r="JL68" s="169" t="e">
        <f t="shared" si="209"/>
        <v>#N/A</v>
      </c>
      <c r="JM68" s="169" t="e">
        <f t="shared" si="209"/>
        <v>#N/A</v>
      </c>
      <c r="JN68" s="169" t="e">
        <f t="shared" si="209"/>
        <v>#N/A</v>
      </c>
      <c r="JO68" s="169" t="e">
        <f t="shared" si="209"/>
        <v>#N/A</v>
      </c>
      <c r="JP68" s="169" t="e">
        <f t="shared" si="209"/>
        <v>#N/A</v>
      </c>
      <c r="JQ68" s="169" t="e">
        <f t="shared" si="198"/>
        <v>#N/A</v>
      </c>
      <c r="JR68" s="169" t="e">
        <f t="shared" si="198"/>
        <v>#N/A</v>
      </c>
      <c r="JS68" s="169" t="e">
        <f t="shared" si="198"/>
        <v>#N/A</v>
      </c>
      <c r="JT68" s="169" t="e">
        <f t="shared" si="198"/>
        <v>#N/A</v>
      </c>
      <c r="JU68" s="169" t="e">
        <f t="shared" si="198"/>
        <v>#N/A</v>
      </c>
      <c r="JV68" s="169" t="e">
        <f t="shared" si="198"/>
        <v>#N/A</v>
      </c>
      <c r="JW68" s="169" t="e">
        <f t="shared" si="198"/>
        <v>#N/A</v>
      </c>
      <c r="JX68" s="169" t="e">
        <f t="shared" si="198"/>
        <v>#N/A</v>
      </c>
      <c r="JY68" s="169" t="e">
        <f t="shared" si="198"/>
        <v>#N/A</v>
      </c>
      <c r="JZ68" s="169" t="e">
        <f t="shared" si="198"/>
        <v>#N/A</v>
      </c>
      <c r="KA68" s="169" t="e">
        <f t="shared" si="198"/>
        <v>#N/A</v>
      </c>
      <c r="KB68" s="169" t="e">
        <f t="shared" si="198"/>
        <v>#N/A</v>
      </c>
      <c r="KC68" s="169" t="e">
        <f t="shared" si="198"/>
        <v>#N/A</v>
      </c>
      <c r="KD68" s="169" t="e">
        <f t="shared" si="198"/>
        <v>#N/A</v>
      </c>
      <c r="KE68" s="169" t="e">
        <f t="shared" si="198"/>
        <v>#N/A</v>
      </c>
      <c r="KF68" s="169" t="e">
        <f t="shared" si="117"/>
        <v>#N/A</v>
      </c>
      <c r="KG68" s="169" t="e">
        <f t="shared" si="206"/>
        <v>#N/A</v>
      </c>
      <c r="KH68" s="169" t="e">
        <f t="shared" si="206"/>
        <v>#N/A</v>
      </c>
      <c r="KI68" s="169" t="e">
        <f t="shared" si="206"/>
        <v>#N/A</v>
      </c>
      <c r="KJ68" s="169" t="e">
        <f t="shared" si="217"/>
        <v>#N/A</v>
      </c>
      <c r="KK68" s="169" t="e">
        <f t="shared" si="217"/>
        <v>#N/A</v>
      </c>
      <c r="KL68" s="169" t="e">
        <f t="shared" si="217"/>
        <v>#N/A</v>
      </c>
      <c r="KM68" s="169" t="e">
        <f t="shared" si="217"/>
        <v>#N/A</v>
      </c>
      <c r="KN68" s="169" t="e">
        <f t="shared" si="217"/>
        <v>#N/A</v>
      </c>
      <c r="KO68" s="169" t="e">
        <f t="shared" si="217"/>
        <v>#N/A</v>
      </c>
      <c r="KP68" s="169" t="e">
        <f t="shared" si="217"/>
        <v>#N/A</v>
      </c>
      <c r="KQ68" s="169" t="e">
        <f t="shared" si="217"/>
        <v>#N/A</v>
      </c>
      <c r="KR68" s="169" t="e">
        <f t="shared" si="217"/>
        <v>#N/A</v>
      </c>
      <c r="KS68" s="169" t="e">
        <f t="shared" si="217"/>
        <v>#N/A</v>
      </c>
      <c r="KT68" s="169" t="e">
        <f t="shared" si="217"/>
        <v>#N/A</v>
      </c>
      <c r="KU68" s="169" t="e">
        <f t="shared" si="217"/>
        <v>#N/A</v>
      </c>
      <c r="KV68" s="169" t="e">
        <f t="shared" si="217"/>
        <v>#N/A</v>
      </c>
      <c r="KW68" s="169" t="e">
        <f t="shared" si="217"/>
        <v>#N/A</v>
      </c>
      <c r="KX68" s="169" t="e">
        <f t="shared" si="217"/>
        <v>#N/A</v>
      </c>
      <c r="KY68" s="169" t="e">
        <f t="shared" si="213"/>
        <v>#N/A</v>
      </c>
      <c r="KZ68" s="169" t="e">
        <f t="shared" si="213"/>
        <v>#N/A</v>
      </c>
      <c r="LA68" s="169" t="e">
        <f t="shared" si="213"/>
        <v>#N/A</v>
      </c>
      <c r="LB68" s="169" t="e">
        <f t="shared" si="213"/>
        <v>#N/A</v>
      </c>
      <c r="LC68" s="169" t="e">
        <f t="shared" si="213"/>
        <v>#N/A</v>
      </c>
      <c r="LD68" s="169" t="e">
        <f t="shared" si="213"/>
        <v>#N/A</v>
      </c>
      <c r="LE68" s="169" t="e">
        <f t="shared" si="213"/>
        <v>#N/A</v>
      </c>
      <c r="LF68" s="169" t="e">
        <f t="shared" si="213"/>
        <v>#N/A</v>
      </c>
      <c r="LG68" s="169" t="e">
        <f t="shared" si="213"/>
        <v>#N/A</v>
      </c>
      <c r="LH68" s="169" t="e">
        <f t="shared" si="213"/>
        <v>#N/A</v>
      </c>
      <c r="LI68" s="169" t="e">
        <f t="shared" si="213"/>
        <v>#N/A</v>
      </c>
      <c r="LJ68" s="169" t="e">
        <f t="shared" si="213"/>
        <v>#N/A</v>
      </c>
      <c r="LK68" s="169" t="e">
        <f t="shared" si="213"/>
        <v>#N/A</v>
      </c>
      <c r="LL68" s="169" t="e">
        <f t="shared" si="213"/>
        <v>#N/A</v>
      </c>
      <c r="LM68" s="169" t="e">
        <f t="shared" si="213"/>
        <v>#N/A</v>
      </c>
      <c r="LN68" s="169" t="e">
        <f t="shared" si="210"/>
        <v>#N/A</v>
      </c>
      <c r="LO68" s="169" t="e">
        <f t="shared" si="210"/>
        <v>#N/A</v>
      </c>
      <c r="LP68" s="169" t="e">
        <f t="shared" si="210"/>
        <v>#N/A</v>
      </c>
      <c r="LQ68" s="169" t="e">
        <f t="shared" si="210"/>
        <v>#N/A</v>
      </c>
      <c r="LR68" s="169" t="e">
        <f t="shared" si="210"/>
        <v>#N/A</v>
      </c>
      <c r="LS68" s="169" t="e">
        <f t="shared" si="210"/>
        <v>#N/A</v>
      </c>
      <c r="LT68" s="169" t="e">
        <f t="shared" si="210"/>
        <v>#N/A</v>
      </c>
      <c r="LU68" s="169" t="e">
        <f t="shared" si="210"/>
        <v>#N/A</v>
      </c>
      <c r="LV68" s="169" t="e">
        <f t="shared" si="210"/>
        <v>#N/A</v>
      </c>
      <c r="LW68" s="169" t="e">
        <f t="shared" si="210"/>
        <v>#N/A</v>
      </c>
      <c r="LX68" s="169" t="e">
        <f t="shared" si="210"/>
        <v>#N/A</v>
      </c>
      <c r="LY68" s="169" t="e">
        <f t="shared" si="210"/>
        <v>#N/A</v>
      </c>
      <c r="LZ68" s="169" t="e">
        <f t="shared" si="210"/>
        <v>#N/A</v>
      </c>
      <c r="MA68" s="169" t="e">
        <f t="shared" si="210"/>
        <v>#N/A</v>
      </c>
      <c r="MB68" s="169" t="e">
        <f t="shared" si="210"/>
        <v>#N/A</v>
      </c>
      <c r="MC68" s="169" t="e">
        <f t="shared" si="199"/>
        <v>#N/A</v>
      </c>
      <c r="MD68" s="169" t="e">
        <f t="shared" si="199"/>
        <v>#N/A</v>
      </c>
      <c r="ME68" s="169" t="e">
        <f t="shared" si="199"/>
        <v>#N/A</v>
      </c>
      <c r="MF68" s="169" t="e">
        <f t="shared" si="199"/>
        <v>#N/A</v>
      </c>
      <c r="MG68" s="169" t="e">
        <f t="shared" si="199"/>
        <v>#N/A</v>
      </c>
      <c r="MH68" s="169" t="e">
        <f t="shared" si="199"/>
        <v>#N/A</v>
      </c>
      <c r="MI68" s="169" t="e">
        <f t="shared" si="199"/>
        <v>#N/A</v>
      </c>
      <c r="MJ68" s="169" t="e">
        <f t="shared" si="199"/>
        <v>#N/A</v>
      </c>
      <c r="MK68" s="169" t="e">
        <f t="shared" si="199"/>
        <v>#N/A</v>
      </c>
      <c r="ML68" s="169" t="e">
        <f t="shared" si="199"/>
        <v>#N/A</v>
      </c>
      <c r="MM68" s="169" t="e">
        <f t="shared" si="199"/>
        <v>#N/A</v>
      </c>
      <c r="MN68" s="169" t="e">
        <f t="shared" si="199"/>
        <v>#N/A</v>
      </c>
      <c r="MO68" s="169" t="e">
        <f t="shared" si="199"/>
        <v>#N/A</v>
      </c>
      <c r="MP68" s="169" t="e">
        <f t="shared" si="199"/>
        <v>#N/A</v>
      </c>
      <c r="MQ68" s="169" t="e">
        <f t="shared" si="199"/>
        <v>#N/A</v>
      </c>
      <c r="MR68" s="169" t="e">
        <f t="shared" si="118"/>
        <v>#N/A</v>
      </c>
      <c r="MS68" s="169" t="e">
        <f t="shared" si="207"/>
        <v>#N/A</v>
      </c>
      <c r="MT68" s="169" t="e">
        <f t="shared" si="207"/>
        <v>#N/A</v>
      </c>
      <c r="MU68" s="169" t="e">
        <f t="shared" si="207"/>
        <v>#N/A</v>
      </c>
      <c r="MV68" s="169" t="e">
        <f t="shared" si="218"/>
        <v>#N/A</v>
      </c>
      <c r="MW68" s="169" t="e">
        <f t="shared" si="218"/>
        <v>#N/A</v>
      </c>
      <c r="MX68" s="169" t="e">
        <f t="shared" si="218"/>
        <v>#N/A</v>
      </c>
      <c r="MY68" s="169" t="e">
        <f t="shared" si="218"/>
        <v>#N/A</v>
      </c>
      <c r="MZ68" s="169" t="e">
        <f t="shared" si="218"/>
        <v>#N/A</v>
      </c>
      <c r="NA68" s="169" t="e">
        <f t="shared" si="218"/>
        <v>#N/A</v>
      </c>
      <c r="NB68" s="169" t="e">
        <f t="shared" si="218"/>
        <v>#N/A</v>
      </c>
      <c r="NC68" s="169" t="e">
        <f t="shared" si="218"/>
        <v>#N/A</v>
      </c>
      <c r="ND68" s="169" t="e">
        <f t="shared" si="218"/>
        <v>#N/A</v>
      </c>
      <c r="NE68" s="169" t="e">
        <f t="shared" si="218"/>
        <v>#N/A</v>
      </c>
      <c r="NF68" s="169" t="e">
        <f t="shared" si="218"/>
        <v>#N/A</v>
      </c>
      <c r="NG68" s="169" t="e">
        <f t="shared" si="218"/>
        <v>#N/A</v>
      </c>
      <c r="NH68" s="169" t="e">
        <f t="shared" si="218"/>
        <v>#N/A</v>
      </c>
      <c r="NI68" s="169" t="e">
        <f t="shared" si="218"/>
        <v>#N/A</v>
      </c>
      <c r="NJ68" s="169" t="e">
        <f t="shared" si="218"/>
        <v>#N/A</v>
      </c>
      <c r="NK68" s="169" t="e">
        <f t="shared" si="214"/>
        <v>#N/A</v>
      </c>
      <c r="NL68" s="169" t="e">
        <f t="shared" si="214"/>
        <v>#N/A</v>
      </c>
      <c r="NM68" s="169" t="e">
        <f t="shared" si="214"/>
        <v>#N/A</v>
      </c>
      <c r="NN68" s="169" t="e">
        <f t="shared" si="214"/>
        <v>#N/A</v>
      </c>
      <c r="NO68" s="169" t="e">
        <f t="shared" si="214"/>
        <v>#N/A</v>
      </c>
      <c r="NP68" s="169" t="e">
        <f t="shared" si="214"/>
        <v>#N/A</v>
      </c>
      <c r="NQ68" s="169" t="e">
        <f t="shared" si="214"/>
        <v>#N/A</v>
      </c>
      <c r="NR68" s="169" t="e">
        <f t="shared" si="214"/>
        <v>#N/A</v>
      </c>
      <c r="NS68" s="169" t="e">
        <f t="shared" si="214"/>
        <v>#N/A</v>
      </c>
      <c r="NT68" s="169" t="e">
        <f t="shared" si="214"/>
        <v>#N/A</v>
      </c>
      <c r="NU68" s="169" t="e">
        <f t="shared" si="214"/>
        <v>#N/A</v>
      </c>
      <c r="NV68" s="169" t="e">
        <f t="shared" si="214"/>
        <v>#N/A</v>
      </c>
      <c r="NW68" s="169" t="e">
        <f t="shared" si="214"/>
        <v>#N/A</v>
      </c>
      <c r="NX68" s="169" t="e">
        <f t="shared" si="214"/>
        <v>#N/A</v>
      </c>
      <c r="NY68" s="169" t="e">
        <f t="shared" si="214"/>
        <v>#N/A</v>
      </c>
      <c r="NZ68" s="169" t="e">
        <f t="shared" si="211"/>
        <v>#N/A</v>
      </c>
      <c r="OA68" s="169" t="e">
        <f t="shared" si="211"/>
        <v>#N/A</v>
      </c>
      <c r="OB68" s="169" t="e">
        <f t="shared" si="211"/>
        <v>#N/A</v>
      </c>
      <c r="OC68" s="169" t="e">
        <f t="shared" si="211"/>
        <v>#N/A</v>
      </c>
      <c r="OD68" s="169" t="e">
        <f t="shared" si="211"/>
        <v>#N/A</v>
      </c>
      <c r="OE68" s="169" t="e">
        <f t="shared" si="211"/>
        <v>#N/A</v>
      </c>
      <c r="OF68" s="169" t="e">
        <f t="shared" si="211"/>
        <v>#N/A</v>
      </c>
      <c r="OG68" s="169" t="e">
        <f t="shared" si="211"/>
        <v>#N/A</v>
      </c>
      <c r="OH68" s="169" t="e">
        <f t="shared" si="211"/>
        <v>#N/A</v>
      </c>
      <c r="OI68" s="169" t="e">
        <f t="shared" si="211"/>
        <v>#N/A</v>
      </c>
      <c r="OJ68" s="169" t="e">
        <f t="shared" si="211"/>
        <v>#N/A</v>
      </c>
      <c r="OK68" s="169" t="e">
        <f t="shared" si="211"/>
        <v>#N/A</v>
      </c>
      <c r="OL68" s="169" t="e">
        <f t="shared" si="211"/>
        <v>#N/A</v>
      </c>
      <c r="OM68" s="169" t="e">
        <f t="shared" si="211"/>
        <v>#N/A</v>
      </c>
      <c r="ON68" s="169" t="e">
        <f t="shared" si="211"/>
        <v>#N/A</v>
      </c>
      <c r="OO68" s="169" t="e">
        <f t="shared" si="200"/>
        <v>#N/A</v>
      </c>
      <c r="OP68" s="169" t="e">
        <f t="shared" si="200"/>
        <v>#N/A</v>
      </c>
      <c r="OQ68" s="169" t="e">
        <f t="shared" si="200"/>
        <v>#N/A</v>
      </c>
      <c r="OR68" s="169" t="e">
        <f t="shared" si="200"/>
        <v>#N/A</v>
      </c>
      <c r="OS68" s="169" t="e">
        <f t="shared" si="200"/>
        <v>#N/A</v>
      </c>
      <c r="OT68" s="169" t="e">
        <f t="shared" si="200"/>
        <v>#N/A</v>
      </c>
      <c r="OU68" s="169" t="e">
        <f t="shared" si="200"/>
        <v>#N/A</v>
      </c>
      <c r="OV68" s="169" t="e">
        <f t="shared" si="200"/>
        <v>#N/A</v>
      </c>
      <c r="OW68" s="169" t="e">
        <f t="shared" si="200"/>
        <v>#N/A</v>
      </c>
      <c r="OX68" s="169" t="e">
        <f t="shared" si="200"/>
        <v>#N/A</v>
      </c>
      <c r="OY68" s="169" t="e">
        <f t="shared" si="200"/>
        <v>#N/A</v>
      </c>
      <c r="OZ68" s="169" t="e">
        <f t="shared" si="200"/>
        <v>#N/A</v>
      </c>
      <c r="PA68" s="169" t="e">
        <f t="shared" si="200"/>
        <v>#N/A</v>
      </c>
      <c r="PB68" s="169" t="e">
        <f t="shared" si="200"/>
        <v>#N/A</v>
      </c>
      <c r="PC68" s="169" t="e">
        <f t="shared" si="200"/>
        <v>#N/A</v>
      </c>
      <c r="PD68" s="169" t="e">
        <f t="shared" si="119"/>
        <v>#N/A</v>
      </c>
      <c r="PE68" s="169" t="e">
        <f t="shared" ref="PE68:PL83" si="326">IF(ISNONTEXT($O68),_xlfn.NORM.DIST(HL68,$K68,$O68,FALSE),NA())</f>
        <v>#N/A</v>
      </c>
      <c r="PF68" s="169" t="e">
        <f t="shared" si="326"/>
        <v>#N/A</v>
      </c>
      <c r="PG68" s="169" t="e">
        <f t="shared" si="326"/>
        <v>#N/A</v>
      </c>
      <c r="PH68" s="169" t="e">
        <f t="shared" si="326"/>
        <v>#N/A</v>
      </c>
      <c r="PI68" s="169" t="e">
        <f t="shared" si="326"/>
        <v>#N/A</v>
      </c>
      <c r="PJ68" s="169" t="e">
        <f t="shared" si="326"/>
        <v>#N/A</v>
      </c>
      <c r="PK68" s="169" t="e">
        <f t="shared" si="326"/>
        <v>#N/A</v>
      </c>
      <c r="PL68" s="169" t="e">
        <f t="shared" si="326"/>
        <v>#N/A</v>
      </c>
    </row>
    <row r="69" spans="1:428" hidden="1" x14ac:dyDescent="0.75">
      <c r="A69" s="4">
        <v>66</v>
      </c>
      <c r="B69" s="109"/>
      <c r="C69" s="117"/>
      <c r="D69" s="122" t="str">
        <f t="shared" si="220"/>
        <v/>
      </c>
      <c r="E69" s="95"/>
      <c r="F69" s="122" t="str">
        <f t="shared" si="221"/>
        <v/>
      </c>
      <c r="G69" s="117"/>
      <c r="H69" s="110"/>
      <c r="I69" s="124" t="str">
        <f t="shared" si="222"/>
        <v/>
      </c>
      <c r="J69" s="124" t="str">
        <f t="shared" si="223"/>
        <v/>
      </c>
      <c r="K69" s="73" t="str">
        <f t="shared" ref="K69:K103" si="327">IF(AND(D69&gt;0,E69&gt;0,F69&gt;0),(D69+(4*E69)+F69)/6,"")</f>
        <v/>
      </c>
      <c r="L69" s="23"/>
      <c r="M69" s="57"/>
      <c r="N69" s="280"/>
      <c r="O69" s="74" t="str">
        <f>IF(AND(D69&gt;0,E69&gt;0,F69&gt;0),IF(ISBLANK(N69),IF(ISBLANK(L69),"",(F69-D69)*VLOOKUP(L69,VLookups!$A$4:$B$13,2,FALSE)),N69),"")</f>
        <v/>
      </c>
      <c r="P69" s="75" t="str">
        <f t="shared" si="224"/>
        <v/>
      </c>
      <c r="Q69" s="95"/>
      <c r="R69" s="270" t="str">
        <f>IF(AND(Q69&gt;0,E69&gt;0,NOT(O69="")),ABS(VLOOKUP($Q$1,VLookups!$A$43:$B$44,2,FALSE)-_xlfn.NORM.DIST(Q69,K69,O69,TRUE)),"")</f>
        <v/>
      </c>
      <c r="S69" s="94" t="str">
        <f>IF(AND($D69&gt;0,$E69&gt;0,$F69&gt;0,NOT(ISBLANK($L69))),_xlfn.NORM.INV(ABS(VLOOKUP($Q$1,VLookups!$A$43:$B$44,2,FALSE)-S$3),$K69,$O69),"")</f>
        <v/>
      </c>
      <c r="T69" s="93" t="str">
        <f>IF(AND($D69&gt;0,$E69&gt;0,$F69&gt;0,NOT(ISBLANK($L69))),_xlfn.NORM.INV(ABS(VLOOKUP($Q$1,VLookups!$A$43:$B$44,2,FALSE)-T$3),$K69,$O69),"")</f>
        <v/>
      </c>
      <c r="U69" s="94" t="str">
        <f>IF(AND($D69&gt;0,$E69&gt;0,$F69&gt;0,NOT(ISBLANK($L69))),_xlfn.NORM.INV(ABS(VLOOKUP($Q$1,VLookups!$A$43:$B$44,2,FALSE)-U$3),$K69,$O69),"")</f>
        <v/>
      </c>
      <c r="V69" s="93" t="str">
        <f>IF(AND($D69&gt;0,$E69&gt;0,$F69&gt;0,NOT(ISBLANK($L69))),_xlfn.NORM.INV(ABS(VLOOKUP($Q$1,VLookups!$A$43:$B$44,2,FALSE)-V$3),$K69,$O69),"")</f>
        <v/>
      </c>
      <c r="W69" s="94" t="str">
        <f>IF(AND($D69&gt;0,$E69&gt;0,$F69&gt;0,NOT(ISBLANK($L69))),_xlfn.NORM.INV(ABS(VLOOKUP($Q$1,VLookups!$A$43:$B$44,2,FALSE)-W$3),$K69,$O69),"")</f>
        <v/>
      </c>
      <c r="X69" s="93" t="str">
        <f>IF(AND($D69&gt;0,$E69&gt;0,$F69&gt;0,NOT(ISBLANK($L69))),_xlfn.NORM.INV(ABS(VLOOKUP($Q$1,VLookups!$A$43:$B$44,2,FALSE)-X$3),$K69,$O69),"")</f>
        <v/>
      </c>
      <c r="Y69" s="5"/>
      <c r="Z69" s="168" t="str">
        <f t="shared" ref="Z69:Z103" si="328">IF(AND(D69&gt;0,E69&gt;0,F69&gt;0),ABS(F69-D69)/200,"")</f>
        <v/>
      </c>
      <c r="AA69" s="49" t="str">
        <f t="shared" ref="AA69:AP103" si="329">IF(ISNONTEXT($Z69),AB69-$Z69,"")</f>
        <v/>
      </c>
      <c r="AB69" s="49" t="str">
        <f t="shared" si="329"/>
        <v/>
      </c>
      <c r="AC69" s="49" t="str">
        <f t="shared" si="329"/>
        <v/>
      </c>
      <c r="AD69" s="49" t="str">
        <f t="shared" si="329"/>
        <v/>
      </c>
      <c r="AE69" s="49" t="str">
        <f t="shared" si="329"/>
        <v/>
      </c>
      <c r="AF69" s="49" t="str">
        <f t="shared" si="329"/>
        <v/>
      </c>
      <c r="AG69" s="49" t="str">
        <f t="shared" si="329"/>
        <v/>
      </c>
      <c r="AH69" s="49" t="str">
        <f t="shared" si="329"/>
        <v/>
      </c>
      <c r="AI69" s="49" t="str">
        <f t="shared" si="329"/>
        <v/>
      </c>
      <c r="AJ69" s="49" t="str">
        <f t="shared" si="329"/>
        <v/>
      </c>
      <c r="AK69" s="49" t="str">
        <f t="shared" si="329"/>
        <v/>
      </c>
      <c r="AL69" s="49" t="str">
        <f t="shared" si="329"/>
        <v/>
      </c>
      <c r="AM69" s="49" t="str">
        <f t="shared" si="329"/>
        <v/>
      </c>
      <c r="AN69" s="49" t="str">
        <f t="shared" si="329"/>
        <v/>
      </c>
      <c r="AO69" s="49" t="str">
        <f t="shared" si="329"/>
        <v/>
      </c>
      <c r="AP69" s="49" t="str">
        <f t="shared" si="329"/>
        <v/>
      </c>
      <c r="AQ69" s="49" t="str">
        <f t="shared" si="219"/>
        <v/>
      </c>
      <c r="AR69" s="49" t="str">
        <f t="shared" si="219"/>
        <v/>
      </c>
      <c r="AS69" s="49" t="str">
        <f t="shared" si="219"/>
        <v/>
      </c>
      <c r="AT69" s="49" t="str">
        <f t="shared" si="219"/>
        <v/>
      </c>
      <c r="AU69" s="49" t="str">
        <f t="shared" si="219"/>
        <v/>
      </c>
      <c r="AV69" s="49" t="str">
        <f t="shared" si="219"/>
        <v/>
      </c>
      <c r="AW69" s="49" t="str">
        <f t="shared" si="219"/>
        <v/>
      </c>
      <c r="AX69" s="49" t="str">
        <f t="shared" si="219"/>
        <v/>
      </c>
      <c r="AY69" s="49" t="str">
        <f t="shared" si="219"/>
        <v/>
      </c>
      <c r="AZ69" s="49" t="str">
        <f t="shared" si="219"/>
        <v/>
      </c>
      <c r="BA69" s="49" t="str">
        <f t="shared" si="219"/>
        <v/>
      </c>
      <c r="BB69" s="49" t="str">
        <f t="shared" si="219"/>
        <v/>
      </c>
      <c r="BC69" s="49" t="str">
        <f t="shared" si="219"/>
        <v/>
      </c>
      <c r="BD69" s="49" t="str">
        <f t="shared" si="219"/>
        <v/>
      </c>
      <c r="BE69" s="49" t="str">
        <f t="shared" si="219"/>
        <v/>
      </c>
      <c r="BF69" s="49" t="str">
        <f t="shared" si="219"/>
        <v/>
      </c>
      <c r="BG69" s="49" t="str">
        <f t="shared" si="219"/>
        <v/>
      </c>
      <c r="BH69" s="49" t="str">
        <f t="shared" si="219"/>
        <v/>
      </c>
      <c r="BI69" s="49" t="str">
        <f t="shared" si="219"/>
        <v/>
      </c>
      <c r="BJ69" s="49" t="str">
        <f t="shared" si="219"/>
        <v/>
      </c>
      <c r="BK69" s="49" t="str">
        <f t="shared" si="219"/>
        <v/>
      </c>
      <c r="BL69" s="49" t="str">
        <f t="shared" si="219"/>
        <v/>
      </c>
      <c r="BM69" s="49" t="str">
        <f t="shared" si="219"/>
        <v/>
      </c>
      <c r="BN69" s="49" t="str">
        <f t="shared" si="219"/>
        <v/>
      </c>
      <c r="BO69" s="49" t="str">
        <f t="shared" si="219"/>
        <v/>
      </c>
      <c r="BP69" s="49" t="str">
        <f t="shared" si="219"/>
        <v/>
      </c>
      <c r="BQ69" s="49" t="str">
        <f t="shared" si="219"/>
        <v/>
      </c>
      <c r="BR69" s="49" t="str">
        <f t="shared" si="219"/>
        <v/>
      </c>
      <c r="BS69" s="49" t="str">
        <f t="shared" si="219"/>
        <v/>
      </c>
      <c r="BT69" s="49" t="str">
        <f t="shared" si="219"/>
        <v/>
      </c>
      <c r="BU69" s="49" t="str">
        <f t="shared" si="219"/>
        <v/>
      </c>
      <c r="BV69" s="49" t="str">
        <f t="shared" si="219"/>
        <v/>
      </c>
      <c r="BW69" s="49" t="str">
        <f t="shared" si="219"/>
        <v/>
      </c>
      <c r="BX69" s="49" t="str">
        <f t="shared" si="219"/>
        <v/>
      </c>
      <c r="BY69" s="49" t="str">
        <f t="shared" si="219"/>
        <v/>
      </c>
      <c r="BZ69" s="49" t="str">
        <f t="shared" si="219"/>
        <v/>
      </c>
      <c r="CA69" s="49" t="str">
        <f t="shared" si="219"/>
        <v/>
      </c>
      <c r="CB69" s="49" t="str">
        <f t="shared" si="219"/>
        <v/>
      </c>
      <c r="CC69" s="49" t="str">
        <f t="shared" si="219"/>
        <v/>
      </c>
      <c r="CD69" s="49" t="str">
        <f t="shared" si="219"/>
        <v/>
      </c>
      <c r="CE69" s="49" t="str">
        <f t="shared" si="219"/>
        <v/>
      </c>
      <c r="CF69" s="49" t="str">
        <f t="shared" si="219"/>
        <v/>
      </c>
      <c r="CG69" s="49" t="str">
        <f t="shared" si="219"/>
        <v/>
      </c>
      <c r="CH69" s="49" t="str">
        <f t="shared" si="219"/>
        <v/>
      </c>
      <c r="CI69" s="49" t="str">
        <f t="shared" si="219"/>
        <v/>
      </c>
      <c r="CJ69" s="49" t="str">
        <f t="shared" si="219"/>
        <v/>
      </c>
      <c r="CK69" s="49" t="str">
        <f t="shared" si="219"/>
        <v/>
      </c>
      <c r="CL69" s="49" t="str">
        <f t="shared" si="219"/>
        <v/>
      </c>
      <c r="CM69" s="49" t="str">
        <f t="shared" si="219"/>
        <v/>
      </c>
      <c r="CN69" s="49" t="str">
        <f t="shared" si="215"/>
        <v/>
      </c>
      <c r="CO69" s="49" t="str">
        <f t="shared" si="215"/>
        <v/>
      </c>
      <c r="CP69" s="49" t="str">
        <f t="shared" si="215"/>
        <v/>
      </c>
      <c r="CQ69" s="49" t="str">
        <f t="shared" si="215"/>
        <v/>
      </c>
      <c r="CR69" s="49" t="str">
        <f t="shared" si="215"/>
        <v/>
      </c>
      <c r="CS69" s="49" t="str">
        <f t="shared" si="215"/>
        <v/>
      </c>
      <c r="CT69" s="49" t="str">
        <f t="shared" si="215"/>
        <v/>
      </c>
      <c r="CU69" s="49" t="str">
        <f t="shared" si="215"/>
        <v/>
      </c>
      <c r="CV69" s="49" t="str">
        <f t="shared" si="215"/>
        <v/>
      </c>
      <c r="CW69" s="49" t="str">
        <f t="shared" si="215"/>
        <v/>
      </c>
      <c r="CX69" s="49" t="str">
        <f t="shared" si="215"/>
        <v/>
      </c>
      <c r="CY69" s="49" t="str">
        <f t="shared" si="215"/>
        <v/>
      </c>
      <c r="CZ69" s="49" t="str">
        <f t="shared" si="215"/>
        <v/>
      </c>
      <c r="DA69" s="49" t="str">
        <f t="shared" si="215"/>
        <v/>
      </c>
      <c r="DB69" s="49" t="str">
        <f t="shared" si="215"/>
        <v/>
      </c>
      <c r="DC69" s="49" t="str">
        <f t="shared" si="215"/>
        <v/>
      </c>
      <c r="DD69" s="49" t="str">
        <f t="shared" si="215"/>
        <v/>
      </c>
      <c r="DE69" s="49" t="str">
        <f t="shared" si="215"/>
        <v/>
      </c>
      <c r="DF69" s="49" t="str">
        <f t="shared" si="215"/>
        <v/>
      </c>
      <c r="DG69" s="49" t="str">
        <f t="shared" si="215"/>
        <v/>
      </c>
      <c r="DH69" s="49" t="str">
        <f t="shared" si="215"/>
        <v/>
      </c>
      <c r="DI69" s="49" t="str">
        <f t="shared" si="215"/>
        <v/>
      </c>
      <c r="DJ69" s="49" t="str">
        <f t="shared" si="215"/>
        <v/>
      </c>
      <c r="DK69" s="49" t="str">
        <f t="shared" si="215"/>
        <v/>
      </c>
      <c r="DL69" s="49" t="str">
        <f t="shared" si="215"/>
        <v/>
      </c>
      <c r="DM69" s="49" t="str">
        <f t="shared" si="215"/>
        <v/>
      </c>
      <c r="DN69" s="49" t="str">
        <f t="shared" si="215"/>
        <v/>
      </c>
      <c r="DO69" s="49" t="str">
        <f t="shared" si="215"/>
        <v/>
      </c>
      <c r="DP69" s="49" t="str">
        <f t="shared" si="215"/>
        <v/>
      </c>
      <c r="DQ69" s="49" t="str">
        <f t="shared" si="215"/>
        <v/>
      </c>
      <c r="DR69" s="49" t="str">
        <f t="shared" si="215"/>
        <v/>
      </c>
      <c r="DS69" s="49" t="str">
        <f t="shared" si="215"/>
        <v/>
      </c>
      <c r="DT69" s="49" t="str">
        <f t="shared" si="215"/>
        <v/>
      </c>
      <c r="DU69" s="49" t="str">
        <f t="shared" si="215"/>
        <v/>
      </c>
      <c r="DV69" s="49" t="str">
        <f t="shared" si="215"/>
        <v/>
      </c>
      <c r="DW69" s="183" t="str">
        <f t="shared" ref="DW69:DW103" si="330">IF(ISNONTEXT($Z69),E69,"")</f>
        <v/>
      </c>
      <c r="DX69" s="49" t="str">
        <f t="shared" si="225"/>
        <v/>
      </c>
      <c r="DY69" s="49" t="str">
        <f t="shared" si="226"/>
        <v/>
      </c>
      <c r="DZ69" s="49" t="str">
        <f t="shared" si="227"/>
        <v/>
      </c>
      <c r="EA69" s="49" t="str">
        <f t="shared" si="228"/>
        <v/>
      </c>
      <c r="EB69" s="49" t="str">
        <f t="shared" si="229"/>
        <v/>
      </c>
      <c r="EC69" s="49" t="str">
        <f t="shared" si="230"/>
        <v/>
      </c>
      <c r="ED69" s="49" t="str">
        <f t="shared" si="231"/>
        <v/>
      </c>
      <c r="EE69" s="49" t="str">
        <f t="shared" si="232"/>
        <v/>
      </c>
      <c r="EF69" s="49" t="str">
        <f t="shared" si="233"/>
        <v/>
      </c>
      <c r="EG69" s="49" t="str">
        <f t="shared" si="234"/>
        <v/>
      </c>
      <c r="EH69" s="49" t="str">
        <f t="shared" si="235"/>
        <v/>
      </c>
      <c r="EI69" s="49" t="str">
        <f t="shared" si="236"/>
        <v/>
      </c>
      <c r="EJ69" s="49" t="str">
        <f t="shared" si="237"/>
        <v/>
      </c>
      <c r="EK69" s="49" t="str">
        <f t="shared" si="238"/>
        <v/>
      </c>
      <c r="EL69" s="49" t="str">
        <f t="shared" si="239"/>
        <v/>
      </c>
      <c r="EM69" s="49" t="str">
        <f t="shared" si="240"/>
        <v/>
      </c>
      <c r="EN69" s="49" t="str">
        <f t="shared" si="241"/>
        <v/>
      </c>
      <c r="EO69" s="49" t="str">
        <f t="shared" si="242"/>
        <v/>
      </c>
      <c r="EP69" s="49" t="str">
        <f t="shared" si="243"/>
        <v/>
      </c>
      <c r="EQ69" s="49" t="str">
        <f t="shared" si="244"/>
        <v/>
      </c>
      <c r="ER69" s="49" t="str">
        <f t="shared" si="245"/>
        <v/>
      </c>
      <c r="ES69" s="49" t="str">
        <f t="shared" si="246"/>
        <v/>
      </c>
      <c r="ET69" s="49" t="str">
        <f t="shared" si="247"/>
        <v/>
      </c>
      <c r="EU69" s="49" t="str">
        <f t="shared" si="248"/>
        <v/>
      </c>
      <c r="EV69" s="49" t="str">
        <f t="shared" si="249"/>
        <v/>
      </c>
      <c r="EW69" s="49" t="str">
        <f t="shared" si="250"/>
        <v/>
      </c>
      <c r="EX69" s="49" t="str">
        <f t="shared" si="251"/>
        <v/>
      </c>
      <c r="EY69" s="49" t="str">
        <f t="shared" si="252"/>
        <v/>
      </c>
      <c r="EZ69" s="49" t="str">
        <f t="shared" si="253"/>
        <v/>
      </c>
      <c r="FA69" s="49" t="str">
        <f t="shared" si="254"/>
        <v/>
      </c>
      <c r="FB69" s="49" t="str">
        <f t="shared" si="255"/>
        <v/>
      </c>
      <c r="FC69" s="49" t="str">
        <f t="shared" si="256"/>
        <v/>
      </c>
      <c r="FD69" s="49" t="str">
        <f t="shared" si="257"/>
        <v/>
      </c>
      <c r="FE69" s="49" t="str">
        <f t="shared" si="258"/>
        <v/>
      </c>
      <c r="FF69" s="49" t="str">
        <f t="shared" si="259"/>
        <v/>
      </c>
      <c r="FG69" s="49" t="str">
        <f t="shared" si="260"/>
        <v/>
      </c>
      <c r="FH69" s="49" t="str">
        <f t="shared" si="261"/>
        <v/>
      </c>
      <c r="FI69" s="49" t="str">
        <f t="shared" si="262"/>
        <v/>
      </c>
      <c r="FJ69" s="49" t="str">
        <f t="shared" si="263"/>
        <v/>
      </c>
      <c r="FK69" s="49" t="str">
        <f t="shared" si="264"/>
        <v/>
      </c>
      <c r="FL69" s="49" t="str">
        <f t="shared" si="265"/>
        <v/>
      </c>
      <c r="FM69" s="49" t="str">
        <f t="shared" si="266"/>
        <v/>
      </c>
      <c r="FN69" s="49" t="str">
        <f t="shared" si="267"/>
        <v/>
      </c>
      <c r="FO69" s="49" t="str">
        <f t="shared" si="268"/>
        <v/>
      </c>
      <c r="FP69" s="49" t="str">
        <f t="shared" si="269"/>
        <v/>
      </c>
      <c r="FQ69" s="49" t="str">
        <f t="shared" si="270"/>
        <v/>
      </c>
      <c r="FR69" s="49" t="str">
        <f t="shared" si="271"/>
        <v/>
      </c>
      <c r="FS69" s="49" t="str">
        <f t="shared" si="272"/>
        <v/>
      </c>
      <c r="FT69" s="49" t="str">
        <f t="shared" si="273"/>
        <v/>
      </c>
      <c r="FU69" s="49" t="str">
        <f t="shared" si="274"/>
        <v/>
      </c>
      <c r="FV69" s="49" t="str">
        <f t="shared" si="275"/>
        <v/>
      </c>
      <c r="FW69" s="49" t="str">
        <f t="shared" si="276"/>
        <v/>
      </c>
      <c r="FX69" s="49" t="str">
        <f t="shared" si="277"/>
        <v/>
      </c>
      <c r="FY69" s="49" t="str">
        <f t="shared" si="278"/>
        <v/>
      </c>
      <c r="FZ69" s="49" t="str">
        <f t="shared" si="279"/>
        <v/>
      </c>
      <c r="GA69" s="49" t="str">
        <f t="shared" si="280"/>
        <v/>
      </c>
      <c r="GB69" s="49" t="str">
        <f t="shared" si="281"/>
        <v/>
      </c>
      <c r="GC69" s="49" t="str">
        <f t="shared" si="282"/>
        <v/>
      </c>
      <c r="GD69" s="49" t="str">
        <f t="shared" si="283"/>
        <v/>
      </c>
      <c r="GE69" s="49" t="str">
        <f t="shared" si="284"/>
        <v/>
      </c>
      <c r="GF69" s="49" t="str">
        <f t="shared" si="285"/>
        <v/>
      </c>
      <c r="GG69" s="49" t="str">
        <f t="shared" si="286"/>
        <v/>
      </c>
      <c r="GH69" s="49" t="str">
        <f t="shared" si="287"/>
        <v/>
      </c>
      <c r="GI69" s="49" t="str">
        <f t="shared" si="288"/>
        <v/>
      </c>
      <c r="GJ69" s="49" t="str">
        <f t="shared" si="289"/>
        <v/>
      </c>
      <c r="GK69" s="49" t="str">
        <f t="shared" si="290"/>
        <v/>
      </c>
      <c r="GL69" s="49" t="str">
        <f t="shared" si="291"/>
        <v/>
      </c>
      <c r="GM69" s="49" t="str">
        <f t="shared" si="292"/>
        <v/>
      </c>
      <c r="GN69" s="49" t="str">
        <f t="shared" si="293"/>
        <v/>
      </c>
      <c r="GO69" s="49" t="str">
        <f t="shared" si="294"/>
        <v/>
      </c>
      <c r="GP69" s="49" t="str">
        <f t="shared" si="295"/>
        <v/>
      </c>
      <c r="GQ69" s="49" t="str">
        <f t="shared" si="296"/>
        <v/>
      </c>
      <c r="GR69" s="49" t="str">
        <f t="shared" si="297"/>
        <v/>
      </c>
      <c r="GS69" s="49" t="str">
        <f t="shared" si="298"/>
        <v/>
      </c>
      <c r="GT69" s="49" t="str">
        <f t="shared" si="299"/>
        <v/>
      </c>
      <c r="GU69" s="49" t="str">
        <f t="shared" si="300"/>
        <v/>
      </c>
      <c r="GV69" s="49" t="str">
        <f t="shared" si="301"/>
        <v/>
      </c>
      <c r="GW69" s="49" t="str">
        <f t="shared" si="302"/>
        <v/>
      </c>
      <c r="GX69" s="49" t="str">
        <f t="shared" si="303"/>
        <v/>
      </c>
      <c r="GY69" s="49" t="str">
        <f t="shared" si="304"/>
        <v/>
      </c>
      <c r="GZ69" s="49" t="str">
        <f t="shared" si="305"/>
        <v/>
      </c>
      <c r="HA69" s="49" t="str">
        <f t="shared" si="306"/>
        <v/>
      </c>
      <c r="HB69" s="49" t="str">
        <f t="shared" si="307"/>
        <v/>
      </c>
      <c r="HC69" s="49" t="str">
        <f t="shared" si="308"/>
        <v/>
      </c>
      <c r="HD69" s="49" t="str">
        <f t="shared" si="309"/>
        <v/>
      </c>
      <c r="HE69" s="49" t="str">
        <f t="shared" si="310"/>
        <v/>
      </c>
      <c r="HF69" s="49" t="str">
        <f t="shared" si="311"/>
        <v/>
      </c>
      <c r="HG69" s="49" t="str">
        <f t="shared" si="312"/>
        <v/>
      </c>
      <c r="HH69" s="49" t="str">
        <f t="shared" si="313"/>
        <v/>
      </c>
      <c r="HI69" s="49" t="str">
        <f t="shared" si="314"/>
        <v/>
      </c>
      <c r="HJ69" s="49" t="str">
        <f t="shared" si="315"/>
        <v/>
      </c>
      <c r="HK69" s="49" t="str">
        <f t="shared" si="316"/>
        <v/>
      </c>
      <c r="HL69" s="49" t="str">
        <f t="shared" si="317"/>
        <v/>
      </c>
      <c r="HM69" s="49" t="str">
        <f t="shared" si="318"/>
        <v/>
      </c>
      <c r="HN69" s="49" t="str">
        <f t="shared" si="319"/>
        <v/>
      </c>
      <c r="HO69" s="49" t="str">
        <f t="shared" si="320"/>
        <v/>
      </c>
      <c r="HP69" s="49" t="str">
        <f t="shared" si="321"/>
        <v/>
      </c>
      <c r="HQ69" s="49" t="str">
        <f t="shared" si="322"/>
        <v/>
      </c>
      <c r="HR69" s="49" t="str">
        <f t="shared" si="323"/>
        <v/>
      </c>
      <c r="HS69" s="49" t="str">
        <f t="shared" si="324"/>
        <v/>
      </c>
      <c r="HT69" s="169" t="e">
        <f t="shared" si="325"/>
        <v>#N/A</v>
      </c>
      <c r="HU69" s="169" t="e">
        <f t="shared" si="205"/>
        <v>#N/A</v>
      </c>
      <c r="HV69" s="169" t="e">
        <f t="shared" si="205"/>
        <v>#N/A</v>
      </c>
      <c r="HW69" s="169" t="e">
        <f t="shared" si="205"/>
        <v>#N/A</v>
      </c>
      <c r="HX69" s="169" t="e">
        <f t="shared" si="216"/>
        <v>#N/A</v>
      </c>
      <c r="HY69" s="169" t="e">
        <f t="shared" si="216"/>
        <v>#N/A</v>
      </c>
      <c r="HZ69" s="169" t="e">
        <f t="shared" si="216"/>
        <v>#N/A</v>
      </c>
      <c r="IA69" s="169" t="e">
        <f t="shared" si="216"/>
        <v>#N/A</v>
      </c>
      <c r="IB69" s="169" t="e">
        <f t="shared" si="216"/>
        <v>#N/A</v>
      </c>
      <c r="IC69" s="169" t="e">
        <f t="shared" si="216"/>
        <v>#N/A</v>
      </c>
      <c r="ID69" s="169" t="e">
        <f t="shared" si="216"/>
        <v>#N/A</v>
      </c>
      <c r="IE69" s="169" t="e">
        <f t="shared" si="216"/>
        <v>#N/A</v>
      </c>
      <c r="IF69" s="169" t="e">
        <f t="shared" si="216"/>
        <v>#N/A</v>
      </c>
      <c r="IG69" s="169" t="e">
        <f t="shared" si="216"/>
        <v>#N/A</v>
      </c>
      <c r="IH69" s="169" t="e">
        <f t="shared" si="216"/>
        <v>#N/A</v>
      </c>
      <c r="II69" s="169" t="e">
        <f t="shared" si="216"/>
        <v>#N/A</v>
      </c>
      <c r="IJ69" s="169" t="e">
        <f t="shared" si="216"/>
        <v>#N/A</v>
      </c>
      <c r="IK69" s="169" t="e">
        <f t="shared" si="216"/>
        <v>#N/A</v>
      </c>
      <c r="IL69" s="169" t="e">
        <f t="shared" si="216"/>
        <v>#N/A</v>
      </c>
      <c r="IM69" s="169" t="e">
        <f t="shared" si="212"/>
        <v>#N/A</v>
      </c>
      <c r="IN69" s="169" t="e">
        <f t="shared" si="212"/>
        <v>#N/A</v>
      </c>
      <c r="IO69" s="169" t="e">
        <f t="shared" si="212"/>
        <v>#N/A</v>
      </c>
      <c r="IP69" s="169" t="e">
        <f t="shared" si="212"/>
        <v>#N/A</v>
      </c>
      <c r="IQ69" s="169" t="e">
        <f t="shared" si="212"/>
        <v>#N/A</v>
      </c>
      <c r="IR69" s="169" t="e">
        <f t="shared" si="212"/>
        <v>#N/A</v>
      </c>
      <c r="IS69" s="169" t="e">
        <f t="shared" si="212"/>
        <v>#N/A</v>
      </c>
      <c r="IT69" s="169" t="e">
        <f t="shared" si="212"/>
        <v>#N/A</v>
      </c>
      <c r="IU69" s="169" t="e">
        <f t="shared" si="212"/>
        <v>#N/A</v>
      </c>
      <c r="IV69" s="169" t="e">
        <f t="shared" si="212"/>
        <v>#N/A</v>
      </c>
      <c r="IW69" s="169" t="e">
        <f t="shared" si="212"/>
        <v>#N/A</v>
      </c>
      <c r="IX69" s="169" t="e">
        <f t="shared" si="212"/>
        <v>#N/A</v>
      </c>
      <c r="IY69" s="169" t="e">
        <f t="shared" si="212"/>
        <v>#N/A</v>
      </c>
      <c r="IZ69" s="169" t="e">
        <f t="shared" si="212"/>
        <v>#N/A</v>
      </c>
      <c r="JA69" s="169" t="e">
        <f t="shared" si="212"/>
        <v>#N/A</v>
      </c>
      <c r="JB69" s="169" t="e">
        <f t="shared" si="209"/>
        <v>#N/A</v>
      </c>
      <c r="JC69" s="169" t="e">
        <f t="shared" si="209"/>
        <v>#N/A</v>
      </c>
      <c r="JD69" s="169" t="e">
        <f t="shared" si="209"/>
        <v>#N/A</v>
      </c>
      <c r="JE69" s="169" t="e">
        <f t="shared" si="209"/>
        <v>#N/A</v>
      </c>
      <c r="JF69" s="169" t="e">
        <f t="shared" si="209"/>
        <v>#N/A</v>
      </c>
      <c r="JG69" s="169" t="e">
        <f t="shared" si="209"/>
        <v>#N/A</v>
      </c>
      <c r="JH69" s="169" t="e">
        <f t="shared" si="209"/>
        <v>#N/A</v>
      </c>
      <c r="JI69" s="169" t="e">
        <f t="shared" si="209"/>
        <v>#N/A</v>
      </c>
      <c r="JJ69" s="169" t="e">
        <f t="shared" si="209"/>
        <v>#N/A</v>
      </c>
      <c r="JK69" s="169" t="e">
        <f t="shared" si="209"/>
        <v>#N/A</v>
      </c>
      <c r="JL69" s="169" t="e">
        <f t="shared" si="209"/>
        <v>#N/A</v>
      </c>
      <c r="JM69" s="169" t="e">
        <f t="shared" si="209"/>
        <v>#N/A</v>
      </c>
      <c r="JN69" s="169" t="e">
        <f t="shared" si="209"/>
        <v>#N/A</v>
      </c>
      <c r="JO69" s="169" t="e">
        <f t="shared" si="209"/>
        <v>#N/A</v>
      </c>
      <c r="JP69" s="169" t="e">
        <f t="shared" si="209"/>
        <v>#N/A</v>
      </c>
      <c r="JQ69" s="169" t="e">
        <f t="shared" ref="JQ69:KE84" si="331">IF(ISNONTEXT($O69),_xlfn.NORM.DIST(BX69,$K69,$O69,FALSE),NA())</f>
        <v>#N/A</v>
      </c>
      <c r="JR69" s="169" t="e">
        <f t="shared" si="331"/>
        <v>#N/A</v>
      </c>
      <c r="JS69" s="169" t="e">
        <f t="shared" si="331"/>
        <v>#N/A</v>
      </c>
      <c r="JT69" s="169" t="e">
        <f t="shared" si="331"/>
        <v>#N/A</v>
      </c>
      <c r="JU69" s="169" t="e">
        <f t="shared" si="331"/>
        <v>#N/A</v>
      </c>
      <c r="JV69" s="169" t="e">
        <f t="shared" si="331"/>
        <v>#N/A</v>
      </c>
      <c r="JW69" s="169" t="e">
        <f t="shared" si="331"/>
        <v>#N/A</v>
      </c>
      <c r="JX69" s="169" t="e">
        <f t="shared" si="331"/>
        <v>#N/A</v>
      </c>
      <c r="JY69" s="169" t="e">
        <f t="shared" si="331"/>
        <v>#N/A</v>
      </c>
      <c r="JZ69" s="169" t="e">
        <f t="shared" si="331"/>
        <v>#N/A</v>
      </c>
      <c r="KA69" s="169" t="e">
        <f t="shared" si="331"/>
        <v>#N/A</v>
      </c>
      <c r="KB69" s="169" t="e">
        <f t="shared" si="331"/>
        <v>#N/A</v>
      </c>
      <c r="KC69" s="169" t="e">
        <f t="shared" si="331"/>
        <v>#N/A</v>
      </c>
      <c r="KD69" s="169" t="e">
        <f t="shared" si="331"/>
        <v>#N/A</v>
      </c>
      <c r="KE69" s="169" t="e">
        <f t="shared" si="331"/>
        <v>#N/A</v>
      </c>
      <c r="KF69" s="169" t="e">
        <f t="shared" si="117"/>
        <v>#N/A</v>
      </c>
      <c r="KG69" s="169" t="e">
        <f t="shared" si="206"/>
        <v>#N/A</v>
      </c>
      <c r="KH69" s="169" t="e">
        <f t="shared" si="206"/>
        <v>#N/A</v>
      </c>
      <c r="KI69" s="169" t="e">
        <f t="shared" si="206"/>
        <v>#N/A</v>
      </c>
      <c r="KJ69" s="169" t="e">
        <f t="shared" si="217"/>
        <v>#N/A</v>
      </c>
      <c r="KK69" s="169" t="e">
        <f t="shared" si="217"/>
        <v>#N/A</v>
      </c>
      <c r="KL69" s="169" t="e">
        <f t="shared" si="217"/>
        <v>#N/A</v>
      </c>
      <c r="KM69" s="169" t="e">
        <f t="shared" si="217"/>
        <v>#N/A</v>
      </c>
      <c r="KN69" s="169" t="e">
        <f t="shared" si="217"/>
        <v>#N/A</v>
      </c>
      <c r="KO69" s="169" t="e">
        <f t="shared" si="217"/>
        <v>#N/A</v>
      </c>
      <c r="KP69" s="169" t="e">
        <f t="shared" si="217"/>
        <v>#N/A</v>
      </c>
      <c r="KQ69" s="169" t="e">
        <f t="shared" si="217"/>
        <v>#N/A</v>
      </c>
      <c r="KR69" s="169" t="e">
        <f t="shared" si="217"/>
        <v>#N/A</v>
      </c>
      <c r="KS69" s="169" t="e">
        <f t="shared" si="217"/>
        <v>#N/A</v>
      </c>
      <c r="KT69" s="169" t="e">
        <f t="shared" si="217"/>
        <v>#N/A</v>
      </c>
      <c r="KU69" s="169" t="e">
        <f t="shared" si="217"/>
        <v>#N/A</v>
      </c>
      <c r="KV69" s="169" t="e">
        <f t="shared" si="217"/>
        <v>#N/A</v>
      </c>
      <c r="KW69" s="169" t="e">
        <f t="shared" si="217"/>
        <v>#N/A</v>
      </c>
      <c r="KX69" s="169" t="e">
        <f t="shared" si="217"/>
        <v>#N/A</v>
      </c>
      <c r="KY69" s="169" t="e">
        <f t="shared" si="213"/>
        <v>#N/A</v>
      </c>
      <c r="KZ69" s="169" t="e">
        <f t="shared" si="213"/>
        <v>#N/A</v>
      </c>
      <c r="LA69" s="169" t="e">
        <f t="shared" si="213"/>
        <v>#N/A</v>
      </c>
      <c r="LB69" s="169" t="e">
        <f t="shared" si="213"/>
        <v>#N/A</v>
      </c>
      <c r="LC69" s="169" t="e">
        <f t="shared" si="213"/>
        <v>#N/A</v>
      </c>
      <c r="LD69" s="169" t="e">
        <f t="shared" si="213"/>
        <v>#N/A</v>
      </c>
      <c r="LE69" s="169" t="e">
        <f t="shared" si="213"/>
        <v>#N/A</v>
      </c>
      <c r="LF69" s="169" t="e">
        <f t="shared" si="213"/>
        <v>#N/A</v>
      </c>
      <c r="LG69" s="169" t="e">
        <f t="shared" si="213"/>
        <v>#N/A</v>
      </c>
      <c r="LH69" s="169" t="e">
        <f t="shared" si="213"/>
        <v>#N/A</v>
      </c>
      <c r="LI69" s="169" t="e">
        <f t="shared" si="213"/>
        <v>#N/A</v>
      </c>
      <c r="LJ69" s="169" t="e">
        <f t="shared" si="213"/>
        <v>#N/A</v>
      </c>
      <c r="LK69" s="169" t="e">
        <f t="shared" si="213"/>
        <v>#N/A</v>
      </c>
      <c r="LL69" s="169" t="e">
        <f t="shared" si="213"/>
        <v>#N/A</v>
      </c>
      <c r="LM69" s="169" t="e">
        <f t="shared" si="213"/>
        <v>#N/A</v>
      </c>
      <c r="LN69" s="169" t="e">
        <f t="shared" si="210"/>
        <v>#N/A</v>
      </c>
      <c r="LO69" s="169" t="e">
        <f t="shared" si="210"/>
        <v>#N/A</v>
      </c>
      <c r="LP69" s="169" t="e">
        <f t="shared" si="210"/>
        <v>#N/A</v>
      </c>
      <c r="LQ69" s="169" t="e">
        <f t="shared" si="210"/>
        <v>#N/A</v>
      </c>
      <c r="LR69" s="169" t="e">
        <f t="shared" si="210"/>
        <v>#N/A</v>
      </c>
      <c r="LS69" s="169" t="e">
        <f t="shared" si="210"/>
        <v>#N/A</v>
      </c>
      <c r="LT69" s="169" t="e">
        <f t="shared" si="210"/>
        <v>#N/A</v>
      </c>
      <c r="LU69" s="169" t="e">
        <f t="shared" si="210"/>
        <v>#N/A</v>
      </c>
      <c r="LV69" s="169" t="e">
        <f t="shared" si="210"/>
        <v>#N/A</v>
      </c>
      <c r="LW69" s="169" t="e">
        <f t="shared" si="210"/>
        <v>#N/A</v>
      </c>
      <c r="LX69" s="169" t="e">
        <f t="shared" si="210"/>
        <v>#N/A</v>
      </c>
      <c r="LY69" s="169" t="e">
        <f t="shared" si="210"/>
        <v>#N/A</v>
      </c>
      <c r="LZ69" s="169" t="e">
        <f t="shared" si="210"/>
        <v>#N/A</v>
      </c>
      <c r="MA69" s="169" t="e">
        <f t="shared" si="210"/>
        <v>#N/A</v>
      </c>
      <c r="MB69" s="169" t="e">
        <f t="shared" si="210"/>
        <v>#N/A</v>
      </c>
      <c r="MC69" s="169" t="e">
        <f t="shared" ref="MC69:MQ84" si="332">IF(ISNONTEXT($O69),_xlfn.NORM.DIST(EJ69,$K69,$O69,FALSE),NA())</f>
        <v>#N/A</v>
      </c>
      <c r="MD69" s="169" t="e">
        <f t="shared" si="332"/>
        <v>#N/A</v>
      </c>
      <c r="ME69" s="169" t="e">
        <f t="shared" si="332"/>
        <v>#N/A</v>
      </c>
      <c r="MF69" s="169" t="e">
        <f t="shared" si="332"/>
        <v>#N/A</v>
      </c>
      <c r="MG69" s="169" t="e">
        <f t="shared" si="332"/>
        <v>#N/A</v>
      </c>
      <c r="MH69" s="169" t="e">
        <f t="shared" si="332"/>
        <v>#N/A</v>
      </c>
      <c r="MI69" s="169" t="e">
        <f t="shared" si="332"/>
        <v>#N/A</v>
      </c>
      <c r="MJ69" s="169" t="e">
        <f t="shared" si="332"/>
        <v>#N/A</v>
      </c>
      <c r="MK69" s="169" t="e">
        <f t="shared" si="332"/>
        <v>#N/A</v>
      </c>
      <c r="ML69" s="169" t="e">
        <f t="shared" si="332"/>
        <v>#N/A</v>
      </c>
      <c r="MM69" s="169" t="e">
        <f t="shared" si="332"/>
        <v>#N/A</v>
      </c>
      <c r="MN69" s="169" t="e">
        <f t="shared" si="332"/>
        <v>#N/A</v>
      </c>
      <c r="MO69" s="169" t="e">
        <f t="shared" si="332"/>
        <v>#N/A</v>
      </c>
      <c r="MP69" s="169" t="e">
        <f t="shared" si="332"/>
        <v>#N/A</v>
      </c>
      <c r="MQ69" s="169" t="e">
        <f t="shared" si="332"/>
        <v>#N/A</v>
      </c>
      <c r="MR69" s="169" t="e">
        <f t="shared" si="118"/>
        <v>#N/A</v>
      </c>
      <c r="MS69" s="169" t="e">
        <f t="shared" si="207"/>
        <v>#N/A</v>
      </c>
      <c r="MT69" s="169" t="e">
        <f t="shared" si="207"/>
        <v>#N/A</v>
      </c>
      <c r="MU69" s="169" t="e">
        <f t="shared" si="207"/>
        <v>#N/A</v>
      </c>
      <c r="MV69" s="169" t="e">
        <f t="shared" si="218"/>
        <v>#N/A</v>
      </c>
      <c r="MW69" s="169" t="e">
        <f t="shared" si="218"/>
        <v>#N/A</v>
      </c>
      <c r="MX69" s="169" t="e">
        <f t="shared" si="218"/>
        <v>#N/A</v>
      </c>
      <c r="MY69" s="169" t="e">
        <f t="shared" si="218"/>
        <v>#N/A</v>
      </c>
      <c r="MZ69" s="169" t="e">
        <f t="shared" si="218"/>
        <v>#N/A</v>
      </c>
      <c r="NA69" s="169" t="e">
        <f t="shared" si="218"/>
        <v>#N/A</v>
      </c>
      <c r="NB69" s="169" t="e">
        <f t="shared" si="218"/>
        <v>#N/A</v>
      </c>
      <c r="NC69" s="169" t="e">
        <f t="shared" si="218"/>
        <v>#N/A</v>
      </c>
      <c r="ND69" s="169" t="e">
        <f t="shared" si="218"/>
        <v>#N/A</v>
      </c>
      <c r="NE69" s="169" t="e">
        <f t="shared" si="218"/>
        <v>#N/A</v>
      </c>
      <c r="NF69" s="169" t="e">
        <f t="shared" si="218"/>
        <v>#N/A</v>
      </c>
      <c r="NG69" s="169" t="e">
        <f t="shared" si="218"/>
        <v>#N/A</v>
      </c>
      <c r="NH69" s="169" t="e">
        <f t="shared" si="218"/>
        <v>#N/A</v>
      </c>
      <c r="NI69" s="169" t="e">
        <f t="shared" si="218"/>
        <v>#N/A</v>
      </c>
      <c r="NJ69" s="169" t="e">
        <f t="shared" si="218"/>
        <v>#N/A</v>
      </c>
      <c r="NK69" s="169" t="e">
        <f t="shared" si="214"/>
        <v>#N/A</v>
      </c>
      <c r="NL69" s="169" t="e">
        <f t="shared" si="214"/>
        <v>#N/A</v>
      </c>
      <c r="NM69" s="169" t="e">
        <f t="shared" si="214"/>
        <v>#N/A</v>
      </c>
      <c r="NN69" s="169" t="e">
        <f t="shared" si="214"/>
        <v>#N/A</v>
      </c>
      <c r="NO69" s="169" t="e">
        <f t="shared" si="214"/>
        <v>#N/A</v>
      </c>
      <c r="NP69" s="169" t="e">
        <f t="shared" si="214"/>
        <v>#N/A</v>
      </c>
      <c r="NQ69" s="169" t="e">
        <f t="shared" si="214"/>
        <v>#N/A</v>
      </c>
      <c r="NR69" s="169" t="e">
        <f t="shared" si="214"/>
        <v>#N/A</v>
      </c>
      <c r="NS69" s="169" t="e">
        <f t="shared" si="214"/>
        <v>#N/A</v>
      </c>
      <c r="NT69" s="169" t="e">
        <f t="shared" si="214"/>
        <v>#N/A</v>
      </c>
      <c r="NU69" s="169" t="e">
        <f t="shared" si="214"/>
        <v>#N/A</v>
      </c>
      <c r="NV69" s="169" t="e">
        <f t="shared" si="214"/>
        <v>#N/A</v>
      </c>
      <c r="NW69" s="169" t="e">
        <f t="shared" si="214"/>
        <v>#N/A</v>
      </c>
      <c r="NX69" s="169" t="e">
        <f t="shared" si="214"/>
        <v>#N/A</v>
      </c>
      <c r="NY69" s="169" t="e">
        <f t="shared" si="214"/>
        <v>#N/A</v>
      </c>
      <c r="NZ69" s="169" t="e">
        <f t="shared" si="211"/>
        <v>#N/A</v>
      </c>
      <c r="OA69" s="169" t="e">
        <f t="shared" si="211"/>
        <v>#N/A</v>
      </c>
      <c r="OB69" s="169" t="e">
        <f t="shared" si="211"/>
        <v>#N/A</v>
      </c>
      <c r="OC69" s="169" t="e">
        <f t="shared" si="211"/>
        <v>#N/A</v>
      </c>
      <c r="OD69" s="169" t="e">
        <f t="shared" si="211"/>
        <v>#N/A</v>
      </c>
      <c r="OE69" s="169" t="e">
        <f t="shared" si="211"/>
        <v>#N/A</v>
      </c>
      <c r="OF69" s="169" t="e">
        <f t="shared" si="211"/>
        <v>#N/A</v>
      </c>
      <c r="OG69" s="169" t="e">
        <f t="shared" si="211"/>
        <v>#N/A</v>
      </c>
      <c r="OH69" s="169" t="e">
        <f t="shared" si="211"/>
        <v>#N/A</v>
      </c>
      <c r="OI69" s="169" t="e">
        <f t="shared" si="211"/>
        <v>#N/A</v>
      </c>
      <c r="OJ69" s="169" t="e">
        <f t="shared" si="211"/>
        <v>#N/A</v>
      </c>
      <c r="OK69" s="169" t="e">
        <f t="shared" si="211"/>
        <v>#N/A</v>
      </c>
      <c r="OL69" s="169" t="e">
        <f t="shared" si="211"/>
        <v>#N/A</v>
      </c>
      <c r="OM69" s="169" t="e">
        <f t="shared" si="211"/>
        <v>#N/A</v>
      </c>
      <c r="ON69" s="169" t="e">
        <f t="shared" si="211"/>
        <v>#N/A</v>
      </c>
      <c r="OO69" s="169" t="e">
        <f t="shared" ref="OO69:PC84" si="333">IF(ISNONTEXT($O69),_xlfn.NORM.DIST(GV69,$K69,$O69,FALSE),NA())</f>
        <v>#N/A</v>
      </c>
      <c r="OP69" s="169" t="e">
        <f t="shared" si="333"/>
        <v>#N/A</v>
      </c>
      <c r="OQ69" s="169" t="e">
        <f t="shared" si="333"/>
        <v>#N/A</v>
      </c>
      <c r="OR69" s="169" t="e">
        <f t="shared" si="333"/>
        <v>#N/A</v>
      </c>
      <c r="OS69" s="169" t="e">
        <f t="shared" si="333"/>
        <v>#N/A</v>
      </c>
      <c r="OT69" s="169" t="e">
        <f t="shared" si="333"/>
        <v>#N/A</v>
      </c>
      <c r="OU69" s="169" t="e">
        <f t="shared" si="333"/>
        <v>#N/A</v>
      </c>
      <c r="OV69" s="169" t="e">
        <f t="shared" si="333"/>
        <v>#N/A</v>
      </c>
      <c r="OW69" s="169" t="e">
        <f t="shared" si="333"/>
        <v>#N/A</v>
      </c>
      <c r="OX69" s="169" t="e">
        <f t="shared" si="333"/>
        <v>#N/A</v>
      </c>
      <c r="OY69" s="169" t="e">
        <f t="shared" si="333"/>
        <v>#N/A</v>
      </c>
      <c r="OZ69" s="169" t="e">
        <f t="shared" si="333"/>
        <v>#N/A</v>
      </c>
      <c r="PA69" s="169" t="e">
        <f t="shared" si="333"/>
        <v>#N/A</v>
      </c>
      <c r="PB69" s="169" t="e">
        <f t="shared" si="333"/>
        <v>#N/A</v>
      </c>
      <c r="PC69" s="169" t="e">
        <f t="shared" si="333"/>
        <v>#N/A</v>
      </c>
      <c r="PD69" s="169" t="e">
        <f t="shared" si="119"/>
        <v>#N/A</v>
      </c>
      <c r="PE69" s="169" t="e">
        <f t="shared" si="326"/>
        <v>#N/A</v>
      </c>
      <c r="PF69" s="169" t="e">
        <f t="shared" si="326"/>
        <v>#N/A</v>
      </c>
      <c r="PG69" s="169" t="e">
        <f t="shared" si="326"/>
        <v>#N/A</v>
      </c>
      <c r="PH69" s="169" t="e">
        <f t="shared" si="326"/>
        <v>#N/A</v>
      </c>
      <c r="PI69" s="169" t="e">
        <f t="shared" si="326"/>
        <v>#N/A</v>
      </c>
      <c r="PJ69" s="169" t="e">
        <f t="shared" si="326"/>
        <v>#N/A</v>
      </c>
      <c r="PK69" s="169" t="e">
        <f t="shared" si="326"/>
        <v>#N/A</v>
      </c>
      <c r="PL69" s="169" t="e">
        <f t="shared" si="326"/>
        <v>#N/A</v>
      </c>
    </row>
    <row r="70" spans="1:428" hidden="1" x14ac:dyDescent="0.75">
      <c r="A70" s="4">
        <v>67</v>
      </c>
      <c r="B70" s="109"/>
      <c r="C70" s="117"/>
      <c r="D70" s="122" t="str">
        <f t="shared" si="220"/>
        <v/>
      </c>
      <c r="E70" s="95"/>
      <c r="F70" s="122" t="str">
        <f t="shared" si="221"/>
        <v/>
      </c>
      <c r="G70" s="117"/>
      <c r="H70" s="110"/>
      <c r="I70" s="124" t="str">
        <f t="shared" si="222"/>
        <v/>
      </c>
      <c r="J70" s="124" t="str">
        <f t="shared" si="223"/>
        <v/>
      </c>
      <c r="K70" s="73" t="str">
        <f t="shared" si="327"/>
        <v/>
      </c>
      <c r="L70" s="23"/>
      <c r="M70" s="57"/>
      <c r="N70" s="280"/>
      <c r="O70" s="74" t="str">
        <f>IF(AND(D70&gt;0,E70&gt;0,F70&gt;0),IF(ISBLANK(N70),IF(ISBLANK(L70),"",(F70-D70)*VLOOKUP(L70,VLookups!$A$4:$B$13,2,FALSE)),N70),"")</f>
        <v/>
      </c>
      <c r="P70" s="75" t="str">
        <f t="shared" si="224"/>
        <v/>
      </c>
      <c r="Q70" s="95"/>
      <c r="R70" s="270" t="str">
        <f>IF(AND(Q70&gt;0,E70&gt;0,NOT(O70="")),ABS(VLOOKUP($Q$1,VLookups!$A$43:$B$44,2,FALSE)-_xlfn.NORM.DIST(Q70,K70,O70,TRUE)),"")</f>
        <v/>
      </c>
      <c r="S70" s="94" t="str">
        <f>IF(AND($D70&gt;0,$E70&gt;0,$F70&gt;0,NOT(ISBLANK($L70))),_xlfn.NORM.INV(ABS(VLOOKUP($Q$1,VLookups!$A$43:$B$44,2,FALSE)-S$3),$K70,$O70),"")</f>
        <v/>
      </c>
      <c r="T70" s="93" t="str">
        <f>IF(AND($D70&gt;0,$E70&gt;0,$F70&gt;0,NOT(ISBLANK($L70))),_xlfn.NORM.INV(ABS(VLOOKUP($Q$1,VLookups!$A$43:$B$44,2,FALSE)-T$3),$K70,$O70),"")</f>
        <v/>
      </c>
      <c r="U70" s="94" t="str">
        <f>IF(AND($D70&gt;0,$E70&gt;0,$F70&gt;0,NOT(ISBLANK($L70))),_xlfn.NORM.INV(ABS(VLOOKUP($Q$1,VLookups!$A$43:$B$44,2,FALSE)-U$3),$K70,$O70),"")</f>
        <v/>
      </c>
      <c r="V70" s="93" t="str">
        <f>IF(AND($D70&gt;0,$E70&gt;0,$F70&gt;0,NOT(ISBLANK($L70))),_xlfn.NORM.INV(ABS(VLOOKUP($Q$1,VLookups!$A$43:$B$44,2,FALSE)-V$3),$K70,$O70),"")</f>
        <v/>
      </c>
      <c r="W70" s="94" t="str">
        <f>IF(AND($D70&gt;0,$E70&gt;0,$F70&gt;0,NOT(ISBLANK($L70))),_xlfn.NORM.INV(ABS(VLOOKUP($Q$1,VLookups!$A$43:$B$44,2,FALSE)-W$3),$K70,$O70),"")</f>
        <v/>
      </c>
      <c r="X70" s="93" t="str">
        <f>IF(AND($D70&gt;0,$E70&gt;0,$F70&gt;0,NOT(ISBLANK($L70))),_xlfn.NORM.INV(ABS(VLOOKUP($Q$1,VLookups!$A$43:$B$44,2,FALSE)-X$3),$K70,$O70),"")</f>
        <v/>
      </c>
      <c r="Y70" s="5"/>
      <c r="Z70" s="168" t="str">
        <f t="shared" si="328"/>
        <v/>
      </c>
      <c r="AA70" s="49" t="str">
        <f t="shared" si="329"/>
        <v/>
      </c>
      <c r="AB70" s="49" t="str">
        <f t="shared" ref="AB70:CM73" si="334">IF(ISNONTEXT($Z70),AC70-$Z70,"")</f>
        <v/>
      </c>
      <c r="AC70" s="49" t="str">
        <f t="shared" si="334"/>
        <v/>
      </c>
      <c r="AD70" s="49" t="str">
        <f t="shared" si="334"/>
        <v/>
      </c>
      <c r="AE70" s="49" t="str">
        <f t="shared" si="334"/>
        <v/>
      </c>
      <c r="AF70" s="49" t="str">
        <f t="shared" si="334"/>
        <v/>
      </c>
      <c r="AG70" s="49" t="str">
        <f t="shared" si="334"/>
        <v/>
      </c>
      <c r="AH70" s="49" t="str">
        <f t="shared" si="334"/>
        <v/>
      </c>
      <c r="AI70" s="49" t="str">
        <f t="shared" si="334"/>
        <v/>
      </c>
      <c r="AJ70" s="49" t="str">
        <f t="shared" si="334"/>
        <v/>
      </c>
      <c r="AK70" s="49" t="str">
        <f t="shared" si="334"/>
        <v/>
      </c>
      <c r="AL70" s="49" t="str">
        <f t="shared" si="334"/>
        <v/>
      </c>
      <c r="AM70" s="49" t="str">
        <f t="shared" si="334"/>
        <v/>
      </c>
      <c r="AN70" s="49" t="str">
        <f t="shared" si="334"/>
        <v/>
      </c>
      <c r="AO70" s="49" t="str">
        <f t="shared" si="334"/>
        <v/>
      </c>
      <c r="AP70" s="49" t="str">
        <f t="shared" si="334"/>
        <v/>
      </c>
      <c r="AQ70" s="49" t="str">
        <f t="shared" si="334"/>
        <v/>
      </c>
      <c r="AR70" s="49" t="str">
        <f t="shared" si="334"/>
        <v/>
      </c>
      <c r="AS70" s="49" t="str">
        <f t="shared" si="334"/>
        <v/>
      </c>
      <c r="AT70" s="49" t="str">
        <f t="shared" si="334"/>
        <v/>
      </c>
      <c r="AU70" s="49" t="str">
        <f t="shared" si="334"/>
        <v/>
      </c>
      <c r="AV70" s="49" t="str">
        <f t="shared" si="334"/>
        <v/>
      </c>
      <c r="AW70" s="49" t="str">
        <f t="shared" si="334"/>
        <v/>
      </c>
      <c r="AX70" s="49" t="str">
        <f t="shared" si="334"/>
        <v/>
      </c>
      <c r="AY70" s="49" t="str">
        <f t="shared" si="334"/>
        <v/>
      </c>
      <c r="AZ70" s="49" t="str">
        <f t="shared" si="334"/>
        <v/>
      </c>
      <c r="BA70" s="49" t="str">
        <f t="shared" si="334"/>
        <v/>
      </c>
      <c r="BB70" s="49" t="str">
        <f t="shared" si="334"/>
        <v/>
      </c>
      <c r="BC70" s="49" t="str">
        <f t="shared" si="334"/>
        <v/>
      </c>
      <c r="BD70" s="49" t="str">
        <f t="shared" si="334"/>
        <v/>
      </c>
      <c r="BE70" s="49" t="str">
        <f t="shared" si="334"/>
        <v/>
      </c>
      <c r="BF70" s="49" t="str">
        <f t="shared" si="334"/>
        <v/>
      </c>
      <c r="BG70" s="49" t="str">
        <f t="shared" si="334"/>
        <v/>
      </c>
      <c r="BH70" s="49" t="str">
        <f t="shared" si="334"/>
        <v/>
      </c>
      <c r="BI70" s="49" t="str">
        <f t="shared" si="334"/>
        <v/>
      </c>
      <c r="BJ70" s="49" t="str">
        <f t="shared" si="334"/>
        <v/>
      </c>
      <c r="BK70" s="49" t="str">
        <f t="shared" si="334"/>
        <v/>
      </c>
      <c r="BL70" s="49" t="str">
        <f t="shared" si="334"/>
        <v/>
      </c>
      <c r="BM70" s="49" t="str">
        <f t="shared" si="334"/>
        <v/>
      </c>
      <c r="BN70" s="49" t="str">
        <f t="shared" si="334"/>
        <v/>
      </c>
      <c r="BO70" s="49" t="str">
        <f t="shared" si="334"/>
        <v/>
      </c>
      <c r="BP70" s="49" t="str">
        <f t="shared" si="334"/>
        <v/>
      </c>
      <c r="BQ70" s="49" t="str">
        <f t="shared" si="334"/>
        <v/>
      </c>
      <c r="BR70" s="49" t="str">
        <f t="shared" si="334"/>
        <v/>
      </c>
      <c r="BS70" s="49" t="str">
        <f t="shared" si="334"/>
        <v/>
      </c>
      <c r="BT70" s="49" t="str">
        <f t="shared" si="334"/>
        <v/>
      </c>
      <c r="BU70" s="49" t="str">
        <f t="shared" si="334"/>
        <v/>
      </c>
      <c r="BV70" s="49" t="str">
        <f t="shared" si="334"/>
        <v/>
      </c>
      <c r="BW70" s="49" t="str">
        <f t="shared" si="334"/>
        <v/>
      </c>
      <c r="BX70" s="49" t="str">
        <f t="shared" si="334"/>
        <v/>
      </c>
      <c r="BY70" s="49" t="str">
        <f t="shared" si="334"/>
        <v/>
      </c>
      <c r="BZ70" s="49" t="str">
        <f t="shared" si="334"/>
        <v/>
      </c>
      <c r="CA70" s="49" t="str">
        <f t="shared" si="334"/>
        <v/>
      </c>
      <c r="CB70" s="49" t="str">
        <f t="shared" si="334"/>
        <v/>
      </c>
      <c r="CC70" s="49" t="str">
        <f t="shared" si="334"/>
        <v/>
      </c>
      <c r="CD70" s="49" t="str">
        <f t="shared" si="334"/>
        <v/>
      </c>
      <c r="CE70" s="49" t="str">
        <f t="shared" si="334"/>
        <v/>
      </c>
      <c r="CF70" s="49" t="str">
        <f t="shared" si="334"/>
        <v/>
      </c>
      <c r="CG70" s="49" t="str">
        <f t="shared" si="334"/>
        <v/>
      </c>
      <c r="CH70" s="49" t="str">
        <f t="shared" si="334"/>
        <v/>
      </c>
      <c r="CI70" s="49" t="str">
        <f t="shared" si="334"/>
        <v/>
      </c>
      <c r="CJ70" s="49" t="str">
        <f t="shared" si="334"/>
        <v/>
      </c>
      <c r="CK70" s="49" t="str">
        <f t="shared" si="334"/>
        <v/>
      </c>
      <c r="CL70" s="49" t="str">
        <f t="shared" si="334"/>
        <v/>
      </c>
      <c r="CM70" s="49" t="str">
        <f t="shared" si="334"/>
        <v/>
      </c>
      <c r="CN70" s="49" t="str">
        <f t="shared" si="215"/>
        <v/>
      </c>
      <c r="CO70" s="49" t="str">
        <f t="shared" si="215"/>
        <v/>
      </c>
      <c r="CP70" s="49" t="str">
        <f t="shared" si="215"/>
        <v/>
      </c>
      <c r="CQ70" s="49" t="str">
        <f t="shared" si="215"/>
        <v/>
      </c>
      <c r="CR70" s="49" t="str">
        <f t="shared" si="215"/>
        <v/>
      </c>
      <c r="CS70" s="49" t="str">
        <f t="shared" si="215"/>
        <v/>
      </c>
      <c r="CT70" s="49" t="str">
        <f t="shared" si="215"/>
        <v/>
      </c>
      <c r="CU70" s="49" t="str">
        <f t="shared" si="215"/>
        <v/>
      </c>
      <c r="CV70" s="49" t="str">
        <f t="shared" si="215"/>
        <v/>
      </c>
      <c r="CW70" s="49" t="str">
        <f t="shared" si="215"/>
        <v/>
      </c>
      <c r="CX70" s="49" t="str">
        <f t="shared" si="215"/>
        <v/>
      </c>
      <c r="CY70" s="49" t="str">
        <f t="shared" si="215"/>
        <v/>
      </c>
      <c r="CZ70" s="49" t="str">
        <f t="shared" si="215"/>
        <v/>
      </c>
      <c r="DA70" s="49" t="str">
        <f t="shared" si="215"/>
        <v/>
      </c>
      <c r="DB70" s="49" t="str">
        <f t="shared" si="215"/>
        <v/>
      </c>
      <c r="DC70" s="49" t="str">
        <f t="shared" si="215"/>
        <v/>
      </c>
      <c r="DD70" s="49" t="str">
        <f t="shared" si="215"/>
        <v/>
      </c>
      <c r="DE70" s="49" t="str">
        <f t="shared" si="215"/>
        <v/>
      </c>
      <c r="DF70" s="49" t="str">
        <f t="shared" si="215"/>
        <v/>
      </c>
      <c r="DG70" s="49" t="str">
        <f t="shared" si="215"/>
        <v/>
      </c>
      <c r="DH70" s="49" t="str">
        <f t="shared" si="215"/>
        <v/>
      </c>
      <c r="DI70" s="49" t="str">
        <f t="shared" si="215"/>
        <v/>
      </c>
      <c r="DJ70" s="49" t="str">
        <f t="shared" si="215"/>
        <v/>
      </c>
      <c r="DK70" s="49" t="str">
        <f t="shared" si="215"/>
        <v/>
      </c>
      <c r="DL70" s="49" t="str">
        <f t="shared" si="215"/>
        <v/>
      </c>
      <c r="DM70" s="49" t="str">
        <f t="shared" si="215"/>
        <v/>
      </c>
      <c r="DN70" s="49" t="str">
        <f t="shared" si="215"/>
        <v/>
      </c>
      <c r="DO70" s="49" t="str">
        <f t="shared" si="215"/>
        <v/>
      </c>
      <c r="DP70" s="49" t="str">
        <f t="shared" si="215"/>
        <v/>
      </c>
      <c r="DQ70" s="49" t="str">
        <f t="shared" si="215"/>
        <v/>
      </c>
      <c r="DR70" s="49" t="str">
        <f t="shared" si="215"/>
        <v/>
      </c>
      <c r="DS70" s="49" t="str">
        <f t="shared" si="215"/>
        <v/>
      </c>
      <c r="DT70" s="49" t="str">
        <f t="shared" si="215"/>
        <v/>
      </c>
      <c r="DU70" s="49" t="str">
        <f t="shared" si="215"/>
        <v/>
      </c>
      <c r="DV70" s="49" t="str">
        <f t="shared" si="215"/>
        <v/>
      </c>
      <c r="DW70" s="183" t="str">
        <f t="shared" si="330"/>
        <v/>
      </c>
      <c r="DX70" s="49" t="str">
        <f t="shared" si="225"/>
        <v/>
      </c>
      <c r="DY70" s="49" t="str">
        <f t="shared" si="226"/>
        <v/>
      </c>
      <c r="DZ70" s="49" t="str">
        <f t="shared" si="227"/>
        <v/>
      </c>
      <c r="EA70" s="49" t="str">
        <f t="shared" si="228"/>
        <v/>
      </c>
      <c r="EB70" s="49" t="str">
        <f t="shared" si="229"/>
        <v/>
      </c>
      <c r="EC70" s="49" t="str">
        <f t="shared" si="230"/>
        <v/>
      </c>
      <c r="ED70" s="49" t="str">
        <f t="shared" si="231"/>
        <v/>
      </c>
      <c r="EE70" s="49" t="str">
        <f t="shared" si="232"/>
        <v/>
      </c>
      <c r="EF70" s="49" t="str">
        <f t="shared" si="233"/>
        <v/>
      </c>
      <c r="EG70" s="49" t="str">
        <f t="shared" si="234"/>
        <v/>
      </c>
      <c r="EH70" s="49" t="str">
        <f t="shared" si="235"/>
        <v/>
      </c>
      <c r="EI70" s="49" t="str">
        <f t="shared" si="236"/>
        <v/>
      </c>
      <c r="EJ70" s="49" t="str">
        <f t="shared" si="237"/>
        <v/>
      </c>
      <c r="EK70" s="49" t="str">
        <f t="shared" si="238"/>
        <v/>
      </c>
      <c r="EL70" s="49" t="str">
        <f t="shared" si="239"/>
        <v/>
      </c>
      <c r="EM70" s="49" t="str">
        <f t="shared" si="240"/>
        <v/>
      </c>
      <c r="EN70" s="49" t="str">
        <f t="shared" si="241"/>
        <v/>
      </c>
      <c r="EO70" s="49" t="str">
        <f t="shared" si="242"/>
        <v/>
      </c>
      <c r="EP70" s="49" t="str">
        <f t="shared" si="243"/>
        <v/>
      </c>
      <c r="EQ70" s="49" t="str">
        <f t="shared" si="244"/>
        <v/>
      </c>
      <c r="ER70" s="49" t="str">
        <f t="shared" si="245"/>
        <v/>
      </c>
      <c r="ES70" s="49" t="str">
        <f t="shared" si="246"/>
        <v/>
      </c>
      <c r="ET70" s="49" t="str">
        <f t="shared" si="247"/>
        <v/>
      </c>
      <c r="EU70" s="49" t="str">
        <f t="shared" si="248"/>
        <v/>
      </c>
      <c r="EV70" s="49" t="str">
        <f t="shared" si="249"/>
        <v/>
      </c>
      <c r="EW70" s="49" t="str">
        <f t="shared" si="250"/>
        <v/>
      </c>
      <c r="EX70" s="49" t="str">
        <f t="shared" si="251"/>
        <v/>
      </c>
      <c r="EY70" s="49" t="str">
        <f t="shared" si="252"/>
        <v/>
      </c>
      <c r="EZ70" s="49" t="str">
        <f t="shared" si="253"/>
        <v/>
      </c>
      <c r="FA70" s="49" t="str">
        <f t="shared" si="254"/>
        <v/>
      </c>
      <c r="FB70" s="49" t="str">
        <f t="shared" si="255"/>
        <v/>
      </c>
      <c r="FC70" s="49" t="str">
        <f t="shared" si="256"/>
        <v/>
      </c>
      <c r="FD70" s="49" t="str">
        <f t="shared" si="257"/>
        <v/>
      </c>
      <c r="FE70" s="49" t="str">
        <f t="shared" si="258"/>
        <v/>
      </c>
      <c r="FF70" s="49" t="str">
        <f t="shared" si="259"/>
        <v/>
      </c>
      <c r="FG70" s="49" t="str">
        <f t="shared" si="260"/>
        <v/>
      </c>
      <c r="FH70" s="49" t="str">
        <f t="shared" si="261"/>
        <v/>
      </c>
      <c r="FI70" s="49" t="str">
        <f t="shared" si="262"/>
        <v/>
      </c>
      <c r="FJ70" s="49" t="str">
        <f t="shared" si="263"/>
        <v/>
      </c>
      <c r="FK70" s="49" t="str">
        <f t="shared" si="264"/>
        <v/>
      </c>
      <c r="FL70" s="49" t="str">
        <f t="shared" si="265"/>
        <v/>
      </c>
      <c r="FM70" s="49" t="str">
        <f t="shared" si="266"/>
        <v/>
      </c>
      <c r="FN70" s="49" t="str">
        <f t="shared" si="267"/>
        <v/>
      </c>
      <c r="FO70" s="49" t="str">
        <f t="shared" si="268"/>
        <v/>
      </c>
      <c r="FP70" s="49" t="str">
        <f t="shared" si="269"/>
        <v/>
      </c>
      <c r="FQ70" s="49" t="str">
        <f t="shared" si="270"/>
        <v/>
      </c>
      <c r="FR70" s="49" t="str">
        <f t="shared" si="271"/>
        <v/>
      </c>
      <c r="FS70" s="49" t="str">
        <f t="shared" si="272"/>
        <v/>
      </c>
      <c r="FT70" s="49" t="str">
        <f t="shared" si="273"/>
        <v/>
      </c>
      <c r="FU70" s="49" t="str">
        <f t="shared" si="274"/>
        <v/>
      </c>
      <c r="FV70" s="49" t="str">
        <f t="shared" si="275"/>
        <v/>
      </c>
      <c r="FW70" s="49" t="str">
        <f t="shared" si="276"/>
        <v/>
      </c>
      <c r="FX70" s="49" t="str">
        <f t="shared" si="277"/>
        <v/>
      </c>
      <c r="FY70" s="49" t="str">
        <f t="shared" si="278"/>
        <v/>
      </c>
      <c r="FZ70" s="49" t="str">
        <f t="shared" si="279"/>
        <v/>
      </c>
      <c r="GA70" s="49" t="str">
        <f t="shared" si="280"/>
        <v/>
      </c>
      <c r="GB70" s="49" t="str">
        <f t="shared" si="281"/>
        <v/>
      </c>
      <c r="GC70" s="49" t="str">
        <f t="shared" si="282"/>
        <v/>
      </c>
      <c r="GD70" s="49" t="str">
        <f t="shared" si="283"/>
        <v/>
      </c>
      <c r="GE70" s="49" t="str">
        <f t="shared" si="284"/>
        <v/>
      </c>
      <c r="GF70" s="49" t="str">
        <f t="shared" si="285"/>
        <v/>
      </c>
      <c r="GG70" s="49" t="str">
        <f t="shared" si="286"/>
        <v/>
      </c>
      <c r="GH70" s="49" t="str">
        <f t="shared" si="287"/>
        <v/>
      </c>
      <c r="GI70" s="49" t="str">
        <f t="shared" si="288"/>
        <v/>
      </c>
      <c r="GJ70" s="49" t="str">
        <f t="shared" si="289"/>
        <v/>
      </c>
      <c r="GK70" s="49" t="str">
        <f t="shared" si="290"/>
        <v/>
      </c>
      <c r="GL70" s="49" t="str">
        <f t="shared" si="291"/>
        <v/>
      </c>
      <c r="GM70" s="49" t="str">
        <f t="shared" si="292"/>
        <v/>
      </c>
      <c r="GN70" s="49" t="str">
        <f t="shared" si="293"/>
        <v/>
      </c>
      <c r="GO70" s="49" t="str">
        <f t="shared" si="294"/>
        <v/>
      </c>
      <c r="GP70" s="49" t="str">
        <f t="shared" si="295"/>
        <v/>
      </c>
      <c r="GQ70" s="49" t="str">
        <f t="shared" si="296"/>
        <v/>
      </c>
      <c r="GR70" s="49" t="str">
        <f t="shared" si="297"/>
        <v/>
      </c>
      <c r="GS70" s="49" t="str">
        <f t="shared" si="298"/>
        <v/>
      </c>
      <c r="GT70" s="49" t="str">
        <f t="shared" si="299"/>
        <v/>
      </c>
      <c r="GU70" s="49" t="str">
        <f t="shared" si="300"/>
        <v/>
      </c>
      <c r="GV70" s="49" t="str">
        <f t="shared" si="301"/>
        <v/>
      </c>
      <c r="GW70" s="49" t="str">
        <f t="shared" si="302"/>
        <v/>
      </c>
      <c r="GX70" s="49" t="str">
        <f t="shared" si="303"/>
        <v/>
      </c>
      <c r="GY70" s="49" t="str">
        <f t="shared" si="304"/>
        <v/>
      </c>
      <c r="GZ70" s="49" t="str">
        <f t="shared" si="305"/>
        <v/>
      </c>
      <c r="HA70" s="49" t="str">
        <f t="shared" si="306"/>
        <v/>
      </c>
      <c r="HB70" s="49" t="str">
        <f t="shared" si="307"/>
        <v/>
      </c>
      <c r="HC70" s="49" t="str">
        <f t="shared" si="308"/>
        <v/>
      </c>
      <c r="HD70" s="49" t="str">
        <f t="shared" si="309"/>
        <v/>
      </c>
      <c r="HE70" s="49" t="str">
        <f t="shared" si="310"/>
        <v/>
      </c>
      <c r="HF70" s="49" t="str">
        <f t="shared" si="311"/>
        <v/>
      </c>
      <c r="HG70" s="49" t="str">
        <f t="shared" si="312"/>
        <v/>
      </c>
      <c r="HH70" s="49" t="str">
        <f t="shared" si="313"/>
        <v/>
      </c>
      <c r="HI70" s="49" t="str">
        <f t="shared" si="314"/>
        <v/>
      </c>
      <c r="HJ70" s="49" t="str">
        <f t="shared" si="315"/>
        <v/>
      </c>
      <c r="HK70" s="49" t="str">
        <f t="shared" si="316"/>
        <v/>
      </c>
      <c r="HL70" s="49" t="str">
        <f t="shared" si="317"/>
        <v/>
      </c>
      <c r="HM70" s="49" t="str">
        <f t="shared" si="318"/>
        <v/>
      </c>
      <c r="HN70" s="49" t="str">
        <f t="shared" si="319"/>
        <v/>
      </c>
      <c r="HO70" s="49" t="str">
        <f t="shared" si="320"/>
        <v/>
      </c>
      <c r="HP70" s="49" t="str">
        <f t="shared" si="321"/>
        <v/>
      </c>
      <c r="HQ70" s="49" t="str">
        <f t="shared" si="322"/>
        <v/>
      </c>
      <c r="HR70" s="49" t="str">
        <f t="shared" si="323"/>
        <v/>
      </c>
      <c r="HS70" s="49" t="str">
        <f t="shared" si="324"/>
        <v/>
      </c>
      <c r="HT70" s="169" t="e">
        <f t="shared" si="325"/>
        <v>#N/A</v>
      </c>
      <c r="HU70" s="169" t="e">
        <f t="shared" si="205"/>
        <v>#N/A</v>
      </c>
      <c r="HV70" s="169" t="e">
        <f t="shared" si="205"/>
        <v>#N/A</v>
      </c>
      <c r="HW70" s="169" t="e">
        <f t="shared" si="205"/>
        <v>#N/A</v>
      </c>
      <c r="HX70" s="169" t="e">
        <f t="shared" si="216"/>
        <v>#N/A</v>
      </c>
      <c r="HY70" s="169" t="e">
        <f t="shared" si="216"/>
        <v>#N/A</v>
      </c>
      <c r="HZ70" s="169" t="e">
        <f t="shared" si="216"/>
        <v>#N/A</v>
      </c>
      <c r="IA70" s="169" t="e">
        <f t="shared" si="216"/>
        <v>#N/A</v>
      </c>
      <c r="IB70" s="169" t="e">
        <f t="shared" si="216"/>
        <v>#N/A</v>
      </c>
      <c r="IC70" s="169" t="e">
        <f t="shared" si="216"/>
        <v>#N/A</v>
      </c>
      <c r="ID70" s="169" t="e">
        <f t="shared" si="216"/>
        <v>#N/A</v>
      </c>
      <c r="IE70" s="169" t="e">
        <f t="shared" si="216"/>
        <v>#N/A</v>
      </c>
      <c r="IF70" s="169" t="e">
        <f t="shared" si="216"/>
        <v>#N/A</v>
      </c>
      <c r="IG70" s="169" t="e">
        <f t="shared" si="216"/>
        <v>#N/A</v>
      </c>
      <c r="IH70" s="169" t="e">
        <f t="shared" si="216"/>
        <v>#N/A</v>
      </c>
      <c r="II70" s="169" t="e">
        <f t="shared" si="216"/>
        <v>#N/A</v>
      </c>
      <c r="IJ70" s="169" t="e">
        <f t="shared" si="216"/>
        <v>#N/A</v>
      </c>
      <c r="IK70" s="169" t="e">
        <f t="shared" si="216"/>
        <v>#N/A</v>
      </c>
      <c r="IL70" s="169" t="e">
        <f t="shared" si="216"/>
        <v>#N/A</v>
      </c>
      <c r="IM70" s="169" t="e">
        <f t="shared" si="212"/>
        <v>#N/A</v>
      </c>
      <c r="IN70" s="169" t="e">
        <f t="shared" si="212"/>
        <v>#N/A</v>
      </c>
      <c r="IO70" s="169" t="e">
        <f t="shared" si="212"/>
        <v>#N/A</v>
      </c>
      <c r="IP70" s="169" t="e">
        <f t="shared" si="212"/>
        <v>#N/A</v>
      </c>
      <c r="IQ70" s="169" t="e">
        <f t="shared" si="212"/>
        <v>#N/A</v>
      </c>
      <c r="IR70" s="169" t="e">
        <f t="shared" si="212"/>
        <v>#N/A</v>
      </c>
      <c r="IS70" s="169" t="e">
        <f t="shared" si="212"/>
        <v>#N/A</v>
      </c>
      <c r="IT70" s="169" t="e">
        <f t="shared" si="212"/>
        <v>#N/A</v>
      </c>
      <c r="IU70" s="169" t="e">
        <f t="shared" si="212"/>
        <v>#N/A</v>
      </c>
      <c r="IV70" s="169" t="e">
        <f t="shared" si="212"/>
        <v>#N/A</v>
      </c>
      <c r="IW70" s="169" t="e">
        <f t="shared" si="212"/>
        <v>#N/A</v>
      </c>
      <c r="IX70" s="169" t="e">
        <f t="shared" si="212"/>
        <v>#N/A</v>
      </c>
      <c r="IY70" s="169" t="e">
        <f t="shared" si="212"/>
        <v>#N/A</v>
      </c>
      <c r="IZ70" s="169" t="e">
        <f t="shared" si="212"/>
        <v>#N/A</v>
      </c>
      <c r="JA70" s="169" t="e">
        <f t="shared" si="212"/>
        <v>#N/A</v>
      </c>
      <c r="JB70" s="169" t="e">
        <f t="shared" si="209"/>
        <v>#N/A</v>
      </c>
      <c r="JC70" s="169" t="e">
        <f t="shared" si="209"/>
        <v>#N/A</v>
      </c>
      <c r="JD70" s="169" t="e">
        <f t="shared" si="209"/>
        <v>#N/A</v>
      </c>
      <c r="JE70" s="169" t="e">
        <f t="shared" si="209"/>
        <v>#N/A</v>
      </c>
      <c r="JF70" s="169" t="e">
        <f t="shared" si="209"/>
        <v>#N/A</v>
      </c>
      <c r="JG70" s="169" t="e">
        <f t="shared" si="209"/>
        <v>#N/A</v>
      </c>
      <c r="JH70" s="169" t="e">
        <f t="shared" si="209"/>
        <v>#N/A</v>
      </c>
      <c r="JI70" s="169" t="e">
        <f t="shared" si="209"/>
        <v>#N/A</v>
      </c>
      <c r="JJ70" s="169" t="e">
        <f t="shared" si="209"/>
        <v>#N/A</v>
      </c>
      <c r="JK70" s="169" t="e">
        <f t="shared" si="209"/>
        <v>#N/A</v>
      </c>
      <c r="JL70" s="169" t="e">
        <f t="shared" si="209"/>
        <v>#N/A</v>
      </c>
      <c r="JM70" s="169" t="e">
        <f t="shared" si="209"/>
        <v>#N/A</v>
      </c>
      <c r="JN70" s="169" t="e">
        <f t="shared" si="209"/>
        <v>#N/A</v>
      </c>
      <c r="JO70" s="169" t="e">
        <f t="shared" si="209"/>
        <v>#N/A</v>
      </c>
      <c r="JP70" s="169" t="e">
        <f t="shared" si="209"/>
        <v>#N/A</v>
      </c>
      <c r="JQ70" s="169" t="e">
        <f t="shared" si="331"/>
        <v>#N/A</v>
      </c>
      <c r="JR70" s="169" t="e">
        <f t="shared" si="331"/>
        <v>#N/A</v>
      </c>
      <c r="JS70" s="169" t="e">
        <f t="shared" si="331"/>
        <v>#N/A</v>
      </c>
      <c r="JT70" s="169" t="e">
        <f t="shared" si="331"/>
        <v>#N/A</v>
      </c>
      <c r="JU70" s="169" t="e">
        <f t="shared" si="331"/>
        <v>#N/A</v>
      </c>
      <c r="JV70" s="169" t="e">
        <f t="shared" si="331"/>
        <v>#N/A</v>
      </c>
      <c r="JW70" s="169" t="e">
        <f t="shared" si="331"/>
        <v>#N/A</v>
      </c>
      <c r="JX70" s="169" t="e">
        <f t="shared" si="331"/>
        <v>#N/A</v>
      </c>
      <c r="JY70" s="169" t="e">
        <f t="shared" si="331"/>
        <v>#N/A</v>
      </c>
      <c r="JZ70" s="169" t="e">
        <f t="shared" si="331"/>
        <v>#N/A</v>
      </c>
      <c r="KA70" s="169" t="e">
        <f t="shared" si="331"/>
        <v>#N/A</v>
      </c>
      <c r="KB70" s="169" t="e">
        <f t="shared" si="331"/>
        <v>#N/A</v>
      </c>
      <c r="KC70" s="169" t="e">
        <f t="shared" si="331"/>
        <v>#N/A</v>
      </c>
      <c r="KD70" s="169" t="e">
        <f t="shared" si="331"/>
        <v>#N/A</v>
      </c>
      <c r="KE70" s="169" t="e">
        <f t="shared" si="331"/>
        <v>#N/A</v>
      </c>
      <c r="KF70" s="169" t="e">
        <f t="shared" si="117"/>
        <v>#N/A</v>
      </c>
      <c r="KG70" s="169" t="e">
        <f t="shared" si="206"/>
        <v>#N/A</v>
      </c>
      <c r="KH70" s="169" t="e">
        <f t="shared" si="206"/>
        <v>#N/A</v>
      </c>
      <c r="KI70" s="169" t="e">
        <f t="shared" si="206"/>
        <v>#N/A</v>
      </c>
      <c r="KJ70" s="169" t="e">
        <f t="shared" si="217"/>
        <v>#N/A</v>
      </c>
      <c r="KK70" s="169" t="e">
        <f t="shared" si="217"/>
        <v>#N/A</v>
      </c>
      <c r="KL70" s="169" t="e">
        <f t="shared" si="217"/>
        <v>#N/A</v>
      </c>
      <c r="KM70" s="169" t="e">
        <f t="shared" si="217"/>
        <v>#N/A</v>
      </c>
      <c r="KN70" s="169" t="e">
        <f t="shared" si="217"/>
        <v>#N/A</v>
      </c>
      <c r="KO70" s="169" t="e">
        <f t="shared" si="217"/>
        <v>#N/A</v>
      </c>
      <c r="KP70" s="169" t="e">
        <f t="shared" si="217"/>
        <v>#N/A</v>
      </c>
      <c r="KQ70" s="169" t="e">
        <f t="shared" si="217"/>
        <v>#N/A</v>
      </c>
      <c r="KR70" s="169" t="e">
        <f t="shared" si="217"/>
        <v>#N/A</v>
      </c>
      <c r="KS70" s="169" t="e">
        <f t="shared" si="217"/>
        <v>#N/A</v>
      </c>
      <c r="KT70" s="169" t="e">
        <f t="shared" si="217"/>
        <v>#N/A</v>
      </c>
      <c r="KU70" s="169" t="e">
        <f t="shared" si="217"/>
        <v>#N/A</v>
      </c>
      <c r="KV70" s="169" t="e">
        <f t="shared" si="217"/>
        <v>#N/A</v>
      </c>
      <c r="KW70" s="169" t="e">
        <f t="shared" si="217"/>
        <v>#N/A</v>
      </c>
      <c r="KX70" s="169" t="e">
        <f t="shared" si="217"/>
        <v>#N/A</v>
      </c>
      <c r="KY70" s="169" t="e">
        <f t="shared" si="213"/>
        <v>#N/A</v>
      </c>
      <c r="KZ70" s="169" t="e">
        <f t="shared" si="213"/>
        <v>#N/A</v>
      </c>
      <c r="LA70" s="169" t="e">
        <f t="shared" si="213"/>
        <v>#N/A</v>
      </c>
      <c r="LB70" s="169" t="e">
        <f t="shared" si="213"/>
        <v>#N/A</v>
      </c>
      <c r="LC70" s="169" t="e">
        <f t="shared" si="213"/>
        <v>#N/A</v>
      </c>
      <c r="LD70" s="169" t="e">
        <f t="shared" si="213"/>
        <v>#N/A</v>
      </c>
      <c r="LE70" s="169" t="e">
        <f t="shared" si="213"/>
        <v>#N/A</v>
      </c>
      <c r="LF70" s="169" t="e">
        <f t="shared" si="213"/>
        <v>#N/A</v>
      </c>
      <c r="LG70" s="169" t="e">
        <f t="shared" si="213"/>
        <v>#N/A</v>
      </c>
      <c r="LH70" s="169" t="e">
        <f t="shared" si="213"/>
        <v>#N/A</v>
      </c>
      <c r="LI70" s="169" t="e">
        <f t="shared" si="213"/>
        <v>#N/A</v>
      </c>
      <c r="LJ70" s="169" t="e">
        <f t="shared" si="213"/>
        <v>#N/A</v>
      </c>
      <c r="LK70" s="169" t="e">
        <f t="shared" si="213"/>
        <v>#N/A</v>
      </c>
      <c r="LL70" s="169" t="e">
        <f t="shared" si="213"/>
        <v>#N/A</v>
      </c>
      <c r="LM70" s="169" t="e">
        <f t="shared" si="213"/>
        <v>#N/A</v>
      </c>
      <c r="LN70" s="169" t="e">
        <f t="shared" si="210"/>
        <v>#N/A</v>
      </c>
      <c r="LO70" s="169" t="e">
        <f t="shared" si="210"/>
        <v>#N/A</v>
      </c>
      <c r="LP70" s="169" t="e">
        <f t="shared" si="210"/>
        <v>#N/A</v>
      </c>
      <c r="LQ70" s="169" t="e">
        <f t="shared" si="210"/>
        <v>#N/A</v>
      </c>
      <c r="LR70" s="169" t="e">
        <f t="shared" si="210"/>
        <v>#N/A</v>
      </c>
      <c r="LS70" s="169" t="e">
        <f t="shared" si="210"/>
        <v>#N/A</v>
      </c>
      <c r="LT70" s="169" t="e">
        <f t="shared" si="210"/>
        <v>#N/A</v>
      </c>
      <c r="LU70" s="169" t="e">
        <f t="shared" si="210"/>
        <v>#N/A</v>
      </c>
      <c r="LV70" s="169" t="e">
        <f t="shared" si="210"/>
        <v>#N/A</v>
      </c>
      <c r="LW70" s="169" t="e">
        <f t="shared" si="210"/>
        <v>#N/A</v>
      </c>
      <c r="LX70" s="169" t="e">
        <f t="shared" si="210"/>
        <v>#N/A</v>
      </c>
      <c r="LY70" s="169" t="e">
        <f t="shared" si="210"/>
        <v>#N/A</v>
      </c>
      <c r="LZ70" s="169" t="e">
        <f t="shared" si="210"/>
        <v>#N/A</v>
      </c>
      <c r="MA70" s="169" t="e">
        <f t="shared" si="210"/>
        <v>#N/A</v>
      </c>
      <c r="MB70" s="169" t="e">
        <f t="shared" si="210"/>
        <v>#N/A</v>
      </c>
      <c r="MC70" s="169" t="e">
        <f t="shared" si="332"/>
        <v>#N/A</v>
      </c>
      <c r="MD70" s="169" t="e">
        <f t="shared" si="332"/>
        <v>#N/A</v>
      </c>
      <c r="ME70" s="169" t="e">
        <f t="shared" si="332"/>
        <v>#N/A</v>
      </c>
      <c r="MF70" s="169" t="e">
        <f t="shared" si="332"/>
        <v>#N/A</v>
      </c>
      <c r="MG70" s="169" t="e">
        <f t="shared" si="332"/>
        <v>#N/A</v>
      </c>
      <c r="MH70" s="169" t="e">
        <f t="shared" si="332"/>
        <v>#N/A</v>
      </c>
      <c r="MI70" s="169" t="e">
        <f t="shared" si="332"/>
        <v>#N/A</v>
      </c>
      <c r="MJ70" s="169" t="e">
        <f t="shared" si="332"/>
        <v>#N/A</v>
      </c>
      <c r="MK70" s="169" t="e">
        <f t="shared" si="332"/>
        <v>#N/A</v>
      </c>
      <c r="ML70" s="169" t="e">
        <f t="shared" si="332"/>
        <v>#N/A</v>
      </c>
      <c r="MM70" s="169" t="e">
        <f t="shared" si="332"/>
        <v>#N/A</v>
      </c>
      <c r="MN70" s="169" t="e">
        <f t="shared" si="332"/>
        <v>#N/A</v>
      </c>
      <c r="MO70" s="169" t="e">
        <f t="shared" si="332"/>
        <v>#N/A</v>
      </c>
      <c r="MP70" s="169" t="e">
        <f t="shared" si="332"/>
        <v>#N/A</v>
      </c>
      <c r="MQ70" s="169" t="e">
        <f t="shared" si="332"/>
        <v>#N/A</v>
      </c>
      <c r="MR70" s="169" t="e">
        <f t="shared" si="118"/>
        <v>#N/A</v>
      </c>
      <c r="MS70" s="169" t="e">
        <f t="shared" si="207"/>
        <v>#N/A</v>
      </c>
      <c r="MT70" s="169" t="e">
        <f t="shared" si="207"/>
        <v>#N/A</v>
      </c>
      <c r="MU70" s="169" t="e">
        <f t="shared" si="207"/>
        <v>#N/A</v>
      </c>
      <c r="MV70" s="169" t="e">
        <f t="shared" si="218"/>
        <v>#N/A</v>
      </c>
      <c r="MW70" s="169" t="e">
        <f t="shared" si="218"/>
        <v>#N/A</v>
      </c>
      <c r="MX70" s="169" t="e">
        <f t="shared" si="218"/>
        <v>#N/A</v>
      </c>
      <c r="MY70" s="169" t="e">
        <f t="shared" si="218"/>
        <v>#N/A</v>
      </c>
      <c r="MZ70" s="169" t="e">
        <f t="shared" si="218"/>
        <v>#N/A</v>
      </c>
      <c r="NA70" s="169" t="e">
        <f t="shared" si="218"/>
        <v>#N/A</v>
      </c>
      <c r="NB70" s="169" t="e">
        <f t="shared" si="218"/>
        <v>#N/A</v>
      </c>
      <c r="NC70" s="169" t="e">
        <f t="shared" si="218"/>
        <v>#N/A</v>
      </c>
      <c r="ND70" s="169" t="e">
        <f t="shared" si="218"/>
        <v>#N/A</v>
      </c>
      <c r="NE70" s="169" t="e">
        <f t="shared" si="218"/>
        <v>#N/A</v>
      </c>
      <c r="NF70" s="169" t="e">
        <f t="shared" si="218"/>
        <v>#N/A</v>
      </c>
      <c r="NG70" s="169" t="e">
        <f t="shared" si="218"/>
        <v>#N/A</v>
      </c>
      <c r="NH70" s="169" t="e">
        <f t="shared" si="218"/>
        <v>#N/A</v>
      </c>
      <c r="NI70" s="169" t="e">
        <f t="shared" si="218"/>
        <v>#N/A</v>
      </c>
      <c r="NJ70" s="169" t="e">
        <f t="shared" si="218"/>
        <v>#N/A</v>
      </c>
      <c r="NK70" s="169" t="e">
        <f t="shared" si="214"/>
        <v>#N/A</v>
      </c>
      <c r="NL70" s="169" t="e">
        <f t="shared" si="214"/>
        <v>#N/A</v>
      </c>
      <c r="NM70" s="169" t="e">
        <f t="shared" si="214"/>
        <v>#N/A</v>
      </c>
      <c r="NN70" s="169" t="e">
        <f t="shared" si="214"/>
        <v>#N/A</v>
      </c>
      <c r="NO70" s="169" t="e">
        <f t="shared" si="214"/>
        <v>#N/A</v>
      </c>
      <c r="NP70" s="169" t="e">
        <f t="shared" si="214"/>
        <v>#N/A</v>
      </c>
      <c r="NQ70" s="169" t="e">
        <f t="shared" si="214"/>
        <v>#N/A</v>
      </c>
      <c r="NR70" s="169" t="e">
        <f t="shared" si="214"/>
        <v>#N/A</v>
      </c>
      <c r="NS70" s="169" t="e">
        <f t="shared" si="214"/>
        <v>#N/A</v>
      </c>
      <c r="NT70" s="169" t="e">
        <f t="shared" si="214"/>
        <v>#N/A</v>
      </c>
      <c r="NU70" s="169" t="e">
        <f t="shared" si="214"/>
        <v>#N/A</v>
      </c>
      <c r="NV70" s="169" t="e">
        <f t="shared" si="214"/>
        <v>#N/A</v>
      </c>
      <c r="NW70" s="169" t="e">
        <f t="shared" si="214"/>
        <v>#N/A</v>
      </c>
      <c r="NX70" s="169" t="e">
        <f t="shared" si="214"/>
        <v>#N/A</v>
      </c>
      <c r="NY70" s="169" t="e">
        <f t="shared" si="214"/>
        <v>#N/A</v>
      </c>
      <c r="NZ70" s="169" t="e">
        <f t="shared" si="211"/>
        <v>#N/A</v>
      </c>
      <c r="OA70" s="169" t="e">
        <f t="shared" si="211"/>
        <v>#N/A</v>
      </c>
      <c r="OB70" s="169" t="e">
        <f t="shared" si="211"/>
        <v>#N/A</v>
      </c>
      <c r="OC70" s="169" t="e">
        <f t="shared" si="211"/>
        <v>#N/A</v>
      </c>
      <c r="OD70" s="169" t="e">
        <f t="shared" si="211"/>
        <v>#N/A</v>
      </c>
      <c r="OE70" s="169" t="e">
        <f t="shared" si="211"/>
        <v>#N/A</v>
      </c>
      <c r="OF70" s="169" t="e">
        <f t="shared" si="211"/>
        <v>#N/A</v>
      </c>
      <c r="OG70" s="169" t="e">
        <f t="shared" si="211"/>
        <v>#N/A</v>
      </c>
      <c r="OH70" s="169" t="e">
        <f t="shared" si="211"/>
        <v>#N/A</v>
      </c>
      <c r="OI70" s="169" t="e">
        <f t="shared" si="211"/>
        <v>#N/A</v>
      </c>
      <c r="OJ70" s="169" t="e">
        <f t="shared" si="211"/>
        <v>#N/A</v>
      </c>
      <c r="OK70" s="169" t="e">
        <f t="shared" si="211"/>
        <v>#N/A</v>
      </c>
      <c r="OL70" s="169" t="e">
        <f t="shared" si="211"/>
        <v>#N/A</v>
      </c>
      <c r="OM70" s="169" t="e">
        <f t="shared" si="211"/>
        <v>#N/A</v>
      </c>
      <c r="ON70" s="169" t="e">
        <f t="shared" si="211"/>
        <v>#N/A</v>
      </c>
      <c r="OO70" s="169" t="e">
        <f t="shared" si="333"/>
        <v>#N/A</v>
      </c>
      <c r="OP70" s="169" t="e">
        <f t="shared" si="333"/>
        <v>#N/A</v>
      </c>
      <c r="OQ70" s="169" t="e">
        <f t="shared" si="333"/>
        <v>#N/A</v>
      </c>
      <c r="OR70" s="169" t="e">
        <f t="shared" si="333"/>
        <v>#N/A</v>
      </c>
      <c r="OS70" s="169" t="e">
        <f t="shared" si="333"/>
        <v>#N/A</v>
      </c>
      <c r="OT70" s="169" t="e">
        <f t="shared" si="333"/>
        <v>#N/A</v>
      </c>
      <c r="OU70" s="169" t="e">
        <f t="shared" si="333"/>
        <v>#N/A</v>
      </c>
      <c r="OV70" s="169" t="e">
        <f t="shared" si="333"/>
        <v>#N/A</v>
      </c>
      <c r="OW70" s="169" t="e">
        <f t="shared" si="333"/>
        <v>#N/A</v>
      </c>
      <c r="OX70" s="169" t="e">
        <f t="shared" si="333"/>
        <v>#N/A</v>
      </c>
      <c r="OY70" s="169" t="e">
        <f t="shared" si="333"/>
        <v>#N/A</v>
      </c>
      <c r="OZ70" s="169" t="e">
        <f t="shared" si="333"/>
        <v>#N/A</v>
      </c>
      <c r="PA70" s="169" t="e">
        <f t="shared" si="333"/>
        <v>#N/A</v>
      </c>
      <c r="PB70" s="169" t="e">
        <f t="shared" si="333"/>
        <v>#N/A</v>
      </c>
      <c r="PC70" s="169" t="e">
        <f t="shared" si="333"/>
        <v>#N/A</v>
      </c>
      <c r="PD70" s="169" t="e">
        <f t="shared" si="119"/>
        <v>#N/A</v>
      </c>
      <c r="PE70" s="169" t="e">
        <f t="shared" si="326"/>
        <v>#N/A</v>
      </c>
      <c r="PF70" s="169" t="e">
        <f t="shared" si="326"/>
        <v>#N/A</v>
      </c>
      <c r="PG70" s="169" t="e">
        <f t="shared" si="326"/>
        <v>#N/A</v>
      </c>
      <c r="PH70" s="169" t="e">
        <f t="shared" si="326"/>
        <v>#N/A</v>
      </c>
      <c r="PI70" s="169" t="e">
        <f t="shared" si="326"/>
        <v>#N/A</v>
      </c>
      <c r="PJ70" s="169" t="e">
        <f t="shared" si="326"/>
        <v>#N/A</v>
      </c>
      <c r="PK70" s="169" t="e">
        <f t="shared" si="326"/>
        <v>#N/A</v>
      </c>
      <c r="PL70" s="169" t="e">
        <f t="shared" si="326"/>
        <v>#N/A</v>
      </c>
    </row>
    <row r="71" spans="1:428" hidden="1" x14ac:dyDescent="0.75">
      <c r="A71" s="4">
        <v>68</v>
      </c>
      <c r="B71" s="109"/>
      <c r="C71" s="117"/>
      <c r="D71" s="122" t="str">
        <f t="shared" si="220"/>
        <v/>
      </c>
      <c r="E71" s="95"/>
      <c r="F71" s="122" t="str">
        <f t="shared" si="221"/>
        <v/>
      </c>
      <c r="G71" s="117"/>
      <c r="H71" s="110"/>
      <c r="I71" s="124" t="str">
        <f t="shared" si="222"/>
        <v/>
      </c>
      <c r="J71" s="124" t="str">
        <f t="shared" si="223"/>
        <v/>
      </c>
      <c r="K71" s="73" t="str">
        <f t="shared" si="327"/>
        <v/>
      </c>
      <c r="L71" s="23"/>
      <c r="M71" s="57"/>
      <c r="N71" s="280"/>
      <c r="O71" s="74" t="str">
        <f>IF(AND(D71&gt;0,E71&gt;0,F71&gt;0),IF(ISBLANK(N71),IF(ISBLANK(L71),"",(F71-D71)*VLOOKUP(L71,VLookups!$A$4:$B$13,2,FALSE)),N71),"")</f>
        <v/>
      </c>
      <c r="P71" s="75" t="str">
        <f t="shared" si="224"/>
        <v/>
      </c>
      <c r="Q71" s="95"/>
      <c r="R71" s="270" t="str">
        <f>IF(AND(Q71&gt;0,E71&gt;0,NOT(O71="")),ABS(VLOOKUP($Q$1,VLookups!$A$43:$B$44,2,FALSE)-_xlfn.NORM.DIST(Q71,K71,O71,TRUE)),"")</f>
        <v/>
      </c>
      <c r="S71" s="94" t="str">
        <f>IF(AND($D71&gt;0,$E71&gt;0,$F71&gt;0,NOT(ISBLANK($L71))),_xlfn.NORM.INV(ABS(VLOOKUP($Q$1,VLookups!$A$43:$B$44,2,FALSE)-S$3),$K71,$O71),"")</f>
        <v/>
      </c>
      <c r="T71" s="93" t="str">
        <f>IF(AND($D71&gt;0,$E71&gt;0,$F71&gt;0,NOT(ISBLANK($L71))),_xlfn.NORM.INV(ABS(VLOOKUP($Q$1,VLookups!$A$43:$B$44,2,FALSE)-T$3),$K71,$O71),"")</f>
        <v/>
      </c>
      <c r="U71" s="94" t="str">
        <f>IF(AND($D71&gt;0,$E71&gt;0,$F71&gt;0,NOT(ISBLANK($L71))),_xlfn.NORM.INV(ABS(VLOOKUP($Q$1,VLookups!$A$43:$B$44,2,FALSE)-U$3),$K71,$O71),"")</f>
        <v/>
      </c>
      <c r="V71" s="93" t="str">
        <f>IF(AND($D71&gt;0,$E71&gt;0,$F71&gt;0,NOT(ISBLANK($L71))),_xlfn.NORM.INV(ABS(VLOOKUP($Q$1,VLookups!$A$43:$B$44,2,FALSE)-V$3),$K71,$O71),"")</f>
        <v/>
      </c>
      <c r="W71" s="94" t="str">
        <f>IF(AND($D71&gt;0,$E71&gt;0,$F71&gt;0,NOT(ISBLANK($L71))),_xlfn.NORM.INV(ABS(VLOOKUP($Q$1,VLookups!$A$43:$B$44,2,FALSE)-W$3),$K71,$O71),"")</f>
        <v/>
      </c>
      <c r="X71" s="93" t="str">
        <f>IF(AND($D71&gt;0,$E71&gt;0,$F71&gt;0,NOT(ISBLANK($L71))),_xlfn.NORM.INV(ABS(VLOOKUP($Q$1,VLookups!$A$43:$B$44,2,FALSE)-X$3),$K71,$O71),"")</f>
        <v/>
      </c>
      <c r="Y71" s="5"/>
      <c r="Z71" s="168" t="str">
        <f t="shared" si="328"/>
        <v/>
      </c>
      <c r="AA71" s="49" t="str">
        <f t="shared" si="329"/>
        <v/>
      </c>
      <c r="AB71" s="49" t="str">
        <f t="shared" si="334"/>
        <v/>
      </c>
      <c r="AC71" s="49" t="str">
        <f t="shared" si="334"/>
        <v/>
      </c>
      <c r="AD71" s="49" t="str">
        <f t="shared" si="334"/>
        <v/>
      </c>
      <c r="AE71" s="49" t="str">
        <f t="shared" si="334"/>
        <v/>
      </c>
      <c r="AF71" s="49" t="str">
        <f t="shared" si="334"/>
        <v/>
      </c>
      <c r="AG71" s="49" t="str">
        <f t="shared" si="334"/>
        <v/>
      </c>
      <c r="AH71" s="49" t="str">
        <f t="shared" si="334"/>
        <v/>
      </c>
      <c r="AI71" s="49" t="str">
        <f t="shared" si="334"/>
        <v/>
      </c>
      <c r="AJ71" s="49" t="str">
        <f t="shared" si="334"/>
        <v/>
      </c>
      <c r="AK71" s="49" t="str">
        <f t="shared" si="334"/>
        <v/>
      </c>
      <c r="AL71" s="49" t="str">
        <f t="shared" si="334"/>
        <v/>
      </c>
      <c r="AM71" s="49" t="str">
        <f t="shared" si="334"/>
        <v/>
      </c>
      <c r="AN71" s="49" t="str">
        <f t="shared" si="334"/>
        <v/>
      </c>
      <c r="AO71" s="49" t="str">
        <f t="shared" si="334"/>
        <v/>
      </c>
      <c r="AP71" s="49" t="str">
        <f t="shared" si="334"/>
        <v/>
      </c>
      <c r="AQ71" s="49" t="str">
        <f t="shared" si="334"/>
        <v/>
      </c>
      <c r="AR71" s="49" t="str">
        <f t="shared" si="334"/>
        <v/>
      </c>
      <c r="AS71" s="49" t="str">
        <f t="shared" si="334"/>
        <v/>
      </c>
      <c r="AT71" s="49" t="str">
        <f t="shared" si="334"/>
        <v/>
      </c>
      <c r="AU71" s="49" t="str">
        <f t="shared" si="334"/>
        <v/>
      </c>
      <c r="AV71" s="49" t="str">
        <f t="shared" si="334"/>
        <v/>
      </c>
      <c r="AW71" s="49" t="str">
        <f t="shared" si="334"/>
        <v/>
      </c>
      <c r="AX71" s="49" t="str">
        <f t="shared" si="334"/>
        <v/>
      </c>
      <c r="AY71" s="49" t="str">
        <f t="shared" si="334"/>
        <v/>
      </c>
      <c r="AZ71" s="49" t="str">
        <f t="shared" si="334"/>
        <v/>
      </c>
      <c r="BA71" s="49" t="str">
        <f t="shared" si="334"/>
        <v/>
      </c>
      <c r="BB71" s="49" t="str">
        <f t="shared" si="334"/>
        <v/>
      </c>
      <c r="BC71" s="49" t="str">
        <f t="shared" si="334"/>
        <v/>
      </c>
      <c r="BD71" s="49" t="str">
        <f t="shared" si="334"/>
        <v/>
      </c>
      <c r="BE71" s="49" t="str">
        <f t="shared" si="334"/>
        <v/>
      </c>
      <c r="BF71" s="49" t="str">
        <f t="shared" si="334"/>
        <v/>
      </c>
      <c r="BG71" s="49" t="str">
        <f t="shared" si="334"/>
        <v/>
      </c>
      <c r="BH71" s="49" t="str">
        <f t="shared" si="334"/>
        <v/>
      </c>
      <c r="BI71" s="49" t="str">
        <f t="shared" si="334"/>
        <v/>
      </c>
      <c r="BJ71" s="49" t="str">
        <f t="shared" si="334"/>
        <v/>
      </c>
      <c r="BK71" s="49" t="str">
        <f t="shared" si="334"/>
        <v/>
      </c>
      <c r="BL71" s="49" t="str">
        <f t="shared" si="334"/>
        <v/>
      </c>
      <c r="BM71" s="49" t="str">
        <f t="shared" si="334"/>
        <v/>
      </c>
      <c r="BN71" s="49" t="str">
        <f t="shared" si="334"/>
        <v/>
      </c>
      <c r="BO71" s="49" t="str">
        <f t="shared" si="334"/>
        <v/>
      </c>
      <c r="BP71" s="49" t="str">
        <f t="shared" si="334"/>
        <v/>
      </c>
      <c r="BQ71" s="49" t="str">
        <f t="shared" si="334"/>
        <v/>
      </c>
      <c r="BR71" s="49" t="str">
        <f t="shared" si="334"/>
        <v/>
      </c>
      <c r="BS71" s="49" t="str">
        <f t="shared" si="334"/>
        <v/>
      </c>
      <c r="BT71" s="49" t="str">
        <f t="shared" si="334"/>
        <v/>
      </c>
      <c r="BU71" s="49" t="str">
        <f t="shared" si="334"/>
        <v/>
      </c>
      <c r="BV71" s="49" t="str">
        <f t="shared" si="334"/>
        <v/>
      </c>
      <c r="BW71" s="49" t="str">
        <f t="shared" si="334"/>
        <v/>
      </c>
      <c r="BX71" s="49" t="str">
        <f t="shared" si="334"/>
        <v/>
      </c>
      <c r="BY71" s="49" t="str">
        <f t="shared" si="334"/>
        <v/>
      </c>
      <c r="BZ71" s="49" t="str">
        <f t="shared" si="334"/>
        <v/>
      </c>
      <c r="CA71" s="49" t="str">
        <f t="shared" si="334"/>
        <v/>
      </c>
      <c r="CB71" s="49" t="str">
        <f t="shared" si="334"/>
        <v/>
      </c>
      <c r="CC71" s="49" t="str">
        <f t="shared" si="334"/>
        <v/>
      </c>
      <c r="CD71" s="49" t="str">
        <f t="shared" si="334"/>
        <v/>
      </c>
      <c r="CE71" s="49" t="str">
        <f t="shared" si="334"/>
        <v/>
      </c>
      <c r="CF71" s="49" t="str">
        <f t="shared" si="334"/>
        <v/>
      </c>
      <c r="CG71" s="49" t="str">
        <f t="shared" si="334"/>
        <v/>
      </c>
      <c r="CH71" s="49" t="str">
        <f t="shared" si="334"/>
        <v/>
      </c>
      <c r="CI71" s="49" t="str">
        <f t="shared" si="334"/>
        <v/>
      </c>
      <c r="CJ71" s="49" t="str">
        <f t="shared" si="334"/>
        <v/>
      </c>
      <c r="CK71" s="49" t="str">
        <f t="shared" si="334"/>
        <v/>
      </c>
      <c r="CL71" s="49" t="str">
        <f t="shared" si="334"/>
        <v/>
      </c>
      <c r="CM71" s="49" t="str">
        <f t="shared" si="334"/>
        <v/>
      </c>
      <c r="CN71" s="49" t="str">
        <f t="shared" si="215"/>
        <v/>
      </c>
      <c r="CO71" s="49" t="str">
        <f t="shared" si="215"/>
        <v/>
      </c>
      <c r="CP71" s="49" t="str">
        <f t="shared" si="215"/>
        <v/>
      </c>
      <c r="CQ71" s="49" t="str">
        <f t="shared" si="215"/>
        <v/>
      </c>
      <c r="CR71" s="49" t="str">
        <f t="shared" si="215"/>
        <v/>
      </c>
      <c r="CS71" s="49" t="str">
        <f t="shared" si="215"/>
        <v/>
      </c>
      <c r="CT71" s="49" t="str">
        <f t="shared" si="215"/>
        <v/>
      </c>
      <c r="CU71" s="49" t="str">
        <f t="shared" si="215"/>
        <v/>
      </c>
      <c r="CV71" s="49" t="str">
        <f t="shared" si="215"/>
        <v/>
      </c>
      <c r="CW71" s="49" t="str">
        <f t="shared" si="215"/>
        <v/>
      </c>
      <c r="CX71" s="49" t="str">
        <f t="shared" si="215"/>
        <v/>
      </c>
      <c r="CY71" s="49" t="str">
        <f t="shared" si="215"/>
        <v/>
      </c>
      <c r="CZ71" s="49" t="str">
        <f t="shared" si="215"/>
        <v/>
      </c>
      <c r="DA71" s="49" t="str">
        <f t="shared" si="215"/>
        <v/>
      </c>
      <c r="DB71" s="49" t="str">
        <f t="shared" si="215"/>
        <v/>
      </c>
      <c r="DC71" s="49" t="str">
        <f t="shared" si="215"/>
        <v/>
      </c>
      <c r="DD71" s="49" t="str">
        <f t="shared" si="215"/>
        <v/>
      </c>
      <c r="DE71" s="49" t="str">
        <f t="shared" si="215"/>
        <v/>
      </c>
      <c r="DF71" s="49" t="str">
        <f t="shared" si="215"/>
        <v/>
      </c>
      <c r="DG71" s="49" t="str">
        <f t="shared" si="215"/>
        <v/>
      </c>
      <c r="DH71" s="49" t="str">
        <f t="shared" si="215"/>
        <v/>
      </c>
      <c r="DI71" s="49" t="str">
        <f t="shared" si="215"/>
        <v/>
      </c>
      <c r="DJ71" s="49" t="str">
        <f t="shared" si="215"/>
        <v/>
      </c>
      <c r="DK71" s="49" t="str">
        <f t="shared" si="215"/>
        <v/>
      </c>
      <c r="DL71" s="49" t="str">
        <f t="shared" si="215"/>
        <v/>
      </c>
      <c r="DM71" s="49" t="str">
        <f t="shared" si="215"/>
        <v/>
      </c>
      <c r="DN71" s="49" t="str">
        <f t="shared" si="215"/>
        <v/>
      </c>
      <c r="DO71" s="49" t="str">
        <f t="shared" si="215"/>
        <v/>
      </c>
      <c r="DP71" s="49" t="str">
        <f t="shared" si="215"/>
        <v/>
      </c>
      <c r="DQ71" s="49" t="str">
        <f t="shared" si="215"/>
        <v/>
      </c>
      <c r="DR71" s="49" t="str">
        <f t="shared" si="215"/>
        <v/>
      </c>
      <c r="DS71" s="49" t="str">
        <f t="shared" si="215"/>
        <v/>
      </c>
      <c r="DT71" s="49" t="str">
        <f t="shared" si="215"/>
        <v/>
      </c>
      <c r="DU71" s="49" t="str">
        <f t="shared" si="215"/>
        <v/>
      </c>
      <c r="DV71" s="49" t="str">
        <f t="shared" si="215"/>
        <v/>
      </c>
      <c r="DW71" s="183" t="str">
        <f t="shared" si="330"/>
        <v/>
      </c>
      <c r="DX71" s="49" t="str">
        <f t="shared" si="225"/>
        <v/>
      </c>
      <c r="DY71" s="49" t="str">
        <f t="shared" si="226"/>
        <v/>
      </c>
      <c r="DZ71" s="49" t="str">
        <f t="shared" si="227"/>
        <v/>
      </c>
      <c r="EA71" s="49" t="str">
        <f t="shared" si="228"/>
        <v/>
      </c>
      <c r="EB71" s="49" t="str">
        <f t="shared" si="229"/>
        <v/>
      </c>
      <c r="EC71" s="49" t="str">
        <f t="shared" si="230"/>
        <v/>
      </c>
      <c r="ED71" s="49" t="str">
        <f t="shared" si="231"/>
        <v/>
      </c>
      <c r="EE71" s="49" t="str">
        <f t="shared" si="232"/>
        <v/>
      </c>
      <c r="EF71" s="49" t="str">
        <f t="shared" si="233"/>
        <v/>
      </c>
      <c r="EG71" s="49" t="str">
        <f t="shared" si="234"/>
        <v/>
      </c>
      <c r="EH71" s="49" t="str">
        <f t="shared" si="235"/>
        <v/>
      </c>
      <c r="EI71" s="49" t="str">
        <f t="shared" si="236"/>
        <v/>
      </c>
      <c r="EJ71" s="49" t="str">
        <f t="shared" si="237"/>
        <v/>
      </c>
      <c r="EK71" s="49" t="str">
        <f t="shared" si="238"/>
        <v/>
      </c>
      <c r="EL71" s="49" t="str">
        <f t="shared" si="239"/>
        <v/>
      </c>
      <c r="EM71" s="49" t="str">
        <f t="shared" si="240"/>
        <v/>
      </c>
      <c r="EN71" s="49" t="str">
        <f t="shared" si="241"/>
        <v/>
      </c>
      <c r="EO71" s="49" t="str">
        <f t="shared" si="242"/>
        <v/>
      </c>
      <c r="EP71" s="49" t="str">
        <f t="shared" si="243"/>
        <v/>
      </c>
      <c r="EQ71" s="49" t="str">
        <f t="shared" si="244"/>
        <v/>
      </c>
      <c r="ER71" s="49" t="str">
        <f t="shared" si="245"/>
        <v/>
      </c>
      <c r="ES71" s="49" t="str">
        <f t="shared" si="246"/>
        <v/>
      </c>
      <c r="ET71" s="49" t="str">
        <f t="shared" si="247"/>
        <v/>
      </c>
      <c r="EU71" s="49" t="str">
        <f t="shared" si="248"/>
        <v/>
      </c>
      <c r="EV71" s="49" t="str">
        <f t="shared" si="249"/>
        <v/>
      </c>
      <c r="EW71" s="49" t="str">
        <f t="shared" si="250"/>
        <v/>
      </c>
      <c r="EX71" s="49" t="str">
        <f t="shared" si="251"/>
        <v/>
      </c>
      <c r="EY71" s="49" t="str">
        <f t="shared" si="252"/>
        <v/>
      </c>
      <c r="EZ71" s="49" t="str">
        <f t="shared" si="253"/>
        <v/>
      </c>
      <c r="FA71" s="49" t="str">
        <f t="shared" si="254"/>
        <v/>
      </c>
      <c r="FB71" s="49" t="str">
        <f t="shared" si="255"/>
        <v/>
      </c>
      <c r="FC71" s="49" t="str">
        <f t="shared" si="256"/>
        <v/>
      </c>
      <c r="FD71" s="49" t="str">
        <f t="shared" si="257"/>
        <v/>
      </c>
      <c r="FE71" s="49" t="str">
        <f t="shared" si="258"/>
        <v/>
      </c>
      <c r="FF71" s="49" t="str">
        <f t="shared" si="259"/>
        <v/>
      </c>
      <c r="FG71" s="49" t="str">
        <f t="shared" si="260"/>
        <v/>
      </c>
      <c r="FH71" s="49" t="str">
        <f t="shared" si="261"/>
        <v/>
      </c>
      <c r="FI71" s="49" t="str">
        <f t="shared" si="262"/>
        <v/>
      </c>
      <c r="FJ71" s="49" t="str">
        <f t="shared" si="263"/>
        <v/>
      </c>
      <c r="FK71" s="49" t="str">
        <f t="shared" si="264"/>
        <v/>
      </c>
      <c r="FL71" s="49" t="str">
        <f t="shared" si="265"/>
        <v/>
      </c>
      <c r="FM71" s="49" t="str">
        <f t="shared" si="266"/>
        <v/>
      </c>
      <c r="FN71" s="49" t="str">
        <f t="shared" si="267"/>
        <v/>
      </c>
      <c r="FO71" s="49" t="str">
        <f t="shared" si="268"/>
        <v/>
      </c>
      <c r="FP71" s="49" t="str">
        <f t="shared" si="269"/>
        <v/>
      </c>
      <c r="FQ71" s="49" t="str">
        <f t="shared" si="270"/>
        <v/>
      </c>
      <c r="FR71" s="49" t="str">
        <f t="shared" si="271"/>
        <v/>
      </c>
      <c r="FS71" s="49" t="str">
        <f t="shared" si="272"/>
        <v/>
      </c>
      <c r="FT71" s="49" t="str">
        <f t="shared" si="273"/>
        <v/>
      </c>
      <c r="FU71" s="49" t="str">
        <f t="shared" si="274"/>
        <v/>
      </c>
      <c r="FV71" s="49" t="str">
        <f t="shared" si="275"/>
        <v/>
      </c>
      <c r="FW71" s="49" t="str">
        <f t="shared" si="276"/>
        <v/>
      </c>
      <c r="FX71" s="49" t="str">
        <f t="shared" si="277"/>
        <v/>
      </c>
      <c r="FY71" s="49" t="str">
        <f t="shared" si="278"/>
        <v/>
      </c>
      <c r="FZ71" s="49" t="str">
        <f t="shared" si="279"/>
        <v/>
      </c>
      <c r="GA71" s="49" t="str">
        <f t="shared" si="280"/>
        <v/>
      </c>
      <c r="GB71" s="49" t="str">
        <f t="shared" si="281"/>
        <v/>
      </c>
      <c r="GC71" s="49" t="str">
        <f t="shared" si="282"/>
        <v/>
      </c>
      <c r="GD71" s="49" t="str">
        <f t="shared" si="283"/>
        <v/>
      </c>
      <c r="GE71" s="49" t="str">
        <f t="shared" si="284"/>
        <v/>
      </c>
      <c r="GF71" s="49" t="str">
        <f t="shared" si="285"/>
        <v/>
      </c>
      <c r="GG71" s="49" t="str">
        <f t="shared" si="286"/>
        <v/>
      </c>
      <c r="GH71" s="49" t="str">
        <f t="shared" si="287"/>
        <v/>
      </c>
      <c r="GI71" s="49" t="str">
        <f t="shared" si="288"/>
        <v/>
      </c>
      <c r="GJ71" s="49" t="str">
        <f t="shared" si="289"/>
        <v/>
      </c>
      <c r="GK71" s="49" t="str">
        <f t="shared" si="290"/>
        <v/>
      </c>
      <c r="GL71" s="49" t="str">
        <f t="shared" si="291"/>
        <v/>
      </c>
      <c r="GM71" s="49" t="str">
        <f t="shared" si="292"/>
        <v/>
      </c>
      <c r="GN71" s="49" t="str">
        <f t="shared" si="293"/>
        <v/>
      </c>
      <c r="GO71" s="49" t="str">
        <f t="shared" si="294"/>
        <v/>
      </c>
      <c r="GP71" s="49" t="str">
        <f t="shared" si="295"/>
        <v/>
      </c>
      <c r="GQ71" s="49" t="str">
        <f t="shared" si="296"/>
        <v/>
      </c>
      <c r="GR71" s="49" t="str">
        <f t="shared" si="297"/>
        <v/>
      </c>
      <c r="GS71" s="49" t="str">
        <f t="shared" si="298"/>
        <v/>
      </c>
      <c r="GT71" s="49" t="str">
        <f t="shared" si="299"/>
        <v/>
      </c>
      <c r="GU71" s="49" t="str">
        <f t="shared" si="300"/>
        <v/>
      </c>
      <c r="GV71" s="49" t="str">
        <f t="shared" si="301"/>
        <v/>
      </c>
      <c r="GW71" s="49" t="str">
        <f t="shared" si="302"/>
        <v/>
      </c>
      <c r="GX71" s="49" t="str">
        <f t="shared" si="303"/>
        <v/>
      </c>
      <c r="GY71" s="49" t="str">
        <f t="shared" si="304"/>
        <v/>
      </c>
      <c r="GZ71" s="49" t="str">
        <f t="shared" si="305"/>
        <v/>
      </c>
      <c r="HA71" s="49" t="str">
        <f t="shared" si="306"/>
        <v/>
      </c>
      <c r="HB71" s="49" t="str">
        <f t="shared" si="307"/>
        <v/>
      </c>
      <c r="HC71" s="49" t="str">
        <f t="shared" si="308"/>
        <v/>
      </c>
      <c r="HD71" s="49" t="str">
        <f t="shared" si="309"/>
        <v/>
      </c>
      <c r="HE71" s="49" t="str">
        <f t="shared" si="310"/>
        <v/>
      </c>
      <c r="HF71" s="49" t="str">
        <f t="shared" si="311"/>
        <v/>
      </c>
      <c r="HG71" s="49" t="str">
        <f t="shared" si="312"/>
        <v/>
      </c>
      <c r="HH71" s="49" t="str">
        <f t="shared" si="313"/>
        <v/>
      </c>
      <c r="HI71" s="49" t="str">
        <f t="shared" si="314"/>
        <v/>
      </c>
      <c r="HJ71" s="49" t="str">
        <f t="shared" si="315"/>
        <v/>
      </c>
      <c r="HK71" s="49" t="str">
        <f t="shared" si="316"/>
        <v/>
      </c>
      <c r="HL71" s="49" t="str">
        <f t="shared" si="317"/>
        <v/>
      </c>
      <c r="HM71" s="49" t="str">
        <f t="shared" si="318"/>
        <v/>
      </c>
      <c r="HN71" s="49" t="str">
        <f t="shared" si="319"/>
        <v/>
      </c>
      <c r="HO71" s="49" t="str">
        <f t="shared" si="320"/>
        <v/>
      </c>
      <c r="HP71" s="49" t="str">
        <f t="shared" si="321"/>
        <v/>
      </c>
      <c r="HQ71" s="49" t="str">
        <f t="shared" si="322"/>
        <v/>
      </c>
      <c r="HR71" s="49" t="str">
        <f t="shared" si="323"/>
        <v/>
      </c>
      <c r="HS71" s="49" t="str">
        <f t="shared" si="324"/>
        <v/>
      </c>
      <c r="HT71" s="169" t="e">
        <f t="shared" si="325"/>
        <v>#N/A</v>
      </c>
      <c r="HU71" s="169" t="e">
        <f t="shared" si="205"/>
        <v>#N/A</v>
      </c>
      <c r="HV71" s="169" t="e">
        <f t="shared" si="205"/>
        <v>#N/A</v>
      </c>
      <c r="HW71" s="169" t="e">
        <f t="shared" si="205"/>
        <v>#N/A</v>
      </c>
      <c r="HX71" s="169" t="e">
        <f t="shared" si="216"/>
        <v>#N/A</v>
      </c>
      <c r="HY71" s="169" t="e">
        <f t="shared" si="216"/>
        <v>#N/A</v>
      </c>
      <c r="HZ71" s="169" t="e">
        <f t="shared" si="216"/>
        <v>#N/A</v>
      </c>
      <c r="IA71" s="169" t="e">
        <f t="shared" si="216"/>
        <v>#N/A</v>
      </c>
      <c r="IB71" s="169" t="e">
        <f t="shared" si="216"/>
        <v>#N/A</v>
      </c>
      <c r="IC71" s="169" t="e">
        <f t="shared" si="216"/>
        <v>#N/A</v>
      </c>
      <c r="ID71" s="169" t="e">
        <f t="shared" si="216"/>
        <v>#N/A</v>
      </c>
      <c r="IE71" s="169" t="e">
        <f t="shared" si="216"/>
        <v>#N/A</v>
      </c>
      <c r="IF71" s="169" t="e">
        <f t="shared" si="216"/>
        <v>#N/A</v>
      </c>
      <c r="IG71" s="169" t="e">
        <f t="shared" si="216"/>
        <v>#N/A</v>
      </c>
      <c r="IH71" s="169" t="e">
        <f t="shared" si="216"/>
        <v>#N/A</v>
      </c>
      <c r="II71" s="169" t="e">
        <f t="shared" si="216"/>
        <v>#N/A</v>
      </c>
      <c r="IJ71" s="169" t="e">
        <f t="shared" si="216"/>
        <v>#N/A</v>
      </c>
      <c r="IK71" s="169" t="e">
        <f t="shared" si="216"/>
        <v>#N/A</v>
      </c>
      <c r="IL71" s="169" t="e">
        <f t="shared" si="216"/>
        <v>#N/A</v>
      </c>
      <c r="IM71" s="169" t="e">
        <f t="shared" si="212"/>
        <v>#N/A</v>
      </c>
      <c r="IN71" s="169" t="e">
        <f t="shared" si="212"/>
        <v>#N/A</v>
      </c>
      <c r="IO71" s="169" t="e">
        <f t="shared" si="212"/>
        <v>#N/A</v>
      </c>
      <c r="IP71" s="169" t="e">
        <f t="shared" si="212"/>
        <v>#N/A</v>
      </c>
      <c r="IQ71" s="169" t="e">
        <f t="shared" si="212"/>
        <v>#N/A</v>
      </c>
      <c r="IR71" s="169" t="e">
        <f t="shared" si="212"/>
        <v>#N/A</v>
      </c>
      <c r="IS71" s="169" t="e">
        <f t="shared" si="212"/>
        <v>#N/A</v>
      </c>
      <c r="IT71" s="169" t="e">
        <f t="shared" si="212"/>
        <v>#N/A</v>
      </c>
      <c r="IU71" s="169" t="e">
        <f t="shared" si="212"/>
        <v>#N/A</v>
      </c>
      <c r="IV71" s="169" t="e">
        <f t="shared" si="212"/>
        <v>#N/A</v>
      </c>
      <c r="IW71" s="169" t="e">
        <f t="shared" si="212"/>
        <v>#N/A</v>
      </c>
      <c r="IX71" s="169" t="e">
        <f t="shared" si="212"/>
        <v>#N/A</v>
      </c>
      <c r="IY71" s="169" t="e">
        <f t="shared" si="212"/>
        <v>#N/A</v>
      </c>
      <c r="IZ71" s="169" t="e">
        <f t="shared" si="212"/>
        <v>#N/A</v>
      </c>
      <c r="JA71" s="169" t="e">
        <f t="shared" si="212"/>
        <v>#N/A</v>
      </c>
      <c r="JB71" s="169" t="e">
        <f t="shared" si="209"/>
        <v>#N/A</v>
      </c>
      <c r="JC71" s="169" t="e">
        <f t="shared" si="209"/>
        <v>#N/A</v>
      </c>
      <c r="JD71" s="169" t="e">
        <f t="shared" si="209"/>
        <v>#N/A</v>
      </c>
      <c r="JE71" s="169" t="e">
        <f t="shared" si="209"/>
        <v>#N/A</v>
      </c>
      <c r="JF71" s="169" t="e">
        <f t="shared" si="209"/>
        <v>#N/A</v>
      </c>
      <c r="JG71" s="169" t="e">
        <f t="shared" si="209"/>
        <v>#N/A</v>
      </c>
      <c r="JH71" s="169" t="e">
        <f t="shared" si="209"/>
        <v>#N/A</v>
      </c>
      <c r="JI71" s="169" t="e">
        <f t="shared" si="209"/>
        <v>#N/A</v>
      </c>
      <c r="JJ71" s="169" t="e">
        <f t="shared" si="209"/>
        <v>#N/A</v>
      </c>
      <c r="JK71" s="169" t="e">
        <f t="shared" si="209"/>
        <v>#N/A</v>
      </c>
      <c r="JL71" s="169" t="e">
        <f t="shared" si="209"/>
        <v>#N/A</v>
      </c>
      <c r="JM71" s="169" t="e">
        <f t="shared" si="209"/>
        <v>#N/A</v>
      </c>
      <c r="JN71" s="169" t="e">
        <f t="shared" si="209"/>
        <v>#N/A</v>
      </c>
      <c r="JO71" s="169" t="e">
        <f t="shared" si="209"/>
        <v>#N/A</v>
      </c>
      <c r="JP71" s="169" t="e">
        <f t="shared" si="209"/>
        <v>#N/A</v>
      </c>
      <c r="JQ71" s="169" t="e">
        <f t="shared" si="331"/>
        <v>#N/A</v>
      </c>
      <c r="JR71" s="169" t="e">
        <f t="shared" si="331"/>
        <v>#N/A</v>
      </c>
      <c r="JS71" s="169" t="e">
        <f t="shared" si="331"/>
        <v>#N/A</v>
      </c>
      <c r="JT71" s="169" t="e">
        <f t="shared" si="331"/>
        <v>#N/A</v>
      </c>
      <c r="JU71" s="169" t="e">
        <f t="shared" si="331"/>
        <v>#N/A</v>
      </c>
      <c r="JV71" s="169" t="e">
        <f t="shared" si="331"/>
        <v>#N/A</v>
      </c>
      <c r="JW71" s="169" t="e">
        <f t="shared" si="331"/>
        <v>#N/A</v>
      </c>
      <c r="JX71" s="169" t="e">
        <f t="shared" si="331"/>
        <v>#N/A</v>
      </c>
      <c r="JY71" s="169" t="e">
        <f t="shared" si="331"/>
        <v>#N/A</v>
      </c>
      <c r="JZ71" s="169" t="e">
        <f t="shared" si="331"/>
        <v>#N/A</v>
      </c>
      <c r="KA71" s="169" t="e">
        <f t="shared" si="331"/>
        <v>#N/A</v>
      </c>
      <c r="KB71" s="169" t="e">
        <f t="shared" si="331"/>
        <v>#N/A</v>
      </c>
      <c r="KC71" s="169" t="e">
        <f t="shared" si="331"/>
        <v>#N/A</v>
      </c>
      <c r="KD71" s="169" t="e">
        <f t="shared" si="331"/>
        <v>#N/A</v>
      </c>
      <c r="KE71" s="169" t="e">
        <f t="shared" si="331"/>
        <v>#N/A</v>
      </c>
      <c r="KF71" s="169" t="e">
        <f t="shared" ref="KF71:KF104" si="335">IF(ISNONTEXT($O71),_xlfn.NORM.DIST(CM71,$K71,$O71,FALSE),NA())</f>
        <v>#N/A</v>
      </c>
      <c r="KG71" s="169" t="e">
        <f t="shared" si="206"/>
        <v>#N/A</v>
      </c>
      <c r="KH71" s="169" t="e">
        <f t="shared" si="206"/>
        <v>#N/A</v>
      </c>
      <c r="KI71" s="169" t="e">
        <f t="shared" si="206"/>
        <v>#N/A</v>
      </c>
      <c r="KJ71" s="169" t="e">
        <f t="shared" si="217"/>
        <v>#N/A</v>
      </c>
      <c r="KK71" s="169" t="e">
        <f t="shared" si="217"/>
        <v>#N/A</v>
      </c>
      <c r="KL71" s="169" t="e">
        <f t="shared" si="217"/>
        <v>#N/A</v>
      </c>
      <c r="KM71" s="169" t="e">
        <f t="shared" si="217"/>
        <v>#N/A</v>
      </c>
      <c r="KN71" s="169" t="e">
        <f t="shared" si="217"/>
        <v>#N/A</v>
      </c>
      <c r="KO71" s="169" t="e">
        <f t="shared" si="217"/>
        <v>#N/A</v>
      </c>
      <c r="KP71" s="169" t="e">
        <f t="shared" si="217"/>
        <v>#N/A</v>
      </c>
      <c r="KQ71" s="169" t="e">
        <f t="shared" si="217"/>
        <v>#N/A</v>
      </c>
      <c r="KR71" s="169" t="e">
        <f t="shared" si="217"/>
        <v>#N/A</v>
      </c>
      <c r="KS71" s="169" t="e">
        <f t="shared" si="217"/>
        <v>#N/A</v>
      </c>
      <c r="KT71" s="169" t="e">
        <f t="shared" si="217"/>
        <v>#N/A</v>
      </c>
      <c r="KU71" s="169" t="e">
        <f t="shared" si="217"/>
        <v>#N/A</v>
      </c>
      <c r="KV71" s="169" t="e">
        <f t="shared" si="217"/>
        <v>#N/A</v>
      </c>
      <c r="KW71" s="169" t="e">
        <f t="shared" si="217"/>
        <v>#N/A</v>
      </c>
      <c r="KX71" s="169" t="e">
        <f t="shared" si="217"/>
        <v>#N/A</v>
      </c>
      <c r="KY71" s="169" t="e">
        <f t="shared" si="213"/>
        <v>#N/A</v>
      </c>
      <c r="KZ71" s="169" t="e">
        <f t="shared" si="213"/>
        <v>#N/A</v>
      </c>
      <c r="LA71" s="169" t="e">
        <f t="shared" si="213"/>
        <v>#N/A</v>
      </c>
      <c r="LB71" s="169" t="e">
        <f t="shared" si="213"/>
        <v>#N/A</v>
      </c>
      <c r="LC71" s="169" t="e">
        <f t="shared" si="213"/>
        <v>#N/A</v>
      </c>
      <c r="LD71" s="169" t="e">
        <f t="shared" si="213"/>
        <v>#N/A</v>
      </c>
      <c r="LE71" s="169" t="e">
        <f t="shared" si="213"/>
        <v>#N/A</v>
      </c>
      <c r="LF71" s="169" t="e">
        <f t="shared" si="213"/>
        <v>#N/A</v>
      </c>
      <c r="LG71" s="169" t="e">
        <f t="shared" si="213"/>
        <v>#N/A</v>
      </c>
      <c r="LH71" s="169" t="e">
        <f t="shared" si="213"/>
        <v>#N/A</v>
      </c>
      <c r="LI71" s="169" t="e">
        <f t="shared" si="213"/>
        <v>#N/A</v>
      </c>
      <c r="LJ71" s="169" t="e">
        <f t="shared" si="213"/>
        <v>#N/A</v>
      </c>
      <c r="LK71" s="169" t="e">
        <f t="shared" si="213"/>
        <v>#N/A</v>
      </c>
      <c r="LL71" s="169" t="e">
        <f t="shared" si="213"/>
        <v>#N/A</v>
      </c>
      <c r="LM71" s="169" t="e">
        <f t="shared" si="213"/>
        <v>#N/A</v>
      </c>
      <c r="LN71" s="169" t="e">
        <f t="shared" si="210"/>
        <v>#N/A</v>
      </c>
      <c r="LO71" s="169" t="e">
        <f t="shared" si="210"/>
        <v>#N/A</v>
      </c>
      <c r="LP71" s="169" t="e">
        <f t="shared" si="210"/>
        <v>#N/A</v>
      </c>
      <c r="LQ71" s="169" t="e">
        <f t="shared" si="210"/>
        <v>#N/A</v>
      </c>
      <c r="LR71" s="169" t="e">
        <f t="shared" si="210"/>
        <v>#N/A</v>
      </c>
      <c r="LS71" s="169" t="e">
        <f t="shared" si="210"/>
        <v>#N/A</v>
      </c>
      <c r="LT71" s="169" t="e">
        <f t="shared" si="210"/>
        <v>#N/A</v>
      </c>
      <c r="LU71" s="169" t="e">
        <f t="shared" si="210"/>
        <v>#N/A</v>
      </c>
      <c r="LV71" s="169" t="e">
        <f t="shared" si="210"/>
        <v>#N/A</v>
      </c>
      <c r="LW71" s="169" t="e">
        <f t="shared" si="210"/>
        <v>#N/A</v>
      </c>
      <c r="LX71" s="169" t="e">
        <f t="shared" si="210"/>
        <v>#N/A</v>
      </c>
      <c r="LY71" s="169" t="e">
        <f t="shared" si="210"/>
        <v>#N/A</v>
      </c>
      <c r="LZ71" s="169" t="e">
        <f t="shared" si="210"/>
        <v>#N/A</v>
      </c>
      <c r="MA71" s="169" t="e">
        <f t="shared" si="210"/>
        <v>#N/A</v>
      </c>
      <c r="MB71" s="169" t="e">
        <f t="shared" si="210"/>
        <v>#N/A</v>
      </c>
      <c r="MC71" s="169" t="e">
        <f t="shared" si="332"/>
        <v>#N/A</v>
      </c>
      <c r="MD71" s="169" t="e">
        <f t="shared" si="332"/>
        <v>#N/A</v>
      </c>
      <c r="ME71" s="169" t="e">
        <f t="shared" si="332"/>
        <v>#N/A</v>
      </c>
      <c r="MF71" s="169" t="e">
        <f t="shared" si="332"/>
        <v>#N/A</v>
      </c>
      <c r="MG71" s="169" t="e">
        <f t="shared" si="332"/>
        <v>#N/A</v>
      </c>
      <c r="MH71" s="169" t="e">
        <f t="shared" si="332"/>
        <v>#N/A</v>
      </c>
      <c r="MI71" s="169" t="e">
        <f t="shared" si="332"/>
        <v>#N/A</v>
      </c>
      <c r="MJ71" s="169" t="e">
        <f t="shared" si="332"/>
        <v>#N/A</v>
      </c>
      <c r="MK71" s="169" t="e">
        <f t="shared" si="332"/>
        <v>#N/A</v>
      </c>
      <c r="ML71" s="169" t="e">
        <f t="shared" si="332"/>
        <v>#N/A</v>
      </c>
      <c r="MM71" s="169" t="e">
        <f t="shared" si="332"/>
        <v>#N/A</v>
      </c>
      <c r="MN71" s="169" t="e">
        <f t="shared" si="332"/>
        <v>#N/A</v>
      </c>
      <c r="MO71" s="169" t="e">
        <f t="shared" si="332"/>
        <v>#N/A</v>
      </c>
      <c r="MP71" s="169" t="e">
        <f t="shared" si="332"/>
        <v>#N/A</v>
      </c>
      <c r="MQ71" s="169" t="e">
        <f t="shared" si="332"/>
        <v>#N/A</v>
      </c>
      <c r="MR71" s="169" t="e">
        <f t="shared" ref="MR71:MR104" si="336">IF(ISNONTEXT($O71),_xlfn.NORM.DIST(EY71,$K71,$O71,FALSE),NA())</f>
        <v>#N/A</v>
      </c>
      <c r="MS71" s="169" t="e">
        <f t="shared" si="207"/>
        <v>#N/A</v>
      </c>
      <c r="MT71" s="169" t="e">
        <f t="shared" si="207"/>
        <v>#N/A</v>
      </c>
      <c r="MU71" s="169" t="e">
        <f t="shared" si="207"/>
        <v>#N/A</v>
      </c>
      <c r="MV71" s="169" t="e">
        <f t="shared" si="218"/>
        <v>#N/A</v>
      </c>
      <c r="MW71" s="169" t="e">
        <f t="shared" si="218"/>
        <v>#N/A</v>
      </c>
      <c r="MX71" s="169" t="e">
        <f t="shared" si="218"/>
        <v>#N/A</v>
      </c>
      <c r="MY71" s="169" t="e">
        <f t="shared" si="218"/>
        <v>#N/A</v>
      </c>
      <c r="MZ71" s="169" t="e">
        <f t="shared" si="218"/>
        <v>#N/A</v>
      </c>
      <c r="NA71" s="169" t="e">
        <f t="shared" si="218"/>
        <v>#N/A</v>
      </c>
      <c r="NB71" s="169" t="e">
        <f t="shared" si="218"/>
        <v>#N/A</v>
      </c>
      <c r="NC71" s="169" t="e">
        <f t="shared" si="218"/>
        <v>#N/A</v>
      </c>
      <c r="ND71" s="169" t="e">
        <f t="shared" si="218"/>
        <v>#N/A</v>
      </c>
      <c r="NE71" s="169" t="e">
        <f t="shared" si="218"/>
        <v>#N/A</v>
      </c>
      <c r="NF71" s="169" t="e">
        <f t="shared" si="218"/>
        <v>#N/A</v>
      </c>
      <c r="NG71" s="169" t="e">
        <f t="shared" si="218"/>
        <v>#N/A</v>
      </c>
      <c r="NH71" s="169" t="e">
        <f t="shared" si="218"/>
        <v>#N/A</v>
      </c>
      <c r="NI71" s="169" t="e">
        <f t="shared" si="218"/>
        <v>#N/A</v>
      </c>
      <c r="NJ71" s="169" t="e">
        <f t="shared" si="218"/>
        <v>#N/A</v>
      </c>
      <c r="NK71" s="169" t="e">
        <f t="shared" si="214"/>
        <v>#N/A</v>
      </c>
      <c r="NL71" s="169" t="e">
        <f t="shared" si="214"/>
        <v>#N/A</v>
      </c>
      <c r="NM71" s="169" t="e">
        <f t="shared" si="214"/>
        <v>#N/A</v>
      </c>
      <c r="NN71" s="169" t="e">
        <f t="shared" si="214"/>
        <v>#N/A</v>
      </c>
      <c r="NO71" s="169" t="e">
        <f t="shared" si="214"/>
        <v>#N/A</v>
      </c>
      <c r="NP71" s="169" t="e">
        <f t="shared" si="214"/>
        <v>#N/A</v>
      </c>
      <c r="NQ71" s="169" t="e">
        <f t="shared" si="214"/>
        <v>#N/A</v>
      </c>
      <c r="NR71" s="169" t="e">
        <f t="shared" si="214"/>
        <v>#N/A</v>
      </c>
      <c r="NS71" s="169" t="e">
        <f t="shared" si="214"/>
        <v>#N/A</v>
      </c>
      <c r="NT71" s="169" t="e">
        <f t="shared" si="214"/>
        <v>#N/A</v>
      </c>
      <c r="NU71" s="169" t="e">
        <f t="shared" si="214"/>
        <v>#N/A</v>
      </c>
      <c r="NV71" s="169" t="e">
        <f t="shared" si="214"/>
        <v>#N/A</v>
      </c>
      <c r="NW71" s="169" t="e">
        <f t="shared" si="214"/>
        <v>#N/A</v>
      </c>
      <c r="NX71" s="169" t="e">
        <f t="shared" si="214"/>
        <v>#N/A</v>
      </c>
      <c r="NY71" s="169" t="e">
        <f t="shared" si="214"/>
        <v>#N/A</v>
      </c>
      <c r="NZ71" s="169" t="e">
        <f t="shared" si="211"/>
        <v>#N/A</v>
      </c>
      <c r="OA71" s="169" t="e">
        <f t="shared" si="211"/>
        <v>#N/A</v>
      </c>
      <c r="OB71" s="169" t="e">
        <f t="shared" si="211"/>
        <v>#N/A</v>
      </c>
      <c r="OC71" s="169" t="e">
        <f t="shared" si="211"/>
        <v>#N/A</v>
      </c>
      <c r="OD71" s="169" t="e">
        <f t="shared" si="211"/>
        <v>#N/A</v>
      </c>
      <c r="OE71" s="169" t="e">
        <f t="shared" si="211"/>
        <v>#N/A</v>
      </c>
      <c r="OF71" s="169" t="e">
        <f t="shared" si="211"/>
        <v>#N/A</v>
      </c>
      <c r="OG71" s="169" t="e">
        <f t="shared" si="211"/>
        <v>#N/A</v>
      </c>
      <c r="OH71" s="169" t="e">
        <f t="shared" si="211"/>
        <v>#N/A</v>
      </c>
      <c r="OI71" s="169" t="e">
        <f t="shared" si="211"/>
        <v>#N/A</v>
      </c>
      <c r="OJ71" s="169" t="e">
        <f t="shared" si="211"/>
        <v>#N/A</v>
      </c>
      <c r="OK71" s="169" t="e">
        <f t="shared" si="211"/>
        <v>#N/A</v>
      </c>
      <c r="OL71" s="169" t="e">
        <f t="shared" si="211"/>
        <v>#N/A</v>
      </c>
      <c r="OM71" s="169" t="e">
        <f t="shared" si="211"/>
        <v>#N/A</v>
      </c>
      <c r="ON71" s="169" t="e">
        <f t="shared" si="211"/>
        <v>#N/A</v>
      </c>
      <c r="OO71" s="169" t="e">
        <f t="shared" si="333"/>
        <v>#N/A</v>
      </c>
      <c r="OP71" s="169" t="e">
        <f t="shared" si="333"/>
        <v>#N/A</v>
      </c>
      <c r="OQ71" s="169" t="e">
        <f t="shared" si="333"/>
        <v>#N/A</v>
      </c>
      <c r="OR71" s="169" t="e">
        <f t="shared" si="333"/>
        <v>#N/A</v>
      </c>
      <c r="OS71" s="169" t="e">
        <f t="shared" si="333"/>
        <v>#N/A</v>
      </c>
      <c r="OT71" s="169" t="e">
        <f t="shared" si="333"/>
        <v>#N/A</v>
      </c>
      <c r="OU71" s="169" t="e">
        <f t="shared" si="333"/>
        <v>#N/A</v>
      </c>
      <c r="OV71" s="169" t="e">
        <f t="shared" si="333"/>
        <v>#N/A</v>
      </c>
      <c r="OW71" s="169" t="e">
        <f t="shared" si="333"/>
        <v>#N/A</v>
      </c>
      <c r="OX71" s="169" t="e">
        <f t="shared" si="333"/>
        <v>#N/A</v>
      </c>
      <c r="OY71" s="169" t="e">
        <f t="shared" si="333"/>
        <v>#N/A</v>
      </c>
      <c r="OZ71" s="169" t="e">
        <f t="shared" si="333"/>
        <v>#N/A</v>
      </c>
      <c r="PA71" s="169" t="e">
        <f t="shared" si="333"/>
        <v>#N/A</v>
      </c>
      <c r="PB71" s="169" t="e">
        <f t="shared" si="333"/>
        <v>#N/A</v>
      </c>
      <c r="PC71" s="169" t="e">
        <f t="shared" si="333"/>
        <v>#N/A</v>
      </c>
      <c r="PD71" s="169" t="e">
        <f t="shared" ref="PD71:PD104" si="337">IF(ISNONTEXT($O71),_xlfn.NORM.DIST(HK71,$K71,$O71,FALSE),NA())</f>
        <v>#N/A</v>
      </c>
      <c r="PE71" s="169" t="e">
        <f t="shared" si="326"/>
        <v>#N/A</v>
      </c>
      <c r="PF71" s="169" t="e">
        <f t="shared" si="326"/>
        <v>#N/A</v>
      </c>
      <c r="PG71" s="169" t="e">
        <f t="shared" si="326"/>
        <v>#N/A</v>
      </c>
      <c r="PH71" s="169" t="e">
        <f t="shared" si="326"/>
        <v>#N/A</v>
      </c>
      <c r="PI71" s="169" t="e">
        <f t="shared" si="326"/>
        <v>#N/A</v>
      </c>
      <c r="PJ71" s="169" t="e">
        <f t="shared" si="326"/>
        <v>#N/A</v>
      </c>
      <c r="PK71" s="169" t="e">
        <f t="shared" si="326"/>
        <v>#N/A</v>
      </c>
      <c r="PL71" s="169" t="e">
        <f t="shared" si="326"/>
        <v>#N/A</v>
      </c>
    </row>
    <row r="72" spans="1:428" hidden="1" x14ac:dyDescent="0.75">
      <c r="A72" s="4">
        <v>69</v>
      </c>
      <c r="B72" s="109"/>
      <c r="C72" s="117"/>
      <c r="D72" s="122" t="str">
        <f t="shared" si="220"/>
        <v/>
      </c>
      <c r="E72" s="95"/>
      <c r="F72" s="122" t="str">
        <f t="shared" si="221"/>
        <v/>
      </c>
      <c r="G72" s="117"/>
      <c r="H72" s="110"/>
      <c r="I72" s="124" t="str">
        <f t="shared" si="222"/>
        <v/>
      </c>
      <c r="J72" s="124" t="str">
        <f t="shared" si="223"/>
        <v/>
      </c>
      <c r="K72" s="73" t="str">
        <f t="shared" si="327"/>
        <v/>
      </c>
      <c r="L72" s="23"/>
      <c r="M72" s="57"/>
      <c r="N72" s="280"/>
      <c r="O72" s="74" t="str">
        <f>IF(AND(D72&gt;0,E72&gt;0,F72&gt;0),IF(ISBLANK(N72),IF(ISBLANK(L72),"",(F72-D72)*VLOOKUP(L72,VLookups!$A$4:$B$13,2,FALSE)),N72),"")</f>
        <v/>
      </c>
      <c r="P72" s="75" t="str">
        <f t="shared" si="224"/>
        <v/>
      </c>
      <c r="Q72" s="95"/>
      <c r="R72" s="270" t="str">
        <f>IF(AND(Q72&gt;0,E72&gt;0,NOT(O72="")),ABS(VLOOKUP($Q$1,VLookups!$A$43:$B$44,2,FALSE)-_xlfn.NORM.DIST(Q72,K72,O72,TRUE)),"")</f>
        <v/>
      </c>
      <c r="S72" s="94" t="str">
        <f>IF(AND($D72&gt;0,$E72&gt;0,$F72&gt;0,NOT(ISBLANK($L72))),_xlfn.NORM.INV(ABS(VLOOKUP($Q$1,VLookups!$A$43:$B$44,2,FALSE)-S$3),$K72,$O72),"")</f>
        <v/>
      </c>
      <c r="T72" s="93" t="str">
        <f>IF(AND($D72&gt;0,$E72&gt;0,$F72&gt;0,NOT(ISBLANK($L72))),_xlfn.NORM.INV(ABS(VLOOKUP($Q$1,VLookups!$A$43:$B$44,2,FALSE)-T$3),$K72,$O72),"")</f>
        <v/>
      </c>
      <c r="U72" s="94" t="str">
        <f>IF(AND($D72&gt;0,$E72&gt;0,$F72&gt;0,NOT(ISBLANK($L72))),_xlfn.NORM.INV(ABS(VLOOKUP($Q$1,VLookups!$A$43:$B$44,2,FALSE)-U$3),$K72,$O72),"")</f>
        <v/>
      </c>
      <c r="V72" s="93" t="str">
        <f>IF(AND($D72&gt;0,$E72&gt;0,$F72&gt;0,NOT(ISBLANK($L72))),_xlfn.NORM.INV(ABS(VLOOKUP($Q$1,VLookups!$A$43:$B$44,2,FALSE)-V$3),$K72,$O72),"")</f>
        <v/>
      </c>
      <c r="W72" s="94" t="str">
        <f>IF(AND($D72&gt;0,$E72&gt;0,$F72&gt;0,NOT(ISBLANK($L72))),_xlfn.NORM.INV(ABS(VLOOKUP($Q$1,VLookups!$A$43:$B$44,2,FALSE)-W$3),$K72,$O72),"")</f>
        <v/>
      </c>
      <c r="X72" s="93" t="str">
        <f>IF(AND($D72&gt;0,$E72&gt;0,$F72&gt;0,NOT(ISBLANK($L72))),_xlfn.NORM.INV(ABS(VLOOKUP($Q$1,VLookups!$A$43:$B$44,2,FALSE)-X$3),$K72,$O72),"")</f>
        <v/>
      </c>
      <c r="Y72" s="5"/>
      <c r="Z72" s="168" t="str">
        <f t="shared" si="328"/>
        <v/>
      </c>
      <c r="AA72" s="49" t="str">
        <f t="shared" si="329"/>
        <v/>
      </c>
      <c r="AB72" s="49" t="str">
        <f t="shared" si="334"/>
        <v/>
      </c>
      <c r="AC72" s="49" t="str">
        <f t="shared" si="334"/>
        <v/>
      </c>
      <c r="AD72" s="49" t="str">
        <f t="shared" si="334"/>
        <v/>
      </c>
      <c r="AE72" s="49" t="str">
        <f t="shared" si="334"/>
        <v/>
      </c>
      <c r="AF72" s="49" t="str">
        <f t="shared" si="334"/>
        <v/>
      </c>
      <c r="AG72" s="49" t="str">
        <f t="shared" si="334"/>
        <v/>
      </c>
      <c r="AH72" s="49" t="str">
        <f t="shared" si="334"/>
        <v/>
      </c>
      <c r="AI72" s="49" t="str">
        <f t="shared" si="334"/>
        <v/>
      </c>
      <c r="AJ72" s="49" t="str">
        <f t="shared" si="334"/>
        <v/>
      </c>
      <c r="AK72" s="49" t="str">
        <f t="shared" si="334"/>
        <v/>
      </c>
      <c r="AL72" s="49" t="str">
        <f t="shared" si="334"/>
        <v/>
      </c>
      <c r="AM72" s="49" t="str">
        <f t="shared" si="334"/>
        <v/>
      </c>
      <c r="AN72" s="49" t="str">
        <f t="shared" si="334"/>
        <v/>
      </c>
      <c r="AO72" s="49" t="str">
        <f t="shared" si="334"/>
        <v/>
      </c>
      <c r="AP72" s="49" t="str">
        <f t="shared" si="334"/>
        <v/>
      </c>
      <c r="AQ72" s="49" t="str">
        <f t="shared" si="334"/>
        <v/>
      </c>
      <c r="AR72" s="49" t="str">
        <f t="shared" si="334"/>
        <v/>
      </c>
      <c r="AS72" s="49" t="str">
        <f t="shared" si="334"/>
        <v/>
      </c>
      <c r="AT72" s="49" t="str">
        <f t="shared" si="334"/>
        <v/>
      </c>
      <c r="AU72" s="49" t="str">
        <f t="shared" si="334"/>
        <v/>
      </c>
      <c r="AV72" s="49" t="str">
        <f t="shared" si="334"/>
        <v/>
      </c>
      <c r="AW72" s="49" t="str">
        <f t="shared" si="334"/>
        <v/>
      </c>
      <c r="AX72" s="49" t="str">
        <f t="shared" si="334"/>
        <v/>
      </c>
      <c r="AY72" s="49" t="str">
        <f t="shared" si="334"/>
        <v/>
      </c>
      <c r="AZ72" s="49" t="str">
        <f t="shared" si="334"/>
        <v/>
      </c>
      <c r="BA72" s="49" t="str">
        <f t="shared" si="334"/>
        <v/>
      </c>
      <c r="BB72" s="49" t="str">
        <f t="shared" si="334"/>
        <v/>
      </c>
      <c r="BC72" s="49" t="str">
        <f t="shared" si="334"/>
        <v/>
      </c>
      <c r="BD72" s="49" t="str">
        <f t="shared" si="334"/>
        <v/>
      </c>
      <c r="BE72" s="49" t="str">
        <f t="shared" si="334"/>
        <v/>
      </c>
      <c r="BF72" s="49" t="str">
        <f t="shared" si="334"/>
        <v/>
      </c>
      <c r="BG72" s="49" t="str">
        <f t="shared" si="334"/>
        <v/>
      </c>
      <c r="BH72" s="49" t="str">
        <f t="shared" si="334"/>
        <v/>
      </c>
      <c r="BI72" s="49" t="str">
        <f t="shared" si="334"/>
        <v/>
      </c>
      <c r="BJ72" s="49" t="str">
        <f t="shared" si="334"/>
        <v/>
      </c>
      <c r="BK72" s="49" t="str">
        <f t="shared" si="334"/>
        <v/>
      </c>
      <c r="BL72" s="49" t="str">
        <f t="shared" si="334"/>
        <v/>
      </c>
      <c r="BM72" s="49" t="str">
        <f t="shared" si="334"/>
        <v/>
      </c>
      <c r="BN72" s="49" t="str">
        <f t="shared" si="334"/>
        <v/>
      </c>
      <c r="BO72" s="49" t="str">
        <f t="shared" si="334"/>
        <v/>
      </c>
      <c r="BP72" s="49" t="str">
        <f t="shared" si="334"/>
        <v/>
      </c>
      <c r="BQ72" s="49" t="str">
        <f t="shared" si="334"/>
        <v/>
      </c>
      <c r="BR72" s="49" t="str">
        <f t="shared" si="334"/>
        <v/>
      </c>
      <c r="BS72" s="49" t="str">
        <f t="shared" si="334"/>
        <v/>
      </c>
      <c r="BT72" s="49" t="str">
        <f t="shared" si="334"/>
        <v/>
      </c>
      <c r="BU72" s="49" t="str">
        <f t="shared" si="334"/>
        <v/>
      </c>
      <c r="BV72" s="49" t="str">
        <f t="shared" si="334"/>
        <v/>
      </c>
      <c r="BW72" s="49" t="str">
        <f t="shared" si="334"/>
        <v/>
      </c>
      <c r="BX72" s="49" t="str">
        <f t="shared" si="334"/>
        <v/>
      </c>
      <c r="BY72" s="49" t="str">
        <f t="shared" si="334"/>
        <v/>
      </c>
      <c r="BZ72" s="49" t="str">
        <f t="shared" si="334"/>
        <v/>
      </c>
      <c r="CA72" s="49" t="str">
        <f t="shared" si="334"/>
        <v/>
      </c>
      <c r="CB72" s="49" t="str">
        <f t="shared" si="334"/>
        <v/>
      </c>
      <c r="CC72" s="49" t="str">
        <f t="shared" si="334"/>
        <v/>
      </c>
      <c r="CD72" s="49" t="str">
        <f t="shared" si="334"/>
        <v/>
      </c>
      <c r="CE72" s="49" t="str">
        <f t="shared" si="334"/>
        <v/>
      </c>
      <c r="CF72" s="49" t="str">
        <f t="shared" si="334"/>
        <v/>
      </c>
      <c r="CG72" s="49" t="str">
        <f t="shared" si="334"/>
        <v/>
      </c>
      <c r="CH72" s="49" t="str">
        <f t="shared" si="334"/>
        <v/>
      </c>
      <c r="CI72" s="49" t="str">
        <f t="shared" si="334"/>
        <v/>
      </c>
      <c r="CJ72" s="49" t="str">
        <f t="shared" si="334"/>
        <v/>
      </c>
      <c r="CK72" s="49" t="str">
        <f t="shared" si="334"/>
        <v/>
      </c>
      <c r="CL72" s="49" t="str">
        <f t="shared" si="334"/>
        <v/>
      </c>
      <c r="CM72" s="49" t="str">
        <f t="shared" si="334"/>
        <v/>
      </c>
      <c r="CN72" s="49" t="str">
        <f t="shared" si="215"/>
        <v/>
      </c>
      <c r="CO72" s="49" t="str">
        <f t="shared" si="215"/>
        <v/>
      </c>
      <c r="CP72" s="49" t="str">
        <f t="shared" si="215"/>
        <v/>
      </c>
      <c r="CQ72" s="49" t="str">
        <f t="shared" si="215"/>
        <v/>
      </c>
      <c r="CR72" s="49" t="str">
        <f t="shared" si="215"/>
        <v/>
      </c>
      <c r="CS72" s="49" t="str">
        <f t="shared" si="215"/>
        <v/>
      </c>
      <c r="CT72" s="49" t="str">
        <f t="shared" si="215"/>
        <v/>
      </c>
      <c r="CU72" s="49" t="str">
        <f t="shared" si="215"/>
        <v/>
      </c>
      <c r="CV72" s="49" t="str">
        <f t="shared" si="215"/>
        <v/>
      </c>
      <c r="CW72" s="49" t="str">
        <f t="shared" ref="CW72:DV72" si="338">IF(ISNONTEXT($Z72),CX72-$Z72,"")</f>
        <v/>
      </c>
      <c r="CX72" s="49" t="str">
        <f t="shared" si="338"/>
        <v/>
      </c>
      <c r="CY72" s="49" t="str">
        <f t="shared" si="338"/>
        <v/>
      </c>
      <c r="CZ72" s="49" t="str">
        <f t="shared" si="338"/>
        <v/>
      </c>
      <c r="DA72" s="49" t="str">
        <f t="shared" si="338"/>
        <v/>
      </c>
      <c r="DB72" s="49" t="str">
        <f t="shared" si="338"/>
        <v/>
      </c>
      <c r="DC72" s="49" t="str">
        <f t="shared" si="338"/>
        <v/>
      </c>
      <c r="DD72" s="49" t="str">
        <f t="shared" si="338"/>
        <v/>
      </c>
      <c r="DE72" s="49" t="str">
        <f t="shared" si="338"/>
        <v/>
      </c>
      <c r="DF72" s="49" t="str">
        <f t="shared" si="338"/>
        <v/>
      </c>
      <c r="DG72" s="49" t="str">
        <f t="shared" si="338"/>
        <v/>
      </c>
      <c r="DH72" s="49" t="str">
        <f t="shared" si="338"/>
        <v/>
      </c>
      <c r="DI72" s="49" t="str">
        <f t="shared" si="338"/>
        <v/>
      </c>
      <c r="DJ72" s="49" t="str">
        <f t="shared" si="338"/>
        <v/>
      </c>
      <c r="DK72" s="49" t="str">
        <f t="shared" si="338"/>
        <v/>
      </c>
      <c r="DL72" s="49" t="str">
        <f t="shared" si="338"/>
        <v/>
      </c>
      <c r="DM72" s="49" t="str">
        <f t="shared" si="338"/>
        <v/>
      </c>
      <c r="DN72" s="49" t="str">
        <f t="shared" si="338"/>
        <v/>
      </c>
      <c r="DO72" s="49" t="str">
        <f t="shared" si="338"/>
        <v/>
      </c>
      <c r="DP72" s="49" t="str">
        <f t="shared" si="338"/>
        <v/>
      </c>
      <c r="DQ72" s="49" t="str">
        <f t="shared" si="338"/>
        <v/>
      </c>
      <c r="DR72" s="49" t="str">
        <f t="shared" si="338"/>
        <v/>
      </c>
      <c r="DS72" s="49" t="str">
        <f t="shared" si="338"/>
        <v/>
      </c>
      <c r="DT72" s="49" t="str">
        <f t="shared" si="338"/>
        <v/>
      </c>
      <c r="DU72" s="49" t="str">
        <f t="shared" si="338"/>
        <v/>
      </c>
      <c r="DV72" s="49" t="str">
        <f t="shared" si="338"/>
        <v/>
      </c>
      <c r="DW72" s="183" t="str">
        <f t="shared" si="330"/>
        <v/>
      </c>
      <c r="DX72" s="49" t="str">
        <f t="shared" si="225"/>
        <v/>
      </c>
      <c r="DY72" s="49" t="str">
        <f t="shared" si="226"/>
        <v/>
      </c>
      <c r="DZ72" s="49" t="str">
        <f t="shared" si="227"/>
        <v/>
      </c>
      <c r="EA72" s="49" t="str">
        <f t="shared" si="228"/>
        <v/>
      </c>
      <c r="EB72" s="49" t="str">
        <f t="shared" si="229"/>
        <v/>
      </c>
      <c r="EC72" s="49" t="str">
        <f t="shared" si="230"/>
        <v/>
      </c>
      <c r="ED72" s="49" t="str">
        <f t="shared" si="231"/>
        <v/>
      </c>
      <c r="EE72" s="49" t="str">
        <f t="shared" si="232"/>
        <v/>
      </c>
      <c r="EF72" s="49" t="str">
        <f t="shared" si="233"/>
        <v/>
      </c>
      <c r="EG72" s="49" t="str">
        <f t="shared" si="234"/>
        <v/>
      </c>
      <c r="EH72" s="49" t="str">
        <f t="shared" si="235"/>
        <v/>
      </c>
      <c r="EI72" s="49" t="str">
        <f t="shared" si="236"/>
        <v/>
      </c>
      <c r="EJ72" s="49" t="str">
        <f t="shared" si="237"/>
        <v/>
      </c>
      <c r="EK72" s="49" t="str">
        <f t="shared" si="238"/>
        <v/>
      </c>
      <c r="EL72" s="49" t="str">
        <f t="shared" si="239"/>
        <v/>
      </c>
      <c r="EM72" s="49" t="str">
        <f t="shared" si="240"/>
        <v/>
      </c>
      <c r="EN72" s="49" t="str">
        <f t="shared" si="241"/>
        <v/>
      </c>
      <c r="EO72" s="49" t="str">
        <f t="shared" si="242"/>
        <v/>
      </c>
      <c r="EP72" s="49" t="str">
        <f t="shared" si="243"/>
        <v/>
      </c>
      <c r="EQ72" s="49" t="str">
        <f t="shared" si="244"/>
        <v/>
      </c>
      <c r="ER72" s="49" t="str">
        <f t="shared" si="245"/>
        <v/>
      </c>
      <c r="ES72" s="49" t="str">
        <f t="shared" si="246"/>
        <v/>
      </c>
      <c r="ET72" s="49" t="str">
        <f t="shared" si="247"/>
        <v/>
      </c>
      <c r="EU72" s="49" t="str">
        <f t="shared" si="248"/>
        <v/>
      </c>
      <c r="EV72" s="49" t="str">
        <f t="shared" si="249"/>
        <v/>
      </c>
      <c r="EW72" s="49" t="str">
        <f t="shared" si="250"/>
        <v/>
      </c>
      <c r="EX72" s="49" t="str">
        <f t="shared" si="251"/>
        <v/>
      </c>
      <c r="EY72" s="49" t="str">
        <f t="shared" si="252"/>
        <v/>
      </c>
      <c r="EZ72" s="49" t="str">
        <f t="shared" si="253"/>
        <v/>
      </c>
      <c r="FA72" s="49" t="str">
        <f t="shared" si="254"/>
        <v/>
      </c>
      <c r="FB72" s="49" t="str">
        <f t="shared" si="255"/>
        <v/>
      </c>
      <c r="FC72" s="49" t="str">
        <f t="shared" si="256"/>
        <v/>
      </c>
      <c r="FD72" s="49" t="str">
        <f t="shared" si="257"/>
        <v/>
      </c>
      <c r="FE72" s="49" t="str">
        <f t="shared" si="258"/>
        <v/>
      </c>
      <c r="FF72" s="49" t="str">
        <f t="shared" si="259"/>
        <v/>
      </c>
      <c r="FG72" s="49" t="str">
        <f t="shared" si="260"/>
        <v/>
      </c>
      <c r="FH72" s="49" t="str">
        <f t="shared" si="261"/>
        <v/>
      </c>
      <c r="FI72" s="49" t="str">
        <f t="shared" si="262"/>
        <v/>
      </c>
      <c r="FJ72" s="49" t="str">
        <f t="shared" si="263"/>
        <v/>
      </c>
      <c r="FK72" s="49" t="str">
        <f t="shared" si="264"/>
        <v/>
      </c>
      <c r="FL72" s="49" t="str">
        <f t="shared" si="265"/>
        <v/>
      </c>
      <c r="FM72" s="49" t="str">
        <f t="shared" si="266"/>
        <v/>
      </c>
      <c r="FN72" s="49" t="str">
        <f t="shared" si="267"/>
        <v/>
      </c>
      <c r="FO72" s="49" t="str">
        <f t="shared" si="268"/>
        <v/>
      </c>
      <c r="FP72" s="49" t="str">
        <f t="shared" si="269"/>
        <v/>
      </c>
      <c r="FQ72" s="49" t="str">
        <f t="shared" si="270"/>
        <v/>
      </c>
      <c r="FR72" s="49" t="str">
        <f t="shared" si="271"/>
        <v/>
      </c>
      <c r="FS72" s="49" t="str">
        <f t="shared" si="272"/>
        <v/>
      </c>
      <c r="FT72" s="49" t="str">
        <f t="shared" si="273"/>
        <v/>
      </c>
      <c r="FU72" s="49" t="str">
        <f t="shared" si="274"/>
        <v/>
      </c>
      <c r="FV72" s="49" t="str">
        <f t="shared" si="275"/>
        <v/>
      </c>
      <c r="FW72" s="49" t="str">
        <f t="shared" si="276"/>
        <v/>
      </c>
      <c r="FX72" s="49" t="str">
        <f t="shared" si="277"/>
        <v/>
      </c>
      <c r="FY72" s="49" t="str">
        <f t="shared" si="278"/>
        <v/>
      </c>
      <c r="FZ72" s="49" t="str">
        <f t="shared" si="279"/>
        <v/>
      </c>
      <c r="GA72" s="49" t="str">
        <f t="shared" si="280"/>
        <v/>
      </c>
      <c r="GB72" s="49" t="str">
        <f t="shared" si="281"/>
        <v/>
      </c>
      <c r="GC72" s="49" t="str">
        <f t="shared" si="282"/>
        <v/>
      </c>
      <c r="GD72" s="49" t="str">
        <f t="shared" si="283"/>
        <v/>
      </c>
      <c r="GE72" s="49" t="str">
        <f t="shared" si="284"/>
        <v/>
      </c>
      <c r="GF72" s="49" t="str">
        <f t="shared" si="285"/>
        <v/>
      </c>
      <c r="GG72" s="49" t="str">
        <f t="shared" si="286"/>
        <v/>
      </c>
      <c r="GH72" s="49" t="str">
        <f t="shared" si="287"/>
        <v/>
      </c>
      <c r="GI72" s="49" t="str">
        <f t="shared" si="288"/>
        <v/>
      </c>
      <c r="GJ72" s="49" t="str">
        <f t="shared" si="289"/>
        <v/>
      </c>
      <c r="GK72" s="49" t="str">
        <f t="shared" si="290"/>
        <v/>
      </c>
      <c r="GL72" s="49" t="str">
        <f t="shared" si="291"/>
        <v/>
      </c>
      <c r="GM72" s="49" t="str">
        <f t="shared" si="292"/>
        <v/>
      </c>
      <c r="GN72" s="49" t="str">
        <f t="shared" si="293"/>
        <v/>
      </c>
      <c r="GO72" s="49" t="str">
        <f t="shared" si="294"/>
        <v/>
      </c>
      <c r="GP72" s="49" t="str">
        <f t="shared" si="295"/>
        <v/>
      </c>
      <c r="GQ72" s="49" t="str">
        <f t="shared" si="296"/>
        <v/>
      </c>
      <c r="GR72" s="49" t="str">
        <f t="shared" si="297"/>
        <v/>
      </c>
      <c r="GS72" s="49" t="str">
        <f t="shared" si="298"/>
        <v/>
      </c>
      <c r="GT72" s="49" t="str">
        <f t="shared" si="299"/>
        <v/>
      </c>
      <c r="GU72" s="49" t="str">
        <f t="shared" si="300"/>
        <v/>
      </c>
      <c r="GV72" s="49" t="str">
        <f t="shared" si="301"/>
        <v/>
      </c>
      <c r="GW72" s="49" t="str">
        <f t="shared" si="302"/>
        <v/>
      </c>
      <c r="GX72" s="49" t="str">
        <f t="shared" si="303"/>
        <v/>
      </c>
      <c r="GY72" s="49" t="str">
        <f t="shared" si="304"/>
        <v/>
      </c>
      <c r="GZ72" s="49" t="str">
        <f t="shared" si="305"/>
        <v/>
      </c>
      <c r="HA72" s="49" t="str">
        <f t="shared" si="306"/>
        <v/>
      </c>
      <c r="HB72" s="49" t="str">
        <f t="shared" si="307"/>
        <v/>
      </c>
      <c r="HC72" s="49" t="str">
        <f t="shared" si="308"/>
        <v/>
      </c>
      <c r="HD72" s="49" t="str">
        <f t="shared" si="309"/>
        <v/>
      </c>
      <c r="HE72" s="49" t="str">
        <f t="shared" si="310"/>
        <v/>
      </c>
      <c r="HF72" s="49" t="str">
        <f t="shared" si="311"/>
        <v/>
      </c>
      <c r="HG72" s="49" t="str">
        <f t="shared" si="312"/>
        <v/>
      </c>
      <c r="HH72" s="49" t="str">
        <f t="shared" si="313"/>
        <v/>
      </c>
      <c r="HI72" s="49" t="str">
        <f t="shared" si="314"/>
        <v/>
      </c>
      <c r="HJ72" s="49" t="str">
        <f t="shared" si="315"/>
        <v/>
      </c>
      <c r="HK72" s="49" t="str">
        <f t="shared" si="316"/>
        <v/>
      </c>
      <c r="HL72" s="49" t="str">
        <f t="shared" si="317"/>
        <v/>
      </c>
      <c r="HM72" s="49" t="str">
        <f t="shared" si="318"/>
        <v/>
      </c>
      <c r="HN72" s="49" t="str">
        <f t="shared" si="319"/>
        <v/>
      </c>
      <c r="HO72" s="49" t="str">
        <f t="shared" si="320"/>
        <v/>
      </c>
      <c r="HP72" s="49" t="str">
        <f t="shared" si="321"/>
        <v/>
      </c>
      <c r="HQ72" s="49" t="str">
        <f t="shared" si="322"/>
        <v/>
      </c>
      <c r="HR72" s="49" t="str">
        <f t="shared" si="323"/>
        <v/>
      </c>
      <c r="HS72" s="49" t="str">
        <f t="shared" si="324"/>
        <v/>
      </c>
      <c r="HT72" s="169" t="e">
        <f t="shared" si="325"/>
        <v>#N/A</v>
      </c>
      <c r="HU72" s="169" t="e">
        <f t="shared" si="205"/>
        <v>#N/A</v>
      </c>
      <c r="HV72" s="169" t="e">
        <f t="shared" si="205"/>
        <v>#N/A</v>
      </c>
      <c r="HW72" s="169" t="e">
        <f t="shared" si="205"/>
        <v>#N/A</v>
      </c>
      <c r="HX72" s="169" t="e">
        <f t="shared" si="216"/>
        <v>#N/A</v>
      </c>
      <c r="HY72" s="169" t="e">
        <f t="shared" si="216"/>
        <v>#N/A</v>
      </c>
      <c r="HZ72" s="169" t="e">
        <f t="shared" si="216"/>
        <v>#N/A</v>
      </c>
      <c r="IA72" s="169" t="e">
        <f t="shared" si="216"/>
        <v>#N/A</v>
      </c>
      <c r="IB72" s="169" t="e">
        <f t="shared" si="216"/>
        <v>#N/A</v>
      </c>
      <c r="IC72" s="169" t="e">
        <f t="shared" si="216"/>
        <v>#N/A</v>
      </c>
      <c r="ID72" s="169" t="e">
        <f t="shared" si="216"/>
        <v>#N/A</v>
      </c>
      <c r="IE72" s="169" t="e">
        <f t="shared" si="216"/>
        <v>#N/A</v>
      </c>
      <c r="IF72" s="169" t="e">
        <f t="shared" si="216"/>
        <v>#N/A</v>
      </c>
      <c r="IG72" s="169" t="e">
        <f t="shared" si="216"/>
        <v>#N/A</v>
      </c>
      <c r="IH72" s="169" t="e">
        <f t="shared" si="216"/>
        <v>#N/A</v>
      </c>
      <c r="II72" s="169" t="e">
        <f t="shared" si="216"/>
        <v>#N/A</v>
      </c>
      <c r="IJ72" s="169" t="e">
        <f t="shared" si="216"/>
        <v>#N/A</v>
      </c>
      <c r="IK72" s="169" t="e">
        <f t="shared" si="216"/>
        <v>#N/A</v>
      </c>
      <c r="IL72" s="169" t="e">
        <f t="shared" si="216"/>
        <v>#N/A</v>
      </c>
      <c r="IM72" s="169" t="e">
        <f t="shared" si="212"/>
        <v>#N/A</v>
      </c>
      <c r="IN72" s="169" t="e">
        <f t="shared" si="212"/>
        <v>#N/A</v>
      </c>
      <c r="IO72" s="169" t="e">
        <f t="shared" si="212"/>
        <v>#N/A</v>
      </c>
      <c r="IP72" s="169" t="e">
        <f t="shared" si="212"/>
        <v>#N/A</v>
      </c>
      <c r="IQ72" s="169" t="e">
        <f t="shared" si="212"/>
        <v>#N/A</v>
      </c>
      <c r="IR72" s="169" t="e">
        <f t="shared" si="212"/>
        <v>#N/A</v>
      </c>
      <c r="IS72" s="169" t="e">
        <f t="shared" si="212"/>
        <v>#N/A</v>
      </c>
      <c r="IT72" s="169" t="e">
        <f t="shared" si="212"/>
        <v>#N/A</v>
      </c>
      <c r="IU72" s="169" t="e">
        <f t="shared" si="212"/>
        <v>#N/A</v>
      </c>
      <c r="IV72" s="169" t="e">
        <f t="shared" si="212"/>
        <v>#N/A</v>
      </c>
      <c r="IW72" s="169" t="e">
        <f t="shared" si="212"/>
        <v>#N/A</v>
      </c>
      <c r="IX72" s="169" t="e">
        <f t="shared" si="212"/>
        <v>#N/A</v>
      </c>
      <c r="IY72" s="169" t="e">
        <f t="shared" si="212"/>
        <v>#N/A</v>
      </c>
      <c r="IZ72" s="169" t="e">
        <f t="shared" si="212"/>
        <v>#N/A</v>
      </c>
      <c r="JA72" s="169" t="e">
        <f t="shared" si="212"/>
        <v>#N/A</v>
      </c>
      <c r="JB72" s="169" t="e">
        <f t="shared" si="209"/>
        <v>#N/A</v>
      </c>
      <c r="JC72" s="169" t="e">
        <f t="shared" si="209"/>
        <v>#N/A</v>
      </c>
      <c r="JD72" s="169" t="e">
        <f t="shared" si="209"/>
        <v>#N/A</v>
      </c>
      <c r="JE72" s="169" t="e">
        <f t="shared" si="209"/>
        <v>#N/A</v>
      </c>
      <c r="JF72" s="169" t="e">
        <f t="shared" si="209"/>
        <v>#N/A</v>
      </c>
      <c r="JG72" s="169" t="e">
        <f t="shared" si="209"/>
        <v>#N/A</v>
      </c>
      <c r="JH72" s="169" t="e">
        <f t="shared" si="209"/>
        <v>#N/A</v>
      </c>
      <c r="JI72" s="169" t="e">
        <f t="shared" si="209"/>
        <v>#N/A</v>
      </c>
      <c r="JJ72" s="169" t="e">
        <f t="shared" si="209"/>
        <v>#N/A</v>
      </c>
      <c r="JK72" s="169" t="e">
        <f t="shared" si="209"/>
        <v>#N/A</v>
      </c>
      <c r="JL72" s="169" t="e">
        <f t="shared" si="209"/>
        <v>#N/A</v>
      </c>
      <c r="JM72" s="169" t="e">
        <f t="shared" si="209"/>
        <v>#N/A</v>
      </c>
      <c r="JN72" s="169" t="e">
        <f t="shared" si="209"/>
        <v>#N/A</v>
      </c>
      <c r="JO72" s="169" t="e">
        <f t="shared" si="209"/>
        <v>#N/A</v>
      </c>
      <c r="JP72" s="169" t="e">
        <f t="shared" si="209"/>
        <v>#N/A</v>
      </c>
      <c r="JQ72" s="169" t="e">
        <f t="shared" si="331"/>
        <v>#N/A</v>
      </c>
      <c r="JR72" s="169" t="e">
        <f t="shared" si="331"/>
        <v>#N/A</v>
      </c>
      <c r="JS72" s="169" t="e">
        <f t="shared" si="331"/>
        <v>#N/A</v>
      </c>
      <c r="JT72" s="169" t="e">
        <f t="shared" si="331"/>
        <v>#N/A</v>
      </c>
      <c r="JU72" s="169" t="e">
        <f t="shared" si="331"/>
        <v>#N/A</v>
      </c>
      <c r="JV72" s="169" t="e">
        <f t="shared" si="331"/>
        <v>#N/A</v>
      </c>
      <c r="JW72" s="169" t="e">
        <f t="shared" si="331"/>
        <v>#N/A</v>
      </c>
      <c r="JX72" s="169" t="e">
        <f t="shared" si="331"/>
        <v>#N/A</v>
      </c>
      <c r="JY72" s="169" t="e">
        <f t="shared" si="331"/>
        <v>#N/A</v>
      </c>
      <c r="JZ72" s="169" t="e">
        <f t="shared" si="331"/>
        <v>#N/A</v>
      </c>
      <c r="KA72" s="169" t="e">
        <f t="shared" si="331"/>
        <v>#N/A</v>
      </c>
      <c r="KB72" s="169" t="e">
        <f t="shared" si="331"/>
        <v>#N/A</v>
      </c>
      <c r="KC72" s="169" t="e">
        <f t="shared" si="331"/>
        <v>#N/A</v>
      </c>
      <c r="KD72" s="169" t="e">
        <f t="shared" si="331"/>
        <v>#N/A</v>
      </c>
      <c r="KE72" s="169" t="e">
        <f t="shared" si="331"/>
        <v>#N/A</v>
      </c>
      <c r="KF72" s="169" t="e">
        <f t="shared" si="335"/>
        <v>#N/A</v>
      </c>
      <c r="KG72" s="169" t="e">
        <f t="shared" si="206"/>
        <v>#N/A</v>
      </c>
      <c r="KH72" s="169" t="e">
        <f t="shared" si="206"/>
        <v>#N/A</v>
      </c>
      <c r="KI72" s="169" t="e">
        <f t="shared" si="206"/>
        <v>#N/A</v>
      </c>
      <c r="KJ72" s="169" t="e">
        <f t="shared" si="217"/>
        <v>#N/A</v>
      </c>
      <c r="KK72" s="169" t="e">
        <f t="shared" si="217"/>
        <v>#N/A</v>
      </c>
      <c r="KL72" s="169" t="e">
        <f t="shared" si="217"/>
        <v>#N/A</v>
      </c>
      <c r="KM72" s="169" t="e">
        <f t="shared" si="217"/>
        <v>#N/A</v>
      </c>
      <c r="KN72" s="169" t="e">
        <f t="shared" si="217"/>
        <v>#N/A</v>
      </c>
      <c r="KO72" s="169" t="e">
        <f t="shared" si="217"/>
        <v>#N/A</v>
      </c>
      <c r="KP72" s="169" t="e">
        <f t="shared" si="217"/>
        <v>#N/A</v>
      </c>
      <c r="KQ72" s="169" t="e">
        <f t="shared" si="217"/>
        <v>#N/A</v>
      </c>
      <c r="KR72" s="169" t="e">
        <f t="shared" si="217"/>
        <v>#N/A</v>
      </c>
      <c r="KS72" s="169" t="e">
        <f t="shared" si="217"/>
        <v>#N/A</v>
      </c>
      <c r="KT72" s="169" t="e">
        <f t="shared" si="217"/>
        <v>#N/A</v>
      </c>
      <c r="KU72" s="169" t="e">
        <f t="shared" si="217"/>
        <v>#N/A</v>
      </c>
      <c r="KV72" s="169" t="e">
        <f t="shared" si="217"/>
        <v>#N/A</v>
      </c>
      <c r="KW72" s="169" t="e">
        <f t="shared" si="217"/>
        <v>#N/A</v>
      </c>
      <c r="KX72" s="169" t="e">
        <f t="shared" si="217"/>
        <v>#N/A</v>
      </c>
      <c r="KY72" s="169" t="e">
        <f t="shared" si="213"/>
        <v>#N/A</v>
      </c>
      <c r="KZ72" s="169" t="e">
        <f t="shared" si="213"/>
        <v>#N/A</v>
      </c>
      <c r="LA72" s="169" t="e">
        <f t="shared" si="213"/>
        <v>#N/A</v>
      </c>
      <c r="LB72" s="169" t="e">
        <f t="shared" si="213"/>
        <v>#N/A</v>
      </c>
      <c r="LC72" s="169" t="e">
        <f t="shared" si="213"/>
        <v>#N/A</v>
      </c>
      <c r="LD72" s="169" t="e">
        <f t="shared" si="213"/>
        <v>#N/A</v>
      </c>
      <c r="LE72" s="169" t="e">
        <f t="shared" si="213"/>
        <v>#N/A</v>
      </c>
      <c r="LF72" s="169" t="e">
        <f t="shared" si="213"/>
        <v>#N/A</v>
      </c>
      <c r="LG72" s="169" t="e">
        <f t="shared" si="213"/>
        <v>#N/A</v>
      </c>
      <c r="LH72" s="169" t="e">
        <f t="shared" si="213"/>
        <v>#N/A</v>
      </c>
      <c r="LI72" s="169" t="e">
        <f t="shared" si="213"/>
        <v>#N/A</v>
      </c>
      <c r="LJ72" s="169" t="e">
        <f t="shared" si="213"/>
        <v>#N/A</v>
      </c>
      <c r="LK72" s="169" t="e">
        <f t="shared" si="213"/>
        <v>#N/A</v>
      </c>
      <c r="LL72" s="169" t="e">
        <f t="shared" si="213"/>
        <v>#N/A</v>
      </c>
      <c r="LM72" s="169" t="e">
        <f t="shared" si="213"/>
        <v>#N/A</v>
      </c>
      <c r="LN72" s="169" t="e">
        <f t="shared" si="210"/>
        <v>#N/A</v>
      </c>
      <c r="LO72" s="169" t="e">
        <f t="shared" si="210"/>
        <v>#N/A</v>
      </c>
      <c r="LP72" s="169" t="e">
        <f t="shared" si="210"/>
        <v>#N/A</v>
      </c>
      <c r="LQ72" s="169" t="e">
        <f t="shared" si="210"/>
        <v>#N/A</v>
      </c>
      <c r="LR72" s="169" t="e">
        <f t="shared" si="210"/>
        <v>#N/A</v>
      </c>
      <c r="LS72" s="169" t="e">
        <f t="shared" si="210"/>
        <v>#N/A</v>
      </c>
      <c r="LT72" s="169" t="e">
        <f t="shared" si="210"/>
        <v>#N/A</v>
      </c>
      <c r="LU72" s="169" t="e">
        <f t="shared" si="210"/>
        <v>#N/A</v>
      </c>
      <c r="LV72" s="169" t="e">
        <f t="shared" si="210"/>
        <v>#N/A</v>
      </c>
      <c r="LW72" s="169" t="e">
        <f t="shared" si="210"/>
        <v>#N/A</v>
      </c>
      <c r="LX72" s="169" t="e">
        <f t="shared" si="210"/>
        <v>#N/A</v>
      </c>
      <c r="LY72" s="169" t="e">
        <f t="shared" si="210"/>
        <v>#N/A</v>
      </c>
      <c r="LZ72" s="169" t="e">
        <f t="shared" si="210"/>
        <v>#N/A</v>
      </c>
      <c r="MA72" s="169" t="e">
        <f t="shared" si="210"/>
        <v>#N/A</v>
      </c>
      <c r="MB72" s="169" t="e">
        <f t="shared" si="210"/>
        <v>#N/A</v>
      </c>
      <c r="MC72" s="169" t="e">
        <f t="shared" si="332"/>
        <v>#N/A</v>
      </c>
      <c r="MD72" s="169" t="e">
        <f t="shared" si="332"/>
        <v>#N/A</v>
      </c>
      <c r="ME72" s="169" t="e">
        <f t="shared" si="332"/>
        <v>#N/A</v>
      </c>
      <c r="MF72" s="169" t="e">
        <f t="shared" si="332"/>
        <v>#N/A</v>
      </c>
      <c r="MG72" s="169" t="e">
        <f t="shared" si="332"/>
        <v>#N/A</v>
      </c>
      <c r="MH72" s="169" t="e">
        <f t="shared" si="332"/>
        <v>#N/A</v>
      </c>
      <c r="MI72" s="169" t="e">
        <f t="shared" si="332"/>
        <v>#N/A</v>
      </c>
      <c r="MJ72" s="169" t="e">
        <f t="shared" si="332"/>
        <v>#N/A</v>
      </c>
      <c r="MK72" s="169" t="e">
        <f t="shared" si="332"/>
        <v>#N/A</v>
      </c>
      <c r="ML72" s="169" t="e">
        <f t="shared" si="332"/>
        <v>#N/A</v>
      </c>
      <c r="MM72" s="169" t="e">
        <f t="shared" si="332"/>
        <v>#N/A</v>
      </c>
      <c r="MN72" s="169" t="e">
        <f t="shared" si="332"/>
        <v>#N/A</v>
      </c>
      <c r="MO72" s="169" t="e">
        <f t="shared" si="332"/>
        <v>#N/A</v>
      </c>
      <c r="MP72" s="169" t="e">
        <f t="shared" si="332"/>
        <v>#N/A</v>
      </c>
      <c r="MQ72" s="169" t="e">
        <f t="shared" si="332"/>
        <v>#N/A</v>
      </c>
      <c r="MR72" s="169" t="e">
        <f t="shared" si="336"/>
        <v>#N/A</v>
      </c>
      <c r="MS72" s="169" t="e">
        <f t="shared" si="207"/>
        <v>#N/A</v>
      </c>
      <c r="MT72" s="169" t="e">
        <f t="shared" si="207"/>
        <v>#N/A</v>
      </c>
      <c r="MU72" s="169" t="e">
        <f t="shared" si="207"/>
        <v>#N/A</v>
      </c>
      <c r="MV72" s="169" t="e">
        <f t="shared" si="218"/>
        <v>#N/A</v>
      </c>
      <c r="MW72" s="169" t="e">
        <f t="shared" si="218"/>
        <v>#N/A</v>
      </c>
      <c r="MX72" s="169" t="e">
        <f t="shared" si="218"/>
        <v>#N/A</v>
      </c>
      <c r="MY72" s="169" t="e">
        <f t="shared" si="218"/>
        <v>#N/A</v>
      </c>
      <c r="MZ72" s="169" t="e">
        <f t="shared" si="218"/>
        <v>#N/A</v>
      </c>
      <c r="NA72" s="169" t="e">
        <f t="shared" si="218"/>
        <v>#N/A</v>
      </c>
      <c r="NB72" s="169" t="e">
        <f t="shared" si="218"/>
        <v>#N/A</v>
      </c>
      <c r="NC72" s="169" t="e">
        <f t="shared" si="218"/>
        <v>#N/A</v>
      </c>
      <c r="ND72" s="169" t="e">
        <f t="shared" si="218"/>
        <v>#N/A</v>
      </c>
      <c r="NE72" s="169" t="e">
        <f t="shared" si="218"/>
        <v>#N/A</v>
      </c>
      <c r="NF72" s="169" t="e">
        <f t="shared" si="218"/>
        <v>#N/A</v>
      </c>
      <c r="NG72" s="169" t="e">
        <f t="shared" si="218"/>
        <v>#N/A</v>
      </c>
      <c r="NH72" s="169" t="e">
        <f t="shared" si="218"/>
        <v>#N/A</v>
      </c>
      <c r="NI72" s="169" t="e">
        <f t="shared" si="218"/>
        <v>#N/A</v>
      </c>
      <c r="NJ72" s="169" t="e">
        <f t="shared" si="218"/>
        <v>#N/A</v>
      </c>
      <c r="NK72" s="169" t="e">
        <f t="shared" si="214"/>
        <v>#N/A</v>
      </c>
      <c r="NL72" s="169" t="e">
        <f t="shared" si="214"/>
        <v>#N/A</v>
      </c>
      <c r="NM72" s="169" t="e">
        <f t="shared" si="214"/>
        <v>#N/A</v>
      </c>
      <c r="NN72" s="169" t="e">
        <f t="shared" si="214"/>
        <v>#N/A</v>
      </c>
      <c r="NO72" s="169" t="e">
        <f t="shared" si="214"/>
        <v>#N/A</v>
      </c>
      <c r="NP72" s="169" t="e">
        <f t="shared" si="214"/>
        <v>#N/A</v>
      </c>
      <c r="NQ72" s="169" t="e">
        <f t="shared" si="214"/>
        <v>#N/A</v>
      </c>
      <c r="NR72" s="169" t="e">
        <f t="shared" si="214"/>
        <v>#N/A</v>
      </c>
      <c r="NS72" s="169" t="e">
        <f t="shared" si="214"/>
        <v>#N/A</v>
      </c>
      <c r="NT72" s="169" t="e">
        <f t="shared" si="214"/>
        <v>#N/A</v>
      </c>
      <c r="NU72" s="169" t="e">
        <f t="shared" si="214"/>
        <v>#N/A</v>
      </c>
      <c r="NV72" s="169" t="e">
        <f t="shared" si="214"/>
        <v>#N/A</v>
      </c>
      <c r="NW72" s="169" t="e">
        <f t="shared" si="214"/>
        <v>#N/A</v>
      </c>
      <c r="NX72" s="169" t="e">
        <f t="shared" si="214"/>
        <v>#N/A</v>
      </c>
      <c r="NY72" s="169" t="e">
        <f t="shared" si="214"/>
        <v>#N/A</v>
      </c>
      <c r="NZ72" s="169" t="e">
        <f t="shared" si="211"/>
        <v>#N/A</v>
      </c>
      <c r="OA72" s="169" t="e">
        <f t="shared" si="211"/>
        <v>#N/A</v>
      </c>
      <c r="OB72" s="169" t="e">
        <f t="shared" si="211"/>
        <v>#N/A</v>
      </c>
      <c r="OC72" s="169" t="e">
        <f t="shared" si="211"/>
        <v>#N/A</v>
      </c>
      <c r="OD72" s="169" t="e">
        <f t="shared" si="211"/>
        <v>#N/A</v>
      </c>
      <c r="OE72" s="169" t="e">
        <f t="shared" si="211"/>
        <v>#N/A</v>
      </c>
      <c r="OF72" s="169" t="e">
        <f t="shared" si="211"/>
        <v>#N/A</v>
      </c>
      <c r="OG72" s="169" t="e">
        <f t="shared" si="211"/>
        <v>#N/A</v>
      </c>
      <c r="OH72" s="169" t="e">
        <f t="shared" si="211"/>
        <v>#N/A</v>
      </c>
      <c r="OI72" s="169" t="e">
        <f t="shared" si="211"/>
        <v>#N/A</v>
      </c>
      <c r="OJ72" s="169" t="e">
        <f t="shared" si="211"/>
        <v>#N/A</v>
      </c>
      <c r="OK72" s="169" t="e">
        <f t="shared" si="211"/>
        <v>#N/A</v>
      </c>
      <c r="OL72" s="169" t="e">
        <f t="shared" si="211"/>
        <v>#N/A</v>
      </c>
      <c r="OM72" s="169" t="e">
        <f t="shared" si="211"/>
        <v>#N/A</v>
      </c>
      <c r="ON72" s="169" t="e">
        <f t="shared" si="211"/>
        <v>#N/A</v>
      </c>
      <c r="OO72" s="169" t="e">
        <f t="shared" si="333"/>
        <v>#N/A</v>
      </c>
      <c r="OP72" s="169" t="e">
        <f t="shared" si="333"/>
        <v>#N/A</v>
      </c>
      <c r="OQ72" s="169" t="e">
        <f t="shared" si="333"/>
        <v>#N/A</v>
      </c>
      <c r="OR72" s="169" t="e">
        <f t="shared" si="333"/>
        <v>#N/A</v>
      </c>
      <c r="OS72" s="169" t="e">
        <f t="shared" si="333"/>
        <v>#N/A</v>
      </c>
      <c r="OT72" s="169" t="e">
        <f t="shared" si="333"/>
        <v>#N/A</v>
      </c>
      <c r="OU72" s="169" t="e">
        <f t="shared" si="333"/>
        <v>#N/A</v>
      </c>
      <c r="OV72" s="169" t="e">
        <f t="shared" si="333"/>
        <v>#N/A</v>
      </c>
      <c r="OW72" s="169" t="e">
        <f t="shared" si="333"/>
        <v>#N/A</v>
      </c>
      <c r="OX72" s="169" t="e">
        <f t="shared" si="333"/>
        <v>#N/A</v>
      </c>
      <c r="OY72" s="169" t="e">
        <f t="shared" si="333"/>
        <v>#N/A</v>
      </c>
      <c r="OZ72" s="169" t="e">
        <f t="shared" si="333"/>
        <v>#N/A</v>
      </c>
      <c r="PA72" s="169" t="e">
        <f t="shared" si="333"/>
        <v>#N/A</v>
      </c>
      <c r="PB72" s="169" t="e">
        <f t="shared" si="333"/>
        <v>#N/A</v>
      </c>
      <c r="PC72" s="169" t="e">
        <f t="shared" si="333"/>
        <v>#N/A</v>
      </c>
      <c r="PD72" s="169" t="e">
        <f t="shared" si="337"/>
        <v>#N/A</v>
      </c>
      <c r="PE72" s="169" t="e">
        <f t="shared" si="326"/>
        <v>#N/A</v>
      </c>
      <c r="PF72" s="169" t="e">
        <f t="shared" si="326"/>
        <v>#N/A</v>
      </c>
      <c r="PG72" s="169" t="e">
        <f t="shared" si="326"/>
        <v>#N/A</v>
      </c>
      <c r="PH72" s="169" t="e">
        <f t="shared" si="326"/>
        <v>#N/A</v>
      </c>
      <c r="PI72" s="169" t="e">
        <f t="shared" si="326"/>
        <v>#N/A</v>
      </c>
      <c r="PJ72" s="169" t="e">
        <f t="shared" si="326"/>
        <v>#N/A</v>
      </c>
      <c r="PK72" s="169" t="e">
        <f t="shared" si="326"/>
        <v>#N/A</v>
      </c>
      <c r="PL72" s="169" t="e">
        <f t="shared" si="326"/>
        <v>#N/A</v>
      </c>
    </row>
    <row r="73" spans="1:428" hidden="1" x14ac:dyDescent="0.75">
      <c r="A73" s="4">
        <v>70</v>
      </c>
      <c r="B73" s="109"/>
      <c r="C73" s="117"/>
      <c r="D73" s="122" t="str">
        <f t="shared" si="220"/>
        <v/>
      </c>
      <c r="E73" s="95"/>
      <c r="F73" s="122" t="str">
        <f t="shared" si="221"/>
        <v/>
      </c>
      <c r="G73" s="117"/>
      <c r="H73" s="110"/>
      <c r="I73" s="124" t="str">
        <f t="shared" si="222"/>
        <v/>
      </c>
      <c r="J73" s="124" t="str">
        <f t="shared" si="223"/>
        <v/>
      </c>
      <c r="K73" s="73" t="str">
        <f t="shared" si="327"/>
        <v/>
      </c>
      <c r="L73" s="23"/>
      <c r="M73" s="57"/>
      <c r="N73" s="280"/>
      <c r="O73" s="74" t="str">
        <f>IF(AND(D73&gt;0,E73&gt;0,F73&gt;0),IF(ISBLANK(N73),IF(ISBLANK(L73),"",(F73-D73)*VLOOKUP(L73,VLookups!$A$4:$B$13,2,FALSE)),N73),"")</f>
        <v/>
      </c>
      <c r="P73" s="75" t="str">
        <f t="shared" si="224"/>
        <v/>
      </c>
      <c r="Q73" s="95"/>
      <c r="R73" s="270" t="str">
        <f>IF(AND(Q73&gt;0,E73&gt;0,NOT(O73="")),ABS(VLOOKUP($Q$1,VLookups!$A$43:$B$44,2,FALSE)-_xlfn.NORM.DIST(Q73,K73,O73,TRUE)),"")</f>
        <v/>
      </c>
      <c r="S73" s="94" t="str">
        <f>IF(AND($D73&gt;0,$E73&gt;0,$F73&gt;0,NOT(ISBLANK($L73))),_xlfn.NORM.INV(ABS(VLOOKUP($Q$1,VLookups!$A$43:$B$44,2,FALSE)-S$3),$K73,$O73),"")</f>
        <v/>
      </c>
      <c r="T73" s="93" t="str">
        <f>IF(AND($D73&gt;0,$E73&gt;0,$F73&gt;0,NOT(ISBLANK($L73))),_xlfn.NORM.INV(ABS(VLOOKUP($Q$1,VLookups!$A$43:$B$44,2,FALSE)-T$3),$K73,$O73),"")</f>
        <v/>
      </c>
      <c r="U73" s="94" t="str">
        <f>IF(AND($D73&gt;0,$E73&gt;0,$F73&gt;0,NOT(ISBLANK($L73))),_xlfn.NORM.INV(ABS(VLOOKUP($Q$1,VLookups!$A$43:$B$44,2,FALSE)-U$3),$K73,$O73),"")</f>
        <v/>
      </c>
      <c r="V73" s="93" t="str">
        <f>IF(AND($D73&gt;0,$E73&gt;0,$F73&gt;0,NOT(ISBLANK($L73))),_xlfn.NORM.INV(ABS(VLOOKUP($Q$1,VLookups!$A$43:$B$44,2,FALSE)-V$3),$K73,$O73),"")</f>
        <v/>
      </c>
      <c r="W73" s="94" t="str">
        <f>IF(AND($D73&gt;0,$E73&gt;0,$F73&gt;0,NOT(ISBLANK($L73))),_xlfn.NORM.INV(ABS(VLOOKUP($Q$1,VLookups!$A$43:$B$44,2,FALSE)-W$3),$K73,$O73),"")</f>
        <v/>
      </c>
      <c r="X73" s="93" t="str">
        <f>IF(AND($D73&gt;0,$E73&gt;0,$F73&gt;0,NOT(ISBLANK($L73))),_xlfn.NORM.INV(ABS(VLOOKUP($Q$1,VLookups!$A$43:$B$44,2,FALSE)-X$3),$K73,$O73),"")</f>
        <v/>
      </c>
      <c r="Y73" s="5"/>
      <c r="Z73" s="168" t="str">
        <f t="shared" si="328"/>
        <v/>
      </c>
      <c r="AA73" s="49" t="str">
        <f t="shared" si="329"/>
        <v/>
      </c>
      <c r="AB73" s="49" t="str">
        <f t="shared" si="334"/>
        <v/>
      </c>
      <c r="AC73" s="49" t="str">
        <f t="shared" si="334"/>
        <v/>
      </c>
      <c r="AD73" s="49" t="str">
        <f t="shared" si="334"/>
        <v/>
      </c>
      <c r="AE73" s="49" t="str">
        <f t="shared" si="334"/>
        <v/>
      </c>
      <c r="AF73" s="49" t="str">
        <f t="shared" si="334"/>
        <v/>
      </c>
      <c r="AG73" s="49" t="str">
        <f t="shared" si="334"/>
        <v/>
      </c>
      <c r="AH73" s="49" t="str">
        <f t="shared" si="334"/>
        <v/>
      </c>
      <c r="AI73" s="49" t="str">
        <f t="shared" si="334"/>
        <v/>
      </c>
      <c r="AJ73" s="49" t="str">
        <f t="shared" si="334"/>
        <v/>
      </c>
      <c r="AK73" s="49" t="str">
        <f t="shared" si="334"/>
        <v/>
      </c>
      <c r="AL73" s="49" t="str">
        <f t="shared" si="334"/>
        <v/>
      </c>
      <c r="AM73" s="49" t="str">
        <f t="shared" si="334"/>
        <v/>
      </c>
      <c r="AN73" s="49" t="str">
        <f t="shared" si="334"/>
        <v/>
      </c>
      <c r="AO73" s="49" t="str">
        <f t="shared" si="334"/>
        <v/>
      </c>
      <c r="AP73" s="49" t="str">
        <f t="shared" si="334"/>
        <v/>
      </c>
      <c r="AQ73" s="49" t="str">
        <f t="shared" si="334"/>
        <v/>
      </c>
      <c r="AR73" s="49" t="str">
        <f t="shared" si="334"/>
        <v/>
      </c>
      <c r="AS73" s="49" t="str">
        <f t="shared" si="334"/>
        <v/>
      </c>
      <c r="AT73" s="49" t="str">
        <f t="shared" si="334"/>
        <v/>
      </c>
      <c r="AU73" s="49" t="str">
        <f t="shared" si="334"/>
        <v/>
      </c>
      <c r="AV73" s="49" t="str">
        <f t="shared" si="334"/>
        <v/>
      </c>
      <c r="AW73" s="49" t="str">
        <f t="shared" si="334"/>
        <v/>
      </c>
      <c r="AX73" s="49" t="str">
        <f t="shared" si="334"/>
        <v/>
      </c>
      <c r="AY73" s="49" t="str">
        <f t="shared" si="334"/>
        <v/>
      </c>
      <c r="AZ73" s="49" t="str">
        <f t="shared" si="334"/>
        <v/>
      </c>
      <c r="BA73" s="49" t="str">
        <f t="shared" si="334"/>
        <v/>
      </c>
      <c r="BB73" s="49" t="str">
        <f t="shared" si="334"/>
        <v/>
      </c>
      <c r="BC73" s="49" t="str">
        <f t="shared" si="334"/>
        <v/>
      </c>
      <c r="BD73" s="49" t="str">
        <f t="shared" si="334"/>
        <v/>
      </c>
      <c r="BE73" s="49" t="str">
        <f t="shared" si="334"/>
        <v/>
      </c>
      <c r="BF73" s="49" t="str">
        <f t="shared" si="334"/>
        <v/>
      </c>
      <c r="BG73" s="49" t="str">
        <f t="shared" si="334"/>
        <v/>
      </c>
      <c r="BH73" s="49" t="str">
        <f t="shared" si="334"/>
        <v/>
      </c>
      <c r="BI73" s="49" t="str">
        <f t="shared" si="334"/>
        <v/>
      </c>
      <c r="BJ73" s="49" t="str">
        <f t="shared" si="334"/>
        <v/>
      </c>
      <c r="BK73" s="49" t="str">
        <f t="shared" si="334"/>
        <v/>
      </c>
      <c r="BL73" s="49" t="str">
        <f t="shared" si="334"/>
        <v/>
      </c>
      <c r="BM73" s="49" t="str">
        <f t="shared" si="334"/>
        <v/>
      </c>
      <c r="BN73" s="49" t="str">
        <f t="shared" si="334"/>
        <v/>
      </c>
      <c r="BO73" s="49" t="str">
        <f t="shared" si="334"/>
        <v/>
      </c>
      <c r="BP73" s="49" t="str">
        <f t="shared" si="334"/>
        <v/>
      </c>
      <c r="BQ73" s="49" t="str">
        <f t="shared" si="334"/>
        <v/>
      </c>
      <c r="BR73" s="49" t="str">
        <f t="shared" si="334"/>
        <v/>
      </c>
      <c r="BS73" s="49" t="str">
        <f t="shared" si="334"/>
        <v/>
      </c>
      <c r="BT73" s="49" t="str">
        <f t="shared" si="334"/>
        <v/>
      </c>
      <c r="BU73" s="49" t="str">
        <f t="shared" si="334"/>
        <v/>
      </c>
      <c r="BV73" s="49" t="str">
        <f t="shared" si="334"/>
        <v/>
      </c>
      <c r="BW73" s="49" t="str">
        <f t="shared" si="334"/>
        <v/>
      </c>
      <c r="BX73" s="49" t="str">
        <f t="shared" si="334"/>
        <v/>
      </c>
      <c r="BY73" s="49" t="str">
        <f t="shared" si="334"/>
        <v/>
      </c>
      <c r="BZ73" s="49" t="str">
        <f t="shared" si="334"/>
        <v/>
      </c>
      <c r="CA73" s="49" t="str">
        <f t="shared" si="334"/>
        <v/>
      </c>
      <c r="CB73" s="49" t="str">
        <f t="shared" si="334"/>
        <v/>
      </c>
      <c r="CC73" s="49" t="str">
        <f t="shared" si="334"/>
        <v/>
      </c>
      <c r="CD73" s="49" t="str">
        <f t="shared" si="334"/>
        <v/>
      </c>
      <c r="CE73" s="49" t="str">
        <f t="shared" si="334"/>
        <v/>
      </c>
      <c r="CF73" s="49" t="str">
        <f t="shared" si="334"/>
        <v/>
      </c>
      <c r="CG73" s="49" t="str">
        <f t="shared" si="334"/>
        <v/>
      </c>
      <c r="CH73" s="49" t="str">
        <f t="shared" si="334"/>
        <v/>
      </c>
      <c r="CI73" s="49" t="str">
        <f t="shared" si="334"/>
        <v/>
      </c>
      <c r="CJ73" s="49" t="str">
        <f t="shared" si="334"/>
        <v/>
      </c>
      <c r="CK73" s="49" t="str">
        <f t="shared" si="334"/>
        <v/>
      </c>
      <c r="CL73" s="49" t="str">
        <f t="shared" si="334"/>
        <v/>
      </c>
      <c r="CM73" s="49" t="str">
        <f t="shared" ref="CM73:DV76" si="339">IF(ISNONTEXT($Z73),CN73-$Z73,"")</f>
        <v/>
      </c>
      <c r="CN73" s="49" t="str">
        <f t="shared" si="339"/>
        <v/>
      </c>
      <c r="CO73" s="49" t="str">
        <f t="shared" si="339"/>
        <v/>
      </c>
      <c r="CP73" s="49" t="str">
        <f t="shared" si="339"/>
        <v/>
      </c>
      <c r="CQ73" s="49" t="str">
        <f t="shared" si="339"/>
        <v/>
      </c>
      <c r="CR73" s="49" t="str">
        <f t="shared" si="339"/>
        <v/>
      </c>
      <c r="CS73" s="49" t="str">
        <f t="shared" si="339"/>
        <v/>
      </c>
      <c r="CT73" s="49" t="str">
        <f t="shared" si="339"/>
        <v/>
      </c>
      <c r="CU73" s="49" t="str">
        <f t="shared" si="339"/>
        <v/>
      </c>
      <c r="CV73" s="49" t="str">
        <f t="shared" si="339"/>
        <v/>
      </c>
      <c r="CW73" s="49" t="str">
        <f t="shared" si="339"/>
        <v/>
      </c>
      <c r="CX73" s="49" t="str">
        <f t="shared" si="339"/>
        <v/>
      </c>
      <c r="CY73" s="49" t="str">
        <f t="shared" si="339"/>
        <v/>
      </c>
      <c r="CZ73" s="49" t="str">
        <f t="shared" si="339"/>
        <v/>
      </c>
      <c r="DA73" s="49" t="str">
        <f t="shared" si="339"/>
        <v/>
      </c>
      <c r="DB73" s="49" t="str">
        <f t="shared" si="339"/>
        <v/>
      </c>
      <c r="DC73" s="49" t="str">
        <f t="shared" si="339"/>
        <v/>
      </c>
      <c r="DD73" s="49" t="str">
        <f t="shared" si="339"/>
        <v/>
      </c>
      <c r="DE73" s="49" t="str">
        <f t="shared" si="339"/>
        <v/>
      </c>
      <c r="DF73" s="49" t="str">
        <f t="shared" si="339"/>
        <v/>
      </c>
      <c r="DG73" s="49" t="str">
        <f t="shared" si="339"/>
        <v/>
      </c>
      <c r="DH73" s="49" t="str">
        <f t="shared" si="339"/>
        <v/>
      </c>
      <c r="DI73" s="49" t="str">
        <f t="shared" si="339"/>
        <v/>
      </c>
      <c r="DJ73" s="49" t="str">
        <f t="shared" si="339"/>
        <v/>
      </c>
      <c r="DK73" s="49" t="str">
        <f t="shared" si="339"/>
        <v/>
      </c>
      <c r="DL73" s="49" t="str">
        <f t="shared" si="339"/>
        <v/>
      </c>
      <c r="DM73" s="49" t="str">
        <f t="shared" si="339"/>
        <v/>
      </c>
      <c r="DN73" s="49" t="str">
        <f t="shared" si="339"/>
        <v/>
      </c>
      <c r="DO73" s="49" t="str">
        <f t="shared" si="339"/>
        <v/>
      </c>
      <c r="DP73" s="49" t="str">
        <f t="shared" si="339"/>
        <v/>
      </c>
      <c r="DQ73" s="49" t="str">
        <f t="shared" si="339"/>
        <v/>
      </c>
      <c r="DR73" s="49" t="str">
        <f t="shared" si="339"/>
        <v/>
      </c>
      <c r="DS73" s="49" t="str">
        <f t="shared" si="339"/>
        <v/>
      </c>
      <c r="DT73" s="49" t="str">
        <f t="shared" si="339"/>
        <v/>
      </c>
      <c r="DU73" s="49" t="str">
        <f t="shared" si="339"/>
        <v/>
      </c>
      <c r="DV73" s="49" t="str">
        <f t="shared" si="339"/>
        <v/>
      </c>
      <c r="DW73" s="183" t="str">
        <f t="shared" si="330"/>
        <v/>
      </c>
      <c r="DX73" s="49" t="str">
        <f t="shared" si="225"/>
        <v/>
      </c>
      <c r="DY73" s="49" t="str">
        <f t="shared" si="226"/>
        <v/>
      </c>
      <c r="DZ73" s="49" t="str">
        <f t="shared" si="227"/>
        <v/>
      </c>
      <c r="EA73" s="49" t="str">
        <f t="shared" si="228"/>
        <v/>
      </c>
      <c r="EB73" s="49" t="str">
        <f t="shared" si="229"/>
        <v/>
      </c>
      <c r="EC73" s="49" t="str">
        <f t="shared" si="230"/>
        <v/>
      </c>
      <c r="ED73" s="49" t="str">
        <f t="shared" si="231"/>
        <v/>
      </c>
      <c r="EE73" s="49" t="str">
        <f t="shared" si="232"/>
        <v/>
      </c>
      <c r="EF73" s="49" t="str">
        <f t="shared" si="233"/>
        <v/>
      </c>
      <c r="EG73" s="49" t="str">
        <f t="shared" si="234"/>
        <v/>
      </c>
      <c r="EH73" s="49" t="str">
        <f t="shared" si="235"/>
        <v/>
      </c>
      <c r="EI73" s="49" t="str">
        <f t="shared" si="236"/>
        <v/>
      </c>
      <c r="EJ73" s="49" t="str">
        <f t="shared" si="237"/>
        <v/>
      </c>
      <c r="EK73" s="49" t="str">
        <f t="shared" si="238"/>
        <v/>
      </c>
      <c r="EL73" s="49" t="str">
        <f t="shared" si="239"/>
        <v/>
      </c>
      <c r="EM73" s="49" t="str">
        <f t="shared" si="240"/>
        <v/>
      </c>
      <c r="EN73" s="49" t="str">
        <f t="shared" si="241"/>
        <v/>
      </c>
      <c r="EO73" s="49" t="str">
        <f t="shared" si="242"/>
        <v/>
      </c>
      <c r="EP73" s="49" t="str">
        <f t="shared" si="243"/>
        <v/>
      </c>
      <c r="EQ73" s="49" t="str">
        <f t="shared" si="244"/>
        <v/>
      </c>
      <c r="ER73" s="49" t="str">
        <f t="shared" si="245"/>
        <v/>
      </c>
      <c r="ES73" s="49" t="str">
        <f t="shared" si="246"/>
        <v/>
      </c>
      <c r="ET73" s="49" t="str">
        <f t="shared" si="247"/>
        <v/>
      </c>
      <c r="EU73" s="49" t="str">
        <f t="shared" si="248"/>
        <v/>
      </c>
      <c r="EV73" s="49" t="str">
        <f t="shared" si="249"/>
        <v/>
      </c>
      <c r="EW73" s="49" t="str">
        <f t="shared" si="250"/>
        <v/>
      </c>
      <c r="EX73" s="49" t="str">
        <f t="shared" si="251"/>
        <v/>
      </c>
      <c r="EY73" s="49" t="str">
        <f t="shared" si="252"/>
        <v/>
      </c>
      <c r="EZ73" s="49" t="str">
        <f t="shared" si="253"/>
        <v/>
      </c>
      <c r="FA73" s="49" t="str">
        <f t="shared" si="254"/>
        <v/>
      </c>
      <c r="FB73" s="49" t="str">
        <f t="shared" si="255"/>
        <v/>
      </c>
      <c r="FC73" s="49" t="str">
        <f t="shared" si="256"/>
        <v/>
      </c>
      <c r="FD73" s="49" t="str">
        <f t="shared" si="257"/>
        <v/>
      </c>
      <c r="FE73" s="49" t="str">
        <f t="shared" si="258"/>
        <v/>
      </c>
      <c r="FF73" s="49" t="str">
        <f t="shared" si="259"/>
        <v/>
      </c>
      <c r="FG73" s="49" t="str">
        <f t="shared" si="260"/>
        <v/>
      </c>
      <c r="FH73" s="49" t="str">
        <f t="shared" si="261"/>
        <v/>
      </c>
      <c r="FI73" s="49" t="str">
        <f t="shared" si="262"/>
        <v/>
      </c>
      <c r="FJ73" s="49" t="str">
        <f t="shared" si="263"/>
        <v/>
      </c>
      <c r="FK73" s="49" t="str">
        <f t="shared" si="264"/>
        <v/>
      </c>
      <c r="FL73" s="49" t="str">
        <f t="shared" si="265"/>
        <v/>
      </c>
      <c r="FM73" s="49" t="str">
        <f t="shared" si="266"/>
        <v/>
      </c>
      <c r="FN73" s="49" t="str">
        <f t="shared" si="267"/>
        <v/>
      </c>
      <c r="FO73" s="49" t="str">
        <f t="shared" si="268"/>
        <v/>
      </c>
      <c r="FP73" s="49" t="str">
        <f t="shared" si="269"/>
        <v/>
      </c>
      <c r="FQ73" s="49" t="str">
        <f t="shared" si="270"/>
        <v/>
      </c>
      <c r="FR73" s="49" t="str">
        <f t="shared" si="271"/>
        <v/>
      </c>
      <c r="FS73" s="49" t="str">
        <f t="shared" si="272"/>
        <v/>
      </c>
      <c r="FT73" s="49" t="str">
        <f t="shared" si="273"/>
        <v/>
      </c>
      <c r="FU73" s="49" t="str">
        <f t="shared" si="274"/>
        <v/>
      </c>
      <c r="FV73" s="49" t="str">
        <f t="shared" si="275"/>
        <v/>
      </c>
      <c r="FW73" s="49" t="str">
        <f t="shared" si="276"/>
        <v/>
      </c>
      <c r="FX73" s="49" t="str">
        <f t="shared" si="277"/>
        <v/>
      </c>
      <c r="FY73" s="49" t="str">
        <f t="shared" si="278"/>
        <v/>
      </c>
      <c r="FZ73" s="49" t="str">
        <f t="shared" si="279"/>
        <v/>
      </c>
      <c r="GA73" s="49" t="str">
        <f t="shared" si="280"/>
        <v/>
      </c>
      <c r="GB73" s="49" t="str">
        <f t="shared" si="281"/>
        <v/>
      </c>
      <c r="GC73" s="49" t="str">
        <f t="shared" si="282"/>
        <v/>
      </c>
      <c r="GD73" s="49" t="str">
        <f t="shared" si="283"/>
        <v/>
      </c>
      <c r="GE73" s="49" t="str">
        <f t="shared" si="284"/>
        <v/>
      </c>
      <c r="GF73" s="49" t="str">
        <f t="shared" si="285"/>
        <v/>
      </c>
      <c r="GG73" s="49" t="str">
        <f t="shared" si="286"/>
        <v/>
      </c>
      <c r="GH73" s="49" t="str">
        <f t="shared" si="287"/>
        <v/>
      </c>
      <c r="GI73" s="49" t="str">
        <f t="shared" si="288"/>
        <v/>
      </c>
      <c r="GJ73" s="49" t="str">
        <f t="shared" si="289"/>
        <v/>
      </c>
      <c r="GK73" s="49" t="str">
        <f t="shared" si="290"/>
        <v/>
      </c>
      <c r="GL73" s="49" t="str">
        <f t="shared" si="291"/>
        <v/>
      </c>
      <c r="GM73" s="49" t="str">
        <f t="shared" si="292"/>
        <v/>
      </c>
      <c r="GN73" s="49" t="str">
        <f t="shared" si="293"/>
        <v/>
      </c>
      <c r="GO73" s="49" t="str">
        <f t="shared" si="294"/>
        <v/>
      </c>
      <c r="GP73" s="49" t="str">
        <f t="shared" si="295"/>
        <v/>
      </c>
      <c r="GQ73" s="49" t="str">
        <f t="shared" si="296"/>
        <v/>
      </c>
      <c r="GR73" s="49" t="str">
        <f t="shared" si="297"/>
        <v/>
      </c>
      <c r="GS73" s="49" t="str">
        <f t="shared" si="298"/>
        <v/>
      </c>
      <c r="GT73" s="49" t="str">
        <f t="shared" si="299"/>
        <v/>
      </c>
      <c r="GU73" s="49" t="str">
        <f t="shared" si="300"/>
        <v/>
      </c>
      <c r="GV73" s="49" t="str">
        <f t="shared" si="301"/>
        <v/>
      </c>
      <c r="GW73" s="49" t="str">
        <f t="shared" si="302"/>
        <v/>
      </c>
      <c r="GX73" s="49" t="str">
        <f t="shared" si="303"/>
        <v/>
      </c>
      <c r="GY73" s="49" t="str">
        <f t="shared" si="304"/>
        <v/>
      </c>
      <c r="GZ73" s="49" t="str">
        <f t="shared" si="305"/>
        <v/>
      </c>
      <c r="HA73" s="49" t="str">
        <f t="shared" si="306"/>
        <v/>
      </c>
      <c r="HB73" s="49" t="str">
        <f t="shared" si="307"/>
        <v/>
      </c>
      <c r="HC73" s="49" t="str">
        <f t="shared" si="308"/>
        <v/>
      </c>
      <c r="HD73" s="49" t="str">
        <f t="shared" si="309"/>
        <v/>
      </c>
      <c r="HE73" s="49" t="str">
        <f t="shared" si="310"/>
        <v/>
      </c>
      <c r="HF73" s="49" t="str">
        <f t="shared" si="311"/>
        <v/>
      </c>
      <c r="HG73" s="49" t="str">
        <f t="shared" si="312"/>
        <v/>
      </c>
      <c r="HH73" s="49" t="str">
        <f t="shared" si="313"/>
        <v/>
      </c>
      <c r="HI73" s="49" t="str">
        <f t="shared" si="314"/>
        <v/>
      </c>
      <c r="HJ73" s="49" t="str">
        <f t="shared" si="315"/>
        <v/>
      </c>
      <c r="HK73" s="49" t="str">
        <f t="shared" si="316"/>
        <v/>
      </c>
      <c r="HL73" s="49" t="str">
        <f t="shared" si="317"/>
        <v/>
      </c>
      <c r="HM73" s="49" t="str">
        <f t="shared" si="318"/>
        <v/>
      </c>
      <c r="HN73" s="49" t="str">
        <f t="shared" si="319"/>
        <v/>
      </c>
      <c r="HO73" s="49" t="str">
        <f t="shared" si="320"/>
        <v/>
      </c>
      <c r="HP73" s="49" t="str">
        <f t="shared" si="321"/>
        <v/>
      </c>
      <c r="HQ73" s="49" t="str">
        <f t="shared" si="322"/>
        <v/>
      </c>
      <c r="HR73" s="49" t="str">
        <f t="shared" si="323"/>
        <v/>
      </c>
      <c r="HS73" s="49" t="str">
        <f t="shared" si="324"/>
        <v/>
      </c>
      <c r="HT73" s="169" t="e">
        <f t="shared" si="325"/>
        <v>#N/A</v>
      </c>
      <c r="HU73" s="169" t="e">
        <f t="shared" si="205"/>
        <v>#N/A</v>
      </c>
      <c r="HV73" s="169" t="e">
        <f t="shared" si="205"/>
        <v>#N/A</v>
      </c>
      <c r="HW73" s="169" t="e">
        <f t="shared" si="205"/>
        <v>#N/A</v>
      </c>
      <c r="HX73" s="169" t="e">
        <f t="shared" si="216"/>
        <v>#N/A</v>
      </c>
      <c r="HY73" s="169" t="e">
        <f t="shared" si="216"/>
        <v>#N/A</v>
      </c>
      <c r="HZ73" s="169" t="e">
        <f t="shared" si="216"/>
        <v>#N/A</v>
      </c>
      <c r="IA73" s="169" t="e">
        <f t="shared" si="216"/>
        <v>#N/A</v>
      </c>
      <c r="IB73" s="169" t="e">
        <f t="shared" si="216"/>
        <v>#N/A</v>
      </c>
      <c r="IC73" s="169" t="e">
        <f t="shared" si="216"/>
        <v>#N/A</v>
      </c>
      <c r="ID73" s="169" t="e">
        <f t="shared" si="216"/>
        <v>#N/A</v>
      </c>
      <c r="IE73" s="169" t="e">
        <f t="shared" si="216"/>
        <v>#N/A</v>
      </c>
      <c r="IF73" s="169" t="e">
        <f t="shared" si="216"/>
        <v>#N/A</v>
      </c>
      <c r="IG73" s="169" t="e">
        <f t="shared" si="216"/>
        <v>#N/A</v>
      </c>
      <c r="IH73" s="169" t="e">
        <f t="shared" si="216"/>
        <v>#N/A</v>
      </c>
      <c r="II73" s="169" t="e">
        <f t="shared" si="216"/>
        <v>#N/A</v>
      </c>
      <c r="IJ73" s="169" t="e">
        <f t="shared" si="216"/>
        <v>#N/A</v>
      </c>
      <c r="IK73" s="169" t="e">
        <f t="shared" si="216"/>
        <v>#N/A</v>
      </c>
      <c r="IL73" s="169" t="e">
        <f t="shared" si="216"/>
        <v>#N/A</v>
      </c>
      <c r="IM73" s="169" t="e">
        <f t="shared" si="212"/>
        <v>#N/A</v>
      </c>
      <c r="IN73" s="169" t="e">
        <f t="shared" si="212"/>
        <v>#N/A</v>
      </c>
      <c r="IO73" s="169" t="e">
        <f t="shared" si="212"/>
        <v>#N/A</v>
      </c>
      <c r="IP73" s="169" t="e">
        <f t="shared" si="212"/>
        <v>#N/A</v>
      </c>
      <c r="IQ73" s="169" t="e">
        <f t="shared" si="212"/>
        <v>#N/A</v>
      </c>
      <c r="IR73" s="169" t="e">
        <f t="shared" si="212"/>
        <v>#N/A</v>
      </c>
      <c r="IS73" s="169" t="e">
        <f t="shared" si="212"/>
        <v>#N/A</v>
      </c>
      <c r="IT73" s="169" t="e">
        <f t="shared" si="212"/>
        <v>#N/A</v>
      </c>
      <c r="IU73" s="169" t="e">
        <f t="shared" si="212"/>
        <v>#N/A</v>
      </c>
      <c r="IV73" s="169" t="e">
        <f t="shared" si="212"/>
        <v>#N/A</v>
      </c>
      <c r="IW73" s="169" t="e">
        <f t="shared" si="212"/>
        <v>#N/A</v>
      </c>
      <c r="IX73" s="169" t="e">
        <f t="shared" si="212"/>
        <v>#N/A</v>
      </c>
      <c r="IY73" s="169" t="e">
        <f t="shared" si="212"/>
        <v>#N/A</v>
      </c>
      <c r="IZ73" s="169" t="e">
        <f t="shared" si="212"/>
        <v>#N/A</v>
      </c>
      <c r="JA73" s="169" t="e">
        <f t="shared" si="212"/>
        <v>#N/A</v>
      </c>
      <c r="JB73" s="169" t="e">
        <f t="shared" si="209"/>
        <v>#N/A</v>
      </c>
      <c r="JC73" s="169" t="e">
        <f t="shared" si="209"/>
        <v>#N/A</v>
      </c>
      <c r="JD73" s="169" t="e">
        <f t="shared" si="209"/>
        <v>#N/A</v>
      </c>
      <c r="JE73" s="169" t="e">
        <f t="shared" si="209"/>
        <v>#N/A</v>
      </c>
      <c r="JF73" s="169" t="e">
        <f t="shared" si="209"/>
        <v>#N/A</v>
      </c>
      <c r="JG73" s="169" t="e">
        <f t="shared" si="209"/>
        <v>#N/A</v>
      </c>
      <c r="JH73" s="169" t="e">
        <f t="shared" si="209"/>
        <v>#N/A</v>
      </c>
      <c r="JI73" s="169" t="e">
        <f t="shared" si="209"/>
        <v>#N/A</v>
      </c>
      <c r="JJ73" s="169" t="e">
        <f t="shared" si="209"/>
        <v>#N/A</v>
      </c>
      <c r="JK73" s="169" t="e">
        <f t="shared" si="209"/>
        <v>#N/A</v>
      </c>
      <c r="JL73" s="169" t="e">
        <f t="shared" si="209"/>
        <v>#N/A</v>
      </c>
      <c r="JM73" s="169" t="e">
        <f t="shared" si="209"/>
        <v>#N/A</v>
      </c>
      <c r="JN73" s="169" t="e">
        <f t="shared" si="209"/>
        <v>#N/A</v>
      </c>
      <c r="JO73" s="169" t="e">
        <f t="shared" si="209"/>
        <v>#N/A</v>
      </c>
      <c r="JP73" s="169" t="e">
        <f t="shared" si="209"/>
        <v>#N/A</v>
      </c>
      <c r="JQ73" s="169" t="e">
        <f t="shared" si="331"/>
        <v>#N/A</v>
      </c>
      <c r="JR73" s="169" t="e">
        <f t="shared" si="331"/>
        <v>#N/A</v>
      </c>
      <c r="JS73" s="169" t="e">
        <f t="shared" si="331"/>
        <v>#N/A</v>
      </c>
      <c r="JT73" s="169" t="e">
        <f t="shared" si="331"/>
        <v>#N/A</v>
      </c>
      <c r="JU73" s="169" t="e">
        <f t="shared" si="331"/>
        <v>#N/A</v>
      </c>
      <c r="JV73" s="169" t="e">
        <f t="shared" si="331"/>
        <v>#N/A</v>
      </c>
      <c r="JW73" s="169" t="e">
        <f t="shared" si="331"/>
        <v>#N/A</v>
      </c>
      <c r="JX73" s="169" t="e">
        <f t="shared" si="331"/>
        <v>#N/A</v>
      </c>
      <c r="JY73" s="169" t="e">
        <f t="shared" si="331"/>
        <v>#N/A</v>
      </c>
      <c r="JZ73" s="169" t="e">
        <f t="shared" si="331"/>
        <v>#N/A</v>
      </c>
      <c r="KA73" s="169" t="e">
        <f t="shared" si="331"/>
        <v>#N/A</v>
      </c>
      <c r="KB73" s="169" t="e">
        <f t="shared" si="331"/>
        <v>#N/A</v>
      </c>
      <c r="KC73" s="169" t="e">
        <f t="shared" si="331"/>
        <v>#N/A</v>
      </c>
      <c r="KD73" s="169" t="e">
        <f t="shared" si="331"/>
        <v>#N/A</v>
      </c>
      <c r="KE73" s="169" t="e">
        <f t="shared" si="331"/>
        <v>#N/A</v>
      </c>
      <c r="KF73" s="169" t="e">
        <f t="shared" si="335"/>
        <v>#N/A</v>
      </c>
      <c r="KG73" s="169" t="e">
        <f t="shared" si="206"/>
        <v>#N/A</v>
      </c>
      <c r="KH73" s="169" t="e">
        <f t="shared" si="206"/>
        <v>#N/A</v>
      </c>
      <c r="KI73" s="169" t="e">
        <f t="shared" si="206"/>
        <v>#N/A</v>
      </c>
      <c r="KJ73" s="169" t="e">
        <f t="shared" si="217"/>
        <v>#N/A</v>
      </c>
      <c r="KK73" s="169" t="e">
        <f t="shared" si="217"/>
        <v>#N/A</v>
      </c>
      <c r="KL73" s="169" t="e">
        <f t="shared" si="217"/>
        <v>#N/A</v>
      </c>
      <c r="KM73" s="169" t="e">
        <f t="shared" si="217"/>
        <v>#N/A</v>
      </c>
      <c r="KN73" s="169" t="e">
        <f t="shared" si="217"/>
        <v>#N/A</v>
      </c>
      <c r="KO73" s="169" t="e">
        <f t="shared" si="217"/>
        <v>#N/A</v>
      </c>
      <c r="KP73" s="169" t="e">
        <f t="shared" si="217"/>
        <v>#N/A</v>
      </c>
      <c r="KQ73" s="169" t="e">
        <f t="shared" si="217"/>
        <v>#N/A</v>
      </c>
      <c r="KR73" s="169" t="e">
        <f t="shared" si="217"/>
        <v>#N/A</v>
      </c>
      <c r="KS73" s="169" t="e">
        <f t="shared" si="217"/>
        <v>#N/A</v>
      </c>
      <c r="KT73" s="169" t="e">
        <f t="shared" si="217"/>
        <v>#N/A</v>
      </c>
      <c r="KU73" s="169" t="e">
        <f t="shared" si="217"/>
        <v>#N/A</v>
      </c>
      <c r="KV73" s="169" t="e">
        <f t="shared" si="217"/>
        <v>#N/A</v>
      </c>
      <c r="KW73" s="169" t="e">
        <f t="shared" si="217"/>
        <v>#N/A</v>
      </c>
      <c r="KX73" s="169" t="e">
        <f t="shared" si="217"/>
        <v>#N/A</v>
      </c>
      <c r="KY73" s="169" t="e">
        <f t="shared" si="213"/>
        <v>#N/A</v>
      </c>
      <c r="KZ73" s="169" t="e">
        <f t="shared" si="213"/>
        <v>#N/A</v>
      </c>
      <c r="LA73" s="169" t="e">
        <f t="shared" si="213"/>
        <v>#N/A</v>
      </c>
      <c r="LB73" s="169" t="e">
        <f t="shared" si="213"/>
        <v>#N/A</v>
      </c>
      <c r="LC73" s="169" t="e">
        <f t="shared" si="213"/>
        <v>#N/A</v>
      </c>
      <c r="LD73" s="169" t="e">
        <f t="shared" si="213"/>
        <v>#N/A</v>
      </c>
      <c r="LE73" s="169" t="e">
        <f t="shared" si="213"/>
        <v>#N/A</v>
      </c>
      <c r="LF73" s="169" t="e">
        <f t="shared" si="213"/>
        <v>#N/A</v>
      </c>
      <c r="LG73" s="169" t="e">
        <f t="shared" si="213"/>
        <v>#N/A</v>
      </c>
      <c r="LH73" s="169" t="e">
        <f t="shared" si="213"/>
        <v>#N/A</v>
      </c>
      <c r="LI73" s="169" t="e">
        <f t="shared" si="213"/>
        <v>#N/A</v>
      </c>
      <c r="LJ73" s="169" t="e">
        <f t="shared" si="213"/>
        <v>#N/A</v>
      </c>
      <c r="LK73" s="169" t="e">
        <f t="shared" si="213"/>
        <v>#N/A</v>
      </c>
      <c r="LL73" s="169" t="e">
        <f t="shared" si="213"/>
        <v>#N/A</v>
      </c>
      <c r="LM73" s="169" t="e">
        <f t="shared" si="213"/>
        <v>#N/A</v>
      </c>
      <c r="LN73" s="169" t="e">
        <f t="shared" si="210"/>
        <v>#N/A</v>
      </c>
      <c r="LO73" s="169" t="e">
        <f t="shared" si="210"/>
        <v>#N/A</v>
      </c>
      <c r="LP73" s="169" t="e">
        <f t="shared" si="210"/>
        <v>#N/A</v>
      </c>
      <c r="LQ73" s="169" t="e">
        <f t="shared" si="210"/>
        <v>#N/A</v>
      </c>
      <c r="LR73" s="169" t="e">
        <f t="shared" si="210"/>
        <v>#N/A</v>
      </c>
      <c r="LS73" s="169" t="e">
        <f t="shared" si="210"/>
        <v>#N/A</v>
      </c>
      <c r="LT73" s="169" t="e">
        <f t="shared" si="210"/>
        <v>#N/A</v>
      </c>
      <c r="LU73" s="169" t="e">
        <f t="shared" si="210"/>
        <v>#N/A</v>
      </c>
      <c r="LV73" s="169" t="e">
        <f t="shared" si="210"/>
        <v>#N/A</v>
      </c>
      <c r="LW73" s="169" t="e">
        <f t="shared" si="210"/>
        <v>#N/A</v>
      </c>
      <c r="LX73" s="169" t="e">
        <f t="shared" si="210"/>
        <v>#N/A</v>
      </c>
      <c r="LY73" s="169" t="e">
        <f t="shared" si="210"/>
        <v>#N/A</v>
      </c>
      <c r="LZ73" s="169" t="e">
        <f t="shared" si="210"/>
        <v>#N/A</v>
      </c>
      <c r="MA73" s="169" t="e">
        <f t="shared" si="210"/>
        <v>#N/A</v>
      </c>
      <c r="MB73" s="169" t="e">
        <f t="shared" si="210"/>
        <v>#N/A</v>
      </c>
      <c r="MC73" s="169" t="e">
        <f t="shared" si="332"/>
        <v>#N/A</v>
      </c>
      <c r="MD73" s="169" t="e">
        <f t="shared" si="332"/>
        <v>#N/A</v>
      </c>
      <c r="ME73" s="169" t="e">
        <f t="shared" si="332"/>
        <v>#N/A</v>
      </c>
      <c r="MF73" s="169" t="e">
        <f t="shared" si="332"/>
        <v>#N/A</v>
      </c>
      <c r="MG73" s="169" t="e">
        <f t="shared" si="332"/>
        <v>#N/A</v>
      </c>
      <c r="MH73" s="169" t="e">
        <f t="shared" si="332"/>
        <v>#N/A</v>
      </c>
      <c r="MI73" s="169" t="e">
        <f t="shared" si="332"/>
        <v>#N/A</v>
      </c>
      <c r="MJ73" s="169" t="e">
        <f t="shared" si="332"/>
        <v>#N/A</v>
      </c>
      <c r="MK73" s="169" t="e">
        <f t="shared" si="332"/>
        <v>#N/A</v>
      </c>
      <c r="ML73" s="169" t="e">
        <f t="shared" si="332"/>
        <v>#N/A</v>
      </c>
      <c r="MM73" s="169" t="e">
        <f t="shared" si="332"/>
        <v>#N/A</v>
      </c>
      <c r="MN73" s="169" t="e">
        <f t="shared" si="332"/>
        <v>#N/A</v>
      </c>
      <c r="MO73" s="169" t="e">
        <f t="shared" si="332"/>
        <v>#N/A</v>
      </c>
      <c r="MP73" s="169" t="e">
        <f t="shared" si="332"/>
        <v>#N/A</v>
      </c>
      <c r="MQ73" s="169" t="e">
        <f t="shared" si="332"/>
        <v>#N/A</v>
      </c>
      <c r="MR73" s="169" t="e">
        <f t="shared" si="336"/>
        <v>#N/A</v>
      </c>
      <c r="MS73" s="169" t="e">
        <f t="shared" si="207"/>
        <v>#N/A</v>
      </c>
      <c r="MT73" s="169" t="e">
        <f t="shared" si="207"/>
        <v>#N/A</v>
      </c>
      <c r="MU73" s="169" t="e">
        <f t="shared" si="207"/>
        <v>#N/A</v>
      </c>
      <c r="MV73" s="169" t="e">
        <f t="shared" si="218"/>
        <v>#N/A</v>
      </c>
      <c r="MW73" s="169" t="e">
        <f t="shared" si="218"/>
        <v>#N/A</v>
      </c>
      <c r="MX73" s="169" t="e">
        <f t="shared" si="218"/>
        <v>#N/A</v>
      </c>
      <c r="MY73" s="169" t="e">
        <f t="shared" si="218"/>
        <v>#N/A</v>
      </c>
      <c r="MZ73" s="169" t="e">
        <f t="shared" si="218"/>
        <v>#N/A</v>
      </c>
      <c r="NA73" s="169" t="e">
        <f t="shared" si="218"/>
        <v>#N/A</v>
      </c>
      <c r="NB73" s="169" t="e">
        <f t="shared" si="218"/>
        <v>#N/A</v>
      </c>
      <c r="NC73" s="169" t="e">
        <f t="shared" si="218"/>
        <v>#N/A</v>
      </c>
      <c r="ND73" s="169" t="e">
        <f t="shared" si="218"/>
        <v>#N/A</v>
      </c>
      <c r="NE73" s="169" t="e">
        <f t="shared" si="218"/>
        <v>#N/A</v>
      </c>
      <c r="NF73" s="169" t="e">
        <f t="shared" si="218"/>
        <v>#N/A</v>
      </c>
      <c r="NG73" s="169" t="e">
        <f t="shared" si="218"/>
        <v>#N/A</v>
      </c>
      <c r="NH73" s="169" t="e">
        <f t="shared" si="218"/>
        <v>#N/A</v>
      </c>
      <c r="NI73" s="169" t="e">
        <f t="shared" si="218"/>
        <v>#N/A</v>
      </c>
      <c r="NJ73" s="169" t="e">
        <f t="shared" si="218"/>
        <v>#N/A</v>
      </c>
      <c r="NK73" s="169" t="e">
        <f t="shared" si="214"/>
        <v>#N/A</v>
      </c>
      <c r="NL73" s="169" t="e">
        <f t="shared" si="214"/>
        <v>#N/A</v>
      </c>
      <c r="NM73" s="169" t="e">
        <f t="shared" si="214"/>
        <v>#N/A</v>
      </c>
      <c r="NN73" s="169" t="e">
        <f t="shared" si="214"/>
        <v>#N/A</v>
      </c>
      <c r="NO73" s="169" t="e">
        <f t="shared" si="214"/>
        <v>#N/A</v>
      </c>
      <c r="NP73" s="169" t="e">
        <f t="shared" si="214"/>
        <v>#N/A</v>
      </c>
      <c r="NQ73" s="169" t="e">
        <f t="shared" si="214"/>
        <v>#N/A</v>
      </c>
      <c r="NR73" s="169" t="e">
        <f t="shared" si="214"/>
        <v>#N/A</v>
      </c>
      <c r="NS73" s="169" t="e">
        <f t="shared" si="214"/>
        <v>#N/A</v>
      </c>
      <c r="NT73" s="169" t="e">
        <f t="shared" si="214"/>
        <v>#N/A</v>
      </c>
      <c r="NU73" s="169" t="e">
        <f t="shared" si="214"/>
        <v>#N/A</v>
      </c>
      <c r="NV73" s="169" t="e">
        <f t="shared" si="214"/>
        <v>#N/A</v>
      </c>
      <c r="NW73" s="169" t="e">
        <f t="shared" si="214"/>
        <v>#N/A</v>
      </c>
      <c r="NX73" s="169" t="e">
        <f t="shared" si="214"/>
        <v>#N/A</v>
      </c>
      <c r="NY73" s="169" t="e">
        <f t="shared" si="214"/>
        <v>#N/A</v>
      </c>
      <c r="NZ73" s="169" t="e">
        <f t="shared" si="211"/>
        <v>#N/A</v>
      </c>
      <c r="OA73" s="169" t="e">
        <f t="shared" si="211"/>
        <v>#N/A</v>
      </c>
      <c r="OB73" s="169" t="e">
        <f t="shared" si="211"/>
        <v>#N/A</v>
      </c>
      <c r="OC73" s="169" t="e">
        <f t="shared" si="211"/>
        <v>#N/A</v>
      </c>
      <c r="OD73" s="169" t="e">
        <f t="shared" si="211"/>
        <v>#N/A</v>
      </c>
      <c r="OE73" s="169" t="e">
        <f t="shared" si="211"/>
        <v>#N/A</v>
      </c>
      <c r="OF73" s="169" t="e">
        <f t="shared" si="211"/>
        <v>#N/A</v>
      </c>
      <c r="OG73" s="169" t="e">
        <f t="shared" si="211"/>
        <v>#N/A</v>
      </c>
      <c r="OH73" s="169" t="e">
        <f t="shared" si="211"/>
        <v>#N/A</v>
      </c>
      <c r="OI73" s="169" t="e">
        <f t="shared" si="211"/>
        <v>#N/A</v>
      </c>
      <c r="OJ73" s="169" t="e">
        <f t="shared" si="211"/>
        <v>#N/A</v>
      </c>
      <c r="OK73" s="169" t="e">
        <f t="shared" si="211"/>
        <v>#N/A</v>
      </c>
      <c r="OL73" s="169" t="e">
        <f t="shared" si="211"/>
        <v>#N/A</v>
      </c>
      <c r="OM73" s="169" t="e">
        <f t="shared" si="211"/>
        <v>#N/A</v>
      </c>
      <c r="ON73" s="169" t="e">
        <f t="shared" si="211"/>
        <v>#N/A</v>
      </c>
      <c r="OO73" s="169" t="e">
        <f t="shared" si="333"/>
        <v>#N/A</v>
      </c>
      <c r="OP73" s="169" t="e">
        <f t="shared" si="333"/>
        <v>#N/A</v>
      </c>
      <c r="OQ73" s="169" t="e">
        <f t="shared" si="333"/>
        <v>#N/A</v>
      </c>
      <c r="OR73" s="169" t="e">
        <f t="shared" si="333"/>
        <v>#N/A</v>
      </c>
      <c r="OS73" s="169" t="e">
        <f t="shared" si="333"/>
        <v>#N/A</v>
      </c>
      <c r="OT73" s="169" t="e">
        <f t="shared" si="333"/>
        <v>#N/A</v>
      </c>
      <c r="OU73" s="169" t="e">
        <f t="shared" si="333"/>
        <v>#N/A</v>
      </c>
      <c r="OV73" s="169" t="e">
        <f t="shared" si="333"/>
        <v>#N/A</v>
      </c>
      <c r="OW73" s="169" t="e">
        <f t="shared" si="333"/>
        <v>#N/A</v>
      </c>
      <c r="OX73" s="169" t="e">
        <f t="shared" si="333"/>
        <v>#N/A</v>
      </c>
      <c r="OY73" s="169" t="e">
        <f t="shared" si="333"/>
        <v>#N/A</v>
      </c>
      <c r="OZ73" s="169" t="e">
        <f t="shared" si="333"/>
        <v>#N/A</v>
      </c>
      <c r="PA73" s="169" t="e">
        <f t="shared" si="333"/>
        <v>#N/A</v>
      </c>
      <c r="PB73" s="169" t="e">
        <f t="shared" si="333"/>
        <v>#N/A</v>
      </c>
      <c r="PC73" s="169" t="e">
        <f t="shared" si="333"/>
        <v>#N/A</v>
      </c>
      <c r="PD73" s="169" t="e">
        <f t="shared" si="337"/>
        <v>#N/A</v>
      </c>
      <c r="PE73" s="169" t="e">
        <f t="shared" si="326"/>
        <v>#N/A</v>
      </c>
      <c r="PF73" s="169" t="e">
        <f t="shared" si="326"/>
        <v>#N/A</v>
      </c>
      <c r="PG73" s="169" t="e">
        <f t="shared" si="326"/>
        <v>#N/A</v>
      </c>
      <c r="PH73" s="169" t="e">
        <f t="shared" si="326"/>
        <v>#N/A</v>
      </c>
      <c r="PI73" s="169" t="e">
        <f t="shared" si="326"/>
        <v>#N/A</v>
      </c>
      <c r="PJ73" s="169" t="e">
        <f t="shared" si="326"/>
        <v>#N/A</v>
      </c>
      <c r="PK73" s="169" t="e">
        <f t="shared" si="326"/>
        <v>#N/A</v>
      </c>
      <c r="PL73" s="169" t="e">
        <f t="shared" si="326"/>
        <v>#N/A</v>
      </c>
    </row>
    <row r="74" spans="1:428" hidden="1" x14ac:dyDescent="0.75">
      <c r="A74" s="4">
        <v>71</v>
      </c>
      <c r="B74" s="109"/>
      <c r="C74" s="117"/>
      <c r="D74" s="122" t="str">
        <f t="shared" si="220"/>
        <v/>
      </c>
      <c r="E74" s="95"/>
      <c r="F74" s="122" t="str">
        <f t="shared" si="221"/>
        <v/>
      </c>
      <c r="G74" s="117"/>
      <c r="H74" s="110"/>
      <c r="I74" s="124" t="str">
        <f t="shared" si="222"/>
        <v/>
      </c>
      <c r="J74" s="124" t="str">
        <f t="shared" si="223"/>
        <v/>
      </c>
      <c r="K74" s="73" t="str">
        <f t="shared" si="327"/>
        <v/>
      </c>
      <c r="L74" s="23"/>
      <c r="M74" s="57"/>
      <c r="N74" s="280"/>
      <c r="O74" s="74" t="str">
        <f>IF(AND(D74&gt;0,E74&gt;0,F74&gt;0),IF(ISBLANK(N74),IF(ISBLANK(L74),"",(F74-D74)*VLOOKUP(L74,VLookups!$A$4:$B$13,2,FALSE)),N74),"")</f>
        <v/>
      </c>
      <c r="P74" s="75" t="str">
        <f t="shared" si="224"/>
        <v/>
      </c>
      <c r="Q74" s="95"/>
      <c r="R74" s="270" t="str">
        <f>IF(AND(Q74&gt;0,E74&gt;0,NOT(O74="")),ABS(VLOOKUP($Q$1,VLookups!$A$43:$B$44,2,FALSE)-_xlfn.NORM.DIST(Q74,K74,O74,TRUE)),"")</f>
        <v/>
      </c>
      <c r="S74" s="94" t="str">
        <f>IF(AND($D74&gt;0,$E74&gt;0,$F74&gt;0,NOT(ISBLANK($L74))),_xlfn.NORM.INV(ABS(VLOOKUP($Q$1,VLookups!$A$43:$B$44,2,FALSE)-S$3),$K74,$O74),"")</f>
        <v/>
      </c>
      <c r="T74" s="93" t="str">
        <f>IF(AND($D74&gt;0,$E74&gt;0,$F74&gt;0,NOT(ISBLANK($L74))),_xlfn.NORM.INV(ABS(VLOOKUP($Q$1,VLookups!$A$43:$B$44,2,FALSE)-T$3),$K74,$O74),"")</f>
        <v/>
      </c>
      <c r="U74" s="94" t="str">
        <f>IF(AND($D74&gt;0,$E74&gt;0,$F74&gt;0,NOT(ISBLANK($L74))),_xlfn.NORM.INV(ABS(VLOOKUP($Q$1,VLookups!$A$43:$B$44,2,FALSE)-U$3),$K74,$O74),"")</f>
        <v/>
      </c>
      <c r="V74" s="93" t="str">
        <f>IF(AND($D74&gt;0,$E74&gt;0,$F74&gt;0,NOT(ISBLANK($L74))),_xlfn.NORM.INV(ABS(VLOOKUP($Q$1,VLookups!$A$43:$B$44,2,FALSE)-V$3),$K74,$O74),"")</f>
        <v/>
      </c>
      <c r="W74" s="94" t="str">
        <f>IF(AND($D74&gt;0,$E74&gt;0,$F74&gt;0,NOT(ISBLANK($L74))),_xlfn.NORM.INV(ABS(VLOOKUP($Q$1,VLookups!$A$43:$B$44,2,FALSE)-W$3),$K74,$O74),"")</f>
        <v/>
      </c>
      <c r="X74" s="93" t="str">
        <f>IF(AND($D74&gt;0,$E74&gt;0,$F74&gt;0,NOT(ISBLANK($L74))),_xlfn.NORM.INV(ABS(VLOOKUP($Q$1,VLookups!$A$43:$B$44,2,FALSE)-X$3),$K74,$O74),"")</f>
        <v/>
      </c>
      <c r="Y74" s="5"/>
      <c r="Z74" s="168" t="str">
        <f t="shared" si="328"/>
        <v/>
      </c>
      <c r="AA74" s="49" t="str">
        <f t="shared" si="329"/>
        <v/>
      </c>
      <c r="AB74" s="49" t="str">
        <f t="shared" ref="AB74:CM77" si="340">IF(ISNONTEXT($Z74),AC74-$Z74,"")</f>
        <v/>
      </c>
      <c r="AC74" s="49" t="str">
        <f t="shared" si="340"/>
        <v/>
      </c>
      <c r="AD74" s="49" t="str">
        <f t="shared" si="340"/>
        <v/>
      </c>
      <c r="AE74" s="49" t="str">
        <f t="shared" si="340"/>
        <v/>
      </c>
      <c r="AF74" s="49" t="str">
        <f t="shared" si="340"/>
        <v/>
      </c>
      <c r="AG74" s="49" t="str">
        <f t="shared" si="340"/>
        <v/>
      </c>
      <c r="AH74" s="49" t="str">
        <f t="shared" si="340"/>
        <v/>
      </c>
      <c r="AI74" s="49" t="str">
        <f t="shared" si="340"/>
        <v/>
      </c>
      <c r="AJ74" s="49" t="str">
        <f t="shared" si="340"/>
        <v/>
      </c>
      <c r="AK74" s="49" t="str">
        <f t="shared" si="340"/>
        <v/>
      </c>
      <c r="AL74" s="49" t="str">
        <f t="shared" si="340"/>
        <v/>
      </c>
      <c r="AM74" s="49" t="str">
        <f t="shared" si="340"/>
        <v/>
      </c>
      <c r="AN74" s="49" t="str">
        <f t="shared" si="340"/>
        <v/>
      </c>
      <c r="AO74" s="49" t="str">
        <f t="shared" si="340"/>
        <v/>
      </c>
      <c r="AP74" s="49" t="str">
        <f t="shared" si="340"/>
        <v/>
      </c>
      <c r="AQ74" s="49" t="str">
        <f t="shared" si="340"/>
        <v/>
      </c>
      <c r="AR74" s="49" t="str">
        <f t="shared" si="340"/>
        <v/>
      </c>
      <c r="AS74" s="49" t="str">
        <f t="shared" si="340"/>
        <v/>
      </c>
      <c r="AT74" s="49" t="str">
        <f t="shared" si="340"/>
        <v/>
      </c>
      <c r="AU74" s="49" t="str">
        <f t="shared" si="340"/>
        <v/>
      </c>
      <c r="AV74" s="49" t="str">
        <f t="shared" si="340"/>
        <v/>
      </c>
      <c r="AW74" s="49" t="str">
        <f t="shared" si="340"/>
        <v/>
      </c>
      <c r="AX74" s="49" t="str">
        <f t="shared" si="340"/>
        <v/>
      </c>
      <c r="AY74" s="49" t="str">
        <f t="shared" si="340"/>
        <v/>
      </c>
      <c r="AZ74" s="49" t="str">
        <f t="shared" si="340"/>
        <v/>
      </c>
      <c r="BA74" s="49" t="str">
        <f t="shared" si="340"/>
        <v/>
      </c>
      <c r="BB74" s="49" t="str">
        <f t="shared" si="340"/>
        <v/>
      </c>
      <c r="BC74" s="49" t="str">
        <f t="shared" si="340"/>
        <v/>
      </c>
      <c r="BD74" s="49" t="str">
        <f t="shared" si="340"/>
        <v/>
      </c>
      <c r="BE74" s="49" t="str">
        <f t="shared" si="340"/>
        <v/>
      </c>
      <c r="BF74" s="49" t="str">
        <f t="shared" si="340"/>
        <v/>
      </c>
      <c r="BG74" s="49" t="str">
        <f t="shared" si="340"/>
        <v/>
      </c>
      <c r="BH74" s="49" t="str">
        <f t="shared" si="340"/>
        <v/>
      </c>
      <c r="BI74" s="49" t="str">
        <f t="shared" si="340"/>
        <v/>
      </c>
      <c r="BJ74" s="49" t="str">
        <f t="shared" si="340"/>
        <v/>
      </c>
      <c r="BK74" s="49" t="str">
        <f t="shared" si="340"/>
        <v/>
      </c>
      <c r="BL74" s="49" t="str">
        <f t="shared" si="340"/>
        <v/>
      </c>
      <c r="BM74" s="49" t="str">
        <f t="shared" si="340"/>
        <v/>
      </c>
      <c r="BN74" s="49" t="str">
        <f t="shared" si="340"/>
        <v/>
      </c>
      <c r="BO74" s="49" t="str">
        <f t="shared" si="340"/>
        <v/>
      </c>
      <c r="BP74" s="49" t="str">
        <f t="shared" si="340"/>
        <v/>
      </c>
      <c r="BQ74" s="49" t="str">
        <f t="shared" si="340"/>
        <v/>
      </c>
      <c r="BR74" s="49" t="str">
        <f t="shared" si="340"/>
        <v/>
      </c>
      <c r="BS74" s="49" t="str">
        <f t="shared" si="340"/>
        <v/>
      </c>
      <c r="BT74" s="49" t="str">
        <f t="shared" si="340"/>
        <v/>
      </c>
      <c r="BU74" s="49" t="str">
        <f t="shared" si="340"/>
        <v/>
      </c>
      <c r="BV74" s="49" t="str">
        <f t="shared" si="340"/>
        <v/>
      </c>
      <c r="BW74" s="49" t="str">
        <f t="shared" si="340"/>
        <v/>
      </c>
      <c r="BX74" s="49" t="str">
        <f t="shared" si="340"/>
        <v/>
      </c>
      <c r="BY74" s="49" t="str">
        <f t="shared" si="340"/>
        <v/>
      </c>
      <c r="BZ74" s="49" t="str">
        <f t="shared" si="340"/>
        <v/>
      </c>
      <c r="CA74" s="49" t="str">
        <f t="shared" si="340"/>
        <v/>
      </c>
      <c r="CB74" s="49" t="str">
        <f t="shared" si="340"/>
        <v/>
      </c>
      <c r="CC74" s="49" t="str">
        <f t="shared" si="340"/>
        <v/>
      </c>
      <c r="CD74" s="49" t="str">
        <f t="shared" si="340"/>
        <v/>
      </c>
      <c r="CE74" s="49" t="str">
        <f t="shared" si="340"/>
        <v/>
      </c>
      <c r="CF74" s="49" t="str">
        <f t="shared" si="340"/>
        <v/>
      </c>
      <c r="CG74" s="49" t="str">
        <f t="shared" si="340"/>
        <v/>
      </c>
      <c r="CH74" s="49" t="str">
        <f t="shared" si="340"/>
        <v/>
      </c>
      <c r="CI74" s="49" t="str">
        <f t="shared" si="340"/>
        <v/>
      </c>
      <c r="CJ74" s="49" t="str">
        <f t="shared" si="340"/>
        <v/>
      </c>
      <c r="CK74" s="49" t="str">
        <f t="shared" si="340"/>
        <v/>
      </c>
      <c r="CL74" s="49" t="str">
        <f t="shared" si="340"/>
        <v/>
      </c>
      <c r="CM74" s="49" t="str">
        <f t="shared" si="340"/>
        <v/>
      </c>
      <c r="CN74" s="49" t="str">
        <f t="shared" si="339"/>
        <v/>
      </c>
      <c r="CO74" s="49" t="str">
        <f t="shared" si="339"/>
        <v/>
      </c>
      <c r="CP74" s="49" t="str">
        <f t="shared" si="339"/>
        <v/>
      </c>
      <c r="CQ74" s="49" t="str">
        <f t="shared" si="339"/>
        <v/>
      </c>
      <c r="CR74" s="49" t="str">
        <f t="shared" si="339"/>
        <v/>
      </c>
      <c r="CS74" s="49" t="str">
        <f t="shared" si="339"/>
        <v/>
      </c>
      <c r="CT74" s="49" t="str">
        <f t="shared" si="339"/>
        <v/>
      </c>
      <c r="CU74" s="49" t="str">
        <f t="shared" si="339"/>
        <v/>
      </c>
      <c r="CV74" s="49" t="str">
        <f t="shared" si="339"/>
        <v/>
      </c>
      <c r="CW74" s="49" t="str">
        <f t="shared" si="339"/>
        <v/>
      </c>
      <c r="CX74" s="49" t="str">
        <f t="shared" si="339"/>
        <v/>
      </c>
      <c r="CY74" s="49" t="str">
        <f t="shared" si="339"/>
        <v/>
      </c>
      <c r="CZ74" s="49" t="str">
        <f t="shared" si="339"/>
        <v/>
      </c>
      <c r="DA74" s="49" t="str">
        <f t="shared" si="339"/>
        <v/>
      </c>
      <c r="DB74" s="49" t="str">
        <f t="shared" si="339"/>
        <v/>
      </c>
      <c r="DC74" s="49" t="str">
        <f t="shared" si="339"/>
        <v/>
      </c>
      <c r="DD74" s="49" t="str">
        <f t="shared" si="339"/>
        <v/>
      </c>
      <c r="DE74" s="49" t="str">
        <f t="shared" si="339"/>
        <v/>
      </c>
      <c r="DF74" s="49" t="str">
        <f t="shared" si="339"/>
        <v/>
      </c>
      <c r="DG74" s="49" t="str">
        <f t="shared" si="339"/>
        <v/>
      </c>
      <c r="DH74" s="49" t="str">
        <f t="shared" si="339"/>
        <v/>
      </c>
      <c r="DI74" s="49" t="str">
        <f t="shared" si="339"/>
        <v/>
      </c>
      <c r="DJ74" s="49" t="str">
        <f t="shared" si="339"/>
        <v/>
      </c>
      <c r="DK74" s="49" t="str">
        <f t="shared" si="339"/>
        <v/>
      </c>
      <c r="DL74" s="49" t="str">
        <f t="shared" si="339"/>
        <v/>
      </c>
      <c r="DM74" s="49" t="str">
        <f t="shared" si="339"/>
        <v/>
      </c>
      <c r="DN74" s="49" t="str">
        <f t="shared" si="339"/>
        <v/>
      </c>
      <c r="DO74" s="49" t="str">
        <f t="shared" si="339"/>
        <v/>
      </c>
      <c r="DP74" s="49" t="str">
        <f t="shared" si="339"/>
        <v/>
      </c>
      <c r="DQ74" s="49" t="str">
        <f t="shared" si="339"/>
        <v/>
      </c>
      <c r="DR74" s="49" t="str">
        <f t="shared" si="339"/>
        <v/>
      </c>
      <c r="DS74" s="49" t="str">
        <f t="shared" si="339"/>
        <v/>
      </c>
      <c r="DT74" s="49" t="str">
        <f t="shared" si="339"/>
        <v/>
      </c>
      <c r="DU74" s="49" t="str">
        <f t="shared" si="339"/>
        <v/>
      </c>
      <c r="DV74" s="49" t="str">
        <f t="shared" si="339"/>
        <v/>
      </c>
      <c r="DW74" s="183" t="str">
        <f t="shared" si="330"/>
        <v/>
      </c>
      <c r="DX74" s="49" t="str">
        <f t="shared" si="225"/>
        <v/>
      </c>
      <c r="DY74" s="49" t="str">
        <f t="shared" si="226"/>
        <v/>
      </c>
      <c r="DZ74" s="49" t="str">
        <f t="shared" si="227"/>
        <v/>
      </c>
      <c r="EA74" s="49" t="str">
        <f t="shared" si="228"/>
        <v/>
      </c>
      <c r="EB74" s="49" t="str">
        <f t="shared" si="229"/>
        <v/>
      </c>
      <c r="EC74" s="49" t="str">
        <f t="shared" si="230"/>
        <v/>
      </c>
      <c r="ED74" s="49" t="str">
        <f t="shared" si="231"/>
        <v/>
      </c>
      <c r="EE74" s="49" t="str">
        <f t="shared" si="232"/>
        <v/>
      </c>
      <c r="EF74" s="49" t="str">
        <f t="shared" si="233"/>
        <v/>
      </c>
      <c r="EG74" s="49" t="str">
        <f t="shared" si="234"/>
        <v/>
      </c>
      <c r="EH74" s="49" t="str">
        <f t="shared" si="235"/>
        <v/>
      </c>
      <c r="EI74" s="49" t="str">
        <f t="shared" si="236"/>
        <v/>
      </c>
      <c r="EJ74" s="49" t="str">
        <f t="shared" si="237"/>
        <v/>
      </c>
      <c r="EK74" s="49" t="str">
        <f t="shared" si="238"/>
        <v/>
      </c>
      <c r="EL74" s="49" t="str">
        <f t="shared" si="239"/>
        <v/>
      </c>
      <c r="EM74" s="49" t="str">
        <f t="shared" si="240"/>
        <v/>
      </c>
      <c r="EN74" s="49" t="str">
        <f t="shared" si="241"/>
        <v/>
      </c>
      <c r="EO74" s="49" t="str">
        <f t="shared" si="242"/>
        <v/>
      </c>
      <c r="EP74" s="49" t="str">
        <f t="shared" si="243"/>
        <v/>
      </c>
      <c r="EQ74" s="49" t="str">
        <f t="shared" si="244"/>
        <v/>
      </c>
      <c r="ER74" s="49" t="str">
        <f t="shared" si="245"/>
        <v/>
      </c>
      <c r="ES74" s="49" t="str">
        <f t="shared" si="246"/>
        <v/>
      </c>
      <c r="ET74" s="49" t="str">
        <f t="shared" si="247"/>
        <v/>
      </c>
      <c r="EU74" s="49" t="str">
        <f t="shared" si="248"/>
        <v/>
      </c>
      <c r="EV74" s="49" t="str">
        <f t="shared" si="249"/>
        <v/>
      </c>
      <c r="EW74" s="49" t="str">
        <f t="shared" si="250"/>
        <v/>
      </c>
      <c r="EX74" s="49" t="str">
        <f t="shared" si="251"/>
        <v/>
      </c>
      <c r="EY74" s="49" t="str">
        <f t="shared" si="252"/>
        <v/>
      </c>
      <c r="EZ74" s="49" t="str">
        <f t="shared" si="253"/>
        <v/>
      </c>
      <c r="FA74" s="49" t="str">
        <f t="shared" si="254"/>
        <v/>
      </c>
      <c r="FB74" s="49" t="str">
        <f t="shared" si="255"/>
        <v/>
      </c>
      <c r="FC74" s="49" t="str">
        <f t="shared" si="256"/>
        <v/>
      </c>
      <c r="FD74" s="49" t="str">
        <f t="shared" si="257"/>
        <v/>
      </c>
      <c r="FE74" s="49" t="str">
        <f t="shared" si="258"/>
        <v/>
      </c>
      <c r="FF74" s="49" t="str">
        <f t="shared" si="259"/>
        <v/>
      </c>
      <c r="FG74" s="49" t="str">
        <f t="shared" si="260"/>
        <v/>
      </c>
      <c r="FH74" s="49" t="str">
        <f t="shared" si="261"/>
        <v/>
      </c>
      <c r="FI74" s="49" t="str">
        <f t="shared" si="262"/>
        <v/>
      </c>
      <c r="FJ74" s="49" t="str">
        <f t="shared" si="263"/>
        <v/>
      </c>
      <c r="FK74" s="49" t="str">
        <f t="shared" si="264"/>
        <v/>
      </c>
      <c r="FL74" s="49" t="str">
        <f t="shared" si="265"/>
        <v/>
      </c>
      <c r="FM74" s="49" t="str">
        <f t="shared" si="266"/>
        <v/>
      </c>
      <c r="FN74" s="49" t="str">
        <f t="shared" si="267"/>
        <v/>
      </c>
      <c r="FO74" s="49" t="str">
        <f t="shared" si="268"/>
        <v/>
      </c>
      <c r="FP74" s="49" t="str">
        <f t="shared" si="269"/>
        <v/>
      </c>
      <c r="FQ74" s="49" t="str">
        <f t="shared" si="270"/>
        <v/>
      </c>
      <c r="FR74" s="49" t="str">
        <f t="shared" si="271"/>
        <v/>
      </c>
      <c r="FS74" s="49" t="str">
        <f t="shared" si="272"/>
        <v/>
      </c>
      <c r="FT74" s="49" t="str">
        <f t="shared" si="273"/>
        <v/>
      </c>
      <c r="FU74" s="49" t="str">
        <f t="shared" si="274"/>
        <v/>
      </c>
      <c r="FV74" s="49" t="str">
        <f t="shared" si="275"/>
        <v/>
      </c>
      <c r="FW74" s="49" t="str">
        <f t="shared" si="276"/>
        <v/>
      </c>
      <c r="FX74" s="49" t="str">
        <f t="shared" si="277"/>
        <v/>
      </c>
      <c r="FY74" s="49" t="str">
        <f t="shared" si="278"/>
        <v/>
      </c>
      <c r="FZ74" s="49" t="str">
        <f t="shared" si="279"/>
        <v/>
      </c>
      <c r="GA74" s="49" t="str">
        <f t="shared" si="280"/>
        <v/>
      </c>
      <c r="GB74" s="49" t="str">
        <f t="shared" si="281"/>
        <v/>
      </c>
      <c r="GC74" s="49" t="str">
        <f t="shared" si="282"/>
        <v/>
      </c>
      <c r="GD74" s="49" t="str">
        <f t="shared" si="283"/>
        <v/>
      </c>
      <c r="GE74" s="49" t="str">
        <f t="shared" si="284"/>
        <v/>
      </c>
      <c r="GF74" s="49" t="str">
        <f t="shared" si="285"/>
        <v/>
      </c>
      <c r="GG74" s="49" t="str">
        <f t="shared" si="286"/>
        <v/>
      </c>
      <c r="GH74" s="49" t="str">
        <f t="shared" si="287"/>
        <v/>
      </c>
      <c r="GI74" s="49" t="str">
        <f t="shared" si="288"/>
        <v/>
      </c>
      <c r="GJ74" s="49" t="str">
        <f t="shared" si="289"/>
        <v/>
      </c>
      <c r="GK74" s="49" t="str">
        <f t="shared" si="290"/>
        <v/>
      </c>
      <c r="GL74" s="49" t="str">
        <f t="shared" si="291"/>
        <v/>
      </c>
      <c r="GM74" s="49" t="str">
        <f t="shared" si="292"/>
        <v/>
      </c>
      <c r="GN74" s="49" t="str">
        <f t="shared" si="293"/>
        <v/>
      </c>
      <c r="GO74" s="49" t="str">
        <f t="shared" si="294"/>
        <v/>
      </c>
      <c r="GP74" s="49" t="str">
        <f t="shared" si="295"/>
        <v/>
      </c>
      <c r="GQ74" s="49" t="str">
        <f t="shared" si="296"/>
        <v/>
      </c>
      <c r="GR74" s="49" t="str">
        <f t="shared" si="297"/>
        <v/>
      </c>
      <c r="GS74" s="49" t="str">
        <f t="shared" si="298"/>
        <v/>
      </c>
      <c r="GT74" s="49" t="str">
        <f t="shared" si="299"/>
        <v/>
      </c>
      <c r="GU74" s="49" t="str">
        <f t="shared" si="300"/>
        <v/>
      </c>
      <c r="GV74" s="49" t="str">
        <f t="shared" si="301"/>
        <v/>
      </c>
      <c r="GW74" s="49" t="str">
        <f t="shared" si="302"/>
        <v/>
      </c>
      <c r="GX74" s="49" t="str">
        <f t="shared" si="303"/>
        <v/>
      </c>
      <c r="GY74" s="49" t="str">
        <f t="shared" si="304"/>
        <v/>
      </c>
      <c r="GZ74" s="49" t="str">
        <f t="shared" si="305"/>
        <v/>
      </c>
      <c r="HA74" s="49" t="str">
        <f t="shared" si="306"/>
        <v/>
      </c>
      <c r="HB74" s="49" t="str">
        <f t="shared" si="307"/>
        <v/>
      </c>
      <c r="HC74" s="49" t="str">
        <f t="shared" si="308"/>
        <v/>
      </c>
      <c r="HD74" s="49" t="str">
        <f t="shared" si="309"/>
        <v/>
      </c>
      <c r="HE74" s="49" t="str">
        <f t="shared" si="310"/>
        <v/>
      </c>
      <c r="HF74" s="49" t="str">
        <f t="shared" si="311"/>
        <v/>
      </c>
      <c r="HG74" s="49" t="str">
        <f t="shared" si="312"/>
        <v/>
      </c>
      <c r="HH74" s="49" t="str">
        <f t="shared" si="313"/>
        <v/>
      </c>
      <c r="HI74" s="49" t="str">
        <f t="shared" si="314"/>
        <v/>
      </c>
      <c r="HJ74" s="49" t="str">
        <f t="shared" si="315"/>
        <v/>
      </c>
      <c r="HK74" s="49" t="str">
        <f t="shared" si="316"/>
        <v/>
      </c>
      <c r="HL74" s="49" t="str">
        <f t="shared" si="317"/>
        <v/>
      </c>
      <c r="HM74" s="49" t="str">
        <f t="shared" si="318"/>
        <v/>
      </c>
      <c r="HN74" s="49" t="str">
        <f t="shared" si="319"/>
        <v/>
      </c>
      <c r="HO74" s="49" t="str">
        <f t="shared" si="320"/>
        <v/>
      </c>
      <c r="HP74" s="49" t="str">
        <f t="shared" si="321"/>
        <v/>
      </c>
      <c r="HQ74" s="49" t="str">
        <f t="shared" si="322"/>
        <v/>
      </c>
      <c r="HR74" s="49" t="str">
        <f t="shared" si="323"/>
        <v/>
      </c>
      <c r="HS74" s="49" t="str">
        <f t="shared" si="324"/>
        <v/>
      </c>
      <c r="HT74" s="169" t="e">
        <f t="shared" si="325"/>
        <v>#N/A</v>
      </c>
      <c r="HU74" s="169" t="e">
        <f t="shared" si="205"/>
        <v>#N/A</v>
      </c>
      <c r="HV74" s="169" t="e">
        <f t="shared" si="205"/>
        <v>#N/A</v>
      </c>
      <c r="HW74" s="169" t="e">
        <f t="shared" si="205"/>
        <v>#N/A</v>
      </c>
      <c r="HX74" s="169" t="e">
        <f t="shared" si="216"/>
        <v>#N/A</v>
      </c>
      <c r="HY74" s="169" t="e">
        <f t="shared" si="216"/>
        <v>#N/A</v>
      </c>
      <c r="HZ74" s="169" t="e">
        <f t="shared" si="216"/>
        <v>#N/A</v>
      </c>
      <c r="IA74" s="169" t="e">
        <f t="shared" si="216"/>
        <v>#N/A</v>
      </c>
      <c r="IB74" s="169" t="e">
        <f t="shared" si="216"/>
        <v>#N/A</v>
      </c>
      <c r="IC74" s="169" t="e">
        <f t="shared" si="216"/>
        <v>#N/A</v>
      </c>
      <c r="ID74" s="169" t="e">
        <f t="shared" si="216"/>
        <v>#N/A</v>
      </c>
      <c r="IE74" s="169" t="e">
        <f t="shared" si="216"/>
        <v>#N/A</v>
      </c>
      <c r="IF74" s="169" t="e">
        <f t="shared" si="216"/>
        <v>#N/A</v>
      </c>
      <c r="IG74" s="169" t="e">
        <f t="shared" si="216"/>
        <v>#N/A</v>
      </c>
      <c r="IH74" s="169" t="e">
        <f t="shared" si="216"/>
        <v>#N/A</v>
      </c>
      <c r="II74" s="169" t="e">
        <f t="shared" si="216"/>
        <v>#N/A</v>
      </c>
      <c r="IJ74" s="169" t="e">
        <f t="shared" si="216"/>
        <v>#N/A</v>
      </c>
      <c r="IK74" s="169" t="e">
        <f t="shared" si="216"/>
        <v>#N/A</v>
      </c>
      <c r="IL74" s="169" t="e">
        <f t="shared" si="216"/>
        <v>#N/A</v>
      </c>
      <c r="IM74" s="169" t="e">
        <f t="shared" si="212"/>
        <v>#N/A</v>
      </c>
      <c r="IN74" s="169" t="e">
        <f t="shared" si="212"/>
        <v>#N/A</v>
      </c>
      <c r="IO74" s="169" t="e">
        <f t="shared" si="212"/>
        <v>#N/A</v>
      </c>
      <c r="IP74" s="169" t="e">
        <f t="shared" si="212"/>
        <v>#N/A</v>
      </c>
      <c r="IQ74" s="169" t="e">
        <f t="shared" si="212"/>
        <v>#N/A</v>
      </c>
      <c r="IR74" s="169" t="e">
        <f t="shared" si="212"/>
        <v>#N/A</v>
      </c>
      <c r="IS74" s="169" t="e">
        <f t="shared" si="212"/>
        <v>#N/A</v>
      </c>
      <c r="IT74" s="169" t="e">
        <f t="shared" si="212"/>
        <v>#N/A</v>
      </c>
      <c r="IU74" s="169" t="e">
        <f t="shared" si="212"/>
        <v>#N/A</v>
      </c>
      <c r="IV74" s="169" t="e">
        <f t="shared" si="212"/>
        <v>#N/A</v>
      </c>
      <c r="IW74" s="169" t="e">
        <f t="shared" si="212"/>
        <v>#N/A</v>
      </c>
      <c r="IX74" s="169" t="e">
        <f t="shared" si="212"/>
        <v>#N/A</v>
      </c>
      <c r="IY74" s="169" t="e">
        <f t="shared" si="212"/>
        <v>#N/A</v>
      </c>
      <c r="IZ74" s="169" t="e">
        <f t="shared" si="212"/>
        <v>#N/A</v>
      </c>
      <c r="JA74" s="169" t="e">
        <f t="shared" si="212"/>
        <v>#N/A</v>
      </c>
      <c r="JB74" s="169" t="e">
        <f t="shared" si="209"/>
        <v>#N/A</v>
      </c>
      <c r="JC74" s="169" t="e">
        <f t="shared" si="209"/>
        <v>#N/A</v>
      </c>
      <c r="JD74" s="169" t="e">
        <f t="shared" si="209"/>
        <v>#N/A</v>
      </c>
      <c r="JE74" s="169" t="e">
        <f t="shared" si="209"/>
        <v>#N/A</v>
      </c>
      <c r="JF74" s="169" t="e">
        <f t="shared" si="209"/>
        <v>#N/A</v>
      </c>
      <c r="JG74" s="169" t="e">
        <f t="shared" si="209"/>
        <v>#N/A</v>
      </c>
      <c r="JH74" s="169" t="e">
        <f t="shared" si="209"/>
        <v>#N/A</v>
      </c>
      <c r="JI74" s="169" t="e">
        <f t="shared" si="209"/>
        <v>#N/A</v>
      </c>
      <c r="JJ74" s="169" t="e">
        <f t="shared" si="209"/>
        <v>#N/A</v>
      </c>
      <c r="JK74" s="169" t="e">
        <f t="shared" si="209"/>
        <v>#N/A</v>
      </c>
      <c r="JL74" s="169" t="e">
        <f t="shared" si="209"/>
        <v>#N/A</v>
      </c>
      <c r="JM74" s="169" t="e">
        <f t="shared" si="209"/>
        <v>#N/A</v>
      </c>
      <c r="JN74" s="169" t="e">
        <f t="shared" si="209"/>
        <v>#N/A</v>
      </c>
      <c r="JO74" s="169" t="e">
        <f t="shared" si="209"/>
        <v>#N/A</v>
      </c>
      <c r="JP74" s="169" t="e">
        <f t="shared" si="209"/>
        <v>#N/A</v>
      </c>
      <c r="JQ74" s="169" t="e">
        <f t="shared" si="331"/>
        <v>#N/A</v>
      </c>
      <c r="JR74" s="169" t="e">
        <f t="shared" si="331"/>
        <v>#N/A</v>
      </c>
      <c r="JS74" s="169" t="e">
        <f t="shared" si="331"/>
        <v>#N/A</v>
      </c>
      <c r="JT74" s="169" t="e">
        <f t="shared" si="331"/>
        <v>#N/A</v>
      </c>
      <c r="JU74" s="169" t="e">
        <f t="shared" si="331"/>
        <v>#N/A</v>
      </c>
      <c r="JV74" s="169" t="e">
        <f t="shared" si="331"/>
        <v>#N/A</v>
      </c>
      <c r="JW74" s="169" t="e">
        <f t="shared" si="331"/>
        <v>#N/A</v>
      </c>
      <c r="JX74" s="169" t="e">
        <f t="shared" si="331"/>
        <v>#N/A</v>
      </c>
      <c r="JY74" s="169" t="e">
        <f t="shared" si="331"/>
        <v>#N/A</v>
      </c>
      <c r="JZ74" s="169" t="e">
        <f t="shared" si="331"/>
        <v>#N/A</v>
      </c>
      <c r="KA74" s="169" t="e">
        <f t="shared" si="331"/>
        <v>#N/A</v>
      </c>
      <c r="KB74" s="169" t="e">
        <f t="shared" si="331"/>
        <v>#N/A</v>
      </c>
      <c r="KC74" s="169" t="e">
        <f t="shared" si="331"/>
        <v>#N/A</v>
      </c>
      <c r="KD74" s="169" t="e">
        <f t="shared" si="331"/>
        <v>#N/A</v>
      </c>
      <c r="KE74" s="169" t="e">
        <f t="shared" si="331"/>
        <v>#N/A</v>
      </c>
      <c r="KF74" s="169" t="e">
        <f t="shared" si="335"/>
        <v>#N/A</v>
      </c>
      <c r="KG74" s="169" t="e">
        <f t="shared" si="206"/>
        <v>#N/A</v>
      </c>
      <c r="KH74" s="169" t="e">
        <f t="shared" si="206"/>
        <v>#N/A</v>
      </c>
      <c r="KI74" s="169" t="e">
        <f t="shared" si="206"/>
        <v>#N/A</v>
      </c>
      <c r="KJ74" s="169" t="e">
        <f t="shared" si="217"/>
        <v>#N/A</v>
      </c>
      <c r="KK74" s="169" t="e">
        <f t="shared" si="217"/>
        <v>#N/A</v>
      </c>
      <c r="KL74" s="169" t="e">
        <f t="shared" si="217"/>
        <v>#N/A</v>
      </c>
      <c r="KM74" s="169" t="e">
        <f t="shared" si="217"/>
        <v>#N/A</v>
      </c>
      <c r="KN74" s="169" t="e">
        <f t="shared" si="217"/>
        <v>#N/A</v>
      </c>
      <c r="KO74" s="169" t="e">
        <f t="shared" si="217"/>
        <v>#N/A</v>
      </c>
      <c r="KP74" s="169" t="e">
        <f t="shared" si="217"/>
        <v>#N/A</v>
      </c>
      <c r="KQ74" s="169" t="e">
        <f t="shared" si="217"/>
        <v>#N/A</v>
      </c>
      <c r="KR74" s="169" t="e">
        <f t="shared" si="217"/>
        <v>#N/A</v>
      </c>
      <c r="KS74" s="169" t="e">
        <f t="shared" si="217"/>
        <v>#N/A</v>
      </c>
      <c r="KT74" s="169" t="e">
        <f t="shared" si="217"/>
        <v>#N/A</v>
      </c>
      <c r="KU74" s="169" t="e">
        <f t="shared" si="217"/>
        <v>#N/A</v>
      </c>
      <c r="KV74" s="169" t="e">
        <f t="shared" si="217"/>
        <v>#N/A</v>
      </c>
      <c r="KW74" s="169" t="e">
        <f t="shared" si="217"/>
        <v>#N/A</v>
      </c>
      <c r="KX74" s="169" t="e">
        <f t="shared" si="217"/>
        <v>#N/A</v>
      </c>
      <c r="KY74" s="169" t="e">
        <f t="shared" si="213"/>
        <v>#N/A</v>
      </c>
      <c r="KZ74" s="169" t="e">
        <f t="shared" si="213"/>
        <v>#N/A</v>
      </c>
      <c r="LA74" s="169" t="e">
        <f t="shared" si="213"/>
        <v>#N/A</v>
      </c>
      <c r="LB74" s="169" t="e">
        <f t="shared" si="213"/>
        <v>#N/A</v>
      </c>
      <c r="LC74" s="169" t="e">
        <f t="shared" si="213"/>
        <v>#N/A</v>
      </c>
      <c r="LD74" s="169" t="e">
        <f t="shared" si="213"/>
        <v>#N/A</v>
      </c>
      <c r="LE74" s="169" t="e">
        <f t="shared" si="213"/>
        <v>#N/A</v>
      </c>
      <c r="LF74" s="169" t="e">
        <f t="shared" si="213"/>
        <v>#N/A</v>
      </c>
      <c r="LG74" s="169" t="e">
        <f t="shared" si="213"/>
        <v>#N/A</v>
      </c>
      <c r="LH74" s="169" t="e">
        <f t="shared" si="213"/>
        <v>#N/A</v>
      </c>
      <c r="LI74" s="169" t="e">
        <f t="shared" si="213"/>
        <v>#N/A</v>
      </c>
      <c r="LJ74" s="169" t="e">
        <f t="shared" si="213"/>
        <v>#N/A</v>
      </c>
      <c r="LK74" s="169" t="e">
        <f t="shared" si="213"/>
        <v>#N/A</v>
      </c>
      <c r="LL74" s="169" t="e">
        <f t="shared" si="213"/>
        <v>#N/A</v>
      </c>
      <c r="LM74" s="169" t="e">
        <f t="shared" si="213"/>
        <v>#N/A</v>
      </c>
      <c r="LN74" s="169" t="e">
        <f t="shared" si="210"/>
        <v>#N/A</v>
      </c>
      <c r="LO74" s="169" t="e">
        <f t="shared" si="210"/>
        <v>#N/A</v>
      </c>
      <c r="LP74" s="169" t="e">
        <f t="shared" si="210"/>
        <v>#N/A</v>
      </c>
      <c r="LQ74" s="169" t="e">
        <f t="shared" si="210"/>
        <v>#N/A</v>
      </c>
      <c r="LR74" s="169" t="e">
        <f t="shared" si="210"/>
        <v>#N/A</v>
      </c>
      <c r="LS74" s="169" t="e">
        <f t="shared" si="210"/>
        <v>#N/A</v>
      </c>
      <c r="LT74" s="169" t="e">
        <f t="shared" si="210"/>
        <v>#N/A</v>
      </c>
      <c r="LU74" s="169" t="e">
        <f t="shared" si="210"/>
        <v>#N/A</v>
      </c>
      <c r="LV74" s="169" t="e">
        <f t="shared" si="210"/>
        <v>#N/A</v>
      </c>
      <c r="LW74" s="169" t="e">
        <f t="shared" si="210"/>
        <v>#N/A</v>
      </c>
      <c r="LX74" s="169" t="e">
        <f t="shared" si="210"/>
        <v>#N/A</v>
      </c>
      <c r="LY74" s="169" t="e">
        <f t="shared" si="210"/>
        <v>#N/A</v>
      </c>
      <c r="LZ74" s="169" t="e">
        <f t="shared" si="210"/>
        <v>#N/A</v>
      </c>
      <c r="MA74" s="169" t="e">
        <f t="shared" si="210"/>
        <v>#N/A</v>
      </c>
      <c r="MB74" s="169" t="e">
        <f t="shared" si="210"/>
        <v>#N/A</v>
      </c>
      <c r="MC74" s="169" t="e">
        <f t="shared" si="332"/>
        <v>#N/A</v>
      </c>
      <c r="MD74" s="169" t="e">
        <f t="shared" si="332"/>
        <v>#N/A</v>
      </c>
      <c r="ME74" s="169" t="e">
        <f t="shared" si="332"/>
        <v>#N/A</v>
      </c>
      <c r="MF74" s="169" t="e">
        <f t="shared" si="332"/>
        <v>#N/A</v>
      </c>
      <c r="MG74" s="169" t="e">
        <f t="shared" si="332"/>
        <v>#N/A</v>
      </c>
      <c r="MH74" s="169" t="e">
        <f t="shared" si="332"/>
        <v>#N/A</v>
      </c>
      <c r="MI74" s="169" t="e">
        <f t="shared" si="332"/>
        <v>#N/A</v>
      </c>
      <c r="MJ74" s="169" t="e">
        <f t="shared" si="332"/>
        <v>#N/A</v>
      </c>
      <c r="MK74" s="169" t="e">
        <f t="shared" si="332"/>
        <v>#N/A</v>
      </c>
      <c r="ML74" s="169" t="e">
        <f t="shared" si="332"/>
        <v>#N/A</v>
      </c>
      <c r="MM74" s="169" t="e">
        <f t="shared" si="332"/>
        <v>#N/A</v>
      </c>
      <c r="MN74" s="169" t="e">
        <f t="shared" si="332"/>
        <v>#N/A</v>
      </c>
      <c r="MO74" s="169" t="e">
        <f t="shared" si="332"/>
        <v>#N/A</v>
      </c>
      <c r="MP74" s="169" t="e">
        <f t="shared" si="332"/>
        <v>#N/A</v>
      </c>
      <c r="MQ74" s="169" t="e">
        <f t="shared" si="332"/>
        <v>#N/A</v>
      </c>
      <c r="MR74" s="169" t="e">
        <f t="shared" si="336"/>
        <v>#N/A</v>
      </c>
      <c r="MS74" s="169" t="e">
        <f t="shared" si="207"/>
        <v>#N/A</v>
      </c>
      <c r="MT74" s="169" t="e">
        <f t="shared" si="207"/>
        <v>#N/A</v>
      </c>
      <c r="MU74" s="169" t="e">
        <f t="shared" si="207"/>
        <v>#N/A</v>
      </c>
      <c r="MV74" s="169" t="e">
        <f t="shared" si="218"/>
        <v>#N/A</v>
      </c>
      <c r="MW74" s="169" t="e">
        <f t="shared" si="218"/>
        <v>#N/A</v>
      </c>
      <c r="MX74" s="169" t="e">
        <f t="shared" si="218"/>
        <v>#N/A</v>
      </c>
      <c r="MY74" s="169" t="e">
        <f t="shared" si="218"/>
        <v>#N/A</v>
      </c>
      <c r="MZ74" s="169" t="e">
        <f t="shared" si="218"/>
        <v>#N/A</v>
      </c>
      <c r="NA74" s="169" t="e">
        <f t="shared" si="218"/>
        <v>#N/A</v>
      </c>
      <c r="NB74" s="169" t="e">
        <f t="shared" si="218"/>
        <v>#N/A</v>
      </c>
      <c r="NC74" s="169" t="e">
        <f t="shared" si="218"/>
        <v>#N/A</v>
      </c>
      <c r="ND74" s="169" t="e">
        <f t="shared" si="218"/>
        <v>#N/A</v>
      </c>
      <c r="NE74" s="169" t="e">
        <f t="shared" si="218"/>
        <v>#N/A</v>
      </c>
      <c r="NF74" s="169" t="e">
        <f t="shared" si="218"/>
        <v>#N/A</v>
      </c>
      <c r="NG74" s="169" t="e">
        <f t="shared" si="218"/>
        <v>#N/A</v>
      </c>
      <c r="NH74" s="169" t="e">
        <f t="shared" si="218"/>
        <v>#N/A</v>
      </c>
      <c r="NI74" s="169" t="e">
        <f t="shared" si="218"/>
        <v>#N/A</v>
      </c>
      <c r="NJ74" s="169" t="e">
        <f t="shared" si="218"/>
        <v>#N/A</v>
      </c>
      <c r="NK74" s="169" t="e">
        <f t="shared" si="214"/>
        <v>#N/A</v>
      </c>
      <c r="NL74" s="169" t="e">
        <f t="shared" si="214"/>
        <v>#N/A</v>
      </c>
      <c r="NM74" s="169" t="e">
        <f t="shared" si="214"/>
        <v>#N/A</v>
      </c>
      <c r="NN74" s="169" t="e">
        <f t="shared" si="214"/>
        <v>#N/A</v>
      </c>
      <c r="NO74" s="169" t="e">
        <f t="shared" si="214"/>
        <v>#N/A</v>
      </c>
      <c r="NP74" s="169" t="e">
        <f t="shared" si="214"/>
        <v>#N/A</v>
      </c>
      <c r="NQ74" s="169" t="e">
        <f t="shared" si="214"/>
        <v>#N/A</v>
      </c>
      <c r="NR74" s="169" t="e">
        <f t="shared" si="214"/>
        <v>#N/A</v>
      </c>
      <c r="NS74" s="169" t="e">
        <f t="shared" si="214"/>
        <v>#N/A</v>
      </c>
      <c r="NT74" s="169" t="e">
        <f t="shared" si="214"/>
        <v>#N/A</v>
      </c>
      <c r="NU74" s="169" t="e">
        <f t="shared" si="214"/>
        <v>#N/A</v>
      </c>
      <c r="NV74" s="169" t="e">
        <f t="shared" si="214"/>
        <v>#N/A</v>
      </c>
      <c r="NW74" s="169" t="e">
        <f t="shared" si="214"/>
        <v>#N/A</v>
      </c>
      <c r="NX74" s="169" t="e">
        <f t="shared" si="214"/>
        <v>#N/A</v>
      </c>
      <c r="NY74" s="169" t="e">
        <f t="shared" si="214"/>
        <v>#N/A</v>
      </c>
      <c r="NZ74" s="169" t="e">
        <f t="shared" si="211"/>
        <v>#N/A</v>
      </c>
      <c r="OA74" s="169" t="e">
        <f t="shared" si="211"/>
        <v>#N/A</v>
      </c>
      <c r="OB74" s="169" t="e">
        <f t="shared" si="211"/>
        <v>#N/A</v>
      </c>
      <c r="OC74" s="169" t="e">
        <f t="shared" si="211"/>
        <v>#N/A</v>
      </c>
      <c r="OD74" s="169" t="e">
        <f t="shared" si="211"/>
        <v>#N/A</v>
      </c>
      <c r="OE74" s="169" t="e">
        <f t="shared" si="211"/>
        <v>#N/A</v>
      </c>
      <c r="OF74" s="169" t="e">
        <f t="shared" si="211"/>
        <v>#N/A</v>
      </c>
      <c r="OG74" s="169" t="e">
        <f t="shared" si="211"/>
        <v>#N/A</v>
      </c>
      <c r="OH74" s="169" t="e">
        <f t="shared" si="211"/>
        <v>#N/A</v>
      </c>
      <c r="OI74" s="169" t="e">
        <f t="shared" si="211"/>
        <v>#N/A</v>
      </c>
      <c r="OJ74" s="169" t="e">
        <f t="shared" si="211"/>
        <v>#N/A</v>
      </c>
      <c r="OK74" s="169" t="e">
        <f t="shared" si="211"/>
        <v>#N/A</v>
      </c>
      <c r="OL74" s="169" t="e">
        <f t="shared" si="211"/>
        <v>#N/A</v>
      </c>
      <c r="OM74" s="169" t="e">
        <f t="shared" si="211"/>
        <v>#N/A</v>
      </c>
      <c r="ON74" s="169" t="e">
        <f t="shared" si="211"/>
        <v>#N/A</v>
      </c>
      <c r="OO74" s="169" t="e">
        <f t="shared" si="333"/>
        <v>#N/A</v>
      </c>
      <c r="OP74" s="169" t="e">
        <f t="shared" si="333"/>
        <v>#N/A</v>
      </c>
      <c r="OQ74" s="169" t="e">
        <f t="shared" si="333"/>
        <v>#N/A</v>
      </c>
      <c r="OR74" s="169" t="e">
        <f t="shared" si="333"/>
        <v>#N/A</v>
      </c>
      <c r="OS74" s="169" t="e">
        <f t="shared" si="333"/>
        <v>#N/A</v>
      </c>
      <c r="OT74" s="169" t="e">
        <f t="shared" si="333"/>
        <v>#N/A</v>
      </c>
      <c r="OU74" s="169" t="e">
        <f t="shared" si="333"/>
        <v>#N/A</v>
      </c>
      <c r="OV74" s="169" t="e">
        <f t="shared" si="333"/>
        <v>#N/A</v>
      </c>
      <c r="OW74" s="169" t="e">
        <f t="shared" si="333"/>
        <v>#N/A</v>
      </c>
      <c r="OX74" s="169" t="e">
        <f t="shared" si="333"/>
        <v>#N/A</v>
      </c>
      <c r="OY74" s="169" t="e">
        <f t="shared" si="333"/>
        <v>#N/A</v>
      </c>
      <c r="OZ74" s="169" t="e">
        <f t="shared" si="333"/>
        <v>#N/A</v>
      </c>
      <c r="PA74" s="169" t="e">
        <f t="shared" si="333"/>
        <v>#N/A</v>
      </c>
      <c r="PB74" s="169" t="e">
        <f t="shared" si="333"/>
        <v>#N/A</v>
      </c>
      <c r="PC74" s="169" t="e">
        <f t="shared" si="333"/>
        <v>#N/A</v>
      </c>
      <c r="PD74" s="169" t="e">
        <f t="shared" si="337"/>
        <v>#N/A</v>
      </c>
      <c r="PE74" s="169" t="e">
        <f t="shared" si="326"/>
        <v>#N/A</v>
      </c>
      <c r="PF74" s="169" t="e">
        <f t="shared" si="326"/>
        <v>#N/A</v>
      </c>
      <c r="PG74" s="169" t="e">
        <f t="shared" si="326"/>
        <v>#N/A</v>
      </c>
      <c r="PH74" s="169" t="e">
        <f t="shared" si="326"/>
        <v>#N/A</v>
      </c>
      <c r="PI74" s="169" t="e">
        <f t="shared" si="326"/>
        <v>#N/A</v>
      </c>
      <c r="PJ74" s="169" t="e">
        <f t="shared" si="326"/>
        <v>#N/A</v>
      </c>
      <c r="PK74" s="169" t="e">
        <f t="shared" si="326"/>
        <v>#N/A</v>
      </c>
      <c r="PL74" s="169" t="e">
        <f t="shared" si="326"/>
        <v>#N/A</v>
      </c>
    </row>
    <row r="75" spans="1:428" hidden="1" x14ac:dyDescent="0.75">
      <c r="A75" s="4">
        <v>72</v>
      </c>
      <c r="B75" s="109"/>
      <c r="C75" s="117"/>
      <c r="D75" s="122" t="str">
        <f t="shared" si="220"/>
        <v/>
      </c>
      <c r="E75" s="95"/>
      <c r="F75" s="122" t="str">
        <f t="shared" si="221"/>
        <v/>
      </c>
      <c r="G75" s="117"/>
      <c r="H75" s="110"/>
      <c r="I75" s="124" t="str">
        <f t="shared" si="222"/>
        <v/>
      </c>
      <c r="J75" s="124" t="str">
        <f t="shared" si="223"/>
        <v/>
      </c>
      <c r="K75" s="73" t="str">
        <f t="shared" si="327"/>
        <v/>
      </c>
      <c r="L75" s="23"/>
      <c r="M75" s="57"/>
      <c r="N75" s="280"/>
      <c r="O75" s="74" t="str">
        <f>IF(AND(D75&gt;0,E75&gt;0,F75&gt;0),IF(ISBLANK(N75),IF(ISBLANK(L75),"",(F75-D75)*VLOOKUP(L75,VLookups!$A$4:$B$13,2,FALSE)),N75),"")</f>
        <v/>
      </c>
      <c r="P75" s="75" t="str">
        <f t="shared" si="224"/>
        <v/>
      </c>
      <c r="Q75" s="95"/>
      <c r="R75" s="270" t="str">
        <f>IF(AND(Q75&gt;0,E75&gt;0,NOT(O75="")),ABS(VLOOKUP($Q$1,VLookups!$A$43:$B$44,2,FALSE)-_xlfn.NORM.DIST(Q75,K75,O75,TRUE)),"")</f>
        <v/>
      </c>
      <c r="S75" s="94" t="str">
        <f>IF(AND($D75&gt;0,$E75&gt;0,$F75&gt;0,NOT(ISBLANK($L75))),_xlfn.NORM.INV(ABS(VLOOKUP($Q$1,VLookups!$A$43:$B$44,2,FALSE)-S$3),$K75,$O75),"")</f>
        <v/>
      </c>
      <c r="T75" s="93" t="str">
        <f>IF(AND($D75&gt;0,$E75&gt;0,$F75&gt;0,NOT(ISBLANK($L75))),_xlfn.NORM.INV(ABS(VLOOKUP($Q$1,VLookups!$A$43:$B$44,2,FALSE)-T$3),$K75,$O75),"")</f>
        <v/>
      </c>
      <c r="U75" s="94" t="str">
        <f>IF(AND($D75&gt;0,$E75&gt;0,$F75&gt;0,NOT(ISBLANK($L75))),_xlfn.NORM.INV(ABS(VLOOKUP($Q$1,VLookups!$A$43:$B$44,2,FALSE)-U$3),$K75,$O75),"")</f>
        <v/>
      </c>
      <c r="V75" s="93" t="str">
        <f>IF(AND($D75&gt;0,$E75&gt;0,$F75&gt;0,NOT(ISBLANK($L75))),_xlfn.NORM.INV(ABS(VLOOKUP($Q$1,VLookups!$A$43:$B$44,2,FALSE)-V$3),$K75,$O75),"")</f>
        <v/>
      </c>
      <c r="W75" s="94" t="str">
        <f>IF(AND($D75&gt;0,$E75&gt;0,$F75&gt;0,NOT(ISBLANK($L75))),_xlfn.NORM.INV(ABS(VLOOKUP($Q$1,VLookups!$A$43:$B$44,2,FALSE)-W$3),$K75,$O75),"")</f>
        <v/>
      </c>
      <c r="X75" s="93" t="str">
        <f>IF(AND($D75&gt;0,$E75&gt;0,$F75&gt;0,NOT(ISBLANK($L75))),_xlfn.NORM.INV(ABS(VLOOKUP($Q$1,VLookups!$A$43:$B$44,2,FALSE)-X$3),$K75,$O75),"")</f>
        <v/>
      </c>
      <c r="Y75" s="5"/>
      <c r="Z75" s="168" t="str">
        <f t="shared" si="328"/>
        <v/>
      </c>
      <c r="AA75" s="49" t="str">
        <f t="shared" si="329"/>
        <v/>
      </c>
      <c r="AB75" s="49" t="str">
        <f t="shared" si="340"/>
        <v/>
      </c>
      <c r="AC75" s="49" t="str">
        <f t="shared" si="340"/>
        <v/>
      </c>
      <c r="AD75" s="49" t="str">
        <f t="shared" si="340"/>
        <v/>
      </c>
      <c r="AE75" s="49" t="str">
        <f t="shared" si="340"/>
        <v/>
      </c>
      <c r="AF75" s="49" t="str">
        <f t="shared" si="340"/>
        <v/>
      </c>
      <c r="AG75" s="49" t="str">
        <f t="shared" si="340"/>
        <v/>
      </c>
      <c r="AH75" s="49" t="str">
        <f t="shared" si="340"/>
        <v/>
      </c>
      <c r="AI75" s="49" t="str">
        <f t="shared" si="340"/>
        <v/>
      </c>
      <c r="AJ75" s="49" t="str">
        <f t="shared" si="340"/>
        <v/>
      </c>
      <c r="AK75" s="49" t="str">
        <f t="shared" si="340"/>
        <v/>
      </c>
      <c r="AL75" s="49" t="str">
        <f t="shared" si="340"/>
        <v/>
      </c>
      <c r="AM75" s="49" t="str">
        <f t="shared" si="340"/>
        <v/>
      </c>
      <c r="AN75" s="49" t="str">
        <f t="shared" si="340"/>
        <v/>
      </c>
      <c r="AO75" s="49" t="str">
        <f t="shared" si="340"/>
        <v/>
      </c>
      <c r="AP75" s="49" t="str">
        <f t="shared" si="340"/>
        <v/>
      </c>
      <c r="AQ75" s="49" t="str">
        <f t="shared" si="340"/>
        <v/>
      </c>
      <c r="AR75" s="49" t="str">
        <f t="shared" si="340"/>
        <v/>
      </c>
      <c r="AS75" s="49" t="str">
        <f t="shared" si="340"/>
        <v/>
      </c>
      <c r="AT75" s="49" t="str">
        <f t="shared" si="340"/>
        <v/>
      </c>
      <c r="AU75" s="49" t="str">
        <f t="shared" si="340"/>
        <v/>
      </c>
      <c r="AV75" s="49" t="str">
        <f t="shared" si="340"/>
        <v/>
      </c>
      <c r="AW75" s="49" t="str">
        <f t="shared" si="340"/>
        <v/>
      </c>
      <c r="AX75" s="49" t="str">
        <f t="shared" si="340"/>
        <v/>
      </c>
      <c r="AY75" s="49" t="str">
        <f t="shared" si="340"/>
        <v/>
      </c>
      <c r="AZ75" s="49" t="str">
        <f t="shared" si="340"/>
        <v/>
      </c>
      <c r="BA75" s="49" t="str">
        <f t="shared" si="340"/>
        <v/>
      </c>
      <c r="BB75" s="49" t="str">
        <f t="shared" si="340"/>
        <v/>
      </c>
      <c r="BC75" s="49" t="str">
        <f t="shared" si="340"/>
        <v/>
      </c>
      <c r="BD75" s="49" t="str">
        <f t="shared" si="340"/>
        <v/>
      </c>
      <c r="BE75" s="49" t="str">
        <f t="shared" si="340"/>
        <v/>
      </c>
      <c r="BF75" s="49" t="str">
        <f t="shared" si="340"/>
        <v/>
      </c>
      <c r="BG75" s="49" t="str">
        <f t="shared" si="340"/>
        <v/>
      </c>
      <c r="BH75" s="49" t="str">
        <f t="shared" si="340"/>
        <v/>
      </c>
      <c r="BI75" s="49" t="str">
        <f t="shared" si="340"/>
        <v/>
      </c>
      <c r="BJ75" s="49" t="str">
        <f t="shared" si="340"/>
        <v/>
      </c>
      <c r="BK75" s="49" t="str">
        <f t="shared" si="340"/>
        <v/>
      </c>
      <c r="BL75" s="49" t="str">
        <f t="shared" si="340"/>
        <v/>
      </c>
      <c r="BM75" s="49" t="str">
        <f t="shared" si="340"/>
        <v/>
      </c>
      <c r="BN75" s="49" t="str">
        <f t="shared" si="340"/>
        <v/>
      </c>
      <c r="BO75" s="49" t="str">
        <f t="shared" si="340"/>
        <v/>
      </c>
      <c r="BP75" s="49" t="str">
        <f t="shared" si="340"/>
        <v/>
      </c>
      <c r="BQ75" s="49" t="str">
        <f t="shared" si="340"/>
        <v/>
      </c>
      <c r="BR75" s="49" t="str">
        <f t="shared" si="340"/>
        <v/>
      </c>
      <c r="BS75" s="49" t="str">
        <f t="shared" si="340"/>
        <v/>
      </c>
      <c r="BT75" s="49" t="str">
        <f t="shared" si="340"/>
        <v/>
      </c>
      <c r="BU75" s="49" t="str">
        <f t="shared" si="340"/>
        <v/>
      </c>
      <c r="BV75" s="49" t="str">
        <f t="shared" si="340"/>
        <v/>
      </c>
      <c r="BW75" s="49" t="str">
        <f t="shared" si="340"/>
        <v/>
      </c>
      <c r="BX75" s="49" t="str">
        <f t="shared" si="340"/>
        <v/>
      </c>
      <c r="BY75" s="49" t="str">
        <f t="shared" si="340"/>
        <v/>
      </c>
      <c r="BZ75" s="49" t="str">
        <f t="shared" si="340"/>
        <v/>
      </c>
      <c r="CA75" s="49" t="str">
        <f t="shared" si="340"/>
        <v/>
      </c>
      <c r="CB75" s="49" t="str">
        <f t="shared" si="340"/>
        <v/>
      </c>
      <c r="CC75" s="49" t="str">
        <f t="shared" si="340"/>
        <v/>
      </c>
      <c r="CD75" s="49" t="str">
        <f t="shared" si="340"/>
        <v/>
      </c>
      <c r="CE75" s="49" t="str">
        <f t="shared" si="340"/>
        <v/>
      </c>
      <c r="CF75" s="49" t="str">
        <f t="shared" si="340"/>
        <v/>
      </c>
      <c r="CG75" s="49" t="str">
        <f t="shared" si="340"/>
        <v/>
      </c>
      <c r="CH75" s="49" t="str">
        <f t="shared" si="340"/>
        <v/>
      </c>
      <c r="CI75" s="49" t="str">
        <f t="shared" si="340"/>
        <v/>
      </c>
      <c r="CJ75" s="49" t="str">
        <f t="shared" si="340"/>
        <v/>
      </c>
      <c r="CK75" s="49" t="str">
        <f t="shared" si="340"/>
        <v/>
      </c>
      <c r="CL75" s="49" t="str">
        <f t="shared" si="340"/>
        <v/>
      </c>
      <c r="CM75" s="49" t="str">
        <f t="shared" si="340"/>
        <v/>
      </c>
      <c r="CN75" s="49" t="str">
        <f t="shared" si="339"/>
        <v/>
      </c>
      <c r="CO75" s="49" t="str">
        <f t="shared" si="339"/>
        <v/>
      </c>
      <c r="CP75" s="49" t="str">
        <f t="shared" si="339"/>
        <v/>
      </c>
      <c r="CQ75" s="49" t="str">
        <f t="shared" si="339"/>
        <v/>
      </c>
      <c r="CR75" s="49" t="str">
        <f t="shared" si="339"/>
        <v/>
      </c>
      <c r="CS75" s="49" t="str">
        <f t="shared" si="339"/>
        <v/>
      </c>
      <c r="CT75" s="49" t="str">
        <f t="shared" si="339"/>
        <v/>
      </c>
      <c r="CU75" s="49" t="str">
        <f t="shared" si="339"/>
        <v/>
      </c>
      <c r="CV75" s="49" t="str">
        <f t="shared" si="339"/>
        <v/>
      </c>
      <c r="CW75" s="49" t="str">
        <f t="shared" si="339"/>
        <v/>
      </c>
      <c r="CX75" s="49" t="str">
        <f t="shared" si="339"/>
        <v/>
      </c>
      <c r="CY75" s="49" t="str">
        <f t="shared" si="339"/>
        <v/>
      </c>
      <c r="CZ75" s="49" t="str">
        <f t="shared" si="339"/>
        <v/>
      </c>
      <c r="DA75" s="49" t="str">
        <f t="shared" si="339"/>
        <v/>
      </c>
      <c r="DB75" s="49" t="str">
        <f t="shared" si="339"/>
        <v/>
      </c>
      <c r="DC75" s="49" t="str">
        <f t="shared" si="339"/>
        <v/>
      </c>
      <c r="DD75" s="49" t="str">
        <f t="shared" si="339"/>
        <v/>
      </c>
      <c r="DE75" s="49" t="str">
        <f t="shared" si="339"/>
        <v/>
      </c>
      <c r="DF75" s="49" t="str">
        <f t="shared" si="339"/>
        <v/>
      </c>
      <c r="DG75" s="49" t="str">
        <f t="shared" si="339"/>
        <v/>
      </c>
      <c r="DH75" s="49" t="str">
        <f t="shared" si="339"/>
        <v/>
      </c>
      <c r="DI75" s="49" t="str">
        <f t="shared" si="339"/>
        <v/>
      </c>
      <c r="DJ75" s="49" t="str">
        <f t="shared" si="339"/>
        <v/>
      </c>
      <c r="DK75" s="49" t="str">
        <f t="shared" si="339"/>
        <v/>
      </c>
      <c r="DL75" s="49" t="str">
        <f t="shared" si="339"/>
        <v/>
      </c>
      <c r="DM75" s="49" t="str">
        <f t="shared" si="339"/>
        <v/>
      </c>
      <c r="DN75" s="49" t="str">
        <f t="shared" si="339"/>
        <v/>
      </c>
      <c r="DO75" s="49" t="str">
        <f t="shared" si="339"/>
        <v/>
      </c>
      <c r="DP75" s="49" t="str">
        <f t="shared" si="339"/>
        <v/>
      </c>
      <c r="DQ75" s="49" t="str">
        <f t="shared" si="339"/>
        <v/>
      </c>
      <c r="DR75" s="49" t="str">
        <f t="shared" si="339"/>
        <v/>
      </c>
      <c r="DS75" s="49" t="str">
        <f t="shared" si="339"/>
        <v/>
      </c>
      <c r="DT75" s="49" t="str">
        <f t="shared" si="339"/>
        <v/>
      </c>
      <c r="DU75" s="49" t="str">
        <f t="shared" si="339"/>
        <v/>
      </c>
      <c r="DV75" s="49" t="str">
        <f t="shared" si="339"/>
        <v/>
      </c>
      <c r="DW75" s="183" t="str">
        <f t="shared" si="330"/>
        <v/>
      </c>
      <c r="DX75" s="49" t="str">
        <f t="shared" si="225"/>
        <v/>
      </c>
      <c r="DY75" s="49" t="str">
        <f t="shared" si="226"/>
        <v/>
      </c>
      <c r="DZ75" s="49" t="str">
        <f t="shared" si="227"/>
        <v/>
      </c>
      <c r="EA75" s="49" t="str">
        <f t="shared" si="228"/>
        <v/>
      </c>
      <c r="EB75" s="49" t="str">
        <f t="shared" si="229"/>
        <v/>
      </c>
      <c r="EC75" s="49" t="str">
        <f t="shared" si="230"/>
        <v/>
      </c>
      <c r="ED75" s="49" t="str">
        <f t="shared" si="231"/>
        <v/>
      </c>
      <c r="EE75" s="49" t="str">
        <f t="shared" si="232"/>
        <v/>
      </c>
      <c r="EF75" s="49" t="str">
        <f t="shared" si="233"/>
        <v/>
      </c>
      <c r="EG75" s="49" t="str">
        <f t="shared" si="234"/>
        <v/>
      </c>
      <c r="EH75" s="49" t="str">
        <f t="shared" si="235"/>
        <v/>
      </c>
      <c r="EI75" s="49" t="str">
        <f t="shared" si="236"/>
        <v/>
      </c>
      <c r="EJ75" s="49" t="str">
        <f t="shared" si="237"/>
        <v/>
      </c>
      <c r="EK75" s="49" t="str">
        <f t="shared" si="238"/>
        <v/>
      </c>
      <c r="EL75" s="49" t="str">
        <f t="shared" si="239"/>
        <v/>
      </c>
      <c r="EM75" s="49" t="str">
        <f t="shared" si="240"/>
        <v/>
      </c>
      <c r="EN75" s="49" t="str">
        <f t="shared" si="241"/>
        <v/>
      </c>
      <c r="EO75" s="49" t="str">
        <f t="shared" si="242"/>
        <v/>
      </c>
      <c r="EP75" s="49" t="str">
        <f t="shared" si="243"/>
        <v/>
      </c>
      <c r="EQ75" s="49" t="str">
        <f t="shared" si="244"/>
        <v/>
      </c>
      <c r="ER75" s="49" t="str">
        <f t="shared" si="245"/>
        <v/>
      </c>
      <c r="ES75" s="49" t="str">
        <f t="shared" si="246"/>
        <v/>
      </c>
      <c r="ET75" s="49" t="str">
        <f t="shared" si="247"/>
        <v/>
      </c>
      <c r="EU75" s="49" t="str">
        <f t="shared" si="248"/>
        <v/>
      </c>
      <c r="EV75" s="49" t="str">
        <f t="shared" si="249"/>
        <v/>
      </c>
      <c r="EW75" s="49" t="str">
        <f t="shared" si="250"/>
        <v/>
      </c>
      <c r="EX75" s="49" t="str">
        <f t="shared" si="251"/>
        <v/>
      </c>
      <c r="EY75" s="49" t="str">
        <f t="shared" si="252"/>
        <v/>
      </c>
      <c r="EZ75" s="49" t="str">
        <f t="shared" si="253"/>
        <v/>
      </c>
      <c r="FA75" s="49" t="str">
        <f t="shared" si="254"/>
        <v/>
      </c>
      <c r="FB75" s="49" t="str">
        <f t="shared" si="255"/>
        <v/>
      </c>
      <c r="FC75" s="49" t="str">
        <f t="shared" si="256"/>
        <v/>
      </c>
      <c r="FD75" s="49" t="str">
        <f t="shared" si="257"/>
        <v/>
      </c>
      <c r="FE75" s="49" t="str">
        <f t="shared" si="258"/>
        <v/>
      </c>
      <c r="FF75" s="49" t="str">
        <f t="shared" si="259"/>
        <v/>
      </c>
      <c r="FG75" s="49" t="str">
        <f t="shared" si="260"/>
        <v/>
      </c>
      <c r="FH75" s="49" t="str">
        <f t="shared" si="261"/>
        <v/>
      </c>
      <c r="FI75" s="49" t="str">
        <f t="shared" si="262"/>
        <v/>
      </c>
      <c r="FJ75" s="49" t="str">
        <f t="shared" si="263"/>
        <v/>
      </c>
      <c r="FK75" s="49" t="str">
        <f t="shared" si="264"/>
        <v/>
      </c>
      <c r="FL75" s="49" t="str">
        <f t="shared" si="265"/>
        <v/>
      </c>
      <c r="FM75" s="49" t="str">
        <f t="shared" si="266"/>
        <v/>
      </c>
      <c r="FN75" s="49" t="str">
        <f t="shared" si="267"/>
        <v/>
      </c>
      <c r="FO75" s="49" t="str">
        <f t="shared" si="268"/>
        <v/>
      </c>
      <c r="FP75" s="49" t="str">
        <f t="shared" si="269"/>
        <v/>
      </c>
      <c r="FQ75" s="49" t="str">
        <f t="shared" si="270"/>
        <v/>
      </c>
      <c r="FR75" s="49" t="str">
        <f t="shared" si="271"/>
        <v/>
      </c>
      <c r="FS75" s="49" t="str">
        <f t="shared" si="272"/>
        <v/>
      </c>
      <c r="FT75" s="49" t="str">
        <f t="shared" si="273"/>
        <v/>
      </c>
      <c r="FU75" s="49" t="str">
        <f t="shared" si="274"/>
        <v/>
      </c>
      <c r="FV75" s="49" t="str">
        <f t="shared" si="275"/>
        <v/>
      </c>
      <c r="FW75" s="49" t="str">
        <f t="shared" si="276"/>
        <v/>
      </c>
      <c r="FX75" s="49" t="str">
        <f t="shared" si="277"/>
        <v/>
      </c>
      <c r="FY75" s="49" t="str">
        <f t="shared" si="278"/>
        <v/>
      </c>
      <c r="FZ75" s="49" t="str">
        <f t="shared" si="279"/>
        <v/>
      </c>
      <c r="GA75" s="49" t="str">
        <f t="shared" si="280"/>
        <v/>
      </c>
      <c r="GB75" s="49" t="str">
        <f t="shared" si="281"/>
        <v/>
      </c>
      <c r="GC75" s="49" t="str">
        <f t="shared" si="282"/>
        <v/>
      </c>
      <c r="GD75" s="49" t="str">
        <f t="shared" si="283"/>
        <v/>
      </c>
      <c r="GE75" s="49" t="str">
        <f t="shared" si="284"/>
        <v/>
      </c>
      <c r="GF75" s="49" t="str">
        <f t="shared" si="285"/>
        <v/>
      </c>
      <c r="GG75" s="49" t="str">
        <f t="shared" si="286"/>
        <v/>
      </c>
      <c r="GH75" s="49" t="str">
        <f t="shared" si="287"/>
        <v/>
      </c>
      <c r="GI75" s="49" t="str">
        <f t="shared" si="288"/>
        <v/>
      </c>
      <c r="GJ75" s="49" t="str">
        <f t="shared" si="289"/>
        <v/>
      </c>
      <c r="GK75" s="49" t="str">
        <f t="shared" si="290"/>
        <v/>
      </c>
      <c r="GL75" s="49" t="str">
        <f t="shared" si="291"/>
        <v/>
      </c>
      <c r="GM75" s="49" t="str">
        <f t="shared" si="292"/>
        <v/>
      </c>
      <c r="GN75" s="49" t="str">
        <f t="shared" si="293"/>
        <v/>
      </c>
      <c r="GO75" s="49" t="str">
        <f t="shared" si="294"/>
        <v/>
      </c>
      <c r="GP75" s="49" t="str">
        <f t="shared" si="295"/>
        <v/>
      </c>
      <c r="GQ75" s="49" t="str">
        <f t="shared" si="296"/>
        <v/>
      </c>
      <c r="GR75" s="49" t="str">
        <f t="shared" si="297"/>
        <v/>
      </c>
      <c r="GS75" s="49" t="str">
        <f t="shared" si="298"/>
        <v/>
      </c>
      <c r="GT75" s="49" t="str">
        <f t="shared" si="299"/>
        <v/>
      </c>
      <c r="GU75" s="49" t="str">
        <f t="shared" si="300"/>
        <v/>
      </c>
      <c r="GV75" s="49" t="str">
        <f t="shared" si="301"/>
        <v/>
      </c>
      <c r="GW75" s="49" t="str">
        <f t="shared" si="302"/>
        <v/>
      </c>
      <c r="GX75" s="49" t="str">
        <f t="shared" si="303"/>
        <v/>
      </c>
      <c r="GY75" s="49" t="str">
        <f t="shared" si="304"/>
        <v/>
      </c>
      <c r="GZ75" s="49" t="str">
        <f t="shared" si="305"/>
        <v/>
      </c>
      <c r="HA75" s="49" t="str">
        <f t="shared" si="306"/>
        <v/>
      </c>
      <c r="HB75" s="49" t="str">
        <f t="shared" si="307"/>
        <v/>
      </c>
      <c r="HC75" s="49" t="str">
        <f t="shared" si="308"/>
        <v/>
      </c>
      <c r="HD75" s="49" t="str">
        <f t="shared" si="309"/>
        <v/>
      </c>
      <c r="HE75" s="49" t="str">
        <f t="shared" si="310"/>
        <v/>
      </c>
      <c r="HF75" s="49" t="str">
        <f t="shared" si="311"/>
        <v/>
      </c>
      <c r="HG75" s="49" t="str">
        <f t="shared" si="312"/>
        <v/>
      </c>
      <c r="HH75" s="49" t="str">
        <f t="shared" si="313"/>
        <v/>
      </c>
      <c r="HI75" s="49" t="str">
        <f t="shared" si="314"/>
        <v/>
      </c>
      <c r="HJ75" s="49" t="str">
        <f t="shared" si="315"/>
        <v/>
      </c>
      <c r="HK75" s="49" t="str">
        <f t="shared" si="316"/>
        <v/>
      </c>
      <c r="HL75" s="49" t="str">
        <f t="shared" si="317"/>
        <v/>
      </c>
      <c r="HM75" s="49" t="str">
        <f t="shared" si="318"/>
        <v/>
      </c>
      <c r="HN75" s="49" t="str">
        <f t="shared" si="319"/>
        <v/>
      </c>
      <c r="HO75" s="49" t="str">
        <f t="shared" si="320"/>
        <v/>
      </c>
      <c r="HP75" s="49" t="str">
        <f t="shared" si="321"/>
        <v/>
      </c>
      <c r="HQ75" s="49" t="str">
        <f t="shared" si="322"/>
        <v/>
      </c>
      <c r="HR75" s="49" t="str">
        <f t="shared" si="323"/>
        <v/>
      </c>
      <c r="HS75" s="49" t="str">
        <f t="shared" si="324"/>
        <v/>
      </c>
      <c r="HT75" s="169" t="e">
        <f t="shared" si="325"/>
        <v>#N/A</v>
      </c>
      <c r="HU75" s="169" t="e">
        <f t="shared" si="205"/>
        <v>#N/A</v>
      </c>
      <c r="HV75" s="169" t="e">
        <f t="shared" si="205"/>
        <v>#N/A</v>
      </c>
      <c r="HW75" s="169" t="e">
        <f t="shared" si="205"/>
        <v>#N/A</v>
      </c>
      <c r="HX75" s="169" t="e">
        <f t="shared" si="216"/>
        <v>#N/A</v>
      </c>
      <c r="HY75" s="169" t="e">
        <f t="shared" si="216"/>
        <v>#N/A</v>
      </c>
      <c r="HZ75" s="169" t="e">
        <f t="shared" si="216"/>
        <v>#N/A</v>
      </c>
      <c r="IA75" s="169" t="e">
        <f t="shared" si="216"/>
        <v>#N/A</v>
      </c>
      <c r="IB75" s="169" t="e">
        <f t="shared" si="216"/>
        <v>#N/A</v>
      </c>
      <c r="IC75" s="169" t="e">
        <f t="shared" si="216"/>
        <v>#N/A</v>
      </c>
      <c r="ID75" s="169" t="e">
        <f t="shared" si="216"/>
        <v>#N/A</v>
      </c>
      <c r="IE75" s="169" t="e">
        <f t="shared" si="216"/>
        <v>#N/A</v>
      </c>
      <c r="IF75" s="169" t="e">
        <f t="shared" si="216"/>
        <v>#N/A</v>
      </c>
      <c r="IG75" s="169" t="e">
        <f t="shared" si="216"/>
        <v>#N/A</v>
      </c>
      <c r="IH75" s="169" t="e">
        <f t="shared" si="216"/>
        <v>#N/A</v>
      </c>
      <c r="II75" s="169" t="e">
        <f t="shared" si="216"/>
        <v>#N/A</v>
      </c>
      <c r="IJ75" s="169" t="e">
        <f t="shared" si="216"/>
        <v>#N/A</v>
      </c>
      <c r="IK75" s="169" t="e">
        <f t="shared" si="216"/>
        <v>#N/A</v>
      </c>
      <c r="IL75" s="169" t="e">
        <f t="shared" si="216"/>
        <v>#N/A</v>
      </c>
      <c r="IM75" s="169" t="e">
        <f t="shared" si="212"/>
        <v>#N/A</v>
      </c>
      <c r="IN75" s="169" t="e">
        <f t="shared" si="212"/>
        <v>#N/A</v>
      </c>
      <c r="IO75" s="169" t="e">
        <f t="shared" si="212"/>
        <v>#N/A</v>
      </c>
      <c r="IP75" s="169" t="e">
        <f t="shared" si="212"/>
        <v>#N/A</v>
      </c>
      <c r="IQ75" s="169" t="e">
        <f t="shared" si="212"/>
        <v>#N/A</v>
      </c>
      <c r="IR75" s="169" t="e">
        <f t="shared" si="212"/>
        <v>#N/A</v>
      </c>
      <c r="IS75" s="169" t="e">
        <f t="shared" si="212"/>
        <v>#N/A</v>
      </c>
      <c r="IT75" s="169" t="e">
        <f t="shared" si="212"/>
        <v>#N/A</v>
      </c>
      <c r="IU75" s="169" t="e">
        <f t="shared" si="212"/>
        <v>#N/A</v>
      </c>
      <c r="IV75" s="169" t="e">
        <f t="shared" si="212"/>
        <v>#N/A</v>
      </c>
      <c r="IW75" s="169" t="e">
        <f t="shared" si="212"/>
        <v>#N/A</v>
      </c>
      <c r="IX75" s="169" t="e">
        <f t="shared" si="212"/>
        <v>#N/A</v>
      </c>
      <c r="IY75" s="169" t="e">
        <f t="shared" si="212"/>
        <v>#N/A</v>
      </c>
      <c r="IZ75" s="169" t="e">
        <f t="shared" si="212"/>
        <v>#N/A</v>
      </c>
      <c r="JA75" s="169" t="e">
        <f t="shared" si="212"/>
        <v>#N/A</v>
      </c>
      <c r="JB75" s="169" t="e">
        <f t="shared" si="209"/>
        <v>#N/A</v>
      </c>
      <c r="JC75" s="169" t="e">
        <f t="shared" si="209"/>
        <v>#N/A</v>
      </c>
      <c r="JD75" s="169" t="e">
        <f t="shared" si="209"/>
        <v>#N/A</v>
      </c>
      <c r="JE75" s="169" t="e">
        <f t="shared" si="209"/>
        <v>#N/A</v>
      </c>
      <c r="JF75" s="169" t="e">
        <f t="shared" si="209"/>
        <v>#N/A</v>
      </c>
      <c r="JG75" s="169" t="e">
        <f t="shared" si="209"/>
        <v>#N/A</v>
      </c>
      <c r="JH75" s="169" t="e">
        <f t="shared" si="209"/>
        <v>#N/A</v>
      </c>
      <c r="JI75" s="169" t="e">
        <f t="shared" si="209"/>
        <v>#N/A</v>
      </c>
      <c r="JJ75" s="169" t="e">
        <f t="shared" si="209"/>
        <v>#N/A</v>
      </c>
      <c r="JK75" s="169" t="e">
        <f t="shared" si="209"/>
        <v>#N/A</v>
      </c>
      <c r="JL75" s="169" t="e">
        <f t="shared" si="209"/>
        <v>#N/A</v>
      </c>
      <c r="JM75" s="169" t="e">
        <f t="shared" si="209"/>
        <v>#N/A</v>
      </c>
      <c r="JN75" s="169" t="e">
        <f t="shared" si="209"/>
        <v>#N/A</v>
      </c>
      <c r="JO75" s="169" t="e">
        <f t="shared" si="209"/>
        <v>#N/A</v>
      </c>
      <c r="JP75" s="169" t="e">
        <f t="shared" si="209"/>
        <v>#N/A</v>
      </c>
      <c r="JQ75" s="169" t="e">
        <f t="shared" si="331"/>
        <v>#N/A</v>
      </c>
      <c r="JR75" s="169" t="e">
        <f t="shared" si="331"/>
        <v>#N/A</v>
      </c>
      <c r="JS75" s="169" t="e">
        <f t="shared" si="331"/>
        <v>#N/A</v>
      </c>
      <c r="JT75" s="169" t="e">
        <f t="shared" si="331"/>
        <v>#N/A</v>
      </c>
      <c r="JU75" s="169" t="e">
        <f t="shared" si="331"/>
        <v>#N/A</v>
      </c>
      <c r="JV75" s="169" t="e">
        <f t="shared" si="331"/>
        <v>#N/A</v>
      </c>
      <c r="JW75" s="169" t="e">
        <f t="shared" si="331"/>
        <v>#N/A</v>
      </c>
      <c r="JX75" s="169" t="e">
        <f t="shared" si="331"/>
        <v>#N/A</v>
      </c>
      <c r="JY75" s="169" t="e">
        <f t="shared" si="331"/>
        <v>#N/A</v>
      </c>
      <c r="JZ75" s="169" t="e">
        <f t="shared" si="331"/>
        <v>#N/A</v>
      </c>
      <c r="KA75" s="169" t="e">
        <f t="shared" si="331"/>
        <v>#N/A</v>
      </c>
      <c r="KB75" s="169" t="e">
        <f t="shared" si="331"/>
        <v>#N/A</v>
      </c>
      <c r="KC75" s="169" t="e">
        <f t="shared" si="331"/>
        <v>#N/A</v>
      </c>
      <c r="KD75" s="169" t="e">
        <f t="shared" si="331"/>
        <v>#N/A</v>
      </c>
      <c r="KE75" s="169" t="e">
        <f t="shared" si="331"/>
        <v>#N/A</v>
      </c>
      <c r="KF75" s="169" t="e">
        <f t="shared" si="335"/>
        <v>#N/A</v>
      </c>
      <c r="KG75" s="169" t="e">
        <f t="shared" si="206"/>
        <v>#N/A</v>
      </c>
      <c r="KH75" s="169" t="e">
        <f t="shared" si="206"/>
        <v>#N/A</v>
      </c>
      <c r="KI75" s="169" t="e">
        <f t="shared" si="206"/>
        <v>#N/A</v>
      </c>
      <c r="KJ75" s="169" t="e">
        <f t="shared" si="217"/>
        <v>#N/A</v>
      </c>
      <c r="KK75" s="169" t="e">
        <f t="shared" si="217"/>
        <v>#N/A</v>
      </c>
      <c r="KL75" s="169" t="e">
        <f t="shared" si="217"/>
        <v>#N/A</v>
      </c>
      <c r="KM75" s="169" t="e">
        <f t="shared" si="217"/>
        <v>#N/A</v>
      </c>
      <c r="KN75" s="169" t="e">
        <f t="shared" si="217"/>
        <v>#N/A</v>
      </c>
      <c r="KO75" s="169" t="e">
        <f t="shared" si="217"/>
        <v>#N/A</v>
      </c>
      <c r="KP75" s="169" t="e">
        <f t="shared" si="217"/>
        <v>#N/A</v>
      </c>
      <c r="KQ75" s="169" t="e">
        <f t="shared" si="217"/>
        <v>#N/A</v>
      </c>
      <c r="KR75" s="169" t="e">
        <f t="shared" si="217"/>
        <v>#N/A</v>
      </c>
      <c r="KS75" s="169" t="e">
        <f t="shared" si="217"/>
        <v>#N/A</v>
      </c>
      <c r="KT75" s="169" t="e">
        <f t="shared" si="217"/>
        <v>#N/A</v>
      </c>
      <c r="KU75" s="169" t="e">
        <f t="shared" si="217"/>
        <v>#N/A</v>
      </c>
      <c r="KV75" s="169" t="e">
        <f t="shared" si="217"/>
        <v>#N/A</v>
      </c>
      <c r="KW75" s="169" t="e">
        <f t="shared" si="217"/>
        <v>#N/A</v>
      </c>
      <c r="KX75" s="169" t="e">
        <f t="shared" si="217"/>
        <v>#N/A</v>
      </c>
      <c r="KY75" s="169" t="e">
        <f t="shared" si="213"/>
        <v>#N/A</v>
      </c>
      <c r="KZ75" s="169" t="e">
        <f t="shared" si="213"/>
        <v>#N/A</v>
      </c>
      <c r="LA75" s="169" t="e">
        <f t="shared" si="213"/>
        <v>#N/A</v>
      </c>
      <c r="LB75" s="169" t="e">
        <f t="shared" si="213"/>
        <v>#N/A</v>
      </c>
      <c r="LC75" s="169" t="e">
        <f t="shared" si="213"/>
        <v>#N/A</v>
      </c>
      <c r="LD75" s="169" t="e">
        <f t="shared" si="213"/>
        <v>#N/A</v>
      </c>
      <c r="LE75" s="169" t="e">
        <f t="shared" si="213"/>
        <v>#N/A</v>
      </c>
      <c r="LF75" s="169" t="e">
        <f t="shared" si="213"/>
        <v>#N/A</v>
      </c>
      <c r="LG75" s="169" t="e">
        <f t="shared" si="213"/>
        <v>#N/A</v>
      </c>
      <c r="LH75" s="169" t="e">
        <f t="shared" si="213"/>
        <v>#N/A</v>
      </c>
      <c r="LI75" s="169" t="e">
        <f t="shared" si="213"/>
        <v>#N/A</v>
      </c>
      <c r="LJ75" s="169" t="e">
        <f t="shared" si="213"/>
        <v>#N/A</v>
      </c>
      <c r="LK75" s="169" t="e">
        <f t="shared" si="213"/>
        <v>#N/A</v>
      </c>
      <c r="LL75" s="169" t="e">
        <f t="shared" si="213"/>
        <v>#N/A</v>
      </c>
      <c r="LM75" s="169" t="e">
        <f t="shared" si="213"/>
        <v>#N/A</v>
      </c>
      <c r="LN75" s="169" t="e">
        <f t="shared" si="210"/>
        <v>#N/A</v>
      </c>
      <c r="LO75" s="169" t="e">
        <f t="shared" si="210"/>
        <v>#N/A</v>
      </c>
      <c r="LP75" s="169" t="e">
        <f t="shared" si="210"/>
        <v>#N/A</v>
      </c>
      <c r="LQ75" s="169" t="e">
        <f t="shared" si="210"/>
        <v>#N/A</v>
      </c>
      <c r="LR75" s="169" t="e">
        <f t="shared" si="210"/>
        <v>#N/A</v>
      </c>
      <c r="LS75" s="169" t="e">
        <f t="shared" si="210"/>
        <v>#N/A</v>
      </c>
      <c r="LT75" s="169" t="e">
        <f t="shared" si="210"/>
        <v>#N/A</v>
      </c>
      <c r="LU75" s="169" t="e">
        <f t="shared" si="210"/>
        <v>#N/A</v>
      </c>
      <c r="LV75" s="169" t="e">
        <f t="shared" si="210"/>
        <v>#N/A</v>
      </c>
      <c r="LW75" s="169" t="e">
        <f t="shared" si="210"/>
        <v>#N/A</v>
      </c>
      <c r="LX75" s="169" t="e">
        <f t="shared" si="210"/>
        <v>#N/A</v>
      </c>
      <c r="LY75" s="169" t="e">
        <f t="shared" si="210"/>
        <v>#N/A</v>
      </c>
      <c r="LZ75" s="169" t="e">
        <f t="shared" si="210"/>
        <v>#N/A</v>
      </c>
      <c r="MA75" s="169" t="e">
        <f t="shared" si="210"/>
        <v>#N/A</v>
      </c>
      <c r="MB75" s="169" t="e">
        <f t="shared" si="210"/>
        <v>#N/A</v>
      </c>
      <c r="MC75" s="169" t="e">
        <f t="shared" si="332"/>
        <v>#N/A</v>
      </c>
      <c r="MD75" s="169" t="e">
        <f t="shared" si="332"/>
        <v>#N/A</v>
      </c>
      <c r="ME75" s="169" t="e">
        <f t="shared" si="332"/>
        <v>#N/A</v>
      </c>
      <c r="MF75" s="169" t="e">
        <f t="shared" si="332"/>
        <v>#N/A</v>
      </c>
      <c r="MG75" s="169" t="e">
        <f t="shared" si="332"/>
        <v>#N/A</v>
      </c>
      <c r="MH75" s="169" t="e">
        <f t="shared" si="332"/>
        <v>#N/A</v>
      </c>
      <c r="MI75" s="169" t="e">
        <f t="shared" si="332"/>
        <v>#N/A</v>
      </c>
      <c r="MJ75" s="169" t="e">
        <f t="shared" si="332"/>
        <v>#N/A</v>
      </c>
      <c r="MK75" s="169" t="e">
        <f t="shared" si="332"/>
        <v>#N/A</v>
      </c>
      <c r="ML75" s="169" t="e">
        <f t="shared" si="332"/>
        <v>#N/A</v>
      </c>
      <c r="MM75" s="169" t="e">
        <f t="shared" si="332"/>
        <v>#N/A</v>
      </c>
      <c r="MN75" s="169" t="e">
        <f t="shared" si="332"/>
        <v>#N/A</v>
      </c>
      <c r="MO75" s="169" t="e">
        <f t="shared" si="332"/>
        <v>#N/A</v>
      </c>
      <c r="MP75" s="169" t="e">
        <f t="shared" si="332"/>
        <v>#N/A</v>
      </c>
      <c r="MQ75" s="169" t="e">
        <f t="shared" si="332"/>
        <v>#N/A</v>
      </c>
      <c r="MR75" s="169" t="e">
        <f t="shared" si="336"/>
        <v>#N/A</v>
      </c>
      <c r="MS75" s="169" t="e">
        <f t="shared" si="207"/>
        <v>#N/A</v>
      </c>
      <c r="MT75" s="169" t="e">
        <f t="shared" si="207"/>
        <v>#N/A</v>
      </c>
      <c r="MU75" s="169" t="e">
        <f t="shared" si="207"/>
        <v>#N/A</v>
      </c>
      <c r="MV75" s="169" t="e">
        <f t="shared" si="218"/>
        <v>#N/A</v>
      </c>
      <c r="MW75" s="169" t="e">
        <f t="shared" si="218"/>
        <v>#N/A</v>
      </c>
      <c r="MX75" s="169" t="e">
        <f t="shared" si="218"/>
        <v>#N/A</v>
      </c>
      <c r="MY75" s="169" t="e">
        <f t="shared" si="218"/>
        <v>#N/A</v>
      </c>
      <c r="MZ75" s="169" t="e">
        <f t="shared" si="218"/>
        <v>#N/A</v>
      </c>
      <c r="NA75" s="169" t="e">
        <f t="shared" si="218"/>
        <v>#N/A</v>
      </c>
      <c r="NB75" s="169" t="e">
        <f t="shared" si="218"/>
        <v>#N/A</v>
      </c>
      <c r="NC75" s="169" t="e">
        <f t="shared" si="218"/>
        <v>#N/A</v>
      </c>
      <c r="ND75" s="169" t="e">
        <f t="shared" si="218"/>
        <v>#N/A</v>
      </c>
      <c r="NE75" s="169" t="e">
        <f t="shared" si="218"/>
        <v>#N/A</v>
      </c>
      <c r="NF75" s="169" t="e">
        <f t="shared" si="218"/>
        <v>#N/A</v>
      </c>
      <c r="NG75" s="169" t="e">
        <f t="shared" si="218"/>
        <v>#N/A</v>
      </c>
      <c r="NH75" s="169" t="e">
        <f t="shared" si="218"/>
        <v>#N/A</v>
      </c>
      <c r="NI75" s="169" t="e">
        <f t="shared" si="218"/>
        <v>#N/A</v>
      </c>
      <c r="NJ75" s="169" t="e">
        <f t="shared" si="218"/>
        <v>#N/A</v>
      </c>
      <c r="NK75" s="169" t="e">
        <f t="shared" si="214"/>
        <v>#N/A</v>
      </c>
      <c r="NL75" s="169" t="e">
        <f t="shared" si="214"/>
        <v>#N/A</v>
      </c>
      <c r="NM75" s="169" t="e">
        <f t="shared" si="214"/>
        <v>#N/A</v>
      </c>
      <c r="NN75" s="169" t="e">
        <f t="shared" si="214"/>
        <v>#N/A</v>
      </c>
      <c r="NO75" s="169" t="e">
        <f t="shared" si="214"/>
        <v>#N/A</v>
      </c>
      <c r="NP75" s="169" t="e">
        <f t="shared" si="214"/>
        <v>#N/A</v>
      </c>
      <c r="NQ75" s="169" t="e">
        <f t="shared" si="214"/>
        <v>#N/A</v>
      </c>
      <c r="NR75" s="169" t="e">
        <f t="shared" si="214"/>
        <v>#N/A</v>
      </c>
      <c r="NS75" s="169" t="e">
        <f t="shared" si="214"/>
        <v>#N/A</v>
      </c>
      <c r="NT75" s="169" t="e">
        <f t="shared" si="214"/>
        <v>#N/A</v>
      </c>
      <c r="NU75" s="169" t="e">
        <f t="shared" si="214"/>
        <v>#N/A</v>
      </c>
      <c r="NV75" s="169" t="e">
        <f t="shared" si="214"/>
        <v>#N/A</v>
      </c>
      <c r="NW75" s="169" t="e">
        <f t="shared" si="214"/>
        <v>#N/A</v>
      </c>
      <c r="NX75" s="169" t="e">
        <f t="shared" si="214"/>
        <v>#N/A</v>
      </c>
      <c r="NY75" s="169" t="e">
        <f t="shared" si="214"/>
        <v>#N/A</v>
      </c>
      <c r="NZ75" s="169" t="e">
        <f t="shared" si="211"/>
        <v>#N/A</v>
      </c>
      <c r="OA75" s="169" t="e">
        <f t="shared" si="211"/>
        <v>#N/A</v>
      </c>
      <c r="OB75" s="169" t="e">
        <f t="shared" si="211"/>
        <v>#N/A</v>
      </c>
      <c r="OC75" s="169" t="e">
        <f t="shared" si="211"/>
        <v>#N/A</v>
      </c>
      <c r="OD75" s="169" t="e">
        <f t="shared" si="211"/>
        <v>#N/A</v>
      </c>
      <c r="OE75" s="169" t="e">
        <f t="shared" si="211"/>
        <v>#N/A</v>
      </c>
      <c r="OF75" s="169" t="e">
        <f t="shared" si="211"/>
        <v>#N/A</v>
      </c>
      <c r="OG75" s="169" t="e">
        <f t="shared" si="211"/>
        <v>#N/A</v>
      </c>
      <c r="OH75" s="169" t="e">
        <f t="shared" si="211"/>
        <v>#N/A</v>
      </c>
      <c r="OI75" s="169" t="e">
        <f t="shared" si="211"/>
        <v>#N/A</v>
      </c>
      <c r="OJ75" s="169" t="e">
        <f t="shared" si="211"/>
        <v>#N/A</v>
      </c>
      <c r="OK75" s="169" t="e">
        <f t="shared" si="211"/>
        <v>#N/A</v>
      </c>
      <c r="OL75" s="169" t="e">
        <f t="shared" si="211"/>
        <v>#N/A</v>
      </c>
      <c r="OM75" s="169" t="e">
        <f t="shared" si="211"/>
        <v>#N/A</v>
      </c>
      <c r="ON75" s="169" t="e">
        <f t="shared" si="211"/>
        <v>#N/A</v>
      </c>
      <c r="OO75" s="169" t="e">
        <f t="shared" si="333"/>
        <v>#N/A</v>
      </c>
      <c r="OP75" s="169" t="e">
        <f t="shared" si="333"/>
        <v>#N/A</v>
      </c>
      <c r="OQ75" s="169" t="e">
        <f t="shared" si="333"/>
        <v>#N/A</v>
      </c>
      <c r="OR75" s="169" t="e">
        <f t="shared" si="333"/>
        <v>#N/A</v>
      </c>
      <c r="OS75" s="169" t="e">
        <f t="shared" si="333"/>
        <v>#N/A</v>
      </c>
      <c r="OT75" s="169" t="e">
        <f t="shared" si="333"/>
        <v>#N/A</v>
      </c>
      <c r="OU75" s="169" t="e">
        <f t="shared" si="333"/>
        <v>#N/A</v>
      </c>
      <c r="OV75" s="169" t="e">
        <f t="shared" si="333"/>
        <v>#N/A</v>
      </c>
      <c r="OW75" s="169" t="e">
        <f t="shared" si="333"/>
        <v>#N/A</v>
      </c>
      <c r="OX75" s="169" t="e">
        <f t="shared" si="333"/>
        <v>#N/A</v>
      </c>
      <c r="OY75" s="169" t="e">
        <f t="shared" si="333"/>
        <v>#N/A</v>
      </c>
      <c r="OZ75" s="169" t="e">
        <f t="shared" si="333"/>
        <v>#N/A</v>
      </c>
      <c r="PA75" s="169" t="e">
        <f t="shared" si="333"/>
        <v>#N/A</v>
      </c>
      <c r="PB75" s="169" t="e">
        <f t="shared" si="333"/>
        <v>#N/A</v>
      </c>
      <c r="PC75" s="169" t="e">
        <f t="shared" si="333"/>
        <v>#N/A</v>
      </c>
      <c r="PD75" s="169" t="e">
        <f t="shared" si="337"/>
        <v>#N/A</v>
      </c>
      <c r="PE75" s="169" t="e">
        <f t="shared" si="326"/>
        <v>#N/A</v>
      </c>
      <c r="PF75" s="169" t="e">
        <f t="shared" si="326"/>
        <v>#N/A</v>
      </c>
      <c r="PG75" s="169" t="e">
        <f t="shared" si="326"/>
        <v>#N/A</v>
      </c>
      <c r="PH75" s="169" t="e">
        <f t="shared" si="326"/>
        <v>#N/A</v>
      </c>
      <c r="PI75" s="169" t="e">
        <f t="shared" si="326"/>
        <v>#N/A</v>
      </c>
      <c r="PJ75" s="169" t="e">
        <f t="shared" si="326"/>
        <v>#N/A</v>
      </c>
      <c r="PK75" s="169" t="e">
        <f t="shared" si="326"/>
        <v>#N/A</v>
      </c>
      <c r="PL75" s="169" t="e">
        <f t="shared" si="326"/>
        <v>#N/A</v>
      </c>
    </row>
    <row r="76" spans="1:428" hidden="1" x14ac:dyDescent="0.75">
      <c r="A76" s="4">
        <v>73</v>
      </c>
      <c r="B76" s="109"/>
      <c r="C76" s="117"/>
      <c r="D76" s="122" t="str">
        <f t="shared" si="220"/>
        <v/>
      </c>
      <c r="E76" s="95"/>
      <c r="F76" s="122" t="str">
        <f t="shared" si="221"/>
        <v/>
      </c>
      <c r="G76" s="117"/>
      <c r="H76" s="110"/>
      <c r="I76" s="124" t="str">
        <f t="shared" si="222"/>
        <v/>
      </c>
      <c r="J76" s="124" t="str">
        <f t="shared" si="223"/>
        <v/>
      </c>
      <c r="K76" s="73" t="str">
        <f t="shared" si="327"/>
        <v/>
      </c>
      <c r="L76" s="23"/>
      <c r="M76" s="57"/>
      <c r="N76" s="280"/>
      <c r="O76" s="74" t="str">
        <f>IF(AND(D76&gt;0,E76&gt;0,F76&gt;0),IF(ISBLANK(N76),IF(ISBLANK(L76),"",(F76-D76)*VLOOKUP(L76,VLookups!$A$4:$B$13,2,FALSE)),N76),"")</f>
        <v/>
      </c>
      <c r="P76" s="75" t="str">
        <f t="shared" si="224"/>
        <v/>
      </c>
      <c r="Q76" s="95"/>
      <c r="R76" s="270" t="str">
        <f>IF(AND(Q76&gt;0,E76&gt;0,NOT(O76="")),ABS(VLOOKUP($Q$1,VLookups!$A$43:$B$44,2,FALSE)-_xlfn.NORM.DIST(Q76,K76,O76,TRUE)),"")</f>
        <v/>
      </c>
      <c r="S76" s="94" t="str">
        <f>IF(AND($D76&gt;0,$E76&gt;0,$F76&gt;0,NOT(ISBLANK($L76))),_xlfn.NORM.INV(ABS(VLOOKUP($Q$1,VLookups!$A$43:$B$44,2,FALSE)-S$3),$K76,$O76),"")</f>
        <v/>
      </c>
      <c r="T76" s="93" t="str">
        <f>IF(AND($D76&gt;0,$E76&gt;0,$F76&gt;0,NOT(ISBLANK($L76))),_xlfn.NORM.INV(ABS(VLOOKUP($Q$1,VLookups!$A$43:$B$44,2,FALSE)-T$3),$K76,$O76),"")</f>
        <v/>
      </c>
      <c r="U76" s="94" t="str">
        <f>IF(AND($D76&gt;0,$E76&gt;0,$F76&gt;0,NOT(ISBLANK($L76))),_xlfn.NORM.INV(ABS(VLOOKUP($Q$1,VLookups!$A$43:$B$44,2,FALSE)-U$3),$K76,$O76),"")</f>
        <v/>
      </c>
      <c r="V76" s="93" t="str">
        <f>IF(AND($D76&gt;0,$E76&gt;0,$F76&gt;0,NOT(ISBLANK($L76))),_xlfn.NORM.INV(ABS(VLOOKUP($Q$1,VLookups!$A$43:$B$44,2,FALSE)-V$3),$K76,$O76),"")</f>
        <v/>
      </c>
      <c r="W76" s="94" t="str">
        <f>IF(AND($D76&gt;0,$E76&gt;0,$F76&gt;0,NOT(ISBLANK($L76))),_xlfn.NORM.INV(ABS(VLOOKUP($Q$1,VLookups!$A$43:$B$44,2,FALSE)-W$3),$K76,$O76),"")</f>
        <v/>
      </c>
      <c r="X76" s="93" t="str">
        <f>IF(AND($D76&gt;0,$E76&gt;0,$F76&gt;0,NOT(ISBLANK($L76))),_xlfn.NORM.INV(ABS(VLOOKUP($Q$1,VLookups!$A$43:$B$44,2,FALSE)-X$3),$K76,$O76),"")</f>
        <v/>
      </c>
      <c r="Y76" s="5"/>
      <c r="Z76" s="168" t="str">
        <f t="shared" si="328"/>
        <v/>
      </c>
      <c r="AA76" s="49" t="str">
        <f t="shared" si="329"/>
        <v/>
      </c>
      <c r="AB76" s="49" t="str">
        <f t="shared" si="340"/>
        <v/>
      </c>
      <c r="AC76" s="49" t="str">
        <f t="shared" si="340"/>
        <v/>
      </c>
      <c r="AD76" s="49" t="str">
        <f t="shared" si="340"/>
        <v/>
      </c>
      <c r="AE76" s="49" t="str">
        <f t="shared" si="340"/>
        <v/>
      </c>
      <c r="AF76" s="49" t="str">
        <f t="shared" si="340"/>
        <v/>
      </c>
      <c r="AG76" s="49" t="str">
        <f t="shared" si="340"/>
        <v/>
      </c>
      <c r="AH76" s="49" t="str">
        <f t="shared" si="340"/>
        <v/>
      </c>
      <c r="AI76" s="49" t="str">
        <f t="shared" si="340"/>
        <v/>
      </c>
      <c r="AJ76" s="49" t="str">
        <f t="shared" si="340"/>
        <v/>
      </c>
      <c r="AK76" s="49" t="str">
        <f t="shared" si="340"/>
        <v/>
      </c>
      <c r="AL76" s="49" t="str">
        <f t="shared" si="340"/>
        <v/>
      </c>
      <c r="AM76" s="49" t="str">
        <f t="shared" si="340"/>
        <v/>
      </c>
      <c r="AN76" s="49" t="str">
        <f t="shared" si="340"/>
        <v/>
      </c>
      <c r="AO76" s="49" t="str">
        <f t="shared" si="340"/>
        <v/>
      </c>
      <c r="AP76" s="49" t="str">
        <f t="shared" si="340"/>
        <v/>
      </c>
      <c r="AQ76" s="49" t="str">
        <f t="shared" si="340"/>
        <v/>
      </c>
      <c r="AR76" s="49" t="str">
        <f t="shared" si="340"/>
        <v/>
      </c>
      <c r="AS76" s="49" t="str">
        <f t="shared" si="340"/>
        <v/>
      </c>
      <c r="AT76" s="49" t="str">
        <f t="shared" si="340"/>
        <v/>
      </c>
      <c r="AU76" s="49" t="str">
        <f t="shared" si="340"/>
        <v/>
      </c>
      <c r="AV76" s="49" t="str">
        <f t="shared" si="340"/>
        <v/>
      </c>
      <c r="AW76" s="49" t="str">
        <f t="shared" si="340"/>
        <v/>
      </c>
      <c r="AX76" s="49" t="str">
        <f t="shared" si="340"/>
        <v/>
      </c>
      <c r="AY76" s="49" t="str">
        <f t="shared" si="340"/>
        <v/>
      </c>
      <c r="AZ76" s="49" t="str">
        <f t="shared" si="340"/>
        <v/>
      </c>
      <c r="BA76" s="49" t="str">
        <f t="shared" si="340"/>
        <v/>
      </c>
      <c r="BB76" s="49" t="str">
        <f t="shared" si="340"/>
        <v/>
      </c>
      <c r="BC76" s="49" t="str">
        <f t="shared" si="340"/>
        <v/>
      </c>
      <c r="BD76" s="49" t="str">
        <f t="shared" si="340"/>
        <v/>
      </c>
      <c r="BE76" s="49" t="str">
        <f t="shared" si="340"/>
        <v/>
      </c>
      <c r="BF76" s="49" t="str">
        <f t="shared" si="340"/>
        <v/>
      </c>
      <c r="BG76" s="49" t="str">
        <f t="shared" si="340"/>
        <v/>
      </c>
      <c r="BH76" s="49" t="str">
        <f t="shared" si="340"/>
        <v/>
      </c>
      <c r="BI76" s="49" t="str">
        <f t="shared" si="340"/>
        <v/>
      </c>
      <c r="BJ76" s="49" t="str">
        <f t="shared" si="340"/>
        <v/>
      </c>
      <c r="BK76" s="49" t="str">
        <f t="shared" si="340"/>
        <v/>
      </c>
      <c r="BL76" s="49" t="str">
        <f t="shared" si="340"/>
        <v/>
      </c>
      <c r="BM76" s="49" t="str">
        <f t="shared" si="340"/>
        <v/>
      </c>
      <c r="BN76" s="49" t="str">
        <f t="shared" si="340"/>
        <v/>
      </c>
      <c r="BO76" s="49" t="str">
        <f t="shared" si="340"/>
        <v/>
      </c>
      <c r="BP76" s="49" t="str">
        <f t="shared" si="340"/>
        <v/>
      </c>
      <c r="BQ76" s="49" t="str">
        <f t="shared" si="340"/>
        <v/>
      </c>
      <c r="BR76" s="49" t="str">
        <f t="shared" si="340"/>
        <v/>
      </c>
      <c r="BS76" s="49" t="str">
        <f t="shared" si="340"/>
        <v/>
      </c>
      <c r="BT76" s="49" t="str">
        <f t="shared" si="340"/>
        <v/>
      </c>
      <c r="BU76" s="49" t="str">
        <f t="shared" si="340"/>
        <v/>
      </c>
      <c r="BV76" s="49" t="str">
        <f t="shared" si="340"/>
        <v/>
      </c>
      <c r="BW76" s="49" t="str">
        <f t="shared" si="340"/>
        <v/>
      </c>
      <c r="BX76" s="49" t="str">
        <f t="shared" si="340"/>
        <v/>
      </c>
      <c r="BY76" s="49" t="str">
        <f t="shared" si="340"/>
        <v/>
      </c>
      <c r="BZ76" s="49" t="str">
        <f t="shared" si="340"/>
        <v/>
      </c>
      <c r="CA76" s="49" t="str">
        <f t="shared" si="340"/>
        <v/>
      </c>
      <c r="CB76" s="49" t="str">
        <f t="shared" si="340"/>
        <v/>
      </c>
      <c r="CC76" s="49" t="str">
        <f t="shared" si="340"/>
        <v/>
      </c>
      <c r="CD76" s="49" t="str">
        <f t="shared" si="340"/>
        <v/>
      </c>
      <c r="CE76" s="49" t="str">
        <f t="shared" si="340"/>
        <v/>
      </c>
      <c r="CF76" s="49" t="str">
        <f t="shared" si="340"/>
        <v/>
      </c>
      <c r="CG76" s="49" t="str">
        <f t="shared" si="340"/>
        <v/>
      </c>
      <c r="CH76" s="49" t="str">
        <f t="shared" si="340"/>
        <v/>
      </c>
      <c r="CI76" s="49" t="str">
        <f t="shared" si="340"/>
        <v/>
      </c>
      <c r="CJ76" s="49" t="str">
        <f t="shared" si="340"/>
        <v/>
      </c>
      <c r="CK76" s="49" t="str">
        <f t="shared" si="340"/>
        <v/>
      </c>
      <c r="CL76" s="49" t="str">
        <f t="shared" si="340"/>
        <v/>
      </c>
      <c r="CM76" s="49" t="str">
        <f t="shared" si="340"/>
        <v/>
      </c>
      <c r="CN76" s="49" t="str">
        <f t="shared" si="339"/>
        <v/>
      </c>
      <c r="CO76" s="49" t="str">
        <f t="shared" si="339"/>
        <v/>
      </c>
      <c r="CP76" s="49" t="str">
        <f t="shared" si="339"/>
        <v/>
      </c>
      <c r="CQ76" s="49" t="str">
        <f t="shared" si="339"/>
        <v/>
      </c>
      <c r="CR76" s="49" t="str">
        <f t="shared" si="339"/>
        <v/>
      </c>
      <c r="CS76" s="49" t="str">
        <f t="shared" si="339"/>
        <v/>
      </c>
      <c r="CT76" s="49" t="str">
        <f t="shared" si="339"/>
        <v/>
      </c>
      <c r="CU76" s="49" t="str">
        <f t="shared" si="339"/>
        <v/>
      </c>
      <c r="CV76" s="49" t="str">
        <f t="shared" si="339"/>
        <v/>
      </c>
      <c r="CW76" s="49" t="str">
        <f t="shared" si="339"/>
        <v/>
      </c>
      <c r="CX76" s="49" t="str">
        <f t="shared" si="339"/>
        <v/>
      </c>
      <c r="CY76" s="49" t="str">
        <f t="shared" si="339"/>
        <v/>
      </c>
      <c r="CZ76" s="49" t="str">
        <f t="shared" si="339"/>
        <v/>
      </c>
      <c r="DA76" s="49" t="str">
        <f t="shared" si="339"/>
        <v/>
      </c>
      <c r="DB76" s="49" t="str">
        <f t="shared" si="339"/>
        <v/>
      </c>
      <c r="DC76" s="49" t="str">
        <f t="shared" si="339"/>
        <v/>
      </c>
      <c r="DD76" s="49" t="str">
        <f t="shared" si="339"/>
        <v/>
      </c>
      <c r="DE76" s="49" t="str">
        <f t="shared" si="339"/>
        <v/>
      </c>
      <c r="DF76" s="49" t="str">
        <f t="shared" si="339"/>
        <v/>
      </c>
      <c r="DG76" s="49" t="str">
        <f t="shared" si="339"/>
        <v/>
      </c>
      <c r="DH76" s="49" t="str">
        <f t="shared" si="339"/>
        <v/>
      </c>
      <c r="DI76" s="49" t="str">
        <f t="shared" si="339"/>
        <v/>
      </c>
      <c r="DJ76" s="49" t="str">
        <f t="shared" si="339"/>
        <v/>
      </c>
      <c r="DK76" s="49" t="str">
        <f t="shared" si="339"/>
        <v/>
      </c>
      <c r="DL76" s="49" t="str">
        <f t="shared" si="339"/>
        <v/>
      </c>
      <c r="DM76" s="49" t="str">
        <f t="shared" si="339"/>
        <v/>
      </c>
      <c r="DN76" s="49" t="str">
        <f t="shared" si="339"/>
        <v/>
      </c>
      <c r="DO76" s="49" t="str">
        <f t="shared" si="339"/>
        <v/>
      </c>
      <c r="DP76" s="49" t="str">
        <f t="shared" si="339"/>
        <v/>
      </c>
      <c r="DQ76" s="49" t="str">
        <f t="shared" si="339"/>
        <v/>
      </c>
      <c r="DR76" s="49" t="str">
        <f t="shared" si="339"/>
        <v/>
      </c>
      <c r="DS76" s="49" t="str">
        <f t="shared" si="339"/>
        <v/>
      </c>
      <c r="DT76" s="49" t="str">
        <f t="shared" si="339"/>
        <v/>
      </c>
      <c r="DU76" s="49" t="str">
        <f t="shared" si="339"/>
        <v/>
      </c>
      <c r="DV76" s="49" t="str">
        <f t="shared" si="339"/>
        <v/>
      </c>
      <c r="DW76" s="183" t="str">
        <f t="shared" si="330"/>
        <v/>
      </c>
      <c r="DX76" s="49" t="str">
        <f t="shared" si="225"/>
        <v/>
      </c>
      <c r="DY76" s="49" t="str">
        <f t="shared" si="226"/>
        <v/>
      </c>
      <c r="DZ76" s="49" t="str">
        <f t="shared" si="227"/>
        <v/>
      </c>
      <c r="EA76" s="49" t="str">
        <f t="shared" si="228"/>
        <v/>
      </c>
      <c r="EB76" s="49" t="str">
        <f t="shared" si="229"/>
        <v/>
      </c>
      <c r="EC76" s="49" t="str">
        <f t="shared" si="230"/>
        <v/>
      </c>
      <c r="ED76" s="49" t="str">
        <f t="shared" si="231"/>
        <v/>
      </c>
      <c r="EE76" s="49" t="str">
        <f t="shared" si="232"/>
        <v/>
      </c>
      <c r="EF76" s="49" t="str">
        <f t="shared" si="233"/>
        <v/>
      </c>
      <c r="EG76" s="49" t="str">
        <f t="shared" si="234"/>
        <v/>
      </c>
      <c r="EH76" s="49" t="str">
        <f t="shared" si="235"/>
        <v/>
      </c>
      <c r="EI76" s="49" t="str">
        <f t="shared" si="236"/>
        <v/>
      </c>
      <c r="EJ76" s="49" t="str">
        <f t="shared" si="237"/>
        <v/>
      </c>
      <c r="EK76" s="49" t="str">
        <f t="shared" si="238"/>
        <v/>
      </c>
      <c r="EL76" s="49" t="str">
        <f t="shared" si="239"/>
        <v/>
      </c>
      <c r="EM76" s="49" t="str">
        <f t="shared" si="240"/>
        <v/>
      </c>
      <c r="EN76" s="49" t="str">
        <f t="shared" si="241"/>
        <v/>
      </c>
      <c r="EO76" s="49" t="str">
        <f t="shared" si="242"/>
        <v/>
      </c>
      <c r="EP76" s="49" t="str">
        <f t="shared" si="243"/>
        <v/>
      </c>
      <c r="EQ76" s="49" t="str">
        <f t="shared" si="244"/>
        <v/>
      </c>
      <c r="ER76" s="49" t="str">
        <f t="shared" si="245"/>
        <v/>
      </c>
      <c r="ES76" s="49" t="str">
        <f t="shared" si="246"/>
        <v/>
      </c>
      <c r="ET76" s="49" t="str">
        <f t="shared" si="247"/>
        <v/>
      </c>
      <c r="EU76" s="49" t="str">
        <f t="shared" si="248"/>
        <v/>
      </c>
      <c r="EV76" s="49" t="str">
        <f t="shared" si="249"/>
        <v/>
      </c>
      <c r="EW76" s="49" t="str">
        <f t="shared" si="250"/>
        <v/>
      </c>
      <c r="EX76" s="49" t="str">
        <f t="shared" si="251"/>
        <v/>
      </c>
      <c r="EY76" s="49" t="str">
        <f t="shared" si="252"/>
        <v/>
      </c>
      <c r="EZ76" s="49" t="str">
        <f t="shared" si="253"/>
        <v/>
      </c>
      <c r="FA76" s="49" t="str">
        <f t="shared" si="254"/>
        <v/>
      </c>
      <c r="FB76" s="49" t="str">
        <f t="shared" si="255"/>
        <v/>
      </c>
      <c r="FC76" s="49" t="str">
        <f t="shared" si="256"/>
        <v/>
      </c>
      <c r="FD76" s="49" t="str">
        <f t="shared" si="257"/>
        <v/>
      </c>
      <c r="FE76" s="49" t="str">
        <f t="shared" si="258"/>
        <v/>
      </c>
      <c r="FF76" s="49" t="str">
        <f t="shared" si="259"/>
        <v/>
      </c>
      <c r="FG76" s="49" t="str">
        <f t="shared" si="260"/>
        <v/>
      </c>
      <c r="FH76" s="49" t="str">
        <f t="shared" si="261"/>
        <v/>
      </c>
      <c r="FI76" s="49" t="str">
        <f t="shared" si="262"/>
        <v/>
      </c>
      <c r="FJ76" s="49" t="str">
        <f t="shared" si="263"/>
        <v/>
      </c>
      <c r="FK76" s="49" t="str">
        <f t="shared" si="264"/>
        <v/>
      </c>
      <c r="FL76" s="49" t="str">
        <f t="shared" si="265"/>
        <v/>
      </c>
      <c r="FM76" s="49" t="str">
        <f t="shared" si="266"/>
        <v/>
      </c>
      <c r="FN76" s="49" t="str">
        <f t="shared" si="267"/>
        <v/>
      </c>
      <c r="FO76" s="49" t="str">
        <f t="shared" si="268"/>
        <v/>
      </c>
      <c r="FP76" s="49" t="str">
        <f t="shared" si="269"/>
        <v/>
      </c>
      <c r="FQ76" s="49" t="str">
        <f t="shared" si="270"/>
        <v/>
      </c>
      <c r="FR76" s="49" t="str">
        <f t="shared" si="271"/>
        <v/>
      </c>
      <c r="FS76" s="49" t="str">
        <f t="shared" si="272"/>
        <v/>
      </c>
      <c r="FT76" s="49" t="str">
        <f t="shared" si="273"/>
        <v/>
      </c>
      <c r="FU76" s="49" t="str">
        <f t="shared" si="274"/>
        <v/>
      </c>
      <c r="FV76" s="49" t="str">
        <f t="shared" si="275"/>
        <v/>
      </c>
      <c r="FW76" s="49" t="str">
        <f t="shared" si="276"/>
        <v/>
      </c>
      <c r="FX76" s="49" t="str">
        <f t="shared" si="277"/>
        <v/>
      </c>
      <c r="FY76" s="49" t="str">
        <f t="shared" si="278"/>
        <v/>
      </c>
      <c r="FZ76" s="49" t="str">
        <f t="shared" si="279"/>
        <v/>
      </c>
      <c r="GA76" s="49" t="str">
        <f t="shared" si="280"/>
        <v/>
      </c>
      <c r="GB76" s="49" t="str">
        <f t="shared" si="281"/>
        <v/>
      </c>
      <c r="GC76" s="49" t="str">
        <f t="shared" si="282"/>
        <v/>
      </c>
      <c r="GD76" s="49" t="str">
        <f t="shared" si="283"/>
        <v/>
      </c>
      <c r="GE76" s="49" t="str">
        <f t="shared" si="284"/>
        <v/>
      </c>
      <c r="GF76" s="49" t="str">
        <f t="shared" si="285"/>
        <v/>
      </c>
      <c r="GG76" s="49" t="str">
        <f t="shared" si="286"/>
        <v/>
      </c>
      <c r="GH76" s="49" t="str">
        <f t="shared" si="287"/>
        <v/>
      </c>
      <c r="GI76" s="49" t="str">
        <f t="shared" si="288"/>
        <v/>
      </c>
      <c r="GJ76" s="49" t="str">
        <f t="shared" si="289"/>
        <v/>
      </c>
      <c r="GK76" s="49" t="str">
        <f t="shared" si="290"/>
        <v/>
      </c>
      <c r="GL76" s="49" t="str">
        <f t="shared" si="291"/>
        <v/>
      </c>
      <c r="GM76" s="49" t="str">
        <f t="shared" si="292"/>
        <v/>
      </c>
      <c r="GN76" s="49" t="str">
        <f t="shared" si="293"/>
        <v/>
      </c>
      <c r="GO76" s="49" t="str">
        <f t="shared" si="294"/>
        <v/>
      </c>
      <c r="GP76" s="49" t="str">
        <f t="shared" si="295"/>
        <v/>
      </c>
      <c r="GQ76" s="49" t="str">
        <f t="shared" si="296"/>
        <v/>
      </c>
      <c r="GR76" s="49" t="str">
        <f t="shared" si="297"/>
        <v/>
      </c>
      <c r="GS76" s="49" t="str">
        <f t="shared" si="298"/>
        <v/>
      </c>
      <c r="GT76" s="49" t="str">
        <f t="shared" si="299"/>
        <v/>
      </c>
      <c r="GU76" s="49" t="str">
        <f t="shared" si="300"/>
        <v/>
      </c>
      <c r="GV76" s="49" t="str">
        <f t="shared" si="301"/>
        <v/>
      </c>
      <c r="GW76" s="49" t="str">
        <f t="shared" si="302"/>
        <v/>
      </c>
      <c r="GX76" s="49" t="str">
        <f t="shared" si="303"/>
        <v/>
      </c>
      <c r="GY76" s="49" t="str">
        <f t="shared" si="304"/>
        <v/>
      </c>
      <c r="GZ76" s="49" t="str">
        <f t="shared" si="305"/>
        <v/>
      </c>
      <c r="HA76" s="49" t="str">
        <f t="shared" si="306"/>
        <v/>
      </c>
      <c r="HB76" s="49" t="str">
        <f t="shared" si="307"/>
        <v/>
      </c>
      <c r="HC76" s="49" t="str">
        <f t="shared" si="308"/>
        <v/>
      </c>
      <c r="HD76" s="49" t="str">
        <f t="shared" si="309"/>
        <v/>
      </c>
      <c r="HE76" s="49" t="str">
        <f t="shared" si="310"/>
        <v/>
      </c>
      <c r="HF76" s="49" t="str">
        <f t="shared" si="311"/>
        <v/>
      </c>
      <c r="HG76" s="49" t="str">
        <f t="shared" si="312"/>
        <v/>
      </c>
      <c r="HH76" s="49" t="str">
        <f t="shared" si="313"/>
        <v/>
      </c>
      <c r="HI76" s="49" t="str">
        <f t="shared" si="314"/>
        <v/>
      </c>
      <c r="HJ76" s="49" t="str">
        <f t="shared" si="315"/>
        <v/>
      </c>
      <c r="HK76" s="49" t="str">
        <f t="shared" si="316"/>
        <v/>
      </c>
      <c r="HL76" s="49" t="str">
        <f t="shared" si="317"/>
        <v/>
      </c>
      <c r="HM76" s="49" t="str">
        <f t="shared" si="318"/>
        <v/>
      </c>
      <c r="HN76" s="49" t="str">
        <f t="shared" si="319"/>
        <v/>
      </c>
      <c r="HO76" s="49" t="str">
        <f t="shared" si="320"/>
        <v/>
      </c>
      <c r="HP76" s="49" t="str">
        <f t="shared" si="321"/>
        <v/>
      </c>
      <c r="HQ76" s="49" t="str">
        <f t="shared" si="322"/>
        <v/>
      </c>
      <c r="HR76" s="49" t="str">
        <f t="shared" si="323"/>
        <v/>
      </c>
      <c r="HS76" s="49" t="str">
        <f t="shared" si="324"/>
        <v/>
      </c>
      <c r="HT76" s="169" t="e">
        <f t="shared" si="325"/>
        <v>#N/A</v>
      </c>
      <c r="HU76" s="169" t="e">
        <f t="shared" si="205"/>
        <v>#N/A</v>
      </c>
      <c r="HV76" s="169" t="e">
        <f t="shared" si="205"/>
        <v>#N/A</v>
      </c>
      <c r="HW76" s="169" t="e">
        <f t="shared" si="205"/>
        <v>#N/A</v>
      </c>
      <c r="HX76" s="169" t="e">
        <f t="shared" si="216"/>
        <v>#N/A</v>
      </c>
      <c r="HY76" s="169" t="e">
        <f t="shared" si="216"/>
        <v>#N/A</v>
      </c>
      <c r="HZ76" s="169" t="e">
        <f t="shared" si="216"/>
        <v>#N/A</v>
      </c>
      <c r="IA76" s="169" t="e">
        <f t="shared" si="216"/>
        <v>#N/A</v>
      </c>
      <c r="IB76" s="169" t="e">
        <f t="shared" si="216"/>
        <v>#N/A</v>
      </c>
      <c r="IC76" s="169" t="e">
        <f t="shared" si="216"/>
        <v>#N/A</v>
      </c>
      <c r="ID76" s="169" t="e">
        <f t="shared" si="216"/>
        <v>#N/A</v>
      </c>
      <c r="IE76" s="169" t="e">
        <f t="shared" si="216"/>
        <v>#N/A</v>
      </c>
      <c r="IF76" s="169" t="e">
        <f t="shared" si="216"/>
        <v>#N/A</v>
      </c>
      <c r="IG76" s="169" t="e">
        <f t="shared" si="216"/>
        <v>#N/A</v>
      </c>
      <c r="IH76" s="169" t="e">
        <f t="shared" si="216"/>
        <v>#N/A</v>
      </c>
      <c r="II76" s="169" t="e">
        <f t="shared" si="216"/>
        <v>#N/A</v>
      </c>
      <c r="IJ76" s="169" t="e">
        <f t="shared" si="216"/>
        <v>#N/A</v>
      </c>
      <c r="IK76" s="169" t="e">
        <f t="shared" si="216"/>
        <v>#N/A</v>
      </c>
      <c r="IL76" s="169" t="e">
        <f t="shared" si="216"/>
        <v>#N/A</v>
      </c>
      <c r="IM76" s="169" t="e">
        <f t="shared" si="212"/>
        <v>#N/A</v>
      </c>
      <c r="IN76" s="169" t="e">
        <f t="shared" si="212"/>
        <v>#N/A</v>
      </c>
      <c r="IO76" s="169" t="e">
        <f t="shared" si="212"/>
        <v>#N/A</v>
      </c>
      <c r="IP76" s="169" t="e">
        <f t="shared" si="212"/>
        <v>#N/A</v>
      </c>
      <c r="IQ76" s="169" t="e">
        <f t="shared" si="212"/>
        <v>#N/A</v>
      </c>
      <c r="IR76" s="169" t="e">
        <f t="shared" si="212"/>
        <v>#N/A</v>
      </c>
      <c r="IS76" s="169" t="e">
        <f t="shared" si="212"/>
        <v>#N/A</v>
      </c>
      <c r="IT76" s="169" t="e">
        <f t="shared" si="212"/>
        <v>#N/A</v>
      </c>
      <c r="IU76" s="169" t="e">
        <f t="shared" si="212"/>
        <v>#N/A</v>
      </c>
      <c r="IV76" s="169" t="e">
        <f t="shared" si="212"/>
        <v>#N/A</v>
      </c>
      <c r="IW76" s="169" t="e">
        <f t="shared" si="212"/>
        <v>#N/A</v>
      </c>
      <c r="IX76" s="169" t="e">
        <f t="shared" si="212"/>
        <v>#N/A</v>
      </c>
      <c r="IY76" s="169" t="e">
        <f t="shared" si="212"/>
        <v>#N/A</v>
      </c>
      <c r="IZ76" s="169" t="e">
        <f t="shared" si="212"/>
        <v>#N/A</v>
      </c>
      <c r="JA76" s="169" t="e">
        <f t="shared" si="212"/>
        <v>#N/A</v>
      </c>
      <c r="JB76" s="169" t="e">
        <f t="shared" si="209"/>
        <v>#N/A</v>
      </c>
      <c r="JC76" s="169" t="e">
        <f t="shared" si="209"/>
        <v>#N/A</v>
      </c>
      <c r="JD76" s="169" t="e">
        <f t="shared" si="209"/>
        <v>#N/A</v>
      </c>
      <c r="JE76" s="169" t="e">
        <f t="shared" si="209"/>
        <v>#N/A</v>
      </c>
      <c r="JF76" s="169" t="e">
        <f t="shared" si="209"/>
        <v>#N/A</v>
      </c>
      <c r="JG76" s="169" t="e">
        <f t="shared" si="209"/>
        <v>#N/A</v>
      </c>
      <c r="JH76" s="169" t="e">
        <f t="shared" si="209"/>
        <v>#N/A</v>
      </c>
      <c r="JI76" s="169" t="e">
        <f t="shared" si="209"/>
        <v>#N/A</v>
      </c>
      <c r="JJ76" s="169" t="e">
        <f t="shared" si="209"/>
        <v>#N/A</v>
      </c>
      <c r="JK76" s="169" t="e">
        <f t="shared" si="209"/>
        <v>#N/A</v>
      </c>
      <c r="JL76" s="169" t="e">
        <f t="shared" si="209"/>
        <v>#N/A</v>
      </c>
      <c r="JM76" s="169" t="e">
        <f t="shared" si="209"/>
        <v>#N/A</v>
      </c>
      <c r="JN76" s="169" t="e">
        <f t="shared" si="209"/>
        <v>#N/A</v>
      </c>
      <c r="JO76" s="169" t="e">
        <f t="shared" si="209"/>
        <v>#N/A</v>
      </c>
      <c r="JP76" s="169" t="e">
        <f t="shared" si="209"/>
        <v>#N/A</v>
      </c>
      <c r="JQ76" s="169" t="e">
        <f t="shared" si="331"/>
        <v>#N/A</v>
      </c>
      <c r="JR76" s="169" t="e">
        <f t="shared" si="331"/>
        <v>#N/A</v>
      </c>
      <c r="JS76" s="169" t="e">
        <f t="shared" si="331"/>
        <v>#N/A</v>
      </c>
      <c r="JT76" s="169" t="e">
        <f t="shared" si="331"/>
        <v>#N/A</v>
      </c>
      <c r="JU76" s="169" t="e">
        <f t="shared" si="331"/>
        <v>#N/A</v>
      </c>
      <c r="JV76" s="169" t="e">
        <f t="shared" si="331"/>
        <v>#N/A</v>
      </c>
      <c r="JW76" s="169" t="e">
        <f t="shared" si="331"/>
        <v>#N/A</v>
      </c>
      <c r="JX76" s="169" t="e">
        <f t="shared" si="331"/>
        <v>#N/A</v>
      </c>
      <c r="JY76" s="169" t="e">
        <f t="shared" si="331"/>
        <v>#N/A</v>
      </c>
      <c r="JZ76" s="169" t="e">
        <f t="shared" si="331"/>
        <v>#N/A</v>
      </c>
      <c r="KA76" s="169" t="e">
        <f t="shared" si="331"/>
        <v>#N/A</v>
      </c>
      <c r="KB76" s="169" t="e">
        <f t="shared" si="331"/>
        <v>#N/A</v>
      </c>
      <c r="KC76" s="169" t="e">
        <f t="shared" si="331"/>
        <v>#N/A</v>
      </c>
      <c r="KD76" s="169" t="e">
        <f t="shared" si="331"/>
        <v>#N/A</v>
      </c>
      <c r="KE76" s="169" t="e">
        <f t="shared" si="331"/>
        <v>#N/A</v>
      </c>
      <c r="KF76" s="169" t="e">
        <f t="shared" si="335"/>
        <v>#N/A</v>
      </c>
      <c r="KG76" s="169" t="e">
        <f t="shared" si="206"/>
        <v>#N/A</v>
      </c>
      <c r="KH76" s="169" t="e">
        <f t="shared" si="206"/>
        <v>#N/A</v>
      </c>
      <c r="KI76" s="169" t="e">
        <f t="shared" si="206"/>
        <v>#N/A</v>
      </c>
      <c r="KJ76" s="169" t="e">
        <f t="shared" si="217"/>
        <v>#N/A</v>
      </c>
      <c r="KK76" s="169" t="e">
        <f t="shared" si="217"/>
        <v>#N/A</v>
      </c>
      <c r="KL76" s="169" t="e">
        <f t="shared" si="217"/>
        <v>#N/A</v>
      </c>
      <c r="KM76" s="169" t="e">
        <f t="shared" si="217"/>
        <v>#N/A</v>
      </c>
      <c r="KN76" s="169" t="e">
        <f t="shared" si="217"/>
        <v>#N/A</v>
      </c>
      <c r="KO76" s="169" t="e">
        <f t="shared" si="217"/>
        <v>#N/A</v>
      </c>
      <c r="KP76" s="169" t="e">
        <f t="shared" si="217"/>
        <v>#N/A</v>
      </c>
      <c r="KQ76" s="169" t="e">
        <f t="shared" si="217"/>
        <v>#N/A</v>
      </c>
      <c r="KR76" s="169" t="e">
        <f t="shared" si="217"/>
        <v>#N/A</v>
      </c>
      <c r="KS76" s="169" t="e">
        <f t="shared" si="217"/>
        <v>#N/A</v>
      </c>
      <c r="KT76" s="169" t="e">
        <f t="shared" si="217"/>
        <v>#N/A</v>
      </c>
      <c r="KU76" s="169" t="e">
        <f t="shared" si="217"/>
        <v>#N/A</v>
      </c>
      <c r="KV76" s="169" t="e">
        <f t="shared" si="217"/>
        <v>#N/A</v>
      </c>
      <c r="KW76" s="169" t="e">
        <f t="shared" si="217"/>
        <v>#N/A</v>
      </c>
      <c r="KX76" s="169" t="e">
        <f t="shared" si="217"/>
        <v>#N/A</v>
      </c>
      <c r="KY76" s="169" t="e">
        <f t="shared" si="213"/>
        <v>#N/A</v>
      </c>
      <c r="KZ76" s="169" t="e">
        <f t="shared" si="213"/>
        <v>#N/A</v>
      </c>
      <c r="LA76" s="169" t="e">
        <f t="shared" si="213"/>
        <v>#N/A</v>
      </c>
      <c r="LB76" s="169" t="e">
        <f t="shared" si="213"/>
        <v>#N/A</v>
      </c>
      <c r="LC76" s="169" t="e">
        <f t="shared" si="213"/>
        <v>#N/A</v>
      </c>
      <c r="LD76" s="169" t="e">
        <f t="shared" si="213"/>
        <v>#N/A</v>
      </c>
      <c r="LE76" s="169" t="e">
        <f t="shared" si="213"/>
        <v>#N/A</v>
      </c>
      <c r="LF76" s="169" t="e">
        <f t="shared" si="213"/>
        <v>#N/A</v>
      </c>
      <c r="LG76" s="169" t="e">
        <f t="shared" si="213"/>
        <v>#N/A</v>
      </c>
      <c r="LH76" s="169" t="e">
        <f t="shared" si="213"/>
        <v>#N/A</v>
      </c>
      <c r="LI76" s="169" t="e">
        <f t="shared" si="213"/>
        <v>#N/A</v>
      </c>
      <c r="LJ76" s="169" t="e">
        <f t="shared" si="213"/>
        <v>#N/A</v>
      </c>
      <c r="LK76" s="169" t="e">
        <f t="shared" si="213"/>
        <v>#N/A</v>
      </c>
      <c r="LL76" s="169" t="e">
        <f t="shared" si="213"/>
        <v>#N/A</v>
      </c>
      <c r="LM76" s="169" t="e">
        <f t="shared" si="213"/>
        <v>#N/A</v>
      </c>
      <c r="LN76" s="169" t="e">
        <f t="shared" si="210"/>
        <v>#N/A</v>
      </c>
      <c r="LO76" s="169" t="e">
        <f t="shared" si="210"/>
        <v>#N/A</v>
      </c>
      <c r="LP76" s="169" t="e">
        <f t="shared" si="210"/>
        <v>#N/A</v>
      </c>
      <c r="LQ76" s="169" t="e">
        <f t="shared" si="210"/>
        <v>#N/A</v>
      </c>
      <c r="LR76" s="169" t="e">
        <f t="shared" si="210"/>
        <v>#N/A</v>
      </c>
      <c r="LS76" s="169" t="e">
        <f t="shared" si="210"/>
        <v>#N/A</v>
      </c>
      <c r="LT76" s="169" t="e">
        <f t="shared" si="210"/>
        <v>#N/A</v>
      </c>
      <c r="LU76" s="169" t="e">
        <f t="shared" si="210"/>
        <v>#N/A</v>
      </c>
      <c r="LV76" s="169" t="e">
        <f t="shared" si="210"/>
        <v>#N/A</v>
      </c>
      <c r="LW76" s="169" t="e">
        <f t="shared" si="210"/>
        <v>#N/A</v>
      </c>
      <c r="LX76" s="169" t="e">
        <f t="shared" si="210"/>
        <v>#N/A</v>
      </c>
      <c r="LY76" s="169" t="e">
        <f t="shared" si="210"/>
        <v>#N/A</v>
      </c>
      <c r="LZ76" s="169" t="e">
        <f t="shared" si="210"/>
        <v>#N/A</v>
      </c>
      <c r="MA76" s="169" t="e">
        <f t="shared" si="210"/>
        <v>#N/A</v>
      </c>
      <c r="MB76" s="169" t="e">
        <f t="shared" si="210"/>
        <v>#N/A</v>
      </c>
      <c r="MC76" s="169" t="e">
        <f t="shared" si="332"/>
        <v>#N/A</v>
      </c>
      <c r="MD76" s="169" t="e">
        <f t="shared" si="332"/>
        <v>#N/A</v>
      </c>
      <c r="ME76" s="169" t="e">
        <f t="shared" si="332"/>
        <v>#N/A</v>
      </c>
      <c r="MF76" s="169" t="e">
        <f t="shared" si="332"/>
        <v>#N/A</v>
      </c>
      <c r="MG76" s="169" t="e">
        <f t="shared" si="332"/>
        <v>#N/A</v>
      </c>
      <c r="MH76" s="169" t="e">
        <f t="shared" si="332"/>
        <v>#N/A</v>
      </c>
      <c r="MI76" s="169" t="e">
        <f t="shared" si="332"/>
        <v>#N/A</v>
      </c>
      <c r="MJ76" s="169" t="e">
        <f t="shared" si="332"/>
        <v>#N/A</v>
      </c>
      <c r="MK76" s="169" t="e">
        <f t="shared" si="332"/>
        <v>#N/A</v>
      </c>
      <c r="ML76" s="169" t="e">
        <f t="shared" si="332"/>
        <v>#N/A</v>
      </c>
      <c r="MM76" s="169" t="e">
        <f t="shared" si="332"/>
        <v>#N/A</v>
      </c>
      <c r="MN76" s="169" t="e">
        <f t="shared" si="332"/>
        <v>#N/A</v>
      </c>
      <c r="MO76" s="169" t="e">
        <f t="shared" si="332"/>
        <v>#N/A</v>
      </c>
      <c r="MP76" s="169" t="e">
        <f t="shared" si="332"/>
        <v>#N/A</v>
      </c>
      <c r="MQ76" s="169" t="e">
        <f t="shared" si="332"/>
        <v>#N/A</v>
      </c>
      <c r="MR76" s="169" t="e">
        <f t="shared" si="336"/>
        <v>#N/A</v>
      </c>
      <c r="MS76" s="169" t="e">
        <f t="shared" si="207"/>
        <v>#N/A</v>
      </c>
      <c r="MT76" s="169" t="e">
        <f t="shared" si="207"/>
        <v>#N/A</v>
      </c>
      <c r="MU76" s="169" t="e">
        <f t="shared" si="207"/>
        <v>#N/A</v>
      </c>
      <c r="MV76" s="169" t="e">
        <f t="shared" si="218"/>
        <v>#N/A</v>
      </c>
      <c r="MW76" s="169" t="e">
        <f t="shared" si="218"/>
        <v>#N/A</v>
      </c>
      <c r="MX76" s="169" t="e">
        <f t="shared" si="218"/>
        <v>#N/A</v>
      </c>
      <c r="MY76" s="169" t="e">
        <f t="shared" si="218"/>
        <v>#N/A</v>
      </c>
      <c r="MZ76" s="169" t="e">
        <f t="shared" si="218"/>
        <v>#N/A</v>
      </c>
      <c r="NA76" s="169" t="e">
        <f t="shared" si="218"/>
        <v>#N/A</v>
      </c>
      <c r="NB76" s="169" t="e">
        <f t="shared" si="218"/>
        <v>#N/A</v>
      </c>
      <c r="NC76" s="169" t="e">
        <f t="shared" si="218"/>
        <v>#N/A</v>
      </c>
      <c r="ND76" s="169" t="e">
        <f t="shared" si="218"/>
        <v>#N/A</v>
      </c>
      <c r="NE76" s="169" t="e">
        <f t="shared" si="218"/>
        <v>#N/A</v>
      </c>
      <c r="NF76" s="169" t="e">
        <f t="shared" si="218"/>
        <v>#N/A</v>
      </c>
      <c r="NG76" s="169" t="e">
        <f t="shared" si="218"/>
        <v>#N/A</v>
      </c>
      <c r="NH76" s="169" t="e">
        <f t="shared" si="218"/>
        <v>#N/A</v>
      </c>
      <c r="NI76" s="169" t="e">
        <f t="shared" si="218"/>
        <v>#N/A</v>
      </c>
      <c r="NJ76" s="169" t="e">
        <f t="shared" si="218"/>
        <v>#N/A</v>
      </c>
      <c r="NK76" s="169" t="e">
        <f t="shared" si="214"/>
        <v>#N/A</v>
      </c>
      <c r="NL76" s="169" t="e">
        <f t="shared" si="214"/>
        <v>#N/A</v>
      </c>
      <c r="NM76" s="169" t="e">
        <f t="shared" si="214"/>
        <v>#N/A</v>
      </c>
      <c r="NN76" s="169" t="e">
        <f t="shared" si="214"/>
        <v>#N/A</v>
      </c>
      <c r="NO76" s="169" t="e">
        <f t="shared" si="214"/>
        <v>#N/A</v>
      </c>
      <c r="NP76" s="169" t="e">
        <f t="shared" si="214"/>
        <v>#N/A</v>
      </c>
      <c r="NQ76" s="169" t="e">
        <f t="shared" si="214"/>
        <v>#N/A</v>
      </c>
      <c r="NR76" s="169" t="e">
        <f t="shared" si="214"/>
        <v>#N/A</v>
      </c>
      <c r="NS76" s="169" t="e">
        <f t="shared" si="214"/>
        <v>#N/A</v>
      </c>
      <c r="NT76" s="169" t="e">
        <f t="shared" si="214"/>
        <v>#N/A</v>
      </c>
      <c r="NU76" s="169" t="e">
        <f t="shared" si="214"/>
        <v>#N/A</v>
      </c>
      <c r="NV76" s="169" t="e">
        <f t="shared" si="214"/>
        <v>#N/A</v>
      </c>
      <c r="NW76" s="169" t="e">
        <f t="shared" si="214"/>
        <v>#N/A</v>
      </c>
      <c r="NX76" s="169" t="e">
        <f t="shared" si="214"/>
        <v>#N/A</v>
      </c>
      <c r="NY76" s="169" t="e">
        <f t="shared" si="214"/>
        <v>#N/A</v>
      </c>
      <c r="NZ76" s="169" t="e">
        <f t="shared" si="211"/>
        <v>#N/A</v>
      </c>
      <c r="OA76" s="169" t="e">
        <f t="shared" si="211"/>
        <v>#N/A</v>
      </c>
      <c r="OB76" s="169" t="e">
        <f t="shared" si="211"/>
        <v>#N/A</v>
      </c>
      <c r="OC76" s="169" t="e">
        <f t="shared" si="211"/>
        <v>#N/A</v>
      </c>
      <c r="OD76" s="169" t="e">
        <f t="shared" si="211"/>
        <v>#N/A</v>
      </c>
      <c r="OE76" s="169" t="e">
        <f t="shared" si="211"/>
        <v>#N/A</v>
      </c>
      <c r="OF76" s="169" t="e">
        <f t="shared" si="211"/>
        <v>#N/A</v>
      </c>
      <c r="OG76" s="169" t="e">
        <f t="shared" si="211"/>
        <v>#N/A</v>
      </c>
      <c r="OH76" s="169" t="e">
        <f t="shared" si="211"/>
        <v>#N/A</v>
      </c>
      <c r="OI76" s="169" t="e">
        <f t="shared" si="211"/>
        <v>#N/A</v>
      </c>
      <c r="OJ76" s="169" t="e">
        <f t="shared" si="211"/>
        <v>#N/A</v>
      </c>
      <c r="OK76" s="169" t="e">
        <f t="shared" si="211"/>
        <v>#N/A</v>
      </c>
      <c r="OL76" s="169" t="e">
        <f t="shared" si="211"/>
        <v>#N/A</v>
      </c>
      <c r="OM76" s="169" t="e">
        <f t="shared" si="211"/>
        <v>#N/A</v>
      </c>
      <c r="ON76" s="169" t="e">
        <f t="shared" si="211"/>
        <v>#N/A</v>
      </c>
      <c r="OO76" s="169" t="e">
        <f t="shared" si="333"/>
        <v>#N/A</v>
      </c>
      <c r="OP76" s="169" t="e">
        <f t="shared" si="333"/>
        <v>#N/A</v>
      </c>
      <c r="OQ76" s="169" t="e">
        <f t="shared" si="333"/>
        <v>#N/A</v>
      </c>
      <c r="OR76" s="169" t="e">
        <f t="shared" si="333"/>
        <v>#N/A</v>
      </c>
      <c r="OS76" s="169" t="e">
        <f t="shared" si="333"/>
        <v>#N/A</v>
      </c>
      <c r="OT76" s="169" t="e">
        <f t="shared" si="333"/>
        <v>#N/A</v>
      </c>
      <c r="OU76" s="169" t="e">
        <f t="shared" si="333"/>
        <v>#N/A</v>
      </c>
      <c r="OV76" s="169" t="e">
        <f t="shared" si="333"/>
        <v>#N/A</v>
      </c>
      <c r="OW76" s="169" t="e">
        <f t="shared" si="333"/>
        <v>#N/A</v>
      </c>
      <c r="OX76" s="169" t="e">
        <f t="shared" si="333"/>
        <v>#N/A</v>
      </c>
      <c r="OY76" s="169" t="e">
        <f t="shared" si="333"/>
        <v>#N/A</v>
      </c>
      <c r="OZ76" s="169" t="e">
        <f t="shared" si="333"/>
        <v>#N/A</v>
      </c>
      <c r="PA76" s="169" t="e">
        <f t="shared" si="333"/>
        <v>#N/A</v>
      </c>
      <c r="PB76" s="169" t="e">
        <f t="shared" si="333"/>
        <v>#N/A</v>
      </c>
      <c r="PC76" s="169" t="e">
        <f t="shared" si="333"/>
        <v>#N/A</v>
      </c>
      <c r="PD76" s="169" t="e">
        <f t="shared" si="337"/>
        <v>#N/A</v>
      </c>
      <c r="PE76" s="169" t="e">
        <f t="shared" si="326"/>
        <v>#N/A</v>
      </c>
      <c r="PF76" s="169" t="e">
        <f t="shared" si="326"/>
        <v>#N/A</v>
      </c>
      <c r="PG76" s="169" t="e">
        <f t="shared" si="326"/>
        <v>#N/A</v>
      </c>
      <c r="PH76" s="169" t="e">
        <f t="shared" si="326"/>
        <v>#N/A</v>
      </c>
      <c r="PI76" s="169" t="e">
        <f t="shared" si="326"/>
        <v>#N/A</v>
      </c>
      <c r="PJ76" s="169" t="e">
        <f t="shared" si="326"/>
        <v>#N/A</v>
      </c>
      <c r="PK76" s="169" t="e">
        <f t="shared" si="326"/>
        <v>#N/A</v>
      </c>
      <c r="PL76" s="169" t="e">
        <f t="shared" si="326"/>
        <v>#N/A</v>
      </c>
    </row>
    <row r="77" spans="1:428" hidden="1" x14ac:dyDescent="0.75">
      <c r="A77" s="4">
        <v>74</v>
      </c>
      <c r="B77" s="109"/>
      <c r="C77" s="117"/>
      <c r="D77" s="122" t="str">
        <f t="shared" si="220"/>
        <v/>
      </c>
      <c r="E77" s="95"/>
      <c r="F77" s="122" t="str">
        <f t="shared" si="221"/>
        <v/>
      </c>
      <c r="G77" s="117"/>
      <c r="H77" s="110"/>
      <c r="I77" s="124" t="str">
        <f t="shared" si="222"/>
        <v/>
      </c>
      <c r="J77" s="124" t="str">
        <f t="shared" si="223"/>
        <v/>
      </c>
      <c r="K77" s="73" t="str">
        <f t="shared" si="327"/>
        <v/>
      </c>
      <c r="L77" s="23"/>
      <c r="M77" s="57"/>
      <c r="N77" s="280"/>
      <c r="O77" s="74" t="str">
        <f>IF(AND(D77&gt;0,E77&gt;0,F77&gt;0),IF(ISBLANK(N77),IF(ISBLANK(L77),"",(F77-D77)*VLOOKUP(L77,VLookups!$A$4:$B$13,2,FALSE)),N77),"")</f>
        <v/>
      </c>
      <c r="P77" s="75" t="str">
        <f t="shared" si="224"/>
        <v/>
      </c>
      <c r="Q77" s="95"/>
      <c r="R77" s="270" t="str">
        <f>IF(AND(Q77&gt;0,E77&gt;0,NOT(O77="")),ABS(VLOOKUP($Q$1,VLookups!$A$43:$B$44,2,FALSE)-_xlfn.NORM.DIST(Q77,K77,O77,TRUE)),"")</f>
        <v/>
      </c>
      <c r="S77" s="94" t="str">
        <f>IF(AND($D77&gt;0,$E77&gt;0,$F77&gt;0,NOT(ISBLANK($L77))),_xlfn.NORM.INV(ABS(VLOOKUP($Q$1,VLookups!$A$43:$B$44,2,FALSE)-S$3),$K77,$O77),"")</f>
        <v/>
      </c>
      <c r="T77" s="93" t="str">
        <f>IF(AND($D77&gt;0,$E77&gt;0,$F77&gt;0,NOT(ISBLANK($L77))),_xlfn.NORM.INV(ABS(VLOOKUP($Q$1,VLookups!$A$43:$B$44,2,FALSE)-T$3),$K77,$O77),"")</f>
        <v/>
      </c>
      <c r="U77" s="94" t="str">
        <f>IF(AND($D77&gt;0,$E77&gt;0,$F77&gt;0,NOT(ISBLANK($L77))),_xlfn.NORM.INV(ABS(VLOOKUP($Q$1,VLookups!$A$43:$B$44,2,FALSE)-U$3),$K77,$O77),"")</f>
        <v/>
      </c>
      <c r="V77" s="93" t="str">
        <f>IF(AND($D77&gt;0,$E77&gt;0,$F77&gt;0,NOT(ISBLANK($L77))),_xlfn.NORM.INV(ABS(VLOOKUP($Q$1,VLookups!$A$43:$B$44,2,FALSE)-V$3),$K77,$O77),"")</f>
        <v/>
      </c>
      <c r="W77" s="94" t="str">
        <f>IF(AND($D77&gt;0,$E77&gt;0,$F77&gt;0,NOT(ISBLANK($L77))),_xlfn.NORM.INV(ABS(VLOOKUP($Q$1,VLookups!$A$43:$B$44,2,FALSE)-W$3),$K77,$O77),"")</f>
        <v/>
      </c>
      <c r="X77" s="93" t="str">
        <f>IF(AND($D77&gt;0,$E77&gt;0,$F77&gt;0,NOT(ISBLANK($L77))),_xlfn.NORM.INV(ABS(VLOOKUP($Q$1,VLookups!$A$43:$B$44,2,FALSE)-X$3),$K77,$O77),"")</f>
        <v/>
      </c>
      <c r="Y77" s="5"/>
      <c r="Z77" s="168" t="str">
        <f t="shared" si="328"/>
        <v/>
      </c>
      <c r="AA77" s="49" t="str">
        <f t="shared" si="329"/>
        <v/>
      </c>
      <c r="AB77" s="49" t="str">
        <f t="shared" si="340"/>
        <v/>
      </c>
      <c r="AC77" s="49" t="str">
        <f t="shared" si="340"/>
        <v/>
      </c>
      <c r="AD77" s="49" t="str">
        <f t="shared" si="340"/>
        <v/>
      </c>
      <c r="AE77" s="49" t="str">
        <f t="shared" si="340"/>
        <v/>
      </c>
      <c r="AF77" s="49" t="str">
        <f t="shared" si="340"/>
        <v/>
      </c>
      <c r="AG77" s="49" t="str">
        <f t="shared" si="340"/>
        <v/>
      </c>
      <c r="AH77" s="49" t="str">
        <f t="shared" si="340"/>
        <v/>
      </c>
      <c r="AI77" s="49" t="str">
        <f t="shared" si="340"/>
        <v/>
      </c>
      <c r="AJ77" s="49" t="str">
        <f t="shared" si="340"/>
        <v/>
      </c>
      <c r="AK77" s="49" t="str">
        <f t="shared" si="340"/>
        <v/>
      </c>
      <c r="AL77" s="49" t="str">
        <f t="shared" si="340"/>
        <v/>
      </c>
      <c r="AM77" s="49" t="str">
        <f t="shared" si="340"/>
        <v/>
      </c>
      <c r="AN77" s="49" t="str">
        <f t="shared" si="340"/>
        <v/>
      </c>
      <c r="AO77" s="49" t="str">
        <f t="shared" si="340"/>
        <v/>
      </c>
      <c r="AP77" s="49" t="str">
        <f t="shared" si="340"/>
        <v/>
      </c>
      <c r="AQ77" s="49" t="str">
        <f t="shared" si="340"/>
        <v/>
      </c>
      <c r="AR77" s="49" t="str">
        <f t="shared" si="340"/>
        <v/>
      </c>
      <c r="AS77" s="49" t="str">
        <f t="shared" si="340"/>
        <v/>
      </c>
      <c r="AT77" s="49" t="str">
        <f t="shared" si="340"/>
        <v/>
      </c>
      <c r="AU77" s="49" t="str">
        <f t="shared" si="340"/>
        <v/>
      </c>
      <c r="AV77" s="49" t="str">
        <f t="shared" si="340"/>
        <v/>
      </c>
      <c r="AW77" s="49" t="str">
        <f t="shared" si="340"/>
        <v/>
      </c>
      <c r="AX77" s="49" t="str">
        <f t="shared" si="340"/>
        <v/>
      </c>
      <c r="AY77" s="49" t="str">
        <f t="shared" si="340"/>
        <v/>
      </c>
      <c r="AZ77" s="49" t="str">
        <f t="shared" si="340"/>
        <v/>
      </c>
      <c r="BA77" s="49" t="str">
        <f t="shared" si="340"/>
        <v/>
      </c>
      <c r="BB77" s="49" t="str">
        <f t="shared" si="340"/>
        <v/>
      </c>
      <c r="BC77" s="49" t="str">
        <f t="shared" si="340"/>
        <v/>
      </c>
      <c r="BD77" s="49" t="str">
        <f t="shared" si="340"/>
        <v/>
      </c>
      <c r="BE77" s="49" t="str">
        <f t="shared" si="340"/>
        <v/>
      </c>
      <c r="BF77" s="49" t="str">
        <f t="shared" si="340"/>
        <v/>
      </c>
      <c r="BG77" s="49" t="str">
        <f t="shared" si="340"/>
        <v/>
      </c>
      <c r="BH77" s="49" t="str">
        <f t="shared" si="340"/>
        <v/>
      </c>
      <c r="BI77" s="49" t="str">
        <f t="shared" si="340"/>
        <v/>
      </c>
      <c r="BJ77" s="49" t="str">
        <f t="shared" si="340"/>
        <v/>
      </c>
      <c r="BK77" s="49" t="str">
        <f t="shared" si="340"/>
        <v/>
      </c>
      <c r="BL77" s="49" t="str">
        <f t="shared" si="340"/>
        <v/>
      </c>
      <c r="BM77" s="49" t="str">
        <f t="shared" si="340"/>
        <v/>
      </c>
      <c r="BN77" s="49" t="str">
        <f t="shared" si="340"/>
        <v/>
      </c>
      <c r="BO77" s="49" t="str">
        <f t="shared" si="340"/>
        <v/>
      </c>
      <c r="BP77" s="49" t="str">
        <f t="shared" si="340"/>
        <v/>
      </c>
      <c r="BQ77" s="49" t="str">
        <f t="shared" si="340"/>
        <v/>
      </c>
      <c r="BR77" s="49" t="str">
        <f t="shared" si="340"/>
        <v/>
      </c>
      <c r="BS77" s="49" t="str">
        <f t="shared" si="340"/>
        <v/>
      </c>
      <c r="BT77" s="49" t="str">
        <f t="shared" si="340"/>
        <v/>
      </c>
      <c r="BU77" s="49" t="str">
        <f t="shared" si="340"/>
        <v/>
      </c>
      <c r="BV77" s="49" t="str">
        <f t="shared" si="340"/>
        <v/>
      </c>
      <c r="BW77" s="49" t="str">
        <f t="shared" si="340"/>
        <v/>
      </c>
      <c r="BX77" s="49" t="str">
        <f t="shared" si="340"/>
        <v/>
      </c>
      <c r="BY77" s="49" t="str">
        <f t="shared" si="340"/>
        <v/>
      </c>
      <c r="BZ77" s="49" t="str">
        <f t="shared" si="340"/>
        <v/>
      </c>
      <c r="CA77" s="49" t="str">
        <f t="shared" si="340"/>
        <v/>
      </c>
      <c r="CB77" s="49" t="str">
        <f t="shared" si="340"/>
        <v/>
      </c>
      <c r="CC77" s="49" t="str">
        <f t="shared" si="340"/>
        <v/>
      </c>
      <c r="CD77" s="49" t="str">
        <f t="shared" si="340"/>
        <v/>
      </c>
      <c r="CE77" s="49" t="str">
        <f t="shared" si="340"/>
        <v/>
      </c>
      <c r="CF77" s="49" t="str">
        <f t="shared" si="340"/>
        <v/>
      </c>
      <c r="CG77" s="49" t="str">
        <f t="shared" si="340"/>
        <v/>
      </c>
      <c r="CH77" s="49" t="str">
        <f t="shared" si="340"/>
        <v/>
      </c>
      <c r="CI77" s="49" t="str">
        <f t="shared" si="340"/>
        <v/>
      </c>
      <c r="CJ77" s="49" t="str">
        <f t="shared" si="340"/>
        <v/>
      </c>
      <c r="CK77" s="49" t="str">
        <f t="shared" si="340"/>
        <v/>
      </c>
      <c r="CL77" s="49" t="str">
        <f t="shared" si="340"/>
        <v/>
      </c>
      <c r="CM77" s="49" t="str">
        <f t="shared" ref="CM77:DV80" si="341">IF(ISNONTEXT($Z77),CN77-$Z77,"")</f>
        <v/>
      </c>
      <c r="CN77" s="49" t="str">
        <f t="shared" si="341"/>
        <v/>
      </c>
      <c r="CO77" s="49" t="str">
        <f t="shared" si="341"/>
        <v/>
      </c>
      <c r="CP77" s="49" t="str">
        <f t="shared" si="341"/>
        <v/>
      </c>
      <c r="CQ77" s="49" t="str">
        <f t="shared" si="341"/>
        <v/>
      </c>
      <c r="CR77" s="49" t="str">
        <f t="shared" si="341"/>
        <v/>
      </c>
      <c r="CS77" s="49" t="str">
        <f t="shared" si="341"/>
        <v/>
      </c>
      <c r="CT77" s="49" t="str">
        <f t="shared" si="341"/>
        <v/>
      </c>
      <c r="CU77" s="49" t="str">
        <f t="shared" si="341"/>
        <v/>
      </c>
      <c r="CV77" s="49" t="str">
        <f t="shared" si="341"/>
        <v/>
      </c>
      <c r="CW77" s="49" t="str">
        <f t="shared" si="341"/>
        <v/>
      </c>
      <c r="CX77" s="49" t="str">
        <f t="shared" si="341"/>
        <v/>
      </c>
      <c r="CY77" s="49" t="str">
        <f t="shared" si="341"/>
        <v/>
      </c>
      <c r="CZ77" s="49" t="str">
        <f t="shared" si="341"/>
        <v/>
      </c>
      <c r="DA77" s="49" t="str">
        <f t="shared" si="341"/>
        <v/>
      </c>
      <c r="DB77" s="49" t="str">
        <f t="shared" si="341"/>
        <v/>
      </c>
      <c r="DC77" s="49" t="str">
        <f t="shared" si="341"/>
        <v/>
      </c>
      <c r="DD77" s="49" t="str">
        <f t="shared" si="341"/>
        <v/>
      </c>
      <c r="DE77" s="49" t="str">
        <f t="shared" si="341"/>
        <v/>
      </c>
      <c r="DF77" s="49" t="str">
        <f t="shared" si="341"/>
        <v/>
      </c>
      <c r="DG77" s="49" t="str">
        <f t="shared" si="341"/>
        <v/>
      </c>
      <c r="DH77" s="49" t="str">
        <f t="shared" si="341"/>
        <v/>
      </c>
      <c r="DI77" s="49" t="str">
        <f t="shared" si="341"/>
        <v/>
      </c>
      <c r="DJ77" s="49" t="str">
        <f t="shared" si="341"/>
        <v/>
      </c>
      <c r="DK77" s="49" t="str">
        <f t="shared" si="341"/>
        <v/>
      </c>
      <c r="DL77" s="49" t="str">
        <f t="shared" si="341"/>
        <v/>
      </c>
      <c r="DM77" s="49" t="str">
        <f t="shared" si="341"/>
        <v/>
      </c>
      <c r="DN77" s="49" t="str">
        <f t="shared" si="341"/>
        <v/>
      </c>
      <c r="DO77" s="49" t="str">
        <f t="shared" si="341"/>
        <v/>
      </c>
      <c r="DP77" s="49" t="str">
        <f t="shared" si="341"/>
        <v/>
      </c>
      <c r="DQ77" s="49" t="str">
        <f t="shared" si="341"/>
        <v/>
      </c>
      <c r="DR77" s="49" t="str">
        <f t="shared" si="341"/>
        <v/>
      </c>
      <c r="DS77" s="49" t="str">
        <f t="shared" si="341"/>
        <v/>
      </c>
      <c r="DT77" s="49" t="str">
        <f t="shared" si="341"/>
        <v/>
      </c>
      <c r="DU77" s="49" t="str">
        <f t="shared" si="341"/>
        <v/>
      </c>
      <c r="DV77" s="49" t="str">
        <f t="shared" si="341"/>
        <v/>
      </c>
      <c r="DW77" s="183" t="str">
        <f t="shared" si="330"/>
        <v/>
      </c>
      <c r="DX77" s="49" t="str">
        <f t="shared" si="225"/>
        <v/>
      </c>
      <c r="DY77" s="49" t="str">
        <f t="shared" si="226"/>
        <v/>
      </c>
      <c r="DZ77" s="49" t="str">
        <f t="shared" si="227"/>
        <v/>
      </c>
      <c r="EA77" s="49" t="str">
        <f t="shared" si="228"/>
        <v/>
      </c>
      <c r="EB77" s="49" t="str">
        <f t="shared" si="229"/>
        <v/>
      </c>
      <c r="EC77" s="49" t="str">
        <f t="shared" si="230"/>
        <v/>
      </c>
      <c r="ED77" s="49" t="str">
        <f t="shared" si="231"/>
        <v/>
      </c>
      <c r="EE77" s="49" t="str">
        <f t="shared" si="232"/>
        <v/>
      </c>
      <c r="EF77" s="49" t="str">
        <f t="shared" si="233"/>
        <v/>
      </c>
      <c r="EG77" s="49" t="str">
        <f t="shared" si="234"/>
        <v/>
      </c>
      <c r="EH77" s="49" t="str">
        <f t="shared" si="235"/>
        <v/>
      </c>
      <c r="EI77" s="49" t="str">
        <f t="shared" si="236"/>
        <v/>
      </c>
      <c r="EJ77" s="49" t="str">
        <f t="shared" si="237"/>
        <v/>
      </c>
      <c r="EK77" s="49" t="str">
        <f t="shared" si="238"/>
        <v/>
      </c>
      <c r="EL77" s="49" t="str">
        <f t="shared" si="239"/>
        <v/>
      </c>
      <c r="EM77" s="49" t="str">
        <f t="shared" si="240"/>
        <v/>
      </c>
      <c r="EN77" s="49" t="str">
        <f t="shared" si="241"/>
        <v/>
      </c>
      <c r="EO77" s="49" t="str">
        <f t="shared" si="242"/>
        <v/>
      </c>
      <c r="EP77" s="49" t="str">
        <f t="shared" si="243"/>
        <v/>
      </c>
      <c r="EQ77" s="49" t="str">
        <f t="shared" si="244"/>
        <v/>
      </c>
      <c r="ER77" s="49" t="str">
        <f t="shared" si="245"/>
        <v/>
      </c>
      <c r="ES77" s="49" t="str">
        <f t="shared" si="246"/>
        <v/>
      </c>
      <c r="ET77" s="49" t="str">
        <f t="shared" si="247"/>
        <v/>
      </c>
      <c r="EU77" s="49" t="str">
        <f t="shared" si="248"/>
        <v/>
      </c>
      <c r="EV77" s="49" t="str">
        <f t="shared" si="249"/>
        <v/>
      </c>
      <c r="EW77" s="49" t="str">
        <f t="shared" si="250"/>
        <v/>
      </c>
      <c r="EX77" s="49" t="str">
        <f t="shared" si="251"/>
        <v/>
      </c>
      <c r="EY77" s="49" t="str">
        <f t="shared" si="252"/>
        <v/>
      </c>
      <c r="EZ77" s="49" t="str">
        <f t="shared" si="253"/>
        <v/>
      </c>
      <c r="FA77" s="49" t="str">
        <f t="shared" si="254"/>
        <v/>
      </c>
      <c r="FB77" s="49" t="str">
        <f t="shared" si="255"/>
        <v/>
      </c>
      <c r="FC77" s="49" t="str">
        <f t="shared" si="256"/>
        <v/>
      </c>
      <c r="FD77" s="49" t="str">
        <f t="shared" si="257"/>
        <v/>
      </c>
      <c r="FE77" s="49" t="str">
        <f t="shared" si="258"/>
        <v/>
      </c>
      <c r="FF77" s="49" t="str">
        <f t="shared" si="259"/>
        <v/>
      </c>
      <c r="FG77" s="49" t="str">
        <f t="shared" si="260"/>
        <v/>
      </c>
      <c r="FH77" s="49" t="str">
        <f t="shared" si="261"/>
        <v/>
      </c>
      <c r="FI77" s="49" t="str">
        <f t="shared" si="262"/>
        <v/>
      </c>
      <c r="FJ77" s="49" t="str">
        <f t="shared" si="263"/>
        <v/>
      </c>
      <c r="FK77" s="49" t="str">
        <f t="shared" si="264"/>
        <v/>
      </c>
      <c r="FL77" s="49" t="str">
        <f t="shared" si="265"/>
        <v/>
      </c>
      <c r="FM77" s="49" t="str">
        <f t="shared" si="266"/>
        <v/>
      </c>
      <c r="FN77" s="49" t="str">
        <f t="shared" si="267"/>
        <v/>
      </c>
      <c r="FO77" s="49" t="str">
        <f t="shared" si="268"/>
        <v/>
      </c>
      <c r="FP77" s="49" t="str">
        <f t="shared" si="269"/>
        <v/>
      </c>
      <c r="FQ77" s="49" t="str">
        <f t="shared" si="270"/>
        <v/>
      </c>
      <c r="FR77" s="49" t="str">
        <f t="shared" si="271"/>
        <v/>
      </c>
      <c r="FS77" s="49" t="str">
        <f t="shared" si="272"/>
        <v/>
      </c>
      <c r="FT77" s="49" t="str">
        <f t="shared" si="273"/>
        <v/>
      </c>
      <c r="FU77" s="49" t="str">
        <f t="shared" si="274"/>
        <v/>
      </c>
      <c r="FV77" s="49" t="str">
        <f t="shared" si="275"/>
        <v/>
      </c>
      <c r="FW77" s="49" t="str">
        <f t="shared" si="276"/>
        <v/>
      </c>
      <c r="FX77" s="49" t="str">
        <f t="shared" si="277"/>
        <v/>
      </c>
      <c r="FY77" s="49" t="str">
        <f t="shared" si="278"/>
        <v/>
      </c>
      <c r="FZ77" s="49" t="str">
        <f t="shared" si="279"/>
        <v/>
      </c>
      <c r="GA77" s="49" t="str">
        <f t="shared" si="280"/>
        <v/>
      </c>
      <c r="GB77" s="49" t="str">
        <f t="shared" si="281"/>
        <v/>
      </c>
      <c r="GC77" s="49" t="str">
        <f t="shared" si="282"/>
        <v/>
      </c>
      <c r="GD77" s="49" t="str">
        <f t="shared" si="283"/>
        <v/>
      </c>
      <c r="GE77" s="49" t="str">
        <f t="shared" si="284"/>
        <v/>
      </c>
      <c r="GF77" s="49" t="str">
        <f t="shared" si="285"/>
        <v/>
      </c>
      <c r="GG77" s="49" t="str">
        <f t="shared" si="286"/>
        <v/>
      </c>
      <c r="GH77" s="49" t="str">
        <f t="shared" si="287"/>
        <v/>
      </c>
      <c r="GI77" s="49" t="str">
        <f t="shared" si="288"/>
        <v/>
      </c>
      <c r="GJ77" s="49" t="str">
        <f t="shared" si="289"/>
        <v/>
      </c>
      <c r="GK77" s="49" t="str">
        <f t="shared" si="290"/>
        <v/>
      </c>
      <c r="GL77" s="49" t="str">
        <f t="shared" si="291"/>
        <v/>
      </c>
      <c r="GM77" s="49" t="str">
        <f t="shared" si="292"/>
        <v/>
      </c>
      <c r="GN77" s="49" t="str">
        <f t="shared" si="293"/>
        <v/>
      </c>
      <c r="GO77" s="49" t="str">
        <f t="shared" si="294"/>
        <v/>
      </c>
      <c r="GP77" s="49" t="str">
        <f t="shared" si="295"/>
        <v/>
      </c>
      <c r="GQ77" s="49" t="str">
        <f t="shared" si="296"/>
        <v/>
      </c>
      <c r="GR77" s="49" t="str">
        <f t="shared" si="297"/>
        <v/>
      </c>
      <c r="GS77" s="49" t="str">
        <f t="shared" si="298"/>
        <v/>
      </c>
      <c r="GT77" s="49" t="str">
        <f t="shared" si="299"/>
        <v/>
      </c>
      <c r="GU77" s="49" t="str">
        <f t="shared" si="300"/>
        <v/>
      </c>
      <c r="GV77" s="49" t="str">
        <f t="shared" si="301"/>
        <v/>
      </c>
      <c r="GW77" s="49" t="str">
        <f t="shared" si="302"/>
        <v/>
      </c>
      <c r="GX77" s="49" t="str">
        <f t="shared" si="303"/>
        <v/>
      </c>
      <c r="GY77" s="49" t="str">
        <f t="shared" si="304"/>
        <v/>
      </c>
      <c r="GZ77" s="49" t="str">
        <f t="shared" si="305"/>
        <v/>
      </c>
      <c r="HA77" s="49" t="str">
        <f t="shared" si="306"/>
        <v/>
      </c>
      <c r="HB77" s="49" t="str">
        <f t="shared" si="307"/>
        <v/>
      </c>
      <c r="HC77" s="49" t="str">
        <f t="shared" si="308"/>
        <v/>
      </c>
      <c r="HD77" s="49" t="str">
        <f t="shared" si="309"/>
        <v/>
      </c>
      <c r="HE77" s="49" t="str">
        <f t="shared" si="310"/>
        <v/>
      </c>
      <c r="HF77" s="49" t="str">
        <f t="shared" si="311"/>
        <v/>
      </c>
      <c r="HG77" s="49" t="str">
        <f t="shared" si="312"/>
        <v/>
      </c>
      <c r="HH77" s="49" t="str">
        <f t="shared" si="313"/>
        <v/>
      </c>
      <c r="HI77" s="49" t="str">
        <f t="shared" si="314"/>
        <v/>
      </c>
      <c r="HJ77" s="49" t="str">
        <f t="shared" si="315"/>
        <v/>
      </c>
      <c r="HK77" s="49" t="str">
        <f t="shared" si="316"/>
        <v/>
      </c>
      <c r="HL77" s="49" t="str">
        <f t="shared" si="317"/>
        <v/>
      </c>
      <c r="HM77" s="49" t="str">
        <f t="shared" si="318"/>
        <v/>
      </c>
      <c r="HN77" s="49" t="str">
        <f t="shared" si="319"/>
        <v/>
      </c>
      <c r="HO77" s="49" t="str">
        <f t="shared" si="320"/>
        <v/>
      </c>
      <c r="HP77" s="49" t="str">
        <f t="shared" si="321"/>
        <v/>
      </c>
      <c r="HQ77" s="49" t="str">
        <f t="shared" si="322"/>
        <v/>
      </c>
      <c r="HR77" s="49" t="str">
        <f t="shared" si="323"/>
        <v/>
      </c>
      <c r="HS77" s="49" t="str">
        <f t="shared" si="324"/>
        <v/>
      </c>
      <c r="HT77" s="169" t="e">
        <f t="shared" si="325"/>
        <v>#N/A</v>
      </c>
      <c r="HU77" s="169" t="e">
        <f t="shared" ref="HU77:HW92" si="342">IF(ISNONTEXT($O77),_xlfn.NORM.DIST(AB77,$K77,$O77,FALSE),NA())</f>
        <v>#N/A</v>
      </c>
      <c r="HV77" s="169" t="e">
        <f t="shared" si="342"/>
        <v>#N/A</v>
      </c>
      <c r="HW77" s="169" t="e">
        <f t="shared" si="342"/>
        <v>#N/A</v>
      </c>
      <c r="HX77" s="169" t="e">
        <f t="shared" si="216"/>
        <v>#N/A</v>
      </c>
      <c r="HY77" s="169" t="e">
        <f t="shared" si="216"/>
        <v>#N/A</v>
      </c>
      <c r="HZ77" s="169" t="e">
        <f t="shared" si="216"/>
        <v>#N/A</v>
      </c>
      <c r="IA77" s="169" t="e">
        <f t="shared" si="216"/>
        <v>#N/A</v>
      </c>
      <c r="IB77" s="169" t="e">
        <f t="shared" si="216"/>
        <v>#N/A</v>
      </c>
      <c r="IC77" s="169" t="e">
        <f t="shared" si="216"/>
        <v>#N/A</v>
      </c>
      <c r="ID77" s="169" t="e">
        <f t="shared" si="216"/>
        <v>#N/A</v>
      </c>
      <c r="IE77" s="169" t="e">
        <f t="shared" si="216"/>
        <v>#N/A</v>
      </c>
      <c r="IF77" s="169" t="e">
        <f t="shared" si="216"/>
        <v>#N/A</v>
      </c>
      <c r="IG77" s="169" t="e">
        <f t="shared" si="216"/>
        <v>#N/A</v>
      </c>
      <c r="IH77" s="169" t="e">
        <f t="shared" si="216"/>
        <v>#N/A</v>
      </c>
      <c r="II77" s="169" t="e">
        <f t="shared" si="216"/>
        <v>#N/A</v>
      </c>
      <c r="IJ77" s="169" t="e">
        <f t="shared" si="216"/>
        <v>#N/A</v>
      </c>
      <c r="IK77" s="169" t="e">
        <f t="shared" si="216"/>
        <v>#N/A</v>
      </c>
      <c r="IL77" s="169" t="e">
        <f t="shared" si="216"/>
        <v>#N/A</v>
      </c>
      <c r="IM77" s="169" t="e">
        <f t="shared" si="212"/>
        <v>#N/A</v>
      </c>
      <c r="IN77" s="169" t="e">
        <f t="shared" si="212"/>
        <v>#N/A</v>
      </c>
      <c r="IO77" s="169" t="e">
        <f t="shared" si="212"/>
        <v>#N/A</v>
      </c>
      <c r="IP77" s="169" t="e">
        <f t="shared" si="212"/>
        <v>#N/A</v>
      </c>
      <c r="IQ77" s="169" t="e">
        <f t="shared" si="212"/>
        <v>#N/A</v>
      </c>
      <c r="IR77" s="169" t="e">
        <f t="shared" si="212"/>
        <v>#N/A</v>
      </c>
      <c r="IS77" s="169" t="e">
        <f t="shared" si="212"/>
        <v>#N/A</v>
      </c>
      <c r="IT77" s="169" t="e">
        <f t="shared" si="212"/>
        <v>#N/A</v>
      </c>
      <c r="IU77" s="169" t="e">
        <f t="shared" si="212"/>
        <v>#N/A</v>
      </c>
      <c r="IV77" s="169" t="e">
        <f t="shared" si="212"/>
        <v>#N/A</v>
      </c>
      <c r="IW77" s="169" t="e">
        <f t="shared" si="212"/>
        <v>#N/A</v>
      </c>
      <c r="IX77" s="169" t="e">
        <f t="shared" si="212"/>
        <v>#N/A</v>
      </c>
      <c r="IY77" s="169" t="e">
        <f t="shared" si="212"/>
        <v>#N/A</v>
      </c>
      <c r="IZ77" s="169" t="e">
        <f t="shared" si="212"/>
        <v>#N/A</v>
      </c>
      <c r="JA77" s="169" t="e">
        <f t="shared" si="212"/>
        <v>#N/A</v>
      </c>
      <c r="JB77" s="169" t="e">
        <f t="shared" si="209"/>
        <v>#N/A</v>
      </c>
      <c r="JC77" s="169" t="e">
        <f t="shared" si="209"/>
        <v>#N/A</v>
      </c>
      <c r="JD77" s="169" t="e">
        <f t="shared" si="209"/>
        <v>#N/A</v>
      </c>
      <c r="JE77" s="169" t="e">
        <f t="shared" si="209"/>
        <v>#N/A</v>
      </c>
      <c r="JF77" s="169" t="e">
        <f t="shared" si="209"/>
        <v>#N/A</v>
      </c>
      <c r="JG77" s="169" t="e">
        <f t="shared" si="209"/>
        <v>#N/A</v>
      </c>
      <c r="JH77" s="169" t="e">
        <f t="shared" si="209"/>
        <v>#N/A</v>
      </c>
      <c r="JI77" s="169" t="e">
        <f t="shared" si="209"/>
        <v>#N/A</v>
      </c>
      <c r="JJ77" s="169" t="e">
        <f t="shared" si="209"/>
        <v>#N/A</v>
      </c>
      <c r="JK77" s="169" t="e">
        <f t="shared" si="209"/>
        <v>#N/A</v>
      </c>
      <c r="JL77" s="169" t="e">
        <f t="shared" si="209"/>
        <v>#N/A</v>
      </c>
      <c r="JM77" s="169" t="e">
        <f t="shared" si="209"/>
        <v>#N/A</v>
      </c>
      <c r="JN77" s="169" t="e">
        <f t="shared" si="209"/>
        <v>#N/A</v>
      </c>
      <c r="JO77" s="169" t="e">
        <f t="shared" si="209"/>
        <v>#N/A</v>
      </c>
      <c r="JP77" s="169" t="e">
        <f t="shared" si="209"/>
        <v>#N/A</v>
      </c>
      <c r="JQ77" s="169" t="e">
        <f t="shared" si="331"/>
        <v>#N/A</v>
      </c>
      <c r="JR77" s="169" t="e">
        <f t="shared" si="331"/>
        <v>#N/A</v>
      </c>
      <c r="JS77" s="169" t="e">
        <f t="shared" si="331"/>
        <v>#N/A</v>
      </c>
      <c r="JT77" s="169" t="e">
        <f t="shared" si="331"/>
        <v>#N/A</v>
      </c>
      <c r="JU77" s="169" t="e">
        <f t="shared" si="331"/>
        <v>#N/A</v>
      </c>
      <c r="JV77" s="169" t="e">
        <f t="shared" si="331"/>
        <v>#N/A</v>
      </c>
      <c r="JW77" s="169" t="e">
        <f t="shared" si="331"/>
        <v>#N/A</v>
      </c>
      <c r="JX77" s="169" t="e">
        <f t="shared" si="331"/>
        <v>#N/A</v>
      </c>
      <c r="JY77" s="169" t="e">
        <f t="shared" si="331"/>
        <v>#N/A</v>
      </c>
      <c r="JZ77" s="169" t="e">
        <f t="shared" si="331"/>
        <v>#N/A</v>
      </c>
      <c r="KA77" s="169" t="e">
        <f t="shared" si="331"/>
        <v>#N/A</v>
      </c>
      <c r="KB77" s="169" t="e">
        <f t="shared" si="331"/>
        <v>#N/A</v>
      </c>
      <c r="KC77" s="169" t="e">
        <f t="shared" si="331"/>
        <v>#N/A</v>
      </c>
      <c r="KD77" s="169" t="e">
        <f t="shared" si="331"/>
        <v>#N/A</v>
      </c>
      <c r="KE77" s="169" t="e">
        <f t="shared" si="331"/>
        <v>#N/A</v>
      </c>
      <c r="KF77" s="169" t="e">
        <f t="shared" si="335"/>
        <v>#N/A</v>
      </c>
      <c r="KG77" s="169" t="e">
        <f t="shared" ref="KG77:KI92" si="343">IF(ISNONTEXT($O77),_xlfn.NORM.DIST(CN77,$K77,$O77,FALSE),NA())</f>
        <v>#N/A</v>
      </c>
      <c r="KH77" s="169" t="e">
        <f t="shared" si="343"/>
        <v>#N/A</v>
      </c>
      <c r="KI77" s="169" t="e">
        <f t="shared" si="343"/>
        <v>#N/A</v>
      </c>
      <c r="KJ77" s="169" t="e">
        <f t="shared" si="217"/>
        <v>#N/A</v>
      </c>
      <c r="KK77" s="169" t="e">
        <f t="shared" si="217"/>
        <v>#N/A</v>
      </c>
      <c r="KL77" s="169" t="e">
        <f t="shared" si="217"/>
        <v>#N/A</v>
      </c>
      <c r="KM77" s="169" t="e">
        <f t="shared" si="217"/>
        <v>#N/A</v>
      </c>
      <c r="KN77" s="169" t="e">
        <f t="shared" si="217"/>
        <v>#N/A</v>
      </c>
      <c r="KO77" s="169" t="e">
        <f t="shared" si="217"/>
        <v>#N/A</v>
      </c>
      <c r="KP77" s="169" t="e">
        <f t="shared" si="217"/>
        <v>#N/A</v>
      </c>
      <c r="KQ77" s="169" t="e">
        <f t="shared" si="217"/>
        <v>#N/A</v>
      </c>
      <c r="KR77" s="169" t="e">
        <f t="shared" si="217"/>
        <v>#N/A</v>
      </c>
      <c r="KS77" s="169" t="e">
        <f t="shared" si="217"/>
        <v>#N/A</v>
      </c>
      <c r="KT77" s="169" t="e">
        <f t="shared" si="217"/>
        <v>#N/A</v>
      </c>
      <c r="KU77" s="169" t="e">
        <f t="shared" si="217"/>
        <v>#N/A</v>
      </c>
      <c r="KV77" s="169" t="e">
        <f t="shared" si="217"/>
        <v>#N/A</v>
      </c>
      <c r="KW77" s="169" t="e">
        <f t="shared" si="217"/>
        <v>#N/A</v>
      </c>
      <c r="KX77" s="169" t="e">
        <f t="shared" si="217"/>
        <v>#N/A</v>
      </c>
      <c r="KY77" s="169" t="e">
        <f t="shared" si="213"/>
        <v>#N/A</v>
      </c>
      <c r="KZ77" s="169" t="e">
        <f t="shared" si="213"/>
        <v>#N/A</v>
      </c>
      <c r="LA77" s="169" t="e">
        <f t="shared" si="213"/>
        <v>#N/A</v>
      </c>
      <c r="LB77" s="169" t="e">
        <f t="shared" si="213"/>
        <v>#N/A</v>
      </c>
      <c r="LC77" s="169" t="e">
        <f t="shared" si="213"/>
        <v>#N/A</v>
      </c>
      <c r="LD77" s="169" t="e">
        <f t="shared" si="213"/>
        <v>#N/A</v>
      </c>
      <c r="LE77" s="169" t="e">
        <f t="shared" si="213"/>
        <v>#N/A</v>
      </c>
      <c r="LF77" s="169" t="e">
        <f t="shared" si="213"/>
        <v>#N/A</v>
      </c>
      <c r="LG77" s="169" t="e">
        <f t="shared" si="213"/>
        <v>#N/A</v>
      </c>
      <c r="LH77" s="169" t="e">
        <f t="shared" si="213"/>
        <v>#N/A</v>
      </c>
      <c r="LI77" s="169" t="e">
        <f t="shared" si="213"/>
        <v>#N/A</v>
      </c>
      <c r="LJ77" s="169" t="e">
        <f t="shared" si="213"/>
        <v>#N/A</v>
      </c>
      <c r="LK77" s="169" t="e">
        <f t="shared" si="213"/>
        <v>#N/A</v>
      </c>
      <c r="LL77" s="169" t="e">
        <f t="shared" si="213"/>
        <v>#N/A</v>
      </c>
      <c r="LM77" s="169" t="e">
        <f t="shared" si="213"/>
        <v>#N/A</v>
      </c>
      <c r="LN77" s="169" t="e">
        <f t="shared" si="210"/>
        <v>#N/A</v>
      </c>
      <c r="LO77" s="169" t="e">
        <f t="shared" si="210"/>
        <v>#N/A</v>
      </c>
      <c r="LP77" s="169" t="e">
        <f t="shared" si="210"/>
        <v>#N/A</v>
      </c>
      <c r="LQ77" s="169" t="e">
        <f t="shared" si="210"/>
        <v>#N/A</v>
      </c>
      <c r="LR77" s="169" t="e">
        <f t="shared" si="210"/>
        <v>#N/A</v>
      </c>
      <c r="LS77" s="169" t="e">
        <f t="shared" si="210"/>
        <v>#N/A</v>
      </c>
      <c r="LT77" s="169" t="e">
        <f t="shared" si="210"/>
        <v>#N/A</v>
      </c>
      <c r="LU77" s="169" t="e">
        <f t="shared" si="210"/>
        <v>#N/A</v>
      </c>
      <c r="LV77" s="169" t="e">
        <f t="shared" si="210"/>
        <v>#N/A</v>
      </c>
      <c r="LW77" s="169" t="e">
        <f t="shared" si="210"/>
        <v>#N/A</v>
      </c>
      <c r="LX77" s="169" t="e">
        <f t="shared" si="210"/>
        <v>#N/A</v>
      </c>
      <c r="LY77" s="169" t="e">
        <f t="shared" si="210"/>
        <v>#N/A</v>
      </c>
      <c r="LZ77" s="169" t="e">
        <f t="shared" si="210"/>
        <v>#N/A</v>
      </c>
      <c r="MA77" s="169" t="e">
        <f t="shared" si="210"/>
        <v>#N/A</v>
      </c>
      <c r="MB77" s="169" t="e">
        <f t="shared" si="210"/>
        <v>#N/A</v>
      </c>
      <c r="MC77" s="169" t="e">
        <f t="shared" si="332"/>
        <v>#N/A</v>
      </c>
      <c r="MD77" s="169" t="e">
        <f t="shared" si="332"/>
        <v>#N/A</v>
      </c>
      <c r="ME77" s="169" t="e">
        <f t="shared" si="332"/>
        <v>#N/A</v>
      </c>
      <c r="MF77" s="169" t="e">
        <f t="shared" si="332"/>
        <v>#N/A</v>
      </c>
      <c r="MG77" s="169" t="e">
        <f t="shared" si="332"/>
        <v>#N/A</v>
      </c>
      <c r="MH77" s="169" t="e">
        <f t="shared" si="332"/>
        <v>#N/A</v>
      </c>
      <c r="MI77" s="169" t="e">
        <f t="shared" si="332"/>
        <v>#N/A</v>
      </c>
      <c r="MJ77" s="169" t="e">
        <f t="shared" si="332"/>
        <v>#N/A</v>
      </c>
      <c r="MK77" s="169" t="e">
        <f t="shared" si="332"/>
        <v>#N/A</v>
      </c>
      <c r="ML77" s="169" t="e">
        <f t="shared" si="332"/>
        <v>#N/A</v>
      </c>
      <c r="MM77" s="169" t="e">
        <f t="shared" si="332"/>
        <v>#N/A</v>
      </c>
      <c r="MN77" s="169" t="e">
        <f t="shared" si="332"/>
        <v>#N/A</v>
      </c>
      <c r="MO77" s="169" t="e">
        <f t="shared" si="332"/>
        <v>#N/A</v>
      </c>
      <c r="MP77" s="169" t="e">
        <f t="shared" si="332"/>
        <v>#N/A</v>
      </c>
      <c r="MQ77" s="169" t="e">
        <f t="shared" si="332"/>
        <v>#N/A</v>
      </c>
      <c r="MR77" s="169" t="e">
        <f t="shared" si="336"/>
        <v>#N/A</v>
      </c>
      <c r="MS77" s="169" t="e">
        <f t="shared" ref="MS77:MU92" si="344">IF(ISNONTEXT($O77),_xlfn.NORM.DIST(EZ77,$K77,$O77,FALSE),NA())</f>
        <v>#N/A</v>
      </c>
      <c r="MT77" s="169" t="e">
        <f t="shared" si="344"/>
        <v>#N/A</v>
      </c>
      <c r="MU77" s="169" t="e">
        <f t="shared" si="344"/>
        <v>#N/A</v>
      </c>
      <c r="MV77" s="169" t="e">
        <f t="shared" si="218"/>
        <v>#N/A</v>
      </c>
      <c r="MW77" s="169" t="e">
        <f t="shared" si="218"/>
        <v>#N/A</v>
      </c>
      <c r="MX77" s="169" t="e">
        <f t="shared" si="218"/>
        <v>#N/A</v>
      </c>
      <c r="MY77" s="169" t="e">
        <f t="shared" si="218"/>
        <v>#N/A</v>
      </c>
      <c r="MZ77" s="169" t="e">
        <f t="shared" si="218"/>
        <v>#N/A</v>
      </c>
      <c r="NA77" s="169" t="e">
        <f t="shared" si="218"/>
        <v>#N/A</v>
      </c>
      <c r="NB77" s="169" t="e">
        <f t="shared" si="218"/>
        <v>#N/A</v>
      </c>
      <c r="NC77" s="169" t="e">
        <f t="shared" si="218"/>
        <v>#N/A</v>
      </c>
      <c r="ND77" s="169" t="e">
        <f t="shared" si="218"/>
        <v>#N/A</v>
      </c>
      <c r="NE77" s="169" t="e">
        <f t="shared" si="218"/>
        <v>#N/A</v>
      </c>
      <c r="NF77" s="169" t="e">
        <f t="shared" si="218"/>
        <v>#N/A</v>
      </c>
      <c r="NG77" s="169" t="e">
        <f t="shared" si="218"/>
        <v>#N/A</v>
      </c>
      <c r="NH77" s="169" t="e">
        <f t="shared" si="218"/>
        <v>#N/A</v>
      </c>
      <c r="NI77" s="169" t="e">
        <f t="shared" si="218"/>
        <v>#N/A</v>
      </c>
      <c r="NJ77" s="169" t="e">
        <f t="shared" si="218"/>
        <v>#N/A</v>
      </c>
      <c r="NK77" s="169" t="e">
        <f t="shared" si="214"/>
        <v>#N/A</v>
      </c>
      <c r="NL77" s="169" t="e">
        <f t="shared" si="214"/>
        <v>#N/A</v>
      </c>
      <c r="NM77" s="169" t="e">
        <f t="shared" si="214"/>
        <v>#N/A</v>
      </c>
      <c r="NN77" s="169" t="e">
        <f t="shared" si="214"/>
        <v>#N/A</v>
      </c>
      <c r="NO77" s="169" t="e">
        <f t="shared" si="214"/>
        <v>#N/A</v>
      </c>
      <c r="NP77" s="169" t="e">
        <f t="shared" si="214"/>
        <v>#N/A</v>
      </c>
      <c r="NQ77" s="169" t="e">
        <f t="shared" si="214"/>
        <v>#N/A</v>
      </c>
      <c r="NR77" s="169" t="e">
        <f t="shared" si="214"/>
        <v>#N/A</v>
      </c>
      <c r="NS77" s="169" t="e">
        <f t="shared" si="214"/>
        <v>#N/A</v>
      </c>
      <c r="NT77" s="169" t="e">
        <f t="shared" si="214"/>
        <v>#N/A</v>
      </c>
      <c r="NU77" s="169" t="e">
        <f t="shared" si="214"/>
        <v>#N/A</v>
      </c>
      <c r="NV77" s="169" t="e">
        <f t="shared" si="214"/>
        <v>#N/A</v>
      </c>
      <c r="NW77" s="169" t="e">
        <f t="shared" si="214"/>
        <v>#N/A</v>
      </c>
      <c r="NX77" s="169" t="e">
        <f t="shared" si="214"/>
        <v>#N/A</v>
      </c>
      <c r="NY77" s="169" t="e">
        <f t="shared" si="214"/>
        <v>#N/A</v>
      </c>
      <c r="NZ77" s="169" t="e">
        <f t="shared" si="211"/>
        <v>#N/A</v>
      </c>
      <c r="OA77" s="169" t="e">
        <f t="shared" si="211"/>
        <v>#N/A</v>
      </c>
      <c r="OB77" s="169" t="e">
        <f t="shared" si="211"/>
        <v>#N/A</v>
      </c>
      <c r="OC77" s="169" t="e">
        <f t="shared" si="211"/>
        <v>#N/A</v>
      </c>
      <c r="OD77" s="169" t="e">
        <f t="shared" si="211"/>
        <v>#N/A</v>
      </c>
      <c r="OE77" s="169" t="e">
        <f t="shared" si="211"/>
        <v>#N/A</v>
      </c>
      <c r="OF77" s="169" t="e">
        <f t="shared" si="211"/>
        <v>#N/A</v>
      </c>
      <c r="OG77" s="169" t="e">
        <f t="shared" si="211"/>
        <v>#N/A</v>
      </c>
      <c r="OH77" s="169" t="e">
        <f t="shared" si="211"/>
        <v>#N/A</v>
      </c>
      <c r="OI77" s="169" t="e">
        <f t="shared" si="211"/>
        <v>#N/A</v>
      </c>
      <c r="OJ77" s="169" t="e">
        <f t="shared" si="211"/>
        <v>#N/A</v>
      </c>
      <c r="OK77" s="169" t="e">
        <f t="shared" si="211"/>
        <v>#N/A</v>
      </c>
      <c r="OL77" s="169" t="e">
        <f t="shared" si="211"/>
        <v>#N/A</v>
      </c>
      <c r="OM77" s="169" t="e">
        <f t="shared" si="211"/>
        <v>#N/A</v>
      </c>
      <c r="ON77" s="169" t="e">
        <f t="shared" si="211"/>
        <v>#N/A</v>
      </c>
      <c r="OO77" s="169" t="e">
        <f t="shared" si="333"/>
        <v>#N/A</v>
      </c>
      <c r="OP77" s="169" t="e">
        <f t="shared" si="333"/>
        <v>#N/A</v>
      </c>
      <c r="OQ77" s="169" t="e">
        <f t="shared" si="333"/>
        <v>#N/A</v>
      </c>
      <c r="OR77" s="169" t="e">
        <f t="shared" si="333"/>
        <v>#N/A</v>
      </c>
      <c r="OS77" s="169" t="e">
        <f t="shared" si="333"/>
        <v>#N/A</v>
      </c>
      <c r="OT77" s="169" t="e">
        <f t="shared" si="333"/>
        <v>#N/A</v>
      </c>
      <c r="OU77" s="169" t="e">
        <f t="shared" si="333"/>
        <v>#N/A</v>
      </c>
      <c r="OV77" s="169" t="e">
        <f t="shared" si="333"/>
        <v>#N/A</v>
      </c>
      <c r="OW77" s="169" t="e">
        <f t="shared" si="333"/>
        <v>#N/A</v>
      </c>
      <c r="OX77" s="169" t="e">
        <f t="shared" si="333"/>
        <v>#N/A</v>
      </c>
      <c r="OY77" s="169" t="e">
        <f t="shared" si="333"/>
        <v>#N/A</v>
      </c>
      <c r="OZ77" s="169" t="e">
        <f t="shared" si="333"/>
        <v>#N/A</v>
      </c>
      <c r="PA77" s="169" t="e">
        <f t="shared" si="333"/>
        <v>#N/A</v>
      </c>
      <c r="PB77" s="169" t="e">
        <f t="shared" si="333"/>
        <v>#N/A</v>
      </c>
      <c r="PC77" s="169" t="e">
        <f t="shared" si="333"/>
        <v>#N/A</v>
      </c>
      <c r="PD77" s="169" t="e">
        <f t="shared" si="337"/>
        <v>#N/A</v>
      </c>
      <c r="PE77" s="169" t="e">
        <f t="shared" si="326"/>
        <v>#N/A</v>
      </c>
      <c r="PF77" s="169" t="e">
        <f t="shared" si="326"/>
        <v>#N/A</v>
      </c>
      <c r="PG77" s="169" t="e">
        <f t="shared" si="326"/>
        <v>#N/A</v>
      </c>
      <c r="PH77" s="169" t="e">
        <f t="shared" si="326"/>
        <v>#N/A</v>
      </c>
      <c r="PI77" s="169" t="e">
        <f t="shared" si="326"/>
        <v>#N/A</v>
      </c>
      <c r="PJ77" s="169" t="e">
        <f t="shared" si="326"/>
        <v>#N/A</v>
      </c>
      <c r="PK77" s="169" t="e">
        <f t="shared" si="326"/>
        <v>#N/A</v>
      </c>
      <c r="PL77" s="169" t="e">
        <f t="shared" si="326"/>
        <v>#N/A</v>
      </c>
    </row>
    <row r="78" spans="1:428" hidden="1" x14ac:dyDescent="0.75">
      <c r="A78" s="4">
        <v>75</v>
      </c>
      <c r="B78" s="109"/>
      <c r="C78" s="117"/>
      <c r="D78" s="122" t="str">
        <f t="shared" si="220"/>
        <v/>
      </c>
      <c r="E78" s="95"/>
      <c r="F78" s="122" t="str">
        <f t="shared" si="221"/>
        <v/>
      </c>
      <c r="G78" s="117"/>
      <c r="H78" s="110"/>
      <c r="I78" s="124" t="str">
        <f t="shared" si="222"/>
        <v/>
      </c>
      <c r="J78" s="124" t="str">
        <f t="shared" si="223"/>
        <v/>
      </c>
      <c r="K78" s="73" t="str">
        <f t="shared" si="327"/>
        <v/>
      </c>
      <c r="L78" s="23"/>
      <c r="M78" s="57"/>
      <c r="N78" s="280"/>
      <c r="O78" s="74" t="str">
        <f>IF(AND(D78&gt;0,E78&gt;0,F78&gt;0),IF(ISBLANK(N78),IF(ISBLANK(L78),"",(F78-D78)*VLOOKUP(L78,VLookups!$A$4:$B$13,2,FALSE)),N78),"")</f>
        <v/>
      </c>
      <c r="P78" s="75" t="str">
        <f t="shared" si="224"/>
        <v/>
      </c>
      <c r="Q78" s="95"/>
      <c r="R78" s="270" t="str">
        <f>IF(AND(Q78&gt;0,E78&gt;0,NOT(O78="")),ABS(VLOOKUP($Q$1,VLookups!$A$43:$B$44,2,FALSE)-_xlfn.NORM.DIST(Q78,K78,O78,TRUE)),"")</f>
        <v/>
      </c>
      <c r="S78" s="94" t="str">
        <f>IF(AND($D78&gt;0,$E78&gt;0,$F78&gt;0,NOT(ISBLANK($L78))),_xlfn.NORM.INV(ABS(VLOOKUP($Q$1,VLookups!$A$43:$B$44,2,FALSE)-S$3),$K78,$O78),"")</f>
        <v/>
      </c>
      <c r="T78" s="93" t="str">
        <f>IF(AND($D78&gt;0,$E78&gt;0,$F78&gt;0,NOT(ISBLANK($L78))),_xlfn.NORM.INV(ABS(VLOOKUP($Q$1,VLookups!$A$43:$B$44,2,FALSE)-T$3),$K78,$O78),"")</f>
        <v/>
      </c>
      <c r="U78" s="94" t="str">
        <f>IF(AND($D78&gt;0,$E78&gt;0,$F78&gt;0,NOT(ISBLANK($L78))),_xlfn.NORM.INV(ABS(VLOOKUP($Q$1,VLookups!$A$43:$B$44,2,FALSE)-U$3),$K78,$O78),"")</f>
        <v/>
      </c>
      <c r="V78" s="93" t="str">
        <f>IF(AND($D78&gt;0,$E78&gt;0,$F78&gt;0,NOT(ISBLANK($L78))),_xlfn.NORM.INV(ABS(VLOOKUP($Q$1,VLookups!$A$43:$B$44,2,FALSE)-V$3),$K78,$O78),"")</f>
        <v/>
      </c>
      <c r="W78" s="94" t="str">
        <f>IF(AND($D78&gt;0,$E78&gt;0,$F78&gt;0,NOT(ISBLANK($L78))),_xlfn.NORM.INV(ABS(VLOOKUP($Q$1,VLookups!$A$43:$B$44,2,FALSE)-W$3),$K78,$O78),"")</f>
        <v/>
      </c>
      <c r="X78" s="93" t="str">
        <f>IF(AND($D78&gt;0,$E78&gt;0,$F78&gt;0,NOT(ISBLANK($L78))),_xlfn.NORM.INV(ABS(VLOOKUP($Q$1,VLookups!$A$43:$B$44,2,FALSE)-X$3),$K78,$O78),"")</f>
        <v/>
      </c>
      <c r="Y78" s="5"/>
      <c r="Z78" s="168" t="str">
        <f t="shared" si="328"/>
        <v/>
      </c>
      <c r="AA78" s="49" t="str">
        <f t="shared" si="329"/>
        <v/>
      </c>
      <c r="AB78" s="49" t="str">
        <f t="shared" ref="AB78:CM81" si="345">IF(ISNONTEXT($Z78),AC78-$Z78,"")</f>
        <v/>
      </c>
      <c r="AC78" s="49" t="str">
        <f t="shared" si="345"/>
        <v/>
      </c>
      <c r="AD78" s="49" t="str">
        <f t="shared" si="345"/>
        <v/>
      </c>
      <c r="AE78" s="49" t="str">
        <f t="shared" si="345"/>
        <v/>
      </c>
      <c r="AF78" s="49" t="str">
        <f t="shared" si="345"/>
        <v/>
      </c>
      <c r="AG78" s="49" t="str">
        <f t="shared" si="345"/>
        <v/>
      </c>
      <c r="AH78" s="49" t="str">
        <f t="shared" si="345"/>
        <v/>
      </c>
      <c r="AI78" s="49" t="str">
        <f t="shared" si="345"/>
        <v/>
      </c>
      <c r="AJ78" s="49" t="str">
        <f t="shared" si="345"/>
        <v/>
      </c>
      <c r="AK78" s="49" t="str">
        <f t="shared" si="345"/>
        <v/>
      </c>
      <c r="AL78" s="49" t="str">
        <f t="shared" si="345"/>
        <v/>
      </c>
      <c r="AM78" s="49" t="str">
        <f t="shared" si="345"/>
        <v/>
      </c>
      <c r="AN78" s="49" t="str">
        <f t="shared" si="345"/>
        <v/>
      </c>
      <c r="AO78" s="49" t="str">
        <f t="shared" si="345"/>
        <v/>
      </c>
      <c r="AP78" s="49" t="str">
        <f t="shared" si="345"/>
        <v/>
      </c>
      <c r="AQ78" s="49" t="str">
        <f t="shared" si="345"/>
        <v/>
      </c>
      <c r="AR78" s="49" t="str">
        <f t="shared" si="345"/>
        <v/>
      </c>
      <c r="AS78" s="49" t="str">
        <f t="shared" si="345"/>
        <v/>
      </c>
      <c r="AT78" s="49" t="str">
        <f t="shared" si="345"/>
        <v/>
      </c>
      <c r="AU78" s="49" t="str">
        <f t="shared" si="345"/>
        <v/>
      </c>
      <c r="AV78" s="49" t="str">
        <f t="shared" si="345"/>
        <v/>
      </c>
      <c r="AW78" s="49" t="str">
        <f t="shared" si="345"/>
        <v/>
      </c>
      <c r="AX78" s="49" t="str">
        <f t="shared" si="345"/>
        <v/>
      </c>
      <c r="AY78" s="49" t="str">
        <f t="shared" si="345"/>
        <v/>
      </c>
      <c r="AZ78" s="49" t="str">
        <f t="shared" si="345"/>
        <v/>
      </c>
      <c r="BA78" s="49" t="str">
        <f t="shared" si="345"/>
        <v/>
      </c>
      <c r="BB78" s="49" t="str">
        <f t="shared" si="345"/>
        <v/>
      </c>
      <c r="BC78" s="49" t="str">
        <f t="shared" si="345"/>
        <v/>
      </c>
      <c r="BD78" s="49" t="str">
        <f t="shared" si="345"/>
        <v/>
      </c>
      <c r="BE78" s="49" t="str">
        <f t="shared" si="345"/>
        <v/>
      </c>
      <c r="BF78" s="49" t="str">
        <f t="shared" si="345"/>
        <v/>
      </c>
      <c r="BG78" s="49" t="str">
        <f t="shared" si="345"/>
        <v/>
      </c>
      <c r="BH78" s="49" t="str">
        <f t="shared" si="345"/>
        <v/>
      </c>
      <c r="BI78" s="49" t="str">
        <f t="shared" si="345"/>
        <v/>
      </c>
      <c r="BJ78" s="49" t="str">
        <f t="shared" si="345"/>
        <v/>
      </c>
      <c r="BK78" s="49" t="str">
        <f t="shared" si="345"/>
        <v/>
      </c>
      <c r="BL78" s="49" t="str">
        <f t="shared" si="345"/>
        <v/>
      </c>
      <c r="BM78" s="49" t="str">
        <f t="shared" si="345"/>
        <v/>
      </c>
      <c r="BN78" s="49" t="str">
        <f t="shared" si="345"/>
        <v/>
      </c>
      <c r="BO78" s="49" t="str">
        <f t="shared" si="345"/>
        <v/>
      </c>
      <c r="BP78" s="49" t="str">
        <f t="shared" si="345"/>
        <v/>
      </c>
      <c r="BQ78" s="49" t="str">
        <f t="shared" si="345"/>
        <v/>
      </c>
      <c r="BR78" s="49" t="str">
        <f t="shared" si="345"/>
        <v/>
      </c>
      <c r="BS78" s="49" t="str">
        <f t="shared" si="345"/>
        <v/>
      </c>
      <c r="BT78" s="49" t="str">
        <f t="shared" si="345"/>
        <v/>
      </c>
      <c r="BU78" s="49" t="str">
        <f t="shared" si="345"/>
        <v/>
      </c>
      <c r="BV78" s="49" t="str">
        <f t="shared" si="345"/>
        <v/>
      </c>
      <c r="BW78" s="49" t="str">
        <f t="shared" si="345"/>
        <v/>
      </c>
      <c r="BX78" s="49" t="str">
        <f t="shared" si="345"/>
        <v/>
      </c>
      <c r="BY78" s="49" t="str">
        <f t="shared" si="345"/>
        <v/>
      </c>
      <c r="BZ78" s="49" t="str">
        <f t="shared" si="345"/>
        <v/>
      </c>
      <c r="CA78" s="49" t="str">
        <f t="shared" si="345"/>
        <v/>
      </c>
      <c r="CB78" s="49" t="str">
        <f t="shared" si="345"/>
        <v/>
      </c>
      <c r="CC78" s="49" t="str">
        <f t="shared" si="345"/>
        <v/>
      </c>
      <c r="CD78" s="49" t="str">
        <f t="shared" si="345"/>
        <v/>
      </c>
      <c r="CE78" s="49" t="str">
        <f t="shared" si="345"/>
        <v/>
      </c>
      <c r="CF78" s="49" t="str">
        <f t="shared" si="345"/>
        <v/>
      </c>
      <c r="CG78" s="49" t="str">
        <f t="shared" si="345"/>
        <v/>
      </c>
      <c r="CH78" s="49" t="str">
        <f t="shared" si="345"/>
        <v/>
      </c>
      <c r="CI78" s="49" t="str">
        <f t="shared" si="345"/>
        <v/>
      </c>
      <c r="CJ78" s="49" t="str">
        <f t="shared" si="345"/>
        <v/>
      </c>
      <c r="CK78" s="49" t="str">
        <f t="shared" si="345"/>
        <v/>
      </c>
      <c r="CL78" s="49" t="str">
        <f t="shared" si="345"/>
        <v/>
      </c>
      <c r="CM78" s="49" t="str">
        <f t="shared" si="345"/>
        <v/>
      </c>
      <c r="CN78" s="49" t="str">
        <f t="shared" si="341"/>
        <v/>
      </c>
      <c r="CO78" s="49" t="str">
        <f t="shared" si="341"/>
        <v/>
      </c>
      <c r="CP78" s="49" t="str">
        <f t="shared" si="341"/>
        <v/>
      </c>
      <c r="CQ78" s="49" t="str">
        <f t="shared" si="341"/>
        <v/>
      </c>
      <c r="CR78" s="49" t="str">
        <f t="shared" si="341"/>
        <v/>
      </c>
      <c r="CS78" s="49" t="str">
        <f t="shared" si="341"/>
        <v/>
      </c>
      <c r="CT78" s="49" t="str">
        <f t="shared" si="341"/>
        <v/>
      </c>
      <c r="CU78" s="49" t="str">
        <f t="shared" si="341"/>
        <v/>
      </c>
      <c r="CV78" s="49" t="str">
        <f t="shared" si="341"/>
        <v/>
      </c>
      <c r="CW78" s="49" t="str">
        <f t="shared" si="341"/>
        <v/>
      </c>
      <c r="CX78" s="49" t="str">
        <f t="shared" si="341"/>
        <v/>
      </c>
      <c r="CY78" s="49" t="str">
        <f t="shared" si="341"/>
        <v/>
      </c>
      <c r="CZ78" s="49" t="str">
        <f t="shared" si="341"/>
        <v/>
      </c>
      <c r="DA78" s="49" t="str">
        <f t="shared" si="341"/>
        <v/>
      </c>
      <c r="DB78" s="49" t="str">
        <f t="shared" si="341"/>
        <v/>
      </c>
      <c r="DC78" s="49" t="str">
        <f t="shared" si="341"/>
        <v/>
      </c>
      <c r="DD78" s="49" t="str">
        <f t="shared" si="341"/>
        <v/>
      </c>
      <c r="DE78" s="49" t="str">
        <f t="shared" si="341"/>
        <v/>
      </c>
      <c r="DF78" s="49" t="str">
        <f t="shared" si="341"/>
        <v/>
      </c>
      <c r="DG78" s="49" t="str">
        <f t="shared" si="341"/>
        <v/>
      </c>
      <c r="DH78" s="49" t="str">
        <f t="shared" si="341"/>
        <v/>
      </c>
      <c r="DI78" s="49" t="str">
        <f t="shared" si="341"/>
        <v/>
      </c>
      <c r="DJ78" s="49" t="str">
        <f t="shared" si="341"/>
        <v/>
      </c>
      <c r="DK78" s="49" t="str">
        <f t="shared" si="341"/>
        <v/>
      </c>
      <c r="DL78" s="49" t="str">
        <f t="shared" si="341"/>
        <v/>
      </c>
      <c r="DM78" s="49" t="str">
        <f t="shared" si="341"/>
        <v/>
      </c>
      <c r="DN78" s="49" t="str">
        <f t="shared" si="341"/>
        <v/>
      </c>
      <c r="DO78" s="49" t="str">
        <f t="shared" si="341"/>
        <v/>
      </c>
      <c r="DP78" s="49" t="str">
        <f t="shared" si="341"/>
        <v/>
      </c>
      <c r="DQ78" s="49" t="str">
        <f t="shared" si="341"/>
        <v/>
      </c>
      <c r="DR78" s="49" t="str">
        <f t="shared" si="341"/>
        <v/>
      </c>
      <c r="DS78" s="49" t="str">
        <f t="shared" si="341"/>
        <v/>
      </c>
      <c r="DT78" s="49" t="str">
        <f t="shared" si="341"/>
        <v/>
      </c>
      <c r="DU78" s="49" t="str">
        <f t="shared" si="341"/>
        <v/>
      </c>
      <c r="DV78" s="49" t="str">
        <f t="shared" si="341"/>
        <v/>
      </c>
      <c r="DW78" s="183" t="str">
        <f t="shared" si="330"/>
        <v/>
      </c>
      <c r="DX78" s="49" t="str">
        <f t="shared" si="225"/>
        <v/>
      </c>
      <c r="DY78" s="49" t="str">
        <f t="shared" si="226"/>
        <v/>
      </c>
      <c r="DZ78" s="49" t="str">
        <f t="shared" si="227"/>
        <v/>
      </c>
      <c r="EA78" s="49" t="str">
        <f t="shared" si="228"/>
        <v/>
      </c>
      <c r="EB78" s="49" t="str">
        <f t="shared" si="229"/>
        <v/>
      </c>
      <c r="EC78" s="49" t="str">
        <f t="shared" si="230"/>
        <v/>
      </c>
      <c r="ED78" s="49" t="str">
        <f t="shared" si="231"/>
        <v/>
      </c>
      <c r="EE78" s="49" t="str">
        <f t="shared" si="232"/>
        <v/>
      </c>
      <c r="EF78" s="49" t="str">
        <f t="shared" si="233"/>
        <v/>
      </c>
      <c r="EG78" s="49" t="str">
        <f t="shared" si="234"/>
        <v/>
      </c>
      <c r="EH78" s="49" t="str">
        <f t="shared" si="235"/>
        <v/>
      </c>
      <c r="EI78" s="49" t="str">
        <f t="shared" si="236"/>
        <v/>
      </c>
      <c r="EJ78" s="49" t="str">
        <f t="shared" si="237"/>
        <v/>
      </c>
      <c r="EK78" s="49" t="str">
        <f t="shared" si="238"/>
        <v/>
      </c>
      <c r="EL78" s="49" t="str">
        <f t="shared" si="239"/>
        <v/>
      </c>
      <c r="EM78" s="49" t="str">
        <f t="shared" si="240"/>
        <v/>
      </c>
      <c r="EN78" s="49" t="str">
        <f t="shared" si="241"/>
        <v/>
      </c>
      <c r="EO78" s="49" t="str">
        <f t="shared" si="242"/>
        <v/>
      </c>
      <c r="EP78" s="49" t="str">
        <f t="shared" si="243"/>
        <v/>
      </c>
      <c r="EQ78" s="49" t="str">
        <f t="shared" si="244"/>
        <v/>
      </c>
      <c r="ER78" s="49" t="str">
        <f t="shared" si="245"/>
        <v/>
      </c>
      <c r="ES78" s="49" t="str">
        <f t="shared" si="246"/>
        <v/>
      </c>
      <c r="ET78" s="49" t="str">
        <f t="shared" si="247"/>
        <v/>
      </c>
      <c r="EU78" s="49" t="str">
        <f t="shared" si="248"/>
        <v/>
      </c>
      <c r="EV78" s="49" t="str">
        <f t="shared" si="249"/>
        <v/>
      </c>
      <c r="EW78" s="49" t="str">
        <f t="shared" si="250"/>
        <v/>
      </c>
      <c r="EX78" s="49" t="str">
        <f t="shared" si="251"/>
        <v/>
      </c>
      <c r="EY78" s="49" t="str">
        <f t="shared" si="252"/>
        <v/>
      </c>
      <c r="EZ78" s="49" t="str">
        <f t="shared" si="253"/>
        <v/>
      </c>
      <c r="FA78" s="49" t="str">
        <f t="shared" si="254"/>
        <v/>
      </c>
      <c r="FB78" s="49" t="str">
        <f t="shared" si="255"/>
        <v/>
      </c>
      <c r="FC78" s="49" t="str">
        <f t="shared" si="256"/>
        <v/>
      </c>
      <c r="FD78" s="49" t="str">
        <f t="shared" si="257"/>
        <v/>
      </c>
      <c r="FE78" s="49" t="str">
        <f t="shared" si="258"/>
        <v/>
      </c>
      <c r="FF78" s="49" t="str">
        <f t="shared" si="259"/>
        <v/>
      </c>
      <c r="FG78" s="49" t="str">
        <f t="shared" si="260"/>
        <v/>
      </c>
      <c r="FH78" s="49" t="str">
        <f t="shared" si="261"/>
        <v/>
      </c>
      <c r="FI78" s="49" t="str">
        <f t="shared" si="262"/>
        <v/>
      </c>
      <c r="FJ78" s="49" t="str">
        <f t="shared" si="263"/>
        <v/>
      </c>
      <c r="FK78" s="49" t="str">
        <f t="shared" si="264"/>
        <v/>
      </c>
      <c r="FL78" s="49" t="str">
        <f t="shared" si="265"/>
        <v/>
      </c>
      <c r="FM78" s="49" t="str">
        <f t="shared" si="266"/>
        <v/>
      </c>
      <c r="FN78" s="49" t="str">
        <f t="shared" si="267"/>
        <v/>
      </c>
      <c r="FO78" s="49" t="str">
        <f t="shared" si="268"/>
        <v/>
      </c>
      <c r="FP78" s="49" t="str">
        <f t="shared" si="269"/>
        <v/>
      </c>
      <c r="FQ78" s="49" t="str">
        <f t="shared" si="270"/>
        <v/>
      </c>
      <c r="FR78" s="49" t="str">
        <f t="shared" si="271"/>
        <v/>
      </c>
      <c r="FS78" s="49" t="str">
        <f t="shared" si="272"/>
        <v/>
      </c>
      <c r="FT78" s="49" t="str">
        <f t="shared" si="273"/>
        <v/>
      </c>
      <c r="FU78" s="49" t="str">
        <f t="shared" si="274"/>
        <v/>
      </c>
      <c r="FV78" s="49" t="str">
        <f t="shared" si="275"/>
        <v/>
      </c>
      <c r="FW78" s="49" t="str">
        <f t="shared" si="276"/>
        <v/>
      </c>
      <c r="FX78" s="49" t="str">
        <f t="shared" si="277"/>
        <v/>
      </c>
      <c r="FY78" s="49" t="str">
        <f t="shared" si="278"/>
        <v/>
      </c>
      <c r="FZ78" s="49" t="str">
        <f t="shared" si="279"/>
        <v/>
      </c>
      <c r="GA78" s="49" t="str">
        <f t="shared" si="280"/>
        <v/>
      </c>
      <c r="GB78" s="49" t="str">
        <f t="shared" si="281"/>
        <v/>
      </c>
      <c r="GC78" s="49" t="str">
        <f t="shared" si="282"/>
        <v/>
      </c>
      <c r="GD78" s="49" t="str">
        <f t="shared" si="283"/>
        <v/>
      </c>
      <c r="GE78" s="49" t="str">
        <f t="shared" si="284"/>
        <v/>
      </c>
      <c r="GF78" s="49" t="str">
        <f t="shared" si="285"/>
        <v/>
      </c>
      <c r="GG78" s="49" t="str">
        <f t="shared" si="286"/>
        <v/>
      </c>
      <c r="GH78" s="49" t="str">
        <f t="shared" si="287"/>
        <v/>
      </c>
      <c r="GI78" s="49" t="str">
        <f t="shared" si="288"/>
        <v/>
      </c>
      <c r="GJ78" s="49" t="str">
        <f t="shared" si="289"/>
        <v/>
      </c>
      <c r="GK78" s="49" t="str">
        <f t="shared" si="290"/>
        <v/>
      </c>
      <c r="GL78" s="49" t="str">
        <f t="shared" si="291"/>
        <v/>
      </c>
      <c r="GM78" s="49" t="str">
        <f t="shared" si="292"/>
        <v/>
      </c>
      <c r="GN78" s="49" t="str">
        <f t="shared" si="293"/>
        <v/>
      </c>
      <c r="GO78" s="49" t="str">
        <f t="shared" si="294"/>
        <v/>
      </c>
      <c r="GP78" s="49" t="str">
        <f t="shared" si="295"/>
        <v/>
      </c>
      <c r="GQ78" s="49" t="str">
        <f t="shared" si="296"/>
        <v/>
      </c>
      <c r="GR78" s="49" t="str">
        <f t="shared" si="297"/>
        <v/>
      </c>
      <c r="GS78" s="49" t="str">
        <f t="shared" si="298"/>
        <v/>
      </c>
      <c r="GT78" s="49" t="str">
        <f t="shared" si="299"/>
        <v/>
      </c>
      <c r="GU78" s="49" t="str">
        <f t="shared" si="300"/>
        <v/>
      </c>
      <c r="GV78" s="49" t="str">
        <f t="shared" si="301"/>
        <v/>
      </c>
      <c r="GW78" s="49" t="str">
        <f t="shared" si="302"/>
        <v/>
      </c>
      <c r="GX78" s="49" t="str">
        <f t="shared" si="303"/>
        <v/>
      </c>
      <c r="GY78" s="49" t="str">
        <f t="shared" si="304"/>
        <v/>
      </c>
      <c r="GZ78" s="49" t="str">
        <f t="shared" si="305"/>
        <v/>
      </c>
      <c r="HA78" s="49" t="str">
        <f t="shared" si="306"/>
        <v/>
      </c>
      <c r="HB78" s="49" t="str">
        <f t="shared" si="307"/>
        <v/>
      </c>
      <c r="HC78" s="49" t="str">
        <f t="shared" si="308"/>
        <v/>
      </c>
      <c r="HD78" s="49" t="str">
        <f t="shared" si="309"/>
        <v/>
      </c>
      <c r="HE78" s="49" t="str">
        <f t="shared" si="310"/>
        <v/>
      </c>
      <c r="HF78" s="49" t="str">
        <f t="shared" si="311"/>
        <v/>
      </c>
      <c r="HG78" s="49" t="str">
        <f t="shared" si="312"/>
        <v/>
      </c>
      <c r="HH78" s="49" t="str">
        <f t="shared" si="313"/>
        <v/>
      </c>
      <c r="HI78" s="49" t="str">
        <f t="shared" si="314"/>
        <v/>
      </c>
      <c r="HJ78" s="49" t="str">
        <f t="shared" si="315"/>
        <v/>
      </c>
      <c r="HK78" s="49" t="str">
        <f t="shared" si="316"/>
        <v/>
      </c>
      <c r="HL78" s="49" t="str">
        <f t="shared" si="317"/>
        <v/>
      </c>
      <c r="HM78" s="49" t="str">
        <f t="shared" si="318"/>
        <v/>
      </c>
      <c r="HN78" s="49" t="str">
        <f t="shared" si="319"/>
        <v/>
      </c>
      <c r="HO78" s="49" t="str">
        <f t="shared" si="320"/>
        <v/>
      </c>
      <c r="HP78" s="49" t="str">
        <f t="shared" si="321"/>
        <v/>
      </c>
      <c r="HQ78" s="49" t="str">
        <f t="shared" si="322"/>
        <v/>
      </c>
      <c r="HR78" s="49" t="str">
        <f t="shared" si="323"/>
        <v/>
      </c>
      <c r="HS78" s="49" t="str">
        <f t="shared" si="324"/>
        <v/>
      </c>
      <c r="HT78" s="169" t="e">
        <f t="shared" si="325"/>
        <v>#N/A</v>
      </c>
      <c r="HU78" s="169" t="e">
        <f t="shared" si="342"/>
        <v>#N/A</v>
      </c>
      <c r="HV78" s="169" t="e">
        <f t="shared" si="342"/>
        <v>#N/A</v>
      </c>
      <c r="HW78" s="169" t="e">
        <f t="shared" si="342"/>
        <v>#N/A</v>
      </c>
      <c r="HX78" s="169" t="e">
        <f t="shared" si="216"/>
        <v>#N/A</v>
      </c>
      <c r="HY78" s="169" t="e">
        <f t="shared" si="216"/>
        <v>#N/A</v>
      </c>
      <c r="HZ78" s="169" t="e">
        <f t="shared" si="216"/>
        <v>#N/A</v>
      </c>
      <c r="IA78" s="169" t="e">
        <f t="shared" si="216"/>
        <v>#N/A</v>
      </c>
      <c r="IB78" s="169" t="e">
        <f t="shared" si="216"/>
        <v>#N/A</v>
      </c>
      <c r="IC78" s="169" t="e">
        <f t="shared" si="216"/>
        <v>#N/A</v>
      </c>
      <c r="ID78" s="169" t="e">
        <f t="shared" si="216"/>
        <v>#N/A</v>
      </c>
      <c r="IE78" s="169" t="e">
        <f t="shared" si="216"/>
        <v>#N/A</v>
      </c>
      <c r="IF78" s="169" t="e">
        <f t="shared" si="216"/>
        <v>#N/A</v>
      </c>
      <c r="IG78" s="169" t="e">
        <f t="shared" si="216"/>
        <v>#N/A</v>
      </c>
      <c r="IH78" s="169" t="e">
        <f t="shared" si="216"/>
        <v>#N/A</v>
      </c>
      <c r="II78" s="169" t="e">
        <f t="shared" si="216"/>
        <v>#N/A</v>
      </c>
      <c r="IJ78" s="169" t="e">
        <f t="shared" si="216"/>
        <v>#N/A</v>
      </c>
      <c r="IK78" s="169" t="e">
        <f t="shared" si="216"/>
        <v>#N/A</v>
      </c>
      <c r="IL78" s="169" t="e">
        <f t="shared" si="216"/>
        <v>#N/A</v>
      </c>
      <c r="IM78" s="169" t="e">
        <f t="shared" si="212"/>
        <v>#N/A</v>
      </c>
      <c r="IN78" s="169" t="e">
        <f t="shared" si="212"/>
        <v>#N/A</v>
      </c>
      <c r="IO78" s="169" t="e">
        <f t="shared" si="212"/>
        <v>#N/A</v>
      </c>
      <c r="IP78" s="169" t="e">
        <f t="shared" si="212"/>
        <v>#N/A</v>
      </c>
      <c r="IQ78" s="169" t="e">
        <f t="shared" si="212"/>
        <v>#N/A</v>
      </c>
      <c r="IR78" s="169" t="e">
        <f t="shared" si="212"/>
        <v>#N/A</v>
      </c>
      <c r="IS78" s="169" t="e">
        <f t="shared" si="212"/>
        <v>#N/A</v>
      </c>
      <c r="IT78" s="169" t="e">
        <f t="shared" si="212"/>
        <v>#N/A</v>
      </c>
      <c r="IU78" s="169" t="e">
        <f t="shared" si="212"/>
        <v>#N/A</v>
      </c>
      <c r="IV78" s="169" t="e">
        <f t="shared" si="212"/>
        <v>#N/A</v>
      </c>
      <c r="IW78" s="169" t="e">
        <f t="shared" si="212"/>
        <v>#N/A</v>
      </c>
      <c r="IX78" s="169" t="e">
        <f t="shared" si="212"/>
        <v>#N/A</v>
      </c>
      <c r="IY78" s="169" t="e">
        <f t="shared" si="212"/>
        <v>#N/A</v>
      </c>
      <c r="IZ78" s="169" t="e">
        <f t="shared" si="212"/>
        <v>#N/A</v>
      </c>
      <c r="JA78" s="169" t="e">
        <f t="shared" si="212"/>
        <v>#N/A</v>
      </c>
      <c r="JB78" s="169" t="e">
        <f t="shared" ref="JB78:JP93" si="346">IF(ISNONTEXT($O78),_xlfn.NORM.DIST(BI78,$K78,$O78,FALSE),NA())</f>
        <v>#N/A</v>
      </c>
      <c r="JC78" s="169" t="e">
        <f t="shared" si="346"/>
        <v>#N/A</v>
      </c>
      <c r="JD78" s="169" t="e">
        <f t="shared" si="346"/>
        <v>#N/A</v>
      </c>
      <c r="JE78" s="169" t="e">
        <f t="shared" si="346"/>
        <v>#N/A</v>
      </c>
      <c r="JF78" s="169" t="e">
        <f t="shared" si="346"/>
        <v>#N/A</v>
      </c>
      <c r="JG78" s="169" t="e">
        <f t="shared" si="346"/>
        <v>#N/A</v>
      </c>
      <c r="JH78" s="169" t="e">
        <f t="shared" si="346"/>
        <v>#N/A</v>
      </c>
      <c r="JI78" s="169" t="e">
        <f t="shared" si="346"/>
        <v>#N/A</v>
      </c>
      <c r="JJ78" s="169" t="e">
        <f t="shared" si="346"/>
        <v>#N/A</v>
      </c>
      <c r="JK78" s="169" t="e">
        <f t="shared" si="346"/>
        <v>#N/A</v>
      </c>
      <c r="JL78" s="169" t="e">
        <f t="shared" si="346"/>
        <v>#N/A</v>
      </c>
      <c r="JM78" s="169" t="e">
        <f t="shared" si="346"/>
        <v>#N/A</v>
      </c>
      <c r="JN78" s="169" t="e">
        <f t="shared" si="346"/>
        <v>#N/A</v>
      </c>
      <c r="JO78" s="169" t="e">
        <f t="shared" si="346"/>
        <v>#N/A</v>
      </c>
      <c r="JP78" s="169" t="e">
        <f t="shared" si="346"/>
        <v>#N/A</v>
      </c>
      <c r="JQ78" s="169" t="e">
        <f t="shared" si="331"/>
        <v>#N/A</v>
      </c>
      <c r="JR78" s="169" t="e">
        <f t="shared" si="331"/>
        <v>#N/A</v>
      </c>
      <c r="JS78" s="169" t="e">
        <f t="shared" si="331"/>
        <v>#N/A</v>
      </c>
      <c r="JT78" s="169" t="e">
        <f t="shared" si="331"/>
        <v>#N/A</v>
      </c>
      <c r="JU78" s="169" t="e">
        <f t="shared" si="331"/>
        <v>#N/A</v>
      </c>
      <c r="JV78" s="169" t="e">
        <f t="shared" si="331"/>
        <v>#N/A</v>
      </c>
      <c r="JW78" s="169" t="e">
        <f t="shared" si="331"/>
        <v>#N/A</v>
      </c>
      <c r="JX78" s="169" t="e">
        <f t="shared" si="331"/>
        <v>#N/A</v>
      </c>
      <c r="JY78" s="169" t="e">
        <f t="shared" si="331"/>
        <v>#N/A</v>
      </c>
      <c r="JZ78" s="169" t="e">
        <f t="shared" si="331"/>
        <v>#N/A</v>
      </c>
      <c r="KA78" s="169" t="e">
        <f t="shared" si="331"/>
        <v>#N/A</v>
      </c>
      <c r="KB78" s="169" t="e">
        <f t="shared" si="331"/>
        <v>#N/A</v>
      </c>
      <c r="KC78" s="169" t="e">
        <f t="shared" si="331"/>
        <v>#N/A</v>
      </c>
      <c r="KD78" s="169" t="e">
        <f t="shared" si="331"/>
        <v>#N/A</v>
      </c>
      <c r="KE78" s="169" t="e">
        <f t="shared" si="331"/>
        <v>#N/A</v>
      </c>
      <c r="KF78" s="169" t="e">
        <f t="shared" si="335"/>
        <v>#N/A</v>
      </c>
      <c r="KG78" s="169" t="e">
        <f t="shared" si="343"/>
        <v>#N/A</v>
      </c>
      <c r="KH78" s="169" t="e">
        <f t="shared" si="343"/>
        <v>#N/A</v>
      </c>
      <c r="KI78" s="169" t="e">
        <f t="shared" si="343"/>
        <v>#N/A</v>
      </c>
      <c r="KJ78" s="169" t="e">
        <f t="shared" si="217"/>
        <v>#N/A</v>
      </c>
      <c r="KK78" s="169" t="e">
        <f t="shared" si="217"/>
        <v>#N/A</v>
      </c>
      <c r="KL78" s="169" t="e">
        <f t="shared" si="217"/>
        <v>#N/A</v>
      </c>
      <c r="KM78" s="169" t="e">
        <f t="shared" si="217"/>
        <v>#N/A</v>
      </c>
      <c r="KN78" s="169" t="e">
        <f t="shared" si="217"/>
        <v>#N/A</v>
      </c>
      <c r="KO78" s="169" t="e">
        <f t="shared" si="217"/>
        <v>#N/A</v>
      </c>
      <c r="KP78" s="169" t="e">
        <f t="shared" si="217"/>
        <v>#N/A</v>
      </c>
      <c r="KQ78" s="169" t="e">
        <f t="shared" si="217"/>
        <v>#N/A</v>
      </c>
      <c r="KR78" s="169" t="e">
        <f t="shared" si="217"/>
        <v>#N/A</v>
      </c>
      <c r="KS78" s="169" t="e">
        <f t="shared" si="217"/>
        <v>#N/A</v>
      </c>
      <c r="KT78" s="169" t="e">
        <f t="shared" si="217"/>
        <v>#N/A</v>
      </c>
      <c r="KU78" s="169" t="e">
        <f t="shared" si="217"/>
        <v>#N/A</v>
      </c>
      <c r="KV78" s="169" t="e">
        <f t="shared" si="217"/>
        <v>#N/A</v>
      </c>
      <c r="KW78" s="169" t="e">
        <f t="shared" si="217"/>
        <v>#N/A</v>
      </c>
      <c r="KX78" s="169" t="e">
        <f t="shared" si="217"/>
        <v>#N/A</v>
      </c>
      <c r="KY78" s="169" t="e">
        <f t="shared" si="213"/>
        <v>#N/A</v>
      </c>
      <c r="KZ78" s="169" t="e">
        <f t="shared" si="213"/>
        <v>#N/A</v>
      </c>
      <c r="LA78" s="169" t="e">
        <f t="shared" si="213"/>
        <v>#N/A</v>
      </c>
      <c r="LB78" s="169" t="e">
        <f t="shared" si="213"/>
        <v>#N/A</v>
      </c>
      <c r="LC78" s="169" t="e">
        <f t="shared" si="213"/>
        <v>#N/A</v>
      </c>
      <c r="LD78" s="169" t="e">
        <f t="shared" si="213"/>
        <v>#N/A</v>
      </c>
      <c r="LE78" s="169" t="e">
        <f t="shared" si="213"/>
        <v>#N/A</v>
      </c>
      <c r="LF78" s="169" t="e">
        <f t="shared" si="213"/>
        <v>#N/A</v>
      </c>
      <c r="LG78" s="169" t="e">
        <f t="shared" si="213"/>
        <v>#N/A</v>
      </c>
      <c r="LH78" s="169" t="e">
        <f t="shared" si="213"/>
        <v>#N/A</v>
      </c>
      <c r="LI78" s="169" t="e">
        <f t="shared" si="213"/>
        <v>#N/A</v>
      </c>
      <c r="LJ78" s="169" t="e">
        <f t="shared" si="213"/>
        <v>#N/A</v>
      </c>
      <c r="LK78" s="169" t="e">
        <f t="shared" si="213"/>
        <v>#N/A</v>
      </c>
      <c r="LL78" s="169" t="e">
        <f t="shared" si="213"/>
        <v>#N/A</v>
      </c>
      <c r="LM78" s="169" t="e">
        <f t="shared" si="213"/>
        <v>#N/A</v>
      </c>
      <c r="LN78" s="169" t="e">
        <f t="shared" ref="LN78:MB93" si="347">IF(ISNONTEXT($O78),_xlfn.NORM.DIST(DU78,$K78,$O78,FALSE),NA())</f>
        <v>#N/A</v>
      </c>
      <c r="LO78" s="169" t="e">
        <f t="shared" si="347"/>
        <v>#N/A</v>
      </c>
      <c r="LP78" s="169" t="e">
        <f t="shared" si="347"/>
        <v>#N/A</v>
      </c>
      <c r="LQ78" s="169" t="e">
        <f t="shared" si="347"/>
        <v>#N/A</v>
      </c>
      <c r="LR78" s="169" t="e">
        <f t="shared" si="347"/>
        <v>#N/A</v>
      </c>
      <c r="LS78" s="169" t="e">
        <f t="shared" si="347"/>
        <v>#N/A</v>
      </c>
      <c r="LT78" s="169" t="e">
        <f t="shared" si="347"/>
        <v>#N/A</v>
      </c>
      <c r="LU78" s="169" t="e">
        <f t="shared" si="347"/>
        <v>#N/A</v>
      </c>
      <c r="LV78" s="169" t="e">
        <f t="shared" si="347"/>
        <v>#N/A</v>
      </c>
      <c r="LW78" s="169" t="e">
        <f t="shared" si="347"/>
        <v>#N/A</v>
      </c>
      <c r="LX78" s="169" t="e">
        <f t="shared" si="347"/>
        <v>#N/A</v>
      </c>
      <c r="LY78" s="169" t="e">
        <f t="shared" si="347"/>
        <v>#N/A</v>
      </c>
      <c r="LZ78" s="169" t="e">
        <f t="shared" si="347"/>
        <v>#N/A</v>
      </c>
      <c r="MA78" s="169" t="e">
        <f t="shared" si="347"/>
        <v>#N/A</v>
      </c>
      <c r="MB78" s="169" t="e">
        <f t="shared" si="347"/>
        <v>#N/A</v>
      </c>
      <c r="MC78" s="169" t="e">
        <f t="shared" si="332"/>
        <v>#N/A</v>
      </c>
      <c r="MD78" s="169" t="e">
        <f t="shared" si="332"/>
        <v>#N/A</v>
      </c>
      <c r="ME78" s="169" t="e">
        <f t="shared" si="332"/>
        <v>#N/A</v>
      </c>
      <c r="MF78" s="169" t="e">
        <f t="shared" si="332"/>
        <v>#N/A</v>
      </c>
      <c r="MG78" s="169" t="e">
        <f t="shared" si="332"/>
        <v>#N/A</v>
      </c>
      <c r="MH78" s="169" t="e">
        <f t="shared" si="332"/>
        <v>#N/A</v>
      </c>
      <c r="MI78" s="169" t="e">
        <f t="shared" si="332"/>
        <v>#N/A</v>
      </c>
      <c r="MJ78" s="169" t="e">
        <f t="shared" si="332"/>
        <v>#N/A</v>
      </c>
      <c r="MK78" s="169" t="e">
        <f t="shared" si="332"/>
        <v>#N/A</v>
      </c>
      <c r="ML78" s="169" t="e">
        <f t="shared" si="332"/>
        <v>#N/A</v>
      </c>
      <c r="MM78" s="169" t="e">
        <f t="shared" si="332"/>
        <v>#N/A</v>
      </c>
      <c r="MN78" s="169" t="e">
        <f t="shared" si="332"/>
        <v>#N/A</v>
      </c>
      <c r="MO78" s="169" t="e">
        <f t="shared" si="332"/>
        <v>#N/A</v>
      </c>
      <c r="MP78" s="169" t="e">
        <f t="shared" si="332"/>
        <v>#N/A</v>
      </c>
      <c r="MQ78" s="169" t="e">
        <f t="shared" si="332"/>
        <v>#N/A</v>
      </c>
      <c r="MR78" s="169" t="e">
        <f t="shared" si="336"/>
        <v>#N/A</v>
      </c>
      <c r="MS78" s="169" t="e">
        <f t="shared" si="344"/>
        <v>#N/A</v>
      </c>
      <c r="MT78" s="169" t="e">
        <f t="shared" si="344"/>
        <v>#N/A</v>
      </c>
      <c r="MU78" s="169" t="e">
        <f t="shared" si="344"/>
        <v>#N/A</v>
      </c>
      <c r="MV78" s="169" t="e">
        <f t="shared" si="218"/>
        <v>#N/A</v>
      </c>
      <c r="MW78" s="169" t="e">
        <f t="shared" si="218"/>
        <v>#N/A</v>
      </c>
      <c r="MX78" s="169" t="e">
        <f t="shared" si="218"/>
        <v>#N/A</v>
      </c>
      <c r="MY78" s="169" t="e">
        <f t="shared" si="218"/>
        <v>#N/A</v>
      </c>
      <c r="MZ78" s="169" t="e">
        <f t="shared" si="218"/>
        <v>#N/A</v>
      </c>
      <c r="NA78" s="169" t="e">
        <f t="shared" si="218"/>
        <v>#N/A</v>
      </c>
      <c r="NB78" s="169" t="e">
        <f t="shared" si="218"/>
        <v>#N/A</v>
      </c>
      <c r="NC78" s="169" t="e">
        <f t="shared" si="218"/>
        <v>#N/A</v>
      </c>
      <c r="ND78" s="169" t="e">
        <f t="shared" si="218"/>
        <v>#N/A</v>
      </c>
      <c r="NE78" s="169" t="e">
        <f t="shared" si="218"/>
        <v>#N/A</v>
      </c>
      <c r="NF78" s="169" t="e">
        <f t="shared" si="218"/>
        <v>#N/A</v>
      </c>
      <c r="NG78" s="169" t="e">
        <f t="shared" si="218"/>
        <v>#N/A</v>
      </c>
      <c r="NH78" s="169" t="e">
        <f t="shared" si="218"/>
        <v>#N/A</v>
      </c>
      <c r="NI78" s="169" t="e">
        <f t="shared" si="218"/>
        <v>#N/A</v>
      </c>
      <c r="NJ78" s="169" t="e">
        <f t="shared" si="218"/>
        <v>#N/A</v>
      </c>
      <c r="NK78" s="169" t="e">
        <f t="shared" si="214"/>
        <v>#N/A</v>
      </c>
      <c r="NL78" s="169" t="e">
        <f t="shared" si="214"/>
        <v>#N/A</v>
      </c>
      <c r="NM78" s="169" t="e">
        <f t="shared" si="214"/>
        <v>#N/A</v>
      </c>
      <c r="NN78" s="169" t="e">
        <f t="shared" si="214"/>
        <v>#N/A</v>
      </c>
      <c r="NO78" s="169" t="e">
        <f t="shared" si="214"/>
        <v>#N/A</v>
      </c>
      <c r="NP78" s="169" t="e">
        <f t="shared" si="214"/>
        <v>#N/A</v>
      </c>
      <c r="NQ78" s="169" t="e">
        <f t="shared" si="214"/>
        <v>#N/A</v>
      </c>
      <c r="NR78" s="169" t="e">
        <f t="shared" si="214"/>
        <v>#N/A</v>
      </c>
      <c r="NS78" s="169" t="e">
        <f t="shared" si="214"/>
        <v>#N/A</v>
      </c>
      <c r="NT78" s="169" t="e">
        <f t="shared" si="214"/>
        <v>#N/A</v>
      </c>
      <c r="NU78" s="169" t="e">
        <f t="shared" si="214"/>
        <v>#N/A</v>
      </c>
      <c r="NV78" s="169" t="e">
        <f t="shared" si="214"/>
        <v>#N/A</v>
      </c>
      <c r="NW78" s="169" t="e">
        <f t="shared" si="214"/>
        <v>#N/A</v>
      </c>
      <c r="NX78" s="169" t="e">
        <f t="shared" si="214"/>
        <v>#N/A</v>
      </c>
      <c r="NY78" s="169" t="e">
        <f t="shared" si="214"/>
        <v>#N/A</v>
      </c>
      <c r="NZ78" s="169" t="e">
        <f t="shared" ref="NZ78:ON93" si="348">IF(ISNONTEXT($O78),_xlfn.NORM.DIST(GG78,$K78,$O78,FALSE),NA())</f>
        <v>#N/A</v>
      </c>
      <c r="OA78" s="169" t="e">
        <f t="shared" si="348"/>
        <v>#N/A</v>
      </c>
      <c r="OB78" s="169" t="e">
        <f t="shared" si="348"/>
        <v>#N/A</v>
      </c>
      <c r="OC78" s="169" t="e">
        <f t="shared" si="348"/>
        <v>#N/A</v>
      </c>
      <c r="OD78" s="169" t="e">
        <f t="shared" si="348"/>
        <v>#N/A</v>
      </c>
      <c r="OE78" s="169" t="e">
        <f t="shared" si="348"/>
        <v>#N/A</v>
      </c>
      <c r="OF78" s="169" t="e">
        <f t="shared" si="348"/>
        <v>#N/A</v>
      </c>
      <c r="OG78" s="169" t="e">
        <f t="shared" si="348"/>
        <v>#N/A</v>
      </c>
      <c r="OH78" s="169" t="e">
        <f t="shared" si="348"/>
        <v>#N/A</v>
      </c>
      <c r="OI78" s="169" t="e">
        <f t="shared" si="348"/>
        <v>#N/A</v>
      </c>
      <c r="OJ78" s="169" t="e">
        <f t="shared" si="348"/>
        <v>#N/A</v>
      </c>
      <c r="OK78" s="169" t="e">
        <f t="shared" si="348"/>
        <v>#N/A</v>
      </c>
      <c r="OL78" s="169" t="e">
        <f t="shared" si="348"/>
        <v>#N/A</v>
      </c>
      <c r="OM78" s="169" t="e">
        <f t="shared" si="348"/>
        <v>#N/A</v>
      </c>
      <c r="ON78" s="169" t="e">
        <f t="shared" si="348"/>
        <v>#N/A</v>
      </c>
      <c r="OO78" s="169" t="e">
        <f t="shared" si="333"/>
        <v>#N/A</v>
      </c>
      <c r="OP78" s="169" t="e">
        <f t="shared" si="333"/>
        <v>#N/A</v>
      </c>
      <c r="OQ78" s="169" t="e">
        <f t="shared" si="333"/>
        <v>#N/A</v>
      </c>
      <c r="OR78" s="169" t="e">
        <f t="shared" si="333"/>
        <v>#N/A</v>
      </c>
      <c r="OS78" s="169" t="e">
        <f t="shared" si="333"/>
        <v>#N/A</v>
      </c>
      <c r="OT78" s="169" t="e">
        <f t="shared" si="333"/>
        <v>#N/A</v>
      </c>
      <c r="OU78" s="169" t="e">
        <f t="shared" si="333"/>
        <v>#N/A</v>
      </c>
      <c r="OV78" s="169" t="e">
        <f t="shared" si="333"/>
        <v>#N/A</v>
      </c>
      <c r="OW78" s="169" t="e">
        <f t="shared" si="333"/>
        <v>#N/A</v>
      </c>
      <c r="OX78" s="169" t="e">
        <f t="shared" si="333"/>
        <v>#N/A</v>
      </c>
      <c r="OY78" s="169" t="e">
        <f t="shared" si="333"/>
        <v>#N/A</v>
      </c>
      <c r="OZ78" s="169" t="e">
        <f t="shared" si="333"/>
        <v>#N/A</v>
      </c>
      <c r="PA78" s="169" t="e">
        <f t="shared" si="333"/>
        <v>#N/A</v>
      </c>
      <c r="PB78" s="169" t="e">
        <f t="shared" si="333"/>
        <v>#N/A</v>
      </c>
      <c r="PC78" s="169" t="e">
        <f t="shared" si="333"/>
        <v>#N/A</v>
      </c>
      <c r="PD78" s="169" t="e">
        <f t="shared" si="337"/>
        <v>#N/A</v>
      </c>
      <c r="PE78" s="169" t="e">
        <f t="shared" si="326"/>
        <v>#N/A</v>
      </c>
      <c r="PF78" s="169" t="e">
        <f t="shared" si="326"/>
        <v>#N/A</v>
      </c>
      <c r="PG78" s="169" t="e">
        <f t="shared" si="326"/>
        <v>#N/A</v>
      </c>
      <c r="PH78" s="169" t="e">
        <f t="shared" si="326"/>
        <v>#N/A</v>
      </c>
      <c r="PI78" s="169" t="e">
        <f t="shared" si="326"/>
        <v>#N/A</v>
      </c>
      <c r="PJ78" s="169" t="e">
        <f t="shared" si="326"/>
        <v>#N/A</v>
      </c>
      <c r="PK78" s="169" t="e">
        <f t="shared" si="326"/>
        <v>#N/A</v>
      </c>
      <c r="PL78" s="169" t="e">
        <f t="shared" si="326"/>
        <v>#N/A</v>
      </c>
    </row>
    <row r="79" spans="1:428" hidden="1" x14ac:dyDescent="0.75">
      <c r="A79" s="4">
        <v>76</v>
      </c>
      <c r="B79" s="109"/>
      <c r="C79" s="117"/>
      <c r="D79" s="122" t="str">
        <f t="shared" si="220"/>
        <v/>
      </c>
      <c r="E79" s="95"/>
      <c r="F79" s="122" t="str">
        <f t="shared" si="221"/>
        <v/>
      </c>
      <c r="G79" s="117"/>
      <c r="H79" s="110"/>
      <c r="I79" s="124" t="str">
        <f t="shared" si="222"/>
        <v/>
      </c>
      <c r="J79" s="124" t="str">
        <f t="shared" si="223"/>
        <v/>
      </c>
      <c r="K79" s="73" t="str">
        <f t="shared" si="327"/>
        <v/>
      </c>
      <c r="L79" s="23"/>
      <c r="M79" s="57"/>
      <c r="N79" s="280"/>
      <c r="O79" s="74" t="str">
        <f>IF(AND(D79&gt;0,E79&gt;0,F79&gt;0),IF(ISBLANK(N79),IF(ISBLANK(L79),"",(F79-D79)*VLOOKUP(L79,VLookups!$A$4:$B$13,2,FALSE)),N79),"")</f>
        <v/>
      </c>
      <c r="P79" s="75" t="str">
        <f t="shared" si="224"/>
        <v/>
      </c>
      <c r="Q79" s="95"/>
      <c r="R79" s="270" t="str">
        <f>IF(AND(Q79&gt;0,E79&gt;0,NOT(O79="")),ABS(VLOOKUP($Q$1,VLookups!$A$43:$B$44,2,FALSE)-_xlfn.NORM.DIST(Q79,K79,O79,TRUE)),"")</f>
        <v/>
      </c>
      <c r="S79" s="94" t="str">
        <f>IF(AND($D79&gt;0,$E79&gt;0,$F79&gt;0,NOT(ISBLANK($L79))),_xlfn.NORM.INV(ABS(VLOOKUP($Q$1,VLookups!$A$43:$B$44,2,FALSE)-S$3),$K79,$O79),"")</f>
        <v/>
      </c>
      <c r="T79" s="93" t="str">
        <f>IF(AND($D79&gt;0,$E79&gt;0,$F79&gt;0,NOT(ISBLANK($L79))),_xlfn.NORM.INV(ABS(VLOOKUP($Q$1,VLookups!$A$43:$B$44,2,FALSE)-T$3),$K79,$O79),"")</f>
        <v/>
      </c>
      <c r="U79" s="94" t="str">
        <f>IF(AND($D79&gt;0,$E79&gt;0,$F79&gt;0,NOT(ISBLANK($L79))),_xlfn.NORM.INV(ABS(VLOOKUP($Q$1,VLookups!$A$43:$B$44,2,FALSE)-U$3),$K79,$O79),"")</f>
        <v/>
      </c>
      <c r="V79" s="93" t="str">
        <f>IF(AND($D79&gt;0,$E79&gt;0,$F79&gt;0,NOT(ISBLANK($L79))),_xlfn.NORM.INV(ABS(VLOOKUP($Q$1,VLookups!$A$43:$B$44,2,FALSE)-V$3),$K79,$O79),"")</f>
        <v/>
      </c>
      <c r="W79" s="94" t="str">
        <f>IF(AND($D79&gt;0,$E79&gt;0,$F79&gt;0,NOT(ISBLANK($L79))),_xlfn.NORM.INV(ABS(VLOOKUP($Q$1,VLookups!$A$43:$B$44,2,FALSE)-W$3),$K79,$O79),"")</f>
        <v/>
      </c>
      <c r="X79" s="93" t="str">
        <f>IF(AND($D79&gt;0,$E79&gt;0,$F79&gt;0,NOT(ISBLANK($L79))),_xlfn.NORM.INV(ABS(VLOOKUP($Q$1,VLookups!$A$43:$B$44,2,FALSE)-X$3),$K79,$O79),"")</f>
        <v/>
      </c>
      <c r="Y79" s="5"/>
      <c r="Z79" s="168" t="str">
        <f t="shared" si="328"/>
        <v/>
      </c>
      <c r="AA79" s="49" t="str">
        <f t="shared" si="329"/>
        <v/>
      </c>
      <c r="AB79" s="49" t="str">
        <f t="shared" si="345"/>
        <v/>
      </c>
      <c r="AC79" s="49" t="str">
        <f t="shared" si="345"/>
        <v/>
      </c>
      <c r="AD79" s="49" t="str">
        <f t="shared" si="345"/>
        <v/>
      </c>
      <c r="AE79" s="49" t="str">
        <f t="shared" si="345"/>
        <v/>
      </c>
      <c r="AF79" s="49" t="str">
        <f t="shared" si="345"/>
        <v/>
      </c>
      <c r="AG79" s="49" t="str">
        <f t="shared" si="345"/>
        <v/>
      </c>
      <c r="AH79" s="49" t="str">
        <f t="shared" si="345"/>
        <v/>
      </c>
      <c r="AI79" s="49" t="str">
        <f t="shared" si="345"/>
        <v/>
      </c>
      <c r="AJ79" s="49" t="str">
        <f t="shared" si="345"/>
        <v/>
      </c>
      <c r="AK79" s="49" t="str">
        <f t="shared" si="345"/>
        <v/>
      </c>
      <c r="AL79" s="49" t="str">
        <f t="shared" si="345"/>
        <v/>
      </c>
      <c r="AM79" s="49" t="str">
        <f t="shared" si="345"/>
        <v/>
      </c>
      <c r="AN79" s="49" t="str">
        <f t="shared" si="345"/>
        <v/>
      </c>
      <c r="AO79" s="49" t="str">
        <f t="shared" si="345"/>
        <v/>
      </c>
      <c r="AP79" s="49" t="str">
        <f t="shared" si="345"/>
        <v/>
      </c>
      <c r="AQ79" s="49" t="str">
        <f t="shared" si="345"/>
        <v/>
      </c>
      <c r="AR79" s="49" t="str">
        <f t="shared" si="345"/>
        <v/>
      </c>
      <c r="AS79" s="49" t="str">
        <f t="shared" si="345"/>
        <v/>
      </c>
      <c r="AT79" s="49" t="str">
        <f t="shared" si="345"/>
        <v/>
      </c>
      <c r="AU79" s="49" t="str">
        <f t="shared" si="345"/>
        <v/>
      </c>
      <c r="AV79" s="49" t="str">
        <f t="shared" si="345"/>
        <v/>
      </c>
      <c r="AW79" s="49" t="str">
        <f t="shared" si="345"/>
        <v/>
      </c>
      <c r="AX79" s="49" t="str">
        <f t="shared" si="345"/>
        <v/>
      </c>
      <c r="AY79" s="49" t="str">
        <f t="shared" si="345"/>
        <v/>
      </c>
      <c r="AZ79" s="49" t="str">
        <f t="shared" si="345"/>
        <v/>
      </c>
      <c r="BA79" s="49" t="str">
        <f t="shared" si="345"/>
        <v/>
      </c>
      <c r="BB79" s="49" t="str">
        <f t="shared" si="345"/>
        <v/>
      </c>
      <c r="BC79" s="49" t="str">
        <f t="shared" si="345"/>
        <v/>
      </c>
      <c r="BD79" s="49" t="str">
        <f t="shared" si="345"/>
        <v/>
      </c>
      <c r="BE79" s="49" t="str">
        <f t="shared" si="345"/>
        <v/>
      </c>
      <c r="BF79" s="49" t="str">
        <f t="shared" si="345"/>
        <v/>
      </c>
      <c r="BG79" s="49" t="str">
        <f t="shared" si="345"/>
        <v/>
      </c>
      <c r="BH79" s="49" t="str">
        <f t="shared" si="345"/>
        <v/>
      </c>
      <c r="BI79" s="49" t="str">
        <f t="shared" si="345"/>
        <v/>
      </c>
      <c r="BJ79" s="49" t="str">
        <f t="shared" si="345"/>
        <v/>
      </c>
      <c r="BK79" s="49" t="str">
        <f t="shared" si="345"/>
        <v/>
      </c>
      <c r="BL79" s="49" t="str">
        <f t="shared" si="345"/>
        <v/>
      </c>
      <c r="BM79" s="49" t="str">
        <f t="shared" si="345"/>
        <v/>
      </c>
      <c r="BN79" s="49" t="str">
        <f t="shared" si="345"/>
        <v/>
      </c>
      <c r="BO79" s="49" t="str">
        <f t="shared" si="345"/>
        <v/>
      </c>
      <c r="BP79" s="49" t="str">
        <f t="shared" si="345"/>
        <v/>
      </c>
      <c r="BQ79" s="49" t="str">
        <f t="shared" si="345"/>
        <v/>
      </c>
      <c r="BR79" s="49" t="str">
        <f t="shared" si="345"/>
        <v/>
      </c>
      <c r="BS79" s="49" t="str">
        <f t="shared" si="345"/>
        <v/>
      </c>
      <c r="BT79" s="49" t="str">
        <f t="shared" si="345"/>
        <v/>
      </c>
      <c r="BU79" s="49" t="str">
        <f t="shared" si="345"/>
        <v/>
      </c>
      <c r="BV79" s="49" t="str">
        <f t="shared" si="345"/>
        <v/>
      </c>
      <c r="BW79" s="49" t="str">
        <f t="shared" si="345"/>
        <v/>
      </c>
      <c r="BX79" s="49" t="str">
        <f t="shared" si="345"/>
        <v/>
      </c>
      <c r="BY79" s="49" t="str">
        <f t="shared" si="345"/>
        <v/>
      </c>
      <c r="BZ79" s="49" t="str">
        <f t="shared" si="345"/>
        <v/>
      </c>
      <c r="CA79" s="49" t="str">
        <f t="shared" si="345"/>
        <v/>
      </c>
      <c r="CB79" s="49" t="str">
        <f t="shared" si="345"/>
        <v/>
      </c>
      <c r="CC79" s="49" t="str">
        <f t="shared" si="345"/>
        <v/>
      </c>
      <c r="CD79" s="49" t="str">
        <f t="shared" si="345"/>
        <v/>
      </c>
      <c r="CE79" s="49" t="str">
        <f t="shared" si="345"/>
        <v/>
      </c>
      <c r="CF79" s="49" t="str">
        <f t="shared" si="345"/>
        <v/>
      </c>
      <c r="CG79" s="49" t="str">
        <f t="shared" si="345"/>
        <v/>
      </c>
      <c r="CH79" s="49" t="str">
        <f t="shared" si="345"/>
        <v/>
      </c>
      <c r="CI79" s="49" t="str">
        <f t="shared" si="345"/>
        <v/>
      </c>
      <c r="CJ79" s="49" t="str">
        <f t="shared" si="345"/>
        <v/>
      </c>
      <c r="CK79" s="49" t="str">
        <f t="shared" si="345"/>
        <v/>
      </c>
      <c r="CL79" s="49" t="str">
        <f t="shared" si="345"/>
        <v/>
      </c>
      <c r="CM79" s="49" t="str">
        <f t="shared" si="345"/>
        <v/>
      </c>
      <c r="CN79" s="49" t="str">
        <f t="shared" si="341"/>
        <v/>
      </c>
      <c r="CO79" s="49" t="str">
        <f t="shared" si="341"/>
        <v/>
      </c>
      <c r="CP79" s="49" t="str">
        <f t="shared" si="341"/>
        <v/>
      </c>
      <c r="CQ79" s="49" t="str">
        <f t="shared" si="341"/>
        <v/>
      </c>
      <c r="CR79" s="49" t="str">
        <f t="shared" si="341"/>
        <v/>
      </c>
      <c r="CS79" s="49" t="str">
        <f t="shared" si="341"/>
        <v/>
      </c>
      <c r="CT79" s="49" t="str">
        <f t="shared" si="341"/>
        <v/>
      </c>
      <c r="CU79" s="49" t="str">
        <f t="shared" si="341"/>
        <v/>
      </c>
      <c r="CV79" s="49" t="str">
        <f t="shared" si="341"/>
        <v/>
      </c>
      <c r="CW79" s="49" t="str">
        <f t="shared" si="341"/>
        <v/>
      </c>
      <c r="CX79" s="49" t="str">
        <f t="shared" si="341"/>
        <v/>
      </c>
      <c r="CY79" s="49" t="str">
        <f t="shared" si="341"/>
        <v/>
      </c>
      <c r="CZ79" s="49" t="str">
        <f t="shared" si="341"/>
        <v/>
      </c>
      <c r="DA79" s="49" t="str">
        <f t="shared" si="341"/>
        <v/>
      </c>
      <c r="DB79" s="49" t="str">
        <f t="shared" si="341"/>
        <v/>
      </c>
      <c r="DC79" s="49" t="str">
        <f t="shared" si="341"/>
        <v/>
      </c>
      <c r="DD79" s="49" t="str">
        <f t="shared" si="341"/>
        <v/>
      </c>
      <c r="DE79" s="49" t="str">
        <f t="shared" si="341"/>
        <v/>
      </c>
      <c r="DF79" s="49" t="str">
        <f t="shared" si="341"/>
        <v/>
      </c>
      <c r="DG79" s="49" t="str">
        <f t="shared" si="341"/>
        <v/>
      </c>
      <c r="DH79" s="49" t="str">
        <f t="shared" si="341"/>
        <v/>
      </c>
      <c r="DI79" s="49" t="str">
        <f t="shared" si="341"/>
        <v/>
      </c>
      <c r="DJ79" s="49" t="str">
        <f t="shared" si="341"/>
        <v/>
      </c>
      <c r="DK79" s="49" t="str">
        <f t="shared" si="341"/>
        <v/>
      </c>
      <c r="DL79" s="49" t="str">
        <f t="shared" si="341"/>
        <v/>
      </c>
      <c r="DM79" s="49" t="str">
        <f t="shared" si="341"/>
        <v/>
      </c>
      <c r="DN79" s="49" t="str">
        <f t="shared" si="341"/>
        <v/>
      </c>
      <c r="DO79" s="49" t="str">
        <f t="shared" si="341"/>
        <v/>
      </c>
      <c r="DP79" s="49" t="str">
        <f t="shared" si="341"/>
        <v/>
      </c>
      <c r="DQ79" s="49" t="str">
        <f t="shared" si="341"/>
        <v/>
      </c>
      <c r="DR79" s="49" t="str">
        <f t="shared" si="341"/>
        <v/>
      </c>
      <c r="DS79" s="49" t="str">
        <f t="shared" si="341"/>
        <v/>
      </c>
      <c r="DT79" s="49" t="str">
        <f t="shared" si="341"/>
        <v/>
      </c>
      <c r="DU79" s="49" t="str">
        <f t="shared" si="341"/>
        <v/>
      </c>
      <c r="DV79" s="49" t="str">
        <f t="shared" si="341"/>
        <v/>
      </c>
      <c r="DW79" s="183" t="str">
        <f t="shared" si="330"/>
        <v/>
      </c>
      <c r="DX79" s="49" t="str">
        <f t="shared" si="225"/>
        <v/>
      </c>
      <c r="DY79" s="49" t="str">
        <f t="shared" si="226"/>
        <v/>
      </c>
      <c r="DZ79" s="49" t="str">
        <f t="shared" si="227"/>
        <v/>
      </c>
      <c r="EA79" s="49" t="str">
        <f t="shared" si="228"/>
        <v/>
      </c>
      <c r="EB79" s="49" t="str">
        <f t="shared" si="229"/>
        <v/>
      </c>
      <c r="EC79" s="49" t="str">
        <f t="shared" si="230"/>
        <v/>
      </c>
      <c r="ED79" s="49" t="str">
        <f t="shared" si="231"/>
        <v/>
      </c>
      <c r="EE79" s="49" t="str">
        <f t="shared" si="232"/>
        <v/>
      </c>
      <c r="EF79" s="49" t="str">
        <f t="shared" si="233"/>
        <v/>
      </c>
      <c r="EG79" s="49" t="str">
        <f t="shared" si="234"/>
        <v/>
      </c>
      <c r="EH79" s="49" t="str">
        <f t="shared" si="235"/>
        <v/>
      </c>
      <c r="EI79" s="49" t="str">
        <f t="shared" si="236"/>
        <v/>
      </c>
      <c r="EJ79" s="49" t="str">
        <f t="shared" si="237"/>
        <v/>
      </c>
      <c r="EK79" s="49" t="str">
        <f t="shared" si="238"/>
        <v/>
      </c>
      <c r="EL79" s="49" t="str">
        <f t="shared" si="239"/>
        <v/>
      </c>
      <c r="EM79" s="49" t="str">
        <f t="shared" si="240"/>
        <v/>
      </c>
      <c r="EN79" s="49" t="str">
        <f t="shared" si="241"/>
        <v/>
      </c>
      <c r="EO79" s="49" t="str">
        <f t="shared" si="242"/>
        <v/>
      </c>
      <c r="EP79" s="49" t="str">
        <f t="shared" si="243"/>
        <v/>
      </c>
      <c r="EQ79" s="49" t="str">
        <f t="shared" si="244"/>
        <v/>
      </c>
      <c r="ER79" s="49" t="str">
        <f t="shared" si="245"/>
        <v/>
      </c>
      <c r="ES79" s="49" t="str">
        <f t="shared" si="246"/>
        <v/>
      </c>
      <c r="ET79" s="49" t="str">
        <f t="shared" si="247"/>
        <v/>
      </c>
      <c r="EU79" s="49" t="str">
        <f t="shared" si="248"/>
        <v/>
      </c>
      <c r="EV79" s="49" t="str">
        <f t="shared" si="249"/>
        <v/>
      </c>
      <c r="EW79" s="49" t="str">
        <f t="shared" si="250"/>
        <v/>
      </c>
      <c r="EX79" s="49" t="str">
        <f t="shared" si="251"/>
        <v/>
      </c>
      <c r="EY79" s="49" t="str">
        <f t="shared" si="252"/>
        <v/>
      </c>
      <c r="EZ79" s="49" t="str">
        <f t="shared" si="253"/>
        <v/>
      </c>
      <c r="FA79" s="49" t="str">
        <f t="shared" si="254"/>
        <v/>
      </c>
      <c r="FB79" s="49" t="str">
        <f t="shared" si="255"/>
        <v/>
      </c>
      <c r="FC79" s="49" t="str">
        <f t="shared" si="256"/>
        <v/>
      </c>
      <c r="FD79" s="49" t="str">
        <f t="shared" si="257"/>
        <v/>
      </c>
      <c r="FE79" s="49" t="str">
        <f t="shared" si="258"/>
        <v/>
      </c>
      <c r="FF79" s="49" t="str">
        <f t="shared" si="259"/>
        <v/>
      </c>
      <c r="FG79" s="49" t="str">
        <f t="shared" si="260"/>
        <v/>
      </c>
      <c r="FH79" s="49" t="str">
        <f t="shared" si="261"/>
        <v/>
      </c>
      <c r="FI79" s="49" t="str">
        <f t="shared" si="262"/>
        <v/>
      </c>
      <c r="FJ79" s="49" t="str">
        <f t="shared" si="263"/>
        <v/>
      </c>
      <c r="FK79" s="49" t="str">
        <f t="shared" si="264"/>
        <v/>
      </c>
      <c r="FL79" s="49" t="str">
        <f t="shared" si="265"/>
        <v/>
      </c>
      <c r="FM79" s="49" t="str">
        <f t="shared" si="266"/>
        <v/>
      </c>
      <c r="FN79" s="49" t="str">
        <f t="shared" si="267"/>
        <v/>
      </c>
      <c r="FO79" s="49" t="str">
        <f t="shared" si="268"/>
        <v/>
      </c>
      <c r="FP79" s="49" t="str">
        <f t="shared" si="269"/>
        <v/>
      </c>
      <c r="FQ79" s="49" t="str">
        <f t="shared" si="270"/>
        <v/>
      </c>
      <c r="FR79" s="49" t="str">
        <f t="shared" si="271"/>
        <v/>
      </c>
      <c r="FS79" s="49" t="str">
        <f t="shared" si="272"/>
        <v/>
      </c>
      <c r="FT79" s="49" t="str">
        <f t="shared" si="273"/>
        <v/>
      </c>
      <c r="FU79" s="49" t="str">
        <f t="shared" si="274"/>
        <v/>
      </c>
      <c r="FV79" s="49" t="str">
        <f t="shared" si="275"/>
        <v/>
      </c>
      <c r="FW79" s="49" t="str">
        <f t="shared" si="276"/>
        <v/>
      </c>
      <c r="FX79" s="49" t="str">
        <f t="shared" si="277"/>
        <v/>
      </c>
      <c r="FY79" s="49" t="str">
        <f t="shared" si="278"/>
        <v/>
      </c>
      <c r="FZ79" s="49" t="str">
        <f t="shared" si="279"/>
        <v/>
      </c>
      <c r="GA79" s="49" t="str">
        <f t="shared" si="280"/>
        <v/>
      </c>
      <c r="GB79" s="49" t="str">
        <f t="shared" si="281"/>
        <v/>
      </c>
      <c r="GC79" s="49" t="str">
        <f t="shared" si="282"/>
        <v/>
      </c>
      <c r="GD79" s="49" t="str">
        <f t="shared" si="283"/>
        <v/>
      </c>
      <c r="GE79" s="49" t="str">
        <f t="shared" si="284"/>
        <v/>
      </c>
      <c r="GF79" s="49" t="str">
        <f t="shared" si="285"/>
        <v/>
      </c>
      <c r="GG79" s="49" t="str">
        <f t="shared" si="286"/>
        <v/>
      </c>
      <c r="GH79" s="49" t="str">
        <f t="shared" si="287"/>
        <v/>
      </c>
      <c r="GI79" s="49" t="str">
        <f t="shared" si="288"/>
        <v/>
      </c>
      <c r="GJ79" s="49" t="str">
        <f t="shared" si="289"/>
        <v/>
      </c>
      <c r="GK79" s="49" t="str">
        <f t="shared" si="290"/>
        <v/>
      </c>
      <c r="GL79" s="49" t="str">
        <f t="shared" si="291"/>
        <v/>
      </c>
      <c r="GM79" s="49" t="str">
        <f t="shared" si="292"/>
        <v/>
      </c>
      <c r="GN79" s="49" t="str">
        <f t="shared" si="293"/>
        <v/>
      </c>
      <c r="GO79" s="49" t="str">
        <f t="shared" si="294"/>
        <v/>
      </c>
      <c r="GP79" s="49" t="str">
        <f t="shared" si="295"/>
        <v/>
      </c>
      <c r="GQ79" s="49" t="str">
        <f t="shared" si="296"/>
        <v/>
      </c>
      <c r="GR79" s="49" t="str">
        <f t="shared" si="297"/>
        <v/>
      </c>
      <c r="GS79" s="49" t="str">
        <f t="shared" si="298"/>
        <v/>
      </c>
      <c r="GT79" s="49" t="str">
        <f t="shared" si="299"/>
        <v/>
      </c>
      <c r="GU79" s="49" t="str">
        <f t="shared" si="300"/>
        <v/>
      </c>
      <c r="GV79" s="49" t="str">
        <f t="shared" si="301"/>
        <v/>
      </c>
      <c r="GW79" s="49" t="str">
        <f t="shared" si="302"/>
        <v/>
      </c>
      <c r="GX79" s="49" t="str">
        <f t="shared" si="303"/>
        <v/>
      </c>
      <c r="GY79" s="49" t="str">
        <f t="shared" si="304"/>
        <v/>
      </c>
      <c r="GZ79" s="49" t="str">
        <f t="shared" si="305"/>
        <v/>
      </c>
      <c r="HA79" s="49" t="str">
        <f t="shared" si="306"/>
        <v/>
      </c>
      <c r="HB79" s="49" t="str">
        <f t="shared" si="307"/>
        <v/>
      </c>
      <c r="HC79" s="49" t="str">
        <f t="shared" si="308"/>
        <v/>
      </c>
      <c r="HD79" s="49" t="str">
        <f t="shared" si="309"/>
        <v/>
      </c>
      <c r="HE79" s="49" t="str">
        <f t="shared" si="310"/>
        <v/>
      </c>
      <c r="HF79" s="49" t="str">
        <f t="shared" si="311"/>
        <v/>
      </c>
      <c r="HG79" s="49" t="str">
        <f t="shared" si="312"/>
        <v/>
      </c>
      <c r="HH79" s="49" t="str">
        <f t="shared" si="313"/>
        <v/>
      </c>
      <c r="HI79" s="49" t="str">
        <f t="shared" si="314"/>
        <v/>
      </c>
      <c r="HJ79" s="49" t="str">
        <f t="shared" si="315"/>
        <v/>
      </c>
      <c r="HK79" s="49" t="str">
        <f t="shared" si="316"/>
        <v/>
      </c>
      <c r="HL79" s="49" t="str">
        <f t="shared" si="317"/>
        <v/>
      </c>
      <c r="HM79" s="49" t="str">
        <f t="shared" si="318"/>
        <v/>
      </c>
      <c r="HN79" s="49" t="str">
        <f t="shared" si="319"/>
        <v/>
      </c>
      <c r="HO79" s="49" t="str">
        <f t="shared" si="320"/>
        <v/>
      </c>
      <c r="HP79" s="49" t="str">
        <f t="shared" si="321"/>
        <v/>
      </c>
      <c r="HQ79" s="49" t="str">
        <f t="shared" si="322"/>
        <v/>
      </c>
      <c r="HR79" s="49" t="str">
        <f t="shared" si="323"/>
        <v/>
      </c>
      <c r="HS79" s="49" t="str">
        <f t="shared" si="324"/>
        <v/>
      </c>
      <c r="HT79" s="169" t="e">
        <f t="shared" si="325"/>
        <v>#N/A</v>
      </c>
      <c r="HU79" s="169" t="e">
        <f t="shared" si="342"/>
        <v>#N/A</v>
      </c>
      <c r="HV79" s="169" t="e">
        <f t="shared" si="342"/>
        <v>#N/A</v>
      </c>
      <c r="HW79" s="169" t="e">
        <f t="shared" si="342"/>
        <v>#N/A</v>
      </c>
      <c r="HX79" s="169" t="e">
        <f t="shared" si="216"/>
        <v>#N/A</v>
      </c>
      <c r="HY79" s="169" t="e">
        <f t="shared" si="216"/>
        <v>#N/A</v>
      </c>
      <c r="HZ79" s="169" t="e">
        <f t="shared" si="216"/>
        <v>#N/A</v>
      </c>
      <c r="IA79" s="169" t="e">
        <f t="shared" si="216"/>
        <v>#N/A</v>
      </c>
      <c r="IB79" s="169" t="e">
        <f t="shared" si="216"/>
        <v>#N/A</v>
      </c>
      <c r="IC79" s="169" t="e">
        <f t="shared" si="216"/>
        <v>#N/A</v>
      </c>
      <c r="ID79" s="169" t="e">
        <f t="shared" si="216"/>
        <v>#N/A</v>
      </c>
      <c r="IE79" s="169" t="e">
        <f t="shared" si="216"/>
        <v>#N/A</v>
      </c>
      <c r="IF79" s="169" t="e">
        <f t="shared" si="216"/>
        <v>#N/A</v>
      </c>
      <c r="IG79" s="169" t="e">
        <f t="shared" si="216"/>
        <v>#N/A</v>
      </c>
      <c r="IH79" s="169" t="e">
        <f t="shared" si="216"/>
        <v>#N/A</v>
      </c>
      <c r="II79" s="169" t="e">
        <f t="shared" si="216"/>
        <v>#N/A</v>
      </c>
      <c r="IJ79" s="169" t="e">
        <f t="shared" si="216"/>
        <v>#N/A</v>
      </c>
      <c r="IK79" s="169" t="e">
        <f t="shared" si="216"/>
        <v>#N/A</v>
      </c>
      <c r="IL79" s="169" t="e">
        <f t="shared" si="216"/>
        <v>#N/A</v>
      </c>
      <c r="IM79" s="169" t="e">
        <f t="shared" ref="IM79:JA94" si="349">IF(ISNONTEXT($O79),_xlfn.NORM.DIST(AT79,$K79,$O79,FALSE),NA())</f>
        <v>#N/A</v>
      </c>
      <c r="IN79" s="169" t="e">
        <f t="shared" si="349"/>
        <v>#N/A</v>
      </c>
      <c r="IO79" s="169" t="e">
        <f t="shared" si="349"/>
        <v>#N/A</v>
      </c>
      <c r="IP79" s="169" t="e">
        <f t="shared" si="349"/>
        <v>#N/A</v>
      </c>
      <c r="IQ79" s="169" t="e">
        <f t="shared" si="349"/>
        <v>#N/A</v>
      </c>
      <c r="IR79" s="169" t="e">
        <f t="shared" si="349"/>
        <v>#N/A</v>
      </c>
      <c r="IS79" s="169" t="e">
        <f t="shared" si="349"/>
        <v>#N/A</v>
      </c>
      <c r="IT79" s="169" t="e">
        <f t="shared" si="349"/>
        <v>#N/A</v>
      </c>
      <c r="IU79" s="169" t="e">
        <f t="shared" si="349"/>
        <v>#N/A</v>
      </c>
      <c r="IV79" s="169" t="e">
        <f t="shared" si="349"/>
        <v>#N/A</v>
      </c>
      <c r="IW79" s="169" t="e">
        <f t="shared" si="349"/>
        <v>#N/A</v>
      </c>
      <c r="IX79" s="169" t="e">
        <f t="shared" si="349"/>
        <v>#N/A</v>
      </c>
      <c r="IY79" s="169" t="e">
        <f t="shared" si="349"/>
        <v>#N/A</v>
      </c>
      <c r="IZ79" s="169" t="e">
        <f t="shared" si="349"/>
        <v>#N/A</v>
      </c>
      <c r="JA79" s="169" t="e">
        <f t="shared" si="349"/>
        <v>#N/A</v>
      </c>
      <c r="JB79" s="169" t="e">
        <f t="shared" si="346"/>
        <v>#N/A</v>
      </c>
      <c r="JC79" s="169" t="e">
        <f t="shared" si="346"/>
        <v>#N/A</v>
      </c>
      <c r="JD79" s="169" t="e">
        <f t="shared" si="346"/>
        <v>#N/A</v>
      </c>
      <c r="JE79" s="169" t="e">
        <f t="shared" si="346"/>
        <v>#N/A</v>
      </c>
      <c r="JF79" s="169" t="e">
        <f t="shared" si="346"/>
        <v>#N/A</v>
      </c>
      <c r="JG79" s="169" t="e">
        <f t="shared" si="346"/>
        <v>#N/A</v>
      </c>
      <c r="JH79" s="169" t="e">
        <f t="shared" si="346"/>
        <v>#N/A</v>
      </c>
      <c r="JI79" s="169" t="e">
        <f t="shared" si="346"/>
        <v>#N/A</v>
      </c>
      <c r="JJ79" s="169" t="e">
        <f t="shared" si="346"/>
        <v>#N/A</v>
      </c>
      <c r="JK79" s="169" t="e">
        <f t="shared" si="346"/>
        <v>#N/A</v>
      </c>
      <c r="JL79" s="169" t="e">
        <f t="shared" si="346"/>
        <v>#N/A</v>
      </c>
      <c r="JM79" s="169" t="e">
        <f t="shared" si="346"/>
        <v>#N/A</v>
      </c>
      <c r="JN79" s="169" t="e">
        <f t="shared" si="346"/>
        <v>#N/A</v>
      </c>
      <c r="JO79" s="169" t="e">
        <f t="shared" si="346"/>
        <v>#N/A</v>
      </c>
      <c r="JP79" s="169" t="e">
        <f t="shared" si="346"/>
        <v>#N/A</v>
      </c>
      <c r="JQ79" s="169" t="e">
        <f t="shared" si="331"/>
        <v>#N/A</v>
      </c>
      <c r="JR79" s="169" t="e">
        <f t="shared" si="331"/>
        <v>#N/A</v>
      </c>
      <c r="JS79" s="169" t="e">
        <f t="shared" si="331"/>
        <v>#N/A</v>
      </c>
      <c r="JT79" s="169" t="e">
        <f t="shared" si="331"/>
        <v>#N/A</v>
      </c>
      <c r="JU79" s="169" t="e">
        <f t="shared" si="331"/>
        <v>#N/A</v>
      </c>
      <c r="JV79" s="169" t="e">
        <f t="shared" si="331"/>
        <v>#N/A</v>
      </c>
      <c r="JW79" s="169" t="e">
        <f t="shared" si="331"/>
        <v>#N/A</v>
      </c>
      <c r="JX79" s="169" t="e">
        <f t="shared" si="331"/>
        <v>#N/A</v>
      </c>
      <c r="JY79" s="169" t="e">
        <f t="shared" si="331"/>
        <v>#N/A</v>
      </c>
      <c r="JZ79" s="169" t="e">
        <f t="shared" si="331"/>
        <v>#N/A</v>
      </c>
      <c r="KA79" s="169" t="e">
        <f t="shared" si="331"/>
        <v>#N/A</v>
      </c>
      <c r="KB79" s="169" t="e">
        <f t="shared" si="331"/>
        <v>#N/A</v>
      </c>
      <c r="KC79" s="169" t="e">
        <f t="shared" si="331"/>
        <v>#N/A</v>
      </c>
      <c r="KD79" s="169" t="e">
        <f t="shared" si="331"/>
        <v>#N/A</v>
      </c>
      <c r="KE79" s="169" t="e">
        <f t="shared" si="331"/>
        <v>#N/A</v>
      </c>
      <c r="KF79" s="169" t="e">
        <f t="shared" si="335"/>
        <v>#N/A</v>
      </c>
      <c r="KG79" s="169" t="e">
        <f t="shared" si="343"/>
        <v>#N/A</v>
      </c>
      <c r="KH79" s="169" t="e">
        <f t="shared" si="343"/>
        <v>#N/A</v>
      </c>
      <c r="KI79" s="169" t="e">
        <f t="shared" si="343"/>
        <v>#N/A</v>
      </c>
      <c r="KJ79" s="169" t="e">
        <f t="shared" si="217"/>
        <v>#N/A</v>
      </c>
      <c r="KK79" s="169" t="e">
        <f t="shared" si="217"/>
        <v>#N/A</v>
      </c>
      <c r="KL79" s="169" t="e">
        <f t="shared" si="217"/>
        <v>#N/A</v>
      </c>
      <c r="KM79" s="169" t="e">
        <f t="shared" si="217"/>
        <v>#N/A</v>
      </c>
      <c r="KN79" s="169" t="e">
        <f t="shared" si="217"/>
        <v>#N/A</v>
      </c>
      <c r="KO79" s="169" t="e">
        <f t="shared" si="217"/>
        <v>#N/A</v>
      </c>
      <c r="KP79" s="169" t="e">
        <f t="shared" si="217"/>
        <v>#N/A</v>
      </c>
      <c r="KQ79" s="169" t="e">
        <f t="shared" si="217"/>
        <v>#N/A</v>
      </c>
      <c r="KR79" s="169" t="e">
        <f t="shared" si="217"/>
        <v>#N/A</v>
      </c>
      <c r="KS79" s="169" t="e">
        <f t="shared" si="217"/>
        <v>#N/A</v>
      </c>
      <c r="KT79" s="169" t="e">
        <f t="shared" si="217"/>
        <v>#N/A</v>
      </c>
      <c r="KU79" s="169" t="e">
        <f t="shared" si="217"/>
        <v>#N/A</v>
      </c>
      <c r="KV79" s="169" t="e">
        <f t="shared" si="217"/>
        <v>#N/A</v>
      </c>
      <c r="KW79" s="169" t="e">
        <f t="shared" si="217"/>
        <v>#N/A</v>
      </c>
      <c r="KX79" s="169" t="e">
        <f t="shared" si="217"/>
        <v>#N/A</v>
      </c>
      <c r="KY79" s="169" t="e">
        <f t="shared" ref="KY79:LM94" si="350">IF(ISNONTEXT($O79),_xlfn.NORM.DIST(DF79,$K79,$O79,FALSE),NA())</f>
        <v>#N/A</v>
      </c>
      <c r="KZ79" s="169" t="e">
        <f t="shared" si="350"/>
        <v>#N/A</v>
      </c>
      <c r="LA79" s="169" t="e">
        <f t="shared" si="350"/>
        <v>#N/A</v>
      </c>
      <c r="LB79" s="169" t="e">
        <f t="shared" si="350"/>
        <v>#N/A</v>
      </c>
      <c r="LC79" s="169" t="e">
        <f t="shared" si="350"/>
        <v>#N/A</v>
      </c>
      <c r="LD79" s="169" t="e">
        <f t="shared" si="350"/>
        <v>#N/A</v>
      </c>
      <c r="LE79" s="169" t="e">
        <f t="shared" si="350"/>
        <v>#N/A</v>
      </c>
      <c r="LF79" s="169" t="e">
        <f t="shared" si="350"/>
        <v>#N/A</v>
      </c>
      <c r="LG79" s="169" t="e">
        <f t="shared" si="350"/>
        <v>#N/A</v>
      </c>
      <c r="LH79" s="169" t="e">
        <f t="shared" si="350"/>
        <v>#N/A</v>
      </c>
      <c r="LI79" s="169" t="e">
        <f t="shared" si="350"/>
        <v>#N/A</v>
      </c>
      <c r="LJ79" s="169" t="e">
        <f t="shared" si="350"/>
        <v>#N/A</v>
      </c>
      <c r="LK79" s="169" t="e">
        <f t="shared" si="350"/>
        <v>#N/A</v>
      </c>
      <c r="LL79" s="169" t="e">
        <f t="shared" si="350"/>
        <v>#N/A</v>
      </c>
      <c r="LM79" s="169" t="e">
        <f t="shared" si="350"/>
        <v>#N/A</v>
      </c>
      <c r="LN79" s="169" t="e">
        <f t="shared" si="347"/>
        <v>#N/A</v>
      </c>
      <c r="LO79" s="169" t="e">
        <f t="shared" si="347"/>
        <v>#N/A</v>
      </c>
      <c r="LP79" s="169" t="e">
        <f t="shared" si="347"/>
        <v>#N/A</v>
      </c>
      <c r="LQ79" s="169" t="e">
        <f t="shared" si="347"/>
        <v>#N/A</v>
      </c>
      <c r="LR79" s="169" t="e">
        <f t="shared" si="347"/>
        <v>#N/A</v>
      </c>
      <c r="LS79" s="169" t="e">
        <f t="shared" si="347"/>
        <v>#N/A</v>
      </c>
      <c r="LT79" s="169" t="e">
        <f t="shared" si="347"/>
        <v>#N/A</v>
      </c>
      <c r="LU79" s="169" t="e">
        <f t="shared" si="347"/>
        <v>#N/A</v>
      </c>
      <c r="LV79" s="169" t="e">
        <f t="shared" si="347"/>
        <v>#N/A</v>
      </c>
      <c r="LW79" s="169" t="e">
        <f t="shared" si="347"/>
        <v>#N/A</v>
      </c>
      <c r="LX79" s="169" t="e">
        <f t="shared" si="347"/>
        <v>#N/A</v>
      </c>
      <c r="LY79" s="169" t="e">
        <f t="shared" si="347"/>
        <v>#N/A</v>
      </c>
      <c r="LZ79" s="169" t="e">
        <f t="shared" si="347"/>
        <v>#N/A</v>
      </c>
      <c r="MA79" s="169" t="e">
        <f t="shared" si="347"/>
        <v>#N/A</v>
      </c>
      <c r="MB79" s="169" t="e">
        <f t="shared" si="347"/>
        <v>#N/A</v>
      </c>
      <c r="MC79" s="169" t="e">
        <f t="shared" si="332"/>
        <v>#N/A</v>
      </c>
      <c r="MD79" s="169" t="e">
        <f t="shared" si="332"/>
        <v>#N/A</v>
      </c>
      <c r="ME79" s="169" t="e">
        <f t="shared" si="332"/>
        <v>#N/A</v>
      </c>
      <c r="MF79" s="169" t="e">
        <f t="shared" si="332"/>
        <v>#N/A</v>
      </c>
      <c r="MG79" s="169" t="e">
        <f t="shared" si="332"/>
        <v>#N/A</v>
      </c>
      <c r="MH79" s="169" t="e">
        <f t="shared" si="332"/>
        <v>#N/A</v>
      </c>
      <c r="MI79" s="169" t="e">
        <f t="shared" si="332"/>
        <v>#N/A</v>
      </c>
      <c r="MJ79" s="169" t="e">
        <f t="shared" si="332"/>
        <v>#N/A</v>
      </c>
      <c r="MK79" s="169" t="e">
        <f t="shared" si="332"/>
        <v>#N/A</v>
      </c>
      <c r="ML79" s="169" t="e">
        <f t="shared" si="332"/>
        <v>#N/A</v>
      </c>
      <c r="MM79" s="169" t="e">
        <f t="shared" si="332"/>
        <v>#N/A</v>
      </c>
      <c r="MN79" s="169" t="e">
        <f t="shared" si="332"/>
        <v>#N/A</v>
      </c>
      <c r="MO79" s="169" t="e">
        <f t="shared" si="332"/>
        <v>#N/A</v>
      </c>
      <c r="MP79" s="169" t="e">
        <f t="shared" si="332"/>
        <v>#N/A</v>
      </c>
      <c r="MQ79" s="169" t="e">
        <f t="shared" si="332"/>
        <v>#N/A</v>
      </c>
      <c r="MR79" s="169" t="e">
        <f t="shared" si="336"/>
        <v>#N/A</v>
      </c>
      <c r="MS79" s="169" t="e">
        <f t="shared" si="344"/>
        <v>#N/A</v>
      </c>
      <c r="MT79" s="169" t="e">
        <f t="shared" si="344"/>
        <v>#N/A</v>
      </c>
      <c r="MU79" s="169" t="e">
        <f t="shared" si="344"/>
        <v>#N/A</v>
      </c>
      <c r="MV79" s="169" t="e">
        <f t="shared" si="218"/>
        <v>#N/A</v>
      </c>
      <c r="MW79" s="169" t="e">
        <f t="shared" si="218"/>
        <v>#N/A</v>
      </c>
      <c r="MX79" s="169" t="e">
        <f t="shared" si="218"/>
        <v>#N/A</v>
      </c>
      <c r="MY79" s="169" t="e">
        <f t="shared" si="218"/>
        <v>#N/A</v>
      </c>
      <c r="MZ79" s="169" t="e">
        <f t="shared" si="218"/>
        <v>#N/A</v>
      </c>
      <c r="NA79" s="169" t="e">
        <f t="shared" si="218"/>
        <v>#N/A</v>
      </c>
      <c r="NB79" s="169" t="e">
        <f t="shared" si="218"/>
        <v>#N/A</v>
      </c>
      <c r="NC79" s="169" t="e">
        <f t="shared" si="218"/>
        <v>#N/A</v>
      </c>
      <c r="ND79" s="169" t="e">
        <f t="shared" si="218"/>
        <v>#N/A</v>
      </c>
      <c r="NE79" s="169" t="e">
        <f t="shared" si="218"/>
        <v>#N/A</v>
      </c>
      <c r="NF79" s="169" t="e">
        <f t="shared" si="218"/>
        <v>#N/A</v>
      </c>
      <c r="NG79" s="169" t="e">
        <f t="shared" si="218"/>
        <v>#N/A</v>
      </c>
      <c r="NH79" s="169" t="e">
        <f t="shared" si="218"/>
        <v>#N/A</v>
      </c>
      <c r="NI79" s="169" t="e">
        <f t="shared" si="218"/>
        <v>#N/A</v>
      </c>
      <c r="NJ79" s="169" t="e">
        <f t="shared" si="218"/>
        <v>#N/A</v>
      </c>
      <c r="NK79" s="169" t="e">
        <f t="shared" ref="NK79:NY94" si="351">IF(ISNONTEXT($O79),_xlfn.NORM.DIST(FR79,$K79,$O79,FALSE),NA())</f>
        <v>#N/A</v>
      </c>
      <c r="NL79" s="169" t="e">
        <f t="shared" si="351"/>
        <v>#N/A</v>
      </c>
      <c r="NM79" s="169" t="e">
        <f t="shared" si="351"/>
        <v>#N/A</v>
      </c>
      <c r="NN79" s="169" t="e">
        <f t="shared" si="351"/>
        <v>#N/A</v>
      </c>
      <c r="NO79" s="169" t="e">
        <f t="shared" si="351"/>
        <v>#N/A</v>
      </c>
      <c r="NP79" s="169" t="e">
        <f t="shared" si="351"/>
        <v>#N/A</v>
      </c>
      <c r="NQ79" s="169" t="e">
        <f t="shared" si="351"/>
        <v>#N/A</v>
      </c>
      <c r="NR79" s="169" t="e">
        <f t="shared" si="351"/>
        <v>#N/A</v>
      </c>
      <c r="NS79" s="169" t="e">
        <f t="shared" si="351"/>
        <v>#N/A</v>
      </c>
      <c r="NT79" s="169" t="e">
        <f t="shared" si="351"/>
        <v>#N/A</v>
      </c>
      <c r="NU79" s="169" t="e">
        <f t="shared" si="351"/>
        <v>#N/A</v>
      </c>
      <c r="NV79" s="169" t="e">
        <f t="shared" si="351"/>
        <v>#N/A</v>
      </c>
      <c r="NW79" s="169" t="e">
        <f t="shared" si="351"/>
        <v>#N/A</v>
      </c>
      <c r="NX79" s="169" t="e">
        <f t="shared" si="351"/>
        <v>#N/A</v>
      </c>
      <c r="NY79" s="169" t="e">
        <f t="shared" si="351"/>
        <v>#N/A</v>
      </c>
      <c r="NZ79" s="169" t="e">
        <f t="shared" si="348"/>
        <v>#N/A</v>
      </c>
      <c r="OA79" s="169" t="e">
        <f t="shared" si="348"/>
        <v>#N/A</v>
      </c>
      <c r="OB79" s="169" t="e">
        <f t="shared" si="348"/>
        <v>#N/A</v>
      </c>
      <c r="OC79" s="169" t="e">
        <f t="shared" si="348"/>
        <v>#N/A</v>
      </c>
      <c r="OD79" s="169" t="e">
        <f t="shared" si="348"/>
        <v>#N/A</v>
      </c>
      <c r="OE79" s="169" t="e">
        <f t="shared" si="348"/>
        <v>#N/A</v>
      </c>
      <c r="OF79" s="169" t="e">
        <f t="shared" si="348"/>
        <v>#N/A</v>
      </c>
      <c r="OG79" s="169" t="e">
        <f t="shared" si="348"/>
        <v>#N/A</v>
      </c>
      <c r="OH79" s="169" t="e">
        <f t="shared" si="348"/>
        <v>#N/A</v>
      </c>
      <c r="OI79" s="169" t="e">
        <f t="shared" si="348"/>
        <v>#N/A</v>
      </c>
      <c r="OJ79" s="169" t="e">
        <f t="shared" si="348"/>
        <v>#N/A</v>
      </c>
      <c r="OK79" s="169" t="e">
        <f t="shared" si="348"/>
        <v>#N/A</v>
      </c>
      <c r="OL79" s="169" t="e">
        <f t="shared" si="348"/>
        <v>#N/A</v>
      </c>
      <c r="OM79" s="169" t="e">
        <f t="shared" si="348"/>
        <v>#N/A</v>
      </c>
      <c r="ON79" s="169" t="e">
        <f t="shared" si="348"/>
        <v>#N/A</v>
      </c>
      <c r="OO79" s="169" t="e">
        <f t="shared" si="333"/>
        <v>#N/A</v>
      </c>
      <c r="OP79" s="169" t="e">
        <f t="shared" si="333"/>
        <v>#N/A</v>
      </c>
      <c r="OQ79" s="169" t="e">
        <f t="shared" si="333"/>
        <v>#N/A</v>
      </c>
      <c r="OR79" s="169" t="e">
        <f t="shared" si="333"/>
        <v>#N/A</v>
      </c>
      <c r="OS79" s="169" t="e">
        <f t="shared" si="333"/>
        <v>#N/A</v>
      </c>
      <c r="OT79" s="169" t="e">
        <f t="shared" si="333"/>
        <v>#N/A</v>
      </c>
      <c r="OU79" s="169" t="e">
        <f t="shared" si="333"/>
        <v>#N/A</v>
      </c>
      <c r="OV79" s="169" t="e">
        <f t="shared" si="333"/>
        <v>#N/A</v>
      </c>
      <c r="OW79" s="169" t="e">
        <f t="shared" si="333"/>
        <v>#N/A</v>
      </c>
      <c r="OX79" s="169" t="e">
        <f t="shared" si="333"/>
        <v>#N/A</v>
      </c>
      <c r="OY79" s="169" t="e">
        <f t="shared" si="333"/>
        <v>#N/A</v>
      </c>
      <c r="OZ79" s="169" t="e">
        <f t="shared" si="333"/>
        <v>#N/A</v>
      </c>
      <c r="PA79" s="169" t="e">
        <f t="shared" si="333"/>
        <v>#N/A</v>
      </c>
      <c r="PB79" s="169" t="e">
        <f t="shared" si="333"/>
        <v>#N/A</v>
      </c>
      <c r="PC79" s="169" t="e">
        <f t="shared" si="333"/>
        <v>#N/A</v>
      </c>
      <c r="PD79" s="169" t="e">
        <f t="shared" si="337"/>
        <v>#N/A</v>
      </c>
      <c r="PE79" s="169" t="e">
        <f t="shared" si="326"/>
        <v>#N/A</v>
      </c>
      <c r="PF79" s="169" t="e">
        <f t="shared" si="326"/>
        <v>#N/A</v>
      </c>
      <c r="PG79" s="169" t="e">
        <f t="shared" si="326"/>
        <v>#N/A</v>
      </c>
      <c r="PH79" s="169" t="e">
        <f t="shared" si="326"/>
        <v>#N/A</v>
      </c>
      <c r="PI79" s="169" t="e">
        <f t="shared" si="326"/>
        <v>#N/A</v>
      </c>
      <c r="PJ79" s="169" t="e">
        <f t="shared" si="326"/>
        <v>#N/A</v>
      </c>
      <c r="PK79" s="169" t="e">
        <f t="shared" si="326"/>
        <v>#N/A</v>
      </c>
      <c r="PL79" s="169" t="e">
        <f t="shared" si="326"/>
        <v>#N/A</v>
      </c>
    </row>
    <row r="80" spans="1:428" hidden="1" x14ac:dyDescent="0.75">
      <c r="A80" s="4">
        <v>77</v>
      </c>
      <c r="B80" s="109"/>
      <c r="C80" s="117"/>
      <c r="D80" s="122" t="str">
        <f t="shared" si="220"/>
        <v/>
      </c>
      <c r="E80" s="95"/>
      <c r="F80" s="122" t="str">
        <f t="shared" si="221"/>
        <v/>
      </c>
      <c r="G80" s="117"/>
      <c r="H80" s="110"/>
      <c r="I80" s="124" t="str">
        <f t="shared" si="222"/>
        <v/>
      </c>
      <c r="J80" s="124" t="str">
        <f t="shared" si="223"/>
        <v/>
      </c>
      <c r="K80" s="73" t="str">
        <f t="shared" si="327"/>
        <v/>
      </c>
      <c r="L80" s="23"/>
      <c r="M80" s="57"/>
      <c r="N80" s="280"/>
      <c r="O80" s="74" t="str">
        <f>IF(AND(D80&gt;0,E80&gt;0,F80&gt;0),IF(ISBLANK(N80),IF(ISBLANK(L80),"",(F80-D80)*VLOOKUP(L80,VLookups!$A$4:$B$13,2,FALSE)),N80),"")</f>
        <v/>
      </c>
      <c r="P80" s="75" t="str">
        <f t="shared" si="224"/>
        <v/>
      </c>
      <c r="Q80" s="95"/>
      <c r="R80" s="270" t="str">
        <f>IF(AND(Q80&gt;0,E80&gt;0,NOT(O80="")),ABS(VLOOKUP($Q$1,VLookups!$A$43:$B$44,2,FALSE)-_xlfn.NORM.DIST(Q80,K80,O80,TRUE)),"")</f>
        <v/>
      </c>
      <c r="S80" s="94" t="str">
        <f>IF(AND($D80&gt;0,$E80&gt;0,$F80&gt;0,NOT(ISBLANK($L80))),_xlfn.NORM.INV(ABS(VLOOKUP($Q$1,VLookups!$A$43:$B$44,2,FALSE)-S$3),$K80,$O80),"")</f>
        <v/>
      </c>
      <c r="T80" s="93" t="str">
        <f>IF(AND($D80&gt;0,$E80&gt;0,$F80&gt;0,NOT(ISBLANK($L80))),_xlfn.NORM.INV(ABS(VLOOKUP($Q$1,VLookups!$A$43:$B$44,2,FALSE)-T$3),$K80,$O80),"")</f>
        <v/>
      </c>
      <c r="U80" s="94" t="str">
        <f>IF(AND($D80&gt;0,$E80&gt;0,$F80&gt;0,NOT(ISBLANK($L80))),_xlfn.NORM.INV(ABS(VLOOKUP($Q$1,VLookups!$A$43:$B$44,2,FALSE)-U$3),$K80,$O80),"")</f>
        <v/>
      </c>
      <c r="V80" s="93" t="str">
        <f>IF(AND($D80&gt;0,$E80&gt;0,$F80&gt;0,NOT(ISBLANK($L80))),_xlfn.NORM.INV(ABS(VLOOKUP($Q$1,VLookups!$A$43:$B$44,2,FALSE)-V$3),$K80,$O80),"")</f>
        <v/>
      </c>
      <c r="W80" s="94" t="str">
        <f>IF(AND($D80&gt;0,$E80&gt;0,$F80&gt;0,NOT(ISBLANK($L80))),_xlfn.NORM.INV(ABS(VLOOKUP($Q$1,VLookups!$A$43:$B$44,2,FALSE)-W$3),$K80,$O80),"")</f>
        <v/>
      </c>
      <c r="X80" s="93" t="str">
        <f>IF(AND($D80&gt;0,$E80&gt;0,$F80&gt;0,NOT(ISBLANK($L80))),_xlfn.NORM.INV(ABS(VLOOKUP($Q$1,VLookups!$A$43:$B$44,2,FALSE)-X$3),$K80,$O80),"")</f>
        <v/>
      </c>
      <c r="Y80" s="5"/>
      <c r="Z80" s="168" t="str">
        <f t="shared" si="328"/>
        <v/>
      </c>
      <c r="AA80" s="49" t="str">
        <f t="shared" si="329"/>
        <v/>
      </c>
      <c r="AB80" s="49" t="str">
        <f t="shared" si="345"/>
        <v/>
      </c>
      <c r="AC80" s="49" t="str">
        <f t="shared" si="345"/>
        <v/>
      </c>
      <c r="AD80" s="49" t="str">
        <f t="shared" si="345"/>
        <v/>
      </c>
      <c r="AE80" s="49" t="str">
        <f t="shared" si="345"/>
        <v/>
      </c>
      <c r="AF80" s="49" t="str">
        <f t="shared" si="345"/>
        <v/>
      </c>
      <c r="AG80" s="49" t="str">
        <f t="shared" si="345"/>
        <v/>
      </c>
      <c r="AH80" s="49" t="str">
        <f t="shared" si="345"/>
        <v/>
      </c>
      <c r="AI80" s="49" t="str">
        <f t="shared" si="345"/>
        <v/>
      </c>
      <c r="AJ80" s="49" t="str">
        <f t="shared" si="345"/>
        <v/>
      </c>
      <c r="AK80" s="49" t="str">
        <f t="shared" si="345"/>
        <v/>
      </c>
      <c r="AL80" s="49" t="str">
        <f t="shared" si="345"/>
        <v/>
      </c>
      <c r="AM80" s="49" t="str">
        <f t="shared" si="345"/>
        <v/>
      </c>
      <c r="AN80" s="49" t="str">
        <f t="shared" si="345"/>
        <v/>
      </c>
      <c r="AO80" s="49" t="str">
        <f t="shared" si="345"/>
        <v/>
      </c>
      <c r="AP80" s="49" t="str">
        <f t="shared" si="345"/>
        <v/>
      </c>
      <c r="AQ80" s="49" t="str">
        <f t="shared" si="345"/>
        <v/>
      </c>
      <c r="AR80" s="49" t="str">
        <f t="shared" si="345"/>
        <v/>
      </c>
      <c r="AS80" s="49" t="str">
        <f t="shared" si="345"/>
        <v/>
      </c>
      <c r="AT80" s="49" t="str">
        <f t="shared" si="345"/>
        <v/>
      </c>
      <c r="AU80" s="49" t="str">
        <f t="shared" si="345"/>
        <v/>
      </c>
      <c r="AV80" s="49" t="str">
        <f t="shared" si="345"/>
        <v/>
      </c>
      <c r="AW80" s="49" t="str">
        <f t="shared" si="345"/>
        <v/>
      </c>
      <c r="AX80" s="49" t="str">
        <f t="shared" si="345"/>
        <v/>
      </c>
      <c r="AY80" s="49" t="str">
        <f t="shared" si="345"/>
        <v/>
      </c>
      <c r="AZ80" s="49" t="str">
        <f t="shared" si="345"/>
        <v/>
      </c>
      <c r="BA80" s="49" t="str">
        <f t="shared" si="345"/>
        <v/>
      </c>
      <c r="BB80" s="49" t="str">
        <f t="shared" si="345"/>
        <v/>
      </c>
      <c r="BC80" s="49" t="str">
        <f t="shared" si="345"/>
        <v/>
      </c>
      <c r="BD80" s="49" t="str">
        <f t="shared" si="345"/>
        <v/>
      </c>
      <c r="BE80" s="49" t="str">
        <f t="shared" si="345"/>
        <v/>
      </c>
      <c r="BF80" s="49" t="str">
        <f t="shared" si="345"/>
        <v/>
      </c>
      <c r="BG80" s="49" t="str">
        <f t="shared" si="345"/>
        <v/>
      </c>
      <c r="BH80" s="49" t="str">
        <f t="shared" si="345"/>
        <v/>
      </c>
      <c r="BI80" s="49" t="str">
        <f t="shared" si="345"/>
        <v/>
      </c>
      <c r="BJ80" s="49" t="str">
        <f t="shared" si="345"/>
        <v/>
      </c>
      <c r="BK80" s="49" t="str">
        <f t="shared" si="345"/>
        <v/>
      </c>
      <c r="BL80" s="49" t="str">
        <f t="shared" si="345"/>
        <v/>
      </c>
      <c r="BM80" s="49" t="str">
        <f t="shared" si="345"/>
        <v/>
      </c>
      <c r="BN80" s="49" t="str">
        <f t="shared" si="345"/>
        <v/>
      </c>
      <c r="BO80" s="49" t="str">
        <f t="shared" si="345"/>
        <v/>
      </c>
      <c r="BP80" s="49" t="str">
        <f t="shared" si="345"/>
        <v/>
      </c>
      <c r="BQ80" s="49" t="str">
        <f t="shared" si="345"/>
        <v/>
      </c>
      <c r="BR80" s="49" t="str">
        <f t="shared" si="345"/>
        <v/>
      </c>
      <c r="BS80" s="49" t="str">
        <f t="shared" si="345"/>
        <v/>
      </c>
      <c r="BT80" s="49" t="str">
        <f t="shared" si="345"/>
        <v/>
      </c>
      <c r="BU80" s="49" t="str">
        <f t="shared" si="345"/>
        <v/>
      </c>
      <c r="BV80" s="49" t="str">
        <f t="shared" si="345"/>
        <v/>
      </c>
      <c r="BW80" s="49" t="str">
        <f t="shared" si="345"/>
        <v/>
      </c>
      <c r="BX80" s="49" t="str">
        <f t="shared" si="345"/>
        <v/>
      </c>
      <c r="BY80" s="49" t="str">
        <f t="shared" si="345"/>
        <v/>
      </c>
      <c r="BZ80" s="49" t="str">
        <f t="shared" si="345"/>
        <v/>
      </c>
      <c r="CA80" s="49" t="str">
        <f t="shared" si="345"/>
        <v/>
      </c>
      <c r="CB80" s="49" t="str">
        <f t="shared" si="345"/>
        <v/>
      </c>
      <c r="CC80" s="49" t="str">
        <f t="shared" si="345"/>
        <v/>
      </c>
      <c r="CD80" s="49" t="str">
        <f t="shared" si="345"/>
        <v/>
      </c>
      <c r="CE80" s="49" t="str">
        <f t="shared" si="345"/>
        <v/>
      </c>
      <c r="CF80" s="49" t="str">
        <f t="shared" si="345"/>
        <v/>
      </c>
      <c r="CG80" s="49" t="str">
        <f t="shared" si="345"/>
        <v/>
      </c>
      <c r="CH80" s="49" t="str">
        <f t="shared" si="345"/>
        <v/>
      </c>
      <c r="CI80" s="49" t="str">
        <f t="shared" si="345"/>
        <v/>
      </c>
      <c r="CJ80" s="49" t="str">
        <f t="shared" si="345"/>
        <v/>
      </c>
      <c r="CK80" s="49" t="str">
        <f t="shared" si="345"/>
        <v/>
      </c>
      <c r="CL80" s="49" t="str">
        <f t="shared" si="345"/>
        <v/>
      </c>
      <c r="CM80" s="49" t="str">
        <f t="shared" si="345"/>
        <v/>
      </c>
      <c r="CN80" s="49" t="str">
        <f t="shared" si="341"/>
        <v/>
      </c>
      <c r="CO80" s="49" t="str">
        <f t="shared" si="341"/>
        <v/>
      </c>
      <c r="CP80" s="49" t="str">
        <f t="shared" si="341"/>
        <v/>
      </c>
      <c r="CQ80" s="49" t="str">
        <f t="shared" si="341"/>
        <v/>
      </c>
      <c r="CR80" s="49" t="str">
        <f t="shared" si="341"/>
        <v/>
      </c>
      <c r="CS80" s="49" t="str">
        <f t="shared" si="341"/>
        <v/>
      </c>
      <c r="CT80" s="49" t="str">
        <f t="shared" si="341"/>
        <v/>
      </c>
      <c r="CU80" s="49" t="str">
        <f t="shared" si="341"/>
        <v/>
      </c>
      <c r="CV80" s="49" t="str">
        <f t="shared" si="341"/>
        <v/>
      </c>
      <c r="CW80" s="49" t="str">
        <f t="shared" si="341"/>
        <v/>
      </c>
      <c r="CX80" s="49" t="str">
        <f t="shared" si="341"/>
        <v/>
      </c>
      <c r="CY80" s="49" t="str">
        <f t="shared" si="341"/>
        <v/>
      </c>
      <c r="CZ80" s="49" t="str">
        <f t="shared" si="341"/>
        <v/>
      </c>
      <c r="DA80" s="49" t="str">
        <f t="shared" si="341"/>
        <v/>
      </c>
      <c r="DB80" s="49" t="str">
        <f t="shared" si="341"/>
        <v/>
      </c>
      <c r="DC80" s="49" t="str">
        <f t="shared" si="341"/>
        <v/>
      </c>
      <c r="DD80" s="49" t="str">
        <f t="shared" si="341"/>
        <v/>
      </c>
      <c r="DE80" s="49" t="str">
        <f t="shared" si="341"/>
        <v/>
      </c>
      <c r="DF80" s="49" t="str">
        <f t="shared" si="341"/>
        <v/>
      </c>
      <c r="DG80" s="49" t="str">
        <f t="shared" si="341"/>
        <v/>
      </c>
      <c r="DH80" s="49" t="str">
        <f t="shared" si="341"/>
        <v/>
      </c>
      <c r="DI80" s="49" t="str">
        <f t="shared" si="341"/>
        <v/>
      </c>
      <c r="DJ80" s="49" t="str">
        <f t="shared" si="341"/>
        <v/>
      </c>
      <c r="DK80" s="49" t="str">
        <f t="shared" si="341"/>
        <v/>
      </c>
      <c r="DL80" s="49" t="str">
        <f t="shared" si="341"/>
        <v/>
      </c>
      <c r="DM80" s="49" t="str">
        <f t="shared" si="341"/>
        <v/>
      </c>
      <c r="DN80" s="49" t="str">
        <f t="shared" si="341"/>
        <v/>
      </c>
      <c r="DO80" s="49" t="str">
        <f t="shared" si="341"/>
        <v/>
      </c>
      <c r="DP80" s="49" t="str">
        <f t="shared" si="341"/>
        <v/>
      </c>
      <c r="DQ80" s="49" t="str">
        <f t="shared" si="341"/>
        <v/>
      </c>
      <c r="DR80" s="49" t="str">
        <f t="shared" si="341"/>
        <v/>
      </c>
      <c r="DS80" s="49" t="str">
        <f t="shared" si="341"/>
        <v/>
      </c>
      <c r="DT80" s="49" t="str">
        <f t="shared" si="341"/>
        <v/>
      </c>
      <c r="DU80" s="49" t="str">
        <f t="shared" si="341"/>
        <v/>
      </c>
      <c r="DV80" s="49" t="str">
        <f t="shared" si="341"/>
        <v/>
      </c>
      <c r="DW80" s="183" t="str">
        <f t="shared" si="330"/>
        <v/>
      </c>
      <c r="DX80" s="49" t="str">
        <f t="shared" si="225"/>
        <v/>
      </c>
      <c r="DY80" s="49" t="str">
        <f t="shared" si="226"/>
        <v/>
      </c>
      <c r="DZ80" s="49" t="str">
        <f t="shared" si="227"/>
        <v/>
      </c>
      <c r="EA80" s="49" t="str">
        <f t="shared" si="228"/>
        <v/>
      </c>
      <c r="EB80" s="49" t="str">
        <f t="shared" si="229"/>
        <v/>
      </c>
      <c r="EC80" s="49" t="str">
        <f t="shared" si="230"/>
        <v/>
      </c>
      <c r="ED80" s="49" t="str">
        <f t="shared" si="231"/>
        <v/>
      </c>
      <c r="EE80" s="49" t="str">
        <f t="shared" si="232"/>
        <v/>
      </c>
      <c r="EF80" s="49" t="str">
        <f t="shared" si="233"/>
        <v/>
      </c>
      <c r="EG80" s="49" t="str">
        <f t="shared" si="234"/>
        <v/>
      </c>
      <c r="EH80" s="49" t="str">
        <f t="shared" si="235"/>
        <v/>
      </c>
      <c r="EI80" s="49" t="str">
        <f t="shared" si="236"/>
        <v/>
      </c>
      <c r="EJ80" s="49" t="str">
        <f t="shared" si="237"/>
        <v/>
      </c>
      <c r="EK80" s="49" t="str">
        <f t="shared" si="238"/>
        <v/>
      </c>
      <c r="EL80" s="49" t="str">
        <f t="shared" si="239"/>
        <v/>
      </c>
      <c r="EM80" s="49" t="str">
        <f t="shared" si="240"/>
        <v/>
      </c>
      <c r="EN80" s="49" t="str">
        <f t="shared" si="241"/>
        <v/>
      </c>
      <c r="EO80" s="49" t="str">
        <f t="shared" si="242"/>
        <v/>
      </c>
      <c r="EP80" s="49" t="str">
        <f t="shared" si="243"/>
        <v/>
      </c>
      <c r="EQ80" s="49" t="str">
        <f t="shared" si="244"/>
        <v/>
      </c>
      <c r="ER80" s="49" t="str">
        <f t="shared" si="245"/>
        <v/>
      </c>
      <c r="ES80" s="49" t="str">
        <f t="shared" si="246"/>
        <v/>
      </c>
      <c r="ET80" s="49" t="str">
        <f t="shared" si="247"/>
        <v/>
      </c>
      <c r="EU80" s="49" t="str">
        <f t="shared" si="248"/>
        <v/>
      </c>
      <c r="EV80" s="49" t="str">
        <f t="shared" si="249"/>
        <v/>
      </c>
      <c r="EW80" s="49" t="str">
        <f t="shared" si="250"/>
        <v/>
      </c>
      <c r="EX80" s="49" t="str">
        <f t="shared" si="251"/>
        <v/>
      </c>
      <c r="EY80" s="49" t="str">
        <f t="shared" si="252"/>
        <v/>
      </c>
      <c r="EZ80" s="49" t="str">
        <f t="shared" si="253"/>
        <v/>
      </c>
      <c r="FA80" s="49" t="str">
        <f t="shared" si="254"/>
        <v/>
      </c>
      <c r="FB80" s="49" t="str">
        <f t="shared" si="255"/>
        <v/>
      </c>
      <c r="FC80" s="49" t="str">
        <f t="shared" si="256"/>
        <v/>
      </c>
      <c r="FD80" s="49" t="str">
        <f t="shared" si="257"/>
        <v/>
      </c>
      <c r="FE80" s="49" t="str">
        <f t="shared" si="258"/>
        <v/>
      </c>
      <c r="FF80" s="49" t="str">
        <f t="shared" si="259"/>
        <v/>
      </c>
      <c r="FG80" s="49" t="str">
        <f t="shared" si="260"/>
        <v/>
      </c>
      <c r="FH80" s="49" t="str">
        <f t="shared" si="261"/>
        <v/>
      </c>
      <c r="FI80" s="49" t="str">
        <f t="shared" si="262"/>
        <v/>
      </c>
      <c r="FJ80" s="49" t="str">
        <f t="shared" si="263"/>
        <v/>
      </c>
      <c r="FK80" s="49" t="str">
        <f t="shared" si="264"/>
        <v/>
      </c>
      <c r="FL80" s="49" t="str">
        <f t="shared" si="265"/>
        <v/>
      </c>
      <c r="FM80" s="49" t="str">
        <f t="shared" si="266"/>
        <v/>
      </c>
      <c r="FN80" s="49" t="str">
        <f t="shared" si="267"/>
        <v/>
      </c>
      <c r="FO80" s="49" t="str">
        <f t="shared" si="268"/>
        <v/>
      </c>
      <c r="FP80" s="49" t="str">
        <f t="shared" si="269"/>
        <v/>
      </c>
      <c r="FQ80" s="49" t="str">
        <f t="shared" si="270"/>
        <v/>
      </c>
      <c r="FR80" s="49" t="str">
        <f t="shared" si="271"/>
        <v/>
      </c>
      <c r="FS80" s="49" t="str">
        <f t="shared" si="272"/>
        <v/>
      </c>
      <c r="FT80" s="49" t="str">
        <f t="shared" si="273"/>
        <v/>
      </c>
      <c r="FU80" s="49" t="str">
        <f t="shared" si="274"/>
        <v/>
      </c>
      <c r="FV80" s="49" t="str">
        <f t="shared" si="275"/>
        <v/>
      </c>
      <c r="FW80" s="49" t="str">
        <f t="shared" si="276"/>
        <v/>
      </c>
      <c r="FX80" s="49" t="str">
        <f t="shared" si="277"/>
        <v/>
      </c>
      <c r="FY80" s="49" t="str">
        <f t="shared" si="278"/>
        <v/>
      </c>
      <c r="FZ80" s="49" t="str">
        <f t="shared" si="279"/>
        <v/>
      </c>
      <c r="GA80" s="49" t="str">
        <f t="shared" si="280"/>
        <v/>
      </c>
      <c r="GB80" s="49" t="str">
        <f t="shared" si="281"/>
        <v/>
      </c>
      <c r="GC80" s="49" t="str">
        <f t="shared" si="282"/>
        <v/>
      </c>
      <c r="GD80" s="49" t="str">
        <f t="shared" si="283"/>
        <v/>
      </c>
      <c r="GE80" s="49" t="str">
        <f t="shared" si="284"/>
        <v/>
      </c>
      <c r="GF80" s="49" t="str">
        <f t="shared" si="285"/>
        <v/>
      </c>
      <c r="GG80" s="49" t="str">
        <f t="shared" si="286"/>
        <v/>
      </c>
      <c r="GH80" s="49" t="str">
        <f t="shared" si="287"/>
        <v/>
      </c>
      <c r="GI80" s="49" t="str">
        <f t="shared" si="288"/>
        <v/>
      </c>
      <c r="GJ80" s="49" t="str">
        <f t="shared" si="289"/>
        <v/>
      </c>
      <c r="GK80" s="49" t="str">
        <f t="shared" si="290"/>
        <v/>
      </c>
      <c r="GL80" s="49" t="str">
        <f t="shared" si="291"/>
        <v/>
      </c>
      <c r="GM80" s="49" t="str">
        <f t="shared" si="292"/>
        <v/>
      </c>
      <c r="GN80" s="49" t="str">
        <f t="shared" si="293"/>
        <v/>
      </c>
      <c r="GO80" s="49" t="str">
        <f t="shared" si="294"/>
        <v/>
      </c>
      <c r="GP80" s="49" t="str">
        <f t="shared" si="295"/>
        <v/>
      </c>
      <c r="GQ80" s="49" t="str">
        <f t="shared" si="296"/>
        <v/>
      </c>
      <c r="GR80" s="49" t="str">
        <f t="shared" si="297"/>
        <v/>
      </c>
      <c r="GS80" s="49" t="str">
        <f t="shared" si="298"/>
        <v/>
      </c>
      <c r="GT80" s="49" t="str">
        <f t="shared" si="299"/>
        <v/>
      </c>
      <c r="GU80" s="49" t="str">
        <f t="shared" si="300"/>
        <v/>
      </c>
      <c r="GV80" s="49" t="str">
        <f t="shared" si="301"/>
        <v/>
      </c>
      <c r="GW80" s="49" t="str">
        <f t="shared" si="302"/>
        <v/>
      </c>
      <c r="GX80" s="49" t="str">
        <f t="shared" si="303"/>
        <v/>
      </c>
      <c r="GY80" s="49" t="str">
        <f t="shared" si="304"/>
        <v/>
      </c>
      <c r="GZ80" s="49" t="str">
        <f t="shared" si="305"/>
        <v/>
      </c>
      <c r="HA80" s="49" t="str">
        <f t="shared" si="306"/>
        <v/>
      </c>
      <c r="HB80" s="49" t="str">
        <f t="shared" si="307"/>
        <v/>
      </c>
      <c r="HC80" s="49" t="str">
        <f t="shared" si="308"/>
        <v/>
      </c>
      <c r="HD80" s="49" t="str">
        <f t="shared" si="309"/>
        <v/>
      </c>
      <c r="HE80" s="49" t="str">
        <f t="shared" si="310"/>
        <v/>
      </c>
      <c r="HF80" s="49" t="str">
        <f t="shared" si="311"/>
        <v/>
      </c>
      <c r="HG80" s="49" t="str">
        <f t="shared" si="312"/>
        <v/>
      </c>
      <c r="HH80" s="49" t="str">
        <f t="shared" si="313"/>
        <v/>
      </c>
      <c r="HI80" s="49" t="str">
        <f t="shared" si="314"/>
        <v/>
      </c>
      <c r="HJ80" s="49" t="str">
        <f t="shared" si="315"/>
        <v/>
      </c>
      <c r="HK80" s="49" t="str">
        <f t="shared" si="316"/>
        <v/>
      </c>
      <c r="HL80" s="49" t="str">
        <f t="shared" si="317"/>
        <v/>
      </c>
      <c r="HM80" s="49" t="str">
        <f t="shared" si="318"/>
        <v/>
      </c>
      <c r="HN80" s="49" t="str">
        <f t="shared" si="319"/>
        <v/>
      </c>
      <c r="HO80" s="49" t="str">
        <f t="shared" si="320"/>
        <v/>
      </c>
      <c r="HP80" s="49" t="str">
        <f t="shared" si="321"/>
        <v/>
      </c>
      <c r="HQ80" s="49" t="str">
        <f t="shared" si="322"/>
        <v/>
      </c>
      <c r="HR80" s="49" t="str">
        <f t="shared" si="323"/>
        <v/>
      </c>
      <c r="HS80" s="49" t="str">
        <f t="shared" si="324"/>
        <v/>
      </c>
      <c r="HT80" s="169" t="e">
        <f t="shared" si="325"/>
        <v>#N/A</v>
      </c>
      <c r="HU80" s="169" t="e">
        <f t="shared" si="342"/>
        <v>#N/A</v>
      </c>
      <c r="HV80" s="169" t="e">
        <f t="shared" si="342"/>
        <v>#N/A</v>
      </c>
      <c r="HW80" s="169" t="e">
        <f t="shared" si="342"/>
        <v>#N/A</v>
      </c>
      <c r="HX80" s="169" t="e">
        <f t="shared" si="216"/>
        <v>#N/A</v>
      </c>
      <c r="HY80" s="169" t="e">
        <f t="shared" si="216"/>
        <v>#N/A</v>
      </c>
      <c r="HZ80" s="169" t="e">
        <f t="shared" si="216"/>
        <v>#N/A</v>
      </c>
      <c r="IA80" s="169" t="e">
        <f t="shared" si="216"/>
        <v>#N/A</v>
      </c>
      <c r="IB80" s="169" t="e">
        <f t="shared" si="216"/>
        <v>#N/A</v>
      </c>
      <c r="IC80" s="169" t="e">
        <f t="shared" si="216"/>
        <v>#N/A</v>
      </c>
      <c r="ID80" s="169" t="e">
        <f t="shared" si="216"/>
        <v>#N/A</v>
      </c>
      <c r="IE80" s="169" t="e">
        <f t="shared" si="216"/>
        <v>#N/A</v>
      </c>
      <c r="IF80" s="169" t="e">
        <f t="shared" si="216"/>
        <v>#N/A</v>
      </c>
      <c r="IG80" s="169" t="e">
        <f t="shared" si="216"/>
        <v>#N/A</v>
      </c>
      <c r="IH80" s="169" t="e">
        <f t="shared" si="216"/>
        <v>#N/A</v>
      </c>
      <c r="II80" s="169" t="e">
        <f t="shared" si="216"/>
        <v>#N/A</v>
      </c>
      <c r="IJ80" s="169" t="e">
        <f t="shared" si="216"/>
        <v>#N/A</v>
      </c>
      <c r="IK80" s="169" t="e">
        <f t="shared" si="216"/>
        <v>#N/A</v>
      </c>
      <c r="IL80" s="169" t="e">
        <f t="shared" si="216"/>
        <v>#N/A</v>
      </c>
      <c r="IM80" s="169" t="e">
        <f t="shared" si="349"/>
        <v>#N/A</v>
      </c>
      <c r="IN80" s="169" t="e">
        <f t="shared" si="349"/>
        <v>#N/A</v>
      </c>
      <c r="IO80" s="169" t="e">
        <f t="shared" si="349"/>
        <v>#N/A</v>
      </c>
      <c r="IP80" s="169" t="e">
        <f t="shared" si="349"/>
        <v>#N/A</v>
      </c>
      <c r="IQ80" s="169" t="e">
        <f t="shared" si="349"/>
        <v>#N/A</v>
      </c>
      <c r="IR80" s="169" t="e">
        <f t="shared" si="349"/>
        <v>#N/A</v>
      </c>
      <c r="IS80" s="169" t="e">
        <f t="shared" si="349"/>
        <v>#N/A</v>
      </c>
      <c r="IT80" s="169" t="e">
        <f t="shared" si="349"/>
        <v>#N/A</v>
      </c>
      <c r="IU80" s="169" t="e">
        <f t="shared" si="349"/>
        <v>#N/A</v>
      </c>
      <c r="IV80" s="169" t="e">
        <f t="shared" si="349"/>
        <v>#N/A</v>
      </c>
      <c r="IW80" s="169" t="e">
        <f t="shared" si="349"/>
        <v>#N/A</v>
      </c>
      <c r="IX80" s="169" t="e">
        <f t="shared" si="349"/>
        <v>#N/A</v>
      </c>
      <c r="IY80" s="169" t="e">
        <f t="shared" si="349"/>
        <v>#N/A</v>
      </c>
      <c r="IZ80" s="169" t="e">
        <f t="shared" si="349"/>
        <v>#N/A</v>
      </c>
      <c r="JA80" s="169" t="e">
        <f t="shared" si="349"/>
        <v>#N/A</v>
      </c>
      <c r="JB80" s="169" t="e">
        <f t="shared" si="346"/>
        <v>#N/A</v>
      </c>
      <c r="JC80" s="169" t="e">
        <f t="shared" si="346"/>
        <v>#N/A</v>
      </c>
      <c r="JD80" s="169" t="e">
        <f t="shared" si="346"/>
        <v>#N/A</v>
      </c>
      <c r="JE80" s="169" t="e">
        <f t="shared" si="346"/>
        <v>#N/A</v>
      </c>
      <c r="JF80" s="169" t="e">
        <f t="shared" si="346"/>
        <v>#N/A</v>
      </c>
      <c r="JG80" s="169" t="e">
        <f t="shared" si="346"/>
        <v>#N/A</v>
      </c>
      <c r="JH80" s="169" t="e">
        <f t="shared" si="346"/>
        <v>#N/A</v>
      </c>
      <c r="JI80" s="169" t="e">
        <f t="shared" si="346"/>
        <v>#N/A</v>
      </c>
      <c r="JJ80" s="169" t="e">
        <f t="shared" si="346"/>
        <v>#N/A</v>
      </c>
      <c r="JK80" s="169" t="e">
        <f t="shared" si="346"/>
        <v>#N/A</v>
      </c>
      <c r="JL80" s="169" t="e">
        <f t="shared" si="346"/>
        <v>#N/A</v>
      </c>
      <c r="JM80" s="169" t="e">
        <f t="shared" si="346"/>
        <v>#N/A</v>
      </c>
      <c r="JN80" s="169" t="e">
        <f t="shared" si="346"/>
        <v>#N/A</v>
      </c>
      <c r="JO80" s="169" t="e">
        <f t="shared" si="346"/>
        <v>#N/A</v>
      </c>
      <c r="JP80" s="169" t="e">
        <f t="shared" si="346"/>
        <v>#N/A</v>
      </c>
      <c r="JQ80" s="169" t="e">
        <f t="shared" si="331"/>
        <v>#N/A</v>
      </c>
      <c r="JR80" s="169" t="e">
        <f t="shared" si="331"/>
        <v>#N/A</v>
      </c>
      <c r="JS80" s="169" t="e">
        <f t="shared" si="331"/>
        <v>#N/A</v>
      </c>
      <c r="JT80" s="169" t="e">
        <f t="shared" si="331"/>
        <v>#N/A</v>
      </c>
      <c r="JU80" s="169" t="e">
        <f t="shared" si="331"/>
        <v>#N/A</v>
      </c>
      <c r="JV80" s="169" t="e">
        <f t="shared" si="331"/>
        <v>#N/A</v>
      </c>
      <c r="JW80" s="169" t="e">
        <f t="shared" si="331"/>
        <v>#N/A</v>
      </c>
      <c r="JX80" s="169" t="e">
        <f t="shared" si="331"/>
        <v>#N/A</v>
      </c>
      <c r="JY80" s="169" t="e">
        <f t="shared" si="331"/>
        <v>#N/A</v>
      </c>
      <c r="JZ80" s="169" t="e">
        <f t="shared" si="331"/>
        <v>#N/A</v>
      </c>
      <c r="KA80" s="169" t="e">
        <f t="shared" si="331"/>
        <v>#N/A</v>
      </c>
      <c r="KB80" s="169" t="e">
        <f t="shared" si="331"/>
        <v>#N/A</v>
      </c>
      <c r="KC80" s="169" t="e">
        <f t="shared" si="331"/>
        <v>#N/A</v>
      </c>
      <c r="KD80" s="169" t="e">
        <f t="shared" si="331"/>
        <v>#N/A</v>
      </c>
      <c r="KE80" s="169" t="e">
        <f t="shared" si="331"/>
        <v>#N/A</v>
      </c>
      <c r="KF80" s="169" t="e">
        <f t="shared" si="335"/>
        <v>#N/A</v>
      </c>
      <c r="KG80" s="169" t="e">
        <f t="shared" si="343"/>
        <v>#N/A</v>
      </c>
      <c r="KH80" s="169" t="e">
        <f t="shared" si="343"/>
        <v>#N/A</v>
      </c>
      <c r="KI80" s="169" t="e">
        <f t="shared" si="343"/>
        <v>#N/A</v>
      </c>
      <c r="KJ80" s="169" t="e">
        <f t="shared" si="217"/>
        <v>#N/A</v>
      </c>
      <c r="KK80" s="169" t="e">
        <f t="shared" si="217"/>
        <v>#N/A</v>
      </c>
      <c r="KL80" s="169" t="e">
        <f t="shared" si="217"/>
        <v>#N/A</v>
      </c>
      <c r="KM80" s="169" t="e">
        <f t="shared" si="217"/>
        <v>#N/A</v>
      </c>
      <c r="KN80" s="169" t="e">
        <f t="shared" si="217"/>
        <v>#N/A</v>
      </c>
      <c r="KO80" s="169" t="e">
        <f t="shared" si="217"/>
        <v>#N/A</v>
      </c>
      <c r="KP80" s="169" t="e">
        <f t="shared" si="217"/>
        <v>#N/A</v>
      </c>
      <c r="KQ80" s="169" t="e">
        <f t="shared" si="217"/>
        <v>#N/A</v>
      </c>
      <c r="KR80" s="169" t="e">
        <f t="shared" si="217"/>
        <v>#N/A</v>
      </c>
      <c r="KS80" s="169" t="e">
        <f t="shared" si="217"/>
        <v>#N/A</v>
      </c>
      <c r="KT80" s="169" t="e">
        <f t="shared" si="217"/>
        <v>#N/A</v>
      </c>
      <c r="KU80" s="169" t="e">
        <f t="shared" si="217"/>
        <v>#N/A</v>
      </c>
      <c r="KV80" s="169" t="e">
        <f t="shared" si="217"/>
        <v>#N/A</v>
      </c>
      <c r="KW80" s="169" t="e">
        <f t="shared" si="217"/>
        <v>#N/A</v>
      </c>
      <c r="KX80" s="169" t="e">
        <f t="shared" si="217"/>
        <v>#N/A</v>
      </c>
      <c r="KY80" s="169" t="e">
        <f t="shared" si="350"/>
        <v>#N/A</v>
      </c>
      <c r="KZ80" s="169" t="e">
        <f t="shared" si="350"/>
        <v>#N/A</v>
      </c>
      <c r="LA80" s="169" t="e">
        <f t="shared" si="350"/>
        <v>#N/A</v>
      </c>
      <c r="LB80" s="169" t="e">
        <f t="shared" si="350"/>
        <v>#N/A</v>
      </c>
      <c r="LC80" s="169" t="e">
        <f t="shared" si="350"/>
        <v>#N/A</v>
      </c>
      <c r="LD80" s="169" t="e">
        <f t="shared" si="350"/>
        <v>#N/A</v>
      </c>
      <c r="LE80" s="169" t="e">
        <f t="shared" si="350"/>
        <v>#N/A</v>
      </c>
      <c r="LF80" s="169" t="e">
        <f t="shared" si="350"/>
        <v>#N/A</v>
      </c>
      <c r="LG80" s="169" t="e">
        <f t="shared" si="350"/>
        <v>#N/A</v>
      </c>
      <c r="LH80" s="169" t="e">
        <f t="shared" si="350"/>
        <v>#N/A</v>
      </c>
      <c r="LI80" s="169" t="e">
        <f t="shared" si="350"/>
        <v>#N/A</v>
      </c>
      <c r="LJ80" s="169" t="e">
        <f t="shared" si="350"/>
        <v>#N/A</v>
      </c>
      <c r="LK80" s="169" t="e">
        <f t="shared" si="350"/>
        <v>#N/A</v>
      </c>
      <c r="LL80" s="169" t="e">
        <f t="shared" si="350"/>
        <v>#N/A</v>
      </c>
      <c r="LM80" s="169" t="e">
        <f t="shared" si="350"/>
        <v>#N/A</v>
      </c>
      <c r="LN80" s="169" t="e">
        <f t="shared" si="347"/>
        <v>#N/A</v>
      </c>
      <c r="LO80" s="169" t="e">
        <f t="shared" si="347"/>
        <v>#N/A</v>
      </c>
      <c r="LP80" s="169" t="e">
        <f t="shared" si="347"/>
        <v>#N/A</v>
      </c>
      <c r="LQ80" s="169" t="e">
        <f t="shared" si="347"/>
        <v>#N/A</v>
      </c>
      <c r="LR80" s="169" t="e">
        <f t="shared" si="347"/>
        <v>#N/A</v>
      </c>
      <c r="LS80" s="169" t="e">
        <f t="shared" si="347"/>
        <v>#N/A</v>
      </c>
      <c r="LT80" s="169" t="e">
        <f t="shared" si="347"/>
        <v>#N/A</v>
      </c>
      <c r="LU80" s="169" t="e">
        <f t="shared" si="347"/>
        <v>#N/A</v>
      </c>
      <c r="LV80" s="169" t="e">
        <f t="shared" si="347"/>
        <v>#N/A</v>
      </c>
      <c r="LW80" s="169" t="e">
        <f t="shared" si="347"/>
        <v>#N/A</v>
      </c>
      <c r="LX80" s="169" t="e">
        <f t="shared" si="347"/>
        <v>#N/A</v>
      </c>
      <c r="LY80" s="169" t="e">
        <f t="shared" si="347"/>
        <v>#N/A</v>
      </c>
      <c r="LZ80" s="169" t="e">
        <f t="shared" si="347"/>
        <v>#N/A</v>
      </c>
      <c r="MA80" s="169" t="e">
        <f t="shared" si="347"/>
        <v>#N/A</v>
      </c>
      <c r="MB80" s="169" t="e">
        <f t="shared" si="347"/>
        <v>#N/A</v>
      </c>
      <c r="MC80" s="169" t="e">
        <f t="shared" si="332"/>
        <v>#N/A</v>
      </c>
      <c r="MD80" s="169" t="e">
        <f t="shared" si="332"/>
        <v>#N/A</v>
      </c>
      <c r="ME80" s="169" t="e">
        <f t="shared" si="332"/>
        <v>#N/A</v>
      </c>
      <c r="MF80" s="169" t="e">
        <f t="shared" si="332"/>
        <v>#N/A</v>
      </c>
      <c r="MG80" s="169" t="e">
        <f t="shared" si="332"/>
        <v>#N/A</v>
      </c>
      <c r="MH80" s="169" t="e">
        <f t="shared" si="332"/>
        <v>#N/A</v>
      </c>
      <c r="MI80" s="169" t="e">
        <f t="shared" si="332"/>
        <v>#N/A</v>
      </c>
      <c r="MJ80" s="169" t="e">
        <f t="shared" si="332"/>
        <v>#N/A</v>
      </c>
      <c r="MK80" s="169" t="e">
        <f t="shared" si="332"/>
        <v>#N/A</v>
      </c>
      <c r="ML80" s="169" t="e">
        <f t="shared" si="332"/>
        <v>#N/A</v>
      </c>
      <c r="MM80" s="169" t="e">
        <f t="shared" si="332"/>
        <v>#N/A</v>
      </c>
      <c r="MN80" s="169" t="e">
        <f t="shared" si="332"/>
        <v>#N/A</v>
      </c>
      <c r="MO80" s="169" t="e">
        <f t="shared" si="332"/>
        <v>#N/A</v>
      </c>
      <c r="MP80" s="169" t="e">
        <f t="shared" si="332"/>
        <v>#N/A</v>
      </c>
      <c r="MQ80" s="169" t="e">
        <f t="shared" si="332"/>
        <v>#N/A</v>
      </c>
      <c r="MR80" s="169" t="e">
        <f t="shared" si="336"/>
        <v>#N/A</v>
      </c>
      <c r="MS80" s="169" t="e">
        <f t="shared" si="344"/>
        <v>#N/A</v>
      </c>
      <c r="MT80" s="169" t="e">
        <f t="shared" si="344"/>
        <v>#N/A</v>
      </c>
      <c r="MU80" s="169" t="e">
        <f t="shared" si="344"/>
        <v>#N/A</v>
      </c>
      <c r="MV80" s="169" t="e">
        <f t="shared" si="218"/>
        <v>#N/A</v>
      </c>
      <c r="MW80" s="169" t="e">
        <f t="shared" si="218"/>
        <v>#N/A</v>
      </c>
      <c r="MX80" s="169" t="e">
        <f t="shared" si="218"/>
        <v>#N/A</v>
      </c>
      <c r="MY80" s="169" t="e">
        <f t="shared" si="218"/>
        <v>#N/A</v>
      </c>
      <c r="MZ80" s="169" t="e">
        <f t="shared" si="218"/>
        <v>#N/A</v>
      </c>
      <c r="NA80" s="169" t="e">
        <f t="shared" si="218"/>
        <v>#N/A</v>
      </c>
      <c r="NB80" s="169" t="e">
        <f t="shared" si="218"/>
        <v>#N/A</v>
      </c>
      <c r="NC80" s="169" t="e">
        <f t="shared" si="218"/>
        <v>#N/A</v>
      </c>
      <c r="ND80" s="169" t="e">
        <f t="shared" si="218"/>
        <v>#N/A</v>
      </c>
      <c r="NE80" s="169" t="e">
        <f t="shared" si="218"/>
        <v>#N/A</v>
      </c>
      <c r="NF80" s="169" t="e">
        <f t="shared" si="218"/>
        <v>#N/A</v>
      </c>
      <c r="NG80" s="169" t="e">
        <f t="shared" si="218"/>
        <v>#N/A</v>
      </c>
      <c r="NH80" s="169" t="e">
        <f t="shared" si="218"/>
        <v>#N/A</v>
      </c>
      <c r="NI80" s="169" t="e">
        <f t="shared" si="218"/>
        <v>#N/A</v>
      </c>
      <c r="NJ80" s="169" t="e">
        <f t="shared" si="218"/>
        <v>#N/A</v>
      </c>
      <c r="NK80" s="169" t="e">
        <f t="shared" si="351"/>
        <v>#N/A</v>
      </c>
      <c r="NL80" s="169" t="e">
        <f t="shared" si="351"/>
        <v>#N/A</v>
      </c>
      <c r="NM80" s="169" t="e">
        <f t="shared" si="351"/>
        <v>#N/A</v>
      </c>
      <c r="NN80" s="169" t="e">
        <f t="shared" si="351"/>
        <v>#N/A</v>
      </c>
      <c r="NO80" s="169" t="e">
        <f t="shared" si="351"/>
        <v>#N/A</v>
      </c>
      <c r="NP80" s="169" t="e">
        <f t="shared" si="351"/>
        <v>#N/A</v>
      </c>
      <c r="NQ80" s="169" t="e">
        <f t="shared" si="351"/>
        <v>#N/A</v>
      </c>
      <c r="NR80" s="169" t="e">
        <f t="shared" si="351"/>
        <v>#N/A</v>
      </c>
      <c r="NS80" s="169" t="e">
        <f t="shared" si="351"/>
        <v>#N/A</v>
      </c>
      <c r="NT80" s="169" t="e">
        <f t="shared" si="351"/>
        <v>#N/A</v>
      </c>
      <c r="NU80" s="169" t="e">
        <f t="shared" si="351"/>
        <v>#N/A</v>
      </c>
      <c r="NV80" s="169" t="e">
        <f t="shared" si="351"/>
        <v>#N/A</v>
      </c>
      <c r="NW80" s="169" t="e">
        <f t="shared" si="351"/>
        <v>#N/A</v>
      </c>
      <c r="NX80" s="169" t="e">
        <f t="shared" si="351"/>
        <v>#N/A</v>
      </c>
      <c r="NY80" s="169" t="e">
        <f t="shared" si="351"/>
        <v>#N/A</v>
      </c>
      <c r="NZ80" s="169" t="e">
        <f t="shared" si="348"/>
        <v>#N/A</v>
      </c>
      <c r="OA80" s="169" t="e">
        <f t="shared" si="348"/>
        <v>#N/A</v>
      </c>
      <c r="OB80" s="169" t="e">
        <f t="shared" si="348"/>
        <v>#N/A</v>
      </c>
      <c r="OC80" s="169" t="e">
        <f t="shared" si="348"/>
        <v>#N/A</v>
      </c>
      <c r="OD80" s="169" t="e">
        <f t="shared" si="348"/>
        <v>#N/A</v>
      </c>
      <c r="OE80" s="169" t="e">
        <f t="shared" si="348"/>
        <v>#N/A</v>
      </c>
      <c r="OF80" s="169" t="e">
        <f t="shared" si="348"/>
        <v>#N/A</v>
      </c>
      <c r="OG80" s="169" t="e">
        <f t="shared" si="348"/>
        <v>#N/A</v>
      </c>
      <c r="OH80" s="169" t="e">
        <f t="shared" si="348"/>
        <v>#N/A</v>
      </c>
      <c r="OI80" s="169" t="e">
        <f t="shared" si="348"/>
        <v>#N/A</v>
      </c>
      <c r="OJ80" s="169" t="e">
        <f t="shared" si="348"/>
        <v>#N/A</v>
      </c>
      <c r="OK80" s="169" t="e">
        <f t="shared" si="348"/>
        <v>#N/A</v>
      </c>
      <c r="OL80" s="169" t="e">
        <f t="shared" si="348"/>
        <v>#N/A</v>
      </c>
      <c r="OM80" s="169" t="e">
        <f t="shared" si="348"/>
        <v>#N/A</v>
      </c>
      <c r="ON80" s="169" t="e">
        <f t="shared" si="348"/>
        <v>#N/A</v>
      </c>
      <c r="OO80" s="169" t="e">
        <f t="shared" si="333"/>
        <v>#N/A</v>
      </c>
      <c r="OP80" s="169" t="e">
        <f t="shared" si="333"/>
        <v>#N/A</v>
      </c>
      <c r="OQ80" s="169" t="e">
        <f t="shared" si="333"/>
        <v>#N/A</v>
      </c>
      <c r="OR80" s="169" t="e">
        <f t="shared" si="333"/>
        <v>#N/A</v>
      </c>
      <c r="OS80" s="169" t="e">
        <f t="shared" si="333"/>
        <v>#N/A</v>
      </c>
      <c r="OT80" s="169" t="e">
        <f t="shared" si="333"/>
        <v>#N/A</v>
      </c>
      <c r="OU80" s="169" t="e">
        <f t="shared" si="333"/>
        <v>#N/A</v>
      </c>
      <c r="OV80" s="169" t="e">
        <f t="shared" si="333"/>
        <v>#N/A</v>
      </c>
      <c r="OW80" s="169" t="e">
        <f t="shared" si="333"/>
        <v>#N/A</v>
      </c>
      <c r="OX80" s="169" t="e">
        <f t="shared" si="333"/>
        <v>#N/A</v>
      </c>
      <c r="OY80" s="169" t="e">
        <f t="shared" si="333"/>
        <v>#N/A</v>
      </c>
      <c r="OZ80" s="169" t="e">
        <f t="shared" si="333"/>
        <v>#N/A</v>
      </c>
      <c r="PA80" s="169" t="e">
        <f t="shared" si="333"/>
        <v>#N/A</v>
      </c>
      <c r="PB80" s="169" t="e">
        <f t="shared" si="333"/>
        <v>#N/A</v>
      </c>
      <c r="PC80" s="169" t="e">
        <f t="shared" si="333"/>
        <v>#N/A</v>
      </c>
      <c r="PD80" s="169" t="e">
        <f t="shared" si="337"/>
        <v>#N/A</v>
      </c>
      <c r="PE80" s="169" t="e">
        <f t="shared" si="326"/>
        <v>#N/A</v>
      </c>
      <c r="PF80" s="169" t="e">
        <f t="shared" si="326"/>
        <v>#N/A</v>
      </c>
      <c r="PG80" s="169" t="e">
        <f t="shared" si="326"/>
        <v>#N/A</v>
      </c>
      <c r="PH80" s="169" t="e">
        <f t="shared" si="326"/>
        <v>#N/A</v>
      </c>
      <c r="PI80" s="169" t="e">
        <f t="shared" si="326"/>
        <v>#N/A</v>
      </c>
      <c r="PJ80" s="169" t="e">
        <f t="shared" si="326"/>
        <v>#N/A</v>
      </c>
      <c r="PK80" s="169" t="e">
        <f t="shared" si="326"/>
        <v>#N/A</v>
      </c>
      <c r="PL80" s="169" t="e">
        <f t="shared" si="326"/>
        <v>#N/A</v>
      </c>
    </row>
    <row r="81" spans="1:428" hidden="1" x14ac:dyDescent="0.75">
      <c r="A81" s="4">
        <v>78</v>
      </c>
      <c r="B81" s="109"/>
      <c r="C81" s="117"/>
      <c r="D81" s="122" t="str">
        <f t="shared" si="220"/>
        <v/>
      </c>
      <c r="E81" s="95"/>
      <c r="F81" s="122" t="str">
        <f t="shared" si="221"/>
        <v/>
      </c>
      <c r="G81" s="117"/>
      <c r="H81" s="110"/>
      <c r="I81" s="124" t="str">
        <f t="shared" si="222"/>
        <v/>
      </c>
      <c r="J81" s="124" t="str">
        <f t="shared" si="223"/>
        <v/>
      </c>
      <c r="K81" s="73" t="str">
        <f t="shared" si="327"/>
        <v/>
      </c>
      <c r="L81" s="23"/>
      <c r="M81" s="57"/>
      <c r="N81" s="280"/>
      <c r="O81" s="74" t="str">
        <f>IF(AND(D81&gt;0,E81&gt;0,F81&gt;0),IF(ISBLANK(N81),IF(ISBLANK(L81),"",(F81-D81)*VLOOKUP(L81,VLookups!$A$4:$B$13,2,FALSE)),N81),"")</f>
        <v/>
      </c>
      <c r="P81" s="75" t="str">
        <f t="shared" si="224"/>
        <v/>
      </c>
      <c r="Q81" s="95"/>
      <c r="R81" s="270" t="str">
        <f>IF(AND(Q81&gt;0,E81&gt;0,NOT(O81="")),ABS(VLOOKUP($Q$1,VLookups!$A$43:$B$44,2,FALSE)-_xlfn.NORM.DIST(Q81,K81,O81,TRUE)),"")</f>
        <v/>
      </c>
      <c r="S81" s="94" t="str">
        <f>IF(AND($D81&gt;0,$E81&gt;0,$F81&gt;0,NOT(ISBLANK($L81))),_xlfn.NORM.INV(ABS(VLOOKUP($Q$1,VLookups!$A$43:$B$44,2,FALSE)-S$3),$K81,$O81),"")</f>
        <v/>
      </c>
      <c r="T81" s="93" t="str">
        <f>IF(AND($D81&gt;0,$E81&gt;0,$F81&gt;0,NOT(ISBLANK($L81))),_xlfn.NORM.INV(ABS(VLOOKUP($Q$1,VLookups!$A$43:$B$44,2,FALSE)-T$3),$K81,$O81),"")</f>
        <v/>
      </c>
      <c r="U81" s="94" t="str">
        <f>IF(AND($D81&gt;0,$E81&gt;0,$F81&gt;0,NOT(ISBLANK($L81))),_xlfn.NORM.INV(ABS(VLOOKUP($Q$1,VLookups!$A$43:$B$44,2,FALSE)-U$3),$K81,$O81),"")</f>
        <v/>
      </c>
      <c r="V81" s="93" t="str">
        <f>IF(AND($D81&gt;0,$E81&gt;0,$F81&gt;0,NOT(ISBLANK($L81))),_xlfn.NORM.INV(ABS(VLOOKUP($Q$1,VLookups!$A$43:$B$44,2,FALSE)-V$3),$K81,$O81),"")</f>
        <v/>
      </c>
      <c r="W81" s="94" t="str">
        <f>IF(AND($D81&gt;0,$E81&gt;0,$F81&gt;0,NOT(ISBLANK($L81))),_xlfn.NORM.INV(ABS(VLOOKUP($Q$1,VLookups!$A$43:$B$44,2,FALSE)-W$3),$K81,$O81),"")</f>
        <v/>
      </c>
      <c r="X81" s="93" t="str">
        <f>IF(AND($D81&gt;0,$E81&gt;0,$F81&gt;0,NOT(ISBLANK($L81))),_xlfn.NORM.INV(ABS(VLOOKUP($Q$1,VLookups!$A$43:$B$44,2,FALSE)-X$3),$K81,$O81),"")</f>
        <v/>
      </c>
      <c r="Y81" s="5"/>
      <c r="Z81" s="168" t="str">
        <f t="shared" si="328"/>
        <v/>
      </c>
      <c r="AA81" s="49" t="str">
        <f t="shared" si="329"/>
        <v/>
      </c>
      <c r="AB81" s="49" t="str">
        <f t="shared" si="345"/>
        <v/>
      </c>
      <c r="AC81" s="49" t="str">
        <f t="shared" si="345"/>
        <v/>
      </c>
      <c r="AD81" s="49" t="str">
        <f t="shared" si="345"/>
        <v/>
      </c>
      <c r="AE81" s="49" t="str">
        <f t="shared" si="345"/>
        <v/>
      </c>
      <c r="AF81" s="49" t="str">
        <f t="shared" si="345"/>
        <v/>
      </c>
      <c r="AG81" s="49" t="str">
        <f t="shared" si="345"/>
        <v/>
      </c>
      <c r="AH81" s="49" t="str">
        <f t="shared" si="345"/>
        <v/>
      </c>
      <c r="AI81" s="49" t="str">
        <f t="shared" si="345"/>
        <v/>
      </c>
      <c r="AJ81" s="49" t="str">
        <f t="shared" si="345"/>
        <v/>
      </c>
      <c r="AK81" s="49" t="str">
        <f t="shared" si="345"/>
        <v/>
      </c>
      <c r="AL81" s="49" t="str">
        <f t="shared" si="345"/>
        <v/>
      </c>
      <c r="AM81" s="49" t="str">
        <f t="shared" si="345"/>
        <v/>
      </c>
      <c r="AN81" s="49" t="str">
        <f t="shared" si="345"/>
        <v/>
      </c>
      <c r="AO81" s="49" t="str">
        <f t="shared" si="345"/>
        <v/>
      </c>
      <c r="AP81" s="49" t="str">
        <f t="shared" si="345"/>
        <v/>
      </c>
      <c r="AQ81" s="49" t="str">
        <f t="shared" si="345"/>
        <v/>
      </c>
      <c r="AR81" s="49" t="str">
        <f t="shared" si="345"/>
        <v/>
      </c>
      <c r="AS81" s="49" t="str">
        <f t="shared" si="345"/>
        <v/>
      </c>
      <c r="AT81" s="49" t="str">
        <f t="shared" si="345"/>
        <v/>
      </c>
      <c r="AU81" s="49" t="str">
        <f t="shared" si="345"/>
        <v/>
      </c>
      <c r="AV81" s="49" t="str">
        <f t="shared" si="345"/>
        <v/>
      </c>
      <c r="AW81" s="49" t="str">
        <f t="shared" si="345"/>
        <v/>
      </c>
      <c r="AX81" s="49" t="str">
        <f t="shared" si="345"/>
        <v/>
      </c>
      <c r="AY81" s="49" t="str">
        <f t="shared" si="345"/>
        <v/>
      </c>
      <c r="AZ81" s="49" t="str">
        <f t="shared" si="345"/>
        <v/>
      </c>
      <c r="BA81" s="49" t="str">
        <f t="shared" si="345"/>
        <v/>
      </c>
      <c r="BB81" s="49" t="str">
        <f t="shared" si="345"/>
        <v/>
      </c>
      <c r="BC81" s="49" t="str">
        <f t="shared" si="345"/>
        <v/>
      </c>
      <c r="BD81" s="49" t="str">
        <f t="shared" si="345"/>
        <v/>
      </c>
      <c r="BE81" s="49" t="str">
        <f t="shared" si="345"/>
        <v/>
      </c>
      <c r="BF81" s="49" t="str">
        <f t="shared" si="345"/>
        <v/>
      </c>
      <c r="BG81" s="49" t="str">
        <f t="shared" si="345"/>
        <v/>
      </c>
      <c r="BH81" s="49" t="str">
        <f t="shared" si="345"/>
        <v/>
      </c>
      <c r="BI81" s="49" t="str">
        <f t="shared" si="345"/>
        <v/>
      </c>
      <c r="BJ81" s="49" t="str">
        <f t="shared" si="345"/>
        <v/>
      </c>
      <c r="BK81" s="49" t="str">
        <f t="shared" si="345"/>
        <v/>
      </c>
      <c r="BL81" s="49" t="str">
        <f t="shared" si="345"/>
        <v/>
      </c>
      <c r="BM81" s="49" t="str">
        <f t="shared" si="345"/>
        <v/>
      </c>
      <c r="BN81" s="49" t="str">
        <f t="shared" si="345"/>
        <v/>
      </c>
      <c r="BO81" s="49" t="str">
        <f t="shared" si="345"/>
        <v/>
      </c>
      <c r="BP81" s="49" t="str">
        <f t="shared" si="345"/>
        <v/>
      </c>
      <c r="BQ81" s="49" t="str">
        <f t="shared" si="345"/>
        <v/>
      </c>
      <c r="BR81" s="49" t="str">
        <f t="shared" si="345"/>
        <v/>
      </c>
      <c r="BS81" s="49" t="str">
        <f t="shared" si="345"/>
        <v/>
      </c>
      <c r="BT81" s="49" t="str">
        <f t="shared" si="345"/>
        <v/>
      </c>
      <c r="BU81" s="49" t="str">
        <f t="shared" si="345"/>
        <v/>
      </c>
      <c r="BV81" s="49" t="str">
        <f t="shared" si="345"/>
        <v/>
      </c>
      <c r="BW81" s="49" t="str">
        <f t="shared" si="345"/>
        <v/>
      </c>
      <c r="BX81" s="49" t="str">
        <f t="shared" si="345"/>
        <v/>
      </c>
      <c r="BY81" s="49" t="str">
        <f t="shared" si="345"/>
        <v/>
      </c>
      <c r="BZ81" s="49" t="str">
        <f t="shared" si="345"/>
        <v/>
      </c>
      <c r="CA81" s="49" t="str">
        <f t="shared" si="345"/>
        <v/>
      </c>
      <c r="CB81" s="49" t="str">
        <f t="shared" si="345"/>
        <v/>
      </c>
      <c r="CC81" s="49" t="str">
        <f t="shared" si="345"/>
        <v/>
      </c>
      <c r="CD81" s="49" t="str">
        <f t="shared" si="345"/>
        <v/>
      </c>
      <c r="CE81" s="49" t="str">
        <f t="shared" si="345"/>
        <v/>
      </c>
      <c r="CF81" s="49" t="str">
        <f t="shared" si="345"/>
        <v/>
      </c>
      <c r="CG81" s="49" t="str">
        <f t="shared" si="345"/>
        <v/>
      </c>
      <c r="CH81" s="49" t="str">
        <f t="shared" si="345"/>
        <v/>
      </c>
      <c r="CI81" s="49" t="str">
        <f t="shared" si="345"/>
        <v/>
      </c>
      <c r="CJ81" s="49" t="str">
        <f t="shared" si="345"/>
        <v/>
      </c>
      <c r="CK81" s="49" t="str">
        <f t="shared" si="345"/>
        <v/>
      </c>
      <c r="CL81" s="49" t="str">
        <f t="shared" si="345"/>
        <v/>
      </c>
      <c r="CM81" s="49" t="str">
        <f t="shared" ref="CM81:DV84" si="352">IF(ISNONTEXT($Z81),CN81-$Z81,"")</f>
        <v/>
      </c>
      <c r="CN81" s="49" t="str">
        <f t="shared" si="352"/>
        <v/>
      </c>
      <c r="CO81" s="49" t="str">
        <f t="shared" si="352"/>
        <v/>
      </c>
      <c r="CP81" s="49" t="str">
        <f t="shared" si="352"/>
        <v/>
      </c>
      <c r="CQ81" s="49" t="str">
        <f t="shared" si="352"/>
        <v/>
      </c>
      <c r="CR81" s="49" t="str">
        <f t="shared" si="352"/>
        <v/>
      </c>
      <c r="CS81" s="49" t="str">
        <f t="shared" si="352"/>
        <v/>
      </c>
      <c r="CT81" s="49" t="str">
        <f t="shared" si="352"/>
        <v/>
      </c>
      <c r="CU81" s="49" t="str">
        <f t="shared" si="352"/>
        <v/>
      </c>
      <c r="CV81" s="49" t="str">
        <f t="shared" si="352"/>
        <v/>
      </c>
      <c r="CW81" s="49" t="str">
        <f t="shared" si="352"/>
        <v/>
      </c>
      <c r="CX81" s="49" t="str">
        <f t="shared" si="352"/>
        <v/>
      </c>
      <c r="CY81" s="49" t="str">
        <f t="shared" si="352"/>
        <v/>
      </c>
      <c r="CZ81" s="49" t="str">
        <f t="shared" si="352"/>
        <v/>
      </c>
      <c r="DA81" s="49" t="str">
        <f t="shared" si="352"/>
        <v/>
      </c>
      <c r="DB81" s="49" t="str">
        <f t="shared" si="352"/>
        <v/>
      </c>
      <c r="DC81" s="49" t="str">
        <f t="shared" si="352"/>
        <v/>
      </c>
      <c r="DD81" s="49" t="str">
        <f t="shared" si="352"/>
        <v/>
      </c>
      <c r="DE81" s="49" t="str">
        <f t="shared" si="352"/>
        <v/>
      </c>
      <c r="DF81" s="49" t="str">
        <f t="shared" si="352"/>
        <v/>
      </c>
      <c r="DG81" s="49" t="str">
        <f t="shared" si="352"/>
        <v/>
      </c>
      <c r="DH81" s="49" t="str">
        <f t="shared" si="352"/>
        <v/>
      </c>
      <c r="DI81" s="49" t="str">
        <f t="shared" si="352"/>
        <v/>
      </c>
      <c r="DJ81" s="49" t="str">
        <f t="shared" si="352"/>
        <v/>
      </c>
      <c r="DK81" s="49" t="str">
        <f t="shared" si="352"/>
        <v/>
      </c>
      <c r="DL81" s="49" t="str">
        <f t="shared" si="352"/>
        <v/>
      </c>
      <c r="DM81" s="49" t="str">
        <f t="shared" si="352"/>
        <v/>
      </c>
      <c r="DN81" s="49" t="str">
        <f t="shared" si="352"/>
        <v/>
      </c>
      <c r="DO81" s="49" t="str">
        <f t="shared" si="352"/>
        <v/>
      </c>
      <c r="DP81" s="49" t="str">
        <f t="shared" si="352"/>
        <v/>
      </c>
      <c r="DQ81" s="49" t="str">
        <f t="shared" si="352"/>
        <v/>
      </c>
      <c r="DR81" s="49" t="str">
        <f t="shared" si="352"/>
        <v/>
      </c>
      <c r="DS81" s="49" t="str">
        <f t="shared" si="352"/>
        <v/>
      </c>
      <c r="DT81" s="49" t="str">
        <f t="shared" si="352"/>
        <v/>
      </c>
      <c r="DU81" s="49" t="str">
        <f t="shared" si="352"/>
        <v/>
      </c>
      <c r="DV81" s="49" t="str">
        <f t="shared" si="352"/>
        <v/>
      </c>
      <c r="DW81" s="183" t="str">
        <f t="shared" si="330"/>
        <v/>
      </c>
      <c r="DX81" s="49" t="str">
        <f t="shared" si="225"/>
        <v/>
      </c>
      <c r="DY81" s="49" t="str">
        <f t="shared" si="226"/>
        <v/>
      </c>
      <c r="DZ81" s="49" t="str">
        <f t="shared" si="227"/>
        <v/>
      </c>
      <c r="EA81" s="49" t="str">
        <f t="shared" si="228"/>
        <v/>
      </c>
      <c r="EB81" s="49" t="str">
        <f t="shared" si="229"/>
        <v/>
      </c>
      <c r="EC81" s="49" t="str">
        <f t="shared" si="230"/>
        <v/>
      </c>
      <c r="ED81" s="49" t="str">
        <f t="shared" si="231"/>
        <v/>
      </c>
      <c r="EE81" s="49" t="str">
        <f t="shared" si="232"/>
        <v/>
      </c>
      <c r="EF81" s="49" t="str">
        <f t="shared" si="233"/>
        <v/>
      </c>
      <c r="EG81" s="49" t="str">
        <f t="shared" si="234"/>
        <v/>
      </c>
      <c r="EH81" s="49" t="str">
        <f t="shared" si="235"/>
        <v/>
      </c>
      <c r="EI81" s="49" t="str">
        <f t="shared" si="236"/>
        <v/>
      </c>
      <c r="EJ81" s="49" t="str">
        <f t="shared" si="237"/>
        <v/>
      </c>
      <c r="EK81" s="49" t="str">
        <f t="shared" si="238"/>
        <v/>
      </c>
      <c r="EL81" s="49" t="str">
        <f t="shared" si="239"/>
        <v/>
      </c>
      <c r="EM81" s="49" t="str">
        <f t="shared" si="240"/>
        <v/>
      </c>
      <c r="EN81" s="49" t="str">
        <f t="shared" si="241"/>
        <v/>
      </c>
      <c r="EO81" s="49" t="str">
        <f t="shared" si="242"/>
        <v/>
      </c>
      <c r="EP81" s="49" t="str">
        <f t="shared" si="243"/>
        <v/>
      </c>
      <c r="EQ81" s="49" t="str">
        <f t="shared" si="244"/>
        <v/>
      </c>
      <c r="ER81" s="49" t="str">
        <f t="shared" si="245"/>
        <v/>
      </c>
      <c r="ES81" s="49" t="str">
        <f t="shared" si="246"/>
        <v/>
      </c>
      <c r="ET81" s="49" t="str">
        <f t="shared" si="247"/>
        <v/>
      </c>
      <c r="EU81" s="49" t="str">
        <f t="shared" si="248"/>
        <v/>
      </c>
      <c r="EV81" s="49" t="str">
        <f t="shared" si="249"/>
        <v/>
      </c>
      <c r="EW81" s="49" t="str">
        <f t="shared" si="250"/>
        <v/>
      </c>
      <c r="EX81" s="49" t="str">
        <f t="shared" si="251"/>
        <v/>
      </c>
      <c r="EY81" s="49" t="str">
        <f t="shared" si="252"/>
        <v/>
      </c>
      <c r="EZ81" s="49" t="str">
        <f t="shared" si="253"/>
        <v/>
      </c>
      <c r="FA81" s="49" t="str">
        <f t="shared" si="254"/>
        <v/>
      </c>
      <c r="FB81" s="49" t="str">
        <f t="shared" si="255"/>
        <v/>
      </c>
      <c r="FC81" s="49" t="str">
        <f t="shared" si="256"/>
        <v/>
      </c>
      <c r="FD81" s="49" t="str">
        <f t="shared" si="257"/>
        <v/>
      </c>
      <c r="FE81" s="49" t="str">
        <f t="shared" si="258"/>
        <v/>
      </c>
      <c r="FF81" s="49" t="str">
        <f t="shared" si="259"/>
        <v/>
      </c>
      <c r="FG81" s="49" t="str">
        <f t="shared" si="260"/>
        <v/>
      </c>
      <c r="FH81" s="49" t="str">
        <f t="shared" si="261"/>
        <v/>
      </c>
      <c r="FI81" s="49" t="str">
        <f t="shared" si="262"/>
        <v/>
      </c>
      <c r="FJ81" s="49" t="str">
        <f t="shared" si="263"/>
        <v/>
      </c>
      <c r="FK81" s="49" t="str">
        <f t="shared" si="264"/>
        <v/>
      </c>
      <c r="FL81" s="49" t="str">
        <f t="shared" si="265"/>
        <v/>
      </c>
      <c r="FM81" s="49" t="str">
        <f t="shared" si="266"/>
        <v/>
      </c>
      <c r="FN81" s="49" t="str">
        <f t="shared" si="267"/>
        <v/>
      </c>
      <c r="FO81" s="49" t="str">
        <f t="shared" si="268"/>
        <v/>
      </c>
      <c r="FP81" s="49" t="str">
        <f t="shared" si="269"/>
        <v/>
      </c>
      <c r="FQ81" s="49" t="str">
        <f t="shared" si="270"/>
        <v/>
      </c>
      <c r="FR81" s="49" t="str">
        <f t="shared" si="271"/>
        <v/>
      </c>
      <c r="FS81" s="49" t="str">
        <f t="shared" si="272"/>
        <v/>
      </c>
      <c r="FT81" s="49" t="str">
        <f t="shared" si="273"/>
        <v/>
      </c>
      <c r="FU81" s="49" t="str">
        <f t="shared" si="274"/>
        <v/>
      </c>
      <c r="FV81" s="49" t="str">
        <f t="shared" si="275"/>
        <v/>
      </c>
      <c r="FW81" s="49" t="str">
        <f t="shared" si="276"/>
        <v/>
      </c>
      <c r="FX81" s="49" t="str">
        <f t="shared" si="277"/>
        <v/>
      </c>
      <c r="FY81" s="49" t="str">
        <f t="shared" si="278"/>
        <v/>
      </c>
      <c r="FZ81" s="49" t="str">
        <f t="shared" si="279"/>
        <v/>
      </c>
      <c r="GA81" s="49" t="str">
        <f t="shared" si="280"/>
        <v/>
      </c>
      <c r="GB81" s="49" t="str">
        <f t="shared" si="281"/>
        <v/>
      </c>
      <c r="GC81" s="49" t="str">
        <f t="shared" si="282"/>
        <v/>
      </c>
      <c r="GD81" s="49" t="str">
        <f t="shared" si="283"/>
        <v/>
      </c>
      <c r="GE81" s="49" t="str">
        <f t="shared" si="284"/>
        <v/>
      </c>
      <c r="GF81" s="49" t="str">
        <f t="shared" si="285"/>
        <v/>
      </c>
      <c r="GG81" s="49" t="str">
        <f t="shared" si="286"/>
        <v/>
      </c>
      <c r="GH81" s="49" t="str">
        <f t="shared" si="287"/>
        <v/>
      </c>
      <c r="GI81" s="49" t="str">
        <f t="shared" si="288"/>
        <v/>
      </c>
      <c r="GJ81" s="49" t="str">
        <f t="shared" si="289"/>
        <v/>
      </c>
      <c r="GK81" s="49" t="str">
        <f t="shared" si="290"/>
        <v/>
      </c>
      <c r="GL81" s="49" t="str">
        <f t="shared" si="291"/>
        <v/>
      </c>
      <c r="GM81" s="49" t="str">
        <f t="shared" si="292"/>
        <v/>
      </c>
      <c r="GN81" s="49" t="str">
        <f t="shared" si="293"/>
        <v/>
      </c>
      <c r="GO81" s="49" t="str">
        <f t="shared" si="294"/>
        <v/>
      </c>
      <c r="GP81" s="49" t="str">
        <f t="shared" si="295"/>
        <v/>
      </c>
      <c r="GQ81" s="49" t="str">
        <f t="shared" si="296"/>
        <v/>
      </c>
      <c r="GR81" s="49" t="str">
        <f t="shared" si="297"/>
        <v/>
      </c>
      <c r="GS81" s="49" t="str">
        <f t="shared" si="298"/>
        <v/>
      </c>
      <c r="GT81" s="49" t="str">
        <f t="shared" si="299"/>
        <v/>
      </c>
      <c r="GU81" s="49" t="str">
        <f t="shared" si="300"/>
        <v/>
      </c>
      <c r="GV81" s="49" t="str">
        <f t="shared" si="301"/>
        <v/>
      </c>
      <c r="GW81" s="49" t="str">
        <f t="shared" si="302"/>
        <v/>
      </c>
      <c r="GX81" s="49" t="str">
        <f t="shared" si="303"/>
        <v/>
      </c>
      <c r="GY81" s="49" t="str">
        <f t="shared" si="304"/>
        <v/>
      </c>
      <c r="GZ81" s="49" t="str">
        <f t="shared" si="305"/>
        <v/>
      </c>
      <c r="HA81" s="49" t="str">
        <f t="shared" si="306"/>
        <v/>
      </c>
      <c r="HB81" s="49" t="str">
        <f t="shared" si="307"/>
        <v/>
      </c>
      <c r="HC81" s="49" t="str">
        <f t="shared" si="308"/>
        <v/>
      </c>
      <c r="HD81" s="49" t="str">
        <f t="shared" si="309"/>
        <v/>
      </c>
      <c r="HE81" s="49" t="str">
        <f t="shared" si="310"/>
        <v/>
      </c>
      <c r="HF81" s="49" t="str">
        <f t="shared" si="311"/>
        <v/>
      </c>
      <c r="HG81" s="49" t="str">
        <f t="shared" si="312"/>
        <v/>
      </c>
      <c r="HH81" s="49" t="str">
        <f t="shared" si="313"/>
        <v/>
      </c>
      <c r="HI81" s="49" t="str">
        <f t="shared" si="314"/>
        <v/>
      </c>
      <c r="HJ81" s="49" t="str">
        <f t="shared" si="315"/>
        <v/>
      </c>
      <c r="HK81" s="49" t="str">
        <f t="shared" si="316"/>
        <v/>
      </c>
      <c r="HL81" s="49" t="str">
        <f t="shared" si="317"/>
        <v/>
      </c>
      <c r="HM81" s="49" t="str">
        <f t="shared" si="318"/>
        <v/>
      </c>
      <c r="HN81" s="49" t="str">
        <f t="shared" si="319"/>
        <v/>
      </c>
      <c r="HO81" s="49" t="str">
        <f t="shared" si="320"/>
        <v/>
      </c>
      <c r="HP81" s="49" t="str">
        <f t="shared" si="321"/>
        <v/>
      </c>
      <c r="HQ81" s="49" t="str">
        <f t="shared" si="322"/>
        <v/>
      </c>
      <c r="HR81" s="49" t="str">
        <f t="shared" si="323"/>
        <v/>
      </c>
      <c r="HS81" s="49" t="str">
        <f t="shared" si="324"/>
        <v/>
      </c>
      <c r="HT81" s="169" t="e">
        <f t="shared" si="325"/>
        <v>#N/A</v>
      </c>
      <c r="HU81" s="169" t="e">
        <f t="shared" si="342"/>
        <v>#N/A</v>
      </c>
      <c r="HV81" s="169" t="e">
        <f t="shared" si="342"/>
        <v>#N/A</v>
      </c>
      <c r="HW81" s="169" t="e">
        <f t="shared" si="342"/>
        <v>#N/A</v>
      </c>
      <c r="HX81" s="169" t="e">
        <f t="shared" ref="HX81:IL96" si="353">IF(ISNONTEXT($O81),_xlfn.NORM.DIST(AE81,$K81,$O81,FALSE),NA())</f>
        <v>#N/A</v>
      </c>
      <c r="HY81" s="169" t="e">
        <f t="shared" si="353"/>
        <v>#N/A</v>
      </c>
      <c r="HZ81" s="169" t="e">
        <f t="shared" si="353"/>
        <v>#N/A</v>
      </c>
      <c r="IA81" s="169" t="e">
        <f t="shared" si="353"/>
        <v>#N/A</v>
      </c>
      <c r="IB81" s="169" t="e">
        <f t="shared" si="353"/>
        <v>#N/A</v>
      </c>
      <c r="IC81" s="169" t="e">
        <f t="shared" si="353"/>
        <v>#N/A</v>
      </c>
      <c r="ID81" s="169" t="e">
        <f t="shared" si="353"/>
        <v>#N/A</v>
      </c>
      <c r="IE81" s="169" t="e">
        <f t="shared" si="353"/>
        <v>#N/A</v>
      </c>
      <c r="IF81" s="169" t="e">
        <f t="shared" si="353"/>
        <v>#N/A</v>
      </c>
      <c r="IG81" s="169" t="e">
        <f t="shared" si="353"/>
        <v>#N/A</v>
      </c>
      <c r="IH81" s="169" t="e">
        <f t="shared" si="353"/>
        <v>#N/A</v>
      </c>
      <c r="II81" s="169" t="e">
        <f t="shared" si="353"/>
        <v>#N/A</v>
      </c>
      <c r="IJ81" s="169" t="e">
        <f t="shared" si="353"/>
        <v>#N/A</v>
      </c>
      <c r="IK81" s="169" t="e">
        <f t="shared" si="353"/>
        <v>#N/A</v>
      </c>
      <c r="IL81" s="169" t="e">
        <f t="shared" si="353"/>
        <v>#N/A</v>
      </c>
      <c r="IM81" s="169" t="e">
        <f t="shared" si="349"/>
        <v>#N/A</v>
      </c>
      <c r="IN81" s="169" t="e">
        <f t="shared" si="349"/>
        <v>#N/A</v>
      </c>
      <c r="IO81" s="169" t="e">
        <f t="shared" si="349"/>
        <v>#N/A</v>
      </c>
      <c r="IP81" s="169" t="e">
        <f t="shared" si="349"/>
        <v>#N/A</v>
      </c>
      <c r="IQ81" s="169" t="e">
        <f t="shared" si="349"/>
        <v>#N/A</v>
      </c>
      <c r="IR81" s="169" t="e">
        <f t="shared" si="349"/>
        <v>#N/A</v>
      </c>
      <c r="IS81" s="169" t="e">
        <f t="shared" si="349"/>
        <v>#N/A</v>
      </c>
      <c r="IT81" s="169" t="e">
        <f t="shared" si="349"/>
        <v>#N/A</v>
      </c>
      <c r="IU81" s="169" t="e">
        <f t="shared" si="349"/>
        <v>#N/A</v>
      </c>
      <c r="IV81" s="169" t="e">
        <f t="shared" si="349"/>
        <v>#N/A</v>
      </c>
      <c r="IW81" s="169" t="e">
        <f t="shared" si="349"/>
        <v>#N/A</v>
      </c>
      <c r="IX81" s="169" t="e">
        <f t="shared" si="349"/>
        <v>#N/A</v>
      </c>
      <c r="IY81" s="169" t="e">
        <f t="shared" si="349"/>
        <v>#N/A</v>
      </c>
      <c r="IZ81" s="169" t="e">
        <f t="shared" si="349"/>
        <v>#N/A</v>
      </c>
      <c r="JA81" s="169" t="e">
        <f t="shared" si="349"/>
        <v>#N/A</v>
      </c>
      <c r="JB81" s="169" t="e">
        <f t="shared" si="346"/>
        <v>#N/A</v>
      </c>
      <c r="JC81" s="169" t="e">
        <f t="shared" si="346"/>
        <v>#N/A</v>
      </c>
      <c r="JD81" s="169" t="e">
        <f t="shared" si="346"/>
        <v>#N/A</v>
      </c>
      <c r="JE81" s="169" t="e">
        <f t="shared" si="346"/>
        <v>#N/A</v>
      </c>
      <c r="JF81" s="169" t="e">
        <f t="shared" si="346"/>
        <v>#N/A</v>
      </c>
      <c r="JG81" s="169" t="e">
        <f t="shared" si="346"/>
        <v>#N/A</v>
      </c>
      <c r="JH81" s="169" t="e">
        <f t="shared" si="346"/>
        <v>#N/A</v>
      </c>
      <c r="JI81" s="169" t="e">
        <f t="shared" si="346"/>
        <v>#N/A</v>
      </c>
      <c r="JJ81" s="169" t="e">
        <f t="shared" si="346"/>
        <v>#N/A</v>
      </c>
      <c r="JK81" s="169" t="e">
        <f t="shared" si="346"/>
        <v>#N/A</v>
      </c>
      <c r="JL81" s="169" t="e">
        <f t="shared" si="346"/>
        <v>#N/A</v>
      </c>
      <c r="JM81" s="169" t="e">
        <f t="shared" si="346"/>
        <v>#N/A</v>
      </c>
      <c r="JN81" s="169" t="e">
        <f t="shared" si="346"/>
        <v>#N/A</v>
      </c>
      <c r="JO81" s="169" t="e">
        <f t="shared" si="346"/>
        <v>#N/A</v>
      </c>
      <c r="JP81" s="169" t="e">
        <f t="shared" si="346"/>
        <v>#N/A</v>
      </c>
      <c r="JQ81" s="169" t="e">
        <f t="shared" si="331"/>
        <v>#N/A</v>
      </c>
      <c r="JR81" s="169" t="e">
        <f t="shared" si="331"/>
        <v>#N/A</v>
      </c>
      <c r="JS81" s="169" t="e">
        <f t="shared" si="331"/>
        <v>#N/A</v>
      </c>
      <c r="JT81" s="169" t="e">
        <f t="shared" si="331"/>
        <v>#N/A</v>
      </c>
      <c r="JU81" s="169" t="e">
        <f t="shared" si="331"/>
        <v>#N/A</v>
      </c>
      <c r="JV81" s="169" t="e">
        <f t="shared" si="331"/>
        <v>#N/A</v>
      </c>
      <c r="JW81" s="169" t="e">
        <f t="shared" si="331"/>
        <v>#N/A</v>
      </c>
      <c r="JX81" s="169" t="e">
        <f t="shared" si="331"/>
        <v>#N/A</v>
      </c>
      <c r="JY81" s="169" t="e">
        <f t="shared" si="331"/>
        <v>#N/A</v>
      </c>
      <c r="JZ81" s="169" t="e">
        <f t="shared" si="331"/>
        <v>#N/A</v>
      </c>
      <c r="KA81" s="169" t="e">
        <f t="shared" si="331"/>
        <v>#N/A</v>
      </c>
      <c r="KB81" s="169" t="e">
        <f t="shared" si="331"/>
        <v>#N/A</v>
      </c>
      <c r="KC81" s="169" t="e">
        <f t="shared" si="331"/>
        <v>#N/A</v>
      </c>
      <c r="KD81" s="169" t="e">
        <f t="shared" si="331"/>
        <v>#N/A</v>
      </c>
      <c r="KE81" s="169" t="e">
        <f t="shared" si="331"/>
        <v>#N/A</v>
      </c>
      <c r="KF81" s="169" t="e">
        <f t="shared" si="335"/>
        <v>#N/A</v>
      </c>
      <c r="KG81" s="169" t="e">
        <f t="shared" si="343"/>
        <v>#N/A</v>
      </c>
      <c r="KH81" s="169" t="e">
        <f t="shared" si="343"/>
        <v>#N/A</v>
      </c>
      <c r="KI81" s="169" t="e">
        <f t="shared" si="343"/>
        <v>#N/A</v>
      </c>
      <c r="KJ81" s="169" t="e">
        <f t="shared" ref="KJ81:KX96" si="354">IF(ISNONTEXT($O81),_xlfn.NORM.DIST(CQ81,$K81,$O81,FALSE),NA())</f>
        <v>#N/A</v>
      </c>
      <c r="KK81" s="169" t="e">
        <f t="shared" si="354"/>
        <v>#N/A</v>
      </c>
      <c r="KL81" s="169" t="e">
        <f t="shared" si="354"/>
        <v>#N/A</v>
      </c>
      <c r="KM81" s="169" t="e">
        <f t="shared" si="354"/>
        <v>#N/A</v>
      </c>
      <c r="KN81" s="169" t="e">
        <f t="shared" si="354"/>
        <v>#N/A</v>
      </c>
      <c r="KO81" s="169" t="e">
        <f t="shared" si="354"/>
        <v>#N/A</v>
      </c>
      <c r="KP81" s="169" t="e">
        <f t="shared" si="354"/>
        <v>#N/A</v>
      </c>
      <c r="KQ81" s="169" t="e">
        <f t="shared" si="354"/>
        <v>#N/A</v>
      </c>
      <c r="KR81" s="169" t="e">
        <f t="shared" si="354"/>
        <v>#N/A</v>
      </c>
      <c r="KS81" s="169" t="e">
        <f t="shared" si="354"/>
        <v>#N/A</v>
      </c>
      <c r="KT81" s="169" t="e">
        <f t="shared" si="354"/>
        <v>#N/A</v>
      </c>
      <c r="KU81" s="169" t="e">
        <f t="shared" si="354"/>
        <v>#N/A</v>
      </c>
      <c r="KV81" s="169" t="e">
        <f t="shared" si="354"/>
        <v>#N/A</v>
      </c>
      <c r="KW81" s="169" t="e">
        <f t="shared" si="354"/>
        <v>#N/A</v>
      </c>
      <c r="KX81" s="169" t="e">
        <f t="shared" si="354"/>
        <v>#N/A</v>
      </c>
      <c r="KY81" s="169" t="e">
        <f t="shared" si="350"/>
        <v>#N/A</v>
      </c>
      <c r="KZ81" s="169" t="e">
        <f t="shared" si="350"/>
        <v>#N/A</v>
      </c>
      <c r="LA81" s="169" t="e">
        <f t="shared" si="350"/>
        <v>#N/A</v>
      </c>
      <c r="LB81" s="169" t="e">
        <f t="shared" si="350"/>
        <v>#N/A</v>
      </c>
      <c r="LC81" s="169" t="e">
        <f t="shared" si="350"/>
        <v>#N/A</v>
      </c>
      <c r="LD81" s="169" t="e">
        <f t="shared" si="350"/>
        <v>#N/A</v>
      </c>
      <c r="LE81" s="169" t="e">
        <f t="shared" si="350"/>
        <v>#N/A</v>
      </c>
      <c r="LF81" s="169" t="e">
        <f t="shared" si="350"/>
        <v>#N/A</v>
      </c>
      <c r="LG81" s="169" t="e">
        <f t="shared" si="350"/>
        <v>#N/A</v>
      </c>
      <c r="LH81" s="169" t="e">
        <f t="shared" si="350"/>
        <v>#N/A</v>
      </c>
      <c r="LI81" s="169" t="e">
        <f t="shared" si="350"/>
        <v>#N/A</v>
      </c>
      <c r="LJ81" s="169" t="e">
        <f t="shared" si="350"/>
        <v>#N/A</v>
      </c>
      <c r="LK81" s="169" t="e">
        <f t="shared" si="350"/>
        <v>#N/A</v>
      </c>
      <c r="LL81" s="169" t="e">
        <f t="shared" si="350"/>
        <v>#N/A</v>
      </c>
      <c r="LM81" s="169" t="e">
        <f t="shared" si="350"/>
        <v>#N/A</v>
      </c>
      <c r="LN81" s="169" t="e">
        <f t="shared" si="347"/>
        <v>#N/A</v>
      </c>
      <c r="LO81" s="169" t="e">
        <f t="shared" si="347"/>
        <v>#N/A</v>
      </c>
      <c r="LP81" s="169" t="e">
        <f t="shared" si="347"/>
        <v>#N/A</v>
      </c>
      <c r="LQ81" s="169" t="e">
        <f t="shared" si="347"/>
        <v>#N/A</v>
      </c>
      <c r="LR81" s="169" t="e">
        <f t="shared" si="347"/>
        <v>#N/A</v>
      </c>
      <c r="LS81" s="169" t="e">
        <f t="shared" si="347"/>
        <v>#N/A</v>
      </c>
      <c r="LT81" s="169" t="e">
        <f t="shared" si="347"/>
        <v>#N/A</v>
      </c>
      <c r="LU81" s="169" t="e">
        <f t="shared" si="347"/>
        <v>#N/A</v>
      </c>
      <c r="LV81" s="169" t="e">
        <f t="shared" si="347"/>
        <v>#N/A</v>
      </c>
      <c r="LW81" s="169" t="e">
        <f t="shared" si="347"/>
        <v>#N/A</v>
      </c>
      <c r="LX81" s="169" t="e">
        <f t="shared" si="347"/>
        <v>#N/A</v>
      </c>
      <c r="LY81" s="169" t="e">
        <f t="shared" si="347"/>
        <v>#N/A</v>
      </c>
      <c r="LZ81" s="169" t="e">
        <f t="shared" si="347"/>
        <v>#N/A</v>
      </c>
      <c r="MA81" s="169" t="e">
        <f t="shared" si="347"/>
        <v>#N/A</v>
      </c>
      <c r="MB81" s="169" t="e">
        <f t="shared" si="347"/>
        <v>#N/A</v>
      </c>
      <c r="MC81" s="169" t="e">
        <f t="shared" si="332"/>
        <v>#N/A</v>
      </c>
      <c r="MD81" s="169" t="e">
        <f t="shared" si="332"/>
        <v>#N/A</v>
      </c>
      <c r="ME81" s="169" t="e">
        <f t="shared" si="332"/>
        <v>#N/A</v>
      </c>
      <c r="MF81" s="169" t="e">
        <f t="shared" si="332"/>
        <v>#N/A</v>
      </c>
      <c r="MG81" s="169" t="e">
        <f t="shared" si="332"/>
        <v>#N/A</v>
      </c>
      <c r="MH81" s="169" t="e">
        <f t="shared" si="332"/>
        <v>#N/A</v>
      </c>
      <c r="MI81" s="169" t="e">
        <f t="shared" si="332"/>
        <v>#N/A</v>
      </c>
      <c r="MJ81" s="169" t="e">
        <f t="shared" si="332"/>
        <v>#N/A</v>
      </c>
      <c r="MK81" s="169" t="e">
        <f t="shared" si="332"/>
        <v>#N/A</v>
      </c>
      <c r="ML81" s="169" t="e">
        <f t="shared" si="332"/>
        <v>#N/A</v>
      </c>
      <c r="MM81" s="169" t="e">
        <f t="shared" si="332"/>
        <v>#N/A</v>
      </c>
      <c r="MN81" s="169" t="e">
        <f t="shared" si="332"/>
        <v>#N/A</v>
      </c>
      <c r="MO81" s="169" t="e">
        <f t="shared" si="332"/>
        <v>#N/A</v>
      </c>
      <c r="MP81" s="169" t="e">
        <f t="shared" si="332"/>
        <v>#N/A</v>
      </c>
      <c r="MQ81" s="169" t="e">
        <f t="shared" si="332"/>
        <v>#N/A</v>
      </c>
      <c r="MR81" s="169" t="e">
        <f t="shared" si="336"/>
        <v>#N/A</v>
      </c>
      <c r="MS81" s="169" t="e">
        <f t="shared" si="344"/>
        <v>#N/A</v>
      </c>
      <c r="MT81" s="169" t="e">
        <f t="shared" si="344"/>
        <v>#N/A</v>
      </c>
      <c r="MU81" s="169" t="e">
        <f t="shared" si="344"/>
        <v>#N/A</v>
      </c>
      <c r="MV81" s="169" t="e">
        <f t="shared" ref="MV81:NJ96" si="355">IF(ISNONTEXT($O81),_xlfn.NORM.DIST(FC81,$K81,$O81,FALSE),NA())</f>
        <v>#N/A</v>
      </c>
      <c r="MW81" s="169" t="e">
        <f t="shared" si="355"/>
        <v>#N/A</v>
      </c>
      <c r="MX81" s="169" t="e">
        <f t="shared" si="355"/>
        <v>#N/A</v>
      </c>
      <c r="MY81" s="169" t="e">
        <f t="shared" si="355"/>
        <v>#N/A</v>
      </c>
      <c r="MZ81" s="169" t="e">
        <f t="shared" si="355"/>
        <v>#N/A</v>
      </c>
      <c r="NA81" s="169" t="e">
        <f t="shared" si="355"/>
        <v>#N/A</v>
      </c>
      <c r="NB81" s="169" t="e">
        <f t="shared" si="355"/>
        <v>#N/A</v>
      </c>
      <c r="NC81" s="169" t="e">
        <f t="shared" si="355"/>
        <v>#N/A</v>
      </c>
      <c r="ND81" s="169" t="e">
        <f t="shared" si="355"/>
        <v>#N/A</v>
      </c>
      <c r="NE81" s="169" t="e">
        <f t="shared" si="355"/>
        <v>#N/A</v>
      </c>
      <c r="NF81" s="169" t="e">
        <f t="shared" si="355"/>
        <v>#N/A</v>
      </c>
      <c r="NG81" s="169" t="e">
        <f t="shared" si="355"/>
        <v>#N/A</v>
      </c>
      <c r="NH81" s="169" t="e">
        <f t="shared" si="355"/>
        <v>#N/A</v>
      </c>
      <c r="NI81" s="169" t="e">
        <f t="shared" si="355"/>
        <v>#N/A</v>
      </c>
      <c r="NJ81" s="169" t="e">
        <f t="shared" si="355"/>
        <v>#N/A</v>
      </c>
      <c r="NK81" s="169" t="e">
        <f t="shared" si="351"/>
        <v>#N/A</v>
      </c>
      <c r="NL81" s="169" t="e">
        <f t="shared" si="351"/>
        <v>#N/A</v>
      </c>
      <c r="NM81" s="169" t="e">
        <f t="shared" si="351"/>
        <v>#N/A</v>
      </c>
      <c r="NN81" s="169" t="e">
        <f t="shared" si="351"/>
        <v>#N/A</v>
      </c>
      <c r="NO81" s="169" t="e">
        <f t="shared" si="351"/>
        <v>#N/A</v>
      </c>
      <c r="NP81" s="169" t="e">
        <f t="shared" si="351"/>
        <v>#N/A</v>
      </c>
      <c r="NQ81" s="169" t="e">
        <f t="shared" si="351"/>
        <v>#N/A</v>
      </c>
      <c r="NR81" s="169" t="e">
        <f t="shared" si="351"/>
        <v>#N/A</v>
      </c>
      <c r="NS81" s="169" t="e">
        <f t="shared" si="351"/>
        <v>#N/A</v>
      </c>
      <c r="NT81" s="169" t="e">
        <f t="shared" si="351"/>
        <v>#N/A</v>
      </c>
      <c r="NU81" s="169" t="e">
        <f t="shared" si="351"/>
        <v>#N/A</v>
      </c>
      <c r="NV81" s="169" t="e">
        <f t="shared" si="351"/>
        <v>#N/A</v>
      </c>
      <c r="NW81" s="169" t="e">
        <f t="shared" si="351"/>
        <v>#N/A</v>
      </c>
      <c r="NX81" s="169" t="e">
        <f t="shared" si="351"/>
        <v>#N/A</v>
      </c>
      <c r="NY81" s="169" t="e">
        <f t="shared" si="351"/>
        <v>#N/A</v>
      </c>
      <c r="NZ81" s="169" t="e">
        <f t="shared" si="348"/>
        <v>#N/A</v>
      </c>
      <c r="OA81" s="169" t="e">
        <f t="shared" si="348"/>
        <v>#N/A</v>
      </c>
      <c r="OB81" s="169" t="e">
        <f t="shared" si="348"/>
        <v>#N/A</v>
      </c>
      <c r="OC81" s="169" t="e">
        <f t="shared" si="348"/>
        <v>#N/A</v>
      </c>
      <c r="OD81" s="169" t="e">
        <f t="shared" si="348"/>
        <v>#N/A</v>
      </c>
      <c r="OE81" s="169" t="e">
        <f t="shared" si="348"/>
        <v>#N/A</v>
      </c>
      <c r="OF81" s="169" t="e">
        <f t="shared" si="348"/>
        <v>#N/A</v>
      </c>
      <c r="OG81" s="169" t="e">
        <f t="shared" si="348"/>
        <v>#N/A</v>
      </c>
      <c r="OH81" s="169" t="e">
        <f t="shared" si="348"/>
        <v>#N/A</v>
      </c>
      <c r="OI81" s="169" t="e">
        <f t="shared" si="348"/>
        <v>#N/A</v>
      </c>
      <c r="OJ81" s="169" t="e">
        <f t="shared" si="348"/>
        <v>#N/A</v>
      </c>
      <c r="OK81" s="169" t="e">
        <f t="shared" si="348"/>
        <v>#N/A</v>
      </c>
      <c r="OL81" s="169" t="e">
        <f t="shared" si="348"/>
        <v>#N/A</v>
      </c>
      <c r="OM81" s="169" t="e">
        <f t="shared" si="348"/>
        <v>#N/A</v>
      </c>
      <c r="ON81" s="169" t="e">
        <f t="shared" si="348"/>
        <v>#N/A</v>
      </c>
      <c r="OO81" s="169" t="e">
        <f t="shared" si="333"/>
        <v>#N/A</v>
      </c>
      <c r="OP81" s="169" t="e">
        <f t="shared" si="333"/>
        <v>#N/A</v>
      </c>
      <c r="OQ81" s="169" t="e">
        <f t="shared" si="333"/>
        <v>#N/A</v>
      </c>
      <c r="OR81" s="169" t="e">
        <f t="shared" si="333"/>
        <v>#N/A</v>
      </c>
      <c r="OS81" s="169" t="e">
        <f t="shared" si="333"/>
        <v>#N/A</v>
      </c>
      <c r="OT81" s="169" t="e">
        <f t="shared" si="333"/>
        <v>#N/A</v>
      </c>
      <c r="OU81" s="169" t="e">
        <f t="shared" si="333"/>
        <v>#N/A</v>
      </c>
      <c r="OV81" s="169" t="e">
        <f t="shared" si="333"/>
        <v>#N/A</v>
      </c>
      <c r="OW81" s="169" t="e">
        <f t="shared" si="333"/>
        <v>#N/A</v>
      </c>
      <c r="OX81" s="169" t="e">
        <f t="shared" si="333"/>
        <v>#N/A</v>
      </c>
      <c r="OY81" s="169" t="e">
        <f t="shared" si="333"/>
        <v>#N/A</v>
      </c>
      <c r="OZ81" s="169" t="e">
        <f t="shared" si="333"/>
        <v>#N/A</v>
      </c>
      <c r="PA81" s="169" t="e">
        <f t="shared" si="333"/>
        <v>#N/A</v>
      </c>
      <c r="PB81" s="169" t="e">
        <f t="shared" si="333"/>
        <v>#N/A</v>
      </c>
      <c r="PC81" s="169" t="e">
        <f t="shared" si="333"/>
        <v>#N/A</v>
      </c>
      <c r="PD81" s="169" t="e">
        <f t="shared" si="337"/>
        <v>#N/A</v>
      </c>
      <c r="PE81" s="169" t="e">
        <f t="shared" si="326"/>
        <v>#N/A</v>
      </c>
      <c r="PF81" s="169" t="e">
        <f t="shared" si="326"/>
        <v>#N/A</v>
      </c>
      <c r="PG81" s="169" t="e">
        <f t="shared" si="326"/>
        <v>#N/A</v>
      </c>
      <c r="PH81" s="169" t="e">
        <f t="shared" si="326"/>
        <v>#N/A</v>
      </c>
      <c r="PI81" s="169" t="e">
        <f t="shared" si="326"/>
        <v>#N/A</v>
      </c>
      <c r="PJ81" s="169" t="e">
        <f t="shared" si="326"/>
        <v>#N/A</v>
      </c>
      <c r="PK81" s="169" t="e">
        <f t="shared" si="326"/>
        <v>#N/A</v>
      </c>
      <c r="PL81" s="169" t="e">
        <f t="shared" si="326"/>
        <v>#N/A</v>
      </c>
    </row>
    <row r="82" spans="1:428" hidden="1" x14ac:dyDescent="0.75">
      <c r="A82" s="4">
        <v>79</v>
      </c>
      <c r="B82" s="109"/>
      <c r="C82" s="117"/>
      <c r="D82" s="122" t="str">
        <f t="shared" si="220"/>
        <v/>
      </c>
      <c r="E82" s="95"/>
      <c r="F82" s="122" t="str">
        <f t="shared" si="221"/>
        <v/>
      </c>
      <c r="G82" s="117"/>
      <c r="H82" s="110"/>
      <c r="I82" s="124" t="str">
        <f t="shared" si="222"/>
        <v/>
      </c>
      <c r="J82" s="124" t="str">
        <f t="shared" si="223"/>
        <v/>
      </c>
      <c r="K82" s="73" t="str">
        <f t="shared" si="327"/>
        <v/>
      </c>
      <c r="L82" s="23"/>
      <c r="M82" s="57"/>
      <c r="N82" s="280"/>
      <c r="O82" s="74" t="str">
        <f>IF(AND(D82&gt;0,E82&gt;0,F82&gt;0),IF(ISBLANK(N82),IF(ISBLANK(L82),"",(F82-D82)*VLOOKUP(L82,VLookups!$A$4:$B$13,2,FALSE)),N82),"")</f>
        <v/>
      </c>
      <c r="P82" s="75" t="str">
        <f t="shared" si="224"/>
        <v/>
      </c>
      <c r="Q82" s="95"/>
      <c r="R82" s="270" t="str">
        <f>IF(AND(Q82&gt;0,E82&gt;0,NOT(O82="")),ABS(VLOOKUP($Q$1,VLookups!$A$43:$B$44,2,FALSE)-_xlfn.NORM.DIST(Q82,K82,O82,TRUE)),"")</f>
        <v/>
      </c>
      <c r="S82" s="94" t="str">
        <f>IF(AND($D82&gt;0,$E82&gt;0,$F82&gt;0,NOT(ISBLANK($L82))),_xlfn.NORM.INV(ABS(VLOOKUP($Q$1,VLookups!$A$43:$B$44,2,FALSE)-S$3),$K82,$O82),"")</f>
        <v/>
      </c>
      <c r="T82" s="93" t="str">
        <f>IF(AND($D82&gt;0,$E82&gt;0,$F82&gt;0,NOT(ISBLANK($L82))),_xlfn.NORM.INV(ABS(VLOOKUP($Q$1,VLookups!$A$43:$B$44,2,FALSE)-T$3),$K82,$O82),"")</f>
        <v/>
      </c>
      <c r="U82" s="94" t="str">
        <f>IF(AND($D82&gt;0,$E82&gt;0,$F82&gt;0,NOT(ISBLANK($L82))),_xlfn.NORM.INV(ABS(VLOOKUP($Q$1,VLookups!$A$43:$B$44,2,FALSE)-U$3),$K82,$O82),"")</f>
        <v/>
      </c>
      <c r="V82" s="93" t="str">
        <f>IF(AND($D82&gt;0,$E82&gt;0,$F82&gt;0,NOT(ISBLANK($L82))),_xlfn.NORM.INV(ABS(VLOOKUP($Q$1,VLookups!$A$43:$B$44,2,FALSE)-V$3),$K82,$O82),"")</f>
        <v/>
      </c>
      <c r="W82" s="94" t="str">
        <f>IF(AND($D82&gt;0,$E82&gt;0,$F82&gt;0,NOT(ISBLANK($L82))),_xlfn.NORM.INV(ABS(VLOOKUP($Q$1,VLookups!$A$43:$B$44,2,FALSE)-W$3),$K82,$O82),"")</f>
        <v/>
      </c>
      <c r="X82" s="93" t="str">
        <f>IF(AND($D82&gt;0,$E82&gt;0,$F82&gt;0,NOT(ISBLANK($L82))),_xlfn.NORM.INV(ABS(VLOOKUP($Q$1,VLookups!$A$43:$B$44,2,FALSE)-X$3),$K82,$O82),"")</f>
        <v/>
      </c>
      <c r="Y82" s="5"/>
      <c r="Z82" s="168" t="str">
        <f t="shared" si="328"/>
        <v/>
      </c>
      <c r="AA82" s="49" t="str">
        <f t="shared" si="329"/>
        <v/>
      </c>
      <c r="AB82" s="49" t="str">
        <f t="shared" ref="AB82:CM85" si="356">IF(ISNONTEXT($Z82),AC82-$Z82,"")</f>
        <v/>
      </c>
      <c r="AC82" s="49" t="str">
        <f t="shared" si="356"/>
        <v/>
      </c>
      <c r="AD82" s="49" t="str">
        <f t="shared" si="356"/>
        <v/>
      </c>
      <c r="AE82" s="49" t="str">
        <f t="shared" si="356"/>
        <v/>
      </c>
      <c r="AF82" s="49" t="str">
        <f t="shared" si="356"/>
        <v/>
      </c>
      <c r="AG82" s="49" t="str">
        <f t="shared" si="356"/>
        <v/>
      </c>
      <c r="AH82" s="49" t="str">
        <f t="shared" si="356"/>
        <v/>
      </c>
      <c r="AI82" s="49" t="str">
        <f t="shared" si="356"/>
        <v/>
      </c>
      <c r="AJ82" s="49" t="str">
        <f t="shared" si="356"/>
        <v/>
      </c>
      <c r="AK82" s="49" t="str">
        <f t="shared" si="356"/>
        <v/>
      </c>
      <c r="AL82" s="49" t="str">
        <f t="shared" si="356"/>
        <v/>
      </c>
      <c r="AM82" s="49" t="str">
        <f t="shared" si="356"/>
        <v/>
      </c>
      <c r="AN82" s="49" t="str">
        <f t="shared" si="356"/>
        <v/>
      </c>
      <c r="AO82" s="49" t="str">
        <f t="shared" si="356"/>
        <v/>
      </c>
      <c r="AP82" s="49" t="str">
        <f t="shared" si="356"/>
        <v/>
      </c>
      <c r="AQ82" s="49" t="str">
        <f t="shared" si="356"/>
        <v/>
      </c>
      <c r="AR82" s="49" t="str">
        <f t="shared" si="356"/>
        <v/>
      </c>
      <c r="AS82" s="49" t="str">
        <f t="shared" si="356"/>
        <v/>
      </c>
      <c r="AT82" s="49" t="str">
        <f t="shared" si="356"/>
        <v/>
      </c>
      <c r="AU82" s="49" t="str">
        <f t="shared" si="356"/>
        <v/>
      </c>
      <c r="AV82" s="49" t="str">
        <f t="shared" si="356"/>
        <v/>
      </c>
      <c r="AW82" s="49" t="str">
        <f t="shared" si="356"/>
        <v/>
      </c>
      <c r="AX82" s="49" t="str">
        <f t="shared" si="356"/>
        <v/>
      </c>
      <c r="AY82" s="49" t="str">
        <f t="shared" si="356"/>
        <v/>
      </c>
      <c r="AZ82" s="49" t="str">
        <f t="shared" si="356"/>
        <v/>
      </c>
      <c r="BA82" s="49" t="str">
        <f t="shared" si="356"/>
        <v/>
      </c>
      <c r="BB82" s="49" t="str">
        <f t="shared" si="356"/>
        <v/>
      </c>
      <c r="BC82" s="49" t="str">
        <f t="shared" si="356"/>
        <v/>
      </c>
      <c r="BD82" s="49" t="str">
        <f t="shared" si="356"/>
        <v/>
      </c>
      <c r="BE82" s="49" t="str">
        <f t="shared" si="356"/>
        <v/>
      </c>
      <c r="BF82" s="49" t="str">
        <f t="shared" si="356"/>
        <v/>
      </c>
      <c r="BG82" s="49" t="str">
        <f t="shared" si="356"/>
        <v/>
      </c>
      <c r="BH82" s="49" t="str">
        <f t="shared" si="356"/>
        <v/>
      </c>
      <c r="BI82" s="49" t="str">
        <f t="shared" si="356"/>
        <v/>
      </c>
      <c r="BJ82" s="49" t="str">
        <f t="shared" si="356"/>
        <v/>
      </c>
      <c r="BK82" s="49" t="str">
        <f t="shared" si="356"/>
        <v/>
      </c>
      <c r="BL82" s="49" t="str">
        <f t="shared" si="356"/>
        <v/>
      </c>
      <c r="BM82" s="49" t="str">
        <f t="shared" si="356"/>
        <v/>
      </c>
      <c r="BN82" s="49" t="str">
        <f t="shared" si="356"/>
        <v/>
      </c>
      <c r="BO82" s="49" t="str">
        <f t="shared" si="356"/>
        <v/>
      </c>
      <c r="BP82" s="49" t="str">
        <f t="shared" si="356"/>
        <v/>
      </c>
      <c r="BQ82" s="49" t="str">
        <f t="shared" si="356"/>
        <v/>
      </c>
      <c r="BR82" s="49" t="str">
        <f t="shared" si="356"/>
        <v/>
      </c>
      <c r="BS82" s="49" t="str">
        <f t="shared" si="356"/>
        <v/>
      </c>
      <c r="BT82" s="49" t="str">
        <f t="shared" si="356"/>
        <v/>
      </c>
      <c r="BU82" s="49" t="str">
        <f t="shared" si="356"/>
        <v/>
      </c>
      <c r="BV82" s="49" t="str">
        <f t="shared" si="356"/>
        <v/>
      </c>
      <c r="BW82" s="49" t="str">
        <f t="shared" si="356"/>
        <v/>
      </c>
      <c r="BX82" s="49" t="str">
        <f t="shared" si="356"/>
        <v/>
      </c>
      <c r="BY82" s="49" t="str">
        <f t="shared" si="356"/>
        <v/>
      </c>
      <c r="BZ82" s="49" t="str">
        <f t="shared" si="356"/>
        <v/>
      </c>
      <c r="CA82" s="49" t="str">
        <f t="shared" si="356"/>
        <v/>
      </c>
      <c r="CB82" s="49" t="str">
        <f t="shared" si="356"/>
        <v/>
      </c>
      <c r="CC82" s="49" t="str">
        <f t="shared" si="356"/>
        <v/>
      </c>
      <c r="CD82" s="49" t="str">
        <f t="shared" si="356"/>
        <v/>
      </c>
      <c r="CE82" s="49" t="str">
        <f t="shared" si="356"/>
        <v/>
      </c>
      <c r="CF82" s="49" t="str">
        <f t="shared" si="356"/>
        <v/>
      </c>
      <c r="CG82" s="49" t="str">
        <f t="shared" si="356"/>
        <v/>
      </c>
      <c r="CH82" s="49" t="str">
        <f t="shared" si="356"/>
        <v/>
      </c>
      <c r="CI82" s="49" t="str">
        <f t="shared" si="356"/>
        <v/>
      </c>
      <c r="CJ82" s="49" t="str">
        <f t="shared" si="356"/>
        <v/>
      </c>
      <c r="CK82" s="49" t="str">
        <f t="shared" si="356"/>
        <v/>
      </c>
      <c r="CL82" s="49" t="str">
        <f t="shared" si="356"/>
        <v/>
      </c>
      <c r="CM82" s="49" t="str">
        <f t="shared" si="356"/>
        <v/>
      </c>
      <c r="CN82" s="49" t="str">
        <f t="shared" si="352"/>
        <v/>
      </c>
      <c r="CO82" s="49" t="str">
        <f t="shared" si="352"/>
        <v/>
      </c>
      <c r="CP82" s="49" t="str">
        <f t="shared" si="352"/>
        <v/>
      </c>
      <c r="CQ82" s="49" t="str">
        <f t="shared" si="352"/>
        <v/>
      </c>
      <c r="CR82" s="49" t="str">
        <f t="shared" si="352"/>
        <v/>
      </c>
      <c r="CS82" s="49" t="str">
        <f t="shared" si="352"/>
        <v/>
      </c>
      <c r="CT82" s="49" t="str">
        <f t="shared" si="352"/>
        <v/>
      </c>
      <c r="CU82" s="49" t="str">
        <f t="shared" si="352"/>
        <v/>
      </c>
      <c r="CV82" s="49" t="str">
        <f t="shared" si="352"/>
        <v/>
      </c>
      <c r="CW82" s="49" t="str">
        <f t="shared" si="352"/>
        <v/>
      </c>
      <c r="CX82" s="49" t="str">
        <f t="shared" si="352"/>
        <v/>
      </c>
      <c r="CY82" s="49" t="str">
        <f t="shared" si="352"/>
        <v/>
      </c>
      <c r="CZ82" s="49" t="str">
        <f t="shared" si="352"/>
        <v/>
      </c>
      <c r="DA82" s="49" t="str">
        <f t="shared" si="352"/>
        <v/>
      </c>
      <c r="DB82" s="49" t="str">
        <f t="shared" si="352"/>
        <v/>
      </c>
      <c r="DC82" s="49" t="str">
        <f t="shared" si="352"/>
        <v/>
      </c>
      <c r="DD82" s="49" t="str">
        <f t="shared" si="352"/>
        <v/>
      </c>
      <c r="DE82" s="49" t="str">
        <f t="shared" si="352"/>
        <v/>
      </c>
      <c r="DF82" s="49" t="str">
        <f t="shared" si="352"/>
        <v/>
      </c>
      <c r="DG82" s="49" t="str">
        <f t="shared" si="352"/>
        <v/>
      </c>
      <c r="DH82" s="49" t="str">
        <f t="shared" si="352"/>
        <v/>
      </c>
      <c r="DI82" s="49" t="str">
        <f t="shared" si="352"/>
        <v/>
      </c>
      <c r="DJ82" s="49" t="str">
        <f t="shared" si="352"/>
        <v/>
      </c>
      <c r="DK82" s="49" t="str">
        <f t="shared" si="352"/>
        <v/>
      </c>
      <c r="DL82" s="49" t="str">
        <f t="shared" si="352"/>
        <v/>
      </c>
      <c r="DM82" s="49" t="str">
        <f t="shared" si="352"/>
        <v/>
      </c>
      <c r="DN82" s="49" t="str">
        <f t="shared" si="352"/>
        <v/>
      </c>
      <c r="DO82" s="49" t="str">
        <f t="shared" si="352"/>
        <v/>
      </c>
      <c r="DP82" s="49" t="str">
        <f t="shared" si="352"/>
        <v/>
      </c>
      <c r="DQ82" s="49" t="str">
        <f t="shared" si="352"/>
        <v/>
      </c>
      <c r="DR82" s="49" t="str">
        <f t="shared" si="352"/>
        <v/>
      </c>
      <c r="DS82" s="49" t="str">
        <f t="shared" si="352"/>
        <v/>
      </c>
      <c r="DT82" s="49" t="str">
        <f t="shared" si="352"/>
        <v/>
      </c>
      <c r="DU82" s="49" t="str">
        <f t="shared" si="352"/>
        <v/>
      </c>
      <c r="DV82" s="49" t="str">
        <f t="shared" si="352"/>
        <v/>
      </c>
      <c r="DW82" s="183" t="str">
        <f t="shared" si="330"/>
        <v/>
      </c>
      <c r="DX82" s="49" t="str">
        <f t="shared" si="225"/>
        <v/>
      </c>
      <c r="DY82" s="49" t="str">
        <f t="shared" si="226"/>
        <v/>
      </c>
      <c r="DZ82" s="49" t="str">
        <f t="shared" si="227"/>
        <v/>
      </c>
      <c r="EA82" s="49" t="str">
        <f t="shared" si="228"/>
        <v/>
      </c>
      <c r="EB82" s="49" t="str">
        <f t="shared" si="229"/>
        <v/>
      </c>
      <c r="EC82" s="49" t="str">
        <f t="shared" si="230"/>
        <v/>
      </c>
      <c r="ED82" s="49" t="str">
        <f t="shared" si="231"/>
        <v/>
      </c>
      <c r="EE82" s="49" t="str">
        <f t="shared" si="232"/>
        <v/>
      </c>
      <c r="EF82" s="49" t="str">
        <f t="shared" si="233"/>
        <v/>
      </c>
      <c r="EG82" s="49" t="str">
        <f t="shared" si="234"/>
        <v/>
      </c>
      <c r="EH82" s="49" t="str">
        <f t="shared" si="235"/>
        <v/>
      </c>
      <c r="EI82" s="49" t="str">
        <f t="shared" si="236"/>
        <v/>
      </c>
      <c r="EJ82" s="49" t="str">
        <f t="shared" si="237"/>
        <v/>
      </c>
      <c r="EK82" s="49" t="str">
        <f t="shared" si="238"/>
        <v/>
      </c>
      <c r="EL82" s="49" t="str">
        <f t="shared" si="239"/>
        <v/>
      </c>
      <c r="EM82" s="49" t="str">
        <f t="shared" si="240"/>
        <v/>
      </c>
      <c r="EN82" s="49" t="str">
        <f t="shared" si="241"/>
        <v/>
      </c>
      <c r="EO82" s="49" t="str">
        <f t="shared" si="242"/>
        <v/>
      </c>
      <c r="EP82" s="49" t="str">
        <f t="shared" si="243"/>
        <v/>
      </c>
      <c r="EQ82" s="49" t="str">
        <f t="shared" si="244"/>
        <v/>
      </c>
      <c r="ER82" s="49" t="str">
        <f t="shared" si="245"/>
        <v/>
      </c>
      <c r="ES82" s="49" t="str">
        <f t="shared" si="246"/>
        <v/>
      </c>
      <c r="ET82" s="49" t="str">
        <f t="shared" si="247"/>
        <v/>
      </c>
      <c r="EU82" s="49" t="str">
        <f t="shared" si="248"/>
        <v/>
      </c>
      <c r="EV82" s="49" t="str">
        <f t="shared" si="249"/>
        <v/>
      </c>
      <c r="EW82" s="49" t="str">
        <f t="shared" si="250"/>
        <v/>
      </c>
      <c r="EX82" s="49" t="str">
        <f t="shared" si="251"/>
        <v/>
      </c>
      <c r="EY82" s="49" t="str">
        <f t="shared" si="252"/>
        <v/>
      </c>
      <c r="EZ82" s="49" t="str">
        <f t="shared" si="253"/>
        <v/>
      </c>
      <c r="FA82" s="49" t="str">
        <f t="shared" si="254"/>
        <v/>
      </c>
      <c r="FB82" s="49" t="str">
        <f t="shared" si="255"/>
        <v/>
      </c>
      <c r="FC82" s="49" t="str">
        <f t="shared" si="256"/>
        <v/>
      </c>
      <c r="FD82" s="49" t="str">
        <f t="shared" si="257"/>
        <v/>
      </c>
      <c r="FE82" s="49" t="str">
        <f t="shared" si="258"/>
        <v/>
      </c>
      <c r="FF82" s="49" t="str">
        <f t="shared" si="259"/>
        <v/>
      </c>
      <c r="FG82" s="49" t="str">
        <f t="shared" si="260"/>
        <v/>
      </c>
      <c r="FH82" s="49" t="str">
        <f t="shared" si="261"/>
        <v/>
      </c>
      <c r="FI82" s="49" t="str">
        <f t="shared" si="262"/>
        <v/>
      </c>
      <c r="FJ82" s="49" t="str">
        <f t="shared" si="263"/>
        <v/>
      </c>
      <c r="FK82" s="49" t="str">
        <f t="shared" si="264"/>
        <v/>
      </c>
      <c r="FL82" s="49" t="str">
        <f t="shared" si="265"/>
        <v/>
      </c>
      <c r="FM82" s="49" t="str">
        <f t="shared" si="266"/>
        <v/>
      </c>
      <c r="FN82" s="49" t="str">
        <f t="shared" si="267"/>
        <v/>
      </c>
      <c r="FO82" s="49" t="str">
        <f t="shared" si="268"/>
        <v/>
      </c>
      <c r="FP82" s="49" t="str">
        <f t="shared" si="269"/>
        <v/>
      </c>
      <c r="FQ82" s="49" t="str">
        <f t="shared" si="270"/>
        <v/>
      </c>
      <c r="FR82" s="49" t="str">
        <f t="shared" si="271"/>
        <v/>
      </c>
      <c r="FS82" s="49" t="str">
        <f t="shared" si="272"/>
        <v/>
      </c>
      <c r="FT82" s="49" t="str">
        <f t="shared" si="273"/>
        <v/>
      </c>
      <c r="FU82" s="49" t="str">
        <f t="shared" si="274"/>
        <v/>
      </c>
      <c r="FV82" s="49" t="str">
        <f t="shared" si="275"/>
        <v/>
      </c>
      <c r="FW82" s="49" t="str">
        <f t="shared" si="276"/>
        <v/>
      </c>
      <c r="FX82" s="49" t="str">
        <f t="shared" si="277"/>
        <v/>
      </c>
      <c r="FY82" s="49" t="str">
        <f t="shared" si="278"/>
        <v/>
      </c>
      <c r="FZ82" s="49" t="str">
        <f t="shared" si="279"/>
        <v/>
      </c>
      <c r="GA82" s="49" t="str">
        <f t="shared" si="280"/>
        <v/>
      </c>
      <c r="GB82" s="49" t="str">
        <f t="shared" si="281"/>
        <v/>
      </c>
      <c r="GC82" s="49" t="str">
        <f t="shared" si="282"/>
        <v/>
      </c>
      <c r="GD82" s="49" t="str">
        <f t="shared" si="283"/>
        <v/>
      </c>
      <c r="GE82" s="49" t="str">
        <f t="shared" si="284"/>
        <v/>
      </c>
      <c r="GF82" s="49" t="str">
        <f t="shared" si="285"/>
        <v/>
      </c>
      <c r="GG82" s="49" t="str">
        <f t="shared" si="286"/>
        <v/>
      </c>
      <c r="GH82" s="49" t="str">
        <f t="shared" si="287"/>
        <v/>
      </c>
      <c r="GI82" s="49" t="str">
        <f t="shared" si="288"/>
        <v/>
      </c>
      <c r="GJ82" s="49" t="str">
        <f t="shared" si="289"/>
        <v/>
      </c>
      <c r="GK82" s="49" t="str">
        <f t="shared" si="290"/>
        <v/>
      </c>
      <c r="GL82" s="49" t="str">
        <f t="shared" si="291"/>
        <v/>
      </c>
      <c r="GM82" s="49" t="str">
        <f t="shared" si="292"/>
        <v/>
      </c>
      <c r="GN82" s="49" t="str">
        <f t="shared" si="293"/>
        <v/>
      </c>
      <c r="GO82" s="49" t="str">
        <f t="shared" si="294"/>
        <v/>
      </c>
      <c r="GP82" s="49" t="str">
        <f t="shared" si="295"/>
        <v/>
      </c>
      <c r="GQ82" s="49" t="str">
        <f t="shared" si="296"/>
        <v/>
      </c>
      <c r="GR82" s="49" t="str">
        <f t="shared" si="297"/>
        <v/>
      </c>
      <c r="GS82" s="49" t="str">
        <f t="shared" si="298"/>
        <v/>
      </c>
      <c r="GT82" s="49" t="str">
        <f t="shared" si="299"/>
        <v/>
      </c>
      <c r="GU82" s="49" t="str">
        <f t="shared" si="300"/>
        <v/>
      </c>
      <c r="GV82" s="49" t="str">
        <f t="shared" si="301"/>
        <v/>
      </c>
      <c r="GW82" s="49" t="str">
        <f t="shared" si="302"/>
        <v/>
      </c>
      <c r="GX82" s="49" t="str">
        <f t="shared" si="303"/>
        <v/>
      </c>
      <c r="GY82" s="49" t="str">
        <f t="shared" si="304"/>
        <v/>
      </c>
      <c r="GZ82" s="49" t="str">
        <f t="shared" si="305"/>
        <v/>
      </c>
      <c r="HA82" s="49" t="str">
        <f t="shared" si="306"/>
        <v/>
      </c>
      <c r="HB82" s="49" t="str">
        <f t="shared" si="307"/>
        <v/>
      </c>
      <c r="HC82" s="49" t="str">
        <f t="shared" si="308"/>
        <v/>
      </c>
      <c r="HD82" s="49" t="str">
        <f t="shared" si="309"/>
        <v/>
      </c>
      <c r="HE82" s="49" t="str">
        <f t="shared" si="310"/>
        <v/>
      </c>
      <c r="HF82" s="49" t="str">
        <f t="shared" si="311"/>
        <v/>
      </c>
      <c r="HG82" s="49" t="str">
        <f t="shared" si="312"/>
        <v/>
      </c>
      <c r="HH82" s="49" t="str">
        <f t="shared" si="313"/>
        <v/>
      </c>
      <c r="HI82" s="49" t="str">
        <f t="shared" si="314"/>
        <v/>
      </c>
      <c r="HJ82" s="49" t="str">
        <f t="shared" si="315"/>
        <v/>
      </c>
      <c r="HK82" s="49" t="str">
        <f t="shared" si="316"/>
        <v/>
      </c>
      <c r="HL82" s="49" t="str">
        <f t="shared" si="317"/>
        <v/>
      </c>
      <c r="HM82" s="49" t="str">
        <f t="shared" si="318"/>
        <v/>
      </c>
      <c r="HN82" s="49" t="str">
        <f t="shared" si="319"/>
        <v/>
      </c>
      <c r="HO82" s="49" t="str">
        <f t="shared" si="320"/>
        <v/>
      </c>
      <c r="HP82" s="49" t="str">
        <f t="shared" si="321"/>
        <v/>
      </c>
      <c r="HQ82" s="49" t="str">
        <f t="shared" si="322"/>
        <v/>
      </c>
      <c r="HR82" s="49" t="str">
        <f t="shared" si="323"/>
        <v/>
      </c>
      <c r="HS82" s="49" t="str">
        <f t="shared" si="324"/>
        <v/>
      </c>
      <c r="HT82" s="169" t="e">
        <f t="shared" si="325"/>
        <v>#N/A</v>
      </c>
      <c r="HU82" s="169" t="e">
        <f t="shared" si="342"/>
        <v>#N/A</v>
      </c>
      <c r="HV82" s="169" t="e">
        <f t="shared" si="342"/>
        <v>#N/A</v>
      </c>
      <c r="HW82" s="169" t="e">
        <f t="shared" si="342"/>
        <v>#N/A</v>
      </c>
      <c r="HX82" s="169" t="e">
        <f t="shared" si="353"/>
        <v>#N/A</v>
      </c>
      <c r="HY82" s="169" t="e">
        <f t="shared" si="353"/>
        <v>#N/A</v>
      </c>
      <c r="HZ82" s="169" t="e">
        <f t="shared" si="353"/>
        <v>#N/A</v>
      </c>
      <c r="IA82" s="169" t="e">
        <f t="shared" si="353"/>
        <v>#N/A</v>
      </c>
      <c r="IB82" s="169" t="e">
        <f t="shared" si="353"/>
        <v>#N/A</v>
      </c>
      <c r="IC82" s="169" t="e">
        <f t="shared" si="353"/>
        <v>#N/A</v>
      </c>
      <c r="ID82" s="169" t="e">
        <f t="shared" si="353"/>
        <v>#N/A</v>
      </c>
      <c r="IE82" s="169" t="e">
        <f t="shared" si="353"/>
        <v>#N/A</v>
      </c>
      <c r="IF82" s="169" t="e">
        <f t="shared" si="353"/>
        <v>#N/A</v>
      </c>
      <c r="IG82" s="169" t="e">
        <f t="shared" si="353"/>
        <v>#N/A</v>
      </c>
      <c r="IH82" s="169" t="e">
        <f t="shared" si="353"/>
        <v>#N/A</v>
      </c>
      <c r="II82" s="169" t="e">
        <f t="shared" si="353"/>
        <v>#N/A</v>
      </c>
      <c r="IJ82" s="169" t="e">
        <f t="shared" si="353"/>
        <v>#N/A</v>
      </c>
      <c r="IK82" s="169" t="e">
        <f t="shared" si="353"/>
        <v>#N/A</v>
      </c>
      <c r="IL82" s="169" t="e">
        <f t="shared" si="353"/>
        <v>#N/A</v>
      </c>
      <c r="IM82" s="169" t="e">
        <f t="shared" si="349"/>
        <v>#N/A</v>
      </c>
      <c r="IN82" s="169" t="e">
        <f t="shared" si="349"/>
        <v>#N/A</v>
      </c>
      <c r="IO82" s="169" t="e">
        <f t="shared" si="349"/>
        <v>#N/A</v>
      </c>
      <c r="IP82" s="169" t="e">
        <f t="shared" si="349"/>
        <v>#N/A</v>
      </c>
      <c r="IQ82" s="169" t="e">
        <f t="shared" si="349"/>
        <v>#N/A</v>
      </c>
      <c r="IR82" s="169" t="e">
        <f t="shared" si="349"/>
        <v>#N/A</v>
      </c>
      <c r="IS82" s="169" t="e">
        <f t="shared" si="349"/>
        <v>#N/A</v>
      </c>
      <c r="IT82" s="169" t="e">
        <f t="shared" si="349"/>
        <v>#N/A</v>
      </c>
      <c r="IU82" s="169" t="e">
        <f t="shared" si="349"/>
        <v>#N/A</v>
      </c>
      <c r="IV82" s="169" t="e">
        <f t="shared" si="349"/>
        <v>#N/A</v>
      </c>
      <c r="IW82" s="169" t="e">
        <f t="shared" si="349"/>
        <v>#N/A</v>
      </c>
      <c r="IX82" s="169" t="e">
        <f t="shared" si="349"/>
        <v>#N/A</v>
      </c>
      <c r="IY82" s="169" t="e">
        <f t="shared" si="349"/>
        <v>#N/A</v>
      </c>
      <c r="IZ82" s="169" t="e">
        <f t="shared" si="349"/>
        <v>#N/A</v>
      </c>
      <c r="JA82" s="169" t="e">
        <f t="shared" si="349"/>
        <v>#N/A</v>
      </c>
      <c r="JB82" s="169" t="e">
        <f t="shared" si="346"/>
        <v>#N/A</v>
      </c>
      <c r="JC82" s="169" t="e">
        <f t="shared" si="346"/>
        <v>#N/A</v>
      </c>
      <c r="JD82" s="169" t="e">
        <f t="shared" si="346"/>
        <v>#N/A</v>
      </c>
      <c r="JE82" s="169" t="e">
        <f t="shared" si="346"/>
        <v>#N/A</v>
      </c>
      <c r="JF82" s="169" t="e">
        <f t="shared" si="346"/>
        <v>#N/A</v>
      </c>
      <c r="JG82" s="169" t="e">
        <f t="shared" si="346"/>
        <v>#N/A</v>
      </c>
      <c r="JH82" s="169" t="e">
        <f t="shared" si="346"/>
        <v>#N/A</v>
      </c>
      <c r="JI82" s="169" t="e">
        <f t="shared" si="346"/>
        <v>#N/A</v>
      </c>
      <c r="JJ82" s="169" t="e">
        <f t="shared" si="346"/>
        <v>#N/A</v>
      </c>
      <c r="JK82" s="169" t="e">
        <f t="shared" si="346"/>
        <v>#N/A</v>
      </c>
      <c r="JL82" s="169" t="e">
        <f t="shared" si="346"/>
        <v>#N/A</v>
      </c>
      <c r="JM82" s="169" t="e">
        <f t="shared" si="346"/>
        <v>#N/A</v>
      </c>
      <c r="JN82" s="169" t="e">
        <f t="shared" si="346"/>
        <v>#N/A</v>
      </c>
      <c r="JO82" s="169" t="e">
        <f t="shared" si="346"/>
        <v>#N/A</v>
      </c>
      <c r="JP82" s="169" t="e">
        <f t="shared" si="346"/>
        <v>#N/A</v>
      </c>
      <c r="JQ82" s="169" t="e">
        <f t="shared" si="331"/>
        <v>#N/A</v>
      </c>
      <c r="JR82" s="169" t="e">
        <f t="shared" si="331"/>
        <v>#N/A</v>
      </c>
      <c r="JS82" s="169" t="e">
        <f t="shared" si="331"/>
        <v>#N/A</v>
      </c>
      <c r="JT82" s="169" t="e">
        <f t="shared" si="331"/>
        <v>#N/A</v>
      </c>
      <c r="JU82" s="169" t="e">
        <f t="shared" si="331"/>
        <v>#N/A</v>
      </c>
      <c r="JV82" s="169" t="e">
        <f t="shared" si="331"/>
        <v>#N/A</v>
      </c>
      <c r="JW82" s="169" t="e">
        <f t="shared" si="331"/>
        <v>#N/A</v>
      </c>
      <c r="JX82" s="169" t="e">
        <f t="shared" si="331"/>
        <v>#N/A</v>
      </c>
      <c r="JY82" s="169" t="e">
        <f t="shared" si="331"/>
        <v>#N/A</v>
      </c>
      <c r="JZ82" s="169" t="e">
        <f t="shared" si="331"/>
        <v>#N/A</v>
      </c>
      <c r="KA82" s="169" t="e">
        <f t="shared" si="331"/>
        <v>#N/A</v>
      </c>
      <c r="KB82" s="169" t="e">
        <f t="shared" si="331"/>
        <v>#N/A</v>
      </c>
      <c r="KC82" s="169" t="e">
        <f t="shared" si="331"/>
        <v>#N/A</v>
      </c>
      <c r="KD82" s="169" t="e">
        <f t="shared" si="331"/>
        <v>#N/A</v>
      </c>
      <c r="KE82" s="169" t="e">
        <f t="shared" si="331"/>
        <v>#N/A</v>
      </c>
      <c r="KF82" s="169" t="e">
        <f t="shared" si="335"/>
        <v>#N/A</v>
      </c>
      <c r="KG82" s="169" t="e">
        <f t="shared" si="343"/>
        <v>#N/A</v>
      </c>
      <c r="KH82" s="169" t="e">
        <f t="shared" si="343"/>
        <v>#N/A</v>
      </c>
      <c r="KI82" s="169" t="e">
        <f t="shared" si="343"/>
        <v>#N/A</v>
      </c>
      <c r="KJ82" s="169" t="e">
        <f t="shared" si="354"/>
        <v>#N/A</v>
      </c>
      <c r="KK82" s="169" t="e">
        <f t="shared" si="354"/>
        <v>#N/A</v>
      </c>
      <c r="KL82" s="169" t="e">
        <f t="shared" si="354"/>
        <v>#N/A</v>
      </c>
      <c r="KM82" s="169" t="e">
        <f t="shared" si="354"/>
        <v>#N/A</v>
      </c>
      <c r="KN82" s="169" t="e">
        <f t="shared" si="354"/>
        <v>#N/A</v>
      </c>
      <c r="KO82" s="169" t="e">
        <f t="shared" si="354"/>
        <v>#N/A</v>
      </c>
      <c r="KP82" s="169" t="e">
        <f t="shared" si="354"/>
        <v>#N/A</v>
      </c>
      <c r="KQ82" s="169" t="e">
        <f t="shared" si="354"/>
        <v>#N/A</v>
      </c>
      <c r="KR82" s="169" t="e">
        <f t="shared" si="354"/>
        <v>#N/A</v>
      </c>
      <c r="KS82" s="169" t="e">
        <f t="shared" si="354"/>
        <v>#N/A</v>
      </c>
      <c r="KT82" s="169" t="e">
        <f t="shared" si="354"/>
        <v>#N/A</v>
      </c>
      <c r="KU82" s="169" t="e">
        <f t="shared" si="354"/>
        <v>#N/A</v>
      </c>
      <c r="KV82" s="169" t="e">
        <f t="shared" si="354"/>
        <v>#N/A</v>
      </c>
      <c r="KW82" s="169" t="e">
        <f t="shared" si="354"/>
        <v>#N/A</v>
      </c>
      <c r="KX82" s="169" t="e">
        <f t="shared" si="354"/>
        <v>#N/A</v>
      </c>
      <c r="KY82" s="169" t="e">
        <f t="shared" si="350"/>
        <v>#N/A</v>
      </c>
      <c r="KZ82" s="169" t="e">
        <f t="shared" si="350"/>
        <v>#N/A</v>
      </c>
      <c r="LA82" s="169" t="e">
        <f t="shared" si="350"/>
        <v>#N/A</v>
      </c>
      <c r="LB82" s="169" t="e">
        <f t="shared" si="350"/>
        <v>#N/A</v>
      </c>
      <c r="LC82" s="169" t="e">
        <f t="shared" si="350"/>
        <v>#N/A</v>
      </c>
      <c r="LD82" s="169" t="e">
        <f t="shared" si="350"/>
        <v>#N/A</v>
      </c>
      <c r="LE82" s="169" t="e">
        <f t="shared" si="350"/>
        <v>#N/A</v>
      </c>
      <c r="LF82" s="169" t="e">
        <f t="shared" si="350"/>
        <v>#N/A</v>
      </c>
      <c r="LG82" s="169" t="e">
        <f t="shared" si="350"/>
        <v>#N/A</v>
      </c>
      <c r="LH82" s="169" t="e">
        <f t="shared" si="350"/>
        <v>#N/A</v>
      </c>
      <c r="LI82" s="169" t="e">
        <f t="shared" si="350"/>
        <v>#N/A</v>
      </c>
      <c r="LJ82" s="169" t="e">
        <f t="shared" si="350"/>
        <v>#N/A</v>
      </c>
      <c r="LK82" s="169" t="e">
        <f t="shared" si="350"/>
        <v>#N/A</v>
      </c>
      <c r="LL82" s="169" t="e">
        <f t="shared" si="350"/>
        <v>#N/A</v>
      </c>
      <c r="LM82" s="169" t="e">
        <f t="shared" si="350"/>
        <v>#N/A</v>
      </c>
      <c r="LN82" s="169" t="e">
        <f t="shared" si="347"/>
        <v>#N/A</v>
      </c>
      <c r="LO82" s="169" t="e">
        <f t="shared" si="347"/>
        <v>#N/A</v>
      </c>
      <c r="LP82" s="169" t="e">
        <f t="shared" si="347"/>
        <v>#N/A</v>
      </c>
      <c r="LQ82" s="169" t="e">
        <f t="shared" si="347"/>
        <v>#N/A</v>
      </c>
      <c r="LR82" s="169" t="e">
        <f t="shared" si="347"/>
        <v>#N/A</v>
      </c>
      <c r="LS82" s="169" t="e">
        <f t="shared" si="347"/>
        <v>#N/A</v>
      </c>
      <c r="LT82" s="169" t="e">
        <f t="shared" si="347"/>
        <v>#N/A</v>
      </c>
      <c r="LU82" s="169" t="e">
        <f t="shared" si="347"/>
        <v>#N/A</v>
      </c>
      <c r="LV82" s="169" t="e">
        <f t="shared" si="347"/>
        <v>#N/A</v>
      </c>
      <c r="LW82" s="169" t="e">
        <f t="shared" si="347"/>
        <v>#N/A</v>
      </c>
      <c r="LX82" s="169" t="e">
        <f t="shared" si="347"/>
        <v>#N/A</v>
      </c>
      <c r="LY82" s="169" t="e">
        <f t="shared" si="347"/>
        <v>#N/A</v>
      </c>
      <c r="LZ82" s="169" t="e">
        <f t="shared" si="347"/>
        <v>#N/A</v>
      </c>
      <c r="MA82" s="169" t="e">
        <f t="shared" si="347"/>
        <v>#N/A</v>
      </c>
      <c r="MB82" s="169" t="e">
        <f t="shared" si="347"/>
        <v>#N/A</v>
      </c>
      <c r="MC82" s="169" t="e">
        <f t="shared" si="332"/>
        <v>#N/A</v>
      </c>
      <c r="MD82" s="169" t="e">
        <f t="shared" si="332"/>
        <v>#N/A</v>
      </c>
      <c r="ME82" s="169" t="e">
        <f t="shared" si="332"/>
        <v>#N/A</v>
      </c>
      <c r="MF82" s="169" t="e">
        <f t="shared" si="332"/>
        <v>#N/A</v>
      </c>
      <c r="MG82" s="169" t="e">
        <f t="shared" si="332"/>
        <v>#N/A</v>
      </c>
      <c r="MH82" s="169" t="e">
        <f t="shared" si="332"/>
        <v>#N/A</v>
      </c>
      <c r="MI82" s="169" t="e">
        <f t="shared" si="332"/>
        <v>#N/A</v>
      </c>
      <c r="MJ82" s="169" t="e">
        <f t="shared" si="332"/>
        <v>#N/A</v>
      </c>
      <c r="MK82" s="169" t="e">
        <f t="shared" si="332"/>
        <v>#N/A</v>
      </c>
      <c r="ML82" s="169" t="e">
        <f t="shared" si="332"/>
        <v>#N/A</v>
      </c>
      <c r="MM82" s="169" t="e">
        <f t="shared" si="332"/>
        <v>#N/A</v>
      </c>
      <c r="MN82" s="169" t="e">
        <f t="shared" si="332"/>
        <v>#N/A</v>
      </c>
      <c r="MO82" s="169" t="e">
        <f t="shared" si="332"/>
        <v>#N/A</v>
      </c>
      <c r="MP82" s="169" t="e">
        <f t="shared" si="332"/>
        <v>#N/A</v>
      </c>
      <c r="MQ82" s="169" t="e">
        <f t="shared" si="332"/>
        <v>#N/A</v>
      </c>
      <c r="MR82" s="169" t="e">
        <f t="shared" si="336"/>
        <v>#N/A</v>
      </c>
      <c r="MS82" s="169" t="e">
        <f t="shared" si="344"/>
        <v>#N/A</v>
      </c>
      <c r="MT82" s="169" t="e">
        <f t="shared" si="344"/>
        <v>#N/A</v>
      </c>
      <c r="MU82" s="169" t="e">
        <f t="shared" si="344"/>
        <v>#N/A</v>
      </c>
      <c r="MV82" s="169" t="e">
        <f t="shared" si="355"/>
        <v>#N/A</v>
      </c>
      <c r="MW82" s="169" t="e">
        <f t="shared" si="355"/>
        <v>#N/A</v>
      </c>
      <c r="MX82" s="169" t="e">
        <f t="shared" si="355"/>
        <v>#N/A</v>
      </c>
      <c r="MY82" s="169" t="e">
        <f t="shared" si="355"/>
        <v>#N/A</v>
      </c>
      <c r="MZ82" s="169" t="e">
        <f t="shared" si="355"/>
        <v>#N/A</v>
      </c>
      <c r="NA82" s="169" t="e">
        <f t="shared" si="355"/>
        <v>#N/A</v>
      </c>
      <c r="NB82" s="169" t="e">
        <f t="shared" si="355"/>
        <v>#N/A</v>
      </c>
      <c r="NC82" s="169" t="e">
        <f t="shared" si="355"/>
        <v>#N/A</v>
      </c>
      <c r="ND82" s="169" t="e">
        <f t="shared" si="355"/>
        <v>#N/A</v>
      </c>
      <c r="NE82" s="169" t="e">
        <f t="shared" si="355"/>
        <v>#N/A</v>
      </c>
      <c r="NF82" s="169" t="e">
        <f t="shared" si="355"/>
        <v>#N/A</v>
      </c>
      <c r="NG82" s="169" t="e">
        <f t="shared" si="355"/>
        <v>#N/A</v>
      </c>
      <c r="NH82" s="169" t="e">
        <f t="shared" si="355"/>
        <v>#N/A</v>
      </c>
      <c r="NI82" s="169" t="e">
        <f t="shared" si="355"/>
        <v>#N/A</v>
      </c>
      <c r="NJ82" s="169" t="e">
        <f t="shared" si="355"/>
        <v>#N/A</v>
      </c>
      <c r="NK82" s="169" t="e">
        <f t="shared" si="351"/>
        <v>#N/A</v>
      </c>
      <c r="NL82" s="169" t="e">
        <f t="shared" si="351"/>
        <v>#N/A</v>
      </c>
      <c r="NM82" s="169" t="e">
        <f t="shared" si="351"/>
        <v>#N/A</v>
      </c>
      <c r="NN82" s="169" t="e">
        <f t="shared" si="351"/>
        <v>#N/A</v>
      </c>
      <c r="NO82" s="169" t="e">
        <f t="shared" si="351"/>
        <v>#N/A</v>
      </c>
      <c r="NP82" s="169" t="e">
        <f t="shared" si="351"/>
        <v>#N/A</v>
      </c>
      <c r="NQ82" s="169" t="e">
        <f t="shared" si="351"/>
        <v>#N/A</v>
      </c>
      <c r="NR82" s="169" t="e">
        <f t="shared" si="351"/>
        <v>#N/A</v>
      </c>
      <c r="NS82" s="169" t="e">
        <f t="shared" si="351"/>
        <v>#N/A</v>
      </c>
      <c r="NT82" s="169" t="e">
        <f t="shared" si="351"/>
        <v>#N/A</v>
      </c>
      <c r="NU82" s="169" t="e">
        <f t="shared" si="351"/>
        <v>#N/A</v>
      </c>
      <c r="NV82" s="169" t="e">
        <f t="shared" si="351"/>
        <v>#N/A</v>
      </c>
      <c r="NW82" s="169" t="e">
        <f t="shared" si="351"/>
        <v>#N/A</v>
      </c>
      <c r="NX82" s="169" t="e">
        <f t="shared" si="351"/>
        <v>#N/A</v>
      </c>
      <c r="NY82" s="169" t="e">
        <f t="shared" si="351"/>
        <v>#N/A</v>
      </c>
      <c r="NZ82" s="169" t="e">
        <f t="shared" si="348"/>
        <v>#N/A</v>
      </c>
      <c r="OA82" s="169" t="e">
        <f t="shared" si="348"/>
        <v>#N/A</v>
      </c>
      <c r="OB82" s="169" t="e">
        <f t="shared" si="348"/>
        <v>#N/A</v>
      </c>
      <c r="OC82" s="169" t="e">
        <f t="shared" si="348"/>
        <v>#N/A</v>
      </c>
      <c r="OD82" s="169" t="e">
        <f t="shared" si="348"/>
        <v>#N/A</v>
      </c>
      <c r="OE82" s="169" t="e">
        <f t="shared" si="348"/>
        <v>#N/A</v>
      </c>
      <c r="OF82" s="169" t="e">
        <f t="shared" si="348"/>
        <v>#N/A</v>
      </c>
      <c r="OG82" s="169" t="e">
        <f t="shared" si="348"/>
        <v>#N/A</v>
      </c>
      <c r="OH82" s="169" t="e">
        <f t="shared" si="348"/>
        <v>#N/A</v>
      </c>
      <c r="OI82" s="169" t="e">
        <f t="shared" si="348"/>
        <v>#N/A</v>
      </c>
      <c r="OJ82" s="169" t="e">
        <f t="shared" si="348"/>
        <v>#N/A</v>
      </c>
      <c r="OK82" s="169" t="e">
        <f t="shared" si="348"/>
        <v>#N/A</v>
      </c>
      <c r="OL82" s="169" t="e">
        <f t="shared" si="348"/>
        <v>#N/A</v>
      </c>
      <c r="OM82" s="169" t="e">
        <f t="shared" si="348"/>
        <v>#N/A</v>
      </c>
      <c r="ON82" s="169" t="e">
        <f t="shared" si="348"/>
        <v>#N/A</v>
      </c>
      <c r="OO82" s="169" t="e">
        <f t="shared" si="333"/>
        <v>#N/A</v>
      </c>
      <c r="OP82" s="169" t="e">
        <f t="shared" si="333"/>
        <v>#N/A</v>
      </c>
      <c r="OQ82" s="169" t="e">
        <f t="shared" si="333"/>
        <v>#N/A</v>
      </c>
      <c r="OR82" s="169" t="e">
        <f t="shared" si="333"/>
        <v>#N/A</v>
      </c>
      <c r="OS82" s="169" t="e">
        <f t="shared" si="333"/>
        <v>#N/A</v>
      </c>
      <c r="OT82" s="169" t="e">
        <f t="shared" si="333"/>
        <v>#N/A</v>
      </c>
      <c r="OU82" s="169" t="e">
        <f t="shared" si="333"/>
        <v>#N/A</v>
      </c>
      <c r="OV82" s="169" t="e">
        <f t="shared" si="333"/>
        <v>#N/A</v>
      </c>
      <c r="OW82" s="169" t="e">
        <f t="shared" si="333"/>
        <v>#N/A</v>
      </c>
      <c r="OX82" s="169" t="e">
        <f t="shared" si="333"/>
        <v>#N/A</v>
      </c>
      <c r="OY82" s="169" t="e">
        <f t="shared" si="333"/>
        <v>#N/A</v>
      </c>
      <c r="OZ82" s="169" t="e">
        <f t="shared" si="333"/>
        <v>#N/A</v>
      </c>
      <c r="PA82" s="169" t="e">
        <f t="shared" si="333"/>
        <v>#N/A</v>
      </c>
      <c r="PB82" s="169" t="e">
        <f t="shared" si="333"/>
        <v>#N/A</v>
      </c>
      <c r="PC82" s="169" t="e">
        <f t="shared" si="333"/>
        <v>#N/A</v>
      </c>
      <c r="PD82" s="169" t="e">
        <f t="shared" si="337"/>
        <v>#N/A</v>
      </c>
      <c r="PE82" s="169" t="e">
        <f t="shared" si="326"/>
        <v>#N/A</v>
      </c>
      <c r="PF82" s="169" t="e">
        <f t="shared" si="326"/>
        <v>#N/A</v>
      </c>
      <c r="PG82" s="169" t="e">
        <f t="shared" si="326"/>
        <v>#N/A</v>
      </c>
      <c r="PH82" s="169" t="e">
        <f t="shared" si="326"/>
        <v>#N/A</v>
      </c>
      <c r="PI82" s="169" t="e">
        <f t="shared" si="326"/>
        <v>#N/A</v>
      </c>
      <c r="PJ82" s="169" t="e">
        <f t="shared" si="326"/>
        <v>#N/A</v>
      </c>
      <c r="PK82" s="169" t="e">
        <f t="shared" si="326"/>
        <v>#N/A</v>
      </c>
      <c r="PL82" s="169" t="e">
        <f t="shared" si="326"/>
        <v>#N/A</v>
      </c>
    </row>
    <row r="83" spans="1:428" hidden="1" x14ac:dyDescent="0.75">
      <c r="A83" s="4">
        <v>80</v>
      </c>
      <c r="B83" s="109"/>
      <c r="C83" s="117"/>
      <c r="D83" s="122" t="str">
        <f t="shared" si="220"/>
        <v/>
      </c>
      <c r="E83" s="95"/>
      <c r="F83" s="122" t="str">
        <f t="shared" si="221"/>
        <v/>
      </c>
      <c r="G83" s="117"/>
      <c r="H83" s="110"/>
      <c r="I83" s="124" t="str">
        <f t="shared" si="222"/>
        <v/>
      </c>
      <c r="J83" s="124" t="str">
        <f t="shared" si="223"/>
        <v/>
      </c>
      <c r="K83" s="73" t="str">
        <f t="shared" si="327"/>
        <v/>
      </c>
      <c r="L83" s="23"/>
      <c r="M83" s="57"/>
      <c r="N83" s="280"/>
      <c r="O83" s="74" t="str">
        <f>IF(AND(D83&gt;0,E83&gt;0,F83&gt;0),IF(ISBLANK(N83),IF(ISBLANK(L83),"",(F83-D83)*VLOOKUP(L83,VLookups!$A$4:$B$13,2,FALSE)),N83),"")</f>
        <v/>
      </c>
      <c r="P83" s="75" t="str">
        <f t="shared" si="224"/>
        <v/>
      </c>
      <c r="Q83" s="95"/>
      <c r="R83" s="270" t="str">
        <f>IF(AND(Q83&gt;0,E83&gt;0,NOT(O83="")),ABS(VLOOKUP($Q$1,VLookups!$A$43:$B$44,2,FALSE)-_xlfn.NORM.DIST(Q83,K83,O83,TRUE)),"")</f>
        <v/>
      </c>
      <c r="S83" s="94" t="str">
        <f>IF(AND($D83&gt;0,$E83&gt;0,$F83&gt;0,NOT(ISBLANK($L83))),_xlfn.NORM.INV(ABS(VLOOKUP($Q$1,VLookups!$A$43:$B$44,2,FALSE)-S$3),$K83,$O83),"")</f>
        <v/>
      </c>
      <c r="T83" s="93" t="str">
        <f>IF(AND($D83&gt;0,$E83&gt;0,$F83&gt;0,NOT(ISBLANK($L83))),_xlfn.NORM.INV(ABS(VLOOKUP($Q$1,VLookups!$A$43:$B$44,2,FALSE)-T$3),$K83,$O83),"")</f>
        <v/>
      </c>
      <c r="U83" s="94" t="str">
        <f>IF(AND($D83&gt;0,$E83&gt;0,$F83&gt;0,NOT(ISBLANK($L83))),_xlfn.NORM.INV(ABS(VLOOKUP($Q$1,VLookups!$A$43:$B$44,2,FALSE)-U$3),$K83,$O83),"")</f>
        <v/>
      </c>
      <c r="V83" s="93" t="str">
        <f>IF(AND($D83&gt;0,$E83&gt;0,$F83&gt;0,NOT(ISBLANK($L83))),_xlfn.NORM.INV(ABS(VLOOKUP($Q$1,VLookups!$A$43:$B$44,2,FALSE)-V$3),$K83,$O83),"")</f>
        <v/>
      </c>
      <c r="W83" s="94" t="str">
        <f>IF(AND($D83&gt;0,$E83&gt;0,$F83&gt;0,NOT(ISBLANK($L83))),_xlfn.NORM.INV(ABS(VLOOKUP($Q$1,VLookups!$A$43:$B$44,2,FALSE)-W$3),$K83,$O83),"")</f>
        <v/>
      </c>
      <c r="X83" s="93" t="str">
        <f>IF(AND($D83&gt;0,$E83&gt;0,$F83&gt;0,NOT(ISBLANK($L83))),_xlfn.NORM.INV(ABS(VLOOKUP($Q$1,VLookups!$A$43:$B$44,2,FALSE)-X$3),$K83,$O83),"")</f>
        <v/>
      </c>
      <c r="Y83" s="5"/>
      <c r="Z83" s="168" t="str">
        <f t="shared" si="328"/>
        <v/>
      </c>
      <c r="AA83" s="49" t="str">
        <f t="shared" si="329"/>
        <v/>
      </c>
      <c r="AB83" s="49" t="str">
        <f t="shared" si="356"/>
        <v/>
      </c>
      <c r="AC83" s="49" t="str">
        <f t="shared" si="356"/>
        <v/>
      </c>
      <c r="AD83" s="49" t="str">
        <f t="shared" si="356"/>
        <v/>
      </c>
      <c r="AE83" s="49" t="str">
        <f t="shared" si="356"/>
        <v/>
      </c>
      <c r="AF83" s="49" t="str">
        <f t="shared" si="356"/>
        <v/>
      </c>
      <c r="AG83" s="49" t="str">
        <f t="shared" si="356"/>
        <v/>
      </c>
      <c r="AH83" s="49" t="str">
        <f t="shared" si="356"/>
        <v/>
      </c>
      <c r="AI83" s="49" t="str">
        <f t="shared" si="356"/>
        <v/>
      </c>
      <c r="AJ83" s="49" t="str">
        <f t="shared" si="356"/>
        <v/>
      </c>
      <c r="AK83" s="49" t="str">
        <f t="shared" si="356"/>
        <v/>
      </c>
      <c r="AL83" s="49" t="str">
        <f t="shared" si="356"/>
        <v/>
      </c>
      <c r="AM83" s="49" t="str">
        <f t="shared" si="356"/>
        <v/>
      </c>
      <c r="AN83" s="49" t="str">
        <f t="shared" si="356"/>
        <v/>
      </c>
      <c r="AO83" s="49" t="str">
        <f t="shared" si="356"/>
        <v/>
      </c>
      <c r="AP83" s="49" t="str">
        <f t="shared" si="356"/>
        <v/>
      </c>
      <c r="AQ83" s="49" t="str">
        <f t="shared" si="356"/>
        <v/>
      </c>
      <c r="AR83" s="49" t="str">
        <f t="shared" si="356"/>
        <v/>
      </c>
      <c r="AS83" s="49" t="str">
        <f t="shared" si="356"/>
        <v/>
      </c>
      <c r="AT83" s="49" t="str">
        <f t="shared" si="356"/>
        <v/>
      </c>
      <c r="AU83" s="49" t="str">
        <f t="shared" si="356"/>
        <v/>
      </c>
      <c r="AV83" s="49" t="str">
        <f t="shared" si="356"/>
        <v/>
      </c>
      <c r="AW83" s="49" t="str">
        <f t="shared" si="356"/>
        <v/>
      </c>
      <c r="AX83" s="49" t="str">
        <f t="shared" si="356"/>
        <v/>
      </c>
      <c r="AY83" s="49" t="str">
        <f t="shared" si="356"/>
        <v/>
      </c>
      <c r="AZ83" s="49" t="str">
        <f t="shared" si="356"/>
        <v/>
      </c>
      <c r="BA83" s="49" t="str">
        <f t="shared" si="356"/>
        <v/>
      </c>
      <c r="BB83" s="49" t="str">
        <f t="shared" si="356"/>
        <v/>
      </c>
      <c r="BC83" s="49" t="str">
        <f t="shared" si="356"/>
        <v/>
      </c>
      <c r="BD83" s="49" t="str">
        <f t="shared" si="356"/>
        <v/>
      </c>
      <c r="BE83" s="49" t="str">
        <f t="shared" si="356"/>
        <v/>
      </c>
      <c r="BF83" s="49" t="str">
        <f t="shared" si="356"/>
        <v/>
      </c>
      <c r="BG83" s="49" t="str">
        <f t="shared" si="356"/>
        <v/>
      </c>
      <c r="BH83" s="49" t="str">
        <f t="shared" si="356"/>
        <v/>
      </c>
      <c r="BI83" s="49" t="str">
        <f t="shared" si="356"/>
        <v/>
      </c>
      <c r="BJ83" s="49" t="str">
        <f t="shared" si="356"/>
        <v/>
      </c>
      <c r="BK83" s="49" t="str">
        <f t="shared" si="356"/>
        <v/>
      </c>
      <c r="BL83" s="49" t="str">
        <f t="shared" si="356"/>
        <v/>
      </c>
      <c r="BM83" s="49" t="str">
        <f t="shared" si="356"/>
        <v/>
      </c>
      <c r="BN83" s="49" t="str">
        <f t="shared" si="356"/>
        <v/>
      </c>
      <c r="BO83" s="49" t="str">
        <f t="shared" si="356"/>
        <v/>
      </c>
      <c r="BP83" s="49" t="str">
        <f t="shared" si="356"/>
        <v/>
      </c>
      <c r="BQ83" s="49" t="str">
        <f t="shared" si="356"/>
        <v/>
      </c>
      <c r="BR83" s="49" t="str">
        <f t="shared" si="356"/>
        <v/>
      </c>
      <c r="BS83" s="49" t="str">
        <f t="shared" si="356"/>
        <v/>
      </c>
      <c r="BT83" s="49" t="str">
        <f t="shared" si="356"/>
        <v/>
      </c>
      <c r="BU83" s="49" t="str">
        <f t="shared" si="356"/>
        <v/>
      </c>
      <c r="BV83" s="49" t="str">
        <f t="shared" si="356"/>
        <v/>
      </c>
      <c r="BW83" s="49" t="str">
        <f t="shared" si="356"/>
        <v/>
      </c>
      <c r="BX83" s="49" t="str">
        <f t="shared" si="356"/>
        <v/>
      </c>
      <c r="BY83" s="49" t="str">
        <f t="shared" si="356"/>
        <v/>
      </c>
      <c r="BZ83" s="49" t="str">
        <f t="shared" si="356"/>
        <v/>
      </c>
      <c r="CA83" s="49" t="str">
        <f t="shared" si="356"/>
        <v/>
      </c>
      <c r="CB83" s="49" t="str">
        <f t="shared" si="356"/>
        <v/>
      </c>
      <c r="CC83" s="49" t="str">
        <f t="shared" si="356"/>
        <v/>
      </c>
      <c r="CD83" s="49" t="str">
        <f t="shared" si="356"/>
        <v/>
      </c>
      <c r="CE83" s="49" t="str">
        <f t="shared" si="356"/>
        <v/>
      </c>
      <c r="CF83" s="49" t="str">
        <f t="shared" si="356"/>
        <v/>
      </c>
      <c r="CG83" s="49" t="str">
        <f t="shared" si="356"/>
        <v/>
      </c>
      <c r="CH83" s="49" t="str">
        <f t="shared" si="356"/>
        <v/>
      </c>
      <c r="CI83" s="49" t="str">
        <f t="shared" si="356"/>
        <v/>
      </c>
      <c r="CJ83" s="49" t="str">
        <f t="shared" si="356"/>
        <v/>
      </c>
      <c r="CK83" s="49" t="str">
        <f t="shared" si="356"/>
        <v/>
      </c>
      <c r="CL83" s="49" t="str">
        <f t="shared" si="356"/>
        <v/>
      </c>
      <c r="CM83" s="49" t="str">
        <f t="shared" si="356"/>
        <v/>
      </c>
      <c r="CN83" s="49" t="str">
        <f t="shared" si="352"/>
        <v/>
      </c>
      <c r="CO83" s="49" t="str">
        <f t="shared" si="352"/>
        <v/>
      </c>
      <c r="CP83" s="49" t="str">
        <f t="shared" si="352"/>
        <v/>
      </c>
      <c r="CQ83" s="49" t="str">
        <f t="shared" si="352"/>
        <v/>
      </c>
      <c r="CR83" s="49" t="str">
        <f t="shared" si="352"/>
        <v/>
      </c>
      <c r="CS83" s="49" t="str">
        <f t="shared" si="352"/>
        <v/>
      </c>
      <c r="CT83" s="49" t="str">
        <f t="shared" si="352"/>
        <v/>
      </c>
      <c r="CU83" s="49" t="str">
        <f t="shared" si="352"/>
        <v/>
      </c>
      <c r="CV83" s="49" t="str">
        <f t="shared" si="352"/>
        <v/>
      </c>
      <c r="CW83" s="49" t="str">
        <f t="shared" si="352"/>
        <v/>
      </c>
      <c r="CX83" s="49" t="str">
        <f t="shared" si="352"/>
        <v/>
      </c>
      <c r="CY83" s="49" t="str">
        <f t="shared" si="352"/>
        <v/>
      </c>
      <c r="CZ83" s="49" t="str">
        <f t="shared" si="352"/>
        <v/>
      </c>
      <c r="DA83" s="49" t="str">
        <f t="shared" si="352"/>
        <v/>
      </c>
      <c r="DB83" s="49" t="str">
        <f t="shared" si="352"/>
        <v/>
      </c>
      <c r="DC83" s="49" t="str">
        <f t="shared" si="352"/>
        <v/>
      </c>
      <c r="DD83" s="49" t="str">
        <f t="shared" si="352"/>
        <v/>
      </c>
      <c r="DE83" s="49" t="str">
        <f t="shared" si="352"/>
        <v/>
      </c>
      <c r="DF83" s="49" t="str">
        <f t="shared" si="352"/>
        <v/>
      </c>
      <c r="DG83" s="49" t="str">
        <f t="shared" si="352"/>
        <v/>
      </c>
      <c r="DH83" s="49" t="str">
        <f t="shared" si="352"/>
        <v/>
      </c>
      <c r="DI83" s="49" t="str">
        <f t="shared" si="352"/>
        <v/>
      </c>
      <c r="DJ83" s="49" t="str">
        <f t="shared" si="352"/>
        <v/>
      </c>
      <c r="DK83" s="49" t="str">
        <f t="shared" si="352"/>
        <v/>
      </c>
      <c r="DL83" s="49" t="str">
        <f t="shared" si="352"/>
        <v/>
      </c>
      <c r="DM83" s="49" t="str">
        <f t="shared" si="352"/>
        <v/>
      </c>
      <c r="DN83" s="49" t="str">
        <f t="shared" si="352"/>
        <v/>
      </c>
      <c r="DO83" s="49" t="str">
        <f t="shared" si="352"/>
        <v/>
      </c>
      <c r="DP83" s="49" t="str">
        <f t="shared" si="352"/>
        <v/>
      </c>
      <c r="DQ83" s="49" t="str">
        <f t="shared" si="352"/>
        <v/>
      </c>
      <c r="DR83" s="49" t="str">
        <f t="shared" si="352"/>
        <v/>
      </c>
      <c r="DS83" s="49" t="str">
        <f t="shared" si="352"/>
        <v/>
      </c>
      <c r="DT83" s="49" t="str">
        <f t="shared" si="352"/>
        <v/>
      </c>
      <c r="DU83" s="49" t="str">
        <f t="shared" si="352"/>
        <v/>
      </c>
      <c r="DV83" s="49" t="str">
        <f t="shared" si="352"/>
        <v/>
      </c>
      <c r="DW83" s="183" t="str">
        <f t="shared" si="330"/>
        <v/>
      </c>
      <c r="DX83" s="49" t="str">
        <f t="shared" si="225"/>
        <v/>
      </c>
      <c r="DY83" s="49" t="str">
        <f t="shared" si="226"/>
        <v/>
      </c>
      <c r="DZ83" s="49" t="str">
        <f t="shared" si="227"/>
        <v/>
      </c>
      <c r="EA83" s="49" t="str">
        <f t="shared" si="228"/>
        <v/>
      </c>
      <c r="EB83" s="49" t="str">
        <f t="shared" si="229"/>
        <v/>
      </c>
      <c r="EC83" s="49" t="str">
        <f t="shared" si="230"/>
        <v/>
      </c>
      <c r="ED83" s="49" t="str">
        <f t="shared" si="231"/>
        <v/>
      </c>
      <c r="EE83" s="49" t="str">
        <f t="shared" si="232"/>
        <v/>
      </c>
      <c r="EF83" s="49" t="str">
        <f t="shared" si="233"/>
        <v/>
      </c>
      <c r="EG83" s="49" t="str">
        <f t="shared" si="234"/>
        <v/>
      </c>
      <c r="EH83" s="49" t="str">
        <f t="shared" si="235"/>
        <v/>
      </c>
      <c r="EI83" s="49" t="str">
        <f t="shared" si="236"/>
        <v/>
      </c>
      <c r="EJ83" s="49" t="str">
        <f t="shared" si="237"/>
        <v/>
      </c>
      <c r="EK83" s="49" t="str">
        <f t="shared" si="238"/>
        <v/>
      </c>
      <c r="EL83" s="49" t="str">
        <f t="shared" si="239"/>
        <v/>
      </c>
      <c r="EM83" s="49" t="str">
        <f t="shared" si="240"/>
        <v/>
      </c>
      <c r="EN83" s="49" t="str">
        <f t="shared" si="241"/>
        <v/>
      </c>
      <c r="EO83" s="49" t="str">
        <f t="shared" si="242"/>
        <v/>
      </c>
      <c r="EP83" s="49" t="str">
        <f t="shared" si="243"/>
        <v/>
      </c>
      <c r="EQ83" s="49" t="str">
        <f t="shared" si="244"/>
        <v/>
      </c>
      <c r="ER83" s="49" t="str">
        <f t="shared" si="245"/>
        <v/>
      </c>
      <c r="ES83" s="49" t="str">
        <f t="shared" si="246"/>
        <v/>
      </c>
      <c r="ET83" s="49" t="str">
        <f t="shared" si="247"/>
        <v/>
      </c>
      <c r="EU83" s="49" t="str">
        <f t="shared" si="248"/>
        <v/>
      </c>
      <c r="EV83" s="49" t="str">
        <f t="shared" si="249"/>
        <v/>
      </c>
      <c r="EW83" s="49" t="str">
        <f t="shared" si="250"/>
        <v/>
      </c>
      <c r="EX83" s="49" t="str">
        <f t="shared" si="251"/>
        <v/>
      </c>
      <c r="EY83" s="49" t="str">
        <f t="shared" si="252"/>
        <v/>
      </c>
      <c r="EZ83" s="49" t="str">
        <f t="shared" si="253"/>
        <v/>
      </c>
      <c r="FA83" s="49" t="str">
        <f t="shared" si="254"/>
        <v/>
      </c>
      <c r="FB83" s="49" t="str">
        <f t="shared" si="255"/>
        <v/>
      </c>
      <c r="FC83" s="49" t="str">
        <f t="shared" si="256"/>
        <v/>
      </c>
      <c r="FD83" s="49" t="str">
        <f t="shared" si="257"/>
        <v/>
      </c>
      <c r="FE83" s="49" t="str">
        <f t="shared" si="258"/>
        <v/>
      </c>
      <c r="FF83" s="49" t="str">
        <f t="shared" si="259"/>
        <v/>
      </c>
      <c r="FG83" s="49" t="str">
        <f t="shared" si="260"/>
        <v/>
      </c>
      <c r="FH83" s="49" t="str">
        <f t="shared" si="261"/>
        <v/>
      </c>
      <c r="FI83" s="49" t="str">
        <f t="shared" si="262"/>
        <v/>
      </c>
      <c r="FJ83" s="49" t="str">
        <f t="shared" si="263"/>
        <v/>
      </c>
      <c r="FK83" s="49" t="str">
        <f t="shared" si="264"/>
        <v/>
      </c>
      <c r="FL83" s="49" t="str">
        <f t="shared" si="265"/>
        <v/>
      </c>
      <c r="FM83" s="49" t="str">
        <f t="shared" si="266"/>
        <v/>
      </c>
      <c r="FN83" s="49" t="str">
        <f t="shared" si="267"/>
        <v/>
      </c>
      <c r="FO83" s="49" t="str">
        <f t="shared" si="268"/>
        <v/>
      </c>
      <c r="FP83" s="49" t="str">
        <f t="shared" si="269"/>
        <v/>
      </c>
      <c r="FQ83" s="49" t="str">
        <f t="shared" si="270"/>
        <v/>
      </c>
      <c r="FR83" s="49" t="str">
        <f t="shared" si="271"/>
        <v/>
      </c>
      <c r="FS83" s="49" t="str">
        <f t="shared" si="272"/>
        <v/>
      </c>
      <c r="FT83" s="49" t="str">
        <f t="shared" si="273"/>
        <v/>
      </c>
      <c r="FU83" s="49" t="str">
        <f t="shared" si="274"/>
        <v/>
      </c>
      <c r="FV83" s="49" t="str">
        <f t="shared" si="275"/>
        <v/>
      </c>
      <c r="FW83" s="49" t="str">
        <f t="shared" si="276"/>
        <v/>
      </c>
      <c r="FX83" s="49" t="str">
        <f t="shared" si="277"/>
        <v/>
      </c>
      <c r="FY83" s="49" t="str">
        <f t="shared" si="278"/>
        <v/>
      </c>
      <c r="FZ83" s="49" t="str">
        <f t="shared" si="279"/>
        <v/>
      </c>
      <c r="GA83" s="49" t="str">
        <f t="shared" si="280"/>
        <v/>
      </c>
      <c r="GB83" s="49" t="str">
        <f t="shared" si="281"/>
        <v/>
      </c>
      <c r="GC83" s="49" t="str">
        <f t="shared" si="282"/>
        <v/>
      </c>
      <c r="GD83" s="49" t="str">
        <f t="shared" si="283"/>
        <v/>
      </c>
      <c r="GE83" s="49" t="str">
        <f t="shared" si="284"/>
        <v/>
      </c>
      <c r="GF83" s="49" t="str">
        <f t="shared" si="285"/>
        <v/>
      </c>
      <c r="GG83" s="49" t="str">
        <f t="shared" si="286"/>
        <v/>
      </c>
      <c r="GH83" s="49" t="str">
        <f t="shared" si="287"/>
        <v/>
      </c>
      <c r="GI83" s="49" t="str">
        <f t="shared" si="288"/>
        <v/>
      </c>
      <c r="GJ83" s="49" t="str">
        <f t="shared" si="289"/>
        <v/>
      </c>
      <c r="GK83" s="49" t="str">
        <f t="shared" si="290"/>
        <v/>
      </c>
      <c r="GL83" s="49" t="str">
        <f t="shared" si="291"/>
        <v/>
      </c>
      <c r="GM83" s="49" t="str">
        <f t="shared" si="292"/>
        <v/>
      </c>
      <c r="GN83" s="49" t="str">
        <f t="shared" si="293"/>
        <v/>
      </c>
      <c r="GO83" s="49" t="str">
        <f t="shared" si="294"/>
        <v/>
      </c>
      <c r="GP83" s="49" t="str">
        <f t="shared" si="295"/>
        <v/>
      </c>
      <c r="GQ83" s="49" t="str">
        <f t="shared" si="296"/>
        <v/>
      </c>
      <c r="GR83" s="49" t="str">
        <f t="shared" si="297"/>
        <v/>
      </c>
      <c r="GS83" s="49" t="str">
        <f t="shared" si="298"/>
        <v/>
      </c>
      <c r="GT83" s="49" t="str">
        <f t="shared" si="299"/>
        <v/>
      </c>
      <c r="GU83" s="49" t="str">
        <f t="shared" si="300"/>
        <v/>
      </c>
      <c r="GV83" s="49" t="str">
        <f t="shared" si="301"/>
        <v/>
      </c>
      <c r="GW83" s="49" t="str">
        <f t="shared" si="302"/>
        <v/>
      </c>
      <c r="GX83" s="49" t="str">
        <f t="shared" si="303"/>
        <v/>
      </c>
      <c r="GY83" s="49" t="str">
        <f t="shared" si="304"/>
        <v/>
      </c>
      <c r="GZ83" s="49" t="str">
        <f t="shared" si="305"/>
        <v/>
      </c>
      <c r="HA83" s="49" t="str">
        <f t="shared" si="306"/>
        <v/>
      </c>
      <c r="HB83" s="49" t="str">
        <f t="shared" si="307"/>
        <v/>
      </c>
      <c r="HC83" s="49" t="str">
        <f t="shared" si="308"/>
        <v/>
      </c>
      <c r="HD83" s="49" t="str">
        <f t="shared" si="309"/>
        <v/>
      </c>
      <c r="HE83" s="49" t="str">
        <f t="shared" si="310"/>
        <v/>
      </c>
      <c r="HF83" s="49" t="str">
        <f t="shared" si="311"/>
        <v/>
      </c>
      <c r="HG83" s="49" t="str">
        <f t="shared" si="312"/>
        <v/>
      </c>
      <c r="HH83" s="49" t="str">
        <f t="shared" si="313"/>
        <v/>
      </c>
      <c r="HI83" s="49" t="str">
        <f t="shared" si="314"/>
        <v/>
      </c>
      <c r="HJ83" s="49" t="str">
        <f t="shared" si="315"/>
        <v/>
      </c>
      <c r="HK83" s="49" t="str">
        <f t="shared" si="316"/>
        <v/>
      </c>
      <c r="HL83" s="49" t="str">
        <f t="shared" si="317"/>
        <v/>
      </c>
      <c r="HM83" s="49" t="str">
        <f t="shared" si="318"/>
        <v/>
      </c>
      <c r="HN83" s="49" t="str">
        <f t="shared" si="319"/>
        <v/>
      </c>
      <c r="HO83" s="49" t="str">
        <f t="shared" si="320"/>
        <v/>
      </c>
      <c r="HP83" s="49" t="str">
        <f t="shared" si="321"/>
        <v/>
      </c>
      <c r="HQ83" s="49" t="str">
        <f t="shared" si="322"/>
        <v/>
      </c>
      <c r="HR83" s="49" t="str">
        <f t="shared" si="323"/>
        <v/>
      </c>
      <c r="HS83" s="49" t="str">
        <f t="shared" si="324"/>
        <v/>
      </c>
      <c r="HT83" s="169" t="e">
        <f t="shared" si="325"/>
        <v>#N/A</v>
      </c>
      <c r="HU83" s="169" t="e">
        <f t="shared" si="342"/>
        <v>#N/A</v>
      </c>
      <c r="HV83" s="169" t="e">
        <f t="shared" si="342"/>
        <v>#N/A</v>
      </c>
      <c r="HW83" s="169" t="e">
        <f t="shared" si="342"/>
        <v>#N/A</v>
      </c>
      <c r="HX83" s="169" t="e">
        <f t="shared" si="353"/>
        <v>#N/A</v>
      </c>
      <c r="HY83" s="169" t="e">
        <f t="shared" si="353"/>
        <v>#N/A</v>
      </c>
      <c r="HZ83" s="169" t="e">
        <f t="shared" si="353"/>
        <v>#N/A</v>
      </c>
      <c r="IA83" s="169" t="e">
        <f t="shared" si="353"/>
        <v>#N/A</v>
      </c>
      <c r="IB83" s="169" t="e">
        <f t="shared" si="353"/>
        <v>#N/A</v>
      </c>
      <c r="IC83" s="169" t="e">
        <f t="shared" si="353"/>
        <v>#N/A</v>
      </c>
      <c r="ID83" s="169" t="e">
        <f t="shared" si="353"/>
        <v>#N/A</v>
      </c>
      <c r="IE83" s="169" t="e">
        <f t="shared" si="353"/>
        <v>#N/A</v>
      </c>
      <c r="IF83" s="169" t="e">
        <f t="shared" si="353"/>
        <v>#N/A</v>
      </c>
      <c r="IG83" s="169" t="e">
        <f t="shared" si="353"/>
        <v>#N/A</v>
      </c>
      <c r="IH83" s="169" t="e">
        <f t="shared" si="353"/>
        <v>#N/A</v>
      </c>
      <c r="II83" s="169" t="e">
        <f t="shared" si="353"/>
        <v>#N/A</v>
      </c>
      <c r="IJ83" s="169" t="e">
        <f t="shared" si="353"/>
        <v>#N/A</v>
      </c>
      <c r="IK83" s="169" t="e">
        <f t="shared" si="353"/>
        <v>#N/A</v>
      </c>
      <c r="IL83" s="169" t="e">
        <f t="shared" si="353"/>
        <v>#N/A</v>
      </c>
      <c r="IM83" s="169" t="e">
        <f t="shared" si="349"/>
        <v>#N/A</v>
      </c>
      <c r="IN83" s="169" t="e">
        <f t="shared" si="349"/>
        <v>#N/A</v>
      </c>
      <c r="IO83" s="169" t="e">
        <f t="shared" si="349"/>
        <v>#N/A</v>
      </c>
      <c r="IP83" s="169" t="e">
        <f t="shared" si="349"/>
        <v>#N/A</v>
      </c>
      <c r="IQ83" s="169" t="e">
        <f t="shared" si="349"/>
        <v>#N/A</v>
      </c>
      <c r="IR83" s="169" t="e">
        <f t="shared" si="349"/>
        <v>#N/A</v>
      </c>
      <c r="IS83" s="169" t="e">
        <f t="shared" si="349"/>
        <v>#N/A</v>
      </c>
      <c r="IT83" s="169" t="e">
        <f t="shared" si="349"/>
        <v>#N/A</v>
      </c>
      <c r="IU83" s="169" t="e">
        <f t="shared" si="349"/>
        <v>#N/A</v>
      </c>
      <c r="IV83" s="169" t="e">
        <f t="shared" si="349"/>
        <v>#N/A</v>
      </c>
      <c r="IW83" s="169" t="e">
        <f t="shared" si="349"/>
        <v>#N/A</v>
      </c>
      <c r="IX83" s="169" t="e">
        <f t="shared" si="349"/>
        <v>#N/A</v>
      </c>
      <c r="IY83" s="169" t="e">
        <f t="shared" si="349"/>
        <v>#N/A</v>
      </c>
      <c r="IZ83" s="169" t="e">
        <f t="shared" si="349"/>
        <v>#N/A</v>
      </c>
      <c r="JA83" s="169" t="e">
        <f t="shared" si="349"/>
        <v>#N/A</v>
      </c>
      <c r="JB83" s="169" t="e">
        <f t="shared" si="346"/>
        <v>#N/A</v>
      </c>
      <c r="JC83" s="169" t="e">
        <f t="shared" si="346"/>
        <v>#N/A</v>
      </c>
      <c r="JD83" s="169" t="e">
        <f t="shared" si="346"/>
        <v>#N/A</v>
      </c>
      <c r="JE83" s="169" t="e">
        <f t="shared" si="346"/>
        <v>#N/A</v>
      </c>
      <c r="JF83" s="169" t="e">
        <f t="shared" si="346"/>
        <v>#N/A</v>
      </c>
      <c r="JG83" s="169" t="e">
        <f t="shared" si="346"/>
        <v>#N/A</v>
      </c>
      <c r="JH83" s="169" t="e">
        <f t="shared" si="346"/>
        <v>#N/A</v>
      </c>
      <c r="JI83" s="169" t="e">
        <f t="shared" si="346"/>
        <v>#N/A</v>
      </c>
      <c r="JJ83" s="169" t="e">
        <f t="shared" si="346"/>
        <v>#N/A</v>
      </c>
      <c r="JK83" s="169" t="e">
        <f t="shared" si="346"/>
        <v>#N/A</v>
      </c>
      <c r="JL83" s="169" t="e">
        <f t="shared" si="346"/>
        <v>#N/A</v>
      </c>
      <c r="JM83" s="169" t="e">
        <f t="shared" si="346"/>
        <v>#N/A</v>
      </c>
      <c r="JN83" s="169" t="e">
        <f t="shared" si="346"/>
        <v>#N/A</v>
      </c>
      <c r="JO83" s="169" t="e">
        <f t="shared" si="346"/>
        <v>#N/A</v>
      </c>
      <c r="JP83" s="169" t="e">
        <f t="shared" si="346"/>
        <v>#N/A</v>
      </c>
      <c r="JQ83" s="169" t="e">
        <f t="shared" si="331"/>
        <v>#N/A</v>
      </c>
      <c r="JR83" s="169" t="e">
        <f t="shared" si="331"/>
        <v>#N/A</v>
      </c>
      <c r="JS83" s="169" t="e">
        <f t="shared" si="331"/>
        <v>#N/A</v>
      </c>
      <c r="JT83" s="169" t="e">
        <f t="shared" si="331"/>
        <v>#N/A</v>
      </c>
      <c r="JU83" s="169" t="e">
        <f t="shared" si="331"/>
        <v>#N/A</v>
      </c>
      <c r="JV83" s="169" t="e">
        <f t="shared" si="331"/>
        <v>#N/A</v>
      </c>
      <c r="JW83" s="169" t="e">
        <f t="shared" si="331"/>
        <v>#N/A</v>
      </c>
      <c r="JX83" s="169" t="e">
        <f t="shared" si="331"/>
        <v>#N/A</v>
      </c>
      <c r="JY83" s="169" t="e">
        <f t="shared" si="331"/>
        <v>#N/A</v>
      </c>
      <c r="JZ83" s="169" t="e">
        <f t="shared" si="331"/>
        <v>#N/A</v>
      </c>
      <c r="KA83" s="169" t="e">
        <f t="shared" si="331"/>
        <v>#N/A</v>
      </c>
      <c r="KB83" s="169" t="e">
        <f t="shared" si="331"/>
        <v>#N/A</v>
      </c>
      <c r="KC83" s="169" t="e">
        <f t="shared" si="331"/>
        <v>#N/A</v>
      </c>
      <c r="KD83" s="169" t="e">
        <f t="shared" si="331"/>
        <v>#N/A</v>
      </c>
      <c r="KE83" s="169" t="e">
        <f t="shared" si="331"/>
        <v>#N/A</v>
      </c>
      <c r="KF83" s="169" t="e">
        <f t="shared" si="335"/>
        <v>#N/A</v>
      </c>
      <c r="KG83" s="169" t="e">
        <f t="shared" si="343"/>
        <v>#N/A</v>
      </c>
      <c r="KH83" s="169" t="e">
        <f t="shared" si="343"/>
        <v>#N/A</v>
      </c>
      <c r="KI83" s="169" t="e">
        <f t="shared" si="343"/>
        <v>#N/A</v>
      </c>
      <c r="KJ83" s="169" t="e">
        <f t="shared" si="354"/>
        <v>#N/A</v>
      </c>
      <c r="KK83" s="169" t="e">
        <f t="shared" si="354"/>
        <v>#N/A</v>
      </c>
      <c r="KL83" s="169" t="e">
        <f t="shared" si="354"/>
        <v>#N/A</v>
      </c>
      <c r="KM83" s="169" t="e">
        <f t="shared" si="354"/>
        <v>#N/A</v>
      </c>
      <c r="KN83" s="169" t="e">
        <f t="shared" si="354"/>
        <v>#N/A</v>
      </c>
      <c r="KO83" s="169" t="e">
        <f t="shared" si="354"/>
        <v>#N/A</v>
      </c>
      <c r="KP83" s="169" t="e">
        <f t="shared" si="354"/>
        <v>#N/A</v>
      </c>
      <c r="KQ83" s="169" t="e">
        <f t="shared" si="354"/>
        <v>#N/A</v>
      </c>
      <c r="KR83" s="169" t="e">
        <f t="shared" si="354"/>
        <v>#N/A</v>
      </c>
      <c r="KS83" s="169" t="e">
        <f t="shared" si="354"/>
        <v>#N/A</v>
      </c>
      <c r="KT83" s="169" t="e">
        <f t="shared" si="354"/>
        <v>#N/A</v>
      </c>
      <c r="KU83" s="169" t="e">
        <f t="shared" si="354"/>
        <v>#N/A</v>
      </c>
      <c r="KV83" s="169" t="e">
        <f t="shared" si="354"/>
        <v>#N/A</v>
      </c>
      <c r="KW83" s="169" t="e">
        <f t="shared" si="354"/>
        <v>#N/A</v>
      </c>
      <c r="KX83" s="169" t="e">
        <f t="shared" si="354"/>
        <v>#N/A</v>
      </c>
      <c r="KY83" s="169" t="e">
        <f t="shared" si="350"/>
        <v>#N/A</v>
      </c>
      <c r="KZ83" s="169" t="e">
        <f t="shared" si="350"/>
        <v>#N/A</v>
      </c>
      <c r="LA83" s="169" t="e">
        <f t="shared" si="350"/>
        <v>#N/A</v>
      </c>
      <c r="LB83" s="169" t="e">
        <f t="shared" si="350"/>
        <v>#N/A</v>
      </c>
      <c r="LC83" s="169" t="e">
        <f t="shared" si="350"/>
        <v>#N/A</v>
      </c>
      <c r="LD83" s="169" t="e">
        <f t="shared" si="350"/>
        <v>#N/A</v>
      </c>
      <c r="LE83" s="169" t="e">
        <f t="shared" si="350"/>
        <v>#N/A</v>
      </c>
      <c r="LF83" s="169" t="e">
        <f t="shared" si="350"/>
        <v>#N/A</v>
      </c>
      <c r="LG83" s="169" t="e">
        <f t="shared" si="350"/>
        <v>#N/A</v>
      </c>
      <c r="LH83" s="169" t="e">
        <f t="shared" si="350"/>
        <v>#N/A</v>
      </c>
      <c r="LI83" s="169" t="e">
        <f t="shared" si="350"/>
        <v>#N/A</v>
      </c>
      <c r="LJ83" s="169" t="e">
        <f t="shared" si="350"/>
        <v>#N/A</v>
      </c>
      <c r="LK83" s="169" t="e">
        <f t="shared" si="350"/>
        <v>#N/A</v>
      </c>
      <c r="LL83" s="169" t="e">
        <f t="shared" si="350"/>
        <v>#N/A</v>
      </c>
      <c r="LM83" s="169" t="e">
        <f t="shared" si="350"/>
        <v>#N/A</v>
      </c>
      <c r="LN83" s="169" t="e">
        <f t="shared" si="347"/>
        <v>#N/A</v>
      </c>
      <c r="LO83" s="169" t="e">
        <f t="shared" si="347"/>
        <v>#N/A</v>
      </c>
      <c r="LP83" s="169" t="e">
        <f t="shared" si="347"/>
        <v>#N/A</v>
      </c>
      <c r="LQ83" s="169" t="e">
        <f t="shared" si="347"/>
        <v>#N/A</v>
      </c>
      <c r="LR83" s="169" t="e">
        <f t="shared" si="347"/>
        <v>#N/A</v>
      </c>
      <c r="LS83" s="169" t="e">
        <f t="shared" si="347"/>
        <v>#N/A</v>
      </c>
      <c r="LT83" s="169" t="e">
        <f t="shared" si="347"/>
        <v>#N/A</v>
      </c>
      <c r="LU83" s="169" t="e">
        <f t="shared" si="347"/>
        <v>#N/A</v>
      </c>
      <c r="LV83" s="169" t="e">
        <f t="shared" si="347"/>
        <v>#N/A</v>
      </c>
      <c r="LW83" s="169" t="e">
        <f t="shared" si="347"/>
        <v>#N/A</v>
      </c>
      <c r="LX83" s="169" t="e">
        <f t="shared" si="347"/>
        <v>#N/A</v>
      </c>
      <c r="LY83" s="169" t="e">
        <f t="shared" si="347"/>
        <v>#N/A</v>
      </c>
      <c r="LZ83" s="169" t="e">
        <f t="shared" si="347"/>
        <v>#N/A</v>
      </c>
      <c r="MA83" s="169" t="e">
        <f t="shared" si="347"/>
        <v>#N/A</v>
      </c>
      <c r="MB83" s="169" t="e">
        <f t="shared" si="347"/>
        <v>#N/A</v>
      </c>
      <c r="MC83" s="169" t="e">
        <f t="shared" si="332"/>
        <v>#N/A</v>
      </c>
      <c r="MD83" s="169" t="e">
        <f t="shared" si="332"/>
        <v>#N/A</v>
      </c>
      <c r="ME83" s="169" t="e">
        <f t="shared" si="332"/>
        <v>#N/A</v>
      </c>
      <c r="MF83" s="169" t="e">
        <f t="shared" si="332"/>
        <v>#N/A</v>
      </c>
      <c r="MG83" s="169" t="e">
        <f t="shared" si="332"/>
        <v>#N/A</v>
      </c>
      <c r="MH83" s="169" t="e">
        <f t="shared" si="332"/>
        <v>#N/A</v>
      </c>
      <c r="MI83" s="169" t="e">
        <f t="shared" si="332"/>
        <v>#N/A</v>
      </c>
      <c r="MJ83" s="169" t="e">
        <f t="shared" si="332"/>
        <v>#N/A</v>
      </c>
      <c r="MK83" s="169" t="e">
        <f t="shared" si="332"/>
        <v>#N/A</v>
      </c>
      <c r="ML83" s="169" t="e">
        <f t="shared" si="332"/>
        <v>#N/A</v>
      </c>
      <c r="MM83" s="169" t="e">
        <f t="shared" si="332"/>
        <v>#N/A</v>
      </c>
      <c r="MN83" s="169" t="e">
        <f t="shared" si="332"/>
        <v>#N/A</v>
      </c>
      <c r="MO83" s="169" t="e">
        <f t="shared" si="332"/>
        <v>#N/A</v>
      </c>
      <c r="MP83" s="169" t="e">
        <f t="shared" si="332"/>
        <v>#N/A</v>
      </c>
      <c r="MQ83" s="169" t="e">
        <f t="shared" si="332"/>
        <v>#N/A</v>
      </c>
      <c r="MR83" s="169" t="e">
        <f t="shared" si="336"/>
        <v>#N/A</v>
      </c>
      <c r="MS83" s="169" t="e">
        <f t="shared" si="344"/>
        <v>#N/A</v>
      </c>
      <c r="MT83" s="169" t="e">
        <f t="shared" si="344"/>
        <v>#N/A</v>
      </c>
      <c r="MU83" s="169" t="e">
        <f t="shared" si="344"/>
        <v>#N/A</v>
      </c>
      <c r="MV83" s="169" t="e">
        <f t="shared" si="355"/>
        <v>#N/A</v>
      </c>
      <c r="MW83" s="169" t="e">
        <f t="shared" si="355"/>
        <v>#N/A</v>
      </c>
      <c r="MX83" s="169" t="e">
        <f t="shared" si="355"/>
        <v>#N/A</v>
      </c>
      <c r="MY83" s="169" t="e">
        <f t="shared" si="355"/>
        <v>#N/A</v>
      </c>
      <c r="MZ83" s="169" t="e">
        <f t="shared" si="355"/>
        <v>#N/A</v>
      </c>
      <c r="NA83" s="169" t="e">
        <f t="shared" si="355"/>
        <v>#N/A</v>
      </c>
      <c r="NB83" s="169" t="e">
        <f t="shared" si="355"/>
        <v>#N/A</v>
      </c>
      <c r="NC83" s="169" t="e">
        <f t="shared" si="355"/>
        <v>#N/A</v>
      </c>
      <c r="ND83" s="169" t="e">
        <f t="shared" si="355"/>
        <v>#N/A</v>
      </c>
      <c r="NE83" s="169" t="e">
        <f t="shared" si="355"/>
        <v>#N/A</v>
      </c>
      <c r="NF83" s="169" t="e">
        <f t="shared" si="355"/>
        <v>#N/A</v>
      </c>
      <c r="NG83" s="169" t="e">
        <f t="shared" si="355"/>
        <v>#N/A</v>
      </c>
      <c r="NH83" s="169" t="e">
        <f t="shared" si="355"/>
        <v>#N/A</v>
      </c>
      <c r="NI83" s="169" t="e">
        <f t="shared" si="355"/>
        <v>#N/A</v>
      </c>
      <c r="NJ83" s="169" t="e">
        <f t="shared" si="355"/>
        <v>#N/A</v>
      </c>
      <c r="NK83" s="169" t="e">
        <f t="shared" si="351"/>
        <v>#N/A</v>
      </c>
      <c r="NL83" s="169" t="e">
        <f t="shared" si="351"/>
        <v>#N/A</v>
      </c>
      <c r="NM83" s="169" t="e">
        <f t="shared" si="351"/>
        <v>#N/A</v>
      </c>
      <c r="NN83" s="169" t="e">
        <f t="shared" si="351"/>
        <v>#N/A</v>
      </c>
      <c r="NO83" s="169" t="e">
        <f t="shared" si="351"/>
        <v>#N/A</v>
      </c>
      <c r="NP83" s="169" t="e">
        <f t="shared" si="351"/>
        <v>#N/A</v>
      </c>
      <c r="NQ83" s="169" t="e">
        <f t="shared" si="351"/>
        <v>#N/A</v>
      </c>
      <c r="NR83" s="169" t="e">
        <f t="shared" si="351"/>
        <v>#N/A</v>
      </c>
      <c r="NS83" s="169" t="e">
        <f t="shared" si="351"/>
        <v>#N/A</v>
      </c>
      <c r="NT83" s="169" t="e">
        <f t="shared" si="351"/>
        <v>#N/A</v>
      </c>
      <c r="NU83" s="169" t="e">
        <f t="shared" si="351"/>
        <v>#N/A</v>
      </c>
      <c r="NV83" s="169" t="e">
        <f t="shared" si="351"/>
        <v>#N/A</v>
      </c>
      <c r="NW83" s="169" t="e">
        <f t="shared" si="351"/>
        <v>#N/A</v>
      </c>
      <c r="NX83" s="169" t="e">
        <f t="shared" si="351"/>
        <v>#N/A</v>
      </c>
      <c r="NY83" s="169" t="e">
        <f t="shared" si="351"/>
        <v>#N/A</v>
      </c>
      <c r="NZ83" s="169" t="e">
        <f t="shared" si="348"/>
        <v>#N/A</v>
      </c>
      <c r="OA83" s="169" t="e">
        <f t="shared" si="348"/>
        <v>#N/A</v>
      </c>
      <c r="OB83" s="169" t="e">
        <f t="shared" si="348"/>
        <v>#N/A</v>
      </c>
      <c r="OC83" s="169" t="e">
        <f t="shared" si="348"/>
        <v>#N/A</v>
      </c>
      <c r="OD83" s="169" t="e">
        <f t="shared" si="348"/>
        <v>#N/A</v>
      </c>
      <c r="OE83" s="169" t="e">
        <f t="shared" si="348"/>
        <v>#N/A</v>
      </c>
      <c r="OF83" s="169" t="e">
        <f t="shared" si="348"/>
        <v>#N/A</v>
      </c>
      <c r="OG83" s="169" t="e">
        <f t="shared" si="348"/>
        <v>#N/A</v>
      </c>
      <c r="OH83" s="169" t="e">
        <f t="shared" si="348"/>
        <v>#N/A</v>
      </c>
      <c r="OI83" s="169" t="e">
        <f t="shared" si="348"/>
        <v>#N/A</v>
      </c>
      <c r="OJ83" s="169" t="e">
        <f t="shared" si="348"/>
        <v>#N/A</v>
      </c>
      <c r="OK83" s="169" t="e">
        <f t="shared" si="348"/>
        <v>#N/A</v>
      </c>
      <c r="OL83" s="169" t="e">
        <f t="shared" si="348"/>
        <v>#N/A</v>
      </c>
      <c r="OM83" s="169" t="e">
        <f t="shared" si="348"/>
        <v>#N/A</v>
      </c>
      <c r="ON83" s="169" t="e">
        <f t="shared" si="348"/>
        <v>#N/A</v>
      </c>
      <c r="OO83" s="169" t="e">
        <f t="shared" si="333"/>
        <v>#N/A</v>
      </c>
      <c r="OP83" s="169" t="e">
        <f t="shared" si="333"/>
        <v>#N/A</v>
      </c>
      <c r="OQ83" s="169" t="e">
        <f t="shared" si="333"/>
        <v>#N/A</v>
      </c>
      <c r="OR83" s="169" t="e">
        <f t="shared" si="333"/>
        <v>#N/A</v>
      </c>
      <c r="OS83" s="169" t="e">
        <f t="shared" si="333"/>
        <v>#N/A</v>
      </c>
      <c r="OT83" s="169" t="e">
        <f t="shared" si="333"/>
        <v>#N/A</v>
      </c>
      <c r="OU83" s="169" t="e">
        <f t="shared" si="333"/>
        <v>#N/A</v>
      </c>
      <c r="OV83" s="169" t="e">
        <f t="shared" si="333"/>
        <v>#N/A</v>
      </c>
      <c r="OW83" s="169" t="e">
        <f t="shared" si="333"/>
        <v>#N/A</v>
      </c>
      <c r="OX83" s="169" t="e">
        <f t="shared" si="333"/>
        <v>#N/A</v>
      </c>
      <c r="OY83" s="169" t="e">
        <f t="shared" si="333"/>
        <v>#N/A</v>
      </c>
      <c r="OZ83" s="169" t="e">
        <f t="shared" si="333"/>
        <v>#N/A</v>
      </c>
      <c r="PA83" s="169" t="e">
        <f t="shared" si="333"/>
        <v>#N/A</v>
      </c>
      <c r="PB83" s="169" t="e">
        <f t="shared" si="333"/>
        <v>#N/A</v>
      </c>
      <c r="PC83" s="169" t="e">
        <f t="shared" si="333"/>
        <v>#N/A</v>
      </c>
      <c r="PD83" s="169" t="e">
        <f t="shared" si="337"/>
        <v>#N/A</v>
      </c>
      <c r="PE83" s="169" t="e">
        <f t="shared" si="326"/>
        <v>#N/A</v>
      </c>
      <c r="PF83" s="169" t="e">
        <f t="shared" si="326"/>
        <v>#N/A</v>
      </c>
      <c r="PG83" s="169" t="e">
        <f t="shared" si="326"/>
        <v>#N/A</v>
      </c>
      <c r="PH83" s="169" t="e">
        <f t="shared" si="326"/>
        <v>#N/A</v>
      </c>
      <c r="PI83" s="169" t="e">
        <f t="shared" si="326"/>
        <v>#N/A</v>
      </c>
      <c r="PJ83" s="169" t="e">
        <f t="shared" si="326"/>
        <v>#N/A</v>
      </c>
      <c r="PK83" s="169" t="e">
        <f t="shared" si="326"/>
        <v>#N/A</v>
      </c>
      <c r="PL83" s="169" t="e">
        <f t="shared" si="326"/>
        <v>#N/A</v>
      </c>
    </row>
    <row r="84" spans="1:428" hidden="1" x14ac:dyDescent="0.75">
      <c r="A84" s="4">
        <v>81</v>
      </c>
      <c r="B84" s="109"/>
      <c r="C84" s="117"/>
      <c r="D84" s="122" t="str">
        <f t="shared" si="220"/>
        <v/>
      </c>
      <c r="E84" s="95"/>
      <c r="F84" s="122" t="str">
        <f t="shared" si="221"/>
        <v/>
      </c>
      <c r="G84" s="117"/>
      <c r="H84" s="110"/>
      <c r="I84" s="124" t="str">
        <f t="shared" si="222"/>
        <v/>
      </c>
      <c r="J84" s="124" t="str">
        <f t="shared" si="223"/>
        <v/>
      </c>
      <c r="K84" s="73" t="str">
        <f t="shared" si="327"/>
        <v/>
      </c>
      <c r="L84" s="23"/>
      <c r="M84" s="57"/>
      <c r="N84" s="280"/>
      <c r="O84" s="74" t="str">
        <f>IF(AND(D84&gt;0,E84&gt;0,F84&gt;0),IF(ISBLANK(N84),IF(ISBLANK(L84),"",(F84-D84)*VLOOKUP(L84,VLookups!$A$4:$B$13,2,FALSE)),N84),"")</f>
        <v/>
      </c>
      <c r="P84" s="75" t="str">
        <f t="shared" si="224"/>
        <v/>
      </c>
      <c r="Q84" s="95"/>
      <c r="R84" s="270" t="str">
        <f>IF(AND(Q84&gt;0,E84&gt;0,NOT(O84="")),ABS(VLOOKUP($Q$1,VLookups!$A$43:$B$44,2,FALSE)-_xlfn.NORM.DIST(Q84,K84,O84,TRUE)),"")</f>
        <v/>
      </c>
      <c r="S84" s="94" t="str">
        <f>IF(AND($D84&gt;0,$E84&gt;0,$F84&gt;0,NOT(ISBLANK($L84))),_xlfn.NORM.INV(ABS(VLOOKUP($Q$1,VLookups!$A$43:$B$44,2,FALSE)-S$3),$K84,$O84),"")</f>
        <v/>
      </c>
      <c r="T84" s="93" t="str">
        <f>IF(AND($D84&gt;0,$E84&gt;0,$F84&gt;0,NOT(ISBLANK($L84))),_xlfn.NORM.INV(ABS(VLOOKUP($Q$1,VLookups!$A$43:$B$44,2,FALSE)-T$3),$K84,$O84),"")</f>
        <v/>
      </c>
      <c r="U84" s="94" t="str">
        <f>IF(AND($D84&gt;0,$E84&gt;0,$F84&gt;0,NOT(ISBLANK($L84))),_xlfn.NORM.INV(ABS(VLOOKUP($Q$1,VLookups!$A$43:$B$44,2,FALSE)-U$3),$K84,$O84),"")</f>
        <v/>
      </c>
      <c r="V84" s="93" t="str">
        <f>IF(AND($D84&gt;0,$E84&gt;0,$F84&gt;0,NOT(ISBLANK($L84))),_xlfn.NORM.INV(ABS(VLOOKUP($Q$1,VLookups!$A$43:$B$44,2,FALSE)-V$3),$K84,$O84),"")</f>
        <v/>
      </c>
      <c r="W84" s="94" t="str">
        <f>IF(AND($D84&gt;0,$E84&gt;0,$F84&gt;0,NOT(ISBLANK($L84))),_xlfn.NORM.INV(ABS(VLOOKUP($Q$1,VLookups!$A$43:$B$44,2,FALSE)-W$3),$K84,$O84),"")</f>
        <v/>
      </c>
      <c r="X84" s="93" t="str">
        <f>IF(AND($D84&gt;0,$E84&gt;0,$F84&gt;0,NOT(ISBLANK($L84))),_xlfn.NORM.INV(ABS(VLOOKUP($Q$1,VLookups!$A$43:$B$44,2,FALSE)-X$3),$K84,$O84),"")</f>
        <v/>
      </c>
      <c r="Y84" s="5"/>
      <c r="Z84" s="168" t="str">
        <f t="shared" si="328"/>
        <v/>
      </c>
      <c r="AA84" s="49" t="str">
        <f t="shared" si="329"/>
        <v/>
      </c>
      <c r="AB84" s="49" t="str">
        <f t="shared" si="356"/>
        <v/>
      </c>
      <c r="AC84" s="49" t="str">
        <f t="shared" si="356"/>
        <v/>
      </c>
      <c r="AD84" s="49" t="str">
        <f t="shared" si="356"/>
        <v/>
      </c>
      <c r="AE84" s="49" t="str">
        <f t="shared" si="356"/>
        <v/>
      </c>
      <c r="AF84" s="49" t="str">
        <f t="shared" si="356"/>
        <v/>
      </c>
      <c r="AG84" s="49" t="str">
        <f t="shared" si="356"/>
        <v/>
      </c>
      <c r="AH84" s="49" t="str">
        <f t="shared" si="356"/>
        <v/>
      </c>
      <c r="AI84" s="49" t="str">
        <f t="shared" si="356"/>
        <v/>
      </c>
      <c r="AJ84" s="49" t="str">
        <f t="shared" si="356"/>
        <v/>
      </c>
      <c r="AK84" s="49" t="str">
        <f t="shared" si="356"/>
        <v/>
      </c>
      <c r="AL84" s="49" t="str">
        <f t="shared" si="356"/>
        <v/>
      </c>
      <c r="AM84" s="49" t="str">
        <f t="shared" si="356"/>
        <v/>
      </c>
      <c r="AN84" s="49" t="str">
        <f t="shared" si="356"/>
        <v/>
      </c>
      <c r="AO84" s="49" t="str">
        <f t="shared" si="356"/>
        <v/>
      </c>
      <c r="AP84" s="49" t="str">
        <f t="shared" si="356"/>
        <v/>
      </c>
      <c r="AQ84" s="49" t="str">
        <f t="shared" si="356"/>
        <v/>
      </c>
      <c r="AR84" s="49" t="str">
        <f t="shared" si="356"/>
        <v/>
      </c>
      <c r="AS84" s="49" t="str">
        <f t="shared" si="356"/>
        <v/>
      </c>
      <c r="AT84" s="49" t="str">
        <f t="shared" si="356"/>
        <v/>
      </c>
      <c r="AU84" s="49" t="str">
        <f t="shared" si="356"/>
        <v/>
      </c>
      <c r="AV84" s="49" t="str">
        <f t="shared" si="356"/>
        <v/>
      </c>
      <c r="AW84" s="49" t="str">
        <f t="shared" si="356"/>
        <v/>
      </c>
      <c r="AX84" s="49" t="str">
        <f t="shared" si="356"/>
        <v/>
      </c>
      <c r="AY84" s="49" t="str">
        <f t="shared" si="356"/>
        <v/>
      </c>
      <c r="AZ84" s="49" t="str">
        <f t="shared" si="356"/>
        <v/>
      </c>
      <c r="BA84" s="49" t="str">
        <f t="shared" si="356"/>
        <v/>
      </c>
      <c r="BB84" s="49" t="str">
        <f t="shared" si="356"/>
        <v/>
      </c>
      <c r="BC84" s="49" t="str">
        <f t="shared" si="356"/>
        <v/>
      </c>
      <c r="BD84" s="49" t="str">
        <f t="shared" si="356"/>
        <v/>
      </c>
      <c r="BE84" s="49" t="str">
        <f t="shared" si="356"/>
        <v/>
      </c>
      <c r="BF84" s="49" t="str">
        <f t="shared" si="356"/>
        <v/>
      </c>
      <c r="BG84" s="49" t="str">
        <f t="shared" si="356"/>
        <v/>
      </c>
      <c r="BH84" s="49" t="str">
        <f t="shared" si="356"/>
        <v/>
      </c>
      <c r="BI84" s="49" t="str">
        <f t="shared" si="356"/>
        <v/>
      </c>
      <c r="BJ84" s="49" t="str">
        <f t="shared" si="356"/>
        <v/>
      </c>
      <c r="BK84" s="49" t="str">
        <f t="shared" si="356"/>
        <v/>
      </c>
      <c r="BL84" s="49" t="str">
        <f t="shared" si="356"/>
        <v/>
      </c>
      <c r="BM84" s="49" t="str">
        <f t="shared" si="356"/>
        <v/>
      </c>
      <c r="BN84" s="49" t="str">
        <f t="shared" si="356"/>
        <v/>
      </c>
      <c r="BO84" s="49" t="str">
        <f t="shared" si="356"/>
        <v/>
      </c>
      <c r="BP84" s="49" t="str">
        <f t="shared" si="356"/>
        <v/>
      </c>
      <c r="BQ84" s="49" t="str">
        <f t="shared" si="356"/>
        <v/>
      </c>
      <c r="BR84" s="49" t="str">
        <f t="shared" si="356"/>
        <v/>
      </c>
      <c r="BS84" s="49" t="str">
        <f t="shared" si="356"/>
        <v/>
      </c>
      <c r="BT84" s="49" t="str">
        <f t="shared" si="356"/>
        <v/>
      </c>
      <c r="BU84" s="49" t="str">
        <f t="shared" si="356"/>
        <v/>
      </c>
      <c r="BV84" s="49" t="str">
        <f t="shared" si="356"/>
        <v/>
      </c>
      <c r="BW84" s="49" t="str">
        <f t="shared" si="356"/>
        <v/>
      </c>
      <c r="BX84" s="49" t="str">
        <f t="shared" si="356"/>
        <v/>
      </c>
      <c r="BY84" s="49" t="str">
        <f t="shared" si="356"/>
        <v/>
      </c>
      <c r="BZ84" s="49" t="str">
        <f t="shared" si="356"/>
        <v/>
      </c>
      <c r="CA84" s="49" t="str">
        <f t="shared" si="356"/>
        <v/>
      </c>
      <c r="CB84" s="49" t="str">
        <f t="shared" si="356"/>
        <v/>
      </c>
      <c r="CC84" s="49" t="str">
        <f t="shared" si="356"/>
        <v/>
      </c>
      <c r="CD84" s="49" t="str">
        <f t="shared" si="356"/>
        <v/>
      </c>
      <c r="CE84" s="49" t="str">
        <f t="shared" si="356"/>
        <v/>
      </c>
      <c r="CF84" s="49" t="str">
        <f t="shared" si="356"/>
        <v/>
      </c>
      <c r="CG84" s="49" t="str">
        <f t="shared" si="356"/>
        <v/>
      </c>
      <c r="CH84" s="49" t="str">
        <f t="shared" si="356"/>
        <v/>
      </c>
      <c r="CI84" s="49" t="str">
        <f t="shared" si="356"/>
        <v/>
      </c>
      <c r="CJ84" s="49" t="str">
        <f t="shared" si="356"/>
        <v/>
      </c>
      <c r="CK84" s="49" t="str">
        <f t="shared" si="356"/>
        <v/>
      </c>
      <c r="CL84" s="49" t="str">
        <f t="shared" si="356"/>
        <v/>
      </c>
      <c r="CM84" s="49" t="str">
        <f t="shared" si="356"/>
        <v/>
      </c>
      <c r="CN84" s="49" t="str">
        <f t="shared" si="352"/>
        <v/>
      </c>
      <c r="CO84" s="49" t="str">
        <f t="shared" si="352"/>
        <v/>
      </c>
      <c r="CP84" s="49" t="str">
        <f t="shared" si="352"/>
        <v/>
      </c>
      <c r="CQ84" s="49" t="str">
        <f t="shared" si="352"/>
        <v/>
      </c>
      <c r="CR84" s="49" t="str">
        <f t="shared" si="352"/>
        <v/>
      </c>
      <c r="CS84" s="49" t="str">
        <f t="shared" si="352"/>
        <v/>
      </c>
      <c r="CT84" s="49" t="str">
        <f t="shared" si="352"/>
        <v/>
      </c>
      <c r="CU84" s="49" t="str">
        <f t="shared" si="352"/>
        <v/>
      </c>
      <c r="CV84" s="49" t="str">
        <f t="shared" si="352"/>
        <v/>
      </c>
      <c r="CW84" s="49" t="str">
        <f t="shared" si="352"/>
        <v/>
      </c>
      <c r="CX84" s="49" t="str">
        <f t="shared" si="352"/>
        <v/>
      </c>
      <c r="CY84" s="49" t="str">
        <f t="shared" si="352"/>
        <v/>
      </c>
      <c r="CZ84" s="49" t="str">
        <f t="shared" si="352"/>
        <v/>
      </c>
      <c r="DA84" s="49" t="str">
        <f t="shared" si="352"/>
        <v/>
      </c>
      <c r="DB84" s="49" t="str">
        <f t="shared" si="352"/>
        <v/>
      </c>
      <c r="DC84" s="49" t="str">
        <f t="shared" si="352"/>
        <v/>
      </c>
      <c r="DD84" s="49" t="str">
        <f t="shared" si="352"/>
        <v/>
      </c>
      <c r="DE84" s="49" t="str">
        <f t="shared" si="352"/>
        <v/>
      </c>
      <c r="DF84" s="49" t="str">
        <f t="shared" si="352"/>
        <v/>
      </c>
      <c r="DG84" s="49" t="str">
        <f t="shared" si="352"/>
        <v/>
      </c>
      <c r="DH84" s="49" t="str">
        <f t="shared" si="352"/>
        <v/>
      </c>
      <c r="DI84" s="49" t="str">
        <f t="shared" si="352"/>
        <v/>
      </c>
      <c r="DJ84" s="49" t="str">
        <f t="shared" si="352"/>
        <v/>
      </c>
      <c r="DK84" s="49" t="str">
        <f t="shared" si="352"/>
        <v/>
      </c>
      <c r="DL84" s="49" t="str">
        <f t="shared" si="352"/>
        <v/>
      </c>
      <c r="DM84" s="49" t="str">
        <f t="shared" si="352"/>
        <v/>
      </c>
      <c r="DN84" s="49" t="str">
        <f t="shared" si="352"/>
        <v/>
      </c>
      <c r="DO84" s="49" t="str">
        <f t="shared" si="352"/>
        <v/>
      </c>
      <c r="DP84" s="49" t="str">
        <f t="shared" si="352"/>
        <v/>
      </c>
      <c r="DQ84" s="49" t="str">
        <f t="shared" si="352"/>
        <v/>
      </c>
      <c r="DR84" s="49" t="str">
        <f t="shared" si="352"/>
        <v/>
      </c>
      <c r="DS84" s="49" t="str">
        <f t="shared" si="352"/>
        <v/>
      </c>
      <c r="DT84" s="49" t="str">
        <f t="shared" si="352"/>
        <v/>
      </c>
      <c r="DU84" s="49" t="str">
        <f t="shared" si="352"/>
        <v/>
      </c>
      <c r="DV84" s="49" t="str">
        <f t="shared" si="352"/>
        <v/>
      </c>
      <c r="DW84" s="183" t="str">
        <f t="shared" si="330"/>
        <v/>
      </c>
      <c r="DX84" s="49" t="str">
        <f t="shared" si="225"/>
        <v/>
      </c>
      <c r="DY84" s="49" t="str">
        <f t="shared" si="226"/>
        <v/>
      </c>
      <c r="DZ84" s="49" t="str">
        <f t="shared" si="227"/>
        <v/>
      </c>
      <c r="EA84" s="49" t="str">
        <f t="shared" si="228"/>
        <v/>
      </c>
      <c r="EB84" s="49" t="str">
        <f t="shared" si="229"/>
        <v/>
      </c>
      <c r="EC84" s="49" t="str">
        <f t="shared" si="230"/>
        <v/>
      </c>
      <c r="ED84" s="49" t="str">
        <f t="shared" si="231"/>
        <v/>
      </c>
      <c r="EE84" s="49" t="str">
        <f t="shared" si="232"/>
        <v/>
      </c>
      <c r="EF84" s="49" t="str">
        <f t="shared" si="233"/>
        <v/>
      </c>
      <c r="EG84" s="49" t="str">
        <f t="shared" si="234"/>
        <v/>
      </c>
      <c r="EH84" s="49" t="str">
        <f t="shared" si="235"/>
        <v/>
      </c>
      <c r="EI84" s="49" t="str">
        <f t="shared" si="236"/>
        <v/>
      </c>
      <c r="EJ84" s="49" t="str">
        <f t="shared" si="237"/>
        <v/>
      </c>
      <c r="EK84" s="49" t="str">
        <f t="shared" si="238"/>
        <v/>
      </c>
      <c r="EL84" s="49" t="str">
        <f t="shared" si="239"/>
        <v/>
      </c>
      <c r="EM84" s="49" t="str">
        <f t="shared" si="240"/>
        <v/>
      </c>
      <c r="EN84" s="49" t="str">
        <f t="shared" si="241"/>
        <v/>
      </c>
      <c r="EO84" s="49" t="str">
        <f t="shared" si="242"/>
        <v/>
      </c>
      <c r="EP84" s="49" t="str">
        <f t="shared" si="243"/>
        <v/>
      </c>
      <c r="EQ84" s="49" t="str">
        <f t="shared" si="244"/>
        <v/>
      </c>
      <c r="ER84" s="49" t="str">
        <f t="shared" si="245"/>
        <v/>
      </c>
      <c r="ES84" s="49" t="str">
        <f t="shared" si="246"/>
        <v/>
      </c>
      <c r="ET84" s="49" t="str">
        <f t="shared" si="247"/>
        <v/>
      </c>
      <c r="EU84" s="49" t="str">
        <f t="shared" si="248"/>
        <v/>
      </c>
      <c r="EV84" s="49" t="str">
        <f t="shared" si="249"/>
        <v/>
      </c>
      <c r="EW84" s="49" t="str">
        <f t="shared" si="250"/>
        <v/>
      </c>
      <c r="EX84" s="49" t="str">
        <f t="shared" si="251"/>
        <v/>
      </c>
      <c r="EY84" s="49" t="str">
        <f t="shared" si="252"/>
        <v/>
      </c>
      <c r="EZ84" s="49" t="str">
        <f t="shared" si="253"/>
        <v/>
      </c>
      <c r="FA84" s="49" t="str">
        <f t="shared" si="254"/>
        <v/>
      </c>
      <c r="FB84" s="49" t="str">
        <f t="shared" si="255"/>
        <v/>
      </c>
      <c r="FC84" s="49" t="str">
        <f t="shared" si="256"/>
        <v/>
      </c>
      <c r="FD84" s="49" t="str">
        <f t="shared" si="257"/>
        <v/>
      </c>
      <c r="FE84" s="49" t="str">
        <f t="shared" si="258"/>
        <v/>
      </c>
      <c r="FF84" s="49" t="str">
        <f t="shared" si="259"/>
        <v/>
      </c>
      <c r="FG84" s="49" t="str">
        <f t="shared" si="260"/>
        <v/>
      </c>
      <c r="FH84" s="49" t="str">
        <f t="shared" si="261"/>
        <v/>
      </c>
      <c r="FI84" s="49" t="str">
        <f t="shared" si="262"/>
        <v/>
      </c>
      <c r="FJ84" s="49" t="str">
        <f t="shared" si="263"/>
        <v/>
      </c>
      <c r="FK84" s="49" t="str">
        <f t="shared" si="264"/>
        <v/>
      </c>
      <c r="FL84" s="49" t="str">
        <f t="shared" si="265"/>
        <v/>
      </c>
      <c r="FM84" s="49" t="str">
        <f t="shared" si="266"/>
        <v/>
      </c>
      <c r="FN84" s="49" t="str">
        <f t="shared" si="267"/>
        <v/>
      </c>
      <c r="FO84" s="49" t="str">
        <f t="shared" si="268"/>
        <v/>
      </c>
      <c r="FP84" s="49" t="str">
        <f t="shared" si="269"/>
        <v/>
      </c>
      <c r="FQ84" s="49" t="str">
        <f t="shared" si="270"/>
        <v/>
      </c>
      <c r="FR84" s="49" t="str">
        <f t="shared" si="271"/>
        <v/>
      </c>
      <c r="FS84" s="49" t="str">
        <f t="shared" si="272"/>
        <v/>
      </c>
      <c r="FT84" s="49" t="str">
        <f t="shared" si="273"/>
        <v/>
      </c>
      <c r="FU84" s="49" t="str">
        <f t="shared" si="274"/>
        <v/>
      </c>
      <c r="FV84" s="49" t="str">
        <f t="shared" si="275"/>
        <v/>
      </c>
      <c r="FW84" s="49" t="str">
        <f t="shared" si="276"/>
        <v/>
      </c>
      <c r="FX84" s="49" t="str">
        <f t="shared" si="277"/>
        <v/>
      </c>
      <c r="FY84" s="49" t="str">
        <f t="shared" si="278"/>
        <v/>
      </c>
      <c r="FZ84" s="49" t="str">
        <f t="shared" si="279"/>
        <v/>
      </c>
      <c r="GA84" s="49" t="str">
        <f t="shared" si="280"/>
        <v/>
      </c>
      <c r="GB84" s="49" t="str">
        <f t="shared" si="281"/>
        <v/>
      </c>
      <c r="GC84" s="49" t="str">
        <f t="shared" si="282"/>
        <v/>
      </c>
      <c r="GD84" s="49" t="str">
        <f t="shared" si="283"/>
        <v/>
      </c>
      <c r="GE84" s="49" t="str">
        <f t="shared" si="284"/>
        <v/>
      </c>
      <c r="GF84" s="49" t="str">
        <f t="shared" si="285"/>
        <v/>
      </c>
      <c r="GG84" s="49" t="str">
        <f t="shared" si="286"/>
        <v/>
      </c>
      <c r="GH84" s="49" t="str">
        <f t="shared" si="287"/>
        <v/>
      </c>
      <c r="GI84" s="49" t="str">
        <f t="shared" si="288"/>
        <v/>
      </c>
      <c r="GJ84" s="49" t="str">
        <f t="shared" si="289"/>
        <v/>
      </c>
      <c r="GK84" s="49" t="str">
        <f t="shared" si="290"/>
        <v/>
      </c>
      <c r="GL84" s="49" t="str">
        <f t="shared" si="291"/>
        <v/>
      </c>
      <c r="GM84" s="49" t="str">
        <f t="shared" si="292"/>
        <v/>
      </c>
      <c r="GN84" s="49" t="str">
        <f t="shared" si="293"/>
        <v/>
      </c>
      <c r="GO84" s="49" t="str">
        <f t="shared" si="294"/>
        <v/>
      </c>
      <c r="GP84" s="49" t="str">
        <f t="shared" si="295"/>
        <v/>
      </c>
      <c r="GQ84" s="49" t="str">
        <f t="shared" si="296"/>
        <v/>
      </c>
      <c r="GR84" s="49" t="str">
        <f t="shared" si="297"/>
        <v/>
      </c>
      <c r="GS84" s="49" t="str">
        <f t="shared" si="298"/>
        <v/>
      </c>
      <c r="GT84" s="49" t="str">
        <f t="shared" si="299"/>
        <v/>
      </c>
      <c r="GU84" s="49" t="str">
        <f t="shared" si="300"/>
        <v/>
      </c>
      <c r="GV84" s="49" t="str">
        <f t="shared" si="301"/>
        <v/>
      </c>
      <c r="GW84" s="49" t="str">
        <f t="shared" si="302"/>
        <v/>
      </c>
      <c r="GX84" s="49" t="str">
        <f t="shared" si="303"/>
        <v/>
      </c>
      <c r="GY84" s="49" t="str">
        <f t="shared" si="304"/>
        <v/>
      </c>
      <c r="GZ84" s="49" t="str">
        <f t="shared" si="305"/>
        <v/>
      </c>
      <c r="HA84" s="49" t="str">
        <f t="shared" si="306"/>
        <v/>
      </c>
      <c r="HB84" s="49" t="str">
        <f t="shared" si="307"/>
        <v/>
      </c>
      <c r="HC84" s="49" t="str">
        <f t="shared" si="308"/>
        <v/>
      </c>
      <c r="HD84" s="49" t="str">
        <f t="shared" si="309"/>
        <v/>
      </c>
      <c r="HE84" s="49" t="str">
        <f t="shared" si="310"/>
        <v/>
      </c>
      <c r="HF84" s="49" t="str">
        <f t="shared" si="311"/>
        <v/>
      </c>
      <c r="HG84" s="49" t="str">
        <f t="shared" si="312"/>
        <v/>
      </c>
      <c r="HH84" s="49" t="str">
        <f t="shared" si="313"/>
        <v/>
      </c>
      <c r="HI84" s="49" t="str">
        <f t="shared" si="314"/>
        <v/>
      </c>
      <c r="HJ84" s="49" t="str">
        <f t="shared" si="315"/>
        <v/>
      </c>
      <c r="HK84" s="49" t="str">
        <f t="shared" si="316"/>
        <v/>
      </c>
      <c r="HL84" s="49" t="str">
        <f t="shared" si="317"/>
        <v/>
      </c>
      <c r="HM84" s="49" t="str">
        <f t="shared" si="318"/>
        <v/>
      </c>
      <c r="HN84" s="49" t="str">
        <f t="shared" si="319"/>
        <v/>
      </c>
      <c r="HO84" s="49" t="str">
        <f t="shared" si="320"/>
        <v/>
      </c>
      <c r="HP84" s="49" t="str">
        <f t="shared" si="321"/>
        <v/>
      </c>
      <c r="HQ84" s="49" t="str">
        <f t="shared" si="322"/>
        <v/>
      </c>
      <c r="HR84" s="49" t="str">
        <f t="shared" si="323"/>
        <v/>
      </c>
      <c r="HS84" s="49" t="str">
        <f t="shared" si="324"/>
        <v/>
      </c>
      <c r="HT84" s="169" t="e">
        <f t="shared" si="325"/>
        <v>#N/A</v>
      </c>
      <c r="HU84" s="169" t="e">
        <f t="shared" si="342"/>
        <v>#N/A</v>
      </c>
      <c r="HV84" s="169" t="e">
        <f t="shared" si="342"/>
        <v>#N/A</v>
      </c>
      <c r="HW84" s="169" t="e">
        <f t="shared" si="342"/>
        <v>#N/A</v>
      </c>
      <c r="HX84" s="169" t="e">
        <f t="shared" si="353"/>
        <v>#N/A</v>
      </c>
      <c r="HY84" s="169" t="e">
        <f t="shared" si="353"/>
        <v>#N/A</v>
      </c>
      <c r="HZ84" s="169" t="e">
        <f t="shared" si="353"/>
        <v>#N/A</v>
      </c>
      <c r="IA84" s="169" t="e">
        <f t="shared" si="353"/>
        <v>#N/A</v>
      </c>
      <c r="IB84" s="169" t="e">
        <f t="shared" si="353"/>
        <v>#N/A</v>
      </c>
      <c r="IC84" s="169" t="e">
        <f t="shared" si="353"/>
        <v>#N/A</v>
      </c>
      <c r="ID84" s="169" t="e">
        <f t="shared" si="353"/>
        <v>#N/A</v>
      </c>
      <c r="IE84" s="169" t="e">
        <f t="shared" si="353"/>
        <v>#N/A</v>
      </c>
      <c r="IF84" s="169" t="e">
        <f t="shared" si="353"/>
        <v>#N/A</v>
      </c>
      <c r="IG84" s="169" t="e">
        <f t="shared" si="353"/>
        <v>#N/A</v>
      </c>
      <c r="IH84" s="169" t="e">
        <f t="shared" si="353"/>
        <v>#N/A</v>
      </c>
      <c r="II84" s="169" t="e">
        <f t="shared" si="353"/>
        <v>#N/A</v>
      </c>
      <c r="IJ84" s="169" t="e">
        <f t="shared" si="353"/>
        <v>#N/A</v>
      </c>
      <c r="IK84" s="169" t="e">
        <f t="shared" si="353"/>
        <v>#N/A</v>
      </c>
      <c r="IL84" s="169" t="e">
        <f t="shared" si="353"/>
        <v>#N/A</v>
      </c>
      <c r="IM84" s="169" t="e">
        <f t="shared" si="349"/>
        <v>#N/A</v>
      </c>
      <c r="IN84" s="169" t="e">
        <f t="shared" si="349"/>
        <v>#N/A</v>
      </c>
      <c r="IO84" s="169" t="e">
        <f t="shared" si="349"/>
        <v>#N/A</v>
      </c>
      <c r="IP84" s="169" t="e">
        <f t="shared" si="349"/>
        <v>#N/A</v>
      </c>
      <c r="IQ84" s="169" t="e">
        <f t="shared" si="349"/>
        <v>#N/A</v>
      </c>
      <c r="IR84" s="169" t="e">
        <f t="shared" si="349"/>
        <v>#N/A</v>
      </c>
      <c r="IS84" s="169" t="e">
        <f t="shared" si="349"/>
        <v>#N/A</v>
      </c>
      <c r="IT84" s="169" t="e">
        <f t="shared" si="349"/>
        <v>#N/A</v>
      </c>
      <c r="IU84" s="169" t="e">
        <f t="shared" si="349"/>
        <v>#N/A</v>
      </c>
      <c r="IV84" s="169" t="e">
        <f t="shared" si="349"/>
        <v>#N/A</v>
      </c>
      <c r="IW84" s="169" t="e">
        <f t="shared" si="349"/>
        <v>#N/A</v>
      </c>
      <c r="IX84" s="169" t="e">
        <f t="shared" si="349"/>
        <v>#N/A</v>
      </c>
      <c r="IY84" s="169" t="e">
        <f t="shared" si="349"/>
        <v>#N/A</v>
      </c>
      <c r="IZ84" s="169" t="e">
        <f t="shared" si="349"/>
        <v>#N/A</v>
      </c>
      <c r="JA84" s="169" t="e">
        <f t="shared" si="349"/>
        <v>#N/A</v>
      </c>
      <c r="JB84" s="169" t="e">
        <f t="shared" si="346"/>
        <v>#N/A</v>
      </c>
      <c r="JC84" s="169" t="e">
        <f t="shared" si="346"/>
        <v>#N/A</v>
      </c>
      <c r="JD84" s="169" t="e">
        <f t="shared" si="346"/>
        <v>#N/A</v>
      </c>
      <c r="JE84" s="169" t="e">
        <f t="shared" si="346"/>
        <v>#N/A</v>
      </c>
      <c r="JF84" s="169" t="e">
        <f t="shared" si="346"/>
        <v>#N/A</v>
      </c>
      <c r="JG84" s="169" t="e">
        <f t="shared" si="346"/>
        <v>#N/A</v>
      </c>
      <c r="JH84" s="169" t="e">
        <f t="shared" si="346"/>
        <v>#N/A</v>
      </c>
      <c r="JI84" s="169" t="e">
        <f t="shared" si="346"/>
        <v>#N/A</v>
      </c>
      <c r="JJ84" s="169" t="e">
        <f t="shared" si="346"/>
        <v>#N/A</v>
      </c>
      <c r="JK84" s="169" t="e">
        <f t="shared" si="346"/>
        <v>#N/A</v>
      </c>
      <c r="JL84" s="169" t="e">
        <f t="shared" si="346"/>
        <v>#N/A</v>
      </c>
      <c r="JM84" s="169" t="e">
        <f t="shared" si="346"/>
        <v>#N/A</v>
      </c>
      <c r="JN84" s="169" t="e">
        <f t="shared" si="346"/>
        <v>#N/A</v>
      </c>
      <c r="JO84" s="169" t="e">
        <f t="shared" si="346"/>
        <v>#N/A</v>
      </c>
      <c r="JP84" s="169" t="e">
        <f t="shared" si="346"/>
        <v>#N/A</v>
      </c>
      <c r="JQ84" s="169" t="e">
        <f t="shared" si="331"/>
        <v>#N/A</v>
      </c>
      <c r="JR84" s="169" t="e">
        <f t="shared" si="331"/>
        <v>#N/A</v>
      </c>
      <c r="JS84" s="169" t="e">
        <f t="shared" si="331"/>
        <v>#N/A</v>
      </c>
      <c r="JT84" s="169" t="e">
        <f t="shared" si="331"/>
        <v>#N/A</v>
      </c>
      <c r="JU84" s="169" t="e">
        <f t="shared" si="331"/>
        <v>#N/A</v>
      </c>
      <c r="JV84" s="169" t="e">
        <f t="shared" si="331"/>
        <v>#N/A</v>
      </c>
      <c r="JW84" s="169" t="e">
        <f t="shared" si="331"/>
        <v>#N/A</v>
      </c>
      <c r="JX84" s="169" t="e">
        <f t="shared" si="331"/>
        <v>#N/A</v>
      </c>
      <c r="JY84" s="169" t="e">
        <f t="shared" si="331"/>
        <v>#N/A</v>
      </c>
      <c r="JZ84" s="169" t="e">
        <f t="shared" si="331"/>
        <v>#N/A</v>
      </c>
      <c r="KA84" s="169" t="e">
        <f t="shared" si="331"/>
        <v>#N/A</v>
      </c>
      <c r="KB84" s="169" t="e">
        <f t="shared" si="331"/>
        <v>#N/A</v>
      </c>
      <c r="KC84" s="169" t="e">
        <f t="shared" si="331"/>
        <v>#N/A</v>
      </c>
      <c r="KD84" s="169" t="e">
        <f t="shared" si="331"/>
        <v>#N/A</v>
      </c>
      <c r="KE84" s="169" t="e">
        <f t="shared" si="331"/>
        <v>#N/A</v>
      </c>
      <c r="KF84" s="169" t="e">
        <f t="shared" si="335"/>
        <v>#N/A</v>
      </c>
      <c r="KG84" s="169" t="e">
        <f t="shared" si="343"/>
        <v>#N/A</v>
      </c>
      <c r="KH84" s="169" t="e">
        <f t="shared" si="343"/>
        <v>#N/A</v>
      </c>
      <c r="KI84" s="169" t="e">
        <f t="shared" si="343"/>
        <v>#N/A</v>
      </c>
      <c r="KJ84" s="169" t="e">
        <f t="shared" si="354"/>
        <v>#N/A</v>
      </c>
      <c r="KK84" s="169" t="e">
        <f t="shared" si="354"/>
        <v>#N/A</v>
      </c>
      <c r="KL84" s="169" t="e">
        <f t="shared" si="354"/>
        <v>#N/A</v>
      </c>
      <c r="KM84" s="169" t="e">
        <f t="shared" si="354"/>
        <v>#N/A</v>
      </c>
      <c r="KN84" s="169" t="e">
        <f t="shared" si="354"/>
        <v>#N/A</v>
      </c>
      <c r="KO84" s="169" t="e">
        <f t="shared" si="354"/>
        <v>#N/A</v>
      </c>
      <c r="KP84" s="169" t="e">
        <f t="shared" si="354"/>
        <v>#N/A</v>
      </c>
      <c r="KQ84" s="169" t="e">
        <f t="shared" si="354"/>
        <v>#N/A</v>
      </c>
      <c r="KR84" s="169" t="e">
        <f t="shared" si="354"/>
        <v>#N/A</v>
      </c>
      <c r="KS84" s="169" t="e">
        <f t="shared" si="354"/>
        <v>#N/A</v>
      </c>
      <c r="KT84" s="169" t="e">
        <f t="shared" si="354"/>
        <v>#N/A</v>
      </c>
      <c r="KU84" s="169" t="e">
        <f t="shared" si="354"/>
        <v>#N/A</v>
      </c>
      <c r="KV84" s="169" t="e">
        <f t="shared" si="354"/>
        <v>#N/A</v>
      </c>
      <c r="KW84" s="169" t="e">
        <f t="shared" si="354"/>
        <v>#N/A</v>
      </c>
      <c r="KX84" s="169" t="e">
        <f t="shared" si="354"/>
        <v>#N/A</v>
      </c>
      <c r="KY84" s="169" t="e">
        <f t="shared" si="350"/>
        <v>#N/A</v>
      </c>
      <c r="KZ84" s="169" t="e">
        <f t="shared" si="350"/>
        <v>#N/A</v>
      </c>
      <c r="LA84" s="169" t="e">
        <f t="shared" si="350"/>
        <v>#N/A</v>
      </c>
      <c r="LB84" s="169" t="e">
        <f t="shared" si="350"/>
        <v>#N/A</v>
      </c>
      <c r="LC84" s="169" t="e">
        <f t="shared" si="350"/>
        <v>#N/A</v>
      </c>
      <c r="LD84" s="169" t="e">
        <f t="shared" si="350"/>
        <v>#N/A</v>
      </c>
      <c r="LE84" s="169" t="e">
        <f t="shared" si="350"/>
        <v>#N/A</v>
      </c>
      <c r="LF84" s="169" t="e">
        <f t="shared" si="350"/>
        <v>#N/A</v>
      </c>
      <c r="LG84" s="169" t="e">
        <f t="shared" si="350"/>
        <v>#N/A</v>
      </c>
      <c r="LH84" s="169" t="e">
        <f t="shared" si="350"/>
        <v>#N/A</v>
      </c>
      <c r="LI84" s="169" t="e">
        <f t="shared" si="350"/>
        <v>#N/A</v>
      </c>
      <c r="LJ84" s="169" t="e">
        <f t="shared" si="350"/>
        <v>#N/A</v>
      </c>
      <c r="LK84" s="169" t="e">
        <f t="shared" si="350"/>
        <v>#N/A</v>
      </c>
      <c r="LL84" s="169" t="e">
        <f t="shared" si="350"/>
        <v>#N/A</v>
      </c>
      <c r="LM84" s="169" t="e">
        <f t="shared" si="350"/>
        <v>#N/A</v>
      </c>
      <c r="LN84" s="169" t="e">
        <f t="shared" si="347"/>
        <v>#N/A</v>
      </c>
      <c r="LO84" s="169" t="e">
        <f t="shared" si="347"/>
        <v>#N/A</v>
      </c>
      <c r="LP84" s="169" t="e">
        <f t="shared" si="347"/>
        <v>#N/A</v>
      </c>
      <c r="LQ84" s="169" t="e">
        <f t="shared" si="347"/>
        <v>#N/A</v>
      </c>
      <c r="LR84" s="169" t="e">
        <f t="shared" si="347"/>
        <v>#N/A</v>
      </c>
      <c r="LS84" s="169" t="e">
        <f t="shared" si="347"/>
        <v>#N/A</v>
      </c>
      <c r="LT84" s="169" t="e">
        <f t="shared" si="347"/>
        <v>#N/A</v>
      </c>
      <c r="LU84" s="169" t="e">
        <f t="shared" si="347"/>
        <v>#N/A</v>
      </c>
      <c r="LV84" s="169" t="e">
        <f t="shared" si="347"/>
        <v>#N/A</v>
      </c>
      <c r="LW84" s="169" t="e">
        <f t="shared" si="347"/>
        <v>#N/A</v>
      </c>
      <c r="LX84" s="169" t="e">
        <f t="shared" si="347"/>
        <v>#N/A</v>
      </c>
      <c r="LY84" s="169" t="e">
        <f t="shared" si="347"/>
        <v>#N/A</v>
      </c>
      <c r="LZ84" s="169" t="e">
        <f t="shared" si="347"/>
        <v>#N/A</v>
      </c>
      <c r="MA84" s="169" t="e">
        <f t="shared" si="347"/>
        <v>#N/A</v>
      </c>
      <c r="MB84" s="169" t="e">
        <f t="shared" si="347"/>
        <v>#N/A</v>
      </c>
      <c r="MC84" s="169" t="e">
        <f t="shared" si="332"/>
        <v>#N/A</v>
      </c>
      <c r="MD84" s="169" t="e">
        <f t="shared" si="332"/>
        <v>#N/A</v>
      </c>
      <c r="ME84" s="169" t="e">
        <f t="shared" si="332"/>
        <v>#N/A</v>
      </c>
      <c r="MF84" s="169" t="e">
        <f t="shared" si="332"/>
        <v>#N/A</v>
      </c>
      <c r="MG84" s="169" t="e">
        <f t="shared" si="332"/>
        <v>#N/A</v>
      </c>
      <c r="MH84" s="169" t="e">
        <f t="shared" si="332"/>
        <v>#N/A</v>
      </c>
      <c r="MI84" s="169" t="e">
        <f t="shared" si="332"/>
        <v>#N/A</v>
      </c>
      <c r="MJ84" s="169" t="e">
        <f t="shared" si="332"/>
        <v>#N/A</v>
      </c>
      <c r="MK84" s="169" t="e">
        <f t="shared" si="332"/>
        <v>#N/A</v>
      </c>
      <c r="ML84" s="169" t="e">
        <f t="shared" si="332"/>
        <v>#N/A</v>
      </c>
      <c r="MM84" s="169" t="e">
        <f t="shared" si="332"/>
        <v>#N/A</v>
      </c>
      <c r="MN84" s="169" t="e">
        <f t="shared" si="332"/>
        <v>#N/A</v>
      </c>
      <c r="MO84" s="169" t="e">
        <f t="shared" si="332"/>
        <v>#N/A</v>
      </c>
      <c r="MP84" s="169" t="e">
        <f t="shared" si="332"/>
        <v>#N/A</v>
      </c>
      <c r="MQ84" s="169" t="e">
        <f t="shared" si="332"/>
        <v>#N/A</v>
      </c>
      <c r="MR84" s="169" t="e">
        <f t="shared" si="336"/>
        <v>#N/A</v>
      </c>
      <c r="MS84" s="169" t="e">
        <f t="shared" si="344"/>
        <v>#N/A</v>
      </c>
      <c r="MT84" s="169" t="e">
        <f t="shared" si="344"/>
        <v>#N/A</v>
      </c>
      <c r="MU84" s="169" t="e">
        <f t="shared" si="344"/>
        <v>#N/A</v>
      </c>
      <c r="MV84" s="169" t="e">
        <f t="shared" si="355"/>
        <v>#N/A</v>
      </c>
      <c r="MW84" s="169" t="e">
        <f t="shared" si="355"/>
        <v>#N/A</v>
      </c>
      <c r="MX84" s="169" t="e">
        <f t="shared" si="355"/>
        <v>#N/A</v>
      </c>
      <c r="MY84" s="169" t="e">
        <f t="shared" si="355"/>
        <v>#N/A</v>
      </c>
      <c r="MZ84" s="169" t="e">
        <f t="shared" si="355"/>
        <v>#N/A</v>
      </c>
      <c r="NA84" s="169" t="e">
        <f t="shared" si="355"/>
        <v>#N/A</v>
      </c>
      <c r="NB84" s="169" t="e">
        <f t="shared" si="355"/>
        <v>#N/A</v>
      </c>
      <c r="NC84" s="169" t="e">
        <f t="shared" si="355"/>
        <v>#N/A</v>
      </c>
      <c r="ND84" s="169" t="e">
        <f t="shared" si="355"/>
        <v>#N/A</v>
      </c>
      <c r="NE84" s="169" t="e">
        <f t="shared" si="355"/>
        <v>#N/A</v>
      </c>
      <c r="NF84" s="169" t="e">
        <f t="shared" si="355"/>
        <v>#N/A</v>
      </c>
      <c r="NG84" s="169" t="e">
        <f t="shared" si="355"/>
        <v>#N/A</v>
      </c>
      <c r="NH84" s="169" t="e">
        <f t="shared" si="355"/>
        <v>#N/A</v>
      </c>
      <c r="NI84" s="169" t="e">
        <f t="shared" si="355"/>
        <v>#N/A</v>
      </c>
      <c r="NJ84" s="169" t="e">
        <f t="shared" si="355"/>
        <v>#N/A</v>
      </c>
      <c r="NK84" s="169" t="e">
        <f t="shared" si="351"/>
        <v>#N/A</v>
      </c>
      <c r="NL84" s="169" t="e">
        <f t="shared" si="351"/>
        <v>#N/A</v>
      </c>
      <c r="NM84" s="169" t="e">
        <f t="shared" si="351"/>
        <v>#N/A</v>
      </c>
      <c r="NN84" s="169" t="e">
        <f t="shared" si="351"/>
        <v>#N/A</v>
      </c>
      <c r="NO84" s="169" t="e">
        <f t="shared" si="351"/>
        <v>#N/A</v>
      </c>
      <c r="NP84" s="169" t="e">
        <f t="shared" si="351"/>
        <v>#N/A</v>
      </c>
      <c r="NQ84" s="169" t="e">
        <f t="shared" si="351"/>
        <v>#N/A</v>
      </c>
      <c r="NR84" s="169" t="e">
        <f t="shared" si="351"/>
        <v>#N/A</v>
      </c>
      <c r="NS84" s="169" t="e">
        <f t="shared" si="351"/>
        <v>#N/A</v>
      </c>
      <c r="NT84" s="169" t="e">
        <f t="shared" si="351"/>
        <v>#N/A</v>
      </c>
      <c r="NU84" s="169" t="e">
        <f t="shared" si="351"/>
        <v>#N/A</v>
      </c>
      <c r="NV84" s="169" t="e">
        <f t="shared" si="351"/>
        <v>#N/A</v>
      </c>
      <c r="NW84" s="169" t="e">
        <f t="shared" si="351"/>
        <v>#N/A</v>
      </c>
      <c r="NX84" s="169" t="e">
        <f t="shared" si="351"/>
        <v>#N/A</v>
      </c>
      <c r="NY84" s="169" t="e">
        <f t="shared" si="351"/>
        <v>#N/A</v>
      </c>
      <c r="NZ84" s="169" t="e">
        <f t="shared" si="348"/>
        <v>#N/A</v>
      </c>
      <c r="OA84" s="169" t="e">
        <f t="shared" si="348"/>
        <v>#N/A</v>
      </c>
      <c r="OB84" s="169" t="e">
        <f t="shared" si="348"/>
        <v>#N/A</v>
      </c>
      <c r="OC84" s="169" t="e">
        <f t="shared" si="348"/>
        <v>#N/A</v>
      </c>
      <c r="OD84" s="169" t="e">
        <f t="shared" si="348"/>
        <v>#N/A</v>
      </c>
      <c r="OE84" s="169" t="e">
        <f t="shared" si="348"/>
        <v>#N/A</v>
      </c>
      <c r="OF84" s="169" t="e">
        <f t="shared" si="348"/>
        <v>#N/A</v>
      </c>
      <c r="OG84" s="169" t="e">
        <f t="shared" si="348"/>
        <v>#N/A</v>
      </c>
      <c r="OH84" s="169" t="e">
        <f t="shared" si="348"/>
        <v>#N/A</v>
      </c>
      <c r="OI84" s="169" t="e">
        <f t="shared" si="348"/>
        <v>#N/A</v>
      </c>
      <c r="OJ84" s="169" t="e">
        <f t="shared" si="348"/>
        <v>#N/A</v>
      </c>
      <c r="OK84" s="169" t="e">
        <f t="shared" si="348"/>
        <v>#N/A</v>
      </c>
      <c r="OL84" s="169" t="e">
        <f t="shared" si="348"/>
        <v>#N/A</v>
      </c>
      <c r="OM84" s="169" t="e">
        <f t="shared" si="348"/>
        <v>#N/A</v>
      </c>
      <c r="ON84" s="169" t="e">
        <f t="shared" si="348"/>
        <v>#N/A</v>
      </c>
      <c r="OO84" s="169" t="e">
        <f t="shared" si="333"/>
        <v>#N/A</v>
      </c>
      <c r="OP84" s="169" t="e">
        <f t="shared" si="333"/>
        <v>#N/A</v>
      </c>
      <c r="OQ84" s="169" t="e">
        <f t="shared" si="333"/>
        <v>#N/A</v>
      </c>
      <c r="OR84" s="169" t="e">
        <f t="shared" si="333"/>
        <v>#N/A</v>
      </c>
      <c r="OS84" s="169" t="e">
        <f t="shared" si="333"/>
        <v>#N/A</v>
      </c>
      <c r="OT84" s="169" t="e">
        <f t="shared" si="333"/>
        <v>#N/A</v>
      </c>
      <c r="OU84" s="169" t="e">
        <f t="shared" si="333"/>
        <v>#N/A</v>
      </c>
      <c r="OV84" s="169" t="e">
        <f t="shared" si="333"/>
        <v>#N/A</v>
      </c>
      <c r="OW84" s="169" t="e">
        <f t="shared" si="333"/>
        <v>#N/A</v>
      </c>
      <c r="OX84" s="169" t="e">
        <f t="shared" si="333"/>
        <v>#N/A</v>
      </c>
      <c r="OY84" s="169" t="e">
        <f t="shared" si="333"/>
        <v>#N/A</v>
      </c>
      <c r="OZ84" s="169" t="e">
        <f t="shared" si="333"/>
        <v>#N/A</v>
      </c>
      <c r="PA84" s="169" t="e">
        <f t="shared" si="333"/>
        <v>#N/A</v>
      </c>
      <c r="PB84" s="169" t="e">
        <f t="shared" si="333"/>
        <v>#N/A</v>
      </c>
      <c r="PC84" s="169" t="e">
        <f t="shared" si="333"/>
        <v>#N/A</v>
      </c>
      <c r="PD84" s="169" t="e">
        <f t="shared" si="337"/>
        <v>#N/A</v>
      </c>
      <c r="PE84" s="169" t="e">
        <f t="shared" ref="PE84:PL99" si="357">IF(ISNONTEXT($O84),_xlfn.NORM.DIST(HL84,$K84,$O84,FALSE),NA())</f>
        <v>#N/A</v>
      </c>
      <c r="PF84" s="169" t="e">
        <f t="shared" si="357"/>
        <v>#N/A</v>
      </c>
      <c r="PG84" s="169" t="e">
        <f t="shared" si="357"/>
        <v>#N/A</v>
      </c>
      <c r="PH84" s="169" t="e">
        <f t="shared" si="357"/>
        <v>#N/A</v>
      </c>
      <c r="PI84" s="169" t="e">
        <f t="shared" si="357"/>
        <v>#N/A</v>
      </c>
      <c r="PJ84" s="169" t="e">
        <f t="shared" si="357"/>
        <v>#N/A</v>
      </c>
      <c r="PK84" s="169" t="e">
        <f t="shared" si="357"/>
        <v>#N/A</v>
      </c>
      <c r="PL84" s="169" t="e">
        <f t="shared" si="357"/>
        <v>#N/A</v>
      </c>
    </row>
    <row r="85" spans="1:428" hidden="1" x14ac:dyDescent="0.75">
      <c r="A85" s="4">
        <v>82</v>
      </c>
      <c r="B85" s="109"/>
      <c r="C85" s="117"/>
      <c r="D85" s="122" t="str">
        <f t="shared" si="220"/>
        <v/>
      </c>
      <c r="E85" s="95"/>
      <c r="F85" s="122" t="str">
        <f t="shared" si="221"/>
        <v/>
      </c>
      <c r="G85" s="117"/>
      <c r="H85" s="110"/>
      <c r="I85" s="124" t="str">
        <f t="shared" si="222"/>
        <v/>
      </c>
      <c r="J85" s="124" t="str">
        <f t="shared" si="223"/>
        <v/>
      </c>
      <c r="K85" s="73" t="str">
        <f t="shared" si="327"/>
        <v/>
      </c>
      <c r="L85" s="23"/>
      <c r="M85" s="57"/>
      <c r="N85" s="280"/>
      <c r="O85" s="74" t="str">
        <f>IF(AND(D85&gt;0,E85&gt;0,F85&gt;0),IF(ISBLANK(N85),IF(ISBLANK(L85),"",(F85-D85)*VLOOKUP(L85,VLookups!$A$4:$B$13,2,FALSE)),N85),"")</f>
        <v/>
      </c>
      <c r="P85" s="75" t="str">
        <f t="shared" si="224"/>
        <v/>
      </c>
      <c r="Q85" s="95"/>
      <c r="R85" s="270" t="str">
        <f>IF(AND(Q85&gt;0,E85&gt;0,NOT(O85="")),ABS(VLOOKUP($Q$1,VLookups!$A$43:$B$44,2,FALSE)-_xlfn.NORM.DIST(Q85,K85,O85,TRUE)),"")</f>
        <v/>
      </c>
      <c r="S85" s="94" t="str">
        <f>IF(AND($D85&gt;0,$E85&gt;0,$F85&gt;0,NOT(ISBLANK($L85))),_xlfn.NORM.INV(ABS(VLOOKUP($Q$1,VLookups!$A$43:$B$44,2,FALSE)-S$3),$K85,$O85),"")</f>
        <v/>
      </c>
      <c r="T85" s="93" t="str">
        <f>IF(AND($D85&gt;0,$E85&gt;0,$F85&gt;0,NOT(ISBLANK($L85))),_xlfn.NORM.INV(ABS(VLOOKUP($Q$1,VLookups!$A$43:$B$44,2,FALSE)-T$3),$K85,$O85),"")</f>
        <v/>
      </c>
      <c r="U85" s="94" t="str">
        <f>IF(AND($D85&gt;0,$E85&gt;0,$F85&gt;0,NOT(ISBLANK($L85))),_xlfn.NORM.INV(ABS(VLOOKUP($Q$1,VLookups!$A$43:$B$44,2,FALSE)-U$3),$K85,$O85),"")</f>
        <v/>
      </c>
      <c r="V85" s="93" t="str">
        <f>IF(AND($D85&gt;0,$E85&gt;0,$F85&gt;0,NOT(ISBLANK($L85))),_xlfn.NORM.INV(ABS(VLOOKUP($Q$1,VLookups!$A$43:$B$44,2,FALSE)-V$3),$K85,$O85),"")</f>
        <v/>
      </c>
      <c r="W85" s="94" t="str">
        <f>IF(AND($D85&gt;0,$E85&gt;0,$F85&gt;0,NOT(ISBLANK($L85))),_xlfn.NORM.INV(ABS(VLOOKUP($Q$1,VLookups!$A$43:$B$44,2,FALSE)-W$3),$K85,$O85),"")</f>
        <v/>
      </c>
      <c r="X85" s="93" t="str">
        <f>IF(AND($D85&gt;0,$E85&gt;0,$F85&gt;0,NOT(ISBLANK($L85))),_xlfn.NORM.INV(ABS(VLOOKUP($Q$1,VLookups!$A$43:$B$44,2,FALSE)-X$3),$K85,$O85),"")</f>
        <v/>
      </c>
      <c r="Y85" s="5"/>
      <c r="Z85" s="168" t="str">
        <f t="shared" si="328"/>
        <v/>
      </c>
      <c r="AA85" s="49" t="str">
        <f t="shared" si="329"/>
        <v/>
      </c>
      <c r="AB85" s="49" t="str">
        <f t="shared" si="356"/>
        <v/>
      </c>
      <c r="AC85" s="49" t="str">
        <f t="shared" si="356"/>
        <v/>
      </c>
      <c r="AD85" s="49" t="str">
        <f t="shared" si="356"/>
        <v/>
      </c>
      <c r="AE85" s="49" t="str">
        <f t="shared" si="356"/>
        <v/>
      </c>
      <c r="AF85" s="49" t="str">
        <f t="shared" si="356"/>
        <v/>
      </c>
      <c r="AG85" s="49" t="str">
        <f t="shared" si="356"/>
        <v/>
      </c>
      <c r="AH85" s="49" t="str">
        <f t="shared" si="356"/>
        <v/>
      </c>
      <c r="AI85" s="49" t="str">
        <f t="shared" si="356"/>
        <v/>
      </c>
      <c r="AJ85" s="49" t="str">
        <f t="shared" si="356"/>
        <v/>
      </c>
      <c r="AK85" s="49" t="str">
        <f t="shared" si="356"/>
        <v/>
      </c>
      <c r="AL85" s="49" t="str">
        <f t="shared" si="356"/>
        <v/>
      </c>
      <c r="AM85" s="49" t="str">
        <f t="shared" si="356"/>
        <v/>
      </c>
      <c r="AN85" s="49" t="str">
        <f t="shared" si="356"/>
        <v/>
      </c>
      <c r="AO85" s="49" t="str">
        <f t="shared" si="356"/>
        <v/>
      </c>
      <c r="AP85" s="49" t="str">
        <f t="shared" si="356"/>
        <v/>
      </c>
      <c r="AQ85" s="49" t="str">
        <f t="shared" si="356"/>
        <v/>
      </c>
      <c r="AR85" s="49" t="str">
        <f t="shared" si="356"/>
        <v/>
      </c>
      <c r="AS85" s="49" t="str">
        <f t="shared" si="356"/>
        <v/>
      </c>
      <c r="AT85" s="49" t="str">
        <f t="shared" si="356"/>
        <v/>
      </c>
      <c r="AU85" s="49" t="str">
        <f t="shared" si="356"/>
        <v/>
      </c>
      <c r="AV85" s="49" t="str">
        <f t="shared" si="356"/>
        <v/>
      </c>
      <c r="AW85" s="49" t="str">
        <f t="shared" si="356"/>
        <v/>
      </c>
      <c r="AX85" s="49" t="str">
        <f t="shared" si="356"/>
        <v/>
      </c>
      <c r="AY85" s="49" t="str">
        <f t="shared" si="356"/>
        <v/>
      </c>
      <c r="AZ85" s="49" t="str">
        <f t="shared" si="356"/>
        <v/>
      </c>
      <c r="BA85" s="49" t="str">
        <f t="shared" si="356"/>
        <v/>
      </c>
      <c r="BB85" s="49" t="str">
        <f t="shared" si="356"/>
        <v/>
      </c>
      <c r="BC85" s="49" t="str">
        <f t="shared" si="356"/>
        <v/>
      </c>
      <c r="BD85" s="49" t="str">
        <f t="shared" si="356"/>
        <v/>
      </c>
      <c r="BE85" s="49" t="str">
        <f t="shared" si="356"/>
        <v/>
      </c>
      <c r="BF85" s="49" t="str">
        <f t="shared" si="356"/>
        <v/>
      </c>
      <c r="BG85" s="49" t="str">
        <f t="shared" si="356"/>
        <v/>
      </c>
      <c r="BH85" s="49" t="str">
        <f t="shared" si="356"/>
        <v/>
      </c>
      <c r="BI85" s="49" t="str">
        <f t="shared" si="356"/>
        <v/>
      </c>
      <c r="BJ85" s="49" t="str">
        <f t="shared" si="356"/>
        <v/>
      </c>
      <c r="BK85" s="49" t="str">
        <f t="shared" si="356"/>
        <v/>
      </c>
      <c r="BL85" s="49" t="str">
        <f t="shared" si="356"/>
        <v/>
      </c>
      <c r="BM85" s="49" t="str">
        <f t="shared" si="356"/>
        <v/>
      </c>
      <c r="BN85" s="49" t="str">
        <f t="shared" si="356"/>
        <v/>
      </c>
      <c r="BO85" s="49" t="str">
        <f t="shared" si="356"/>
        <v/>
      </c>
      <c r="BP85" s="49" t="str">
        <f t="shared" si="356"/>
        <v/>
      </c>
      <c r="BQ85" s="49" t="str">
        <f t="shared" si="356"/>
        <v/>
      </c>
      <c r="BR85" s="49" t="str">
        <f t="shared" si="356"/>
        <v/>
      </c>
      <c r="BS85" s="49" t="str">
        <f t="shared" si="356"/>
        <v/>
      </c>
      <c r="BT85" s="49" t="str">
        <f t="shared" si="356"/>
        <v/>
      </c>
      <c r="BU85" s="49" t="str">
        <f t="shared" si="356"/>
        <v/>
      </c>
      <c r="BV85" s="49" t="str">
        <f t="shared" si="356"/>
        <v/>
      </c>
      <c r="BW85" s="49" t="str">
        <f t="shared" si="356"/>
        <v/>
      </c>
      <c r="BX85" s="49" t="str">
        <f t="shared" si="356"/>
        <v/>
      </c>
      <c r="BY85" s="49" t="str">
        <f t="shared" si="356"/>
        <v/>
      </c>
      <c r="BZ85" s="49" t="str">
        <f t="shared" si="356"/>
        <v/>
      </c>
      <c r="CA85" s="49" t="str">
        <f t="shared" si="356"/>
        <v/>
      </c>
      <c r="CB85" s="49" t="str">
        <f t="shared" si="356"/>
        <v/>
      </c>
      <c r="CC85" s="49" t="str">
        <f t="shared" si="356"/>
        <v/>
      </c>
      <c r="CD85" s="49" t="str">
        <f t="shared" si="356"/>
        <v/>
      </c>
      <c r="CE85" s="49" t="str">
        <f t="shared" si="356"/>
        <v/>
      </c>
      <c r="CF85" s="49" t="str">
        <f t="shared" si="356"/>
        <v/>
      </c>
      <c r="CG85" s="49" t="str">
        <f t="shared" si="356"/>
        <v/>
      </c>
      <c r="CH85" s="49" t="str">
        <f t="shared" si="356"/>
        <v/>
      </c>
      <c r="CI85" s="49" t="str">
        <f t="shared" si="356"/>
        <v/>
      </c>
      <c r="CJ85" s="49" t="str">
        <f t="shared" si="356"/>
        <v/>
      </c>
      <c r="CK85" s="49" t="str">
        <f t="shared" si="356"/>
        <v/>
      </c>
      <c r="CL85" s="49" t="str">
        <f t="shared" si="356"/>
        <v/>
      </c>
      <c r="CM85" s="49" t="str">
        <f t="shared" ref="CM85:DV88" si="358">IF(ISNONTEXT($Z85),CN85-$Z85,"")</f>
        <v/>
      </c>
      <c r="CN85" s="49" t="str">
        <f t="shared" si="358"/>
        <v/>
      </c>
      <c r="CO85" s="49" t="str">
        <f t="shared" si="358"/>
        <v/>
      </c>
      <c r="CP85" s="49" t="str">
        <f t="shared" si="358"/>
        <v/>
      </c>
      <c r="CQ85" s="49" t="str">
        <f t="shared" si="358"/>
        <v/>
      </c>
      <c r="CR85" s="49" t="str">
        <f t="shared" si="358"/>
        <v/>
      </c>
      <c r="CS85" s="49" t="str">
        <f t="shared" si="358"/>
        <v/>
      </c>
      <c r="CT85" s="49" t="str">
        <f t="shared" si="358"/>
        <v/>
      </c>
      <c r="CU85" s="49" t="str">
        <f t="shared" si="358"/>
        <v/>
      </c>
      <c r="CV85" s="49" t="str">
        <f t="shared" si="358"/>
        <v/>
      </c>
      <c r="CW85" s="49" t="str">
        <f t="shared" si="358"/>
        <v/>
      </c>
      <c r="CX85" s="49" t="str">
        <f t="shared" si="358"/>
        <v/>
      </c>
      <c r="CY85" s="49" t="str">
        <f t="shared" si="358"/>
        <v/>
      </c>
      <c r="CZ85" s="49" t="str">
        <f t="shared" si="358"/>
        <v/>
      </c>
      <c r="DA85" s="49" t="str">
        <f t="shared" si="358"/>
        <v/>
      </c>
      <c r="DB85" s="49" t="str">
        <f t="shared" si="358"/>
        <v/>
      </c>
      <c r="DC85" s="49" t="str">
        <f t="shared" si="358"/>
        <v/>
      </c>
      <c r="DD85" s="49" t="str">
        <f t="shared" si="358"/>
        <v/>
      </c>
      <c r="DE85" s="49" t="str">
        <f t="shared" si="358"/>
        <v/>
      </c>
      <c r="DF85" s="49" t="str">
        <f t="shared" si="358"/>
        <v/>
      </c>
      <c r="DG85" s="49" t="str">
        <f t="shared" si="358"/>
        <v/>
      </c>
      <c r="DH85" s="49" t="str">
        <f t="shared" si="358"/>
        <v/>
      </c>
      <c r="DI85" s="49" t="str">
        <f t="shared" si="358"/>
        <v/>
      </c>
      <c r="DJ85" s="49" t="str">
        <f t="shared" si="358"/>
        <v/>
      </c>
      <c r="DK85" s="49" t="str">
        <f t="shared" si="358"/>
        <v/>
      </c>
      <c r="DL85" s="49" t="str">
        <f t="shared" si="358"/>
        <v/>
      </c>
      <c r="DM85" s="49" t="str">
        <f t="shared" si="358"/>
        <v/>
      </c>
      <c r="DN85" s="49" t="str">
        <f t="shared" si="358"/>
        <v/>
      </c>
      <c r="DO85" s="49" t="str">
        <f t="shared" si="358"/>
        <v/>
      </c>
      <c r="DP85" s="49" t="str">
        <f t="shared" si="358"/>
        <v/>
      </c>
      <c r="DQ85" s="49" t="str">
        <f t="shared" si="358"/>
        <v/>
      </c>
      <c r="DR85" s="49" t="str">
        <f t="shared" si="358"/>
        <v/>
      </c>
      <c r="DS85" s="49" t="str">
        <f t="shared" si="358"/>
        <v/>
      </c>
      <c r="DT85" s="49" t="str">
        <f t="shared" si="358"/>
        <v/>
      </c>
      <c r="DU85" s="49" t="str">
        <f t="shared" si="358"/>
        <v/>
      </c>
      <c r="DV85" s="49" t="str">
        <f t="shared" si="358"/>
        <v/>
      </c>
      <c r="DW85" s="183" t="str">
        <f t="shared" si="330"/>
        <v/>
      </c>
      <c r="DX85" s="49" t="str">
        <f t="shared" si="225"/>
        <v/>
      </c>
      <c r="DY85" s="49" t="str">
        <f t="shared" si="226"/>
        <v/>
      </c>
      <c r="DZ85" s="49" t="str">
        <f t="shared" si="227"/>
        <v/>
      </c>
      <c r="EA85" s="49" t="str">
        <f t="shared" si="228"/>
        <v/>
      </c>
      <c r="EB85" s="49" t="str">
        <f t="shared" si="229"/>
        <v/>
      </c>
      <c r="EC85" s="49" t="str">
        <f t="shared" si="230"/>
        <v/>
      </c>
      <c r="ED85" s="49" t="str">
        <f t="shared" si="231"/>
        <v/>
      </c>
      <c r="EE85" s="49" t="str">
        <f t="shared" si="232"/>
        <v/>
      </c>
      <c r="EF85" s="49" t="str">
        <f t="shared" si="233"/>
        <v/>
      </c>
      <c r="EG85" s="49" t="str">
        <f t="shared" si="234"/>
        <v/>
      </c>
      <c r="EH85" s="49" t="str">
        <f t="shared" si="235"/>
        <v/>
      </c>
      <c r="EI85" s="49" t="str">
        <f t="shared" si="236"/>
        <v/>
      </c>
      <c r="EJ85" s="49" t="str">
        <f t="shared" si="237"/>
        <v/>
      </c>
      <c r="EK85" s="49" t="str">
        <f t="shared" si="238"/>
        <v/>
      </c>
      <c r="EL85" s="49" t="str">
        <f t="shared" si="239"/>
        <v/>
      </c>
      <c r="EM85" s="49" t="str">
        <f t="shared" si="240"/>
        <v/>
      </c>
      <c r="EN85" s="49" t="str">
        <f t="shared" si="241"/>
        <v/>
      </c>
      <c r="EO85" s="49" t="str">
        <f t="shared" si="242"/>
        <v/>
      </c>
      <c r="EP85" s="49" t="str">
        <f t="shared" si="243"/>
        <v/>
      </c>
      <c r="EQ85" s="49" t="str">
        <f t="shared" si="244"/>
        <v/>
      </c>
      <c r="ER85" s="49" t="str">
        <f t="shared" si="245"/>
        <v/>
      </c>
      <c r="ES85" s="49" t="str">
        <f t="shared" si="246"/>
        <v/>
      </c>
      <c r="ET85" s="49" t="str">
        <f t="shared" si="247"/>
        <v/>
      </c>
      <c r="EU85" s="49" t="str">
        <f t="shared" si="248"/>
        <v/>
      </c>
      <c r="EV85" s="49" t="str">
        <f t="shared" si="249"/>
        <v/>
      </c>
      <c r="EW85" s="49" t="str">
        <f t="shared" si="250"/>
        <v/>
      </c>
      <c r="EX85" s="49" t="str">
        <f t="shared" si="251"/>
        <v/>
      </c>
      <c r="EY85" s="49" t="str">
        <f t="shared" si="252"/>
        <v/>
      </c>
      <c r="EZ85" s="49" t="str">
        <f t="shared" si="253"/>
        <v/>
      </c>
      <c r="FA85" s="49" t="str">
        <f t="shared" si="254"/>
        <v/>
      </c>
      <c r="FB85" s="49" t="str">
        <f t="shared" si="255"/>
        <v/>
      </c>
      <c r="FC85" s="49" t="str">
        <f t="shared" si="256"/>
        <v/>
      </c>
      <c r="FD85" s="49" t="str">
        <f t="shared" si="257"/>
        <v/>
      </c>
      <c r="FE85" s="49" t="str">
        <f t="shared" si="258"/>
        <v/>
      </c>
      <c r="FF85" s="49" t="str">
        <f t="shared" si="259"/>
        <v/>
      </c>
      <c r="FG85" s="49" t="str">
        <f t="shared" si="260"/>
        <v/>
      </c>
      <c r="FH85" s="49" t="str">
        <f t="shared" si="261"/>
        <v/>
      </c>
      <c r="FI85" s="49" t="str">
        <f t="shared" si="262"/>
        <v/>
      </c>
      <c r="FJ85" s="49" t="str">
        <f t="shared" si="263"/>
        <v/>
      </c>
      <c r="FK85" s="49" t="str">
        <f t="shared" si="264"/>
        <v/>
      </c>
      <c r="FL85" s="49" t="str">
        <f t="shared" si="265"/>
        <v/>
      </c>
      <c r="FM85" s="49" t="str">
        <f t="shared" si="266"/>
        <v/>
      </c>
      <c r="FN85" s="49" t="str">
        <f t="shared" si="267"/>
        <v/>
      </c>
      <c r="FO85" s="49" t="str">
        <f t="shared" si="268"/>
        <v/>
      </c>
      <c r="FP85" s="49" t="str">
        <f t="shared" si="269"/>
        <v/>
      </c>
      <c r="FQ85" s="49" t="str">
        <f t="shared" si="270"/>
        <v/>
      </c>
      <c r="FR85" s="49" t="str">
        <f t="shared" si="271"/>
        <v/>
      </c>
      <c r="FS85" s="49" t="str">
        <f t="shared" si="272"/>
        <v/>
      </c>
      <c r="FT85" s="49" t="str">
        <f t="shared" si="273"/>
        <v/>
      </c>
      <c r="FU85" s="49" t="str">
        <f t="shared" si="274"/>
        <v/>
      </c>
      <c r="FV85" s="49" t="str">
        <f t="shared" si="275"/>
        <v/>
      </c>
      <c r="FW85" s="49" t="str">
        <f t="shared" si="276"/>
        <v/>
      </c>
      <c r="FX85" s="49" t="str">
        <f t="shared" si="277"/>
        <v/>
      </c>
      <c r="FY85" s="49" t="str">
        <f t="shared" si="278"/>
        <v/>
      </c>
      <c r="FZ85" s="49" t="str">
        <f t="shared" si="279"/>
        <v/>
      </c>
      <c r="GA85" s="49" t="str">
        <f t="shared" si="280"/>
        <v/>
      </c>
      <c r="GB85" s="49" t="str">
        <f t="shared" si="281"/>
        <v/>
      </c>
      <c r="GC85" s="49" t="str">
        <f t="shared" si="282"/>
        <v/>
      </c>
      <c r="GD85" s="49" t="str">
        <f t="shared" si="283"/>
        <v/>
      </c>
      <c r="GE85" s="49" t="str">
        <f t="shared" si="284"/>
        <v/>
      </c>
      <c r="GF85" s="49" t="str">
        <f t="shared" si="285"/>
        <v/>
      </c>
      <c r="GG85" s="49" t="str">
        <f t="shared" si="286"/>
        <v/>
      </c>
      <c r="GH85" s="49" t="str">
        <f t="shared" si="287"/>
        <v/>
      </c>
      <c r="GI85" s="49" t="str">
        <f t="shared" si="288"/>
        <v/>
      </c>
      <c r="GJ85" s="49" t="str">
        <f t="shared" si="289"/>
        <v/>
      </c>
      <c r="GK85" s="49" t="str">
        <f t="shared" si="290"/>
        <v/>
      </c>
      <c r="GL85" s="49" t="str">
        <f t="shared" si="291"/>
        <v/>
      </c>
      <c r="GM85" s="49" t="str">
        <f t="shared" si="292"/>
        <v/>
      </c>
      <c r="GN85" s="49" t="str">
        <f t="shared" si="293"/>
        <v/>
      </c>
      <c r="GO85" s="49" t="str">
        <f t="shared" si="294"/>
        <v/>
      </c>
      <c r="GP85" s="49" t="str">
        <f t="shared" si="295"/>
        <v/>
      </c>
      <c r="GQ85" s="49" t="str">
        <f t="shared" si="296"/>
        <v/>
      </c>
      <c r="GR85" s="49" t="str">
        <f t="shared" si="297"/>
        <v/>
      </c>
      <c r="GS85" s="49" t="str">
        <f t="shared" si="298"/>
        <v/>
      </c>
      <c r="GT85" s="49" t="str">
        <f t="shared" si="299"/>
        <v/>
      </c>
      <c r="GU85" s="49" t="str">
        <f t="shared" si="300"/>
        <v/>
      </c>
      <c r="GV85" s="49" t="str">
        <f t="shared" si="301"/>
        <v/>
      </c>
      <c r="GW85" s="49" t="str">
        <f t="shared" si="302"/>
        <v/>
      </c>
      <c r="GX85" s="49" t="str">
        <f t="shared" si="303"/>
        <v/>
      </c>
      <c r="GY85" s="49" t="str">
        <f t="shared" si="304"/>
        <v/>
      </c>
      <c r="GZ85" s="49" t="str">
        <f t="shared" si="305"/>
        <v/>
      </c>
      <c r="HA85" s="49" t="str">
        <f t="shared" si="306"/>
        <v/>
      </c>
      <c r="HB85" s="49" t="str">
        <f t="shared" si="307"/>
        <v/>
      </c>
      <c r="HC85" s="49" t="str">
        <f t="shared" si="308"/>
        <v/>
      </c>
      <c r="HD85" s="49" t="str">
        <f t="shared" si="309"/>
        <v/>
      </c>
      <c r="HE85" s="49" t="str">
        <f t="shared" si="310"/>
        <v/>
      </c>
      <c r="HF85" s="49" t="str">
        <f t="shared" si="311"/>
        <v/>
      </c>
      <c r="HG85" s="49" t="str">
        <f t="shared" si="312"/>
        <v/>
      </c>
      <c r="HH85" s="49" t="str">
        <f t="shared" si="313"/>
        <v/>
      </c>
      <c r="HI85" s="49" t="str">
        <f t="shared" si="314"/>
        <v/>
      </c>
      <c r="HJ85" s="49" t="str">
        <f t="shared" si="315"/>
        <v/>
      </c>
      <c r="HK85" s="49" t="str">
        <f t="shared" si="316"/>
        <v/>
      </c>
      <c r="HL85" s="49" t="str">
        <f t="shared" si="317"/>
        <v/>
      </c>
      <c r="HM85" s="49" t="str">
        <f t="shared" si="318"/>
        <v/>
      </c>
      <c r="HN85" s="49" t="str">
        <f t="shared" si="319"/>
        <v/>
      </c>
      <c r="HO85" s="49" t="str">
        <f t="shared" si="320"/>
        <v/>
      </c>
      <c r="HP85" s="49" t="str">
        <f t="shared" si="321"/>
        <v/>
      </c>
      <c r="HQ85" s="49" t="str">
        <f t="shared" si="322"/>
        <v/>
      </c>
      <c r="HR85" s="49" t="str">
        <f t="shared" si="323"/>
        <v/>
      </c>
      <c r="HS85" s="49" t="str">
        <f t="shared" si="324"/>
        <v/>
      </c>
      <c r="HT85" s="169" t="e">
        <f t="shared" si="325"/>
        <v>#N/A</v>
      </c>
      <c r="HU85" s="169" t="e">
        <f t="shared" si="342"/>
        <v>#N/A</v>
      </c>
      <c r="HV85" s="169" t="e">
        <f t="shared" si="342"/>
        <v>#N/A</v>
      </c>
      <c r="HW85" s="169" t="e">
        <f t="shared" si="342"/>
        <v>#N/A</v>
      </c>
      <c r="HX85" s="169" t="e">
        <f t="shared" si="353"/>
        <v>#N/A</v>
      </c>
      <c r="HY85" s="169" t="e">
        <f t="shared" si="353"/>
        <v>#N/A</v>
      </c>
      <c r="HZ85" s="169" t="e">
        <f t="shared" si="353"/>
        <v>#N/A</v>
      </c>
      <c r="IA85" s="169" t="e">
        <f t="shared" si="353"/>
        <v>#N/A</v>
      </c>
      <c r="IB85" s="169" t="e">
        <f t="shared" si="353"/>
        <v>#N/A</v>
      </c>
      <c r="IC85" s="169" t="e">
        <f t="shared" si="353"/>
        <v>#N/A</v>
      </c>
      <c r="ID85" s="169" t="e">
        <f t="shared" si="353"/>
        <v>#N/A</v>
      </c>
      <c r="IE85" s="169" t="e">
        <f t="shared" si="353"/>
        <v>#N/A</v>
      </c>
      <c r="IF85" s="169" t="e">
        <f t="shared" si="353"/>
        <v>#N/A</v>
      </c>
      <c r="IG85" s="169" t="e">
        <f t="shared" si="353"/>
        <v>#N/A</v>
      </c>
      <c r="IH85" s="169" t="e">
        <f t="shared" si="353"/>
        <v>#N/A</v>
      </c>
      <c r="II85" s="169" t="e">
        <f t="shared" si="353"/>
        <v>#N/A</v>
      </c>
      <c r="IJ85" s="169" t="e">
        <f t="shared" si="353"/>
        <v>#N/A</v>
      </c>
      <c r="IK85" s="169" t="e">
        <f t="shared" si="353"/>
        <v>#N/A</v>
      </c>
      <c r="IL85" s="169" t="e">
        <f t="shared" si="353"/>
        <v>#N/A</v>
      </c>
      <c r="IM85" s="169" t="e">
        <f t="shared" si="349"/>
        <v>#N/A</v>
      </c>
      <c r="IN85" s="169" t="e">
        <f t="shared" si="349"/>
        <v>#N/A</v>
      </c>
      <c r="IO85" s="169" t="e">
        <f t="shared" si="349"/>
        <v>#N/A</v>
      </c>
      <c r="IP85" s="169" t="e">
        <f t="shared" si="349"/>
        <v>#N/A</v>
      </c>
      <c r="IQ85" s="169" t="e">
        <f t="shared" si="349"/>
        <v>#N/A</v>
      </c>
      <c r="IR85" s="169" t="e">
        <f t="shared" si="349"/>
        <v>#N/A</v>
      </c>
      <c r="IS85" s="169" t="e">
        <f t="shared" si="349"/>
        <v>#N/A</v>
      </c>
      <c r="IT85" s="169" t="e">
        <f t="shared" si="349"/>
        <v>#N/A</v>
      </c>
      <c r="IU85" s="169" t="e">
        <f t="shared" si="349"/>
        <v>#N/A</v>
      </c>
      <c r="IV85" s="169" t="e">
        <f t="shared" si="349"/>
        <v>#N/A</v>
      </c>
      <c r="IW85" s="169" t="e">
        <f t="shared" si="349"/>
        <v>#N/A</v>
      </c>
      <c r="IX85" s="169" t="e">
        <f t="shared" si="349"/>
        <v>#N/A</v>
      </c>
      <c r="IY85" s="169" t="e">
        <f t="shared" si="349"/>
        <v>#N/A</v>
      </c>
      <c r="IZ85" s="169" t="e">
        <f t="shared" si="349"/>
        <v>#N/A</v>
      </c>
      <c r="JA85" s="169" t="e">
        <f t="shared" si="349"/>
        <v>#N/A</v>
      </c>
      <c r="JB85" s="169" t="e">
        <f t="shared" si="346"/>
        <v>#N/A</v>
      </c>
      <c r="JC85" s="169" t="e">
        <f t="shared" si="346"/>
        <v>#N/A</v>
      </c>
      <c r="JD85" s="169" t="e">
        <f t="shared" si="346"/>
        <v>#N/A</v>
      </c>
      <c r="JE85" s="169" t="e">
        <f t="shared" si="346"/>
        <v>#N/A</v>
      </c>
      <c r="JF85" s="169" t="e">
        <f t="shared" si="346"/>
        <v>#N/A</v>
      </c>
      <c r="JG85" s="169" t="e">
        <f t="shared" si="346"/>
        <v>#N/A</v>
      </c>
      <c r="JH85" s="169" t="e">
        <f t="shared" si="346"/>
        <v>#N/A</v>
      </c>
      <c r="JI85" s="169" t="e">
        <f t="shared" si="346"/>
        <v>#N/A</v>
      </c>
      <c r="JJ85" s="169" t="e">
        <f t="shared" si="346"/>
        <v>#N/A</v>
      </c>
      <c r="JK85" s="169" t="e">
        <f t="shared" si="346"/>
        <v>#N/A</v>
      </c>
      <c r="JL85" s="169" t="e">
        <f t="shared" si="346"/>
        <v>#N/A</v>
      </c>
      <c r="JM85" s="169" t="e">
        <f t="shared" si="346"/>
        <v>#N/A</v>
      </c>
      <c r="JN85" s="169" t="e">
        <f t="shared" si="346"/>
        <v>#N/A</v>
      </c>
      <c r="JO85" s="169" t="e">
        <f t="shared" si="346"/>
        <v>#N/A</v>
      </c>
      <c r="JP85" s="169" t="e">
        <f t="shared" si="346"/>
        <v>#N/A</v>
      </c>
      <c r="JQ85" s="169" t="e">
        <f t="shared" ref="JQ85:KE100" si="359">IF(ISNONTEXT($O85),_xlfn.NORM.DIST(BX85,$K85,$O85,FALSE),NA())</f>
        <v>#N/A</v>
      </c>
      <c r="JR85" s="169" t="e">
        <f t="shared" si="359"/>
        <v>#N/A</v>
      </c>
      <c r="JS85" s="169" t="e">
        <f t="shared" si="359"/>
        <v>#N/A</v>
      </c>
      <c r="JT85" s="169" t="e">
        <f t="shared" si="359"/>
        <v>#N/A</v>
      </c>
      <c r="JU85" s="169" t="e">
        <f t="shared" si="359"/>
        <v>#N/A</v>
      </c>
      <c r="JV85" s="169" t="e">
        <f t="shared" si="359"/>
        <v>#N/A</v>
      </c>
      <c r="JW85" s="169" t="e">
        <f t="shared" si="359"/>
        <v>#N/A</v>
      </c>
      <c r="JX85" s="169" t="e">
        <f t="shared" si="359"/>
        <v>#N/A</v>
      </c>
      <c r="JY85" s="169" t="e">
        <f t="shared" si="359"/>
        <v>#N/A</v>
      </c>
      <c r="JZ85" s="169" t="e">
        <f t="shared" si="359"/>
        <v>#N/A</v>
      </c>
      <c r="KA85" s="169" t="e">
        <f t="shared" si="359"/>
        <v>#N/A</v>
      </c>
      <c r="KB85" s="169" t="e">
        <f t="shared" si="359"/>
        <v>#N/A</v>
      </c>
      <c r="KC85" s="169" t="e">
        <f t="shared" si="359"/>
        <v>#N/A</v>
      </c>
      <c r="KD85" s="169" t="e">
        <f t="shared" si="359"/>
        <v>#N/A</v>
      </c>
      <c r="KE85" s="169" t="e">
        <f t="shared" si="359"/>
        <v>#N/A</v>
      </c>
      <c r="KF85" s="169" t="e">
        <f t="shared" si="335"/>
        <v>#N/A</v>
      </c>
      <c r="KG85" s="169" t="e">
        <f t="shared" si="343"/>
        <v>#N/A</v>
      </c>
      <c r="KH85" s="169" t="e">
        <f t="shared" si="343"/>
        <v>#N/A</v>
      </c>
      <c r="KI85" s="169" t="e">
        <f t="shared" si="343"/>
        <v>#N/A</v>
      </c>
      <c r="KJ85" s="169" t="e">
        <f t="shared" si="354"/>
        <v>#N/A</v>
      </c>
      <c r="KK85" s="169" t="e">
        <f t="shared" si="354"/>
        <v>#N/A</v>
      </c>
      <c r="KL85" s="169" t="e">
        <f t="shared" si="354"/>
        <v>#N/A</v>
      </c>
      <c r="KM85" s="169" t="e">
        <f t="shared" si="354"/>
        <v>#N/A</v>
      </c>
      <c r="KN85" s="169" t="e">
        <f t="shared" si="354"/>
        <v>#N/A</v>
      </c>
      <c r="KO85" s="169" t="e">
        <f t="shared" si="354"/>
        <v>#N/A</v>
      </c>
      <c r="KP85" s="169" t="e">
        <f t="shared" si="354"/>
        <v>#N/A</v>
      </c>
      <c r="KQ85" s="169" t="e">
        <f t="shared" si="354"/>
        <v>#N/A</v>
      </c>
      <c r="KR85" s="169" t="e">
        <f t="shared" si="354"/>
        <v>#N/A</v>
      </c>
      <c r="KS85" s="169" t="e">
        <f t="shared" si="354"/>
        <v>#N/A</v>
      </c>
      <c r="KT85" s="169" t="e">
        <f t="shared" si="354"/>
        <v>#N/A</v>
      </c>
      <c r="KU85" s="169" t="e">
        <f t="shared" si="354"/>
        <v>#N/A</v>
      </c>
      <c r="KV85" s="169" t="e">
        <f t="shared" si="354"/>
        <v>#N/A</v>
      </c>
      <c r="KW85" s="169" t="e">
        <f t="shared" si="354"/>
        <v>#N/A</v>
      </c>
      <c r="KX85" s="169" t="e">
        <f t="shared" si="354"/>
        <v>#N/A</v>
      </c>
      <c r="KY85" s="169" t="e">
        <f t="shared" si="350"/>
        <v>#N/A</v>
      </c>
      <c r="KZ85" s="169" t="e">
        <f t="shared" si="350"/>
        <v>#N/A</v>
      </c>
      <c r="LA85" s="169" t="e">
        <f t="shared" si="350"/>
        <v>#N/A</v>
      </c>
      <c r="LB85" s="169" t="e">
        <f t="shared" si="350"/>
        <v>#N/A</v>
      </c>
      <c r="LC85" s="169" t="e">
        <f t="shared" si="350"/>
        <v>#N/A</v>
      </c>
      <c r="LD85" s="169" t="e">
        <f t="shared" si="350"/>
        <v>#N/A</v>
      </c>
      <c r="LE85" s="169" t="e">
        <f t="shared" si="350"/>
        <v>#N/A</v>
      </c>
      <c r="LF85" s="169" t="e">
        <f t="shared" si="350"/>
        <v>#N/A</v>
      </c>
      <c r="LG85" s="169" t="e">
        <f t="shared" si="350"/>
        <v>#N/A</v>
      </c>
      <c r="LH85" s="169" t="e">
        <f t="shared" si="350"/>
        <v>#N/A</v>
      </c>
      <c r="LI85" s="169" t="e">
        <f t="shared" si="350"/>
        <v>#N/A</v>
      </c>
      <c r="LJ85" s="169" t="e">
        <f t="shared" si="350"/>
        <v>#N/A</v>
      </c>
      <c r="LK85" s="169" t="e">
        <f t="shared" si="350"/>
        <v>#N/A</v>
      </c>
      <c r="LL85" s="169" t="e">
        <f t="shared" si="350"/>
        <v>#N/A</v>
      </c>
      <c r="LM85" s="169" t="e">
        <f t="shared" si="350"/>
        <v>#N/A</v>
      </c>
      <c r="LN85" s="169" t="e">
        <f t="shared" si="347"/>
        <v>#N/A</v>
      </c>
      <c r="LO85" s="169" t="e">
        <f t="shared" si="347"/>
        <v>#N/A</v>
      </c>
      <c r="LP85" s="169" t="e">
        <f t="shared" si="347"/>
        <v>#N/A</v>
      </c>
      <c r="LQ85" s="169" t="e">
        <f t="shared" si="347"/>
        <v>#N/A</v>
      </c>
      <c r="LR85" s="169" t="e">
        <f t="shared" si="347"/>
        <v>#N/A</v>
      </c>
      <c r="LS85" s="169" t="e">
        <f t="shared" si="347"/>
        <v>#N/A</v>
      </c>
      <c r="LT85" s="169" t="e">
        <f t="shared" si="347"/>
        <v>#N/A</v>
      </c>
      <c r="LU85" s="169" t="e">
        <f t="shared" si="347"/>
        <v>#N/A</v>
      </c>
      <c r="LV85" s="169" t="e">
        <f t="shared" si="347"/>
        <v>#N/A</v>
      </c>
      <c r="LW85" s="169" t="e">
        <f t="shared" si="347"/>
        <v>#N/A</v>
      </c>
      <c r="LX85" s="169" t="e">
        <f t="shared" si="347"/>
        <v>#N/A</v>
      </c>
      <c r="LY85" s="169" t="e">
        <f t="shared" si="347"/>
        <v>#N/A</v>
      </c>
      <c r="LZ85" s="169" t="e">
        <f t="shared" si="347"/>
        <v>#N/A</v>
      </c>
      <c r="MA85" s="169" t="e">
        <f t="shared" si="347"/>
        <v>#N/A</v>
      </c>
      <c r="MB85" s="169" t="e">
        <f t="shared" si="347"/>
        <v>#N/A</v>
      </c>
      <c r="MC85" s="169" t="e">
        <f t="shared" ref="MC85:MQ100" si="360">IF(ISNONTEXT($O85),_xlfn.NORM.DIST(EJ85,$K85,$O85,FALSE),NA())</f>
        <v>#N/A</v>
      </c>
      <c r="MD85" s="169" t="e">
        <f t="shared" si="360"/>
        <v>#N/A</v>
      </c>
      <c r="ME85" s="169" t="e">
        <f t="shared" si="360"/>
        <v>#N/A</v>
      </c>
      <c r="MF85" s="169" t="e">
        <f t="shared" si="360"/>
        <v>#N/A</v>
      </c>
      <c r="MG85" s="169" t="e">
        <f t="shared" si="360"/>
        <v>#N/A</v>
      </c>
      <c r="MH85" s="169" t="e">
        <f t="shared" si="360"/>
        <v>#N/A</v>
      </c>
      <c r="MI85" s="169" t="e">
        <f t="shared" si="360"/>
        <v>#N/A</v>
      </c>
      <c r="MJ85" s="169" t="e">
        <f t="shared" si="360"/>
        <v>#N/A</v>
      </c>
      <c r="MK85" s="169" t="e">
        <f t="shared" si="360"/>
        <v>#N/A</v>
      </c>
      <c r="ML85" s="169" t="e">
        <f t="shared" si="360"/>
        <v>#N/A</v>
      </c>
      <c r="MM85" s="169" t="e">
        <f t="shared" si="360"/>
        <v>#N/A</v>
      </c>
      <c r="MN85" s="169" t="e">
        <f t="shared" si="360"/>
        <v>#N/A</v>
      </c>
      <c r="MO85" s="169" t="e">
        <f t="shared" si="360"/>
        <v>#N/A</v>
      </c>
      <c r="MP85" s="169" t="e">
        <f t="shared" si="360"/>
        <v>#N/A</v>
      </c>
      <c r="MQ85" s="169" t="e">
        <f t="shared" si="360"/>
        <v>#N/A</v>
      </c>
      <c r="MR85" s="169" t="e">
        <f t="shared" si="336"/>
        <v>#N/A</v>
      </c>
      <c r="MS85" s="169" t="e">
        <f t="shared" si="344"/>
        <v>#N/A</v>
      </c>
      <c r="MT85" s="169" t="e">
        <f t="shared" si="344"/>
        <v>#N/A</v>
      </c>
      <c r="MU85" s="169" t="e">
        <f t="shared" si="344"/>
        <v>#N/A</v>
      </c>
      <c r="MV85" s="169" t="e">
        <f t="shared" si="355"/>
        <v>#N/A</v>
      </c>
      <c r="MW85" s="169" t="e">
        <f t="shared" si="355"/>
        <v>#N/A</v>
      </c>
      <c r="MX85" s="169" t="e">
        <f t="shared" si="355"/>
        <v>#N/A</v>
      </c>
      <c r="MY85" s="169" t="e">
        <f t="shared" si="355"/>
        <v>#N/A</v>
      </c>
      <c r="MZ85" s="169" t="e">
        <f t="shared" si="355"/>
        <v>#N/A</v>
      </c>
      <c r="NA85" s="169" t="e">
        <f t="shared" si="355"/>
        <v>#N/A</v>
      </c>
      <c r="NB85" s="169" t="e">
        <f t="shared" si="355"/>
        <v>#N/A</v>
      </c>
      <c r="NC85" s="169" t="e">
        <f t="shared" si="355"/>
        <v>#N/A</v>
      </c>
      <c r="ND85" s="169" t="e">
        <f t="shared" si="355"/>
        <v>#N/A</v>
      </c>
      <c r="NE85" s="169" t="e">
        <f t="shared" si="355"/>
        <v>#N/A</v>
      </c>
      <c r="NF85" s="169" t="e">
        <f t="shared" si="355"/>
        <v>#N/A</v>
      </c>
      <c r="NG85" s="169" t="e">
        <f t="shared" si="355"/>
        <v>#N/A</v>
      </c>
      <c r="NH85" s="169" t="e">
        <f t="shared" si="355"/>
        <v>#N/A</v>
      </c>
      <c r="NI85" s="169" t="e">
        <f t="shared" si="355"/>
        <v>#N/A</v>
      </c>
      <c r="NJ85" s="169" t="e">
        <f t="shared" si="355"/>
        <v>#N/A</v>
      </c>
      <c r="NK85" s="169" t="e">
        <f t="shared" si="351"/>
        <v>#N/A</v>
      </c>
      <c r="NL85" s="169" t="e">
        <f t="shared" si="351"/>
        <v>#N/A</v>
      </c>
      <c r="NM85" s="169" t="e">
        <f t="shared" si="351"/>
        <v>#N/A</v>
      </c>
      <c r="NN85" s="169" t="e">
        <f t="shared" si="351"/>
        <v>#N/A</v>
      </c>
      <c r="NO85" s="169" t="e">
        <f t="shared" si="351"/>
        <v>#N/A</v>
      </c>
      <c r="NP85" s="169" t="e">
        <f t="shared" si="351"/>
        <v>#N/A</v>
      </c>
      <c r="NQ85" s="169" t="e">
        <f t="shared" si="351"/>
        <v>#N/A</v>
      </c>
      <c r="NR85" s="169" t="e">
        <f t="shared" si="351"/>
        <v>#N/A</v>
      </c>
      <c r="NS85" s="169" t="e">
        <f t="shared" si="351"/>
        <v>#N/A</v>
      </c>
      <c r="NT85" s="169" t="e">
        <f t="shared" si="351"/>
        <v>#N/A</v>
      </c>
      <c r="NU85" s="169" t="e">
        <f t="shared" si="351"/>
        <v>#N/A</v>
      </c>
      <c r="NV85" s="169" t="e">
        <f t="shared" si="351"/>
        <v>#N/A</v>
      </c>
      <c r="NW85" s="169" t="e">
        <f t="shared" si="351"/>
        <v>#N/A</v>
      </c>
      <c r="NX85" s="169" t="e">
        <f t="shared" si="351"/>
        <v>#N/A</v>
      </c>
      <c r="NY85" s="169" t="e">
        <f t="shared" si="351"/>
        <v>#N/A</v>
      </c>
      <c r="NZ85" s="169" t="e">
        <f t="shared" si="348"/>
        <v>#N/A</v>
      </c>
      <c r="OA85" s="169" t="e">
        <f t="shared" si="348"/>
        <v>#N/A</v>
      </c>
      <c r="OB85" s="169" t="e">
        <f t="shared" si="348"/>
        <v>#N/A</v>
      </c>
      <c r="OC85" s="169" t="e">
        <f t="shared" si="348"/>
        <v>#N/A</v>
      </c>
      <c r="OD85" s="169" t="e">
        <f t="shared" si="348"/>
        <v>#N/A</v>
      </c>
      <c r="OE85" s="169" t="e">
        <f t="shared" si="348"/>
        <v>#N/A</v>
      </c>
      <c r="OF85" s="169" t="e">
        <f t="shared" si="348"/>
        <v>#N/A</v>
      </c>
      <c r="OG85" s="169" t="e">
        <f t="shared" si="348"/>
        <v>#N/A</v>
      </c>
      <c r="OH85" s="169" t="e">
        <f t="shared" si="348"/>
        <v>#N/A</v>
      </c>
      <c r="OI85" s="169" t="e">
        <f t="shared" si="348"/>
        <v>#N/A</v>
      </c>
      <c r="OJ85" s="169" t="e">
        <f t="shared" si="348"/>
        <v>#N/A</v>
      </c>
      <c r="OK85" s="169" t="e">
        <f t="shared" si="348"/>
        <v>#N/A</v>
      </c>
      <c r="OL85" s="169" t="e">
        <f t="shared" si="348"/>
        <v>#N/A</v>
      </c>
      <c r="OM85" s="169" t="e">
        <f t="shared" si="348"/>
        <v>#N/A</v>
      </c>
      <c r="ON85" s="169" t="e">
        <f t="shared" si="348"/>
        <v>#N/A</v>
      </c>
      <c r="OO85" s="169" t="e">
        <f t="shared" ref="OO85:PC100" si="361">IF(ISNONTEXT($O85),_xlfn.NORM.DIST(GV85,$K85,$O85,FALSE),NA())</f>
        <v>#N/A</v>
      </c>
      <c r="OP85" s="169" t="e">
        <f t="shared" si="361"/>
        <v>#N/A</v>
      </c>
      <c r="OQ85" s="169" t="e">
        <f t="shared" si="361"/>
        <v>#N/A</v>
      </c>
      <c r="OR85" s="169" t="e">
        <f t="shared" si="361"/>
        <v>#N/A</v>
      </c>
      <c r="OS85" s="169" t="e">
        <f t="shared" si="361"/>
        <v>#N/A</v>
      </c>
      <c r="OT85" s="169" t="e">
        <f t="shared" si="361"/>
        <v>#N/A</v>
      </c>
      <c r="OU85" s="169" t="e">
        <f t="shared" si="361"/>
        <v>#N/A</v>
      </c>
      <c r="OV85" s="169" t="e">
        <f t="shared" si="361"/>
        <v>#N/A</v>
      </c>
      <c r="OW85" s="169" t="e">
        <f t="shared" si="361"/>
        <v>#N/A</v>
      </c>
      <c r="OX85" s="169" t="e">
        <f t="shared" si="361"/>
        <v>#N/A</v>
      </c>
      <c r="OY85" s="169" t="e">
        <f t="shared" si="361"/>
        <v>#N/A</v>
      </c>
      <c r="OZ85" s="169" t="e">
        <f t="shared" si="361"/>
        <v>#N/A</v>
      </c>
      <c r="PA85" s="169" t="e">
        <f t="shared" si="361"/>
        <v>#N/A</v>
      </c>
      <c r="PB85" s="169" t="e">
        <f t="shared" si="361"/>
        <v>#N/A</v>
      </c>
      <c r="PC85" s="169" t="e">
        <f t="shared" si="361"/>
        <v>#N/A</v>
      </c>
      <c r="PD85" s="169" t="e">
        <f t="shared" si="337"/>
        <v>#N/A</v>
      </c>
      <c r="PE85" s="169" t="e">
        <f t="shared" si="357"/>
        <v>#N/A</v>
      </c>
      <c r="PF85" s="169" t="e">
        <f t="shared" si="357"/>
        <v>#N/A</v>
      </c>
      <c r="PG85" s="169" t="e">
        <f t="shared" si="357"/>
        <v>#N/A</v>
      </c>
      <c r="PH85" s="169" t="e">
        <f t="shared" si="357"/>
        <v>#N/A</v>
      </c>
      <c r="PI85" s="169" t="e">
        <f t="shared" si="357"/>
        <v>#N/A</v>
      </c>
      <c r="PJ85" s="169" t="e">
        <f t="shared" si="357"/>
        <v>#N/A</v>
      </c>
      <c r="PK85" s="169" t="e">
        <f t="shared" si="357"/>
        <v>#N/A</v>
      </c>
      <c r="PL85" s="169" t="e">
        <f t="shared" si="357"/>
        <v>#N/A</v>
      </c>
    </row>
    <row r="86" spans="1:428" hidden="1" x14ac:dyDescent="0.75">
      <c r="A86" s="4">
        <v>83</v>
      </c>
      <c r="B86" s="109"/>
      <c r="C86" s="117"/>
      <c r="D86" s="122" t="str">
        <f t="shared" si="220"/>
        <v/>
      </c>
      <c r="E86" s="95"/>
      <c r="F86" s="122" t="str">
        <f t="shared" si="221"/>
        <v/>
      </c>
      <c r="G86" s="117"/>
      <c r="H86" s="110"/>
      <c r="I86" s="124" t="str">
        <f t="shared" si="222"/>
        <v/>
      </c>
      <c r="J86" s="124" t="str">
        <f t="shared" si="223"/>
        <v/>
      </c>
      <c r="K86" s="73" t="str">
        <f t="shared" si="327"/>
        <v/>
      </c>
      <c r="L86" s="23"/>
      <c r="M86" s="57"/>
      <c r="N86" s="280"/>
      <c r="O86" s="74" t="str">
        <f>IF(AND(D86&gt;0,E86&gt;0,F86&gt;0),IF(ISBLANK(N86),IF(ISBLANK(L86),"",(F86-D86)*VLOOKUP(L86,VLookups!$A$4:$B$13,2,FALSE)),N86),"")</f>
        <v/>
      </c>
      <c r="P86" s="75" t="str">
        <f t="shared" si="224"/>
        <v/>
      </c>
      <c r="Q86" s="95"/>
      <c r="R86" s="270" t="str">
        <f>IF(AND(Q86&gt;0,E86&gt;0,NOT(O86="")),ABS(VLOOKUP($Q$1,VLookups!$A$43:$B$44,2,FALSE)-_xlfn.NORM.DIST(Q86,K86,O86,TRUE)),"")</f>
        <v/>
      </c>
      <c r="S86" s="94" t="str">
        <f>IF(AND($D86&gt;0,$E86&gt;0,$F86&gt;0,NOT(ISBLANK($L86))),_xlfn.NORM.INV(ABS(VLOOKUP($Q$1,VLookups!$A$43:$B$44,2,FALSE)-S$3),$K86,$O86),"")</f>
        <v/>
      </c>
      <c r="T86" s="93" t="str">
        <f>IF(AND($D86&gt;0,$E86&gt;0,$F86&gt;0,NOT(ISBLANK($L86))),_xlfn.NORM.INV(ABS(VLOOKUP($Q$1,VLookups!$A$43:$B$44,2,FALSE)-T$3),$K86,$O86),"")</f>
        <v/>
      </c>
      <c r="U86" s="94" t="str">
        <f>IF(AND($D86&gt;0,$E86&gt;0,$F86&gt;0,NOT(ISBLANK($L86))),_xlfn.NORM.INV(ABS(VLOOKUP($Q$1,VLookups!$A$43:$B$44,2,FALSE)-U$3),$K86,$O86),"")</f>
        <v/>
      </c>
      <c r="V86" s="93" t="str">
        <f>IF(AND($D86&gt;0,$E86&gt;0,$F86&gt;0,NOT(ISBLANK($L86))),_xlfn.NORM.INV(ABS(VLOOKUP($Q$1,VLookups!$A$43:$B$44,2,FALSE)-V$3),$K86,$O86),"")</f>
        <v/>
      </c>
      <c r="W86" s="94" t="str">
        <f>IF(AND($D86&gt;0,$E86&gt;0,$F86&gt;0,NOT(ISBLANK($L86))),_xlfn.NORM.INV(ABS(VLOOKUP($Q$1,VLookups!$A$43:$B$44,2,FALSE)-W$3),$K86,$O86),"")</f>
        <v/>
      </c>
      <c r="X86" s="93" t="str">
        <f>IF(AND($D86&gt;0,$E86&gt;0,$F86&gt;0,NOT(ISBLANK($L86))),_xlfn.NORM.INV(ABS(VLOOKUP($Q$1,VLookups!$A$43:$B$44,2,FALSE)-X$3),$K86,$O86),"")</f>
        <v/>
      </c>
      <c r="Y86" s="5"/>
      <c r="Z86" s="168" t="str">
        <f t="shared" si="328"/>
        <v/>
      </c>
      <c r="AA86" s="49" t="str">
        <f t="shared" si="329"/>
        <v/>
      </c>
      <c r="AB86" s="49" t="str">
        <f t="shared" ref="AB86:CM89" si="362">IF(ISNONTEXT($Z86),AC86-$Z86,"")</f>
        <v/>
      </c>
      <c r="AC86" s="49" t="str">
        <f t="shared" si="362"/>
        <v/>
      </c>
      <c r="AD86" s="49" t="str">
        <f t="shared" si="362"/>
        <v/>
      </c>
      <c r="AE86" s="49" t="str">
        <f t="shared" si="362"/>
        <v/>
      </c>
      <c r="AF86" s="49" t="str">
        <f t="shared" si="362"/>
        <v/>
      </c>
      <c r="AG86" s="49" t="str">
        <f t="shared" si="362"/>
        <v/>
      </c>
      <c r="AH86" s="49" t="str">
        <f t="shared" si="362"/>
        <v/>
      </c>
      <c r="AI86" s="49" t="str">
        <f t="shared" si="362"/>
        <v/>
      </c>
      <c r="AJ86" s="49" t="str">
        <f t="shared" si="362"/>
        <v/>
      </c>
      <c r="AK86" s="49" t="str">
        <f t="shared" si="362"/>
        <v/>
      </c>
      <c r="AL86" s="49" t="str">
        <f t="shared" si="362"/>
        <v/>
      </c>
      <c r="AM86" s="49" t="str">
        <f t="shared" si="362"/>
        <v/>
      </c>
      <c r="AN86" s="49" t="str">
        <f t="shared" si="362"/>
        <v/>
      </c>
      <c r="AO86" s="49" t="str">
        <f t="shared" si="362"/>
        <v/>
      </c>
      <c r="AP86" s="49" t="str">
        <f t="shared" si="362"/>
        <v/>
      </c>
      <c r="AQ86" s="49" t="str">
        <f t="shared" si="362"/>
        <v/>
      </c>
      <c r="AR86" s="49" t="str">
        <f t="shared" si="362"/>
        <v/>
      </c>
      <c r="AS86" s="49" t="str">
        <f t="shared" si="362"/>
        <v/>
      </c>
      <c r="AT86" s="49" t="str">
        <f t="shared" si="362"/>
        <v/>
      </c>
      <c r="AU86" s="49" t="str">
        <f t="shared" si="362"/>
        <v/>
      </c>
      <c r="AV86" s="49" t="str">
        <f t="shared" si="362"/>
        <v/>
      </c>
      <c r="AW86" s="49" t="str">
        <f t="shared" si="362"/>
        <v/>
      </c>
      <c r="AX86" s="49" t="str">
        <f t="shared" si="362"/>
        <v/>
      </c>
      <c r="AY86" s="49" t="str">
        <f t="shared" si="362"/>
        <v/>
      </c>
      <c r="AZ86" s="49" t="str">
        <f t="shared" si="362"/>
        <v/>
      </c>
      <c r="BA86" s="49" t="str">
        <f t="shared" si="362"/>
        <v/>
      </c>
      <c r="BB86" s="49" t="str">
        <f t="shared" si="362"/>
        <v/>
      </c>
      <c r="BC86" s="49" t="str">
        <f t="shared" si="362"/>
        <v/>
      </c>
      <c r="BD86" s="49" t="str">
        <f t="shared" si="362"/>
        <v/>
      </c>
      <c r="BE86" s="49" t="str">
        <f t="shared" si="362"/>
        <v/>
      </c>
      <c r="BF86" s="49" t="str">
        <f t="shared" si="362"/>
        <v/>
      </c>
      <c r="BG86" s="49" t="str">
        <f t="shared" si="362"/>
        <v/>
      </c>
      <c r="BH86" s="49" t="str">
        <f t="shared" si="362"/>
        <v/>
      </c>
      <c r="BI86" s="49" t="str">
        <f t="shared" si="362"/>
        <v/>
      </c>
      <c r="BJ86" s="49" t="str">
        <f t="shared" si="362"/>
        <v/>
      </c>
      <c r="BK86" s="49" t="str">
        <f t="shared" si="362"/>
        <v/>
      </c>
      <c r="BL86" s="49" t="str">
        <f t="shared" si="362"/>
        <v/>
      </c>
      <c r="BM86" s="49" t="str">
        <f t="shared" si="362"/>
        <v/>
      </c>
      <c r="BN86" s="49" t="str">
        <f t="shared" si="362"/>
        <v/>
      </c>
      <c r="BO86" s="49" t="str">
        <f t="shared" si="362"/>
        <v/>
      </c>
      <c r="BP86" s="49" t="str">
        <f t="shared" si="362"/>
        <v/>
      </c>
      <c r="BQ86" s="49" t="str">
        <f t="shared" si="362"/>
        <v/>
      </c>
      <c r="BR86" s="49" t="str">
        <f t="shared" si="362"/>
        <v/>
      </c>
      <c r="BS86" s="49" t="str">
        <f t="shared" si="362"/>
        <v/>
      </c>
      <c r="BT86" s="49" t="str">
        <f t="shared" si="362"/>
        <v/>
      </c>
      <c r="BU86" s="49" t="str">
        <f t="shared" si="362"/>
        <v/>
      </c>
      <c r="BV86" s="49" t="str">
        <f t="shared" si="362"/>
        <v/>
      </c>
      <c r="BW86" s="49" t="str">
        <f t="shared" si="362"/>
        <v/>
      </c>
      <c r="BX86" s="49" t="str">
        <f t="shared" si="362"/>
        <v/>
      </c>
      <c r="BY86" s="49" t="str">
        <f t="shared" si="362"/>
        <v/>
      </c>
      <c r="BZ86" s="49" t="str">
        <f t="shared" si="362"/>
        <v/>
      </c>
      <c r="CA86" s="49" t="str">
        <f t="shared" si="362"/>
        <v/>
      </c>
      <c r="CB86" s="49" t="str">
        <f t="shared" si="362"/>
        <v/>
      </c>
      <c r="CC86" s="49" t="str">
        <f t="shared" si="362"/>
        <v/>
      </c>
      <c r="CD86" s="49" t="str">
        <f t="shared" si="362"/>
        <v/>
      </c>
      <c r="CE86" s="49" t="str">
        <f t="shared" si="362"/>
        <v/>
      </c>
      <c r="CF86" s="49" t="str">
        <f t="shared" si="362"/>
        <v/>
      </c>
      <c r="CG86" s="49" t="str">
        <f t="shared" si="362"/>
        <v/>
      </c>
      <c r="CH86" s="49" t="str">
        <f t="shared" si="362"/>
        <v/>
      </c>
      <c r="CI86" s="49" t="str">
        <f t="shared" si="362"/>
        <v/>
      </c>
      <c r="CJ86" s="49" t="str">
        <f t="shared" si="362"/>
        <v/>
      </c>
      <c r="CK86" s="49" t="str">
        <f t="shared" si="362"/>
        <v/>
      </c>
      <c r="CL86" s="49" t="str">
        <f t="shared" si="362"/>
        <v/>
      </c>
      <c r="CM86" s="49" t="str">
        <f t="shared" si="362"/>
        <v/>
      </c>
      <c r="CN86" s="49" t="str">
        <f t="shared" si="358"/>
        <v/>
      </c>
      <c r="CO86" s="49" t="str">
        <f t="shared" si="358"/>
        <v/>
      </c>
      <c r="CP86" s="49" t="str">
        <f t="shared" si="358"/>
        <v/>
      </c>
      <c r="CQ86" s="49" t="str">
        <f t="shared" si="358"/>
        <v/>
      </c>
      <c r="CR86" s="49" t="str">
        <f t="shared" si="358"/>
        <v/>
      </c>
      <c r="CS86" s="49" t="str">
        <f t="shared" si="358"/>
        <v/>
      </c>
      <c r="CT86" s="49" t="str">
        <f t="shared" si="358"/>
        <v/>
      </c>
      <c r="CU86" s="49" t="str">
        <f t="shared" si="358"/>
        <v/>
      </c>
      <c r="CV86" s="49" t="str">
        <f t="shared" si="358"/>
        <v/>
      </c>
      <c r="CW86" s="49" t="str">
        <f t="shared" si="358"/>
        <v/>
      </c>
      <c r="CX86" s="49" t="str">
        <f t="shared" si="358"/>
        <v/>
      </c>
      <c r="CY86" s="49" t="str">
        <f t="shared" si="358"/>
        <v/>
      </c>
      <c r="CZ86" s="49" t="str">
        <f t="shared" si="358"/>
        <v/>
      </c>
      <c r="DA86" s="49" t="str">
        <f t="shared" si="358"/>
        <v/>
      </c>
      <c r="DB86" s="49" t="str">
        <f t="shared" si="358"/>
        <v/>
      </c>
      <c r="DC86" s="49" t="str">
        <f t="shared" si="358"/>
        <v/>
      </c>
      <c r="DD86" s="49" t="str">
        <f t="shared" si="358"/>
        <v/>
      </c>
      <c r="DE86" s="49" t="str">
        <f t="shared" si="358"/>
        <v/>
      </c>
      <c r="DF86" s="49" t="str">
        <f t="shared" si="358"/>
        <v/>
      </c>
      <c r="DG86" s="49" t="str">
        <f t="shared" si="358"/>
        <v/>
      </c>
      <c r="DH86" s="49" t="str">
        <f t="shared" si="358"/>
        <v/>
      </c>
      <c r="DI86" s="49" t="str">
        <f t="shared" si="358"/>
        <v/>
      </c>
      <c r="DJ86" s="49" t="str">
        <f t="shared" si="358"/>
        <v/>
      </c>
      <c r="DK86" s="49" t="str">
        <f t="shared" si="358"/>
        <v/>
      </c>
      <c r="DL86" s="49" t="str">
        <f t="shared" si="358"/>
        <v/>
      </c>
      <c r="DM86" s="49" t="str">
        <f t="shared" si="358"/>
        <v/>
      </c>
      <c r="DN86" s="49" t="str">
        <f t="shared" si="358"/>
        <v/>
      </c>
      <c r="DO86" s="49" t="str">
        <f t="shared" si="358"/>
        <v/>
      </c>
      <c r="DP86" s="49" t="str">
        <f t="shared" si="358"/>
        <v/>
      </c>
      <c r="DQ86" s="49" t="str">
        <f t="shared" si="358"/>
        <v/>
      </c>
      <c r="DR86" s="49" t="str">
        <f t="shared" si="358"/>
        <v/>
      </c>
      <c r="DS86" s="49" t="str">
        <f t="shared" si="358"/>
        <v/>
      </c>
      <c r="DT86" s="49" t="str">
        <f t="shared" si="358"/>
        <v/>
      </c>
      <c r="DU86" s="49" t="str">
        <f t="shared" si="358"/>
        <v/>
      </c>
      <c r="DV86" s="49" t="str">
        <f t="shared" si="358"/>
        <v/>
      </c>
      <c r="DW86" s="183" t="str">
        <f t="shared" si="330"/>
        <v/>
      </c>
      <c r="DX86" s="49" t="str">
        <f t="shared" si="225"/>
        <v/>
      </c>
      <c r="DY86" s="49" t="str">
        <f t="shared" si="226"/>
        <v/>
      </c>
      <c r="DZ86" s="49" t="str">
        <f t="shared" si="227"/>
        <v/>
      </c>
      <c r="EA86" s="49" t="str">
        <f t="shared" si="228"/>
        <v/>
      </c>
      <c r="EB86" s="49" t="str">
        <f t="shared" si="229"/>
        <v/>
      </c>
      <c r="EC86" s="49" t="str">
        <f t="shared" si="230"/>
        <v/>
      </c>
      <c r="ED86" s="49" t="str">
        <f t="shared" si="231"/>
        <v/>
      </c>
      <c r="EE86" s="49" t="str">
        <f t="shared" si="232"/>
        <v/>
      </c>
      <c r="EF86" s="49" t="str">
        <f t="shared" si="233"/>
        <v/>
      </c>
      <c r="EG86" s="49" t="str">
        <f t="shared" si="234"/>
        <v/>
      </c>
      <c r="EH86" s="49" t="str">
        <f t="shared" si="235"/>
        <v/>
      </c>
      <c r="EI86" s="49" t="str">
        <f t="shared" si="236"/>
        <v/>
      </c>
      <c r="EJ86" s="49" t="str">
        <f t="shared" si="237"/>
        <v/>
      </c>
      <c r="EK86" s="49" t="str">
        <f t="shared" si="238"/>
        <v/>
      </c>
      <c r="EL86" s="49" t="str">
        <f t="shared" si="239"/>
        <v/>
      </c>
      <c r="EM86" s="49" t="str">
        <f t="shared" si="240"/>
        <v/>
      </c>
      <c r="EN86" s="49" t="str">
        <f t="shared" si="241"/>
        <v/>
      </c>
      <c r="EO86" s="49" t="str">
        <f t="shared" si="242"/>
        <v/>
      </c>
      <c r="EP86" s="49" t="str">
        <f t="shared" si="243"/>
        <v/>
      </c>
      <c r="EQ86" s="49" t="str">
        <f t="shared" si="244"/>
        <v/>
      </c>
      <c r="ER86" s="49" t="str">
        <f t="shared" si="245"/>
        <v/>
      </c>
      <c r="ES86" s="49" t="str">
        <f t="shared" si="246"/>
        <v/>
      </c>
      <c r="ET86" s="49" t="str">
        <f t="shared" si="247"/>
        <v/>
      </c>
      <c r="EU86" s="49" t="str">
        <f t="shared" si="248"/>
        <v/>
      </c>
      <c r="EV86" s="49" t="str">
        <f t="shared" si="249"/>
        <v/>
      </c>
      <c r="EW86" s="49" t="str">
        <f t="shared" si="250"/>
        <v/>
      </c>
      <c r="EX86" s="49" t="str">
        <f t="shared" si="251"/>
        <v/>
      </c>
      <c r="EY86" s="49" t="str">
        <f t="shared" si="252"/>
        <v/>
      </c>
      <c r="EZ86" s="49" t="str">
        <f t="shared" si="253"/>
        <v/>
      </c>
      <c r="FA86" s="49" t="str">
        <f t="shared" si="254"/>
        <v/>
      </c>
      <c r="FB86" s="49" t="str">
        <f t="shared" si="255"/>
        <v/>
      </c>
      <c r="FC86" s="49" t="str">
        <f t="shared" si="256"/>
        <v/>
      </c>
      <c r="FD86" s="49" t="str">
        <f t="shared" si="257"/>
        <v/>
      </c>
      <c r="FE86" s="49" t="str">
        <f t="shared" si="258"/>
        <v/>
      </c>
      <c r="FF86" s="49" t="str">
        <f t="shared" si="259"/>
        <v/>
      </c>
      <c r="FG86" s="49" t="str">
        <f t="shared" si="260"/>
        <v/>
      </c>
      <c r="FH86" s="49" t="str">
        <f t="shared" si="261"/>
        <v/>
      </c>
      <c r="FI86" s="49" t="str">
        <f t="shared" si="262"/>
        <v/>
      </c>
      <c r="FJ86" s="49" t="str">
        <f t="shared" si="263"/>
        <v/>
      </c>
      <c r="FK86" s="49" t="str">
        <f t="shared" si="264"/>
        <v/>
      </c>
      <c r="FL86" s="49" t="str">
        <f t="shared" si="265"/>
        <v/>
      </c>
      <c r="FM86" s="49" t="str">
        <f t="shared" si="266"/>
        <v/>
      </c>
      <c r="FN86" s="49" t="str">
        <f t="shared" si="267"/>
        <v/>
      </c>
      <c r="FO86" s="49" t="str">
        <f t="shared" si="268"/>
        <v/>
      </c>
      <c r="FP86" s="49" t="str">
        <f t="shared" si="269"/>
        <v/>
      </c>
      <c r="FQ86" s="49" t="str">
        <f t="shared" si="270"/>
        <v/>
      </c>
      <c r="FR86" s="49" t="str">
        <f t="shared" si="271"/>
        <v/>
      </c>
      <c r="FS86" s="49" t="str">
        <f t="shared" si="272"/>
        <v/>
      </c>
      <c r="FT86" s="49" t="str">
        <f t="shared" si="273"/>
        <v/>
      </c>
      <c r="FU86" s="49" t="str">
        <f t="shared" si="274"/>
        <v/>
      </c>
      <c r="FV86" s="49" t="str">
        <f t="shared" si="275"/>
        <v/>
      </c>
      <c r="FW86" s="49" t="str">
        <f t="shared" si="276"/>
        <v/>
      </c>
      <c r="FX86" s="49" t="str">
        <f t="shared" si="277"/>
        <v/>
      </c>
      <c r="FY86" s="49" t="str">
        <f t="shared" si="278"/>
        <v/>
      </c>
      <c r="FZ86" s="49" t="str">
        <f t="shared" si="279"/>
        <v/>
      </c>
      <c r="GA86" s="49" t="str">
        <f t="shared" si="280"/>
        <v/>
      </c>
      <c r="GB86" s="49" t="str">
        <f t="shared" si="281"/>
        <v/>
      </c>
      <c r="GC86" s="49" t="str">
        <f t="shared" si="282"/>
        <v/>
      </c>
      <c r="GD86" s="49" t="str">
        <f t="shared" si="283"/>
        <v/>
      </c>
      <c r="GE86" s="49" t="str">
        <f t="shared" si="284"/>
        <v/>
      </c>
      <c r="GF86" s="49" t="str">
        <f t="shared" si="285"/>
        <v/>
      </c>
      <c r="GG86" s="49" t="str">
        <f t="shared" si="286"/>
        <v/>
      </c>
      <c r="GH86" s="49" t="str">
        <f t="shared" si="287"/>
        <v/>
      </c>
      <c r="GI86" s="49" t="str">
        <f t="shared" si="288"/>
        <v/>
      </c>
      <c r="GJ86" s="49" t="str">
        <f t="shared" si="289"/>
        <v/>
      </c>
      <c r="GK86" s="49" t="str">
        <f t="shared" si="290"/>
        <v/>
      </c>
      <c r="GL86" s="49" t="str">
        <f t="shared" si="291"/>
        <v/>
      </c>
      <c r="GM86" s="49" t="str">
        <f t="shared" si="292"/>
        <v/>
      </c>
      <c r="GN86" s="49" t="str">
        <f t="shared" si="293"/>
        <v/>
      </c>
      <c r="GO86" s="49" t="str">
        <f t="shared" si="294"/>
        <v/>
      </c>
      <c r="GP86" s="49" t="str">
        <f t="shared" si="295"/>
        <v/>
      </c>
      <c r="GQ86" s="49" t="str">
        <f t="shared" si="296"/>
        <v/>
      </c>
      <c r="GR86" s="49" t="str">
        <f t="shared" si="297"/>
        <v/>
      </c>
      <c r="GS86" s="49" t="str">
        <f t="shared" si="298"/>
        <v/>
      </c>
      <c r="GT86" s="49" t="str">
        <f t="shared" si="299"/>
        <v/>
      </c>
      <c r="GU86" s="49" t="str">
        <f t="shared" si="300"/>
        <v/>
      </c>
      <c r="GV86" s="49" t="str">
        <f t="shared" si="301"/>
        <v/>
      </c>
      <c r="GW86" s="49" t="str">
        <f t="shared" si="302"/>
        <v/>
      </c>
      <c r="GX86" s="49" t="str">
        <f t="shared" si="303"/>
        <v/>
      </c>
      <c r="GY86" s="49" t="str">
        <f t="shared" si="304"/>
        <v/>
      </c>
      <c r="GZ86" s="49" t="str">
        <f t="shared" si="305"/>
        <v/>
      </c>
      <c r="HA86" s="49" t="str">
        <f t="shared" si="306"/>
        <v/>
      </c>
      <c r="HB86" s="49" t="str">
        <f t="shared" si="307"/>
        <v/>
      </c>
      <c r="HC86" s="49" t="str">
        <f t="shared" si="308"/>
        <v/>
      </c>
      <c r="HD86" s="49" t="str">
        <f t="shared" si="309"/>
        <v/>
      </c>
      <c r="HE86" s="49" t="str">
        <f t="shared" si="310"/>
        <v/>
      </c>
      <c r="HF86" s="49" t="str">
        <f t="shared" si="311"/>
        <v/>
      </c>
      <c r="HG86" s="49" t="str">
        <f t="shared" si="312"/>
        <v/>
      </c>
      <c r="HH86" s="49" t="str">
        <f t="shared" si="313"/>
        <v/>
      </c>
      <c r="HI86" s="49" t="str">
        <f t="shared" si="314"/>
        <v/>
      </c>
      <c r="HJ86" s="49" t="str">
        <f t="shared" si="315"/>
        <v/>
      </c>
      <c r="HK86" s="49" t="str">
        <f t="shared" si="316"/>
        <v/>
      </c>
      <c r="HL86" s="49" t="str">
        <f t="shared" si="317"/>
        <v/>
      </c>
      <c r="HM86" s="49" t="str">
        <f t="shared" si="318"/>
        <v/>
      </c>
      <c r="HN86" s="49" t="str">
        <f t="shared" si="319"/>
        <v/>
      </c>
      <c r="HO86" s="49" t="str">
        <f t="shared" si="320"/>
        <v/>
      </c>
      <c r="HP86" s="49" t="str">
        <f t="shared" si="321"/>
        <v/>
      </c>
      <c r="HQ86" s="49" t="str">
        <f t="shared" si="322"/>
        <v/>
      </c>
      <c r="HR86" s="49" t="str">
        <f t="shared" si="323"/>
        <v/>
      </c>
      <c r="HS86" s="49" t="str">
        <f t="shared" si="324"/>
        <v/>
      </c>
      <c r="HT86" s="169" t="e">
        <f t="shared" si="325"/>
        <v>#N/A</v>
      </c>
      <c r="HU86" s="169" t="e">
        <f t="shared" si="342"/>
        <v>#N/A</v>
      </c>
      <c r="HV86" s="169" t="e">
        <f t="shared" si="342"/>
        <v>#N/A</v>
      </c>
      <c r="HW86" s="169" t="e">
        <f t="shared" si="342"/>
        <v>#N/A</v>
      </c>
      <c r="HX86" s="169" t="e">
        <f t="shared" si="353"/>
        <v>#N/A</v>
      </c>
      <c r="HY86" s="169" t="e">
        <f t="shared" si="353"/>
        <v>#N/A</v>
      </c>
      <c r="HZ86" s="169" t="e">
        <f t="shared" si="353"/>
        <v>#N/A</v>
      </c>
      <c r="IA86" s="169" t="e">
        <f t="shared" si="353"/>
        <v>#N/A</v>
      </c>
      <c r="IB86" s="169" t="e">
        <f t="shared" si="353"/>
        <v>#N/A</v>
      </c>
      <c r="IC86" s="169" t="e">
        <f t="shared" si="353"/>
        <v>#N/A</v>
      </c>
      <c r="ID86" s="169" t="e">
        <f t="shared" si="353"/>
        <v>#N/A</v>
      </c>
      <c r="IE86" s="169" t="e">
        <f t="shared" si="353"/>
        <v>#N/A</v>
      </c>
      <c r="IF86" s="169" t="e">
        <f t="shared" si="353"/>
        <v>#N/A</v>
      </c>
      <c r="IG86" s="169" t="e">
        <f t="shared" si="353"/>
        <v>#N/A</v>
      </c>
      <c r="IH86" s="169" t="e">
        <f t="shared" si="353"/>
        <v>#N/A</v>
      </c>
      <c r="II86" s="169" t="e">
        <f t="shared" si="353"/>
        <v>#N/A</v>
      </c>
      <c r="IJ86" s="169" t="e">
        <f t="shared" si="353"/>
        <v>#N/A</v>
      </c>
      <c r="IK86" s="169" t="e">
        <f t="shared" si="353"/>
        <v>#N/A</v>
      </c>
      <c r="IL86" s="169" t="e">
        <f t="shared" si="353"/>
        <v>#N/A</v>
      </c>
      <c r="IM86" s="169" t="e">
        <f t="shared" si="349"/>
        <v>#N/A</v>
      </c>
      <c r="IN86" s="169" t="e">
        <f t="shared" si="349"/>
        <v>#N/A</v>
      </c>
      <c r="IO86" s="169" t="e">
        <f t="shared" si="349"/>
        <v>#N/A</v>
      </c>
      <c r="IP86" s="169" t="e">
        <f t="shared" si="349"/>
        <v>#N/A</v>
      </c>
      <c r="IQ86" s="169" t="e">
        <f t="shared" si="349"/>
        <v>#N/A</v>
      </c>
      <c r="IR86" s="169" t="e">
        <f t="shared" si="349"/>
        <v>#N/A</v>
      </c>
      <c r="IS86" s="169" t="e">
        <f t="shared" si="349"/>
        <v>#N/A</v>
      </c>
      <c r="IT86" s="169" t="e">
        <f t="shared" si="349"/>
        <v>#N/A</v>
      </c>
      <c r="IU86" s="169" t="e">
        <f t="shared" si="349"/>
        <v>#N/A</v>
      </c>
      <c r="IV86" s="169" t="e">
        <f t="shared" si="349"/>
        <v>#N/A</v>
      </c>
      <c r="IW86" s="169" t="e">
        <f t="shared" si="349"/>
        <v>#N/A</v>
      </c>
      <c r="IX86" s="169" t="e">
        <f t="shared" si="349"/>
        <v>#N/A</v>
      </c>
      <c r="IY86" s="169" t="e">
        <f t="shared" si="349"/>
        <v>#N/A</v>
      </c>
      <c r="IZ86" s="169" t="e">
        <f t="shared" si="349"/>
        <v>#N/A</v>
      </c>
      <c r="JA86" s="169" t="e">
        <f t="shared" si="349"/>
        <v>#N/A</v>
      </c>
      <c r="JB86" s="169" t="e">
        <f t="shared" si="346"/>
        <v>#N/A</v>
      </c>
      <c r="JC86" s="169" t="e">
        <f t="shared" si="346"/>
        <v>#N/A</v>
      </c>
      <c r="JD86" s="169" t="e">
        <f t="shared" si="346"/>
        <v>#N/A</v>
      </c>
      <c r="JE86" s="169" t="e">
        <f t="shared" si="346"/>
        <v>#N/A</v>
      </c>
      <c r="JF86" s="169" t="e">
        <f t="shared" si="346"/>
        <v>#N/A</v>
      </c>
      <c r="JG86" s="169" t="e">
        <f t="shared" si="346"/>
        <v>#N/A</v>
      </c>
      <c r="JH86" s="169" t="e">
        <f t="shared" si="346"/>
        <v>#N/A</v>
      </c>
      <c r="JI86" s="169" t="e">
        <f t="shared" si="346"/>
        <v>#N/A</v>
      </c>
      <c r="JJ86" s="169" t="e">
        <f t="shared" si="346"/>
        <v>#N/A</v>
      </c>
      <c r="JK86" s="169" t="e">
        <f t="shared" si="346"/>
        <v>#N/A</v>
      </c>
      <c r="JL86" s="169" t="e">
        <f t="shared" si="346"/>
        <v>#N/A</v>
      </c>
      <c r="JM86" s="169" t="e">
        <f t="shared" si="346"/>
        <v>#N/A</v>
      </c>
      <c r="JN86" s="169" t="e">
        <f t="shared" si="346"/>
        <v>#N/A</v>
      </c>
      <c r="JO86" s="169" t="e">
        <f t="shared" si="346"/>
        <v>#N/A</v>
      </c>
      <c r="JP86" s="169" t="e">
        <f t="shared" si="346"/>
        <v>#N/A</v>
      </c>
      <c r="JQ86" s="169" t="e">
        <f t="shared" si="359"/>
        <v>#N/A</v>
      </c>
      <c r="JR86" s="169" t="e">
        <f t="shared" si="359"/>
        <v>#N/A</v>
      </c>
      <c r="JS86" s="169" t="e">
        <f t="shared" si="359"/>
        <v>#N/A</v>
      </c>
      <c r="JT86" s="169" t="e">
        <f t="shared" si="359"/>
        <v>#N/A</v>
      </c>
      <c r="JU86" s="169" t="e">
        <f t="shared" si="359"/>
        <v>#N/A</v>
      </c>
      <c r="JV86" s="169" t="e">
        <f t="shared" si="359"/>
        <v>#N/A</v>
      </c>
      <c r="JW86" s="169" t="e">
        <f t="shared" si="359"/>
        <v>#N/A</v>
      </c>
      <c r="JX86" s="169" t="e">
        <f t="shared" si="359"/>
        <v>#N/A</v>
      </c>
      <c r="JY86" s="169" t="e">
        <f t="shared" si="359"/>
        <v>#N/A</v>
      </c>
      <c r="JZ86" s="169" t="e">
        <f t="shared" si="359"/>
        <v>#N/A</v>
      </c>
      <c r="KA86" s="169" t="e">
        <f t="shared" si="359"/>
        <v>#N/A</v>
      </c>
      <c r="KB86" s="169" t="e">
        <f t="shared" si="359"/>
        <v>#N/A</v>
      </c>
      <c r="KC86" s="169" t="e">
        <f t="shared" si="359"/>
        <v>#N/A</v>
      </c>
      <c r="KD86" s="169" t="e">
        <f t="shared" si="359"/>
        <v>#N/A</v>
      </c>
      <c r="KE86" s="169" t="e">
        <f t="shared" si="359"/>
        <v>#N/A</v>
      </c>
      <c r="KF86" s="169" t="e">
        <f t="shared" si="335"/>
        <v>#N/A</v>
      </c>
      <c r="KG86" s="169" t="e">
        <f t="shared" si="343"/>
        <v>#N/A</v>
      </c>
      <c r="KH86" s="169" t="e">
        <f t="shared" si="343"/>
        <v>#N/A</v>
      </c>
      <c r="KI86" s="169" t="e">
        <f t="shared" si="343"/>
        <v>#N/A</v>
      </c>
      <c r="KJ86" s="169" t="e">
        <f t="shared" si="354"/>
        <v>#N/A</v>
      </c>
      <c r="KK86" s="169" t="e">
        <f t="shared" si="354"/>
        <v>#N/A</v>
      </c>
      <c r="KL86" s="169" t="e">
        <f t="shared" si="354"/>
        <v>#N/A</v>
      </c>
      <c r="KM86" s="169" t="e">
        <f t="shared" si="354"/>
        <v>#N/A</v>
      </c>
      <c r="KN86" s="169" t="e">
        <f t="shared" si="354"/>
        <v>#N/A</v>
      </c>
      <c r="KO86" s="169" t="e">
        <f t="shared" si="354"/>
        <v>#N/A</v>
      </c>
      <c r="KP86" s="169" t="e">
        <f t="shared" si="354"/>
        <v>#N/A</v>
      </c>
      <c r="KQ86" s="169" t="e">
        <f t="shared" si="354"/>
        <v>#N/A</v>
      </c>
      <c r="KR86" s="169" t="e">
        <f t="shared" si="354"/>
        <v>#N/A</v>
      </c>
      <c r="KS86" s="169" t="e">
        <f t="shared" si="354"/>
        <v>#N/A</v>
      </c>
      <c r="KT86" s="169" t="e">
        <f t="shared" si="354"/>
        <v>#N/A</v>
      </c>
      <c r="KU86" s="169" t="e">
        <f t="shared" si="354"/>
        <v>#N/A</v>
      </c>
      <c r="KV86" s="169" t="e">
        <f t="shared" si="354"/>
        <v>#N/A</v>
      </c>
      <c r="KW86" s="169" t="e">
        <f t="shared" si="354"/>
        <v>#N/A</v>
      </c>
      <c r="KX86" s="169" t="e">
        <f t="shared" si="354"/>
        <v>#N/A</v>
      </c>
      <c r="KY86" s="169" t="e">
        <f t="shared" si="350"/>
        <v>#N/A</v>
      </c>
      <c r="KZ86" s="169" t="e">
        <f t="shared" si="350"/>
        <v>#N/A</v>
      </c>
      <c r="LA86" s="169" t="e">
        <f t="shared" si="350"/>
        <v>#N/A</v>
      </c>
      <c r="LB86" s="169" t="e">
        <f t="shared" si="350"/>
        <v>#N/A</v>
      </c>
      <c r="LC86" s="169" t="e">
        <f t="shared" si="350"/>
        <v>#N/A</v>
      </c>
      <c r="LD86" s="169" t="e">
        <f t="shared" si="350"/>
        <v>#N/A</v>
      </c>
      <c r="LE86" s="169" t="e">
        <f t="shared" si="350"/>
        <v>#N/A</v>
      </c>
      <c r="LF86" s="169" t="e">
        <f t="shared" si="350"/>
        <v>#N/A</v>
      </c>
      <c r="LG86" s="169" t="e">
        <f t="shared" si="350"/>
        <v>#N/A</v>
      </c>
      <c r="LH86" s="169" t="e">
        <f t="shared" si="350"/>
        <v>#N/A</v>
      </c>
      <c r="LI86" s="169" t="e">
        <f t="shared" si="350"/>
        <v>#N/A</v>
      </c>
      <c r="LJ86" s="169" t="e">
        <f t="shared" si="350"/>
        <v>#N/A</v>
      </c>
      <c r="LK86" s="169" t="e">
        <f t="shared" si="350"/>
        <v>#N/A</v>
      </c>
      <c r="LL86" s="169" t="e">
        <f t="shared" si="350"/>
        <v>#N/A</v>
      </c>
      <c r="LM86" s="169" t="e">
        <f t="shared" si="350"/>
        <v>#N/A</v>
      </c>
      <c r="LN86" s="169" t="e">
        <f t="shared" si="347"/>
        <v>#N/A</v>
      </c>
      <c r="LO86" s="169" t="e">
        <f t="shared" si="347"/>
        <v>#N/A</v>
      </c>
      <c r="LP86" s="169" t="e">
        <f t="shared" si="347"/>
        <v>#N/A</v>
      </c>
      <c r="LQ86" s="169" t="e">
        <f t="shared" si="347"/>
        <v>#N/A</v>
      </c>
      <c r="LR86" s="169" t="e">
        <f t="shared" si="347"/>
        <v>#N/A</v>
      </c>
      <c r="LS86" s="169" t="e">
        <f t="shared" si="347"/>
        <v>#N/A</v>
      </c>
      <c r="LT86" s="169" t="e">
        <f t="shared" si="347"/>
        <v>#N/A</v>
      </c>
      <c r="LU86" s="169" t="e">
        <f t="shared" si="347"/>
        <v>#N/A</v>
      </c>
      <c r="LV86" s="169" t="e">
        <f t="shared" si="347"/>
        <v>#N/A</v>
      </c>
      <c r="LW86" s="169" t="e">
        <f t="shared" si="347"/>
        <v>#N/A</v>
      </c>
      <c r="LX86" s="169" t="e">
        <f t="shared" si="347"/>
        <v>#N/A</v>
      </c>
      <c r="LY86" s="169" t="e">
        <f t="shared" si="347"/>
        <v>#N/A</v>
      </c>
      <c r="LZ86" s="169" t="e">
        <f t="shared" si="347"/>
        <v>#N/A</v>
      </c>
      <c r="MA86" s="169" t="e">
        <f t="shared" si="347"/>
        <v>#N/A</v>
      </c>
      <c r="MB86" s="169" t="e">
        <f t="shared" si="347"/>
        <v>#N/A</v>
      </c>
      <c r="MC86" s="169" t="e">
        <f t="shared" si="360"/>
        <v>#N/A</v>
      </c>
      <c r="MD86" s="169" t="e">
        <f t="shared" si="360"/>
        <v>#N/A</v>
      </c>
      <c r="ME86" s="169" t="e">
        <f t="shared" si="360"/>
        <v>#N/A</v>
      </c>
      <c r="MF86" s="169" t="e">
        <f t="shared" si="360"/>
        <v>#N/A</v>
      </c>
      <c r="MG86" s="169" t="e">
        <f t="shared" si="360"/>
        <v>#N/A</v>
      </c>
      <c r="MH86" s="169" t="e">
        <f t="shared" si="360"/>
        <v>#N/A</v>
      </c>
      <c r="MI86" s="169" t="e">
        <f t="shared" si="360"/>
        <v>#N/A</v>
      </c>
      <c r="MJ86" s="169" t="e">
        <f t="shared" si="360"/>
        <v>#N/A</v>
      </c>
      <c r="MK86" s="169" t="e">
        <f t="shared" si="360"/>
        <v>#N/A</v>
      </c>
      <c r="ML86" s="169" t="e">
        <f t="shared" si="360"/>
        <v>#N/A</v>
      </c>
      <c r="MM86" s="169" t="e">
        <f t="shared" si="360"/>
        <v>#N/A</v>
      </c>
      <c r="MN86" s="169" t="e">
        <f t="shared" si="360"/>
        <v>#N/A</v>
      </c>
      <c r="MO86" s="169" t="e">
        <f t="shared" si="360"/>
        <v>#N/A</v>
      </c>
      <c r="MP86" s="169" t="e">
        <f t="shared" si="360"/>
        <v>#N/A</v>
      </c>
      <c r="MQ86" s="169" t="e">
        <f t="shared" si="360"/>
        <v>#N/A</v>
      </c>
      <c r="MR86" s="169" t="e">
        <f t="shared" si="336"/>
        <v>#N/A</v>
      </c>
      <c r="MS86" s="169" t="e">
        <f t="shared" si="344"/>
        <v>#N/A</v>
      </c>
      <c r="MT86" s="169" t="e">
        <f t="shared" si="344"/>
        <v>#N/A</v>
      </c>
      <c r="MU86" s="169" t="e">
        <f t="shared" si="344"/>
        <v>#N/A</v>
      </c>
      <c r="MV86" s="169" t="e">
        <f t="shared" si="355"/>
        <v>#N/A</v>
      </c>
      <c r="MW86" s="169" t="e">
        <f t="shared" si="355"/>
        <v>#N/A</v>
      </c>
      <c r="MX86" s="169" t="e">
        <f t="shared" si="355"/>
        <v>#N/A</v>
      </c>
      <c r="MY86" s="169" t="e">
        <f t="shared" si="355"/>
        <v>#N/A</v>
      </c>
      <c r="MZ86" s="169" t="e">
        <f t="shared" si="355"/>
        <v>#N/A</v>
      </c>
      <c r="NA86" s="169" t="e">
        <f t="shared" si="355"/>
        <v>#N/A</v>
      </c>
      <c r="NB86" s="169" t="e">
        <f t="shared" si="355"/>
        <v>#N/A</v>
      </c>
      <c r="NC86" s="169" t="e">
        <f t="shared" si="355"/>
        <v>#N/A</v>
      </c>
      <c r="ND86" s="169" t="e">
        <f t="shared" si="355"/>
        <v>#N/A</v>
      </c>
      <c r="NE86" s="169" t="e">
        <f t="shared" si="355"/>
        <v>#N/A</v>
      </c>
      <c r="NF86" s="169" t="e">
        <f t="shared" si="355"/>
        <v>#N/A</v>
      </c>
      <c r="NG86" s="169" t="e">
        <f t="shared" si="355"/>
        <v>#N/A</v>
      </c>
      <c r="NH86" s="169" t="e">
        <f t="shared" si="355"/>
        <v>#N/A</v>
      </c>
      <c r="NI86" s="169" t="e">
        <f t="shared" si="355"/>
        <v>#N/A</v>
      </c>
      <c r="NJ86" s="169" t="e">
        <f t="shared" si="355"/>
        <v>#N/A</v>
      </c>
      <c r="NK86" s="169" t="e">
        <f t="shared" si="351"/>
        <v>#N/A</v>
      </c>
      <c r="NL86" s="169" t="e">
        <f t="shared" si="351"/>
        <v>#N/A</v>
      </c>
      <c r="NM86" s="169" t="e">
        <f t="shared" si="351"/>
        <v>#N/A</v>
      </c>
      <c r="NN86" s="169" t="e">
        <f t="shared" si="351"/>
        <v>#N/A</v>
      </c>
      <c r="NO86" s="169" t="e">
        <f t="shared" si="351"/>
        <v>#N/A</v>
      </c>
      <c r="NP86" s="169" t="e">
        <f t="shared" si="351"/>
        <v>#N/A</v>
      </c>
      <c r="NQ86" s="169" t="e">
        <f t="shared" si="351"/>
        <v>#N/A</v>
      </c>
      <c r="NR86" s="169" t="e">
        <f t="shared" si="351"/>
        <v>#N/A</v>
      </c>
      <c r="NS86" s="169" t="e">
        <f t="shared" si="351"/>
        <v>#N/A</v>
      </c>
      <c r="NT86" s="169" t="e">
        <f t="shared" si="351"/>
        <v>#N/A</v>
      </c>
      <c r="NU86" s="169" t="e">
        <f t="shared" si="351"/>
        <v>#N/A</v>
      </c>
      <c r="NV86" s="169" t="e">
        <f t="shared" si="351"/>
        <v>#N/A</v>
      </c>
      <c r="NW86" s="169" t="e">
        <f t="shared" si="351"/>
        <v>#N/A</v>
      </c>
      <c r="NX86" s="169" t="e">
        <f t="shared" si="351"/>
        <v>#N/A</v>
      </c>
      <c r="NY86" s="169" t="e">
        <f t="shared" si="351"/>
        <v>#N/A</v>
      </c>
      <c r="NZ86" s="169" t="e">
        <f t="shared" si="348"/>
        <v>#N/A</v>
      </c>
      <c r="OA86" s="169" t="e">
        <f t="shared" si="348"/>
        <v>#N/A</v>
      </c>
      <c r="OB86" s="169" t="e">
        <f t="shared" si="348"/>
        <v>#N/A</v>
      </c>
      <c r="OC86" s="169" t="e">
        <f t="shared" si="348"/>
        <v>#N/A</v>
      </c>
      <c r="OD86" s="169" t="e">
        <f t="shared" si="348"/>
        <v>#N/A</v>
      </c>
      <c r="OE86" s="169" t="e">
        <f t="shared" si="348"/>
        <v>#N/A</v>
      </c>
      <c r="OF86" s="169" t="e">
        <f t="shared" si="348"/>
        <v>#N/A</v>
      </c>
      <c r="OG86" s="169" t="e">
        <f t="shared" si="348"/>
        <v>#N/A</v>
      </c>
      <c r="OH86" s="169" t="e">
        <f t="shared" si="348"/>
        <v>#N/A</v>
      </c>
      <c r="OI86" s="169" t="e">
        <f t="shared" si="348"/>
        <v>#N/A</v>
      </c>
      <c r="OJ86" s="169" t="e">
        <f t="shared" si="348"/>
        <v>#N/A</v>
      </c>
      <c r="OK86" s="169" t="e">
        <f t="shared" si="348"/>
        <v>#N/A</v>
      </c>
      <c r="OL86" s="169" t="e">
        <f t="shared" si="348"/>
        <v>#N/A</v>
      </c>
      <c r="OM86" s="169" t="e">
        <f t="shared" si="348"/>
        <v>#N/A</v>
      </c>
      <c r="ON86" s="169" t="e">
        <f t="shared" si="348"/>
        <v>#N/A</v>
      </c>
      <c r="OO86" s="169" t="e">
        <f t="shared" si="361"/>
        <v>#N/A</v>
      </c>
      <c r="OP86" s="169" t="e">
        <f t="shared" si="361"/>
        <v>#N/A</v>
      </c>
      <c r="OQ86" s="169" t="e">
        <f t="shared" si="361"/>
        <v>#N/A</v>
      </c>
      <c r="OR86" s="169" t="e">
        <f t="shared" si="361"/>
        <v>#N/A</v>
      </c>
      <c r="OS86" s="169" t="e">
        <f t="shared" si="361"/>
        <v>#N/A</v>
      </c>
      <c r="OT86" s="169" t="e">
        <f t="shared" si="361"/>
        <v>#N/A</v>
      </c>
      <c r="OU86" s="169" t="e">
        <f t="shared" si="361"/>
        <v>#N/A</v>
      </c>
      <c r="OV86" s="169" t="e">
        <f t="shared" si="361"/>
        <v>#N/A</v>
      </c>
      <c r="OW86" s="169" t="e">
        <f t="shared" si="361"/>
        <v>#N/A</v>
      </c>
      <c r="OX86" s="169" t="e">
        <f t="shared" si="361"/>
        <v>#N/A</v>
      </c>
      <c r="OY86" s="169" t="e">
        <f t="shared" si="361"/>
        <v>#N/A</v>
      </c>
      <c r="OZ86" s="169" t="e">
        <f t="shared" si="361"/>
        <v>#N/A</v>
      </c>
      <c r="PA86" s="169" t="e">
        <f t="shared" si="361"/>
        <v>#N/A</v>
      </c>
      <c r="PB86" s="169" t="e">
        <f t="shared" si="361"/>
        <v>#N/A</v>
      </c>
      <c r="PC86" s="169" t="e">
        <f t="shared" si="361"/>
        <v>#N/A</v>
      </c>
      <c r="PD86" s="169" t="e">
        <f t="shared" si="337"/>
        <v>#N/A</v>
      </c>
      <c r="PE86" s="169" t="e">
        <f t="shared" si="357"/>
        <v>#N/A</v>
      </c>
      <c r="PF86" s="169" t="e">
        <f t="shared" si="357"/>
        <v>#N/A</v>
      </c>
      <c r="PG86" s="169" t="e">
        <f t="shared" si="357"/>
        <v>#N/A</v>
      </c>
      <c r="PH86" s="169" t="e">
        <f t="shared" si="357"/>
        <v>#N/A</v>
      </c>
      <c r="PI86" s="169" t="e">
        <f t="shared" si="357"/>
        <v>#N/A</v>
      </c>
      <c r="PJ86" s="169" t="e">
        <f t="shared" si="357"/>
        <v>#N/A</v>
      </c>
      <c r="PK86" s="169" t="e">
        <f t="shared" si="357"/>
        <v>#N/A</v>
      </c>
      <c r="PL86" s="169" t="e">
        <f t="shared" si="357"/>
        <v>#N/A</v>
      </c>
    </row>
    <row r="87" spans="1:428" hidden="1" x14ac:dyDescent="0.75">
      <c r="A87" s="4">
        <v>84</v>
      </c>
      <c r="B87" s="109"/>
      <c r="C87" s="117"/>
      <c r="D87" s="122" t="str">
        <f t="shared" si="220"/>
        <v/>
      </c>
      <c r="E87" s="95"/>
      <c r="F87" s="122" t="str">
        <f t="shared" si="221"/>
        <v/>
      </c>
      <c r="G87" s="117"/>
      <c r="H87" s="110"/>
      <c r="I87" s="124" t="str">
        <f t="shared" si="222"/>
        <v/>
      </c>
      <c r="J87" s="124" t="str">
        <f t="shared" si="223"/>
        <v/>
      </c>
      <c r="K87" s="73" t="str">
        <f t="shared" si="327"/>
        <v/>
      </c>
      <c r="L87" s="23"/>
      <c r="M87" s="57"/>
      <c r="N87" s="280"/>
      <c r="O87" s="74" t="str">
        <f>IF(AND(D87&gt;0,E87&gt;0,F87&gt;0),IF(ISBLANK(N87),IF(ISBLANK(L87),"",(F87-D87)*VLOOKUP(L87,VLookups!$A$4:$B$13,2,FALSE)),N87),"")</f>
        <v/>
      </c>
      <c r="P87" s="75" t="str">
        <f t="shared" si="224"/>
        <v/>
      </c>
      <c r="Q87" s="95"/>
      <c r="R87" s="270" t="str">
        <f>IF(AND(Q87&gt;0,E87&gt;0,NOT(O87="")),ABS(VLOOKUP($Q$1,VLookups!$A$43:$B$44,2,FALSE)-_xlfn.NORM.DIST(Q87,K87,O87,TRUE)),"")</f>
        <v/>
      </c>
      <c r="S87" s="94" t="str">
        <f>IF(AND($D87&gt;0,$E87&gt;0,$F87&gt;0,NOT(ISBLANK($L87))),_xlfn.NORM.INV(ABS(VLOOKUP($Q$1,VLookups!$A$43:$B$44,2,FALSE)-S$3),$K87,$O87),"")</f>
        <v/>
      </c>
      <c r="T87" s="93" t="str">
        <f>IF(AND($D87&gt;0,$E87&gt;0,$F87&gt;0,NOT(ISBLANK($L87))),_xlfn.NORM.INV(ABS(VLOOKUP($Q$1,VLookups!$A$43:$B$44,2,FALSE)-T$3),$K87,$O87),"")</f>
        <v/>
      </c>
      <c r="U87" s="94" t="str">
        <f>IF(AND($D87&gt;0,$E87&gt;0,$F87&gt;0,NOT(ISBLANK($L87))),_xlfn.NORM.INV(ABS(VLOOKUP($Q$1,VLookups!$A$43:$B$44,2,FALSE)-U$3),$K87,$O87),"")</f>
        <v/>
      </c>
      <c r="V87" s="93" t="str">
        <f>IF(AND($D87&gt;0,$E87&gt;0,$F87&gt;0,NOT(ISBLANK($L87))),_xlfn.NORM.INV(ABS(VLOOKUP($Q$1,VLookups!$A$43:$B$44,2,FALSE)-V$3),$K87,$O87),"")</f>
        <v/>
      </c>
      <c r="W87" s="94" t="str">
        <f>IF(AND($D87&gt;0,$E87&gt;0,$F87&gt;0,NOT(ISBLANK($L87))),_xlfn.NORM.INV(ABS(VLOOKUP($Q$1,VLookups!$A$43:$B$44,2,FALSE)-W$3),$K87,$O87),"")</f>
        <v/>
      </c>
      <c r="X87" s="93" t="str">
        <f>IF(AND($D87&gt;0,$E87&gt;0,$F87&gt;0,NOT(ISBLANK($L87))),_xlfn.NORM.INV(ABS(VLOOKUP($Q$1,VLookups!$A$43:$B$44,2,FALSE)-X$3),$K87,$O87),"")</f>
        <v/>
      </c>
      <c r="Y87" s="5"/>
      <c r="Z87" s="168" t="str">
        <f t="shared" si="328"/>
        <v/>
      </c>
      <c r="AA87" s="49" t="str">
        <f t="shared" si="329"/>
        <v/>
      </c>
      <c r="AB87" s="49" t="str">
        <f t="shared" si="362"/>
        <v/>
      </c>
      <c r="AC87" s="49" t="str">
        <f t="shared" si="362"/>
        <v/>
      </c>
      <c r="AD87" s="49" t="str">
        <f t="shared" si="362"/>
        <v/>
      </c>
      <c r="AE87" s="49" t="str">
        <f t="shared" si="362"/>
        <v/>
      </c>
      <c r="AF87" s="49" t="str">
        <f t="shared" si="362"/>
        <v/>
      </c>
      <c r="AG87" s="49" t="str">
        <f t="shared" si="362"/>
        <v/>
      </c>
      <c r="AH87" s="49" t="str">
        <f t="shared" si="362"/>
        <v/>
      </c>
      <c r="AI87" s="49" t="str">
        <f t="shared" si="362"/>
        <v/>
      </c>
      <c r="AJ87" s="49" t="str">
        <f t="shared" si="362"/>
        <v/>
      </c>
      <c r="AK87" s="49" t="str">
        <f t="shared" si="362"/>
        <v/>
      </c>
      <c r="AL87" s="49" t="str">
        <f t="shared" si="362"/>
        <v/>
      </c>
      <c r="AM87" s="49" t="str">
        <f t="shared" si="362"/>
        <v/>
      </c>
      <c r="AN87" s="49" t="str">
        <f t="shared" si="362"/>
        <v/>
      </c>
      <c r="AO87" s="49" t="str">
        <f t="shared" si="362"/>
        <v/>
      </c>
      <c r="AP87" s="49" t="str">
        <f t="shared" si="362"/>
        <v/>
      </c>
      <c r="AQ87" s="49" t="str">
        <f t="shared" si="362"/>
        <v/>
      </c>
      <c r="AR87" s="49" t="str">
        <f t="shared" si="362"/>
        <v/>
      </c>
      <c r="AS87" s="49" t="str">
        <f t="shared" si="362"/>
        <v/>
      </c>
      <c r="AT87" s="49" t="str">
        <f t="shared" si="362"/>
        <v/>
      </c>
      <c r="AU87" s="49" t="str">
        <f t="shared" si="362"/>
        <v/>
      </c>
      <c r="AV87" s="49" t="str">
        <f t="shared" si="362"/>
        <v/>
      </c>
      <c r="AW87" s="49" t="str">
        <f t="shared" si="362"/>
        <v/>
      </c>
      <c r="AX87" s="49" t="str">
        <f t="shared" si="362"/>
        <v/>
      </c>
      <c r="AY87" s="49" t="str">
        <f t="shared" si="362"/>
        <v/>
      </c>
      <c r="AZ87" s="49" t="str">
        <f t="shared" si="362"/>
        <v/>
      </c>
      <c r="BA87" s="49" t="str">
        <f t="shared" si="362"/>
        <v/>
      </c>
      <c r="BB87" s="49" t="str">
        <f t="shared" si="362"/>
        <v/>
      </c>
      <c r="BC87" s="49" t="str">
        <f t="shared" si="362"/>
        <v/>
      </c>
      <c r="BD87" s="49" t="str">
        <f t="shared" si="362"/>
        <v/>
      </c>
      <c r="BE87" s="49" t="str">
        <f t="shared" si="362"/>
        <v/>
      </c>
      <c r="BF87" s="49" t="str">
        <f t="shared" si="362"/>
        <v/>
      </c>
      <c r="BG87" s="49" t="str">
        <f t="shared" si="362"/>
        <v/>
      </c>
      <c r="BH87" s="49" t="str">
        <f t="shared" si="362"/>
        <v/>
      </c>
      <c r="BI87" s="49" t="str">
        <f t="shared" si="362"/>
        <v/>
      </c>
      <c r="BJ87" s="49" t="str">
        <f t="shared" si="362"/>
        <v/>
      </c>
      <c r="BK87" s="49" t="str">
        <f t="shared" si="362"/>
        <v/>
      </c>
      <c r="BL87" s="49" t="str">
        <f t="shared" si="362"/>
        <v/>
      </c>
      <c r="BM87" s="49" t="str">
        <f t="shared" si="362"/>
        <v/>
      </c>
      <c r="BN87" s="49" t="str">
        <f t="shared" si="362"/>
        <v/>
      </c>
      <c r="BO87" s="49" t="str">
        <f t="shared" si="362"/>
        <v/>
      </c>
      <c r="BP87" s="49" t="str">
        <f t="shared" si="362"/>
        <v/>
      </c>
      <c r="BQ87" s="49" t="str">
        <f t="shared" si="362"/>
        <v/>
      </c>
      <c r="BR87" s="49" t="str">
        <f t="shared" si="362"/>
        <v/>
      </c>
      <c r="BS87" s="49" t="str">
        <f t="shared" si="362"/>
        <v/>
      </c>
      <c r="BT87" s="49" t="str">
        <f t="shared" si="362"/>
        <v/>
      </c>
      <c r="BU87" s="49" t="str">
        <f t="shared" si="362"/>
        <v/>
      </c>
      <c r="BV87" s="49" t="str">
        <f t="shared" si="362"/>
        <v/>
      </c>
      <c r="BW87" s="49" t="str">
        <f t="shared" si="362"/>
        <v/>
      </c>
      <c r="BX87" s="49" t="str">
        <f t="shared" si="362"/>
        <v/>
      </c>
      <c r="BY87" s="49" t="str">
        <f t="shared" si="362"/>
        <v/>
      </c>
      <c r="BZ87" s="49" t="str">
        <f t="shared" si="362"/>
        <v/>
      </c>
      <c r="CA87" s="49" t="str">
        <f t="shared" si="362"/>
        <v/>
      </c>
      <c r="CB87" s="49" t="str">
        <f t="shared" si="362"/>
        <v/>
      </c>
      <c r="CC87" s="49" t="str">
        <f t="shared" si="362"/>
        <v/>
      </c>
      <c r="CD87" s="49" t="str">
        <f t="shared" si="362"/>
        <v/>
      </c>
      <c r="CE87" s="49" t="str">
        <f t="shared" si="362"/>
        <v/>
      </c>
      <c r="CF87" s="49" t="str">
        <f t="shared" si="362"/>
        <v/>
      </c>
      <c r="CG87" s="49" t="str">
        <f t="shared" si="362"/>
        <v/>
      </c>
      <c r="CH87" s="49" t="str">
        <f t="shared" si="362"/>
        <v/>
      </c>
      <c r="CI87" s="49" t="str">
        <f t="shared" si="362"/>
        <v/>
      </c>
      <c r="CJ87" s="49" t="str">
        <f t="shared" si="362"/>
        <v/>
      </c>
      <c r="CK87" s="49" t="str">
        <f t="shared" si="362"/>
        <v/>
      </c>
      <c r="CL87" s="49" t="str">
        <f t="shared" si="362"/>
        <v/>
      </c>
      <c r="CM87" s="49" t="str">
        <f t="shared" si="362"/>
        <v/>
      </c>
      <c r="CN87" s="49" t="str">
        <f t="shared" si="358"/>
        <v/>
      </c>
      <c r="CO87" s="49" t="str">
        <f t="shared" si="358"/>
        <v/>
      </c>
      <c r="CP87" s="49" t="str">
        <f t="shared" si="358"/>
        <v/>
      </c>
      <c r="CQ87" s="49" t="str">
        <f t="shared" si="358"/>
        <v/>
      </c>
      <c r="CR87" s="49" t="str">
        <f t="shared" si="358"/>
        <v/>
      </c>
      <c r="CS87" s="49" t="str">
        <f t="shared" si="358"/>
        <v/>
      </c>
      <c r="CT87" s="49" t="str">
        <f t="shared" si="358"/>
        <v/>
      </c>
      <c r="CU87" s="49" t="str">
        <f t="shared" si="358"/>
        <v/>
      </c>
      <c r="CV87" s="49" t="str">
        <f t="shared" si="358"/>
        <v/>
      </c>
      <c r="CW87" s="49" t="str">
        <f t="shared" si="358"/>
        <v/>
      </c>
      <c r="CX87" s="49" t="str">
        <f t="shared" si="358"/>
        <v/>
      </c>
      <c r="CY87" s="49" t="str">
        <f t="shared" si="358"/>
        <v/>
      </c>
      <c r="CZ87" s="49" t="str">
        <f t="shared" si="358"/>
        <v/>
      </c>
      <c r="DA87" s="49" t="str">
        <f t="shared" si="358"/>
        <v/>
      </c>
      <c r="DB87" s="49" t="str">
        <f t="shared" si="358"/>
        <v/>
      </c>
      <c r="DC87" s="49" t="str">
        <f t="shared" si="358"/>
        <v/>
      </c>
      <c r="DD87" s="49" t="str">
        <f t="shared" si="358"/>
        <v/>
      </c>
      <c r="DE87" s="49" t="str">
        <f t="shared" si="358"/>
        <v/>
      </c>
      <c r="DF87" s="49" t="str">
        <f t="shared" si="358"/>
        <v/>
      </c>
      <c r="DG87" s="49" t="str">
        <f t="shared" si="358"/>
        <v/>
      </c>
      <c r="DH87" s="49" t="str">
        <f t="shared" si="358"/>
        <v/>
      </c>
      <c r="DI87" s="49" t="str">
        <f t="shared" si="358"/>
        <v/>
      </c>
      <c r="DJ87" s="49" t="str">
        <f t="shared" si="358"/>
        <v/>
      </c>
      <c r="DK87" s="49" t="str">
        <f t="shared" si="358"/>
        <v/>
      </c>
      <c r="DL87" s="49" t="str">
        <f t="shared" si="358"/>
        <v/>
      </c>
      <c r="DM87" s="49" t="str">
        <f t="shared" si="358"/>
        <v/>
      </c>
      <c r="DN87" s="49" t="str">
        <f t="shared" si="358"/>
        <v/>
      </c>
      <c r="DO87" s="49" t="str">
        <f t="shared" si="358"/>
        <v/>
      </c>
      <c r="DP87" s="49" t="str">
        <f t="shared" si="358"/>
        <v/>
      </c>
      <c r="DQ87" s="49" t="str">
        <f t="shared" si="358"/>
        <v/>
      </c>
      <c r="DR87" s="49" t="str">
        <f t="shared" si="358"/>
        <v/>
      </c>
      <c r="DS87" s="49" t="str">
        <f t="shared" si="358"/>
        <v/>
      </c>
      <c r="DT87" s="49" t="str">
        <f t="shared" si="358"/>
        <v/>
      </c>
      <c r="DU87" s="49" t="str">
        <f t="shared" si="358"/>
        <v/>
      </c>
      <c r="DV87" s="49" t="str">
        <f t="shared" si="358"/>
        <v/>
      </c>
      <c r="DW87" s="183" t="str">
        <f t="shared" si="330"/>
        <v/>
      </c>
      <c r="DX87" s="49" t="str">
        <f t="shared" si="225"/>
        <v/>
      </c>
      <c r="DY87" s="49" t="str">
        <f t="shared" si="226"/>
        <v/>
      </c>
      <c r="DZ87" s="49" t="str">
        <f t="shared" si="227"/>
        <v/>
      </c>
      <c r="EA87" s="49" t="str">
        <f t="shared" si="228"/>
        <v/>
      </c>
      <c r="EB87" s="49" t="str">
        <f t="shared" si="229"/>
        <v/>
      </c>
      <c r="EC87" s="49" t="str">
        <f t="shared" si="230"/>
        <v/>
      </c>
      <c r="ED87" s="49" t="str">
        <f t="shared" si="231"/>
        <v/>
      </c>
      <c r="EE87" s="49" t="str">
        <f t="shared" si="232"/>
        <v/>
      </c>
      <c r="EF87" s="49" t="str">
        <f t="shared" si="233"/>
        <v/>
      </c>
      <c r="EG87" s="49" t="str">
        <f t="shared" si="234"/>
        <v/>
      </c>
      <c r="EH87" s="49" t="str">
        <f t="shared" si="235"/>
        <v/>
      </c>
      <c r="EI87" s="49" t="str">
        <f t="shared" si="236"/>
        <v/>
      </c>
      <c r="EJ87" s="49" t="str">
        <f t="shared" si="237"/>
        <v/>
      </c>
      <c r="EK87" s="49" t="str">
        <f t="shared" si="238"/>
        <v/>
      </c>
      <c r="EL87" s="49" t="str">
        <f t="shared" si="239"/>
        <v/>
      </c>
      <c r="EM87" s="49" t="str">
        <f t="shared" si="240"/>
        <v/>
      </c>
      <c r="EN87" s="49" t="str">
        <f t="shared" si="241"/>
        <v/>
      </c>
      <c r="EO87" s="49" t="str">
        <f t="shared" si="242"/>
        <v/>
      </c>
      <c r="EP87" s="49" t="str">
        <f t="shared" si="243"/>
        <v/>
      </c>
      <c r="EQ87" s="49" t="str">
        <f t="shared" si="244"/>
        <v/>
      </c>
      <c r="ER87" s="49" t="str">
        <f t="shared" si="245"/>
        <v/>
      </c>
      <c r="ES87" s="49" t="str">
        <f t="shared" si="246"/>
        <v/>
      </c>
      <c r="ET87" s="49" t="str">
        <f t="shared" si="247"/>
        <v/>
      </c>
      <c r="EU87" s="49" t="str">
        <f t="shared" si="248"/>
        <v/>
      </c>
      <c r="EV87" s="49" t="str">
        <f t="shared" si="249"/>
        <v/>
      </c>
      <c r="EW87" s="49" t="str">
        <f t="shared" si="250"/>
        <v/>
      </c>
      <c r="EX87" s="49" t="str">
        <f t="shared" si="251"/>
        <v/>
      </c>
      <c r="EY87" s="49" t="str">
        <f t="shared" si="252"/>
        <v/>
      </c>
      <c r="EZ87" s="49" t="str">
        <f t="shared" si="253"/>
        <v/>
      </c>
      <c r="FA87" s="49" t="str">
        <f t="shared" si="254"/>
        <v/>
      </c>
      <c r="FB87" s="49" t="str">
        <f t="shared" si="255"/>
        <v/>
      </c>
      <c r="FC87" s="49" t="str">
        <f t="shared" si="256"/>
        <v/>
      </c>
      <c r="FD87" s="49" t="str">
        <f t="shared" si="257"/>
        <v/>
      </c>
      <c r="FE87" s="49" t="str">
        <f t="shared" si="258"/>
        <v/>
      </c>
      <c r="FF87" s="49" t="str">
        <f t="shared" si="259"/>
        <v/>
      </c>
      <c r="FG87" s="49" t="str">
        <f t="shared" si="260"/>
        <v/>
      </c>
      <c r="FH87" s="49" t="str">
        <f t="shared" si="261"/>
        <v/>
      </c>
      <c r="FI87" s="49" t="str">
        <f t="shared" si="262"/>
        <v/>
      </c>
      <c r="FJ87" s="49" t="str">
        <f t="shared" si="263"/>
        <v/>
      </c>
      <c r="FK87" s="49" t="str">
        <f t="shared" si="264"/>
        <v/>
      </c>
      <c r="FL87" s="49" t="str">
        <f t="shared" si="265"/>
        <v/>
      </c>
      <c r="FM87" s="49" t="str">
        <f t="shared" si="266"/>
        <v/>
      </c>
      <c r="FN87" s="49" t="str">
        <f t="shared" si="267"/>
        <v/>
      </c>
      <c r="FO87" s="49" t="str">
        <f t="shared" si="268"/>
        <v/>
      </c>
      <c r="FP87" s="49" t="str">
        <f t="shared" si="269"/>
        <v/>
      </c>
      <c r="FQ87" s="49" t="str">
        <f t="shared" si="270"/>
        <v/>
      </c>
      <c r="FR87" s="49" t="str">
        <f t="shared" si="271"/>
        <v/>
      </c>
      <c r="FS87" s="49" t="str">
        <f t="shared" si="272"/>
        <v/>
      </c>
      <c r="FT87" s="49" t="str">
        <f t="shared" si="273"/>
        <v/>
      </c>
      <c r="FU87" s="49" t="str">
        <f t="shared" si="274"/>
        <v/>
      </c>
      <c r="FV87" s="49" t="str">
        <f t="shared" si="275"/>
        <v/>
      </c>
      <c r="FW87" s="49" t="str">
        <f t="shared" si="276"/>
        <v/>
      </c>
      <c r="FX87" s="49" t="str">
        <f t="shared" si="277"/>
        <v/>
      </c>
      <c r="FY87" s="49" t="str">
        <f t="shared" si="278"/>
        <v/>
      </c>
      <c r="FZ87" s="49" t="str">
        <f t="shared" si="279"/>
        <v/>
      </c>
      <c r="GA87" s="49" t="str">
        <f t="shared" si="280"/>
        <v/>
      </c>
      <c r="GB87" s="49" t="str">
        <f t="shared" si="281"/>
        <v/>
      </c>
      <c r="GC87" s="49" t="str">
        <f t="shared" si="282"/>
        <v/>
      </c>
      <c r="GD87" s="49" t="str">
        <f t="shared" si="283"/>
        <v/>
      </c>
      <c r="GE87" s="49" t="str">
        <f t="shared" si="284"/>
        <v/>
      </c>
      <c r="GF87" s="49" t="str">
        <f t="shared" si="285"/>
        <v/>
      </c>
      <c r="GG87" s="49" t="str">
        <f t="shared" si="286"/>
        <v/>
      </c>
      <c r="GH87" s="49" t="str">
        <f t="shared" si="287"/>
        <v/>
      </c>
      <c r="GI87" s="49" t="str">
        <f t="shared" si="288"/>
        <v/>
      </c>
      <c r="GJ87" s="49" t="str">
        <f t="shared" si="289"/>
        <v/>
      </c>
      <c r="GK87" s="49" t="str">
        <f t="shared" si="290"/>
        <v/>
      </c>
      <c r="GL87" s="49" t="str">
        <f t="shared" si="291"/>
        <v/>
      </c>
      <c r="GM87" s="49" t="str">
        <f t="shared" si="292"/>
        <v/>
      </c>
      <c r="GN87" s="49" t="str">
        <f t="shared" si="293"/>
        <v/>
      </c>
      <c r="GO87" s="49" t="str">
        <f t="shared" si="294"/>
        <v/>
      </c>
      <c r="GP87" s="49" t="str">
        <f t="shared" si="295"/>
        <v/>
      </c>
      <c r="GQ87" s="49" t="str">
        <f t="shared" si="296"/>
        <v/>
      </c>
      <c r="GR87" s="49" t="str">
        <f t="shared" si="297"/>
        <v/>
      </c>
      <c r="GS87" s="49" t="str">
        <f t="shared" si="298"/>
        <v/>
      </c>
      <c r="GT87" s="49" t="str">
        <f t="shared" si="299"/>
        <v/>
      </c>
      <c r="GU87" s="49" t="str">
        <f t="shared" si="300"/>
        <v/>
      </c>
      <c r="GV87" s="49" t="str">
        <f t="shared" si="301"/>
        <v/>
      </c>
      <c r="GW87" s="49" t="str">
        <f t="shared" si="302"/>
        <v/>
      </c>
      <c r="GX87" s="49" t="str">
        <f t="shared" si="303"/>
        <v/>
      </c>
      <c r="GY87" s="49" t="str">
        <f t="shared" si="304"/>
        <v/>
      </c>
      <c r="GZ87" s="49" t="str">
        <f t="shared" si="305"/>
        <v/>
      </c>
      <c r="HA87" s="49" t="str">
        <f t="shared" si="306"/>
        <v/>
      </c>
      <c r="HB87" s="49" t="str">
        <f t="shared" si="307"/>
        <v/>
      </c>
      <c r="HC87" s="49" t="str">
        <f t="shared" si="308"/>
        <v/>
      </c>
      <c r="HD87" s="49" t="str">
        <f t="shared" si="309"/>
        <v/>
      </c>
      <c r="HE87" s="49" t="str">
        <f t="shared" si="310"/>
        <v/>
      </c>
      <c r="HF87" s="49" t="str">
        <f t="shared" si="311"/>
        <v/>
      </c>
      <c r="HG87" s="49" t="str">
        <f t="shared" si="312"/>
        <v/>
      </c>
      <c r="HH87" s="49" t="str">
        <f t="shared" si="313"/>
        <v/>
      </c>
      <c r="HI87" s="49" t="str">
        <f t="shared" si="314"/>
        <v/>
      </c>
      <c r="HJ87" s="49" t="str">
        <f t="shared" si="315"/>
        <v/>
      </c>
      <c r="HK87" s="49" t="str">
        <f t="shared" si="316"/>
        <v/>
      </c>
      <c r="HL87" s="49" t="str">
        <f t="shared" si="317"/>
        <v/>
      </c>
      <c r="HM87" s="49" t="str">
        <f t="shared" si="318"/>
        <v/>
      </c>
      <c r="HN87" s="49" t="str">
        <f t="shared" si="319"/>
        <v/>
      </c>
      <c r="HO87" s="49" t="str">
        <f t="shared" si="320"/>
        <v/>
      </c>
      <c r="HP87" s="49" t="str">
        <f t="shared" si="321"/>
        <v/>
      </c>
      <c r="HQ87" s="49" t="str">
        <f t="shared" si="322"/>
        <v/>
      </c>
      <c r="HR87" s="49" t="str">
        <f t="shared" si="323"/>
        <v/>
      </c>
      <c r="HS87" s="49" t="str">
        <f t="shared" si="324"/>
        <v/>
      </c>
      <c r="HT87" s="169" t="e">
        <f t="shared" si="325"/>
        <v>#N/A</v>
      </c>
      <c r="HU87" s="169" t="e">
        <f t="shared" si="342"/>
        <v>#N/A</v>
      </c>
      <c r="HV87" s="169" t="e">
        <f t="shared" si="342"/>
        <v>#N/A</v>
      </c>
      <c r="HW87" s="169" t="e">
        <f t="shared" si="342"/>
        <v>#N/A</v>
      </c>
      <c r="HX87" s="169" t="e">
        <f t="shared" si="353"/>
        <v>#N/A</v>
      </c>
      <c r="HY87" s="169" t="e">
        <f t="shared" si="353"/>
        <v>#N/A</v>
      </c>
      <c r="HZ87" s="169" t="e">
        <f t="shared" si="353"/>
        <v>#N/A</v>
      </c>
      <c r="IA87" s="169" t="e">
        <f t="shared" si="353"/>
        <v>#N/A</v>
      </c>
      <c r="IB87" s="169" t="e">
        <f t="shared" si="353"/>
        <v>#N/A</v>
      </c>
      <c r="IC87" s="169" t="e">
        <f t="shared" si="353"/>
        <v>#N/A</v>
      </c>
      <c r="ID87" s="169" t="e">
        <f t="shared" si="353"/>
        <v>#N/A</v>
      </c>
      <c r="IE87" s="169" t="e">
        <f t="shared" si="353"/>
        <v>#N/A</v>
      </c>
      <c r="IF87" s="169" t="e">
        <f t="shared" si="353"/>
        <v>#N/A</v>
      </c>
      <c r="IG87" s="169" t="e">
        <f t="shared" si="353"/>
        <v>#N/A</v>
      </c>
      <c r="IH87" s="169" t="e">
        <f t="shared" si="353"/>
        <v>#N/A</v>
      </c>
      <c r="II87" s="169" t="e">
        <f t="shared" si="353"/>
        <v>#N/A</v>
      </c>
      <c r="IJ87" s="169" t="e">
        <f t="shared" si="353"/>
        <v>#N/A</v>
      </c>
      <c r="IK87" s="169" t="e">
        <f t="shared" si="353"/>
        <v>#N/A</v>
      </c>
      <c r="IL87" s="169" t="e">
        <f t="shared" si="353"/>
        <v>#N/A</v>
      </c>
      <c r="IM87" s="169" t="e">
        <f t="shared" si="349"/>
        <v>#N/A</v>
      </c>
      <c r="IN87" s="169" t="e">
        <f t="shared" si="349"/>
        <v>#N/A</v>
      </c>
      <c r="IO87" s="169" t="e">
        <f t="shared" si="349"/>
        <v>#N/A</v>
      </c>
      <c r="IP87" s="169" t="e">
        <f t="shared" si="349"/>
        <v>#N/A</v>
      </c>
      <c r="IQ87" s="169" t="e">
        <f t="shared" si="349"/>
        <v>#N/A</v>
      </c>
      <c r="IR87" s="169" t="e">
        <f t="shared" si="349"/>
        <v>#N/A</v>
      </c>
      <c r="IS87" s="169" t="e">
        <f t="shared" si="349"/>
        <v>#N/A</v>
      </c>
      <c r="IT87" s="169" t="e">
        <f t="shared" si="349"/>
        <v>#N/A</v>
      </c>
      <c r="IU87" s="169" t="e">
        <f t="shared" si="349"/>
        <v>#N/A</v>
      </c>
      <c r="IV87" s="169" t="e">
        <f t="shared" si="349"/>
        <v>#N/A</v>
      </c>
      <c r="IW87" s="169" t="e">
        <f t="shared" si="349"/>
        <v>#N/A</v>
      </c>
      <c r="IX87" s="169" t="e">
        <f t="shared" si="349"/>
        <v>#N/A</v>
      </c>
      <c r="IY87" s="169" t="e">
        <f t="shared" si="349"/>
        <v>#N/A</v>
      </c>
      <c r="IZ87" s="169" t="e">
        <f t="shared" si="349"/>
        <v>#N/A</v>
      </c>
      <c r="JA87" s="169" t="e">
        <f t="shared" si="349"/>
        <v>#N/A</v>
      </c>
      <c r="JB87" s="169" t="e">
        <f t="shared" si="346"/>
        <v>#N/A</v>
      </c>
      <c r="JC87" s="169" t="e">
        <f t="shared" si="346"/>
        <v>#N/A</v>
      </c>
      <c r="JD87" s="169" t="e">
        <f t="shared" si="346"/>
        <v>#N/A</v>
      </c>
      <c r="JE87" s="169" t="e">
        <f t="shared" si="346"/>
        <v>#N/A</v>
      </c>
      <c r="JF87" s="169" t="e">
        <f t="shared" si="346"/>
        <v>#N/A</v>
      </c>
      <c r="JG87" s="169" t="e">
        <f t="shared" si="346"/>
        <v>#N/A</v>
      </c>
      <c r="JH87" s="169" t="e">
        <f t="shared" si="346"/>
        <v>#N/A</v>
      </c>
      <c r="JI87" s="169" t="e">
        <f t="shared" si="346"/>
        <v>#N/A</v>
      </c>
      <c r="JJ87" s="169" t="e">
        <f t="shared" si="346"/>
        <v>#N/A</v>
      </c>
      <c r="JK87" s="169" t="e">
        <f t="shared" si="346"/>
        <v>#N/A</v>
      </c>
      <c r="JL87" s="169" t="e">
        <f t="shared" si="346"/>
        <v>#N/A</v>
      </c>
      <c r="JM87" s="169" t="e">
        <f t="shared" si="346"/>
        <v>#N/A</v>
      </c>
      <c r="JN87" s="169" t="e">
        <f t="shared" si="346"/>
        <v>#N/A</v>
      </c>
      <c r="JO87" s="169" t="e">
        <f t="shared" si="346"/>
        <v>#N/A</v>
      </c>
      <c r="JP87" s="169" t="e">
        <f t="shared" si="346"/>
        <v>#N/A</v>
      </c>
      <c r="JQ87" s="169" t="e">
        <f t="shared" si="359"/>
        <v>#N/A</v>
      </c>
      <c r="JR87" s="169" t="e">
        <f t="shared" si="359"/>
        <v>#N/A</v>
      </c>
      <c r="JS87" s="169" t="e">
        <f t="shared" si="359"/>
        <v>#N/A</v>
      </c>
      <c r="JT87" s="169" t="e">
        <f t="shared" si="359"/>
        <v>#N/A</v>
      </c>
      <c r="JU87" s="169" t="e">
        <f t="shared" si="359"/>
        <v>#N/A</v>
      </c>
      <c r="JV87" s="169" t="e">
        <f t="shared" si="359"/>
        <v>#N/A</v>
      </c>
      <c r="JW87" s="169" t="e">
        <f t="shared" si="359"/>
        <v>#N/A</v>
      </c>
      <c r="JX87" s="169" t="e">
        <f t="shared" si="359"/>
        <v>#N/A</v>
      </c>
      <c r="JY87" s="169" t="e">
        <f t="shared" si="359"/>
        <v>#N/A</v>
      </c>
      <c r="JZ87" s="169" t="e">
        <f t="shared" si="359"/>
        <v>#N/A</v>
      </c>
      <c r="KA87" s="169" t="e">
        <f t="shared" si="359"/>
        <v>#N/A</v>
      </c>
      <c r="KB87" s="169" t="e">
        <f t="shared" si="359"/>
        <v>#N/A</v>
      </c>
      <c r="KC87" s="169" t="e">
        <f t="shared" si="359"/>
        <v>#N/A</v>
      </c>
      <c r="KD87" s="169" t="e">
        <f t="shared" si="359"/>
        <v>#N/A</v>
      </c>
      <c r="KE87" s="169" t="e">
        <f t="shared" si="359"/>
        <v>#N/A</v>
      </c>
      <c r="KF87" s="169" t="e">
        <f t="shared" si="335"/>
        <v>#N/A</v>
      </c>
      <c r="KG87" s="169" t="e">
        <f t="shared" si="343"/>
        <v>#N/A</v>
      </c>
      <c r="KH87" s="169" t="e">
        <f t="shared" si="343"/>
        <v>#N/A</v>
      </c>
      <c r="KI87" s="169" t="e">
        <f t="shared" si="343"/>
        <v>#N/A</v>
      </c>
      <c r="KJ87" s="169" t="e">
        <f t="shared" si="354"/>
        <v>#N/A</v>
      </c>
      <c r="KK87" s="169" t="e">
        <f t="shared" si="354"/>
        <v>#N/A</v>
      </c>
      <c r="KL87" s="169" t="e">
        <f t="shared" si="354"/>
        <v>#N/A</v>
      </c>
      <c r="KM87" s="169" t="e">
        <f t="shared" si="354"/>
        <v>#N/A</v>
      </c>
      <c r="KN87" s="169" t="e">
        <f t="shared" si="354"/>
        <v>#N/A</v>
      </c>
      <c r="KO87" s="169" t="e">
        <f t="shared" si="354"/>
        <v>#N/A</v>
      </c>
      <c r="KP87" s="169" t="e">
        <f t="shared" si="354"/>
        <v>#N/A</v>
      </c>
      <c r="KQ87" s="169" t="e">
        <f t="shared" si="354"/>
        <v>#N/A</v>
      </c>
      <c r="KR87" s="169" t="e">
        <f t="shared" si="354"/>
        <v>#N/A</v>
      </c>
      <c r="KS87" s="169" t="e">
        <f t="shared" si="354"/>
        <v>#N/A</v>
      </c>
      <c r="KT87" s="169" t="e">
        <f t="shared" si="354"/>
        <v>#N/A</v>
      </c>
      <c r="KU87" s="169" t="e">
        <f t="shared" si="354"/>
        <v>#N/A</v>
      </c>
      <c r="KV87" s="169" t="e">
        <f t="shared" si="354"/>
        <v>#N/A</v>
      </c>
      <c r="KW87" s="169" t="e">
        <f t="shared" si="354"/>
        <v>#N/A</v>
      </c>
      <c r="KX87" s="169" t="e">
        <f t="shared" si="354"/>
        <v>#N/A</v>
      </c>
      <c r="KY87" s="169" t="e">
        <f t="shared" si="350"/>
        <v>#N/A</v>
      </c>
      <c r="KZ87" s="169" t="e">
        <f t="shared" si="350"/>
        <v>#N/A</v>
      </c>
      <c r="LA87" s="169" t="e">
        <f t="shared" si="350"/>
        <v>#N/A</v>
      </c>
      <c r="LB87" s="169" t="e">
        <f t="shared" si="350"/>
        <v>#N/A</v>
      </c>
      <c r="LC87" s="169" t="e">
        <f t="shared" si="350"/>
        <v>#N/A</v>
      </c>
      <c r="LD87" s="169" t="e">
        <f t="shared" si="350"/>
        <v>#N/A</v>
      </c>
      <c r="LE87" s="169" t="e">
        <f t="shared" si="350"/>
        <v>#N/A</v>
      </c>
      <c r="LF87" s="169" t="e">
        <f t="shared" si="350"/>
        <v>#N/A</v>
      </c>
      <c r="LG87" s="169" t="e">
        <f t="shared" si="350"/>
        <v>#N/A</v>
      </c>
      <c r="LH87" s="169" t="e">
        <f t="shared" si="350"/>
        <v>#N/A</v>
      </c>
      <c r="LI87" s="169" t="e">
        <f t="shared" si="350"/>
        <v>#N/A</v>
      </c>
      <c r="LJ87" s="169" t="e">
        <f t="shared" si="350"/>
        <v>#N/A</v>
      </c>
      <c r="LK87" s="169" t="e">
        <f t="shared" si="350"/>
        <v>#N/A</v>
      </c>
      <c r="LL87" s="169" t="e">
        <f t="shared" si="350"/>
        <v>#N/A</v>
      </c>
      <c r="LM87" s="169" t="e">
        <f t="shared" si="350"/>
        <v>#N/A</v>
      </c>
      <c r="LN87" s="169" t="e">
        <f t="shared" si="347"/>
        <v>#N/A</v>
      </c>
      <c r="LO87" s="169" t="e">
        <f t="shared" si="347"/>
        <v>#N/A</v>
      </c>
      <c r="LP87" s="169" t="e">
        <f t="shared" si="347"/>
        <v>#N/A</v>
      </c>
      <c r="LQ87" s="169" t="e">
        <f t="shared" si="347"/>
        <v>#N/A</v>
      </c>
      <c r="LR87" s="169" t="e">
        <f t="shared" si="347"/>
        <v>#N/A</v>
      </c>
      <c r="LS87" s="169" t="e">
        <f t="shared" si="347"/>
        <v>#N/A</v>
      </c>
      <c r="LT87" s="169" t="e">
        <f t="shared" si="347"/>
        <v>#N/A</v>
      </c>
      <c r="LU87" s="169" t="e">
        <f t="shared" si="347"/>
        <v>#N/A</v>
      </c>
      <c r="LV87" s="169" t="e">
        <f t="shared" si="347"/>
        <v>#N/A</v>
      </c>
      <c r="LW87" s="169" t="e">
        <f t="shared" si="347"/>
        <v>#N/A</v>
      </c>
      <c r="LX87" s="169" t="e">
        <f t="shared" si="347"/>
        <v>#N/A</v>
      </c>
      <c r="LY87" s="169" t="e">
        <f t="shared" si="347"/>
        <v>#N/A</v>
      </c>
      <c r="LZ87" s="169" t="e">
        <f t="shared" si="347"/>
        <v>#N/A</v>
      </c>
      <c r="MA87" s="169" t="e">
        <f t="shared" si="347"/>
        <v>#N/A</v>
      </c>
      <c r="MB87" s="169" t="e">
        <f t="shared" si="347"/>
        <v>#N/A</v>
      </c>
      <c r="MC87" s="169" t="e">
        <f t="shared" si="360"/>
        <v>#N/A</v>
      </c>
      <c r="MD87" s="169" t="e">
        <f t="shared" si="360"/>
        <v>#N/A</v>
      </c>
      <c r="ME87" s="169" t="e">
        <f t="shared" si="360"/>
        <v>#N/A</v>
      </c>
      <c r="MF87" s="169" t="e">
        <f t="shared" si="360"/>
        <v>#N/A</v>
      </c>
      <c r="MG87" s="169" t="e">
        <f t="shared" si="360"/>
        <v>#N/A</v>
      </c>
      <c r="MH87" s="169" t="e">
        <f t="shared" si="360"/>
        <v>#N/A</v>
      </c>
      <c r="MI87" s="169" t="e">
        <f t="shared" si="360"/>
        <v>#N/A</v>
      </c>
      <c r="MJ87" s="169" t="e">
        <f t="shared" si="360"/>
        <v>#N/A</v>
      </c>
      <c r="MK87" s="169" t="e">
        <f t="shared" si="360"/>
        <v>#N/A</v>
      </c>
      <c r="ML87" s="169" t="e">
        <f t="shared" si="360"/>
        <v>#N/A</v>
      </c>
      <c r="MM87" s="169" t="e">
        <f t="shared" si="360"/>
        <v>#N/A</v>
      </c>
      <c r="MN87" s="169" t="e">
        <f t="shared" si="360"/>
        <v>#N/A</v>
      </c>
      <c r="MO87" s="169" t="e">
        <f t="shared" si="360"/>
        <v>#N/A</v>
      </c>
      <c r="MP87" s="169" t="e">
        <f t="shared" si="360"/>
        <v>#N/A</v>
      </c>
      <c r="MQ87" s="169" t="e">
        <f t="shared" si="360"/>
        <v>#N/A</v>
      </c>
      <c r="MR87" s="169" t="e">
        <f t="shared" si="336"/>
        <v>#N/A</v>
      </c>
      <c r="MS87" s="169" t="e">
        <f t="shared" si="344"/>
        <v>#N/A</v>
      </c>
      <c r="MT87" s="169" t="e">
        <f t="shared" si="344"/>
        <v>#N/A</v>
      </c>
      <c r="MU87" s="169" t="e">
        <f t="shared" si="344"/>
        <v>#N/A</v>
      </c>
      <c r="MV87" s="169" t="e">
        <f t="shared" si="355"/>
        <v>#N/A</v>
      </c>
      <c r="MW87" s="169" t="e">
        <f t="shared" si="355"/>
        <v>#N/A</v>
      </c>
      <c r="MX87" s="169" t="e">
        <f t="shared" si="355"/>
        <v>#N/A</v>
      </c>
      <c r="MY87" s="169" t="e">
        <f t="shared" si="355"/>
        <v>#N/A</v>
      </c>
      <c r="MZ87" s="169" t="e">
        <f t="shared" si="355"/>
        <v>#N/A</v>
      </c>
      <c r="NA87" s="169" t="e">
        <f t="shared" si="355"/>
        <v>#N/A</v>
      </c>
      <c r="NB87" s="169" t="e">
        <f t="shared" si="355"/>
        <v>#N/A</v>
      </c>
      <c r="NC87" s="169" t="e">
        <f t="shared" si="355"/>
        <v>#N/A</v>
      </c>
      <c r="ND87" s="169" t="e">
        <f t="shared" si="355"/>
        <v>#N/A</v>
      </c>
      <c r="NE87" s="169" t="e">
        <f t="shared" si="355"/>
        <v>#N/A</v>
      </c>
      <c r="NF87" s="169" t="e">
        <f t="shared" si="355"/>
        <v>#N/A</v>
      </c>
      <c r="NG87" s="169" t="e">
        <f t="shared" si="355"/>
        <v>#N/A</v>
      </c>
      <c r="NH87" s="169" t="e">
        <f t="shared" si="355"/>
        <v>#N/A</v>
      </c>
      <c r="NI87" s="169" t="e">
        <f t="shared" si="355"/>
        <v>#N/A</v>
      </c>
      <c r="NJ87" s="169" t="e">
        <f t="shared" si="355"/>
        <v>#N/A</v>
      </c>
      <c r="NK87" s="169" t="e">
        <f t="shared" si="351"/>
        <v>#N/A</v>
      </c>
      <c r="NL87" s="169" t="e">
        <f t="shared" si="351"/>
        <v>#N/A</v>
      </c>
      <c r="NM87" s="169" t="e">
        <f t="shared" si="351"/>
        <v>#N/A</v>
      </c>
      <c r="NN87" s="169" t="e">
        <f t="shared" si="351"/>
        <v>#N/A</v>
      </c>
      <c r="NO87" s="169" t="e">
        <f t="shared" si="351"/>
        <v>#N/A</v>
      </c>
      <c r="NP87" s="169" t="e">
        <f t="shared" si="351"/>
        <v>#N/A</v>
      </c>
      <c r="NQ87" s="169" t="e">
        <f t="shared" si="351"/>
        <v>#N/A</v>
      </c>
      <c r="NR87" s="169" t="e">
        <f t="shared" si="351"/>
        <v>#N/A</v>
      </c>
      <c r="NS87" s="169" t="e">
        <f t="shared" si="351"/>
        <v>#N/A</v>
      </c>
      <c r="NT87" s="169" t="e">
        <f t="shared" si="351"/>
        <v>#N/A</v>
      </c>
      <c r="NU87" s="169" t="e">
        <f t="shared" si="351"/>
        <v>#N/A</v>
      </c>
      <c r="NV87" s="169" t="e">
        <f t="shared" si="351"/>
        <v>#N/A</v>
      </c>
      <c r="NW87" s="169" t="e">
        <f t="shared" si="351"/>
        <v>#N/A</v>
      </c>
      <c r="NX87" s="169" t="e">
        <f t="shared" si="351"/>
        <v>#N/A</v>
      </c>
      <c r="NY87" s="169" t="e">
        <f t="shared" si="351"/>
        <v>#N/A</v>
      </c>
      <c r="NZ87" s="169" t="e">
        <f t="shared" si="348"/>
        <v>#N/A</v>
      </c>
      <c r="OA87" s="169" t="e">
        <f t="shared" si="348"/>
        <v>#N/A</v>
      </c>
      <c r="OB87" s="169" t="e">
        <f t="shared" si="348"/>
        <v>#N/A</v>
      </c>
      <c r="OC87" s="169" t="e">
        <f t="shared" si="348"/>
        <v>#N/A</v>
      </c>
      <c r="OD87" s="169" t="e">
        <f t="shared" si="348"/>
        <v>#N/A</v>
      </c>
      <c r="OE87" s="169" t="e">
        <f t="shared" si="348"/>
        <v>#N/A</v>
      </c>
      <c r="OF87" s="169" t="e">
        <f t="shared" si="348"/>
        <v>#N/A</v>
      </c>
      <c r="OG87" s="169" t="e">
        <f t="shared" si="348"/>
        <v>#N/A</v>
      </c>
      <c r="OH87" s="169" t="e">
        <f t="shared" si="348"/>
        <v>#N/A</v>
      </c>
      <c r="OI87" s="169" t="e">
        <f t="shared" si="348"/>
        <v>#N/A</v>
      </c>
      <c r="OJ87" s="169" t="e">
        <f t="shared" si="348"/>
        <v>#N/A</v>
      </c>
      <c r="OK87" s="169" t="e">
        <f t="shared" si="348"/>
        <v>#N/A</v>
      </c>
      <c r="OL87" s="169" t="e">
        <f t="shared" si="348"/>
        <v>#N/A</v>
      </c>
      <c r="OM87" s="169" t="e">
        <f t="shared" si="348"/>
        <v>#N/A</v>
      </c>
      <c r="ON87" s="169" t="e">
        <f t="shared" si="348"/>
        <v>#N/A</v>
      </c>
      <c r="OO87" s="169" t="e">
        <f t="shared" si="361"/>
        <v>#N/A</v>
      </c>
      <c r="OP87" s="169" t="e">
        <f t="shared" si="361"/>
        <v>#N/A</v>
      </c>
      <c r="OQ87" s="169" t="e">
        <f t="shared" si="361"/>
        <v>#N/A</v>
      </c>
      <c r="OR87" s="169" t="e">
        <f t="shared" si="361"/>
        <v>#N/A</v>
      </c>
      <c r="OS87" s="169" t="e">
        <f t="shared" si="361"/>
        <v>#N/A</v>
      </c>
      <c r="OT87" s="169" t="e">
        <f t="shared" si="361"/>
        <v>#N/A</v>
      </c>
      <c r="OU87" s="169" t="e">
        <f t="shared" si="361"/>
        <v>#N/A</v>
      </c>
      <c r="OV87" s="169" t="e">
        <f t="shared" si="361"/>
        <v>#N/A</v>
      </c>
      <c r="OW87" s="169" t="e">
        <f t="shared" si="361"/>
        <v>#N/A</v>
      </c>
      <c r="OX87" s="169" t="e">
        <f t="shared" si="361"/>
        <v>#N/A</v>
      </c>
      <c r="OY87" s="169" t="e">
        <f t="shared" si="361"/>
        <v>#N/A</v>
      </c>
      <c r="OZ87" s="169" t="e">
        <f t="shared" si="361"/>
        <v>#N/A</v>
      </c>
      <c r="PA87" s="169" t="e">
        <f t="shared" si="361"/>
        <v>#N/A</v>
      </c>
      <c r="PB87" s="169" t="e">
        <f t="shared" si="361"/>
        <v>#N/A</v>
      </c>
      <c r="PC87" s="169" t="e">
        <f t="shared" si="361"/>
        <v>#N/A</v>
      </c>
      <c r="PD87" s="169" t="e">
        <f t="shared" si="337"/>
        <v>#N/A</v>
      </c>
      <c r="PE87" s="169" t="e">
        <f t="shared" si="357"/>
        <v>#N/A</v>
      </c>
      <c r="PF87" s="169" t="e">
        <f t="shared" si="357"/>
        <v>#N/A</v>
      </c>
      <c r="PG87" s="169" t="e">
        <f t="shared" si="357"/>
        <v>#N/A</v>
      </c>
      <c r="PH87" s="169" t="e">
        <f t="shared" si="357"/>
        <v>#N/A</v>
      </c>
      <c r="PI87" s="169" t="e">
        <f t="shared" si="357"/>
        <v>#N/A</v>
      </c>
      <c r="PJ87" s="169" t="e">
        <f t="shared" si="357"/>
        <v>#N/A</v>
      </c>
      <c r="PK87" s="169" t="e">
        <f t="shared" si="357"/>
        <v>#N/A</v>
      </c>
      <c r="PL87" s="169" t="e">
        <f t="shared" si="357"/>
        <v>#N/A</v>
      </c>
    </row>
    <row r="88" spans="1:428" hidden="1" x14ac:dyDescent="0.75">
      <c r="A88" s="4">
        <v>85</v>
      </c>
      <c r="B88" s="109"/>
      <c r="C88" s="117"/>
      <c r="D88" s="122" t="str">
        <f t="shared" si="220"/>
        <v/>
      </c>
      <c r="E88" s="95"/>
      <c r="F88" s="122" t="str">
        <f t="shared" si="221"/>
        <v/>
      </c>
      <c r="G88" s="117"/>
      <c r="H88" s="110"/>
      <c r="I88" s="124" t="str">
        <f t="shared" si="222"/>
        <v/>
      </c>
      <c r="J88" s="124" t="str">
        <f t="shared" si="223"/>
        <v/>
      </c>
      <c r="K88" s="73" t="str">
        <f t="shared" si="327"/>
        <v/>
      </c>
      <c r="L88" s="23"/>
      <c r="M88" s="57"/>
      <c r="N88" s="280"/>
      <c r="O88" s="74" t="str">
        <f>IF(AND(D88&gt;0,E88&gt;0,F88&gt;0),IF(ISBLANK(N88),IF(ISBLANK(L88),"",(F88-D88)*VLOOKUP(L88,VLookups!$A$4:$B$13,2,FALSE)),N88),"")</f>
        <v/>
      </c>
      <c r="P88" s="75" t="str">
        <f t="shared" si="224"/>
        <v/>
      </c>
      <c r="Q88" s="95"/>
      <c r="R88" s="270" t="str">
        <f>IF(AND(Q88&gt;0,E88&gt;0,NOT(O88="")),ABS(VLOOKUP($Q$1,VLookups!$A$43:$B$44,2,FALSE)-_xlfn.NORM.DIST(Q88,K88,O88,TRUE)),"")</f>
        <v/>
      </c>
      <c r="S88" s="94" t="str">
        <f>IF(AND($D88&gt;0,$E88&gt;0,$F88&gt;0,NOT(ISBLANK($L88))),_xlfn.NORM.INV(ABS(VLOOKUP($Q$1,VLookups!$A$43:$B$44,2,FALSE)-S$3),$K88,$O88),"")</f>
        <v/>
      </c>
      <c r="T88" s="93" t="str">
        <f>IF(AND($D88&gt;0,$E88&gt;0,$F88&gt;0,NOT(ISBLANK($L88))),_xlfn.NORM.INV(ABS(VLOOKUP($Q$1,VLookups!$A$43:$B$44,2,FALSE)-T$3),$K88,$O88),"")</f>
        <v/>
      </c>
      <c r="U88" s="94" t="str">
        <f>IF(AND($D88&gt;0,$E88&gt;0,$F88&gt;0,NOT(ISBLANK($L88))),_xlfn.NORM.INV(ABS(VLOOKUP($Q$1,VLookups!$A$43:$B$44,2,FALSE)-U$3),$K88,$O88),"")</f>
        <v/>
      </c>
      <c r="V88" s="93" t="str">
        <f>IF(AND($D88&gt;0,$E88&gt;0,$F88&gt;0,NOT(ISBLANK($L88))),_xlfn.NORM.INV(ABS(VLOOKUP($Q$1,VLookups!$A$43:$B$44,2,FALSE)-V$3),$K88,$O88),"")</f>
        <v/>
      </c>
      <c r="W88" s="94" t="str">
        <f>IF(AND($D88&gt;0,$E88&gt;0,$F88&gt;0,NOT(ISBLANK($L88))),_xlfn.NORM.INV(ABS(VLOOKUP($Q$1,VLookups!$A$43:$B$44,2,FALSE)-W$3),$K88,$O88),"")</f>
        <v/>
      </c>
      <c r="X88" s="93" t="str">
        <f>IF(AND($D88&gt;0,$E88&gt;0,$F88&gt;0,NOT(ISBLANK($L88))),_xlfn.NORM.INV(ABS(VLOOKUP($Q$1,VLookups!$A$43:$B$44,2,FALSE)-X$3),$K88,$O88),"")</f>
        <v/>
      </c>
      <c r="Y88" s="5"/>
      <c r="Z88" s="168" t="str">
        <f t="shared" si="328"/>
        <v/>
      </c>
      <c r="AA88" s="49" t="str">
        <f t="shared" si="329"/>
        <v/>
      </c>
      <c r="AB88" s="49" t="str">
        <f t="shared" si="362"/>
        <v/>
      </c>
      <c r="AC88" s="49" t="str">
        <f t="shared" si="362"/>
        <v/>
      </c>
      <c r="AD88" s="49" t="str">
        <f t="shared" si="362"/>
        <v/>
      </c>
      <c r="AE88" s="49" t="str">
        <f t="shared" si="362"/>
        <v/>
      </c>
      <c r="AF88" s="49" t="str">
        <f t="shared" si="362"/>
        <v/>
      </c>
      <c r="AG88" s="49" t="str">
        <f t="shared" si="362"/>
        <v/>
      </c>
      <c r="AH88" s="49" t="str">
        <f t="shared" si="362"/>
        <v/>
      </c>
      <c r="AI88" s="49" t="str">
        <f t="shared" si="362"/>
        <v/>
      </c>
      <c r="AJ88" s="49" t="str">
        <f t="shared" si="362"/>
        <v/>
      </c>
      <c r="AK88" s="49" t="str">
        <f t="shared" si="362"/>
        <v/>
      </c>
      <c r="AL88" s="49" t="str">
        <f t="shared" si="362"/>
        <v/>
      </c>
      <c r="AM88" s="49" t="str">
        <f t="shared" si="362"/>
        <v/>
      </c>
      <c r="AN88" s="49" t="str">
        <f t="shared" si="362"/>
        <v/>
      </c>
      <c r="AO88" s="49" t="str">
        <f t="shared" si="362"/>
        <v/>
      </c>
      <c r="AP88" s="49" t="str">
        <f t="shared" si="362"/>
        <v/>
      </c>
      <c r="AQ88" s="49" t="str">
        <f t="shared" si="362"/>
        <v/>
      </c>
      <c r="AR88" s="49" t="str">
        <f t="shared" si="362"/>
        <v/>
      </c>
      <c r="AS88" s="49" t="str">
        <f t="shared" si="362"/>
        <v/>
      </c>
      <c r="AT88" s="49" t="str">
        <f t="shared" si="362"/>
        <v/>
      </c>
      <c r="AU88" s="49" t="str">
        <f t="shared" si="362"/>
        <v/>
      </c>
      <c r="AV88" s="49" t="str">
        <f t="shared" si="362"/>
        <v/>
      </c>
      <c r="AW88" s="49" t="str">
        <f t="shared" si="362"/>
        <v/>
      </c>
      <c r="AX88" s="49" t="str">
        <f t="shared" si="362"/>
        <v/>
      </c>
      <c r="AY88" s="49" t="str">
        <f t="shared" si="362"/>
        <v/>
      </c>
      <c r="AZ88" s="49" t="str">
        <f t="shared" si="362"/>
        <v/>
      </c>
      <c r="BA88" s="49" t="str">
        <f t="shared" si="362"/>
        <v/>
      </c>
      <c r="BB88" s="49" t="str">
        <f t="shared" si="362"/>
        <v/>
      </c>
      <c r="BC88" s="49" t="str">
        <f t="shared" si="362"/>
        <v/>
      </c>
      <c r="BD88" s="49" t="str">
        <f t="shared" si="362"/>
        <v/>
      </c>
      <c r="BE88" s="49" t="str">
        <f t="shared" si="362"/>
        <v/>
      </c>
      <c r="BF88" s="49" t="str">
        <f t="shared" si="362"/>
        <v/>
      </c>
      <c r="BG88" s="49" t="str">
        <f t="shared" si="362"/>
        <v/>
      </c>
      <c r="BH88" s="49" t="str">
        <f t="shared" si="362"/>
        <v/>
      </c>
      <c r="BI88" s="49" t="str">
        <f t="shared" si="362"/>
        <v/>
      </c>
      <c r="BJ88" s="49" t="str">
        <f t="shared" si="362"/>
        <v/>
      </c>
      <c r="BK88" s="49" t="str">
        <f t="shared" si="362"/>
        <v/>
      </c>
      <c r="BL88" s="49" t="str">
        <f t="shared" si="362"/>
        <v/>
      </c>
      <c r="BM88" s="49" t="str">
        <f t="shared" si="362"/>
        <v/>
      </c>
      <c r="BN88" s="49" t="str">
        <f t="shared" si="362"/>
        <v/>
      </c>
      <c r="BO88" s="49" t="str">
        <f t="shared" si="362"/>
        <v/>
      </c>
      <c r="BP88" s="49" t="str">
        <f t="shared" si="362"/>
        <v/>
      </c>
      <c r="BQ88" s="49" t="str">
        <f t="shared" si="362"/>
        <v/>
      </c>
      <c r="BR88" s="49" t="str">
        <f t="shared" si="362"/>
        <v/>
      </c>
      <c r="BS88" s="49" t="str">
        <f t="shared" si="362"/>
        <v/>
      </c>
      <c r="BT88" s="49" t="str">
        <f t="shared" si="362"/>
        <v/>
      </c>
      <c r="BU88" s="49" t="str">
        <f t="shared" si="362"/>
        <v/>
      </c>
      <c r="BV88" s="49" t="str">
        <f t="shared" si="362"/>
        <v/>
      </c>
      <c r="BW88" s="49" t="str">
        <f t="shared" si="362"/>
        <v/>
      </c>
      <c r="BX88" s="49" t="str">
        <f t="shared" si="362"/>
        <v/>
      </c>
      <c r="BY88" s="49" t="str">
        <f t="shared" si="362"/>
        <v/>
      </c>
      <c r="BZ88" s="49" t="str">
        <f t="shared" si="362"/>
        <v/>
      </c>
      <c r="CA88" s="49" t="str">
        <f t="shared" si="362"/>
        <v/>
      </c>
      <c r="CB88" s="49" t="str">
        <f t="shared" si="362"/>
        <v/>
      </c>
      <c r="CC88" s="49" t="str">
        <f t="shared" si="362"/>
        <v/>
      </c>
      <c r="CD88" s="49" t="str">
        <f t="shared" si="362"/>
        <v/>
      </c>
      <c r="CE88" s="49" t="str">
        <f t="shared" si="362"/>
        <v/>
      </c>
      <c r="CF88" s="49" t="str">
        <f t="shared" si="362"/>
        <v/>
      </c>
      <c r="CG88" s="49" t="str">
        <f t="shared" si="362"/>
        <v/>
      </c>
      <c r="CH88" s="49" t="str">
        <f t="shared" si="362"/>
        <v/>
      </c>
      <c r="CI88" s="49" t="str">
        <f t="shared" si="362"/>
        <v/>
      </c>
      <c r="CJ88" s="49" t="str">
        <f t="shared" si="362"/>
        <v/>
      </c>
      <c r="CK88" s="49" t="str">
        <f t="shared" si="362"/>
        <v/>
      </c>
      <c r="CL88" s="49" t="str">
        <f t="shared" si="362"/>
        <v/>
      </c>
      <c r="CM88" s="49" t="str">
        <f t="shared" si="362"/>
        <v/>
      </c>
      <c r="CN88" s="49" t="str">
        <f t="shared" si="358"/>
        <v/>
      </c>
      <c r="CO88" s="49" t="str">
        <f t="shared" si="358"/>
        <v/>
      </c>
      <c r="CP88" s="49" t="str">
        <f t="shared" si="358"/>
        <v/>
      </c>
      <c r="CQ88" s="49" t="str">
        <f t="shared" si="358"/>
        <v/>
      </c>
      <c r="CR88" s="49" t="str">
        <f t="shared" si="358"/>
        <v/>
      </c>
      <c r="CS88" s="49" t="str">
        <f t="shared" si="358"/>
        <v/>
      </c>
      <c r="CT88" s="49" t="str">
        <f t="shared" si="358"/>
        <v/>
      </c>
      <c r="CU88" s="49" t="str">
        <f t="shared" si="358"/>
        <v/>
      </c>
      <c r="CV88" s="49" t="str">
        <f t="shared" si="358"/>
        <v/>
      </c>
      <c r="CW88" s="49" t="str">
        <f t="shared" si="358"/>
        <v/>
      </c>
      <c r="CX88" s="49" t="str">
        <f t="shared" si="358"/>
        <v/>
      </c>
      <c r="CY88" s="49" t="str">
        <f t="shared" si="358"/>
        <v/>
      </c>
      <c r="CZ88" s="49" t="str">
        <f t="shared" si="358"/>
        <v/>
      </c>
      <c r="DA88" s="49" t="str">
        <f t="shared" si="358"/>
        <v/>
      </c>
      <c r="DB88" s="49" t="str">
        <f t="shared" si="358"/>
        <v/>
      </c>
      <c r="DC88" s="49" t="str">
        <f t="shared" si="358"/>
        <v/>
      </c>
      <c r="DD88" s="49" t="str">
        <f t="shared" si="358"/>
        <v/>
      </c>
      <c r="DE88" s="49" t="str">
        <f t="shared" si="358"/>
        <v/>
      </c>
      <c r="DF88" s="49" t="str">
        <f t="shared" si="358"/>
        <v/>
      </c>
      <c r="DG88" s="49" t="str">
        <f t="shared" si="358"/>
        <v/>
      </c>
      <c r="DH88" s="49" t="str">
        <f t="shared" si="358"/>
        <v/>
      </c>
      <c r="DI88" s="49" t="str">
        <f t="shared" si="358"/>
        <v/>
      </c>
      <c r="DJ88" s="49" t="str">
        <f t="shared" si="358"/>
        <v/>
      </c>
      <c r="DK88" s="49" t="str">
        <f t="shared" si="358"/>
        <v/>
      </c>
      <c r="DL88" s="49" t="str">
        <f t="shared" si="358"/>
        <v/>
      </c>
      <c r="DM88" s="49" t="str">
        <f t="shared" si="358"/>
        <v/>
      </c>
      <c r="DN88" s="49" t="str">
        <f t="shared" si="358"/>
        <v/>
      </c>
      <c r="DO88" s="49" t="str">
        <f t="shared" si="358"/>
        <v/>
      </c>
      <c r="DP88" s="49" t="str">
        <f t="shared" si="358"/>
        <v/>
      </c>
      <c r="DQ88" s="49" t="str">
        <f t="shared" si="358"/>
        <v/>
      </c>
      <c r="DR88" s="49" t="str">
        <f t="shared" si="358"/>
        <v/>
      </c>
      <c r="DS88" s="49" t="str">
        <f t="shared" si="358"/>
        <v/>
      </c>
      <c r="DT88" s="49" t="str">
        <f t="shared" si="358"/>
        <v/>
      </c>
      <c r="DU88" s="49" t="str">
        <f t="shared" si="358"/>
        <v/>
      </c>
      <c r="DV88" s="49" t="str">
        <f t="shared" si="358"/>
        <v/>
      </c>
      <c r="DW88" s="183" t="str">
        <f t="shared" si="330"/>
        <v/>
      </c>
      <c r="DX88" s="49" t="str">
        <f t="shared" si="225"/>
        <v/>
      </c>
      <c r="DY88" s="49" t="str">
        <f t="shared" si="226"/>
        <v/>
      </c>
      <c r="DZ88" s="49" t="str">
        <f t="shared" si="227"/>
        <v/>
      </c>
      <c r="EA88" s="49" t="str">
        <f t="shared" si="228"/>
        <v/>
      </c>
      <c r="EB88" s="49" t="str">
        <f t="shared" si="229"/>
        <v/>
      </c>
      <c r="EC88" s="49" t="str">
        <f t="shared" si="230"/>
        <v/>
      </c>
      <c r="ED88" s="49" t="str">
        <f t="shared" si="231"/>
        <v/>
      </c>
      <c r="EE88" s="49" t="str">
        <f t="shared" si="232"/>
        <v/>
      </c>
      <c r="EF88" s="49" t="str">
        <f t="shared" si="233"/>
        <v/>
      </c>
      <c r="EG88" s="49" t="str">
        <f t="shared" si="234"/>
        <v/>
      </c>
      <c r="EH88" s="49" t="str">
        <f t="shared" si="235"/>
        <v/>
      </c>
      <c r="EI88" s="49" t="str">
        <f t="shared" si="236"/>
        <v/>
      </c>
      <c r="EJ88" s="49" t="str">
        <f t="shared" si="237"/>
        <v/>
      </c>
      <c r="EK88" s="49" t="str">
        <f t="shared" si="238"/>
        <v/>
      </c>
      <c r="EL88" s="49" t="str">
        <f t="shared" si="239"/>
        <v/>
      </c>
      <c r="EM88" s="49" t="str">
        <f t="shared" si="240"/>
        <v/>
      </c>
      <c r="EN88" s="49" t="str">
        <f t="shared" si="241"/>
        <v/>
      </c>
      <c r="EO88" s="49" t="str">
        <f t="shared" si="242"/>
        <v/>
      </c>
      <c r="EP88" s="49" t="str">
        <f t="shared" si="243"/>
        <v/>
      </c>
      <c r="EQ88" s="49" t="str">
        <f t="shared" si="244"/>
        <v/>
      </c>
      <c r="ER88" s="49" t="str">
        <f t="shared" si="245"/>
        <v/>
      </c>
      <c r="ES88" s="49" t="str">
        <f t="shared" si="246"/>
        <v/>
      </c>
      <c r="ET88" s="49" t="str">
        <f t="shared" si="247"/>
        <v/>
      </c>
      <c r="EU88" s="49" t="str">
        <f t="shared" si="248"/>
        <v/>
      </c>
      <c r="EV88" s="49" t="str">
        <f t="shared" si="249"/>
        <v/>
      </c>
      <c r="EW88" s="49" t="str">
        <f t="shared" si="250"/>
        <v/>
      </c>
      <c r="EX88" s="49" t="str">
        <f t="shared" si="251"/>
        <v/>
      </c>
      <c r="EY88" s="49" t="str">
        <f t="shared" si="252"/>
        <v/>
      </c>
      <c r="EZ88" s="49" t="str">
        <f t="shared" si="253"/>
        <v/>
      </c>
      <c r="FA88" s="49" t="str">
        <f t="shared" si="254"/>
        <v/>
      </c>
      <c r="FB88" s="49" t="str">
        <f t="shared" si="255"/>
        <v/>
      </c>
      <c r="FC88" s="49" t="str">
        <f t="shared" si="256"/>
        <v/>
      </c>
      <c r="FD88" s="49" t="str">
        <f t="shared" si="257"/>
        <v/>
      </c>
      <c r="FE88" s="49" t="str">
        <f t="shared" si="258"/>
        <v/>
      </c>
      <c r="FF88" s="49" t="str">
        <f t="shared" si="259"/>
        <v/>
      </c>
      <c r="FG88" s="49" t="str">
        <f t="shared" si="260"/>
        <v/>
      </c>
      <c r="FH88" s="49" t="str">
        <f t="shared" si="261"/>
        <v/>
      </c>
      <c r="FI88" s="49" t="str">
        <f t="shared" si="262"/>
        <v/>
      </c>
      <c r="FJ88" s="49" t="str">
        <f t="shared" si="263"/>
        <v/>
      </c>
      <c r="FK88" s="49" t="str">
        <f t="shared" si="264"/>
        <v/>
      </c>
      <c r="FL88" s="49" t="str">
        <f t="shared" si="265"/>
        <v/>
      </c>
      <c r="FM88" s="49" t="str">
        <f t="shared" si="266"/>
        <v/>
      </c>
      <c r="FN88" s="49" t="str">
        <f t="shared" si="267"/>
        <v/>
      </c>
      <c r="FO88" s="49" t="str">
        <f t="shared" si="268"/>
        <v/>
      </c>
      <c r="FP88" s="49" t="str">
        <f t="shared" si="269"/>
        <v/>
      </c>
      <c r="FQ88" s="49" t="str">
        <f t="shared" si="270"/>
        <v/>
      </c>
      <c r="FR88" s="49" t="str">
        <f t="shared" si="271"/>
        <v/>
      </c>
      <c r="FS88" s="49" t="str">
        <f t="shared" si="272"/>
        <v/>
      </c>
      <c r="FT88" s="49" t="str">
        <f t="shared" si="273"/>
        <v/>
      </c>
      <c r="FU88" s="49" t="str">
        <f t="shared" si="274"/>
        <v/>
      </c>
      <c r="FV88" s="49" t="str">
        <f t="shared" si="275"/>
        <v/>
      </c>
      <c r="FW88" s="49" t="str">
        <f t="shared" si="276"/>
        <v/>
      </c>
      <c r="FX88" s="49" t="str">
        <f t="shared" si="277"/>
        <v/>
      </c>
      <c r="FY88" s="49" t="str">
        <f t="shared" si="278"/>
        <v/>
      </c>
      <c r="FZ88" s="49" t="str">
        <f t="shared" si="279"/>
        <v/>
      </c>
      <c r="GA88" s="49" t="str">
        <f t="shared" si="280"/>
        <v/>
      </c>
      <c r="GB88" s="49" t="str">
        <f t="shared" si="281"/>
        <v/>
      </c>
      <c r="GC88" s="49" t="str">
        <f t="shared" si="282"/>
        <v/>
      </c>
      <c r="GD88" s="49" t="str">
        <f t="shared" si="283"/>
        <v/>
      </c>
      <c r="GE88" s="49" t="str">
        <f t="shared" si="284"/>
        <v/>
      </c>
      <c r="GF88" s="49" t="str">
        <f t="shared" si="285"/>
        <v/>
      </c>
      <c r="GG88" s="49" t="str">
        <f t="shared" si="286"/>
        <v/>
      </c>
      <c r="GH88" s="49" t="str">
        <f t="shared" si="287"/>
        <v/>
      </c>
      <c r="GI88" s="49" t="str">
        <f t="shared" si="288"/>
        <v/>
      </c>
      <c r="GJ88" s="49" t="str">
        <f t="shared" si="289"/>
        <v/>
      </c>
      <c r="GK88" s="49" t="str">
        <f t="shared" si="290"/>
        <v/>
      </c>
      <c r="GL88" s="49" t="str">
        <f t="shared" si="291"/>
        <v/>
      </c>
      <c r="GM88" s="49" t="str">
        <f t="shared" si="292"/>
        <v/>
      </c>
      <c r="GN88" s="49" t="str">
        <f t="shared" si="293"/>
        <v/>
      </c>
      <c r="GO88" s="49" t="str">
        <f t="shared" si="294"/>
        <v/>
      </c>
      <c r="GP88" s="49" t="str">
        <f t="shared" si="295"/>
        <v/>
      </c>
      <c r="GQ88" s="49" t="str">
        <f t="shared" si="296"/>
        <v/>
      </c>
      <c r="GR88" s="49" t="str">
        <f t="shared" si="297"/>
        <v/>
      </c>
      <c r="GS88" s="49" t="str">
        <f t="shared" si="298"/>
        <v/>
      </c>
      <c r="GT88" s="49" t="str">
        <f t="shared" si="299"/>
        <v/>
      </c>
      <c r="GU88" s="49" t="str">
        <f t="shared" si="300"/>
        <v/>
      </c>
      <c r="GV88" s="49" t="str">
        <f t="shared" si="301"/>
        <v/>
      </c>
      <c r="GW88" s="49" t="str">
        <f t="shared" si="302"/>
        <v/>
      </c>
      <c r="GX88" s="49" t="str">
        <f t="shared" si="303"/>
        <v/>
      </c>
      <c r="GY88" s="49" t="str">
        <f t="shared" si="304"/>
        <v/>
      </c>
      <c r="GZ88" s="49" t="str">
        <f t="shared" si="305"/>
        <v/>
      </c>
      <c r="HA88" s="49" t="str">
        <f t="shared" si="306"/>
        <v/>
      </c>
      <c r="HB88" s="49" t="str">
        <f t="shared" si="307"/>
        <v/>
      </c>
      <c r="HC88" s="49" t="str">
        <f t="shared" si="308"/>
        <v/>
      </c>
      <c r="HD88" s="49" t="str">
        <f t="shared" si="309"/>
        <v/>
      </c>
      <c r="HE88" s="49" t="str">
        <f t="shared" si="310"/>
        <v/>
      </c>
      <c r="HF88" s="49" t="str">
        <f t="shared" si="311"/>
        <v/>
      </c>
      <c r="HG88" s="49" t="str">
        <f t="shared" si="312"/>
        <v/>
      </c>
      <c r="HH88" s="49" t="str">
        <f t="shared" si="313"/>
        <v/>
      </c>
      <c r="HI88" s="49" t="str">
        <f t="shared" si="314"/>
        <v/>
      </c>
      <c r="HJ88" s="49" t="str">
        <f t="shared" si="315"/>
        <v/>
      </c>
      <c r="HK88" s="49" t="str">
        <f t="shared" si="316"/>
        <v/>
      </c>
      <c r="HL88" s="49" t="str">
        <f t="shared" si="317"/>
        <v/>
      </c>
      <c r="HM88" s="49" t="str">
        <f t="shared" si="318"/>
        <v/>
      </c>
      <c r="HN88" s="49" t="str">
        <f t="shared" si="319"/>
        <v/>
      </c>
      <c r="HO88" s="49" t="str">
        <f t="shared" si="320"/>
        <v/>
      </c>
      <c r="HP88" s="49" t="str">
        <f t="shared" si="321"/>
        <v/>
      </c>
      <c r="HQ88" s="49" t="str">
        <f t="shared" si="322"/>
        <v/>
      </c>
      <c r="HR88" s="49" t="str">
        <f t="shared" si="323"/>
        <v/>
      </c>
      <c r="HS88" s="49" t="str">
        <f t="shared" si="324"/>
        <v/>
      </c>
      <c r="HT88" s="169" t="e">
        <f t="shared" si="325"/>
        <v>#N/A</v>
      </c>
      <c r="HU88" s="169" t="e">
        <f t="shared" si="342"/>
        <v>#N/A</v>
      </c>
      <c r="HV88" s="169" t="e">
        <f t="shared" si="342"/>
        <v>#N/A</v>
      </c>
      <c r="HW88" s="169" t="e">
        <f t="shared" si="342"/>
        <v>#N/A</v>
      </c>
      <c r="HX88" s="169" t="e">
        <f t="shared" si="353"/>
        <v>#N/A</v>
      </c>
      <c r="HY88" s="169" t="e">
        <f t="shared" si="353"/>
        <v>#N/A</v>
      </c>
      <c r="HZ88" s="169" t="e">
        <f t="shared" si="353"/>
        <v>#N/A</v>
      </c>
      <c r="IA88" s="169" t="e">
        <f t="shared" si="353"/>
        <v>#N/A</v>
      </c>
      <c r="IB88" s="169" t="e">
        <f t="shared" si="353"/>
        <v>#N/A</v>
      </c>
      <c r="IC88" s="169" t="e">
        <f t="shared" si="353"/>
        <v>#N/A</v>
      </c>
      <c r="ID88" s="169" t="e">
        <f t="shared" si="353"/>
        <v>#N/A</v>
      </c>
      <c r="IE88" s="169" t="e">
        <f t="shared" si="353"/>
        <v>#N/A</v>
      </c>
      <c r="IF88" s="169" t="e">
        <f t="shared" si="353"/>
        <v>#N/A</v>
      </c>
      <c r="IG88" s="169" t="e">
        <f t="shared" si="353"/>
        <v>#N/A</v>
      </c>
      <c r="IH88" s="169" t="e">
        <f t="shared" si="353"/>
        <v>#N/A</v>
      </c>
      <c r="II88" s="169" t="e">
        <f t="shared" si="353"/>
        <v>#N/A</v>
      </c>
      <c r="IJ88" s="169" t="e">
        <f t="shared" si="353"/>
        <v>#N/A</v>
      </c>
      <c r="IK88" s="169" t="e">
        <f t="shared" si="353"/>
        <v>#N/A</v>
      </c>
      <c r="IL88" s="169" t="e">
        <f t="shared" si="353"/>
        <v>#N/A</v>
      </c>
      <c r="IM88" s="169" t="e">
        <f t="shared" si="349"/>
        <v>#N/A</v>
      </c>
      <c r="IN88" s="169" t="e">
        <f t="shared" si="349"/>
        <v>#N/A</v>
      </c>
      <c r="IO88" s="169" t="e">
        <f t="shared" si="349"/>
        <v>#N/A</v>
      </c>
      <c r="IP88" s="169" t="e">
        <f t="shared" si="349"/>
        <v>#N/A</v>
      </c>
      <c r="IQ88" s="169" t="e">
        <f t="shared" si="349"/>
        <v>#N/A</v>
      </c>
      <c r="IR88" s="169" t="e">
        <f t="shared" si="349"/>
        <v>#N/A</v>
      </c>
      <c r="IS88" s="169" t="e">
        <f t="shared" si="349"/>
        <v>#N/A</v>
      </c>
      <c r="IT88" s="169" t="e">
        <f t="shared" si="349"/>
        <v>#N/A</v>
      </c>
      <c r="IU88" s="169" t="e">
        <f t="shared" si="349"/>
        <v>#N/A</v>
      </c>
      <c r="IV88" s="169" t="e">
        <f t="shared" si="349"/>
        <v>#N/A</v>
      </c>
      <c r="IW88" s="169" t="e">
        <f t="shared" si="349"/>
        <v>#N/A</v>
      </c>
      <c r="IX88" s="169" t="e">
        <f t="shared" si="349"/>
        <v>#N/A</v>
      </c>
      <c r="IY88" s="169" t="e">
        <f t="shared" si="349"/>
        <v>#N/A</v>
      </c>
      <c r="IZ88" s="169" t="e">
        <f t="shared" si="349"/>
        <v>#N/A</v>
      </c>
      <c r="JA88" s="169" t="e">
        <f t="shared" si="349"/>
        <v>#N/A</v>
      </c>
      <c r="JB88" s="169" t="e">
        <f t="shared" si="346"/>
        <v>#N/A</v>
      </c>
      <c r="JC88" s="169" t="e">
        <f t="shared" si="346"/>
        <v>#N/A</v>
      </c>
      <c r="JD88" s="169" t="e">
        <f t="shared" si="346"/>
        <v>#N/A</v>
      </c>
      <c r="JE88" s="169" t="e">
        <f t="shared" si="346"/>
        <v>#N/A</v>
      </c>
      <c r="JF88" s="169" t="e">
        <f t="shared" si="346"/>
        <v>#N/A</v>
      </c>
      <c r="JG88" s="169" t="e">
        <f t="shared" si="346"/>
        <v>#N/A</v>
      </c>
      <c r="JH88" s="169" t="e">
        <f t="shared" si="346"/>
        <v>#N/A</v>
      </c>
      <c r="JI88" s="169" t="e">
        <f t="shared" si="346"/>
        <v>#N/A</v>
      </c>
      <c r="JJ88" s="169" t="e">
        <f t="shared" si="346"/>
        <v>#N/A</v>
      </c>
      <c r="JK88" s="169" t="e">
        <f t="shared" si="346"/>
        <v>#N/A</v>
      </c>
      <c r="JL88" s="169" t="e">
        <f t="shared" si="346"/>
        <v>#N/A</v>
      </c>
      <c r="JM88" s="169" t="e">
        <f t="shared" si="346"/>
        <v>#N/A</v>
      </c>
      <c r="JN88" s="169" t="e">
        <f t="shared" si="346"/>
        <v>#N/A</v>
      </c>
      <c r="JO88" s="169" t="e">
        <f t="shared" si="346"/>
        <v>#N/A</v>
      </c>
      <c r="JP88" s="169" t="e">
        <f t="shared" si="346"/>
        <v>#N/A</v>
      </c>
      <c r="JQ88" s="169" t="e">
        <f t="shared" si="359"/>
        <v>#N/A</v>
      </c>
      <c r="JR88" s="169" t="e">
        <f t="shared" si="359"/>
        <v>#N/A</v>
      </c>
      <c r="JS88" s="169" t="e">
        <f t="shared" si="359"/>
        <v>#N/A</v>
      </c>
      <c r="JT88" s="169" t="e">
        <f t="shared" si="359"/>
        <v>#N/A</v>
      </c>
      <c r="JU88" s="169" t="e">
        <f t="shared" si="359"/>
        <v>#N/A</v>
      </c>
      <c r="JV88" s="169" t="e">
        <f t="shared" si="359"/>
        <v>#N/A</v>
      </c>
      <c r="JW88" s="169" t="e">
        <f t="shared" si="359"/>
        <v>#N/A</v>
      </c>
      <c r="JX88" s="169" t="e">
        <f t="shared" si="359"/>
        <v>#N/A</v>
      </c>
      <c r="JY88" s="169" t="e">
        <f t="shared" si="359"/>
        <v>#N/A</v>
      </c>
      <c r="JZ88" s="169" t="e">
        <f t="shared" si="359"/>
        <v>#N/A</v>
      </c>
      <c r="KA88" s="169" t="e">
        <f t="shared" si="359"/>
        <v>#N/A</v>
      </c>
      <c r="KB88" s="169" t="e">
        <f t="shared" si="359"/>
        <v>#N/A</v>
      </c>
      <c r="KC88" s="169" t="e">
        <f t="shared" si="359"/>
        <v>#N/A</v>
      </c>
      <c r="KD88" s="169" t="e">
        <f t="shared" si="359"/>
        <v>#N/A</v>
      </c>
      <c r="KE88" s="169" t="e">
        <f t="shared" si="359"/>
        <v>#N/A</v>
      </c>
      <c r="KF88" s="169" t="e">
        <f t="shared" si="335"/>
        <v>#N/A</v>
      </c>
      <c r="KG88" s="169" t="e">
        <f t="shared" si="343"/>
        <v>#N/A</v>
      </c>
      <c r="KH88" s="169" t="e">
        <f t="shared" si="343"/>
        <v>#N/A</v>
      </c>
      <c r="KI88" s="169" t="e">
        <f t="shared" si="343"/>
        <v>#N/A</v>
      </c>
      <c r="KJ88" s="169" t="e">
        <f t="shared" si="354"/>
        <v>#N/A</v>
      </c>
      <c r="KK88" s="169" t="e">
        <f t="shared" si="354"/>
        <v>#N/A</v>
      </c>
      <c r="KL88" s="169" t="e">
        <f t="shared" si="354"/>
        <v>#N/A</v>
      </c>
      <c r="KM88" s="169" t="e">
        <f t="shared" si="354"/>
        <v>#N/A</v>
      </c>
      <c r="KN88" s="169" t="e">
        <f t="shared" si="354"/>
        <v>#N/A</v>
      </c>
      <c r="KO88" s="169" t="e">
        <f t="shared" si="354"/>
        <v>#N/A</v>
      </c>
      <c r="KP88" s="169" t="e">
        <f t="shared" si="354"/>
        <v>#N/A</v>
      </c>
      <c r="KQ88" s="169" t="e">
        <f t="shared" si="354"/>
        <v>#N/A</v>
      </c>
      <c r="KR88" s="169" t="e">
        <f t="shared" si="354"/>
        <v>#N/A</v>
      </c>
      <c r="KS88" s="169" t="e">
        <f t="shared" si="354"/>
        <v>#N/A</v>
      </c>
      <c r="KT88" s="169" t="e">
        <f t="shared" si="354"/>
        <v>#N/A</v>
      </c>
      <c r="KU88" s="169" t="e">
        <f t="shared" si="354"/>
        <v>#N/A</v>
      </c>
      <c r="KV88" s="169" t="e">
        <f t="shared" si="354"/>
        <v>#N/A</v>
      </c>
      <c r="KW88" s="169" t="e">
        <f t="shared" si="354"/>
        <v>#N/A</v>
      </c>
      <c r="KX88" s="169" t="e">
        <f t="shared" si="354"/>
        <v>#N/A</v>
      </c>
      <c r="KY88" s="169" t="e">
        <f t="shared" si="350"/>
        <v>#N/A</v>
      </c>
      <c r="KZ88" s="169" t="e">
        <f t="shared" si="350"/>
        <v>#N/A</v>
      </c>
      <c r="LA88" s="169" t="e">
        <f t="shared" si="350"/>
        <v>#N/A</v>
      </c>
      <c r="LB88" s="169" t="e">
        <f t="shared" si="350"/>
        <v>#N/A</v>
      </c>
      <c r="LC88" s="169" t="e">
        <f t="shared" si="350"/>
        <v>#N/A</v>
      </c>
      <c r="LD88" s="169" t="e">
        <f t="shared" si="350"/>
        <v>#N/A</v>
      </c>
      <c r="LE88" s="169" t="e">
        <f t="shared" si="350"/>
        <v>#N/A</v>
      </c>
      <c r="LF88" s="169" t="e">
        <f t="shared" si="350"/>
        <v>#N/A</v>
      </c>
      <c r="LG88" s="169" t="e">
        <f t="shared" si="350"/>
        <v>#N/A</v>
      </c>
      <c r="LH88" s="169" t="e">
        <f t="shared" si="350"/>
        <v>#N/A</v>
      </c>
      <c r="LI88" s="169" t="e">
        <f t="shared" si="350"/>
        <v>#N/A</v>
      </c>
      <c r="LJ88" s="169" t="e">
        <f t="shared" si="350"/>
        <v>#N/A</v>
      </c>
      <c r="LK88" s="169" t="e">
        <f t="shared" si="350"/>
        <v>#N/A</v>
      </c>
      <c r="LL88" s="169" t="e">
        <f t="shared" si="350"/>
        <v>#N/A</v>
      </c>
      <c r="LM88" s="169" t="e">
        <f t="shared" si="350"/>
        <v>#N/A</v>
      </c>
      <c r="LN88" s="169" t="e">
        <f t="shared" si="347"/>
        <v>#N/A</v>
      </c>
      <c r="LO88" s="169" t="e">
        <f t="shared" si="347"/>
        <v>#N/A</v>
      </c>
      <c r="LP88" s="169" t="e">
        <f t="shared" si="347"/>
        <v>#N/A</v>
      </c>
      <c r="LQ88" s="169" t="e">
        <f t="shared" si="347"/>
        <v>#N/A</v>
      </c>
      <c r="LR88" s="169" t="e">
        <f t="shared" si="347"/>
        <v>#N/A</v>
      </c>
      <c r="LS88" s="169" t="e">
        <f t="shared" si="347"/>
        <v>#N/A</v>
      </c>
      <c r="LT88" s="169" t="e">
        <f t="shared" si="347"/>
        <v>#N/A</v>
      </c>
      <c r="LU88" s="169" t="e">
        <f t="shared" si="347"/>
        <v>#N/A</v>
      </c>
      <c r="LV88" s="169" t="e">
        <f t="shared" si="347"/>
        <v>#N/A</v>
      </c>
      <c r="LW88" s="169" t="e">
        <f t="shared" si="347"/>
        <v>#N/A</v>
      </c>
      <c r="LX88" s="169" t="e">
        <f t="shared" si="347"/>
        <v>#N/A</v>
      </c>
      <c r="LY88" s="169" t="e">
        <f t="shared" si="347"/>
        <v>#N/A</v>
      </c>
      <c r="LZ88" s="169" t="e">
        <f t="shared" si="347"/>
        <v>#N/A</v>
      </c>
      <c r="MA88" s="169" t="e">
        <f t="shared" si="347"/>
        <v>#N/A</v>
      </c>
      <c r="MB88" s="169" t="e">
        <f t="shared" si="347"/>
        <v>#N/A</v>
      </c>
      <c r="MC88" s="169" t="e">
        <f t="shared" si="360"/>
        <v>#N/A</v>
      </c>
      <c r="MD88" s="169" t="e">
        <f t="shared" si="360"/>
        <v>#N/A</v>
      </c>
      <c r="ME88" s="169" t="e">
        <f t="shared" si="360"/>
        <v>#N/A</v>
      </c>
      <c r="MF88" s="169" t="e">
        <f t="shared" si="360"/>
        <v>#N/A</v>
      </c>
      <c r="MG88" s="169" t="e">
        <f t="shared" si="360"/>
        <v>#N/A</v>
      </c>
      <c r="MH88" s="169" t="e">
        <f t="shared" si="360"/>
        <v>#N/A</v>
      </c>
      <c r="MI88" s="169" t="e">
        <f t="shared" si="360"/>
        <v>#N/A</v>
      </c>
      <c r="MJ88" s="169" t="e">
        <f t="shared" si="360"/>
        <v>#N/A</v>
      </c>
      <c r="MK88" s="169" t="e">
        <f t="shared" si="360"/>
        <v>#N/A</v>
      </c>
      <c r="ML88" s="169" t="e">
        <f t="shared" si="360"/>
        <v>#N/A</v>
      </c>
      <c r="MM88" s="169" t="e">
        <f t="shared" si="360"/>
        <v>#N/A</v>
      </c>
      <c r="MN88" s="169" t="e">
        <f t="shared" si="360"/>
        <v>#N/A</v>
      </c>
      <c r="MO88" s="169" t="e">
        <f t="shared" si="360"/>
        <v>#N/A</v>
      </c>
      <c r="MP88" s="169" t="e">
        <f t="shared" si="360"/>
        <v>#N/A</v>
      </c>
      <c r="MQ88" s="169" t="e">
        <f t="shared" si="360"/>
        <v>#N/A</v>
      </c>
      <c r="MR88" s="169" t="e">
        <f t="shared" si="336"/>
        <v>#N/A</v>
      </c>
      <c r="MS88" s="169" t="e">
        <f t="shared" si="344"/>
        <v>#N/A</v>
      </c>
      <c r="MT88" s="169" t="e">
        <f t="shared" si="344"/>
        <v>#N/A</v>
      </c>
      <c r="MU88" s="169" t="e">
        <f t="shared" si="344"/>
        <v>#N/A</v>
      </c>
      <c r="MV88" s="169" t="e">
        <f t="shared" si="355"/>
        <v>#N/A</v>
      </c>
      <c r="MW88" s="169" t="e">
        <f t="shared" si="355"/>
        <v>#N/A</v>
      </c>
      <c r="MX88" s="169" t="e">
        <f t="shared" si="355"/>
        <v>#N/A</v>
      </c>
      <c r="MY88" s="169" t="e">
        <f t="shared" si="355"/>
        <v>#N/A</v>
      </c>
      <c r="MZ88" s="169" t="e">
        <f t="shared" si="355"/>
        <v>#N/A</v>
      </c>
      <c r="NA88" s="169" t="e">
        <f t="shared" si="355"/>
        <v>#N/A</v>
      </c>
      <c r="NB88" s="169" t="e">
        <f t="shared" si="355"/>
        <v>#N/A</v>
      </c>
      <c r="NC88" s="169" t="e">
        <f t="shared" si="355"/>
        <v>#N/A</v>
      </c>
      <c r="ND88" s="169" t="e">
        <f t="shared" si="355"/>
        <v>#N/A</v>
      </c>
      <c r="NE88" s="169" t="e">
        <f t="shared" si="355"/>
        <v>#N/A</v>
      </c>
      <c r="NF88" s="169" t="e">
        <f t="shared" si="355"/>
        <v>#N/A</v>
      </c>
      <c r="NG88" s="169" t="e">
        <f t="shared" si="355"/>
        <v>#N/A</v>
      </c>
      <c r="NH88" s="169" t="e">
        <f t="shared" si="355"/>
        <v>#N/A</v>
      </c>
      <c r="NI88" s="169" t="e">
        <f t="shared" si="355"/>
        <v>#N/A</v>
      </c>
      <c r="NJ88" s="169" t="e">
        <f t="shared" si="355"/>
        <v>#N/A</v>
      </c>
      <c r="NK88" s="169" t="e">
        <f t="shared" si="351"/>
        <v>#N/A</v>
      </c>
      <c r="NL88" s="169" t="e">
        <f t="shared" si="351"/>
        <v>#N/A</v>
      </c>
      <c r="NM88" s="169" t="e">
        <f t="shared" si="351"/>
        <v>#N/A</v>
      </c>
      <c r="NN88" s="169" t="e">
        <f t="shared" si="351"/>
        <v>#N/A</v>
      </c>
      <c r="NO88" s="169" t="e">
        <f t="shared" si="351"/>
        <v>#N/A</v>
      </c>
      <c r="NP88" s="169" t="e">
        <f t="shared" si="351"/>
        <v>#N/A</v>
      </c>
      <c r="NQ88" s="169" t="e">
        <f t="shared" si="351"/>
        <v>#N/A</v>
      </c>
      <c r="NR88" s="169" t="e">
        <f t="shared" si="351"/>
        <v>#N/A</v>
      </c>
      <c r="NS88" s="169" t="e">
        <f t="shared" si="351"/>
        <v>#N/A</v>
      </c>
      <c r="NT88" s="169" t="e">
        <f t="shared" si="351"/>
        <v>#N/A</v>
      </c>
      <c r="NU88" s="169" t="e">
        <f t="shared" si="351"/>
        <v>#N/A</v>
      </c>
      <c r="NV88" s="169" t="e">
        <f t="shared" si="351"/>
        <v>#N/A</v>
      </c>
      <c r="NW88" s="169" t="e">
        <f t="shared" si="351"/>
        <v>#N/A</v>
      </c>
      <c r="NX88" s="169" t="e">
        <f t="shared" si="351"/>
        <v>#N/A</v>
      </c>
      <c r="NY88" s="169" t="e">
        <f t="shared" si="351"/>
        <v>#N/A</v>
      </c>
      <c r="NZ88" s="169" t="e">
        <f t="shared" si="348"/>
        <v>#N/A</v>
      </c>
      <c r="OA88" s="169" t="e">
        <f t="shared" si="348"/>
        <v>#N/A</v>
      </c>
      <c r="OB88" s="169" t="e">
        <f t="shared" si="348"/>
        <v>#N/A</v>
      </c>
      <c r="OC88" s="169" t="e">
        <f t="shared" si="348"/>
        <v>#N/A</v>
      </c>
      <c r="OD88" s="169" t="e">
        <f t="shared" si="348"/>
        <v>#N/A</v>
      </c>
      <c r="OE88" s="169" t="e">
        <f t="shared" si="348"/>
        <v>#N/A</v>
      </c>
      <c r="OF88" s="169" t="e">
        <f t="shared" si="348"/>
        <v>#N/A</v>
      </c>
      <c r="OG88" s="169" t="e">
        <f t="shared" si="348"/>
        <v>#N/A</v>
      </c>
      <c r="OH88" s="169" t="e">
        <f t="shared" si="348"/>
        <v>#N/A</v>
      </c>
      <c r="OI88" s="169" t="e">
        <f t="shared" si="348"/>
        <v>#N/A</v>
      </c>
      <c r="OJ88" s="169" t="e">
        <f t="shared" si="348"/>
        <v>#N/A</v>
      </c>
      <c r="OK88" s="169" t="e">
        <f t="shared" si="348"/>
        <v>#N/A</v>
      </c>
      <c r="OL88" s="169" t="e">
        <f t="shared" si="348"/>
        <v>#N/A</v>
      </c>
      <c r="OM88" s="169" t="e">
        <f t="shared" si="348"/>
        <v>#N/A</v>
      </c>
      <c r="ON88" s="169" t="e">
        <f t="shared" si="348"/>
        <v>#N/A</v>
      </c>
      <c r="OO88" s="169" t="e">
        <f t="shared" si="361"/>
        <v>#N/A</v>
      </c>
      <c r="OP88" s="169" t="e">
        <f t="shared" si="361"/>
        <v>#N/A</v>
      </c>
      <c r="OQ88" s="169" t="e">
        <f t="shared" si="361"/>
        <v>#N/A</v>
      </c>
      <c r="OR88" s="169" t="e">
        <f t="shared" si="361"/>
        <v>#N/A</v>
      </c>
      <c r="OS88" s="169" t="e">
        <f t="shared" si="361"/>
        <v>#N/A</v>
      </c>
      <c r="OT88" s="169" t="e">
        <f t="shared" si="361"/>
        <v>#N/A</v>
      </c>
      <c r="OU88" s="169" t="e">
        <f t="shared" si="361"/>
        <v>#N/A</v>
      </c>
      <c r="OV88" s="169" t="e">
        <f t="shared" si="361"/>
        <v>#N/A</v>
      </c>
      <c r="OW88" s="169" t="e">
        <f t="shared" si="361"/>
        <v>#N/A</v>
      </c>
      <c r="OX88" s="169" t="e">
        <f t="shared" si="361"/>
        <v>#N/A</v>
      </c>
      <c r="OY88" s="169" t="e">
        <f t="shared" si="361"/>
        <v>#N/A</v>
      </c>
      <c r="OZ88" s="169" t="e">
        <f t="shared" si="361"/>
        <v>#N/A</v>
      </c>
      <c r="PA88" s="169" t="e">
        <f t="shared" si="361"/>
        <v>#N/A</v>
      </c>
      <c r="PB88" s="169" t="e">
        <f t="shared" si="361"/>
        <v>#N/A</v>
      </c>
      <c r="PC88" s="169" t="e">
        <f t="shared" si="361"/>
        <v>#N/A</v>
      </c>
      <c r="PD88" s="169" t="e">
        <f t="shared" si="337"/>
        <v>#N/A</v>
      </c>
      <c r="PE88" s="169" t="e">
        <f t="shared" si="357"/>
        <v>#N/A</v>
      </c>
      <c r="PF88" s="169" t="e">
        <f t="shared" si="357"/>
        <v>#N/A</v>
      </c>
      <c r="PG88" s="169" t="e">
        <f t="shared" si="357"/>
        <v>#N/A</v>
      </c>
      <c r="PH88" s="169" t="e">
        <f t="shared" si="357"/>
        <v>#N/A</v>
      </c>
      <c r="PI88" s="169" t="e">
        <f t="shared" si="357"/>
        <v>#N/A</v>
      </c>
      <c r="PJ88" s="169" t="e">
        <f t="shared" si="357"/>
        <v>#N/A</v>
      </c>
      <c r="PK88" s="169" t="e">
        <f t="shared" si="357"/>
        <v>#N/A</v>
      </c>
      <c r="PL88" s="169" t="e">
        <f t="shared" si="357"/>
        <v>#N/A</v>
      </c>
    </row>
    <row r="89" spans="1:428" hidden="1" x14ac:dyDescent="0.75">
      <c r="A89" s="4">
        <v>86</v>
      </c>
      <c r="B89" s="109"/>
      <c r="C89" s="117"/>
      <c r="D89" s="122" t="str">
        <f t="shared" si="220"/>
        <v/>
      </c>
      <c r="E89" s="95"/>
      <c r="F89" s="122" t="str">
        <f t="shared" si="221"/>
        <v/>
      </c>
      <c r="G89" s="117"/>
      <c r="H89" s="110"/>
      <c r="I89" s="124" t="str">
        <f t="shared" si="222"/>
        <v/>
      </c>
      <c r="J89" s="124" t="str">
        <f t="shared" si="223"/>
        <v/>
      </c>
      <c r="K89" s="73" t="str">
        <f t="shared" si="327"/>
        <v/>
      </c>
      <c r="L89" s="23"/>
      <c r="M89" s="57"/>
      <c r="N89" s="280"/>
      <c r="O89" s="74" t="str">
        <f>IF(AND(D89&gt;0,E89&gt;0,F89&gt;0),IF(ISBLANK(N89),IF(ISBLANK(L89),"",(F89-D89)*VLOOKUP(L89,VLookups!$A$4:$B$13,2,FALSE)),N89),"")</f>
        <v/>
      </c>
      <c r="P89" s="75" t="str">
        <f t="shared" si="224"/>
        <v/>
      </c>
      <c r="Q89" s="95"/>
      <c r="R89" s="270" t="str">
        <f>IF(AND(Q89&gt;0,E89&gt;0,NOT(O89="")),ABS(VLOOKUP($Q$1,VLookups!$A$43:$B$44,2,FALSE)-_xlfn.NORM.DIST(Q89,K89,O89,TRUE)),"")</f>
        <v/>
      </c>
      <c r="S89" s="94" t="str">
        <f>IF(AND($D89&gt;0,$E89&gt;0,$F89&gt;0,NOT(ISBLANK($L89))),_xlfn.NORM.INV(ABS(VLOOKUP($Q$1,VLookups!$A$43:$B$44,2,FALSE)-S$3),$K89,$O89),"")</f>
        <v/>
      </c>
      <c r="T89" s="93" t="str">
        <f>IF(AND($D89&gt;0,$E89&gt;0,$F89&gt;0,NOT(ISBLANK($L89))),_xlfn.NORM.INV(ABS(VLOOKUP($Q$1,VLookups!$A$43:$B$44,2,FALSE)-T$3),$K89,$O89),"")</f>
        <v/>
      </c>
      <c r="U89" s="94" t="str">
        <f>IF(AND($D89&gt;0,$E89&gt;0,$F89&gt;0,NOT(ISBLANK($L89))),_xlfn.NORM.INV(ABS(VLOOKUP($Q$1,VLookups!$A$43:$B$44,2,FALSE)-U$3),$K89,$O89),"")</f>
        <v/>
      </c>
      <c r="V89" s="93" t="str">
        <f>IF(AND($D89&gt;0,$E89&gt;0,$F89&gt;0,NOT(ISBLANK($L89))),_xlfn.NORM.INV(ABS(VLOOKUP($Q$1,VLookups!$A$43:$B$44,2,FALSE)-V$3),$K89,$O89),"")</f>
        <v/>
      </c>
      <c r="W89" s="94" t="str">
        <f>IF(AND($D89&gt;0,$E89&gt;0,$F89&gt;0,NOT(ISBLANK($L89))),_xlfn.NORM.INV(ABS(VLOOKUP($Q$1,VLookups!$A$43:$B$44,2,FALSE)-W$3),$K89,$O89),"")</f>
        <v/>
      </c>
      <c r="X89" s="93" t="str">
        <f>IF(AND($D89&gt;0,$E89&gt;0,$F89&gt;0,NOT(ISBLANK($L89))),_xlfn.NORM.INV(ABS(VLOOKUP($Q$1,VLookups!$A$43:$B$44,2,FALSE)-X$3),$K89,$O89),"")</f>
        <v/>
      </c>
      <c r="Y89" s="5"/>
      <c r="Z89" s="168" t="str">
        <f t="shared" si="328"/>
        <v/>
      </c>
      <c r="AA89" s="49" t="str">
        <f t="shared" si="329"/>
        <v/>
      </c>
      <c r="AB89" s="49" t="str">
        <f t="shared" si="362"/>
        <v/>
      </c>
      <c r="AC89" s="49" t="str">
        <f t="shared" si="362"/>
        <v/>
      </c>
      <c r="AD89" s="49" t="str">
        <f t="shared" si="362"/>
        <v/>
      </c>
      <c r="AE89" s="49" t="str">
        <f t="shared" si="362"/>
        <v/>
      </c>
      <c r="AF89" s="49" t="str">
        <f t="shared" si="362"/>
        <v/>
      </c>
      <c r="AG89" s="49" t="str">
        <f t="shared" si="362"/>
        <v/>
      </c>
      <c r="AH89" s="49" t="str">
        <f t="shared" si="362"/>
        <v/>
      </c>
      <c r="AI89" s="49" t="str">
        <f t="shared" si="362"/>
        <v/>
      </c>
      <c r="AJ89" s="49" t="str">
        <f t="shared" si="362"/>
        <v/>
      </c>
      <c r="AK89" s="49" t="str">
        <f t="shared" si="362"/>
        <v/>
      </c>
      <c r="AL89" s="49" t="str">
        <f t="shared" si="362"/>
        <v/>
      </c>
      <c r="AM89" s="49" t="str">
        <f t="shared" si="362"/>
        <v/>
      </c>
      <c r="AN89" s="49" t="str">
        <f t="shared" si="362"/>
        <v/>
      </c>
      <c r="AO89" s="49" t="str">
        <f t="shared" si="362"/>
        <v/>
      </c>
      <c r="AP89" s="49" t="str">
        <f t="shared" si="362"/>
        <v/>
      </c>
      <c r="AQ89" s="49" t="str">
        <f t="shared" si="362"/>
        <v/>
      </c>
      <c r="AR89" s="49" t="str">
        <f t="shared" si="362"/>
        <v/>
      </c>
      <c r="AS89" s="49" t="str">
        <f t="shared" si="362"/>
        <v/>
      </c>
      <c r="AT89" s="49" t="str">
        <f t="shared" si="362"/>
        <v/>
      </c>
      <c r="AU89" s="49" t="str">
        <f t="shared" si="362"/>
        <v/>
      </c>
      <c r="AV89" s="49" t="str">
        <f t="shared" si="362"/>
        <v/>
      </c>
      <c r="AW89" s="49" t="str">
        <f t="shared" si="362"/>
        <v/>
      </c>
      <c r="AX89" s="49" t="str">
        <f t="shared" si="362"/>
        <v/>
      </c>
      <c r="AY89" s="49" t="str">
        <f t="shared" si="362"/>
        <v/>
      </c>
      <c r="AZ89" s="49" t="str">
        <f t="shared" si="362"/>
        <v/>
      </c>
      <c r="BA89" s="49" t="str">
        <f t="shared" si="362"/>
        <v/>
      </c>
      <c r="BB89" s="49" t="str">
        <f t="shared" si="362"/>
        <v/>
      </c>
      <c r="BC89" s="49" t="str">
        <f t="shared" si="362"/>
        <v/>
      </c>
      <c r="BD89" s="49" t="str">
        <f t="shared" si="362"/>
        <v/>
      </c>
      <c r="BE89" s="49" t="str">
        <f t="shared" si="362"/>
        <v/>
      </c>
      <c r="BF89" s="49" t="str">
        <f t="shared" si="362"/>
        <v/>
      </c>
      <c r="BG89" s="49" t="str">
        <f t="shared" si="362"/>
        <v/>
      </c>
      <c r="BH89" s="49" t="str">
        <f t="shared" si="362"/>
        <v/>
      </c>
      <c r="BI89" s="49" t="str">
        <f t="shared" si="362"/>
        <v/>
      </c>
      <c r="BJ89" s="49" t="str">
        <f t="shared" si="362"/>
        <v/>
      </c>
      <c r="BK89" s="49" t="str">
        <f t="shared" si="362"/>
        <v/>
      </c>
      <c r="BL89" s="49" t="str">
        <f t="shared" si="362"/>
        <v/>
      </c>
      <c r="BM89" s="49" t="str">
        <f t="shared" si="362"/>
        <v/>
      </c>
      <c r="BN89" s="49" t="str">
        <f t="shared" si="362"/>
        <v/>
      </c>
      <c r="BO89" s="49" t="str">
        <f t="shared" si="362"/>
        <v/>
      </c>
      <c r="BP89" s="49" t="str">
        <f t="shared" si="362"/>
        <v/>
      </c>
      <c r="BQ89" s="49" t="str">
        <f t="shared" si="362"/>
        <v/>
      </c>
      <c r="BR89" s="49" t="str">
        <f t="shared" si="362"/>
        <v/>
      </c>
      <c r="BS89" s="49" t="str">
        <f t="shared" si="362"/>
        <v/>
      </c>
      <c r="BT89" s="49" t="str">
        <f t="shared" si="362"/>
        <v/>
      </c>
      <c r="BU89" s="49" t="str">
        <f t="shared" si="362"/>
        <v/>
      </c>
      <c r="BV89" s="49" t="str">
        <f t="shared" si="362"/>
        <v/>
      </c>
      <c r="BW89" s="49" t="str">
        <f t="shared" si="362"/>
        <v/>
      </c>
      <c r="BX89" s="49" t="str">
        <f t="shared" si="362"/>
        <v/>
      </c>
      <c r="BY89" s="49" t="str">
        <f t="shared" si="362"/>
        <v/>
      </c>
      <c r="BZ89" s="49" t="str">
        <f t="shared" si="362"/>
        <v/>
      </c>
      <c r="CA89" s="49" t="str">
        <f t="shared" si="362"/>
        <v/>
      </c>
      <c r="CB89" s="49" t="str">
        <f t="shared" si="362"/>
        <v/>
      </c>
      <c r="CC89" s="49" t="str">
        <f t="shared" si="362"/>
        <v/>
      </c>
      <c r="CD89" s="49" t="str">
        <f t="shared" si="362"/>
        <v/>
      </c>
      <c r="CE89" s="49" t="str">
        <f t="shared" si="362"/>
        <v/>
      </c>
      <c r="CF89" s="49" t="str">
        <f t="shared" si="362"/>
        <v/>
      </c>
      <c r="CG89" s="49" t="str">
        <f t="shared" si="362"/>
        <v/>
      </c>
      <c r="CH89" s="49" t="str">
        <f t="shared" si="362"/>
        <v/>
      </c>
      <c r="CI89" s="49" t="str">
        <f t="shared" si="362"/>
        <v/>
      </c>
      <c r="CJ89" s="49" t="str">
        <f t="shared" si="362"/>
        <v/>
      </c>
      <c r="CK89" s="49" t="str">
        <f t="shared" si="362"/>
        <v/>
      </c>
      <c r="CL89" s="49" t="str">
        <f t="shared" si="362"/>
        <v/>
      </c>
      <c r="CM89" s="49" t="str">
        <f t="shared" ref="CM89:DV92" si="363">IF(ISNONTEXT($Z89),CN89-$Z89,"")</f>
        <v/>
      </c>
      <c r="CN89" s="49" t="str">
        <f t="shared" si="363"/>
        <v/>
      </c>
      <c r="CO89" s="49" t="str">
        <f t="shared" si="363"/>
        <v/>
      </c>
      <c r="CP89" s="49" t="str">
        <f t="shared" si="363"/>
        <v/>
      </c>
      <c r="CQ89" s="49" t="str">
        <f t="shared" si="363"/>
        <v/>
      </c>
      <c r="CR89" s="49" t="str">
        <f t="shared" si="363"/>
        <v/>
      </c>
      <c r="CS89" s="49" t="str">
        <f t="shared" si="363"/>
        <v/>
      </c>
      <c r="CT89" s="49" t="str">
        <f t="shared" si="363"/>
        <v/>
      </c>
      <c r="CU89" s="49" t="str">
        <f t="shared" si="363"/>
        <v/>
      </c>
      <c r="CV89" s="49" t="str">
        <f t="shared" si="363"/>
        <v/>
      </c>
      <c r="CW89" s="49" t="str">
        <f t="shared" si="363"/>
        <v/>
      </c>
      <c r="CX89" s="49" t="str">
        <f t="shared" si="363"/>
        <v/>
      </c>
      <c r="CY89" s="49" t="str">
        <f t="shared" si="363"/>
        <v/>
      </c>
      <c r="CZ89" s="49" t="str">
        <f t="shared" si="363"/>
        <v/>
      </c>
      <c r="DA89" s="49" t="str">
        <f t="shared" si="363"/>
        <v/>
      </c>
      <c r="DB89" s="49" t="str">
        <f t="shared" si="363"/>
        <v/>
      </c>
      <c r="DC89" s="49" t="str">
        <f t="shared" si="363"/>
        <v/>
      </c>
      <c r="DD89" s="49" t="str">
        <f t="shared" si="363"/>
        <v/>
      </c>
      <c r="DE89" s="49" t="str">
        <f t="shared" si="363"/>
        <v/>
      </c>
      <c r="DF89" s="49" t="str">
        <f t="shared" si="363"/>
        <v/>
      </c>
      <c r="DG89" s="49" t="str">
        <f t="shared" si="363"/>
        <v/>
      </c>
      <c r="DH89" s="49" t="str">
        <f t="shared" si="363"/>
        <v/>
      </c>
      <c r="DI89" s="49" t="str">
        <f t="shared" si="363"/>
        <v/>
      </c>
      <c r="DJ89" s="49" t="str">
        <f t="shared" si="363"/>
        <v/>
      </c>
      <c r="DK89" s="49" t="str">
        <f t="shared" si="363"/>
        <v/>
      </c>
      <c r="DL89" s="49" t="str">
        <f t="shared" si="363"/>
        <v/>
      </c>
      <c r="DM89" s="49" t="str">
        <f t="shared" si="363"/>
        <v/>
      </c>
      <c r="DN89" s="49" t="str">
        <f t="shared" si="363"/>
        <v/>
      </c>
      <c r="DO89" s="49" t="str">
        <f t="shared" si="363"/>
        <v/>
      </c>
      <c r="DP89" s="49" t="str">
        <f t="shared" si="363"/>
        <v/>
      </c>
      <c r="DQ89" s="49" t="str">
        <f t="shared" si="363"/>
        <v/>
      </c>
      <c r="DR89" s="49" t="str">
        <f t="shared" si="363"/>
        <v/>
      </c>
      <c r="DS89" s="49" t="str">
        <f t="shared" si="363"/>
        <v/>
      </c>
      <c r="DT89" s="49" t="str">
        <f t="shared" si="363"/>
        <v/>
      </c>
      <c r="DU89" s="49" t="str">
        <f t="shared" si="363"/>
        <v/>
      </c>
      <c r="DV89" s="49" t="str">
        <f t="shared" si="363"/>
        <v/>
      </c>
      <c r="DW89" s="183" t="str">
        <f t="shared" si="330"/>
        <v/>
      </c>
      <c r="DX89" s="49" t="str">
        <f t="shared" si="225"/>
        <v/>
      </c>
      <c r="DY89" s="49" t="str">
        <f t="shared" si="226"/>
        <v/>
      </c>
      <c r="DZ89" s="49" t="str">
        <f t="shared" si="227"/>
        <v/>
      </c>
      <c r="EA89" s="49" t="str">
        <f t="shared" si="228"/>
        <v/>
      </c>
      <c r="EB89" s="49" t="str">
        <f t="shared" si="229"/>
        <v/>
      </c>
      <c r="EC89" s="49" t="str">
        <f t="shared" si="230"/>
        <v/>
      </c>
      <c r="ED89" s="49" t="str">
        <f t="shared" si="231"/>
        <v/>
      </c>
      <c r="EE89" s="49" t="str">
        <f t="shared" si="232"/>
        <v/>
      </c>
      <c r="EF89" s="49" t="str">
        <f t="shared" si="233"/>
        <v/>
      </c>
      <c r="EG89" s="49" t="str">
        <f t="shared" si="234"/>
        <v/>
      </c>
      <c r="EH89" s="49" t="str">
        <f t="shared" si="235"/>
        <v/>
      </c>
      <c r="EI89" s="49" t="str">
        <f t="shared" si="236"/>
        <v/>
      </c>
      <c r="EJ89" s="49" t="str">
        <f t="shared" si="237"/>
        <v/>
      </c>
      <c r="EK89" s="49" t="str">
        <f t="shared" si="238"/>
        <v/>
      </c>
      <c r="EL89" s="49" t="str">
        <f t="shared" si="239"/>
        <v/>
      </c>
      <c r="EM89" s="49" t="str">
        <f t="shared" si="240"/>
        <v/>
      </c>
      <c r="EN89" s="49" t="str">
        <f t="shared" si="241"/>
        <v/>
      </c>
      <c r="EO89" s="49" t="str">
        <f t="shared" si="242"/>
        <v/>
      </c>
      <c r="EP89" s="49" t="str">
        <f t="shared" si="243"/>
        <v/>
      </c>
      <c r="EQ89" s="49" t="str">
        <f t="shared" si="244"/>
        <v/>
      </c>
      <c r="ER89" s="49" t="str">
        <f t="shared" si="245"/>
        <v/>
      </c>
      <c r="ES89" s="49" t="str">
        <f t="shared" si="246"/>
        <v/>
      </c>
      <c r="ET89" s="49" t="str">
        <f t="shared" si="247"/>
        <v/>
      </c>
      <c r="EU89" s="49" t="str">
        <f t="shared" si="248"/>
        <v/>
      </c>
      <c r="EV89" s="49" t="str">
        <f t="shared" si="249"/>
        <v/>
      </c>
      <c r="EW89" s="49" t="str">
        <f t="shared" si="250"/>
        <v/>
      </c>
      <c r="EX89" s="49" t="str">
        <f t="shared" si="251"/>
        <v/>
      </c>
      <c r="EY89" s="49" t="str">
        <f t="shared" si="252"/>
        <v/>
      </c>
      <c r="EZ89" s="49" t="str">
        <f t="shared" si="253"/>
        <v/>
      </c>
      <c r="FA89" s="49" t="str">
        <f t="shared" si="254"/>
        <v/>
      </c>
      <c r="FB89" s="49" t="str">
        <f t="shared" si="255"/>
        <v/>
      </c>
      <c r="FC89" s="49" t="str">
        <f t="shared" si="256"/>
        <v/>
      </c>
      <c r="FD89" s="49" t="str">
        <f t="shared" si="257"/>
        <v/>
      </c>
      <c r="FE89" s="49" t="str">
        <f t="shared" si="258"/>
        <v/>
      </c>
      <c r="FF89" s="49" t="str">
        <f t="shared" si="259"/>
        <v/>
      </c>
      <c r="FG89" s="49" t="str">
        <f t="shared" si="260"/>
        <v/>
      </c>
      <c r="FH89" s="49" t="str">
        <f t="shared" si="261"/>
        <v/>
      </c>
      <c r="FI89" s="49" t="str">
        <f t="shared" si="262"/>
        <v/>
      </c>
      <c r="FJ89" s="49" t="str">
        <f t="shared" si="263"/>
        <v/>
      </c>
      <c r="FK89" s="49" t="str">
        <f t="shared" si="264"/>
        <v/>
      </c>
      <c r="FL89" s="49" t="str">
        <f t="shared" si="265"/>
        <v/>
      </c>
      <c r="FM89" s="49" t="str">
        <f t="shared" si="266"/>
        <v/>
      </c>
      <c r="FN89" s="49" t="str">
        <f t="shared" si="267"/>
        <v/>
      </c>
      <c r="FO89" s="49" t="str">
        <f t="shared" si="268"/>
        <v/>
      </c>
      <c r="FP89" s="49" t="str">
        <f t="shared" si="269"/>
        <v/>
      </c>
      <c r="FQ89" s="49" t="str">
        <f t="shared" si="270"/>
        <v/>
      </c>
      <c r="FR89" s="49" t="str">
        <f t="shared" si="271"/>
        <v/>
      </c>
      <c r="FS89" s="49" t="str">
        <f t="shared" si="272"/>
        <v/>
      </c>
      <c r="FT89" s="49" t="str">
        <f t="shared" si="273"/>
        <v/>
      </c>
      <c r="FU89" s="49" t="str">
        <f t="shared" si="274"/>
        <v/>
      </c>
      <c r="FV89" s="49" t="str">
        <f t="shared" si="275"/>
        <v/>
      </c>
      <c r="FW89" s="49" t="str">
        <f t="shared" si="276"/>
        <v/>
      </c>
      <c r="FX89" s="49" t="str">
        <f t="shared" si="277"/>
        <v/>
      </c>
      <c r="FY89" s="49" t="str">
        <f t="shared" si="278"/>
        <v/>
      </c>
      <c r="FZ89" s="49" t="str">
        <f t="shared" si="279"/>
        <v/>
      </c>
      <c r="GA89" s="49" t="str">
        <f t="shared" si="280"/>
        <v/>
      </c>
      <c r="GB89" s="49" t="str">
        <f t="shared" si="281"/>
        <v/>
      </c>
      <c r="GC89" s="49" t="str">
        <f t="shared" si="282"/>
        <v/>
      </c>
      <c r="GD89" s="49" t="str">
        <f t="shared" si="283"/>
        <v/>
      </c>
      <c r="GE89" s="49" t="str">
        <f t="shared" si="284"/>
        <v/>
      </c>
      <c r="GF89" s="49" t="str">
        <f t="shared" si="285"/>
        <v/>
      </c>
      <c r="GG89" s="49" t="str">
        <f t="shared" si="286"/>
        <v/>
      </c>
      <c r="GH89" s="49" t="str">
        <f t="shared" si="287"/>
        <v/>
      </c>
      <c r="GI89" s="49" t="str">
        <f t="shared" si="288"/>
        <v/>
      </c>
      <c r="GJ89" s="49" t="str">
        <f t="shared" si="289"/>
        <v/>
      </c>
      <c r="GK89" s="49" t="str">
        <f t="shared" si="290"/>
        <v/>
      </c>
      <c r="GL89" s="49" t="str">
        <f t="shared" si="291"/>
        <v/>
      </c>
      <c r="GM89" s="49" t="str">
        <f t="shared" si="292"/>
        <v/>
      </c>
      <c r="GN89" s="49" t="str">
        <f t="shared" si="293"/>
        <v/>
      </c>
      <c r="GO89" s="49" t="str">
        <f t="shared" si="294"/>
        <v/>
      </c>
      <c r="GP89" s="49" t="str">
        <f t="shared" si="295"/>
        <v/>
      </c>
      <c r="GQ89" s="49" t="str">
        <f t="shared" si="296"/>
        <v/>
      </c>
      <c r="GR89" s="49" t="str">
        <f t="shared" si="297"/>
        <v/>
      </c>
      <c r="GS89" s="49" t="str">
        <f t="shared" si="298"/>
        <v/>
      </c>
      <c r="GT89" s="49" t="str">
        <f t="shared" si="299"/>
        <v/>
      </c>
      <c r="GU89" s="49" t="str">
        <f t="shared" si="300"/>
        <v/>
      </c>
      <c r="GV89" s="49" t="str">
        <f t="shared" si="301"/>
        <v/>
      </c>
      <c r="GW89" s="49" t="str">
        <f t="shared" si="302"/>
        <v/>
      </c>
      <c r="GX89" s="49" t="str">
        <f t="shared" si="303"/>
        <v/>
      </c>
      <c r="GY89" s="49" t="str">
        <f t="shared" si="304"/>
        <v/>
      </c>
      <c r="GZ89" s="49" t="str">
        <f t="shared" si="305"/>
        <v/>
      </c>
      <c r="HA89" s="49" t="str">
        <f t="shared" si="306"/>
        <v/>
      </c>
      <c r="HB89" s="49" t="str">
        <f t="shared" si="307"/>
        <v/>
      </c>
      <c r="HC89" s="49" t="str">
        <f t="shared" si="308"/>
        <v/>
      </c>
      <c r="HD89" s="49" t="str">
        <f t="shared" si="309"/>
        <v/>
      </c>
      <c r="HE89" s="49" t="str">
        <f t="shared" si="310"/>
        <v/>
      </c>
      <c r="HF89" s="49" t="str">
        <f t="shared" si="311"/>
        <v/>
      </c>
      <c r="HG89" s="49" t="str">
        <f t="shared" si="312"/>
        <v/>
      </c>
      <c r="HH89" s="49" t="str">
        <f t="shared" si="313"/>
        <v/>
      </c>
      <c r="HI89" s="49" t="str">
        <f t="shared" si="314"/>
        <v/>
      </c>
      <c r="HJ89" s="49" t="str">
        <f t="shared" si="315"/>
        <v/>
      </c>
      <c r="HK89" s="49" t="str">
        <f t="shared" si="316"/>
        <v/>
      </c>
      <c r="HL89" s="49" t="str">
        <f t="shared" si="317"/>
        <v/>
      </c>
      <c r="HM89" s="49" t="str">
        <f t="shared" si="318"/>
        <v/>
      </c>
      <c r="HN89" s="49" t="str">
        <f t="shared" si="319"/>
        <v/>
      </c>
      <c r="HO89" s="49" t="str">
        <f t="shared" si="320"/>
        <v/>
      </c>
      <c r="HP89" s="49" t="str">
        <f t="shared" si="321"/>
        <v/>
      </c>
      <c r="HQ89" s="49" t="str">
        <f t="shared" si="322"/>
        <v/>
      </c>
      <c r="HR89" s="49" t="str">
        <f t="shared" si="323"/>
        <v/>
      </c>
      <c r="HS89" s="49" t="str">
        <f t="shared" si="324"/>
        <v/>
      </c>
      <c r="HT89" s="169" t="e">
        <f t="shared" si="325"/>
        <v>#N/A</v>
      </c>
      <c r="HU89" s="169" t="e">
        <f t="shared" si="342"/>
        <v>#N/A</v>
      </c>
      <c r="HV89" s="169" t="e">
        <f t="shared" si="342"/>
        <v>#N/A</v>
      </c>
      <c r="HW89" s="169" t="e">
        <f t="shared" si="342"/>
        <v>#N/A</v>
      </c>
      <c r="HX89" s="169" t="e">
        <f t="shared" si="353"/>
        <v>#N/A</v>
      </c>
      <c r="HY89" s="169" t="e">
        <f t="shared" si="353"/>
        <v>#N/A</v>
      </c>
      <c r="HZ89" s="169" t="e">
        <f t="shared" si="353"/>
        <v>#N/A</v>
      </c>
      <c r="IA89" s="169" t="e">
        <f t="shared" si="353"/>
        <v>#N/A</v>
      </c>
      <c r="IB89" s="169" t="e">
        <f t="shared" si="353"/>
        <v>#N/A</v>
      </c>
      <c r="IC89" s="169" t="e">
        <f t="shared" si="353"/>
        <v>#N/A</v>
      </c>
      <c r="ID89" s="169" t="e">
        <f t="shared" si="353"/>
        <v>#N/A</v>
      </c>
      <c r="IE89" s="169" t="e">
        <f t="shared" si="353"/>
        <v>#N/A</v>
      </c>
      <c r="IF89" s="169" t="e">
        <f t="shared" si="353"/>
        <v>#N/A</v>
      </c>
      <c r="IG89" s="169" t="e">
        <f t="shared" si="353"/>
        <v>#N/A</v>
      </c>
      <c r="IH89" s="169" t="e">
        <f t="shared" si="353"/>
        <v>#N/A</v>
      </c>
      <c r="II89" s="169" t="e">
        <f t="shared" si="353"/>
        <v>#N/A</v>
      </c>
      <c r="IJ89" s="169" t="e">
        <f t="shared" si="353"/>
        <v>#N/A</v>
      </c>
      <c r="IK89" s="169" t="e">
        <f t="shared" si="353"/>
        <v>#N/A</v>
      </c>
      <c r="IL89" s="169" t="e">
        <f t="shared" si="353"/>
        <v>#N/A</v>
      </c>
      <c r="IM89" s="169" t="e">
        <f t="shared" si="349"/>
        <v>#N/A</v>
      </c>
      <c r="IN89" s="169" t="e">
        <f t="shared" si="349"/>
        <v>#N/A</v>
      </c>
      <c r="IO89" s="169" t="e">
        <f t="shared" si="349"/>
        <v>#N/A</v>
      </c>
      <c r="IP89" s="169" t="e">
        <f t="shared" si="349"/>
        <v>#N/A</v>
      </c>
      <c r="IQ89" s="169" t="e">
        <f t="shared" si="349"/>
        <v>#N/A</v>
      </c>
      <c r="IR89" s="169" t="e">
        <f t="shared" si="349"/>
        <v>#N/A</v>
      </c>
      <c r="IS89" s="169" t="e">
        <f t="shared" si="349"/>
        <v>#N/A</v>
      </c>
      <c r="IT89" s="169" t="e">
        <f t="shared" si="349"/>
        <v>#N/A</v>
      </c>
      <c r="IU89" s="169" t="e">
        <f t="shared" si="349"/>
        <v>#N/A</v>
      </c>
      <c r="IV89" s="169" t="e">
        <f t="shared" si="349"/>
        <v>#N/A</v>
      </c>
      <c r="IW89" s="169" t="e">
        <f t="shared" si="349"/>
        <v>#N/A</v>
      </c>
      <c r="IX89" s="169" t="e">
        <f t="shared" si="349"/>
        <v>#N/A</v>
      </c>
      <c r="IY89" s="169" t="e">
        <f t="shared" si="349"/>
        <v>#N/A</v>
      </c>
      <c r="IZ89" s="169" t="e">
        <f t="shared" si="349"/>
        <v>#N/A</v>
      </c>
      <c r="JA89" s="169" t="e">
        <f t="shared" si="349"/>
        <v>#N/A</v>
      </c>
      <c r="JB89" s="169" t="e">
        <f t="shared" si="346"/>
        <v>#N/A</v>
      </c>
      <c r="JC89" s="169" t="e">
        <f t="shared" si="346"/>
        <v>#N/A</v>
      </c>
      <c r="JD89" s="169" t="e">
        <f t="shared" si="346"/>
        <v>#N/A</v>
      </c>
      <c r="JE89" s="169" t="e">
        <f t="shared" si="346"/>
        <v>#N/A</v>
      </c>
      <c r="JF89" s="169" t="e">
        <f t="shared" si="346"/>
        <v>#N/A</v>
      </c>
      <c r="JG89" s="169" t="e">
        <f t="shared" si="346"/>
        <v>#N/A</v>
      </c>
      <c r="JH89" s="169" t="e">
        <f t="shared" si="346"/>
        <v>#N/A</v>
      </c>
      <c r="JI89" s="169" t="e">
        <f t="shared" si="346"/>
        <v>#N/A</v>
      </c>
      <c r="JJ89" s="169" t="e">
        <f t="shared" si="346"/>
        <v>#N/A</v>
      </c>
      <c r="JK89" s="169" t="e">
        <f t="shared" si="346"/>
        <v>#N/A</v>
      </c>
      <c r="JL89" s="169" t="e">
        <f t="shared" si="346"/>
        <v>#N/A</v>
      </c>
      <c r="JM89" s="169" t="e">
        <f t="shared" si="346"/>
        <v>#N/A</v>
      </c>
      <c r="JN89" s="169" t="e">
        <f t="shared" si="346"/>
        <v>#N/A</v>
      </c>
      <c r="JO89" s="169" t="e">
        <f t="shared" si="346"/>
        <v>#N/A</v>
      </c>
      <c r="JP89" s="169" t="e">
        <f t="shared" si="346"/>
        <v>#N/A</v>
      </c>
      <c r="JQ89" s="169" t="e">
        <f t="shared" si="359"/>
        <v>#N/A</v>
      </c>
      <c r="JR89" s="169" t="e">
        <f t="shared" si="359"/>
        <v>#N/A</v>
      </c>
      <c r="JS89" s="169" t="e">
        <f t="shared" si="359"/>
        <v>#N/A</v>
      </c>
      <c r="JT89" s="169" t="e">
        <f t="shared" si="359"/>
        <v>#N/A</v>
      </c>
      <c r="JU89" s="169" t="e">
        <f t="shared" si="359"/>
        <v>#N/A</v>
      </c>
      <c r="JV89" s="169" t="e">
        <f t="shared" si="359"/>
        <v>#N/A</v>
      </c>
      <c r="JW89" s="169" t="e">
        <f t="shared" si="359"/>
        <v>#N/A</v>
      </c>
      <c r="JX89" s="169" t="e">
        <f t="shared" si="359"/>
        <v>#N/A</v>
      </c>
      <c r="JY89" s="169" t="e">
        <f t="shared" si="359"/>
        <v>#N/A</v>
      </c>
      <c r="JZ89" s="169" t="e">
        <f t="shared" si="359"/>
        <v>#N/A</v>
      </c>
      <c r="KA89" s="169" t="e">
        <f t="shared" si="359"/>
        <v>#N/A</v>
      </c>
      <c r="KB89" s="169" t="e">
        <f t="shared" si="359"/>
        <v>#N/A</v>
      </c>
      <c r="KC89" s="169" t="e">
        <f t="shared" si="359"/>
        <v>#N/A</v>
      </c>
      <c r="KD89" s="169" t="e">
        <f t="shared" si="359"/>
        <v>#N/A</v>
      </c>
      <c r="KE89" s="169" t="e">
        <f t="shared" si="359"/>
        <v>#N/A</v>
      </c>
      <c r="KF89" s="169" t="e">
        <f t="shared" si="335"/>
        <v>#N/A</v>
      </c>
      <c r="KG89" s="169" t="e">
        <f t="shared" si="343"/>
        <v>#N/A</v>
      </c>
      <c r="KH89" s="169" t="e">
        <f t="shared" si="343"/>
        <v>#N/A</v>
      </c>
      <c r="KI89" s="169" t="e">
        <f t="shared" si="343"/>
        <v>#N/A</v>
      </c>
      <c r="KJ89" s="169" t="e">
        <f t="shared" si="354"/>
        <v>#N/A</v>
      </c>
      <c r="KK89" s="169" t="e">
        <f t="shared" si="354"/>
        <v>#N/A</v>
      </c>
      <c r="KL89" s="169" t="e">
        <f t="shared" si="354"/>
        <v>#N/A</v>
      </c>
      <c r="KM89" s="169" t="e">
        <f t="shared" si="354"/>
        <v>#N/A</v>
      </c>
      <c r="KN89" s="169" t="e">
        <f t="shared" si="354"/>
        <v>#N/A</v>
      </c>
      <c r="KO89" s="169" t="e">
        <f t="shared" si="354"/>
        <v>#N/A</v>
      </c>
      <c r="KP89" s="169" t="e">
        <f t="shared" si="354"/>
        <v>#N/A</v>
      </c>
      <c r="KQ89" s="169" t="e">
        <f t="shared" si="354"/>
        <v>#N/A</v>
      </c>
      <c r="KR89" s="169" t="e">
        <f t="shared" si="354"/>
        <v>#N/A</v>
      </c>
      <c r="KS89" s="169" t="e">
        <f t="shared" si="354"/>
        <v>#N/A</v>
      </c>
      <c r="KT89" s="169" t="e">
        <f t="shared" si="354"/>
        <v>#N/A</v>
      </c>
      <c r="KU89" s="169" t="e">
        <f t="shared" si="354"/>
        <v>#N/A</v>
      </c>
      <c r="KV89" s="169" t="e">
        <f t="shared" si="354"/>
        <v>#N/A</v>
      </c>
      <c r="KW89" s="169" t="e">
        <f t="shared" si="354"/>
        <v>#N/A</v>
      </c>
      <c r="KX89" s="169" t="e">
        <f t="shared" si="354"/>
        <v>#N/A</v>
      </c>
      <c r="KY89" s="169" t="e">
        <f t="shared" si="350"/>
        <v>#N/A</v>
      </c>
      <c r="KZ89" s="169" t="e">
        <f t="shared" si="350"/>
        <v>#N/A</v>
      </c>
      <c r="LA89" s="169" t="e">
        <f t="shared" si="350"/>
        <v>#N/A</v>
      </c>
      <c r="LB89" s="169" t="e">
        <f t="shared" si="350"/>
        <v>#N/A</v>
      </c>
      <c r="LC89" s="169" t="e">
        <f t="shared" si="350"/>
        <v>#N/A</v>
      </c>
      <c r="LD89" s="169" t="e">
        <f t="shared" si="350"/>
        <v>#N/A</v>
      </c>
      <c r="LE89" s="169" t="e">
        <f t="shared" si="350"/>
        <v>#N/A</v>
      </c>
      <c r="LF89" s="169" t="e">
        <f t="shared" si="350"/>
        <v>#N/A</v>
      </c>
      <c r="LG89" s="169" t="e">
        <f t="shared" si="350"/>
        <v>#N/A</v>
      </c>
      <c r="LH89" s="169" t="e">
        <f t="shared" si="350"/>
        <v>#N/A</v>
      </c>
      <c r="LI89" s="169" t="e">
        <f t="shared" si="350"/>
        <v>#N/A</v>
      </c>
      <c r="LJ89" s="169" t="e">
        <f t="shared" si="350"/>
        <v>#N/A</v>
      </c>
      <c r="LK89" s="169" t="e">
        <f t="shared" si="350"/>
        <v>#N/A</v>
      </c>
      <c r="LL89" s="169" t="e">
        <f t="shared" si="350"/>
        <v>#N/A</v>
      </c>
      <c r="LM89" s="169" t="e">
        <f t="shared" si="350"/>
        <v>#N/A</v>
      </c>
      <c r="LN89" s="169" t="e">
        <f t="shared" si="347"/>
        <v>#N/A</v>
      </c>
      <c r="LO89" s="169" t="e">
        <f t="shared" si="347"/>
        <v>#N/A</v>
      </c>
      <c r="LP89" s="169" t="e">
        <f t="shared" si="347"/>
        <v>#N/A</v>
      </c>
      <c r="LQ89" s="169" t="e">
        <f t="shared" si="347"/>
        <v>#N/A</v>
      </c>
      <c r="LR89" s="169" t="e">
        <f t="shared" si="347"/>
        <v>#N/A</v>
      </c>
      <c r="LS89" s="169" t="e">
        <f t="shared" si="347"/>
        <v>#N/A</v>
      </c>
      <c r="LT89" s="169" t="e">
        <f t="shared" si="347"/>
        <v>#N/A</v>
      </c>
      <c r="LU89" s="169" t="e">
        <f t="shared" si="347"/>
        <v>#N/A</v>
      </c>
      <c r="LV89" s="169" t="e">
        <f t="shared" si="347"/>
        <v>#N/A</v>
      </c>
      <c r="LW89" s="169" t="e">
        <f t="shared" si="347"/>
        <v>#N/A</v>
      </c>
      <c r="LX89" s="169" t="e">
        <f t="shared" si="347"/>
        <v>#N/A</v>
      </c>
      <c r="LY89" s="169" t="e">
        <f t="shared" si="347"/>
        <v>#N/A</v>
      </c>
      <c r="LZ89" s="169" t="e">
        <f t="shared" si="347"/>
        <v>#N/A</v>
      </c>
      <c r="MA89" s="169" t="e">
        <f t="shared" si="347"/>
        <v>#N/A</v>
      </c>
      <c r="MB89" s="169" t="e">
        <f t="shared" si="347"/>
        <v>#N/A</v>
      </c>
      <c r="MC89" s="169" t="e">
        <f t="shared" si="360"/>
        <v>#N/A</v>
      </c>
      <c r="MD89" s="169" t="e">
        <f t="shared" si="360"/>
        <v>#N/A</v>
      </c>
      <c r="ME89" s="169" t="e">
        <f t="shared" si="360"/>
        <v>#N/A</v>
      </c>
      <c r="MF89" s="169" t="e">
        <f t="shared" si="360"/>
        <v>#N/A</v>
      </c>
      <c r="MG89" s="169" t="e">
        <f t="shared" si="360"/>
        <v>#N/A</v>
      </c>
      <c r="MH89" s="169" t="e">
        <f t="shared" si="360"/>
        <v>#N/A</v>
      </c>
      <c r="MI89" s="169" t="e">
        <f t="shared" si="360"/>
        <v>#N/A</v>
      </c>
      <c r="MJ89" s="169" t="e">
        <f t="shared" si="360"/>
        <v>#N/A</v>
      </c>
      <c r="MK89" s="169" t="e">
        <f t="shared" si="360"/>
        <v>#N/A</v>
      </c>
      <c r="ML89" s="169" t="e">
        <f t="shared" si="360"/>
        <v>#N/A</v>
      </c>
      <c r="MM89" s="169" t="e">
        <f t="shared" si="360"/>
        <v>#N/A</v>
      </c>
      <c r="MN89" s="169" t="e">
        <f t="shared" si="360"/>
        <v>#N/A</v>
      </c>
      <c r="MO89" s="169" t="e">
        <f t="shared" si="360"/>
        <v>#N/A</v>
      </c>
      <c r="MP89" s="169" t="e">
        <f t="shared" si="360"/>
        <v>#N/A</v>
      </c>
      <c r="MQ89" s="169" t="e">
        <f t="shared" si="360"/>
        <v>#N/A</v>
      </c>
      <c r="MR89" s="169" t="e">
        <f t="shared" si="336"/>
        <v>#N/A</v>
      </c>
      <c r="MS89" s="169" t="e">
        <f t="shared" si="344"/>
        <v>#N/A</v>
      </c>
      <c r="MT89" s="169" t="e">
        <f t="shared" si="344"/>
        <v>#N/A</v>
      </c>
      <c r="MU89" s="169" t="e">
        <f t="shared" si="344"/>
        <v>#N/A</v>
      </c>
      <c r="MV89" s="169" t="e">
        <f t="shared" si="355"/>
        <v>#N/A</v>
      </c>
      <c r="MW89" s="169" t="e">
        <f t="shared" si="355"/>
        <v>#N/A</v>
      </c>
      <c r="MX89" s="169" t="e">
        <f t="shared" si="355"/>
        <v>#N/A</v>
      </c>
      <c r="MY89" s="169" t="e">
        <f t="shared" si="355"/>
        <v>#N/A</v>
      </c>
      <c r="MZ89" s="169" t="e">
        <f t="shared" si="355"/>
        <v>#N/A</v>
      </c>
      <c r="NA89" s="169" t="e">
        <f t="shared" si="355"/>
        <v>#N/A</v>
      </c>
      <c r="NB89" s="169" t="e">
        <f t="shared" si="355"/>
        <v>#N/A</v>
      </c>
      <c r="NC89" s="169" t="e">
        <f t="shared" si="355"/>
        <v>#N/A</v>
      </c>
      <c r="ND89" s="169" t="e">
        <f t="shared" si="355"/>
        <v>#N/A</v>
      </c>
      <c r="NE89" s="169" t="e">
        <f t="shared" si="355"/>
        <v>#N/A</v>
      </c>
      <c r="NF89" s="169" t="e">
        <f t="shared" si="355"/>
        <v>#N/A</v>
      </c>
      <c r="NG89" s="169" t="e">
        <f t="shared" si="355"/>
        <v>#N/A</v>
      </c>
      <c r="NH89" s="169" t="e">
        <f t="shared" si="355"/>
        <v>#N/A</v>
      </c>
      <c r="NI89" s="169" t="e">
        <f t="shared" si="355"/>
        <v>#N/A</v>
      </c>
      <c r="NJ89" s="169" t="e">
        <f t="shared" si="355"/>
        <v>#N/A</v>
      </c>
      <c r="NK89" s="169" t="e">
        <f t="shared" si="351"/>
        <v>#N/A</v>
      </c>
      <c r="NL89" s="169" t="e">
        <f t="shared" si="351"/>
        <v>#N/A</v>
      </c>
      <c r="NM89" s="169" t="e">
        <f t="shared" si="351"/>
        <v>#N/A</v>
      </c>
      <c r="NN89" s="169" t="e">
        <f t="shared" si="351"/>
        <v>#N/A</v>
      </c>
      <c r="NO89" s="169" t="e">
        <f t="shared" si="351"/>
        <v>#N/A</v>
      </c>
      <c r="NP89" s="169" t="e">
        <f t="shared" si="351"/>
        <v>#N/A</v>
      </c>
      <c r="NQ89" s="169" t="e">
        <f t="shared" si="351"/>
        <v>#N/A</v>
      </c>
      <c r="NR89" s="169" t="e">
        <f t="shared" si="351"/>
        <v>#N/A</v>
      </c>
      <c r="NS89" s="169" t="e">
        <f t="shared" si="351"/>
        <v>#N/A</v>
      </c>
      <c r="NT89" s="169" t="e">
        <f t="shared" si="351"/>
        <v>#N/A</v>
      </c>
      <c r="NU89" s="169" t="e">
        <f t="shared" si="351"/>
        <v>#N/A</v>
      </c>
      <c r="NV89" s="169" t="e">
        <f t="shared" si="351"/>
        <v>#N/A</v>
      </c>
      <c r="NW89" s="169" t="e">
        <f t="shared" si="351"/>
        <v>#N/A</v>
      </c>
      <c r="NX89" s="169" t="e">
        <f t="shared" si="351"/>
        <v>#N/A</v>
      </c>
      <c r="NY89" s="169" t="e">
        <f t="shared" si="351"/>
        <v>#N/A</v>
      </c>
      <c r="NZ89" s="169" t="e">
        <f t="shared" si="348"/>
        <v>#N/A</v>
      </c>
      <c r="OA89" s="169" t="e">
        <f t="shared" si="348"/>
        <v>#N/A</v>
      </c>
      <c r="OB89" s="169" t="e">
        <f t="shared" si="348"/>
        <v>#N/A</v>
      </c>
      <c r="OC89" s="169" t="e">
        <f t="shared" si="348"/>
        <v>#N/A</v>
      </c>
      <c r="OD89" s="169" t="e">
        <f t="shared" si="348"/>
        <v>#N/A</v>
      </c>
      <c r="OE89" s="169" t="e">
        <f t="shared" si="348"/>
        <v>#N/A</v>
      </c>
      <c r="OF89" s="169" t="e">
        <f t="shared" si="348"/>
        <v>#N/A</v>
      </c>
      <c r="OG89" s="169" t="e">
        <f t="shared" si="348"/>
        <v>#N/A</v>
      </c>
      <c r="OH89" s="169" t="e">
        <f t="shared" si="348"/>
        <v>#N/A</v>
      </c>
      <c r="OI89" s="169" t="e">
        <f t="shared" si="348"/>
        <v>#N/A</v>
      </c>
      <c r="OJ89" s="169" t="e">
        <f t="shared" si="348"/>
        <v>#N/A</v>
      </c>
      <c r="OK89" s="169" t="e">
        <f t="shared" si="348"/>
        <v>#N/A</v>
      </c>
      <c r="OL89" s="169" t="e">
        <f t="shared" si="348"/>
        <v>#N/A</v>
      </c>
      <c r="OM89" s="169" t="e">
        <f t="shared" si="348"/>
        <v>#N/A</v>
      </c>
      <c r="ON89" s="169" t="e">
        <f t="shared" si="348"/>
        <v>#N/A</v>
      </c>
      <c r="OO89" s="169" t="e">
        <f t="shared" si="361"/>
        <v>#N/A</v>
      </c>
      <c r="OP89" s="169" t="e">
        <f t="shared" si="361"/>
        <v>#N/A</v>
      </c>
      <c r="OQ89" s="169" t="e">
        <f t="shared" si="361"/>
        <v>#N/A</v>
      </c>
      <c r="OR89" s="169" t="e">
        <f t="shared" si="361"/>
        <v>#N/A</v>
      </c>
      <c r="OS89" s="169" t="e">
        <f t="shared" si="361"/>
        <v>#N/A</v>
      </c>
      <c r="OT89" s="169" t="e">
        <f t="shared" si="361"/>
        <v>#N/A</v>
      </c>
      <c r="OU89" s="169" t="e">
        <f t="shared" si="361"/>
        <v>#N/A</v>
      </c>
      <c r="OV89" s="169" t="e">
        <f t="shared" si="361"/>
        <v>#N/A</v>
      </c>
      <c r="OW89" s="169" t="e">
        <f t="shared" si="361"/>
        <v>#N/A</v>
      </c>
      <c r="OX89" s="169" t="e">
        <f t="shared" si="361"/>
        <v>#N/A</v>
      </c>
      <c r="OY89" s="169" t="e">
        <f t="shared" si="361"/>
        <v>#N/A</v>
      </c>
      <c r="OZ89" s="169" t="e">
        <f t="shared" si="361"/>
        <v>#N/A</v>
      </c>
      <c r="PA89" s="169" t="e">
        <f t="shared" si="361"/>
        <v>#N/A</v>
      </c>
      <c r="PB89" s="169" t="e">
        <f t="shared" si="361"/>
        <v>#N/A</v>
      </c>
      <c r="PC89" s="169" t="e">
        <f t="shared" si="361"/>
        <v>#N/A</v>
      </c>
      <c r="PD89" s="169" t="e">
        <f t="shared" si="337"/>
        <v>#N/A</v>
      </c>
      <c r="PE89" s="169" t="e">
        <f t="shared" si="357"/>
        <v>#N/A</v>
      </c>
      <c r="PF89" s="169" t="e">
        <f t="shared" si="357"/>
        <v>#N/A</v>
      </c>
      <c r="PG89" s="169" t="e">
        <f t="shared" si="357"/>
        <v>#N/A</v>
      </c>
      <c r="PH89" s="169" t="e">
        <f t="shared" si="357"/>
        <v>#N/A</v>
      </c>
      <c r="PI89" s="169" t="e">
        <f t="shared" si="357"/>
        <v>#N/A</v>
      </c>
      <c r="PJ89" s="169" t="e">
        <f t="shared" si="357"/>
        <v>#N/A</v>
      </c>
      <c r="PK89" s="169" t="e">
        <f t="shared" si="357"/>
        <v>#N/A</v>
      </c>
      <c r="PL89" s="169" t="e">
        <f t="shared" si="357"/>
        <v>#N/A</v>
      </c>
    </row>
    <row r="90" spans="1:428" hidden="1" x14ac:dyDescent="0.75">
      <c r="A90" s="4">
        <v>87</v>
      </c>
      <c r="B90" s="109"/>
      <c r="C90" s="117"/>
      <c r="D90" s="122" t="str">
        <f t="shared" si="220"/>
        <v/>
      </c>
      <c r="E90" s="95"/>
      <c r="F90" s="122" t="str">
        <f t="shared" si="221"/>
        <v/>
      </c>
      <c r="G90" s="117"/>
      <c r="H90" s="110"/>
      <c r="I90" s="124" t="str">
        <f t="shared" si="222"/>
        <v/>
      </c>
      <c r="J90" s="124" t="str">
        <f t="shared" si="223"/>
        <v/>
      </c>
      <c r="K90" s="73" t="str">
        <f t="shared" si="327"/>
        <v/>
      </c>
      <c r="L90" s="23"/>
      <c r="M90" s="57"/>
      <c r="N90" s="280"/>
      <c r="O90" s="74" t="str">
        <f>IF(AND(D90&gt;0,E90&gt;0,F90&gt;0),IF(ISBLANK(N90),IF(ISBLANK(L90),"",(F90-D90)*VLOOKUP(L90,VLookups!$A$4:$B$13,2,FALSE)),N90),"")</f>
        <v/>
      </c>
      <c r="P90" s="75" t="str">
        <f t="shared" si="224"/>
        <v/>
      </c>
      <c r="Q90" s="95"/>
      <c r="R90" s="270" t="str">
        <f>IF(AND(Q90&gt;0,E90&gt;0,NOT(O90="")),ABS(VLOOKUP($Q$1,VLookups!$A$43:$B$44,2,FALSE)-_xlfn.NORM.DIST(Q90,K90,O90,TRUE)),"")</f>
        <v/>
      </c>
      <c r="S90" s="94" t="str">
        <f>IF(AND($D90&gt;0,$E90&gt;0,$F90&gt;0,NOT(ISBLANK($L90))),_xlfn.NORM.INV(ABS(VLOOKUP($Q$1,VLookups!$A$43:$B$44,2,FALSE)-S$3),$K90,$O90),"")</f>
        <v/>
      </c>
      <c r="T90" s="93" t="str">
        <f>IF(AND($D90&gt;0,$E90&gt;0,$F90&gt;0,NOT(ISBLANK($L90))),_xlfn.NORM.INV(ABS(VLOOKUP($Q$1,VLookups!$A$43:$B$44,2,FALSE)-T$3),$K90,$O90),"")</f>
        <v/>
      </c>
      <c r="U90" s="94" t="str">
        <f>IF(AND($D90&gt;0,$E90&gt;0,$F90&gt;0,NOT(ISBLANK($L90))),_xlfn.NORM.INV(ABS(VLOOKUP($Q$1,VLookups!$A$43:$B$44,2,FALSE)-U$3),$K90,$O90),"")</f>
        <v/>
      </c>
      <c r="V90" s="93" t="str">
        <f>IF(AND($D90&gt;0,$E90&gt;0,$F90&gt;0,NOT(ISBLANK($L90))),_xlfn.NORM.INV(ABS(VLOOKUP($Q$1,VLookups!$A$43:$B$44,2,FALSE)-V$3),$K90,$O90),"")</f>
        <v/>
      </c>
      <c r="W90" s="94" t="str">
        <f>IF(AND($D90&gt;0,$E90&gt;0,$F90&gt;0,NOT(ISBLANK($L90))),_xlfn.NORM.INV(ABS(VLOOKUP($Q$1,VLookups!$A$43:$B$44,2,FALSE)-W$3),$K90,$O90),"")</f>
        <v/>
      </c>
      <c r="X90" s="93" t="str">
        <f>IF(AND($D90&gt;0,$E90&gt;0,$F90&gt;0,NOT(ISBLANK($L90))),_xlfn.NORM.INV(ABS(VLOOKUP($Q$1,VLookups!$A$43:$B$44,2,FALSE)-X$3),$K90,$O90),"")</f>
        <v/>
      </c>
      <c r="Y90" s="5"/>
      <c r="Z90" s="168" t="str">
        <f t="shared" si="328"/>
        <v/>
      </c>
      <c r="AA90" s="49" t="str">
        <f t="shared" si="329"/>
        <v/>
      </c>
      <c r="AB90" s="49" t="str">
        <f t="shared" ref="AB90:CM93" si="364">IF(ISNONTEXT($Z90),AC90-$Z90,"")</f>
        <v/>
      </c>
      <c r="AC90" s="49" t="str">
        <f t="shared" si="364"/>
        <v/>
      </c>
      <c r="AD90" s="49" t="str">
        <f t="shared" si="364"/>
        <v/>
      </c>
      <c r="AE90" s="49" t="str">
        <f t="shared" si="364"/>
        <v/>
      </c>
      <c r="AF90" s="49" t="str">
        <f t="shared" si="364"/>
        <v/>
      </c>
      <c r="AG90" s="49" t="str">
        <f t="shared" si="364"/>
        <v/>
      </c>
      <c r="AH90" s="49" t="str">
        <f t="shared" si="364"/>
        <v/>
      </c>
      <c r="AI90" s="49" t="str">
        <f t="shared" si="364"/>
        <v/>
      </c>
      <c r="AJ90" s="49" t="str">
        <f t="shared" si="364"/>
        <v/>
      </c>
      <c r="AK90" s="49" t="str">
        <f t="shared" si="364"/>
        <v/>
      </c>
      <c r="AL90" s="49" t="str">
        <f t="shared" si="364"/>
        <v/>
      </c>
      <c r="AM90" s="49" t="str">
        <f t="shared" si="364"/>
        <v/>
      </c>
      <c r="AN90" s="49" t="str">
        <f t="shared" si="364"/>
        <v/>
      </c>
      <c r="AO90" s="49" t="str">
        <f t="shared" si="364"/>
        <v/>
      </c>
      <c r="AP90" s="49" t="str">
        <f t="shared" si="364"/>
        <v/>
      </c>
      <c r="AQ90" s="49" t="str">
        <f t="shared" si="364"/>
        <v/>
      </c>
      <c r="AR90" s="49" t="str">
        <f t="shared" si="364"/>
        <v/>
      </c>
      <c r="AS90" s="49" t="str">
        <f t="shared" si="364"/>
        <v/>
      </c>
      <c r="AT90" s="49" t="str">
        <f t="shared" si="364"/>
        <v/>
      </c>
      <c r="AU90" s="49" t="str">
        <f t="shared" si="364"/>
        <v/>
      </c>
      <c r="AV90" s="49" t="str">
        <f t="shared" si="364"/>
        <v/>
      </c>
      <c r="AW90" s="49" t="str">
        <f t="shared" si="364"/>
        <v/>
      </c>
      <c r="AX90" s="49" t="str">
        <f t="shared" si="364"/>
        <v/>
      </c>
      <c r="AY90" s="49" t="str">
        <f t="shared" si="364"/>
        <v/>
      </c>
      <c r="AZ90" s="49" t="str">
        <f t="shared" si="364"/>
        <v/>
      </c>
      <c r="BA90" s="49" t="str">
        <f t="shared" si="364"/>
        <v/>
      </c>
      <c r="BB90" s="49" t="str">
        <f t="shared" si="364"/>
        <v/>
      </c>
      <c r="BC90" s="49" t="str">
        <f t="shared" si="364"/>
        <v/>
      </c>
      <c r="BD90" s="49" t="str">
        <f t="shared" si="364"/>
        <v/>
      </c>
      <c r="BE90" s="49" t="str">
        <f t="shared" si="364"/>
        <v/>
      </c>
      <c r="BF90" s="49" t="str">
        <f t="shared" si="364"/>
        <v/>
      </c>
      <c r="BG90" s="49" t="str">
        <f t="shared" si="364"/>
        <v/>
      </c>
      <c r="BH90" s="49" t="str">
        <f t="shared" si="364"/>
        <v/>
      </c>
      <c r="BI90" s="49" t="str">
        <f t="shared" si="364"/>
        <v/>
      </c>
      <c r="BJ90" s="49" t="str">
        <f t="shared" si="364"/>
        <v/>
      </c>
      <c r="BK90" s="49" t="str">
        <f t="shared" si="364"/>
        <v/>
      </c>
      <c r="BL90" s="49" t="str">
        <f t="shared" si="364"/>
        <v/>
      </c>
      <c r="BM90" s="49" t="str">
        <f t="shared" si="364"/>
        <v/>
      </c>
      <c r="BN90" s="49" t="str">
        <f t="shared" si="364"/>
        <v/>
      </c>
      <c r="BO90" s="49" t="str">
        <f t="shared" si="364"/>
        <v/>
      </c>
      <c r="BP90" s="49" t="str">
        <f t="shared" si="364"/>
        <v/>
      </c>
      <c r="BQ90" s="49" t="str">
        <f t="shared" si="364"/>
        <v/>
      </c>
      <c r="BR90" s="49" t="str">
        <f t="shared" si="364"/>
        <v/>
      </c>
      <c r="BS90" s="49" t="str">
        <f t="shared" si="364"/>
        <v/>
      </c>
      <c r="BT90" s="49" t="str">
        <f t="shared" si="364"/>
        <v/>
      </c>
      <c r="BU90" s="49" t="str">
        <f t="shared" si="364"/>
        <v/>
      </c>
      <c r="BV90" s="49" t="str">
        <f t="shared" si="364"/>
        <v/>
      </c>
      <c r="BW90" s="49" t="str">
        <f t="shared" si="364"/>
        <v/>
      </c>
      <c r="BX90" s="49" t="str">
        <f t="shared" si="364"/>
        <v/>
      </c>
      <c r="BY90" s="49" t="str">
        <f t="shared" si="364"/>
        <v/>
      </c>
      <c r="BZ90" s="49" t="str">
        <f t="shared" si="364"/>
        <v/>
      </c>
      <c r="CA90" s="49" t="str">
        <f t="shared" si="364"/>
        <v/>
      </c>
      <c r="CB90" s="49" t="str">
        <f t="shared" si="364"/>
        <v/>
      </c>
      <c r="CC90" s="49" t="str">
        <f t="shared" si="364"/>
        <v/>
      </c>
      <c r="CD90" s="49" t="str">
        <f t="shared" si="364"/>
        <v/>
      </c>
      <c r="CE90" s="49" t="str">
        <f t="shared" si="364"/>
        <v/>
      </c>
      <c r="CF90" s="49" t="str">
        <f t="shared" si="364"/>
        <v/>
      </c>
      <c r="CG90" s="49" t="str">
        <f t="shared" si="364"/>
        <v/>
      </c>
      <c r="CH90" s="49" t="str">
        <f t="shared" si="364"/>
        <v/>
      </c>
      <c r="CI90" s="49" t="str">
        <f t="shared" si="364"/>
        <v/>
      </c>
      <c r="CJ90" s="49" t="str">
        <f t="shared" si="364"/>
        <v/>
      </c>
      <c r="CK90" s="49" t="str">
        <f t="shared" si="364"/>
        <v/>
      </c>
      <c r="CL90" s="49" t="str">
        <f t="shared" si="364"/>
        <v/>
      </c>
      <c r="CM90" s="49" t="str">
        <f t="shared" si="364"/>
        <v/>
      </c>
      <c r="CN90" s="49" t="str">
        <f t="shared" si="363"/>
        <v/>
      </c>
      <c r="CO90" s="49" t="str">
        <f t="shared" si="363"/>
        <v/>
      </c>
      <c r="CP90" s="49" t="str">
        <f t="shared" si="363"/>
        <v/>
      </c>
      <c r="CQ90" s="49" t="str">
        <f t="shared" si="363"/>
        <v/>
      </c>
      <c r="CR90" s="49" t="str">
        <f t="shared" si="363"/>
        <v/>
      </c>
      <c r="CS90" s="49" t="str">
        <f t="shared" si="363"/>
        <v/>
      </c>
      <c r="CT90" s="49" t="str">
        <f t="shared" si="363"/>
        <v/>
      </c>
      <c r="CU90" s="49" t="str">
        <f t="shared" si="363"/>
        <v/>
      </c>
      <c r="CV90" s="49" t="str">
        <f t="shared" si="363"/>
        <v/>
      </c>
      <c r="CW90" s="49" t="str">
        <f t="shared" si="363"/>
        <v/>
      </c>
      <c r="CX90" s="49" t="str">
        <f t="shared" si="363"/>
        <v/>
      </c>
      <c r="CY90" s="49" t="str">
        <f t="shared" si="363"/>
        <v/>
      </c>
      <c r="CZ90" s="49" t="str">
        <f t="shared" si="363"/>
        <v/>
      </c>
      <c r="DA90" s="49" t="str">
        <f t="shared" si="363"/>
        <v/>
      </c>
      <c r="DB90" s="49" t="str">
        <f t="shared" si="363"/>
        <v/>
      </c>
      <c r="DC90" s="49" t="str">
        <f t="shared" si="363"/>
        <v/>
      </c>
      <c r="DD90" s="49" t="str">
        <f t="shared" si="363"/>
        <v/>
      </c>
      <c r="DE90" s="49" t="str">
        <f t="shared" si="363"/>
        <v/>
      </c>
      <c r="DF90" s="49" t="str">
        <f t="shared" si="363"/>
        <v/>
      </c>
      <c r="DG90" s="49" t="str">
        <f t="shared" si="363"/>
        <v/>
      </c>
      <c r="DH90" s="49" t="str">
        <f t="shared" si="363"/>
        <v/>
      </c>
      <c r="DI90" s="49" t="str">
        <f t="shared" si="363"/>
        <v/>
      </c>
      <c r="DJ90" s="49" t="str">
        <f t="shared" si="363"/>
        <v/>
      </c>
      <c r="DK90" s="49" t="str">
        <f t="shared" si="363"/>
        <v/>
      </c>
      <c r="DL90" s="49" t="str">
        <f t="shared" si="363"/>
        <v/>
      </c>
      <c r="DM90" s="49" t="str">
        <f t="shared" si="363"/>
        <v/>
      </c>
      <c r="DN90" s="49" t="str">
        <f t="shared" si="363"/>
        <v/>
      </c>
      <c r="DO90" s="49" t="str">
        <f t="shared" si="363"/>
        <v/>
      </c>
      <c r="DP90" s="49" t="str">
        <f t="shared" si="363"/>
        <v/>
      </c>
      <c r="DQ90" s="49" t="str">
        <f t="shared" si="363"/>
        <v/>
      </c>
      <c r="DR90" s="49" t="str">
        <f t="shared" si="363"/>
        <v/>
      </c>
      <c r="DS90" s="49" t="str">
        <f t="shared" si="363"/>
        <v/>
      </c>
      <c r="DT90" s="49" t="str">
        <f t="shared" si="363"/>
        <v/>
      </c>
      <c r="DU90" s="49" t="str">
        <f t="shared" si="363"/>
        <v/>
      </c>
      <c r="DV90" s="49" t="str">
        <f t="shared" si="363"/>
        <v/>
      </c>
      <c r="DW90" s="183" t="str">
        <f t="shared" si="330"/>
        <v/>
      </c>
      <c r="DX90" s="49" t="str">
        <f t="shared" si="225"/>
        <v/>
      </c>
      <c r="DY90" s="49" t="str">
        <f t="shared" si="226"/>
        <v/>
      </c>
      <c r="DZ90" s="49" t="str">
        <f t="shared" si="227"/>
        <v/>
      </c>
      <c r="EA90" s="49" t="str">
        <f t="shared" si="228"/>
        <v/>
      </c>
      <c r="EB90" s="49" t="str">
        <f t="shared" si="229"/>
        <v/>
      </c>
      <c r="EC90" s="49" t="str">
        <f t="shared" si="230"/>
        <v/>
      </c>
      <c r="ED90" s="49" t="str">
        <f t="shared" si="231"/>
        <v/>
      </c>
      <c r="EE90" s="49" t="str">
        <f t="shared" si="232"/>
        <v/>
      </c>
      <c r="EF90" s="49" t="str">
        <f t="shared" si="233"/>
        <v/>
      </c>
      <c r="EG90" s="49" t="str">
        <f t="shared" si="234"/>
        <v/>
      </c>
      <c r="EH90" s="49" t="str">
        <f t="shared" si="235"/>
        <v/>
      </c>
      <c r="EI90" s="49" t="str">
        <f t="shared" si="236"/>
        <v/>
      </c>
      <c r="EJ90" s="49" t="str">
        <f t="shared" si="237"/>
        <v/>
      </c>
      <c r="EK90" s="49" t="str">
        <f t="shared" si="238"/>
        <v/>
      </c>
      <c r="EL90" s="49" t="str">
        <f t="shared" si="239"/>
        <v/>
      </c>
      <c r="EM90" s="49" t="str">
        <f t="shared" si="240"/>
        <v/>
      </c>
      <c r="EN90" s="49" t="str">
        <f t="shared" si="241"/>
        <v/>
      </c>
      <c r="EO90" s="49" t="str">
        <f t="shared" si="242"/>
        <v/>
      </c>
      <c r="EP90" s="49" t="str">
        <f t="shared" si="243"/>
        <v/>
      </c>
      <c r="EQ90" s="49" t="str">
        <f t="shared" si="244"/>
        <v/>
      </c>
      <c r="ER90" s="49" t="str">
        <f t="shared" si="245"/>
        <v/>
      </c>
      <c r="ES90" s="49" t="str">
        <f t="shared" si="246"/>
        <v/>
      </c>
      <c r="ET90" s="49" t="str">
        <f t="shared" si="247"/>
        <v/>
      </c>
      <c r="EU90" s="49" t="str">
        <f t="shared" si="248"/>
        <v/>
      </c>
      <c r="EV90" s="49" t="str">
        <f t="shared" si="249"/>
        <v/>
      </c>
      <c r="EW90" s="49" t="str">
        <f t="shared" si="250"/>
        <v/>
      </c>
      <c r="EX90" s="49" t="str">
        <f t="shared" si="251"/>
        <v/>
      </c>
      <c r="EY90" s="49" t="str">
        <f t="shared" si="252"/>
        <v/>
      </c>
      <c r="EZ90" s="49" t="str">
        <f t="shared" si="253"/>
        <v/>
      </c>
      <c r="FA90" s="49" t="str">
        <f t="shared" si="254"/>
        <v/>
      </c>
      <c r="FB90" s="49" t="str">
        <f t="shared" si="255"/>
        <v/>
      </c>
      <c r="FC90" s="49" t="str">
        <f t="shared" si="256"/>
        <v/>
      </c>
      <c r="FD90" s="49" t="str">
        <f t="shared" si="257"/>
        <v/>
      </c>
      <c r="FE90" s="49" t="str">
        <f t="shared" si="258"/>
        <v/>
      </c>
      <c r="FF90" s="49" t="str">
        <f t="shared" si="259"/>
        <v/>
      </c>
      <c r="FG90" s="49" t="str">
        <f t="shared" si="260"/>
        <v/>
      </c>
      <c r="FH90" s="49" t="str">
        <f t="shared" si="261"/>
        <v/>
      </c>
      <c r="FI90" s="49" t="str">
        <f t="shared" si="262"/>
        <v/>
      </c>
      <c r="FJ90" s="49" t="str">
        <f t="shared" si="263"/>
        <v/>
      </c>
      <c r="FK90" s="49" t="str">
        <f t="shared" si="264"/>
        <v/>
      </c>
      <c r="FL90" s="49" t="str">
        <f t="shared" si="265"/>
        <v/>
      </c>
      <c r="FM90" s="49" t="str">
        <f t="shared" si="266"/>
        <v/>
      </c>
      <c r="FN90" s="49" t="str">
        <f t="shared" si="267"/>
        <v/>
      </c>
      <c r="FO90" s="49" t="str">
        <f t="shared" si="268"/>
        <v/>
      </c>
      <c r="FP90" s="49" t="str">
        <f t="shared" si="269"/>
        <v/>
      </c>
      <c r="FQ90" s="49" t="str">
        <f t="shared" si="270"/>
        <v/>
      </c>
      <c r="FR90" s="49" t="str">
        <f t="shared" si="271"/>
        <v/>
      </c>
      <c r="FS90" s="49" t="str">
        <f t="shared" si="272"/>
        <v/>
      </c>
      <c r="FT90" s="49" t="str">
        <f t="shared" si="273"/>
        <v/>
      </c>
      <c r="FU90" s="49" t="str">
        <f t="shared" si="274"/>
        <v/>
      </c>
      <c r="FV90" s="49" t="str">
        <f t="shared" si="275"/>
        <v/>
      </c>
      <c r="FW90" s="49" t="str">
        <f t="shared" si="276"/>
        <v/>
      </c>
      <c r="FX90" s="49" t="str">
        <f t="shared" si="277"/>
        <v/>
      </c>
      <c r="FY90" s="49" t="str">
        <f t="shared" si="278"/>
        <v/>
      </c>
      <c r="FZ90" s="49" t="str">
        <f t="shared" si="279"/>
        <v/>
      </c>
      <c r="GA90" s="49" t="str">
        <f t="shared" si="280"/>
        <v/>
      </c>
      <c r="GB90" s="49" t="str">
        <f t="shared" si="281"/>
        <v/>
      </c>
      <c r="GC90" s="49" t="str">
        <f t="shared" si="282"/>
        <v/>
      </c>
      <c r="GD90" s="49" t="str">
        <f t="shared" si="283"/>
        <v/>
      </c>
      <c r="GE90" s="49" t="str">
        <f t="shared" si="284"/>
        <v/>
      </c>
      <c r="GF90" s="49" t="str">
        <f t="shared" si="285"/>
        <v/>
      </c>
      <c r="GG90" s="49" t="str">
        <f t="shared" si="286"/>
        <v/>
      </c>
      <c r="GH90" s="49" t="str">
        <f t="shared" si="287"/>
        <v/>
      </c>
      <c r="GI90" s="49" t="str">
        <f t="shared" si="288"/>
        <v/>
      </c>
      <c r="GJ90" s="49" t="str">
        <f t="shared" si="289"/>
        <v/>
      </c>
      <c r="GK90" s="49" t="str">
        <f t="shared" si="290"/>
        <v/>
      </c>
      <c r="GL90" s="49" t="str">
        <f t="shared" si="291"/>
        <v/>
      </c>
      <c r="GM90" s="49" t="str">
        <f t="shared" si="292"/>
        <v/>
      </c>
      <c r="GN90" s="49" t="str">
        <f t="shared" si="293"/>
        <v/>
      </c>
      <c r="GO90" s="49" t="str">
        <f t="shared" si="294"/>
        <v/>
      </c>
      <c r="GP90" s="49" t="str">
        <f t="shared" si="295"/>
        <v/>
      </c>
      <c r="GQ90" s="49" t="str">
        <f t="shared" si="296"/>
        <v/>
      </c>
      <c r="GR90" s="49" t="str">
        <f t="shared" si="297"/>
        <v/>
      </c>
      <c r="GS90" s="49" t="str">
        <f t="shared" si="298"/>
        <v/>
      </c>
      <c r="GT90" s="49" t="str">
        <f t="shared" si="299"/>
        <v/>
      </c>
      <c r="GU90" s="49" t="str">
        <f t="shared" si="300"/>
        <v/>
      </c>
      <c r="GV90" s="49" t="str">
        <f t="shared" si="301"/>
        <v/>
      </c>
      <c r="GW90" s="49" t="str">
        <f t="shared" si="302"/>
        <v/>
      </c>
      <c r="GX90" s="49" t="str">
        <f t="shared" si="303"/>
        <v/>
      </c>
      <c r="GY90" s="49" t="str">
        <f t="shared" si="304"/>
        <v/>
      </c>
      <c r="GZ90" s="49" t="str">
        <f t="shared" si="305"/>
        <v/>
      </c>
      <c r="HA90" s="49" t="str">
        <f t="shared" si="306"/>
        <v/>
      </c>
      <c r="HB90" s="49" t="str">
        <f t="shared" si="307"/>
        <v/>
      </c>
      <c r="HC90" s="49" t="str">
        <f t="shared" si="308"/>
        <v/>
      </c>
      <c r="HD90" s="49" t="str">
        <f t="shared" si="309"/>
        <v/>
      </c>
      <c r="HE90" s="49" t="str">
        <f t="shared" si="310"/>
        <v/>
      </c>
      <c r="HF90" s="49" t="str">
        <f t="shared" si="311"/>
        <v/>
      </c>
      <c r="HG90" s="49" t="str">
        <f t="shared" si="312"/>
        <v/>
      </c>
      <c r="HH90" s="49" t="str">
        <f t="shared" si="313"/>
        <v/>
      </c>
      <c r="HI90" s="49" t="str">
        <f t="shared" si="314"/>
        <v/>
      </c>
      <c r="HJ90" s="49" t="str">
        <f t="shared" si="315"/>
        <v/>
      </c>
      <c r="HK90" s="49" t="str">
        <f t="shared" si="316"/>
        <v/>
      </c>
      <c r="HL90" s="49" t="str">
        <f t="shared" si="317"/>
        <v/>
      </c>
      <c r="HM90" s="49" t="str">
        <f t="shared" si="318"/>
        <v/>
      </c>
      <c r="HN90" s="49" t="str">
        <f t="shared" si="319"/>
        <v/>
      </c>
      <c r="HO90" s="49" t="str">
        <f t="shared" si="320"/>
        <v/>
      </c>
      <c r="HP90" s="49" t="str">
        <f t="shared" si="321"/>
        <v/>
      </c>
      <c r="HQ90" s="49" t="str">
        <f t="shared" si="322"/>
        <v/>
      </c>
      <c r="HR90" s="49" t="str">
        <f t="shared" si="323"/>
        <v/>
      </c>
      <c r="HS90" s="49" t="str">
        <f t="shared" si="324"/>
        <v/>
      </c>
      <c r="HT90" s="169" t="e">
        <f t="shared" si="325"/>
        <v>#N/A</v>
      </c>
      <c r="HU90" s="169" t="e">
        <f t="shared" si="342"/>
        <v>#N/A</v>
      </c>
      <c r="HV90" s="169" t="e">
        <f t="shared" si="342"/>
        <v>#N/A</v>
      </c>
      <c r="HW90" s="169" t="e">
        <f t="shared" si="342"/>
        <v>#N/A</v>
      </c>
      <c r="HX90" s="169" t="e">
        <f t="shared" si="353"/>
        <v>#N/A</v>
      </c>
      <c r="HY90" s="169" t="e">
        <f t="shared" si="353"/>
        <v>#N/A</v>
      </c>
      <c r="HZ90" s="169" t="e">
        <f t="shared" si="353"/>
        <v>#N/A</v>
      </c>
      <c r="IA90" s="169" t="e">
        <f t="shared" si="353"/>
        <v>#N/A</v>
      </c>
      <c r="IB90" s="169" t="e">
        <f t="shared" si="353"/>
        <v>#N/A</v>
      </c>
      <c r="IC90" s="169" t="e">
        <f t="shared" si="353"/>
        <v>#N/A</v>
      </c>
      <c r="ID90" s="169" t="e">
        <f t="shared" si="353"/>
        <v>#N/A</v>
      </c>
      <c r="IE90" s="169" t="e">
        <f t="shared" si="353"/>
        <v>#N/A</v>
      </c>
      <c r="IF90" s="169" t="e">
        <f t="shared" si="353"/>
        <v>#N/A</v>
      </c>
      <c r="IG90" s="169" t="e">
        <f t="shared" si="353"/>
        <v>#N/A</v>
      </c>
      <c r="IH90" s="169" t="e">
        <f t="shared" si="353"/>
        <v>#N/A</v>
      </c>
      <c r="II90" s="169" t="e">
        <f t="shared" si="353"/>
        <v>#N/A</v>
      </c>
      <c r="IJ90" s="169" t="e">
        <f t="shared" si="353"/>
        <v>#N/A</v>
      </c>
      <c r="IK90" s="169" t="e">
        <f t="shared" si="353"/>
        <v>#N/A</v>
      </c>
      <c r="IL90" s="169" t="e">
        <f t="shared" si="353"/>
        <v>#N/A</v>
      </c>
      <c r="IM90" s="169" t="e">
        <f t="shared" si="349"/>
        <v>#N/A</v>
      </c>
      <c r="IN90" s="169" t="e">
        <f t="shared" si="349"/>
        <v>#N/A</v>
      </c>
      <c r="IO90" s="169" t="e">
        <f t="shared" si="349"/>
        <v>#N/A</v>
      </c>
      <c r="IP90" s="169" t="e">
        <f t="shared" si="349"/>
        <v>#N/A</v>
      </c>
      <c r="IQ90" s="169" t="e">
        <f t="shared" si="349"/>
        <v>#N/A</v>
      </c>
      <c r="IR90" s="169" t="e">
        <f t="shared" si="349"/>
        <v>#N/A</v>
      </c>
      <c r="IS90" s="169" t="e">
        <f t="shared" si="349"/>
        <v>#N/A</v>
      </c>
      <c r="IT90" s="169" t="e">
        <f t="shared" si="349"/>
        <v>#N/A</v>
      </c>
      <c r="IU90" s="169" t="e">
        <f t="shared" si="349"/>
        <v>#N/A</v>
      </c>
      <c r="IV90" s="169" t="e">
        <f t="shared" si="349"/>
        <v>#N/A</v>
      </c>
      <c r="IW90" s="169" t="e">
        <f t="shared" si="349"/>
        <v>#N/A</v>
      </c>
      <c r="IX90" s="169" t="e">
        <f t="shared" si="349"/>
        <v>#N/A</v>
      </c>
      <c r="IY90" s="169" t="e">
        <f t="shared" si="349"/>
        <v>#N/A</v>
      </c>
      <c r="IZ90" s="169" t="e">
        <f t="shared" si="349"/>
        <v>#N/A</v>
      </c>
      <c r="JA90" s="169" t="e">
        <f t="shared" si="349"/>
        <v>#N/A</v>
      </c>
      <c r="JB90" s="169" t="e">
        <f t="shared" si="346"/>
        <v>#N/A</v>
      </c>
      <c r="JC90" s="169" t="e">
        <f t="shared" si="346"/>
        <v>#N/A</v>
      </c>
      <c r="JD90" s="169" t="e">
        <f t="shared" si="346"/>
        <v>#N/A</v>
      </c>
      <c r="JE90" s="169" t="e">
        <f t="shared" si="346"/>
        <v>#N/A</v>
      </c>
      <c r="JF90" s="169" t="e">
        <f t="shared" si="346"/>
        <v>#N/A</v>
      </c>
      <c r="JG90" s="169" t="e">
        <f t="shared" si="346"/>
        <v>#N/A</v>
      </c>
      <c r="JH90" s="169" t="e">
        <f t="shared" si="346"/>
        <v>#N/A</v>
      </c>
      <c r="JI90" s="169" t="e">
        <f t="shared" si="346"/>
        <v>#N/A</v>
      </c>
      <c r="JJ90" s="169" t="e">
        <f t="shared" si="346"/>
        <v>#N/A</v>
      </c>
      <c r="JK90" s="169" t="e">
        <f t="shared" si="346"/>
        <v>#N/A</v>
      </c>
      <c r="JL90" s="169" t="e">
        <f t="shared" si="346"/>
        <v>#N/A</v>
      </c>
      <c r="JM90" s="169" t="e">
        <f t="shared" si="346"/>
        <v>#N/A</v>
      </c>
      <c r="JN90" s="169" t="e">
        <f t="shared" si="346"/>
        <v>#N/A</v>
      </c>
      <c r="JO90" s="169" t="e">
        <f t="shared" si="346"/>
        <v>#N/A</v>
      </c>
      <c r="JP90" s="169" t="e">
        <f t="shared" si="346"/>
        <v>#N/A</v>
      </c>
      <c r="JQ90" s="169" t="e">
        <f t="shared" si="359"/>
        <v>#N/A</v>
      </c>
      <c r="JR90" s="169" t="e">
        <f t="shared" si="359"/>
        <v>#N/A</v>
      </c>
      <c r="JS90" s="169" t="e">
        <f t="shared" si="359"/>
        <v>#N/A</v>
      </c>
      <c r="JT90" s="169" t="e">
        <f t="shared" si="359"/>
        <v>#N/A</v>
      </c>
      <c r="JU90" s="169" t="e">
        <f t="shared" si="359"/>
        <v>#N/A</v>
      </c>
      <c r="JV90" s="169" t="e">
        <f t="shared" si="359"/>
        <v>#N/A</v>
      </c>
      <c r="JW90" s="169" t="e">
        <f t="shared" si="359"/>
        <v>#N/A</v>
      </c>
      <c r="JX90" s="169" t="e">
        <f t="shared" si="359"/>
        <v>#N/A</v>
      </c>
      <c r="JY90" s="169" t="e">
        <f t="shared" si="359"/>
        <v>#N/A</v>
      </c>
      <c r="JZ90" s="169" t="e">
        <f t="shared" si="359"/>
        <v>#N/A</v>
      </c>
      <c r="KA90" s="169" t="e">
        <f t="shared" si="359"/>
        <v>#N/A</v>
      </c>
      <c r="KB90" s="169" t="e">
        <f t="shared" si="359"/>
        <v>#N/A</v>
      </c>
      <c r="KC90" s="169" t="e">
        <f t="shared" si="359"/>
        <v>#N/A</v>
      </c>
      <c r="KD90" s="169" t="e">
        <f t="shared" si="359"/>
        <v>#N/A</v>
      </c>
      <c r="KE90" s="169" t="e">
        <f t="shared" si="359"/>
        <v>#N/A</v>
      </c>
      <c r="KF90" s="169" t="e">
        <f t="shared" si="335"/>
        <v>#N/A</v>
      </c>
      <c r="KG90" s="169" t="e">
        <f t="shared" si="343"/>
        <v>#N/A</v>
      </c>
      <c r="KH90" s="169" t="e">
        <f t="shared" si="343"/>
        <v>#N/A</v>
      </c>
      <c r="KI90" s="169" t="e">
        <f t="shared" si="343"/>
        <v>#N/A</v>
      </c>
      <c r="KJ90" s="169" t="e">
        <f t="shared" si="354"/>
        <v>#N/A</v>
      </c>
      <c r="KK90" s="169" t="e">
        <f t="shared" si="354"/>
        <v>#N/A</v>
      </c>
      <c r="KL90" s="169" t="e">
        <f t="shared" si="354"/>
        <v>#N/A</v>
      </c>
      <c r="KM90" s="169" t="e">
        <f t="shared" si="354"/>
        <v>#N/A</v>
      </c>
      <c r="KN90" s="169" t="e">
        <f t="shared" si="354"/>
        <v>#N/A</v>
      </c>
      <c r="KO90" s="169" t="e">
        <f t="shared" si="354"/>
        <v>#N/A</v>
      </c>
      <c r="KP90" s="169" t="e">
        <f t="shared" si="354"/>
        <v>#N/A</v>
      </c>
      <c r="KQ90" s="169" t="e">
        <f t="shared" si="354"/>
        <v>#N/A</v>
      </c>
      <c r="KR90" s="169" t="e">
        <f t="shared" si="354"/>
        <v>#N/A</v>
      </c>
      <c r="KS90" s="169" t="e">
        <f t="shared" si="354"/>
        <v>#N/A</v>
      </c>
      <c r="KT90" s="169" t="e">
        <f t="shared" si="354"/>
        <v>#N/A</v>
      </c>
      <c r="KU90" s="169" t="e">
        <f t="shared" si="354"/>
        <v>#N/A</v>
      </c>
      <c r="KV90" s="169" t="e">
        <f t="shared" si="354"/>
        <v>#N/A</v>
      </c>
      <c r="KW90" s="169" t="e">
        <f t="shared" si="354"/>
        <v>#N/A</v>
      </c>
      <c r="KX90" s="169" t="e">
        <f t="shared" si="354"/>
        <v>#N/A</v>
      </c>
      <c r="KY90" s="169" t="e">
        <f t="shared" si="350"/>
        <v>#N/A</v>
      </c>
      <c r="KZ90" s="169" t="e">
        <f t="shared" si="350"/>
        <v>#N/A</v>
      </c>
      <c r="LA90" s="169" t="e">
        <f t="shared" si="350"/>
        <v>#N/A</v>
      </c>
      <c r="LB90" s="169" t="e">
        <f t="shared" si="350"/>
        <v>#N/A</v>
      </c>
      <c r="LC90" s="169" t="e">
        <f t="shared" si="350"/>
        <v>#N/A</v>
      </c>
      <c r="LD90" s="169" t="e">
        <f t="shared" si="350"/>
        <v>#N/A</v>
      </c>
      <c r="LE90" s="169" t="e">
        <f t="shared" si="350"/>
        <v>#N/A</v>
      </c>
      <c r="LF90" s="169" t="e">
        <f t="shared" si="350"/>
        <v>#N/A</v>
      </c>
      <c r="LG90" s="169" t="e">
        <f t="shared" si="350"/>
        <v>#N/A</v>
      </c>
      <c r="LH90" s="169" t="e">
        <f t="shared" si="350"/>
        <v>#N/A</v>
      </c>
      <c r="LI90" s="169" t="e">
        <f t="shared" si="350"/>
        <v>#N/A</v>
      </c>
      <c r="LJ90" s="169" t="e">
        <f t="shared" si="350"/>
        <v>#N/A</v>
      </c>
      <c r="LK90" s="169" t="e">
        <f t="shared" si="350"/>
        <v>#N/A</v>
      </c>
      <c r="LL90" s="169" t="e">
        <f t="shared" si="350"/>
        <v>#N/A</v>
      </c>
      <c r="LM90" s="169" t="e">
        <f t="shared" si="350"/>
        <v>#N/A</v>
      </c>
      <c r="LN90" s="169" t="e">
        <f t="shared" si="347"/>
        <v>#N/A</v>
      </c>
      <c r="LO90" s="169" t="e">
        <f t="shared" si="347"/>
        <v>#N/A</v>
      </c>
      <c r="LP90" s="169" t="e">
        <f t="shared" si="347"/>
        <v>#N/A</v>
      </c>
      <c r="LQ90" s="169" t="e">
        <f t="shared" si="347"/>
        <v>#N/A</v>
      </c>
      <c r="LR90" s="169" t="e">
        <f t="shared" si="347"/>
        <v>#N/A</v>
      </c>
      <c r="LS90" s="169" t="e">
        <f t="shared" si="347"/>
        <v>#N/A</v>
      </c>
      <c r="LT90" s="169" t="e">
        <f t="shared" si="347"/>
        <v>#N/A</v>
      </c>
      <c r="LU90" s="169" t="e">
        <f t="shared" si="347"/>
        <v>#N/A</v>
      </c>
      <c r="LV90" s="169" t="e">
        <f t="shared" si="347"/>
        <v>#N/A</v>
      </c>
      <c r="LW90" s="169" t="e">
        <f t="shared" si="347"/>
        <v>#N/A</v>
      </c>
      <c r="LX90" s="169" t="e">
        <f t="shared" si="347"/>
        <v>#N/A</v>
      </c>
      <c r="LY90" s="169" t="e">
        <f t="shared" si="347"/>
        <v>#N/A</v>
      </c>
      <c r="LZ90" s="169" t="e">
        <f t="shared" si="347"/>
        <v>#N/A</v>
      </c>
      <c r="MA90" s="169" t="e">
        <f t="shared" si="347"/>
        <v>#N/A</v>
      </c>
      <c r="MB90" s="169" t="e">
        <f t="shared" si="347"/>
        <v>#N/A</v>
      </c>
      <c r="MC90" s="169" t="e">
        <f t="shared" si="360"/>
        <v>#N/A</v>
      </c>
      <c r="MD90" s="169" t="e">
        <f t="shared" si="360"/>
        <v>#N/A</v>
      </c>
      <c r="ME90" s="169" t="e">
        <f t="shared" si="360"/>
        <v>#N/A</v>
      </c>
      <c r="MF90" s="169" t="e">
        <f t="shared" si="360"/>
        <v>#N/A</v>
      </c>
      <c r="MG90" s="169" t="e">
        <f t="shared" si="360"/>
        <v>#N/A</v>
      </c>
      <c r="MH90" s="169" t="e">
        <f t="shared" si="360"/>
        <v>#N/A</v>
      </c>
      <c r="MI90" s="169" t="e">
        <f t="shared" si="360"/>
        <v>#N/A</v>
      </c>
      <c r="MJ90" s="169" t="e">
        <f t="shared" si="360"/>
        <v>#N/A</v>
      </c>
      <c r="MK90" s="169" t="e">
        <f t="shared" si="360"/>
        <v>#N/A</v>
      </c>
      <c r="ML90" s="169" t="e">
        <f t="shared" si="360"/>
        <v>#N/A</v>
      </c>
      <c r="MM90" s="169" t="e">
        <f t="shared" si="360"/>
        <v>#N/A</v>
      </c>
      <c r="MN90" s="169" t="e">
        <f t="shared" si="360"/>
        <v>#N/A</v>
      </c>
      <c r="MO90" s="169" t="e">
        <f t="shared" si="360"/>
        <v>#N/A</v>
      </c>
      <c r="MP90" s="169" t="e">
        <f t="shared" si="360"/>
        <v>#N/A</v>
      </c>
      <c r="MQ90" s="169" t="e">
        <f t="shared" si="360"/>
        <v>#N/A</v>
      </c>
      <c r="MR90" s="169" t="e">
        <f t="shared" si="336"/>
        <v>#N/A</v>
      </c>
      <c r="MS90" s="169" t="e">
        <f t="shared" si="344"/>
        <v>#N/A</v>
      </c>
      <c r="MT90" s="169" t="e">
        <f t="shared" si="344"/>
        <v>#N/A</v>
      </c>
      <c r="MU90" s="169" t="e">
        <f t="shared" si="344"/>
        <v>#N/A</v>
      </c>
      <c r="MV90" s="169" t="e">
        <f t="shared" si="355"/>
        <v>#N/A</v>
      </c>
      <c r="MW90" s="169" t="e">
        <f t="shared" si="355"/>
        <v>#N/A</v>
      </c>
      <c r="MX90" s="169" t="e">
        <f t="shared" si="355"/>
        <v>#N/A</v>
      </c>
      <c r="MY90" s="169" t="e">
        <f t="shared" si="355"/>
        <v>#N/A</v>
      </c>
      <c r="MZ90" s="169" t="e">
        <f t="shared" si="355"/>
        <v>#N/A</v>
      </c>
      <c r="NA90" s="169" t="e">
        <f t="shared" si="355"/>
        <v>#N/A</v>
      </c>
      <c r="NB90" s="169" t="e">
        <f t="shared" si="355"/>
        <v>#N/A</v>
      </c>
      <c r="NC90" s="169" t="e">
        <f t="shared" si="355"/>
        <v>#N/A</v>
      </c>
      <c r="ND90" s="169" t="e">
        <f t="shared" si="355"/>
        <v>#N/A</v>
      </c>
      <c r="NE90" s="169" t="e">
        <f t="shared" si="355"/>
        <v>#N/A</v>
      </c>
      <c r="NF90" s="169" t="e">
        <f t="shared" si="355"/>
        <v>#N/A</v>
      </c>
      <c r="NG90" s="169" t="e">
        <f t="shared" si="355"/>
        <v>#N/A</v>
      </c>
      <c r="NH90" s="169" t="e">
        <f t="shared" si="355"/>
        <v>#N/A</v>
      </c>
      <c r="NI90" s="169" t="e">
        <f t="shared" si="355"/>
        <v>#N/A</v>
      </c>
      <c r="NJ90" s="169" t="e">
        <f t="shared" si="355"/>
        <v>#N/A</v>
      </c>
      <c r="NK90" s="169" t="e">
        <f t="shared" si="351"/>
        <v>#N/A</v>
      </c>
      <c r="NL90" s="169" t="e">
        <f t="shared" si="351"/>
        <v>#N/A</v>
      </c>
      <c r="NM90" s="169" t="e">
        <f t="shared" si="351"/>
        <v>#N/A</v>
      </c>
      <c r="NN90" s="169" t="e">
        <f t="shared" si="351"/>
        <v>#N/A</v>
      </c>
      <c r="NO90" s="169" t="e">
        <f t="shared" si="351"/>
        <v>#N/A</v>
      </c>
      <c r="NP90" s="169" t="e">
        <f t="shared" si="351"/>
        <v>#N/A</v>
      </c>
      <c r="NQ90" s="169" t="e">
        <f t="shared" si="351"/>
        <v>#N/A</v>
      </c>
      <c r="NR90" s="169" t="e">
        <f t="shared" si="351"/>
        <v>#N/A</v>
      </c>
      <c r="NS90" s="169" t="e">
        <f t="shared" si="351"/>
        <v>#N/A</v>
      </c>
      <c r="NT90" s="169" t="e">
        <f t="shared" si="351"/>
        <v>#N/A</v>
      </c>
      <c r="NU90" s="169" t="e">
        <f t="shared" si="351"/>
        <v>#N/A</v>
      </c>
      <c r="NV90" s="169" t="e">
        <f t="shared" si="351"/>
        <v>#N/A</v>
      </c>
      <c r="NW90" s="169" t="e">
        <f t="shared" si="351"/>
        <v>#N/A</v>
      </c>
      <c r="NX90" s="169" t="e">
        <f t="shared" si="351"/>
        <v>#N/A</v>
      </c>
      <c r="NY90" s="169" t="e">
        <f t="shared" si="351"/>
        <v>#N/A</v>
      </c>
      <c r="NZ90" s="169" t="e">
        <f t="shared" si="348"/>
        <v>#N/A</v>
      </c>
      <c r="OA90" s="169" t="e">
        <f t="shared" si="348"/>
        <v>#N/A</v>
      </c>
      <c r="OB90" s="169" t="e">
        <f t="shared" si="348"/>
        <v>#N/A</v>
      </c>
      <c r="OC90" s="169" t="e">
        <f t="shared" si="348"/>
        <v>#N/A</v>
      </c>
      <c r="OD90" s="169" t="e">
        <f t="shared" si="348"/>
        <v>#N/A</v>
      </c>
      <c r="OE90" s="169" t="e">
        <f t="shared" si="348"/>
        <v>#N/A</v>
      </c>
      <c r="OF90" s="169" t="e">
        <f t="shared" si="348"/>
        <v>#N/A</v>
      </c>
      <c r="OG90" s="169" t="e">
        <f t="shared" si="348"/>
        <v>#N/A</v>
      </c>
      <c r="OH90" s="169" t="e">
        <f t="shared" si="348"/>
        <v>#N/A</v>
      </c>
      <c r="OI90" s="169" t="e">
        <f t="shared" si="348"/>
        <v>#N/A</v>
      </c>
      <c r="OJ90" s="169" t="e">
        <f t="shared" si="348"/>
        <v>#N/A</v>
      </c>
      <c r="OK90" s="169" t="e">
        <f t="shared" si="348"/>
        <v>#N/A</v>
      </c>
      <c r="OL90" s="169" t="e">
        <f t="shared" si="348"/>
        <v>#N/A</v>
      </c>
      <c r="OM90" s="169" t="e">
        <f t="shared" si="348"/>
        <v>#N/A</v>
      </c>
      <c r="ON90" s="169" t="e">
        <f t="shared" si="348"/>
        <v>#N/A</v>
      </c>
      <c r="OO90" s="169" t="e">
        <f t="shared" si="361"/>
        <v>#N/A</v>
      </c>
      <c r="OP90" s="169" t="e">
        <f t="shared" si="361"/>
        <v>#N/A</v>
      </c>
      <c r="OQ90" s="169" t="e">
        <f t="shared" si="361"/>
        <v>#N/A</v>
      </c>
      <c r="OR90" s="169" t="e">
        <f t="shared" si="361"/>
        <v>#N/A</v>
      </c>
      <c r="OS90" s="169" t="e">
        <f t="shared" si="361"/>
        <v>#N/A</v>
      </c>
      <c r="OT90" s="169" t="e">
        <f t="shared" si="361"/>
        <v>#N/A</v>
      </c>
      <c r="OU90" s="169" t="e">
        <f t="shared" si="361"/>
        <v>#N/A</v>
      </c>
      <c r="OV90" s="169" t="e">
        <f t="shared" si="361"/>
        <v>#N/A</v>
      </c>
      <c r="OW90" s="169" t="e">
        <f t="shared" si="361"/>
        <v>#N/A</v>
      </c>
      <c r="OX90" s="169" t="e">
        <f t="shared" si="361"/>
        <v>#N/A</v>
      </c>
      <c r="OY90" s="169" t="e">
        <f t="shared" si="361"/>
        <v>#N/A</v>
      </c>
      <c r="OZ90" s="169" t="e">
        <f t="shared" si="361"/>
        <v>#N/A</v>
      </c>
      <c r="PA90" s="169" t="e">
        <f t="shared" si="361"/>
        <v>#N/A</v>
      </c>
      <c r="PB90" s="169" t="e">
        <f t="shared" si="361"/>
        <v>#N/A</v>
      </c>
      <c r="PC90" s="169" t="e">
        <f t="shared" si="361"/>
        <v>#N/A</v>
      </c>
      <c r="PD90" s="169" t="e">
        <f t="shared" si="337"/>
        <v>#N/A</v>
      </c>
      <c r="PE90" s="169" t="e">
        <f t="shared" si="357"/>
        <v>#N/A</v>
      </c>
      <c r="PF90" s="169" t="e">
        <f t="shared" si="357"/>
        <v>#N/A</v>
      </c>
      <c r="PG90" s="169" t="e">
        <f t="shared" si="357"/>
        <v>#N/A</v>
      </c>
      <c r="PH90" s="169" t="e">
        <f t="shared" si="357"/>
        <v>#N/A</v>
      </c>
      <c r="PI90" s="169" t="e">
        <f t="shared" si="357"/>
        <v>#N/A</v>
      </c>
      <c r="PJ90" s="169" t="e">
        <f t="shared" si="357"/>
        <v>#N/A</v>
      </c>
      <c r="PK90" s="169" t="e">
        <f t="shared" si="357"/>
        <v>#N/A</v>
      </c>
      <c r="PL90" s="169" t="e">
        <f t="shared" si="357"/>
        <v>#N/A</v>
      </c>
    </row>
    <row r="91" spans="1:428" hidden="1" x14ac:dyDescent="0.75">
      <c r="A91" s="4">
        <v>88</v>
      </c>
      <c r="B91" s="109"/>
      <c r="C91" s="117"/>
      <c r="D91" s="122" t="str">
        <f t="shared" si="220"/>
        <v/>
      </c>
      <c r="E91" s="95"/>
      <c r="F91" s="122" t="str">
        <f t="shared" si="221"/>
        <v/>
      </c>
      <c r="G91" s="117"/>
      <c r="H91" s="110"/>
      <c r="I91" s="124" t="str">
        <f t="shared" si="222"/>
        <v/>
      </c>
      <c r="J91" s="124" t="str">
        <f t="shared" si="223"/>
        <v/>
      </c>
      <c r="K91" s="73" t="str">
        <f t="shared" si="327"/>
        <v/>
      </c>
      <c r="L91" s="23"/>
      <c r="M91" s="57"/>
      <c r="N91" s="280"/>
      <c r="O91" s="74" t="str">
        <f>IF(AND(D91&gt;0,E91&gt;0,F91&gt;0),IF(ISBLANK(N91),IF(ISBLANK(L91),"",(F91-D91)*VLOOKUP(L91,VLookups!$A$4:$B$13,2,FALSE)),N91),"")</f>
        <v/>
      </c>
      <c r="P91" s="75" t="str">
        <f t="shared" si="224"/>
        <v/>
      </c>
      <c r="Q91" s="95"/>
      <c r="R91" s="270" t="str">
        <f>IF(AND(Q91&gt;0,E91&gt;0,NOT(O91="")),ABS(VLOOKUP($Q$1,VLookups!$A$43:$B$44,2,FALSE)-_xlfn.NORM.DIST(Q91,K91,O91,TRUE)),"")</f>
        <v/>
      </c>
      <c r="S91" s="94" t="str">
        <f>IF(AND($D91&gt;0,$E91&gt;0,$F91&gt;0,NOT(ISBLANK($L91))),_xlfn.NORM.INV(ABS(VLOOKUP($Q$1,VLookups!$A$43:$B$44,2,FALSE)-S$3),$K91,$O91),"")</f>
        <v/>
      </c>
      <c r="T91" s="93" t="str">
        <f>IF(AND($D91&gt;0,$E91&gt;0,$F91&gt;0,NOT(ISBLANK($L91))),_xlfn.NORM.INV(ABS(VLOOKUP($Q$1,VLookups!$A$43:$B$44,2,FALSE)-T$3),$K91,$O91),"")</f>
        <v/>
      </c>
      <c r="U91" s="94" t="str">
        <f>IF(AND($D91&gt;0,$E91&gt;0,$F91&gt;0,NOT(ISBLANK($L91))),_xlfn.NORM.INV(ABS(VLOOKUP($Q$1,VLookups!$A$43:$B$44,2,FALSE)-U$3),$K91,$O91),"")</f>
        <v/>
      </c>
      <c r="V91" s="93" t="str">
        <f>IF(AND($D91&gt;0,$E91&gt;0,$F91&gt;0,NOT(ISBLANK($L91))),_xlfn.NORM.INV(ABS(VLOOKUP($Q$1,VLookups!$A$43:$B$44,2,FALSE)-V$3),$K91,$O91),"")</f>
        <v/>
      </c>
      <c r="W91" s="94" t="str">
        <f>IF(AND($D91&gt;0,$E91&gt;0,$F91&gt;0,NOT(ISBLANK($L91))),_xlfn.NORM.INV(ABS(VLOOKUP($Q$1,VLookups!$A$43:$B$44,2,FALSE)-W$3),$K91,$O91),"")</f>
        <v/>
      </c>
      <c r="X91" s="93" t="str">
        <f>IF(AND($D91&gt;0,$E91&gt;0,$F91&gt;0,NOT(ISBLANK($L91))),_xlfn.NORM.INV(ABS(VLOOKUP($Q$1,VLookups!$A$43:$B$44,2,FALSE)-X$3),$K91,$O91),"")</f>
        <v/>
      </c>
      <c r="Y91" s="5"/>
      <c r="Z91" s="168" t="str">
        <f t="shared" si="328"/>
        <v/>
      </c>
      <c r="AA91" s="49" t="str">
        <f t="shared" si="329"/>
        <v/>
      </c>
      <c r="AB91" s="49" t="str">
        <f t="shared" si="364"/>
        <v/>
      </c>
      <c r="AC91" s="49" t="str">
        <f t="shared" si="364"/>
        <v/>
      </c>
      <c r="AD91" s="49" t="str">
        <f t="shared" si="364"/>
        <v/>
      </c>
      <c r="AE91" s="49" t="str">
        <f t="shared" si="364"/>
        <v/>
      </c>
      <c r="AF91" s="49" t="str">
        <f t="shared" si="364"/>
        <v/>
      </c>
      <c r="AG91" s="49" t="str">
        <f t="shared" si="364"/>
        <v/>
      </c>
      <c r="AH91" s="49" t="str">
        <f t="shared" si="364"/>
        <v/>
      </c>
      <c r="AI91" s="49" t="str">
        <f t="shared" si="364"/>
        <v/>
      </c>
      <c r="AJ91" s="49" t="str">
        <f t="shared" si="364"/>
        <v/>
      </c>
      <c r="AK91" s="49" t="str">
        <f t="shared" si="364"/>
        <v/>
      </c>
      <c r="AL91" s="49" t="str">
        <f t="shared" si="364"/>
        <v/>
      </c>
      <c r="AM91" s="49" t="str">
        <f t="shared" si="364"/>
        <v/>
      </c>
      <c r="AN91" s="49" t="str">
        <f t="shared" si="364"/>
        <v/>
      </c>
      <c r="AO91" s="49" t="str">
        <f t="shared" si="364"/>
        <v/>
      </c>
      <c r="AP91" s="49" t="str">
        <f t="shared" si="364"/>
        <v/>
      </c>
      <c r="AQ91" s="49" t="str">
        <f t="shared" si="364"/>
        <v/>
      </c>
      <c r="AR91" s="49" t="str">
        <f t="shared" si="364"/>
        <v/>
      </c>
      <c r="AS91" s="49" t="str">
        <f t="shared" si="364"/>
        <v/>
      </c>
      <c r="AT91" s="49" t="str">
        <f t="shared" si="364"/>
        <v/>
      </c>
      <c r="AU91" s="49" t="str">
        <f t="shared" si="364"/>
        <v/>
      </c>
      <c r="AV91" s="49" t="str">
        <f t="shared" si="364"/>
        <v/>
      </c>
      <c r="AW91" s="49" t="str">
        <f t="shared" si="364"/>
        <v/>
      </c>
      <c r="AX91" s="49" t="str">
        <f t="shared" si="364"/>
        <v/>
      </c>
      <c r="AY91" s="49" t="str">
        <f t="shared" si="364"/>
        <v/>
      </c>
      <c r="AZ91" s="49" t="str">
        <f t="shared" si="364"/>
        <v/>
      </c>
      <c r="BA91" s="49" t="str">
        <f t="shared" si="364"/>
        <v/>
      </c>
      <c r="BB91" s="49" t="str">
        <f t="shared" si="364"/>
        <v/>
      </c>
      <c r="BC91" s="49" t="str">
        <f t="shared" si="364"/>
        <v/>
      </c>
      <c r="BD91" s="49" t="str">
        <f t="shared" si="364"/>
        <v/>
      </c>
      <c r="BE91" s="49" t="str">
        <f t="shared" si="364"/>
        <v/>
      </c>
      <c r="BF91" s="49" t="str">
        <f t="shared" si="364"/>
        <v/>
      </c>
      <c r="BG91" s="49" t="str">
        <f t="shared" si="364"/>
        <v/>
      </c>
      <c r="BH91" s="49" t="str">
        <f t="shared" si="364"/>
        <v/>
      </c>
      <c r="BI91" s="49" t="str">
        <f t="shared" si="364"/>
        <v/>
      </c>
      <c r="BJ91" s="49" t="str">
        <f t="shared" si="364"/>
        <v/>
      </c>
      <c r="BK91" s="49" t="str">
        <f t="shared" si="364"/>
        <v/>
      </c>
      <c r="BL91" s="49" t="str">
        <f t="shared" si="364"/>
        <v/>
      </c>
      <c r="BM91" s="49" t="str">
        <f t="shared" si="364"/>
        <v/>
      </c>
      <c r="BN91" s="49" t="str">
        <f t="shared" si="364"/>
        <v/>
      </c>
      <c r="BO91" s="49" t="str">
        <f t="shared" si="364"/>
        <v/>
      </c>
      <c r="BP91" s="49" t="str">
        <f t="shared" si="364"/>
        <v/>
      </c>
      <c r="BQ91" s="49" t="str">
        <f t="shared" si="364"/>
        <v/>
      </c>
      <c r="BR91" s="49" t="str">
        <f t="shared" si="364"/>
        <v/>
      </c>
      <c r="BS91" s="49" t="str">
        <f t="shared" si="364"/>
        <v/>
      </c>
      <c r="BT91" s="49" t="str">
        <f t="shared" si="364"/>
        <v/>
      </c>
      <c r="BU91" s="49" t="str">
        <f t="shared" si="364"/>
        <v/>
      </c>
      <c r="BV91" s="49" t="str">
        <f t="shared" si="364"/>
        <v/>
      </c>
      <c r="BW91" s="49" t="str">
        <f t="shared" si="364"/>
        <v/>
      </c>
      <c r="BX91" s="49" t="str">
        <f t="shared" si="364"/>
        <v/>
      </c>
      <c r="BY91" s="49" t="str">
        <f t="shared" si="364"/>
        <v/>
      </c>
      <c r="BZ91" s="49" t="str">
        <f t="shared" si="364"/>
        <v/>
      </c>
      <c r="CA91" s="49" t="str">
        <f t="shared" si="364"/>
        <v/>
      </c>
      <c r="CB91" s="49" t="str">
        <f t="shared" si="364"/>
        <v/>
      </c>
      <c r="CC91" s="49" t="str">
        <f t="shared" si="364"/>
        <v/>
      </c>
      <c r="CD91" s="49" t="str">
        <f t="shared" si="364"/>
        <v/>
      </c>
      <c r="CE91" s="49" t="str">
        <f t="shared" si="364"/>
        <v/>
      </c>
      <c r="CF91" s="49" t="str">
        <f t="shared" si="364"/>
        <v/>
      </c>
      <c r="CG91" s="49" t="str">
        <f t="shared" si="364"/>
        <v/>
      </c>
      <c r="CH91" s="49" t="str">
        <f t="shared" si="364"/>
        <v/>
      </c>
      <c r="CI91" s="49" t="str">
        <f t="shared" si="364"/>
        <v/>
      </c>
      <c r="CJ91" s="49" t="str">
        <f t="shared" si="364"/>
        <v/>
      </c>
      <c r="CK91" s="49" t="str">
        <f t="shared" si="364"/>
        <v/>
      </c>
      <c r="CL91" s="49" t="str">
        <f t="shared" si="364"/>
        <v/>
      </c>
      <c r="CM91" s="49" t="str">
        <f t="shared" si="364"/>
        <v/>
      </c>
      <c r="CN91" s="49" t="str">
        <f t="shared" si="363"/>
        <v/>
      </c>
      <c r="CO91" s="49" t="str">
        <f t="shared" si="363"/>
        <v/>
      </c>
      <c r="CP91" s="49" t="str">
        <f t="shared" si="363"/>
        <v/>
      </c>
      <c r="CQ91" s="49" t="str">
        <f t="shared" si="363"/>
        <v/>
      </c>
      <c r="CR91" s="49" t="str">
        <f t="shared" si="363"/>
        <v/>
      </c>
      <c r="CS91" s="49" t="str">
        <f t="shared" si="363"/>
        <v/>
      </c>
      <c r="CT91" s="49" t="str">
        <f t="shared" si="363"/>
        <v/>
      </c>
      <c r="CU91" s="49" t="str">
        <f t="shared" si="363"/>
        <v/>
      </c>
      <c r="CV91" s="49" t="str">
        <f t="shared" si="363"/>
        <v/>
      </c>
      <c r="CW91" s="49" t="str">
        <f t="shared" si="363"/>
        <v/>
      </c>
      <c r="CX91" s="49" t="str">
        <f t="shared" si="363"/>
        <v/>
      </c>
      <c r="CY91" s="49" t="str">
        <f t="shared" si="363"/>
        <v/>
      </c>
      <c r="CZ91" s="49" t="str">
        <f t="shared" si="363"/>
        <v/>
      </c>
      <c r="DA91" s="49" t="str">
        <f t="shared" si="363"/>
        <v/>
      </c>
      <c r="DB91" s="49" t="str">
        <f t="shared" si="363"/>
        <v/>
      </c>
      <c r="DC91" s="49" t="str">
        <f t="shared" si="363"/>
        <v/>
      </c>
      <c r="DD91" s="49" t="str">
        <f t="shared" si="363"/>
        <v/>
      </c>
      <c r="DE91" s="49" t="str">
        <f t="shared" si="363"/>
        <v/>
      </c>
      <c r="DF91" s="49" t="str">
        <f t="shared" si="363"/>
        <v/>
      </c>
      <c r="DG91" s="49" t="str">
        <f t="shared" si="363"/>
        <v/>
      </c>
      <c r="DH91" s="49" t="str">
        <f t="shared" si="363"/>
        <v/>
      </c>
      <c r="DI91" s="49" t="str">
        <f t="shared" si="363"/>
        <v/>
      </c>
      <c r="DJ91" s="49" t="str">
        <f t="shared" si="363"/>
        <v/>
      </c>
      <c r="DK91" s="49" t="str">
        <f t="shared" si="363"/>
        <v/>
      </c>
      <c r="DL91" s="49" t="str">
        <f t="shared" si="363"/>
        <v/>
      </c>
      <c r="DM91" s="49" t="str">
        <f t="shared" si="363"/>
        <v/>
      </c>
      <c r="DN91" s="49" t="str">
        <f t="shared" si="363"/>
        <v/>
      </c>
      <c r="DO91" s="49" t="str">
        <f t="shared" si="363"/>
        <v/>
      </c>
      <c r="DP91" s="49" t="str">
        <f t="shared" si="363"/>
        <v/>
      </c>
      <c r="DQ91" s="49" t="str">
        <f t="shared" si="363"/>
        <v/>
      </c>
      <c r="DR91" s="49" t="str">
        <f t="shared" si="363"/>
        <v/>
      </c>
      <c r="DS91" s="49" t="str">
        <f t="shared" si="363"/>
        <v/>
      </c>
      <c r="DT91" s="49" t="str">
        <f t="shared" si="363"/>
        <v/>
      </c>
      <c r="DU91" s="49" t="str">
        <f t="shared" si="363"/>
        <v/>
      </c>
      <c r="DV91" s="49" t="str">
        <f t="shared" si="363"/>
        <v/>
      </c>
      <c r="DW91" s="183" t="str">
        <f t="shared" si="330"/>
        <v/>
      </c>
      <c r="DX91" s="49" t="str">
        <f t="shared" si="225"/>
        <v/>
      </c>
      <c r="DY91" s="49" t="str">
        <f t="shared" si="226"/>
        <v/>
      </c>
      <c r="DZ91" s="49" t="str">
        <f t="shared" si="227"/>
        <v/>
      </c>
      <c r="EA91" s="49" t="str">
        <f t="shared" si="228"/>
        <v/>
      </c>
      <c r="EB91" s="49" t="str">
        <f t="shared" si="229"/>
        <v/>
      </c>
      <c r="EC91" s="49" t="str">
        <f t="shared" si="230"/>
        <v/>
      </c>
      <c r="ED91" s="49" t="str">
        <f t="shared" si="231"/>
        <v/>
      </c>
      <c r="EE91" s="49" t="str">
        <f t="shared" si="232"/>
        <v/>
      </c>
      <c r="EF91" s="49" t="str">
        <f t="shared" si="233"/>
        <v/>
      </c>
      <c r="EG91" s="49" t="str">
        <f t="shared" si="234"/>
        <v/>
      </c>
      <c r="EH91" s="49" t="str">
        <f t="shared" si="235"/>
        <v/>
      </c>
      <c r="EI91" s="49" t="str">
        <f t="shared" si="236"/>
        <v/>
      </c>
      <c r="EJ91" s="49" t="str">
        <f t="shared" si="237"/>
        <v/>
      </c>
      <c r="EK91" s="49" t="str">
        <f t="shared" si="238"/>
        <v/>
      </c>
      <c r="EL91" s="49" t="str">
        <f t="shared" si="239"/>
        <v/>
      </c>
      <c r="EM91" s="49" t="str">
        <f t="shared" si="240"/>
        <v/>
      </c>
      <c r="EN91" s="49" t="str">
        <f t="shared" si="241"/>
        <v/>
      </c>
      <c r="EO91" s="49" t="str">
        <f t="shared" si="242"/>
        <v/>
      </c>
      <c r="EP91" s="49" t="str">
        <f t="shared" si="243"/>
        <v/>
      </c>
      <c r="EQ91" s="49" t="str">
        <f t="shared" si="244"/>
        <v/>
      </c>
      <c r="ER91" s="49" t="str">
        <f t="shared" si="245"/>
        <v/>
      </c>
      <c r="ES91" s="49" t="str">
        <f t="shared" si="246"/>
        <v/>
      </c>
      <c r="ET91" s="49" t="str">
        <f t="shared" si="247"/>
        <v/>
      </c>
      <c r="EU91" s="49" t="str">
        <f t="shared" si="248"/>
        <v/>
      </c>
      <c r="EV91" s="49" t="str">
        <f t="shared" si="249"/>
        <v/>
      </c>
      <c r="EW91" s="49" t="str">
        <f t="shared" si="250"/>
        <v/>
      </c>
      <c r="EX91" s="49" t="str">
        <f t="shared" si="251"/>
        <v/>
      </c>
      <c r="EY91" s="49" t="str">
        <f t="shared" si="252"/>
        <v/>
      </c>
      <c r="EZ91" s="49" t="str">
        <f t="shared" si="253"/>
        <v/>
      </c>
      <c r="FA91" s="49" t="str">
        <f t="shared" si="254"/>
        <v/>
      </c>
      <c r="FB91" s="49" t="str">
        <f t="shared" si="255"/>
        <v/>
      </c>
      <c r="FC91" s="49" t="str">
        <f t="shared" si="256"/>
        <v/>
      </c>
      <c r="FD91" s="49" t="str">
        <f t="shared" si="257"/>
        <v/>
      </c>
      <c r="FE91" s="49" t="str">
        <f t="shared" si="258"/>
        <v/>
      </c>
      <c r="FF91" s="49" t="str">
        <f t="shared" si="259"/>
        <v/>
      </c>
      <c r="FG91" s="49" t="str">
        <f t="shared" si="260"/>
        <v/>
      </c>
      <c r="FH91" s="49" t="str">
        <f t="shared" si="261"/>
        <v/>
      </c>
      <c r="FI91" s="49" t="str">
        <f t="shared" si="262"/>
        <v/>
      </c>
      <c r="FJ91" s="49" t="str">
        <f t="shared" si="263"/>
        <v/>
      </c>
      <c r="FK91" s="49" t="str">
        <f t="shared" si="264"/>
        <v/>
      </c>
      <c r="FL91" s="49" t="str">
        <f t="shared" si="265"/>
        <v/>
      </c>
      <c r="FM91" s="49" t="str">
        <f t="shared" si="266"/>
        <v/>
      </c>
      <c r="FN91" s="49" t="str">
        <f t="shared" si="267"/>
        <v/>
      </c>
      <c r="FO91" s="49" t="str">
        <f t="shared" si="268"/>
        <v/>
      </c>
      <c r="FP91" s="49" t="str">
        <f t="shared" si="269"/>
        <v/>
      </c>
      <c r="FQ91" s="49" t="str">
        <f t="shared" si="270"/>
        <v/>
      </c>
      <c r="FR91" s="49" t="str">
        <f t="shared" si="271"/>
        <v/>
      </c>
      <c r="FS91" s="49" t="str">
        <f t="shared" si="272"/>
        <v/>
      </c>
      <c r="FT91" s="49" t="str">
        <f t="shared" si="273"/>
        <v/>
      </c>
      <c r="FU91" s="49" t="str">
        <f t="shared" si="274"/>
        <v/>
      </c>
      <c r="FV91" s="49" t="str">
        <f t="shared" si="275"/>
        <v/>
      </c>
      <c r="FW91" s="49" t="str">
        <f t="shared" si="276"/>
        <v/>
      </c>
      <c r="FX91" s="49" t="str">
        <f t="shared" si="277"/>
        <v/>
      </c>
      <c r="FY91" s="49" t="str">
        <f t="shared" si="278"/>
        <v/>
      </c>
      <c r="FZ91" s="49" t="str">
        <f t="shared" si="279"/>
        <v/>
      </c>
      <c r="GA91" s="49" t="str">
        <f t="shared" si="280"/>
        <v/>
      </c>
      <c r="GB91" s="49" t="str">
        <f t="shared" si="281"/>
        <v/>
      </c>
      <c r="GC91" s="49" t="str">
        <f t="shared" si="282"/>
        <v/>
      </c>
      <c r="GD91" s="49" t="str">
        <f t="shared" si="283"/>
        <v/>
      </c>
      <c r="GE91" s="49" t="str">
        <f t="shared" si="284"/>
        <v/>
      </c>
      <c r="GF91" s="49" t="str">
        <f t="shared" si="285"/>
        <v/>
      </c>
      <c r="GG91" s="49" t="str">
        <f t="shared" si="286"/>
        <v/>
      </c>
      <c r="GH91" s="49" t="str">
        <f t="shared" si="287"/>
        <v/>
      </c>
      <c r="GI91" s="49" t="str">
        <f t="shared" si="288"/>
        <v/>
      </c>
      <c r="GJ91" s="49" t="str">
        <f t="shared" si="289"/>
        <v/>
      </c>
      <c r="GK91" s="49" t="str">
        <f t="shared" si="290"/>
        <v/>
      </c>
      <c r="GL91" s="49" t="str">
        <f t="shared" si="291"/>
        <v/>
      </c>
      <c r="GM91" s="49" t="str">
        <f t="shared" si="292"/>
        <v/>
      </c>
      <c r="GN91" s="49" t="str">
        <f t="shared" si="293"/>
        <v/>
      </c>
      <c r="GO91" s="49" t="str">
        <f t="shared" si="294"/>
        <v/>
      </c>
      <c r="GP91" s="49" t="str">
        <f t="shared" si="295"/>
        <v/>
      </c>
      <c r="GQ91" s="49" t="str">
        <f t="shared" si="296"/>
        <v/>
      </c>
      <c r="GR91" s="49" t="str">
        <f t="shared" si="297"/>
        <v/>
      </c>
      <c r="GS91" s="49" t="str">
        <f t="shared" si="298"/>
        <v/>
      </c>
      <c r="GT91" s="49" t="str">
        <f t="shared" si="299"/>
        <v/>
      </c>
      <c r="GU91" s="49" t="str">
        <f t="shared" si="300"/>
        <v/>
      </c>
      <c r="GV91" s="49" t="str">
        <f t="shared" si="301"/>
        <v/>
      </c>
      <c r="GW91" s="49" t="str">
        <f t="shared" si="302"/>
        <v/>
      </c>
      <c r="GX91" s="49" t="str">
        <f t="shared" si="303"/>
        <v/>
      </c>
      <c r="GY91" s="49" t="str">
        <f t="shared" si="304"/>
        <v/>
      </c>
      <c r="GZ91" s="49" t="str">
        <f t="shared" si="305"/>
        <v/>
      </c>
      <c r="HA91" s="49" t="str">
        <f t="shared" si="306"/>
        <v/>
      </c>
      <c r="HB91" s="49" t="str">
        <f t="shared" si="307"/>
        <v/>
      </c>
      <c r="HC91" s="49" t="str">
        <f t="shared" si="308"/>
        <v/>
      </c>
      <c r="HD91" s="49" t="str">
        <f t="shared" si="309"/>
        <v/>
      </c>
      <c r="HE91" s="49" t="str">
        <f t="shared" si="310"/>
        <v/>
      </c>
      <c r="HF91" s="49" t="str">
        <f t="shared" si="311"/>
        <v/>
      </c>
      <c r="HG91" s="49" t="str">
        <f t="shared" si="312"/>
        <v/>
      </c>
      <c r="HH91" s="49" t="str">
        <f t="shared" si="313"/>
        <v/>
      </c>
      <c r="HI91" s="49" t="str">
        <f t="shared" si="314"/>
        <v/>
      </c>
      <c r="HJ91" s="49" t="str">
        <f t="shared" si="315"/>
        <v/>
      </c>
      <c r="HK91" s="49" t="str">
        <f t="shared" si="316"/>
        <v/>
      </c>
      <c r="HL91" s="49" t="str">
        <f t="shared" si="317"/>
        <v/>
      </c>
      <c r="HM91" s="49" t="str">
        <f t="shared" si="318"/>
        <v/>
      </c>
      <c r="HN91" s="49" t="str">
        <f t="shared" si="319"/>
        <v/>
      </c>
      <c r="HO91" s="49" t="str">
        <f t="shared" si="320"/>
        <v/>
      </c>
      <c r="HP91" s="49" t="str">
        <f t="shared" si="321"/>
        <v/>
      </c>
      <c r="HQ91" s="49" t="str">
        <f t="shared" si="322"/>
        <v/>
      </c>
      <c r="HR91" s="49" t="str">
        <f t="shared" si="323"/>
        <v/>
      </c>
      <c r="HS91" s="49" t="str">
        <f t="shared" si="324"/>
        <v/>
      </c>
      <c r="HT91" s="169" t="e">
        <f t="shared" si="325"/>
        <v>#N/A</v>
      </c>
      <c r="HU91" s="169" t="e">
        <f t="shared" si="342"/>
        <v>#N/A</v>
      </c>
      <c r="HV91" s="169" t="e">
        <f t="shared" si="342"/>
        <v>#N/A</v>
      </c>
      <c r="HW91" s="169" t="e">
        <f t="shared" si="342"/>
        <v>#N/A</v>
      </c>
      <c r="HX91" s="169" t="e">
        <f t="shared" si="353"/>
        <v>#N/A</v>
      </c>
      <c r="HY91" s="169" t="e">
        <f t="shared" si="353"/>
        <v>#N/A</v>
      </c>
      <c r="HZ91" s="169" t="e">
        <f t="shared" si="353"/>
        <v>#N/A</v>
      </c>
      <c r="IA91" s="169" t="e">
        <f t="shared" si="353"/>
        <v>#N/A</v>
      </c>
      <c r="IB91" s="169" t="e">
        <f t="shared" si="353"/>
        <v>#N/A</v>
      </c>
      <c r="IC91" s="169" t="e">
        <f t="shared" si="353"/>
        <v>#N/A</v>
      </c>
      <c r="ID91" s="169" t="e">
        <f t="shared" si="353"/>
        <v>#N/A</v>
      </c>
      <c r="IE91" s="169" t="e">
        <f t="shared" si="353"/>
        <v>#N/A</v>
      </c>
      <c r="IF91" s="169" t="e">
        <f t="shared" si="353"/>
        <v>#N/A</v>
      </c>
      <c r="IG91" s="169" t="e">
        <f t="shared" si="353"/>
        <v>#N/A</v>
      </c>
      <c r="IH91" s="169" t="e">
        <f t="shared" si="353"/>
        <v>#N/A</v>
      </c>
      <c r="II91" s="169" t="e">
        <f t="shared" si="353"/>
        <v>#N/A</v>
      </c>
      <c r="IJ91" s="169" t="e">
        <f t="shared" si="353"/>
        <v>#N/A</v>
      </c>
      <c r="IK91" s="169" t="e">
        <f t="shared" si="353"/>
        <v>#N/A</v>
      </c>
      <c r="IL91" s="169" t="e">
        <f t="shared" si="353"/>
        <v>#N/A</v>
      </c>
      <c r="IM91" s="169" t="e">
        <f t="shared" si="349"/>
        <v>#N/A</v>
      </c>
      <c r="IN91" s="169" t="e">
        <f t="shared" si="349"/>
        <v>#N/A</v>
      </c>
      <c r="IO91" s="169" t="e">
        <f t="shared" si="349"/>
        <v>#N/A</v>
      </c>
      <c r="IP91" s="169" t="e">
        <f t="shared" si="349"/>
        <v>#N/A</v>
      </c>
      <c r="IQ91" s="169" t="e">
        <f t="shared" si="349"/>
        <v>#N/A</v>
      </c>
      <c r="IR91" s="169" t="e">
        <f t="shared" si="349"/>
        <v>#N/A</v>
      </c>
      <c r="IS91" s="169" t="e">
        <f t="shared" si="349"/>
        <v>#N/A</v>
      </c>
      <c r="IT91" s="169" t="e">
        <f t="shared" si="349"/>
        <v>#N/A</v>
      </c>
      <c r="IU91" s="169" t="e">
        <f t="shared" si="349"/>
        <v>#N/A</v>
      </c>
      <c r="IV91" s="169" t="e">
        <f t="shared" si="349"/>
        <v>#N/A</v>
      </c>
      <c r="IW91" s="169" t="e">
        <f t="shared" si="349"/>
        <v>#N/A</v>
      </c>
      <c r="IX91" s="169" t="e">
        <f t="shared" si="349"/>
        <v>#N/A</v>
      </c>
      <c r="IY91" s="169" t="e">
        <f t="shared" si="349"/>
        <v>#N/A</v>
      </c>
      <c r="IZ91" s="169" t="e">
        <f t="shared" si="349"/>
        <v>#N/A</v>
      </c>
      <c r="JA91" s="169" t="e">
        <f t="shared" si="349"/>
        <v>#N/A</v>
      </c>
      <c r="JB91" s="169" t="e">
        <f t="shared" si="346"/>
        <v>#N/A</v>
      </c>
      <c r="JC91" s="169" t="e">
        <f t="shared" si="346"/>
        <v>#N/A</v>
      </c>
      <c r="JD91" s="169" t="e">
        <f t="shared" si="346"/>
        <v>#N/A</v>
      </c>
      <c r="JE91" s="169" t="e">
        <f t="shared" si="346"/>
        <v>#N/A</v>
      </c>
      <c r="JF91" s="169" t="e">
        <f t="shared" si="346"/>
        <v>#N/A</v>
      </c>
      <c r="JG91" s="169" t="e">
        <f t="shared" si="346"/>
        <v>#N/A</v>
      </c>
      <c r="JH91" s="169" t="e">
        <f t="shared" si="346"/>
        <v>#N/A</v>
      </c>
      <c r="JI91" s="169" t="e">
        <f t="shared" si="346"/>
        <v>#N/A</v>
      </c>
      <c r="JJ91" s="169" t="e">
        <f t="shared" si="346"/>
        <v>#N/A</v>
      </c>
      <c r="JK91" s="169" t="e">
        <f t="shared" si="346"/>
        <v>#N/A</v>
      </c>
      <c r="JL91" s="169" t="e">
        <f t="shared" si="346"/>
        <v>#N/A</v>
      </c>
      <c r="JM91" s="169" t="e">
        <f t="shared" si="346"/>
        <v>#N/A</v>
      </c>
      <c r="JN91" s="169" t="e">
        <f t="shared" si="346"/>
        <v>#N/A</v>
      </c>
      <c r="JO91" s="169" t="e">
        <f t="shared" si="346"/>
        <v>#N/A</v>
      </c>
      <c r="JP91" s="169" t="e">
        <f t="shared" si="346"/>
        <v>#N/A</v>
      </c>
      <c r="JQ91" s="169" t="e">
        <f t="shared" si="359"/>
        <v>#N/A</v>
      </c>
      <c r="JR91" s="169" t="e">
        <f t="shared" si="359"/>
        <v>#N/A</v>
      </c>
      <c r="JS91" s="169" t="e">
        <f t="shared" si="359"/>
        <v>#N/A</v>
      </c>
      <c r="JT91" s="169" t="e">
        <f t="shared" si="359"/>
        <v>#N/A</v>
      </c>
      <c r="JU91" s="169" t="e">
        <f t="shared" si="359"/>
        <v>#N/A</v>
      </c>
      <c r="JV91" s="169" t="e">
        <f t="shared" si="359"/>
        <v>#N/A</v>
      </c>
      <c r="JW91" s="169" t="e">
        <f t="shared" si="359"/>
        <v>#N/A</v>
      </c>
      <c r="JX91" s="169" t="e">
        <f t="shared" si="359"/>
        <v>#N/A</v>
      </c>
      <c r="JY91" s="169" t="e">
        <f t="shared" si="359"/>
        <v>#N/A</v>
      </c>
      <c r="JZ91" s="169" t="e">
        <f t="shared" si="359"/>
        <v>#N/A</v>
      </c>
      <c r="KA91" s="169" t="e">
        <f t="shared" si="359"/>
        <v>#N/A</v>
      </c>
      <c r="KB91" s="169" t="e">
        <f t="shared" si="359"/>
        <v>#N/A</v>
      </c>
      <c r="KC91" s="169" t="e">
        <f t="shared" si="359"/>
        <v>#N/A</v>
      </c>
      <c r="KD91" s="169" t="e">
        <f t="shared" si="359"/>
        <v>#N/A</v>
      </c>
      <c r="KE91" s="169" t="e">
        <f t="shared" si="359"/>
        <v>#N/A</v>
      </c>
      <c r="KF91" s="169" t="e">
        <f t="shared" si="335"/>
        <v>#N/A</v>
      </c>
      <c r="KG91" s="169" t="e">
        <f t="shared" si="343"/>
        <v>#N/A</v>
      </c>
      <c r="KH91" s="169" t="e">
        <f t="shared" si="343"/>
        <v>#N/A</v>
      </c>
      <c r="KI91" s="169" t="e">
        <f t="shared" si="343"/>
        <v>#N/A</v>
      </c>
      <c r="KJ91" s="169" t="e">
        <f t="shared" si="354"/>
        <v>#N/A</v>
      </c>
      <c r="KK91" s="169" t="e">
        <f t="shared" si="354"/>
        <v>#N/A</v>
      </c>
      <c r="KL91" s="169" t="e">
        <f t="shared" si="354"/>
        <v>#N/A</v>
      </c>
      <c r="KM91" s="169" t="e">
        <f t="shared" si="354"/>
        <v>#N/A</v>
      </c>
      <c r="KN91" s="169" t="e">
        <f t="shared" si="354"/>
        <v>#N/A</v>
      </c>
      <c r="KO91" s="169" t="e">
        <f t="shared" si="354"/>
        <v>#N/A</v>
      </c>
      <c r="KP91" s="169" t="e">
        <f t="shared" si="354"/>
        <v>#N/A</v>
      </c>
      <c r="KQ91" s="169" t="e">
        <f t="shared" si="354"/>
        <v>#N/A</v>
      </c>
      <c r="KR91" s="169" t="e">
        <f t="shared" si="354"/>
        <v>#N/A</v>
      </c>
      <c r="KS91" s="169" t="e">
        <f t="shared" si="354"/>
        <v>#N/A</v>
      </c>
      <c r="KT91" s="169" t="e">
        <f t="shared" si="354"/>
        <v>#N/A</v>
      </c>
      <c r="KU91" s="169" t="e">
        <f t="shared" si="354"/>
        <v>#N/A</v>
      </c>
      <c r="KV91" s="169" t="e">
        <f t="shared" si="354"/>
        <v>#N/A</v>
      </c>
      <c r="KW91" s="169" t="e">
        <f t="shared" si="354"/>
        <v>#N/A</v>
      </c>
      <c r="KX91" s="169" t="e">
        <f t="shared" si="354"/>
        <v>#N/A</v>
      </c>
      <c r="KY91" s="169" t="e">
        <f t="shared" si="350"/>
        <v>#N/A</v>
      </c>
      <c r="KZ91" s="169" t="e">
        <f t="shared" si="350"/>
        <v>#N/A</v>
      </c>
      <c r="LA91" s="169" t="e">
        <f t="shared" si="350"/>
        <v>#N/A</v>
      </c>
      <c r="LB91" s="169" t="e">
        <f t="shared" si="350"/>
        <v>#N/A</v>
      </c>
      <c r="LC91" s="169" t="e">
        <f t="shared" si="350"/>
        <v>#N/A</v>
      </c>
      <c r="LD91" s="169" t="e">
        <f t="shared" si="350"/>
        <v>#N/A</v>
      </c>
      <c r="LE91" s="169" t="e">
        <f t="shared" si="350"/>
        <v>#N/A</v>
      </c>
      <c r="LF91" s="169" t="e">
        <f t="shared" si="350"/>
        <v>#N/A</v>
      </c>
      <c r="LG91" s="169" t="e">
        <f t="shared" si="350"/>
        <v>#N/A</v>
      </c>
      <c r="LH91" s="169" t="e">
        <f t="shared" si="350"/>
        <v>#N/A</v>
      </c>
      <c r="LI91" s="169" t="e">
        <f t="shared" si="350"/>
        <v>#N/A</v>
      </c>
      <c r="LJ91" s="169" t="e">
        <f t="shared" si="350"/>
        <v>#N/A</v>
      </c>
      <c r="LK91" s="169" t="e">
        <f t="shared" si="350"/>
        <v>#N/A</v>
      </c>
      <c r="LL91" s="169" t="e">
        <f t="shared" si="350"/>
        <v>#N/A</v>
      </c>
      <c r="LM91" s="169" t="e">
        <f t="shared" si="350"/>
        <v>#N/A</v>
      </c>
      <c r="LN91" s="169" t="e">
        <f t="shared" si="347"/>
        <v>#N/A</v>
      </c>
      <c r="LO91" s="169" t="e">
        <f t="shared" si="347"/>
        <v>#N/A</v>
      </c>
      <c r="LP91" s="169" t="e">
        <f t="shared" si="347"/>
        <v>#N/A</v>
      </c>
      <c r="LQ91" s="169" t="e">
        <f t="shared" si="347"/>
        <v>#N/A</v>
      </c>
      <c r="LR91" s="169" t="e">
        <f t="shared" si="347"/>
        <v>#N/A</v>
      </c>
      <c r="LS91" s="169" t="e">
        <f t="shared" si="347"/>
        <v>#N/A</v>
      </c>
      <c r="LT91" s="169" t="e">
        <f t="shared" si="347"/>
        <v>#N/A</v>
      </c>
      <c r="LU91" s="169" t="e">
        <f t="shared" si="347"/>
        <v>#N/A</v>
      </c>
      <c r="LV91" s="169" t="e">
        <f t="shared" si="347"/>
        <v>#N/A</v>
      </c>
      <c r="LW91" s="169" t="e">
        <f t="shared" si="347"/>
        <v>#N/A</v>
      </c>
      <c r="LX91" s="169" t="e">
        <f t="shared" si="347"/>
        <v>#N/A</v>
      </c>
      <c r="LY91" s="169" t="e">
        <f t="shared" si="347"/>
        <v>#N/A</v>
      </c>
      <c r="LZ91" s="169" t="e">
        <f t="shared" si="347"/>
        <v>#N/A</v>
      </c>
      <c r="MA91" s="169" t="e">
        <f t="shared" si="347"/>
        <v>#N/A</v>
      </c>
      <c r="MB91" s="169" t="e">
        <f t="shared" si="347"/>
        <v>#N/A</v>
      </c>
      <c r="MC91" s="169" t="e">
        <f t="shared" si="360"/>
        <v>#N/A</v>
      </c>
      <c r="MD91" s="169" t="e">
        <f t="shared" si="360"/>
        <v>#N/A</v>
      </c>
      <c r="ME91" s="169" t="e">
        <f t="shared" si="360"/>
        <v>#N/A</v>
      </c>
      <c r="MF91" s="169" t="e">
        <f t="shared" si="360"/>
        <v>#N/A</v>
      </c>
      <c r="MG91" s="169" t="e">
        <f t="shared" si="360"/>
        <v>#N/A</v>
      </c>
      <c r="MH91" s="169" t="e">
        <f t="shared" si="360"/>
        <v>#N/A</v>
      </c>
      <c r="MI91" s="169" t="e">
        <f t="shared" si="360"/>
        <v>#N/A</v>
      </c>
      <c r="MJ91" s="169" t="e">
        <f t="shared" si="360"/>
        <v>#N/A</v>
      </c>
      <c r="MK91" s="169" t="e">
        <f t="shared" si="360"/>
        <v>#N/A</v>
      </c>
      <c r="ML91" s="169" t="e">
        <f t="shared" si="360"/>
        <v>#N/A</v>
      </c>
      <c r="MM91" s="169" t="e">
        <f t="shared" si="360"/>
        <v>#N/A</v>
      </c>
      <c r="MN91" s="169" t="e">
        <f t="shared" si="360"/>
        <v>#N/A</v>
      </c>
      <c r="MO91" s="169" t="e">
        <f t="shared" si="360"/>
        <v>#N/A</v>
      </c>
      <c r="MP91" s="169" t="e">
        <f t="shared" si="360"/>
        <v>#N/A</v>
      </c>
      <c r="MQ91" s="169" t="e">
        <f t="shared" si="360"/>
        <v>#N/A</v>
      </c>
      <c r="MR91" s="169" t="e">
        <f t="shared" si="336"/>
        <v>#N/A</v>
      </c>
      <c r="MS91" s="169" t="e">
        <f t="shared" si="344"/>
        <v>#N/A</v>
      </c>
      <c r="MT91" s="169" t="e">
        <f t="shared" si="344"/>
        <v>#N/A</v>
      </c>
      <c r="MU91" s="169" t="e">
        <f t="shared" si="344"/>
        <v>#N/A</v>
      </c>
      <c r="MV91" s="169" t="e">
        <f t="shared" si="355"/>
        <v>#N/A</v>
      </c>
      <c r="MW91" s="169" t="e">
        <f t="shared" si="355"/>
        <v>#N/A</v>
      </c>
      <c r="MX91" s="169" t="e">
        <f t="shared" si="355"/>
        <v>#N/A</v>
      </c>
      <c r="MY91" s="169" t="e">
        <f t="shared" si="355"/>
        <v>#N/A</v>
      </c>
      <c r="MZ91" s="169" t="e">
        <f t="shared" si="355"/>
        <v>#N/A</v>
      </c>
      <c r="NA91" s="169" t="e">
        <f t="shared" si="355"/>
        <v>#N/A</v>
      </c>
      <c r="NB91" s="169" t="e">
        <f t="shared" si="355"/>
        <v>#N/A</v>
      </c>
      <c r="NC91" s="169" t="e">
        <f t="shared" si="355"/>
        <v>#N/A</v>
      </c>
      <c r="ND91" s="169" t="e">
        <f t="shared" si="355"/>
        <v>#N/A</v>
      </c>
      <c r="NE91" s="169" t="e">
        <f t="shared" si="355"/>
        <v>#N/A</v>
      </c>
      <c r="NF91" s="169" t="e">
        <f t="shared" si="355"/>
        <v>#N/A</v>
      </c>
      <c r="NG91" s="169" t="e">
        <f t="shared" si="355"/>
        <v>#N/A</v>
      </c>
      <c r="NH91" s="169" t="e">
        <f t="shared" si="355"/>
        <v>#N/A</v>
      </c>
      <c r="NI91" s="169" t="e">
        <f t="shared" si="355"/>
        <v>#N/A</v>
      </c>
      <c r="NJ91" s="169" t="e">
        <f t="shared" si="355"/>
        <v>#N/A</v>
      </c>
      <c r="NK91" s="169" t="e">
        <f t="shared" si="351"/>
        <v>#N/A</v>
      </c>
      <c r="NL91" s="169" t="e">
        <f t="shared" si="351"/>
        <v>#N/A</v>
      </c>
      <c r="NM91" s="169" t="e">
        <f t="shared" si="351"/>
        <v>#N/A</v>
      </c>
      <c r="NN91" s="169" t="e">
        <f t="shared" si="351"/>
        <v>#N/A</v>
      </c>
      <c r="NO91" s="169" t="e">
        <f t="shared" si="351"/>
        <v>#N/A</v>
      </c>
      <c r="NP91" s="169" t="e">
        <f t="shared" si="351"/>
        <v>#N/A</v>
      </c>
      <c r="NQ91" s="169" t="e">
        <f t="shared" si="351"/>
        <v>#N/A</v>
      </c>
      <c r="NR91" s="169" t="e">
        <f t="shared" si="351"/>
        <v>#N/A</v>
      </c>
      <c r="NS91" s="169" t="e">
        <f t="shared" si="351"/>
        <v>#N/A</v>
      </c>
      <c r="NT91" s="169" t="e">
        <f t="shared" si="351"/>
        <v>#N/A</v>
      </c>
      <c r="NU91" s="169" t="e">
        <f t="shared" si="351"/>
        <v>#N/A</v>
      </c>
      <c r="NV91" s="169" t="e">
        <f t="shared" si="351"/>
        <v>#N/A</v>
      </c>
      <c r="NW91" s="169" t="e">
        <f t="shared" si="351"/>
        <v>#N/A</v>
      </c>
      <c r="NX91" s="169" t="e">
        <f t="shared" si="351"/>
        <v>#N/A</v>
      </c>
      <c r="NY91" s="169" t="e">
        <f t="shared" si="351"/>
        <v>#N/A</v>
      </c>
      <c r="NZ91" s="169" t="e">
        <f t="shared" si="348"/>
        <v>#N/A</v>
      </c>
      <c r="OA91" s="169" t="e">
        <f t="shared" si="348"/>
        <v>#N/A</v>
      </c>
      <c r="OB91" s="169" t="e">
        <f t="shared" si="348"/>
        <v>#N/A</v>
      </c>
      <c r="OC91" s="169" t="e">
        <f t="shared" si="348"/>
        <v>#N/A</v>
      </c>
      <c r="OD91" s="169" t="e">
        <f t="shared" si="348"/>
        <v>#N/A</v>
      </c>
      <c r="OE91" s="169" t="e">
        <f t="shared" si="348"/>
        <v>#N/A</v>
      </c>
      <c r="OF91" s="169" t="e">
        <f t="shared" si="348"/>
        <v>#N/A</v>
      </c>
      <c r="OG91" s="169" t="e">
        <f t="shared" si="348"/>
        <v>#N/A</v>
      </c>
      <c r="OH91" s="169" t="e">
        <f t="shared" si="348"/>
        <v>#N/A</v>
      </c>
      <c r="OI91" s="169" t="e">
        <f t="shared" si="348"/>
        <v>#N/A</v>
      </c>
      <c r="OJ91" s="169" t="e">
        <f t="shared" si="348"/>
        <v>#N/A</v>
      </c>
      <c r="OK91" s="169" t="e">
        <f t="shared" si="348"/>
        <v>#N/A</v>
      </c>
      <c r="OL91" s="169" t="e">
        <f t="shared" si="348"/>
        <v>#N/A</v>
      </c>
      <c r="OM91" s="169" t="e">
        <f t="shared" si="348"/>
        <v>#N/A</v>
      </c>
      <c r="ON91" s="169" t="e">
        <f t="shared" si="348"/>
        <v>#N/A</v>
      </c>
      <c r="OO91" s="169" t="e">
        <f t="shared" si="361"/>
        <v>#N/A</v>
      </c>
      <c r="OP91" s="169" t="e">
        <f t="shared" si="361"/>
        <v>#N/A</v>
      </c>
      <c r="OQ91" s="169" t="e">
        <f t="shared" si="361"/>
        <v>#N/A</v>
      </c>
      <c r="OR91" s="169" t="e">
        <f t="shared" si="361"/>
        <v>#N/A</v>
      </c>
      <c r="OS91" s="169" t="e">
        <f t="shared" si="361"/>
        <v>#N/A</v>
      </c>
      <c r="OT91" s="169" t="e">
        <f t="shared" si="361"/>
        <v>#N/A</v>
      </c>
      <c r="OU91" s="169" t="e">
        <f t="shared" si="361"/>
        <v>#N/A</v>
      </c>
      <c r="OV91" s="169" t="e">
        <f t="shared" si="361"/>
        <v>#N/A</v>
      </c>
      <c r="OW91" s="169" t="e">
        <f t="shared" si="361"/>
        <v>#N/A</v>
      </c>
      <c r="OX91" s="169" t="e">
        <f t="shared" si="361"/>
        <v>#N/A</v>
      </c>
      <c r="OY91" s="169" t="e">
        <f t="shared" si="361"/>
        <v>#N/A</v>
      </c>
      <c r="OZ91" s="169" t="e">
        <f t="shared" si="361"/>
        <v>#N/A</v>
      </c>
      <c r="PA91" s="169" t="e">
        <f t="shared" si="361"/>
        <v>#N/A</v>
      </c>
      <c r="PB91" s="169" t="e">
        <f t="shared" si="361"/>
        <v>#N/A</v>
      </c>
      <c r="PC91" s="169" t="e">
        <f t="shared" si="361"/>
        <v>#N/A</v>
      </c>
      <c r="PD91" s="169" t="e">
        <f t="shared" si="337"/>
        <v>#N/A</v>
      </c>
      <c r="PE91" s="169" t="e">
        <f t="shared" si="357"/>
        <v>#N/A</v>
      </c>
      <c r="PF91" s="169" t="e">
        <f t="shared" si="357"/>
        <v>#N/A</v>
      </c>
      <c r="PG91" s="169" t="e">
        <f t="shared" si="357"/>
        <v>#N/A</v>
      </c>
      <c r="PH91" s="169" t="e">
        <f t="shared" si="357"/>
        <v>#N/A</v>
      </c>
      <c r="PI91" s="169" t="e">
        <f t="shared" si="357"/>
        <v>#N/A</v>
      </c>
      <c r="PJ91" s="169" t="e">
        <f t="shared" si="357"/>
        <v>#N/A</v>
      </c>
      <c r="PK91" s="169" t="e">
        <f t="shared" si="357"/>
        <v>#N/A</v>
      </c>
      <c r="PL91" s="169" t="e">
        <f t="shared" si="357"/>
        <v>#N/A</v>
      </c>
    </row>
    <row r="92" spans="1:428" hidden="1" x14ac:dyDescent="0.75">
      <c r="A92" s="4">
        <v>89</v>
      </c>
      <c r="B92" s="109"/>
      <c r="C92" s="117"/>
      <c r="D92" s="122" t="str">
        <f t="shared" si="220"/>
        <v/>
      </c>
      <c r="E92" s="95"/>
      <c r="F92" s="122" t="str">
        <f t="shared" si="221"/>
        <v/>
      </c>
      <c r="G92" s="117"/>
      <c r="H92" s="110"/>
      <c r="I92" s="124" t="str">
        <f t="shared" si="222"/>
        <v/>
      </c>
      <c r="J92" s="124" t="str">
        <f t="shared" si="223"/>
        <v/>
      </c>
      <c r="K92" s="73" t="str">
        <f t="shared" si="327"/>
        <v/>
      </c>
      <c r="L92" s="23"/>
      <c r="M92" s="57"/>
      <c r="N92" s="280"/>
      <c r="O92" s="74" t="str">
        <f>IF(AND(D92&gt;0,E92&gt;0,F92&gt;0),IF(ISBLANK(N92),IF(ISBLANK(L92),"",(F92-D92)*VLOOKUP(L92,VLookups!$A$4:$B$13,2,FALSE)),N92),"")</f>
        <v/>
      </c>
      <c r="P92" s="75" t="str">
        <f t="shared" si="224"/>
        <v/>
      </c>
      <c r="Q92" s="95"/>
      <c r="R92" s="270" t="str">
        <f>IF(AND(Q92&gt;0,E92&gt;0,NOT(O92="")),ABS(VLOOKUP($Q$1,VLookups!$A$43:$B$44,2,FALSE)-_xlfn.NORM.DIST(Q92,K92,O92,TRUE)),"")</f>
        <v/>
      </c>
      <c r="S92" s="94" t="str">
        <f>IF(AND($D92&gt;0,$E92&gt;0,$F92&gt;0,NOT(ISBLANK($L92))),_xlfn.NORM.INV(ABS(VLOOKUP($Q$1,VLookups!$A$43:$B$44,2,FALSE)-S$3),$K92,$O92),"")</f>
        <v/>
      </c>
      <c r="T92" s="93" t="str">
        <f>IF(AND($D92&gt;0,$E92&gt;0,$F92&gt;0,NOT(ISBLANK($L92))),_xlfn.NORM.INV(ABS(VLOOKUP($Q$1,VLookups!$A$43:$B$44,2,FALSE)-T$3),$K92,$O92),"")</f>
        <v/>
      </c>
      <c r="U92" s="94" t="str">
        <f>IF(AND($D92&gt;0,$E92&gt;0,$F92&gt;0,NOT(ISBLANK($L92))),_xlfn.NORM.INV(ABS(VLOOKUP($Q$1,VLookups!$A$43:$B$44,2,FALSE)-U$3),$K92,$O92),"")</f>
        <v/>
      </c>
      <c r="V92" s="93" t="str">
        <f>IF(AND($D92&gt;0,$E92&gt;0,$F92&gt;0,NOT(ISBLANK($L92))),_xlfn.NORM.INV(ABS(VLOOKUP($Q$1,VLookups!$A$43:$B$44,2,FALSE)-V$3),$K92,$O92),"")</f>
        <v/>
      </c>
      <c r="W92" s="94" t="str">
        <f>IF(AND($D92&gt;0,$E92&gt;0,$F92&gt;0,NOT(ISBLANK($L92))),_xlfn.NORM.INV(ABS(VLOOKUP($Q$1,VLookups!$A$43:$B$44,2,FALSE)-W$3),$K92,$O92),"")</f>
        <v/>
      </c>
      <c r="X92" s="93" t="str">
        <f>IF(AND($D92&gt;0,$E92&gt;0,$F92&gt;0,NOT(ISBLANK($L92))),_xlfn.NORM.INV(ABS(VLOOKUP($Q$1,VLookups!$A$43:$B$44,2,FALSE)-X$3),$K92,$O92),"")</f>
        <v/>
      </c>
      <c r="Y92" s="5"/>
      <c r="Z92" s="168" t="str">
        <f t="shared" si="328"/>
        <v/>
      </c>
      <c r="AA92" s="49" t="str">
        <f t="shared" si="329"/>
        <v/>
      </c>
      <c r="AB92" s="49" t="str">
        <f t="shared" si="364"/>
        <v/>
      </c>
      <c r="AC92" s="49" t="str">
        <f t="shared" si="364"/>
        <v/>
      </c>
      <c r="AD92" s="49" t="str">
        <f t="shared" si="364"/>
        <v/>
      </c>
      <c r="AE92" s="49" t="str">
        <f t="shared" si="364"/>
        <v/>
      </c>
      <c r="AF92" s="49" t="str">
        <f t="shared" si="364"/>
        <v/>
      </c>
      <c r="AG92" s="49" t="str">
        <f t="shared" si="364"/>
        <v/>
      </c>
      <c r="AH92" s="49" t="str">
        <f t="shared" si="364"/>
        <v/>
      </c>
      <c r="AI92" s="49" t="str">
        <f t="shared" si="364"/>
        <v/>
      </c>
      <c r="AJ92" s="49" t="str">
        <f t="shared" si="364"/>
        <v/>
      </c>
      <c r="AK92" s="49" t="str">
        <f t="shared" si="364"/>
        <v/>
      </c>
      <c r="AL92" s="49" t="str">
        <f t="shared" si="364"/>
        <v/>
      </c>
      <c r="AM92" s="49" t="str">
        <f t="shared" si="364"/>
        <v/>
      </c>
      <c r="AN92" s="49" t="str">
        <f t="shared" si="364"/>
        <v/>
      </c>
      <c r="AO92" s="49" t="str">
        <f t="shared" si="364"/>
        <v/>
      </c>
      <c r="AP92" s="49" t="str">
        <f t="shared" si="364"/>
        <v/>
      </c>
      <c r="AQ92" s="49" t="str">
        <f t="shared" si="364"/>
        <v/>
      </c>
      <c r="AR92" s="49" t="str">
        <f t="shared" si="364"/>
        <v/>
      </c>
      <c r="AS92" s="49" t="str">
        <f t="shared" si="364"/>
        <v/>
      </c>
      <c r="AT92" s="49" t="str">
        <f t="shared" si="364"/>
        <v/>
      </c>
      <c r="AU92" s="49" t="str">
        <f t="shared" si="364"/>
        <v/>
      </c>
      <c r="AV92" s="49" t="str">
        <f t="shared" si="364"/>
        <v/>
      </c>
      <c r="AW92" s="49" t="str">
        <f t="shared" si="364"/>
        <v/>
      </c>
      <c r="AX92" s="49" t="str">
        <f t="shared" si="364"/>
        <v/>
      </c>
      <c r="AY92" s="49" t="str">
        <f t="shared" si="364"/>
        <v/>
      </c>
      <c r="AZ92" s="49" t="str">
        <f t="shared" si="364"/>
        <v/>
      </c>
      <c r="BA92" s="49" t="str">
        <f t="shared" si="364"/>
        <v/>
      </c>
      <c r="BB92" s="49" t="str">
        <f t="shared" si="364"/>
        <v/>
      </c>
      <c r="BC92" s="49" t="str">
        <f t="shared" si="364"/>
        <v/>
      </c>
      <c r="BD92" s="49" t="str">
        <f t="shared" si="364"/>
        <v/>
      </c>
      <c r="BE92" s="49" t="str">
        <f t="shared" si="364"/>
        <v/>
      </c>
      <c r="BF92" s="49" t="str">
        <f t="shared" si="364"/>
        <v/>
      </c>
      <c r="BG92" s="49" t="str">
        <f t="shared" si="364"/>
        <v/>
      </c>
      <c r="BH92" s="49" t="str">
        <f t="shared" si="364"/>
        <v/>
      </c>
      <c r="BI92" s="49" t="str">
        <f t="shared" si="364"/>
        <v/>
      </c>
      <c r="BJ92" s="49" t="str">
        <f t="shared" si="364"/>
        <v/>
      </c>
      <c r="BK92" s="49" t="str">
        <f t="shared" si="364"/>
        <v/>
      </c>
      <c r="BL92" s="49" t="str">
        <f t="shared" si="364"/>
        <v/>
      </c>
      <c r="BM92" s="49" t="str">
        <f t="shared" si="364"/>
        <v/>
      </c>
      <c r="BN92" s="49" t="str">
        <f t="shared" si="364"/>
        <v/>
      </c>
      <c r="BO92" s="49" t="str">
        <f t="shared" si="364"/>
        <v/>
      </c>
      <c r="BP92" s="49" t="str">
        <f t="shared" si="364"/>
        <v/>
      </c>
      <c r="BQ92" s="49" t="str">
        <f t="shared" si="364"/>
        <v/>
      </c>
      <c r="BR92" s="49" t="str">
        <f t="shared" si="364"/>
        <v/>
      </c>
      <c r="BS92" s="49" t="str">
        <f t="shared" si="364"/>
        <v/>
      </c>
      <c r="BT92" s="49" t="str">
        <f t="shared" si="364"/>
        <v/>
      </c>
      <c r="BU92" s="49" t="str">
        <f t="shared" si="364"/>
        <v/>
      </c>
      <c r="BV92" s="49" t="str">
        <f t="shared" si="364"/>
        <v/>
      </c>
      <c r="BW92" s="49" t="str">
        <f t="shared" si="364"/>
        <v/>
      </c>
      <c r="BX92" s="49" t="str">
        <f t="shared" si="364"/>
        <v/>
      </c>
      <c r="BY92" s="49" t="str">
        <f t="shared" si="364"/>
        <v/>
      </c>
      <c r="BZ92" s="49" t="str">
        <f t="shared" si="364"/>
        <v/>
      </c>
      <c r="CA92" s="49" t="str">
        <f t="shared" si="364"/>
        <v/>
      </c>
      <c r="CB92" s="49" t="str">
        <f t="shared" si="364"/>
        <v/>
      </c>
      <c r="CC92" s="49" t="str">
        <f t="shared" si="364"/>
        <v/>
      </c>
      <c r="CD92" s="49" t="str">
        <f t="shared" si="364"/>
        <v/>
      </c>
      <c r="CE92" s="49" t="str">
        <f t="shared" si="364"/>
        <v/>
      </c>
      <c r="CF92" s="49" t="str">
        <f t="shared" si="364"/>
        <v/>
      </c>
      <c r="CG92" s="49" t="str">
        <f t="shared" si="364"/>
        <v/>
      </c>
      <c r="CH92" s="49" t="str">
        <f t="shared" si="364"/>
        <v/>
      </c>
      <c r="CI92" s="49" t="str">
        <f t="shared" si="364"/>
        <v/>
      </c>
      <c r="CJ92" s="49" t="str">
        <f t="shared" si="364"/>
        <v/>
      </c>
      <c r="CK92" s="49" t="str">
        <f t="shared" si="364"/>
        <v/>
      </c>
      <c r="CL92" s="49" t="str">
        <f t="shared" si="364"/>
        <v/>
      </c>
      <c r="CM92" s="49" t="str">
        <f t="shared" si="364"/>
        <v/>
      </c>
      <c r="CN92" s="49" t="str">
        <f t="shared" si="363"/>
        <v/>
      </c>
      <c r="CO92" s="49" t="str">
        <f t="shared" si="363"/>
        <v/>
      </c>
      <c r="CP92" s="49" t="str">
        <f t="shared" si="363"/>
        <v/>
      </c>
      <c r="CQ92" s="49" t="str">
        <f t="shared" si="363"/>
        <v/>
      </c>
      <c r="CR92" s="49" t="str">
        <f t="shared" si="363"/>
        <v/>
      </c>
      <c r="CS92" s="49" t="str">
        <f t="shared" si="363"/>
        <v/>
      </c>
      <c r="CT92" s="49" t="str">
        <f t="shared" si="363"/>
        <v/>
      </c>
      <c r="CU92" s="49" t="str">
        <f t="shared" si="363"/>
        <v/>
      </c>
      <c r="CV92" s="49" t="str">
        <f t="shared" si="363"/>
        <v/>
      </c>
      <c r="CW92" s="49" t="str">
        <f t="shared" si="363"/>
        <v/>
      </c>
      <c r="CX92" s="49" t="str">
        <f t="shared" si="363"/>
        <v/>
      </c>
      <c r="CY92" s="49" t="str">
        <f t="shared" si="363"/>
        <v/>
      </c>
      <c r="CZ92" s="49" t="str">
        <f t="shared" si="363"/>
        <v/>
      </c>
      <c r="DA92" s="49" t="str">
        <f t="shared" si="363"/>
        <v/>
      </c>
      <c r="DB92" s="49" t="str">
        <f t="shared" si="363"/>
        <v/>
      </c>
      <c r="DC92" s="49" t="str">
        <f t="shared" si="363"/>
        <v/>
      </c>
      <c r="DD92" s="49" t="str">
        <f t="shared" si="363"/>
        <v/>
      </c>
      <c r="DE92" s="49" t="str">
        <f t="shared" si="363"/>
        <v/>
      </c>
      <c r="DF92" s="49" t="str">
        <f t="shared" si="363"/>
        <v/>
      </c>
      <c r="DG92" s="49" t="str">
        <f t="shared" si="363"/>
        <v/>
      </c>
      <c r="DH92" s="49" t="str">
        <f t="shared" si="363"/>
        <v/>
      </c>
      <c r="DI92" s="49" t="str">
        <f t="shared" si="363"/>
        <v/>
      </c>
      <c r="DJ92" s="49" t="str">
        <f t="shared" si="363"/>
        <v/>
      </c>
      <c r="DK92" s="49" t="str">
        <f t="shared" si="363"/>
        <v/>
      </c>
      <c r="DL92" s="49" t="str">
        <f t="shared" si="363"/>
        <v/>
      </c>
      <c r="DM92" s="49" t="str">
        <f t="shared" si="363"/>
        <v/>
      </c>
      <c r="DN92" s="49" t="str">
        <f t="shared" si="363"/>
        <v/>
      </c>
      <c r="DO92" s="49" t="str">
        <f t="shared" si="363"/>
        <v/>
      </c>
      <c r="DP92" s="49" t="str">
        <f t="shared" si="363"/>
        <v/>
      </c>
      <c r="DQ92" s="49" t="str">
        <f t="shared" si="363"/>
        <v/>
      </c>
      <c r="DR92" s="49" t="str">
        <f t="shared" si="363"/>
        <v/>
      </c>
      <c r="DS92" s="49" t="str">
        <f t="shared" si="363"/>
        <v/>
      </c>
      <c r="DT92" s="49" t="str">
        <f t="shared" si="363"/>
        <v/>
      </c>
      <c r="DU92" s="49" t="str">
        <f t="shared" si="363"/>
        <v/>
      </c>
      <c r="DV92" s="49" t="str">
        <f t="shared" si="363"/>
        <v/>
      </c>
      <c r="DW92" s="183" t="str">
        <f t="shared" si="330"/>
        <v/>
      </c>
      <c r="DX92" s="49" t="str">
        <f t="shared" si="225"/>
        <v/>
      </c>
      <c r="DY92" s="49" t="str">
        <f t="shared" si="226"/>
        <v/>
      </c>
      <c r="DZ92" s="49" t="str">
        <f t="shared" si="227"/>
        <v/>
      </c>
      <c r="EA92" s="49" t="str">
        <f t="shared" si="228"/>
        <v/>
      </c>
      <c r="EB92" s="49" t="str">
        <f t="shared" si="229"/>
        <v/>
      </c>
      <c r="EC92" s="49" t="str">
        <f t="shared" si="230"/>
        <v/>
      </c>
      <c r="ED92" s="49" t="str">
        <f t="shared" si="231"/>
        <v/>
      </c>
      <c r="EE92" s="49" t="str">
        <f t="shared" si="232"/>
        <v/>
      </c>
      <c r="EF92" s="49" t="str">
        <f t="shared" si="233"/>
        <v/>
      </c>
      <c r="EG92" s="49" t="str">
        <f t="shared" si="234"/>
        <v/>
      </c>
      <c r="EH92" s="49" t="str">
        <f t="shared" si="235"/>
        <v/>
      </c>
      <c r="EI92" s="49" t="str">
        <f t="shared" si="236"/>
        <v/>
      </c>
      <c r="EJ92" s="49" t="str">
        <f t="shared" si="237"/>
        <v/>
      </c>
      <c r="EK92" s="49" t="str">
        <f t="shared" si="238"/>
        <v/>
      </c>
      <c r="EL92" s="49" t="str">
        <f t="shared" si="239"/>
        <v/>
      </c>
      <c r="EM92" s="49" t="str">
        <f t="shared" si="240"/>
        <v/>
      </c>
      <c r="EN92" s="49" t="str">
        <f t="shared" si="241"/>
        <v/>
      </c>
      <c r="EO92" s="49" t="str">
        <f t="shared" si="242"/>
        <v/>
      </c>
      <c r="EP92" s="49" t="str">
        <f t="shared" si="243"/>
        <v/>
      </c>
      <c r="EQ92" s="49" t="str">
        <f t="shared" si="244"/>
        <v/>
      </c>
      <c r="ER92" s="49" t="str">
        <f t="shared" si="245"/>
        <v/>
      </c>
      <c r="ES92" s="49" t="str">
        <f t="shared" si="246"/>
        <v/>
      </c>
      <c r="ET92" s="49" t="str">
        <f t="shared" si="247"/>
        <v/>
      </c>
      <c r="EU92" s="49" t="str">
        <f t="shared" si="248"/>
        <v/>
      </c>
      <c r="EV92" s="49" t="str">
        <f t="shared" si="249"/>
        <v/>
      </c>
      <c r="EW92" s="49" t="str">
        <f t="shared" si="250"/>
        <v/>
      </c>
      <c r="EX92" s="49" t="str">
        <f t="shared" si="251"/>
        <v/>
      </c>
      <c r="EY92" s="49" t="str">
        <f t="shared" si="252"/>
        <v/>
      </c>
      <c r="EZ92" s="49" t="str">
        <f t="shared" si="253"/>
        <v/>
      </c>
      <c r="FA92" s="49" t="str">
        <f t="shared" si="254"/>
        <v/>
      </c>
      <c r="FB92" s="49" t="str">
        <f t="shared" si="255"/>
        <v/>
      </c>
      <c r="FC92" s="49" t="str">
        <f t="shared" si="256"/>
        <v/>
      </c>
      <c r="FD92" s="49" t="str">
        <f t="shared" si="257"/>
        <v/>
      </c>
      <c r="FE92" s="49" t="str">
        <f t="shared" si="258"/>
        <v/>
      </c>
      <c r="FF92" s="49" t="str">
        <f t="shared" si="259"/>
        <v/>
      </c>
      <c r="FG92" s="49" t="str">
        <f t="shared" si="260"/>
        <v/>
      </c>
      <c r="FH92" s="49" t="str">
        <f t="shared" si="261"/>
        <v/>
      </c>
      <c r="FI92" s="49" t="str">
        <f t="shared" si="262"/>
        <v/>
      </c>
      <c r="FJ92" s="49" t="str">
        <f t="shared" si="263"/>
        <v/>
      </c>
      <c r="FK92" s="49" t="str">
        <f t="shared" si="264"/>
        <v/>
      </c>
      <c r="FL92" s="49" t="str">
        <f t="shared" si="265"/>
        <v/>
      </c>
      <c r="FM92" s="49" t="str">
        <f t="shared" si="266"/>
        <v/>
      </c>
      <c r="FN92" s="49" t="str">
        <f t="shared" si="267"/>
        <v/>
      </c>
      <c r="FO92" s="49" t="str">
        <f t="shared" si="268"/>
        <v/>
      </c>
      <c r="FP92" s="49" t="str">
        <f t="shared" si="269"/>
        <v/>
      </c>
      <c r="FQ92" s="49" t="str">
        <f t="shared" si="270"/>
        <v/>
      </c>
      <c r="FR92" s="49" t="str">
        <f t="shared" si="271"/>
        <v/>
      </c>
      <c r="FS92" s="49" t="str">
        <f t="shared" si="272"/>
        <v/>
      </c>
      <c r="FT92" s="49" t="str">
        <f t="shared" si="273"/>
        <v/>
      </c>
      <c r="FU92" s="49" t="str">
        <f t="shared" si="274"/>
        <v/>
      </c>
      <c r="FV92" s="49" t="str">
        <f t="shared" si="275"/>
        <v/>
      </c>
      <c r="FW92" s="49" t="str">
        <f t="shared" si="276"/>
        <v/>
      </c>
      <c r="FX92" s="49" t="str">
        <f t="shared" si="277"/>
        <v/>
      </c>
      <c r="FY92" s="49" t="str">
        <f t="shared" si="278"/>
        <v/>
      </c>
      <c r="FZ92" s="49" t="str">
        <f t="shared" si="279"/>
        <v/>
      </c>
      <c r="GA92" s="49" t="str">
        <f t="shared" si="280"/>
        <v/>
      </c>
      <c r="GB92" s="49" t="str">
        <f t="shared" si="281"/>
        <v/>
      </c>
      <c r="GC92" s="49" t="str">
        <f t="shared" si="282"/>
        <v/>
      </c>
      <c r="GD92" s="49" t="str">
        <f t="shared" si="283"/>
        <v/>
      </c>
      <c r="GE92" s="49" t="str">
        <f t="shared" si="284"/>
        <v/>
      </c>
      <c r="GF92" s="49" t="str">
        <f t="shared" si="285"/>
        <v/>
      </c>
      <c r="GG92" s="49" t="str">
        <f t="shared" si="286"/>
        <v/>
      </c>
      <c r="GH92" s="49" t="str">
        <f t="shared" si="287"/>
        <v/>
      </c>
      <c r="GI92" s="49" t="str">
        <f t="shared" si="288"/>
        <v/>
      </c>
      <c r="GJ92" s="49" t="str">
        <f t="shared" si="289"/>
        <v/>
      </c>
      <c r="GK92" s="49" t="str">
        <f t="shared" si="290"/>
        <v/>
      </c>
      <c r="GL92" s="49" t="str">
        <f t="shared" si="291"/>
        <v/>
      </c>
      <c r="GM92" s="49" t="str">
        <f t="shared" si="292"/>
        <v/>
      </c>
      <c r="GN92" s="49" t="str">
        <f t="shared" si="293"/>
        <v/>
      </c>
      <c r="GO92" s="49" t="str">
        <f t="shared" si="294"/>
        <v/>
      </c>
      <c r="GP92" s="49" t="str">
        <f t="shared" si="295"/>
        <v/>
      </c>
      <c r="GQ92" s="49" t="str">
        <f t="shared" si="296"/>
        <v/>
      </c>
      <c r="GR92" s="49" t="str">
        <f t="shared" si="297"/>
        <v/>
      </c>
      <c r="GS92" s="49" t="str">
        <f t="shared" si="298"/>
        <v/>
      </c>
      <c r="GT92" s="49" t="str">
        <f t="shared" si="299"/>
        <v/>
      </c>
      <c r="GU92" s="49" t="str">
        <f t="shared" si="300"/>
        <v/>
      </c>
      <c r="GV92" s="49" t="str">
        <f t="shared" si="301"/>
        <v/>
      </c>
      <c r="GW92" s="49" t="str">
        <f t="shared" si="302"/>
        <v/>
      </c>
      <c r="GX92" s="49" t="str">
        <f t="shared" si="303"/>
        <v/>
      </c>
      <c r="GY92" s="49" t="str">
        <f t="shared" si="304"/>
        <v/>
      </c>
      <c r="GZ92" s="49" t="str">
        <f t="shared" si="305"/>
        <v/>
      </c>
      <c r="HA92" s="49" t="str">
        <f t="shared" si="306"/>
        <v/>
      </c>
      <c r="HB92" s="49" t="str">
        <f t="shared" si="307"/>
        <v/>
      </c>
      <c r="HC92" s="49" t="str">
        <f t="shared" si="308"/>
        <v/>
      </c>
      <c r="HD92" s="49" t="str">
        <f t="shared" si="309"/>
        <v/>
      </c>
      <c r="HE92" s="49" t="str">
        <f t="shared" si="310"/>
        <v/>
      </c>
      <c r="HF92" s="49" t="str">
        <f t="shared" si="311"/>
        <v/>
      </c>
      <c r="HG92" s="49" t="str">
        <f t="shared" si="312"/>
        <v/>
      </c>
      <c r="HH92" s="49" t="str">
        <f t="shared" si="313"/>
        <v/>
      </c>
      <c r="HI92" s="49" t="str">
        <f t="shared" si="314"/>
        <v/>
      </c>
      <c r="HJ92" s="49" t="str">
        <f t="shared" si="315"/>
        <v/>
      </c>
      <c r="HK92" s="49" t="str">
        <f t="shared" si="316"/>
        <v/>
      </c>
      <c r="HL92" s="49" t="str">
        <f t="shared" si="317"/>
        <v/>
      </c>
      <c r="HM92" s="49" t="str">
        <f t="shared" si="318"/>
        <v/>
      </c>
      <c r="HN92" s="49" t="str">
        <f t="shared" si="319"/>
        <v/>
      </c>
      <c r="HO92" s="49" t="str">
        <f t="shared" si="320"/>
        <v/>
      </c>
      <c r="HP92" s="49" t="str">
        <f t="shared" si="321"/>
        <v/>
      </c>
      <c r="HQ92" s="49" t="str">
        <f t="shared" si="322"/>
        <v/>
      </c>
      <c r="HR92" s="49" t="str">
        <f t="shared" si="323"/>
        <v/>
      </c>
      <c r="HS92" s="49" t="str">
        <f t="shared" si="324"/>
        <v/>
      </c>
      <c r="HT92" s="169" t="e">
        <f t="shared" si="325"/>
        <v>#N/A</v>
      </c>
      <c r="HU92" s="169" t="e">
        <f t="shared" si="342"/>
        <v>#N/A</v>
      </c>
      <c r="HV92" s="169" t="e">
        <f t="shared" si="342"/>
        <v>#N/A</v>
      </c>
      <c r="HW92" s="169" t="e">
        <f t="shared" si="342"/>
        <v>#N/A</v>
      </c>
      <c r="HX92" s="169" t="e">
        <f t="shared" si="353"/>
        <v>#N/A</v>
      </c>
      <c r="HY92" s="169" t="e">
        <f t="shared" si="353"/>
        <v>#N/A</v>
      </c>
      <c r="HZ92" s="169" t="e">
        <f t="shared" si="353"/>
        <v>#N/A</v>
      </c>
      <c r="IA92" s="169" t="e">
        <f t="shared" si="353"/>
        <v>#N/A</v>
      </c>
      <c r="IB92" s="169" t="e">
        <f t="shared" si="353"/>
        <v>#N/A</v>
      </c>
      <c r="IC92" s="169" t="e">
        <f t="shared" si="353"/>
        <v>#N/A</v>
      </c>
      <c r="ID92" s="169" t="e">
        <f t="shared" si="353"/>
        <v>#N/A</v>
      </c>
      <c r="IE92" s="169" t="e">
        <f t="shared" si="353"/>
        <v>#N/A</v>
      </c>
      <c r="IF92" s="169" t="e">
        <f t="shared" si="353"/>
        <v>#N/A</v>
      </c>
      <c r="IG92" s="169" t="e">
        <f t="shared" si="353"/>
        <v>#N/A</v>
      </c>
      <c r="IH92" s="169" t="e">
        <f t="shared" si="353"/>
        <v>#N/A</v>
      </c>
      <c r="II92" s="169" t="e">
        <f t="shared" si="353"/>
        <v>#N/A</v>
      </c>
      <c r="IJ92" s="169" t="e">
        <f t="shared" si="353"/>
        <v>#N/A</v>
      </c>
      <c r="IK92" s="169" t="e">
        <f t="shared" si="353"/>
        <v>#N/A</v>
      </c>
      <c r="IL92" s="169" t="e">
        <f t="shared" si="353"/>
        <v>#N/A</v>
      </c>
      <c r="IM92" s="169" t="e">
        <f t="shared" si="349"/>
        <v>#N/A</v>
      </c>
      <c r="IN92" s="169" t="e">
        <f t="shared" si="349"/>
        <v>#N/A</v>
      </c>
      <c r="IO92" s="169" t="e">
        <f t="shared" si="349"/>
        <v>#N/A</v>
      </c>
      <c r="IP92" s="169" t="e">
        <f t="shared" si="349"/>
        <v>#N/A</v>
      </c>
      <c r="IQ92" s="169" t="e">
        <f t="shared" si="349"/>
        <v>#N/A</v>
      </c>
      <c r="IR92" s="169" t="e">
        <f t="shared" si="349"/>
        <v>#N/A</v>
      </c>
      <c r="IS92" s="169" t="e">
        <f t="shared" si="349"/>
        <v>#N/A</v>
      </c>
      <c r="IT92" s="169" t="e">
        <f t="shared" si="349"/>
        <v>#N/A</v>
      </c>
      <c r="IU92" s="169" t="e">
        <f t="shared" si="349"/>
        <v>#N/A</v>
      </c>
      <c r="IV92" s="169" t="e">
        <f t="shared" si="349"/>
        <v>#N/A</v>
      </c>
      <c r="IW92" s="169" t="e">
        <f t="shared" si="349"/>
        <v>#N/A</v>
      </c>
      <c r="IX92" s="169" t="e">
        <f t="shared" si="349"/>
        <v>#N/A</v>
      </c>
      <c r="IY92" s="169" t="e">
        <f t="shared" si="349"/>
        <v>#N/A</v>
      </c>
      <c r="IZ92" s="169" t="e">
        <f t="shared" si="349"/>
        <v>#N/A</v>
      </c>
      <c r="JA92" s="169" t="e">
        <f t="shared" si="349"/>
        <v>#N/A</v>
      </c>
      <c r="JB92" s="169" t="e">
        <f t="shared" si="346"/>
        <v>#N/A</v>
      </c>
      <c r="JC92" s="169" t="e">
        <f t="shared" si="346"/>
        <v>#N/A</v>
      </c>
      <c r="JD92" s="169" t="e">
        <f t="shared" si="346"/>
        <v>#N/A</v>
      </c>
      <c r="JE92" s="169" t="e">
        <f t="shared" si="346"/>
        <v>#N/A</v>
      </c>
      <c r="JF92" s="169" t="e">
        <f t="shared" si="346"/>
        <v>#N/A</v>
      </c>
      <c r="JG92" s="169" t="e">
        <f t="shared" si="346"/>
        <v>#N/A</v>
      </c>
      <c r="JH92" s="169" t="e">
        <f t="shared" si="346"/>
        <v>#N/A</v>
      </c>
      <c r="JI92" s="169" t="e">
        <f t="shared" si="346"/>
        <v>#N/A</v>
      </c>
      <c r="JJ92" s="169" t="e">
        <f t="shared" si="346"/>
        <v>#N/A</v>
      </c>
      <c r="JK92" s="169" t="e">
        <f t="shared" si="346"/>
        <v>#N/A</v>
      </c>
      <c r="JL92" s="169" t="e">
        <f t="shared" si="346"/>
        <v>#N/A</v>
      </c>
      <c r="JM92" s="169" t="e">
        <f t="shared" si="346"/>
        <v>#N/A</v>
      </c>
      <c r="JN92" s="169" t="e">
        <f t="shared" si="346"/>
        <v>#N/A</v>
      </c>
      <c r="JO92" s="169" t="e">
        <f t="shared" si="346"/>
        <v>#N/A</v>
      </c>
      <c r="JP92" s="169" t="e">
        <f t="shared" si="346"/>
        <v>#N/A</v>
      </c>
      <c r="JQ92" s="169" t="e">
        <f t="shared" si="359"/>
        <v>#N/A</v>
      </c>
      <c r="JR92" s="169" t="e">
        <f t="shared" si="359"/>
        <v>#N/A</v>
      </c>
      <c r="JS92" s="169" t="e">
        <f t="shared" si="359"/>
        <v>#N/A</v>
      </c>
      <c r="JT92" s="169" t="e">
        <f t="shared" si="359"/>
        <v>#N/A</v>
      </c>
      <c r="JU92" s="169" t="e">
        <f t="shared" si="359"/>
        <v>#N/A</v>
      </c>
      <c r="JV92" s="169" t="e">
        <f t="shared" si="359"/>
        <v>#N/A</v>
      </c>
      <c r="JW92" s="169" t="e">
        <f t="shared" si="359"/>
        <v>#N/A</v>
      </c>
      <c r="JX92" s="169" t="e">
        <f t="shared" si="359"/>
        <v>#N/A</v>
      </c>
      <c r="JY92" s="169" t="e">
        <f t="shared" si="359"/>
        <v>#N/A</v>
      </c>
      <c r="JZ92" s="169" t="e">
        <f t="shared" si="359"/>
        <v>#N/A</v>
      </c>
      <c r="KA92" s="169" t="e">
        <f t="shared" si="359"/>
        <v>#N/A</v>
      </c>
      <c r="KB92" s="169" t="e">
        <f t="shared" si="359"/>
        <v>#N/A</v>
      </c>
      <c r="KC92" s="169" t="e">
        <f t="shared" si="359"/>
        <v>#N/A</v>
      </c>
      <c r="KD92" s="169" t="e">
        <f t="shared" si="359"/>
        <v>#N/A</v>
      </c>
      <c r="KE92" s="169" t="e">
        <f t="shared" si="359"/>
        <v>#N/A</v>
      </c>
      <c r="KF92" s="169" t="e">
        <f t="shared" si="335"/>
        <v>#N/A</v>
      </c>
      <c r="KG92" s="169" t="e">
        <f t="shared" si="343"/>
        <v>#N/A</v>
      </c>
      <c r="KH92" s="169" t="e">
        <f t="shared" si="343"/>
        <v>#N/A</v>
      </c>
      <c r="KI92" s="169" t="e">
        <f t="shared" si="343"/>
        <v>#N/A</v>
      </c>
      <c r="KJ92" s="169" t="e">
        <f t="shared" si="354"/>
        <v>#N/A</v>
      </c>
      <c r="KK92" s="169" t="e">
        <f t="shared" si="354"/>
        <v>#N/A</v>
      </c>
      <c r="KL92" s="169" t="e">
        <f t="shared" si="354"/>
        <v>#N/A</v>
      </c>
      <c r="KM92" s="169" t="e">
        <f t="shared" si="354"/>
        <v>#N/A</v>
      </c>
      <c r="KN92" s="169" t="e">
        <f t="shared" si="354"/>
        <v>#N/A</v>
      </c>
      <c r="KO92" s="169" t="e">
        <f t="shared" si="354"/>
        <v>#N/A</v>
      </c>
      <c r="KP92" s="169" t="e">
        <f t="shared" si="354"/>
        <v>#N/A</v>
      </c>
      <c r="KQ92" s="169" t="e">
        <f t="shared" si="354"/>
        <v>#N/A</v>
      </c>
      <c r="KR92" s="169" t="e">
        <f t="shared" si="354"/>
        <v>#N/A</v>
      </c>
      <c r="KS92" s="169" t="e">
        <f t="shared" si="354"/>
        <v>#N/A</v>
      </c>
      <c r="KT92" s="169" t="e">
        <f t="shared" si="354"/>
        <v>#N/A</v>
      </c>
      <c r="KU92" s="169" t="e">
        <f t="shared" si="354"/>
        <v>#N/A</v>
      </c>
      <c r="KV92" s="169" t="e">
        <f t="shared" si="354"/>
        <v>#N/A</v>
      </c>
      <c r="KW92" s="169" t="e">
        <f t="shared" si="354"/>
        <v>#N/A</v>
      </c>
      <c r="KX92" s="169" t="e">
        <f t="shared" si="354"/>
        <v>#N/A</v>
      </c>
      <c r="KY92" s="169" t="e">
        <f t="shared" si="350"/>
        <v>#N/A</v>
      </c>
      <c r="KZ92" s="169" t="e">
        <f t="shared" si="350"/>
        <v>#N/A</v>
      </c>
      <c r="LA92" s="169" t="e">
        <f t="shared" si="350"/>
        <v>#N/A</v>
      </c>
      <c r="LB92" s="169" t="e">
        <f t="shared" si="350"/>
        <v>#N/A</v>
      </c>
      <c r="LC92" s="169" t="e">
        <f t="shared" si="350"/>
        <v>#N/A</v>
      </c>
      <c r="LD92" s="169" t="e">
        <f t="shared" si="350"/>
        <v>#N/A</v>
      </c>
      <c r="LE92" s="169" t="e">
        <f t="shared" si="350"/>
        <v>#N/A</v>
      </c>
      <c r="LF92" s="169" t="e">
        <f t="shared" si="350"/>
        <v>#N/A</v>
      </c>
      <c r="LG92" s="169" t="e">
        <f t="shared" si="350"/>
        <v>#N/A</v>
      </c>
      <c r="LH92" s="169" t="e">
        <f t="shared" si="350"/>
        <v>#N/A</v>
      </c>
      <c r="LI92" s="169" t="e">
        <f t="shared" si="350"/>
        <v>#N/A</v>
      </c>
      <c r="LJ92" s="169" t="e">
        <f t="shared" si="350"/>
        <v>#N/A</v>
      </c>
      <c r="LK92" s="169" t="e">
        <f t="shared" si="350"/>
        <v>#N/A</v>
      </c>
      <c r="LL92" s="169" t="e">
        <f t="shared" si="350"/>
        <v>#N/A</v>
      </c>
      <c r="LM92" s="169" t="e">
        <f t="shared" si="350"/>
        <v>#N/A</v>
      </c>
      <c r="LN92" s="169" t="e">
        <f t="shared" si="347"/>
        <v>#N/A</v>
      </c>
      <c r="LO92" s="169" t="e">
        <f t="shared" si="347"/>
        <v>#N/A</v>
      </c>
      <c r="LP92" s="169" t="e">
        <f t="shared" si="347"/>
        <v>#N/A</v>
      </c>
      <c r="LQ92" s="169" t="e">
        <f t="shared" si="347"/>
        <v>#N/A</v>
      </c>
      <c r="LR92" s="169" t="e">
        <f t="shared" si="347"/>
        <v>#N/A</v>
      </c>
      <c r="LS92" s="169" t="e">
        <f t="shared" si="347"/>
        <v>#N/A</v>
      </c>
      <c r="LT92" s="169" t="e">
        <f t="shared" si="347"/>
        <v>#N/A</v>
      </c>
      <c r="LU92" s="169" t="e">
        <f t="shared" si="347"/>
        <v>#N/A</v>
      </c>
      <c r="LV92" s="169" t="e">
        <f t="shared" si="347"/>
        <v>#N/A</v>
      </c>
      <c r="LW92" s="169" t="e">
        <f t="shared" si="347"/>
        <v>#N/A</v>
      </c>
      <c r="LX92" s="169" t="e">
        <f t="shared" si="347"/>
        <v>#N/A</v>
      </c>
      <c r="LY92" s="169" t="e">
        <f t="shared" si="347"/>
        <v>#N/A</v>
      </c>
      <c r="LZ92" s="169" t="e">
        <f t="shared" si="347"/>
        <v>#N/A</v>
      </c>
      <c r="MA92" s="169" t="e">
        <f t="shared" si="347"/>
        <v>#N/A</v>
      </c>
      <c r="MB92" s="169" t="e">
        <f t="shared" si="347"/>
        <v>#N/A</v>
      </c>
      <c r="MC92" s="169" t="e">
        <f t="shared" si="360"/>
        <v>#N/A</v>
      </c>
      <c r="MD92" s="169" t="e">
        <f t="shared" si="360"/>
        <v>#N/A</v>
      </c>
      <c r="ME92" s="169" t="e">
        <f t="shared" si="360"/>
        <v>#N/A</v>
      </c>
      <c r="MF92" s="169" t="e">
        <f t="shared" si="360"/>
        <v>#N/A</v>
      </c>
      <c r="MG92" s="169" t="e">
        <f t="shared" si="360"/>
        <v>#N/A</v>
      </c>
      <c r="MH92" s="169" t="e">
        <f t="shared" si="360"/>
        <v>#N/A</v>
      </c>
      <c r="MI92" s="169" t="e">
        <f t="shared" si="360"/>
        <v>#N/A</v>
      </c>
      <c r="MJ92" s="169" t="e">
        <f t="shared" si="360"/>
        <v>#N/A</v>
      </c>
      <c r="MK92" s="169" t="e">
        <f t="shared" si="360"/>
        <v>#N/A</v>
      </c>
      <c r="ML92" s="169" t="e">
        <f t="shared" si="360"/>
        <v>#N/A</v>
      </c>
      <c r="MM92" s="169" t="e">
        <f t="shared" si="360"/>
        <v>#N/A</v>
      </c>
      <c r="MN92" s="169" t="e">
        <f t="shared" si="360"/>
        <v>#N/A</v>
      </c>
      <c r="MO92" s="169" t="e">
        <f t="shared" si="360"/>
        <v>#N/A</v>
      </c>
      <c r="MP92" s="169" t="e">
        <f t="shared" si="360"/>
        <v>#N/A</v>
      </c>
      <c r="MQ92" s="169" t="e">
        <f t="shared" si="360"/>
        <v>#N/A</v>
      </c>
      <c r="MR92" s="169" t="e">
        <f t="shared" si="336"/>
        <v>#N/A</v>
      </c>
      <c r="MS92" s="169" t="e">
        <f t="shared" si="344"/>
        <v>#N/A</v>
      </c>
      <c r="MT92" s="169" t="e">
        <f t="shared" si="344"/>
        <v>#N/A</v>
      </c>
      <c r="MU92" s="169" t="e">
        <f t="shared" si="344"/>
        <v>#N/A</v>
      </c>
      <c r="MV92" s="169" t="e">
        <f t="shared" si="355"/>
        <v>#N/A</v>
      </c>
      <c r="MW92" s="169" t="e">
        <f t="shared" si="355"/>
        <v>#N/A</v>
      </c>
      <c r="MX92" s="169" t="e">
        <f t="shared" si="355"/>
        <v>#N/A</v>
      </c>
      <c r="MY92" s="169" t="e">
        <f t="shared" si="355"/>
        <v>#N/A</v>
      </c>
      <c r="MZ92" s="169" t="e">
        <f t="shared" si="355"/>
        <v>#N/A</v>
      </c>
      <c r="NA92" s="169" t="e">
        <f t="shared" si="355"/>
        <v>#N/A</v>
      </c>
      <c r="NB92" s="169" t="e">
        <f t="shared" si="355"/>
        <v>#N/A</v>
      </c>
      <c r="NC92" s="169" t="e">
        <f t="shared" si="355"/>
        <v>#N/A</v>
      </c>
      <c r="ND92" s="169" t="e">
        <f t="shared" si="355"/>
        <v>#N/A</v>
      </c>
      <c r="NE92" s="169" t="e">
        <f t="shared" si="355"/>
        <v>#N/A</v>
      </c>
      <c r="NF92" s="169" t="e">
        <f t="shared" si="355"/>
        <v>#N/A</v>
      </c>
      <c r="NG92" s="169" t="e">
        <f t="shared" si="355"/>
        <v>#N/A</v>
      </c>
      <c r="NH92" s="169" t="e">
        <f t="shared" si="355"/>
        <v>#N/A</v>
      </c>
      <c r="NI92" s="169" t="e">
        <f t="shared" si="355"/>
        <v>#N/A</v>
      </c>
      <c r="NJ92" s="169" t="e">
        <f t="shared" si="355"/>
        <v>#N/A</v>
      </c>
      <c r="NK92" s="169" t="e">
        <f t="shared" si="351"/>
        <v>#N/A</v>
      </c>
      <c r="NL92" s="169" t="e">
        <f t="shared" si="351"/>
        <v>#N/A</v>
      </c>
      <c r="NM92" s="169" t="e">
        <f t="shared" si="351"/>
        <v>#N/A</v>
      </c>
      <c r="NN92" s="169" t="e">
        <f t="shared" si="351"/>
        <v>#N/A</v>
      </c>
      <c r="NO92" s="169" t="e">
        <f t="shared" si="351"/>
        <v>#N/A</v>
      </c>
      <c r="NP92" s="169" t="e">
        <f t="shared" si="351"/>
        <v>#N/A</v>
      </c>
      <c r="NQ92" s="169" t="e">
        <f t="shared" si="351"/>
        <v>#N/A</v>
      </c>
      <c r="NR92" s="169" t="e">
        <f t="shared" si="351"/>
        <v>#N/A</v>
      </c>
      <c r="NS92" s="169" t="e">
        <f t="shared" si="351"/>
        <v>#N/A</v>
      </c>
      <c r="NT92" s="169" t="e">
        <f t="shared" si="351"/>
        <v>#N/A</v>
      </c>
      <c r="NU92" s="169" t="e">
        <f t="shared" si="351"/>
        <v>#N/A</v>
      </c>
      <c r="NV92" s="169" t="e">
        <f t="shared" si="351"/>
        <v>#N/A</v>
      </c>
      <c r="NW92" s="169" t="e">
        <f t="shared" si="351"/>
        <v>#N/A</v>
      </c>
      <c r="NX92" s="169" t="e">
        <f t="shared" si="351"/>
        <v>#N/A</v>
      </c>
      <c r="NY92" s="169" t="e">
        <f t="shared" si="351"/>
        <v>#N/A</v>
      </c>
      <c r="NZ92" s="169" t="e">
        <f t="shared" si="348"/>
        <v>#N/A</v>
      </c>
      <c r="OA92" s="169" t="e">
        <f t="shared" si="348"/>
        <v>#N/A</v>
      </c>
      <c r="OB92" s="169" t="e">
        <f t="shared" si="348"/>
        <v>#N/A</v>
      </c>
      <c r="OC92" s="169" t="e">
        <f t="shared" si="348"/>
        <v>#N/A</v>
      </c>
      <c r="OD92" s="169" t="e">
        <f t="shared" si="348"/>
        <v>#N/A</v>
      </c>
      <c r="OE92" s="169" t="e">
        <f t="shared" si="348"/>
        <v>#N/A</v>
      </c>
      <c r="OF92" s="169" t="e">
        <f t="shared" si="348"/>
        <v>#N/A</v>
      </c>
      <c r="OG92" s="169" t="e">
        <f t="shared" si="348"/>
        <v>#N/A</v>
      </c>
      <c r="OH92" s="169" t="e">
        <f t="shared" si="348"/>
        <v>#N/A</v>
      </c>
      <c r="OI92" s="169" t="e">
        <f t="shared" si="348"/>
        <v>#N/A</v>
      </c>
      <c r="OJ92" s="169" t="e">
        <f t="shared" si="348"/>
        <v>#N/A</v>
      </c>
      <c r="OK92" s="169" t="e">
        <f t="shared" si="348"/>
        <v>#N/A</v>
      </c>
      <c r="OL92" s="169" t="e">
        <f t="shared" si="348"/>
        <v>#N/A</v>
      </c>
      <c r="OM92" s="169" t="e">
        <f t="shared" si="348"/>
        <v>#N/A</v>
      </c>
      <c r="ON92" s="169" t="e">
        <f t="shared" si="348"/>
        <v>#N/A</v>
      </c>
      <c r="OO92" s="169" t="e">
        <f t="shared" si="361"/>
        <v>#N/A</v>
      </c>
      <c r="OP92" s="169" t="e">
        <f t="shared" si="361"/>
        <v>#N/A</v>
      </c>
      <c r="OQ92" s="169" t="e">
        <f t="shared" si="361"/>
        <v>#N/A</v>
      </c>
      <c r="OR92" s="169" t="e">
        <f t="shared" si="361"/>
        <v>#N/A</v>
      </c>
      <c r="OS92" s="169" t="e">
        <f t="shared" si="361"/>
        <v>#N/A</v>
      </c>
      <c r="OT92" s="169" t="e">
        <f t="shared" si="361"/>
        <v>#N/A</v>
      </c>
      <c r="OU92" s="169" t="e">
        <f t="shared" si="361"/>
        <v>#N/A</v>
      </c>
      <c r="OV92" s="169" t="e">
        <f t="shared" si="361"/>
        <v>#N/A</v>
      </c>
      <c r="OW92" s="169" t="e">
        <f t="shared" si="361"/>
        <v>#N/A</v>
      </c>
      <c r="OX92" s="169" t="e">
        <f t="shared" si="361"/>
        <v>#N/A</v>
      </c>
      <c r="OY92" s="169" t="e">
        <f t="shared" si="361"/>
        <v>#N/A</v>
      </c>
      <c r="OZ92" s="169" t="e">
        <f t="shared" si="361"/>
        <v>#N/A</v>
      </c>
      <c r="PA92" s="169" t="e">
        <f t="shared" si="361"/>
        <v>#N/A</v>
      </c>
      <c r="PB92" s="169" t="e">
        <f t="shared" si="361"/>
        <v>#N/A</v>
      </c>
      <c r="PC92" s="169" t="e">
        <f t="shared" si="361"/>
        <v>#N/A</v>
      </c>
      <c r="PD92" s="169" t="e">
        <f t="shared" si="337"/>
        <v>#N/A</v>
      </c>
      <c r="PE92" s="169" t="e">
        <f t="shared" si="357"/>
        <v>#N/A</v>
      </c>
      <c r="PF92" s="169" t="e">
        <f t="shared" si="357"/>
        <v>#N/A</v>
      </c>
      <c r="PG92" s="169" t="e">
        <f t="shared" si="357"/>
        <v>#N/A</v>
      </c>
      <c r="PH92" s="169" t="e">
        <f t="shared" si="357"/>
        <v>#N/A</v>
      </c>
      <c r="PI92" s="169" t="e">
        <f t="shared" si="357"/>
        <v>#N/A</v>
      </c>
      <c r="PJ92" s="169" t="e">
        <f t="shared" si="357"/>
        <v>#N/A</v>
      </c>
      <c r="PK92" s="169" t="e">
        <f t="shared" si="357"/>
        <v>#N/A</v>
      </c>
      <c r="PL92" s="169" t="e">
        <f t="shared" si="357"/>
        <v>#N/A</v>
      </c>
    </row>
    <row r="93" spans="1:428" hidden="1" x14ac:dyDescent="0.75">
      <c r="A93" s="4">
        <v>90</v>
      </c>
      <c r="B93" s="109"/>
      <c r="C93" s="117"/>
      <c r="D93" s="122" t="str">
        <f t="shared" si="220"/>
        <v/>
      </c>
      <c r="E93" s="95"/>
      <c r="F93" s="122" t="str">
        <f t="shared" si="221"/>
        <v/>
      </c>
      <c r="G93" s="117"/>
      <c r="H93" s="110"/>
      <c r="I93" s="124" t="str">
        <f t="shared" si="222"/>
        <v/>
      </c>
      <c r="J93" s="124" t="str">
        <f t="shared" si="223"/>
        <v/>
      </c>
      <c r="K93" s="73" t="str">
        <f t="shared" si="327"/>
        <v/>
      </c>
      <c r="L93" s="23"/>
      <c r="M93" s="57"/>
      <c r="N93" s="280"/>
      <c r="O93" s="74" t="str">
        <f>IF(AND(D93&gt;0,E93&gt;0,F93&gt;0),IF(ISBLANK(N93),IF(ISBLANK(L93),"",(F93-D93)*VLOOKUP(L93,VLookups!$A$4:$B$13,2,FALSE)),N93),"")</f>
        <v/>
      </c>
      <c r="P93" s="75" t="str">
        <f t="shared" si="224"/>
        <v/>
      </c>
      <c r="Q93" s="95"/>
      <c r="R93" s="270" t="str">
        <f>IF(AND(Q93&gt;0,E93&gt;0,NOT(O93="")),ABS(VLOOKUP($Q$1,VLookups!$A$43:$B$44,2,FALSE)-_xlfn.NORM.DIST(Q93,K93,O93,TRUE)),"")</f>
        <v/>
      </c>
      <c r="S93" s="94" t="str">
        <f>IF(AND($D93&gt;0,$E93&gt;0,$F93&gt;0,NOT(ISBLANK($L93))),_xlfn.NORM.INV(ABS(VLOOKUP($Q$1,VLookups!$A$43:$B$44,2,FALSE)-S$3),$K93,$O93),"")</f>
        <v/>
      </c>
      <c r="T93" s="93" t="str">
        <f>IF(AND($D93&gt;0,$E93&gt;0,$F93&gt;0,NOT(ISBLANK($L93))),_xlfn.NORM.INV(ABS(VLOOKUP($Q$1,VLookups!$A$43:$B$44,2,FALSE)-T$3),$K93,$O93),"")</f>
        <v/>
      </c>
      <c r="U93" s="94" t="str">
        <f>IF(AND($D93&gt;0,$E93&gt;0,$F93&gt;0,NOT(ISBLANK($L93))),_xlfn.NORM.INV(ABS(VLOOKUP($Q$1,VLookups!$A$43:$B$44,2,FALSE)-U$3),$K93,$O93),"")</f>
        <v/>
      </c>
      <c r="V93" s="93" t="str">
        <f>IF(AND($D93&gt;0,$E93&gt;0,$F93&gt;0,NOT(ISBLANK($L93))),_xlfn.NORM.INV(ABS(VLOOKUP($Q$1,VLookups!$A$43:$B$44,2,FALSE)-V$3),$K93,$O93),"")</f>
        <v/>
      </c>
      <c r="W93" s="94" t="str">
        <f>IF(AND($D93&gt;0,$E93&gt;0,$F93&gt;0,NOT(ISBLANK($L93))),_xlfn.NORM.INV(ABS(VLOOKUP($Q$1,VLookups!$A$43:$B$44,2,FALSE)-W$3),$K93,$O93),"")</f>
        <v/>
      </c>
      <c r="X93" s="93" t="str">
        <f>IF(AND($D93&gt;0,$E93&gt;0,$F93&gt;0,NOT(ISBLANK($L93))),_xlfn.NORM.INV(ABS(VLOOKUP($Q$1,VLookups!$A$43:$B$44,2,FALSE)-X$3),$K93,$O93),"")</f>
        <v/>
      </c>
      <c r="Y93" s="5"/>
      <c r="Z93" s="168" t="str">
        <f t="shared" si="328"/>
        <v/>
      </c>
      <c r="AA93" s="49" t="str">
        <f t="shared" si="329"/>
        <v/>
      </c>
      <c r="AB93" s="49" t="str">
        <f t="shared" si="364"/>
        <v/>
      </c>
      <c r="AC93" s="49" t="str">
        <f t="shared" si="364"/>
        <v/>
      </c>
      <c r="AD93" s="49" t="str">
        <f t="shared" si="364"/>
        <v/>
      </c>
      <c r="AE93" s="49" t="str">
        <f t="shared" si="364"/>
        <v/>
      </c>
      <c r="AF93" s="49" t="str">
        <f t="shared" si="364"/>
        <v/>
      </c>
      <c r="AG93" s="49" t="str">
        <f t="shared" si="364"/>
        <v/>
      </c>
      <c r="AH93" s="49" t="str">
        <f t="shared" si="364"/>
        <v/>
      </c>
      <c r="AI93" s="49" t="str">
        <f t="shared" si="364"/>
        <v/>
      </c>
      <c r="AJ93" s="49" t="str">
        <f t="shared" si="364"/>
        <v/>
      </c>
      <c r="AK93" s="49" t="str">
        <f t="shared" si="364"/>
        <v/>
      </c>
      <c r="AL93" s="49" t="str">
        <f t="shared" si="364"/>
        <v/>
      </c>
      <c r="AM93" s="49" t="str">
        <f t="shared" si="364"/>
        <v/>
      </c>
      <c r="AN93" s="49" t="str">
        <f t="shared" si="364"/>
        <v/>
      </c>
      <c r="AO93" s="49" t="str">
        <f t="shared" si="364"/>
        <v/>
      </c>
      <c r="AP93" s="49" t="str">
        <f t="shared" si="364"/>
        <v/>
      </c>
      <c r="AQ93" s="49" t="str">
        <f t="shared" si="364"/>
        <v/>
      </c>
      <c r="AR93" s="49" t="str">
        <f t="shared" si="364"/>
        <v/>
      </c>
      <c r="AS93" s="49" t="str">
        <f t="shared" si="364"/>
        <v/>
      </c>
      <c r="AT93" s="49" t="str">
        <f t="shared" si="364"/>
        <v/>
      </c>
      <c r="AU93" s="49" t="str">
        <f t="shared" si="364"/>
        <v/>
      </c>
      <c r="AV93" s="49" t="str">
        <f t="shared" si="364"/>
        <v/>
      </c>
      <c r="AW93" s="49" t="str">
        <f t="shared" si="364"/>
        <v/>
      </c>
      <c r="AX93" s="49" t="str">
        <f t="shared" si="364"/>
        <v/>
      </c>
      <c r="AY93" s="49" t="str">
        <f t="shared" si="364"/>
        <v/>
      </c>
      <c r="AZ93" s="49" t="str">
        <f t="shared" si="364"/>
        <v/>
      </c>
      <c r="BA93" s="49" t="str">
        <f t="shared" si="364"/>
        <v/>
      </c>
      <c r="BB93" s="49" t="str">
        <f t="shared" si="364"/>
        <v/>
      </c>
      <c r="BC93" s="49" t="str">
        <f t="shared" si="364"/>
        <v/>
      </c>
      <c r="BD93" s="49" t="str">
        <f t="shared" si="364"/>
        <v/>
      </c>
      <c r="BE93" s="49" t="str">
        <f t="shared" si="364"/>
        <v/>
      </c>
      <c r="BF93" s="49" t="str">
        <f t="shared" si="364"/>
        <v/>
      </c>
      <c r="BG93" s="49" t="str">
        <f t="shared" si="364"/>
        <v/>
      </c>
      <c r="BH93" s="49" t="str">
        <f t="shared" si="364"/>
        <v/>
      </c>
      <c r="BI93" s="49" t="str">
        <f t="shared" si="364"/>
        <v/>
      </c>
      <c r="BJ93" s="49" t="str">
        <f t="shared" si="364"/>
        <v/>
      </c>
      <c r="BK93" s="49" t="str">
        <f t="shared" si="364"/>
        <v/>
      </c>
      <c r="BL93" s="49" t="str">
        <f t="shared" si="364"/>
        <v/>
      </c>
      <c r="BM93" s="49" t="str">
        <f t="shared" si="364"/>
        <v/>
      </c>
      <c r="BN93" s="49" t="str">
        <f t="shared" si="364"/>
        <v/>
      </c>
      <c r="BO93" s="49" t="str">
        <f t="shared" si="364"/>
        <v/>
      </c>
      <c r="BP93" s="49" t="str">
        <f t="shared" si="364"/>
        <v/>
      </c>
      <c r="BQ93" s="49" t="str">
        <f t="shared" si="364"/>
        <v/>
      </c>
      <c r="BR93" s="49" t="str">
        <f t="shared" si="364"/>
        <v/>
      </c>
      <c r="BS93" s="49" t="str">
        <f t="shared" si="364"/>
        <v/>
      </c>
      <c r="BT93" s="49" t="str">
        <f t="shared" si="364"/>
        <v/>
      </c>
      <c r="BU93" s="49" t="str">
        <f t="shared" si="364"/>
        <v/>
      </c>
      <c r="BV93" s="49" t="str">
        <f t="shared" si="364"/>
        <v/>
      </c>
      <c r="BW93" s="49" t="str">
        <f t="shared" si="364"/>
        <v/>
      </c>
      <c r="BX93" s="49" t="str">
        <f t="shared" si="364"/>
        <v/>
      </c>
      <c r="BY93" s="49" t="str">
        <f t="shared" si="364"/>
        <v/>
      </c>
      <c r="BZ93" s="49" t="str">
        <f t="shared" si="364"/>
        <v/>
      </c>
      <c r="CA93" s="49" t="str">
        <f t="shared" si="364"/>
        <v/>
      </c>
      <c r="CB93" s="49" t="str">
        <f t="shared" si="364"/>
        <v/>
      </c>
      <c r="CC93" s="49" t="str">
        <f t="shared" si="364"/>
        <v/>
      </c>
      <c r="CD93" s="49" t="str">
        <f t="shared" si="364"/>
        <v/>
      </c>
      <c r="CE93" s="49" t="str">
        <f t="shared" si="364"/>
        <v/>
      </c>
      <c r="CF93" s="49" t="str">
        <f t="shared" si="364"/>
        <v/>
      </c>
      <c r="CG93" s="49" t="str">
        <f t="shared" si="364"/>
        <v/>
      </c>
      <c r="CH93" s="49" t="str">
        <f t="shared" si="364"/>
        <v/>
      </c>
      <c r="CI93" s="49" t="str">
        <f t="shared" si="364"/>
        <v/>
      </c>
      <c r="CJ93" s="49" t="str">
        <f t="shared" si="364"/>
        <v/>
      </c>
      <c r="CK93" s="49" t="str">
        <f t="shared" si="364"/>
        <v/>
      </c>
      <c r="CL93" s="49" t="str">
        <f t="shared" si="364"/>
        <v/>
      </c>
      <c r="CM93" s="49" t="str">
        <f t="shared" ref="CM93:DV96" si="365">IF(ISNONTEXT($Z93),CN93-$Z93,"")</f>
        <v/>
      </c>
      <c r="CN93" s="49" t="str">
        <f t="shared" si="365"/>
        <v/>
      </c>
      <c r="CO93" s="49" t="str">
        <f t="shared" si="365"/>
        <v/>
      </c>
      <c r="CP93" s="49" t="str">
        <f t="shared" si="365"/>
        <v/>
      </c>
      <c r="CQ93" s="49" t="str">
        <f t="shared" si="365"/>
        <v/>
      </c>
      <c r="CR93" s="49" t="str">
        <f t="shared" si="365"/>
        <v/>
      </c>
      <c r="CS93" s="49" t="str">
        <f t="shared" si="365"/>
        <v/>
      </c>
      <c r="CT93" s="49" t="str">
        <f t="shared" si="365"/>
        <v/>
      </c>
      <c r="CU93" s="49" t="str">
        <f t="shared" si="365"/>
        <v/>
      </c>
      <c r="CV93" s="49" t="str">
        <f t="shared" si="365"/>
        <v/>
      </c>
      <c r="CW93" s="49" t="str">
        <f t="shared" si="365"/>
        <v/>
      </c>
      <c r="CX93" s="49" t="str">
        <f t="shared" si="365"/>
        <v/>
      </c>
      <c r="CY93" s="49" t="str">
        <f t="shared" si="365"/>
        <v/>
      </c>
      <c r="CZ93" s="49" t="str">
        <f t="shared" si="365"/>
        <v/>
      </c>
      <c r="DA93" s="49" t="str">
        <f t="shared" si="365"/>
        <v/>
      </c>
      <c r="DB93" s="49" t="str">
        <f t="shared" si="365"/>
        <v/>
      </c>
      <c r="DC93" s="49" t="str">
        <f t="shared" si="365"/>
        <v/>
      </c>
      <c r="DD93" s="49" t="str">
        <f t="shared" si="365"/>
        <v/>
      </c>
      <c r="DE93" s="49" t="str">
        <f t="shared" si="365"/>
        <v/>
      </c>
      <c r="DF93" s="49" t="str">
        <f t="shared" si="365"/>
        <v/>
      </c>
      <c r="DG93" s="49" t="str">
        <f t="shared" si="365"/>
        <v/>
      </c>
      <c r="DH93" s="49" t="str">
        <f t="shared" si="365"/>
        <v/>
      </c>
      <c r="DI93" s="49" t="str">
        <f t="shared" si="365"/>
        <v/>
      </c>
      <c r="DJ93" s="49" t="str">
        <f t="shared" si="365"/>
        <v/>
      </c>
      <c r="DK93" s="49" t="str">
        <f t="shared" si="365"/>
        <v/>
      </c>
      <c r="DL93" s="49" t="str">
        <f t="shared" si="365"/>
        <v/>
      </c>
      <c r="DM93" s="49" t="str">
        <f t="shared" si="365"/>
        <v/>
      </c>
      <c r="DN93" s="49" t="str">
        <f t="shared" si="365"/>
        <v/>
      </c>
      <c r="DO93" s="49" t="str">
        <f t="shared" si="365"/>
        <v/>
      </c>
      <c r="DP93" s="49" t="str">
        <f t="shared" si="365"/>
        <v/>
      </c>
      <c r="DQ93" s="49" t="str">
        <f t="shared" si="365"/>
        <v/>
      </c>
      <c r="DR93" s="49" t="str">
        <f t="shared" si="365"/>
        <v/>
      </c>
      <c r="DS93" s="49" t="str">
        <f t="shared" si="365"/>
        <v/>
      </c>
      <c r="DT93" s="49" t="str">
        <f t="shared" si="365"/>
        <v/>
      </c>
      <c r="DU93" s="49" t="str">
        <f t="shared" si="365"/>
        <v/>
      </c>
      <c r="DV93" s="49" t="str">
        <f t="shared" si="365"/>
        <v/>
      </c>
      <c r="DW93" s="183" t="str">
        <f t="shared" si="330"/>
        <v/>
      </c>
      <c r="DX93" s="49" t="str">
        <f t="shared" si="225"/>
        <v/>
      </c>
      <c r="DY93" s="49" t="str">
        <f t="shared" si="226"/>
        <v/>
      </c>
      <c r="DZ93" s="49" t="str">
        <f t="shared" si="227"/>
        <v/>
      </c>
      <c r="EA93" s="49" t="str">
        <f t="shared" si="228"/>
        <v/>
      </c>
      <c r="EB93" s="49" t="str">
        <f t="shared" si="229"/>
        <v/>
      </c>
      <c r="EC93" s="49" t="str">
        <f t="shared" si="230"/>
        <v/>
      </c>
      <c r="ED93" s="49" t="str">
        <f t="shared" si="231"/>
        <v/>
      </c>
      <c r="EE93" s="49" t="str">
        <f t="shared" si="232"/>
        <v/>
      </c>
      <c r="EF93" s="49" t="str">
        <f t="shared" si="233"/>
        <v/>
      </c>
      <c r="EG93" s="49" t="str">
        <f t="shared" si="234"/>
        <v/>
      </c>
      <c r="EH93" s="49" t="str">
        <f t="shared" si="235"/>
        <v/>
      </c>
      <c r="EI93" s="49" t="str">
        <f t="shared" si="236"/>
        <v/>
      </c>
      <c r="EJ93" s="49" t="str">
        <f t="shared" si="237"/>
        <v/>
      </c>
      <c r="EK93" s="49" t="str">
        <f t="shared" si="238"/>
        <v/>
      </c>
      <c r="EL93" s="49" t="str">
        <f t="shared" si="239"/>
        <v/>
      </c>
      <c r="EM93" s="49" t="str">
        <f t="shared" si="240"/>
        <v/>
      </c>
      <c r="EN93" s="49" t="str">
        <f t="shared" si="241"/>
        <v/>
      </c>
      <c r="EO93" s="49" t="str">
        <f t="shared" si="242"/>
        <v/>
      </c>
      <c r="EP93" s="49" t="str">
        <f t="shared" si="243"/>
        <v/>
      </c>
      <c r="EQ93" s="49" t="str">
        <f t="shared" si="244"/>
        <v/>
      </c>
      <c r="ER93" s="49" t="str">
        <f t="shared" si="245"/>
        <v/>
      </c>
      <c r="ES93" s="49" t="str">
        <f t="shared" si="246"/>
        <v/>
      </c>
      <c r="ET93" s="49" t="str">
        <f t="shared" si="247"/>
        <v/>
      </c>
      <c r="EU93" s="49" t="str">
        <f t="shared" si="248"/>
        <v/>
      </c>
      <c r="EV93" s="49" t="str">
        <f t="shared" si="249"/>
        <v/>
      </c>
      <c r="EW93" s="49" t="str">
        <f t="shared" si="250"/>
        <v/>
      </c>
      <c r="EX93" s="49" t="str">
        <f t="shared" si="251"/>
        <v/>
      </c>
      <c r="EY93" s="49" t="str">
        <f t="shared" si="252"/>
        <v/>
      </c>
      <c r="EZ93" s="49" t="str">
        <f t="shared" si="253"/>
        <v/>
      </c>
      <c r="FA93" s="49" t="str">
        <f t="shared" si="254"/>
        <v/>
      </c>
      <c r="FB93" s="49" t="str">
        <f t="shared" si="255"/>
        <v/>
      </c>
      <c r="FC93" s="49" t="str">
        <f t="shared" si="256"/>
        <v/>
      </c>
      <c r="FD93" s="49" t="str">
        <f t="shared" si="257"/>
        <v/>
      </c>
      <c r="FE93" s="49" t="str">
        <f t="shared" si="258"/>
        <v/>
      </c>
      <c r="FF93" s="49" t="str">
        <f t="shared" si="259"/>
        <v/>
      </c>
      <c r="FG93" s="49" t="str">
        <f t="shared" si="260"/>
        <v/>
      </c>
      <c r="FH93" s="49" t="str">
        <f t="shared" si="261"/>
        <v/>
      </c>
      <c r="FI93" s="49" t="str">
        <f t="shared" si="262"/>
        <v/>
      </c>
      <c r="FJ93" s="49" t="str">
        <f t="shared" si="263"/>
        <v/>
      </c>
      <c r="FK93" s="49" t="str">
        <f t="shared" si="264"/>
        <v/>
      </c>
      <c r="FL93" s="49" t="str">
        <f t="shared" si="265"/>
        <v/>
      </c>
      <c r="FM93" s="49" t="str">
        <f t="shared" si="266"/>
        <v/>
      </c>
      <c r="FN93" s="49" t="str">
        <f t="shared" si="267"/>
        <v/>
      </c>
      <c r="FO93" s="49" t="str">
        <f t="shared" si="268"/>
        <v/>
      </c>
      <c r="FP93" s="49" t="str">
        <f t="shared" si="269"/>
        <v/>
      </c>
      <c r="FQ93" s="49" t="str">
        <f t="shared" si="270"/>
        <v/>
      </c>
      <c r="FR93" s="49" t="str">
        <f t="shared" si="271"/>
        <v/>
      </c>
      <c r="FS93" s="49" t="str">
        <f t="shared" si="272"/>
        <v/>
      </c>
      <c r="FT93" s="49" t="str">
        <f t="shared" si="273"/>
        <v/>
      </c>
      <c r="FU93" s="49" t="str">
        <f t="shared" si="274"/>
        <v/>
      </c>
      <c r="FV93" s="49" t="str">
        <f t="shared" si="275"/>
        <v/>
      </c>
      <c r="FW93" s="49" t="str">
        <f t="shared" si="276"/>
        <v/>
      </c>
      <c r="FX93" s="49" t="str">
        <f t="shared" si="277"/>
        <v/>
      </c>
      <c r="FY93" s="49" t="str">
        <f t="shared" si="278"/>
        <v/>
      </c>
      <c r="FZ93" s="49" t="str">
        <f t="shared" si="279"/>
        <v/>
      </c>
      <c r="GA93" s="49" t="str">
        <f t="shared" si="280"/>
        <v/>
      </c>
      <c r="GB93" s="49" t="str">
        <f t="shared" si="281"/>
        <v/>
      </c>
      <c r="GC93" s="49" t="str">
        <f t="shared" si="282"/>
        <v/>
      </c>
      <c r="GD93" s="49" t="str">
        <f t="shared" si="283"/>
        <v/>
      </c>
      <c r="GE93" s="49" t="str">
        <f t="shared" si="284"/>
        <v/>
      </c>
      <c r="GF93" s="49" t="str">
        <f t="shared" si="285"/>
        <v/>
      </c>
      <c r="GG93" s="49" t="str">
        <f t="shared" si="286"/>
        <v/>
      </c>
      <c r="GH93" s="49" t="str">
        <f t="shared" si="287"/>
        <v/>
      </c>
      <c r="GI93" s="49" t="str">
        <f t="shared" si="288"/>
        <v/>
      </c>
      <c r="GJ93" s="49" t="str">
        <f t="shared" si="289"/>
        <v/>
      </c>
      <c r="GK93" s="49" t="str">
        <f t="shared" si="290"/>
        <v/>
      </c>
      <c r="GL93" s="49" t="str">
        <f t="shared" si="291"/>
        <v/>
      </c>
      <c r="GM93" s="49" t="str">
        <f t="shared" si="292"/>
        <v/>
      </c>
      <c r="GN93" s="49" t="str">
        <f t="shared" si="293"/>
        <v/>
      </c>
      <c r="GO93" s="49" t="str">
        <f t="shared" si="294"/>
        <v/>
      </c>
      <c r="GP93" s="49" t="str">
        <f t="shared" si="295"/>
        <v/>
      </c>
      <c r="GQ93" s="49" t="str">
        <f t="shared" si="296"/>
        <v/>
      </c>
      <c r="GR93" s="49" t="str">
        <f t="shared" si="297"/>
        <v/>
      </c>
      <c r="GS93" s="49" t="str">
        <f t="shared" si="298"/>
        <v/>
      </c>
      <c r="GT93" s="49" t="str">
        <f t="shared" si="299"/>
        <v/>
      </c>
      <c r="GU93" s="49" t="str">
        <f t="shared" si="300"/>
        <v/>
      </c>
      <c r="GV93" s="49" t="str">
        <f t="shared" si="301"/>
        <v/>
      </c>
      <c r="GW93" s="49" t="str">
        <f t="shared" si="302"/>
        <v/>
      </c>
      <c r="GX93" s="49" t="str">
        <f t="shared" si="303"/>
        <v/>
      </c>
      <c r="GY93" s="49" t="str">
        <f t="shared" si="304"/>
        <v/>
      </c>
      <c r="GZ93" s="49" t="str">
        <f t="shared" si="305"/>
        <v/>
      </c>
      <c r="HA93" s="49" t="str">
        <f t="shared" si="306"/>
        <v/>
      </c>
      <c r="HB93" s="49" t="str">
        <f t="shared" si="307"/>
        <v/>
      </c>
      <c r="HC93" s="49" t="str">
        <f t="shared" si="308"/>
        <v/>
      </c>
      <c r="HD93" s="49" t="str">
        <f t="shared" si="309"/>
        <v/>
      </c>
      <c r="HE93" s="49" t="str">
        <f t="shared" si="310"/>
        <v/>
      </c>
      <c r="HF93" s="49" t="str">
        <f t="shared" si="311"/>
        <v/>
      </c>
      <c r="HG93" s="49" t="str">
        <f t="shared" si="312"/>
        <v/>
      </c>
      <c r="HH93" s="49" t="str">
        <f t="shared" si="313"/>
        <v/>
      </c>
      <c r="HI93" s="49" t="str">
        <f t="shared" si="314"/>
        <v/>
      </c>
      <c r="HJ93" s="49" t="str">
        <f t="shared" si="315"/>
        <v/>
      </c>
      <c r="HK93" s="49" t="str">
        <f t="shared" si="316"/>
        <v/>
      </c>
      <c r="HL93" s="49" t="str">
        <f t="shared" si="317"/>
        <v/>
      </c>
      <c r="HM93" s="49" t="str">
        <f t="shared" si="318"/>
        <v/>
      </c>
      <c r="HN93" s="49" t="str">
        <f t="shared" si="319"/>
        <v/>
      </c>
      <c r="HO93" s="49" t="str">
        <f t="shared" si="320"/>
        <v/>
      </c>
      <c r="HP93" s="49" t="str">
        <f t="shared" si="321"/>
        <v/>
      </c>
      <c r="HQ93" s="49" t="str">
        <f t="shared" si="322"/>
        <v/>
      </c>
      <c r="HR93" s="49" t="str">
        <f t="shared" si="323"/>
        <v/>
      </c>
      <c r="HS93" s="49" t="str">
        <f t="shared" si="324"/>
        <v/>
      </c>
      <c r="HT93" s="169" t="e">
        <f t="shared" si="325"/>
        <v>#N/A</v>
      </c>
      <c r="HU93" s="169" t="e">
        <f t="shared" ref="HU93:HW104" si="366">IF(ISNONTEXT($O93),_xlfn.NORM.DIST(AB93,$K93,$O93,FALSE),NA())</f>
        <v>#N/A</v>
      </c>
      <c r="HV93" s="169" t="e">
        <f t="shared" si="366"/>
        <v>#N/A</v>
      </c>
      <c r="HW93" s="169" t="e">
        <f t="shared" si="366"/>
        <v>#N/A</v>
      </c>
      <c r="HX93" s="169" t="e">
        <f t="shared" si="353"/>
        <v>#N/A</v>
      </c>
      <c r="HY93" s="169" t="e">
        <f t="shared" si="353"/>
        <v>#N/A</v>
      </c>
      <c r="HZ93" s="169" t="e">
        <f t="shared" si="353"/>
        <v>#N/A</v>
      </c>
      <c r="IA93" s="169" t="e">
        <f t="shared" si="353"/>
        <v>#N/A</v>
      </c>
      <c r="IB93" s="169" t="e">
        <f t="shared" si="353"/>
        <v>#N/A</v>
      </c>
      <c r="IC93" s="169" t="e">
        <f t="shared" si="353"/>
        <v>#N/A</v>
      </c>
      <c r="ID93" s="169" t="e">
        <f t="shared" si="353"/>
        <v>#N/A</v>
      </c>
      <c r="IE93" s="169" t="e">
        <f t="shared" si="353"/>
        <v>#N/A</v>
      </c>
      <c r="IF93" s="169" t="e">
        <f t="shared" si="353"/>
        <v>#N/A</v>
      </c>
      <c r="IG93" s="169" t="e">
        <f t="shared" si="353"/>
        <v>#N/A</v>
      </c>
      <c r="IH93" s="169" t="e">
        <f t="shared" si="353"/>
        <v>#N/A</v>
      </c>
      <c r="II93" s="169" t="e">
        <f t="shared" si="353"/>
        <v>#N/A</v>
      </c>
      <c r="IJ93" s="169" t="e">
        <f t="shared" si="353"/>
        <v>#N/A</v>
      </c>
      <c r="IK93" s="169" t="e">
        <f t="shared" si="353"/>
        <v>#N/A</v>
      </c>
      <c r="IL93" s="169" t="e">
        <f t="shared" si="353"/>
        <v>#N/A</v>
      </c>
      <c r="IM93" s="169" t="e">
        <f t="shared" si="349"/>
        <v>#N/A</v>
      </c>
      <c r="IN93" s="169" t="e">
        <f t="shared" si="349"/>
        <v>#N/A</v>
      </c>
      <c r="IO93" s="169" t="e">
        <f t="shared" si="349"/>
        <v>#N/A</v>
      </c>
      <c r="IP93" s="169" t="e">
        <f t="shared" si="349"/>
        <v>#N/A</v>
      </c>
      <c r="IQ93" s="169" t="e">
        <f t="shared" si="349"/>
        <v>#N/A</v>
      </c>
      <c r="IR93" s="169" t="e">
        <f t="shared" si="349"/>
        <v>#N/A</v>
      </c>
      <c r="IS93" s="169" t="e">
        <f t="shared" si="349"/>
        <v>#N/A</v>
      </c>
      <c r="IT93" s="169" t="e">
        <f t="shared" si="349"/>
        <v>#N/A</v>
      </c>
      <c r="IU93" s="169" t="e">
        <f t="shared" si="349"/>
        <v>#N/A</v>
      </c>
      <c r="IV93" s="169" t="e">
        <f t="shared" si="349"/>
        <v>#N/A</v>
      </c>
      <c r="IW93" s="169" t="e">
        <f t="shared" si="349"/>
        <v>#N/A</v>
      </c>
      <c r="IX93" s="169" t="e">
        <f t="shared" si="349"/>
        <v>#N/A</v>
      </c>
      <c r="IY93" s="169" t="e">
        <f t="shared" si="349"/>
        <v>#N/A</v>
      </c>
      <c r="IZ93" s="169" t="e">
        <f t="shared" si="349"/>
        <v>#N/A</v>
      </c>
      <c r="JA93" s="169" t="e">
        <f t="shared" si="349"/>
        <v>#N/A</v>
      </c>
      <c r="JB93" s="169" t="e">
        <f t="shared" si="346"/>
        <v>#N/A</v>
      </c>
      <c r="JC93" s="169" t="e">
        <f t="shared" si="346"/>
        <v>#N/A</v>
      </c>
      <c r="JD93" s="169" t="e">
        <f t="shared" si="346"/>
        <v>#N/A</v>
      </c>
      <c r="JE93" s="169" t="e">
        <f t="shared" si="346"/>
        <v>#N/A</v>
      </c>
      <c r="JF93" s="169" t="e">
        <f t="shared" si="346"/>
        <v>#N/A</v>
      </c>
      <c r="JG93" s="169" t="e">
        <f t="shared" si="346"/>
        <v>#N/A</v>
      </c>
      <c r="JH93" s="169" t="e">
        <f t="shared" si="346"/>
        <v>#N/A</v>
      </c>
      <c r="JI93" s="169" t="e">
        <f t="shared" si="346"/>
        <v>#N/A</v>
      </c>
      <c r="JJ93" s="169" t="e">
        <f t="shared" si="346"/>
        <v>#N/A</v>
      </c>
      <c r="JK93" s="169" t="e">
        <f t="shared" si="346"/>
        <v>#N/A</v>
      </c>
      <c r="JL93" s="169" t="e">
        <f t="shared" si="346"/>
        <v>#N/A</v>
      </c>
      <c r="JM93" s="169" t="e">
        <f t="shared" si="346"/>
        <v>#N/A</v>
      </c>
      <c r="JN93" s="169" t="e">
        <f t="shared" si="346"/>
        <v>#N/A</v>
      </c>
      <c r="JO93" s="169" t="e">
        <f t="shared" si="346"/>
        <v>#N/A</v>
      </c>
      <c r="JP93" s="169" t="e">
        <f t="shared" si="346"/>
        <v>#N/A</v>
      </c>
      <c r="JQ93" s="169" t="e">
        <f t="shared" si="359"/>
        <v>#N/A</v>
      </c>
      <c r="JR93" s="169" t="e">
        <f t="shared" si="359"/>
        <v>#N/A</v>
      </c>
      <c r="JS93" s="169" t="e">
        <f t="shared" si="359"/>
        <v>#N/A</v>
      </c>
      <c r="JT93" s="169" t="e">
        <f t="shared" si="359"/>
        <v>#N/A</v>
      </c>
      <c r="JU93" s="169" t="e">
        <f t="shared" si="359"/>
        <v>#N/A</v>
      </c>
      <c r="JV93" s="169" t="e">
        <f t="shared" si="359"/>
        <v>#N/A</v>
      </c>
      <c r="JW93" s="169" t="e">
        <f t="shared" si="359"/>
        <v>#N/A</v>
      </c>
      <c r="JX93" s="169" t="e">
        <f t="shared" si="359"/>
        <v>#N/A</v>
      </c>
      <c r="JY93" s="169" t="e">
        <f t="shared" si="359"/>
        <v>#N/A</v>
      </c>
      <c r="JZ93" s="169" t="e">
        <f t="shared" si="359"/>
        <v>#N/A</v>
      </c>
      <c r="KA93" s="169" t="e">
        <f t="shared" si="359"/>
        <v>#N/A</v>
      </c>
      <c r="KB93" s="169" t="e">
        <f t="shared" si="359"/>
        <v>#N/A</v>
      </c>
      <c r="KC93" s="169" t="e">
        <f t="shared" si="359"/>
        <v>#N/A</v>
      </c>
      <c r="KD93" s="169" t="e">
        <f t="shared" si="359"/>
        <v>#N/A</v>
      </c>
      <c r="KE93" s="169" t="e">
        <f t="shared" si="359"/>
        <v>#N/A</v>
      </c>
      <c r="KF93" s="169" t="e">
        <f t="shared" si="335"/>
        <v>#N/A</v>
      </c>
      <c r="KG93" s="169" t="e">
        <f t="shared" ref="KG93:KI104" si="367">IF(ISNONTEXT($O93),_xlfn.NORM.DIST(CN93,$K93,$O93,FALSE),NA())</f>
        <v>#N/A</v>
      </c>
      <c r="KH93" s="169" t="e">
        <f t="shared" si="367"/>
        <v>#N/A</v>
      </c>
      <c r="KI93" s="169" t="e">
        <f t="shared" si="367"/>
        <v>#N/A</v>
      </c>
      <c r="KJ93" s="169" t="e">
        <f t="shared" si="354"/>
        <v>#N/A</v>
      </c>
      <c r="KK93" s="169" t="e">
        <f t="shared" si="354"/>
        <v>#N/A</v>
      </c>
      <c r="KL93" s="169" t="e">
        <f t="shared" si="354"/>
        <v>#N/A</v>
      </c>
      <c r="KM93" s="169" t="e">
        <f t="shared" si="354"/>
        <v>#N/A</v>
      </c>
      <c r="KN93" s="169" t="e">
        <f t="shared" si="354"/>
        <v>#N/A</v>
      </c>
      <c r="KO93" s="169" t="e">
        <f t="shared" si="354"/>
        <v>#N/A</v>
      </c>
      <c r="KP93" s="169" t="e">
        <f t="shared" si="354"/>
        <v>#N/A</v>
      </c>
      <c r="KQ93" s="169" t="e">
        <f t="shared" si="354"/>
        <v>#N/A</v>
      </c>
      <c r="KR93" s="169" t="e">
        <f t="shared" si="354"/>
        <v>#N/A</v>
      </c>
      <c r="KS93" s="169" t="e">
        <f t="shared" si="354"/>
        <v>#N/A</v>
      </c>
      <c r="KT93" s="169" t="e">
        <f t="shared" si="354"/>
        <v>#N/A</v>
      </c>
      <c r="KU93" s="169" t="e">
        <f t="shared" si="354"/>
        <v>#N/A</v>
      </c>
      <c r="KV93" s="169" t="e">
        <f t="shared" si="354"/>
        <v>#N/A</v>
      </c>
      <c r="KW93" s="169" t="e">
        <f t="shared" si="354"/>
        <v>#N/A</v>
      </c>
      <c r="KX93" s="169" t="e">
        <f t="shared" si="354"/>
        <v>#N/A</v>
      </c>
      <c r="KY93" s="169" t="e">
        <f t="shared" si="350"/>
        <v>#N/A</v>
      </c>
      <c r="KZ93" s="169" t="e">
        <f t="shared" si="350"/>
        <v>#N/A</v>
      </c>
      <c r="LA93" s="169" t="e">
        <f t="shared" si="350"/>
        <v>#N/A</v>
      </c>
      <c r="LB93" s="169" t="e">
        <f t="shared" si="350"/>
        <v>#N/A</v>
      </c>
      <c r="LC93" s="169" t="e">
        <f t="shared" si="350"/>
        <v>#N/A</v>
      </c>
      <c r="LD93" s="169" t="e">
        <f t="shared" si="350"/>
        <v>#N/A</v>
      </c>
      <c r="LE93" s="169" t="e">
        <f t="shared" si="350"/>
        <v>#N/A</v>
      </c>
      <c r="LF93" s="169" t="e">
        <f t="shared" si="350"/>
        <v>#N/A</v>
      </c>
      <c r="LG93" s="169" t="e">
        <f t="shared" si="350"/>
        <v>#N/A</v>
      </c>
      <c r="LH93" s="169" t="e">
        <f t="shared" si="350"/>
        <v>#N/A</v>
      </c>
      <c r="LI93" s="169" t="e">
        <f t="shared" si="350"/>
        <v>#N/A</v>
      </c>
      <c r="LJ93" s="169" t="e">
        <f t="shared" si="350"/>
        <v>#N/A</v>
      </c>
      <c r="LK93" s="169" t="e">
        <f t="shared" si="350"/>
        <v>#N/A</v>
      </c>
      <c r="LL93" s="169" t="e">
        <f t="shared" si="350"/>
        <v>#N/A</v>
      </c>
      <c r="LM93" s="169" t="e">
        <f t="shared" si="350"/>
        <v>#N/A</v>
      </c>
      <c r="LN93" s="169" t="e">
        <f t="shared" si="347"/>
        <v>#N/A</v>
      </c>
      <c r="LO93" s="169" t="e">
        <f t="shared" si="347"/>
        <v>#N/A</v>
      </c>
      <c r="LP93" s="169" t="e">
        <f t="shared" si="347"/>
        <v>#N/A</v>
      </c>
      <c r="LQ93" s="169" t="e">
        <f t="shared" si="347"/>
        <v>#N/A</v>
      </c>
      <c r="LR93" s="169" t="e">
        <f t="shared" si="347"/>
        <v>#N/A</v>
      </c>
      <c r="LS93" s="169" t="e">
        <f t="shared" si="347"/>
        <v>#N/A</v>
      </c>
      <c r="LT93" s="169" t="e">
        <f t="shared" si="347"/>
        <v>#N/A</v>
      </c>
      <c r="LU93" s="169" t="e">
        <f t="shared" si="347"/>
        <v>#N/A</v>
      </c>
      <c r="LV93" s="169" t="e">
        <f t="shared" si="347"/>
        <v>#N/A</v>
      </c>
      <c r="LW93" s="169" t="e">
        <f t="shared" si="347"/>
        <v>#N/A</v>
      </c>
      <c r="LX93" s="169" t="e">
        <f t="shared" si="347"/>
        <v>#N/A</v>
      </c>
      <c r="LY93" s="169" t="e">
        <f t="shared" si="347"/>
        <v>#N/A</v>
      </c>
      <c r="LZ93" s="169" t="e">
        <f t="shared" si="347"/>
        <v>#N/A</v>
      </c>
      <c r="MA93" s="169" t="e">
        <f t="shared" si="347"/>
        <v>#N/A</v>
      </c>
      <c r="MB93" s="169" t="e">
        <f t="shared" si="347"/>
        <v>#N/A</v>
      </c>
      <c r="MC93" s="169" t="e">
        <f t="shared" si="360"/>
        <v>#N/A</v>
      </c>
      <c r="MD93" s="169" t="e">
        <f t="shared" si="360"/>
        <v>#N/A</v>
      </c>
      <c r="ME93" s="169" t="e">
        <f t="shared" si="360"/>
        <v>#N/A</v>
      </c>
      <c r="MF93" s="169" t="e">
        <f t="shared" si="360"/>
        <v>#N/A</v>
      </c>
      <c r="MG93" s="169" t="e">
        <f t="shared" si="360"/>
        <v>#N/A</v>
      </c>
      <c r="MH93" s="169" t="e">
        <f t="shared" si="360"/>
        <v>#N/A</v>
      </c>
      <c r="MI93" s="169" t="e">
        <f t="shared" si="360"/>
        <v>#N/A</v>
      </c>
      <c r="MJ93" s="169" t="e">
        <f t="shared" si="360"/>
        <v>#N/A</v>
      </c>
      <c r="MK93" s="169" t="e">
        <f t="shared" si="360"/>
        <v>#N/A</v>
      </c>
      <c r="ML93" s="169" t="e">
        <f t="shared" si="360"/>
        <v>#N/A</v>
      </c>
      <c r="MM93" s="169" t="e">
        <f t="shared" si="360"/>
        <v>#N/A</v>
      </c>
      <c r="MN93" s="169" t="e">
        <f t="shared" si="360"/>
        <v>#N/A</v>
      </c>
      <c r="MO93" s="169" t="e">
        <f t="shared" si="360"/>
        <v>#N/A</v>
      </c>
      <c r="MP93" s="169" t="e">
        <f t="shared" si="360"/>
        <v>#N/A</v>
      </c>
      <c r="MQ93" s="169" t="e">
        <f t="shared" si="360"/>
        <v>#N/A</v>
      </c>
      <c r="MR93" s="169" t="e">
        <f t="shared" si="336"/>
        <v>#N/A</v>
      </c>
      <c r="MS93" s="169" t="e">
        <f t="shared" ref="MS93:MU104" si="368">IF(ISNONTEXT($O93),_xlfn.NORM.DIST(EZ93,$K93,$O93,FALSE),NA())</f>
        <v>#N/A</v>
      </c>
      <c r="MT93" s="169" t="e">
        <f t="shared" si="368"/>
        <v>#N/A</v>
      </c>
      <c r="MU93" s="169" t="e">
        <f t="shared" si="368"/>
        <v>#N/A</v>
      </c>
      <c r="MV93" s="169" t="e">
        <f t="shared" si="355"/>
        <v>#N/A</v>
      </c>
      <c r="MW93" s="169" t="e">
        <f t="shared" si="355"/>
        <v>#N/A</v>
      </c>
      <c r="MX93" s="169" t="e">
        <f t="shared" si="355"/>
        <v>#N/A</v>
      </c>
      <c r="MY93" s="169" t="e">
        <f t="shared" si="355"/>
        <v>#N/A</v>
      </c>
      <c r="MZ93" s="169" t="e">
        <f t="shared" si="355"/>
        <v>#N/A</v>
      </c>
      <c r="NA93" s="169" t="e">
        <f t="shared" si="355"/>
        <v>#N/A</v>
      </c>
      <c r="NB93" s="169" t="e">
        <f t="shared" si="355"/>
        <v>#N/A</v>
      </c>
      <c r="NC93" s="169" t="e">
        <f t="shared" si="355"/>
        <v>#N/A</v>
      </c>
      <c r="ND93" s="169" t="e">
        <f t="shared" si="355"/>
        <v>#N/A</v>
      </c>
      <c r="NE93" s="169" t="e">
        <f t="shared" si="355"/>
        <v>#N/A</v>
      </c>
      <c r="NF93" s="169" t="e">
        <f t="shared" si="355"/>
        <v>#N/A</v>
      </c>
      <c r="NG93" s="169" t="e">
        <f t="shared" si="355"/>
        <v>#N/A</v>
      </c>
      <c r="NH93" s="169" t="e">
        <f t="shared" si="355"/>
        <v>#N/A</v>
      </c>
      <c r="NI93" s="169" t="e">
        <f t="shared" si="355"/>
        <v>#N/A</v>
      </c>
      <c r="NJ93" s="169" t="e">
        <f t="shared" si="355"/>
        <v>#N/A</v>
      </c>
      <c r="NK93" s="169" t="e">
        <f t="shared" si="351"/>
        <v>#N/A</v>
      </c>
      <c r="NL93" s="169" t="e">
        <f t="shared" si="351"/>
        <v>#N/A</v>
      </c>
      <c r="NM93" s="169" t="e">
        <f t="shared" si="351"/>
        <v>#N/A</v>
      </c>
      <c r="NN93" s="169" t="e">
        <f t="shared" si="351"/>
        <v>#N/A</v>
      </c>
      <c r="NO93" s="169" t="e">
        <f t="shared" si="351"/>
        <v>#N/A</v>
      </c>
      <c r="NP93" s="169" t="e">
        <f t="shared" si="351"/>
        <v>#N/A</v>
      </c>
      <c r="NQ93" s="169" t="e">
        <f t="shared" si="351"/>
        <v>#N/A</v>
      </c>
      <c r="NR93" s="169" t="e">
        <f t="shared" si="351"/>
        <v>#N/A</v>
      </c>
      <c r="NS93" s="169" t="e">
        <f t="shared" si="351"/>
        <v>#N/A</v>
      </c>
      <c r="NT93" s="169" t="e">
        <f t="shared" si="351"/>
        <v>#N/A</v>
      </c>
      <c r="NU93" s="169" t="e">
        <f t="shared" si="351"/>
        <v>#N/A</v>
      </c>
      <c r="NV93" s="169" t="e">
        <f t="shared" si="351"/>
        <v>#N/A</v>
      </c>
      <c r="NW93" s="169" t="e">
        <f t="shared" si="351"/>
        <v>#N/A</v>
      </c>
      <c r="NX93" s="169" t="e">
        <f t="shared" si="351"/>
        <v>#N/A</v>
      </c>
      <c r="NY93" s="169" t="e">
        <f t="shared" si="351"/>
        <v>#N/A</v>
      </c>
      <c r="NZ93" s="169" t="e">
        <f t="shared" si="348"/>
        <v>#N/A</v>
      </c>
      <c r="OA93" s="169" t="e">
        <f t="shared" si="348"/>
        <v>#N/A</v>
      </c>
      <c r="OB93" s="169" t="e">
        <f t="shared" si="348"/>
        <v>#N/A</v>
      </c>
      <c r="OC93" s="169" t="e">
        <f t="shared" si="348"/>
        <v>#N/A</v>
      </c>
      <c r="OD93" s="169" t="e">
        <f t="shared" si="348"/>
        <v>#N/A</v>
      </c>
      <c r="OE93" s="169" t="e">
        <f t="shared" si="348"/>
        <v>#N/A</v>
      </c>
      <c r="OF93" s="169" t="e">
        <f t="shared" si="348"/>
        <v>#N/A</v>
      </c>
      <c r="OG93" s="169" t="e">
        <f t="shared" si="348"/>
        <v>#N/A</v>
      </c>
      <c r="OH93" s="169" t="e">
        <f t="shared" si="348"/>
        <v>#N/A</v>
      </c>
      <c r="OI93" s="169" t="e">
        <f t="shared" si="348"/>
        <v>#N/A</v>
      </c>
      <c r="OJ93" s="169" t="e">
        <f t="shared" si="348"/>
        <v>#N/A</v>
      </c>
      <c r="OK93" s="169" t="e">
        <f t="shared" si="348"/>
        <v>#N/A</v>
      </c>
      <c r="OL93" s="169" t="e">
        <f t="shared" si="348"/>
        <v>#N/A</v>
      </c>
      <c r="OM93" s="169" t="e">
        <f t="shared" si="348"/>
        <v>#N/A</v>
      </c>
      <c r="ON93" s="169" t="e">
        <f t="shared" si="348"/>
        <v>#N/A</v>
      </c>
      <c r="OO93" s="169" t="e">
        <f t="shared" si="361"/>
        <v>#N/A</v>
      </c>
      <c r="OP93" s="169" t="e">
        <f t="shared" si="361"/>
        <v>#N/A</v>
      </c>
      <c r="OQ93" s="169" t="e">
        <f t="shared" si="361"/>
        <v>#N/A</v>
      </c>
      <c r="OR93" s="169" t="e">
        <f t="shared" si="361"/>
        <v>#N/A</v>
      </c>
      <c r="OS93" s="169" t="e">
        <f t="shared" si="361"/>
        <v>#N/A</v>
      </c>
      <c r="OT93" s="169" t="e">
        <f t="shared" si="361"/>
        <v>#N/A</v>
      </c>
      <c r="OU93" s="169" t="e">
        <f t="shared" si="361"/>
        <v>#N/A</v>
      </c>
      <c r="OV93" s="169" t="e">
        <f t="shared" si="361"/>
        <v>#N/A</v>
      </c>
      <c r="OW93" s="169" t="e">
        <f t="shared" si="361"/>
        <v>#N/A</v>
      </c>
      <c r="OX93" s="169" t="e">
        <f t="shared" si="361"/>
        <v>#N/A</v>
      </c>
      <c r="OY93" s="169" t="e">
        <f t="shared" si="361"/>
        <v>#N/A</v>
      </c>
      <c r="OZ93" s="169" t="e">
        <f t="shared" si="361"/>
        <v>#N/A</v>
      </c>
      <c r="PA93" s="169" t="e">
        <f t="shared" si="361"/>
        <v>#N/A</v>
      </c>
      <c r="PB93" s="169" t="e">
        <f t="shared" si="361"/>
        <v>#N/A</v>
      </c>
      <c r="PC93" s="169" t="e">
        <f t="shared" si="361"/>
        <v>#N/A</v>
      </c>
      <c r="PD93" s="169" t="e">
        <f t="shared" si="337"/>
        <v>#N/A</v>
      </c>
      <c r="PE93" s="169" t="e">
        <f t="shared" si="357"/>
        <v>#N/A</v>
      </c>
      <c r="PF93" s="169" t="e">
        <f t="shared" si="357"/>
        <v>#N/A</v>
      </c>
      <c r="PG93" s="169" t="e">
        <f t="shared" si="357"/>
        <v>#N/A</v>
      </c>
      <c r="PH93" s="169" t="e">
        <f t="shared" si="357"/>
        <v>#N/A</v>
      </c>
      <c r="PI93" s="169" t="e">
        <f t="shared" si="357"/>
        <v>#N/A</v>
      </c>
      <c r="PJ93" s="169" t="e">
        <f t="shared" si="357"/>
        <v>#N/A</v>
      </c>
      <c r="PK93" s="169" t="e">
        <f t="shared" si="357"/>
        <v>#N/A</v>
      </c>
      <c r="PL93" s="169" t="e">
        <f t="shared" si="357"/>
        <v>#N/A</v>
      </c>
    </row>
    <row r="94" spans="1:428" hidden="1" x14ac:dyDescent="0.75">
      <c r="A94" s="4">
        <v>91</v>
      </c>
      <c r="B94" s="109"/>
      <c r="C94" s="117"/>
      <c r="D94" s="122" t="str">
        <f t="shared" si="220"/>
        <v/>
      </c>
      <c r="E94" s="95"/>
      <c r="F94" s="122" t="str">
        <f t="shared" si="221"/>
        <v/>
      </c>
      <c r="G94" s="117"/>
      <c r="H94" s="110"/>
      <c r="I94" s="124" t="str">
        <f t="shared" si="222"/>
        <v/>
      </c>
      <c r="J94" s="124" t="str">
        <f t="shared" si="223"/>
        <v/>
      </c>
      <c r="K94" s="73" t="str">
        <f t="shared" si="327"/>
        <v/>
      </c>
      <c r="L94" s="23"/>
      <c r="M94" s="57"/>
      <c r="N94" s="280"/>
      <c r="O94" s="74" t="str">
        <f>IF(AND(D94&gt;0,E94&gt;0,F94&gt;0),IF(ISBLANK(N94),IF(ISBLANK(L94),"",(F94-D94)*VLOOKUP(L94,VLookups!$A$4:$B$13,2,FALSE)),N94),"")</f>
        <v/>
      </c>
      <c r="P94" s="75" t="str">
        <f t="shared" si="224"/>
        <v/>
      </c>
      <c r="Q94" s="95"/>
      <c r="R94" s="270" t="str">
        <f>IF(AND(Q94&gt;0,E94&gt;0,NOT(O94="")),ABS(VLOOKUP($Q$1,VLookups!$A$43:$B$44,2,FALSE)-_xlfn.NORM.DIST(Q94,K94,O94,TRUE)),"")</f>
        <v/>
      </c>
      <c r="S94" s="94" t="str">
        <f>IF(AND($D94&gt;0,$E94&gt;0,$F94&gt;0,NOT(ISBLANK($L94))),_xlfn.NORM.INV(ABS(VLOOKUP($Q$1,VLookups!$A$43:$B$44,2,FALSE)-S$3),$K94,$O94),"")</f>
        <v/>
      </c>
      <c r="T94" s="93" t="str">
        <f>IF(AND($D94&gt;0,$E94&gt;0,$F94&gt;0,NOT(ISBLANK($L94))),_xlfn.NORM.INV(ABS(VLOOKUP($Q$1,VLookups!$A$43:$B$44,2,FALSE)-T$3),$K94,$O94),"")</f>
        <v/>
      </c>
      <c r="U94" s="94" t="str">
        <f>IF(AND($D94&gt;0,$E94&gt;0,$F94&gt;0,NOT(ISBLANK($L94))),_xlfn.NORM.INV(ABS(VLOOKUP($Q$1,VLookups!$A$43:$B$44,2,FALSE)-U$3),$K94,$O94),"")</f>
        <v/>
      </c>
      <c r="V94" s="93" t="str">
        <f>IF(AND($D94&gt;0,$E94&gt;0,$F94&gt;0,NOT(ISBLANK($L94))),_xlfn.NORM.INV(ABS(VLOOKUP($Q$1,VLookups!$A$43:$B$44,2,FALSE)-V$3),$K94,$O94),"")</f>
        <v/>
      </c>
      <c r="W94" s="94" t="str">
        <f>IF(AND($D94&gt;0,$E94&gt;0,$F94&gt;0,NOT(ISBLANK($L94))),_xlfn.NORM.INV(ABS(VLOOKUP($Q$1,VLookups!$A$43:$B$44,2,FALSE)-W$3),$K94,$O94),"")</f>
        <v/>
      </c>
      <c r="X94" s="93" t="str">
        <f>IF(AND($D94&gt;0,$E94&gt;0,$F94&gt;0,NOT(ISBLANK($L94))),_xlfn.NORM.INV(ABS(VLOOKUP($Q$1,VLookups!$A$43:$B$44,2,FALSE)-X$3),$K94,$O94),"")</f>
        <v/>
      </c>
      <c r="Y94" s="5"/>
      <c r="Z94" s="168" t="str">
        <f t="shared" si="328"/>
        <v/>
      </c>
      <c r="AA94" s="49" t="str">
        <f t="shared" si="329"/>
        <v/>
      </c>
      <c r="AB94" s="49" t="str">
        <f t="shared" ref="AB94:CM97" si="369">IF(ISNONTEXT($Z94),AC94-$Z94,"")</f>
        <v/>
      </c>
      <c r="AC94" s="49" t="str">
        <f t="shared" si="369"/>
        <v/>
      </c>
      <c r="AD94" s="49" t="str">
        <f t="shared" si="369"/>
        <v/>
      </c>
      <c r="AE94" s="49" t="str">
        <f t="shared" si="369"/>
        <v/>
      </c>
      <c r="AF94" s="49" t="str">
        <f t="shared" si="369"/>
        <v/>
      </c>
      <c r="AG94" s="49" t="str">
        <f t="shared" si="369"/>
        <v/>
      </c>
      <c r="AH94" s="49" t="str">
        <f t="shared" si="369"/>
        <v/>
      </c>
      <c r="AI94" s="49" t="str">
        <f t="shared" si="369"/>
        <v/>
      </c>
      <c r="AJ94" s="49" t="str">
        <f t="shared" si="369"/>
        <v/>
      </c>
      <c r="AK94" s="49" t="str">
        <f t="shared" si="369"/>
        <v/>
      </c>
      <c r="AL94" s="49" t="str">
        <f t="shared" si="369"/>
        <v/>
      </c>
      <c r="AM94" s="49" t="str">
        <f t="shared" si="369"/>
        <v/>
      </c>
      <c r="AN94" s="49" t="str">
        <f t="shared" si="369"/>
        <v/>
      </c>
      <c r="AO94" s="49" t="str">
        <f t="shared" si="369"/>
        <v/>
      </c>
      <c r="AP94" s="49" t="str">
        <f t="shared" si="369"/>
        <v/>
      </c>
      <c r="AQ94" s="49" t="str">
        <f t="shared" si="369"/>
        <v/>
      </c>
      <c r="AR94" s="49" t="str">
        <f t="shared" si="369"/>
        <v/>
      </c>
      <c r="AS94" s="49" t="str">
        <f t="shared" si="369"/>
        <v/>
      </c>
      <c r="AT94" s="49" t="str">
        <f t="shared" si="369"/>
        <v/>
      </c>
      <c r="AU94" s="49" t="str">
        <f t="shared" si="369"/>
        <v/>
      </c>
      <c r="AV94" s="49" t="str">
        <f t="shared" si="369"/>
        <v/>
      </c>
      <c r="AW94" s="49" t="str">
        <f t="shared" si="369"/>
        <v/>
      </c>
      <c r="AX94" s="49" t="str">
        <f t="shared" si="369"/>
        <v/>
      </c>
      <c r="AY94" s="49" t="str">
        <f t="shared" si="369"/>
        <v/>
      </c>
      <c r="AZ94" s="49" t="str">
        <f t="shared" si="369"/>
        <v/>
      </c>
      <c r="BA94" s="49" t="str">
        <f t="shared" si="369"/>
        <v/>
      </c>
      <c r="BB94" s="49" t="str">
        <f t="shared" si="369"/>
        <v/>
      </c>
      <c r="BC94" s="49" t="str">
        <f t="shared" si="369"/>
        <v/>
      </c>
      <c r="BD94" s="49" t="str">
        <f t="shared" si="369"/>
        <v/>
      </c>
      <c r="BE94" s="49" t="str">
        <f t="shared" si="369"/>
        <v/>
      </c>
      <c r="BF94" s="49" t="str">
        <f t="shared" si="369"/>
        <v/>
      </c>
      <c r="BG94" s="49" t="str">
        <f t="shared" si="369"/>
        <v/>
      </c>
      <c r="BH94" s="49" t="str">
        <f t="shared" si="369"/>
        <v/>
      </c>
      <c r="BI94" s="49" t="str">
        <f t="shared" si="369"/>
        <v/>
      </c>
      <c r="BJ94" s="49" t="str">
        <f t="shared" si="369"/>
        <v/>
      </c>
      <c r="BK94" s="49" t="str">
        <f t="shared" si="369"/>
        <v/>
      </c>
      <c r="BL94" s="49" t="str">
        <f t="shared" si="369"/>
        <v/>
      </c>
      <c r="BM94" s="49" t="str">
        <f t="shared" si="369"/>
        <v/>
      </c>
      <c r="BN94" s="49" t="str">
        <f t="shared" si="369"/>
        <v/>
      </c>
      <c r="BO94" s="49" t="str">
        <f t="shared" si="369"/>
        <v/>
      </c>
      <c r="BP94" s="49" t="str">
        <f t="shared" si="369"/>
        <v/>
      </c>
      <c r="BQ94" s="49" t="str">
        <f t="shared" si="369"/>
        <v/>
      </c>
      <c r="BR94" s="49" t="str">
        <f t="shared" si="369"/>
        <v/>
      </c>
      <c r="BS94" s="49" t="str">
        <f t="shared" si="369"/>
        <v/>
      </c>
      <c r="BT94" s="49" t="str">
        <f t="shared" si="369"/>
        <v/>
      </c>
      <c r="BU94" s="49" t="str">
        <f t="shared" si="369"/>
        <v/>
      </c>
      <c r="BV94" s="49" t="str">
        <f t="shared" si="369"/>
        <v/>
      </c>
      <c r="BW94" s="49" t="str">
        <f t="shared" si="369"/>
        <v/>
      </c>
      <c r="BX94" s="49" t="str">
        <f t="shared" si="369"/>
        <v/>
      </c>
      <c r="BY94" s="49" t="str">
        <f t="shared" si="369"/>
        <v/>
      </c>
      <c r="BZ94" s="49" t="str">
        <f t="shared" si="369"/>
        <v/>
      </c>
      <c r="CA94" s="49" t="str">
        <f t="shared" si="369"/>
        <v/>
      </c>
      <c r="CB94" s="49" t="str">
        <f t="shared" si="369"/>
        <v/>
      </c>
      <c r="CC94" s="49" t="str">
        <f t="shared" si="369"/>
        <v/>
      </c>
      <c r="CD94" s="49" t="str">
        <f t="shared" si="369"/>
        <v/>
      </c>
      <c r="CE94" s="49" t="str">
        <f t="shared" si="369"/>
        <v/>
      </c>
      <c r="CF94" s="49" t="str">
        <f t="shared" si="369"/>
        <v/>
      </c>
      <c r="CG94" s="49" t="str">
        <f t="shared" si="369"/>
        <v/>
      </c>
      <c r="CH94" s="49" t="str">
        <f t="shared" si="369"/>
        <v/>
      </c>
      <c r="CI94" s="49" t="str">
        <f t="shared" si="369"/>
        <v/>
      </c>
      <c r="CJ94" s="49" t="str">
        <f t="shared" si="369"/>
        <v/>
      </c>
      <c r="CK94" s="49" t="str">
        <f t="shared" si="369"/>
        <v/>
      </c>
      <c r="CL94" s="49" t="str">
        <f t="shared" si="369"/>
        <v/>
      </c>
      <c r="CM94" s="49" t="str">
        <f t="shared" si="369"/>
        <v/>
      </c>
      <c r="CN94" s="49" t="str">
        <f t="shared" si="365"/>
        <v/>
      </c>
      <c r="CO94" s="49" t="str">
        <f t="shared" si="365"/>
        <v/>
      </c>
      <c r="CP94" s="49" t="str">
        <f t="shared" si="365"/>
        <v/>
      </c>
      <c r="CQ94" s="49" t="str">
        <f t="shared" si="365"/>
        <v/>
      </c>
      <c r="CR94" s="49" t="str">
        <f t="shared" si="365"/>
        <v/>
      </c>
      <c r="CS94" s="49" t="str">
        <f t="shared" si="365"/>
        <v/>
      </c>
      <c r="CT94" s="49" t="str">
        <f t="shared" si="365"/>
        <v/>
      </c>
      <c r="CU94" s="49" t="str">
        <f t="shared" si="365"/>
        <v/>
      </c>
      <c r="CV94" s="49" t="str">
        <f t="shared" si="365"/>
        <v/>
      </c>
      <c r="CW94" s="49" t="str">
        <f t="shared" si="365"/>
        <v/>
      </c>
      <c r="CX94" s="49" t="str">
        <f t="shared" si="365"/>
        <v/>
      </c>
      <c r="CY94" s="49" t="str">
        <f t="shared" si="365"/>
        <v/>
      </c>
      <c r="CZ94" s="49" t="str">
        <f t="shared" si="365"/>
        <v/>
      </c>
      <c r="DA94" s="49" t="str">
        <f t="shared" si="365"/>
        <v/>
      </c>
      <c r="DB94" s="49" t="str">
        <f t="shared" si="365"/>
        <v/>
      </c>
      <c r="DC94" s="49" t="str">
        <f t="shared" si="365"/>
        <v/>
      </c>
      <c r="DD94" s="49" t="str">
        <f t="shared" si="365"/>
        <v/>
      </c>
      <c r="DE94" s="49" t="str">
        <f t="shared" si="365"/>
        <v/>
      </c>
      <c r="DF94" s="49" t="str">
        <f t="shared" si="365"/>
        <v/>
      </c>
      <c r="DG94" s="49" t="str">
        <f t="shared" si="365"/>
        <v/>
      </c>
      <c r="DH94" s="49" t="str">
        <f t="shared" si="365"/>
        <v/>
      </c>
      <c r="DI94" s="49" t="str">
        <f t="shared" si="365"/>
        <v/>
      </c>
      <c r="DJ94" s="49" t="str">
        <f t="shared" si="365"/>
        <v/>
      </c>
      <c r="DK94" s="49" t="str">
        <f t="shared" si="365"/>
        <v/>
      </c>
      <c r="DL94" s="49" t="str">
        <f t="shared" si="365"/>
        <v/>
      </c>
      <c r="DM94" s="49" t="str">
        <f t="shared" si="365"/>
        <v/>
      </c>
      <c r="DN94" s="49" t="str">
        <f t="shared" si="365"/>
        <v/>
      </c>
      <c r="DO94" s="49" t="str">
        <f t="shared" si="365"/>
        <v/>
      </c>
      <c r="DP94" s="49" t="str">
        <f t="shared" si="365"/>
        <v/>
      </c>
      <c r="DQ94" s="49" t="str">
        <f t="shared" si="365"/>
        <v/>
      </c>
      <c r="DR94" s="49" t="str">
        <f t="shared" si="365"/>
        <v/>
      </c>
      <c r="DS94" s="49" t="str">
        <f t="shared" si="365"/>
        <v/>
      </c>
      <c r="DT94" s="49" t="str">
        <f t="shared" si="365"/>
        <v/>
      </c>
      <c r="DU94" s="49" t="str">
        <f t="shared" si="365"/>
        <v/>
      </c>
      <c r="DV94" s="49" t="str">
        <f t="shared" si="365"/>
        <v/>
      </c>
      <c r="DW94" s="183" t="str">
        <f t="shared" si="330"/>
        <v/>
      </c>
      <c r="DX94" s="49" t="str">
        <f t="shared" si="225"/>
        <v/>
      </c>
      <c r="DY94" s="49" t="str">
        <f t="shared" si="226"/>
        <v/>
      </c>
      <c r="DZ94" s="49" t="str">
        <f t="shared" si="227"/>
        <v/>
      </c>
      <c r="EA94" s="49" t="str">
        <f t="shared" si="228"/>
        <v/>
      </c>
      <c r="EB94" s="49" t="str">
        <f t="shared" si="229"/>
        <v/>
      </c>
      <c r="EC94" s="49" t="str">
        <f t="shared" si="230"/>
        <v/>
      </c>
      <c r="ED94" s="49" t="str">
        <f t="shared" si="231"/>
        <v/>
      </c>
      <c r="EE94" s="49" t="str">
        <f t="shared" si="232"/>
        <v/>
      </c>
      <c r="EF94" s="49" t="str">
        <f t="shared" si="233"/>
        <v/>
      </c>
      <c r="EG94" s="49" t="str">
        <f t="shared" si="234"/>
        <v/>
      </c>
      <c r="EH94" s="49" t="str">
        <f t="shared" si="235"/>
        <v/>
      </c>
      <c r="EI94" s="49" t="str">
        <f t="shared" si="236"/>
        <v/>
      </c>
      <c r="EJ94" s="49" t="str">
        <f t="shared" si="237"/>
        <v/>
      </c>
      <c r="EK94" s="49" t="str">
        <f t="shared" si="238"/>
        <v/>
      </c>
      <c r="EL94" s="49" t="str">
        <f t="shared" si="239"/>
        <v/>
      </c>
      <c r="EM94" s="49" t="str">
        <f t="shared" si="240"/>
        <v/>
      </c>
      <c r="EN94" s="49" t="str">
        <f t="shared" si="241"/>
        <v/>
      </c>
      <c r="EO94" s="49" t="str">
        <f t="shared" si="242"/>
        <v/>
      </c>
      <c r="EP94" s="49" t="str">
        <f t="shared" si="243"/>
        <v/>
      </c>
      <c r="EQ94" s="49" t="str">
        <f t="shared" si="244"/>
        <v/>
      </c>
      <c r="ER94" s="49" t="str">
        <f t="shared" si="245"/>
        <v/>
      </c>
      <c r="ES94" s="49" t="str">
        <f t="shared" si="246"/>
        <v/>
      </c>
      <c r="ET94" s="49" t="str">
        <f t="shared" si="247"/>
        <v/>
      </c>
      <c r="EU94" s="49" t="str">
        <f t="shared" si="248"/>
        <v/>
      </c>
      <c r="EV94" s="49" t="str">
        <f t="shared" si="249"/>
        <v/>
      </c>
      <c r="EW94" s="49" t="str">
        <f t="shared" si="250"/>
        <v/>
      </c>
      <c r="EX94" s="49" t="str">
        <f t="shared" si="251"/>
        <v/>
      </c>
      <c r="EY94" s="49" t="str">
        <f t="shared" si="252"/>
        <v/>
      </c>
      <c r="EZ94" s="49" t="str">
        <f t="shared" si="253"/>
        <v/>
      </c>
      <c r="FA94" s="49" t="str">
        <f t="shared" si="254"/>
        <v/>
      </c>
      <c r="FB94" s="49" t="str">
        <f t="shared" si="255"/>
        <v/>
      </c>
      <c r="FC94" s="49" t="str">
        <f t="shared" si="256"/>
        <v/>
      </c>
      <c r="FD94" s="49" t="str">
        <f t="shared" si="257"/>
        <v/>
      </c>
      <c r="FE94" s="49" t="str">
        <f t="shared" si="258"/>
        <v/>
      </c>
      <c r="FF94" s="49" t="str">
        <f t="shared" si="259"/>
        <v/>
      </c>
      <c r="FG94" s="49" t="str">
        <f t="shared" si="260"/>
        <v/>
      </c>
      <c r="FH94" s="49" t="str">
        <f t="shared" si="261"/>
        <v/>
      </c>
      <c r="FI94" s="49" t="str">
        <f t="shared" si="262"/>
        <v/>
      </c>
      <c r="FJ94" s="49" t="str">
        <f t="shared" si="263"/>
        <v/>
      </c>
      <c r="FK94" s="49" t="str">
        <f t="shared" si="264"/>
        <v/>
      </c>
      <c r="FL94" s="49" t="str">
        <f t="shared" si="265"/>
        <v/>
      </c>
      <c r="FM94" s="49" t="str">
        <f t="shared" si="266"/>
        <v/>
      </c>
      <c r="FN94" s="49" t="str">
        <f t="shared" si="267"/>
        <v/>
      </c>
      <c r="FO94" s="49" t="str">
        <f t="shared" si="268"/>
        <v/>
      </c>
      <c r="FP94" s="49" t="str">
        <f t="shared" si="269"/>
        <v/>
      </c>
      <c r="FQ94" s="49" t="str">
        <f t="shared" si="270"/>
        <v/>
      </c>
      <c r="FR94" s="49" t="str">
        <f t="shared" si="271"/>
        <v/>
      </c>
      <c r="FS94" s="49" t="str">
        <f t="shared" si="272"/>
        <v/>
      </c>
      <c r="FT94" s="49" t="str">
        <f t="shared" si="273"/>
        <v/>
      </c>
      <c r="FU94" s="49" t="str">
        <f t="shared" si="274"/>
        <v/>
      </c>
      <c r="FV94" s="49" t="str">
        <f t="shared" si="275"/>
        <v/>
      </c>
      <c r="FW94" s="49" t="str">
        <f t="shared" si="276"/>
        <v/>
      </c>
      <c r="FX94" s="49" t="str">
        <f t="shared" si="277"/>
        <v/>
      </c>
      <c r="FY94" s="49" t="str">
        <f t="shared" si="278"/>
        <v/>
      </c>
      <c r="FZ94" s="49" t="str">
        <f t="shared" si="279"/>
        <v/>
      </c>
      <c r="GA94" s="49" t="str">
        <f t="shared" si="280"/>
        <v/>
      </c>
      <c r="GB94" s="49" t="str">
        <f t="shared" si="281"/>
        <v/>
      </c>
      <c r="GC94" s="49" t="str">
        <f t="shared" si="282"/>
        <v/>
      </c>
      <c r="GD94" s="49" t="str">
        <f t="shared" si="283"/>
        <v/>
      </c>
      <c r="GE94" s="49" t="str">
        <f t="shared" si="284"/>
        <v/>
      </c>
      <c r="GF94" s="49" t="str">
        <f t="shared" si="285"/>
        <v/>
      </c>
      <c r="GG94" s="49" t="str">
        <f t="shared" si="286"/>
        <v/>
      </c>
      <c r="GH94" s="49" t="str">
        <f t="shared" si="287"/>
        <v/>
      </c>
      <c r="GI94" s="49" t="str">
        <f t="shared" si="288"/>
        <v/>
      </c>
      <c r="GJ94" s="49" t="str">
        <f t="shared" si="289"/>
        <v/>
      </c>
      <c r="GK94" s="49" t="str">
        <f t="shared" si="290"/>
        <v/>
      </c>
      <c r="GL94" s="49" t="str">
        <f t="shared" si="291"/>
        <v/>
      </c>
      <c r="GM94" s="49" t="str">
        <f t="shared" si="292"/>
        <v/>
      </c>
      <c r="GN94" s="49" t="str">
        <f t="shared" si="293"/>
        <v/>
      </c>
      <c r="GO94" s="49" t="str">
        <f t="shared" si="294"/>
        <v/>
      </c>
      <c r="GP94" s="49" t="str">
        <f t="shared" si="295"/>
        <v/>
      </c>
      <c r="GQ94" s="49" t="str">
        <f t="shared" si="296"/>
        <v/>
      </c>
      <c r="GR94" s="49" t="str">
        <f t="shared" si="297"/>
        <v/>
      </c>
      <c r="GS94" s="49" t="str">
        <f t="shared" si="298"/>
        <v/>
      </c>
      <c r="GT94" s="49" t="str">
        <f t="shared" si="299"/>
        <v/>
      </c>
      <c r="GU94" s="49" t="str">
        <f t="shared" si="300"/>
        <v/>
      </c>
      <c r="GV94" s="49" t="str">
        <f t="shared" si="301"/>
        <v/>
      </c>
      <c r="GW94" s="49" t="str">
        <f t="shared" si="302"/>
        <v/>
      </c>
      <c r="GX94" s="49" t="str">
        <f t="shared" si="303"/>
        <v/>
      </c>
      <c r="GY94" s="49" t="str">
        <f t="shared" si="304"/>
        <v/>
      </c>
      <c r="GZ94" s="49" t="str">
        <f t="shared" si="305"/>
        <v/>
      </c>
      <c r="HA94" s="49" t="str">
        <f t="shared" si="306"/>
        <v/>
      </c>
      <c r="HB94" s="49" t="str">
        <f t="shared" si="307"/>
        <v/>
      </c>
      <c r="HC94" s="49" t="str">
        <f t="shared" si="308"/>
        <v/>
      </c>
      <c r="HD94" s="49" t="str">
        <f t="shared" si="309"/>
        <v/>
      </c>
      <c r="HE94" s="49" t="str">
        <f t="shared" si="310"/>
        <v/>
      </c>
      <c r="HF94" s="49" t="str">
        <f t="shared" si="311"/>
        <v/>
      </c>
      <c r="HG94" s="49" t="str">
        <f t="shared" si="312"/>
        <v/>
      </c>
      <c r="HH94" s="49" t="str">
        <f t="shared" si="313"/>
        <v/>
      </c>
      <c r="HI94" s="49" t="str">
        <f t="shared" si="314"/>
        <v/>
      </c>
      <c r="HJ94" s="49" t="str">
        <f t="shared" si="315"/>
        <v/>
      </c>
      <c r="HK94" s="49" t="str">
        <f t="shared" si="316"/>
        <v/>
      </c>
      <c r="HL94" s="49" t="str">
        <f t="shared" si="317"/>
        <v/>
      </c>
      <c r="HM94" s="49" t="str">
        <f t="shared" si="318"/>
        <v/>
      </c>
      <c r="HN94" s="49" t="str">
        <f t="shared" si="319"/>
        <v/>
      </c>
      <c r="HO94" s="49" t="str">
        <f t="shared" si="320"/>
        <v/>
      </c>
      <c r="HP94" s="49" t="str">
        <f t="shared" si="321"/>
        <v/>
      </c>
      <c r="HQ94" s="49" t="str">
        <f t="shared" si="322"/>
        <v/>
      </c>
      <c r="HR94" s="49" t="str">
        <f t="shared" si="323"/>
        <v/>
      </c>
      <c r="HS94" s="49" t="str">
        <f t="shared" si="324"/>
        <v/>
      </c>
      <c r="HT94" s="169" t="e">
        <f t="shared" si="325"/>
        <v>#N/A</v>
      </c>
      <c r="HU94" s="169" t="e">
        <f t="shared" si="366"/>
        <v>#N/A</v>
      </c>
      <c r="HV94" s="169" t="e">
        <f t="shared" si="366"/>
        <v>#N/A</v>
      </c>
      <c r="HW94" s="169" t="e">
        <f t="shared" si="366"/>
        <v>#N/A</v>
      </c>
      <c r="HX94" s="169" t="e">
        <f t="shared" si="353"/>
        <v>#N/A</v>
      </c>
      <c r="HY94" s="169" t="e">
        <f t="shared" si="353"/>
        <v>#N/A</v>
      </c>
      <c r="HZ94" s="169" t="e">
        <f t="shared" si="353"/>
        <v>#N/A</v>
      </c>
      <c r="IA94" s="169" t="e">
        <f t="shared" si="353"/>
        <v>#N/A</v>
      </c>
      <c r="IB94" s="169" t="e">
        <f t="shared" si="353"/>
        <v>#N/A</v>
      </c>
      <c r="IC94" s="169" t="e">
        <f t="shared" si="353"/>
        <v>#N/A</v>
      </c>
      <c r="ID94" s="169" t="e">
        <f t="shared" si="353"/>
        <v>#N/A</v>
      </c>
      <c r="IE94" s="169" t="e">
        <f t="shared" si="353"/>
        <v>#N/A</v>
      </c>
      <c r="IF94" s="169" t="e">
        <f t="shared" si="353"/>
        <v>#N/A</v>
      </c>
      <c r="IG94" s="169" t="e">
        <f t="shared" si="353"/>
        <v>#N/A</v>
      </c>
      <c r="IH94" s="169" t="e">
        <f t="shared" si="353"/>
        <v>#N/A</v>
      </c>
      <c r="II94" s="169" t="e">
        <f t="shared" si="353"/>
        <v>#N/A</v>
      </c>
      <c r="IJ94" s="169" t="e">
        <f t="shared" si="353"/>
        <v>#N/A</v>
      </c>
      <c r="IK94" s="169" t="e">
        <f t="shared" si="353"/>
        <v>#N/A</v>
      </c>
      <c r="IL94" s="169" t="e">
        <f t="shared" si="353"/>
        <v>#N/A</v>
      </c>
      <c r="IM94" s="169" t="e">
        <f t="shared" si="349"/>
        <v>#N/A</v>
      </c>
      <c r="IN94" s="169" t="e">
        <f t="shared" si="349"/>
        <v>#N/A</v>
      </c>
      <c r="IO94" s="169" t="e">
        <f t="shared" si="349"/>
        <v>#N/A</v>
      </c>
      <c r="IP94" s="169" t="e">
        <f t="shared" si="349"/>
        <v>#N/A</v>
      </c>
      <c r="IQ94" s="169" t="e">
        <f t="shared" si="349"/>
        <v>#N/A</v>
      </c>
      <c r="IR94" s="169" t="e">
        <f t="shared" si="349"/>
        <v>#N/A</v>
      </c>
      <c r="IS94" s="169" t="e">
        <f t="shared" si="349"/>
        <v>#N/A</v>
      </c>
      <c r="IT94" s="169" t="e">
        <f t="shared" si="349"/>
        <v>#N/A</v>
      </c>
      <c r="IU94" s="169" t="e">
        <f t="shared" si="349"/>
        <v>#N/A</v>
      </c>
      <c r="IV94" s="169" t="e">
        <f t="shared" si="349"/>
        <v>#N/A</v>
      </c>
      <c r="IW94" s="169" t="e">
        <f t="shared" si="349"/>
        <v>#N/A</v>
      </c>
      <c r="IX94" s="169" t="e">
        <f t="shared" si="349"/>
        <v>#N/A</v>
      </c>
      <c r="IY94" s="169" t="e">
        <f t="shared" si="349"/>
        <v>#N/A</v>
      </c>
      <c r="IZ94" s="169" t="e">
        <f t="shared" si="349"/>
        <v>#N/A</v>
      </c>
      <c r="JA94" s="169" t="e">
        <f t="shared" si="349"/>
        <v>#N/A</v>
      </c>
      <c r="JB94" s="169" t="e">
        <f t="shared" ref="JB94:JP104" si="370">IF(ISNONTEXT($O94),_xlfn.NORM.DIST(BI94,$K94,$O94,FALSE),NA())</f>
        <v>#N/A</v>
      </c>
      <c r="JC94" s="169" t="e">
        <f t="shared" si="370"/>
        <v>#N/A</v>
      </c>
      <c r="JD94" s="169" t="e">
        <f t="shared" si="370"/>
        <v>#N/A</v>
      </c>
      <c r="JE94" s="169" t="e">
        <f t="shared" si="370"/>
        <v>#N/A</v>
      </c>
      <c r="JF94" s="169" t="e">
        <f t="shared" si="370"/>
        <v>#N/A</v>
      </c>
      <c r="JG94" s="169" t="e">
        <f t="shared" si="370"/>
        <v>#N/A</v>
      </c>
      <c r="JH94" s="169" t="e">
        <f t="shared" si="370"/>
        <v>#N/A</v>
      </c>
      <c r="JI94" s="169" t="e">
        <f t="shared" si="370"/>
        <v>#N/A</v>
      </c>
      <c r="JJ94" s="169" t="e">
        <f t="shared" si="370"/>
        <v>#N/A</v>
      </c>
      <c r="JK94" s="169" t="e">
        <f t="shared" si="370"/>
        <v>#N/A</v>
      </c>
      <c r="JL94" s="169" t="e">
        <f t="shared" si="370"/>
        <v>#N/A</v>
      </c>
      <c r="JM94" s="169" t="e">
        <f t="shared" si="370"/>
        <v>#N/A</v>
      </c>
      <c r="JN94" s="169" t="e">
        <f t="shared" si="370"/>
        <v>#N/A</v>
      </c>
      <c r="JO94" s="169" t="e">
        <f t="shared" si="370"/>
        <v>#N/A</v>
      </c>
      <c r="JP94" s="169" t="e">
        <f t="shared" si="370"/>
        <v>#N/A</v>
      </c>
      <c r="JQ94" s="169" t="e">
        <f t="shared" si="359"/>
        <v>#N/A</v>
      </c>
      <c r="JR94" s="169" t="e">
        <f t="shared" si="359"/>
        <v>#N/A</v>
      </c>
      <c r="JS94" s="169" t="e">
        <f t="shared" si="359"/>
        <v>#N/A</v>
      </c>
      <c r="JT94" s="169" t="e">
        <f t="shared" si="359"/>
        <v>#N/A</v>
      </c>
      <c r="JU94" s="169" t="e">
        <f t="shared" si="359"/>
        <v>#N/A</v>
      </c>
      <c r="JV94" s="169" t="e">
        <f t="shared" si="359"/>
        <v>#N/A</v>
      </c>
      <c r="JW94" s="169" t="e">
        <f t="shared" si="359"/>
        <v>#N/A</v>
      </c>
      <c r="JX94" s="169" t="e">
        <f t="shared" si="359"/>
        <v>#N/A</v>
      </c>
      <c r="JY94" s="169" t="e">
        <f t="shared" si="359"/>
        <v>#N/A</v>
      </c>
      <c r="JZ94" s="169" t="e">
        <f t="shared" si="359"/>
        <v>#N/A</v>
      </c>
      <c r="KA94" s="169" t="e">
        <f t="shared" si="359"/>
        <v>#N/A</v>
      </c>
      <c r="KB94" s="169" t="e">
        <f t="shared" si="359"/>
        <v>#N/A</v>
      </c>
      <c r="KC94" s="169" t="e">
        <f t="shared" si="359"/>
        <v>#N/A</v>
      </c>
      <c r="KD94" s="169" t="e">
        <f t="shared" si="359"/>
        <v>#N/A</v>
      </c>
      <c r="KE94" s="169" t="e">
        <f t="shared" si="359"/>
        <v>#N/A</v>
      </c>
      <c r="KF94" s="169" t="e">
        <f t="shared" si="335"/>
        <v>#N/A</v>
      </c>
      <c r="KG94" s="169" t="e">
        <f t="shared" si="367"/>
        <v>#N/A</v>
      </c>
      <c r="KH94" s="169" t="e">
        <f t="shared" si="367"/>
        <v>#N/A</v>
      </c>
      <c r="KI94" s="169" t="e">
        <f t="shared" si="367"/>
        <v>#N/A</v>
      </c>
      <c r="KJ94" s="169" t="e">
        <f t="shared" si="354"/>
        <v>#N/A</v>
      </c>
      <c r="KK94" s="169" t="e">
        <f t="shared" si="354"/>
        <v>#N/A</v>
      </c>
      <c r="KL94" s="169" t="e">
        <f t="shared" si="354"/>
        <v>#N/A</v>
      </c>
      <c r="KM94" s="169" t="e">
        <f t="shared" si="354"/>
        <v>#N/A</v>
      </c>
      <c r="KN94" s="169" t="e">
        <f t="shared" si="354"/>
        <v>#N/A</v>
      </c>
      <c r="KO94" s="169" t="e">
        <f t="shared" si="354"/>
        <v>#N/A</v>
      </c>
      <c r="KP94" s="169" t="e">
        <f t="shared" si="354"/>
        <v>#N/A</v>
      </c>
      <c r="KQ94" s="169" t="e">
        <f t="shared" si="354"/>
        <v>#N/A</v>
      </c>
      <c r="KR94" s="169" t="e">
        <f t="shared" si="354"/>
        <v>#N/A</v>
      </c>
      <c r="KS94" s="169" t="e">
        <f t="shared" si="354"/>
        <v>#N/A</v>
      </c>
      <c r="KT94" s="169" t="e">
        <f t="shared" si="354"/>
        <v>#N/A</v>
      </c>
      <c r="KU94" s="169" t="e">
        <f t="shared" si="354"/>
        <v>#N/A</v>
      </c>
      <c r="KV94" s="169" t="e">
        <f t="shared" si="354"/>
        <v>#N/A</v>
      </c>
      <c r="KW94" s="169" t="e">
        <f t="shared" si="354"/>
        <v>#N/A</v>
      </c>
      <c r="KX94" s="169" t="e">
        <f t="shared" si="354"/>
        <v>#N/A</v>
      </c>
      <c r="KY94" s="169" t="e">
        <f t="shared" si="350"/>
        <v>#N/A</v>
      </c>
      <c r="KZ94" s="169" t="e">
        <f t="shared" si="350"/>
        <v>#N/A</v>
      </c>
      <c r="LA94" s="169" t="e">
        <f t="shared" si="350"/>
        <v>#N/A</v>
      </c>
      <c r="LB94" s="169" t="e">
        <f t="shared" si="350"/>
        <v>#N/A</v>
      </c>
      <c r="LC94" s="169" t="e">
        <f t="shared" si="350"/>
        <v>#N/A</v>
      </c>
      <c r="LD94" s="169" t="e">
        <f t="shared" si="350"/>
        <v>#N/A</v>
      </c>
      <c r="LE94" s="169" t="e">
        <f t="shared" si="350"/>
        <v>#N/A</v>
      </c>
      <c r="LF94" s="169" t="e">
        <f t="shared" si="350"/>
        <v>#N/A</v>
      </c>
      <c r="LG94" s="169" t="e">
        <f t="shared" si="350"/>
        <v>#N/A</v>
      </c>
      <c r="LH94" s="169" t="e">
        <f t="shared" si="350"/>
        <v>#N/A</v>
      </c>
      <c r="LI94" s="169" t="e">
        <f t="shared" si="350"/>
        <v>#N/A</v>
      </c>
      <c r="LJ94" s="169" t="e">
        <f t="shared" si="350"/>
        <v>#N/A</v>
      </c>
      <c r="LK94" s="169" t="e">
        <f t="shared" si="350"/>
        <v>#N/A</v>
      </c>
      <c r="LL94" s="169" t="e">
        <f t="shared" si="350"/>
        <v>#N/A</v>
      </c>
      <c r="LM94" s="169" t="e">
        <f t="shared" si="350"/>
        <v>#N/A</v>
      </c>
      <c r="LN94" s="169" t="e">
        <f t="shared" ref="LN94:MB104" si="371">IF(ISNONTEXT($O94),_xlfn.NORM.DIST(DU94,$K94,$O94,FALSE),NA())</f>
        <v>#N/A</v>
      </c>
      <c r="LO94" s="169" t="e">
        <f t="shared" si="371"/>
        <v>#N/A</v>
      </c>
      <c r="LP94" s="169" t="e">
        <f t="shared" si="371"/>
        <v>#N/A</v>
      </c>
      <c r="LQ94" s="169" t="e">
        <f t="shared" si="371"/>
        <v>#N/A</v>
      </c>
      <c r="LR94" s="169" t="e">
        <f t="shared" si="371"/>
        <v>#N/A</v>
      </c>
      <c r="LS94" s="169" t="e">
        <f t="shared" si="371"/>
        <v>#N/A</v>
      </c>
      <c r="LT94" s="169" t="e">
        <f t="shared" si="371"/>
        <v>#N/A</v>
      </c>
      <c r="LU94" s="169" t="e">
        <f t="shared" si="371"/>
        <v>#N/A</v>
      </c>
      <c r="LV94" s="169" t="e">
        <f t="shared" si="371"/>
        <v>#N/A</v>
      </c>
      <c r="LW94" s="169" t="e">
        <f t="shared" si="371"/>
        <v>#N/A</v>
      </c>
      <c r="LX94" s="169" t="e">
        <f t="shared" si="371"/>
        <v>#N/A</v>
      </c>
      <c r="LY94" s="169" t="e">
        <f t="shared" si="371"/>
        <v>#N/A</v>
      </c>
      <c r="LZ94" s="169" t="e">
        <f t="shared" si="371"/>
        <v>#N/A</v>
      </c>
      <c r="MA94" s="169" t="e">
        <f t="shared" si="371"/>
        <v>#N/A</v>
      </c>
      <c r="MB94" s="169" t="e">
        <f t="shared" si="371"/>
        <v>#N/A</v>
      </c>
      <c r="MC94" s="169" t="e">
        <f t="shared" si="360"/>
        <v>#N/A</v>
      </c>
      <c r="MD94" s="169" t="e">
        <f t="shared" si="360"/>
        <v>#N/A</v>
      </c>
      <c r="ME94" s="169" t="e">
        <f t="shared" si="360"/>
        <v>#N/A</v>
      </c>
      <c r="MF94" s="169" t="e">
        <f t="shared" si="360"/>
        <v>#N/A</v>
      </c>
      <c r="MG94" s="169" t="e">
        <f t="shared" si="360"/>
        <v>#N/A</v>
      </c>
      <c r="MH94" s="169" t="e">
        <f t="shared" si="360"/>
        <v>#N/A</v>
      </c>
      <c r="MI94" s="169" t="e">
        <f t="shared" si="360"/>
        <v>#N/A</v>
      </c>
      <c r="MJ94" s="169" t="e">
        <f t="shared" si="360"/>
        <v>#N/A</v>
      </c>
      <c r="MK94" s="169" t="e">
        <f t="shared" si="360"/>
        <v>#N/A</v>
      </c>
      <c r="ML94" s="169" t="e">
        <f t="shared" si="360"/>
        <v>#N/A</v>
      </c>
      <c r="MM94" s="169" t="e">
        <f t="shared" si="360"/>
        <v>#N/A</v>
      </c>
      <c r="MN94" s="169" t="e">
        <f t="shared" si="360"/>
        <v>#N/A</v>
      </c>
      <c r="MO94" s="169" t="e">
        <f t="shared" si="360"/>
        <v>#N/A</v>
      </c>
      <c r="MP94" s="169" t="e">
        <f t="shared" si="360"/>
        <v>#N/A</v>
      </c>
      <c r="MQ94" s="169" t="e">
        <f t="shared" si="360"/>
        <v>#N/A</v>
      </c>
      <c r="MR94" s="169" t="e">
        <f t="shared" si="336"/>
        <v>#N/A</v>
      </c>
      <c r="MS94" s="169" t="e">
        <f t="shared" si="368"/>
        <v>#N/A</v>
      </c>
      <c r="MT94" s="169" t="e">
        <f t="shared" si="368"/>
        <v>#N/A</v>
      </c>
      <c r="MU94" s="169" t="e">
        <f t="shared" si="368"/>
        <v>#N/A</v>
      </c>
      <c r="MV94" s="169" t="e">
        <f t="shared" si="355"/>
        <v>#N/A</v>
      </c>
      <c r="MW94" s="169" t="e">
        <f t="shared" si="355"/>
        <v>#N/A</v>
      </c>
      <c r="MX94" s="169" t="e">
        <f t="shared" si="355"/>
        <v>#N/A</v>
      </c>
      <c r="MY94" s="169" t="e">
        <f t="shared" si="355"/>
        <v>#N/A</v>
      </c>
      <c r="MZ94" s="169" t="e">
        <f t="shared" si="355"/>
        <v>#N/A</v>
      </c>
      <c r="NA94" s="169" t="e">
        <f t="shared" si="355"/>
        <v>#N/A</v>
      </c>
      <c r="NB94" s="169" t="e">
        <f t="shared" si="355"/>
        <v>#N/A</v>
      </c>
      <c r="NC94" s="169" t="e">
        <f t="shared" si="355"/>
        <v>#N/A</v>
      </c>
      <c r="ND94" s="169" t="e">
        <f t="shared" si="355"/>
        <v>#N/A</v>
      </c>
      <c r="NE94" s="169" t="e">
        <f t="shared" si="355"/>
        <v>#N/A</v>
      </c>
      <c r="NF94" s="169" t="e">
        <f t="shared" si="355"/>
        <v>#N/A</v>
      </c>
      <c r="NG94" s="169" t="e">
        <f t="shared" si="355"/>
        <v>#N/A</v>
      </c>
      <c r="NH94" s="169" t="e">
        <f t="shared" si="355"/>
        <v>#N/A</v>
      </c>
      <c r="NI94" s="169" t="e">
        <f t="shared" si="355"/>
        <v>#N/A</v>
      </c>
      <c r="NJ94" s="169" t="e">
        <f t="shared" si="355"/>
        <v>#N/A</v>
      </c>
      <c r="NK94" s="169" t="e">
        <f t="shared" si="351"/>
        <v>#N/A</v>
      </c>
      <c r="NL94" s="169" t="e">
        <f t="shared" si="351"/>
        <v>#N/A</v>
      </c>
      <c r="NM94" s="169" t="e">
        <f t="shared" si="351"/>
        <v>#N/A</v>
      </c>
      <c r="NN94" s="169" t="e">
        <f t="shared" si="351"/>
        <v>#N/A</v>
      </c>
      <c r="NO94" s="169" t="e">
        <f t="shared" si="351"/>
        <v>#N/A</v>
      </c>
      <c r="NP94" s="169" t="e">
        <f t="shared" si="351"/>
        <v>#N/A</v>
      </c>
      <c r="NQ94" s="169" t="e">
        <f t="shared" si="351"/>
        <v>#N/A</v>
      </c>
      <c r="NR94" s="169" t="e">
        <f t="shared" si="351"/>
        <v>#N/A</v>
      </c>
      <c r="NS94" s="169" t="e">
        <f t="shared" si="351"/>
        <v>#N/A</v>
      </c>
      <c r="NT94" s="169" t="e">
        <f t="shared" si="351"/>
        <v>#N/A</v>
      </c>
      <c r="NU94" s="169" t="e">
        <f t="shared" si="351"/>
        <v>#N/A</v>
      </c>
      <c r="NV94" s="169" t="e">
        <f t="shared" si="351"/>
        <v>#N/A</v>
      </c>
      <c r="NW94" s="169" t="e">
        <f t="shared" si="351"/>
        <v>#N/A</v>
      </c>
      <c r="NX94" s="169" t="e">
        <f t="shared" si="351"/>
        <v>#N/A</v>
      </c>
      <c r="NY94" s="169" t="e">
        <f t="shared" si="351"/>
        <v>#N/A</v>
      </c>
      <c r="NZ94" s="169" t="e">
        <f t="shared" ref="NZ94:ON104" si="372">IF(ISNONTEXT($O94),_xlfn.NORM.DIST(GG94,$K94,$O94,FALSE),NA())</f>
        <v>#N/A</v>
      </c>
      <c r="OA94" s="169" t="e">
        <f t="shared" si="372"/>
        <v>#N/A</v>
      </c>
      <c r="OB94" s="169" t="e">
        <f t="shared" si="372"/>
        <v>#N/A</v>
      </c>
      <c r="OC94" s="169" t="e">
        <f t="shared" si="372"/>
        <v>#N/A</v>
      </c>
      <c r="OD94" s="169" t="e">
        <f t="shared" si="372"/>
        <v>#N/A</v>
      </c>
      <c r="OE94" s="169" t="e">
        <f t="shared" si="372"/>
        <v>#N/A</v>
      </c>
      <c r="OF94" s="169" t="e">
        <f t="shared" si="372"/>
        <v>#N/A</v>
      </c>
      <c r="OG94" s="169" t="e">
        <f t="shared" si="372"/>
        <v>#N/A</v>
      </c>
      <c r="OH94" s="169" t="e">
        <f t="shared" si="372"/>
        <v>#N/A</v>
      </c>
      <c r="OI94" s="169" t="e">
        <f t="shared" si="372"/>
        <v>#N/A</v>
      </c>
      <c r="OJ94" s="169" t="e">
        <f t="shared" si="372"/>
        <v>#N/A</v>
      </c>
      <c r="OK94" s="169" t="e">
        <f t="shared" si="372"/>
        <v>#N/A</v>
      </c>
      <c r="OL94" s="169" t="e">
        <f t="shared" si="372"/>
        <v>#N/A</v>
      </c>
      <c r="OM94" s="169" t="e">
        <f t="shared" si="372"/>
        <v>#N/A</v>
      </c>
      <c r="ON94" s="169" t="e">
        <f t="shared" si="372"/>
        <v>#N/A</v>
      </c>
      <c r="OO94" s="169" t="e">
        <f t="shared" si="361"/>
        <v>#N/A</v>
      </c>
      <c r="OP94" s="169" t="e">
        <f t="shared" si="361"/>
        <v>#N/A</v>
      </c>
      <c r="OQ94" s="169" t="e">
        <f t="shared" si="361"/>
        <v>#N/A</v>
      </c>
      <c r="OR94" s="169" t="e">
        <f t="shared" si="361"/>
        <v>#N/A</v>
      </c>
      <c r="OS94" s="169" t="e">
        <f t="shared" si="361"/>
        <v>#N/A</v>
      </c>
      <c r="OT94" s="169" t="e">
        <f t="shared" si="361"/>
        <v>#N/A</v>
      </c>
      <c r="OU94" s="169" t="e">
        <f t="shared" si="361"/>
        <v>#N/A</v>
      </c>
      <c r="OV94" s="169" t="e">
        <f t="shared" si="361"/>
        <v>#N/A</v>
      </c>
      <c r="OW94" s="169" t="e">
        <f t="shared" si="361"/>
        <v>#N/A</v>
      </c>
      <c r="OX94" s="169" t="e">
        <f t="shared" si="361"/>
        <v>#N/A</v>
      </c>
      <c r="OY94" s="169" t="e">
        <f t="shared" si="361"/>
        <v>#N/A</v>
      </c>
      <c r="OZ94" s="169" t="e">
        <f t="shared" si="361"/>
        <v>#N/A</v>
      </c>
      <c r="PA94" s="169" t="e">
        <f t="shared" si="361"/>
        <v>#N/A</v>
      </c>
      <c r="PB94" s="169" t="e">
        <f t="shared" si="361"/>
        <v>#N/A</v>
      </c>
      <c r="PC94" s="169" t="e">
        <f t="shared" si="361"/>
        <v>#N/A</v>
      </c>
      <c r="PD94" s="169" t="e">
        <f t="shared" si="337"/>
        <v>#N/A</v>
      </c>
      <c r="PE94" s="169" t="e">
        <f t="shared" si="357"/>
        <v>#N/A</v>
      </c>
      <c r="PF94" s="169" t="e">
        <f t="shared" si="357"/>
        <v>#N/A</v>
      </c>
      <c r="PG94" s="169" t="e">
        <f t="shared" si="357"/>
        <v>#N/A</v>
      </c>
      <c r="PH94" s="169" t="e">
        <f t="shared" si="357"/>
        <v>#N/A</v>
      </c>
      <c r="PI94" s="169" t="e">
        <f t="shared" si="357"/>
        <v>#N/A</v>
      </c>
      <c r="PJ94" s="169" t="e">
        <f t="shared" si="357"/>
        <v>#N/A</v>
      </c>
      <c r="PK94" s="169" t="e">
        <f t="shared" si="357"/>
        <v>#N/A</v>
      </c>
      <c r="PL94" s="169" t="e">
        <f t="shared" si="357"/>
        <v>#N/A</v>
      </c>
    </row>
    <row r="95" spans="1:428" hidden="1" x14ac:dyDescent="0.75">
      <c r="A95" s="4">
        <v>92</v>
      </c>
      <c r="B95" s="109"/>
      <c r="C95" s="117"/>
      <c r="D95" s="122" t="str">
        <f t="shared" si="220"/>
        <v/>
      </c>
      <c r="E95" s="95"/>
      <c r="F95" s="122" t="str">
        <f t="shared" si="221"/>
        <v/>
      </c>
      <c r="G95" s="117"/>
      <c r="H95" s="110"/>
      <c r="I95" s="124" t="str">
        <f t="shared" si="222"/>
        <v/>
      </c>
      <c r="J95" s="124" t="str">
        <f t="shared" si="223"/>
        <v/>
      </c>
      <c r="K95" s="73" t="str">
        <f t="shared" si="327"/>
        <v/>
      </c>
      <c r="L95" s="23"/>
      <c r="M95" s="57"/>
      <c r="N95" s="280"/>
      <c r="O95" s="74" t="str">
        <f>IF(AND(D95&gt;0,E95&gt;0,F95&gt;0),IF(ISBLANK(N95),IF(ISBLANK(L95),"",(F95-D95)*VLOOKUP(L95,VLookups!$A$4:$B$13,2,FALSE)),N95),"")</f>
        <v/>
      </c>
      <c r="P95" s="75" t="str">
        <f t="shared" si="224"/>
        <v/>
      </c>
      <c r="Q95" s="95"/>
      <c r="R95" s="270" t="str">
        <f>IF(AND(Q95&gt;0,E95&gt;0,NOT(O95="")),ABS(VLOOKUP($Q$1,VLookups!$A$43:$B$44,2,FALSE)-_xlfn.NORM.DIST(Q95,K95,O95,TRUE)),"")</f>
        <v/>
      </c>
      <c r="S95" s="94" t="str">
        <f>IF(AND($D95&gt;0,$E95&gt;0,$F95&gt;0,NOT(ISBLANK($L95))),_xlfn.NORM.INV(ABS(VLOOKUP($Q$1,VLookups!$A$43:$B$44,2,FALSE)-S$3),$K95,$O95),"")</f>
        <v/>
      </c>
      <c r="T95" s="93" t="str">
        <f>IF(AND($D95&gt;0,$E95&gt;0,$F95&gt;0,NOT(ISBLANK($L95))),_xlfn.NORM.INV(ABS(VLOOKUP($Q$1,VLookups!$A$43:$B$44,2,FALSE)-T$3),$K95,$O95),"")</f>
        <v/>
      </c>
      <c r="U95" s="94" t="str">
        <f>IF(AND($D95&gt;0,$E95&gt;0,$F95&gt;0,NOT(ISBLANK($L95))),_xlfn.NORM.INV(ABS(VLOOKUP($Q$1,VLookups!$A$43:$B$44,2,FALSE)-U$3),$K95,$O95),"")</f>
        <v/>
      </c>
      <c r="V95" s="93" t="str">
        <f>IF(AND($D95&gt;0,$E95&gt;0,$F95&gt;0,NOT(ISBLANK($L95))),_xlfn.NORM.INV(ABS(VLOOKUP($Q$1,VLookups!$A$43:$B$44,2,FALSE)-V$3),$K95,$O95),"")</f>
        <v/>
      </c>
      <c r="W95" s="94" t="str">
        <f>IF(AND($D95&gt;0,$E95&gt;0,$F95&gt;0,NOT(ISBLANK($L95))),_xlfn.NORM.INV(ABS(VLOOKUP($Q$1,VLookups!$A$43:$B$44,2,FALSE)-W$3),$K95,$O95),"")</f>
        <v/>
      </c>
      <c r="X95" s="93" t="str">
        <f>IF(AND($D95&gt;0,$E95&gt;0,$F95&gt;0,NOT(ISBLANK($L95))),_xlfn.NORM.INV(ABS(VLOOKUP($Q$1,VLookups!$A$43:$B$44,2,FALSE)-X$3),$K95,$O95),"")</f>
        <v/>
      </c>
      <c r="Y95" s="5"/>
      <c r="Z95" s="168" t="str">
        <f t="shared" si="328"/>
        <v/>
      </c>
      <c r="AA95" s="49" t="str">
        <f t="shared" si="329"/>
        <v/>
      </c>
      <c r="AB95" s="49" t="str">
        <f t="shared" si="369"/>
        <v/>
      </c>
      <c r="AC95" s="49" t="str">
        <f t="shared" si="369"/>
        <v/>
      </c>
      <c r="AD95" s="49" t="str">
        <f t="shared" si="369"/>
        <v/>
      </c>
      <c r="AE95" s="49" t="str">
        <f t="shared" si="369"/>
        <v/>
      </c>
      <c r="AF95" s="49" t="str">
        <f t="shared" si="369"/>
        <v/>
      </c>
      <c r="AG95" s="49" t="str">
        <f t="shared" si="369"/>
        <v/>
      </c>
      <c r="AH95" s="49" t="str">
        <f t="shared" si="369"/>
        <v/>
      </c>
      <c r="AI95" s="49" t="str">
        <f t="shared" si="369"/>
        <v/>
      </c>
      <c r="AJ95" s="49" t="str">
        <f t="shared" si="369"/>
        <v/>
      </c>
      <c r="AK95" s="49" t="str">
        <f t="shared" si="369"/>
        <v/>
      </c>
      <c r="AL95" s="49" t="str">
        <f t="shared" si="369"/>
        <v/>
      </c>
      <c r="AM95" s="49" t="str">
        <f t="shared" si="369"/>
        <v/>
      </c>
      <c r="AN95" s="49" t="str">
        <f t="shared" si="369"/>
        <v/>
      </c>
      <c r="AO95" s="49" t="str">
        <f t="shared" si="369"/>
        <v/>
      </c>
      <c r="AP95" s="49" t="str">
        <f t="shared" si="369"/>
        <v/>
      </c>
      <c r="AQ95" s="49" t="str">
        <f t="shared" si="369"/>
        <v/>
      </c>
      <c r="AR95" s="49" t="str">
        <f t="shared" si="369"/>
        <v/>
      </c>
      <c r="AS95" s="49" t="str">
        <f t="shared" si="369"/>
        <v/>
      </c>
      <c r="AT95" s="49" t="str">
        <f t="shared" si="369"/>
        <v/>
      </c>
      <c r="AU95" s="49" t="str">
        <f t="shared" si="369"/>
        <v/>
      </c>
      <c r="AV95" s="49" t="str">
        <f t="shared" si="369"/>
        <v/>
      </c>
      <c r="AW95" s="49" t="str">
        <f t="shared" si="369"/>
        <v/>
      </c>
      <c r="AX95" s="49" t="str">
        <f t="shared" si="369"/>
        <v/>
      </c>
      <c r="AY95" s="49" t="str">
        <f t="shared" si="369"/>
        <v/>
      </c>
      <c r="AZ95" s="49" t="str">
        <f t="shared" si="369"/>
        <v/>
      </c>
      <c r="BA95" s="49" t="str">
        <f t="shared" si="369"/>
        <v/>
      </c>
      <c r="BB95" s="49" t="str">
        <f t="shared" si="369"/>
        <v/>
      </c>
      <c r="BC95" s="49" t="str">
        <f t="shared" si="369"/>
        <v/>
      </c>
      <c r="BD95" s="49" t="str">
        <f t="shared" si="369"/>
        <v/>
      </c>
      <c r="BE95" s="49" t="str">
        <f t="shared" si="369"/>
        <v/>
      </c>
      <c r="BF95" s="49" t="str">
        <f t="shared" si="369"/>
        <v/>
      </c>
      <c r="BG95" s="49" t="str">
        <f t="shared" si="369"/>
        <v/>
      </c>
      <c r="BH95" s="49" t="str">
        <f t="shared" si="369"/>
        <v/>
      </c>
      <c r="BI95" s="49" t="str">
        <f t="shared" si="369"/>
        <v/>
      </c>
      <c r="BJ95" s="49" t="str">
        <f t="shared" si="369"/>
        <v/>
      </c>
      <c r="BK95" s="49" t="str">
        <f t="shared" si="369"/>
        <v/>
      </c>
      <c r="BL95" s="49" t="str">
        <f t="shared" si="369"/>
        <v/>
      </c>
      <c r="BM95" s="49" t="str">
        <f t="shared" si="369"/>
        <v/>
      </c>
      <c r="BN95" s="49" t="str">
        <f t="shared" si="369"/>
        <v/>
      </c>
      <c r="BO95" s="49" t="str">
        <f t="shared" si="369"/>
        <v/>
      </c>
      <c r="BP95" s="49" t="str">
        <f t="shared" si="369"/>
        <v/>
      </c>
      <c r="BQ95" s="49" t="str">
        <f t="shared" si="369"/>
        <v/>
      </c>
      <c r="BR95" s="49" t="str">
        <f t="shared" si="369"/>
        <v/>
      </c>
      <c r="BS95" s="49" t="str">
        <f t="shared" si="369"/>
        <v/>
      </c>
      <c r="BT95" s="49" t="str">
        <f t="shared" si="369"/>
        <v/>
      </c>
      <c r="BU95" s="49" t="str">
        <f t="shared" si="369"/>
        <v/>
      </c>
      <c r="BV95" s="49" t="str">
        <f t="shared" si="369"/>
        <v/>
      </c>
      <c r="BW95" s="49" t="str">
        <f t="shared" si="369"/>
        <v/>
      </c>
      <c r="BX95" s="49" t="str">
        <f t="shared" si="369"/>
        <v/>
      </c>
      <c r="BY95" s="49" t="str">
        <f t="shared" si="369"/>
        <v/>
      </c>
      <c r="BZ95" s="49" t="str">
        <f t="shared" si="369"/>
        <v/>
      </c>
      <c r="CA95" s="49" t="str">
        <f t="shared" si="369"/>
        <v/>
      </c>
      <c r="CB95" s="49" t="str">
        <f t="shared" si="369"/>
        <v/>
      </c>
      <c r="CC95" s="49" t="str">
        <f t="shared" si="369"/>
        <v/>
      </c>
      <c r="CD95" s="49" t="str">
        <f t="shared" si="369"/>
        <v/>
      </c>
      <c r="CE95" s="49" t="str">
        <f t="shared" si="369"/>
        <v/>
      </c>
      <c r="CF95" s="49" t="str">
        <f t="shared" si="369"/>
        <v/>
      </c>
      <c r="CG95" s="49" t="str">
        <f t="shared" si="369"/>
        <v/>
      </c>
      <c r="CH95" s="49" t="str">
        <f t="shared" si="369"/>
        <v/>
      </c>
      <c r="CI95" s="49" t="str">
        <f t="shared" si="369"/>
        <v/>
      </c>
      <c r="CJ95" s="49" t="str">
        <f t="shared" si="369"/>
        <v/>
      </c>
      <c r="CK95" s="49" t="str">
        <f t="shared" si="369"/>
        <v/>
      </c>
      <c r="CL95" s="49" t="str">
        <f t="shared" si="369"/>
        <v/>
      </c>
      <c r="CM95" s="49" t="str">
        <f t="shared" si="369"/>
        <v/>
      </c>
      <c r="CN95" s="49" t="str">
        <f t="shared" si="365"/>
        <v/>
      </c>
      <c r="CO95" s="49" t="str">
        <f t="shared" si="365"/>
        <v/>
      </c>
      <c r="CP95" s="49" t="str">
        <f t="shared" si="365"/>
        <v/>
      </c>
      <c r="CQ95" s="49" t="str">
        <f t="shared" si="365"/>
        <v/>
      </c>
      <c r="CR95" s="49" t="str">
        <f t="shared" si="365"/>
        <v/>
      </c>
      <c r="CS95" s="49" t="str">
        <f t="shared" si="365"/>
        <v/>
      </c>
      <c r="CT95" s="49" t="str">
        <f t="shared" si="365"/>
        <v/>
      </c>
      <c r="CU95" s="49" t="str">
        <f t="shared" si="365"/>
        <v/>
      </c>
      <c r="CV95" s="49" t="str">
        <f t="shared" si="365"/>
        <v/>
      </c>
      <c r="CW95" s="49" t="str">
        <f t="shared" si="365"/>
        <v/>
      </c>
      <c r="CX95" s="49" t="str">
        <f t="shared" si="365"/>
        <v/>
      </c>
      <c r="CY95" s="49" t="str">
        <f t="shared" si="365"/>
        <v/>
      </c>
      <c r="CZ95" s="49" t="str">
        <f t="shared" si="365"/>
        <v/>
      </c>
      <c r="DA95" s="49" t="str">
        <f t="shared" si="365"/>
        <v/>
      </c>
      <c r="DB95" s="49" t="str">
        <f t="shared" si="365"/>
        <v/>
      </c>
      <c r="DC95" s="49" t="str">
        <f t="shared" si="365"/>
        <v/>
      </c>
      <c r="DD95" s="49" t="str">
        <f t="shared" si="365"/>
        <v/>
      </c>
      <c r="DE95" s="49" t="str">
        <f t="shared" si="365"/>
        <v/>
      </c>
      <c r="DF95" s="49" t="str">
        <f t="shared" si="365"/>
        <v/>
      </c>
      <c r="DG95" s="49" t="str">
        <f t="shared" si="365"/>
        <v/>
      </c>
      <c r="DH95" s="49" t="str">
        <f t="shared" si="365"/>
        <v/>
      </c>
      <c r="DI95" s="49" t="str">
        <f t="shared" si="365"/>
        <v/>
      </c>
      <c r="DJ95" s="49" t="str">
        <f t="shared" si="365"/>
        <v/>
      </c>
      <c r="DK95" s="49" t="str">
        <f t="shared" si="365"/>
        <v/>
      </c>
      <c r="DL95" s="49" t="str">
        <f t="shared" si="365"/>
        <v/>
      </c>
      <c r="DM95" s="49" t="str">
        <f t="shared" si="365"/>
        <v/>
      </c>
      <c r="DN95" s="49" t="str">
        <f t="shared" si="365"/>
        <v/>
      </c>
      <c r="DO95" s="49" t="str">
        <f t="shared" si="365"/>
        <v/>
      </c>
      <c r="DP95" s="49" t="str">
        <f t="shared" si="365"/>
        <v/>
      </c>
      <c r="DQ95" s="49" t="str">
        <f t="shared" si="365"/>
        <v/>
      </c>
      <c r="DR95" s="49" t="str">
        <f t="shared" si="365"/>
        <v/>
      </c>
      <c r="DS95" s="49" t="str">
        <f t="shared" si="365"/>
        <v/>
      </c>
      <c r="DT95" s="49" t="str">
        <f t="shared" si="365"/>
        <v/>
      </c>
      <c r="DU95" s="49" t="str">
        <f t="shared" si="365"/>
        <v/>
      </c>
      <c r="DV95" s="49" t="str">
        <f t="shared" si="365"/>
        <v/>
      </c>
      <c r="DW95" s="183" t="str">
        <f t="shared" si="330"/>
        <v/>
      </c>
      <c r="DX95" s="49" t="str">
        <f t="shared" si="225"/>
        <v/>
      </c>
      <c r="DY95" s="49" t="str">
        <f t="shared" si="226"/>
        <v/>
      </c>
      <c r="DZ95" s="49" t="str">
        <f t="shared" si="227"/>
        <v/>
      </c>
      <c r="EA95" s="49" t="str">
        <f t="shared" si="228"/>
        <v/>
      </c>
      <c r="EB95" s="49" t="str">
        <f t="shared" si="229"/>
        <v/>
      </c>
      <c r="EC95" s="49" t="str">
        <f t="shared" si="230"/>
        <v/>
      </c>
      <c r="ED95" s="49" t="str">
        <f t="shared" si="231"/>
        <v/>
      </c>
      <c r="EE95" s="49" t="str">
        <f t="shared" si="232"/>
        <v/>
      </c>
      <c r="EF95" s="49" t="str">
        <f t="shared" si="233"/>
        <v/>
      </c>
      <c r="EG95" s="49" t="str">
        <f t="shared" si="234"/>
        <v/>
      </c>
      <c r="EH95" s="49" t="str">
        <f t="shared" si="235"/>
        <v/>
      </c>
      <c r="EI95" s="49" t="str">
        <f t="shared" si="236"/>
        <v/>
      </c>
      <c r="EJ95" s="49" t="str">
        <f t="shared" si="237"/>
        <v/>
      </c>
      <c r="EK95" s="49" t="str">
        <f t="shared" si="238"/>
        <v/>
      </c>
      <c r="EL95" s="49" t="str">
        <f t="shared" si="239"/>
        <v/>
      </c>
      <c r="EM95" s="49" t="str">
        <f t="shared" si="240"/>
        <v/>
      </c>
      <c r="EN95" s="49" t="str">
        <f t="shared" si="241"/>
        <v/>
      </c>
      <c r="EO95" s="49" t="str">
        <f t="shared" si="242"/>
        <v/>
      </c>
      <c r="EP95" s="49" t="str">
        <f t="shared" si="243"/>
        <v/>
      </c>
      <c r="EQ95" s="49" t="str">
        <f t="shared" si="244"/>
        <v/>
      </c>
      <c r="ER95" s="49" t="str">
        <f t="shared" si="245"/>
        <v/>
      </c>
      <c r="ES95" s="49" t="str">
        <f t="shared" si="246"/>
        <v/>
      </c>
      <c r="ET95" s="49" t="str">
        <f t="shared" si="247"/>
        <v/>
      </c>
      <c r="EU95" s="49" t="str">
        <f t="shared" si="248"/>
        <v/>
      </c>
      <c r="EV95" s="49" t="str">
        <f t="shared" si="249"/>
        <v/>
      </c>
      <c r="EW95" s="49" t="str">
        <f t="shared" si="250"/>
        <v/>
      </c>
      <c r="EX95" s="49" t="str">
        <f t="shared" si="251"/>
        <v/>
      </c>
      <c r="EY95" s="49" t="str">
        <f t="shared" si="252"/>
        <v/>
      </c>
      <c r="EZ95" s="49" t="str">
        <f t="shared" si="253"/>
        <v/>
      </c>
      <c r="FA95" s="49" t="str">
        <f t="shared" si="254"/>
        <v/>
      </c>
      <c r="FB95" s="49" t="str">
        <f t="shared" si="255"/>
        <v/>
      </c>
      <c r="FC95" s="49" t="str">
        <f t="shared" si="256"/>
        <v/>
      </c>
      <c r="FD95" s="49" t="str">
        <f t="shared" si="257"/>
        <v/>
      </c>
      <c r="FE95" s="49" t="str">
        <f t="shared" si="258"/>
        <v/>
      </c>
      <c r="FF95" s="49" t="str">
        <f t="shared" si="259"/>
        <v/>
      </c>
      <c r="FG95" s="49" t="str">
        <f t="shared" si="260"/>
        <v/>
      </c>
      <c r="FH95" s="49" t="str">
        <f t="shared" si="261"/>
        <v/>
      </c>
      <c r="FI95" s="49" t="str">
        <f t="shared" si="262"/>
        <v/>
      </c>
      <c r="FJ95" s="49" t="str">
        <f t="shared" si="263"/>
        <v/>
      </c>
      <c r="FK95" s="49" t="str">
        <f t="shared" si="264"/>
        <v/>
      </c>
      <c r="FL95" s="49" t="str">
        <f t="shared" si="265"/>
        <v/>
      </c>
      <c r="FM95" s="49" t="str">
        <f t="shared" si="266"/>
        <v/>
      </c>
      <c r="FN95" s="49" t="str">
        <f t="shared" si="267"/>
        <v/>
      </c>
      <c r="FO95" s="49" t="str">
        <f t="shared" si="268"/>
        <v/>
      </c>
      <c r="FP95" s="49" t="str">
        <f t="shared" si="269"/>
        <v/>
      </c>
      <c r="FQ95" s="49" t="str">
        <f t="shared" si="270"/>
        <v/>
      </c>
      <c r="FR95" s="49" t="str">
        <f t="shared" si="271"/>
        <v/>
      </c>
      <c r="FS95" s="49" t="str">
        <f t="shared" si="272"/>
        <v/>
      </c>
      <c r="FT95" s="49" t="str">
        <f t="shared" si="273"/>
        <v/>
      </c>
      <c r="FU95" s="49" t="str">
        <f t="shared" si="274"/>
        <v/>
      </c>
      <c r="FV95" s="49" t="str">
        <f t="shared" si="275"/>
        <v/>
      </c>
      <c r="FW95" s="49" t="str">
        <f t="shared" si="276"/>
        <v/>
      </c>
      <c r="FX95" s="49" t="str">
        <f t="shared" si="277"/>
        <v/>
      </c>
      <c r="FY95" s="49" t="str">
        <f t="shared" si="278"/>
        <v/>
      </c>
      <c r="FZ95" s="49" t="str">
        <f t="shared" si="279"/>
        <v/>
      </c>
      <c r="GA95" s="49" t="str">
        <f t="shared" si="280"/>
        <v/>
      </c>
      <c r="GB95" s="49" t="str">
        <f t="shared" si="281"/>
        <v/>
      </c>
      <c r="GC95" s="49" t="str">
        <f t="shared" si="282"/>
        <v/>
      </c>
      <c r="GD95" s="49" t="str">
        <f t="shared" si="283"/>
        <v/>
      </c>
      <c r="GE95" s="49" t="str">
        <f t="shared" si="284"/>
        <v/>
      </c>
      <c r="GF95" s="49" t="str">
        <f t="shared" si="285"/>
        <v/>
      </c>
      <c r="GG95" s="49" t="str">
        <f t="shared" si="286"/>
        <v/>
      </c>
      <c r="GH95" s="49" t="str">
        <f t="shared" si="287"/>
        <v/>
      </c>
      <c r="GI95" s="49" t="str">
        <f t="shared" si="288"/>
        <v/>
      </c>
      <c r="GJ95" s="49" t="str">
        <f t="shared" si="289"/>
        <v/>
      </c>
      <c r="GK95" s="49" t="str">
        <f t="shared" si="290"/>
        <v/>
      </c>
      <c r="GL95" s="49" t="str">
        <f t="shared" si="291"/>
        <v/>
      </c>
      <c r="GM95" s="49" t="str">
        <f t="shared" si="292"/>
        <v/>
      </c>
      <c r="GN95" s="49" t="str">
        <f t="shared" si="293"/>
        <v/>
      </c>
      <c r="GO95" s="49" t="str">
        <f t="shared" si="294"/>
        <v/>
      </c>
      <c r="GP95" s="49" t="str">
        <f t="shared" si="295"/>
        <v/>
      </c>
      <c r="GQ95" s="49" t="str">
        <f t="shared" si="296"/>
        <v/>
      </c>
      <c r="GR95" s="49" t="str">
        <f t="shared" si="297"/>
        <v/>
      </c>
      <c r="GS95" s="49" t="str">
        <f t="shared" si="298"/>
        <v/>
      </c>
      <c r="GT95" s="49" t="str">
        <f t="shared" si="299"/>
        <v/>
      </c>
      <c r="GU95" s="49" t="str">
        <f t="shared" si="300"/>
        <v/>
      </c>
      <c r="GV95" s="49" t="str">
        <f t="shared" si="301"/>
        <v/>
      </c>
      <c r="GW95" s="49" t="str">
        <f t="shared" si="302"/>
        <v/>
      </c>
      <c r="GX95" s="49" t="str">
        <f t="shared" si="303"/>
        <v/>
      </c>
      <c r="GY95" s="49" t="str">
        <f t="shared" si="304"/>
        <v/>
      </c>
      <c r="GZ95" s="49" t="str">
        <f t="shared" si="305"/>
        <v/>
      </c>
      <c r="HA95" s="49" t="str">
        <f t="shared" si="306"/>
        <v/>
      </c>
      <c r="HB95" s="49" t="str">
        <f t="shared" si="307"/>
        <v/>
      </c>
      <c r="HC95" s="49" t="str">
        <f t="shared" si="308"/>
        <v/>
      </c>
      <c r="HD95" s="49" t="str">
        <f t="shared" si="309"/>
        <v/>
      </c>
      <c r="HE95" s="49" t="str">
        <f t="shared" si="310"/>
        <v/>
      </c>
      <c r="HF95" s="49" t="str">
        <f t="shared" si="311"/>
        <v/>
      </c>
      <c r="HG95" s="49" t="str">
        <f t="shared" si="312"/>
        <v/>
      </c>
      <c r="HH95" s="49" t="str">
        <f t="shared" si="313"/>
        <v/>
      </c>
      <c r="HI95" s="49" t="str">
        <f t="shared" si="314"/>
        <v/>
      </c>
      <c r="HJ95" s="49" t="str">
        <f t="shared" si="315"/>
        <v/>
      </c>
      <c r="HK95" s="49" t="str">
        <f t="shared" si="316"/>
        <v/>
      </c>
      <c r="HL95" s="49" t="str">
        <f t="shared" si="317"/>
        <v/>
      </c>
      <c r="HM95" s="49" t="str">
        <f t="shared" si="318"/>
        <v/>
      </c>
      <c r="HN95" s="49" t="str">
        <f t="shared" si="319"/>
        <v/>
      </c>
      <c r="HO95" s="49" t="str">
        <f t="shared" si="320"/>
        <v/>
      </c>
      <c r="HP95" s="49" t="str">
        <f t="shared" si="321"/>
        <v/>
      </c>
      <c r="HQ95" s="49" t="str">
        <f t="shared" si="322"/>
        <v/>
      </c>
      <c r="HR95" s="49" t="str">
        <f t="shared" si="323"/>
        <v/>
      </c>
      <c r="HS95" s="49" t="str">
        <f t="shared" si="324"/>
        <v/>
      </c>
      <c r="HT95" s="169" t="e">
        <f t="shared" si="325"/>
        <v>#N/A</v>
      </c>
      <c r="HU95" s="169" t="e">
        <f t="shared" si="366"/>
        <v>#N/A</v>
      </c>
      <c r="HV95" s="169" t="e">
        <f t="shared" si="366"/>
        <v>#N/A</v>
      </c>
      <c r="HW95" s="169" t="e">
        <f t="shared" si="366"/>
        <v>#N/A</v>
      </c>
      <c r="HX95" s="169" t="e">
        <f t="shared" si="353"/>
        <v>#N/A</v>
      </c>
      <c r="HY95" s="169" t="e">
        <f t="shared" si="353"/>
        <v>#N/A</v>
      </c>
      <c r="HZ95" s="169" t="e">
        <f t="shared" si="353"/>
        <v>#N/A</v>
      </c>
      <c r="IA95" s="169" t="e">
        <f t="shared" si="353"/>
        <v>#N/A</v>
      </c>
      <c r="IB95" s="169" t="e">
        <f t="shared" si="353"/>
        <v>#N/A</v>
      </c>
      <c r="IC95" s="169" t="e">
        <f t="shared" si="353"/>
        <v>#N/A</v>
      </c>
      <c r="ID95" s="169" t="e">
        <f t="shared" si="353"/>
        <v>#N/A</v>
      </c>
      <c r="IE95" s="169" t="e">
        <f t="shared" si="353"/>
        <v>#N/A</v>
      </c>
      <c r="IF95" s="169" t="e">
        <f t="shared" si="353"/>
        <v>#N/A</v>
      </c>
      <c r="IG95" s="169" t="e">
        <f t="shared" si="353"/>
        <v>#N/A</v>
      </c>
      <c r="IH95" s="169" t="e">
        <f t="shared" si="353"/>
        <v>#N/A</v>
      </c>
      <c r="II95" s="169" t="e">
        <f t="shared" si="353"/>
        <v>#N/A</v>
      </c>
      <c r="IJ95" s="169" t="e">
        <f t="shared" si="353"/>
        <v>#N/A</v>
      </c>
      <c r="IK95" s="169" t="e">
        <f t="shared" si="353"/>
        <v>#N/A</v>
      </c>
      <c r="IL95" s="169" t="e">
        <f t="shared" si="353"/>
        <v>#N/A</v>
      </c>
      <c r="IM95" s="169" t="e">
        <f t="shared" ref="IM95:JA104" si="373">IF(ISNONTEXT($O95),_xlfn.NORM.DIST(AT95,$K95,$O95,FALSE),NA())</f>
        <v>#N/A</v>
      </c>
      <c r="IN95" s="169" t="e">
        <f t="shared" si="373"/>
        <v>#N/A</v>
      </c>
      <c r="IO95" s="169" t="e">
        <f t="shared" si="373"/>
        <v>#N/A</v>
      </c>
      <c r="IP95" s="169" t="e">
        <f t="shared" si="373"/>
        <v>#N/A</v>
      </c>
      <c r="IQ95" s="169" t="e">
        <f t="shared" si="373"/>
        <v>#N/A</v>
      </c>
      <c r="IR95" s="169" t="e">
        <f t="shared" si="373"/>
        <v>#N/A</v>
      </c>
      <c r="IS95" s="169" t="e">
        <f t="shared" si="373"/>
        <v>#N/A</v>
      </c>
      <c r="IT95" s="169" t="e">
        <f t="shared" si="373"/>
        <v>#N/A</v>
      </c>
      <c r="IU95" s="169" t="e">
        <f t="shared" si="373"/>
        <v>#N/A</v>
      </c>
      <c r="IV95" s="169" t="e">
        <f t="shared" si="373"/>
        <v>#N/A</v>
      </c>
      <c r="IW95" s="169" t="e">
        <f t="shared" si="373"/>
        <v>#N/A</v>
      </c>
      <c r="IX95" s="169" t="e">
        <f t="shared" si="373"/>
        <v>#N/A</v>
      </c>
      <c r="IY95" s="169" t="e">
        <f t="shared" si="373"/>
        <v>#N/A</v>
      </c>
      <c r="IZ95" s="169" t="e">
        <f t="shared" si="373"/>
        <v>#N/A</v>
      </c>
      <c r="JA95" s="169" t="e">
        <f t="shared" si="373"/>
        <v>#N/A</v>
      </c>
      <c r="JB95" s="169" t="e">
        <f t="shared" si="370"/>
        <v>#N/A</v>
      </c>
      <c r="JC95" s="169" t="e">
        <f t="shared" si="370"/>
        <v>#N/A</v>
      </c>
      <c r="JD95" s="169" t="e">
        <f t="shared" si="370"/>
        <v>#N/A</v>
      </c>
      <c r="JE95" s="169" t="e">
        <f t="shared" si="370"/>
        <v>#N/A</v>
      </c>
      <c r="JF95" s="169" t="e">
        <f t="shared" si="370"/>
        <v>#N/A</v>
      </c>
      <c r="JG95" s="169" t="e">
        <f t="shared" si="370"/>
        <v>#N/A</v>
      </c>
      <c r="JH95" s="169" t="e">
        <f t="shared" si="370"/>
        <v>#N/A</v>
      </c>
      <c r="JI95" s="169" t="e">
        <f t="shared" si="370"/>
        <v>#N/A</v>
      </c>
      <c r="JJ95" s="169" t="e">
        <f t="shared" si="370"/>
        <v>#N/A</v>
      </c>
      <c r="JK95" s="169" t="e">
        <f t="shared" si="370"/>
        <v>#N/A</v>
      </c>
      <c r="JL95" s="169" t="e">
        <f t="shared" si="370"/>
        <v>#N/A</v>
      </c>
      <c r="JM95" s="169" t="e">
        <f t="shared" si="370"/>
        <v>#N/A</v>
      </c>
      <c r="JN95" s="169" t="e">
        <f t="shared" si="370"/>
        <v>#N/A</v>
      </c>
      <c r="JO95" s="169" t="e">
        <f t="shared" si="370"/>
        <v>#N/A</v>
      </c>
      <c r="JP95" s="169" t="e">
        <f t="shared" si="370"/>
        <v>#N/A</v>
      </c>
      <c r="JQ95" s="169" t="e">
        <f t="shared" si="359"/>
        <v>#N/A</v>
      </c>
      <c r="JR95" s="169" t="e">
        <f t="shared" si="359"/>
        <v>#N/A</v>
      </c>
      <c r="JS95" s="169" t="e">
        <f t="shared" si="359"/>
        <v>#N/A</v>
      </c>
      <c r="JT95" s="169" t="e">
        <f t="shared" si="359"/>
        <v>#N/A</v>
      </c>
      <c r="JU95" s="169" t="e">
        <f t="shared" si="359"/>
        <v>#N/A</v>
      </c>
      <c r="JV95" s="169" t="e">
        <f t="shared" si="359"/>
        <v>#N/A</v>
      </c>
      <c r="JW95" s="169" t="e">
        <f t="shared" si="359"/>
        <v>#N/A</v>
      </c>
      <c r="JX95" s="169" t="e">
        <f t="shared" si="359"/>
        <v>#N/A</v>
      </c>
      <c r="JY95" s="169" t="e">
        <f t="shared" si="359"/>
        <v>#N/A</v>
      </c>
      <c r="JZ95" s="169" t="e">
        <f t="shared" si="359"/>
        <v>#N/A</v>
      </c>
      <c r="KA95" s="169" t="e">
        <f t="shared" si="359"/>
        <v>#N/A</v>
      </c>
      <c r="KB95" s="169" t="e">
        <f t="shared" si="359"/>
        <v>#N/A</v>
      </c>
      <c r="KC95" s="169" t="e">
        <f t="shared" si="359"/>
        <v>#N/A</v>
      </c>
      <c r="KD95" s="169" t="e">
        <f t="shared" si="359"/>
        <v>#N/A</v>
      </c>
      <c r="KE95" s="169" t="e">
        <f t="shared" si="359"/>
        <v>#N/A</v>
      </c>
      <c r="KF95" s="169" t="e">
        <f t="shared" si="335"/>
        <v>#N/A</v>
      </c>
      <c r="KG95" s="169" t="e">
        <f t="shared" si="367"/>
        <v>#N/A</v>
      </c>
      <c r="KH95" s="169" t="e">
        <f t="shared" si="367"/>
        <v>#N/A</v>
      </c>
      <c r="KI95" s="169" t="e">
        <f t="shared" si="367"/>
        <v>#N/A</v>
      </c>
      <c r="KJ95" s="169" t="e">
        <f t="shared" si="354"/>
        <v>#N/A</v>
      </c>
      <c r="KK95" s="169" t="e">
        <f t="shared" si="354"/>
        <v>#N/A</v>
      </c>
      <c r="KL95" s="169" t="e">
        <f t="shared" si="354"/>
        <v>#N/A</v>
      </c>
      <c r="KM95" s="169" t="e">
        <f t="shared" si="354"/>
        <v>#N/A</v>
      </c>
      <c r="KN95" s="169" t="e">
        <f t="shared" si="354"/>
        <v>#N/A</v>
      </c>
      <c r="KO95" s="169" t="e">
        <f t="shared" si="354"/>
        <v>#N/A</v>
      </c>
      <c r="KP95" s="169" t="e">
        <f t="shared" si="354"/>
        <v>#N/A</v>
      </c>
      <c r="KQ95" s="169" t="e">
        <f t="shared" si="354"/>
        <v>#N/A</v>
      </c>
      <c r="KR95" s="169" t="e">
        <f t="shared" si="354"/>
        <v>#N/A</v>
      </c>
      <c r="KS95" s="169" t="e">
        <f t="shared" si="354"/>
        <v>#N/A</v>
      </c>
      <c r="KT95" s="169" t="e">
        <f t="shared" si="354"/>
        <v>#N/A</v>
      </c>
      <c r="KU95" s="169" t="e">
        <f t="shared" si="354"/>
        <v>#N/A</v>
      </c>
      <c r="KV95" s="169" t="e">
        <f t="shared" si="354"/>
        <v>#N/A</v>
      </c>
      <c r="KW95" s="169" t="e">
        <f t="shared" si="354"/>
        <v>#N/A</v>
      </c>
      <c r="KX95" s="169" t="e">
        <f t="shared" si="354"/>
        <v>#N/A</v>
      </c>
      <c r="KY95" s="169" t="e">
        <f t="shared" ref="KY95:LM104" si="374">IF(ISNONTEXT($O95),_xlfn.NORM.DIST(DF95,$K95,$O95,FALSE),NA())</f>
        <v>#N/A</v>
      </c>
      <c r="KZ95" s="169" t="e">
        <f t="shared" si="374"/>
        <v>#N/A</v>
      </c>
      <c r="LA95" s="169" t="e">
        <f t="shared" si="374"/>
        <v>#N/A</v>
      </c>
      <c r="LB95" s="169" t="e">
        <f t="shared" si="374"/>
        <v>#N/A</v>
      </c>
      <c r="LC95" s="169" t="e">
        <f t="shared" si="374"/>
        <v>#N/A</v>
      </c>
      <c r="LD95" s="169" t="e">
        <f t="shared" si="374"/>
        <v>#N/A</v>
      </c>
      <c r="LE95" s="169" t="e">
        <f t="shared" si="374"/>
        <v>#N/A</v>
      </c>
      <c r="LF95" s="169" t="e">
        <f t="shared" si="374"/>
        <v>#N/A</v>
      </c>
      <c r="LG95" s="169" t="e">
        <f t="shared" si="374"/>
        <v>#N/A</v>
      </c>
      <c r="LH95" s="169" t="e">
        <f t="shared" si="374"/>
        <v>#N/A</v>
      </c>
      <c r="LI95" s="169" t="e">
        <f t="shared" si="374"/>
        <v>#N/A</v>
      </c>
      <c r="LJ95" s="169" t="e">
        <f t="shared" si="374"/>
        <v>#N/A</v>
      </c>
      <c r="LK95" s="169" t="e">
        <f t="shared" si="374"/>
        <v>#N/A</v>
      </c>
      <c r="LL95" s="169" t="e">
        <f t="shared" si="374"/>
        <v>#N/A</v>
      </c>
      <c r="LM95" s="169" t="e">
        <f t="shared" si="374"/>
        <v>#N/A</v>
      </c>
      <c r="LN95" s="169" t="e">
        <f t="shared" si="371"/>
        <v>#N/A</v>
      </c>
      <c r="LO95" s="169" t="e">
        <f t="shared" si="371"/>
        <v>#N/A</v>
      </c>
      <c r="LP95" s="169" t="e">
        <f t="shared" si="371"/>
        <v>#N/A</v>
      </c>
      <c r="LQ95" s="169" t="e">
        <f t="shared" si="371"/>
        <v>#N/A</v>
      </c>
      <c r="LR95" s="169" t="e">
        <f t="shared" si="371"/>
        <v>#N/A</v>
      </c>
      <c r="LS95" s="169" t="e">
        <f t="shared" si="371"/>
        <v>#N/A</v>
      </c>
      <c r="LT95" s="169" t="e">
        <f t="shared" si="371"/>
        <v>#N/A</v>
      </c>
      <c r="LU95" s="169" t="e">
        <f t="shared" si="371"/>
        <v>#N/A</v>
      </c>
      <c r="LV95" s="169" t="e">
        <f t="shared" si="371"/>
        <v>#N/A</v>
      </c>
      <c r="LW95" s="169" t="e">
        <f t="shared" si="371"/>
        <v>#N/A</v>
      </c>
      <c r="LX95" s="169" t="e">
        <f t="shared" si="371"/>
        <v>#N/A</v>
      </c>
      <c r="LY95" s="169" t="e">
        <f t="shared" si="371"/>
        <v>#N/A</v>
      </c>
      <c r="LZ95" s="169" t="e">
        <f t="shared" si="371"/>
        <v>#N/A</v>
      </c>
      <c r="MA95" s="169" t="e">
        <f t="shared" si="371"/>
        <v>#N/A</v>
      </c>
      <c r="MB95" s="169" t="e">
        <f t="shared" si="371"/>
        <v>#N/A</v>
      </c>
      <c r="MC95" s="169" t="e">
        <f t="shared" si="360"/>
        <v>#N/A</v>
      </c>
      <c r="MD95" s="169" t="e">
        <f t="shared" si="360"/>
        <v>#N/A</v>
      </c>
      <c r="ME95" s="169" t="e">
        <f t="shared" si="360"/>
        <v>#N/A</v>
      </c>
      <c r="MF95" s="169" t="e">
        <f t="shared" si="360"/>
        <v>#N/A</v>
      </c>
      <c r="MG95" s="169" t="e">
        <f t="shared" si="360"/>
        <v>#N/A</v>
      </c>
      <c r="MH95" s="169" t="e">
        <f t="shared" si="360"/>
        <v>#N/A</v>
      </c>
      <c r="MI95" s="169" t="e">
        <f t="shared" si="360"/>
        <v>#N/A</v>
      </c>
      <c r="MJ95" s="169" t="e">
        <f t="shared" si="360"/>
        <v>#N/A</v>
      </c>
      <c r="MK95" s="169" t="e">
        <f t="shared" si="360"/>
        <v>#N/A</v>
      </c>
      <c r="ML95" s="169" t="e">
        <f t="shared" si="360"/>
        <v>#N/A</v>
      </c>
      <c r="MM95" s="169" t="e">
        <f t="shared" si="360"/>
        <v>#N/A</v>
      </c>
      <c r="MN95" s="169" t="e">
        <f t="shared" si="360"/>
        <v>#N/A</v>
      </c>
      <c r="MO95" s="169" t="e">
        <f t="shared" si="360"/>
        <v>#N/A</v>
      </c>
      <c r="MP95" s="169" t="e">
        <f t="shared" si="360"/>
        <v>#N/A</v>
      </c>
      <c r="MQ95" s="169" t="e">
        <f t="shared" si="360"/>
        <v>#N/A</v>
      </c>
      <c r="MR95" s="169" t="e">
        <f t="shared" si="336"/>
        <v>#N/A</v>
      </c>
      <c r="MS95" s="169" t="e">
        <f t="shared" si="368"/>
        <v>#N/A</v>
      </c>
      <c r="MT95" s="169" t="e">
        <f t="shared" si="368"/>
        <v>#N/A</v>
      </c>
      <c r="MU95" s="169" t="e">
        <f t="shared" si="368"/>
        <v>#N/A</v>
      </c>
      <c r="MV95" s="169" t="e">
        <f t="shared" si="355"/>
        <v>#N/A</v>
      </c>
      <c r="MW95" s="169" t="e">
        <f t="shared" si="355"/>
        <v>#N/A</v>
      </c>
      <c r="MX95" s="169" t="e">
        <f t="shared" si="355"/>
        <v>#N/A</v>
      </c>
      <c r="MY95" s="169" t="e">
        <f t="shared" si="355"/>
        <v>#N/A</v>
      </c>
      <c r="MZ95" s="169" t="e">
        <f t="shared" si="355"/>
        <v>#N/A</v>
      </c>
      <c r="NA95" s="169" t="e">
        <f t="shared" si="355"/>
        <v>#N/A</v>
      </c>
      <c r="NB95" s="169" t="e">
        <f t="shared" si="355"/>
        <v>#N/A</v>
      </c>
      <c r="NC95" s="169" t="e">
        <f t="shared" si="355"/>
        <v>#N/A</v>
      </c>
      <c r="ND95" s="169" t="e">
        <f t="shared" si="355"/>
        <v>#N/A</v>
      </c>
      <c r="NE95" s="169" t="e">
        <f t="shared" si="355"/>
        <v>#N/A</v>
      </c>
      <c r="NF95" s="169" t="e">
        <f t="shared" si="355"/>
        <v>#N/A</v>
      </c>
      <c r="NG95" s="169" t="e">
        <f t="shared" si="355"/>
        <v>#N/A</v>
      </c>
      <c r="NH95" s="169" t="e">
        <f t="shared" si="355"/>
        <v>#N/A</v>
      </c>
      <c r="NI95" s="169" t="e">
        <f t="shared" si="355"/>
        <v>#N/A</v>
      </c>
      <c r="NJ95" s="169" t="e">
        <f t="shared" si="355"/>
        <v>#N/A</v>
      </c>
      <c r="NK95" s="169" t="e">
        <f t="shared" ref="NK95:NY104" si="375">IF(ISNONTEXT($O95),_xlfn.NORM.DIST(FR95,$K95,$O95,FALSE),NA())</f>
        <v>#N/A</v>
      </c>
      <c r="NL95" s="169" t="e">
        <f t="shared" si="375"/>
        <v>#N/A</v>
      </c>
      <c r="NM95" s="169" t="e">
        <f t="shared" si="375"/>
        <v>#N/A</v>
      </c>
      <c r="NN95" s="169" t="e">
        <f t="shared" si="375"/>
        <v>#N/A</v>
      </c>
      <c r="NO95" s="169" t="e">
        <f t="shared" si="375"/>
        <v>#N/A</v>
      </c>
      <c r="NP95" s="169" t="e">
        <f t="shared" si="375"/>
        <v>#N/A</v>
      </c>
      <c r="NQ95" s="169" t="e">
        <f t="shared" si="375"/>
        <v>#N/A</v>
      </c>
      <c r="NR95" s="169" t="e">
        <f t="shared" si="375"/>
        <v>#N/A</v>
      </c>
      <c r="NS95" s="169" t="e">
        <f t="shared" si="375"/>
        <v>#N/A</v>
      </c>
      <c r="NT95" s="169" t="e">
        <f t="shared" si="375"/>
        <v>#N/A</v>
      </c>
      <c r="NU95" s="169" t="e">
        <f t="shared" si="375"/>
        <v>#N/A</v>
      </c>
      <c r="NV95" s="169" t="e">
        <f t="shared" si="375"/>
        <v>#N/A</v>
      </c>
      <c r="NW95" s="169" t="e">
        <f t="shared" si="375"/>
        <v>#N/A</v>
      </c>
      <c r="NX95" s="169" t="e">
        <f t="shared" si="375"/>
        <v>#N/A</v>
      </c>
      <c r="NY95" s="169" t="e">
        <f t="shared" si="375"/>
        <v>#N/A</v>
      </c>
      <c r="NZ95" s="169" t="e">
        <f t="shared" si="372"/>
        <v>#N/A</v>
      </c>
      <c r="OA95" s="169" t="e">
        <f t="shared" si="372"/>
        <v>#N/A</v>
      </c>
      <c r="OB95" s="169" t="e">
        <f t="shared" si="372"/>
        <v>#N/A</v>
      </c>
      <c r="OC95" s="169" t="e">
        <f t="shared" si="372"/>
        <v>#N/A</v>
      </c>
      <c r="OD95" s="169" t="e">
        <f t="shared" si="372"/>
        <v>#N/A</v>
      </c>
      <c r="OE95" s="169" t="e">
        <f t="shared" si="372"/>
        <v>#N/A</v>
      </c>
      <c r="OF95" s="169" t="e">
        <f t="shared" si="372"/>
        <v>#N/A</v>
      </c>
      <c r="OG95" s="169" t="e">
        <f t="shared" si="372"/>
        <v>#N/A</v>
      </c>
      <c r="OH95" s="169" t="e">
        <f t="shared" si="372"/>
        <v>#N/A</v>
      </c>
      <c r="OI95" s="169" t="e">
        <f t="shared" si="372"/>
        <v>#N/A</v>
      </c>
      <c r="OJ95" s="169" t="e">
        <f t="shared" si="372"/>
        <v>#N/A</v>
      </c>
      <c r="OK95" s="169" t="e">
        <f t="shared" si="372"/>
        <v>#N/A</v>
      </c>
      <c r="OL95" s="169" t="e">
        <f t="shared" si="372"/>
        <v>#N/A</v>
      </c>
      <c r="OM95" s="169" t="e">
        <f t="shared" si="372"/>
        <v>#N/A</v>
      </c>
      <c r="ON95" s="169" t="e">
        <f t="shared" si="372"/>
        <v>#N/A</v>
      </c>
      <c r="OO95" s="169" t="e">
        <f t="shared" si="361"/>
        <v>#N/A</v>
      </c>
      <c r="OP95" s="169" t="e">
        <f t="shared" si="361"/>
        <v>#N/A</v>
      </c>
      <c r="OQ95" s="169" t="e">
        <f t="shared" si="361"/>
        <v>#N/A</v>
      </c>
      <c r="OR95" s="169" t="e">
        <f t="shared" si="361"/>
        <v>#N/A</v>
      </c>
      <c r="OS95" s="169" t="e">
        <f t="shared" si="361"/>
        <v>#N/A</v>
      </c>
      <c r="OT95" s="169" t="e">
        <f t="shared" si="361"/>
        <v>#N/A</v>
      </c>
      <c r="OU95" s="169" t="e">
        <f t="shared" si="361"/>
        <v>#N/A</v>
      </c>
      <c r="OV95" s="169" t="e">
        <f t="shared" si="361"/>
        <v>#N/A</v>
      </c>
      <c r="OW95" s="169" t="e">
        <f t="shared" si="361"/>
        <v>#N/A</v>
      </c>
      <c r="OX95" s="169" t="e">
        <f t="shared" si="361"/>
        <v>#N/A</v>
      </c>
      <c r="OY95" s="169" t="e">
        <f t="shared" si="361"/>
        <v>#N/A</v>
      </c>
      <c r="OZ95" s="169" t="e">
        <f t="shared" si="361"/>
        <v>#N/A</v>
      </c>
      <c r="PA95" s="169" t="e">
        <f t="shared" si="361"/>
        <v>#N/A</v>
      </c>
      <c r="PB95" s="169" t="e">
        <f t="shared" si="361"/>
        <v>#N/A</v>
      </c>
      <c r="PC95" s="169" t="e">
        <f t="shared" si="361"/>
        <v>#N/A</v>
      </c>
      <c r="PD95" s="169" t="e">
        <f t="shared" si="337"/>
        <v>#N/A</v>
      </c>
      <c r="PE95" s="169" t="e">
        <f t="shared" si="357"/>
        <v>#N/A</v>
      </c>
      <c r="PF95" s="169" t="e">
        <f t="shared" si="357"/>
        <v>#N/A</v>
      </c>
      <c r="PG95" s="169" t="e">
        <f t="shared" si="357"/>
        <v>#N/A</v>
      </c>
      <c r="PH95" s="169" t="e">
        <f t="shared" si="357"/>
        <v>#N/A</v>
      </c>
      <c r="PI95" s="169" t="e">
        <f t="shared" si="357"/>
        <v>#N/A</v>
      </c>
      <c r="PJ95" s="169" t="e">
        <f t="shared" si="357"/>
        <v>#N/A</v>
      </c>
      <c r="PK95" s="169" t="e">
        <f t="shared" si="357"/>
        <v>#N/A</v>
      </c>
      <c r="PL95" s="169" t="e">
        <f t="shared" si="357"/>
        <v>#N/A</v>
      </c>
    </row>
    <row r="96" spans="1:428" hidden="1" x14ac:dyDescent="0.75">
      <c r="A96" s="4">
        <v>93</v>
      </c>
      <c r="B96" s="109"/>
      <c r="C96" s="117"/>
      <c r="D96" s="122" t="str">
        <f t="shared" si="220"/>
        <v/>
      </c>
      <c r="E96" s="95"/>
      <c r="F96" s="122" t="str">
        <f t="shared" si="221"/>
        <v/>
      </c>
      <c r="G96" s="117"/>
      <c r="H96" s="110"/>
      <c r="I96" s="124" t="str">
        <f t="shared" si="222"/>
        <v/>
      </c>
      <c r="J96" s="124" t="str">
        <f t="shared" si="223"/>
        <v/>
      </c>
      <c r="K96" s="73" t="str">
        <f t="shared" si="327"/>
        <v/>
      </c>
      <c r="L96" s="23"/>
      <c r="M96" s="57"/>
      <c r="N96" s="280"/>
      <c r="O96" s="74" t="str">
        <f>IF(AND(D96&gt;0,E96&gt;0,F96&gt;0),IF(ISBLANK(N96),IF(ISBLANK(L96),"",(F96-D96)*VLOOKUP(L96,VLookups!$A$4:$B$13,2,FALSE)),N96),"")</f>
        <v/>
      </c>
      <c r="P96" s="75" t="str">
        <f t="shared" si="224"/>
        <v/>
      </c>
      <c r="Q96" s="95"/>
      <c r="R96" s="270" t="str">
        <f>IF(AND(Q96&gt;0,E96&gt;0,NOT(O96="")),ABS(VLOOKUP($Q$1,VLookups!$A$43:$B$44,2,FALSE)-_xlfn.NORM.DIST(Q96,K96,O96,TRUE)),"")</f>
        <v/>
      </c>
      <c r="S96" s="94" t="str">
        <f>IF(AND($D96&gt;0,$E96&gt;0,$F96&gt;0,NOT(ISBLANK($L96))),_xlfn.NORM.INV(ABS(VLOOKUP($Q$1,VLookups!$A$43:$B$44,2,FALSE)-S$3),$K96,$O96),"")</f>
        <v/>
      </c>
      <c r="T96" s="93" t="str">
        <f>IF(AND($D96&gt;0,$E96&gt;0,$F96&gt;0,NOT(ISBLANK($L96))),_xlfn.NORM.INV(ABS(VLOOKUP($Q$1,VLookups!$A$43:$B$44,2,FALSE)-T$3),$K96,$O96),"")</f>
        <v/>
      </c>
      <c r="U96" s="94" t="str">
        <f>IF(AND($D96&gt;0,$E96&gt;0,$F96&gt;0,NOT(ISBLANK($L96))),_xlfn.NORM.INV(ABS(VLOOKUP($Q$1,VLookups!$A$43:$B$44,2,FALSE)-U$3),$K96,$O96),"")</f>
        <v/>
      </c>
      <c r="V96" s="93" t="str">
        <f>IF(AND($D96&gt;0,$E96&gt;0,$F96&gt;0,NOT(ISBLANK($L96))),_xlfn.NORM.INV(ABS(VLOOKUP($Q$1,VLookups!$A$43:$B$44,2,FALSE)-V$3),$K96,$O96),"")</f>
        <v/>
      </c>
      <c r="W96" s="94" t="str">
        <f>IF(AND($D96&gt;0,$E96&gt;0,$F96&gt;0,NOT(ISBLANK($L96))),_xlfn.NORM.INV(ABS(VLOOKUP($Q$1,VLookups!$A$43:$B$44,2,FALSE)-W$3),$K96,$O96),"")</f>
        <v/>
      </c>
      <c r="X96" s="93" t="str">
        <f>IF(AND($D96&gt;0,$E96&gt;0,$F96&gt;0,NOT(ISBLANK($L96))),_xlfn.NORM.INV(ABS(VLOOKUP($Q$1,VLookups!$A$43:$B$44,2,FALSE)-X$3),$K96,$O96),"")</f>
        <v/>
      </c>
      <c r="Y96" s="5"/>
      <c r="Z96" s="168" t="str">
        <f t="shared" si="328"/>
        <v/>
      </c>
      <c r="AA96" s="49" t="str">
        <f t="shared" si="329"/>
        <v/>
      </c>
      <c r="AB96" s="49" t="str">
        <f t="shared" si="369"/>
        <v/>
      </c>
      <c r="AC96" s="49" t="str">
        <f t="shared" si="369"/>
        <v/>
      </c>
      <c r="AD96" s="49" t="str">
        <f t="shared" si="369"/>
        <v/>
      </c>
      <c r="AE96" s="49" t="str">
        <f t="shared" si="369"/>
        <v/>
      </c>
      <c r="AF96" s="49" t="str">
        <f t="shared" si="369"/>
        <v/>
      </c>
      <c r="AG96" s="49" t="str">
        <f t="shared" si="369"/>
        <v/>
      </c>
      <c r="AH96" s="49" t="str">
        <f t="shared" si="369"/>
        <v/>
      </c>
      <c r="AI96" s="49" t="str">
        <f t="shared" si="369"/>
        <v/>
      </c>
      <c r="AJ96" s="49" t="str">
        <f t="shared" si="369"/>
        <v/>
      </c>
      <c r="AK96" s="49" t="str">
        <f t="shared" si="369"/>
        <v/>
      </c>
      <c r="AL96" s="49" t="str">
        <f t="shared" si="369"/>
        <v/>
      </c>
      <c r="AM96" s="49" t="str">
        <f t="shared" si="369"/>
        <v/>
      </c>
      <c r="AN96" s="49" t="str">
        <f t="shared" si="369"/>
        <v/>
      </c>
      <c r="AO96" s="49" t="str">
        <f t="shared" si="369"/>
        <v/>
      </c>
      <c r="AP96" s="49" t="str">
        <f t="shared" si="369"/>
        <v/>
      </c>
      <c r="AQ96" s="49" t="str">
        <f t="shared" si="369"/>
        <v/>
      </c>
      <c r="AR96" s="49" t="str">
        <f t="shared" si="369"/>
        <v/>
      </c>
      <c r="AS96" s="49" t="str">
        <f t="shared" si="369"/>
        <v/>
      </c>
      <c r="AT96" s="49" t="str">
        <f t="shared" si="369"/>
        <v/>
      </c>
      <c r="AU96" s="49" t="str">
        <f t="shared" si="369"/>
        <v/>
      </c>
      <c r="AV96" s="49" t="str">
        <f t="shared" si="369"/>
        <v/>
      </c>
      <c r="AW96" s="49" t="str">
        <f t="shared" si="369"/>
        <v/>
      </c>
      <c r="AX96" s="49" t="str">
        <f t="shared" si="369"/>
        <v/>
      </c>
      <c r="AY96" s="49" t="str">
        <f t="shared" si="369"/>
        <v/>
      </c>
      <c r="AZ96" s="49" t="str">
        <f t="shared" si="369"/>
        <v/>
      </c>
      <c r="BA96" s="49" t="str">
        <f t="shared" si="369"/>
        <v/>
      </c>
      <c r="BB96" s="49" t="str">
        <f t="shared" si="369"/>
        <v/>
      </c>
      <c r="BC96" s="49" t="str">
        <f t="shared" si="369"/>
        <v/>
      </c>
      <c r="BD96" s="49" t="str">
        <f t="shared" si="369"/>
        <v/>
      </c>
      <c r="BE96" s="49" t="str">
        <f t="shared" si="369"/>
        <v/>
      </c>
      <c r="BF96" s="49" t="str">
        <f t="shared" si="369"/>
        <v/>
      </c>
      <c r="BG96" s="49" t="str">
        <f t="shared" si="369"/>
        <v/>
      </c>
      <c r="BH96" s="49" t="str">
        <f t="shared" si="369"/>
        <v/>
      </c>
      <c r="BI96" s="49" t="str">
        <f t="shared" si="369"/>
        <v/>
      </c>
      <c r="BJ96" s="49" t="str">
        <f t="shared" si="369"/>
        <v/>
      </c>
      <c r="BK96" s="49" t="str">
        <f t="shared" si="369"/>
        <v/>
      </c>
      <c r="BL96" s="49" t="str">
        <f t="shared" si="369"/>
        <v/>
      </c>
      <c r="BM96" s="49" t="str">
        <f t="shared" si="369"/>
        <v/>
      </c>
      <c r="BN96" s="49" t="str">
        <f t="shared" si="369"/>
        <v/>
      </c>
      <c r="BO96" s="49" t="str">
        <f t="shared" si="369"/>
        <v/>
      </c>
      <c r="BP96" s="49" t="str">
        <f t="shared" si="369"/>
        <v/>
      </c>
      <c r="BQ96" s="49" t="str">
        <f t="shared" si="369"/>
        <v/>
      </c>
      <c r="BR96" s="49" t="str">
        <f t="shared" si="369"/>
        <v/>
      </c>
      <c r="BS96" s="49" t="str">
        <f t="shared" si="369"/>
        <v/>
      </c>
      <c r="BT96" s="49" t="str">
        <f t="shared" si="369"/>
        <v/>
      </c>
      <c r="BU96" s="49" t="str">
        <f t="shared" si="369"/>
        <v/>
      </c>
      <c r="BV96" s="49" t="str">
        <f t="shared" si="369"/>
        <v/>
      </c>
      <c r="BW96" s="49" t="str">
        <f t="shared" si="369"/>
        <v/>
      </c>
      <c r="BX96" s="49" t="str">
        <f t="shared" si="369"/>
        <v/>
      </c>
      <c r="BY96" s="49" t="str">
        <f t="shared" si="369"/>
        <v/>
      </c>
      <c r="BZ96" s="49" t="str">
        <f t="shared" si="369"/>
        <v/>
      </c>
      <c r="CA96" s="49" t="str">
        <f t="shared" si="369"/>
        <v/>
      </c>
      <c r="CB96" s="49" t="str">
        <f t="shared" si="369"/>
        <v/>
      </c>
      <c r="CC96" s="49" t="str">
        <f t="shared" si="369"/>
        <v/>
      </c>
      <c r="CD96" s="49" t="str">
        <f t="shared" si="369"/>
        <v/>
      </c>
      <c r="CE96" s="49" t="str">
        <f t="shared" si="369"/>
        <v/>
      </c>
      <c r="CF96" s="49" t="str">
        <f t="shared" si="369"/>
        <v/>
      </c>
      <c r="CG96" s="49" t="str">
        <f t="shared" si="369"/>
        <v/>
      </c>
      <c r="CH96" s="49" t="str">
        <f t="shared" si="369"/>
        <v/>
      </c>
      <c r="CI96" s="49" t="str">
        <f t="shared" si="369"/>
        <v/>
      </c>
      <c r="CJ96" s="49" t="str">
        <f t="shared" si="369"/>
        <v/>
      </c>
      <c r="CK96" s="49" t="str">
        <f t="shared" si="369"/>
        <v/>
      </c>
      <c r="CL96" s="49" t="str">
        <f t="shared" si="369"/>
        <v/>
      </c>
      <c r="CM96" s="49" t="str">
        <f t="shared" si="369"/>
        <v/>
      </c>
      <c r="CN96" s="49" t="str">
        <f t="shared" si="365"/>
        <v/>
      </c>
      <c r="CO96" s="49" t="str">
        <f t="shared" si="365"/>
        <v/>
      </c>
      <c r="CP96" s="49" t="str">
        <f t="shared" si="365"/>
        <v/>
      </c>
      <c r="CQ96" s="49" t="str">
        <f t="shared" si="365"/>
        <v/>
      </c>
      <c r="CR96" s="49" t="str">
        <f t="shared" si="365"/>
        <v/>
      </c>
      <c r="CS96" s="49" t="str">
        <f t="shared" si="365"/>
        <v/>
      </c>
      <c r="CT96" s="49" t="str">
        <f t="shared" si="365"/>
        <v/>
      </c>
      <c r="CU96" s="49" t="str">
        <f t="shared" si="365"/>
        <v/>
      </c>
      <c r="CV96" s="49" t="str">
        <f t="shared" si="365"/>
        <v/>
      </c>
      <c r="CW96" s="49" t="str">
        <f t="shared" si="365"/>
        <v/>
      </c>
      <c r="CX96" s="49" t="str">
        <f t="shared" si="365"/>
        <v/>
      </c>
      <c r="CY96" s="49" t="str">
        <f t="shared" si="365"/>
        <v/>
      </c>
      <c r="CZ96" s="49" t="str">
        <f t="shared" si="365"/>
        <v/>
      </c>
      <c r="DA96" s="49" t="str">
        <f t="shared" si="365"/>
        <v/>
      </c>
      <c r="DB96" s="49" t="str">
        <f t="shared" si="365"/>
        <v/>
      </c>
      <c r="DC96" s="49" t="str">
        <f t="shared" si="365"/>
        <v/>
      </c>
      <c r="DD96" s="49" t="str">
        <f t="shared" si="365"/>
        <v/>
      </c>
      <c r="DE96" s="49" t="str">
        <f t="shared" si="365"/>
        <v/>
      </c>
      <c r="DF96" s="49" t="str">
        <f t="shared" si="365"/>
        <v/>
      </c>
      <c r="DG96" s="49" t="str">
        <f t="shared" si="365"/>
        <v/>
      </c>
      <c r="DH96" s="49" t="str">
        <f t="shared" si="365"/>
        <v/>
      </c>
      <c r="DI96" s="49" t="str">
        <f t="shared" si="365"/>
        <v/>
      </c>
      <c r="DJ96" s="49" t="str">
        <f t="shared" si="365"/>
        <v/>
      </c>
      <c r="DK96" s="49" t="str">
        <f t="shared" si="365"/>
        <v/>
      </c>
      <c r="DL96" s="49" t="str">
        <f t="shared" si="365"/>
        <v/>
      </c>
      <c r="DM96" s="49" t="str">
        <f t="shared" si="365"/>
        <v/>
      </c>
      <c r="DN96" s="49" t="str">
        <f t="shared" si="365"/>
        <v/>
      </c>
      <c r="DO96" s="49" t="str">
        <f t="shared" si="365"/>
        <v/>
      </c>
      <c r="DP96" s="49" t="str">
        <f t="shared" si="365"/>
        <v/>
      </c>
      <c r="DQ96" s="49" t="str">
        <f t="shared" si="365"/>
        <v/>
      </c>
      <c r="DR96" s="49" t="str">
        <f t="shared" si="365"/>
        <v/>
      </c>
      <c r="DS96" s="49" t="str">
        <f t="shared" si="365"/>
        <v/>
      </c>
      <c r="DT96" s="49" t="str">
        <f t="shared" si="365"/>
        <v/>
      </c>
      <c r="DU96" s="49" t="str">
        <f t="shared" si="365"/>
        <v/>
      </c>
      <c r="DV96" s="49" t="str">
        <f t="shared" si="365"/>
        <v/>
      </c>
      <c r="DW96" s="183" t="str">
        <f t="shared" si="330"/>
        <v/>
      </c>
      <c r="DX96" s="49" t="str">
        <f t="shared" si="225"/>
        <v/>
      </c>
      <c r="DY96" s="49" t="str">
        <f t="shared" si="226"/>
        <v/>
      </c>
      <c r="DZ96" s="49" t="str">
        <f t="shared" si="227"/>
        <v/>
      </c>
      <c r="EA96" s="49" t="str">
        <f t="shared" si="228"/>
        <v/>
      </c>
      <c r="EB96" s="49" t="str">
        <f t="shared" si="229"/>
        <v/>
      </c>
      <c r="EC96" s="49" t="str">
        <f t="shared" si="230"/>
        <v/>
      </c>
      <c r="ED96" s="49" t="str">
        <f t="shared" si="231"/>
        <v/>
      </c>
      <c r="EE96" s="49" t="str">
        <f t="shared" si="232"/>
        <v/>
      </c>
      <c r="EF96" s="49" t="str">
        <f t="shared" si="233"/>
        <v/>
      </c>
      <c r="EG96" s="49" t="str">
        <f t="shared" si="234"/>
        <v/>
      </c>
      <c r="EH96" s="49" t="str">
        <f t="shared" si="235"/>
        <v/>
      </c>
      <c r="EI96" s="49" t="str">
        <f t="shared" si="236"/>
        <v/>
      </c>
      <c r="EJ96" s="49" t="str">
        <f t="shared" si="237"/>
        <v/>
      </c>
      <c r="EK96" s="49" t="str">
        <f t="shared" si="238"/>
        <v/>
      </c>
      <c r="EL96" s="49" t="str">
        <f t="shared" si="239"/>
        <v/>
      </c>
      <c r="EM96" s="49" t="str">
        <f t="shared" si="240"/>
        <v/>
      </c>
      <c r="EN96" s="49" t="str">
        <f t="shared" si="241"/>
        <v/>
      </c>
      <c r="EO96" s="49" t="str">
        <f t="shared" si="242"/>
        <v/>
      </c>
      <c r="EP96" s="49" t="str">
        <f t="shared" si="243"/>
        <v/>
      </c>
      <c r="EQ96" s="49" t="str">
        <f t="shared" si="244"/>
        <v/>
      </c>
      <c r="ER96" s="49" t="str">
        <f t="shared" si="245"/>
        <v/>
      </c>
      <c r="ES96" s="49" t="str">
        <f t="shared" si="246"/>
        <v/>
      </c>
      <c r="ET96" s="49" t="str">
        <f t="shared" si="247"/>
        <v/>
      </c>
      <c r="EU96" s="49" t="str">
        <f t="shared" si="248"/>
        <v/>
      </c>
      <c r="EV96" s="49" t="str">
        <f t="shared" si="249"/>
        <v/>
      </c>
      <c r="EW96" s="49" t="str">
        <f t="shared" si="250"/>
        <v/>
      </c>
      <c r="EX96" s="49" t="str">
        <f t="shared" si="251"/>
        <v/>
      </c>
      <c r="EY96" s="49" t="str">
        <f t="shared" si="252"/>
        <v/>
      </c>
      <c r="EZ96" s="49" t="str">
        <f t="shared" si="253"/>
        <v/>
      </c>
      <c r="FA96" s="49" t="str">
        <f t="shared" si="254"/>
        <v/>
      </c>
      <c r="FB96" s="49" t="str">
        <f t="shared" si="255"/>
        <v/>
      </c>
      <c r="FC96" s="49" t="str">
        <f t="shared" si="256"/>
        <v/>
      </c>
      <c r="FD96" s="49" t="str">
        <f t="shared" si="257"/>
        <v/>
      </c>
      <c r="FE96" s="49" t="str">
        <f t="shared" si="258"/>
        <v/>
      </c>
      <c r="FF96" s="49" t="str">
        <f t="shared" si="259"/>
        <v/>
      </c>
      <c r="FG96" s="49" t="str">
        <f t="shared" si="260"/>
        <v/>
      </c>
      <c r="FH96" s="49" t="str">
        <f t="shared" si="261"/>
        <v/>
      </c>
      <c r="FI96" s="49" t="str">
        <f t="shared" si="262"/>
        <v/>
      </c>
      <c r="FJ96" s="49" t="str">
        <f t="shared" si="263"/>
        <v/>
      </c>
      <c r="FK96" s="49" t="str">
        <f t="shared" si="264"/>
        <v/>
      </c>
      <c r="FL96" s="49" t="str">
        <f t="shared" si="265"/>
        <v/>
      </c>
      <c r="FM96" s="49" t="str">
        <f t="shared" si="266"/>
        <v/>
      </c>
      <c r="FN96" s="49" t="str">
        <f t="shared" si="267"/>
        <v/>
      </c>
      <c r="FO96" s="49" t="str">
        <f t="shared" si="268"/>
        <v/>
      </c>
      <c r="FP96" s="49" t="str">
        <f t="shared" si="269"/>
        <v/>
      </c>
      <c r="FQ96" s="49" t="str">
        <f t="shared" si="270"/>
        <v/>
      </c>
      <c r="FR96" s="49" t="str">
        <f t="shared" si="271"/>
        <v/>
      </c>
      <c r="FS96" s="49" t="str">
        <f t="shared" si="272"/>
        <v/>
      </c>
      <c r="FT96" s="49" t="str">
        <f t="shared" si="273"/>
        <v/>
      </c>
      <c r="FU96" s="49" t="str">
        <f t="shared" si="274"/>
        <v/>
      </c>
      <c r="FV96" s="49" t="str">
        <f t="shared" si="275"/>
        <v/>
      </c>
      <c r="FW96" s="49" t="str">
        <f t="shared" si="276"/>
        <v/>
      </c>
      <c r="FX96" s="49" t="str">
        <f t="shared" si="277"/>
        <v/>
      </c>
      <c r="FY96" s="49" t="str">
        <f t="shared" si="278"/>
        <v/>
      </c>
      <c r="FZ96" s="49" t="str">
        <f t="shared" si="279"/>
        <v/>
      </c>
      <c r="GA96" s="49" t="str">
        <f t="shared" si="280"/>
        <v/>
      </c>
      <c r="GB96" s="49" t="str">
        <f t="shared" si="281"/>
        <v/>
      </c>
      <c r="GC96" s="49" t="str">
        <f t="shared" si="282"/>
        <v/>
      </c>
      <c r="GD96" s="49" t="str">
        <f t="shared" si="283"/>
        <v/>
      </c>
      <c r="GE96" s="49" t="str">
        <f t="shared" si="284"/>
        <v/>
      </c>
      <c r="GF96" s="49" t="str">
        <f t="shared" si="285"/>
        <v/>
      </c>
      <c r="GG96" s="49" t="str">
        <f t="shared" si="286"/>
        <v/>
      </c>
      <c r="GH96" s="49" t="str">
        <f t="shared" si="287"/>
        <v/>
      </c>
      <c r="GI96" s="49" t="str">
        <f t="shared" si="288"/>
        <v/>
      </c>
      <c r="GJ96" s="49" t="str">
        <f t="shared" si="289"/>
        <v/>
      </c>
      <c r="GK96" s="49" t="str">
        <f t="shared" si="290"/>
        <v/>
      </c>
      <c r="GL96" s="49" t="str">
        <f t="shared" si="291"/>
        <v/>
      </c>
      <c r="GM96" s="49" t="str">
        <f t="shared" si="292"/>
        <v/>
      </c>
      <c r="GN96" s="49" t="str">
        <f t="shared" si="293"/>
        <v/>
      </c>
      <c r="GO96" s="49" t="str">
        <f t="shared" si="294"/>
        <v/>
      </c>
      <c r="GP96" s="49" t="str">
        <f t="shared" si="295"/>
        <v/>
      </c>
      <c r="GQ96" s="49" t="str">
        <f t="shared" si="296"/>
        <v/>
      </c>
      <c r="GR96" s="49" t="str">
        <f t="shared" si="297"/>
        <v/>
      </c>
      <c r="GS96" s="49" t="str">
        <f t="shared" si="298"/>
        <v/>
      </c>
      <c r="GT96" s="49" t="str">
        <f t="shared" si="299"/>
        <v/>
      </c>
      <c r="GU96" s="49" t="str">
        <f t="shared" si="300"/>
        <v/>
      </c>
      <c r="GV96" s="49" t="str">
        <f t="shared" si="301"/>
        <v/>
      </c>
      <c r="GW96" s="49" t="str">
        <f t="shared" si="302"/>
        <v/>
      </c>
      <c r="GX96" s="49" t="str">
        <f t="shared" si="303"/>
        <v/>
      </c>
      <c r="GY96" s="49" t="str">
        <f t="shared" si="304"/>
        <v/>
      </c>
      <c r="GZ96" s="49" t="str">
        <f t="shared" si="305"/>
        <v/>
      </c>
      <c r="HA96" s="49" t="str">
        <f t="shared" si="306"/>
        <v/>
      </c>
      <c r="HB96" s="49" t="str">
        <f t="shared" si="307"/>
        <v/>
      </c>
      <c r="HC96" s="49" t="str">
        <f t="shared" si="308"/>
        <v/>
      </c>
      <c r="HD96" s="49" t="str">
        <f t="shared" si="309"/>
        <v/>
      </c>
      <c r="HE96" s="49" t="str">
        <f t="shared" si="310"/>
        <v/>
      </c>
      <c r="HF96" s="49" t="str">
        <f t="shared" si="311"/>
        <v/>
      </c>
      <c r="HG96" s="49" t="str">
        <f t="shared" si="312"/>
        <v/>
      </c>
      <c r="HH96" s="49" t="str">
        <f t="shared" si="313"/>
        <v/>
      </c>
      <c r="HI96" s="49" t="str">
        <f t="shared" si="314"/>
        <v/>
      </c>
      <c r="HJ96" s="49" t="str">
        <f t="shared" si="315"/>
        <v/>
      </c>
      <c r="HK96" s="49" t="str">
        <f t="shared" si="316"/>
        <v/>
      </c>
      <c r="HL96" s="49" t="str">
        <f t="shared" si="317"/>
        <v/>
      </c>
      <c r="HM96" s="49" t="str">
        <f t="shared" si="318"/>
        <v/>
      </c>
      <c r="HN96" s="49" t="str">
        <f t="shared" si="319"/>
        <v/>
      </c>
      <c r="HO96" s="49" t="str">
        <f t="shared" si="320"/>
        <v/>
      </c>
      <c r="HP96" s="49" t="str">
        <f t="shared" si="321"/>
        <v/>
      </c>
      <c r="HQ96" s="49" t="str">
        <f t="shared" si="322"/>
        <v/>
      </c>
      <c r="HR96" s="49" t="str">
        <f t="shared" si="323"/>
        <v/>
      </c>
      <c r="HS96" s="49" t="str">
        <f t="shared" si="324"/>
        <v/>
      </c>
      <c r="HT96" s="169" t="e">
        <f t="shared" si="325"/>
        <v>#N/A</v>
      </c>
      <c r="HU96" s="169" t="e">
        <f t="shared" si="366"/>
        <v>#N/A</v>
      </c>
      <c r="HV96" s="169" t="e">
        <f t="shared" si="366"/>
        <v>#N/A</v>
      </c>
      <c r="HW96" s="169" t="e">
        <f t="shared" si="366"/>
        <v>#N/A</v>
      </c>
      <c r="HX96" s="169" t="e">
        <f t="shared" si="353"/>
        <v>#N/A</v>
      </c>
      <c r="HY96" s="169" t="e">
        <f t="shared" si="353"/>
        <v>#N/A</v>
      </c>
      <c r="HZ96" s="169" t="e">
        <f t="shared" si="353"/>
        <v>#N/A</v>
      </c>
      <c r="IA96" s="169" t="e">
        <f t="shared" si="353"/>
        <v>#N/A</v>
      </c>
      <c r="IB96" s="169" t="e">
        <f t="shared" si="353"/>
        <v>#N/A</v>
      </c>
      <c r="IC96" s="169" t="e">
        <f t="shared" si="353"/>
        <v>#N/A</v>
      </c>
      <c r="ID96" s="169" t="e">
        <f t="shared" si="353"/>
        <v>#N/A</v>
      </c>
      <c r="IE96" s="169" t="e">
        <f t="shared" si="353"/>
        <v>#N/A</v>
      </c>
      <c r="IF96" s="169" t="e">
        <f t="shared" si="353"/>
        <v>#N/A</v>
      </c>
      <c r="IG96" s="169" t="e">
        <f t="shared" si="353"/>
        <v>#N/A</v>
      </c>
      <c r="IH96" s="169" t="e">
        <f t="shared" si="353"/>
        <v>#N/A</v>
      </c>
      <c r="II96" s="169" t="e">
        <f t="shared" si="353"/>
        <v>#N/A</v>
      </c>
      <c r="IJ96" s="169" t="e">
        <f t="shared" si="353"/>
        <v>#N/A</v>
      </c>
      <c r="IK96" s="169" t="e">
        <f t="shared" si="353"/>
        <v>#N/A</v>
      </c>
      <c r="IL96" s="169" t="e">
        <f t="shared" si="353"/>
        <v>#N/A</v>
      </c>
      <c r="IM96" s="169" t="e">
        <f t="shared" si="373"/>
        <v>#N/A</v>
      </c>
      <c r="IN96" s="169" t="e">
        <f t="shared" si="373"/>
        <v>#N/A</v>
      </c>
      <c r="IO96" s="169" t="e">
        <f t="shared" si="373"/>
        <v>#N/A</v>
      </c>
      <c r="IP96" s="169" t="e">
        <f t="shared" si="373"/>
        <v>#N/A</v>
      </c>
      <c r="IQ96" s="169" t="e">
        <f t="shared" si="373"/>
        <v>#N/A</v>
      </c>
      <c r="IR96" s="169" t="e">
        <f t="shared" si="373"/>
        <v>#N/A</v>
      </c>
      <c r="IS96" s="169" t="e">
        <f t="shared" si="373"/>
        <v>#N/A</v>
      </c>
      <c r="IT96" s="169" t="e">
        <f t="shared" si="373"/>
        <v>#N/A</v>
      </c>
      <c r="IU96" s="169" t="e">
        <f t="shared" si="373"/>
        <v>#N/A</v>
      </c>
      <c r="IV96" s="169" t="e">
        <f t="shared" si="373"/>
        <v>#N/A</v>
      </c>
      <c r="IW96" s="169" t="e">
        <f t="shared" si="373"/>
        <v>#N/A</v>
      </c>
      <c r="IX96" s="169" t="e">
        <f t="shared" si="373"/>
        <v>#N/A</v>
      </c>
      <c r="IY96" s="169" t="e">
        <f t="shared" si="373"/>
        <v>#N/A</v>
      </c>
      <c r="IZ96" s="169" t="e">
        <f t="shared" si="373"/>
        <v>#N/A</v>
      </c>
      <c r="JA96" s="169" t="e">
        <f t="shared" si="373"/>
        <v>#N/A</v>
      </c>
      <c r="JB96" s="169" t="e">
        <f t="shared" si="370"/>
        <v>#N/A</v>
      </c>
      <c r="JC96" s="169" t="e">
        <f t="shared" si="370"/>
        <v>#N/A</v>
      </c>
      <c r="JD96" s="169" t="e">
        <f t="shared" si="370"/>
        <v>#N/A</v>
      </c>
      <c r="JE96" s="169" t="e">
        <f t="shared" si="370"/>
        <v>#N/A</v>
      </c>
      <c r="JF96" s="169" t="e">
        <f t="shared" si="370"/>
        <v>#N/A</v>
      </c>
      <c r="JG96" s="169" t="e">
        <f t="shared" si="370"/>
        <v>#N/A</v>
      </c>
      <c r="JH96" s="169" t="e">
        <f t="shared" si="370"/>
        <v>#N/A</v>
      </c>
      <c r="JI96" s="169" t="e">
        <f t="shared" si="370"/>
        <v>#N/A</v>
      </c>
      <c r="JJ96" s="169" t="e">
        <f t="shared" si="370"/>
        <v>#N/A</v>
      </c>
      <c r="JK96" s="169" t="e">
        <f t="shared" si="370"/>
        <v>#N/A</v>
      </c>
      <c r="JL96" s="169" t="e">
        <f t="shared" si="370"/>
        <v>#N/A</v>
      </c>
      <c r="JM96" s="169" t="e">
        <f t="shared" si="370"/>
        <v>#N/A</v>
      </c>
      <c r="JN96" s="169" t="e">
        <f t="shared" si="370"/>
        <v>#N/A</v>
      </c>
      <c r="JO96" s="169" t="e">
        <f t="shared" si="370"/>
        <v>#N/A</v>
      </c>
      <c r="JP96" s="169" t="e">
        <f t="shared" si="370"/>
        <v>#N/A</v>
      </c>
      <c r="JQ96" s="169" t="e">
        <f t="shared" si="359"/>
        <v>#N/A</v>
      </c>
      <c r="JR96" s="169" t="e">
        <f t="shared" si="359"/>
        <v>#N/A</v>
      </c>
      <c r="JS96" s="169" t="e">
        <f t="shared" si="359"/>
        <v>#N/A</v>
      </c>
      <c r="JT96" s="169" t="e">
        <f t="shared" si="359"/>
        <v>#N/A</v>
      </c>
      <c r="JU96" s="169" t="e">
        <f t="shared" si="359"/>
        <v>#N/A</v>
      </c>
      <c r="JV96" s="169" t="e">
        <f t="shared" si="359"/>
        <v>#N/A</v>
      </c>
      <c r="JW96" s="169" t="e">
        <f t="shared" si="359"/>
        <v>#N/A</v>
      </c>
      <c r="JX96" s="169" t="e">
        <f t="shared" si="359"/>
        <v>#N/A</v>
      </c>
      <c r="JY96" s="169" t="e">
        <f t="shared" si="359"/>
        <v>#N/A</v>
      </c>
      <c r="JZ96" s="169" t="e">
        <f t="shared" si="359"/>
        <v>#N/A</v>
      </c>
      <c r="KA96" s="169" t="e">
        <f t="shared" si="359"/>
        <v>#N/A</v>
      </c>
      <c r="KB96" s="169" t="e">
        <f t="shared" si="359"/>
        <v>#N/A</v>
      </c>
      <c r="KC96" s="169" t="e">
        <f t="shared" si="359"/>
        <v>#N/A</v>
      </c>
      <c r="KD96" s="169" t="e">
        <f t="shared" si="359"/>
        <v>#N/A</v>
      </c>
      <c r="KE96" s="169" t="e">
        <f t="shared" si="359"/>
        <v>#N/A</v>
      </c>
      <c r="KF96" s="169" t="e">
        <f t="shared" si="335"/>
        <v>#N/A</v>
      </c>
      <c r="KG96" s="169" t="e">
        <f t="shared" si="367"/>
        <v>#N/A</v>
      </c>
      <c r="KH96" s="169" t="e">
        <f t="shared" si="367"/>
        <v>#N/A</v>
      </c>
      <c r="KI96" s="169" t="e">
        <f t="shared" si="367"/>
        <v>#N/A</v>
      </c>
      <c r="KJ96" s="169" t="e">
        <f t="shared" si="354"/>
        <v>#N/A</v>
      </c>
      <c r="KK96" s="169" t="e">
        <f t="shared" si="354"/>
        <v>#N/A</v>
      </c>
      <c r="KL96" s="169" t="e">
        <f t="shared" si="354"/>
        <v>#N/A</v>
      </c>
      <c r="KM96" s="169" t="e">
        <f t="shared" si="354"/>
        <v>#N/A</v>
      </c>
      <c r="KN96" s="169" t="e">
        <f t="shared" si="354"/>
        <v>#N/A</v>
      </c>
      <c r="KO96" s="169" t="e">
        <f t="shared" si="354"/>
        <v>#N/A</v>
      </c>
      <c r="KP96" s="169" t="e">
        <f t="shared" si="354"/>
        <v>#N/A</v>
      </c>
      <c r="KQ96" s="169" t="e">
        <f t="shared" si="354"/>
        <v>#N/A</v>
      </c>
      <c r="KR96" s="169" t="e">
        <f t="shared" si="354"/>
        <v>#N/A</v>
      </c>
      <c r="KS96" s="169" t="e">
        <f t="shared" si="354"/>
        <v>#N/A</v>
      </c>
      <c r="KT96" s="169" t="e">
        <f t="shared" si="354"/>
        <v>#N/A</v>
      </c>
      <c r="KU96" s="169" t="e">
        <f t="shared" si="354"/>
        <v>#N/A</v>
      </c>
      <c r="KV96" s="169" t="e">
        <f t="shared" si="354"/>
        <v>#N/A</v>
      </c>
      <c r="KW96" s="169" t="e">
        <f t="shared" si="354"/>
        <v>#N/A</v>
      </c>
      <c r="KX96" s="169" t="e">
        <f t="shared" si="354"/>
        <v>#N/A</v>
      </c>
      <c r="KY96" s="169" t="e">
        <f t="shared" si="374"/>
        <v>#N/A</v>
      </c>
      <c r="KZ96" s="169" t="e">
        <f t="shared" si="374"/>
        <v>#N/A</v>
      </c>
      <c r="LA96" s="169" t="e">
        <f t="shared" si="374"/>
        <v>#N/A</v>
      </c>
      <c r="LB96" s="169" t="e">
        <f t="shared" si="374"/>
        <v>#N/A</v>
      </c>
      <c r="LC96" s="169" t="e">
        <f t="shared" si="374"/>
        <v>#N/A</v>
      </c>
      <c r="LD96" s="169" t="e">
        <f t="shared" si="374"/>
        <v>#N/A</v>
      </c>
      <c r="LE96" s="169" t="e">
        <f t="shared" si="374"/>
        <v>#N/A</v>
      </c>
      <c r="LF96" s="169" t="e">
        <f t="shared" si="374"/>
        <v>#N/A</v>
      </c>
      <c r="LG96" s="169" t="e">
        <f t="shared" si="374"/>
        <v>#N/A</v>
      </c>
      <c r="LH96" s="169" t="e">
        <f t="shared" si="374"/>
        <v>#N/A</v>
      </c>
      <c r="LI96" s="169" t="e">
        <f t="shared" si="374"/>
        <v>#N/A</v>
      </c>
      <c r="LJ96" s="169" t="e">
        <f t="shared" si="374"/>
        <v>#N/A</v>
      </c>
      <c r="LK96" s="169" t="e">
        <f t="shared" si="374"/>
        <v>#N/A</v>
      </c>
      <c r="LL96" s="169" t="e">
        <f t="shared" si="374"/>
        <v>#N/A</v>
      </c>
      <c r="LM96" s="169" t="e">
        <f t="shared" si="374"/>
        <v>#N/A</v>
      </c>
      <c r="LN96" s="169" t="e">
        <f t="shared" si="371"/>
        <v>#N/A</v>
      </c>
      <c r="LO96" s="169" t="e">
        <f t="shared" si="371"/>
        <v>#N/A</v>
      </c>
      <c r="LP96" s="169" t="e">
        <f t="shared" si="371"/>
        <v>#N/A</v>
      </c>
      <c r="LQ96" s="169" t="e">
        <f t="shared" si="371"/>
        <v>#N/A</v>
      </c>
      <c r="LR96" s="169" t="e">
        <f t="shared" si="371"/>
        <v>#N/A</v>
      </c>
      <c r="LS96" s="169" t="e">
        <f t="shared" si="371"/>
        <v>#N/A</v>
      </c>
      <c r="LT96" s="169" t="e">
        <f t="shared" si="371"/>
        <v>#N/A</v>
      </c>
      <c r="LU96" s="169" t="e">
        <f t="shared" si="371"/>
        <v>#N/A</v>
      </c>
      <c r="LV96" s="169" t="e">
        <f t="shared" si="371"/>
        <v>#N/A</v>
      </c>
      <c r="LW96" s="169" t="e">
        <f t="shared" si="371"/>
        <v>#N/A</v>
      </c>
      <c r="LX96" s="169" t="e">
        <f t="shared" si="371"/>
        <v>#N/A</v>
      </c>
      <c r="LY96" s="169" t="e">
        <f t="shared" si="371"/>
        <v>#N/A</v>
      </c>
      <c r="LZ96" s="169" t="e">
        <f t="shared" si="371"/>
        <v>#N/A</v>
      </c>
      <c r="MA96" s="169" t="e">
        <f t="shared" si="371"/>
        <v>#N/A</v>
      </c>
      <c r="MB96" s="169" t="e">
        <f t="shared" si="371"/>
        <v>#N/A</v>
      </c>
      <c r="MC96" s="169" t="e">
        <f t="shared" si="360"/>
        <v>#N/A</v>
      </c>
      <c r="MD96" s="169" t="e">
        <f t="shared" si="360"/>
        <v>#N/A</v>
      </c>
      <c r="ME96" s="169" t="e">
        <f t="shared" si="360"/>
        <v>#N/A</v>
      </c>
      <c r="MF96" s="169" t="e">
        <f t="shared" si="360"/>
        <v>#N/A</v>
      </c>
      <c r="MG96" s="169" t="e">
        <f t="shared" si="360"/>
        <v>#N/A</v>
      </c>
      <c r="MH96" s="169" t="e">
        <f t="shared" si="360"/>
        <v>#N/A</v>
      </c>
      <c r="MI96" s="169" t="e">
        <f t="shared" si="360"/>
        <v>#N/A</v>
      </c>
      <c r="MJ96" s="169" t="e">
        <f t="shared" si="360"/>
        <v>#N/A</v>
      </c>
      <c r="MK96" s="169" t="e">
        <f t="shared" si="360"/>
        <v>#N/A</v>
      </c>
      <c r="ML96" s="169" t="e">
        <f t="shared" si="360"/>
        <v>#N/A</v>
      </c>
      <c r="MM96" s="169" t="e">
        <f t="shared" si="360"/>
        <v>#N/A</v>
      </c>
      <c r="MN96" s="169" t="e">
        <f t="shared" si="360"/>
        <v>#N/A</v>
      </c>
      <c r="MO96" s="169" t="e">
        <f t="shared" si="360"/>
        <v>#N/A</v>
      </c>
      <c r="MP96" s="169" t="e">
        <f t="shared" si="360"/>
        <v>#N/A</v>
      </c>
      <c r="MQ96" s="169" t="e">
        <f t="shared" si="360"/>
        <v>#N/A</v>
      </c>
      <c r="MR96" s="169" t="e">
        <f t="shared" si="336"/>
        <v>#N/A</v>
      </c>
      <c r="MS96" s="169" t="e">
        <f t="shared" si="368"/>
        <v>#N/A</v>
      </c>
      <c r="MT96" s="169" t="e">
        <f t="shared" si="368"/>
        <v>#N/A</v>
      </c>
      <c r="MU96" s="169" t="e">
        <f t="shared" si="368"/>
        <v>#N/A</v>
      </c>
      <c r="MV96" s="169" t="e">
        <f t="shared" si="355"/>
        <v>#N/A</v>
      </c>
      <c r="MW96" s="169" t="e">
        <f t="shared" si="355"/>
        <v>#N/A</v>
      </c>
      <c r="MX96" s="169" t="e">
        <f t="shared" si="355"/>
        <v>#N/A</v>
      </c>
      <c r="MY96" s="169" t="e">
        <f t="shared" si="355"/>
        <v>#N/A</v>
      </c>
      <c r="MZ96" s="169" t="e">
        <f t="shared" si="355"/>
        <v>#N/A</v>
      </c>
      <c r="NA96" s="169" t="e">
        <f t="shared" si="355"/>
        <v>#N/A</v>
      </c>
      <c r="NB96" s="169" t="e">
        <f t="shared" si="355"/>
        <v>#N/A</v>
      </c>
      <c r="NC96" s="169" t="e">
        <f t="shared" si="355"/>
        <v>#N/A</v>
      </c>
      <c r="ND96" s="169" t="e">
        <f t="shared" si="355"/>
        <v>#N/A</v>
      </c>
      <c r="NE96" s="169" t="e">
        <f t="shared" si="355"/>
        <v>#N/A</v>
      </c>
      <c r="NF96" s="169" t="e">
        <f t="shared" si="355"/>
        <v>#N/A</v>
      </c>
      <c r="NG96" s="169" t="e">
        <f t="shared" si="355"/>
        <v>#N/A</v>
      </c>
      <c r="NH96" s="169" t="e">
        <f t="shared" si="355"/>
        <v>#N/A</v>
      </c>
      <c r="NI96" s="169" t="e">
        <f t="shared" si="355"/>
        <v>#N/A</v>
      </c>
      <c r="NJ96" s="169" t="e">
        <f t="shared" si="355"/>
        <v>#N/A</v>
      </c>
      <c r="NK96" s="169" t="e">
        <f t="shared" si="375"/>
        <v>#N/A</v>
      </c>
      <c r="NL96" s="169" t="e">
        <f t="shared" si="375"/>
        <v>#N/A</v>
      </c>
      <c r="NM96" s="169" t="e">
        <f t="shared" si="375"/>
        <v>#N/A</v>
      </c>
      <c r="NN96" s="169" t="e">
        <f t="shared" si="375"/>
        <v>#N/A</v>
      </c>
      <c r="NO96" s="169" t="e">
        <f t="shared" si="375"/>
        <v>#N/A</v>
      </c>
      <c r="NP96" s="169" t="e">
        <f t="shared" si="375"/>
        <v>#N/A</v>
      </c>
      <c r="NQ96" s="169" t="e">
        <f t="shared" si="375"/>
        <v>#N/A</v>
      </c>
      <c r="NR96" s="169" t="e">
        <f t="shared" si="375"/>
        <v>#N/A</v>
      </c>
      <c r="NS96" s="169" t="e">
        <f t="shared" si="375"/>
        <v>#N/A</v>
      </c>
      <c r="NT96" s="169" t="e">
        <f t="shared" si="375"/>
        <v>#N/A</v>
      </c>
      <c r="NU96" s="169" t="e">
        <f t="shared" si="375"/>
        <v>#N/A</v>
      </c>
      <c r="NV96" s="169" t="e">
        <f t="shared" si="375"/>
        <v>#N/A</v>
      </c>
      <c r="NW96" s="169" t="e">
        <f t="shared" si="375"/>
        <v>#N/A</v>
      </c>
      <c r="NX96" s="169" t="e">
        <f t="shared" si="375"/>
        <v>#N/A</v>
      </c>
      <c r="NY96" s="169" t="e">
        <f t="shared" si="375"/>
        <v>#N/A</v>
      </c>
      <c r="NZ96" s="169" t="e">
        <f t="shared" si="372"/>
        <v>#N/A</v>
      </c>
      <c r="OA96" s="169" t="e">
        <f t="shared" si="372"/>
        <v>#N/A</v>
      </c>
      <c r="OB96" s="169" t="e">
        <f t="shared" si="372"/>
        <v>#N/A</v>
      </c>
      <c r="OC96" s="169" t="e">
        <f t="shared" si="372"/>
        <v>#N/A</v>
      </c>
      <c r="OD96" s="169" t="e">
        <f t="shared" si="372"/>
        <v>#N/A</v>
      </c>
      <c r="OE96" s="169" t="e">
        <f t="shared" si="372"/>
        <v>#N/A</v>
      </c>
      <c r="OF96" s="169" t="e">
        <f t="shared" si="372"/>
        <v>#N/A</v>
      </c>
      <c r="OG96" s="169" t="e">
        <f t="shared" si="372"/>
        <v>#N/A</v>
      </c>
      <c r="OH96" s="169" t="e">
        <f t="shared" si="372"/>
        <v>#N/A</v>
      </c>
      <c r="OI96" s="169" t="e">
        <f t="shared" si="372"/>
        <v>#N/A</v>
      </c>
      <c r="OJ96" s="169" t="e">
        <f t="shared" si="372"/>
        <v>#N/A</v>
      </c>
      <c r="OK96" s="169" t="e">
        <f t="shared" si="372"/>
        <v>#N/A</v>
      </c>
      <c r="OL96" s="169" t="e">
        <f t="shared" si="372"/>
        <v>#N/A</v>
      </c>
      <c r="OM96" s="169" t="e">
        <f t="shared" si="372"/>
        <v>#N/A</v>
      </c>
      <c r="ON96" s="169" t="e">
        <f t="shared" si="372"/>
        <v>#N/A</v>
      </c>
      <c r="OO96" s="169" t="e">
        <f t="shared" si="361"/>
        <v>#N/A</v>
      </c>
      <c r="OP96" s="169" t="e">
        <f t="shared" si="361"/>
        <v>#N/A</v>
      </c>
      <c r="OQ96" s="169" t="e">
        <f t="shared" si="361"/>
        <v>#N/A</v>
      </c>
      <c r="OR96" s="169" t="e">
        <f t="shared" si="361"/>
        <v>#N/A</v>
      </c>
      <c r="OS96" s="169" t="e">
        <f t="shared" si="361"/>
        <v>#N/A</v>
      </c>
      <c r="OT96" s="169" t="e">
        <f t="shared" si="361"/>
        <v>#N/A</v>
      </c>
      <c r="OU96" s="169" t="e">
        <f t="shared" si="361"/>
        <v>#N/A</v>
      </c>
      <c r="OV96" s="169" t="e">
        <f t="shared" si="361"/>
        <v>#N/A</v>
      </c>
      <c r="OW96" s="169" t="e">
        <f t="shared" si="361"/>
        <v>#N/A</v>
      </c>
      <c r="OX96" s="169" t="e">
        <f t="shared" si="361"/>
        <v>#N/A</v>
      </c>
      <c r="OY96" s="169" t="e">
        <f t="shared" si="361"/>
        <v>#N/A</v>
      </c>
      <c r="OZ96" s="169" t="e">
        <f t="shared" si="361"/>
        <v>#N/A</v>
      </c>
      <c r="PA96" s="169" t="e">
        <f t="shared" si="361"/>
        <v>#N/A</v>
      </c>
      <c r="PB96" s="169" t="e">
        <f t="shared" si="361"/>
        <v>#N/A</v>
      </c>
      <c r="PC96" s="169" t="e">
        <f t="shared" si="361"/>
        <v>#N/A</v>
      </c>
      <c r="PD96" s="169" t="e">
        <f t="shared" si="337"/>
        <v>#N/A</v>
      </c>
      <c r="PE96" s="169" t="e">
        <f t="shared" si="357"/>
        <v>#N/A</v>
      </c>
      <c r="PF96" s="169" t="e">
        <f t="shared" si="357"/>
        <v>#N/A</v>
      </c>
      <c r="PG96" s="169" t="e">
        <f t="shared" si="357"/>
        <v>#N/A</v>
      </c>
      <c r="PH96" s="169" t="e">
        <f t="shared" si="357"/>
        <v>#N/A</v>
      </c>
      <c r="PI96" s="169" t="e">
        <f t="shared" si="357"/>
        <v>#N/A</v>
      </c>
      <c r="PJ96" s="169" t="e">
        <f t="shared" si="357"/>
        <v>#N/A</v>
      </c>
      <c r="PK96" s="169" t="e">
        <f t="shared" si="357"/>
        <v>#N/A</v>
      </c>
      <c r="PL96" s="169" t="e">
        <f t="shared" si="357"/>
        <v>#N/A</v>
      </c>
    </row>
    <row r="97" spans="1:428" hidden="1" x14ac:dyDescent="0.75">
      <c r="A97" s="4">
        <v>94</v>
      </c>
      <c r="B97" s="109"/>
      <c r="C97" s="117"/>
      <c r="D97" s="122" t="str">
        <f t="shared" si="220"/>
        <v/>
      </c>
      <c r="E97" s="95"/>
      <c r="F97" s="122" t="str">
        <f t="shared" si="221"/>
        <v/>
      </c>
      <c r="G97" s="117"/>
      <c r="H97" s="110"/>
      <c r="I97" s="124" t="str">
        <f t="shared" si="222"/>
        <v/>
      </c>
      <c r="J97" s="124" t="str">
        <f t="shared" si="223"/>
        <v/>
      </c>
      <c r="K97" s="73" t="str">
        <f t="shared" si="327"/>
        <v/>
      </c>
      <c r="L97" s="23"/>
      <c r="M97" s="57"/>
      <c r="N97" s="280"/>
      <c r="O97" s="74" t="str">
        <f>IF(AND(D97&gt;0,E97&gt;0,F97&gt;0),IF(ISBLANK(N97),IF(ISBLANK(L97),"",(F97-D97)*VLOOKUP(L97,VLookups!$A$4:$B$13,2,FALSE)),N97),"")</f>
        <v/>
      </c>
      <c r="P97" s="75" t="str">
        <f t="shared" si="224"/>
        <v/>
      </c>
      <c r="Q97" s="95"/>
      <c r="R97" s="270" t="str">
        <f>IF(AND(Q97&gt;0,E97&gt;0,NOT(O97="")),ABS(VLOOKUP($Q$1,VLookups!$A$43:$B$44,2,FALSE)-_xlfn.NORM.DIST(Q97,K97,O97,TRUE)),"")</f>
        <v/>
      </c>
      <c r="S97" s="94" t="str">
        <f>IF(AND($D97&gt;0,$E97&gt;0,$F97&gt;0,NOT(ISBLANK($L97))),_xlfn.NORM.INV(ABS(VLOOKUP($Q$1,VLookups!$A$43:$B$44,2,FALSE)-S$3),$K97,$O97),"")</f>
        <v/>
      </c>
      <c r="T97" s="93" t="str">
        <f>IF(AND($D97&gt;0,$E97&gt;0,$F97&gt;0,NOT(ISBLANK($L97))),_xlfn.NORM.INV(ABS(VLOOKUP($Q$1,VLookups!$A$43:$B$44,2,FALSE)-T$3),$K97,$O97),"")</f>
        <v/>
      </c>
      <c r="U97" s="94" t="str">
        <f>IF(AND($D97&gt;0,$E97&gt;0,$F97&gt;0,NOT(ISBLANK($L97))),_xlfn.NORM.INV(ABS(VLOOKUP($Q$1,VLookups!$A$43:$B$44,2,FALSE)-U$3),$K97,$O97),"")</f>
        <v/>
      </c>
      <c r="V97" s="93" t="str">
        <f>IF(AND($D97&gt;0,$E97&gt;0,$F97&gt;0,NOT(ISBLANK($L97))),_xlfn.NORM.INV(ABS(VLOOKUP($Q$1,VLookups!$A$43:$B$44,2,FALSE)-V$3),$K97,$O97),"")</f>
        <v/>
      </c>
      <c r="W97" s="94" t="str">
        <f>IF(AND($D97&gt;0,$E97&gt;0,$F97&gt;0,NOT(ISBLANK($L97))),_xlfn.NORM.INV(ABS(VLOOKUP($Q$1,VLookups!$A$43:$B$44,2,FALSE)-W$3),$K97,$O97),"")</f>
        <v/>
      </c>
      <c r="X97" s="93" t="str">
        <f>IF(AND($D97&gt;0,$E97&gt;0,$F97&gt;0,NOT(ISBLANK($L97))),_xlfn.NORM.INV(ABS(VLOOKUP($Q$1,VLookups!$A$43:$B$44,2,FALSE)-X$3),$K97,$O97),"")</f>
        <v/>
      </c>
      <c r="Y97" s="5"/>
      <c r="Z97" s="168" t="str">
        <f t="shared" si="328"/>
        <v/>
      </c>
      <c r="AA97" s="49" t="str">
        <f t="shared" si="329"/>
        <v/>
      </c>
      <c r="AB97" s="49" t="str">
        <f t="shared" si="369"/>
        <v/>
      </c>
      <c r="AC97" s="49" t="str">
        <f t="shared" si="369"/>
        <v/>
      </c>
      <c r="AD97" s="49" t="str">
        <f t="shared" si="369"/>
        <v/>
      </c>
      <c r="AE97" s="49" t="str">
        <f t="shared" si="369"/>
        <v/>
      </c>
      <c r="AF97" s="49" t="str">
        <f t="shared" si="369"/>
        <v/>
      </c>
      <c r="AG97" s="49" t="str">
        <f t="shared" si="369"/>
        <v/>
      </c>
      <c r="AH97" s="49" t="str">
        <f t="shared" si="369"/>
        <v/>
      </c>
      <c r="AI97" s="49" t="str">
        <f t="shared" si="369"/>
        <v/>
      </c>
      <c r="AJ97" s="49" t="str">
        <f t="shared" si="369"/>
        <v/>
      </c>
      <c r="AK97" s="49" t="str">
        <f t="shared" si="369"/>
        <v/>
      </c>
      <c r="AL97" s="49" t="str">
        <f t="shared" si="369"/>
        <v/>
      </c>
      <c r="AM97" s="49" t="str">
        <f t="shared" si="369"/>
        <v/>
      </c>
      <c r="AN97" s="49" t="str">
        <f t="shared" si="369"/>
        <v/>
      </c>
      <c r="AO97" s="49" t="str">
        <f t="shared" si="369"/>
        <v/>
      </c>
      <c r="AP97" s="49" t="str">
        <f t="shared" si="369"/>
        <v/>
      </c>
      <c r="AQ97" s="49" t="str">
        <f t="shared" si="369"/>
        <v/>
      </c>
      <c r="AR97" s="49" t="str">
        <f t="shared" si="369"/>
        <v/>
      </c>
      <c r="AS97" s="49" t="str">
        <f t="shared" si="369"/>
        <v/>
      </c>
      <c r="AT97" s="49" t="str">
        <f t="shared" si="369"/>
        <v/>
      </c>
      <c r="AU97" s="49" t="str">
        <f t="shared" si="369"/>
        <v/>
      </c>
      <c r="AV97" s="49" t="str">
        <f t="shared" si="369"/>
        <v/>
      </c>
      <c r="AW97" s="49" t="str">
        <f t="shared" si="369"/>
        <v/>
      </c>
      <c r="AX97" s="49" t="str">
        <f t="shared" si="369"/>
        <v/>
      </c>
      <c r="AY97" s="49" t="str">
        <f t="shared" si="369"/>
        <v/>
      </c>
      <c r="AZ97" s="49" t="str">
        <f t="shared" si="369"/>
        <v/>
      </c>
      <c r="BA97" s="49" t="str">
        <f t="shared" si="369"/>
        <v/>
      </c>
      <c r="BB97" s="49" t="str">
        <f t="shared" si="369"/>
        <v/>
      </c>
      <c r="BC97" s="49" t="str">
        <f t="shared" si="369"/>
        <v/>
      </c>
      <c r="BD97" s="49" t="str">
        <f t="shared" si="369"/>
        <v/>
      </c>
      <c r="BE97" s="49" t="str">
        <f t="shared" si="369"/>
        <v/>
      </c>
      <c r="BF97" s="49" t="str">
        <f t="shared" si="369"/>
        <v/>
      </c>
      <c r="BG97" s="49" t="str">
        <f t="shared" si="369"/>
        <v/>
      </c>
      <c r="BH97" s="49" t="str">
        <f t="shared" si="369"/>
        <v/>
      </c>
      <c r="BI97" s="49" t="str">
        <f t="shared" si="369"/>
        <v/>
      </c>
      <c r="BJ97" s="49" t="str">
        <f t="shared" si="369"/>
        <v/>
      </c>
      <c r="BK97" s="49" t="str">
        <f t="shared" si="369"/>
        <v/>
      </c>
      <c r="BL97" s="49" t="str">
        <f t="shared" si="369"/>
        <v/>
      </c>
      <c r="BM97" s="49" t="str">
        <f t="shared" si="369"/>
        <v/>
      </c>
      <c r="BN97" s="49" t="str">
        <f t="shared" si="369"/>
        <v/>
      </c>
      <c r="BO97" s="49" t="str">
        <f t="shared" si="369"/>
        <v/>
      </c>
      <c r="BP97" s="49" t="str">
        <f t="shared" si="369"/>
        <v/>
      </c>
      <c r="BQ97" s="49" t="str">
        <f t="shared" si="369"/>
        <v/>
      </c>
      <c r="BR97" s="49" t="str">
        <f t="shared" si="369"/>
        <v/>
      </c>
      <c r="BS97" s="49" t="str">
        <f t="shared" si="369"/>
        <v/>
      </c>
      <c r="BT97" s="49" t="str">
        <f t="shared" si="369"/>
        <v/>
      </c>
      <c r="BU97" s="49" t="str">
        <f t="shared" si="369"/>
        <v/>
      </c>
      <c r="BV97" s="49" t="str">
        <f t="shared" si="369"/>
        <v/>
      </c>
      <c r="BW97" s="49" t="str">
        <f t="shared" si="369"/>
        <v/>
      </c>
      <c r="BX97" s="49" t="str">
        <f t="shared" si="369"/>
        <v/>
      </c>
      <c r="BY97" s="49" t="str">
        <f t="shared" si="369"/>
        <v/>
      </c>
      <c r="BZ97" s="49" t="str">
        <f t="shared" si="369"/>
        <v/>
      </c>
      <c r="CA97" s="49" t="str">
        <f t="shared" si="369"/>
        <v/>
      </c>
      <c r="CB97" s="49" t="str">
        <f t="shared" si="369"/>
        <v/>
      </c>
      <c r="CC97" s="49" t="str">
        <f t="shared" si="369"/>
        <v/>
      </c>
      <c r="CD97" s="49" t="str">
        <f t="shared" si="369"/>
        <v/>
      </c>
      <c r="CE97" s="49" t="str">
        <f t="shared" si="369"/>
        <v/>
      </c>
      <c r="CF97" s="49" t="str">
        <f t="shared" si="369"/>
        <v/>
      </c>
      <c r="CG97" s="49" t="str">
        <f t="shared" si="369"/>
        <v/>
      </c>
      <c r="CH97" s="49" t="str">
        <f t="shared" si="369"/>
        <v/>
      </c>
      <c r="CI97" s="49" t="str">
        <f t="shared" si="369"/>
        <v/>
      </c>
      <c r="CJ97" s="49" t="str">
        <f t="shared" si="369"/>
        <v/>
      </c>
      <c r="CK97" s="49" t="str">
        <f t="shared" si="369"/>
        <v/>
      </c>
      <c r="CL97" s="49" t="str">
        <f t="shared" si="369"/>
        <v/>
      </c>
      <c r="CM97" s="49" t="str">
        <f t="shared" ref="CM97:DV100" si="376">IF(ISNONTEXT($Z97),CN97-$Z97,"")</f>
        <v/>
      </c>
      <c r="CN97" s="49" t="str">
        <f t="shared" si="376"/>
        <v/>
      </c>
      <c r="CO97" s="49" t="str">
        <f t="shared" si="376"/>
        <v/>
      </c>
      <c r="CP97" s="49" t="str">
        <f t="shared" si="376"/>
        <v/>
      </c>
      <c r="CQ97" s="49" t="str">
        <f t="shared" si="376"/>
        <v/>
      </c>
      <c r="CR97" s="49" t="str">
        <f t="shared" si="376"/>
        <v/>
      </c>
      <c r="CS97" s="49" t="str">
        <f t="shared" si="376"/>
        <v/>
      </c>
      <c r="CT97" s="49" t="str">
        <f t="shared" si="376"/>
        <v/>
      </c>
      <c r="CU97" s="49" t="str">
        <f t="shared" si="376"/>
        <v/>
      </c>
      <c r="CV97" s="49" t="str">
        <f t="shared" si="376"/>
        <v/>
      </c>
      <c r="CW97" s="49" t="str">
        <f t="shared" si="376"/>
        <v/>
      </c>
      <c r="CX97" s="49" t="str">
        <f t="shared" si="376"/>
        <v/>
      </c>
      <c r="CY97" s="49" t="str">
        <f t="shared" si="376"/>
        <v/>
      </c>
      <c r="CZ97" s="49" t="str">
        <f t="shared" si="376"/>
        <v/>
      </c>
      <c r="DA97" s="49" t="str">
        <f t="shared" si="376"/>
        <v/>
      </c>
      <c r="DB97" s="49" t="str">
        <f t="shared" si="376"/>
        <v/>
      </c>
      <c r="DC97" s="49" t="str">
        <f t="shared" si="376"/>
        <v/>
      </c>
      <c r="DD97" s="49" t="str">
        <f t="shared" si="376"/>
        <v/>
      </c>
      <c r="DE97" s="49" t="str">
        <f t="shared" si="376"/>
        <v/>
      </c>
      <c r="DF97" s="49" t="str">
        <f t="shared" si="376"/>
        <v/>
      </c>
      <c r="DG97" s="49" t="str">
        <f t="shared" si="376"/>
        <v/>
      </c>
      <c r="DH97" s="49" t="str">
        <f t="shared" si="376"/>
        <v/>
      </c>
      <c r="DI97" s="49" t="str">
        <f t="shared" si="376"/>
        <v/>
      </c>
      <c r="DJ97" s="49" t="str">
        <f t="shared" si="376"/>
        <v/>
      </c>
      <c r="DK97" s="49" t="str">
        <f t="shared" si="376"/>
        <v/>
      </c>
      <c r="DL97" s="49" t="str">
        <f t="shared" si="376"/>
        <v/>
      </c>
      <c r="DM97" s="49" t="str">
        <f t="shared" si="376"/>
        <v/>
      </c>
      <c r="DN97" s="49" t="str">
        <f t="shared" si="376"/>
        <v/>
      </c>
      <c r="DO97" s="49" t="str">
        <f t="shared" si="376"/>
        <v/>
      </c>
      <c r="DP97" s="49" t="str">
        <f t="shared" si="376"/>
        <v/>
      </c>
      <c r="DQ97" s="49" t="str">
        <f t="shared" si="376"/>
        <v/>
      </c>
      <c r="DR97" s="49" t="str">
        <f t="shared" si="376"/>
        <v/>
      </c>
      <c r="DS97" s="49" t="str">
        <f t="shared" si="376"/>
        <v/>
      </c>
      <c r="DT97" s="49" t="str">
        <f t="shared" si="376"/>
        <v/>
      </c>
      <c r="DU97" s="49" t="str">
        <f t="shared" si="376"/>
        <v/>
      </c>
      <c r="DV97" s="49" t="str">
        <f t="shared" si="376"/>
        <v/>
      </c>
      <c r="DW97" s="183" t="str">
        <f t="shared" si="330"/>
        <v/>
      </c>
      <c r="DX97" s="49" t="str">
        <f t="shared" si="225"/>
        <v/>
      </c>
      <c r="DY97" s="49" t="str">
        <f t="shared" si="226"/>
        <v/>
      </c>
      <c r="DZ97" s="49" t="str">
        <f t="shared" si="227"/>
        <v/>
      </c>
      <c r="EA97" s="49" t="str">
        <f t="shared" si="228"/>
        <v/>
      </c>
      <c r="EB97" s="49" t="str">
        <f t="shared" si="229"/>
        <v/>
      </c>
      <c r="EC97" s="49" t="str">
        <f t="shared" si="230"/>
        <v/>
      </c>
      <c r="ED97" s="49" t="str">
        <f t="shared" si="231"/>
        <v/>
      </c>
      <c r="EE97" s="49" t="str">
        <f t="shared" si="232"/>
        <v/>
      </c>
      <c r="EF97" s="49" t="str">
        <f t="shared" si="233"/>
        <v/>
      </c>
      <c r="EG97" s="49" t="str">
        <f t="shared" si="234"/>
        <v/>
      </c>
      <c r="EH97" s="49" t="str">
        <f t="shared" si="235"/>
        <v/>
      </c>
      <c r="EI97" s="49" t="str">
        <f t="shared" si="236"/>
        <v/>
      </c>
      <c r="EJ97" s="49" t="str">
        <f t="shared" si="237"/>
        <v/>
      </c>
      <c r="EK97" s="49" t="str">
        <f t="shared" si="238"/>
        <v/>
      </c>
      <c r="EL97" s="49" t="str">
        <f t="shared" si="239"/>
        <v/>
      </c>
      <c r="EM97" s="49" t="str">
        <f t="shared" si="240"/>
        <v/>
      </c>
      <c r="EN97" s="49" t="str">
        <f t="shared" si="241"/>
        <v/>
      </c>
      <c r="EO97" s="49" t="str">
        <f t="shared" si="242"/>
        <v/>
      </c>
      <c r="EP97" s="49" t="str">
        <f t="shared" si="243"/>
        <v/>
      </c>
      <c r="EQ97" s="49" t="str">
        <f t="shared" si="244"/>
        <v/>
      </c>
      <c r="ER97" s="49" t="str">
        <f t="shared" si="245"/>
        <v/>
      </c>
      <c r="ES97" s="49" t="str">
        <f t="shared" si="246"/>
        <v/>
      </c>
      <c r="ET97" s="49" t="str">
        <f t="shared" si="247"/>
        <v/>
      </c>
      <c r="EU97" s="49" t="str">
        <f t="shared" si="248"/>
        <v/>
      </c>
      <c r="EV97" s="49" t="str">
        <f t="shared" si="249"/>
        <v/>
      </c>
      <c r="EW97" s="49" t="str">
        <f t="shared" si="250"/>
        <v/>
      </c>
      <c r="EX97" s="49" t="str">
        <f t="shared" si="251"/>
        <v/>
      </c>
      <c r="EY97" s="49" t="str">
        <f t="shared" si="252"/>
        <v/>
      </c>
      <c r="EZ97" s="49" t="str">
        <f t="shared" si="253"/>
        <v/>
      </c>
      <c r="FA97" s="49" t="str">
        <f t="shared" si="254"/>
        <v/>
      </c>
      <c r="FB97" s="49" t="str">
        <f t="shared" si="255"/>
        <v/>
      </c>
      <c r="FC97" s="49" t="str">
        <f t="shared" si="256"/>
        <v/>
      </c>
      <c r="FD97" s="49" t="str">
        <f t="shared" si="257"/>
        <v/>
      </c>
      <c r="FE97" s="49" t="str">
        <f t="shared" si="258"/>
        <v/>
      </c>
      <c r="FF97" s="49" t="str">
        <f t="shared" si="259"/>
        <v/>
      </c>
      <c r="FG97" s="49" t="str">
        <f t="shared" si="260"/>
        <v/>
      </c>
      <c r="FH97" s="49" t="str">
        <f t="shared" si="261"/>
        <v/>
      </c>
      <c r="FI97" s="49" t="str">
        <f t="shared" si="262"/>
        <v/>
      </c>
      <c r="FJ97" s="49" t="str">
        <f t="shared" si="263"/>
        <v/>
      </c>
      <c r="FK97" s="49" t="str">
        <f t="shared" si="264"/>
        <v/>
      </c>
      <c r="FL97" s="49" t="str">
        <f t="shared" si="265"/>
        <v/>
      </c>
      <c r="FM97" s="49" t="str">
        <f t="shared" si="266"/>
        <v/>
      </c>
      <c r="FN97" s="49" t="str">
        <f t="shared" si="267"/>
        <v/>
      </c>
      <c r="FO97" s="49" t="str">
        <f t="shared" si="268"/>
        <v/>
      </c>
      <c r="FP97" s="49" t="str">
        <f t="shared" si="269"/>
        <v/>
      </c>
      <c r="FQ97" s="49" t="str">
        <f t="shared" si="270"/>
        <v/>
      </c>
      <c r="FR97" s="49" t="str">
        <f t="shared" si="271"/>
        <v/>
      </c>
      <c r="FS97" s="49" t="str">
        <f t="shared" si="272"/>
        <v/>
      </c>
      <c r="FT97" s="49" t="str">
        <f t="shared" si="273"/>
        <v/>
      </c>
      <c r="FU97" s="49" t="str">
        <f t="shared" si="274"/>
        <v/>
      </c>
      <c r="FV97" s="49" t="str">
        <f t="shared" si="275"/>
        <v/>
      </c>
      <c r="FW97" s="49" t="str">
        <f t="shared" si="276"/>
        <v/>
      </c>
      <c r="FX97" s="49" t="str">
        <f t="shared" si="277"/>
        <v/>
      </c>
      <c r="FY97" s="49" t="str">
        <f t="shared" si="278"/>
        <v/>
      </c>
      <c r="FZ97" s="49" t="str">
        <f t="shared" si="279"/>
        <v/>
      </c>
      <c r="GA97" s="49" t="str">
        <f t="shared" si="280"/>
        <v/>
      </c>
      <c r="GB97" s="49" t="str">
        <f t="shared" si="281"/>
        <v/>
      </c>
      <c r="GC97" s="49" t="str">
        <f t="shared" si="282"/>
        <v/>
      </c>
      <c r="GD97" s="49" t="str">
        <f t="shared" si="283"/>
        <v/>
      </c>
      <c r="GE97" s="49" t="str">
        <f t="shared" si="284"/>
        <v/>
      </c>
      <c r="GF97" s="49" t="str">
        <f t="shared" si="285"/>
        <v/>
      </c>
      <c r="GG97" s="49" t="str">
        <f t="shared" si="286"/>
        <v/>
      </c>
      <c r="GH97" s="49" t="str">
        <f t="shared" si="287"/>
        <v/>
      </c>
      <c r="GI97" s="49" t="str">
        <f t="shared" si="288"/>
        <v/>
      </c>
      <c r="GJ97" s="49" t="str">
        <f t="shared" si="289"/>
        <v/>
      </c>
      <c r="GK97" s="49" t="str">
        <f t="shared" si="290"/>
        <v/>
      </c>
      <c r="GL97" s="49" t="str">
        <f t="shared" si="291"/>
        <v/>
      </c>
      <c r="GM97" s="49" t="str">
        <f t="shared" si="292"/>
        <v/>
      </c>
      <c r="GN97" s="49" t="str">
        <f t="shared" si="293"/>
        <v/>
      </c>
      <c r="GO97" s="49" t="str">
        <f t="shared" si="294"/>
        <v/>
      </c>
      <c r="GP97" s="49" t="str">
        <f t="shared" si="295"/>
        <v/>
      </c>
      <c r="GQ97" s="49" t="str">
        <f t="shared" si="296"/>
        <v/>
      </c>
      <c r="GR97" s="49" t="str">
        <f t="shared" si="297"/>
        <v/>
      </c>
      <c r="GS97" s="49" t="str">
        <f t="shared" si="298"/>
        <v/>
      </c>
      <c r="GT97" s="49" t="str">
        <f t="shared" si="299"/>
        <v/>
      </c>
      <c r="GU97" s="49" t="str">
        <f t="shared" si="300"/>
        <v/>
      </c>
      <c r="GV97" s="49" t="str">
        <f t="shared" si="301"/>
        <v/>
      </c>
      <c r="GW97" s="49" t="str">
        <f t="shared" si="302"/>
        <v/>
      </c>
      <c r="GX97" s="49" t="str">
        <f t="shared" si="303"/>
        <v/>
      </c>
      <c r="GY97" s="49" t="str">
        <f t="shared" si="304"/>
        <v/>
      </c>
      <c r="GZ97" s="49" t="str">
        <f t="shared" si="305"/>
        <v/>
      </c>
      <c r="HA97" s="49" t="str">
        <f t="shared" si="306"/>
        <v/>
      </c>
      <c r="HB97" s="49" t="str">
        <f t="shared" si="307"/>
        <v/>
      </c>
      <c r="HC97" s="49" t="str">
        <f t="shared" si="308"/>
        <v/>
      </c>
      <c r="HD97" s="49" t="str">
        <f t="shared" si="309"/>
        <v/>
      </c>
      <c r="HE97" s="49" t="str">
        <f t="shared" si="310"/>
        <v/>
      </c>
      <c r="HF97" s="49" t="str">
        <f t="shared" si="311"/>
        <v/>
      </c>
      <c r="HG97" s="49" t="str">
        <f t="shared" si="312"/>
        <v/>
      </c>
      <c r="HH97" s="49" t="str">
        <f t="shared" si="313"/>
        <v/>
      </c>
      <c r="HI97" s="49" t="str">
        <f t="shared" si="314"/>
        <v/>
      </c>
      <c r="HJ97" s="49" t="str">
        <f t="shared" si="315"/>
        <v/>
      </c>
      <c r="HK97" s="49" t="str">
        <f t="shared" si="316"/>
        <v/>
      </c>
      <c r="HL97" s="49" t="str">
        <f t="shared" si="317"/>
        <v/>
      </c>
      <c r="HM97" s="49" t="str">
        <f t="shared" si="318"/>
        <v/>
      </c>
      <c r="HN97" s="49" t="str">
        <f t="shared" si="319"/>
        <v/>
      </c>
      <c r="HO97" s="49" t="str">
        <f t="shared" si="320"/>
        <v/>
      </c>
      <c r="HP97" s="49" t="str">
        <f t="shared" si="321"/>
        <v/>
      </c>
      <c r="HQ97" s="49" t="str">
        <f t="shared" si="322"/>
        <v/>
      </c>
      <c r="HR97" s="49" t="str">
        <f t="shared" si="323"/>
        <v/>
      </c>
      <c r="HS97" s="49" t="str">
        <f t="shared" si="324"/>
        <v/>
      </c>
      <c r="HT97" s="169" t="e">
        <f t="shared" si="325"/>
        <v>#N/A</v>
      </c>
      <c r="HU97" s="169" t="e">
        <f t="shared" si="366"/>
        <v>#N/A</v>
      </c>
      <c r="HV97" s="169" t="e">
        <f t="shared" si="366"/>
        <v>#N/A</v>
      </c>
      <c r="HW97" s="169" t="e">
        <f t="shared" si="366"/>
        <v>#N/A</v>
      </c>
      <c r="HX97" s="169" t="e">
        <f t="shared" ref="HX97:IL104" si="377">IF(ISNONTEXT($O97),_xlfn.NORM.DIST(AE97,$K97,$O97,FALSE),NA())</f>
        <v>#N/A</v>
      </c>
      <c r="HY97" s="169" t="e">
        <f t="shared" si="377"/>
        <v>#N/A</v>
      </c>
      <c r="HZ97" s="169" t="e">
        <f t="shared" si="377"/>
        <v>#N/A</v>
      </c>
      <c r="IA97" s="169" t="e">
        <f t="shared" si="377"/>
        <v>#N/A</v>
      </c>
      <c r="IB97" s="169" t="e">
        <f t="shared" si="377"/>
        <v>#N/A</v>
      </c>
      <c r="IC97" s="169" t="e">
        <f t="shared" si="377"/>
        <v>#N/A</v>
      </c>
      <c r="ID97" s="169" t="e">
        <f t="shared" si="377"/>
        <v>#N/A</v>
      </c>
      <c r="IE97" s="169" t="e">
        <f t="shared" si="377"/>
        <v>#N/A</v>
      </c>
      <c r="IF97" s="169" t="e">
        <f t="shared" si="377"/>
        <v>#N/A</v>
      </c>
      <c r="IG97" s="169" t="e">
        <f t="shared" si="377"/>
        <v>#N/A</v>
      </c>
      <c r="IH97" s="169" t="e">
        <f t="shared" si="377"/>
        <v>#N/A</v>
      </c>
      <c r="II97" s="169" t="e">
        <f t="shared" si="377"/>
        <v>#N/A</v>
      </c>
      <c r="IJ97" s="169" t="e">
        <f t="shared" si="377"/>
        <v>#N/A</v>
      </c>
      <c r="IK97" s="169" t="e">
        <f t="shared" si="377"/>
        <v>#N/A</v>
      </c>
      <c r="IL97" s="169" t="e">
        <f t="shared" si="377"/>
        <v>#N/A</v>
      </c>
      <c r="IM97" s="169" t="e">
        <f t="shared" si="373"/>
        <v>#N/A</v>
      </c>
      <c r="IN97" s="169" t="e">
        <f t="shared" si="373"/>
        <v>#N/A</v>
      </c>
      <c r="IO97" s="169" t="e">
        <f t="shared" si="373"/>
        <v>#N/A</v>
      </c>
      <c r="IP97" s="169" t="e">
        <f t="shared" si="373"/>
        <v>#N/A</v>
      </c>
      <c r="IQ97" s="169" t="e">
        <f t="shared" si="373"/>
        <v>#N/A</v>
      </c>
      <c r="IR97" s="169" t="e">
        <f t="shared" si="373"/>
        <v>#N/A</v>
      </c>
      <c r="IS97" s="169" t="e">
        <f t="shared" si="373"/>
        <v>#N/A</v>
      </c>
      <c r="IT97" s="169" t="e">
        <f t="shared" si="373"/>
        <v>#N/A</v>
      </c>
      <c r="IU97" s="169" t="e">
        <f t="shared" si="373"/>
        <v>#N/A</v>
      </c>
      <c r="IV97" s="169" t="e">
        <f t="shared" si="373"/>
        <v>#N/A</v>
      </c>
      <c r="IW97" s="169" t="e">
        <f t="shared" si="373"/>
        <v>#N/A</v>
      </c>
      <c r="IX97" s="169" t="e">
        <f t="shared" si="373"/>
        <v>#N/A</v>
      </c>
      <c r="IY97" s="169" t="e">
        <f t="shared" si="373"/>
        <v>#N/A</v>
      </c>
      <c r="IZ97" s="169" t="e">
        <f t="shared" si="373"/>
        <v>#N/A</v>
      </c>
      <c r="JA97" s="169" t="e">
        <f t="shared" si="373"/>
        <v>#N/A</v>
      </c>
      <c r="JB97" s="169" t="e">
        <f t="shared" si="370"/>
        <v>#N/A</v>
      </c>
      <c r="JC97" s="169" t="e">
        <f t="shared" si="370"/>
        <v>#N/A</v>
      </c>
      <c r="JD97" s="169" t="e">
        <f t="shared" si="370"/>
        <v>#N/A</v>
      </c>
      <c r="JE97" s="169" t="e">
        <f t="shared" si="370"/>
        <v>#N/A</v>
      </c>
      <c r="JF97" s="169" t="e">
        <f t="shared" si="370"/>
        <v>#N/A</v>
      </c>
      <c r="JG97" s="169" t="e">
        <f t="shared" si="370"/>
        <v>#N/A</v>
      </c>
      <c r="JH97" s="169" t="e">
        <f t="shared" si="370"/>
        <v>#N/A</v>
      </c>
      <c r="JI97" s="169" t="e">
        <f t="shared" si="370"/>
        <v>#N/A</v>
      </c>
      <c r="JJ97" s="169" t="e">
        <f t="shared" si="370"/>
        <v>#N/A</v>
      </c>
      <c r="JK97" s="169" t="e">
        <f t="shared" si="370"/>
        <v>#N/A</v>
      </c>
      <c r="JL97" s="169" t="e">
        <f t="shared" si="370"/>
        <v>#N/A</v>
      </c>
      <c r="JM97" s="169" t="e">
        <f t="shared" si="370"/>
        <v>#N/A</v>
      </c>
      <c r="JN97" s="169" t="e">
        <f t="shared" si="370"/>
        <v>#N/A</v>
      </c>
      <c r="JO97" s="169" t="e">
        <f t="shared" si="370"/>
        <v>#N/A</v>
      </c>
      <c r="JP97" s="169" t="e">
        <f t="shared" si="370"/>
        <v>#N/A</v>
      </c>
      <c r="JQ97" s="169" t="e">
        <f t="shared" si="359"/>
        <v>#N/A</v>
      </c>
      <c r="JR97" s="169" t="e">
        <f t="shared" si="359"/>
        <v>#N/A</v>
      </c>
      <c r="JS97" s="169" t="e">
        <f t="shared" si="359"/>
        <v>#N/A</v>
      </c>
      <c r="JT97" s="169" t="e">
        <f t="shared" si="359"/>
        <v>#N/A</v>
      </c>
      <c r="JU97" s="169" t="e">
        <f t="shared" si="359"/>
        <v>#N/A</v>
      </c>
      <c r="JV97" s="169" t="e">
        <f t="shared" si="359"/>
        <v>#N/A</v>
      </c>
      <c r="JW97" s="169" t="e">
        <f t="shared" si="359"/>
        <v>#N/A</v>
      </c>
      <c r="JX97" s="169" t="e">
        <f t="shared" si="359"/>
        <v>#N/A</v>
      </c>
      <c r="JY97" s="169" t="e">
        <f t="shared" si="359"/>
        <v>#N/A</v>
      </c>
      <c r="JZ97" s="169" t="e">
        <f t="shared" si="359"/>
        <v>#N/A</v>
      </c>
      <c r="KA97" s="169" t="e">
        <f t="shared" si="359"/>
        <v>#N/A</v>
      </c>
      <c r="KB97" s="169" t="e">
        <f t="shared" si="359"/>
        <v>#N/A</v>
      </c>
      <c r="KC97" s="169" t="e">
        <f t="shared" si="359"/>
        <v>#N/A</v>
      </c>
      <c r="KD97" s="169" t="e">
        <f t="shared" si="359"/>
        <v>#N/A</v>
      </c>
      <c r="KE97" s="169" t="e">
        <f t="shared" si="359"/>
        <v>#N/A</v>
      </c>
      <c r="KF97" s="169" t="e">
        <f t="shared" si="335"/>
        <v>#N/A</v>
      </c>
      <c r="KG97" s="169" t="e">
        <f t="shared" si="367"/>
        <v>#N/A</v>
      </c>
      <c r="KH97" s="169" t="e">
        <f t="shared" si="367"/>
        <v>#N/A</v>
      </c>
      <c r="KI97" s="169" t="e">
        <f t="shared" si="367"/>
        <v>#N/A</v>
      </c>
      <c r="KJ97" s="169" t="e">
        <f t="shared" ref="KJ97:KX104" si="378">IF(ISNONTEXT($O97),_xlfn.NORM.DIST(CQ97,$K97,$O97,FALSE),NA())</f>
        <v>#N/A</v>
      </c>
      <c r="KK97" s="169" t="e">
        <f t="shared" si="378"/>
        <v>#N/A</v>
      </c>
      <c r="KL97" s="169" t="e">
        <f t="shared" si="378"/>
        <v>#N/A</v>
      </c>
      <c r="KM97" s="169" t="e">
        <f t="shared" si="378"/>
        <v>#N/A</v>
      </c>
      <c r="KN97" s="169" t="e">
        <f t="shared" si="378"/>
        <v>#N/A</v>
      </c>
      <c r="KO97" s="169" t="e">
        <f t="shared" si="378"/>
        <v>#N/A</v>
      </c>
      <c r="KP97" s="169" t="e">
        <f t="shared" si="378"/>
        <v>#N/A</v>
      </c>
      <c r="KQ97" s="169" t="e">
        <f t="shared" si="378"/>
        <v>#N/A</v>
      </c>
      <c r="KR97" s="169" t="e">
        <f t="shared" si="378"/>
        <v>#N/A</v>
      </c>
      <c r="KS97" s="169" t="e">
        <f t="shared" si="378"/>
        <v>#N/A</v>
      </c>
      <c r="KT97" s="169" t="e">
        <f t="shared" si="378"/>
        <v>#N/A</v>
      </c>
      <c r="KU97" s="169" t="e">
        <f t="shared" si="378"/>
        <v>#N/A</v>
      </c>
      <c r="KV97" s="169" t="e">
        <f t="shared" si="378"/>
        <v>#N/A</v>
      </c>
      <c r="KW97" s="169" t="e">
        <f t="shared" si="378"/>
        <v>#N/A</v>
      </c>
      <c r="KX97" s="169" t="e">
        <f t="shared" si="378"/>
        <v>#N/A</v>
      </c>
      <c r="KY97" s="169" t="e">
        <f t="shared" si="374"/>
        <v>#N/A</v>
      </c>
      <c r="KZ97" s="169" t="e">
        <f t="shared" si="374"/>
        <v>#N/A</v>
      </c>
      <c r="LA97" s="169" t="e">
        <f t="shared" si="374"/>
        <v>#N/A</v>
      </c>
      <c r="LB97" s="169" t="e">
        <f t="shared" si="374"/>
        <v>#N/A</v>
      </c>
      <c r="LC97" s="169" t="e">
        <f t="shared" si="374"/>
        <v>#N/A</v>
      </c>
      <c r="LD97" s="169" t="e">
        <f t="shared" si="374"/>
        <v>#N/A</v>
      </c>
      <c r="LE97" s="169" t="e">
        <f t="shared" si="374"/>
        <v>#N/A</v>
      </c>
      <c r="LF97" s="169" t="e">
        <f t="shared" si="374"/>
        <v>#N/A</v>
      </c>
      <c r="LG97" s="169" t="e">
        <f t="shared" si="374"/>
        <v>#N/A</v>
      </c>
      <c r="LH97" s="169" t="e">
        <f t="shared" si="374"/>
        <v>#N/A</v>
      </c>
      <c r="LI97" s="169" t="e">
        <f t="shared" si="374"/>
        <v>#N/A</v>
      </c>
      <c r="LJ97" s="169" t="e">
        <f t="shared" si="374"/>
        <v>#N/A</v>
      </c>
      <c r="LK97" s="169" t="e">
        <f t="shared" si="374"/>
        <v>#N/A</v>
      </c>
      <c r="LL97" s="169" t="e">
        <f t="shared" si="374"/>
        <v>#N/A</v>
      </c>
      <c r="LM97" s="169" t="e">
        <f t="shared" si="374"/>
        <v>#N/A</v>
      </c>
      <c r="LN97" s="169" t="e">
        <f t="shared" si="371"/>
        <v>#N/A</v>
      </c>
      <c r="LO97" s="169" t="e">
        <f t="shared" si="371"/>
        <v>#N/A</v>
      </c>
      <c r="LP97" s="169" t="e">
        <f t="shared" si="371"/>
        <v>#N/A</v>
      </c>
      <c r="LQ97" s="169" t="e">
        <f t="shared" si="371"/>
        <v>#N/A</v>
      </c>
      <c r="LR97" s="169" t="e">
        <f t="shared" si="371"/>
        <v>#N/A</v>
      </c>
      <c r="LS97" s="169" t="e">
        <f t="shared" si="371"/>
        <v>#N/A</v>
      </c>
      <c r="LT97" s="169" t="e">
        <f t="shared" si="371"/>
        <v>#N/A</v>
      </c>
      <c r="LU97" s="169" t="e">
        <f t="shared" si="371"/>
        <v>#N/A</v>
      </c>
      <c r="LV97" s="169" t="e">
        <f t="shared" si="371"/>
        <v>#N/A</v>
      </c>
      <c r="LW97" s="169" t="e">
        <f t="shared" si="371"/>
        <v>#N/A</v>
      </c>
      <c r="LX97" s="169" t="e">
        <f t="shared" si="371"/>
        <v>#N/A</v>
      </c>
      <c r="LY97" s="169" t="e">
        <f t="shared" si="371"/>
        <v>#N/A</v>
      </c>
      <c r="LZ97" s="169" t="e">
        <f t="shared" si="371"/>
        <v>#N/A</v>
      </c>
      <c r="MA97" s="169" t="e">
        <f t="shared" si="371"/>
        <v>#N/A</v>
      </c>
      <c r="MB97" s="169" t="e">
        <f t="shared" si="371"/>
        <v>#N/A</v>
      </c>
      <c r="MC97" s="169" t="e">
        <f t="shared" si="360"/>
        <v>#N/A</v>
      </c>
      <c r="MD97" s="169" t="e">
        <f t="shared" si="360"/>
        <v>#N/A</v>
      </c>
      <c r="ME97" s="169" t="e">
        <f t="shared" si="360"/>
        <v>#N/A</v>
      </c>
      <c r="MF97" s="169" t="e">
        <f t="shared" si="360"/>
        <v>#N/A</v>
      </c>
      <c r="MG97" s="169" t="e">
        <f t="shared" si="360"/>
        <v>#N/A</v>
      </c>
      <c r="MH97" s="169" t="e">
        <f t="shared" si="360"/>
        <v>#N/A</v>
      </c>
      <c r="MI97" s="169" t="e">
        <f t="shared" si="360"/>
        <v>#N/A</v>
      </c>
      <c r="MJ97" s="169" t="e">
        <f t="shared" si="360"/>
        <v>#N/A</v>
      </c>
      <c r="MK97" s="169" t="e">
        <f t="shared" si="360"/>
        <v>#N/A</v>
      </c>
      <c r="ML97" s="169" t="e">
        <f t="shared" si="360"/>
        <v>#N/A</v>
      </c>
      <c r="MM97" s="169" t="e">
        <f t="shared" si="360"/>
        <v>#N/A</v>
      </c>
      <c r="MN97" s="169" t="e">
        <f t="shared" si="360"/>
        <v>#N/A</v>
      </c>
      <c r="MO97" s="169" t="e">
        <f t="shared" si="360"/>
        <v>#N/A</v>
      </c>
      <c r="MP97" s="169" t="e">
        <f t="shared" si="360"/>
        <v>#N/A</v>
      </c>
      <c r="MQ97" s="169" t="e">
        <f t="shared" si="360"/>
        <v>#N/A</v>
      </c>
      <c r="MR97" s="169" t="e">
        <f t="shared" si="336"/>
        <v>#N/A</v>
      </c>
      <c r="MS97" s="169" t="e">
        <f t="shared" si="368"/>
        <v>#N/A</v>
      </c>
      <c r="MT97" s="169" t="e">
        <f t="shared" si="368"/>
        <v>#N/A</v>
      </c>
      <c r="MU97" s="169" t="e">
        <f t="shared" si="368"/>
        <v>#N/A</v>
      </c>
      <c r="MV97" s="169" t="e">
        <f t="shared" ref="MV97:NJ104" si="379">IF(ISNONTEXT($O97),_xlfn.NORM.DIST(FC97,$K97,$O97,FALSE),NA())</f>
        <v>#N/A</v>
      </c>
      <c r="MW97" s="169" t="e">
        <f t="shared" si="379"/>
        <v>#N/A</v>
      </c>
      <c r="MX97" s="169" t="e">
        <f t="shared" si="379"/>
        <v>#N/A</v>
      </c>
      <c r="MY97" s="169" t="e">
        <f t="shared" si="379"/>
        <v>#N/A</v>
      </c>
      <c r="MZ97" s="169" t="e">
        <f t="shared" si="379"/>
        <v>#N/A</v>
      </c>
      <c r="NA97" s="169" t="e">
        <f t="shared" si="379"/>
        <v>#N/A</v>
      </c>
      <c r="NB97" s="169" t="e">
        <f t="shared" si="379"/>
        <v>#N/A</v>
      </c>
      <c r="NC97" s="169" t="e">
        <f t="shared" si="379"/>
        <v>#N/A</v>
      </c>
      <c r="ND97" s="169" t="e">
        <f t="shared" si="379"/>
        <v>#N/A</v>
      </c>
      <c r="NE97" s="169" t="e">
        <f t="shared" si="379"/>
        <v>#N/A</v>
      </c>
      <c r="NF97" s="169" t="e">
        <f t="shared" si="379"/>
        <v>#N/A</v>
      </c>
      <c r="NG97" s="169" t="e">
        <f t="shared" si="379"/>
        <v>#N/A</v>
      </c>
      <c r="NH97" s="169" t="e">
        <f t="shared" si="379"/>
        <v>#N/A</v>
      </c>
      <c r="NI97" s="169" t="e">
        <f t="shared" si="379"/>
        <v>#N/A</v>
      </c>
      <c r="NJ97" s="169" t="e">
        <f t="shared" si="379"/>
        <v>#N/A</v>
      </c>
      <c r="NK97" s="169" t="e">
        <f t="shared" si="375"/>
        <v>#N/A</v>
      </c>
      <c r="NL97" s="169" t="e">
        <f t="shared" si="375"/>
        <v>#N/A</v>
      </c>
      <c r="NM97" s="169" t="e">
        <f t="shared" si="375"/>
        <v>#N/A</v>
      </c>
      <c r="NN97" s="169" t="e">
        <f t="shared" si="375"/>
        <v>#N/A</v>
      </c>
      <c r="NO97" s="169" t="e">
        <f t="shared" si="375"/>
        <v>#N/A</v>
      </c>
      <c r="NP97" s="169" t="e">
        <f t="shared" si="375"/>
        <v>#N/A</v>
      </c>
      <c r="NQ97" s="169" t="e">
        <f t="shared" si="375"/>
        <v>#N/A</v>
      </c>
      <c r="NR97" s="169" t="e">
        <f t="shared" si="375"/>
        <v>#N/A</v>
      </c>
      <c r="NS97" s="169" t="e">
        <f t="shared" si="375"/>
        <v>#N/A</v>
      </c>
      <c r="NT97" s="169" t="e">
        <f t="shared" si="375"/>
        <v>#N/A</v>
      </c>
      <c r="NU97" s="169" t="e">
        <f t="shared" si="375"/>
        <v>#N/A</v>
      </c>
      <c r="NV97" s="169" t="e">
        <f t="shared" si="375"/>
        <v>#N/A</v>
      </c>
      <c r="NW97" s="169" t="e">
        <f t="shared" si="375"/>
        <v>#N/A</v>
      </c>
      <c r="NX97" s="169" t="e">
        <f t="shared" si="375"/>
        <v>#N/A</v>
      </c>
      <c r="NY97" s="169" t="e">
        <f t="shared" si="375"/>
        <v>#N/A</v>
      </c>
      <c r="NZ97" s="169" t="e">
        <f t="shared" si="372"/>
        <v>#N/A</v>
      </c>
      <c r="OA97" s="169" t="e">
        <f t="shared" si="372"/>
        <v>#N/A</v>
      </c>
      <c r="OB97" s="169" t="e">
        <f t="shared" si="372"/>
        <v>#N/A</v>
      </c>
      <c r="OC97" s="169" t="e">
        <f t="shared" si="372"/>
        <v>#N/A</v>
      </c>
      <c r="OD97" s="169" t="e">
        <f t="shared" si="372"/>
        <v>#N/A</v>
      </c>
      <c r="OE97" s="169" t="e">
        <f t="shared" si="372"/>
        <v>#N/A</v>
      </c>
      <c r="OF97" s="169" t="e">
        <f t="shared" si="372"/>
        <v>#N/A</v>
      </c>
      <c r="OG97" s="169" t="e">
        <f t="shared" si="372"/>
        <v>#N/A</v>
      </c>
      <c r="OH97" s="169" t="e">
        <f t="shared" si="372"/>
        <v>#N/A</v>
      </c>
      <c r="OI97" s="169" t="e">
        <f t="shared" si="372"/>
        <v>#N/A</v>
      </c>
      <c r="OJ97" s="169" t="e">
        <f t="shared" si="372"/>
        <v>#N/A</v>
      </c>
      <c r="OK97" s="169" t="e">
        <f t="shared" si="372"/>
        <v>#N/A</v>
      </c>
      <c r="OL97" s="169" t="e">
        <f t="shared" si="372"/>
        <v>#N/A</v>
      </c>
      <c r="OM97" s="169" t="e">
        <f t="shared" si="372"/>
        <v>#N/A</v>
      </c>
      <c r="ON97" s="169" t="e">
        <f t="shared" si="372"/>
        <v>#N/A</v>
      </c>
      <c r="OO97" s="169" t="e">
        <f t="shared" si="361"/>
        <v>#N/A</v>
      </c>
      <c r="OP97" s="169" t="e">
        <f t="shared" si="361"/>
        <v>#N/A</v>
      </c>
      <c r="OQ97" s="169" t="e">
        <f t="shared" si="361"/>
        <v>#N/A</v>
      </c>
      <c r="OR97" s="169" t="e">
        <f t="shared" si="361"/>
        <v>#N/A</v>
      </c>
      <c r="OS97" s="169" t="e">
        <f t="shared" si="361"/>
        <v>#N/A</v>
      </c>
      <c r="OT97" s="169" t="e">
        <f t="shared" si="361"/>
        <v>#N/A</v>
      </c>
      <c r="OU97" s="169" t="e">
        <f t="shared" si="361"/>
        <v>#N/A</v>
      </c>
      <c r="OV97" s="169" t="e">
        <f t="shared" si="361"/>
        <v>#N/A</v>
      </c>
      <c r="OW97" s="169" t="e">
        <f t="shared" si="361"/>
        <v>#N/A</v>
      </c>
      <c r="OX97" s="169" t="e">
        <f t="shared" si="361"/>
        <v>#N/A</v>
      </c>
      <c r="OY97" s="169" t="e">
        <f t="shared" si="361"/>
        <v>#N/A</v>
      </c>
      <c r="OZ97" s="169" t="e">
        <f t="shared" si="361"/>
        <v>#N/A</v>
      </c>
      <c r="PA97" s="169" t="e">
        <f t="shared" si="361"/>
        <v>#N/A</v>
      </c>
      <c r="PB97" s="169" t="e">
        <f t="shared" si="361"/>
        <v>#N/A</v>
      </c>
      <c r="PC97" s="169" t="e">
        <f t="shared" si="361"/>
        <v>#N/A</v>
      </c>
      <c r="PD97" s="169" t="e">
        <f t="shared" si="337"/>
        <v>#N/A</v>
      </c>
      <c r="PE97" s="169" t="e">
        <f t="shared" si="357"/>
        <v>#N/A</v>
      </c>
      <c r="PF97" s="169" t="e">
        <f t="shared" si="357"/>
        <v>#N/A</v>
      </c>
      <c r="PG97" s="169" t="e">
        <f t="shared" si="357"/>
        <v>#N/A</v>
      </c>
      <c r="PH97" s="169" t="e">
        <f t="shared" si="357"/>
        <v>#N/A</v>
      </c>
      <c r="PI97" s="169" t="e">
        <f t="shared" si="357"/>
        <v>#N/A</v>
      </c>
      <c r="PJ97" s="169" t="e">
        <f t="shared" si="357"/>
        <v>#N/A</v>
      </c>
      <c r="PK97" s="169" t="e">
        <f t="shared" si="357"/>
        <v>#N/A</v>
      </c>
      <c r="PL97" s="169" t="e">
        <f t="shared" si="357"/>
        <v>#N/A</v>
      </c>
    </row>
    <row r="98" spans="1:428" hidden="1" x14ac:dyDescent="0.75">
      <c r="A98" s="4">
        <v>95</v>
      </c>
      <c r="B98" s="109"/>
      <c r="C98" s="117"/>
      <c r="D98" s="122" t="str">
        <f t="shared" si="220"/>
        <v/>
      </c>
      <c r="E98" s="95"/>
      <c r="F98" s="122" t="str">
        <f t="shared" si="221"/>
        <v/>
      </c>
      <c r="G98" s="117"/>
      <c r="H98" s="110"/>
      <c r="I98" s="124" t="str">
        <f t="shared" si="222"/>
        <v/>
      </c>
      <c r="J98" s="124" t="str">
        <f t="shared" si="223"/>
        <v/>
      </c>
      <c r="K98" s="73" t="str">
        <f t="shared" si="327"/>
        <v/>
      </c>
      <c r="L98" s="23"/>
      <c r="M98" s="57"/>
      <c r="N98" s="280"/>
      <c r="O98" s="74" t="str">
        <f>IF(AND(D98&gt;0,E98&gt;0,F98&gt;0),IF(ISBLANK(N98),IF(ISBLANK(L98),"",(F98-D98)*VLOOKUP(L98,VLookups!$A$4:$B$13,2,FALSE)),N98),"")</f>
        <v/>
      </c>
      <c r="P98" s="75" t="str">
        <f t="shared" si="224"/>
        <v/>
      </c>
      <c r="Q98" s="95"/>
      <c r="R98" s="270" t="str">
        <f>IF(AND(Q98&gt;0,E98&gt;0,NOT(O98="")),ABS(VLOOKUP($Q$1,VLookups!$A$43:$B$44,2,FALSE)-_xlfn.NORM.DIST(Q98,K98,O98,TRUE)),"")</f>
        <v/>
      </c>
      <c r="S98" s="94" t="str">
        <f>IF(AND($D98&gt;0,$E98&gt;0,$F98&gt;0,NOT(ISBLANK($L98))),_xlfn.NORM.INV(ABS(VLOOKUP($Q$1,VLookups!$A$43:$B$44,2,FALSE)-S$3),$K98,$O98),"")</f>
        <v/>
      </c>
      <c r="T98" s="93" t="str">
        <f>IF(AND($D98&gt;0,$E98&gt;0,$F98&gt;0,NOT(ISBLANK($L98))),_xlfn.NORM.INV(ABS(VLOOKUP($Q$1,VLookups!$A$43:$B$44,2,FALSE)-T$3),$K98,$O98),"")</f>
        <v/>
      </c>
      <c r="U98" s="94" t="str">
        <f>IF(AND($D98&gt;0,$E98&gt;0,$F98&gt;0,NOT(ISBLANK($L98))),_xlfn.NORM.INV(ABS(VLOOKUP($Q$1,VLookups!$A$43:$B$44,2,FALSE)-U$3),$K98,$O98),"")</f>
        <v/>
      </c>
      <c r="V98" s="93" t="str">
        <f>IF(AND($D98&gt;0,$E98&gt;0,$F98&gt;0,NOT(ISBLANK($L98))),_xlfn.NORM.INV(ABS(VLOOKUP($Q$1,VLookups!$A$43:$B$44,2,FALSE)-V$3),$K98,$O98),"")</f>
        <v/>
      </c>
      <c r="W98" s="94" t="str">
        <f>IF(AND($D98&gt;0,$E98&gt;0,$F98&gt;0,NOT(ISBLANK($L98))),_xlfn.NORM.INV(ABS(VLOOKUP($Q$1,VLookups!$A$43:$B$44,2,FALSE)-W$3),$K98,$O98),"")</f>
        <v/>
      </c>
      <c r="X98" s="93" t="str">
        <f>IF(AND($D98&gt;0,$E98&gt;0,$F98&gt;0,NOT(ISBLANK($L98))),_xlfn.NORM.INV(ABS(VLOOKUP($Q$1,VLookups!$A$43:$B$44,2,FALSE)-X$3),$K98,$O98),"")</f>
        <v/>
      </c>
      <c r="Y98" s="5"/>
      <c r="Z98" s="168" t="str">
        <f t="shared" si="328"/>
        <v/>
      </c>
      <c r="AA98" s="49" t="str">
        <f t="shared" si="329"/>
        <v/>
      </c>
      <c r="AB98" s="49" t="str">
        <f t="shared" ref="AB98:CM101" si="380">IF(ISNONTEXT($Z98),AC98-$Z98,"")</f>
        <v/>
      </c>
      <c r="AC98" s="49" t="str">
        <f t="shared" si="380"/>
        <v/>
      </c>
      <c r="AD98" s="49" t="str">
        <f t="shared" si="380"/>
        <v/>
      </c>
      <c r="AE98" s="49" t="str">
        <f t="shared" si="380"/>
        <v/>
      </c>
      <c r="AF98" s="49" t="str">
        <f t="shared" si="380"/>
        <v/>
      </c>
      <c r="AG98" s="49" t="str">
        <f t="shared" si="380"/>
        <v/>
      </c>
      <c r="AH98" s="49" t="str">
        <f t="shared" si="380"/>
        <v/>
      </c>
      <c r="AI98" s="49" t="str">
        <f t="shared" si="380"/>
        <v/>
      </c>
      <c r="AJ98" s="49" t="str">
        <f t="shared" si="380"/>
        <v/>
      </c>
      <c r="AK98" s="49" t="str">
        <f t="shared" si="380"/>
        <v/>
      </c>
      <c r="AL98" s="49" t="str">
        <f t="shared" si="380"/>
        <v/>
      </c>
      <c r="AM98" s="49" t="str">
        <f t="shared" si="380"/>
        <v/>
      </c>
      <c r="AN98" s="49" t="str">
        <f t="shared" si="380"/>
        <v/>
      </c>
      <c r="AO98" s="49" t="str">
        <f t="shared" si="380"/>
        <v/>
      </c>
      <c r="AP98" s="49" t="str">
        <f t="shared" si="380"/>
        <v/>
      </c>
      <c r="AQ98" s="49" t="str">
        <f t="shared" si="380"/>
        <v/>
      </c>
      <c r="AR98" s="49" t="str">
        <f t="shared" si="380"/>
        <v/>
      </c>
      <c r="AS98" s="49" t="str">
        <f t="shared" si="380"/>
        <v/>
      </c>
      <c r="AT98" s="49" t="str">
        <f t="shared" si="380"/>
        <v/>
      </c>
      <c r="AU98" s="49" t="str">
        <f t="shared" si="380"/>
        <v/>
      </c>
      <c r="AV98" s="49" t="str">
        <f t="shared" si="380"/>
        <v/>
      </c>
      <c r="AW98" s="49" t="str">
        <f t="shared" si="380"/>
        <v/>
      </c>
      <c r="AX98" s="49" t="str">
        <f t="shared" si="380"/>
        <v/>
      </c>
      <c r="AY98" s="49" t="str">
        <f t="shared" si="380"/>
        <v/>
      </c>
      <c r="AZ98" s="49" t="str">
        <f t="shared" si="380"/>
        <v/>
      </c>
      <c r="BA98" s="49" t="str">
        <f t="shared" si="380"/>
        <v/>
      </c>
      <c r="BB98" s="49" t="str">
        <f t="shared" si="380"/>
        <v/>
      </c>
      <c r="BC98" s="49" t="str">
        <f t="shared" si="380"/>
        <v/>
      </c>
      <c r="BD98" s="49" t="str">
        <f t="shared" si="380"/>
        <v/>
      </c>
      <c r="BE98" s="49" t="str">
        <f t="shared" si="380"/>
        <v/>
      </c>
      <c r="BF98" s="49" t="str">
        <f t="shared" si="380"/>
        <v/>
      </c>
      <c r="BG98" s="49" t="str">
        <f t="shared" si="380"/>
        <v/>
      </c>
      <c r="BH98" s="49" t="str">
        <f t="shared" si="380"/>
        <v/>
      </c>
      <c r="BI98" s="49" t="str">
        <f t="shared" si="380"/>
        <v/>
      </c>
      <c r="BJ98" s="49" t="str">
        <f t="shared" si="380"/>
        <v/>
      </c>
      <c r="BK98" s="49" t="str">
        <f t="shared" si="380"/>
        <v/>
      </c>
      <c r="BL98" s="49" t="str">
        <f t="shared" si="380"/>
        <v/>
      </c>
      <c r="BM98" s="49" t="str">
        <f t="shared" si="380"/>
        <v/>
      </c>
      <c r="BN98" s="49" t="str">
        <f t="shared" si="380"/>
        <v/>
      </c>
      <c r="BO98" s="49" t="str">
        <f t="shared" si="380"/>
        <v/>
      </c>
      <c r="BP98" s="49" t="str">
        <f t="shared" si="380"/>
        <v/>
      </c>
      <c r="BQ98" s="49" t="str">
        <f t="shared" si="380"/>
        <v/>
      </c>
      <c r="BR98" s="49" t="str">
        <f t="shared" si="380"/>
        <v/>
      </c>
      <c r="BS98" s="49" t="str">
        <f t="shared" si="380"/>
        <v/>
      </c>
      <c r="BT98" s="49" t="str">
        <f t="shared" si="380"/>
        <v/>
      </c>
      <c r="BU98" s="49" t="str">
        <f t="shared" si="380"/>
        <v/>
      </c>
      <c r="BV98" s="49" t="str">
        <f t="shared" si="380"/>
        <v/>
      </c>
      <c r="BW98" s="49" t="str">
        <f t="shared" si="380"/>
        <v/>
      </c>
      <c r="BX98" s="49" t="str">
        <f t="shared" si="380"/>
        <v/>
      </c>
      <c r="BY98" s="49" t="str">
        <f t="shared" si="380"/>
        <v/>
      </c>
      <c r="BZ98" s="49" t="str">
        <f t="shared" si="380"/>
        <v/>
      </c>
      <c r="CA98" s="49" t="str">
        <f t="shared" si="380"/>
        <v/>
      </c>
      <c r="CB98" s="49" t="str">
        <f t="shared" si="380"/>
        <v/>
      </c>
      <c r="CC98" s="49" t="str">
        <f t="shared" si="380"/>
        <v/>
      </c>
      <c r="CD98" s="49" t="str">
        <f t="shared" si="380"/>
        <v/>
      </c>
      <c r="CE98" s="49" t="str">
        <f t="shared" si="380"/>
        <v/>
      </c>
      <c r="CF98" s="49" t="str">
        <f t="shared" si="380"/>
        <v/>
      </c>
      <c r="CG98" s="49" t="str">
        <f t="shared" si="380"/>
        <v/>
      </c>
      <c r="CH98" s="49" t="str">
        <f t="shared" si="380"/>
        <v/>
      </c>
      <c r="CI98" s="49" t="str">
        <f t="shared" si="380"/>
        <v/>
      </c>
      <c r="CJ98" s="49" t="str">
        <f t="shared" si="380"/>
        <v/>
      </c>
      <c r="CK98" s="49" t="str">
        <f t="shared" si="380"/>
        <v/>
      </c>
      <c r="CL98" s="49" t="str">
        <f t="shared" si="380"/>
        <v/>
      </c>
      <c r="CM98" s="49" t="str">
        <f t="shared" si="380"/>
        <v/>
      </c>
      <c r="CN98" s="49" t="str">
        <f t="shared" si="376"/>
        <v/>
      </c>
      <c r="CO98" s="49" t="str">
        <f t="shared" si="376"/>
        <v/>
      </c>
      <c r="CP98" s="49" t="str">
        <f t="shared" si="376"/>
        <v/>
      </c>
      <c r="CQ98" s="49" t="str">
        <f t="shared" si="376"/>
        <v/>
      </c>
      <c r="CR98" s="49" t="str">
        <f t="shared" si="376"/>
        <v/>
      </c>
      <c r="CS98" s="49" t="str">
        <f t="shared" si="376"/>
        <v/>
      </c>
      <c r="CT98" s="49" t="str">
        <f t="shared" si="376"/>
        <v/>
      </c>
      <c r="CU98" s="49" t="str">
        <f t="shared" si="376"/>
        <v/>
      </c>
      <c r="CV98" s="49" t="str">
        <f t="shared" si="376"/>
        <v/>
      </c>
      <c r="CW98" s="49" t="str">
        <f t="shared" si="376"/>
        <v/>
      </c>
      <c r="CX98" s="49" t="str">
        <f t="shared" si="376"/>
        <v/>
      </c>
      <c r="CY98" s="49" t="str">
        <f t="shared" si="376"/>
        <v/>
      </c>
      <c r="CZ98" s="49" t="str">
        <f t="shared" si="376"/>
        <v/>
      </c>
      <c r="DA98" s="49" t="str">
        <f t="shared" si="376"/>
        <v/>
      </c>
      <c r="DB98" s="49" t="str">
        <f t="shared" si="376"/>
        <v/>
      </c>
      <c r="DC98" s="49" t="str">
        <f t="shared" si="376"/>
        <v/>
      </c>
      <c r="DD98" s="49" t="str">
        <f t="shared" si="376"/>
        <v/>
      </c>
      <c r="DE98" s="49" t="str">
        <f t="shared" si="376"/>
        <v/>
      </c>
      <c r="DF98" s="49" t="str">
        <f t="shared" si="376"/>
        <v/>
      </c>
      <c r="DG98" s="49" t="str">
        <f t="shared" si="376"/>
        <v/>
      </c>
      <c r="DH98" s="49" t="str">
        <f t="shared" si="376"/>
        <v/>
      </c>
      <c r="DI98" s="49" t="str">
        <f t="shared" si="376"/>
        <v/>
      </c>
      <c r="DJ98" s="49" t="str">
        <f t="shared" si="376"/>
        <v/>
      </c>
      <c r="DK98" s="49" t="str">
        <f t="shared" si="376"/>
        <v/>
      </c>
      <c r="DL98" s="49" t="str">
        <f t="shared" si="376"/>
        <v/>
      </c>
      <c r="DM98" s="49" t="str">
        <f t="shared" si="376"/>
        <v/>
      </c>
      <c r="DN98" s="49" t="str">
        <f t="shared" si="376"/>
        <v/>
      </c>
      <c r="DO98" s="49" t="str">
        <f t="shared" si="376"/>
        <v/>
      </c>
      <c r="DP98" s="49" t="str">
        <f t="shared" si="376"/>
        <v/>
      </c>
      <c r="DQ98" s="49" t="str">
        <f t="shared" si="376"/>
        <v/>
      </c>
      <c r="DR98" s="49" t="str">
        <f t="shared" si="376"/>
        <v/>
      </c>
      <c r="DS98" s="49" t="str">
        <f t="shared" si="376"/>
        <v/>
      </c>
      <c r="DT98" s="49" t="str">
        <f t="shared" si="376"/>
        <v/>
      </c>
      <c r="DU98" s="49" t="str">
        <f t="shared" si="376"/>
        <v/>
      </c>
      <c r="DV98" s="49" t="str">
        <f t="shared" si="376"/>
        <v/>
      </c>
      <c r="DW98" s="183" t="str">
        <f t="shared" si="330"/>
        <v/>
      </c>
      <c r="DX98" s="49" t="str">
        <f t="shared" si="225"/>
        <v/>
      </c>
      <c r="DY98" s="49" t="str">
        <f t="shared" si="226"/>
        <v/>
      </c>
      <c r="DZ98" s="49" t="str">
        <f t="shared" si="227"/>
        <v/>
      </c>
      <c r="EA98" s="49" t="str">
        <f t="shared" si="228"/>
        <v/>
      </c>
      <c r="EB98" s="49" t="str">
        <f t="shared" si="229"/>
        <v/>
      </c>
      <c r="EC98" s="49" t="str">
        <f t="shared" si="230"/>
        <v/>
      </c>
      <c r="ED98" s="49" t="str">
        <f t="shared" si="231"/>
        <v/>
      </c>
      <c r="EE98" s="49" t="str">
        <f t="shared" si="232"/>
        <v/>
      </c>
      <c r="EF98" s="49" t="str">
        <f t="shared" si="233"/>
        <v/>
      </c>
      <c r="EG98" s="49" t="str">
        <f t="shared" si="234"/>
        <v/>
      </c>
      <c r="EH98" s="49" t="str">
        <f t="shared" si="235"/>
        <v/>
      </c>
      <c r="EI98" s="49" t="str">
        <f t="shared" si="236"/>
        <v/>
      </c>
      <c r="EJ98" s="49" t="str">
        <f t="shared" si="237"/>
        <v/>
      </c>
      <c r="EK98" s="49" t="str">
        <f t="shared" si="238"/>
        <v/>
      </c>
      <c r="EL98" s="49" t="str">
        <f t="shared" si="239"/>
        <v/>
      </c>
      <c r="EM98" s="49" t="str">
        <f t="shared" si="240"/>
        <v/>
      </c>
      <c r="EN98" s="49" t="str">
        <f t="shared" si="241"/>
        <v/>
      </c>
      <c r="EO98" s="49" t="str">
        <f t="shared" si="242"/>
        <v/>
      </c>
      <c r="EP98" s="49" t="str">
        <f t="shared" si="243"/>
        <v/>
      </c>
      <c r="EQ98" s="49" t="str">
        <f t="shared" si="244"/>
        <v/>
      </c>
      <c r="ER98" s="49" t="str">
        <f t="shared" si="245"/>
        <v/>
      </c>
      <c r="ES98" s="49" t="str">
        <f t="shared" si="246"/>
        <v/>
      </c>
      <c r="ET98" s="49" t="str">
        <f t="shared" si="247"/>
        <v/>
      </c>
      <c r="EU98" s="49" t="str">
        <f t="shared" si="248"/>
        <v/>
      </c>
      <c r="EV98" s="49" t="str">
        <f t="shared" si="249"/>
        <v/>
      </c>
      <c r="EW98" s="49" t="str">
        <f t="shared" si="250"/>
        <v/>
      </c>
      <c r="EX98" s="49" t="str">
        <f t="shared" si="251"/>
        <v/>
      </c>
      <c r="EY98" s="49" t="str">
        <f t="shared" si="252"/>
        <v/>
      </c>
      <c r="EZ98" s="49" t="str">
        <f t="shared" si="253"/>
        <v/>
      </c>
      <c r="FA98" s="49" t="str">
        <f t="shared" si="254"/>
        <v/>
      </c>
      <c r="FB98" s="49" t="str">
        <f t="shared" si="255"/>
        <v/>
      </c>
      <c r="FC98" s="49" t="str">
        <f t="shared" si="256"/>
        <v/>
      </c>
      <c r="FD98" s="49" t="str">
        <f t="shared" si="257"/>
        <v/>
      </c>
      <c r="FE98" s="49" t="str">
        <f t="shared" si="258"/>
        <v/>
      </c>
      <c r="FF98" s="49" t="str">
        <f t="shared" si="259"/>
        <v/>
      </c>
      <c r="FG98" s="49" t="str">
        <f t="shared" si="260"/>
        <v/>
      </c>
      <c r="FH98" s="49" t="str">
        <f t="shared" si="261"/>
        <v/>
      </c>
      <c r="FI98" s="49" t="str">
        <f t="shared" si="262"/>
        <v/>
      </c>
      <c r="FJ98" s="49" t="str">
        <f t="shared" si="263"/>
        <v/>
      </c>
      <c r="FK98" s="49" t="str">
        <f t="shared" si="264"/>
        <v/>
      </c>
      <c r="FL98" s="49" t="str">
        <f t="shared" si="265"/>
        <v/>
      </c>
      <c r="FM98" s="49" t="str">
        <f t="shared" si="266"/>
        <v/>
      </c>
      <c r="FN98" s="49" t="str">
        <f t="shared" si="267"/>
        <v/>
      </c>
      <c r="FO98" s="49" t="str">
        <f t="shared" si="268"/>
        <v/>
      </c>
      <c r="FP98" s="49" t="str">
        <f t="shared" si="269"/>
        <v/>
      </c>
      <c r="FQ98" s="49" t="str">
        <f t="shared" si="270"/>
        <v/>
      </c>
      <c r="FR98" s="49" t="str">
        <f t="shared" si="271"/>
        <v/>
      </c>
      <c r="FS98" s="49" t="str">
        <f t="shared" si="272"/>
        <v/>
      </c>
      <c r="FT98" s="49" t="str">
        <f t="shared" si="273"/>
        <v/>
      </c>
      <c r="FU98" s="49" t="str">
        <f t="shared" si="274"/>
        <v/>
      </c>
      <c r="FV98" s="49" t="str">
        <f t="shared" si="275"/>
        <v/>
      </c>
      <c r="FW98" s="49" t="str">
        <f t="shared" si="276"/>
        <v/>
      </c>
      <c r="FX98" s="49" t="str">
        <f t="shared" si="277"/>
        <v/>
      </c>
      <c r="FY98" s="49" t="str">
        <f t="shared" si="278"/>
        <v/>
      </c>
      <c r="FZ98" s="49" t="str">
        <f t="shared" si="279"/>
        <v/>
      </c>
      <c r="GA98" s="49" t="str">
        <f t="shared" si="280"/>
        <v/>
      </c>
      <c r="GB98" s="49" t="str">
        <f t="shared" si="281"/>
        <v/>
      </c>
      <c r="GC98" s="49" t="str">
        <f t="shared" si="282"/>
        <v/>
      </c>
      <c r="GD98" s="49" t="str">
        <f t="shared" si="283"/>
        <v/>
      </c>
      <c r="GE98" s="49" t="str">
        <f t="shared" si="284"/>
        <v/>
      </c>
      <c r="GF98" s="49" t="str">
        <f t="shared" si="285"/>
        <v/>
      </c>
      <c r="GG98" s="49" t="str">
        <f t="shared" si="286"/>
        <v/>
      </c>
      <c r="GH98" s="49" t="str">
        <f t="shared" si="287"/>
        <v/>
      </c>
      <c r="GI98" s="49" t="str">
        <f t="shared" si="288"/>
        <v/>
      </c>
      <c r="GJ98" s="49" t="str">
        <f t="shared" si="289"/>
        <v/>
      </c>
      <c r="GK98" s="49" t="str">
        <f t="shared" si="290"/>
        <v/>
      </c>
      <c r="GL98" s="49" t="str">
        <f t="shared" si="291"/>
        <v/>
      </c>
      <c r="GM98" s="49" t="str">
        <f t="shared" si="292"/>
        <v/>
      </c>
      <c r="GN98" s="49" t="str">
        <f t="shared" si="293"/>
        <v/>
      </c>
      <c r="GO98" s="49" t="str">
        <f t="shared" si="294"/>
        <v/>
      </c>
      <c r="GP98" s="49" t="str">
        <f t="shared" si="295"/>
        <v/>
      </c>
      <c r="GQ98" s="49" t="str">
        <f t="shared" si="296"/>
        <v/>
      </c>
      <c r="GR98" s="49" t="str">
        <f t="shared" si="297"/>
        <v/>
      </c>
      <c r="GS98" s="49" t="str">
        <f t="shared" si="298"/>
        <v/>
      </c>
      <c r="GT98" s="49" t="str">
        <f t="shared" si="299"/>
        <v/>
      </c>
      <c r="GU98" s="49" t="str">
        <f t="shared" si="300"/>
        <v/>
      </c>
      <c r="GV98" s="49" t="str">
        <f t="shared" si="301"/>
        <v/>
      </c>
      <c r="GW98" s="49" t="str">
        <f t="shared" si="302"/>
        <v/>
      </c>
      <c r="GX98" s="49" t="str">
        <f t="shared" si="303"/>
        <v/>
      </c>
      <c r="GY98" s="49" t="str">
        <f t="shared" si="304"/>
        <v/>
      </c>
      <c r="GZ98" s="49" t="str">
        <f t="shared" si="305"/>
        <v/>
      </c>
      <c r="HA98" s="49" t="str">
        <f t="shared" si="306"/>
        <v/>
      </c>
      <c r="HB98" s="49" t="str">
        <f t="shared" si="307"/>
        <v/>
      </c>
      <c r="HC98" s="49" t="str">
        <f t="shared" si="308"/>
        <v/>
      </c>
      <c r="HD98" s="49" t="str">
        <f t="shared" si="309"/>
        <v/>
      </c>
      <c r="HE98" s="49" t="str">
        <f t="shared" si="310"/>
        <v/>
      </c>
      <c r="HF98" s="49" t="str">
        <f t="shared" si="311"/>
        <v/>
      </c>
      <c r="HG98" s="49" t="str">
        <f t="shared" si="312"/>
        <v/>
      </c>
      <c r="HH98" s="49" t="str">
        <f t="shared" si="313"/>
        <v/>
      </c>
      <c r="HI98" s="49" t="str">
        <f t="shared" si="314"/>
        <v/>
      </c>
      <c r="HJ98" s="49" t="str">
        <f t="shared" si="315"/>
        <v/>
      </c>
      <c r="HK98" s="49" t="str">
        <f t="shared" si="316"/>
        <v/>
      </c>
      <c r="HL98" s="49" t="str">
        <f t="shared" si="317"/>
        <v/>
      </c>
      <c r="HM98" s="49" t="str">
        <f t="shared" si="318"/>
        <v/>
      </c>
      <c r="HN98" s="49" t="str">
        <f t="shared" si="319"/>
        <v/>
      </c>
      <c r="HO98" s="49" t="str">
        <f t="shared" si="320"/>
        <v/>
      </c>
      <c r="HP98" s="49" t="str">
        <f t="shared" si="321"/>
        <v/>
      </c>
      <c r="HQ98" s="49" t="str">
        <f t="shared" si="322"/>
        <v/>
      </c>
      <c r="HR98" s="49" t="str">
        <f t="shared" si="323"/>
        <v/>
      </c>
      <c r="HS98" s="49" t="str">
        <f t="shared" si="324"/>
        <v/>
      </c>
      <c r="HT98" s="169" t="e">
        <f t="shared" si="325"/>
        <v>#N/A</v>
      </c>
      <c r="HU98" s="169" t="e">
        <f t="shared" si="366"/>
        <v>#N/A</v>
      </c>
      <c r="HV98" s="169" t="e">
        <f t="shared" si="366"/>
        <v>#N/A</v>
      </c>
      <c r="HW98" s="169" t="e">
        <f t="shared" si="366"/>
        <v>#N/A</v>
      </c>
      <c r="HX98" s="169" t="e">
        <f t="shared" si="377"/>
        <v>#N/A</v>
      </c>
      <c r="HY98" s="169" t="e">
        <f t="shared" si="377"/>
        <v>#N/A</v>
      </c>
      <c r="HZ98" s="169" t="e">
        <f t="shared" si="377"/>
        <v>#N/A</v>
      </c>
      <c r="IA98" s="169" t="e">
        <f t="shared" si="377"/>
        <v>#N/A</v>
      </c>
      <c r="IB98" s="169" t="e">
        <f t="shared" si="377"/>
        <v>#N/A</v>
      </c>
      <c r="IC98" s="169" t="e">
        <f t="shared" si="377"/>
        <v>#N/A</v>
      </c>
      <c r="ID98" s="169" t="e">
        <f t="shared" si="377"/>
        <v>#N/A</v>
      </c>
      <c r="IE98" s="169" t="e">
        <f t="shared" si="377"/>
        <v>#N/A</v>
      </c>
      <c r="IF98" s="169" t="e">
        <f t="shared" si="377"/>
        <v>#N/A</v>
      </c>
      <c r="IG98" s="169" t="e">
        <f t="shared" si="377"/>
        <v>#N/A</v>
      </c>
      <c r="IH98" s="169" t="e">
        <f t="shared" si="377"/>
        <v>#N/A</v>
      </c>
      <c r="II98" s="169" t="e">
        <f t="shared" si="377"/>
        <v>#N/A</v>
      </c>
      <c r="IJ98" s="169" t="e">
        <f t="shared" si="377"/>
        <v>#N/A</v>
      </c>
      <c r="IK98" s="169" t="e">
        <f t="shared" si="377"/>
        <v>#N/A</v>
      </c>
      <c r="IL98" s="169" t="e">
        <f t="shared" si="377"/>
        <v>#N/A</v>
      </c>
      <c r="IM98" s="169" t="e">
        <f t="shared" si="373"/>
        <v>#N/A</v>
      </c>
      <c r="IN98" s="169" t="e">
        <f t="shared" si="373"/>
        <v>#N/A</v>
      </c>
      <c r="IO98" s="169" t="e">
        <f t="shared" si="373"/>
        <v>#N/A</v>
      </c>
      <c r="IP98" s="169" t="e">
        <f t="shared" si="373"/>
        <v>#N/A</v>
      </c>
      <c r="IQ98" s="169" t="e">
        <f t="shared" si="373"/>
        <v>#N/A</v>
      </c>
      <c r="IR98" s="169" t="e">
        <f t="shared" si="373"/>
        <v>#N/A</v>
      </c>
      <c r="IS98" s="169" t="e">
        <f t="shared" si="373"/>
        <v>#N/A</v>
      </c>
      <c r="IT98" s="169" t="e">
        <f t="shared" si="373"/>
        <v>#N/A</v>
      </c>
      <c r="IU98" s="169" t="e">
        <f t="shared" si="373"/>
        <v>#N/A</v>
      </c>
      <c r="IV98" s="169" t="e">
        <f t="shared" si="373"/>
        <v>#N/A</v>
      </c>
      <c r="IW98" s="169" t="e">
        <f t="shared" si="373"/>
        <v>#N/A</v>
      </c>
      <c r="IX98" s="169" t="e">
        <f t="shared" si="373"/>
        <v>#N/A</v>
      </c>
      <c r="IY98" s="169" t="e">
        <f t="shared" si="373"/>
        <v>#N/A</v>
      </c>
      <c r="IZ98" s="169" t="e">
        <f t="shared" si="373"/>
        <v>#N/A</v>
      </c>
      <c r="JA98" s="169" t="e">
        <f t="shared" si="373"/>
        <v>#N/A</v>
      </c>
      <c r="JB98" s="169" t="e">
        <f t="shared" si="370"/>
        <v>#N/A</v>
      </c>
      <c r="JC98" s="169" t="e">
        <f t="shared" si="370"/>
        <v>#N/A</v>
      </c>
      <c r="JD98" s="169" t="e">
        <f t="shared" si="370"/>
        <v>#N/A</v>
      </c>
      <c r="JE98" s="169" t="e">
        <f t="shared" si="370"/>
        <v>#N/A</v>
      </c>
      <c r="JF98" s="169" t="e">
        <f t="shared" si="370"/>
        <v>#N/A</v>
      </c>
      <c r="JG98" s="169" t="e">
        <f t="shared" si="370"/>
        <v>#N/A</v>
      </c>
      <c r="JH98" s="169" t="e">
        <f t="shared" si="370"/>
        <v>#N/A</v>
      </c>
      <c r="JI98" s="169" t="e">
        <f t="shared" si="370"/>
        <v>#N/A</v>
      </c>
      <c r="JJ98" s="169" t="e">
        <f t="shared" si="370"/>
        <v>#N/A</v>
      </c>
      <c r="JK98" s="169" t="e">
        <f t="shared" si="370"/>
        <v>#N/A</v>
      </c>
      <c r="JL98" s="169" t="e">
        <f t="shared" si="370"/>
        <v>#N/A</v>
      </c>
      <c r="JM98" s="169" t="e">
        <f t="shared" si="370"/>
        <v>#N/A</v>
      </c>
      <c r="JN98" s="169" t="e">
        <f t="shared" si="370"/>
        <v>#N/A</v>
      </c>
      <c r="JO98" s="169" t="e">
        <f t="shared" si="370"/>
        <v>#N/A</v>
      </c>
      <c r="JP98" s="169" t="e">
        <f t="shared" si="370"/>
        <v>#N/A</v>
      </c>
      <c r="JQ98" s="169" t="e">
        <f t="shared" si="359"/>
        <v>#N/A</v>
      </c>
      <c r="JR98" s="169" t="e">
        <f t="shared" si="359"/>
        <v>#N/A</v>
      </c>
      <c r="JS98" s="169" t="e">
        <f t="shared" si="359"/>
        <v>#N/A</v>
      </c>
      <c r="JT98" s="169" t="e">
        <f t="shared" si="359"/>
        <v>#N/A</v>
      </c>
      <c r="JU98" s="169" t="e">
        <f t="shared" si="359"/>
        <v>#N/A</v>
      </c>
      <c r="JV98" s="169" t="e">
        <f t="shared" si="359"/>
        <v>#N/A</v>
      </c>
      <c r="JW98" s="169" t="e">
        <f t="shared" si="359"/>
        <v>#N/A</v>
      </c>
      <c r="JX98" s="169" t="e">
        <f t="shared" si="359"/>
        <v>#N/A</v>
      </c>
      <c r="JY98" s="169" t="e">
        <f t="shared" si="359"/>
        <v>#N/A</v>
      </c>
      <c r="JZ98" s="169" t="e">
        <f t="shared" si="359"/>
        <v>#N/A</v>
      </c>
      <c r="KA98" s="169" t="e">
        <f t="shared" si="359"/>
        <v>#N/A</v>
      </c>
      <c r="KB98" s="169" t="e">
        <f t="shared" si="359"/>
        <v>#N/A</v>
      </c>
      <c r="KC98" s="169" t="e">
        <f t="shared" si="359"/>
        <v>#N/A</v>
      </c>
      <c r="KD98" s="169" t="e">
        <f t="shared" si="359"/>
        <v>#N/A</v>
      </c>
      <c r="KE98" s="169" t="e">
        <f t="shared" si="359"/>
        <v>#N/A</v>
      </c>
      <c r="KF98" s="169" t="e">
        <f t="shared" si="335"/>
        <v>#N/A</v>
      </c>
      <c r="KG98" s="169" t="e">
        <f t="shared" si="367"/>
        <v>#N/A</v>
      </c>
      <c r="KH98" s="169" t="e">
        <f t="shared" si="367"/>
        <v>#N/A</v>
      </c>
      <c r="KI98" s="169" t="e">
        <f t="shared" si="367"/>
        <v>#N/A</v>
      </c>
      <c r="KJ98" s="169" t="e">
        <f t="shared" si="378"/>
        <v>#N/A</v>
      </c>
      <c r="KK98" s="169" t="e">
        <f t="shared" si="378"/>
        <v>#N/A</v>
      </c>
      <c r="KL98" s="169" t="e">
        <f t="shared" si="378"/>
        <v>#N/A</v>
      </c>
      <c r="KM98" s="169" t="e">
        <f t="shared" si="378"/>
        <v>#N/A</v>
      </c>
      <c r="KN98" s="169" t="e">
        <f t="shared" si="378"/>
        <v>#N/A</v>
      </c>
      <c r="KO98" s="169" t="e">
        <f t="shared" si="378"/>
        <v>#N/A</v>
      </c>
      <c r="KP98" s="169" t="e">
        <f t="shared" si="378"/>
        <v>#N/A</v>
      </c>
      <c r="KQ98" s="169" t="e">
        <f t="shared" si="378"/>
        <v>#N/A</v>
      </c>
      <c r="KR98" s="169" t="e">
        <f t="shared" si="378"/>
        <v>#N/A</v>
      </c>
      <c r="KS98" s="169" t="e">
        <f t="shared" si="378"/>
        <v>#N/A</v>
      </c>
      <c r="KT98" s="169" t="e">
        <f t="shared" si="378"/>
        <v>#N/A</v>
      </c>
      <c r="KU98" s="169" t="e">
        <f t="shared" si="378"/>
        <v>#N/A</v>
      </c>
      <c r="KV98" s="169" t="e">
        <f t="shared" si="378"/>
        <v>#N/A</v>
      </c>
      <c r="KW98" s="169" t="e">
        <f t="shared" si="378"/>
        <v>#N/A</v>
      </c>
      <c r="KX98" s="169" t="e">
        <f t="shared" si="378"/>
        <v>#N/A</v>
      </c>
      <c r="KY98" s="169" t="e">
        <f t="shared" si="374"/>
        <v>#N/A</v>
      </c>
      <c r="KZ98" s="169" t="e">
        <f t="shared" si="374"/>
        <v>#N/A</v>
      </c>
      <c r="LA98" s="169" t="e">
        <f t="shared" si="374"/>
        <v>#N/A</v>
      </c>
      <c r="LB98" s="169" t="e">
        <f t="shared" si="374"/>
        <v>#N/A</v>
      </c>
      <c r="LC98" s="169" t="e">
        <f t="shared" si="374"/>
        <v>#N/A</v>
      </c>
      <c r="LD98" s="169" t="e">
        <f t="shared" si="374"/>
        <v>#N/A</v>
      </c>
      <c r="LE98" s="169" t="e">
        <f t="shared" si="374"/>
        <v>#N/A</v>
      </c>
      <c r="LF98" s="169" t="e">
        <f t="shared" si="374"/>
        <v>#N/A</v>
      </c>
      <c r="LG98" s="169" t="e">
        <f t="shared" si="374"/>
        <v>#N/A</v>
      </c>
      <c r="LH98" s="169" t="e">
        <f t="shared" si="374"/>
        <v>#N/A</v>
      </c>
      <c r="LI98" s="169" t="e">
        <f t="shared" si="374"/>
        <v>#N/A</v>
      </c>
      <c r="LJ98" s="169" t="e">
        <f t="shared" si="374"/>
        <v>#N/A</v>
      </c>
      <c r="LK98" s="169" t="e">
        <f t="shared" si="374"/>
        <v>#N/A</v>
      </c>
      <c r="LL98" s="169" t="e">
        <f t="shared" si="374"/>
        <v>#N/A</v>
      </c>
      <c r="LM98" s="169" t="e">
        <f t="shared" si="374"/>
        <v>#N/A</v>
      </c>
      <c r="LN98" s="169" t="e">
        <f t="shared" si="371"/>
        <v>#N/A</v>
      </c>
      <c r="LO98" s="169" t="e">
        <f t="shared" si="371"/>
        <v>#N/A</v>
      </c>
      <c r="LP98" s="169" t="e">
        <f t="shared" si="371"/>
        <v>#N/A</v>
      </c>
      <c r="LQ98" s="169" t="e">
        <f t="shared" si="371"/>
        <v>#N/A</v>
      </c>
      <c r="LR98" s="169" t="e">
        <f t="shared" si="371"/>
        <v>#N/A</v>
      </c>
      <c r="LS98" s="169" t="e">
        <f t="shared" si="371"/>
        <v>#N/A</v>
      </c>
      <c r="LT98" s="169" t="e">
        <f t="shared" si="371"/>
        <v>#N/A</v>
      </c>
      <c r="LU98" s="169" t="e">
        <f t="shared" si="371"/>
        <v>#N/A</v>
      </c>
      <c r="LV98" s="169" t="e">
        <f t="shared" si="371"/>
        <v>#N/A</v>
      </c>
      <c r="LW98" s="169" t="e">
        <f t="shared" si="371"/>
        <v>#N/A</v>
      </c>
      <c r="LX98" s="169" t="e">
        <f t="shared" si="371"/>
        <v>#N/A</v>
      </c>
      <c r="LY98" s="169" t="e">
        <f t="shared" si="371"/>
        <v>#N/A</v>
      </c>
      <c r="LZ98" s="169" t="e">
        <f t="shared" si="371"/>
        <v>#N/A</v>
      </c>
      <c r="MA98" s="169" t="e">
        <f t="shared" si="371"/>
        <v>#N/A</v>
      </c>
      <c r="MB98" s="169" t="e">
        <f t="shared" si="371"/>
        <v>#N/A</v>
      </c>
      <c r="MC98" s="169" t="e">
        <f t="shared" si="360"/>
        <v>#N/A</v>
      </c>
      <c r="MD98" s="169" t="e">
        <f t="shared" si="360"/>
        <v>#N/A</v>
      </c>
      <c r="ME98" s="169" t="e">
        <f t="shared" si="360"/>
        <v>#N/A</v>
      </c>
      <c r="MF98" s="169" t="e">
        <f t="shared" si="360"/>
        <v>#N/A</v>
      </c>
      <c r="MG98" s="169" t="e">
        <f t="shared" si="360"/>
        <v>#N/A</v>
      </c>
      <c r="MH98" s="169" t="e">
        <f t="shared" si="360"/>
        <v>#N/A</v>
      </c>
      <c r="MI98" s="169" t="e">
        <f t="shared" si="360"/>
        <v>#N/A</v>
      </c>
      <c r="MJ98" s="169" t="e">
        <f t="shared" si="360"/>
        <v>#N/A</v>
      </c>
      <c r="MK98" s="169" t="e">
        <f t="shared" si="360"/>
        <v>#N/A</v>
      </c>
      <c r="ML98" s="169" t="e">
        <f t="shared" si="360"/>
        <v>#N/A</v>
      </c>
      <c r="MM98" s="169" t="e">
        <f t="shared" si="360"/>
        <v>#N/A</v>
      </c>
      <c r="MN98" s="169" t="e">
        <f t="shared" si="360"/>
        <v>#N/A</v>
      </c>
      <c r="MO98" s="169" t="e">
        <f t="shared" si="360"/>
        <v>#N/A</v>
      </c>
      <c r="MP98" s="169" t="e">
        <f t="shared" si="360"/>
        <v>#N/A</v>
      </c>
      <c r="MQ98" s="169" t="e">
        <f t="shared" si="360"/>
        <v>#N/A</v>
      </c>
      <c r="MR98" s="169" t="e">
        <f t="shared" si="336"/>
        <v>#N/A</v>
      </c>
      <c r="MS98" s="169" t="e">
        <f t="shared" si="368"/>
        <v>#N/A</v>
      </c>
      <c r="MT98" s="169" t="e">
        <f t="shared" si="368"/>
        <v>#N/A</v>
      </c>
      <c r="MU98" s="169" t="e">
        <f t="shared" si="368"/>
        <v>#N/A</v>
      </c>
      <c r="MV98" s="169" t="e">
        <f t="shared" si="379"/>
        <v>#N/A</v>
      </c>
      <c r="MW98" s="169" t="e">
        <f t="shared" si="379"/>
        <v>#N/A</v>
      </c>
      <c r="MX98" s="169" t="e">
        <f t="shared" si="379"/>
        <v>#N/A</v>
      </c>
      <c r="MY98" s="169" t="e">
        <f t="shared" si="379"/>
        <v>#N/A</v>
      </c>
      <c r="MZ98" s="169" t="e">
        <f t="shared" si="379"/>
        <v>#N/A</v>
      </c>
      <c r="NA98" s="169" t="e">
        <f t="shared" si="379"/>
        <v>#N/A</v>
      </c>
      <c r="NB98" s="169" t="e">
        <f t="shared" si="379"/>
        <v>#N/A</v>
      </c>
      <c r="NC98" s="169" t="e">
        <f t="shared" si="379"/>
        <v>#N/A</v>
      </c>
      <c r="ND98" s="169" t="e">
        <f t="shared" si="379"/>
        <v>#N/A</v>
      </c>
      <c r="NE98" s="169" t="e">
        <f t="shared" si="379"/>
        <v>#N/A</v>
      </c>
      <c r="NF98" s="169" t="e">
        <f t="shared" si="379"/>
        <v>#N/A</v>
      </c>
      <c r="NG98" s="169" t="e">
        <f t="shared" si="379"/>
        <v>#N/A</v>
      </c>
      <c r="NH98" s="169" t="e">
        <f t="shared" si="379"/>
        <v>#N/A</v>
      </c>
      <c r="NI98" s="169" t="e">
        <f t="shared" si="379"/>
        <v>#N/A</v>
      </c>
      <c r="NJ98" s="169" t="e">
        <f t="shared" si="379"/>
        <v>#N/A</v>
      </c>
      <c r="NK98" s="169" t="e">
        <f t="shared" si="375"/>
        <v>#N/A</v>
      </c>
      <c r="NL98" s="169" t="e">
        <f t="shared" si="375"/>
        <v>#N/A</v>
      </c>
      <c r="NM98" s="169" t="e">
        <f t="shared" si="375"/>
        <v>#N/A</v>
      </c>
      <c r="NN98" s="169" t="e">
        <f t="shared" si="375"/>
        <v>#N/A</v>
      </c>
      <c r="NO98" s="169" t="e">
        <f t="shared" si="375"/>
        <v>#N/A</v>
      </c>
      <c r="NP98" s="169" t="e">
        <f t="shared" si="375"/>
        <v>#N/A</v>
      </c>
      <c r="NQ98" s="169" t="e">
        <f t="shared" si="375"/>
        <v>#N/A</v>
      </c>
      <c r="NR98" s="169" t="e">
        <f t="shared" si="375"/>
        <v>#N/A</v>
      </c>
      <c r="NS98" s="169" t="e">
        <f t="shared" si="375"/>
        <v>#N/A</v>
      </c>
      <c r="NT98" s="169" t="e">
        <f t="shared" si="375"/>
        <v>#N/A</v>
      </c>
      <c r="NU98" s="169" t="e">
        <f t="shared" si="375"/>
        <v>#N/A</v>
      </c>
      <c r="NV98" s="169" t="e">
        <f t="shared" si="375"/>
        <v>#N/A</v>
      </c>
      <c r="NW98" s="169" t="e">
        <f t="shared" si="375"/>
        <v>#N/A</v>
      </c>
      <c r="NX98" s="169" t="e">
        <f t="shared" si="375"/>
        <v>#N/A</v>
      </c>
      <c r="NY98" s="169" t="e">
        <f t="shared" si="375"/>
        <v>#N/A</v>
      </c>
      <c r="NZ98" s="169" t="e">
        <f t="shared" si="372"/>
        <v>#N/A</v>
      </c>
      <c r="OA98" s="169" t="e">
        <f t="shared" si="372"/>
        <v>#N/A</v>
      </c>
      <c r="OB98" s="169" t="e">
        <f t="shared" si="372"/>
        <v>#N/A</v>
      </c>
      <c r="OC98" s="169" t="e">
        <f t="shared" si="372"/>
        <v>#N/A</v>
      </c>
      <c r="OD98" s="169" t="e">
        <f t="shared" si="372"/>
        <v>#N/A</v>
      </c>
      <c r="OE98" s="169" t="e">
        <f t="shared" si="372"/>
        <v>#N/A</v>
      </c>
      <c r="OF98" s="169" t="e">
        <f t="shared" si="372"/>
        <v>#N/A</v>
      </c>
      <c r="OG98" s="169" t="e">
        <f t="shared" si="372"/>
        <v>#N/A</v>
      </c>
      <c r="OH98" s="169" t="e">
        <f t="shared" si="372"/>
        <v>#N/A</v>
      </c>
      <c r="OI98" s="169" t="e">
        <f t="shared" si="372"/>
        <v>#N/A</v>
      </c>
      <c r="OJ98" s="169" t="e">
        <f t="shared" si="372"/>
        <v>#N/A</v>
      </c>
      <c r="OK98" s="169" t="e">
        <f t="shared" si="372"/>
        <v>#N/A</v>
      </c>
      <c r="OL98" s="169" t="e">
        <f t="shared" si="372"/>
        <v>#N/A</v>
      </c>
      <c r="OM98" s="169" t="e">
        <f t="shared" si="372"/>
        <v>#N/A</v>
      </c>
      <c r="ON98" s="169" t="e">
        <f t="shared" si="372"/>
        <v>#N/A</v>
      </c>
      <c r="OO98" s="169" t="e">
        <f t="shared" si="361"/>
        <v>#N/A</v>
      </c>
      <c r="OP98" s="169" t="e">
        <f t="shared" si="361"/>
        <v>#N/A</v>
      </c>
      <c r="OQ98" s="169" t="e">
        <f t="shared" si="361"/>
        <v>#N/A</v>
      </c>
      <c r="OR98" s="169" t="e">
        <f t="shared" si="361"/>
        <v>#N/A</v>
      </c>
      <c r="OS98" s="169" t="e">
        <f t="shared" si="361"/>
        <v>#N/A</v>
      </c>
      <c r="OT98" s="169" t="e">
        <f t="shared" si="361"/>
        <v>#N/A</v>
      </c>
      <c r="OU98" s="169" t="e">
        <f t="shared" si="361"/>
        <v>#N/A</v>
      </c>
      <c r="OV98" s="169" t="e">
        <f t="shared" si="361"/>
        <v>#N/A</v>
      </c>
      <c r="OW98" s="169" t="e">
        <f t="shared" si="361"/>
        <v>#N/A</v>
      </c>
      <c r="OX98" s="169" t="e">
        <f t="shared" si="361"/>
        <v>#N/A</v>
      </c>
      <c r="OY98" s="169" t="e">
        <f t="shared" si="361"/>
        <v>#N/A</v>
      </c>
      <c r="OZ98" s="169" t="e">
        <f t="shared" si="361"/>
        <v>#N/A</v>
      </c>
      <c r="PA98" s="169" t="e">
        <f t="shared" si="361"/>
        <v>#N/A</v>
      </c>
      <c r="PB98" s="169" t="e">
        <f t="shared" si="361"/>
        <v>#N/A</v>
      </c>
      <c r="PC98" s="169" t="e">
        <f t="shared" si="361"/>
        <v>#N/A</v>
      </c>
      <c r="PD98" s="169" t="e">
        <f t="shared" si="337"/>
        <v>#N/A</v>
      </c>
      <c r="PE98" s="169" t="e">
        <f t="shared" si="357"/>
        <v>#N/A</v>
      </c>
      <c r="PF98" s="169" t="e">
        <f t="shared" si="357"/>
        <v>#N/A</v>
      </c>
      <c r="PG98" s="169" t="e">
        <f t="shared" si="357"/>
        <v>#N/A</v>
      </c>
      <c r="PH98" s="169" t="e">
        <f t="shared" si="357"/>
        <v>#N/A</v>
      </c>
      <c r="PI98" s="169" t="e">
        <f t="shared" si="357"/>
        <v>#N/A</v>
      </c>
      <c r="PJ98" s="169" t="e">
        <f t="shared" si="357"/>
        <v>#N/A</v>
      </c>
      <c r="PK98" s="169" t="e">
        <f t="shared" si="357"/>
        <v>#N/A</v>
      </c>
      <c r="PL98" s="169" t="e">
        <f t="shared" si="357"/>
        <v>#N/A</v>
      </c>
    </row>
    <row r="99" spans="1:428" hidden="1" x14ac:dyDescent="0.75">
      <c r="A99" s="4">
        <v>96</v>
      </c>
      <c r="B99" s="109"/>
      <c r="C99" s="117"/>
      <c r="D99" s="122" t="str">
        <f t="shared" si="220"/>
        <v/>
      </c>
      <c r="E99" s="95"/>
      <c r="F99" s="122" t="str">
        <f t="shared" si="221"/>
        <v/>
      </c>
      <c r="G99" s="117"/>
      <c r="H99" s="110"/>
      <c r="I99" s="124" t="str">
        <f t="shared" si="222"/>
        <v/>
      </c>
      <c r="J99" s="124" t="str">
        <f t="shared" si="223"/>
        <v/>
      </c>
      <c r="K99" s="73" t="str">
        <f t="shared" si="327"/>
        <v/>
      </c>
      <c r="L99" s="23"/>
      <c r="M99" s="57"/>
      <c r="N99" s="280"/>
      <c r="O99" s="74" t="str">
        <f>IF(AND(D99&gt;0,E99&gt;0,F99&gt;0),IF(ISBLANK(N99),IF(ISBLANK(L99),"",(F99-D99)*VLOOKUP(L99,VLookups!$A$4:$B$13,2,FALSE)),N99),"")</f>
        <v/>
      </c>
      <c r="P99" s="75" t="str">
        <f t="shared" si="224"/>
        <v/>
      </c>
      <c r="Q99" s="95"/>
      <c r="R99" s="270" t="str">
        <f>IF(AND(Q99&gt;0,E99&gt;0,NOT(O99="")),ABS(VLOOKUP($Q$1,VLookups!$A$43:$B$44,2,FALSE)-_xlfn.NORM.DIST(Q99,K99,O99,TRUE)),"")</f>
        <v/>
      </c>
      <c r="S99" s="94" t="str">
        <f>IF(AND($D99&gt;0,$E99&gt;0,$F99&gt;0,NOT(ISBLANK($L99))),_xlfn.NORM.INV(ABS(VLOOKUP($Q$1,VLookups!$A$43:$B$44,2,FALSE)-S$3),$K99,$O99),"")</f>
        <v/>
      </c>
      <c r="T99" s="93" t="str">
        <f>IF(AND($D99&gt;0,$E99&gt;0,$F99&gt;0,NOT(ISBLANK($L99))),_xlfn.NORM.INV(ABS(VLOOKUP($Q$1,VLookups!$A$43:$B$44,2,FALSE)-T$3),$K99,$O99),"")</f>
        <v/>
      </c>
      <c r="U99" s="94" t="str">
        <f>IF(AND($D99&gt;0,$E99&gt;0,$F99&gt;0,NOT(ISBLANK($L99))),_xlfn.NORM.INV(ABS(VLOOKUP($Q$1,VLookups!$A$43:$B$44,2,FALSE)-U$3),$K99,$O99),"")</f>
        <v/>
      </c>
      <c r="V99" s="93" t="str">
        <f>IF(AND($D99&gt;0,$E99&gt;0,$F99&gt;0,NOT(ISBLANK($L99))),_xlfn.NORM.INV(ABS(VLOOKUP($Q$1,VLookups!$A$43:$B$44,2,FALSE)-V$3),$K99,$O99),"")</f>
        <v/>
      </c>
      <c r="W99" s="94" t="str">
        <f>IF(AND($D99&gt;0,$E99&gt;0,$F99&gt;0,NOT(ISBLANK($L99))),_xlfn.NORM.INV(ABS(VLOOKUP($Q$1,VLookups!$A$43:$B$44,2,FALSE)-W$3),$K99,$O99),"")</f>
        <v/>
      </c>
      <c r="X99" s="93" t="str">
        <f>IF(AND($D99&gt;0,$E99&gt;0,$F99&gt;0,NOT(ISBLANK($L99))),_xlfn.NORM.INV(ABS(VLOOKUP($Q$1,VLookups!$A$43:$B$44,2,FALSE)-X$3),$K99,$O99),"")</f>
        <v/>
      </c>
      <c r="Y99" s="5"/>
      <c r="Z99" s="168" t="str">
        <f t="shared" si="328"/>
        <v/>
      </c>
      <c r="AA99" s="49" t="str">
        <f t="shared" si="329"/>
        <v/>
      </c>
      <c r="AB99" s="49" t="str">
        <f t="shared" si="380"/>
        <v/>
      </c>
      <c r="AC99" s="49" t="str">
        <f t="shared" si="380"/>
        <v/>
      </c>
      <c r="AD99" s="49" t="str">
        <f t="shared" si="380"/>
        <v/>
      </c>
      <c r="AE99" s="49" t="str">
        <f t="shared" si="380"/>
        <v/>
      </c>
      <c r="AF99" s="49" t="str">
        <f t="shared" si="380"/>
        <v/>
      </c>
      <c r="AG99" s="49" t="str">
        <f t="shared" si="380"/>
        <v/>
      </c>
      <c r="AH99" s="49" t="str">
        <f t="shared" si="380"/>
        <v/>
      </c>
      <c r="AI99" s="49" t="str">
        <f t="shared" si="380"/>
        <v/>
      </c>
      <c r="AJ99" s="49" t="str">
        <f t="shared" si="380"/>
        <v/>
      </c>
      <c r="AK99" s="49" t="str">
        <f t="shared" si="380"/>
        <v/>
      </c>
      <c r="AL99" s="49" t="str">
        <f t="shared" si="380"/>
        <v/>
      </c>
      <c r="AM99" s="49" t="str">
        <f t="shared" si="380"/>
        <v/>
      </c>
      <c r="AN99" s="49" t="str">
        <f t="shared" si="380"/>
        <v/>
      </c>
      <c r="AO99" s="49" t="str">
        <f t="shared" si="380"/>
        <v/>
      </c>
      <c r="AP99" s="49" t="str">
        <f t="shared" si="380"/>
        <v/>
      </c>
      <c r="AQ99" s="49" t="str">
        <f t="shared" si="380"/>
        <v/>
      </c>
      <c r="AR99" s="49" t="str">
        <f t="shared" si="380"/>
        <v/>
      </c>
      <c r="AS99" s="49" t="str">
        <f t="shared" si="380"/>
        <v/>
      </c>
      <c r="AT99" s="49" t="str">
        <f t="shared" si="380"/>
        <v/>
      </c>
      <c r="AU99" s="49" t="str">
        <f t="shared" si="380"/>
        <v/>
      </c>
      <c r="AV99" s="49" t="str">
        <f t="shared" si="380"/>
        <v/>
      </c>
      <c r="AW99" s="49" t="str">
        <f t="shared" si="380"/>
        <v/>
      </c>
      <c r="AX99" s="49" t="str">
        <f t="shared" si="380"/>
        <v/>
      </c>
      <c r="AY99" s="49" t="str">
        <f t="shared" si="380"/>
        <v/>
      </c>
      <c r="AZ99" s="49" t="str">
        <f t="shared" si="380"/>
        <v/>
      </c>
      <c r="BA99" s="49" t="str">
        <f t="shared" si="380"/>
        <v/>
      </c>
      <c r="BB99" s="49" t="str">
        <f t="shared" si="380"/>
        <v/>
      </c>
      <c r="BC99" s="49" t="str">
        <f t="shared" si="380"/>
        <v/>
      </c>
      <c r="BD99" s="49" t="str">
        <f t="shared" si="380"/>
        <v/>
      </c>
      <c r="BE99" s="49" t="str">
        <f t="shared" si="380"/>
        <v/>
      </c>
      <c r="BF99" s="49" t="str">
        <f t="shared" si="380"/>
        <v/>
      </c>
      <c r="BG99" s="49" t="str">
        <f t="shared" si="380"/>
        <v/>
      </c>
      <c r="BH99" s="49" t="str">
        <f t="shared" si="380"/>
        <v/>
      </c>
      <c r="BI99" s="49" t="str">
        <f t="shared" si="380"/>
        <v/>
      </c>
      <c r="BJ99" s="49" t="str">
        <f t="shared" si="380"/>
        <v/>
      </c>
      <c r="BK99" s="49" t="str">
        <f t="shared" si="380"/>
        <v/>
      </c>
      <c r="BL99" s="49" t="str">
        <f t="shared" si="380"/>
        <v/>
      </c>
      <c r="BM99" s="49" t="str">
        <f t="shared" si="380"/>
        <v/>
      </c>
      <c r="BN99" s="49" t="str">
        <f t="shared" si="380"/>
        <v/>
      </c>
      <c r="BO99" s="49" t="str">
        <f t="shared" si="380"/>
        <v/>
      </c>
      <c r="BP99" s="49" t="str">
        <f t="shared" si="380"/>
        <v/>
      </c>
      <c r="BQ99" s="49" t="str">
        <f t="shared" si="380"/>
        <v/>
      </c>
      <c r="BR99" s="49" t="str">
        <f t="shared" si="380"/>
        <v/>
      </c>
      <c r="BS99" s="49" t="str">
        <f t="shared" si="380"/>
        <v/>
      </c>
      <c r="BT99" s="49" t="str">
        <f t="shared" si="380"/>
        <v/>
      </c>
      <c r="BU99" s="49" t="str">
        <f t="shared" si="380"/>
        <v/>
      </c>
      <c r="BV99" s="49" t="str">
        <f t="shared" si="380"/>
        <v/>
      </c>
      <c r="BW99" s="49" t="str">
        <f t="shared" si="380"/>
        <v/>
      </c>
      <c r="BX99" s="49" t="str">
        <f t="shared" si="380"/>
        <v/>
      </c>
      <c r="BY99" s="49" t="str">
        <f t="shared" si="380"/>
        <v/>
      </c>
      <c r="BZ99" s="49" t="str">
        <f t="shared" si="380"/>
        <v/>
      </c>
      <c r="CA99" s="49" t="str">
        <f t="shared" si="380"/>
        <v/>
      </c>
      <c r="CB99" s="49" t="str">
        <f t="shared" si="380"/>
        <v/>
      </c>
      <c r="CC99" s="49" t="str">
        <f t="shared" si="380"/>
        <v/>
      </c>
      <c r="CD99" s="49" t="str">
        <f t="shared" si="380"/>
        <v/>
      </c>
      <c r="CE99" s="49" t="str">
        <f t="shared" si="380"/>
        <v/>
      </c>
      <c r="CF99" s="49" t="str">
        <f t="shared" si="380"/>
        <v/>
      </c>
      <c r="CG99" s="49" t="str">
        <f t="shared" si="380"/>
        <v/>
      </c>
      <c r="CH99" s="49" t="str">
        <f t="shared" si="380"/>
        <v/>
      </c>
      <c r="CI99" s="49" t="str">
        <f t="shared" si="380"/>
        <v/>
      </c>
      <c r="CJ99" s="49" t="str">
        <f t="shared" si="380"/>
        <v/>
      </c>
      <c r="CK99" s="49" t="str">
        <f t="shared" si="380"/>
        <v/>
      </c>
      <c r="CL99" s="49" t="str">
        <f t="shared" si="380"/>
        <v/>
      </c>
      <c r="CM99" s="49" t="str">
        <f t="shared" si="380"/>
        <v/>
      </c>
      <c r="CN99" s="49" t="str">
        <f t="shared" si="376"/>
        <v/>
      </c>
      <c r="CO99" s="49" t="str">
        <f t="shared" si="376"/>
        <v/>
      </c>
      <c r="CP99" s="49" t="str">
        <f t="shared" si="376"/>
        <v/>
      </c>
      <c r="CQ99" s="49" t="str">
        <f t="shared" si="376"/>
        <v/>
      </c>
      <c r="CR99" s="49" t="str">
        <f t="shared" si="376"/>
        <v/>
      </c>
      <c r="CS99" s="49" t="str">
        <f t="shared" si="376"/>
        <v/>
      </c>
      <c r="CT99" s="49" t="str">
        <f t="shared" si="376"/>
        <v/>
      </c>
      <c r="CU99" s="49" t="str">
        <f t="shared" si="376"/>
        <v/>
      </c>
      <c r="CV99" s="49" t="str">
        <f t="shared" si="376"/>
        <v/>
      </c>
      <c r="CW99" s="49" t="str">
        <f t="shared" si="376"/>
        <v/>
      </c>
      <c r="CX99" s="49" t="str">
        <f t="shared" si="376"/>
        <v/>
      </c>
      <c r="CY99" s="49" t="str">
        <f t="shared" si="376"/>
        <v/>
      </c>
      <c r="CZ99" s="49" t="str">
        <f t="shared" si="376"/>
        <v/>
      </c>
      <c r="DA99" s="49" t="str">
        <f t="shared" si="376"/>
        <v/>
      </c>
      <c r="DB99" s="49" t="str">
        <f t="shared" si="376"/>
        <v/>
      </c>
      <c r="DC99" s="49" t="str">
        <f t="shared" si="376"/>
        <v/>
      </c>
      <c r="DD99" s="49" t="str">
        <f t="shared" si="376"/>
        <v/>
      </c>
      <c r="DE99" s="49" t="str">
        <f t="shared" si="376"/>
        <v/>
      </c>
      <c r="DF99" s="49" t="str">
        <f t="shared" si="376"/>
        <v/>
      </c>
      <c r="DG99" s="49" t="str">
        <f t="shared" si="376"/>
        <v/>
      </c>
      <c r="DH99" s="49" t="str">
        <f t="shared" si="376"/>
        <v/>
      </c>
      <c r="DI99" s="49" t="str">
        <f t="shared" si="376"/>
        <v/>
      </c>
      <c r="DJ99" s="49" t="str">
        <f t="shared" si="376"/>
        <v/>
      </c>
      <c r="DK99" s="49" t="str">
        <f t="shared" si="376"/>
        <v/>
      </c>
      <c r="DL99" s="49" t="str">
        <f t="shared" si="376"/>
        <v/>
      </c>
      <c r="DM99" s="49" t="str">
        <f t="shared" si="376"/>
        <v/>
      </c>
      <c r="DN99" s="49" t="str">
        <f t="shared" si="376"/>
        <v/>
      </c>
      <c r="DO99" s="49" t="str">
        <f t="shared" si="376"/>
        <v/>
      </c>
      <c r="DP99" s="49" t="str">
        <f t="shared" si="376"/>
        <v/>
      </c>
      <c r="DQ99" s="49" t="str">
        <f t="shared" si="376"/>
        <v/>
      </c>
      <c r="DR99" s="49" t="str">
        <f t="shared" si="376"/>
        <v/>
      </c>
      <c r="DS99" s="49" t="str">
        <f t="shared" si="376"/>
        <v/>
      </c>
      <c r="DT99" s="49" t="str">
        <f t="shared" si="376"/>
        <v/>
      </c>
      <c r="DU99" s="49" t="str">
        <f t="shared" si="376"/>
        <v/>
      </c>
      <c r="DV99" s="49" t="str">
        <f t="shared" si="376"/>
        <v/>
      </c>
      <c r="DW99" s="183" t="str">
        <f t="shared" si="330"/>
        <v/>
      </c>
      <c r="DX99" s="49" t="str">
        <f t="shared" si="225"/>
        <v/>
      </c>
      <c r="DY99" s="49" t="str">
        <f t="shared" si="226"/>
        <v/>
      </c>
      <c r="DZ99" s="49" t="str">
        <f t="shared" si="227"/>
        <v/>
      </c>
      <c r="EA99" s="49" t="str">
        <f t="shared" si="228"/>
        <v/>
      </c>
      <c r="EB99" s="49" t="str">
        <f t="shared" si="229"/>
        <v/>
      </c>
      <c r="EC99" s="49" t="str">
        <f t="shared" si="230"/>
        <v/>
      </c>
      <c r="ED99" s="49" t="str">
        <f t="shared" si="231"/>
        <v/>
      </c>
      <c r="EE99" s="49" t="str">
        <f t="shared" si="232"/>
        <v/>
      </c>
      <c r="EF99" s="49" t="str">
        <f t="shared" si="233"/>
        <v/>
      </c>
      <c r="EG99" s="49" t="str">
        <f t="shared" si="234"/>
        <v/>
      </c>
      <c r="EH99" s="49" t="str">
        <f t="shared" si="235"/>
        <v/>
      </c>
      <c r="EI99" s="49" t="str">
        <f t="shared" si="236"/>
        <v/>
      </c>
      <c r="EJ99" s="49" t="str">
        <f t="shared" si="237"/>
        <v/>
      </c>
      <c r="EK99" s="49" t="str">
        <f t="shared" si="238"/>
        <v/>
      </c>
      <c r="EL99" s="49" t="str">
        <f t="shared" si="239"/>
        <v/>
      </c>
      <c r="EM99" s="49" t="str">
        <f t="shared" si="240"/>
        <v/>
      </c>
      <c r="EN99" s="49" t="str">
        <f t="shared" si="241"/>
        <v/>
      </c>
      <c r="EO99" s="49" t="str">
        <f t="shared" si="242"/>
        <v/>
      </c>
      <c r="EP99" s="49" t="str">
        <f t="shared" si="243"/>
        <v/>
      </c>
      <c r="EQ99" s="49" t="str">
        <f t="shared" si="244"/>
        <v/>
      </c>
      <c r="ER99" s="49" t="str">
        <f t="shared" si="245"/>
        <v/>
      </c>
      <c r="ES99" s="49" t="str">
        <f t="shared" si="246"/>
        <v/>
      </c>
      <c r="ET99" s="49" t="str">
        <f t="shared" si="247"/>
        <v/>
      </c>
      <c r="EU99" s="49" t="str">
        <f t="shared" si="248"/>
        <v/>
      </c>
      <c r="EV99" s="49" t="str">
        <f t="shared" si="249"/>
        <v/>
      </c>
      <c r="EW99" s="49" t="str">
        <f t="shared" si="250"/>
        <v/>
      </c>
      <c r="EX99" s="49" t="str">
        <f t="shared" si="251"/>
        <v/>
      </c>
      <c r="EY99" s="49" t="str">
        <f t="shared" si="252"/>
        <v/>
      </c>
      <c r="EZ99" s="49" t="str">
        <f t="shared" si="253"/>
        <v/>
      </c>
      <c r="FA99" s="49" t="str">
        <f t="shared" si="254"/>
        <v/>
      </c>
      <c r="FB99" s="49" t="str">
        <f t="shared" si="255"/>
        <v/>
      </c>
      <c r="FC99" s="49" t="str">
        <f t="shared" si="256"/>
        <v/>
      </c>
      <c r="FD99" s="49" t="str">
        <f t="shared" si="257"/>
        <v/>
      </c>
      <c r="FE99" s="49" t="str">
        <f t="shared" si="258"/>
        <v/>
      </c>
      <c r="FF99" s="49" t="str">
        <f t="shared" si="259"/>
        <v/>
      </c>
      <c r="FG99" s="49" t="str">
        <f t="shared" si="260"/>
        <v/>
      </c>
      <c r="FH99" s="49" t="str">
        <f t="shared" si="261"/>
        <v/>
      </c>
      <c r="FI99" s="49" t="str">
        <f t="shared" si="262"/>
        <v/>
      </c>
      <c r="FJ99" s="49" t="str">
        <f t="shared" si="263"/>
        <v/>
      </c>
      <c r="FK99" s="49" t="str">
        <f t="shared" si="264"/>
        <v/>
      </c>
      <c r="FL99" s="49" t="str">
        <f t="shared" si="265"/>
        <v/>
      </c>
      <c r="FM99" s="49" t="str">
        <f t="shared" si="266"/>
        <v/>
      </c>
      <c r="FN99" s="49" t="str">
        <f t="shared" si="267"/>
        <v/>
      </c>
      <c r="FO99" s="49" t="str">
        <f t="shared" si="268"/>
        <v/>
      </c>
      <c r="FP99" s="49" t="str">
        <f t="shared" si="269"/>
        <v/>
      </c>
      <c r="FQ99" s="49" t="str">
        <f t="shared" si="270"/>
        <v/>
      </c>
      <c r="FR99" s="49" t="str">
        <f t="shared" si="271"/>
        <v/>
      </c>
      <c r="FS99" s="49" t="str">
        <f t="shared" si="272"/>
        <v/>
      </c>
      <c r="FT99" s="49" t="str">
        <f t="shared" si="273"/>
        <v/>
      </c>
      <c r="FU99" s="49" t="str">
        <f t="shared" si="274"/>
        <v/>
      </c>
      <c r="FV99" s="49" t="str">
        <f t="shared" si="275"/>
        <v/>
      </c>
      <c r="FW99" s="49" t="str">
        <f t="shared" si="276"/>
        <v/>
      </c>
      <c r="FX99" s="49" t="str">
        <f t="shared" si="277"/>
        <v/>
      </c>
      <c r="FY99" s="49" t="str">
        <f t="shared" si="278"/>
        <v/>
      </c>
      <c r="FZ99" s="49" t="str">
        <f t="shared" si="279"/>
        <v/>
      </c>
      <c r="GA99" s="49" t="str">
        <f t="shared" si="280"/>
        <v/>
      </c>
      <c r="GB99" s="49" t="str">
        <f t="shared" si="281"/>
        <v/>
      </c>
      <c r="GC99" s="49" t="str">
        <f t="shared" si="282"/>
        <v/>
      </c>
      <c r="GD99" s="49" t="str">
        <f t="shared" si="283"/>
        <v/>
      </c>
      <c r="GE99" s="49" t="str">
        <f t="shared" si="284"/>
        <v/>
      </c>
      <c r="GF99" s="49" t="str">
        <f t="shared" si="285"/>
        <v/>
      </c>
      <c r="GG99" s="49" t="str">
        <f t="shared" si="286"/>
        <v/>
      </c>
      <c r="GH99" s="49" t="str">
        <f t="shared" si="287"/>
        <v/>
      </c>
      <c r="GI99" s="49" t="str">
        <f t="shared" si="288"/>
        <v/>
      </c>
      <c r="GJ99" s="49" t="str">
        <f t="shared" si="289"/>
        <v/>
      </c>
      <c r="GK99" s="49" t="str">
        <f t="shared" si="290"/>
        <v/>
      </c>
      <c r="GL99" s="49" t="str">
        <f t="shared" si="291"/>
        <v/>
      </c>
      <c r="GM99" s="49" t="str">
        <f t="shared" si="292"/>
        <v/>
      </c>
      <c r="GN99" s="49" t="str">
        <f t="shared" si="293"/>
        <v/>
      </c>
      <c r="GO99" s="49" t="str">
        <f t="shared" si="294"/>
        <v/>
      </c>
      <c r="GP99" s="49" t="str">
        <f t="shared" si="295"/>
        <v/>
      </c>
      <c r="GQ99" s="49" t="str">
        <f t="shared" si="296"/>
        <v/>
      </c>
      <c r="GR99" s="49" t="str">
        <f t="shared" si="297"/>
        <v/>
      </c>
      <c r="GS99" s="49" t="str">
        <f t="shared" si="298"/>
        <v/>
      </c>
      <c r="GT99" s="49" t="str">
        <f t="shared" si="299"/>
        <v/>
      </c>
      <c r="GU99" s="49" t="str">
        <f t="shared" si="300"/>
        <v/>
      </c>
      <c r="GV99" s="49" t="str">
        <f t="shared" si="301"/>
        <v/>
      </c>
      <c r="GW99" s="49" t="str">
        <f t="shared" si="302"/>
        <v/>
      </c>
      <c r="GX99" s="49" t="str">
        <f t="shared" si="303"/>
        <v/>
      </c>
      <c r="GY99" s="49" t="str">
        <f t="shared" si="304"/>
        <v/>
      </c>
      <c r="GZ99" s="49" t="str">
        <f t="shared" si="305"/>
        <v/>
      </c>
      <c r="HA99" s="49" t="str">
        <f t="shared" si="306"/>
        <v/>
      </c>
      <c r="HB99" s="49" t="str">
        <f t="shared" si="307"/>
        <v/>
      </c>
      <c r="HC99" s="49" t="str">
        <f t="shared" si="308"/>
        <v/>
      </c>
      <c r="HD99" s="49" t="str">
        <f t="shared" si="309"/>
        <v/>
      </c>
      <c r="HE99" s="49" t="str">
        <f t="shared" si="310"/>
        <v/>
      </c>
      <c r="HF99" s="49" t="str">
        <f t="shared" si="311"/>
        <v/>
      </c>
      <c r="HG99" s="49" t="str">
        <f t="shared" si="312"/>
        <v/>
      </c>
      <c r="HH99" s="49" t="str">
        <f t="shared" si="313"/>
        <v/>
      </c>
      <c r="HI99" s="49" t="str">
        <f t="shared" si="314"/>
        <v/>
      </c>
      <c r="HJ99" s="49" t="str">
        <f t="shared" si="315"/>
        <v/>
      </c>
      <c r="HK99" s="49" t="str">
        <f t="shared" si="316"/>
        <v/>
      </c>
      <c r="HL99" s="49" t="str">
        <f t="shared" si="317"/>
        <v/>
      </c>
      <c r="HM99" s="49" t="str">
        <f t="shared" si="318"/>
        <v/>
      </c>
      <c r="HN99" s="49" t="str">
        <f t="shared" si="319"/>
        <v/>
      </c>
      <c r="HO99" s="49" t="str">
        <f t="shared" si="320"/>
        <v/>
      </c>
      <c r="HP99" s="49" t="str">
        <f t="shared" si="321"/>
        <v/>
      </c>
      <c r="HQ99" s="49" t="str">
        <f t="shared" si="322"/>
        <v/>
      </c>
      <c r="HR99" s="49" t="str">
        <f t="shared" si="323"/>
        <v/>
      </c>
      <c r="HS99" s="49" t="str">
        <f t="shared" si="324"/>
        <v/>
      </c>
      <c r="HT99" s="169" t="e">
        <f t="shared" si="325"/>
        <v>#N/A</v>
      </c>
      <c r="HU99" s="169" t="e">
        <f t="shared" si="366"/>
        <v>#N/A</v>
      </c>
      <c r="HV99" s="169" t="e">
        <f t="shared" si="366"/>
        <v>#N/A</v>
      </c>
      <c r="HW99" s="169" t="e">
        <f t="shared" si="366"/>
        <v>#N/A</v>
      </c>
      <c r="HX99" s="169" t="e">
        <f t="shared" si="377"/>
        <v>#N/A</v>
      </c>
      <c r="HY99" s="169" t="e">
        <f t="shared" si="377"/>
        <v>#N/A</v>
      </c>
      <c r="HZ99" s="169" t="e">
        <f t="shared" si="377"/>
        <v>#N/A</v>
      </c>
      <c r="IA99" s="169" t="e">
        <f t="shared" si="377"/>
        <v>#N/A</v>
      </c>
      <c r="IB99" s="169" t="e">
        <f t="shared" si="377"/>
        <v>#N/A</v>
      </c>
      <c r="IC99" s="169" t="e">
        <f t="shared" si="377"/>
        <v>#N/A</v>
      </c>
      <c r="ID99" s="169" t="e">
        <f t="shared" si="377"/>
        <v>#N/A</v>
      </c>
      <c r="IE99" s="169" t="e">
        <f t="shared" si="377"/>
        <v>#N/A</v>
      </c>
      <c r="IF99" s="169" t="e">
        <f t="shared" si="377"/>
        <v>#N/A</v>
      </c>
      <c r="IG99" s="169" t="e">
        <f t="shared" si="377"/>
        <v>#N/A</v>
      </c>
      <c r="IH99" s="169" t="e">
        <f t="shared" si="377"/>
        <v>#N/A</v>
      </c>
      <c r="II99" s="169" t="e">
        <f t="shared" si="377"/>
        <v>#N/A</v>
      </c>
      <c r="IJ99" s="169" t="e">
        <f t="shared" si="377"/>
        <v>#N/A</v>
      </c>
      <c r="IK99" s="169" t="e">
        <f t="shared" si="377"/>
        <v>#N/A</v>
      </c>
      <c r="IL99" s="169" t="e">
        <f t="shared" si="377"/>
        <v>#N/A</v>
      </c>
      <c r="IM99" s="169" t="e">
        <f t="shared" si="373"/>
        <v>#N/A</v>
      </c>
      <c r="IN99" s="169" t="e">
        <f t="shared" si="373"/>
        <v>#N/A</v>
      </c>
      <c r="IO99" s="169" t="e">
        <f t="shared" si="373"/>
        <v>#N/A</v>
      </c>
      <c r="IP99" s="169" t="e">
        <f t="shared" si="373"/>
        <v>#N/A</v>
      </c>
      <c r="IQ99" s="169" t="e">
        <f t="shared" si="373"/>
        <v>#N/A</v>
      </c>
      <c r="IR99" s="169" t="e">
        <f t="shared" si="373"/>
        <v>#N/A</v>
      </c>
      <c r="IS99" s="169" t="e">
        <f t="shared" si="373"/>
        <v>#N/A</v>
      </c>
      <c r="IT99" s="169" t="e">
        <f t="shared" si="373"/>
        <v>#N/A</v>
      </c>
      <c r="IU99" s="169" t="e">
        <f t="shared" si="373"/>
        <v>#N/A</v>
      </c>
      <c r="IV99" s="169" t="e">
        <f t="shared" si="373"/>
        <v>#N/A</v>
      </c>
      <c r="IW99" s="169" t="e">
        <f t="shared" si="373"/>
        <v>#N/A</v>
      </c>
      <c r="IX99" s="169" t="e">
        <f t="shared" si="373"/>
        <v>#N/A</v>
      </c>
      <c r="IY99" s="169" t="e">
        <f t="shared" si="373"/>
        <v>#N/A</v>
      </c>
      <c r="IZ99" s="169" t="e">
        <f t="shared" si="373"/>
        <v>#N/A</v>
      </c>
      <c r="JA99" s="169" t="e">
        <f t="shared" si="373"/>
        <v>#N/A</v>
      </c>
      <c r="JB99" s="169" t="e">
        <f t="shared" si="370"/>
        <v>#N/A</v>
      </c>
      <c r="JC99" s="169" t="e">
        <f t="shared" si="370"/>
        <v>#N/A</v>
      </c>
      <c r="JD99" s="169" t="e">
        <f t="shared" si="370"/>
        <v>#N/A</v>
      </c>
      <c r="JE99" s="169" t="e">
        <f t="shared" si="370"/>
        <v>#N/A</v>
      </c>
      <c r="JF99" s="169" t="e">
        <f t="shared" si="370"/>
        <v>#N/A</v>
      </c>
      <c r="JG99" s="169" t="e">
        <f t="shared" si="370"/>
        <v>#N/A</v>
      </c>
      <c r="JH99" s="169" t="e">
        <f t="shared" si="370"/>
        <v>#N/A</v>
      </c>
      <c r="JI99" s="169" t="e">
        <f t="shared" si="370"/>
        <v>#N/A</v>
      </c>
      <c r="JJ99" s="169" t="e">
        <f t="shared" si="370"/>
        <v>#N/A</v>
      </c>
      <c r="JK99" s="169" t="e">
        <f t="shared" si="370"/>
        <v>#N/A</v>
      </c>
      <c r="JL99" s="169" t="e">
        <f t="shared" si="370"/>
        <v>#N/A</v>
      </c>
      <c r="JM99" s="169" t="e">
        <f t="shared" si="370"/>
        <v>#N/A</v>
      </c>
      <c r="JN99" s="169" t="e">
        <f t="shared" si="370"/>
        <v>#N/A</v>
      </c>
      <c r="JO99" s="169" t="e">
        <f t="shared" si="370"/>
        <v>#N/A</v>
      </c>
      <c r="JP99" s="169" t="e">
        <f t="shared" si="370"/>
        <v>#N/A</v>
      </c>
      <c r="JQ99" s="169" t="e">
        <f t="shared" si="359"/>
        <v>#N/A</v>
      </c>
      <c r="JR99" s="169" t="e">
        <f t="shared" si="359"/>
        <v>#N/A</v>
      </c>
      <c r="JS99" s="169" t="e">
        <f t="shared" si="359"/>
        <v>#N/A</v>
      </c>
      <c r="JT99" s="169" t="e">
        <f t="shared" si="359"/>
        <v>#N/A</v>
      </c>
      <c r="JU99" s="169" t="e">
        <f t="shared" si="359"/>
        <v>#N/A</v>
      </c>
      <c r="JV99" s="169" t="e">
        <f t="shared" si="359"/>
        <v>#N/A</v>
      </c>
      <c r="JW99" s="169" t="e">
        <f t="shared" si="359"/>
        <v>#N/A</v>
      </c>
      <c r="JX99" s="169" t="e">
        <f t="shared" si="359"/>
        <v>#N/A</v>
      </c>
      <c r="JY99" s="169" t="e">
        <f t="shared" si="359"/>
        <v>#N/A</v>
      </c>
      <c r="JZ99" s="169" t="e">
        <f t="shared" si="359"/>
        <v>#N/A</v>
      </c>
      <c r="KA99" s="169" t="e">
        <f t="shared" si="359"/>
        <v>#N/A</v>
      </c>
      <c r="KB99" s="169" t="e">
        <f t="shared" si="359"/>
        <v>#N/A</v>
      </c>
      <c r="KC99" s="169" t="e">
        <f t="shared" si="359"/>
        <v>#N/A</v>
      </c>
      <c r="KD99" s="169" t="e">
        <f t="shared" si="359"/>
        <v>#N/A</v>
      </c>
      <c r="KE99" s="169" t="e">
        <f t="shared" si="359"/>
        <v>#N/A</v>
      </c>
      <c r="KF99" s="169" t="e">
        <f t="shared" si="335"/>
        <v>#N/A</v>
      </c>
      <c r="KG99" s="169" t="e">
        <f t="shared" si="367"/>
        <v>#N/A</v>
      </c>
      <c r="KH99" s="169" t="e">
        <f t="shared" si="367"/>
        <v>#N/A</v>
      </c>
      <c r="KI99" s="169" t="e">
        <f t="shared" si="367"/>
        <v>#N/A</v>
      </c>
      <c r="KJ99" s="169" t="e">
        <f t="shared" si="378"/>
        <v>#N/A</v>
      </c>
      <c r="KK99" s="169" t="e">
        <f t="shared" si="378"/>
        <v>#N/A</v>
      </c>
      <c r="KL99" s="169" t="e">
        <f t="shared" si="378"/>
        <v>#N/A</v>
      </c>
      <c r="KM99" s="169" t="e">
        <f t="shared" si="378"/>
        <v>#N/A</v>
      </c>
      <c r="KN99" s="169" t="e">
        <f t="shared" si="378"/>
        <v>#N/A</v>
      </c>
      <c r="KO99" s="169" t="e">
        <f t="shared" si="378"/>
        <v>#N/A</v>
      </c>
      <c r="KP99" s="169" t="e">
        <f t="shared" si="378"/>
        <v>#N/A</v>
      </c>
      <c r="KQ99" s="169" t="e">
        <f t="shared" si="378"/>
        <v>#N/A</v>
      </c>
      <c r="KR99" s="169" t="e">
        <f t="shared" si="378"/>
        <v>#N/A</v>
      </c>
      <c r="KS99" s="169" t="e">
        <f t="shared" si="378"/>
        <v>#N/A</v>
      </c>
      <c r="KT99" s="169" t="e">
        <f t="shared" si="378"/>
        <v>#N/A</v>
      </c>
      <c r="KU99" s="169" t="e">
        <f t="shared" si="378"/>
        <v>#N/A</v>
      </c>
      <c r="KV99" s="169" t="e">
        <f t="shared" si="378"/>
        <v>#N/A</v>
      </c>
      <c r="KW99" s="169" t="e">
        <f t="shared" si="378"/>
        <v>#N/A</v>
      </c>
      <c r="KX99" s="169" t="e">
        <f t="shared" si="378"/>
        <v>#N/A</v>
      </c>
      <c r="KY99" s="169" t="e">
        <f t="shared" si="374"/>
        <v>#N/A</v>
      </c>
      <c r="KZ99" s="169" t="e">
        <f t="shared" si="374"/>
        <v>#N/A</v>
      </c>
      <c r="LA99" s="169" t="e">
        <f t="shared" si="374"/>
        <v>#N/A</v>
      </c>
      <c r="LB99" s="169" t="e">
        <f t="shared" si="374"/>
        <v>#N/A</v>
      </c>
      <c r="LC99" s="169" t="e">
        <f t="shared" si="374"/>
        <v>#N/A</v>
      </c>
      <c r="LD99" s="169" t="e">
        <f t="shared" si="374"/>
        <v>#N/A</v>
      </c>
      <c r="LE99" s="169" t="e">
        <f t="shared" si="374"/>
        <v>#N/A</v>
      </c>
      <c r="LF99" s="169" t="e">
        <f t="shared" si="374"/>
        <v>#N/A</v>
      </c>
      <c r="LG99" s="169" t="e">
        <f t="shared" si="374"/>
        <v>#N/A</v>
      </c>
      <c r="LH99" s="169" t="e">
        <f t="shared" si="374"/>
        <v>#N/A</v>
      </c>
      <c r="LI99" s="169" t="e">
        <f t="shared" si="374"/>
        <v>#N/A</v>
      </c>
      <c r="LJ99" s="169" t="e">
        <f t="shared" si="374"/>
        <v>#N/A</v>
      </c>
      <c r="LK99" s="169" t="e">
        <f t="shared" si="374"/>
        <v>#N/A</v>
      </c>
      <c r="LL99" s="169" t="e">
        <f t="shared" si="374"/>
        <v>#N/A</v>
      </c>
      <c r="LM99" s="169" t="e">
        <f t="shared" si="374"/>
        <v>#N/A</v>
      </c>
      <c r="LN99" s="169" t="e">
        <f t="shared" si="371"/>
        <v>#N/A</v>
      </c>
      <c r="LO99" s="169" t="e">
        <f t="shared" si="371"/>
        <v>#N/A</v>
      </c>
      <c r="LP99" s="169" t="e">
        <f t="shared" si="371"/>
        <v>#N/A</v>
      </c>
      <c r="LQ99" s="169" t="e">
        <f t="shared" si="371"/>
        <v>#N/A</v>
      </c>
      <c r="LR99" s="169" t="e">
        <f t="shared" si="371"/>
        <v>#N/A</v>
      </c>
      <c r="LS99" s="169" t="e">
        <f t="shared" si="371"/>
        <v>#N/A</v>
      </c>
      <c r="LT99" s="169" t="e">
        <f t="shared" si="371"/>
        <v>#N/A</v>
      </c>
      <c r="LU99" s="169" t="e">
        <f t="shared" si="371"/>
        <v>#N/A</v>
      </c>
      <c r="LV99" s="169" t="e">
        <f t="shared" si="371"/>
        <v>#N/A</v>
      </c>
      <c r="LW99" s="169" t="e">
        <f t="shared" si="371"/>
        <v>#N/A</v>
      </c>
      <c r="LX99" s="169" t="e">
        <f t="shared" si="371"/>
        <v>#N/A</v>
      </c>
      <c r="LY99" s="169" t="e">
        <f t="shared" si="371"/>
        <v>#N/A</v>
      </c>
      <c r="LZ99" s="169" t="e">
        <f t="shared" si="371"/>
        <v>#N/A</v>
      </c>
      <c r="MA99" s="169" t="e">
        <f t="shared" si="371"/>
        <v>#N/A</v>
      </c>
      <c r="MB99" s="169" t="e">
        <f t="shared" si="371"/>
        <v>#N/A</v>
      </c>
      <c r="MC99" s="169" t="e">
        <f t="shared" si="360"/>
        <v>#N/A</v>
      </c>
      <c r="MD99" s="169" t="e">
        <f t="shared" si="360"/>
        <v>#N/A</v>
      </c>
      <c r="ME99" s="169" t="e">
        <f t="shared" si="360"/>
        <v>#N/A</v>
      </c>
      <c r="MF99" s="169" t="e">
        <f t="shared" si="360"/>
        <v>#N/A</v>
      </c>
      <c r="MG99" s="169" t="e">
        <f t="shared" si="360"/>
        <v>#N/A</v>
      </c>
      <c r="MH99" s="169" t="e">
        <f t="shared" si="360"/>
        <v>#N/A</v>
      </c>
      <c r="MI99" s="169" t="e">
        <f t="shared" si="360"/>
        <v>#N/A</v>
      </c>
      <c r="MJ99" s="169" t="e">
        <f t="shared" si="360"/>
        <v>#N/A</v>
      </c>
      <c r="MK99" s="169" t="e">
        <f t="shared" si="360"/>
        <v>#N/A</v>
      </c>
      <c r="ML99" s="169" t="e">
        <f t="shared" si="360"/>
        <v>#N/A</v>
      </c>
      <c r="MM99" s="169" t="e">
        <f t="shared" si="360"/>
        <v>#N/A</v>
      </c>
      <c r="MN99" s="169" t="e">
        <f t="shared" si="360"/>
        <v>#N/A</v>
      </c>
      <c r="MO99" s="169" t="e">
        <f t="shared" si="360"/>
        <v>#N/A</v>
      </c>
      <c r="MP99" s="169" t="e">
        <f t="shared" si="360"/>
        <v>#N/A</v>
      </c>
      <c r="MQ99" s="169" t="e">
        <f t="shared" si="360"/>
        <v>#N/A</v>
      </c>
      <c r="MR99" s="169" t="e">
        <f t="shared" si="336"/>
        <v>#N/A</v>
      </c>
      <c r="MS99" s="169" t="e">
        <f t="shared" si="368"/>
        <v>#N/A</v>
      </c>
      <c r="MT99" s="169" t="e">
        <f t="shared" si="368"/>
        <v>#N/A</v>
      </c>
      <c r="MU99" s="169" t="e">
        <f t="shared" si="368"/>
        <v>#N/A</v>
      </c>
      <c r="MV99" s="169" t="e">
        <f t="shared" si="379"/>
        <v>#N/A</v>
      </c>
      <c r="MW99" s="169" t="e">
        <f t="shared" si="379"/>
        <v>#N/A</v>
      </c>
      <c r="MX99" s="169" t="e">
        <f t="shared" si="379"/>
        <v>#N/A</v>
      </c>
      <c r="MY99" s="169" t="e">
        <f t="shared" si="379"/>
        <v>#N/A</v>
      </c>
      <c r="MZ99" s="169" t="e">
        <f t="shared" si="379"/>
        <v>#N/A</v>
      </c>
      <c r="NA99" s="169" t="e">
        <f t="shared" si="379"/>
        <v>#N/A</v>
      </c>
      <c r="NB99" s="169" t="e">
        <f t="shared" si="379"/>
        <v>#N/A</v>
      </c>
      <c r="NC99" s="169" t="e">
        <f t="shared" si="379"/>
        <v>#N/A</v>
      </c>
      <c r="ND99" s="169" t="e">
        <f t="shared" si="379"/>
        <v>#N/A</v>
      </c>
      <c r="NE99" s="169" t="e">
        <f t="shared" si="379"/>
        <v>#N/A</v>
      </c>
      <c r="NF99" s="169" t="e">
        <f t="shared" si="379"/>
        <v>#N/A</v>
      </c>
      <c r="NG99" s="169" t="e">
        <f t="shared" si="379"/>
        <v>#N/A</v>
      </c>
      <c r="NH99" s="169" t="e">
        <f t="shared" si="379"/>
        <v>#N/A</v>
      </c>
      <c r="NI99" s="169" t="e">
        <f t="shared" si="379"/>
        <v>#N/A</v>
      </c>
      <c r="NJ99" s="169" t="e">
        <f t="shared" si="379"/>
        <v>#N/A</v>
      </c>
      <c r="NK99" s="169" t="e">
        <f t="shared" si="375"/>
        <v>#N/A</v>
      </c>
      <c r="NL99" s="169" t="e">
        <f t="shared" si="375"/>
        <v>#N/A</v>
      </c>
      <c r="NM99" s="169" t="e">
        <f t="shared" si="375"/>
        <v>#N/A</v>
      </c>
      <c r="NN99" s="169" t="e">
        <f t="shared" si="375"/>
        <v>#N/A</v>
      </c>
      <c r="NO99" s="169" t="e">
        <f t="shared" si="375"/>
        <v>#N/A</v>
      </c>
      <c r="NP99" s="169" t="e">
        <f t="shared" si="375"/>
        <v>#N/A</v>
      </c>
      <c r="NQ99" s="169" t="e">
        <f t="shared" si="375"/>
        <v>#N/A</v>
      </c>
      <c r="NR99" s="169" t="e">
        <f t="shared" si="375"/>
        <v>#N/A</v>
      </c>
      <c r="NS99" s="169" t="e">
        <f t="shared" si="375"/>
        <v>#N/A</v>
      </c>
      <c r="NT99" s="169" t="e">
        <f t="shared" si="375"/>
        <v>#N/A</v>
      </c>
      <c r="NU99" s="169" t="e">
        <f t="shared" si="375"/>
        <v>#N/A</v>
      </c>
      <c r="NV99" s="169" t="e">
        <f t="shared" si="375"/>
        <v>#N/A</v>
      </c>
      <c r="NW99" s="169" t="e">
        <f t="shared" si="375"/>
        <v>#N/A</v>
      </c>
      <c r="NX99" s="169" t="e">
        <f t="shared" si="375"/>
        <v>#N/A</v>
      </c>
      <c r="NY99" s="169" t="e">
        <f t="shared" si="375"/>
        <v>#N/A</v>
      </c>
      <c r="NZ99" s="169" t="e">
        <f t="shared" si="372"/>
        <v>#N/A</v>
      </c>
      <c r="OA99" s="169" t="e">
        <f t="shared" si="372"/>
        <v>#N/A</v>
      </c>
      <c r="OB99" s="169" t="e">
        <f t="shared" si="372"/>
        <v>#N/A</v>
      </c>
      <c r="OC99" s="169" t="e">
        <f t="shared" si="372"/>
        <v>#N/A</v>
      </c>
      <c r="OD99" s="169" t="e">
        <f t="shared" si="372"/>
        <v>#N/A</v>
      </c>
      <c r="OE99" s="169" t="e">
        <f t="shared" si="372"/>
        <v>#N/A</v>
      </c>
      <c r="OF99" s="169" t="e">
        <f t="shared" si="372"/>
        <v>#N/A</v>
      </c>
      <c r="OG99" s="169" t="e">
        <f t="shared" si="372"/>
        <v>#N/A</v>
      </c>
      <c r="OH99" s="169" t="e">
        <f t="shared" si="372"/>
        <v>#N/A</v>
      </c>
      <c r="OI99" s="169" t="e">
        <f t="shared" si="372"/>
        <v>#N/A</v>
      </c>
      <c r="OJ99" s="169" t="e">
        <f t="shared" si="372"/>
        <v>#N/A</v>
      </c>
      <c r="OK99" s="169" t="e">
        <f t="shared" si="372"/>
        <v>#N/A</v>
      </c>
      <c r="OL99" s="169" t="e">
        <f t="shared" si="372"/>
        <v>#N/A</v>
      </c>
      <c r="OM99" s="169" t="e">
        <f t="shared" si="372"/>
        <v>#N/A</v>
      </c>
      <c r="ON99" s="169" t="e">
        <f t="shared" si="372"/>
        <v>#N/A</v>
      </c>
      <c r="OO99" s="169" t="e">
        <f t="shared" si="361"/>
        <v>#N/A</v>
      </c>
      <c r="OP99" s="169" t="e">
        <f t="shared" si="361"/>
        <v>#N/A</v>
      </c>
      <c r="OQ99" s="169" t="e">
        <f t="shared" si="361"/>
        <v>#N/A</v>
      </c>
      <c r="OR99" s="169" t="e">
        <f t="shared" si="361"/>
        <v>#N/A</v>
      </c>
      <c r="OS99" s="169" t="e">
        <f t="shared" si="361"/>
        <v>#N/A</v>
      </c>
      <c r="OT99" s="169" t="e">
        <f t="shared" si="361"/>
        <v>#N/A</v>
      </c>
      <c r="OU99" s="169" t="e">
        <f t="shared" si="361"/>
        <v>#N/A</v>
      </c>
      <c r="OV99" s="169" t="e">
        <f t="shared" si="361"/>
        <v>#N/A</v>
      </c>
      <c r="OW99" s="169" t="e">
        <f t="shared" si="361"/>
        <v>#N/A</v>
      </c>
      <c r="OX99" s="169" t="e">
        <f t="shared" si="361"/>
        <v>#N/A</v>
      </c>
      <c r="OY99" s="169" t="e">
        <f t="shared" si="361"/>
        <v>#N/A</v>
      </c>
      <c r="OZ99" s="169" t="e">
        <f t="shared" si="361"/>
        <v>#N/A</v>
      </c>
      <c r="PA99" s="169" t="e">
        <f t="shared" si="361"/>
        <v>#N/A</v>
      </c>
      <c r="PB99" s="169" t="e">
        <f t="shared" si="361"/>
        <v>#N/A</v>
      </c>
      <c r="PC99" s="169" t="e">
        <f t="shared" si="361"/>
        <v>#N/A</v>
      </c>
      <c r="PD99" s="169" t="e">
        <f t="shared" si="337"/>
        <v>#N/A</v>
      </c>
      <c r="PE99" s="169" t="e">
        <f t="shared" si="357"/>
        <v>#N/A</v>
      </c>
      <c r="PF99" s="169" t="e">
        <f t="shared" si="357"/>
        <v>#N/A</v>
      </c>
      <c r="PG99" s="169" t="e">
        <f t="shared" si="357"/>
        <v>#N/A</v>
      </c>
      <c r="PH99" s="169" t="e">
        <f t="shared" si="357"/>
        <v>#N/A</v>
      </c>
      <c r="PI99" s="169" t="e">
        <f t="shared" si="357"/>
        <v>#N/A</v>
      </c>
      <c r="PJ99" s="169" t="e">
        <f t="shared" si="357"/>
        <v>#N/A</v>
      </c>
      <c r="PK99" s="169" t="e">
        <f t="shared" si="357"/>
        <v>#N/A</v>
      </c>
      <c r="PL99" s="169" t="e">
        <f t="shared" si="357"/>
        <v>#N/A</v>
      </c>
    </row>
    <row r="100" spans="1:428" hidden="1" x14ac:dyDescent="0.75">
      <c r="A100" s="4">
        <v>97</v>
      </c>
      <c r="B100" s="109"/>
      <c r="C100" s="117"/>
      <c r="D100" s="122" t="str">
        <f t="shared" ref="D100:D103" si="381">IF(ISBLANK(E100),"",IF(NOT(ISBLANK(C100)),C100,IF(NOT(ISBLANK(B100)),E100*(1+B100),E100*(1+$D$2))))</f>
        <v/>
      </c>
      <c r="E100" s="95"/>
      <c r="F100" s="122" t="str">
        <f t="shared" ref="F100:F103" si="382">IF(ISBLANK(E100),"",IF(NOT(ISBLANK(G100)),G100,IF(NOT(ISBLANK(H100)),E100*(1+H100),E100*(1+$F$2))))</f>
        <v/>
      </c>
      <c r="G100" s="117"/>
      <c r="H100" s="110"/>
      <c r="I100" s="124" t="str">
        <f t="shared" si="222"/>
        <v/>
      </c>
      <c r="J100" s="124" t="str">
        <f t="shared" si="223"/>
        <v/>
      </c>
      <c r="K100" s="73" t="str">
        <f t="shared" si="327"/>
        <v/>
      </c>
      <c r="L100" s="23"/>
      <c r="M100" s="57"/>
      <c r="N100" s="280"/>
      <c r="O100" s="74" t="str">
        <f>IF(AND(D100&gt;0,E100&gt;0,F100&gt;0),IF(ISBLANK(N100),IF(ISBLANK(L100),"",(F100-D100)*VLOOKUP(L100,VLookups!$A$4:$B$13,2,FALSE)),N100),"")</f>
        <v/>
      </c>
      <c r="P100" s="75" t="str">
        <f t="shared" ref="P100:P103" si="383">IF(O100="","",O100^2)</f>
        <v/>
      </c>
      <c r="Q100" s="95"/>
      <c r="R100" s="270" t="str">
        <f>IF(AND(Q100&gt;0,E100&gt;0,NOT(O100="")),ABS(VLOOKUP($Q$1,VLookups!$A$43:$B$44,2,FALSE)-_xlfn.NORM.DIST(Q100,K100,O100,TRUE)),"")</f>
        <v/>
      </c>
      <c r="S100" s="94" t="str">
        <f>IF(AND($D100&gt;0,$E100&gt;0,$F100&gt;0,NOT(ISBLANK($L100))),_xlfn.NORM.INV(ABS(VLOOKUP($Q$1,VLookups!$A$43:$B$44,2,FALSE)-S$3),$K100,$O100),"")</f>
        <v/>
      </c>
      <c r="T100" s="93" t="str">
        <f>IF(AND($D100&gt;0,$E100&gt;0,$F100&gt;0,NOT(ISBLANK($L100))),_xlfn.NORM.INV(ABS(VLOOKUP($Q$1,VLookups!$A$43:$B$44,2,FALSE)-T$3),$K100,$O100),"")</f>
        <v/>
      </c>
      <c r="U100" s="94" t="str">
        <f>IF(AND($D100&gt;0,$E100&gt;0,$F100&gt;0,NOT(ISBLANK($L100))),_xlfn.NORM.INV(ABS(VLOOKUP($Q$1,VLookups!$A$43:$B$44,2,FALSE)-U$3),$K100,$O100),"")</f>
        <v/>
      </c>
      <c r="V100" s="93" t="str">
        <f>IF(AND($D100&gt;0,$E100&gt;0,$F100&gt;0,NOT(ISBLANK($L100))),_xlfn.NORM.INV(ABS(VLOOKUP($Q$1,VLookups!$A$43:$B$44,2,FALSE)-V$3),$K100,$O100),"")</f>
        <v/>
      </c>
      <c r="W100" s="94" t="str">
        <f>IF(AND($D100&gt;0,$E100&gt;0,$F100&gt;0,NOT(ISBLANK($L100))),_xlfn.NORM.INV(ABS(VLOOKUP($Q$1,VLookups!$A$43:$B$44,2,FALSE)-W$3),$K100,$O100),"")</f>
        <v/>
      </c>
      <c r="X100" s="93" t="str">
        <f>IF(AND($D100&gt;0,$E100&gt;0,$F100&gt;0,NOT(ISBLANK($L100))),_xlfn.NORM.INV(ABS(VLOOKUP($Q$1,VLookups!$A$43:$B$44,2,FALSE)-X$3),$K100,$O100),"")</f>
        <v/>
      </c>
      <c r="Y100" s="5"/>
      <c r="Z100" s="168" t="str">
        <f t="shared" si="328"/>
        <v/>
      </c>
      <c r="AA100" s="49" t="str">
        <f t="shared" si="329"/>
        <v/>
      </c>
      <c r="AB100" s="49" t="str">
        <f t="shared" si="380"/>
        <v/>
      </c>
      <c r="AC100" s="49" t="str">
        <f t="shared" si="380"/>
        <v/>
      </c>
      <c r="AD100" s="49" t="str">
        <f t="shared" si="380"/>
        <v/>
      </c>
      <c r="AE100" s="49" t="str">
        <f t="shared" si="380"/>
        <v/>
      </c>
      <c r="AF100" s="49" t="str">
        <f t="shared" si="380"/>
        <v/>
      </c>
      <c r="AG100" s="49" t="str">
        <f t="shared" si="380"/>
        <v/>
      </c>
      <c r="AH100" s="49" t="str">
        <f t="shared" si="380"/>
        <v/>
      </c>
      <c r="AI100" s="49" t="str">
        <f t="shared" si="380"/>
        <v/>
      </c>
      <c r="AJ100" s="49" t="str">
        <f t="shared" si="380"/>
        <v/>
      </c>
      <c r="AK100" s="49" t="str">
        <f t="shared" si="380"/>
        <v/>
      </c>
      <c r="AL100" s="49" t="str">
        <f t="shared" si="380"/>
        <v/>
      </c>
      <c r="AM100" s="49" t="str">
        <f t="shared" si="380"/>
        <v/>
      </c>
      <c r="AN100" s="49" t="str">
        <f t="shared" si="380"/>
        <v/>
      </c>
      <c r="AO100" s="49" t="str">
        <f t="shared" si="380"/>
        <v/>
      </c>
      <c r="AP100" s="49" t="str">
        <f t="shared" si="380"/>
        <v/>
      </c>
      <c r="AQ100" s="49" t="str">
        <f t="shared" si="380"/>
        <v/>
      </c>
      <c r="AR100" s="49" t="str">
        <f t="shared" si="380"/>
        <v/>
      </c>
      <c r="AS100" s="49" t="str">
        <f t="shared" si="380"/>
        <v/>
      </c>
      <c r="AT100" s="49" t="str">
        <f t="shared" si="380"/>
        <v/>
      </c>
      <c r="AU100" s="49" t="str">
        <f t="shared" si="380"/>
        <v/>
      </c>
      <c r="AV100" s="49" t="str">
        <f t="shared" si="380"/>
        <v/>
      </c>
      <c r="AW100" s="49" t="str">
        <f t="shared" si="380"/>
        <v/>
      </c>
      <c r="AX100" s="49" t="str">
        <f t="shared" si="380"/>
        <v/>
      </c>
      <c r="AY100" s="49" t="str">
        <f t="shared" si="380"/>
        <v/>
      </c>
      <c r="AZ100" s="49" t="str">
        <f t="shared" si="380"/>
        <v/>
      </c>
      <c r="BA100" s="49" t="str">
        <f t="shared" si="380"/>
        <v/>
      </c>
      <c r="BB100" s="49" t="str">
        <f t="shared" si="380"/>
        <v/>
      </c>
      <c r="BC100" s="49" t="str">
        <f t="shared" si="380"/>
        <v/>
      </c>
      <c r="BD100" s="49" t="str">
        <f t="shared" si="380"/>
        <v/>
      </c>
      <c r="BE100" s="49" t="str">
        <f t="shared" si="380"/>
        <v/>
      </c>
      <c r="BF100" s="49" t="str">
        <f t="shared" si="380"/>
        <v/>
      </c>
      <c r="BG100" s="49" t="str">
        <f t="shared" si="380"/>
        <v/>
      </c>
      <c r="BH100" s="49" t="str">
        <f t="shared" si="380"/>
        <v/>
      </c>
      <c r="BI100" s="49" t="str">
        <f t="shared" si="380"/>
        <v/>
      </c>
      <c r="BJ100" s="49" t="str">
        <f t="shared" si="380"/>
        <v/>
      </c>
      <c r="BK100" s="49" t="str">
        <f t="shared" si="380"/>
        <v/>
      </c>
      <c r="BL100" s="49" t="str">
        <f t="shared" si="380"/>
        <v/>
      </c>
      <c r="BM100" s="49" t="str">
        <f t="shared" si="380"/>
        <v/>
      </c>
      <c r="BN100" s="49" t="str">
        <f t="shared" si="380"/>
        <v/>
      </c>
      <c r="BO100" s="49" t="str">
        <f t="shared" si="380"/>
        <v/>
      </c>
      <c r="BP100" s="49" t="str">
        <f t="shared" si="380"/>
        <v/>
      </c>
      <c r="BQ100" s="49" t="str">
        <f t="shared" si="380"/>
        <v/>
      </c>
      <c r="BR100" s="49" t="str">
        <f t="shared" si="380"/>
        <v/>
      </c>
      <c r="BS100" s="49" t="str">
        <f t="shared" si="380"/>
        <v/>
      </c>
      <c r="BT100" s="49" t="str">
        <f t="shared" si="380"/>
        <v/>
      </c>
      <c r="BU100" s="49" t="str">
        <f t="shared" si="380"/>
        <v/>
      </c>
      <c r="BV100" s="49" t="str">
        <f t="shared" si="380"/>
        <v/>
      </c>
      <c r="BW100" s="49" t="str">
        <f t="shared" si="380"/>
        <v/>
      </c>
      <c r="BX100" s="49" t="str">
        <f t="shared" si="380"/>
        <v/>
      </c>
      <c r="BY100" s="49" t="str">
        <f t="shared" si="380"/>
        <v/>
      </c>
      <c r="BZ100" s="49" t="str">
        <f t="shared" si="380"/>
        <v/>
      </c>
      <c r="CA100" s="49" t="str">
        <f t="shared" si="380"/>
        <v/>
      </c>
      <c r="CB100" s="49" t="str">
        <f t="shared" si="380"/>
        <v/>
      </c>
      <c r="CC100" s="49" t="str">
        <f t="shared" si="380"/>
        <v/>
      </c>
      <c r="CD100" s="49" t="str">
        <f t="shared" si="380"/>
        <v/>
      </c>
      <c r="CE100" s="49" t="str">
        <f t="shared" si="380"/>
        <v/>
      </c>
      <c r="CF100" s="49" t="str">
        <f t="shared" si="380"/>
        <v/>
      </c>
      <c r="CG100" s="49" t="str">
        <f t="shared" si="380"/>
        <v/>
      </c>
      <c r="CH100" s="49" t="str">
        <f t="shared" si="380"/>
        <v/>
      </c>
      <c r="CI100" s="49" t="str">
        <f t="shared" si="380"/>
        <v/>
      </c>
      <c r="CJ100" s="49" t="str">
        <f t="shared" si="380"/>
        <v/>
      </c>
      <c r="CK100" s="49" t="str">
        <f t="shared" si="380"/>
        <v/>
      </c>
      <c r="CL100" s="49" t="str">
        <f t="shared" si="380"/>
        <v/>
      </c>
      <c r="CM100" s="49" t="str">
        <f t="shared" si="380"/>
        <v/>
      </c>
      <c r="CN100" s="49" t="str">
        <f t="shared" si="376"/>
        <v/>
      </c>
      <c r="CO100" s="49" t="str">
        <f t="shared" si="376"/>
        <v/>
      </c>
      <c r="CP100" s="49" t="str">
        <f t="shared" si="376"/>
        <v/>
      </c>
      <c r="CQ100" s="49" t="str">
        <f t="shared" si="376"/>
        <v/>
      </c>
      <c r="CR100" s="49" t="str">
        <f t="shared" si="376"/>
        <v/>
      </c>
      <c r="CS100" s="49" t="str">
        <f t="shared" si="376"/>
        <v/>
      </c>
      <c r="CT100" s="49" t="str">
        <f t="shared" si="376"/>
        <v/>
      </c>
      <c r="CU100" s="49" t="str">
        <f t="shared" si="376"/>
        <v/>
      </c>
      <c r="CV100" s="49" t="str">
        <f t="shared" si="376"/>
        <v/>
      </c>
      <c r="CW100" s="49" t="str">
        <f t="shared" si="376"/>
        <v/>
      </c>
      <c r="CX100" s="49" t="str">
        <f t="shared" si="376"/>
        <v/>
      </c>
      <c r="CY100" s="49" t="str">
        <f t="shared" si="376"/>
        <v/>
      </c>
      <c r="CZ100" s="49" t="str">
        <f t="shared" si="376"/>
        <v/>
      </c>
      <c r="DA100" s="49" t="str">
        <f t="shared" si="376"/>
        <v/>
      </c>
      <c r="DB100" s="49" t="str">
        <f t="shared" si="376"/>
        <v/>
      </c>
      <c r="DC100" s="49" t="str">
        <f t="shared" si="376"/>
        <v/>
      </c>
      <c r="DD100" s="49" t="str">
        <f t="shared" si="376"/>
        <v/>
      </c>
      <c r="DE100" s="49" t="str">
        <f t="shared" si="376"/>
        <v/>
      </c>
      <c r="DF100" s="49" t="str">
        <f t="shared" si="376"/>
        <v/>
      </c>
      <c r="DG100" s="49" t="str">
        <f t="shared" si="376"/>
        <v/>
      </c>
      <c r="DH100" s="49" t="str">
        <f t="shared" si="376"/>
        <v/>
      </c>
      <c r="DI100" s="49" t="str">
        <f t="shared" si="376"/>
        <v/>
      </c>
      <c r="DJ100" s="49" t="str">
        <f t="shared" si="376"/>
        <v/>
      </c>
      <c r="DK100" s="49" t="str">
        <f t="shared" si="376"/>
        <v/>
      </c>
      <c r="DL100" s="49" t="str">
        <f t="shared" si="376"/>
        <v/>
      </c>
      <c r="DM100" s="49" t="str">
        <f t="shared" si="376"/>
        <v/>
      </c>
      <c r="DN100" s="49" t="str">
        <f t="shared" si="376"/>
        <v/>
      </c>
      <c r="DO100" s="49" t="str">
        <f t="shared" si="376"/>
        <v/>
      </c>
      <c r="DP100" s="49" t="str">
        <f t="shared" si="376"/>
        <v/>
      </c>
      <c r="DQ100" s="49" t="str">
        <f t="shared" si="376"/>
        <v/>
      </c>
      <c r="DR100" s="49" t="str">
        <f t="shared" si="376"/>
        <v/>
      </c>
      <c r="DS100" s="49" t="str">
        <f t="shared" si="376"/>
        <v/>
      </c>
      <c r="DT100" s="49" t="str">
        <f t="shared" si="376"/>
        <v/>
      </c>
      <c r="DU100" s="49" t="str">
        <f t="shared" si="376"/>
        <v/>
      </c>
      <c r="DV100" s="49" t="str">
        <f t="shared" si="376"/>
        <v/>
      </c>
      <c r="DW100" s="183" t="str">
        <f t="shared" si="330"/>
        <v/>
      </c>
      <c r="DX100" s="49" t="str">
        <f t="shared" si="225"/>
        <v/>
      </c>
      <c r="DY100" s="49" t="str">
        <f t="shared" si="226"/>
        <v/>
      </c>
      <c r="DZ100" s="49" t="str">
        <f t="shared" si="227"/>
        <v/>
      </c>
      <c r="EA100" s="49" t="str">
        <f t="shared" si="228"/>
        <v/>
      </c>
      <c r="EB100" s="49" t="str">
        <f t="shared" si="229"/>
        <v/>
      </c>
      <c r="EC100" s="49" t="str">
        <f t="shared" si="230"/>
        <v/>
      </c>
      <c r="ED100" s="49" t="str">
        <f t="shared" si="231"/>
        <v/>
      </c>
      <c r="EE100" s="49" t="str">
        <f t="shared" si="232"/>
        <v/>
      </c>
      <c r="EF100" s="49" t="str">
        <f t="shared" si="233"/>
        <v/>
      </c>
      <c r="EG100" s="49" t="str">
        <f t="shared" si="234"/>
        <v/>
      </c>
      <c r="EH100" s="49" t="str">
        <f t="shared" si="235"/>
        <v/>
      </c>
      <c r="EI100" s="49" t="str">
        <f t="shared" si="236"/>
        <v/>
      </c>
      <c r="EJ100" s="49" t="str">
        <f t="shared" si="237"/>
        <v/>
      </c>
      <c r="EK100" s="49" t="str">
        <f t="shared" si="238"/>
        <v/>
      </c>
      <c r="EL100" s="49" t="str">
        <f t="shared" si="239"/>
        <v/>
      </c>
      <c r="EM100" s="49" t="str">
        <f t="shared" si="240"/>
        <v/>
      </c>
      <c r="EN100" s="49" t="str">
        <f t="shared" si="241"/>
        <v/>
      </c>
      <c r="EO100" s="49" t="str">
        <f t="shared" si="242"/>
        <v/>
      </c>
      <c r="EP100" s="49" t="str">
        <f t="shared" si="243"/>
        <v/>
      </c>
      <c r="EQ100" s="49" t="str">
        <f t="shared" si="244"/>
        <v/>
      </c>
      <c r="ER100" s="49" t="str">
        <f t="shared" si="245"/>
        <v/>
      </c>
      <c r="ES100" s="49" t="str">
        <f t="shared" si="246"/>
        <v/>
      </c>
      <c r="ET100" s="49" t="str">
        <f t="shared" si="247"/>
        <v/>
      </c>
      <c r="EU100" s="49" t="str">
        <f t="shared" si="248"/>
        <v/>
      </c>
      <c r="EV100" s="49" t="str">
        <f t="shared" si="249"/>
        <v/>
      </c>
      <c r="EW100" s="49" t="str">
        <f t="shared" si="250"/>
        <v/>
      </c>
      <c r="EX100" s="49" t="str">
        <f t="shared" si="251"/>
        <v/>
      </c>
      <c r="EY100" s="49" t="str">
        <f t="shared" si="252"/>
        <v/>
      </c>
      <c r="EZ100" s="49" t="str">
        <f t="shared" si="253"/>
        <v/>
      </c>
      <c r="FA100" s="49" t="str">
        <f t="shared" si="254"/>
        <v/>
      </c>
      <c r="FB100" s="49" t="str">
        <f t="shared" si="255"/>
        <v/>
      </c>
      <c r="FC100" s="49" t="str">
        <f t="shared" si="256"/>
        <v/>
      </c>
      <c r="FD100" s="49" t="str">
        <f t="shared" si="257"/>
        <v/>
      </c>
      <c r="FE100" s="49" t="str">
        <f t="shared" si="258"/>
        <v/>
      </c>
      <c r="FF100" s="49" t="str">
        <f t="shared" si="259"/>
        <v/>
      </c>
      <c r="FG100" s="49" t="str">
        <f t="shared" si="260"/>
        <v/>
      </c>
      <c r="FH100" s="49" t="str">
        <f t="shared" si="261"/>
        <v/>
      </c>
      <c r="FI100" s="49" t="str">
        <f t="shared" si="262"/>
        <v/>
      </c>
      <c r="FJ100" s="49" t="str">
        <f t="shared" si="263"/>
        <v/>
      </c>
      <c r="FK100" s="49" t="str">
        <f t="shared" si="264"/>
        <v/>
      </c>
      <c r="FL100" s="49" t="str">
        <f t="shared" si="265"/>
        <v/>
      </c>
      <c r="FM100" s="49" t="str">
        <f t="shared" si="266"/>
        <v/>
      </c>
      <c r="FN100" s="49" t="str">
        <f t="shared" si="267"/>
        <v/>
      </c>
      <c r="FO100" s="49" t="str">
        <f t="shared" si="268"/>
        <v/>
      </c>
      <c r="FP100" s="49" t="str">
        <f t="shared" si="269"/>
        <v/>
      </c>
      <c r="FQ100" s="49" t="str">
        <f t="shared" si="270"/>
        <v/>
      </c>
      <c r="FR100" s="49" t="str">
        <f t="shared" si="271"/>
        <v/>
      </c>
      <c r="FS100" s="49" t="str">
        <f t="shared" si="272"/>
        <v/>
      </c>
      <c r="FT100" s="49" t="str">
        <f t="shared" si="273"/>
        <v/>
      </c>
      <c r="FU100" s="49" t="str">
        <f t="shared" si="274"/>
        <v/>
      </c>
      <c r="FV100" s="49" t="str">
        <f t="shared" si="275"/>
        <v/>
      </c>
      <c r="FW100" s="49" t="str">
        <f t="shared" si="276"/>
        <v/>
      </c>
      <c r="FX100" s="49" t="str">
        <f t="shared" si="277"/>
        <v/>
      </c>
      <c r="FY100" s="49" t="str">
        <f t="shared" si="278"/>
        <v/>
      </c>
      <c r="FZ100" s="49" t="str">
        <f t="shared" si="279"/>
        <v/>
      </c>
      <c r="GA100" s="49" t="str">
        <f t="shared" si="280"/>
        <v/>
      </c>
      <c r="GB100" s="49" t="str">
        <f t="shared" si="281"/>
        <v/>
      </c>
      <c r="GC100" s="49" t="str">
        <f t="shared" si="282"/>
        <v/>
      </c>
      <c r="GD100" s="49" t="str">
        <f t="shared" si="283"/>
        <v/>
      </c>
      <c r="GE100" s="49" t="str">
        <f t="shared" si="284"/>
        <v/>
      </c>
      <c r="GF100" s="49" t="str">
        <f t="shared" si="285"/>
        <v/>
      </c>
      <c r="GG100" s="49" t="str">
        <f t="shared" si="286"/>
        <v/>
      </c>
      <c r="GH100" s="49" t="str">
        <f t="shared" si="287"/>
        <v/>
      </c>
      <c r="GI100" s="49" t="str">
        <f t="shared" si="288"/>
        <v/>
      </c>
      <c r="GJ100" s="49" t="str">
        <f t="shared" si="289"/>
        <v/>
      </c>
      <c r="GK100" s="49" t="str">
        <f t="shared" si="290"/>
        <v/>
      </c>
      <c r="GL100" s="49" t="str">
        <f t="shared" si="291"/>
        <v/>
      </c>
      <c r="GM100" s="49" t="str">
        <f t="shared" si="292"/>
        <v/>
      </c>
      <c r="GN100" s="49" t="str">
        <f t="shared" si="293"/>
        <v/>
      </c>
      <c r="GO100" s="49" t="str">
        <f t="shared" si="294"/>
        <v/>
      </c>
      <c r="GP100" s="49" t="str">
        <f t="shared" si="295"/>
        <v/>
      </c>
      <c r="GQ100" s="49" t="str">
        <f t="shared" si="296"/>
        <v/>
      </c>
      <c r="GR100" s="49" t="str">
        <f t="shared" si="297"/>
        <v/>
      </c>
      <c r="GS100" s="49" t="str">
        <f t="shared" si="298"/>
        <v/>
      </c>
      <c r="GT100" s="49" t="str">
        <f t="shared" si="299"/>
        <v/>
      </c>
      <c r="GU100" s="49" t="str">
        <f t="shared" si="300"/>
        <v/>
      </c>
      <c r="GV100" s="49" t="str">
        <f t="shared" si="301"/>
        <v/>
      </c>
      <c r="GW100" s="49" t="str">
        <f t="shared" si="302"/>
        <v/>
      </c>
      <c r="GX100" s="49" t="str">
        <f t="shared" si="303"/>
        <v/>
      </c>
      <c r="GY100" s="49" t="str">
        <f t="shared" si="304"/>
        <v/>
      </c>
      <c r="GZ100" s="49" t="str">
        <f t="shared" si="305"/>
        <v/>
      </c>
      <c r="HA100" s="49" t="str">
        <f t="shared" si="306"/>
        <v/>
      </c>
      <c r="HB100" s="49" t="str">
        <f t="shared" si="307"/>
        <v/>
      </c>
      <c r="HC100" s="49" t="str">
        <f t="shared" si="308"/>
        <v/>
      </c>
      <c r="HD100" s="49" t="str">
        <f t="shared" si="309"/>
        <v/>
      </c>
      <c r="HE100" s="49" t="str">
        <f t="shared" si="310"/>
        <v/>
      </c>
      <c r="HF100" s="49" t="str">
        <f t="shared" si="311"/>
        <v/>
      </c>
      <c r="HG100" s="49" t="str">
        <f t="shared" si="312"/>
        <v/>
      </c>
      <c r="HH100" s="49" t="str">
        <f t="shared" si="313"/>
        <v/>
      </c>
      <c r="HI100" s="49" t="str">
        <f t="shared" si="314"/>
        <v/>
      </c>
      <c r="HJ100" s="49" t="str">
        <f t="shared" si="315"/>
        <v/>
      </c>
      <c r="HK100" s="49" t="str">
        <f t="shared" si="316"/>
        <v/>
      </c>
      <c r="HL100" s="49" t="str">
        <f t="shared" si="317"/>
        <v/>
      </c>
      <c r="HM100" s="49" t="str">
        <f t="shared" si="318"/>
        <v/>
      </c>
      <c r="HN100" s="49" t="str">
        <f t="shared" si="319"/>
        <v/>
      </c>
      <c r="HO100" s="49" t="str">
        <f t="shared" si="320"/>
        <v/>
      </c>
      <c r="HP100" s="49" t="str">
        <f t="shared" si="321"/>
        <v/>
      </c>
      <c r="HQ100" s="49" t="str">
        <f t="shared" si="322"/>
        <v/>
      </c>
      <c r="HR100" s="49" t="str">
        <f t="shared" si="323"/>
        <v/>
      </c>
      <c r="HS100" s="49" t="str">
        <f t="shared" si="324"/>
        <v/>
      </c>
      <c r="HT100" s="169" t="e">
        <f t="shared" si="325"/>
        <v>#N/A</v>
      </c>
      <c r="HU100" s="169" t="e">
        <f t="shared" si="366"/>
        <v>#N/A</v>
      </c>
      <c r="HV100" s="169" t="e">
        <f t="shared" si="366"/>
        <v>#N/A</v>
      </c>
      <c r="HW100" s="169" t="e">
        <f t="shared" si="366"/>
        <v>#N/A</v>
      </c>
      <c r="HX100" s="169" t="e">
        <f t="shared" si="377"/>
        <v>#N/A</v>
      </c>
      <c r="HY100" s="169" t="e">
        <f t="shared" si="377"/>
        <v>#N/A</v>
      </c>
      <c r="HZ100" s="169" t="e">
        <f t="shared" si="377"/>
        <v>#N/A</v>
      </c>
      <c r="IA100" s="169" t="e">
        <f t="shared" si="377"/>
        <v>#N/A</v>
      </c>
      <c r="IB100" s="169" t="e">
        <f t="shared" si="377"/>
        <v>#N/A</v>
      </c>
      <c r="IC100" s="169" t="e">
        <f t="shared" si="377"/>
        <v>#N/A</v>
      </c>
      <c r="ID100" s="169" t="e">
        <f t="shared" si="377"/>
        <v>#N/A</v>
      </c>
      <c r="IE100" s="169" t="e">
        <f t="shared" si="377"/>
        <v>#N/A</v>
      </c>
      <c r="IF100" s="169" t="e">
        <f t="shared" si="377"/>
        <v>#N/A</v>
      </c>
      <c r="IG100" s="169" t="e">
        <f t="shared" si="377"/>
        <v>#N/A</v>
      </c>
      <c r="IH100" s="169" t="e">
        <f t="shared" si="377"/>
        <v>#N/A</v>
      </c>
      <c r="II100" s="169" t="e">
        <f t="shared" si="377"/>
        <v>#N/A</v>
      </c>
      <c r="IJ100" s="169" t="e">
        <f t="shared" si="377"/>
        <v>#N/A</v>
      </c>
      <c r="IK100" s="169" t="e">
        <f t="shared" si="377"/>
        <v>#N/A</v>
      </c>
      <c r="IL100" s="169" t="e">
        <f t="shared" si="377"/>
        <v>#N/A</v>
      </c>
      <c r="IM100" s="169" t="e">
        <f t="shared" si="373"/>
        <v>#N/A</v>
      </c>
      <c r="IN100" s="169" t="e">
        <f t="shared" si="373"/>
        <v>#N/A</v>
      </c>
      <c r="IO100" s="169" t="e">
        <f t="shared" si="373"/>
        <v>#N/A</v>
      </c>
      <c r="IP100" s="169" t="e">
        <f t="shared" si="373"/>
        <v>#N/A</v>
      </c>
      <c r="IQ100" s="169" t="e">
        <f t="shared" si="373"/>
        <v>#N/A</v>
      </c>
      <c r="IR100" s="169" t="e">
        <f t="shared" si="373"/>
        <v>#N/A</v>
      </c>
      <c r="IS100" s="169" t="e">
        <f t="shared" si="373"/>
        <v>#N/A</v>
      </c>
      <c r="IT100" s="169" t="e">
        <f t="shared" si="373"/>
        <v>#N/A</v>
      </c>
      <c r="IU100" s="169" t="e">
        <f t="shared" si="373"/>
        <v>#N/A</v>
      </c>
      <c r="IV100" s="169" t="e">
        <f t="shared" si="373"/>
        <v>#N/A</v>
      </c>
      <c r="IW100" s="169" t="e">
        <f t="shared" si="373"/>
        <v>#N/A</v>
      </c>
      <c r="IX100" s="169" t="e">
        <f t="shared" si="373"/>
        <v>#N/A</v>
      </c>
      <c r="IY100" s="169" t="e">
        <f t="shared" si="373"/>
        <v>#N/A</v>
      </c>
      <c r="IZ100" s="169" t="e">
        <f t="shared" si="373"/>
        <v>#N/A</v>
      </c>
      <c r="JA100" s="169" t="e">
        <f t="shared" si="373"/>
        <v>#N/A</v>
      </c>
      <c r="JB100" s="169" t="e">
        <f t="shared" si="370"/>
        <v>#N/A</v>
      </c>
      <c r="JC100" s="169" t="e">
        <f t="shared" si="370"/>
        <v>#N/A</v>
      </c>
      <c r="JD100" s="169" t="e">
        <f t="shared" si="370"/>
        <v>#N/A</v>
      </c>
      <c r="JE100" s="169" t="e">
        <f t="shared" si="370"/>
        <v>#N/A</v>
      </c>
      <c r="JF100" s="169" t="e">
        <f t="shared" si="370"/>
        <v>#N/A</v>
      </c>
      <c r="JG100" s="169" t="e">
        <f t="shared" si="370"/>
        <v>#N/A</v>
      </c>
      <c r="JH100" s="169" t="e">
        <f t="shared" si="370"/>
        <v>#N/A</v>
      </c>
      <c r="JI100" s="169" t="e">
        <f t="shared" si="370"/>
        <v>#N/A</v>
      </c>
      <c r="JJ100" s="169" t="e">
        <f t="shared" si="370"/>
        <v>#N/A</v>
      </c>
      <c r="JK100" s="169" t="e">
        <f t="shared" si="370"/>
        <v>#N/A</v>
      </c>
      <c r="JL100" s="169" t="e">
        <f t="shared" si="370"/>
        <v>#N/A</v>
      </c>
      <c r="JM100" s="169" t="e">
        <f t="shared" si="370"/>
        <v>#N/A</v>
      </c>
      <c r="JN100" s="169" t="e">
        <f t="shared" si="370"/>
        <v>#N/A</v>
      </c>
      <c r="JO100" s="169" t="e">
        <f t="shared" si="370"/>
        <v>#N/A</v>
      </c>
      <c r="JP100" s="169" t="e">
        <f t="shared" si="370"/>
        <v>#N/A</v>
      </c>
      <c r="JQ100" s="169" t="e">
        <f t="shared" si="359"/>
        <v>#N/A</v>
      </c>
      <c r="JR100" s="169" t="e">
        <f t="shared" si="359"/>
        <v>#N/A</v>
      </c>
      <c r="JS100" s="169" t="e">
        <f t="shared" si="359"/>
        <v>#N/A</v>
      </c>
      <c r="JT100" s="169" t="e">
        <f t="shared" si="359"/>
        <v>#N/A</v>
      </c>
      <c r="JU100" s="169" t="e">
        <f t="shared" si="359"/>
        <v>#N/A</v>
      </c>
      <c r="JV100" s="169" t="e">
        <f t="shared" si="359"/>
        <v>#N/A</v>
      </c>
      <c r="JW100" s="169" t="e">
        <f t="shared" si="359"/>
        <v>#N/A</v>
      </c>
      <c r="JX100" s="169" t="e">
        <f t="shared" si="359"/>
        <v>#N/A</v>
      </c>
      <c r="JY100" s="169" t="e">
        <f t="shared" si="359"/>
        <v>#N/A</v>
      </c>
      <c r="JZ100" s="169" t="e">
        <f t="shared" si="359"/>
        <v>#N/A</v>
      </c>
      <c r="KA100" s="169" t="e">
        <f t="shared" si="359"/>
        <v>#N/A</v>
      </c>
      <c r="KB100" s="169" t="e">
        <f t="shared" si="359"/>
        <v>#N/A</v>
      </c>
      <c r="KC100" s="169" t="e">
        <f t="shared" si="359"/>
        <v>#N/A</v>
      </c>
      <c r="KD100" s="169" t="e">
        <f t="shared" si="359"/>
        <v>#N/A</v>
      </c>
      <c r="KE100" s="169" t="e">
        <f t="shared" si="359"/>
        <v>#N/A</v>
      </c>
      <c r="KF100" s="169" t="e">
        <f t="shared" si="335"/>
        <v>#N/A</v>
      </c>
      <c r="KG100" s="169" t="e">
        <f t="shared" si="367"/>
        <v>#N/A</v>
      </c>
      <c r="KH100" s="169" t="e">
        <f t="shared" si="367"/>
        <v>#N/A</v>
      </c>
      <c r="KI100" s="169" t="e">
        <f t="shared" si="367"/>
        <v>#N/A</v>
      </c>
      <c r="KJ100" s="169" t="e">
        <f t="shared" si="378"/>
        <v>#N/A</v>
      </c>
      <c r="KK100" s="169" t="e">
        <f t="shared" si="378"/>
        <v>#N/A</v>
      </c>
      <c r="KL100" s="169" t="e">
        <f t="shared" si="378"/>
        <v>#N/A</v>
      </c>
      <c r="KM100" s="169" t="e">
        <f t="shared" si="378"/>
        <v>#N/A</v>
      </c>
      <c r="KN100" s="169" t="e">
        <f t="shared" si="378"/>
        <v>#N/A</v>
      </c>
      <c r="KO100" s="169" t="e">
        <f t="shared" si="378"/>
        <v>#N/A</v>
      </c>
      <c r="KP100" s="169" t="e">
        <f t="shared" si="378"/>
        <v>#N/A</v>
      </c>
      <c r="KQ100" s="169" t="e">
        <f t="shared" si="378"/>
        <v>#N/A</v>
      </c>
      <c r="KR100" s="169" t="e">
        <f t="shared" si="378"/>
        <v>#N/A</v>
      </c>
      <c r="KS100" s="169" t="e">
        <f t="shared" si="378"/>
        <v>#N/A</v>
      </c>
      <c r="KT100" s="169" t="e">
        <f t="shared" si="378"/>
        <v>#N/A</v>
      </c>
      <c r="KU100" s="169" t="e">
        <f t="shared" si="378"/>
        <v>#N/A</v>
      </c>
      <c r="KV100" s="169" t="e">
        <f t="shared" si="378"/>
        <v>#N/A</v>
      </c>
      <c r="KW100" s="169" t="e">
        <f t="shared" si="378"/>
        <v>#N/A</v>
      </c>
      <c r="KX100" s="169" t="e">
        <f t="shared" si="378"/>
        <v>#N/A</v>
      </c>
      <c r="KY100" s="169" t="e">
        <f t="shared" si="374"/>
        <v>#N/A</v>
      </c>
      <c r="KZ100" s="169" t="e">
        <f t="shared" si="374"/>
        <v>#N/A</v>
      </c>
      <c r="LA100" s="169" t="e">
        <f t="shared" si="374"/>
        <v>#N/A</v>
      </c>
      <c r="LB100" s="169" t="e">
        <f t="shared" si="374"/>
        <v>#N/A</v>
      </c>
      <c r="LC100" s="169" t="e">
        <f t="shared" si="374"/>
        <v>#N/A</v>
      </c>
      <c r="LD100" s="169" t="e">
        <f t="shared" si="374"/>
        <v>#N/A</v>
      </c>
      <c r="LE100" s="169" t="e">
        <f t="shared" si="374"/>
        <v>#N/A</v>
      </c>
      <c r="LF100" s="169" t="e">
        <f t="shared" si="374"/>
        <v>#N/A</v>
      </c>
      <c r="LG100" s="169" t="e">
        <f t="shared" si="374"/>
        <v>#N/A</v>
      </c>
      <c r="LH100" s="169" t="e">
        <f t="shared" si="374"/>
        <v>#N/A</v>
      </c>
      <c r="LI100" s="169" t="e">
        <f t="shared" si="374"/>
        <v>#N/A</v>
      </c>
      <c r="LJ100" s="169" t="e">
        <f t="shared" si="374"/>
        <v>#N/A</v>
      </c>
      <c r="LK100" s="169" t="e">
        <f t="shared" si="374"/>
        <v>#N/A</v>
      </c>
      <c r="LL100" s="169" t="e">
        <f t="shared" si="374"/>
        <v>#N/A</v>
      </c>
      <c r="LM100" s="169" t="e">
        <f t="shared" si="374"/>
        <v>#N/A</v>
      </c>
      <c r="LN100" s="169" t="e">
        <f t="shared" si="371"/>
        <v>#N/A</v>
      </c>
      <c r="LO100" s="169" t="e">
        <f t="shared" si="371"/>
        <v>#N/A</v>
      </c>
      <c r="LP100" s="169" t="e">
        <f t="shared" si="371"/>
        <v>#N/A</v>
      </c>
      <c r="LQ100" s="169" t="e">
        <f t="shared" si="371"/>
        <v>#N/A</v>
      </c>
      <c r="LR100" s="169" t="e">
        <f t="shared" si="371"/>
        <v>#N/A</v>
      </c>
      <c r="LS100" s="169" t="e">
        <f t="shared" si="371"/>
        <v>#N/A</v>
      </c>
      <c r="LT100" s="169" t="e">
        <f t="shared" si="371"/>
        <v>#N/A</v>
      </c>
      <c r="LU100" s="169" t="e">
        <f t="shared" si="371"/>
        <v>#N/A</v>
      </c>
      <c r="LV100" s="169" t="e">
        <f t="shared" si="371"/>
        <v>#N/A</v>
      </c>
      <c r="LW100" s="169" t="e">
        <f t="shared" si="371"/>
        <v>#N/A</v>
      </c>
      <c r="LX100" s="169" t="e">
        <f t="shared" si="371"/>
        <v>#N/A</v>
      </c>
      <c r="LY100" s="169" t="e">
        <f t="shared" si="371"/>
        <v>#N/A</v>
      </c>
      <c r="LZ100" s="169" t="e">
        <f t="shared" si="371"/>
        <v>#N/A</v>
      </c>
      <c r="MA100" s="169" t="e">
        <f t="shared" si="371"/>
        <v>#N/A</v>
      </c>
      <c r="MB100" s="169" t="e">
        <f t="shared" si="371"/>
        <v>#N/A</v>
      </c>
      <c r="MC100" s="169" t="e">
        <f t="shared" si="360"/>
        <v>#N/A</v>
      </c>
      <c r="MD100" s="169" t="e">
        <f t="shared" si="360"/>
        <v>#N/A</v>
      </c>
      <c r="ME100" s="169" t="e">
        <f t="shared" si="360"/>
        <v>#N/A</v>
      </c>
      <c r="MF100" s="169" t="e">
        <f t="shared" si="360"/>
        <v>#N/A</v>
      </c>
      <c r="MG100" s="169" t="e">
        <f t="shared" si="360"/>
        <v>#N/A</v>
      </c>
      <c r="MH100" s="169" t="e">
        <f t="shared" si="360"/>
        <v>#N/A</v>
      </c>
      <c r="MI100" s="169" t="e">
        <f t="shared" si="360"/>
        <v>#N/A</v>
      </c>
      <c r="MJ100" s="169" t="e">
        <f t="shared" si="360"/>
        <v>#N/A</v>
      </c>
      <c r="MK100" s="169" t="e">
        <f t="shared" si="360"/>
        <v>#N/A</v>
      </c>
      <c r="ML100" s="169" t="e">
        <f t="shared" si="360"/>
        <v>#N/A</v>
      </c>
      <c r="MM100" s="169" t="e">
        <f t="shared" si="360"/>
        <v>#N/A</v>
      </c>
      <c r="MN100" s="169" t="e">
        <f t="shared" si="360"/>
        <v>#N/A</v>
      </c>
      <c r="MO100" s="169" t="e">
        <f t="shared" si="360"/>
        <v>#N/A</v>
      </c>
      <c r="MP100" s="169" t="e">
        <f t="shared" si="360"/>
        <v>#N/A</v>
      </c>
      <c r="MQ100" s="169" t="e">
        <f t="shared" si="360"/>
        <v>#N/A</v>
      </c>
      <c r="MR100" s="169" t="e">
        <f t="shared" si="336"/>
        <v>#N/A</v>
      </c>
      <c r="MS100" s="169" t="e">
        <f t="shared" si="368"/>
        <v>#N/A</v>
      </c>
      <c r="MT100" s="169" t="e">
        <f t="shared" si="368"/>
        <v>#N/A</v>
      </c>
      <c r="MU100" s="169" t="e">
        <f t="shared" si="368"/>
        <v>#N/A</v>
      </c>
      <c r="MV100" s="169" t="e">
        <f t="shared" si="379"/>
        <v>#N/A</v>
      </c>
      <c r="MW100" s="169" t="e">
        <f t="shared" si="379"/>
        <v>#N/A</v>
      </c>
      <c r="MX100" s="169" t="e">
        <f t="shared" si="379"/>
        <v>#N/A</v>
      </c>
      <c r="MY100" s="169" t="e">
        <f t="shared" si="379"/>
        <v>#N/A</v>
      </c>
      <c r="MZ100" s="169" t="e">
        <f t="shared" si="379"/>
        <v>#N/A</v>
      </c>
      <c r="NA100" s="169" t="e">
        <f t="shared" si="379"/>
        <v>#N/A</v>
      </c>
      <c r="NB100" s="169" t="e">
        <f t="shared" si="379"/>
        <v>#N/A</v>
      </c>
      <c r="NC100" s="169" t="e">
        <f t="shared" si="379"/>
        <v>#N/A</v>
      </c>
      <c r="ND100" s="169" t="e">
        <f t="shared" si="379"/>
        <v>#N/A</v>
      </c>
      <c r="NE100" s="169" t="e">
        <f t="shared" si="379"/>
        <v>#N/A</v>
      </c>
      <c r="NF100" s="169" t="e">
        <f t="shared" si="379"/>
        <v>#N/A</v>
      </c>
      <c r="NG100" s="169" t="e">
        <f t="shared" si="379"/>
        <v>#N/A</v>
      </c>
      <c r="NH100" s="169" t="e">
        <f t="shared" si="379"/>
        <v>#N/A</v>
      </c>
      <c r="NI100" s="169" t="e">
        <f t="shared" si="379"/>
        <v>#N/A</v>
      </c>
      <c r="NJ100" s="169" t="e">
        <f t="shared" si="379"/>
        <v>#N/A</v>
      </c>
      <c r="NK100" s="169" t="e">
        <f t="shared" si="375"/>
        <v>#N/A</v>
      </c>
      <c r="NL100" s="169" t="e">
        <f t="shared" si="375"/>
        <v>#N/A</v>
      </c>
      <c r="NM100" s="169" t="e">
        <f t="shared" si="375"/>
        <v>#N/A</v>
      </c>
      <c r="NN100" s="169" t="e">
        <f t="shared" si="375"/>
        <v>#N/A</v>
      </c>
      <c r="NO100" s="169" t="e">
        <f t="shared" si="375"/>
        <v>#N/A</v>
      </c>
      <c r="NP100" s="169" t="e">
        <f t="shared" si="375"/>
        <v>#N/A</v>
      </c>
      <c r="NQ100" s="169" t="e">
        <f t="shared" si="375"/>
        <v>#N/A</v>
      </c>
      <c r="NR100" s="169" t="e">
        <f t="shared" si="375"/>
        <v>#N/A</v>
      </c>
      <c r="NS100" s="169" t="e">
        <f t="shared" si="375"/>
        <v>#N/A</v>
      </c>
      <c r="NT100" s="169" t="e">
        <f t="shared" si="375"/>
        <v>#N/A</v>
      </c>
      <c r="NU100" s="169" t="e">
        <f t="shared" si="375"/>
        <v>#N/A</v>
      </c>
      <c r="NV100" s="169" t="e">
        <f t="shared" si="375"/>
        <v>#N/A</v>
      </c>
      <c r="NW100" s="169" t="e">
        <f t="shared" si="375"/>
        <v>#N/A</v>
      </c>
      <c r="NX100" s="169" t="e">
        <f t="shared" si="375"/>
        <v>#N/A</v>
      </c>
      <c r="NY100" s="169" t="e">
        <f t="shared" si="375"/>
        <v>#N/A</v>
      </c>
      <c r="NZ100" s="169" t="e">
        <f t="shared" si="372"/>
        <v>#N/A</v>
      </c>
      <c r="OA100" s="169" t="e">
        <f t="shared" si="372"/>
        <v>#N/A</v>
      </c>
      <c r="OB100" s="169" t="e">
        <f t="shared" si="372"/>
        <v>#N/A</v>
      </c>
      <c r="OC100" s="169" t="e">
        <f t="shared" si="372"/>
        <v>#N/A</v>
      </c>
      <c r="OD100" s="169" t="e">
        <f t="shared" si="372"/>
        <v>#N/A</v>
      </c>
      <c r="OE100" s="169" t="e">
        <f t="shared" si="372"/>
        <v>#N/A</v>
      </c>
      <c r="OF100" s="169" t="e">
        <f t="shared" si="372"/>
        <v>#N/A</v>
      </c>
      <c r="OG100" s="169" t="e">
        <f t="shared" si="372"/>
        <v>#N/A</v>
      </c>
      <c r="OH100" s="169" t="e">
        <f t="shared" si="372"/>
        <v>#N/A</v>
      </c>
      <c r="OI100" s="169" t="e">
        <f t="shared" si="372"/>
        <v>#N/A</v>
      </c>
      <c r="OJ100" s="169" t="e">
        <f t="shared" si="372"/>
        <v>#N/A</v>
      </c>
      <c r="OK100" s="169" t="e">
        <f t="shared" si="372"/>
        <v>#N/A</v>
      </c>
      <c r="OL100" s="169" t="e">
        <f t="shared" si="372"/>
        <v>#N/A</v>
      </c>
      <c r="OM100" s="169" t="e">
        <f t="shared" si="372"/>
        <v>#N/A</v>
      </c>
      <c r="ON100" s="169" t="e">
        <f t="shared" si="372"/>
        <v>#N/A</v>
      </c>
      <c r="OO100" s="169" t="e">
        <f t="shared" si="361"/>
        <v>#N/A</v>
      </c>
      <c r="OP100" s="169" t="e">
        <f t="shared" si="361"/>
        <v>#N/A</v>
      </c>
      <c r="OQ100" s="169" t="e">
        <f t="shared" si="361"/>
        <v>#N/A</v>
      </c>
      <c r="OR100" s="169" t="e">
        <f t="shared" si="361"/>
        <v>#N/A</v>
      </c>
      <c r="OS100" s="169" t="e">
        <f t="shared" si="361"/>
        <v>#N/A</v>
      </c>
      <c r="OT100" s="169" t="e">
        <f t="shared" si="361"/>
        <v>#N/A</v>
      </c>
      <c r="OU100" s="169" t="e">
        <f t="shared" si="361"/>
        <v>#N/A</v>
      </c>
      <c r="OV100" s="169" t="e">
        <f t="shared" si="361"/>
        <v>#N/A</v>
      </c>
      <c r="OW100" s="169" t="e">
        <f t="shared" si="361"/>
        <v>#N/A</v>
      </c>
      <c r="OX100" s="169" t="e">
        <f t="shared" si="361"/>
        <v>#N/A</v>
      </c>
      <c r="OY100" s="169" t="e">
        <f t="shared" si="361"/>
        <v>#N/A</v>
      </c>
      <c r="OZ100" s="169" t="e">
        <f t="shared" si="361"/>
        <v>#N/A</v>
      </c>
      <c r="PA100" s="169" t="e">
        <f t="shared" si="361"/>
        <v>#N/A</v>
      </c>
      <c r="PB100" s="169" t="e">
        <f t="shared" si="361"/>
        <v>#N/A</v>
      </c>
      <c r="PC100" s="169" t="e">
        <f t="shared" si="361"/>
        <v>#N/A</v>
      </c>
      <c r="PD100" s="169" t="e">
        <f t="shared" si="337"/>
        <v>#N/A</v>
      </c>
      <c r="PE100" s="169" t="e">
        <f t="shared" ref="PE100:PL104" si="384">IF(ISNONTEXT($O100),_xlfn.NORM.DIST(HL100,$K100,$O100,FALSE),NA())</f>
        <v>#N/A</v>
      </c>
      <c r="PF100" s="169" t="e">
        <f t="shared" si="384"/>
        <v>#N/A</v>
      </c>
      <c r="PG100" s="169" t="e">
        <f t="shared" si="384"/>
        <v>#N/A</v>
      </c>
      <c r="PH100" s="169" t="e">
        <f t="shared" si="384"/>
        <v>#N/A</v>
      </c>
      <c r="PI100" s="169" t="e">
        <f t="shared" si="384"/>
        <v>#N/A</v>
      </c>
      <c r="PJ100" s="169" t="e">
        <f t="shared" si="384"/>
        <v>#N/A</v>
      </c>
      <c r="PK100" s="169" t="e">
        <f t="shared" si="384"/>
        <v>#N/A</v>
      </c>
      <c r="PL100" s="169" t="e">
        <f t="shared" si="384"/>
        <v>#N/A</v>
      </c>
    </row>
    <row r="101" spans="1:428" hidden="1" x14ac:dyDescent="0.75">
      <c r="A101" s="4">
        <v>98</v>
      </c>
      <c r="B101" s="109"/>
      <c r="C101" s="117"/>
      <c r="D101" s="122" t="str">
        <f t="shared" si="381"/>
        <v/>
      </c>
      <c r="E101" s="95"/>
      <c r="F101" s="122" t="str">
        <f t="shared" si="382"/>
        <v/>
      </c>
      <c r="G101" s="117"/>
      <c r="H101" s="110"/>
      <c r="I101" s="124" t="str">
        <f t="shared" si="222"/>
        <v/>
      </c>
      <c r="J101" s="124" t="str">
        <f t="shared" si="223"/>
        <v/>
      </c>
      <c r="K101" s="73" t="str">
        <f t="shared" si="327"/>
        <v/>
      </c>
      <c r="L101" s="23"/>
      <c r="M101" s="57"/>
      <c r="N101" s="280"/>
      <c r="O101" s="74" t="str">
        <f>IF(AND(D101&gt;0,E101&gt;0,F101&gt;0),IF(ISBLANK(N101),IF(ISBLANK(L101),"",(F101-D101)*VLOOKUP(L101,VLookups!$A$4:$B$13,2,FALSE)),N101),"")</f>
        <v/>
      </c>
      <c r="P101" s="75" t="str">
        <f t="shared" si="383"/>
        <v/>
      </c>
      <c r="Q101" s="95"/>
      <c r="R101" s="270" t="str">
        <f>IF(AND(Q101&gt;0,E101&gt;0,NOT(O101="")),ABS(VLOOKUP($Q$1,VLookups!$A$43:$B$44,2,FALSE)-_xlfn.NORM.DIST(Q101,K101,O101,TRUE)),"")</f>
        <v/>
      </c>
      <c r="S101" s="94" t="str">
        <f>IF(AND($D101&gt;0,$E101&gt;0,$F101&gt;0,NOT(ISBLANK($L101))),_xlfn.NORM.INV(ABS(VLOOKUP($Q$1,VLookups!$A$43:$B$44,2,FALSE)-S$3),$K101,$O101),"")</f>
        <v/>
      </c>
      <c r="T101" s="93" t="str">
        <f>IF(AND($D101&gt;0,$E101&gt;0,$F101&gt;0,NOT(ISBLANK($L101))),_xlfn.NORM.INV(ABS(VLOOKUP($Q$1,VLookups!$A$43:$B$44,2,FALSE)-T$3),$K101,$O101),"")</f>
        <v/>
      </c>
      <c r="U101" s="94" t="str">
        <f>IF(AND($D101&gt;0,$E101&gt;0,$F101&gt;0,NOT(ISBLANK($L101))),_xlfn.NORM.INV(ABS(VLOOKUP($Q$1,VLookups!$A$43:$B$44,2,FALSE)-U$3),$K101,$O101),"")</f>
        <v/>
      </c>
      <c r="V101" s="93" t="str">
        <f>IF(AND($D101&gt;0,$E101&gt;0,$F101&gt;0,NOT(ISBLANK($L101))),_xlfn.NORM.INV(ABS(VLOOKUP($Q$1,VLookups!$A$43:$B$44,2,FALSE)-V$3),$K101,$O101),"")</f>
        <v/>
      </c>
      <c r="W101" s="94" t="str">
        <f>IF(AND($D101&gt;0,$E101&gt;0,$F101&gt;0,NOT(ISBLANK($L101))),_xlfn.NORM.INV(ABS(VLOOKUP($Q$1,VLookups!$A$43:$B$44,2,FALSE)-W$3),$K101,$O101),"")</f>
        <v/>
      </c>
      <c r="X101" s="93" t="str">
        <f>IF(AND($D101&gt;0,$E101&gt;0,$F101&gt;0,NOT(ISBLANK($L101))),_xlfn.NORM.INV(ABS(VLOOKUP($Q$1,VLookups!$A$43:$B$44,2,FALSE)-X$3),$K101,$O101),"")</f>
        <v/>
      </c>
      <c r="Y101" s="5"/>
      <c r="Z101" s="168" t="str">
        <f t="shared" si="328"/>
        <v/>
      </c>
      <c r="AA101" s="49" t="str">
        <f t="shared" si="329"/>
        <v/>
      </c>
      <c r="AB101" s="49" t="str">
        <f t="shared" si="380"/>
        <v/>
      </c>
      <c r="AC101" s="49" t="str">
        <f t="shared" si="380"/>
        <v/>
      </c>
      <c r="AD101" s="49" t="str">
        <f t="shared" si="380"/>
        <v/>
      </c>
      <c r="AE101" s="49" t="str">
        <f t="shared" si="380"/>
        <v/>
      </c>
      <c r="AF101" s="49" t="str">
        <f t="shared" si="380"/>
        <v/>
      </c>
      <c r="AG101" s="49" t="str">
        <f t="shared" si="380"/>
        <v/>
      </c>
      <c r="AH101" s="49" t="str">
        <f t="shared" si="380"/>
        <v/>
      </c>
      <c r="AI101" s="49" t="str">
        <f t="shared" si="380"/>
        <v/>
      </c>
      <c r="AJ101" s="49" t="str">
        <f t="shared" si="380"/>
        <v/>
      </c>
      <c r="AK101" s="49" t="str">
        <f t="shared" si="380"/>
        <v/>
      </c>
      <c r="AL101" s="49" t="str">
        <f t="shared" si="380"/>
        <v/>
      </c>
      <c r="AM101" s="49" t="str">
        <f t="shared" si="380"/>
        <v/>
      </c>
      <c r="AN101" s="49" t="str">
        <f t="shared" si="380"/>
        <v/>
      </c>
      <c r="AO101" s="49" t="str">
        <f t="shared" si="380"/>
        <v/>
      </c>
      <c r="AP101" s="49" t="str">
        <f t="shared" si="380"/>
        <v/>
      </c>
      <c r="AQ101" s="49" t="str">
        <f t="shared" si="380"/>
        <v/>
      </c>
      <c r="AR101" s="49" t="str">
        <f t="shared" si="380"/>
        <v/>
      </c>
      <c r="AS101" s="49" t="str">
        <f t="shared" si="380"/>
        <v/>
      </c>
      <c r="AT101" s="49" t="str">
        <f t="shared" si="380"/>
        <v/>
      </c>
      <c r="AU101" s="49" t="str">
        <f t="shared" si="380"/>
        <v/>
      </c>
      <c r="AV101" s="49" t="str">
        <f t="shared" si="380"/>
        <v/>
      </c>
      <c r="AW101" s="49" t="str">
        <f t="shared" si="380"/>
        <v/>
      </c>
      <c r="AX101" s="49" t="str">
        <f t="shared" si="380"/>
        <v/>
      </c>
      <c r="AY101" s="49" t="str">
        <f t="shared" si="380"/>
        <v/>
      </c>
      <c r="AZ101" s="49" t="str">
        <f t="shared" si="380"/>
        <v/>
      </c>
      <c r="BA101" s="49" t="str">
        <f t="shared" si="380"/>
        <v/>
      </c>
      <c r="BB101" s="49" t="str">
        <f t="shared" si="380"/>
        <v/>
      </c>
      <c r="BC101" s="49" t="str">
        <f t="shared" si="380"/>
        <v/>
      </c>
      <c r="BD101" s="49" t="str">
        <f t="shared" si="380"/>
        <v/>
      </c>
      <c r="BE101" s="49" t="str">
        <f t="shared" si="380"/>
        <v/>
      </c>
      <c r="BF101" s="49" t="str">
        <f t="shared" si="380"/>
        <v/>
      </c>
      <c r="BG101" s="49" t="str">
        <f t="shared" si="380"/>
        <v/>
      </c>
      <c r="BH101" s="49" t="str">
        <f t="shared" si="380"/>
        <v/>
      </c>
      <c r="BI101" s="49" t="str">
        <f t="shared" si="380"/>
        <v/>
      </c>
      <c r="BJ101" s="49" t="str">
        <f t="shared" si="380"/>
        <v/>
      </c>
      <c r="BK101" s="49" t="str">
        <f t="shared" si="380"/>
        <v/>
      </c>
      <c r="BL101" s="49" t="str">
        <f t="shared" si="380"/>
        <v/>
      </c>
      <c r="BM101" s="49" t="str">
        <f t="shared" si="380"/>
        <v/>
      </c>
      <c r="BN101" s="49" t="str">
        <f t="shared" si="380"/>
        <v/>
      </c>
      <c r="BO101" s="49" t="str">
        <f t="shared" si="380"/>
        <v/>
      </c>
      <c r="BP101" s="49" t="str">
        <f t="shared" si="380"/>
        <v/>
      </c>
      <c r="BQ101" s="49" t="str">
        <f t="shared" si="380"/>
        <v/>
      </c>
      <c r="BR101" s="49" t="str">
        <f t="shared" si="380"/>
        <v/>
      </c>
      <c r="BS101" s="49" t="str">
        <f t="shared" si="380"/>
        <v/>
      </c>
      <c r="BT101" s="49" t="str">
        <f t="shared" si="380"/>
        <v/>
      </c>
      <c r="BU101" s="49" t="str">
        <f t="shared" si="380"/>
        <v/>
      </c>
      <c r="BV101" s="49" t="str">
        <f t="shared" si="380"/>
        <v/>
      </c>
      <c r="BW101" s="49" t="str">
        <f t="shared" si="380"/>
        <v/>
      </c>
      <c r="BX101" s="49" t="str">
        <f t="shared" si="380"/>
        <v/>
      </c>
      <c r="BY101" s="49" t="str">
        <f t="shared" si="380"/>
        <v/>
      </c>
      <c r="BZ101" s="49" t="str">
        <f t="shared" si="380"/>
        <v/>
      </c>
      <c r="CA101" s="49" t="str">
        <f t="shared" si="380"/>
        <v/>
      </c>
      <c r="CB101" s="49" t="str">
        <f t="shared" si="380"/>
        <v/>
      </c>
      <c r="CC101" s="49" t="str">
        <f t="shared" si="380"/>
        <v/>
      </c>
      <c r="CD101" s="49" t="str">
        <f t="shared" si="380"/>
        <v/>
      </c>
      <c r="CE101" s="49" t="str">
        <f t="shared" si="380"/>
        <v/>
      </c>
      <c r="CF101" s="49" t="str">
        <f t="shared" si="380"/>
        <v/>
      </c>
      <c r="CG101" s="49" t="str">
        <f t="shared" si="380"/>
        <v/>
      </c>
      <c r="CH101" s="49" t="str">
        <f t="shared" si="380"/>
        <v/>
      </c>
      <c r="CI101" s="49" t="str">
        <f t="shared" si="380"/>
        <v/>
      </c>
      <c r="CJ101" s="49" t="str">
        <f t="shared" si="380"/>
        <v/>
      </c>
      <c r="CK101" s="49" t="str">
        <f t="shared" si="380"/>
        <v/>
      </c>
      <c r="CL101" s="49" t="str">
        <f t="shared" si="380"/>
        <v/>
      </c>
      <c r="CM101" s="49" t="str">
        <f t="shared" ref="CM101:DV103" si="385">IF(ISNONTEXT($Z101),CN101-$Z101,"")</f>
        <v/>
      </c>
      <c r="CN101" s="49" t="str">
        <f t="shared" si="385"/>
        <v/>
      </c>
      <c r="CO101" s="49" t="str">
        <f t="shared" si="385"/>
        <v/>
      </c>
      <c r="CP101" s="49" t="str">
        <f t="shared" si="385"/>
        <v/>
      </c>
      <c r="CQ101" s="49" t="str">
        <f t="shared" si="385"/>
        <v/>
      </c>
      <c r="CR101" s="49" t="str">
        <f t="shared" si="385"/>
        <v/>
      </c>
      <c r="CS101" s="49" t="str">
        <f t="shared" si="385"/>
        <v/>
      </c>
      <c r="CT101" s="49" t="str">
        <f t="shared" si="385"/>
        <v/>
      </c>
      <c r="CU101" s="49" t="str">
        <f t="shared" si="385"/>
        <v/>
      </c>
      <c r="CV101" s="49" t="str">
        <f t="shared" si="385"/>
        <v/>
      </c>
      <c r="CW101" s="49" t="str">
        <f t="shared" si="385"/>
        <v/>
      </c>
      <c r="CX101" s="49" t="str">
        <f t="shared" si="385"/>
        <v/>
      </c>
      <c r="CY101" s="49" t="str">
        <f t="shared" si="385"/>
        <v/>
      </c>
      <c r="CZ101" s="49" t="str">
        <f t="shared" si="385"/>
        <v/>
      </c>
      <c r="DA101" s="49" t="str">
        <f t="shared" si="385"/>
        <v/>
      </c>
      <c r="DB101" s="49" t="str">
        <f t="shared" si="385"/>
        <v/>
      </c>
      <c r="DC101" s="49" t="str">
        <f t="shared" si="385"/>
        <v/>
      </c>
      <c r="DD101" s="49" t="str">
        <f t="shared" si="385"/>
        <v/>
      </c>
      <c r="DE101" s="49" t="str">
        <f t="shared" si="385"/>
        <v/>
      </c>
      <c r="DF101" s="49" t="str">
        <f t="shared" si="385"/>
        <v/>
      </c>
      <c r="DG101" s="49" t="str">
        <f t="shared" si="385"/>
        <v/>
      </c>
      <c r="DH101" s="49" t="str">
        <f t="shared" si="385"/>
        <v/>
      </c>
      <c r="DI101" s="49" t="str">
        <f t="shared" si="385"/>
        <v/>
      </c>
      <c r="DJ101" s="49" t="str">
        <f t="shared" si="385"/>
        <v/>
      </c>
      <c r="DK101" s="49" t="str">
        <f t="shared" si="385"/>
        <v/>
      </c>
      <c r="DL101" s="49" t="str">
        <f t="shared" si="385"/>
        <v/>
      </c>
      <c r="DM101" s="49" t="str">
        <f t="shared" si="385"/>
        <v/>
      </c>
      <c r="DN101" s="49" t="str">
        <f t="shared" si="385"/>
        <v/>
      </c>
      <c r="DO101" s="49" t="str">
        <f t="shared" si="385"/>
        <v/>
      </c>
      <c r="DP101" s="49" t="str">
        <f t="shared" si="385"/>
        <v/>
      </c>
      <c r="DQ101" s="49" t="str">
        <f t="shared" si="385"/>
        <v/>
      </c>
      <c r="DR101" s="49" t="str">
        <f t="shared" si="385"/>
        <v/>
      </c>
      <c r="DS101" s="49" t="str">
        <f t="shared" si="385"/>
        <v/>
      </c>
      <c r="DT101" s="49" t="str">
        <f t="shared" si="385"/>
        <v/>
      </c>
      <c r="DU101" s="49" t="str">
        <f t="shared" si="385"/>
        <v/>
      </c>
      <c r="DV101" s="49" t="str">
        <f t="shared" si="385"/>
        <v/>
      </c>
      <c r="DW101" s="183" t="str">
        <f t="shared" si="330"/>
        <v/>
      </c>
      <c r="DX101" s="49" t="str">
        <f t="shared" si="225"/>
        <v/>
      </c>
      <c r="DY101" s="49" t="str">
        <f t="shared" si="226"/>
        <v/>
      </c>
      <c r="DZ101" s="49" t="str">
        <f t="shared" si="227"/>
        <v/>
      </c>
      <c r="EA101" s="49" t="str">
        <f t="shared" si="228"/>
        <v/>
      </c>
      <c r="EB101" s="49" t="str">
        <f t="shared" si="229"/>
        <v/>
      </c>
      <c r="EC101" s="49" t="str">
        <f t="shared" si="230"/>
        <v/>
      </c>
      <c r="ED101" s="49" t="str">
        <f t="shared" si="231"/>
        <v/>
      </c>
      <c r="EE101" s="49" t="str">
        <f t="shared" si="232"/>
        <v/>
      </c>
      <c r="EF101" s="49" t="str">
        <f t="shared" si="233"/>
        <v/>
      </c>
      <c r="EG101" s="49" t="str">
        <f t="shared" si="234"/>
        <v/>
      </c>
      <c r="EH101" s="49" t="str">
        <f t="shared" si="235"/>
        <v/>
      </c>
      <c r="EI101" s="49" t="str">
        <f t="shared" si="236"/>
        <v/>
      </c>
      <c r="EJ101" s="49" t="str">
        <f t="shared" si="237"/>
        <v/>
      </c>
      <c r="EK101" s="49" t="str">
        <f t="shared" si="238"/>
        <v/>
      </c>
      <c r="EL101" s="49" t="str">
        <f t="shared" si="239"/>
        <v/>
      </c>
      <c r="EM101" s="49" t="str">
        <f t="shared" si="240"/>
        <v/>
      </c>
      <c r="EN101" s="49" t="str">
        <f t="shared" si="241"/>
        <v/>
      </c>
      <c r="EO101" s="49" t="str">
        <f t="shared" si="242"/>
        <v/>
      </c>
      <c r="EP101" s="49" t="str">
        <f t="shared" si="243"/>
        <v/>
      </c>
      <c r="EQ101" s="49" t="str">
        <f t="shared" si="244"/>
        <v/>
      </c>
      <c r="ER101" s="49" t="str">
        <f t="shared" si="245"/>
        <v/>
      </c>
      <c r="ES101" s="49" t="str">
        <f t="shared" si="246"/>
        <v/>
      </c>
      <c r="ET101" s="49" t="str">
        <f t="shared" si="247"/>
        <v/>
      </c>
      <c r="EU101" s="49" t="str">
        <f t="shared" si="248"/>
        <v/>
      </c>
      <c r="EV101" s="49" t="str">
        <f t="shared" si="249"/>
        <v/>
      </c>
      <c r="EW101" s="49" t="str">
        <f t="shared" si="250"/>
        <v/>
      </c>
      <c r="EX101" s="49" t="str">
        <f t="shared" si="251"/>
        <v/>
      </c>
      <c r="EY101" s="49" t="str">
        <f t="shared" si="252"/>
        <v/>
      </c>
      <c r="EZ101" s="49" t="str">
        <f t="shared" si="253"/>
        <v/>
      </c>
      <c r="FA101" s="49" t="str">
        <f t="shared" si="254"/>
        <v/>
      </c>
      <c r="FB101" s="49" t="str">
        <f t="shared" si="255"/>
        <v/>
      </c>
      <c r="FC101" s="49" t="str">
        <f t="shared" si="256"/>
        <v/>
      </c>
      <c r="FD101" s="49" t="str">
        <f t="shared" si="257"/>
        <v/>
      </c>
      <c r="FE101" s="49" t="str">
        <f t="shared" si="258"/>
        <v/>
      </c>
      <c r="FF101" s="49" t="str">
        <f t="shared" si="259"/>
        <v/>
      </c>
      <c r="FG101" s="49" t="str">
        <f t="shared" si="260"/>
        <v/>
      </c>
      <c r="FH101" s="49" t="str">
        <f t="shared" si="261"/>
        <v/>
      </c>
      <c r="FI101" s="49" t="str">
        <f t="shared" si="262"/>
        <v/>
      </c>
      <c r="FJ101" s="49" t="str">
        <f t="shared" si="263"/>
        <v/>
      </c>
      <c r="FK101" s="49" t="str">
        <f t="shared" si="264"/>
        <v/>
      </c>
      <c r="FL101" s="49" t="str">
        <f t="shared" si="265"/>
        <v/>
      </c>
      <c r="FM101" s="49" t="str">
        <f t="shared" si="266"/>
        <v/>
      </c>
      <c r="FN101" s="49" t="str">
        <f t="shared" si="267"/>
        <v/>
      </c>
      <c r="FO101" s="49" t="str">
        <f t="shared" si="268"/>
        <v/>
      </c>
      <c r="FP101" s="49" t="str">
        <f t="shared" si="269"/>
        <v/>
      </c>
      <c r="FQ101" s="49" t="str">
        <f t="shared" si="270"/>
        <v/>
      </c>
      <c r="FR101" s="49" t="str">
        <f t="shared" si="271"/>
        <v/>
      </c>
      <c r="FS101" s="49" t="str">
        <f t="shared" si="272"/>
        <v/>
      </c>
      <c r="FT101" s="49" t="str">
        <f t="shared" si="273"/>
        <v/>
      </c>
      <c r="FU101" s="49" t="str">
        <f t="shared" si="274"/>
        <v/>
      </c>
      <c r="FV101" s="49" t="str">
        <f t="shared" si="275"/>
        <v/>
      </c>
      <c r="FW101" s="49" t="str">
        <f t="shared" si="276"/>
        <v/>
      </c>
      <c r="FX101" s="49" t="str">
        <f t="shared" si="277"/>
        <v/>
      </c>
      <c r="FY101" s="49" t="str">
        <f t="shared" si="278"/>
        <v/>
      </c>
      <c r="FZ101" s="49" t="str">
        <f t="shared" si="279"/>
        <v/>
      </c>
      <c r="GA101" s="49" t="str">
        <f t="shared" si="280"/>
        <v/>
      </c>
      <c r="GB101" s="49" t="str">
        <f t="shared" si="281"/>
        <v/>
      </c>
      <c r="GC101" s="49" t="str">
        <f t="shared" si="282"/>
        <v/>
      </c>
      <c r="GD101" s="49" t="str">
        <f t="shared" si="283"/>
        <v/>
      </c>
      <c r="GE101" s="49" t="str">
        <f t="shared" si="284"/>
        <v/>
      </c>
      <c r="GF101" s="49" t="str">
        <f t="shared" si="285"/>
        <v/>
      </c>
      <c r="GG101" s="49" t="str">
        <f t="shared" si="286"/>
        <v/>
      </c>
      <c r="GH101" s="49" t="str">
        <f t="shared" si="287"/>
        <v/>
      </c>
      <c r="GI101" s="49" t="str">
        <f t="shared" si="288"/>
        <v/>
      </c>
      <c r="GJ101" s="49" t="str">
        <f t="shared" si="289"/>
        <v/>
      </c>
      <c r="GK101" s="49" t="str">
        <f t="shared" si="290"/>
        <v/>
      </c>
      <c r="GL101" s="49" t="str">
        <f t="shared" si="291"/>
        <v/>
      </c>
      <c r="GM101" s="49" t="str">
        <f t="shared" si="292"/>
        <v/>
      </c>
      <c r="GN101" s="49" t="str">
        <f t="shared" si="293"/>
        <v/>
      </c>
      <c r="GO101" s="49" t="str">
        <f t="shared" si="294"/>
        <v/>
      </c>
      <c r="GP101" s="49" t="str">
        <f t="shared" si="295"/>
        <v/>
      </c>
      <c r="GQ101" s="49" t="str">
        <f t="shared" si="296"/>
        <v/>
      </c>
      <c r="GR101" s="49" t="str">
        <f t="shared" si="297"/>
        <v/>
      </c>
      <c r="GS101" s="49" t="str">
        <f t="shared" si="298"/>
        <v/>
      </c>
      <c r="GT101" s="49" t="str">
        <f t="shared" si="299"/>
        <v/>
      </c>
      <c r="GU101" s="49" t="str">
        <f t="shared" si="300"/>
        <v/>
      </c>
      <c r="GV101" s="49" t="str">
        <f t="shared" si="301"/>
        <v/>
      </c>
      <c r="GW101" s="49" t="str">
        <f t="shared" si="302"/>
        <v/>
      </c>
      <c r="GX101" s="49" t="str">
        <f t="shared" si="303"/>
        <v/>
      </c>
      <c r="GY101" s="49" t="str">
        <f t="shared" si="304"/>
        <v/>
      </c>
      <c r="GZ101" s="49" t="str">
        <f t="shared" si="305"/>
        <v/>
      </c>
      <c r="HA101" s="49" t="str">
        <f t="shared" si="306"/>
        <v/>
      </c>
      <c r="HB101" s="49" t="str">
        <f t="shared" si="307"/>
        <v/>
      </c>
      <c r="HC101" s="49" t="str">
        <f t="shared" si="308"/>
        <v/>
      </c>
      <c r="HD101" s="49" t="str">
        <f t="shared" si="309"/>
        <v/>
      </c>
      <c r="HE101" s="49" t="str">
        <f t="shared" si="310"/>
        <v/>
      </c>
      <c r="HF101" s="49" t="str">
        <f t="shared" si="311"/>
        <v/>
      </c>
      <c r="HG101" s="49" t="str">
        <f t="shared" si="312"/>
        <v/>
      </c>
      <c r="HH101" s="49" t="str">
        <f t="shared" si="313"/>
        <v/>
      </c>
      <c r="HI101" s="49" t="str">
        <f t="shared" si="314"/>
        <v/>
      </c>
      <c r="HJ101" s="49" t="str">
        <f t="shared" si="315"/>
        <v/>
      </c>
      <c r="HK101" s="49" t="str">
        <f t="shared" si="316"/>
        <v/>
      </c>
      <c r="HL101" s="49" t="str">
        <f t="shared" si="317"/>
        <v/>
      </c>
      <c r="HM101" s="49" t="str">
        <f t="shared" si="318"/>
        <v/>
      </c>
      <c r="HN101" s="49" t="str">
        <f t="shared" si="319"/>
        <v/>
      </c>
      <c r="HO101" s="49" t="str">
        <f t="shared" si="320"/>
        <v/>
      </c>
      <c r="HP101" s="49" t="str">
        <f t="shared" si="321"/>
        <v/>
      </c>
      <c r="HQ101" s="49" t="str">
        <f t="shared" si="322"/>
        <v/>
      </c>
      <c r="HR101" s="49" t="str">
        <f t="shared" si="323"/>
        <v/>
      </c>
      <c r="HS101" s="49" t="str">
        <f t="shared" si="324"/>
        <v/>
      </c>
      <c r="HT101" s="169" t="e">
        <f t="shared" si="325"/>
        <v>#N/A</v>
      </c>
      <c r="HU101" s="169" t="e">
        <f t="shared" si="366"/>
        <v>#N/A</v>
      </c>
      <c r="HV101" s="169" t="e">
        <f t="shared" si="366"/>
        <v>#N/A</v>
      </c>
      <c r="HW101" s="169" t="e">
        <f t="shared" si="366"/>
        <v>#N/A</v>
      </c>
      <c r="HX101" s="169" t="e">
        <f t="shared" si="377"/>
        <v>#N/A</v>
      </c>
      <c r="HY101" s="169" t="e">
        <f t="shared" si="377"/>
        <v>#N/A</v>
      </c>
      <c r="HZ101" s="169" t="e">
        <f t="shared" si="377"/>
        <v>#N/A</v>
      </c>
      <c r="IA101" s="169" t="e">
        <f t="shared" si="377"/>
        <v>#N/A</v>
      </c>
      <c r="IB101" s="169" t="e">
        <f t="shared" si="377"/>
        <v>#N/A</v>
      </c>
      <c r="IC101" s="169" t="e">
        <f t="shared" si="377"/>
        <v>#N/A</v>
      </c>
      <c r="ID101" s="169" t="e">
        <f t="shared" si="377"/>
        <v>#N/A</v>
      </c>
      <c r="IE101" s="169" t="e">
        <f t="shared" si="377"/>
        <v>#N/A</v>
      </c>
      <c r="IF101" s="169" t="e">
        <f t="shared" si="377"/>
        <v>#N/A</v>
      </c>
      <c r="IG101" s="169" t="e">
        <f t="shared" si="377"/>
        <v>#N/A</v>
      </c>
      <c r="IH101" s="169" t="e">
        <f t="shared" si="377"/>
        <v>#N/A</v>
      </c>
      <c r="II101" s="169" t="e">
        <f t="shared" si="377"/>
        <v>#N/A</v>
      </c>
      <c r="IJ101" s="169" t="e">
        <f t="shared" si="377"/>
        <v>#N/A</v>
      </c>
      <c r="IK101" s="169" t="e">
        <f t="shared" si="377"/>
        <v>#N/A</v>
      </c>
      <c r="IL101" s="169" t="e">
        <f t="shared" si="377"/>
        <v>#N/A</v>
      </c>
      <c r="IM101" s="169" t="e">
        <f t="shared" si="373"/>
        <v>#N/A</v>
      </c>
      <c r="IN101" s="169" t="e">
        <f t="shared" si="373"/>
        <v>#N/A</v>
      </c>
      <c r="IO101" s="169" t="e">
        <f t="shared" si="373"/>
        <v>#N/A</v>
      </c>
      <c r="IP101" s="169" t="e">
        <f t="shared" si="373"/>
        <v>#N/A</v>
      </c>
      <c r="IQ101" s="169" t="e">
        <f t="shared" si="373"/>
        <v>#N/A</v>
      </c>
      <c r="IR101" s="169" t="e">
        <f t="shared" si="373"/>
        <v>#N/A</v>
      </c>
      <c r="IS101" s="169" t="e">
        <f t="shared" si="373"/>
        <v>#N/A</v>
      </c>
      <c r="IT101" s="169" t="e">
        <f t="shared" si="373"/>
        <v>#N/A</v>
      </c>
      <c r="IU101" s="169" t="e">
        <f t="shared" si="373"/>
        <v>#N/A</v>
      </c>
      <c r="IV101" s="169" t="e">
        <f t="shared" si="373"/>
        <v>#N/A</v>
      </c>
      <c r="IW101" s="169" t="e">
        <f t="shared" si="373"/>
        <v>#N/A</v>
      </c>
      <c r="IX101" s="169" t="e">
        <f t="shared" si="373"/>
        <v>#N/A</v>
      </c>
      <c r="IY101" s="169" t="e">
        <f t="shared" si="373"/>
        <v>#N/A</v>
      </c>
      <c r="IZ101" s="169" t="e">
        <f t="shared" si="373"/>
        <v>#N/A</v>
      </c>
      <c r="JA101" s="169" t="e">
        <f t="shared" si="373"/>
        <v>#N/A</v>
      </c>
      <c r="JB101" s="169" t="e">
        <f t="shared" si="370"/>
        <v>#N/A</v>
      </c>
      <c r="JC101" s="169" t="e">
        <f t="shared" si="370"/>
        <v>#N/A</v>
      </c>
      <c r="JD101" s="169" t="e">
        <f t="shared" si="370"/>
        <v>#N/A</v>
      </c>
      <c r="JE101" s="169" t="e">
        <f t="shared" si="370"/>
        <v>#N/A</v>
      </c>
      <c r="JF101" s="169" t="e">
        <f t="shared" si="370"/>
        <v>#N/A</v>
      </c>
      <c r="JG101" s="169" t="e">
        <f t="shared" si="370"/>
        <v>#N/A</v>
      </c>
      <c r="JH101" s="169" t="e">
        <f t="shared" si="370"/>
        <v>#N/A</v>
      </c>
      <c r="JI101" s="169" t="e">
        <f t="shared" si="370"/>
        <v>#N/A</v>
      </c>
      <c r="JJ101" s="169" t="e">
        <f t="shared" si="370"/>
        <v>#N/A</v>
      </c>
      <c r="JK101" s="169" t="e">
        <f t="shared" si="370"/>
        <v>#N/A</v>
      </c>
      <c r="JL101" s="169" t="e">
        <f t="shared" si="370"/>
        <v>#N/A</v>
      </c>
      <c r="JM101" s="169" t="e">
        <f t="shared" si="370"/>
        <v>#N/A</v>
      </c>
      <c r="JN101" s="169" t="e">
        <f t="shared" si="370"/>
        <v>#N/A</v>
      </c>
      <c r="JO101" s="169" t="e">
        <f t="shared" si="370"/>
        <v>#N/A</v>
      </c>
      <c r="JP101" s="169" t="e">
        <f t="shared" si="370"/>
        <v>#N/A</v>
      </c>
      <c r="JQ101" s="169" t="e">
        <f t="shared" ref="JQ101:KE104" si="386">IF(ISNONTEXT($O101),_xlfn.NORM.DIST(BX101,$K101,$O101,FALSE),NA())</f>
        <v>#N/A</v>
      </c>
      <c r="JR101" s="169" t="e">
        <f t="shared" si="386"/>
        <v>#N/A</v>
      </c>
      <c r="JS101" s="169" t="e">
        <f t="shared" si="386"/>
        <v>#N/A</v>
      </c>
      <c r="JT101" s="169" t="e">
        <f t="shared" si="386"/>
        <v>#N/A</v>
      </c>
      <c r="JU101" s="169" t="e">
        <f t="shared" si="386"/>
        <v>#N/A</v>
      </c>
      <c r="JV101" s="169" t="e">
        <f t="shared" si="386"/>
        <v>#N/A</v>
      </c>
      <c r="JW101" s="169" t="e">
        <f t="shared" si="386"/>
        <v>#N/A</v>
      </c>
      <c r="JX101" s="169" t="e">
        <f t="shared" si="386"/>
        <v>#N/A</v>
      </c>
      <c r="JY101" s="169" t="e">
        <f t="shared" si="386"/>
        <v>#N/A</v>
      </c>
      <c r="JZ101" s="169" t="e">
        <f t="shared" si="386"/>
        <v>#N/A</v>
      </c>
      <c r="KA101" s="169" t="e">
        <f t="shared" si="386"/>
        <v>#N/A</v>
      </c>
      <c r="KB101" s="169" t="e">
        <f t="shared" si="386"/>
        <v>#N/A</v>
      </c>
      <c r="KC101" s="169" t="e">
        <f t="shared" si="386"/>
        <v>#N/A</v>
      </c>
      <c r="KD101" s="169" t="e">
        <f t="shared" si="386"/>
        <v>#N/A</v>
      </c>
      <c r="KE101" s="169" t="e">
        <f t="shared" si="386"/>
        <v>#N/A</v>
      </c>
      <c r="KF101" s="169" t="e">
        <f t="shared" si="335"/>
        <v>#N/A</v>
      </c>
      <c r="KG101" s="169" t="e">
        <f t="shared" si="367"/>
        <v>#N/A</v>
      </c>
      <c r="KH101" s="169" t="e">
        <f t="shared" si="367"/>
        <v>#N/A</v>
      </c>
      <c r="KI101" s="169" t="e">
        <f t="shared" si="367"/>
        <v>#N/A</v>
      </c>
      <c r="KJ101" s="169" t="e">
        <f t="shared" si="378"/>
        <v>#N/A</v>
      </c>
      <c r="KK101" s="169" t="e">
        <f t="shared" si="378"/>
        <v>#N/A</v>
      </c>
      <c r="KL101" s="169" t="e">
        <f t="shared" si="378"/>
        <v>#N/A</v>
      </c>
      <c r="KM101" s="169" t="e">
        <f t="shared" si="378"/>
        <v>#N/A</v>
      </c>
      <c r="KN101" s="169" t="e">
        <f t="shared" si="378"/>
        <v>#N/A</v>
      </c>
      <c r="KO101" s="169" t="e">
        <f t="shared" si="378"/>
        <v>#N/A</v>
      </c>
      <c r="KP101" s="169" t="e">
        <f t="shared" si="378"/>
        <v>#N/A</v>
      </c>
      <c r="KQ101" s="169" t="e">
        <f t="shared" si="378"/>
        <v>#N/A</v>
      </c>
      <c r="KR101" s="169" t="e">
        <f t="shared" si="378"/>
        <v>#N/A</v>
      </c>
      <c r="KS101" s="169" t="e">
        <f t="shared" si="378"/>
        <v>#N/A</v>
      </c>
      <c r="KT101" s="169" t="e">
        <f t="shared" si="378"/>
        <v>#N/A</v>
      </c>
      <c r="KU101" s="169" t="e">
        <f t="shared" si="378"/>
        <v>#N/A</v>
      </c>
      <c r="KV101" s="169" t="e">
        <f t="shared" si="378"/>
        <v>#N/A</v>
      </c>
      <c r="KW101" s="169" t="e">
        <f t="shared" si="378"/>
        <v>#N/A</v>
      </c>
      <c r="KX101" s="169" t="e">
        <f t="shared" si="378"/>
        <v>#N/A</v>
      </c>
      <c r="KY101" s="169" t="e">
        <f t="shared" si="374"/>
        <v>#N/A</v>
      </c>
      <c r="KZ101" s="169" t="e">
        <f t="shared" si="374"/>
        <v>#N/A</v>
      </c>
      <c r="LA101" s="169" t="e">
        <f t="shared" si="374"/>
        <v>#N/A</v>
      </c>
      <c r="LB101" s="169" t="e">
        <f t="shared" si="374"/>
        <v>#N/A</v>
      </c>
      <c r="LC101" s="169" t="e">
        <f t="shared" si="374"/>
        <v>#N/A</v>
      </c>
      <c r="LD101" s="169" t="e">
        <f t="shared" si="374"/>
        <v>#N/A</v>
      </c>
      <c r="LE101" s="169" t="e">
        <f t="shared" si="374"/>
        <v>#N/A</v>
      </c>
      <c r="LF101" s="169" t="e">
        <f t="shared" si="374"/>
        <v>#N/A</v>
      </c>
      <c r="LG101" s="169" t="e">
        <f t="shared" si="374"/>
        <v>#N/A</v>
      </c>
      <c r="LH101" s="169" t="e">
        <f t="shared" si="374"/>
        <v>#N/A</v>
      </c>
      <c r="LI101" s="169" t="e">
        <f t="shared" si="374"/>
        <v>#N/A</v>
      </c>
      <c r="LJ101" s="169" t="e">
        <f t="shared" si="374"/>
        <v>#N/A</v>
      </c>
      <c r="LK101" s="169" t="e">
        <f t="shared" si="374"/>
        <v>#N/A</v>
      </c>
      <c r="LL101" s="169" t="e">
        <f t="shared" si="374"/>
        <v>#N/A</v>
      </c>
      <c r="LM101" s="169" t="e">
        <f t="shared" si="374"/>
        <v>#N/A</v>
      </c>
      <c r="LN101" s="169" t="e">
        <f t="shared" si="371"/>
        <v>#N/A</v>
      </c>
      <c r="LO101" s="169" t="e">
        <f t="shared" si="371"/>
        <v>#N/A</v>
      </c>
      <c r="LP101" s="169" t="e">
        <f t="shared" si="371"/>
        <v>#N/A</v>
      </c>
      <c r="LQ101" s="169" t="e">
        <f t="shared" si="371"/>
        <v>#N/A</v>
      </c>
      <c r="LR101" s="169" t="e">
        <f t="shared" si="371"/>
        <v>#N/A</v>
      </c>
      <c r="LS101" s="169" t="e">
        <f t="shared" si="371"/>
        <v>#N/A</v>
      </c>
      <c r="LT101" s="169" t="e">
        <f t="shared" si="371"/>
        <v>#N/A</v>
      </c>
      <c r="LU101" s="169" t="e">
        <f t="shared" si="371"/>
        <v>#N/A</v>
      </c>
      <c r="LV101" s="169" t="e">
        <f t="shared" si="371"/>
        <v>#N/A</v>
      </c>
      <c r="LW101" s="169" t="e">
        <f t="shared" si="371"/>
        <v>#N/A</v>
      </c>
      <c r="LX101" s="169" t="e">
        <f t="shared" si="371"/>
        <v>#N/A</v>
      </c>
      <c r="LY101" s="169" t="e">
        <f t="shared" si="371"/>
        <v>#N/A</v>
      </c>
      <c r="LZ101" s="169" t="e">
        <f t="shared" si="371"/>
        <v>#N/A</v>
      </c>
      <c r="MA101" s="169" t="e">
        <f t="shared" si="371"/>
        <v>#N/A</v>
      </c>
      <c r="MB101" s="169" t="e">
        <f t="shared" si="371"/>
        <v>#N/A</v>
      </c>
      <c r="MC101" s="169" t="e">
        <f t="shared" ref="MC101:MQ104" si="387">IF(ISNONTEXT($O101),_xlfn.NORM.DIST(EJ101,$K101,$O101,FALSE),NA())</f>
        <v>#N/A</v>
      </c>
      <c r="MD101" s="169" t="e">
        <f t="shared" si="387"/>
        <v>#N/A</v>
      </c>
      <c r="ME101" s="169" t="e">
        <f t="shared" si="387"/>
        <v>#N/A</v>
      </c>
      <c r="MF101" s="169" t="e">
        <f t="shared" si="387"/>
        <v>#N/A</v>
      </c>
      <c r="MG101" s="169" t="e">
        <f t="shared" si="387"/>
        <v>#N/A</v>
      </c>
      <c r="MH101" s="169" t="e">
        <f t="shared" si="387"/>
        <v>#N/A</v>
      </c>
      <c r="MI101" s="169" t="e">
        <f t="shared" si="387"/>
        <v>#N/A</v>
      </c>
      <c r="MJ101" s="169" t="e">
        <f t="shared" si="387"/>
        <v>#N/A</v>
      </c>
      <c r="MK101" s="169" t="e">
        <f t="shared" si="387"/>
        <v>#N/A</v>
      </c>
      <c r="ML101" s="169" t="e">
        <f t="shared" si="387"/>
        <v>#N/A</v>
      </c>
      <c r="MM101" s="169" t="e">
        <f t="shared" si="387"/>
        <v>#N/A</v>
      </c>
      <c r="MN101" s="169" t="e">
        <f t="shared" si="387"/>
        <v>#N/A</v>
      </c>
      <c r="MO101" s="169" t="e">
        <f t="shared" si="387"/>
        <v>#N/A</v>
      </c>
      <c r="MP101" s="169" t="e">
        <f t="shared" si="387"/>
        <v>#N/A</v>
      </c>
      <c r="MQ101" s="169" t="e">
        <f t="shared" si="387"/>
        <v>#N/A</v>
      </c>
      <c r="MR101" s="169" t="e">
        <f t="shared" si="336"/>
        <v>#N/A</v>
      </c>
      <c r="MS101" s="169" t="e">
        <f t="shared" si="368"/>
        <v>#N/A</v>
      </c>
      <c r="MT101" s="169" t="e">
        <f t="shared" si="368"/>
        <v>#N/A</v>
      </c>
      <c r="MU101" s="169" t="e">
        <f t="shared" si="368"/>
        <v>#N/A</v>
      </c>
      <c r="MV101" s="169" t="e">
        <f t="shared" si="379"/>
        <v>#N/A</v>
      </c>
      <c r="MW101" s="169" t="e">
        <f t="shared" si="379"/>
        <v>#N/A</v>
      </c>
      <c r="MX101" s="169" t="e">
        <f t="shared" si="379"/>
        <v>#N/A</v>
      </c>
      <c r="MY101" s="169" t="e">
        <f t="shared" si="379"/>
        <v>#N/A</v>
      </c>
      <c r="MZ101" s="169" t="e">
        <f t="shared" si="379"/>
        <v>#N/A</v>
      </c>
      <c r="NA101" s="169" t="e">
        <f t="shared" si="379"/>
        <v>#N/A</v>
      </c>
      <c r="NB101" s="169" t="e">
        <f t="shared" si="379"/>
        <v>#N/A</v>
      </c>
      <c r="NC101" s="169" t="e">
        <f t="shared" si="379"/>
        <v>#N/A</v>
      </c>
      <c r="ND101" s="169" t="e">
        <f t="shared" si="379"/>
        <v>#N/A</v>
      </c>
      <c r="NE101" s="169" t="e">
        <f t="shared" si="379"/>
        <v>#N/A</v>
      </c>
      <c r="NF101" s="169" t="e">
        <f t="shared" si="379"/>
        <v>#N/A</v>
      </c>
      <c r="NG101" s="169" t="e">
        <f t="shared" si="379"/>
        <v>#N/A</v>
      </c>
      <c r="NH101" s="169" t="e">
        <f t="shared" si="379"/>
        <v>#N/A</v>
      </c>
      <c r="NI101" s="169" t="e">
        <f t="shared" si="379"/>
        <v>#N/A</v>
      </c>
      <c r="NJ101" s="169" t="e">
        <f t="shared" si="379"/>
        <v>#N/A</v>
      </c>
      <c r="NK101" s="169" t="e">
        <f t="shared" si="375"/>
        <v>#N/A</v>
      </c>
      <c r="NL101" s="169" t="e">
        <f t="shared" si="375"/>
        <v>#N/A</v>
      </c>
      <c r="NM101" s="169" t="e">
        <f t="shared" si="375"/>
        <v>#N/A</v>
      </c>
      <c r="NN101" s="169" t="e">
        <f t="shared" si="375"/>
        <v>#N/A</v>
      </c>
      <c r="NO101" s="169" t="e">
        <f t="shared" si="375"/>
        <v>#N/A</v>
      </c>
      <c r="NP101" s="169" t="e">
        <f t="shared" si="375"/>
        <v>#N/A</v>
      </c>
      <c r="NQ101" s="169" t="e">
        <f t="shared" si="375"/>
        <v>#N/A</v>
      </c>
      <c r="NR101" s="169" t="e">
        <f t="shared" si="375"/>
        <v>#N/A</v>
      </c>
      <c r="NS101" s="169" t="e">
        <f t="shared" si="375"/>
        <v>#N/A</v>
      </c>
      <c r="NT101" s="169" t="e">
        <f t="shared" si="375"/>
        <v>#N/A</v>
      </c>
      <c r="NU101" s="169" t="e">
        <f t="shared" si="375"/>
        <v>#N/A</v>
      </c>
      <c r="NV101" s="169" t="e">
        <f t="shared" si="375"/>
        <v>#N/A</v>
      </c>
      <c r="NW101" s="169" t="e">
        <f t="shared" si="375"/>
        <v>#N/A</v>
      </c>
      <c r="NX101" s="169" t="e">
        <f t="shared" si="375"/>
        <v>#N/A</v>
      </c>
      <c r="NY101" s="169" t="e">
        <f t="shared" si="375"/>
        <v>#N/A</v>
      </c>
      <c r="NZ101" s="169" t="e">
        <f t="shared" si="372"/>
        <v>#N/A</v>
      </c>
      <c r="OA101" s="169" t="e">
        <f t="shared" si="372"/>
        <v>#N/A</v>
      </c>
      <c r="OB101" s="169" t="e">
        <f t="shared" si="372"/>
        <v>#N/A</v>
      </c>
      <c r="OC101" s="169" t="e">
        <f t="shared" si="372"/>
        <v>#N/A</v>
      </c>
      <c r="OD101" s="169" t="e">
        <f t="shared" si="372"/>
        <v>#N/A</v>
      </c>
      <c r="OE101" s="169" t="e">
        <f t="shared" si="372"/>
        <v>#N/A</v>
      </c>
      <c r="OF101" s="169" t="e">
        <f t="shared" si="372"/>
        <v>#N/A</v>
      </c>
      <c r="OG101" s="169" t="e">
        <f t="shared" si="372"/>
        <v>#N/A</v>
      </c>
      <c r="OH101" s="169" t="e">
        <f t="shared" si="372"/>
        <v>#N/A</v>
      </c>
      <c r="OI101" s="169" t="e">
        <f t="shared" si="372"/>
        <v>#N/A</v>
      </c>
      <c r="OJ101" s="169" t="e">
        <f t="shared" si="372"/>
        <v>#N/A</v>
      </c>
      <c r="OK101" s="169" t="e">
        <f t="shared" si="372"/>
        <v>#N/A</v>
      </c>
      <c r="OL101" s="169" t="e">
        <f t="shared" si="372"/>
        <v>#N/A</v>
      </c>
      <c r="OM101" s="169" t="e">
        <f t="shared" si="372"/>
        <v>#N/A</v>
      </c>
      <c r="ON101" s="169" t="e">
        <f t="shared" si="372"/>
        <v>#N/A</v>
      </c>
      <c r="OO101" s="169" t="e">
        <f t="shared" ref="OO101:PC104" si="388">IF(ISNONTEXT($O101),_xlfn.NORM.DIST(GV101,$K101,$O101,FALSE),NA())</f>
        <v>#N/A</v>
      </c>
      <c r="OP101" s="169" t="e">
        <f t="shared" si="388"/>
        <v>#N/A</v>
      </c>
      <c r="OQ101" s="169" t="e">
        <f t="shared" si="388"/>
        <v>#N/A</v>
      </c>
      <c r="OR101" s="169" t="e">
        <f t="shared" si="388"/>
        <v>#N/A</v>
      </c>
      <c r="OS101" s="169" t="e">
        <f t="shared" si="388"/>
        <v>#N/A</v>
      </c>
      <c r="OT101" s="169" t="e">
        <f t="shared" si="388"/>
        <v>#N/A</v>
      </c>
      <c r="OU101" s="169" t="e">
        <f t="shared" si="388"/>
        <v>#N/A</v>
      </c>
      <c r="OV101" s="169" t="e">
        <f t="shared" si="388"/>
        <v>#N/A</v>
      </c>
      <c r="OW101" s="169" t="e">
        <f t="shared" si="388"/>
        <v>#N/A</v>
      </c>
      <c r="OX101" s="169" t="e">
        <f t="shared" si="388"/>
        <v>#N/A</v>
      </c>
      <c r="OY101" s="169" t="e">
        <f t="shared" si="388"/>
        <v>#N/A</v>
      </c>
      <c r="OZ101" s="169" t="e">
        <f t="shared" si="388"/>
        <v>#N/A</v>
      </c>
      <c r="PA101" s="169" t="e">
        <f t="shared" si="388"/>
        <v>#N/A</v>
      </c>
      <c r="PB101" s="169" t="e">
        <f t="shared" si="388"/>
        <v>#N/A</v>
      </c>
      <c r="PC101" s="169" t="e">
        <f t="shared" si="388"/>
        <v>#N/A</v>
      </c>
      <c r="PD101" s="169" t="e">
        <f t="shared" si="337"/>
        <v>#N/A</v>
      </c>
      <c r="PE101" s="169" t="e">
        <f t="shared" si="384"/>
        <v>#N/A</v>
      </c>
      <c r="PF101" s="169" t="e">
        <f t="shared" si="384"/>
        <v>#N/A</v>
      </c>
      <c r="PG101" s="169" t="e">
        <f t="shared" si="384"/>
        <v>#N/A</v>
      </c>
      <c r="PH101" s="169" t="e">
        <f t="shared" si="384"/>
        <v>#N/A</v>
      </c>
      <c r="PI101" s="169" t="e">
        <f t="shared" si="384"/>
        <v>#N/A</v>
      </c>
      <c r="PJ101" s="169" t="e">
        <f t="shared" si="384"/>
        <v>#N/A</v>
      </c>
      <c r="PK101" s="169" t="e">
        <f t="shared" si="384"/>
        <v>#N/A</v>
      </c>
      <c r="PL101" s="169" t="e">
        <f t="shared" si="384"/>
        <v>#N/A</v>
      </c>
    </row>
    <row r="102" spans="1:428" hidden="1" x14ac:dyDescent="0.75">
      <c r="A102" s="4">
        <v>99</v>
      </c>
      <c r="B102" s="109"/>
      <c r="C102" s="117"/>
      <c r="D102" s="122" t="str">
        <f t="shared" si="381"/>
        <v/>
      </c>
      <c r="E102" s="95"/>
      <c r="F102" s="122" t="str">
        <f t="shared" si="382"/>
        <v/>
      </c>
      <c r="G102" s="117"/>
      <c r="H102" s="110"/>
      <c r="I102" s="124" t="str">
        <f t="shared" si="222"/>
        <v/>
      </c>
      <c r="J102" s="124" t="str">
        <f t="shared" si="223"/>
        <v/>
      </c>
      <c r="K102" s="73" t="str">
        <f t="shared" si="327"/>
        <v/>
      </c>
      <c r="L102" s="23"/>
      <c r="M102" s="57"/>
      <c r="N102" s="280"/>
      <c r="O102" s="74" t="str">
        <f>IF(AND(D102&gt;0,E102&gt;0,F102&gt;0),IF(ISBLANK(N102),IF(ISBLANK(L102),"",(F102-D102)*VLOOKUP(L102,VLookups!$A$4:$B$13,2,FALSE)),N102),"")</f>
        <v/>
      </c>
      <c r="P102" s="75" t="str">
        <f t="shared" si="383"/>
        <v/>
      </c>
      <c r="Q102" s="95"/>
      <c r="R102" s="270" t="str">
        <f>IF(AND(Q102&gt;0,E102&gt;0,NOT(O102="")),ABS(VLOOKUP($Q$1,VLookups!$A$43:$B$44,2,FALSE)-_xlfn.NORM.DIST(Q102,K102,O102,TRUE)),"")</f>
        <v/>
      </c>
      <c r="S102" s="94" t="str">
        <f>IF(AND($D102&gt;0,$E102&gt;0,$F102&gt;0,NOT(ISBLANK($L102))),_xlfn.NORM.INV(ABS(VLOOKUP($Q$1,VLookups!$A$43:$B$44,2,FALSE)-S$3),$K102,$O102),"")</f>
        <v/>
      </c>
      <c r="T102" s="93" t="str">
        <f>IF(AND($D102&gt;0,$E102&gt;0,$F102&gt;0,NOT(ISBLANK($L102))),_xlfn.NORM.INV(ABS(VLOOKUP($Q$1,VLookups!$A$43:$B$44,2,FALSE)-T$3),$K102,$O102),"")</f>
        <v/>
      </c>
      <c r="U102" s="94" t="str">
        <f>IF(AND($D102&gt;0,$E102&gt;0,$F102&gt;0,NOT(ISBLANK($L102))),_xlfn.NORM.INV(ABS(VLOOKUP($Q$1,VLookups!$A$43:$B$44,2,FALSE)-U$3),$K102,$O102),"")</f>
        <v/>
      </c>
      <c r="V102" s="93" t="str">
        <f>IF(AND($D102&gt;0,$E102&gt;0,$F102&gt;0,NOT(ISBLANK($L102))),_xlfn.NORM.INV(ABS(VLOOKUP($Q$1,VLookups!$A$43:$B$44,2,FALSE)-V$3),$K102,$O102),"")</f>
        <v/>
      </c>
      <c r="W102" s="94" t="str">
        <f>IF(AND($D102&gt;0,$E102&gt;0,$F102&gt;0,NOT(ISBLANK($L102))),_xlfn.NORM.INV(ABS(VLOOKUP($Q$1,VLookups!$A$43:$B$44,2,FALSE)-W$3),$K102,$O102),"")</f>
        <v/>
      </c>
      <c r="X102" s="93" t="str">
        <f>IF(AND($D102&gt;0,$E102&gt;0,$F102&gt;0,NOT(ISBLANK($L102))),_xlfn.NORM.INV(ABS(VLOOKUP($Q$1,VLookups!$A$43:$B$44,2,FALSE)-X$3),$K102,$O102),"")</f>
        <v/>
      </c>
      <c r="Y102" s="5"/>
      <c r="Z102" s="168" t="str">
        <f t="shared" si="328"/>
        <v/>
      </c>
      <c r="AA102" s="49" t="str">
        <f t="shared" si="329"/>
        <v/>
      </c>
      <c r="AB102" s="49" t="str">
        <f t="shared" ref="AB102:CM103" si="389">IF(ISNONTEXT($Z102),AC102-$Z102,"")</f>
        <v/>
      </c>
      <c r="AC102" s="49" t="str">
        <f t="shared" si="389"/>
        <v/>
      </c>
      <c r="AD102" s="49" t="str">
        <f t="shared" si="389"/>
        <v/>
      </c>
      <c r="AE102" s="49" t="str">
        <f t="shared" si="389"/>
        <v/>
      </c>
      <c r="AF102" s="49" t="str">
        <f t="shared" si="389"/>
        <v/>
      </c>
      <c r="AG102" s="49" t="str">
        <f t="shared" si="389"/>
        <v/>
      </c>
      <c r="AH102" s="49" t="str">
        <f t="shared" si="389"/>
        <v/>
      </c>
      <c r="AI102" s="49" t="str">
        <f t="shared" si="389"/>
        <v/>
      </c>
      <c r="AJ102" s="49" t="str">
        <f t="shared" si="389"/>
        <v/>
      </c>
      <c r="AK102" s="49" t="str">
        <f t="shared" si="389"/>
        <v/>
      </c>
      <c r="AL102" s="49" t="str">
        <f t="shared" si="389"/>
        <v/>
      </c>
      <c r="AM102" s="49" t="str">
        <f t="shared" si="389"/>
        <v/>
      </c>
      <c r="AN102" s="49" t="str">
        <f t="shared" si="389"/>
        <v/>
      </c>
      <c r="AO102" s="49" t="str">
        <f t="shared" si="389"/>
        <v/>
      </c>
      <c r="AP102" s="49" t="str">
        <f t="shared" si="389"/>
        <v/>
      </c>
      <c r="AQ102" s="49" t="str">
        <f t="shared" si="389"/>
        <v/>
      </c>
      <c r="AR102" s="49" t="str">
        <f t="shared" si="389"/>
        <v/>
      </c>
      <c r="AS102" s="49" t="str">
        <f t="shared" si="389"/>
        <v/>
      </c>
      <c r="AT102" s="49" t="str">
        <f t="shared" si="389"/>
        <v/>
      </c>
      <c r="AU102" s="49" t="str">
        <f t="shared" si="389"/>
        <v/>
      </c>
      <c r="AV102" s="49" t="str">
        <f t="shared" si="389"/>
        <v/>
      </c>
      <c r="AW102" s="49" t="str">
        <f t="shared" si="389"/>
        <v/>
      </c>
      <c r="AX102" s="49" t="str">
        <f t="shared" si="389"/>
        <v/>
      </c>
      <c r="AY102" s="49" t="str">
        <f t="shared" si="389"/>
        <v/>
      </c>
      <c r="AZ102" s="49" t="str">
        <f t="shared" si="389"/>
        <v/>
      </c>
      <c r="BA102" s="49" t="str">
        <f t="shared" si="389"/>
        <v/>
      </c>
      <c r="BB102" s="49" t="str">
        <f t="shared" si="389"/>
        <v/>
      </c>
      <c r="BC102" s="49" t="str">
        <f t="shared" si="389"/>
        <v/>
      </c>
      <c r="BD102" s="49" t="str">
        <f t="shared" si="389"/>
        <v/>
      </c>
      <c r="BE102" s="49" t="str">
        <f t="shared" si="389"/>
        <v/>
      </c>
      <c r="BF102" s="49" t="str">
        <f t="shared" si="389"/>
        <v/>
      </c>
      <c r="BG102" s="49" t="str">
        <f t="shared" si="389"/>
        <v/>
      </c>
      <c r="BH102" s="49" t="str">
        <f t="shared" si="389"/>
        <v/>
      </c>
      <c r="BI102" s="49" t="str">
        <f t="shared" si="389"/>
        <v/>
      </c>
      <c r="BJ102" s="49" t="str">
        <f t="shared" si="389"/>
        <v/>
      </c>
      <c r="BK102" s="49" t="str">
        <f t="shared" si="389"/>
        <v/>
      </c>
      <c r="BL102" s="49" t="str">
        <f t="shared" si="389"/>
        <v/>
      </c>
      <c r="BM102" s="49" t="str">
        <f t="shared" si="389"/>
        <v/>
      </c>
      <c r="BN102" s="49" t="str">
        <f t="shared" si="389"/>
        <v/>
      </c>
      <c r="BO102" s="49" t="str">
        <f t="shared" si="389"/>
        <v/>
      </c>
      <c r="BP102" s="49" t="str">
        <f t="shared" si="389"/>
        <v/>
      </c>
      <c r="BQ102" s="49" t="str">
        <f t="shared" si="389"/>
        <v/>
      </c>
      <c r="BR102" s="49" t="str">
        <f t="shared" si="389"/>
        <v/>
      </c>
      <c r="BS102" s="49" t="str">
        <f t="shared" si="389"/>
        <v/>
      </c>
      <c r="BT102" s="49" t="str">
        <f t="shared" si="389"/>
        <v/>
      </c>
      <c r="BU102" s="49" t="str">
        <f t="shared" si="389"/>
        <v/>
      </c>
      <c r="BV102" s="49" t="str">
        <f t="shared" si="389"/>
        <v/>
      </c>
      <c r="BW102" s="49" t="str">
        <f t="shared" si="389"/>
        <v/>
      </c>
      <c r="BX102" s="49" t="str">
        <f t="shared" si="389"/>
        <v/>
      </c>
      <c r="BY102" s="49" t="str">
        <f t="shared" si="389"/>
        <v/>
      </c>
      <c r="BZ102" s="49" t="str">
        <f t="shared" si="389"/>
        <v/>
      </c>
      <c r="CA102" s="49" t="str">
        <f t="shared" si="389"/>
        <v/>
      </c>
      <c r="CB102" s="49" t="str">
        <f t="shared" si="389"/>
        <v/>
      </c>
      <c r="CC102" s="49" t="str">
        <f t="shared" si="389"/>
        <v/>
      </c>
      <c r="CD102" s="49" t="str">
        <f t="shared" si="389"/>
        <v/>
      </c>
      <c r="CE102" s="49" t="str">
        <f t="shared" si="389"/>
        <v/>
      </c>
      <c r="CF102" s="49" t="str">
        <f t="shared" si="389"/>
        <v/>
      </c>
      <c r="CG102" s="49" t="str">
        <f t="shared" si="389"/>
        <v/>
      </c>
      <c r="CH102" s="49" t="str">
        <f t="shared" si="389"/>
        <v/>
      </c>
      <c r="CI102" s="49" t="str">
        <f t="shared" si="389"/>
        <v/>
      </c>
      <c r="CJ102" s="49" t="str">
        <f t="shared" si="389"/>
        <v/>
      </c>
      <c r="CK102" s="49" t="str">
        <f t="shared" si="389"/>
        <v/>
      </c>
      <c r="CL102" s="49" t="str">
        <f t="shared" si="389"/>
        <v/>
      </c>
      <c r="CM102" s="49" t="str">
        <f t="shared" si="389"/>
        <v/>
      </c>
      <c r="CN102" s="49" t="str">
        <f t="shared" si="385"/>
        <v/>
      </c>
      <c r="CO102" s="49" t="str">
        <f t="shared" si="385"/>
        <v/>
      </c>
      <c r="CP102" s="49" t="str">
        <f t="shared" si="385"/>
        <v/>
      </c>
      <c r="CQ102" s="49" t="str">
        <f t="shared" si="385"/>
        <v/>
      </c>
      <c r="CR102" s="49" t="str">
        <f t="shared" si="385"/>
        <v/>
      </c>
      <c r="CS102" s="49" t="str">
        <f t="shared" si="385"/>
        <v/>
      </c>
      <c r="CT102" s="49" t="str">
        <f t="shared" si="385"/>
        <v/>
      </c>
      <c r="CU102" s="49" t="str">
        <f t="shared" si="385"/>
        <v/>
      </c>
      <c r="CV102" s="49" t="str">
        <f t="shared" si="385"/>
        <v/>
      </c>
      <c r="CW102" s="49" t="str">
        <f t="shared" si="385"/>
        <v/>
      </c>
      <c r="CX102" s="49" t="str">
        <f t="shared" si="385"/>
        <v/>
      </c>
      <c r="CY102" s="49" t="str">
        <f t="shared" si="385"/>
        <v/>
      </c>
      <c r="CZ102" s="49" t="str">
        <f t="shared" si="385"/>
        <v/>
      </c>
      <c r="DA102" s="49" t="str">
        <f t="shared" si="385"/>
        <v/>
      </c>
      <c r="DB102" s="49" t="str">
        <f t="shared" si="385"/>
        <v/>
      </c>
      <c r="DC102" s="49" t="str">
        <f t="shared" si="385"/>
        <v/>
      </c>
      <c r="DD102" s="49" t="str">
        <f t="shared" si="385"/>
        <v/>
      </c>
      <c r="DE102" s="49" t="str">
        <f t="shared" si="385"/>
        <v/>
      </c>
      <c r="DF102" s="49" t="str">
        <f t="shared" si="385"/>
        <v/>
      </c>
      <c r="DG102" s="49" t="str">
        <f t="shared" si="385"/>
        <v/>
      </c>
      <c r="DH102" s="49" t="str">
        <f t="shared" si="385"/>
        <v/>
      </c>
      <c r="DI102" s="49" t="str">
        <f t="shared" si="385"/>
        <v/>
      </c>
      <c r="DJ102" s="49" t="str">
        <f t="shared" si="385"/>
        <v/>
      </c>
      <c r="DK102" s="49" t="str">
        <f t="shared" si="385"/>
        <v/>
      </c>
      <c r="DL102" s="49" t="str">
        <f t="shared" si="385"/>
        <v/>
      </c>
      <c r="DM102" s="49" t="str">
        <f t="shared" si="385"/>
        <v/>
      </c>
      <c r="DN102" s="49" t="str">
        <f t="shared" si="385"/>
        <v/>
      </c>
      <c r="DO102" s="49" t="str">
        <f t="shared" si="385"/>
        <v/>
      </c>
      <c r="DP102" s="49" t="str">
        <f t="shared" si="385"/>
        <v/>
      </c>
      <c r="DQ102" s="49" t="str">
        <f t="shared" si="385"/>
        <v/>
      </c>
      <c r="DR102" s="49" t="str">
        <f t="shared" si="385"/>
        <v/>
      </c>
      <c r="DS102" s="49" t="str">
        <f t="shared" si="385"/>
        <v/>
      </c>
      <c r="DT102" s="49" t="str">
        <f t="shared" si="385"/>
        <v/>
      </c>
      <c r="DU102" s="49" t="str">
        <f t="shared" si="385"/>
        <v/>
      </c>
      <c r="DV102" s="49" t="str">
        <f t="shared" si="385"/>
        <v/>
      </c>
      <c r="DW102" s="183" t="str">
        <f t="shared" si="330"/>
        <v/>
      </c>
      <c r="DX102" s="49" t="str">
        <f t="shared" si="225"/>
        <v/>
      </c>
      <c r="DY102" s="49" t="str">
        <f t="shared" si="226"/>
        <v/>
      </c>
      <c r="DZ102" s="49" t="str">
        <f t="shared" si="227"/>
        <v/>
      </c>
      <c r="EA102" s="49" t="str">
        <f t="shared" si="228"/>
        <v/>
      </c>
      <c r="EB102" s="49" t="str">
        <f t="shared" si="229"/>
        <v/>
      </c>
      <c r="EC102" s="49" t="str">
        <f t="shared" si="230"/>
        <v/>
      </c>
      <c r="ED102" s="49" t="str">
        <f t="shared" si="231"/>
        <v/>
      </c>
      <c r="EE102" s="49" t="str">
        <f t="shared" si="232"/>
        <v/>
      </c>
      <c r="EF102" s="49" t="str">
        <f t="shared" si="233"/>
        <v/>
      </c>
      <c r="EG102" s="49" t="str">
        <f t="shared" si="234"/>
        <v/>
      </c>
      <c r="EH102" s="49" t="str">
        <f t="shared" si="235"/>
        <v/>
      </c>
      <c r="EI102" s="49" t="str">
        <f t="shared" si="236"/>
        <v/>
      </c>
      <c r="EJ102" s="49" t="str">
        <f t="shared" si="237"/>
        <v/>
      </c>
      <c r="EK102" s="49" t="str">
        <f t="shared" si="238"/>
        <v/>
      </c>
      <c r="EL102" s="49" t="str">
        <f t="shared" si="239"/>
        <v/>
      </c>
      <c r="EM102" s="49" t="str">
        <f t="shared" si="240"/>
        <v/>
      </c>
      <c r="EN102" s="49" t="str">
        <f t="shared" si="241"/>
        <v/>
      </c>
      <c r="EO102" s="49" t="str">
        <f t="shared" si="242"/>
        <v/>
      </c>
      <c r="EP102" s="49" t="str">
        <f t="shared" si="243"/>
        <v/>
      </c>
      <c r="EQ102" s="49" t="str">
        <f t="shared" si="244"/>
        <v/>
      </c>
      <c r="ER102" s="49" t="str">
        <f t="shared" si="245"/>
        <v/>
      </c>
      <c r="ES102" s="49" t="str">
        <f t="shared" si="246"/>
        <v/>
      </c>
      <c r="ET102" s="49" t="str">
        <f t="shared" si="247"/>
        <v/>
      </c>
      <c r="EU102" s="49" t="str">
        <f t="shared" si="248"/>
        <v/>
      </c>
      <c r="EV102" s="49" t="str">
        <f t="shared" si="249"/>
        <v/>
      </c>
      <c r="EW102" s="49" t="str">
        <f t="shared" si="250"/>
        <v/>
      </c>
      <c r="EX102" s="49" t="str">
        <f t="shared" si="251"/>
        <v/>
      </c>
      <c r="EY102" s="49" t="str">
        <f t="shared" si="252"/>
        <v/>
      </c>
      <c r="EZ102" s="49" t="str">
        <f t="shared" si="253"/>
        <v/>
      </c>
      <c r="FA102" s="49" t="str">
        <f t="shared" si="254"/>
        <v/>
      </c>
      <c r="FB102" s="49" t="str">
        <f t="shared" si="255"/>
        <v/>
      </c>
      <c r="FC102" s="49" t="str">
        <f t="shared" si="256"/>
        <v/>
      </c>
      <c r="FD102" s="49" t="str">
        <f t="shared" si="257"/>
        <v/>
      </c>
      <c r="FE102" s="49" t="str">
        <f t="shared" si="258"/>
        <v/>
      </c>
      <c r="FF102" s="49" t="str">
        <f t="shared" si="259"/>
        <v/>
      </c>
      <c r="FG102" s="49" t="str">
        <f t="shared" si="260"/>
        <v/>
      </c>
      <c r="FH102" s="49" t="str">
        <f t="shared" si="261"/>
        <v/>
      </c>
      <c r="FI102" s="49" t="str">
        <f t="shared" si="262"/>
        <v/>
      </c>
      <c r="FJ102" s="49" t="str">
        <f t="shared" si="263"/>
        <v/>
      </c>
      <c r="FK102" s="49" t="str">
        <f t="shared" si="264"/>
        <v/>
      </c>
      <c r="FL102" s="49" t="str">
        <f t="shared" si="265"/>
        <v/>
      </c>
      <c r="FM102" s="49" t="str">
        <f t="shared" si="266"/>
        <v/>
      </c>
      <c r="FN102" s="49" t="str">
        <f t="shared" si="267"/>
        <v/>
      </c>
      <c r="FO102" s="49" t="str">
        <f t="shared" si="268"/>
        <v/>
      </c>
      <c r="FP102" s="49" t="str">
        <f t="shared" si="269"/>
        <v/>
      </c>
      <c r="FQ102" s="49" t="str">
        <f t="shared" si="270"/>
        <v/>
      </c>
      <c r="FR102" s="49" t="str">
        <f t="shared" si="271"/>
        <v/>
      </c>
      <c r="FS102" s="49" t="str">
        <f t="shared" si="272"/>
        <v/>
      </c>
      <c r="FT102" s="49" t="str">
        <f t="shared" si="273"/>
        <v/>
      </c>
      <c r="FU102" s="49" t="str">
        <f t="shared" si="274"/>
        <v/>
      </c>
      <c r="FV102" s="49" t="str">
        <f t="shared" si="275"/>
        <v/>
      </c>
      <c r="FW102" s="49" t="str">
        <f t="shared" si="276"/>
        <v/>
      </c>
      <c r="FX102" s="49" t="str">
        <f t="shared" si="277"/>
        <v/>
      </c>
      <c r="FY102" s="49" t="str">
        <f t="shared" si="278"/>
        <v/>
      </c>
      <c r="FZ102" s="49" t="str">
        <f t="shared" si="279"/>
        <v/>
      </c>
      <c r="GA102" s="49" t="str">
        <f t="shared" si="280"/>
        <v/>
      </c>
      <c r="GB102" s="49" t="str">
        <f t="shared" si="281"/>
        <v/>
      </c>
      <c r="GC102" s="49" t="str">
        <f t="shared" si="282"/>
        <v/>
      </c>
      <c r="GD102" s="49" t="str">
        <f t="shared" si="283"/>
        <v/>
      </c>
      <c r="GE102" s="49" t="str">
        <f t="shared" si="284"/>
        <v/>
      </c>
      <c r="GF102" s="49" t="str">
        <f t="shared" si="285"/>
        <v/>
      </c>
      <c r="GG102" s="49" t="str">
        <f t="shared" si="286"/>
        <v/>
      </c>
      <c r="GH102" s="49" t="str">
        <f t="shared" si="287"/>
        <v/>
      </c>
      <c r="GI102" s="49" t="str">
        <f t="shared" si="288"/>
        <v/>
      </c>
      <c r="GJ102" s="49" t="str">
        <f t="shared" si="289"/>
        <v/>
      </c>
      <c r="GK102" s="49" t="str">
        <f t="shared" si="290"/>
        <v/>
      </c>
      <c r="GL102" s="49" t="str">
        <f t="shared" si="291"/>
        <v/>
      </c>
      <c r="GM102" s="49" t="str">
        <f t="shared" si="292"/>
        <v/>
      </c>
      <c r="GN102" s="49" t="str">
        <f t="shared" si="293"/>
        <v/>
      </c>
      <c r="GO102" s="49" t="str">
        <f t="shared" si="294"/>
        <v/>
      </c>
      <c r="GP102" s="49" t="str">
        <f t="shared" si="295"/>
        <v/>
      </c>
      <c r="GQ102" s="49" t="str">
        <f t="shared" si="296"/>
        <v/>
      </c>
      <c r="GR102" s="49" t="str">
        <f t="shared" si="297"/>
        <v/>
      </c>
      <c r="GS102" s="49" t="str">
        <f t="shared" si="298"/>
        <v/>
      </c>
      <c r="GT102" s="49" t="str">
        <f t="shared" si="299"/>
        <v/>
      </c>
      <c r="GU102" s="49" t="str">
        <f t="shared" si="300"/>
        <v/>
      </c>
      <c r="GV102" s="49" t="str">
        <f t="shared" si="301"/>
        <v/>
      </c>
      <c r="GW102" s="49" t="str">
        <f t="shared" si="302"/>
        <v/>
      </c>
      <c r="GX102" s="49" t="str">
        <f t="shared" si="303"/>
        <v/>
      </c>
      <c r="GY102" s="49" t="str">
        <f t="shared" si="304"/>
        <v/>
      </c>
      <c r="GZ102" s="49" t="str">
        <f t="shared" si="305"/>
        <v/>
      </c>
      <c r="HA102" s="49" t="str">
        <f t="shared" si="306"/>
        <v/>
      </c>
      <c r="HB102" s="49" t="str">
        <f t="shared" si="307"/>
        <v/>
      </c>
      <c r="HC102" s="49" t="str">
        <f t="shared" si="308"/>
        <v/>
      </c>
      <c r="HD102" s="49" t="str">
        <f t="shared" si="309"/>
        <v/>
      </c>
      <c r="HE102" s="49" t="str">
        <f t="shared" si="310"/>
        <v/>
      </c>
      <c r="HF102" s="49" t="str">
        <f t="shared" si="311"/>
        <v/>
      </c>
      <c r="HG102" s="49" t="str">
        <f t="shared" si="312"/>
        <v/>
      </c>
      <c r="HH102" s="49" t="str">
        <f t="shared" si="313"/>
        <v/>
      </c>
      <c r="HI102" s="49" t="str">
        <f t="shared" si="314"/>
        <v/>
      </c>
      <c r="HJ102" s="49" t="str">
        <f t="shared" si="315"/>
        <v/>
      </c>
      <c r="HK102" s="49" t="str">
        <f t="shared" si="316"/>
        <v/>
      </c>
      <c r="HL102" s="49" t="str">
        <f t="shared" si="317"/>
        <v/>
      </c>
      <c r="HM102" s="49" t="str">
        <f t="shared" si="318"/>
        <v/>
      </c>
      <c r="HN102" s="49" t="str">
        <f t="shared" si="319"/>
        <v/>
      </c>
      <c r="HO102" s="49" t="str">
        <f t="shared" si="320"/>
        <v/>
      </c>
      <c r="HP102" s="49" t="str">
        <f t="shared" si="321"/>
        <v/>
      </c>
      <c r="HQ102" s="49" t="str">
        <f t="shared" si="322"/>
        <v/>
      </c>
      <c r="HR102" s="49" t="str">
        <f t="shared" si="323"/>
        <v/>
      </c>
      <c r="HS102" s="49" t="str">
        <f t="shared" si="324"/>
        <v/>
      </c>
      <c r="HT102" s="169" t="e">
        <f t="shared" si="325"/>
        <v>#N/A</v>
      </c>
      <c r="HU102" s="169" t="e">
        <f t="shared" si="366"/>
        <v>#N/A</v>
      </c>
      <c r="HV102" s="169" t="e">
        <f t="shared" si="366"/>
        <v>#N/A</v>
      </c>
      <c r="HW102" s="169" t="e">
        <f t="shared" si="366"/>
        <v>#N/A</v>
      </c>
      <c r="HX102" s="169" t="e">
        <f t="shared" si="377"/>
        <v>#N/A</v>
      </c>
      <c r="HY102" s="169" t="e">
        <f t="shared" si="377"/>
        <v>#N/A</v>
      </c>
      <c r="HZ102" s="169" t="e">
        <f t="shared" si="377"/>
        <v>#N/A</v>
      </c>
      <c r="IA102" s="169" t="e">
        <f t="shared" si="377"/>
        <v>#N/A</v>
      </c>
      <c r="IB102" s="169" t="e">
        <f t="shared" si="377"/>
        <v>#N/A</v>
      </c>
      <c r="IC102" s="169" t="e">
        <f t="shared" si="377"/>
        <v>#N/A</v>
      </c>
      <c r="ID102" s="169" t="e">
        <f t="shared" si="377"/>
        <v>#N/A</v>
      </c>
      <c r="IE102" s="169" t="e">
        <f t="shared" si="377"/>
        <v>#N/A</v>
      </c>
      <c r="IF102" s="169" t="e">
        <f t="shared" si="377"/>
        <v>#N/A</v>
      </c>
      <c r="IG102" s="169" t="e">
        <f t="shared" si="377"/>
        <v>#N/A</v>
      </c>
      <c r="IH102" s="169" t="e">
        <f t="shared" si="377"/>
        <v>#N/A</v>
      </c>
      <c r="II102" s="169" t="e">
        <f t="shared" si="377"/>
        <v>#N/A</v>
      </c>
      <c r="IJ102" s="169" t="e">
        <f t="shared" si="377"/>
        <v>#N/A</v>
      </c>
      <c r="IK102" s="169" t="e">
        <f t="shared" si="377"/>
        <v>#N/A</v>
      </c>
      <c r="IL102" s="169" t="e">
        <f t="shared" si="377"/>
        <v>#N/A</v>
      </c>
      <c r="IM102" s="169" t="e">
        <f t="shared" si="373"/>
        <v>#N/A</v>
      </c>
      <c r="IN102" s="169" t="e">
        <f t="shared" si="373"/>
        <v>#N/A</v>
      </c>
      <c r="IO102" s="169" t="e">
        <f t="shared" si="373"/>
        <v>#N/A</v>
      </c>
      <c r="IP102" s="169" t="e">
        <f t="shared" si="373"/>
        <v>#N/A</v>
      </c>
      <c r="IQ102" s="169" t="e">
        <f t="shared" si="373"/>
        <v>#N/A</v>
      </c>
      <c r="IR102" s="169" t="e">
        <f t="shared" si="373"/>
        <v>#N/A</v>
      </c>
      <c r="IS102" s="169" t="e">
        <f t="shared" si="373"/>
        <v>#N/A</v>
      </c>
      <c r="IT102" s="169" t="e">
        <f t="shared" si="373"/>
        <v>#N/A</v>
      </c>
      <c r="IU102" s="169" t="e">
        <f t="shared" si="373"/>
        <v>#N/A</v>
      </c>
      <c r="IV102" s="169" t="e">
        <f t="shared" si="373"/>
        <v>#N/A</v>
      </c>
      <c r="IW102" s="169" t="e">
        <f t="shared" si="373"/>
        <v>#N/A</v>
      </c>
      <c r="IX102" s="169" t="e">
        <f t="shared" si="373"/>
        <v>#N/A</v>
      </c>
      <c r="IY102" s="169" t="e">
        <f t="shared" si="373"/>
        <v>#N/A</v>
      </c>
      <c r="IZ102" s="169" t="e">
        <f t="shared" si="373"/>
        <v>#N/A</v>
      </c>
      <c r="JA102" s="169" t="e">
        <f t="shared" si="373"/>
        <v>#N/A</v>
      </c>
      <c r="JB102" s="169" t="e">
        <f t="shared" si="370"/>
        <v>#N/A</v>
      </c>
      <c r="JC102" s="169" t="e">
        <f t="shared" si="370"/>
        <v>#N/A</v>
      </c>
      <c r="JD102" s="169" t="e">
        <f t="shared" si="370"/>
        <v>#N/A</v>
      </c>
      <c r="JE102" s="169" t="e">
        <f t="shared" si="370"/>
        <v>#N/A</v>
      </c>
      <c r="JF102" s="169" t="e">
        <f t="shared" si="370"/>
        <v>#N/A</v>
      </c>
      <c r="JG102" s="169" t="e">
        <f t="shared" si="370"/>
        <v>#N/A</v>
      </c>
      <c r="JH102" s="169" t="e">
        <f t="shared" si="370"/>
        <v>#N/A</v>
      </c>
      <c r="JI102" s="169" t="e">
        <f t="shared" si="370"/>
        <v>#N/A</v>
      </c>
      <c r="JJ102" s="169" t="e">
        <f t="shared" si="370"/>
        <v>#N/A</v>
      </c>
      <c r="JK102" s="169" t="e">
        <f t="shared" si="370"/>
        <v>#N/A</v>
      </c>
      <c r="JL102" s="169" t="e">
        <f t="shared" si="370"/>
        <v>#N/A</v>
      </c>
      <c r="JM102" s="169" t="e">
        <f t="shared" si="370"/>
        <v>#N/A</v>
      </c>
      <c r="JN102" s="169" t="e">
        <f t="shared" si="370"/>
        <v>#N/A</v>
      </c>
      <c r="JO102" s="169" t="e">
        <f t="shared" si="370"/>
        <v>#N/A</v>
      </c>
      <c r="JP102" s="169" t="e">
        <f t="shared" si="370"/>
        <v>#N/A</v>
      </c>
      <c r="JQ102" s="169" t="e">
        <f t="shared" si="386"/>
        <v>#N/A</v>
      </c>
      <c r="JR102" s="169" t="e">
        <f t="shared" si="386"/>
        <v>#N/A</v>
      </c>
      <c r="JS102" s="169" t="e">
        <f t="shared" si="386"/>
        <v>#N/A</v>
      </c>
      <c r="JT102" s="169" t="e">
        <f t="shared" si="386"/>
        <v>#N/A</v>
      </c>
      <c r="JU102" s="169" t="e">
        <f t="shared" si="386"/>
        <v>#N/A</v>
      </c>
      <c r="JV102" s="169" t="e">
        <f t="shared" si="386"/>
        <v>#N/A</v>
      </c>
      <c r="JW102" s="169" t="e">
        <f t="shared" si="386"/>
        <v>#N/A</v>
      </c>
      <c r="JX102" s="169" t="e">
        <f t="shared" si="386"/>
        <v>#N/A</v>
      </c>
      <c r="JY102" s="169" t="e">
        <f t="shared" si="386"/>
        <v>#N/A</v>
      </c>
      <c r="JZ102" s="169" t="e">
        <f t="shared" si="386"/>
        <v>#N/A</v>
      </c>
      <c r="KA102" s="169" t="e">
        <f t="shared" si="386"/>
        <v>#N/A</v>
      </c>
      <c r="KB102" s="169" t="e">
        <f t="shared" si="386"/>
        <v>#N/A</v>
      </c>
      <c r="KC102" s="169" t="e">
        <f t="shared" si="386"/>
        <v>#N/A</v>
      </c>
      <c r="KD102" s="169" t="e">
        <f t="shared" si="386"/>
        <v>#N/A</v>
      </c>
      <c r="KE102" s="169" t="e">
        <f t="shared" si="386"/>
        <v>#N/A</v>
      </c>
      <c r="KF102" s="169" t="e">
        <f t="shared" si="335"/>
        <v>#N/A</v>
      </c>
      <c r="KG102" s="169" t="e">
        <f t="shared" si="367"/>
        <v>#N/A</v>
      </c>
      <c r="KH102" s="169" t="e">
        <f t="shared" si="367"/>
        <v>#N/A</v>
      </c>
      <c r="KI102" s="169" t="e">
        <f t="shared" si="367"/>
        <v>#N/A</v>
      </c>
      <c r="KJ102" s="169" t="e">
        <f t="shared" si="378"/>
        <v>#N/A</v>
      </c>
      <c r="KK102" s="169" t="e">
        <f t="shared" si="378"/>
        <v>#N/A</v>
      </c>
      <c r="KL102" s="169" t="e">
        <f t="shared" si="378"/>
        <v>#N/A</v>
      </c>
      <c r="KM102" s="169" t="e">
        <f t="shared" si="378"/>
        <v>#N/A</v>
      </c>
      <c r="KN102" s="169" t="e">
        <f t="shared" si="378"/>
        <v>#N/A</v>
      </c>
      <c r="KO102" s="169" t="e">
        <f t="shared" si="378"/>
        <v>#N/A</v>
      </c>
      <c r="KP102" s="169" t="e">
        <f t="shared" si="378"/>
        <v>#N/A</v>
      </c>
      <c r="KQ102" s="169" t="e">
        <f t="shared" si="378"/>
        <v>#N/A</v>
      </c>
      <c r="KR102" s="169" t="e">
        <f t="shared" si="378"/>
        <v>#N/A</v>
      </c>
      <c r="KS102" s="169" t="e">
        <f t="shared" si="378"/>
        <v>#N/A</v>
      </c>
      <c r="KT102" s="169" t="e">
        <f t="shared" si="378"/>
        <v>#N/A</v>
      </c>
      <c r="KU102" s="169" t="e">
        <f t="shared" si="378"/>
        <v>#N/A</v>
      </c>
      <c r="KV102" s="169" t="e">
        <f t="shared" si="378"/>
        <v>#N/A</v>
      </c>
      <c r="KW102" s="169" t="e">
        <f t="shared" si="378"/>
        <v>#N/A</v>
      </c>
      <c r="KX102" s="169" t="e">
        <f t="shared" si="378"/>
        <v>#N/A</v>
      </c>
      <c r="KY102" s="169" t="e">
        <f t="shared" si="374"/>
        <v>#N/A</v>
      </c>
      <c r="KZ102" s="169" t="e">
        <f t="shared" si="374"/>
        <v>#N/A</v>
      </c>
      <c r="LA102" s="169" t="e">
        <f t="shared" si="374"/>
        <v>#N/A</v>
      </c>
      <c r="LB102" s="169" t="e">
        <f t="shared" si="374"/>
        <v>#N/A</v>
      </c>
      <c r="LC102" s="169" t="e">
        <f t="shared" si="374"/>
        <v>#N/A</v>
      </c>
      <c r="LD102" s="169" t="e">
        <f t="shared" si="374"/>
        <v>#N/A</v>
      </c>
      <c r="LE102" s="169" t="e">
        <f t="shared" si="374"/>
        <v>#N/A</v>
      </c>
      <c r="LF102" s="169" t="e">
        <f t="shared" si="374"/>
        <v>#N/A</v>
      </c>
      <c r="LG102" s="169" t="e">
        <f t="shared" si="374"/>
        <v>#N/A</v>
      </c>
      <c r="LH102" s="169" t="e">
        <f t="shared" si="374"/>
        <v>#N/A</v>
      </c>
      <c r="LI102" s="169" t="e">
        <f t="shared" si="374"/>
        <v>#N/A</v>
      </c>
      <c r="LJ102" s="169" t="e">
        <f t="shared" si="374"/>
        <v>#N/A</v>
      </c>
      <c r="LK102" s="169" t="e">
        <f t="shared" si="374"/>
        <v>#N/A</v>
      </c>
      <c r="LL102" s="169" t="e">
        <f t="shared" si="374"/>
        <v>#N/A</v>
      </c>
      <c r="LM102" s="169" t="e">
        <f t="shared" si="374"/>
        <v>#N/A</v>
      </c>
      <c r="LN102" s="169" t="e">
        <f t="shared" si="371"/>
        <v>#N/A</v>
      </c>
      <c r="LO102" s="169" t="e">
        <f t="shared" si="371"/>
        <v>#N/A</v>
      </c>
      <c r="LP102" s="169" t="e">
        <f t="shared" si="371"/>
        <v>#N/A</v>
      </c>
      <c r="LQ102" s="169" t="e">
        <f t="shared" si="371"/>
        <v>#N/A</v>
      </c>
      <c r="LR102" s="169" t="e">
        <f t="shared" si="371"/>
        <v>#N/A</v>
      </c>
      <c r="LS102" s="169" t="e">
        <f t="shared" si="371"/>
        <v>#N/A</v>
      </c>
      <c r="LT102" s="169" t="e">
        <f t="shared" si="371"/>
        <v>#N/A</v>
      </c>
      <c r="LU102" s="169" t="e">
        <f t="shared" si="371"/>
        <v>#N/A</v>
      </c>
      <c r="LV102" s="169" t="e">
        <f t="shared" si="371"/>
        <v>#N/A</v>
      </c>
      <c r="LW102" s="169" t="e">
        <f t="shared" si="371"/>
        <v>#N/A</v>
      </c>
      <c r="LX102" s="169" t="e">
        <f t="shared" si="371"/>
        <v>#N/A</v>
      </c>
      <c r="LY102" s="169" t="e">
        <f t="shared" si="371"/>
        <v>#N/A</v>
      </c>
      <c r="LZ102" s="169" t="e">
        <f t="shared" si="371"/>
        <v>#N/A</v>
      </c>
      <c r="MA102" s="169" t="e">
        <f t="shared" si="371"/>
        <v>#N/A</v>
      </c>
      <c r="MB102" s="169" t="e">
        <f t="shared" si="371"/>
        <v>#N/A</v>
      </c>
      <c r="MC102" s="169" t="e">
        <f t="shared" si="387"/>
        <v>#N/A</v>
      </c>
      <c r="MD102" s="169" t="e">
        <f t="shared" si="387"/>
        <v>#N/A</v>
      </c>
      <c r="ME102" s="169" t="e">
        <f t="shared" si="387"/>
        <v>#N/A</v>
      </c>
      <c r="MF102" s="169" t="e">
        <f t="shared" si="387"/>
        <v>#N/A</v>
      </c>
      <c r="MG102" s="169" t="e">
        <f t="shared" si="387"/>
        <v>#N/A</v>
      </c>
      <c r="MH102" s="169" t="e">
        <f t="shared" si="387"/>
        <v>#N/A</v>
      </c>
      <c r="MI102" s="169" t="e">
        <f t="shared" si="387"/>
        <v>#N/A</v>
      </c>
      <c r="MJ102" s="169" t="e">
        <f t="shared" si="387"/>
        <v>#N/A</v>
      </c>
      <c r="MK102" s="169" t="e">
        <f t="shared" si="387"/>
        <v>#N/A</v>
      </c>
      <c r="ML102" s="169" t="e">
        <f t="shared" si="387"/>
        <v>#N/A</v>
      </c>
      <c r="MM102" s="169" t="e">
        <f t="shared" si="387"/>
        <v>#N/A</v>
      </c>
      <c r="MN102" s="169" t="e">
        <f t="shared" si="387"/>
        <v>#N/A</v>
      </c>
      <c r="MO102" s="169" t="e">
        <f t="shared" si="387"/>
        <v>#N/A</v>
      </c>
      <c r="MP102" s="169" t="e">
        <f t="shared" si="387"/>
        <v>#N/A</v>
      </c>
      <c r="MQ102" s="169" t="e">
        <f t="shared" si="387"/>
        <v>#N/A</v>
      </c>
      <c r="MR102" s="169" t="e">
        <f t="shared" si="336"/>
        <v>#N/A</v>
      </c>
      <c r="MS102" s="169" t="e">
        <f t="shared" si="368"/>
        <v>#N/A</v>
      </c>
      <c r="MT102" s="169" t="e">
        <f t="shared" si="368"/>
        <v>#N/A</v>
      </c>
      <c r="MU102" s="169" t="e">
        <f t="shared" si="368"/>
        <v>#N/A</v>
      </c>
      <c r="MV102" s="169" t="e">
        <f t="shared" si="379"/>
        <v>#N/A</v>
      </c>
      <c r="MW102" s="169" t="e">
        <f t="shared" si="379"/>
        <v>#N/A</v>
      </c>
      <c r="MX102" s="169" t="e">
        <f t="shared" si="379"/>
        <v>#N/A</v>
      </c>
      <c r="MY102" s="169" t="e">
        <f t="shared" si="379"/>
        <v>#N/A</v>
      </c>
      <c r="MZ102" s="169" t="e">
        <f t="shared" si="379"/>
        <v>#N/A</v>
      </c>
      <c r="NA102" s="169" t="e">
        <f t="shared" si="379"/>
        <v>#N/A</v>
      </c>
      <c r="NB102" s="169" t="e">
        <f t="shared" si="379"/>
        <v>#N/A</v>
      </c>
      <c r="NC102" s="169" t="e">
        <f t="shared" si="379"/>
        <v>#N/A</v>
      </c>
      <c r="ND102" s="169" t="e">
        <f t="shared" si="379"/>
        <v>#N/A</v>
      </c>
      <c r="NE102" s="169" t="e">
        <f t="shared" si="379"/>
        <v>#N/A</v>
      </c>
      <c r="NF102" s="169" t="e">
        <f t="shared" si="379"/>
        <v>#N/A</v>
      </c>
      <c r="NG102" s="169" t="e">
        <f t="shared" si="379"/>
        <v>#N/A</v>
      </c>
      <c r="NH102" s="169" t="e">
        <f t="shared" si="379"/>
        <v>#N/A</v>
      </c>
      <c r="NI102" s="169" t="e">
        <f t="shared" si="379"/>
        <v>#N/A</v>
      </c>
      <c r="NJ102" s="169" t="e">
        <f t="shared" si="379"/>
        <v>#N/A</v>
      </c>
      <c r="NK102" s="169" t="e">
        <f t="shared" si="375"/>
        <v>#N/A</v>
      </c>
      <c r="NL102" s="169" t="e">
        <f t="shared" si="375"/>
        <v>#N/A</v>
      </c>
      <c r="NM102" s="169" t="e">
        <f t="shared" si="375"/>
        <v>#N/A</v>
      </c>
      <c r="NN102" s="169" t="e">
        <f t="shared" si="375"/>
        <v>#N/A</v>
      </c>
      <c r="NO102" s="169" t="e">
        <f t="shared" si="375"/>
        <v>#N/A</v>
      </c>
      <c r="NP102" s="169" t="e">
        <f t="shared" si="375"/>
        <v>#N/A</v>
      </c>
      <c r="NQ102" s="169" t="e">
        <f t="shared" si="375"/>
        <v>#N/A</v>
      </c>
      <c r="NR102" s="169" t="e">
        <f t="shared" si="375"/>
        <v>#N/A</v>
      </c>
      <c r="NS102" s="169" t="e">
        <f t="shared" si="375"/>
        <v>#N/A</v>
      </c>
      <c r="NT102" s="169" t="e">
        <f t="shared" si="375"/>
        <v>#N/A</v>
      </c>
      <c r="NU102" s="169" t="e">
        <f t="shared" si="375"/>
        <v>#N/A</v>
      </c>
      <c r="NV102" s="169" t="e">
        <f t="shared" si="375"/>
        <v>#N/A</v>
      </c>
      <c r="NW102" s="169" t="e">
        <f t="shared" si="375"/>
        <v>#N/A</v>
      </c>
      <c r="NX102" s="169" t="e">
        <f t="shared" si="375"/>
        <v>#N/A</v>
      </c>
      <c r="NY102" s="169" t="e">
        <f t="shared" si="375"/>
        <v>#N/A</v>
      </c>
      <c r="NZ102" s="169" t="e">
        <f t="shared" si="372"/>
        <v>#N/A</v>
      </c>
      <c r="OA102" s="169" t="e">
        <f t="shared" si="372"/>
        <v>#N/A</v>
      </c>
      <c r="OB102" s="169" t="e">
        <f t="shared" si="372"/>
        <v>#N/A</v>
      </c>
      <c r="OC102" s="169" t="e">
        <f t="shared" si="372"/>
        <v>#N/A</v>
      </c>
      <c r="OD102" s="169" t="e">
        <f t="shared" si="372"/>
        <v>#N/A</v>
      </c>
      <c r="OE102" s="169" t="e">
        <f t="shared" si="372"/>
        <v>#N/A</v>
      </c>
      <c r="OF102" s="169" t="e">
        <f t="shared" si="372"/>
        <v>#N/A</v>
      </c>
      <c r="OG102" s="169" t="e">
        <f t="shared" si="372"/>
        <v>#N/A</v>
      </c>
      <c r="OH102" s="169" t="e">
        <f t="shared" si="372"/>
        <v>#N/A</v>
      </c>
      <c r="OI102" s="169" t="e">
        <f t="shared" si="372"/>
        <v>#N/A</v>
      </c>
      <c r="OJ102" s="169" t="e">
        <f t="shared" si="372"/>
        <v>#N/A</v>
      </c>
      <c r="OK102" s="169" t="e">
        <f t="shared" si="372"/>
        <v>#N/A</v>
      </c>
      <c r="OL102" s="169" t="e">
        <f t="shared" si="372"/>
        <v>#N/A</v>
      </c>
      <c r="OM102" s="169" t="e">
        <f t="shared" si="372"/>
        <v>#N/A</v>
      </c>
      <c r="ON102" s="169" t="e">
        <f t="shared" si="372"/>
        <v>#N/A</v>
      </c>
      <c r="OO102" s="169" t="e">
        <f t="shared" si="388"/>
        <v>#N/A</v>
      </c>
      <c r="OP102" s="169" t="e">
        <f t="shared" si="388"/>
        <v>#N/A</v>
      </c>
      <c r="OQ102" s="169" t="e">
        <f t="shared" si="388"/>
        <v>#N/A</v>
      </c>
      <c r="OR102" s="169" t="e">
        <f t="shared" si="388"/>
        <v>#N/A</v>
      </c>
      <c r="OS102" s="169" t="e">
        <f t="shared" si="388"/>
        <v>#N/A</v>
      </c>
      <c r="OT102" s="169" t="e">
        <f t="shared" si="388"/>
        <v>#N/A</v>
      </c>
      <c r="OU102" s="169" t="e">
        <f t="shared" si="388"/>
        <v>#N/A</v>
      </c>
      <c r="OV102" s="169" t="e">
        <f t="shared" si="388"/>
        <v>#N/A</v>
      </c>
      <c r="OW102" s="169" t="e">
        <f t="shared" si="388"/>
        <v>#N/A</v>
      </c>
      <c r="OX102" s="169" t="e">
        <f t="shared" si="388"/>
        <v>#N/A</v>
      </c>
      <c r="OY102" s="169" t="e">
        <f t="shared" si="388"/>
        <v>#N/A</v>
      </c>
      <c r="OZ102" s="169" t="e">
        <f t="shared" si="388"/>
        <v>#N/A</v>
      </c>
      <c r="PA102" s="169" t="e">
        <f t="shared" si="388"/>
        <v>#N/A</v>
      </c>
      <c r="PB102" s="169" t="e">
        <f t="shared" si="388"/>
        <v>#N/A</v>
      </c>
      <c r="PC102" s="169" t="e">
        <f t="shared" si="388"/>
        <v>#N/A</v>
      </c>
      <c r="PD102" s="169" t="e">
        <f t="shared" si="337"/>
        <v>#N/A</v>
      </c>
      <c r="PE102" s="169" t="e">
        <f t="shared" si="384"/>
        <v>#N/A</v>
      </c>
      <c r="PF102" s="169" t="e">
        <f t="shared" si="384"/>
        <v>#N/A</v>
      </c>
      <c r="PG102" s="169" t="e">
        <f t="shared" si="384"/>
        <v>#N/A</v>
      </c>
      <c r="PH102" s="169" t="e">
        <f t="shared" si="384"/>
        <v>#N/A</v>
      </c>
      <c r="PI102" s="169" t="e">
        <f t="shared" si="384"/>
        <v>#N/A</v>
      </c>
      <c r="PJ102" s="169" t="e">
        <f t="shared" si="384"/>
        <v>#N/A</v>
      </c>
      <c r="PK102" s="169" t="e">
        <f t="shared" si="384"/>
        <v>#N/A</v>
      </c>
      <c r="PL102" s="169" t="e">
        <f t="shared" si="384"/>
        <v>#N/A</v>
      </c>
    </row>
    <row r="103" spans="1:428" hidden="1" x14ac:dyDescent="0.75">
      <c r="A103" s="4">
        <v>100</v>
      </c>
      <c r="B103" s="115"/>
      <c r="C103" s="117"/>
      <c r="D103" s="122" t="str">
        <f t="shared" si="381"/>
        <v/>
      </c>
      <c r="E103" s="95"/>
      <c r="F103" s="122" t="str">
        <f t="shared" si="382"/>
        <v/>
      </c>
      <c r="G103" s="117"/>
      <c r="H103" s="114"/>
      <c r="I103" s="124" t="str">
        <f t="shared" si="222"/>
        <v/>
      </c>
      <c r="J103" s="124" t="str">
        <f t="shared" si="223"/>
        <v/>
      </c>
      <c r="K103" s="73" t="str">
        <f t="shared" si="327"/>
        <v/>
      </c>
      <c r="L103" s="23"/>
      <c r="M103" s="57"/>
      <c r="N103" s="280"/>
      <c r="O103" s="74" t="str">
        <f>IF(AND(D103&gt;0,E103&gt;0,F103&gt;0),IF(ISBLANK(N103),IF(ISBLANK(L103),"",(F103-D103)*VLOOKUP(L103,VLookups!$A$4:$B$13,2,FALSE)),N103),"")</f>
        <v/>
      </c>
      <c r="P103" s="75" t="str">
        <f t="shared" si="383"/>
        <v/>
      </c>
      <c r="Q103" s="95"/>
      <c r="R103" s="270" t="str">
        <f>IF(AND(Q103&gt;0,E103&gt;0,NOT(O103="")),ABS(VLOOKUP($Q$1,VLookups!$A$43:$B$44,2,FALSE)-_xlfn.NORM.DIST(Q103,K103,O103,TRUE)),"")</f>
        <v/>
      </c>
      <c r="S103" s="94" t="str">
        <f>IF(AND($D103&gt;0,$E103&gt;0,$F103&gt;0,NOT(ISBLANK($L103))),_xlfn.NORM.INV(ABS(VLOOKUP($Q$1,VLookups!$A$43:$B$44,2,FALSE)-S$3),$K103,$O103),"")</f>
        <v/>
      </c>
      <c r="T103" s="93" t="str">
        <f>IF(AND($D103&gt;0,$E103&gt;0,$F103&gt;0,NOT(ISBLANK($L103))),_xlfn.NORM.INV(ABS(VLOOKUP($Q$1,VLookups!$A$43:$B$44,2,FALSE)-T$3),$K103,$O103),"")</f>
        <v/>
      </c>
      <c r="U103" s="94" t="str">
        <f>IF(AND($D103&gt;0,$E103&gt;0,$F103&gt;0,NOT(ISBLANK($L103))),_xlfn.NORM.INV(ABS(VLOOKUP($Q$1,VLookups!$A$43:$B$44,2,FALSE)-U$3),$K103,$O103),"")</f>
        <v/>
      </c>
      <c r="V103" s="93" t="str">
        <f>IF(AND($D103&gt;0,$E103&gt;0,$F103&gt;0,NOT(ISBLANK($L103))),_xlfn.NORM.INV(ABS(VLOOKUP($Q$1,VLookups!$A$43:$B$44,2,FALSE)-V$3),$K103,$O103),"")</f>
        <v/>
      </c>
      <c r="W103" s="94" t="str">
        <f>IF(AND($D103&gt;0,$E103&gt;0,$F103&gt;0,NOT(ISBLANK($L103))),_xlfn.NORM.INV(ABS(VLOOKUP($Q$1,VLookups!$A$43:$B$44,2,FALSE)-W$3),$K103,$O103),"")</f>
        <v/>
      </c>
      <c r="X103" s="93" t="str">
        <f>IF(AND($D103&gt;0,$E103&gt;0,$F103&gt;0,NOT(ISBLANK($L103))),_xlfn.NORM.INV(ABS(VLOOKUP($Q$1,VLookups!$A$43:$B$44,2,FALSE)-X$3),$K103,$O103),"")</f>
        <v/>
      </c>
      <c r="Y103" s="5"/>
      <c r="Z103" s="168" t="str">
        <f t="shared" si="328"/>
        <v/>
      </c>
      <c r="AA103" s="49" t="str">
        <f t="shared" si="329"/>
        <v/>
      </c>
      <c r="AB103" s="49" t="str">
        <f t="shared" si="389"/>
        <v/>
      </c>
      <c r="AC103" s="49" t="str">
        <f t="shared" si="389"/>
        <v/>
      </c>
      <c r="AD103" s="49" t="str">
        <f t="shared" si="389"/>
        <v/>
      </c>
      <c r="AE103" s="49" t="str">
        <f t="shared" si="389"/>
        <v/>
      </c>
      <c r="AF103" s="49" t="str">
        <f t="shared" si="389"/>
        <v/>
      </c>
      <c r="AG103" s="49" t="str">
        <f t="shared" si="389"/>
        <v/>
      </c>
      <c r="AH103" s="49" t="str">
        <f t="shared" si="389"/>
        <v/>
      </c>
      <c r="AI103" s="49" t="str">
        <f t="shared" si="389"/>
        <v/>
      </c>
      <c r="AJ103" s="49" t="str">
        <f t="shared" si="389"/>
        <v/>
      </c>
      <c r="AK103" s="49" t="str">
        <f t="shared" si="389"/>
        <v/>
      </c>
      <c r="AL103" s="49" t="str">
        <f t="shared" si="389"/>
        <v/>
      </c>
      <c r="AM103" s="49" t="str">
        <f t="shared" si="389"/>
        <v/>
      </c>
      <c r="AN103" s="49" t="str">
        <f t="shared" si="389"/>
        <v/>
      </c>
      <c r="AO103" s="49" t="str">
        <f t="shared" si="389"/>
        <v/>
      </c>
      <c r="AP103" s="49" t="str">
        <f t="shared" si="389"/>
        <v/>
      </c>
      <c r="AQ103" s="49" t="str">
        <f t="shared" si="389"/>
        <v/>
      </c>
      <c r="AR103" s="49" t="str">
        <f t="shared" si="389"/>
        <v/>
      </c>
      <c r="AS103" s="49" t="str">
        <f t="shared" si="389"/>
        <v/>
      </c>
      <c r="AT103" s="49" t="str">
        <f t="shared" si="389"/>
        <v/>
      </c>
      <c r="AU103" s="49" t="str">
        <f t="shared" si="389"/>
        <v/>
      </c>
      <c r="AV103" s="49" t="str">
        <f t="shared" si="389"/>
        <v/>
      </c>
      <c r="AW103" s="49" t="str">
        <f t="shared" si="389"/>
        <v/>
      </c>
      <c r="AX103" s="49" t="str">
        <f t="shared" si="389"/>
        <v/>
      </c>
      <c r="AY103" s="49" t="str">
        <f t="shared" si="389"/>
        <v/>
      </c>
      <c r="AZ103" s="49" t="str">
        <f t="shared" si="389"/>
        <v/>
      </c>
      <c r="BA103" s="49" t="str">
        <f t="shared" si="389"/>
        <v/>
      </c>
      <c r="BB103" s="49" t="str">
        <f t="shared" si="389"/>
        <v/>
      </c>
      <c r="BC103" s="49" t="str">
        <f t="shared" si="389"/>
        <v/>
      </c>
      <c r="BD103" s="49" t="str">
        <f t="shared" si="389"/>
        <v/>
      </c>
      <c r="BE103" s="49" t="str">
        <f t="shared" si="389"/>
        <v/>
      </c>
      <c r="BF103" s="49" t="str">
        <f t="shared" si="389"/>
        <v/>
      </c>
      <c r="BG103" s="49" t="str">
        <f t="shared" si="389"/>
        <v/>
      </c>
      <c r="BH103" s="49" t="str">
        <f t="shared" si="389"/>
        <v/>
      </c>
      <c r="BI103" s="49" t="str">
        <f t="shared" si="389"/>
        <v/>
      </c>
      <c r="BJ103" s="49" t="str">
        <f t="shared" si="389"/>
        <v/>
      </c>
      <c r="BK103" s="49" t="str">
        <f t="shared" si="389"/>
        <v/>
      </c>
      <c r="BL103" s="49" t="str">
        <f t="shared" si="389"/>
        <v/>
      </c>
      <c r="BM103" s="49" t="str">
        <f t="shared" si="389"/>
        <v/>
      </c>
      <c r="BN103" s="49" t="str">
        <f t="shared" si="389"/>
        <v/>
      </c>
      <c r="BO103" s="49" t="str">
        <f t="shared" si="389"/>
        <v/>
      </c>
      <c r="BP103" s="49" t="str">
        <f t="shared" si="389"/>
        <v/>
      </c>
      <c r="BQ103" s="49" t="str">
        <f t="shared" si="389"/>
        <v/>
      </c>
      <c r="BR103" s="49" t="str">
        <f t="shared" si="389"/>
        <v/>
      </c>
      <c r="BS103" s="49" t="str">
        <f t="shared" si="389"/>
        <v/>
      </c>
      <c r="BT103" s="49" t="str">
        <f t="shared" si="389"/>
        <v/>
      </c>
      <c r="BU103" s="49" t="str">
        <f t="shared" si="389"/>
        <v/>
      </c>
      <c r="BV103" s="49" t="str">
        <f t="shared" si="389"/>
        <v/>
      </c>
      <c r="BW103" s="49" t="str">
        <f t="shared" si="389"/>
        <v/>
      </c>
      <c r="BX103" s="49" t="str">
        <f t="shared" si="389"/>
        <v/>
      </c>
      <c r="BY103" s="49" t="str">
        <f t="shared" si="389"/>
        <v/>
      </c>
      <c r="BZ103" s="49" t="str">
        <f t="shared" si="389"/>
        <v/>
      </c>
      <c r="CA103" s="49" t="str">
        <f t="shared" si="389"/>
        <v/>
      </c>
      <c r="CB103" s="49" t="str">
        <f t="shared" si="389"/>
        <v/>
      </c>
      <c r="CC103" s="49" t="str">
        <f t="shared" si="389"/>
        <v/>
      </c>
      <c r="CD103" s="49" t="str">
        <f t="shared" si="389"/>
        <v/>
      </c>
      <c r="CE103" s="49" t="str">
        <f t="shared" si="389"/>
        <v/>
      </c>
      <c r="CF103" s="49" t="str">
        <f t="shared" si="389"/>
        <v/>
      </c>
      <c r="CG103" s="49" t="str">
        <f t="shared" si="389"/>
        <v/>
      </c>
      <c r="CH103" s="49" t="str">
        <f t="shared" si="389"/>
        <v/>
      </c>
      <c r="CI103" s="49" t="str">
        <f t="shared" si="389"/>
        <v/>
      </c>
      <c r="CJ103" s="49" t="str">
        <f t="shared" si="389"/>
        <v/>
      </c>
      <c r="CK103" s="49" t="str">
        <f t="shared" si="389"/>
        <v/>
      </c>
      <c r="CL103" s="49" t="str">
        <f t="shared" si="389"/>
        <v/>
      </c>
      <c r="CM103" s="49" t="str">
        <f t="shared" si="389"/>
        <v/>
      </c>
      <c r="CN103" s="49" t="str">
        <f t="shared" si="385"/>
        <v/>
      </c>
      <c r="CO103" s="49" t="str">
        <f t="shared" si="385"/>
        <v/>
      </c>
      <c r="CP103" s="49" t="str">
        <f t="shared" si="385"/>
        <v/>
      </c>
      <c r="CQ103" s="49" t="str">
        <f t="shared" si="385"/>
        <v/>
      </c>
      <c r="CR103" s="49" t="str">
        <f t="shared" si="385"/>
        <v/>
      </c>
      <c r="CS103" s="49" t="str">
        <f t="shared" si="385"/>
        <v/>
      </c>
      <c r="CT103" s="49" t="str">
        <f t="shared" si="385"/>
        <v/>
      </c>
      <c r="CU103" s="49" t="str">
        <f t="shared" si="385"/>
        <v/>
      </c>
      <c r="CV103" s="49" t="str">
        <f t="shared" si="385"/>
        <v/>
      </c>
      <c r="CW103" s="49" t="str">
        <f t="shared" si="385"/>
        <v/>
      </c>
      <c r="CX103" s="49" t="str">
        <f t="shared" si="385"/>
        <v/>
      </c>
      <c r="CY103" s="49" t="str">
        <f t="shared" si="385"/>
        <v/>
      </c>
      <c r="CZ103" s="49" t="str">
        <f t="shared" si="385"/>
        <v/>
      </c>
      <c r="DA103" s="49" t="str">
        <f t="shared" si="385"/>
        <v/>
      </c>
      <c r="DB103" s="49" t="str">
        <f t="shared" si="385"/>
        <v/>
      </c>
      <c r="DC103" s="49" t="str">
        <f t="shared" si="385"/>
        <v/>
      </c>
      <c r="DD103" s="49" t="str">
        <f t="shared" si="385"/>
        <v/>
      </c>
      <c r="DE103" s="49" t="str">
        <f t="shared" si="385"/>
        <v/>
      </c>
      <c r="DF103" s="49" t="str">
        <f t="shared" si="385"/>
        <v/>
      </c>
      <c r="DG103" s="49" t="str">
        <f t="shared" si="385"/>
        <v/>
      </c>
      <c r="DH103" s="49" t="str">
        <f t="shared" si="385"/>
        <v/>
      </c>
      <c r="DI103" s="49" t="str">
        <f t="shared" si="385"/>
        <v/>
      </c>
      <c r="DJ103" s="49" t="str">
        <f t="shared" si="385"/>
        <v/>
      </c>
      <c r="DK103" s="49" t="str">
        <f t="shared" si="385"/>
        <v/>
      </c>
      <c r="DL103" s="49" t="str">
        <f t="shared" si="385"/>
        <v/>
      </c>
      <c r="DM103" s="49" t="str">
        <f t="shared" si="385"/>
        <v/>
      </c>
      <c r="DN103" s="49" t="str">
        <f t="shared" si="385"/>
        <v/>
      </c>
      <c r="DO103" s="49" t="str">
        <f t="shared" si="385"/>
        <v/>
      </c>
      <c r="DP103" s="49" t="str">
        <f t="shared" si="385"/>
        <v/>
      </c>
      <c r="DQ103" s="49" t="str">
        <f t="shared" si="385"/>
        <v/>
      </c>
      <c r="DR103" s="49" t="str">
        <f t="shared" si="385"/>
        <v/>
      </c>
      <c r="DS103" s="49" t="str">
        <f t="shared" si="385"/>
        <v/>
      </c>
      <c r="DT103" s="49" t="str">
        <f t="shared" si="385"/>
        <v/>
      </c>
      <c r="DU103" s="49" t="str">
        <f t="shared" si="385"/>
        <v/>
      </c>
      <c r="DV103" s="49" t="str">
        <f t="shared" si="385"/>
        <v/>
      </c>
      <c r="DW103" s="183" t="str">
        <f t="shared" si="330"/>
        <v/>
      </c>
      <c r="DX103" s="49" t="str">
        <f t="shared" si="225"/>
        <v/>
      </c>
      <c r="DY103" s="49" t="str">
        <f t="shared" si="226"/>
        <v/>
      </c>
      <c r="DZ103" s="49" t="str">
        <f t="shared" si="227"/>
        <v/>
      </c>
      <c r="EA103" s="49" t="str">
        <f t="shared" si="228"/>
        <v/>
      </c>
      <c r="EB103" s="49" t="str">
        <f t="shared" si="229"/>
        <v/>
      </c>
      <c r="EC103" s="49" t="str">
        <f t="shared" si="230"/>
        <v/>
      </c>
      <c r="ED103" s="49" t="str">
        <f t="shared" si="231"/>
        <v/>
      </c>
      <c r="EE103" s="49" t="str">
        <f t="shared" si="232"/>
        <v/>
      </c>
      <c r="EF103" s="49" t="str">
        <f t="shared" si="233"/>
        <v/>
      </c>
      <c r="EG103" s="49" t="str">
        <f t="shared" si="234"/>
        <v/>
      </c>
      <c r="EH103" s="49" t="str">
        <f t="shared" si="235"/>
        <v/>
      </c>
      <c r="EI103" s="49" t="str">
        <f t="shared" si="236"/>
        <v/>
      </c>
      <c r="EJ103" s="49" t="str">
        <f t="shared" si="237"/>
        <v/>
      </c>
      <c r="EK103" s="49" t="str">
        <f t="shared" si="238"/>
        <v/>
      </c>
      <c r="EL103" s="49" t="str">
        <f t="shared" si="239"/>
        <v/>
      </c>
      <c r="EM103" s="49" t="str">
        <f t="shared" si="240"/>
        <v/>
      </c>
      <c r="EN103" s="49" t="str">
        <f t="shared" si="241"/>
        <v/>
      </c>
      <c r="EO103" s="49" t="str">
        <f t="shared" si="242"/>
        <v/>
      </c>
      <c r="EP103" s="49" t="str">
        <f t="shared" si="243"/>
        <v/>
      </c>
      <c r="EQ103" s="49" t="str">
        <f t="shared" si="244"/>
        <v/>
      </c>
      <c r="ER103" s="49" t="str">
        <f t="shared" si="245"/>
        <v/>
      </c>
      <c r="ES103" s="49" t="str">
        <f t="shared" si="246"/>
        <v/>
      </c>
      <c r="ET103" s="49" t="str">
        <f t="shared" si="247"/>
        <v/>
      </c>
      <c r="EU103" s="49" t="str">
        <f t="shared" si="248"/>
        <v/>
      </c>
      <c r="EV103" s="49" t="str">
        <f t="shared" si="249"/>
        <v/>
      </c>
      <c r="EW103" s="49" t="str">
        <f t="shared" si="250"/>
        <v/>
      </c>
      <c r="EX103" s="49" t="str">
        <f t="shared" si="251"/>
        <v/>
      </c>
      <c r="EY103" s="49" t="str">
        <f t="shared" si="252"/>
        <v/>
      </c>
      <c r="EZ103" s="49" t="str">
        <f t="shared" si="253"/>
        <v/>
      </c>
      <c r="FA103" s="49" t="str">
        <f t="shared" si="254"/>
        <v/>
      </c>
      <c r="FB103" s="49" t="str">
        <f t="shared" si="255"/>
        <v/>
      </c>
      <c r="FC103" s="49" t="str">
        <f t="shared" si="256"/>
        <v/>
      </c>
      <c r="FD103" s="49" t="str">
        <f t="shared" si="257"/>
        <v/>
      </c>
      <c r="FE103" s="49" t="str">
        <f t="shared" si="258"/>
        <v/>
      </c>
      <c r="FF103" s="49" t="str">
        <f t="shared" si="259"/>
        <v/>
      </c>
      <c r="FG103" s="49" t="str">
        <f t="shared" si="260"/>
        <v/>
      </c>
      <c r="FH103" s="49" t="str">
        <f t="shared" si="261"/>
        <v/>
      </c>
      <c r="FI103" s="49" t="str">
        <f t="shared" si="262"/>
        <v/>
      </c>
      <c r="FJ103" s="49" t="str">
        <f t="shared" si="263"/>
        <v/>
      </c>
      <c r="FK103" s="49" t="str">
        <f t="shared" si="264"/>
        <v/>
      </c>
      <c r="FL103" s="49" t="str">
        <f t="shared" si="265"/>
        <v/>
      </c>
      <c r="FM103" s="49" t="str">
        <f t="shared" si="266"/>
        <v/>
      </c>
      <c r="FN103" s="49" t="str">
        <f t="shared" si="267"/>
        <v/>
      </c>
      <c r="FO103" s="49" t="str">
        <f t="shared" si="268"/>
        <v/>
      </c>
      <c r="FP103" s="49" t="str">
        <f t="shared" si="269"/>
        <v/>
      </c>
      <c r="FQ103" s="49" t="str">
        <f t="shared" si="270"/>
        <v/>
      </c>
      <c r="FR103" s="49" t="str">
        <f t="shared" si="271"/>
        <v/>
      </c>
      <c r="FS103" s="49" t="str">
        <f t="shared" si="272"/>
        <v/>
      </c>
      <c r="FT103" s="49" t="str">
        <f t="shared" si="273"/>
        <v/>
      </c>
      <c r="FU103" s="49" t="str">
        <f t="shared" si="274"/>
        <v/>
      </c>
      <c r="FV103" s="49" t="str">
        <f t="shared" si="275"/>
        <v/>
      </c>
      <c r="FW103" s="49" t="str">
        <f t="shared" si="276"/>
        <v/>
      </c>
      <c r="FX103" s="49" t="str">
        <f t="shared" si="277"/>
        <v/>
      </c>
      <c r="FY103" s="49" t="str">
        <f t="shared" si="278"/>
        <v/>
      </c>
      <c r="FZ103" s="49" t="str">
        <f t="shared" si="279"/>
        <v/>
      </c>
      <c r="GA103" s="49" t="str">
        <f t="shared" si="280"/>
        <v/>
      </c>
      <c r="GB103" s="49" t="str">
        <f t="shared" si="281"/>
        <v/>
      </c>
      <c r="GC103" s="49" t="str">
        <f t="shared" si="282"/>
        <v/>
      </c>
      <c r="GD103" s="49" t="str">
        <f t="shared" si="283"/>
        <v/>
      </c>
      <c r="GE103" s="49" t="str">
        <f t="shared" si="284"/>
        <v/>
      </c>
      <c r="GF103" s="49" t="str">
        <f t="shared" si="285"/>
        <v/>
      </c>
      <c r="GG103" s="49" t="str">
        <f t="shared" si="286"/>
        <v/>
      </c>
      <c r="GH103" s="49" t="str">
        <f t="shared" si="287"/>
        <v/>
      </c>
      <c r="GI103" s="49" t="str">
        <f t="shared" si="288"/>
        <v/>
      </c>
      <c r="GJ103" s="49" t="str">
        <f t="shared" si="289"/>
        <v/>
      </c>
      <c r="GK103" s="49" t="str">
        <f t="shared" si="290"/>
        <v/>
      </c>
      <c r="GL103" s="49" t="str">
        <f t="shared" si="291"/>
        <v/>
      </c>
      <c r="GM103" s="49" t="str">
        <f t="shared" si="292"/>
        <v/>
      </c>
      <c r="GN103" s="49" t="str">
        <f t="shared" si="293"/>
        <v/>
      </c>
      <c r="GO103" s="49" t="str">
        <f t="shared" si="294"/>
        <v/>
      </c>
      <c r="GP103" s="49" t="str">
        <f t="shared" si="295"/>
        <v/>
      </c>
      <c r="GQ103" s="49" t="str">
        <f t="shared" si="296"/>
        <v/>
      </c>
      <c r="GR103" s="49" t="str">
        <f t="shared" si="297"/>
        <v/>
      </c>
      <c r="GS103" s="49" t="str">
        <f t="shared" si="298"/>
        <v/>
      </c>
      <c r="GT103" s="49" t="str">
        <f t="shared" si="299"/>
        <v/>
      </c>
      <c r="GU103" s="49" t="str">
        <f t="shared" si="300"/>
        <v/>
      </c>
      <c r="GV103" s="49" t="str">
        <f t="shared" si="301"/>
        <v/>
      </c>
      <c r="GW103" s="49" t="str">
        <f t="shared" si="302"/>
        <v/>
      </c>
      <c r="GX103" s="49" t="str">
        <f t="shared" si="303"/>
        <v/>
      </c>
      <c r="GY103" s="49" t="str">
        <f t="shared" si="304"/>
        <v/>
      </c>
      <c r="GZ103" s="49" t="str">
        <f t="shared" si="305"/>
        <v/>
      </c>
      <c r="HA103" s="49" t="str">
        <f t="shared" si="306"/>
        <v/>
      </c>
      <c r="HB103" s="49" t="str">
        <f t="shared" si="307"/>
        <v/>
      </c>
      <c r="HC103" s="49" t="str">
        <f t="shared" si="308"/>
        <v/>
      </c>
      <c r="HD103" s="49" t="str">
        <f t="shared" si="309"/>
        <v/>
      </c>
      <c r="HE103" s="49" t="str">
        <f t="shared" si="310"/>
        <v/>
      </c>
      <c r="HF103" s="49" t="str">
        <f t="shared" si="311"/>
        <v/>
      </c>
      <c r="HG103" s="49" t="str">
        <f t="shared" si="312"/>
        <v/>
      </c>
      <c r="HH103" s="49" t="str">
        <f t="shared" si="313"/>
        <v/>
      </c>
      <c r="HI103" s="49" t="str">
        <f t="shared" si="314"/>
        <v/>
      </c>
      <c r="HJ103" s="49" t="str">
        <f t="shared" si="315"/>
        <v/>
      </c>
      <c r="HK103" s="49" t="str">
        <f t="shared" si="316"/>
        <v/>
      </c>
      <c r="HL103" s="49" t="str">
        <f t="shared" si="317"/>
        <v/>
      </c>
      <c r="HM103" s="49" t="str">
        <f t="shared" si="318"/>
        <v/>
      </c>
      <c r="HN103" s="49" t="str">
        <f t="shared" si="319"/>
        <v/>
      </c>
      <c r="HO103" s="49" t="str">
        <f t="shared" si="320"/>
        <v/>
      </c>
      <c r="HP103" s="49" t="str">
        <f t="shared" si="321"/>
        <v/>
      </c>
      <c r="HQ103" s="49" t="str">
        <f t="shared" si="322"/>
        <v/>
      </c>
      <c r="HR103" s="49" t="str">
        <f t="shared" si="323"/>
        <v/>
      </c>
      <c r="HS103" s="49" t="str">
        <f t="shared" si="324"/>
        <v/>
      </c>
      <c r="HT103" s="169" t="e">
        <f t="shared" si="325"/>
        <v>#N/A</v>
      </c>
      <c r="HU103" s="169" t="e">
        <f t="shared" si="366"/>
        <v>#N/A</v>
      </c>
      <c r="HV103" s="169" t="e">
        <f t="shared" si="366"/>
        <v>#N/A</v>
      </c>
      <c r="HW103" s="169" t="e">
        <f t="shared" si="366"/>
        <v>#N/A</v>
      </c>
      <c r="HX103" s="169" t="e">
        <f t="shared" si="377"/>
        <v>#N/A</v>
      </c>
      <c r="HY103" s="169" t="e">
        <f t="shared" si="377"/>
        <v>#N/A</v>
      </c>
      <c r="HZ103" s="169" t="e">
        <f t="shared" si="377"/>
        <v>#N/A</v>
      </c>
      <c r="IA103" s="169" t="e">
        <f t="shared" si="377"/>
        <v>#N/A</v>
      </c>
      <c r="IB103" s="169" t="e">
        <f t="shared" si="377"/>
        <v>#N/A</v>
      </c>
      <c r="IC103" s="169" t="e">
        <f t="shared" si="377"/>
        <v>#N/A</v>
      </c>
      <c r="ID103" s="169" t="e">
        <f t="shared" si="377"/>
        <v>#N/A</v>
      </c>
      <c r="IE103" s="169" t="e">
        <f t="shared" si="377"/>
        <v>#N/A</v>
      </c>
      <c r="IF103" s="169" t="e">
        <f t="shared" si="377"/>
        <v>#N/A</v>
      </c>
      <c r="IG103" s="169" t="e">
        <f t="shared" si="377"/>
        <v>#N/A</v>
      </c>
      <c r="IH103" s="169" t="e">
        <f t="shared" si="377"/>
        <v>#N/A</v>
      </c>
      <c r="II103" s="169" t="e">
        <f t="shared" si="377"/>
        <v>#N/A</v>
      </c>
      <c r="IJ103" s="169" t="e">
        <f t="shared" si="377"/>
        <v>#N/A</v>
      </c>
      <c r="IK103" s="169" t="e">
        <f t="shared" si="377"/>
        <v>#N/A</v>
      </c>
      <c r="IL103" s="169" t="e">
        <f t="shared" si="377"/>
        <v>#N/A</v>
      </c>
      <c r="IM103" s="169" t="e">
        <f t="shared" si="373"/>
        <v>#N/A</v>
      </c>
      <c r="IN103" s="169" t="e">
        <f t="shared" si="373"/>
        <v>#N/A</v>
      </c>
      <c r="IO103" s="169" t="e">
        <f t="shared" si="373"/>
        <v>#N/A</v>
      </c>
      <c r="IP103" s="169" t="e">
        <f t="shared" si="373"/>
        <v>#N/A</v>
      </c>
      <c r="IQ103" s="169" t="e">
        <f t="shared" si="373"/>
        <v>#N/A</v>
      </c>
      <c r="IR103" s="169" t="e">
        <f t="shared" si="373"/>
        <v>#N/A</v>
      </c>
      <c r="IS103" s="169" t="e">
        <f t="shared" si="373"/>
        <v>#N/A</v>
      </c>
      <c r="IT103" s="169" t="e">
        <f t="shared" si="373"/>
        <v>#N/A</v>
      </c>
      <c r="IU103" s="169" t="e">
        <f t="shared" si="373"/>
        <v>#N/A</v>
      </c>
      <c r="IV103" s="169" t="e">
        <f t="shared" si="373"/>
        <v>#N/A</v>
      </c>
      <c r="IW103" s="169" t="e">
        <f t="shared" si="373"/>
        <v>#N/A</v>
      </c>
      <c r="IX103" s="169" t="e">
        <f t="shared" si="373"/>
        <v>#N/A</v>
      </c>
      <c r="IY103" s="169" t="e">
        <f t="shared" si="373"/>
        <v>#N/A</v>
      </c>
      <c r="IZ103" s="169" t="e">
        <f t="shared" si="373"/>
        <v>#N/A</v>
      </c>
      <c r="JA103" s="169" t="e">
        <f t="shared" si="373"/>
        <v>#N/A</v>
      </c>
      <c r="JB103" s="169" t="e">
        <f t="shared" si="370"/>
        <v>#N/A</v>
      </c>
      <c r="JC103" s="169" t="e">
        <f t="shared" si="370"/>
        <v>#N/A</v>
      </c>
      <c r="JD103" s="169" t="e">
        <f t="shared" si="370"/>
        <v>#N/A</v>
      </c>
      <c r="JE103" s="169" t="e">
        <f t="shared" si="370"/>
        <v>#N/A</v>
      </c>
      <c r="JF103" s="169" t="e">
        <f t="shared" si="370"/>
        <v>#N/A</v>
      </c>
      <c r="JG103" s="169" t="e">
        <f t="shared" si="370"/>
        <v>#N/A</v>
      </c>
      <c r="JH103" s="169" t="e">
        <f t="shared" si="370"/>
        <v>#N/A</v>
      </c>
      <c r="JI103" s="169" t="e">
        <f t="shared" si="370"/>
        <v>#N/A</v>
      </c>
      <c r="JJ103" s="169" t="e">
        <f t="shared" si="370"/>
        <v>#N/A</v>
      </c>
      <c r="JK103" s="169" t="e">
        <f t="shared" si="370"/>
        <v>#N/A</v>
      </c>
      <c r="JL103" s="169" t="e">
        <f t="shared" si="370"/>
        <v>#N/A</v>
      </c>
      <c r="JM103" s="169" t="e">
        <f t="shared" si="370"/>
        <v>#N/A</v>
      </c>
      <c r="JN103" s="169" t="e">
        <f t="shared" si="370"/>
        <v>#N/A</v>
      </c>
      <c r="JO103" s="169" t="e">
        <f t="shared" si="370"/>
        <v>#N/A</v>
      </c>
      <c r="JP103" s="169" t="e">
        <f t="shared" si="370"/>
        <v>#N/A</v>
      </c>
      <c r="JQ103" s="169" t="e">
        <f t="shared" si="386"/>
        <v>#N/A</v>
      </c>
      <c r="JR103" s="169" t="e">
        <f t="shared" si="386"/>
        <v>#N/A</v>
      </c>
      <c r="JS103" s="169" t="e">
        <f t="shared" si="386"/>
        <v>#N/A</v>
      </c>
      <c r="JT103" s="169" t="e">
        <f t="shared" si="386"/>
        <v>#N/A</v>
      </c>
      <c r="JU103" s="169" t="e">
        <f t="shared" si="386"/>
        <v>#N/A</v>
      </c>
      <c r="JV103" s="169" t="e">
        <f t="shared" si="386"/>
        <v>#N/A</v>
      </c>
      <c r="JW103" s="169" t="e">
        <f t="shared" si="386"/>
        <v>#N/A</v>
      </c>
      <c r="JX103" s="169" t="e">
        <f t="shared" si="386"/>
        <v>#N/A</v>
      </c>
      <c r="JY103" s="169" t="e">
        <f t="shared" si="386"/>
        <v>#N/A</v>
      </c>
      <c r="JZ103" s="169" t="e">
        <f t="shared" si="386"/>
        <v>#N/A</v>
      </c>
      <c r="KA103" s="169" t="e">
        <f t="shared" si="386"/>
        <v>#N/A</v>
      </c>
      <c r="KB103" s="169" t="e">
        <f t="shared" si="386"/>
        <v>#N/A</v>
      </c>
      <c r="KC103" s="169" t="e">
        <f t="shared" si="386"/>
        <v>#N/A</v>
      </c>
      <c r="KD103" s="169" t="e">
        <f t="shared" si="386"/>
        <v>#N/A</v>
      </c>
      <c r="KE103" s="169" t="e">
        <f t="shared" si="386"/>
        <v>#N/A</v>
      </c>
      <c r="KF103" s="169" t="e">
        <f t="shared" si="335"/>
        <v>#N/A</v>
      </c>
      <c r="KG103" s="169" t="e">
        <f t="shared" si="367"/>
        <v>#N/A</v>
      </c>
      <c r="KH103" s="169" t="e">
        <f t="shared" si="367"/>
        <v>#N/A</v>
      </c>
      <c r="KI103" s="169" t="e">
        <f t="shared" si="367"/>
        <v>#N/A</v>
      </c>
      <c r="KJ103" s="169" t="e">
        <f t="shared" si="378"/>
        <v>#N/A</v>
      </c>
      <c r="KK103" s="169" t="e">
        <f t="shared" si="378"/>
        <v>#N/A</v>
      </c>
      <c r="KL103" s="169" t="e">
        <f t="shared" si="378"/>
        <v>#N/A</v>
      </c>
      <c r="KM103" s="169" t="e">
        <f t="shared" si="378"/>
        <v>#N/A</v>
      </c>
      <c r="KN103" s="169" t="e">
        <f t="shared" si="378"/>
        <v>#N/A</v>
      </c>
      <c r="KO103" s="169" t="e">
        <f t="shared" si="378"/>
        <v>#N/A</v>
      </c>
      <c r="KP103" s="169" t="e">
        <f t="shared" si="378"/>
        <v>#N/A</v>
      </c>
      <c r="KQ103" s="169" t="e">
        <f t="shared" si="378"/>
        <v>#N/A</v>
      </c>
      <c r="KR103" s="169" t="e">
        <f t="shared" si="378"/>
        <v>#N/A</v>
      </c>
      <c r="KS103" s="169" t="e">
        <f t="shared" si="378"/>
        <v>#N/A</v>
      </c>
      <c r="KT103" s="169" t="e">
        <f t="shared" si="378"/>
        <v>#N/A</v>
      </c>
      <c r="KU103" s="169" t="e">
        <f t="shared" si="378"/>
        <v>#N/A</v>
      </c>
      <c r="KV103" s="169" t="e">
        <f t="shared" si="378"/>
        <v>#N/A</v>
      </c>
      <c r="KW103" s="169" t="e">
        <f t="shared" si="378"/>
        <v>#N/A</v>
      </c>
      <c r="KX103" s="169" t="e">
        <f t="shared" si="378"/>
        <v>#N/A</v>
      </c>
      <c r="KY103" s="169" t="e">
        <f t="shared" si="374"/>
        <v>#N/A</v>
      </c>
      <c r="KZ103" s="169" t="e">
        <f t="shared" si="374"/>
        <v>#N/A</v>
      </c>
      <c r="LA103" s="169" t="e">
        <f t="shared" si="374"/>
        <v>#N/A</v>
      </c>
      <c r="LB103" s="169" t="e">
        <f t="shared" si="374"/>
        <v>#N/A</v>
      </c>
      <c r="LC103" s="169" t="e">
        <f t="shared" si="374"/>
        <v>#N/A</v>
      </c>
      <c r="LD103" s="169" t="e">
        <f t="shared" si="374"/>
        <v>#N/A</v>
      </c>
      <c r="LE103" s="169" t="e">
        <f t="shared" si="374"/>
        <v>#N/A</v>
      </c>
      <c r="LF103" s="169" t="e">
        <f t="shared" si="374"/>
        <v>#N/A</v>
      </c>
      <c r="LG103" s="169" t="e">
        <f t="shared" si="374"/>
        <v>#N/A</v>
      </c>
      <c r="LH103" s="169" t="e">
        <f t="shared" si="374"/>
        <v>#N/A</v>
      </c>
      <c r="LI103" s="169" t="e">
        <f t="shared" si="374"/>
        <v>#N/A</v>
      </c>
      <c r="LJ103" s="169" t="e">
        <f t="shared" si="374"/>
        <v>#N/A</v>
      </c>
      <c r="LK103" s="169" t="e">
        <f t="shared" si="374"/>
        <v>#N/A</v>
      </c>
      <c r="LL103" s="169" t="e">
        <f t="shared" si="374"/>
        <v>#N/A</v>
      </c>
      <c r="LM103" s="169" t="e">
        <f t="shared" si="374"/>
        <v>#N/A</v>
      </c>
      <c r="LN103" s="169" t="e">
        <f t="shared" si="371"/>
        <v>#N/A</v>
      </c>
      <c r="LO103" s="169" t="e">
        <f t="shared" si="371"/>
        <v>#N/A</v>
      </c>
      <c r="LP103" s="169" t="e">
        <f t="shared" si="371"/>
        <v>#N/A</v>
      </c>
      <c r="LQ103" s="169" t="e">
        <f t="shared" si="371"/>
        <v>#N/A</v>
      </c>
      <c r="LR103" s="169" t="e">
        <f t="shared" si="371"/>
        <v>#N/A</v>
      </c>
      <c r="LS103" s="169" t="e">
        <f t="shared" si="371"/>
        <v>#N/A</v>
      </c>
      <c r="LT103" s="169" t="e">
        <f t="shared" si="371"/>
        <v>#N/A</v>
      </c>
      <c r="LU103" s="169" t="e">
        <f t="shared" si="371"/>
        <v>#N/A</v>
      </c>
      <c r="LV103" s="169" t="e">
        <f t="shared" si="371"/>
        <v>#N/A</v>
      </c>
      <c r="LW103" s="169" t="e">
        <f t="shared" si="371"/>
        <v>#N/A</v>
      </c>
      <c r="LX103" s="169" t="e">
        <f t="shared" si="371"/>
        <v>#N/A</v>
      </c>
      <c r="LY103" s="169" t="e">
        <f t="shared" si="371"/>
        <v>#N/A</v>
      </c>
      <c r="LZ103" s="169" t="e">
        <f t="shared" si="371"/>
        <v>#N/A</v>
      </c>
      <c r="MA103" s="169" t="e">
        <f t="shared" si="371"/>
        <v>#N/A</v>
      </c>
      <c r="MB103" s="169" t="e">
        <f t="shared" si="371"/>
        <v>#N/A</v>
      </c>
      <c r="MC103" s="169" t="e">
        <f t="shared" si="387"/>
        <v>#N/A</v>
      </c>
      <c r="MD103" s="169" t="e">
        <f t="shared" si="387"/>
        <v>#N/A</v>
      </c>
      <c r="ME103" s="169" t="e">
        <f t="shared" si="387"/>
        <v>#N/A</v>
      </c>
      <c r="MF103" s="169" t="e">
        <f t="shared" si="387"/>
        <v>#N/A</v>
      </c>
      <c r="MG103" s="169" t="e">
        <f t="shared" si="387"/>
        <v>#N/A</v>
      </c>
      <c r="MH103" s="169" t="e">
        <f t="shared" si="387"/>
        <v>#N/A</v>
      </c>
      <c r="MI103" s="169" t="e">
        <f t="shared" si="387"/>
        <v>#N/A</v>
      </c>
      <c r="MJ103" s="169" t="e">
        <f t="shared" si="387"/>
        <v>#N/A</v>
      </c>
      <c r="MK103" s="169" t="e">
        <f t="shared" si="387"/>
        <v>#N/A</v>
      </c>
      <c r="ML103" s="169" t="e">
        <f t="shared" si="387"/>
        <v>#N/A</v>
      </c>
      <c r="MM103" s="169" t="e">
        <f t="shared" si="387"/>
        <v>#N/A</v>
      </c>
      <c r="MN103" s="169" t="e">
        <f t="shared" si="387"/>
        <v>#N/A</v>
      </c>
      <c r="MO103" s="169" t="e">
        <f t="shared" si="387"/>
        <v>#N/A</v>
      </c>
      <c r="MP103" s="169" t="e">
        <f t="shared" si="387"/>
        <v>#N/A</v>
      </c>
      <c r="MQ103" s="169" t="e">
        <f t="shared" si="387"/>
        <v>#N/A</v>
      </c>
      <c r="MR103" s="169" t="e">
        <f t="shared" si="336"/>
        <v>#N/A</v>
      </c>
      <c r="MS103" s="169" t="e">
        <f t="shared" si="368"/>
        <v>#N/A</v>
      </c>
      <c r="MT103" s="169" t="e">
        <f t="shared" si="368"/>
        <v>#N/A</v>
      </c>
      <c r="MU103" s="169" t="e">
        <f t="shared" si="368"/>
        <v>#N/A</v>
      </c>
      <c r="MV103" s="169" t="e">
        <f t="shared" si="379"/>
        <v>#N/A</v>
      </c>
      <c r="MW103" s="169" t="e">
        <f t="shared" si="379"/>
        <v>#N/A</v>
      </c>
      <c r="MX103" s="169" t="e">
        <f t="shared" si="379"/>
        <v>#N/A</v>
      </c>
      <c r="MY103" s="169" t="e">
        <f t="shared" si="379"/>
        <v>#N/A</v>
      </c>
      <c r="MZ103" s="169" t="e">
        <f t="shared" si="379"/>
        <v>#N/A</v>
      </c>
      <c r="NA103" s="169" t="e">
        <f t="shared" si="379"/>
        <v>#N/A</v>
      </c>
      <c r="NB103" s="169" t="e">
        <f t="shared" si="379"/>
        <v>#N/A</v>
      </c>
      <c r="NC103" s="169" t="e">
        <f t="shared" si="379"/>
        <v>#N/A</v>
      </c>
      <c r="ND103" s="169" t="e">
        <f t="shared" si="379"/>
        <v>#N/A</v>
      </c>
      <c r="NE103" s="169" t="e">
        <f t="shared" si="379"/>
        <v>#N/A</v>
      </c>
      <c r="NF103" s="169" t="e">
        <f t="shared" si="379"/>
        <v>#N/A</v>
      </c>
      <c r="NG103" s="169" t="e">
        <f t="shared" si="379"/>
        <v>#N/A</v>
      </c>
      <c r="NH103" s="169" t="e">
        <f t="shared" si="379"/>
        <v>#N/A</v>
      </c>
      <c r="NI103" s="169" t="e">
        <f t="shared" si="379"/>
        <v>#N/A</v>
      </c>
      <c r="NJ103" s="169" t="e">
        <f t="shared" si="379"/>
        <v>#N/A</v>
      </c>
      <c r="NK103" s="169" t="e">
        <f t="shared" si="375"/>
        <v>#N/A</v>
      </c>
      <c r="NL103" s="169" t="e">
        <f t="shared" si="375"/>
        <v>#N/A</v>
      </c>
      <c r="NM103" s="169" t="e">
        <f t="shared" si="375"/>
        <v>#N/A</v>
      </c>
      <c r="NN103" s="169" t="e">
        <f t="shared" si="375"/>
        <v>#N/A</v>
      </c>
      <c r="NO103" s="169" t="e">
        <f t="shared" si="375"/>
        <v>#N/A</v>
      </c>
      <c r="NP103" s="169" t="e">
        <f t="shared" si="375"/>
        <v>#N/A</v>
      </c>
      <c r="NQ103" s="169" t="e">
        <f t="shared" si="375"/>
        <v>#N/A</v>
      </c>
      <c r="NR103" s="169" t="e">
        <f t="shared" si="375"/>
        <v>#N/A</v>
      </c>
      <c r="NS103" s="169" t="e">
        <f t="shared" si="375"/>
        <v>#N/A</v>
      </c>
      <c r="NT103" s="169" t="e">
        <f t="shared" si="375"/>
        <v>#N/A</v>
      </c>
      <c r="NU103" s="169" t="e">
        <f t="shared" si="375"/>
        <v>#N/A</v>
      </c>
      <c r="NV103" s="169" t="e">
        <f t="shared" si="375"/>
        <v>#N/A</v>
      </c>
      <c r="NW103" s="169" t="e">
        <f t="shared" si="375"/>
        <v>#N/A</v>
      </c>
      <c r="NX103" s="169" t="e">
        <f t="shared" si="375"/>
        <v>#N/A</v>
      </c>
      <c r="NY103" s="169" t="e">
        <f t="shared" si="375"/>
        <v>#N/A</v>
      </c>
      <c r="NZ103" s="169" t="e">
        <f t="shared" si="372"/>
        <v>#N/A</v>
      </c>
      <c r="OA103" s="169" t="e">
        <f t="shared" si="372"/>
        <v>#N/A</v>
      </c>
      <c r="OB103" s="169" t="e">
        <f t="shared" si="372"/>
        <v>#N/A</v>
      </c>
      <c r="OC103" s="169" t="e">
        <f t="shared" si="372"/>
        <v>#N/A</v>
      </c>
      <c r="OD103" s="169" t="e">
        <f t="shared" si="372"/>
        <v>#N/A</v>
      </c>
      <c r="OE103" s="169" t="e">
        <f t="shared" si="372"/>
        <v>#N/A</v>
      </c>
      <c r="OF103" s="169" t="e">
        <f t="shared" si="372"/>
        <v>#N/A</v>
      </c>
      <c r="OG103" s="169" t="e">
        <f t="shared" si="372"/>
        <v>#N/A</v>
      </c>
      <c r="OH103" s="169" t="e">
        <f t="shared" si="372"/>
        <v>#N/A</v>
      </c>
      <c r="OI103" s="169" t="e">
        <f t="shared" si="372"/>
        <v>#N/A</v>
      </c>
      <c r="OJ103" s="169" t="e">
        <f t="shared" si="372"/>
        <v>#N/A</v>
      </c>
      <c r="OK103" s="169" t="e">
        <f t="shared" si="372"/>
        <v>#N/A</v>
      </c>
      <c r="OL103" s="169" t="e">
        <f t="shared" si="372"/>
        <v>#N/A</v>
      </c>
      <c r="OM103" s="169" t="e">
        <f t="shared" si="372"/>
        <v>#N/A</v>
      </c>
      <c r="ON103" s="169" t="e">
        <f t="shared" si="372"/>
        <v>#N/A</v>
      </c>
      <c r="OO103" s="169" t="e">
        <f t="shared" si="388"/>
        <v>#N/A</v>
      </c>
      <c r="OP103" s="169" t="e">
        <f t="shared" si="388"/>
        <v>#N/A</v>
      </c>
      <c r="OQ103" s="169" t="e">
        <f t="shared" si="388"/>
        <v>#N/A</v>
      </c>
      <c r="OR103" s="169" t="e">
        <f t="shared" si="388"/>
        <v>#N/A</v>
      </c>
      <c r="OS103" s="169" t="e">
        <f t="shared" si="388"/>
        <v>#N/A</v>
      </c>
      <c r="OT103" s="169" t="e">
        <f t="shared" si="388"/>
        <v>#N/A</v>
      </c>
      <c r="OU103" s="169" t="e">
        <f t="shared" si="388"/>
        <v>#N/A</v>
      </c>
      <c r="OV103" s="169" t="e">
        <f t="shared" si="388"/>
        <v>#N/A</v>
      </c>
      <c r="OW103" s="169" t="e">
        <f t="shared" si="388"/>
        <v>#N/A</v>
      </c>
      <c r="OX103" s="169" t="e">
        <f t="shared" si="388"/>
        <v>#N/A</v>
      </c>
      <c r="OY103" s="169" t="e">
        <f t="shared" si="388"/>
        <v>#N/A</v>
      </c>
      <c r="OZ103" s="169" t="e">
        <f t="shared" si="388"/>
        <v>#N/A</v>
      </c>
      <c r="PA103" s="169" t="e">
        <f t="shared" si="388"/>
        <v>#N/A</v>
      </c>
      <c r="PB103" s="169" t="e">
        <f t="shared" si="388"/>
        <v>#N/A</v>
      </c>
      <c r="PC103" s="169" t="e">
        <f t="shared" si="388"/>
        <v>#N/A</v>
      </c>
      <c r="PD103" s="169" t="e">
        <f t="shared" si="337"/>
        <v>#N/A</v>
      </c>
      <c r="PE103" s="169" t="e">
        <f t="shared" si="384"/>
        <v>#N/A</v>
      </c>
      <c r="PF103" s="169" t="e">
        <f t="shared" si="384"/>
        <v>#N/A</v>
      </c>
      <c r="PG103" s="169" t="e">
        <f t="shared" si="384"/>
        <v>#N/A</v>
      </c>
      <c r="PH103" s="169" t="e">
        <f t="shared" si="384"/>
        <v>#N/A</v>
      </c>
      <c r="PI103" s="169" t="e">
        <f t="shared" si="384"/>
        <v>#N/A</v>
      </c>
      <c r="PJ103" s="169" t="e">
        <f t="shared" si="384"/>
        <v>#N/A</v>
      </c>
      <c r="PK103" s="169" t="e">
        <f t="shared" si="384"/>
        <v>#N/A</v>
      </c>
      <c r="PL103" s="169" t="e">
        <f t="shared" si="384"/>
        <v>#N/A</v>
      </c>
    </row>
    <row r="104" spans="1:428" x14ac:dyDescent="0.75">
      <c r="A104" s="2"/>
      <c r="B104" s="2"/>
      <c r="C104" s="2"/>
      <c r="D104" s="90">
        <f>SUM(D4:D103)</f>
        <v>678</v>
      </c>
      <c r="E104" s="90">
        <f>SUM(E4:E103)</f>
        <v>1200</v>
      </c>
      <c r="F104" s="90">
        <f>SUM(F4:F103)</f>
        <v>2154</v>
      </c>
      <c r="G104" s="5"/>
      <c r="H104" s="5"/>
      <c r="I104" s="36"/>
      <c r="J104" s="36"/>
      <c r="K104" s="90">
        <f>SUM(K4:K103)</f>
        <v>1272</v>
      </c>
      <c r="L104" s="367" t="s">
        <v>934</v>
      </c>
      <c r="M104" s="5"/>
      <c r="O104" s="91">
        <f>IF(O4="","",SQRT(P104))</f>
        <v>129.38894852343458</v>
      </c>
      <c r="P104" s="72">
        <f>IF(P4="","",SUM(P4:P103))</f>
        <v>16741.5</v>
      </c>
      <c r="Q104" s="90">
        <f>IF(SUM(Q4:Q103)=0,"",SUM(Q4:Q103))</f>
        <v>1500</v>
      </c>
      <c r="R104" s="271">
        <f>IF(OR(O104="",Q104=""),"",ABS(VLOOKUP($Q$1,VLookups!$A$43:$B$44,2,FALSE)-_xlfn.NORM.DIST(Q104,K104,O104,TRUE)))</f>
        <v>0.96097623566412904</v>
      </c>
      <c r="S104" s="92">
        <f>SUM(S4:S103)</f>
        <v>827.31953267379538</v>
      </c>
      <c r="T104" s="92">
        <f t="shared" ref="T104:X104" si="390">SUM(T4:T103)</f>
        <v>1716.680467326205</v>
      </c>
      <c r="U104" s="92">
        <f t="shared" si="390"/>
        <v>1631.6278888682309</v>
      </c>
      <c r="V104" s="92">
        <f t="shared" si="390"/>
        <v>1564.0307957314385</v>
      </c>
      <c r="W104" s="92">
        <f t="shared" si="390"/>
        <v>1506.0385087793727</v>
      </c>
      <c r="X104" s="92">
        <f t="shared" si="390"/>
        <v>1453.9596427694407</v>
      </c>
      <c r="Y104" s="5"/>
      <c r="Z104" s="379"/>
      <c r="AA104" s="184">
        <f>IF(AND(D104&gt;0,E104&gt;0,F104&gt;0),K104-(3*O104),"")</f>
        <v>883.83315442969626</v>
      </c>
      <c r="AB104" s="250">
        <f>IF(ISNONTEXT($AA$104),AA104+(($HS$104-$AA$104)/200),"")</f>
        <v>887.71482288539926</v>
      </c>
      <c r="AC104" s="250">
        <f t="shared" ref="AC104:CN104" si="391">IF(ISNONTEXT($AA$104),AB104+(($HS$104-$AA$104)/200),"")</f>
        <v>891.59649134110225</v>
      </c>
      <c r="AD104" s="250">
        <f t="shared" si="391"/>
        <v>895.47815979680524</v>
      </c>
      <c r="AE104" s="250">
        <f t="shared" si="391"/>
        <v>899.35982825250824</v>
      </c>
      <c r="AF104" s="250">
        <f t="shared" si="391"/>
        <v>903.24149670821123</v>
      </c>
      <c r="AG104" s="250">
        <f t="shared" si="391"/>
        <v>907.12316516391422</v>
      </c>
      <c r="AH104" s="250">
        <f t="shared" si="391"/>
        <v>911.00483361961722</v>
      </c>
      <c r="AI104" s="250">
        <f t="shared" si="391"/>
        <v>914.88650207532021</v>
      </c>
      <c r="AJ104" s="250">
        <f t="shared" si="391"/>
        <v>918.7681705310232</v>
      </c>
      <c r="AK104" s="250">
        <f t="shared" si="391"/>
        <v>922.64983898672619</v>
      </c>
      <c r="AL104" s="250">
        <f t="shared" si="391"/>
        <v>926.53150744242919</v>
      </c>
      <c r="AM104" s="250">
        <f t="shared" si="391"/>
        <v>930.41317589813218</v>
      </c>
      <c r="AN104" s="250">
        <f t="shared" si="391"/>
        <v>934.29484435383517</v>
      </c>
      <c r="AO104" s="250">
        <f t="shared" si="391"/>
        <v>938.17651280953817</v>
      </c>
      <c r="AP104" s="250">
        <f t="shared" si="391"/>
        <v>942.05818126524116</v>
      </c>
      <c r="AQ104" s="250">
        <f t="shared" si="391"/>
        <v>945.93984972094415</v>
      </c>
      <c r="AR104" s="250">
        <f t="shared" si="391"/>
        <v>949.82151817664715</v>
      </c>
      <c r="AS104" s="250">
        <f t="shared" si="391"/>
        <v>953.70318663235014</v>
      </c>
      <c r="AT104" s="250">
        <f t="shared" si="391"/>
        <v>957.58485508805313</v>
      </c>
      <c r="AU104" s="250">
        <f t="shared" si="391"/>
        <v>961.46652354375613</v>
      </c>
      <c r="AV104" s="250">
        <f t="shared" si="391"/>
        <v>965.34819199945912</v>
      </c>
      <c r="AW104" s="250">
        <f t="shared" si="391"/>
        <v>969.22986045516211</v>
      </c>
      <c r="AX104" s="250">
        <f t="shared" si="391"/>
        <v>973.1115289108651</v>
      </c>
      <c r="AY104" s="250">
        <f t="shared" si="391"/>
        <v>976.9931973665681</v>
      </c>
      <c r="AZ104" s="250">
        <f t="shared" si="391"/>
        <v>980.87486582227109</v>
      </c>
      <c r="BA104" s="250">
        <f t="shared" si="391"/>
        <v>984.75653427797408</v>
      </c>
      <c r="BB104" s="250">
        <f t="shared" si="391"/>
        <v>988.63820273367708</v>
      </c>
      <c r="BC104" s="250">
        <f t="shared" si="391"/>
        <v>992.51987118938007</v>
      </c>
      <c r="BD104" s="250">
        <f t="shared" si="391"/>
        <v>996.40153964508306</v>
      </c>
      <c r="BE104" s="250">
        <f t="shared" si="391"/>
        <v>1000.2832081007861</v>
      </c>
      <c r="BF104" s="250">
        <f t="shared" si="391"/>
        <v>1004.164876556489</v>
      </c>
      <c r="BG104" s="250">
        <f t="shared" si="391"/>
        <v>1008.046545012192</v>
      </c>
      <c r="BH104" s="250">
        <f t="shared" si="391"/>
        <v>1011.928213467895</v>
      </c>
      <c r="BI104" s="250">
        <f t="shared" si="391"/>
        <v>1015.809881923598</v>
      </c>
      <c r="BJ104" s="250">
        <f t="shared" si="391"/>
        <v>1019.691550379301</v>
      </c>
      <c r="BK104" s="250">
        <f t="shared" si="391"/>
        <v>1023.573218835004</v>
      </c>
      <c r="BL104" s="250">
        <f t="shared" si="391"/>
        <v>1027.4548872907071</v>
      </c>
      <c r="BM104" s="250">
        <f t="shared" si="391"/>
        <v>1031.3365557464101</v>
      </c>
      <c r="BN104" s="250">
        <f t="shared" si="391"/>
        <v>1035.2182242021131</v>
      </c>
      <c r="BO104" s="250">
        <f t="shared" si="391"/>
        <v>1039.0998926578161</v>
      </c>
      <c r="BP104" s="250">
        <f t="shared" si="391"/>
        <v>1042.9815611135191</v>
      </c>
      <c r="BQ104" s="250">
        <f t="shared" si="391"/>
        <v>1046.8632295692221</v>
      </c>
      <c r="BR104" s="250">
        <f t="shared" si="391"/>
        <v>1050.7448980249251</v>
      </c>
      <c r="BS104" s="250">
        <f t="shared" si="391"/>
        <v>1054.6265664806281</v>
      </c>
      <c r="BT104" s="250">
        <f t="shared" si="391"/>
        <v>1058.5082349363311</v>
      </c>
      <c r="BU104" s="250">
        <f t="shared" si="391"/>
        <v>1062.3899033920341</v>
      </c>
      <c r="BV104" s="250">
        <f t="shared" si="391"/>
        <v>1066.2715718477371</v>
      </c>
      <c r="BW104" s="250">
        <f t="shared" si="391"/>
        <v>1070.15324030344</v>
      </c>
      <c r="BX104" s="250">
        <f t="shared" si="391"/>
        <v>1074.034908759143</v>
      </c>
      <c r="BY104" s="250">
        <f t="shared" si="391"/>
        <v>1077.916577214846</v>
      </c>
      <c r="BZ104" s="250">
        <f t="shared" si="391"/>
        <v>1081.798245670549</v>
      </c>
      <c r="CA104" s="250">
        <f t="shared" si="391"/>
        <v>1085.679914126252</v>
      </c>
      <c r="CB104" s="250">
        <f t="shared" si="391"/>
        <v>1089.561582581955</v>
      </c>
      <c r="CC104" s="250">
        <f t="shared" si="391"/>
        <v>1093.443251037658</v>
      </c>
      <c r="CD104" s="250">
        <f t="shared" si="391"/>
        <v>1097.324919493361</v>
      </c>
      <c r="CE104" s="250">
        <f t="shared" si="391"/>
        <v>1101.206587949064</v>
      </c>
      <c r="CF104" s="250">
        <f t="shared" si="391"/>
        <v>1105.088256404767</v>
      </c>
      <c r="CG104" s="250">
        <f t="shared" si="391"/>
        <v>1108.96992486047</v>
      </c>
      <c r="CH104" s="250">
        <f t="shared" si="391"/>
        <v>1112.851593316173</v>
      </c>
      <c r="CI104" s="250">
        <f t="shared" si="391"/>
        <v>1116.733261771876</v>
      </c>
      <c r="CJ104" s="250">
        <f t="shared" si="391"/>
        <v>1120.614930227579</v>
      </c>
      <c r="CK104" s="250">
        <f t="shared" si="391"/>
        <v>1124.4965986832819</v>
      </c>
      <c r="CL104" s="250">
        <f t="shared" si="391"/>
        <v>1128.3782671389849</v>
      </c>
      <c r="CM104" s="250">
        <f t="shared" si="391"/>
        <v>1132.2599355946879</v>
      </c>
      <c r="CN104" s="250">
        <f t="shared" si="391"/>
        <v>1136.1416040503909</v>
      </c>
      <c r="CO104" s="250">
        <f t="shared" ref="CO104:EZ104" si="392">IF(ISNONTEXT($AA$104),CN104+(($HS$104-$AA$104)/200),"")</f>
        <v>1140.0232725060939</v>
      </c>
      <c r="CP104" s="250">
        <f t="shared" si="392"/>
        <v>1143.9049409617969</v>
      </c>
      <c r="CQ104" s="250">
        <f t="shared" si="392"/>
        <v>1147.7866094174999</v>
      </c>
      <c r="CR104" s="250">
        <f t="shared" si="392"/>
        <v>1151.6682778732029</v>
      </c>
      <c r="CS104" s="250">
        <f t="shared" si="392"/>
        <v>1155.5499463289059</v>
      </c>
      <c r="CT104" s="250">
        <f t="shared" si="392"/>
        <v>1159.4316147846089</v>
      </c>
      <c r="CU104" s="250">
        <f t="shared" si="392"/>
        <v>1163.3132832403119</v>
      </c>
      <c r="CV104" s="250">
        <f t="shared" si="392"/>
        <v>1167.1949516960149</v>
      </c>
      <c r="CW104" s="250">
        <f t="shared" si="392"/>
        <v>1171.0766201517179</v>
      </c>
      <c r="CX104" s="250">
        <f t="shared" si="392"/>
        <v>1174.9582886074209</v>
      </c>
      <c r="CY104" s="250">
        <f t="shared" si="392"/>
        <v>1178.8399570631238</v>
      </c>
      <c r="CZ104" s="250">
        <f t="shared" si="392"/>
        <v>1182.7216255188268</v>
      </c>
      <c r="DA104" s="250">
        <f t="shared" si="392"/>
        <v>1186.6032939745298</v>
      </c>
      <c r="DB104" s="250">
        <f t="shared" si="392"/>
        <v>1190.4849624302328</v>
      </c>
      <c r="DC104" s="250">
        <f t="shared" si="392"/>
        <v>1194.3666308859358</v>
      </c>
      <c r="DD104" s="250">
        <f t="shared" si="392"/>
        <v>1198.2482993416388</v>
      </c>
      <c r="DE104" s="250">
        <f t="shared" si="392"/>
        <v>1202.1299677973418</v>
      </c>
      <c r="DF104" s="250">
        <f t="shared" si="392"/>
        <v>1206.0116362530448</v>
      </c>
      <c r="DG104" s="250">
        <f t="shared" si="392"/>
        <v>1209.8933047087478</v>
      </c>
      <c r="DH104" s="250">
        <f t="shared" si="392"/>
        <v>1213.7749731644508</v>
      </c>
      <c r="DI104" s="250">
        <f t="shared" si="392"/>
        <v>1217.6566416201538</v>
      </c>
      <c r="DJ104" s="250">
        <f t="shared" si="392"/>
        <v>1221.5383100758568</v>
      </c>
      <c r="DK104" s="250">
        <f t="shared" si="392"/>
        <v>1225.4199785315598</v>
      </c>
      <c r="DL104" s="250">
        <f t="shared" si="392"/>
        <v>1229.3016469872628</v>
      </c>
      <c r="DM104" s="250">
        <f t="shared" si="392"/>
        <v>1233.1833154429657</v>
      </c>
      <c r="DN104" s="250">
        <f t="shared" si="392"/>
        <v>1237.0649838986687</v>
      </c>
      <c r="DO104" s="250">
        <f t="shared" si="392"/>
        <v>1240.9466523543717</v>
      </c>
      <c r="DP104" s="250">
        <f t="shared" si="392"/>
        <v>1244.8283208100747</v>
      </c>
      <c r="DQ104" s="250">
        <f t="shared" si="392"/>
        <v>1248.7099892657777</v>
      </c>
      <c r="DR104" s="250">
        <f t="shared" si="392"/>
        <v>1252.5916577214807</v>
      </c>
      <c r="DS104" s="250">
        <f t="shared" si="392"/>
        <v>1256.4733261771837</v>
      </c>
      <c r="DT104" s="250">
        <f t="shared" si="392"/>
        <v>1260.3549946328867</v>
      </c>
      <c r="DU104" s="250">
        <f t="shared" si="392"/>
        <v>1264.2366630885897</v>
      </c>
      <c r="DV104" s="250">
        <f t="shared" si="392"/>
        <v>1268.1183315442927</v>
      </c>
      <c r="DW104" s="250">
        <f t="shared" si="392"/>
        <v>1271.9999999999957</v>
      </c>
      <c r="DX104" s="250">
        <f t="shared" si="392"/>
        <v>1275.8816684556987</v>
      </c>
      <c r="DY104" s="250">
        <f t="shared" si="392"/>
        <v>1279.7633369114017</v>
      </c>
      <c r="DZ104" s="250">
        <f t="shared" si="392"/>
        <v>1283.6450053671047</v>
      </c>
      <c r="EA104" s="250">
        <f t="shared" si="392"/>
        <v>1287.5266738228077</v>
      </c>
      <c r="EB104" s="250">
        <f t="shared" si="392"/>
        <v>1291.4083422785106</v>
      </c>
      <c r="EC104" s="250">
        <f t="shared" si="392"/>
        <v>1295.2900107342136</v>
      </c>
      <c r="ED104" s="250">
        <f t="shared" si="392"/>
        <v>1299.1716791899166</v>
      </c>
      <c r="EE104" s="250">
        <f t="shared" si="392"/>
        <v>1303.0533476456196</v>
      </c>
      <c r="EF104" s="250">
        <f t="shared" si="392"/>
        <v>1306.9350161013226</v>
      </c>
      <c r="EG104" s="250">
        <f t="shared" si="392"/>
        <v>1310.8166845570256</v>
      </c>
      <c r="EH104" s="250">
        <f t="shared" si="392"/>
        <v>1314.6983530127286</v>
      </c>
      <c r="EI104" s="250">
        <f t="shared" si="392"/>
        <v>1318.5800214684316</v>
      </c>
      <c r="EJ104" s="250">
        <f t="shared" si="392"/>
        <v>1322.4616899241346</v>
      </c>
      <c r="EK104" s="250">
        <f t="shared" si="392"/>
        <v>1326.3433583798376</v>
      </c>
      <c r="EL104" s="250">
        <f t="shared" si="392"/>
        <v>1330.2250268355406</v>
      </c>
      <c r="EM104" s="250">
        <f t="shared" si="392"/>
        <v>1334.1066952912436</v>
      </c>
      <c r="EN104" s="250">
        <f t="shared" si="392"/>
        <v>1337.9883637469466</v>
      </c>
      <c r="EO104" s="250">
        <f t="shared" si="392"/>
        <v>1341.8700322026496</v>
      </c>
      <c r="EP104" s="250">
        <f t="shared" si="392"/>
        <v>1345.7517006583525</v>
      </c>
      <c r="EQ104" s="250">
        <f t="shared" si="392"/>
        <v>1349.6333691140555</v>
      </c>
      <c r="ER104" s="250">
        <f t="shared" si="392"/>
        <v>1353.5150375697585</v>
      </c>
      <c r="ES104" s="250">
        <f t="shared" si="392"/>
        <v>1357.3967060254615</v>
      </c>
      <c r="ET104" s="250">
        <f t="shared" si="392"/>
        <v>1361.2783744811645</v>
      </c>
      <c r="EU104" s="250">
        <f t="shared" si="392"/>
        <v>1365.1600429368675</v>
      </c>
      <c r="EV104" s="250">
        <f t="shared" si="392"/>
        <v>1369.0417113925705</v>
      </c>
      <c r="EW104" s="250">
        <f t="shared" si="392"/>
        <v>1372.9233798482735</v>
      </c>
      <c r="EX104" s="250">
        <f t="shared" si="392"/>
        <v>1376.8050483039765</v>
      </c>
      <c r="EY104" s="250">
        <f t="shared" si="392"/>
        <v>1380.6867167596795</v>
      </c>
      <c r="EZ104" s="250">
        <f t="shared" si="392"/>
        <v>1384.5683852153825</v>
      </c>
      <c r="FA104" s="250">
        <f t="shared" ref="FA104:HL104" si="393">IF(ISNONTEXT($AA$104),EZ104+(($HS$104-$AA$104)/200),"")</f>
        <v>1388.4500536710855</v>
      </c>
      <c r="FB104" s="250">
        <f t="shared" si="393"/>
        <v>1392.3317221267885</v>
      </c>
      <c r="FC104" s="250">
        <f t="shared" si="393"/>
        <v>1396.2133905824915</v>
      </c>
      <c r="FD104" s="250">
        <f t="shared" si="393"/>
        <v>1400.0950590381944</v>
      </c>
      <c r="FE104" s="250">
        <f t="shared" si="393"/>
        <v>1403.9767274938974</v>
      </c>
      <c r="FF104" s="250">
        <f t="shared" si="393"/>
        <v>1407.8583959496004</v>
      </c>
      <c r="FG104" s="250">
        <f t="shared" si="393"/>
        <v>1411.7400644053034</v>
      </c>
      <c r="FH104" s="250">
        <f t="shared" si="393"/>
        <v>1415.6217328610064</v>
      </c>
      <c r="FI104" s="250">
        <f t="shared" si="393"/>
        <v>1419.5034013167094</v>
      </c>
      <c r="FJ104" s="250">
        <f t="shared" si="393"/>
        <v>1423.3850697724124</v>
      </c>
      <c r="FK104" s="250">
        <f t="shared" si="393"/>
        <v>1427.2667382281154</v>
      </c>
      <c r="FL104" s="250">
        <f t="shared" si="393"/>
        <v>1431.1484066838184</v>
      </c>
      <c r="FM104" s="250">
        <f t="shared" si="393"/>
        <v>1435.0300751395214</v>
      </c>
      <c r="FN104" s="250">
        <f t="shared" si="393"/>
        <v>1438.9117435952244</v>
      </c>
      <c r="FO104" s="250">
        <f t="shared" si="393"/>
        <v>1442.7934120509274</v>
      </c>
      <c r="FP104" s="250">
        <f t="shared" si="393"/>
        <v>1446.6750805066304</v>
      </c>
      <c r="FQ104" s="250">
        <f t="shared" si="393"/>
        <v>1450.5567489623334</v>
      </c>
      <c r="FR104" s="250">
        <f t="shared" si="393"/>
        <v>1454.4384174180364</v>
      </c>
      <c r="FS104" s="250">
        <f t="shared" si="393"/>
        <v>1458.3200858737393</v>
      </c>
      <c r="FT104" s="250">
        <f t="shared" si="393"/>
        <v>1462.2017543294423</v>
      </c>
      <c r="FU104" s="250">
        <f t="shared" si="393"/>
        <v>1466.0834227851453</v>
      </c>
      <c r="FV104" s="250">
        <f t="shared" si="393"/>
        <v>1469.9650912408483</v>
      </c>
      <c r="FW104" s="250">
        <f t="shared" si="393"/>
        <v>1473.8467596965513</v>
      </c>
      <c r="FX104" s="250">
        <f t="shared" si="393"/>
        <v>1477.7284281522543</v>
      </c>
      <c r="FY104" s="250">
        <f t="shared" si="393"/>
        <v>1481.6100966079573</v>
      </c>
      <c r="FZ104" s="250">
        <f t="shared" si="393"/>
        <v>1485.4917650636603</v>
      </c>
      <c r="GA104" s="250">
        <f t="shared" si="393"/>
        <v>1489.3734335193633</v>
      </c>
      <c r="GB104" s="250">
        <f t="shared" si="393"/>
        <v>1493.2551019750663</v>
      </c>
      <c r="GC104" s="250">
        <f t="shared" si="393"/>
        <v>1497.1367704307693</v>
      </c>
      <c r="GD104" s="250">
        <f t="shared" si="393"/>
        <v>1501.0184388864723</v>
      </c>
      <c r="GE104" s="250">
        <f t="shared" si="393"/>
        <v>1504.9001073421753</v>
      </c>
      <c r="GF104" s="250">
        <f t="shared" si="393"/>
        <v>1508.7817757978783</v>
      </c>
      <c r="GG104" s="250">
        <f t="shared" si="393"/>
        <v>1512.6634442535812</v>
      </c>
      <c r="GH104" s="250">
        <f t="shared" si="393"/>
        <v>1516.5451127092842</v>
      </c>
      <c r="GI104" s="250">
        <f t="shared" si="393"/>
        <v>1520.4267811649872</v>
      </c>
      <c r="GJ104" s="250">
        <f t="shared" si="393"/>
        <v>1524.3084496206902</v>
      </c>
      <c r="GK104" s="250">
        <f t="shared" si="393"/>
        <v>1528.1901180763932</v>
      </c>
      <c r="GL104" s="250">
        <f t="shared" si="393"/>
        <v>1532.0717865320962</v>
      </c>
      <c r="GM104" s="250">
        <f t="shared" si="393"/>
        <v>1535.9534549877992</v>
      </c>
      <c r="GN104" s="250">
        <f t="shared" si="393"/>
        <v>1539.8351234435022</v>
      </c>
      <c r="GO104" s="250">
        <f t="shared" si="393"/>
        <v>1543.7167918992052</v>
      </c>
      <c r="GP104" s="250">
        <f t="shared" si="393"/>
        <v>1547.5984603549082</v>
      </c>
      <c r="GQ104" s="250">
        <f t="shared" si="393"/>
        <v>1551.4801288106112</v>
      </c>
      <c r="GR104" s="250">
        <f t="shared" si="393"/>
        <v>1555.3617972663142</v>
      </c>
      <c r="GS104" s="250">
        <f t="shared" si="393"/>
        <v>1559.2434657220172</v>
      </c>
      <c r="GT104" s="250">
        <f t="shared" si="393"/>
        <v>1563.1251341777202</v>
      </c>
      <c r="GU104" s="250">
        <f t="shared" si="393"/>
        <v>1567.0068026334231</v>
      </c>
      <c r="GV104" s="250">
        <f t="shared" si="393"/>
        <v>1570.8884710891261</v>
      </c>
      <c r="GW104" s="250">
        <f t="shared" si="393"/>
        <v>1574.7701395448291</v>
      </c>
      <c r="GX104" s="250">
        <f t="shared" si="393"/>
        <v>1578.6518080005321</v>
      </c>
      <c r="GY104" s="250">
        <f t="shared" si="393"/>
        <v>1582.5334764562351</v>
      </c>
      <c r="GZ104" s="250">
        <f t="shared" si="393"/>
        <v>1586.4151449119381</v>
      </c>
      <c r="HA104" s="250">
        <f t="shared" si="393"/>
        <v>1590.2968133676411</v>
      </c>
      <c r="HB104" s="250">
        <f t="shared" si="393"/>
        <v>1594.1784818233441</v>
      </c>
      <c r="HC104" s="250">
        <f t="shared" si="393"/>
        <v>1598.0601502790471</v>
      </c>
      <c r="HD104" s="250">
        <f t="shared" si="393"/>
        <v>1601.9418187347501</v>
      </c>
      <c r="HE104" s="250">
        <f t="shared" si="393"/>
        <v>1605.8234871904531</v>
      </c>
      <c r="HF104" s="250">
        <f t="shared" si="393"/>
        <v>1609.7051556461561</v>
      </c>
      <c r="HG104" s="250">
        <f t="shared" si="393"/>
        <v>1613.5868241018591</v>
      </c>
      <c r="HH104" s="250">
        <f t="shared" si="393"/>
        <v>1617.4684925575621</v>
      </c>
      <c r="HI104" s="250">
        <f t="shared" si="393"/>
        <v>1621.3501610132651</v>
      </c>
      <c r="HJ104" s="250">
        <f t="shared" si="393"/>
        <v>1625.231829468968</v>
      </c>
      <c r="HK104" s="250">
        <f t="shared" si="393"/>
        <v>1629.113497924671</v>
      </c>
      <c r="HL104" s="250">
        <f t="shared" si="393"/>
        <v>1632.995166380374</v>
      </c>
      <c r="HM104" s="250">
        <f t="shared" ref="HM104:HR104" si="394">IF(ISNONTEXT($AA$104),HL104+(($HS$104-$AA$104)/200),"")</f>
        <v>1636.876834836077</v>
      </c>
      <c r="HN104" s="250">
        <f t="shared" si="394"/>
        <v>1640.75850329178</v>
      </c>
      <c r="HO104" s="250">
        <f t="shared" si="394"/>
        <v>1644.640171747483</v>
      </c>
      <c r="HP104" s="250">
        <f t="shared" si="394"/>
        <v>1648.521840203186</v>
      </c>
      <c r="HQ104" s="250">
        <f t="shared" si="394"/>
        <v>1652.403508658889</v>
      </c>
      <c r="HR104" s="250">
        <f t="shared" si="394"/>
        <v>1656.285177114592</v>
      </c>
      <c r="HS104" s="184">
        <f>IF(ISNONTEXT($AA104),K104+(3*O104),"")</f>
        <v>1660.1668455703038</v>
      </c>
      <c r="HT104" s="169">
        <f t="shared" si="325"/>
        <v>3.4252140252421347E-5</v>
      </c>
      <c r="HU104" s="169">
        <f t="shared" si="366"/>
        <v>3.7460949805161012E-5</v>
      </c>
      <c r="HV104" s="169">
        <f t="shared" si="366"/>
        <v>4.0933510363535771E-5</v>
      </c>
      <c r="HW104" s="169">
        <f t="shared" si="366"/>
        <v>4.468773377984611E-5</v>
      </c>
      <c r="HX104" s="169">
        <f t="shared" si="377"/>
        <v>4.8742388497914471E-5</v>
      </c>
      <c r="HY104" s="169">
        <f t="shared" si="377"/>
        <v>5.3117107519960695E-5</v>
      </c>
      <c r="HZ104" s="169">
        <f t="shared" si="377"/>
        <v>5.7832393037997667E-5</v>
      </c>
      <c r="IA104" s="169">
        <f t="shared" si="377"/>
        <v>6.2909617401146975E-5</v>
      </c>
      <c r="IB104" s="169">
        <f t="shared" si="377"/>
        <v>6.8371020084724682E-5</v>
      </c>
      <c r="IC104" s="169">
        <f t="shared" si="377"/>
        <v>7.4239700323399185E-5</v>
      </c>
      <c r="ID104" s="169">
        <f t="shared" si="377"/>
        <v>8.0539605069401195E-5</v>
      </c>
      <c r="IE104" s="169">
        <f t="shared" si="377"/>
        <v>8.7295511937870659E-5</v>
      </c>
      <c r="IF104" s="169">
        <f t="shared" si="377"/>
        <v>9.4533006805156168E-5</v>
      </c>
      <c r="IG104" s="169">
        <f t="shared" si="377"/>
        <v>1.0227845573244122E-4</v>
      </c>
      <c r="IH104" s="169">
        <f t="shared" si="377"/>
        <v>1.1055897089664198E-4</v>
      </c>
      <c r="II104" s="169">
        <f t="shared" si="377"/>
        <v>1.1940237022327163E-4</v>
      </c>
      <c r="IJ104" s="169">
        <f t="shared" si="377"/>
        <v>1.2883713043205998E-4</v>
      </c>
      <c r="IK104" s="169">
        <f t="shared" si="377"/>
        <v>1.3889233322569652E-4</v>
      </c>
      <c r="IL104" s="169">
        <f t="shared" si="377"/>
        <v>1.4959760437523691E-4</v>
      </c>
      <c r="IM104" s="169">
        <f t="shared" si="373"/>
        <v>1.6098304548258464E-4</v>
      </c>
      <c r="IN104" s="169">
        <f t="shared" si="373"/>
        <v>1.7307915823109487E-4</v>
      </c>
      <c r="IO104" s="169">
        <f t="shared" si="373"/>
        <v>1.8591676096978008E-4</v>
      </c>
      <c r="IP104" s="169">
        <f t="shared" si="373"/>
        <v>1.9952689751483223E-4</v>
      </c>
      <c r="IQ104" s="169">
        <f t="shared" si="373"/>
        <v>2.1394073809420013E-4</v>
      </c>
      <c r="IR104" s="169">
        <f t="shared" si="373"/>
        <v>2.2918947240667742E-4</v>
      </c>
      <c r="IS104" s="169">
        <f t="shared" si="373"/>
        <v>2.4530419481628459E-4</v>
      </c>
      <c r="IT104" s="169">
        <f t="shared" si="373"/>
        <v>2.6231578175551264E-4</v>
      </c>
      <c r="IU104" s="169">
        <f t="shared" si="373"/>
        <v>2.8025476146703387E-4</v>
      </c>
      <c r="IV104" s="169">
        <f t="shared" si="373"/>
        <v>2.9915117627255731E-4</v>
      </c>
      <c r="IW104" s="169">
        <f t="shared" si="373"/>
        <v>3.1903443761932326E-4</v>
      </c>
      <c r="IX104" s="169">
        <f t="shared" si="373"/>
        <v>3.3993317421897161E-4</v>
      </c>
      <c r="IY104" s="169">
        <f t="shared" si="373"/>
        <v>3.6187507365980124E-4</v>
      </c>
      <c r="IZ104" s="169">
        <f t="shared" si="373"/>
        <v>3.8488671794137028E-4</v>
      </c>
      <c r="JA104" s="169">
        <f t="shared" si="373"/>
        <v>4.0899341344948387E-4</v>
      </c>
      <c r="JB104" s="169">
        <f t="shared" si="370"/>
        <v>4.342190159593962E-4</v>
      </c>
      <c r="JC104" s="169">
        <f t="shared" si="370"/>
        <v>4.6058575132497544E-4</v>
      </c>
      <c r="JD104" s="169">
        <f t="shared" si="370"/>
        <v>4.8811403258106236E-4</v>
      </c>
      <c r="JE104" s="169">
        <f t="shared" si="370"/>
        <v>5.1682227425469904E-4</v>
      </c>
      <c r="JF104" s="169">
        <f t="shared" si="370"/>
        <v>5.4672670474765854E-4</v>
      </c>
      <c r="JG104" s="169">
        <f t="shared" si="370"/>
        <v>5.7784117771715604E-4</v>
      </c>
      <c r="JH104" s="169">
        <f t="shared" si="370"/>
        <v>6.1017698344301098E-4</v>
      </c>
      <c r="JI104" s="169">
        <f t="shared" si="370"/>
        <v>6.4374266122725848E-4</v>
      </c>
      <c r="JJ104" s="169">
        <f t="shared" si="370"/>
        <v>6.7854381392551605E-4</v>
      </c>
      <c r="JK104" s="169">
        <f t="shared" si="370"/>
        <v>7.1458292575762394E-4</v>
      </c>
      <c r="JL104" s="169">
        <f t="shared" si="370"/>
        <v>7.5185918458751282E-4</v>
      </c>
      <c r="JM104" s="169">
        <f t="shared" si="370"/>
        <v>7.9036830989822606E-4</v>
      </c>
      <c r="JN104" s="169">
        <f t="shared" si="370"/>
        <v>8.3010238771689319E-4</v>
      </c>
      <c r="JO104" s="169">
        <f t="shared" si="370"/>
        <v>8.7104971376558617E-4</v>
      </c>
      <c r="JP104" s="169">
        <f t="shared" si="370"/>
        <v>9.1319464612682184E-4</v>
      </c>
      <c r="JQ104" s="169">
        <f t="shared" si="386"/>
        <v>9.5651746871646098E-4</v>
      </c>
      <c r="JR104" s="169">
        <f t="shared" si="386"/>
        <v>1.0009942668513972E-3</v>
      </c>
      <c r="JS104" s="169">
        <f t="shared" si="386"/>
        <v>1.0465968161843546E-3</v>
      </c>
      <c r="JT104" s="169">
        <f t="shared" si="386"/>
        <v>1.093292486252908E-3</v>
      </c>
      <c r="JU104" s="169">
        <f t="shared" si="386"/>
        <v>1.1410441598542884E-3</v>
      </c>
      <c r="JV104" s="169">
        <f t="shared" si="386"/>
        <v>1.189810169411395E-3</v>
      </c>
      <c r="JW104" s="169">
        <f t="shared" si="386"/>
        <v>1.2395442514386574E-3</v>
      </c>
      <c r="JX104" s="169">
        <f t="shared" si="386"/>
        <v>1.2901955201488837E-3</v>
      </c>
      <c r="JY104" s="169">
        <f t="shared" si="386"/>
        <v>1.3417084611641807E-3</v>
      </c>
      <c r="JZ104" s="169">
        <f t="shared" si="386"/>
        <v>1.394022946205546E-3</v>
      </c>
      <c r="KA104" s="169">
        <f t="shared" si="386"/>
        <v>1.4470742695371199E-3</v>
      </c>
      <c r="KB104" s="169">
        <f t="shared" si="386"/>
        <v>1.5007932068327916E-3</v>
      </c>
      <c r="KC104" s="169">
        <f t="shared" si="386"/>
        <v>1.5551060970153054E-3</v>
      </c>
      <c r="KD104" s="169">
        <f t="shared" si="386"/>
        <v>1.6099349474918672E-3</v>
      </c>
      <c r="KE104" s="169">
        <f t="shared" si="386"/>
        <v>1.665197563076197E-3</v>
      </c>
      <c r="KF104" s="169">
        <f t="shared" si="335"/>
        <v>1.720807698745845E-3</v>
      </c>
      <c r="KG104" s="169">
        <f t="shared" si="367"/>
        <v>1.7766752362362095E-3</v>
      </c>
      <c r="KH104" s="169">
        <f t="shared" si="367"/>
        <v>1.8327063843201852E-3</v>
      </c>
      <c r="KI104" s="169">
        <f t="shared" si="367"/>
        <v>1.8888039024656802E-3</v>
      </c>
      <c r="KJ104" s="169">
        <f t="shared" si="378"/>
        <v>1.9448673474035888E-3</v>
      </c>
      <c r="KK104" s="169">
        <f t="shared" si="378"/>
        <v>2.0007933419773916E-3</v>
      </c>
      <c r="KL104" s="169">
        <f t="shared" si="378"/>
        <v>2.0564758654836482E-3</v>
      </c>
      <c r="KM104" s="169">
        <f t="shared" si="378"/>
        <v>2.1118065645515422E-3</v>
      </c>
      <c r="KN104" s="169">
        <f t="shared" si="378"/>
        <v>2.166675083450731E-3</v>
      </c>
      <c r="KO104" s="169">
        <f t="shared" si="378"/>
        <v>2.2209694125613459E-3</v>
      </c>
      <c r="KP104" s="169">
        <f t="shared" si="378"/>
        <v>2.2745762535895078E-3</v>
      </c>
      <c r="KQ104" s="169">
        <f t="shared" si="378"/>
        <v>2.3273813999675373E-3</v>
      </c>
      <c r="KR104" s="169">
        <f t="shared" si="378"/>
        <v>2.3792701307414222E-3</v>
      </c>
      <c r="KS104" s="169">
        <f t="shared" si="378"/>
        <v>2.4301276161204973E-3</v>
      </c>
      <c r="KT104" s="169">
        <f t="shared" si="378"/>
        <v>2.4798393327468229E-3</v>
      </c>
      <c r="KU104" s="169">
        <f t="shared" si="378"/>
        <v>2.5282914866357358E-3</v>
      </c>
      <c r="KV104" s="169">
        <f t="shared" si="378"/>
        <v>2.5753714416455096E-3</v>
      </c>
      <c r="KW104" s="169">
        <f t="shared" si="378"/>
        <v>2.6209681512541676E-3</v>
      </c>
      <c r="KX104" s="169">
        <f t="shared" si="378"/>
        <v>2.6649725913560213E-3</v>
      </c>
      <c r="KY104" s="169">
        <f t="shared" si="374"/>
        <v>2.7072781917404404E-3</v>
      </c>
      <c r="KZ104" s="169">
        <f t="shared" si="374"/>
        <v>2.7477812638812753E-3</v>
      </c>
      <c r="LA104" s="169">
        <f t="shared" si="374"/>
        <v>2.7863814226478986E-3</v>
      </c>
      <c r="LB104" s="169">
        <f t="shared" si="374"/>
        <v>2.8229819995483937E-3</v>
      </c>
      <c r="LC104" s="169">
        <f t="shared" si="374"/>
        <v>2.8574904451322911E-3</v>
      </c>
      <c r="LD104" s="169">
        <f t="shared" si="374"/>
        <v>2.8898187182145839E-3</v>
      </c>
      <c r="LE104" s="169">
        <f t="shared" si="374"/>
        <v>2.9198836596344598E-3</v>
      </c>
      <c r="LF104" s="169">
        <f t="shared" si="374"/>
        <v>2.9476073483311813E-3</v>
      </c>
      <c r="LG104" s="169">
        <f t="shared" si="374"/>
        <v>2.9729174376053494E-3</v>
      </c>
      <c r="LH104" s="169">
        <f t="shared" si="374"/>
        <v>2.995747469536065E-3</v>
      </c>
      <c r="LI104" s="169">
        <f t="shared" si="374"/>
        <v>3.016037165642413E-3</v>
      </c>
      <c r="LJ104" s="169">
        <f t="shared" si="374"/>
        <v>3.033732692010651E-3</v>
      </c>
      <c r="LK104" s="169">
        <f t="shared" si="374"/>
        <v>3.0487868972552939E-3</v>
      </c>
      <c r="LL104" s="169">
        <f t="shared" si="374"/>
        <v>3.0611595218421419E-3</v>
      </c>
      <c r="LM104" s="169">
        <f t="shared" si="374"/>
        <v>3.070817377472728E-3</v>
      </c>
      <c r="LN104" s="169">
        <f t="shared" si="371"/>
        <v>3.0777344954115667E-3</v>
      </c>
      <c r="LO104" s="169">
        <f t="shared" si="371"/>
        <v>3.0818922428284242E-3</v>
      </c>
      <c r="LP104" s="169">
        <f t="shared" si="371"/>
        <v>3.0832794064261011E-3</v>
      </c>
      <c r="LQ104" s="169">
        <f t="shared" si="371"/>
        <v>3.0818922428284302E-3</v>
      </c>
      <c r="LR104" s="169">
        <f t="shared" si="371"/>
        <v>3.0777344954115793E-3</v>
      </c>
      <c r="LS104" s="169">
        <f t="shared" si="371"/>
        <v>3.0708173774727466E-3</v>
      </c>
      <c r="LT104" s="169">
        <f t="shared" si="371"/>
        <v>3.0611595218421671E-3</v>
      </c>
      <c r="LU104" s="169">
        <f t="shared" si="371"/>
        <v>3.0487868972553242E-3</v>
      </c>
      <c r="LV104" s="169">
        <f t="shared" si="371"/>
        <v>3.0337326920106874E-3</v>
      </c>
      <c r="LW104" s="169">
        <f t="shared" si="371"/>
        <v>3.0160371656424555E-3</v>
      </c>
      <c r="LX104" s="169">
        <f t="shared" si="371"/>
        <v>2.9957474695361131E-3</v>
      </c>
      <c r="LY104" s="169">
        <f t="shared" si="371"/>
        <v>2.9729174376054036E-3</v>
      </c>
      <c r="LZ104" s="169">
        <f t="shared" si="371"/>
        <v>2.9476073483312402E-3</v>
      </c>
      <c r="MA104" s="169">
        <f t="shared" si="371"/>
        <v>2.9198836596345244E-3</v>
      </c>
      <c r="MB104" s="169">
        <f t="shared" si="371"/>
        <v>2.8898187182146528E-3</v>
      </c>
      <c r="MC104" s="169">
        <f t="shared" si="387"/>
        <v>2.8574904451323657E-3</v>
      </c>
      <c r="MD104" s="169">
        <f t="shared" si="387"/>
        <v>2.8229819995484727E-3</v>
      </c>
      <c r="ME104" s="169">
        <f t="shared" si="387"/>
        <v>2.7863814226479823E-3</v>
      </c>
      <c r="MF104" s="169">
        <f t="shared" si="387"/>
        <v>2.7477812638813633E-3</v>
      </c>
      <c r="MG104" s="169">
        <f t="shared" si="387"/>
        <v>2.7072781917405328E-3</v>
      </c>
      <c r="MH104" s="169">
        <f t="shared" si="387"/>
        <v>2.6649725913561175E-3</v>
      </c>
      <c r="MI104" s="169">
        <f t="shared" si="387"/>
        <v>2.6209681512542678E-3</v>
      </c>
      <c r="MJ104" s="169">
        <f t="shared" si="387"/>
        <v>2.5753714416456128E-3</v>
      </c>
      <c r="MK104" s="169">
        <f t="shared" si="387"/>
        <v>2.5282914866358421E-3</v>
      </c>
      <c r="ML104" s="169">
        <f t="shared" si="387"/>
        <v>2.4798393327469326E-3</v>
      </c>
      <c r="MM104" s="169">
        <f t="shared" si="387"/>
        <v>2.4301276161206088E-3</v>
      </c>
      <c r="MN104" s="169">
        <f t="shared" si="387"/>
        <v>2.3792701307415371E-3</v>
      </c>
      <c r="MO104" s="169">
        <f t="shared" si="387"/>
        <v>2.3273813999676539E-3</v>
      </c>
      <c r="MP104" s="169">
        <f t="shared" si="387"/>
        <v>2.2745762535896262E-3</v>
      </c>
      <c r="MQ104" s="169">
        <f t="shared" si="387"/>
        <v>2.220969412561466E-3</v>
      </c>
      <c r="MR104" s="169">
        <f t="shared" si="336"/>
        <v>2.1666750834508528E-3</v>
      </c>
      <c r="MS104" s="169">
        <f t="shared" si="368"/>
        <v>2.1118065645516645E-3</v>
      </c>
      <c r="MT104" s="169">
        <f t="shared" si="368"/>
        <v>2.0564758654837718E-3</v>
      </c>
      <c r="MU104" s="169">
        <f t="shared" si="368"/>
        <v>2.000793341977516E-3</v>
      </c>
      <c r="MV104" s="169">
        <f t="shared" si="379"/>
        <v>1.9448673474037133E-3</v>
      </c>
      <c r="MW104" s="169">
        <f t="shared" si="379"/>
        <v>1.8888039024658053E-3</v>
      </c>
      <c r="MX104" s="169">
        <f t="shared" si="379"/>
        <v>1.8327063843203101E-3</v>
      </c>
      <c r="MY104" s="169">
        <f t="shared" si="379"/>
        <v>1.776675236236334E-3</v>
      </c>
      <c r="MZ104" s="169">
        <f t="shared" si="379"/>
        <v>1.7208076987459693E-3</v>
      </c>
      <c r="NA104" s="169">
        <f t="shared" si="379"/>
        <v>1.6651975630763208E-3</v>
      </c>
      <c r="NB104" s="169">
        <f t="shared" si="379"/>
        <v>1.6099349474919895E-3</v>
      </c>
      <c r="NC104" s="169">
        <f t="shared" si="379"/>
        <v>1.5551060970154268E-3</v>
      </c>
      <c r="ND104" s="169">
        <f t="shared" si="379"/>
        <v>1.5007932068329117E-3</v>
      </c>
      <c r="NE104" s="169">
        <f t="shared" si="379"/>
        <v>1.4470742695372387E-3</v>
      </c>
      <c r="NF104" s="169">
        <f t="shared" si="379"/>
        <v>1.3940229462056633E-3</v>
      </c>
      <c r="NG104" s="169">
        <f t="shared" si="379"/>
        <v>1.3417084611642965E-3</v>
      </c>
      <c r="NH104" s="169">
        <f t="shared" si="379"/>
        <v>1.2901955201489975E-3</v>
      </c>
      <c r="NI104" s="169">
        <f t="shared" si="379"/>
        <v>1.2395442514387693E-3</v>
      </c>
      <c r="NJ104" s="169">
        <f t="shared" si="379"/>
        <v>1.1898101694115047E-3</v>
      </c>
      <c r="NK104" s="169">
        <f t="shared" si="375"/>
        <v>1.1410441598543957E-3</v>
      </c>
      <c r="NL104" s="169">
        <f t="shared" si="375"/>
        <v>1.0932924862530132E-3</v>
      </c>
      <c r="NM104" s="169">
        <f t="shared" si="375"/>
        <v>1.0465968161844574E-3</v>
      </c>
      <c r="NN104" s="169">
        <f t="shared" si="375"/>
        <v>1.0009942668514978E-3</v>
      </c>
      <c r="NO104" s="169">
        <f t="shared" si="375"/>
        <v>9.5651746871655856E-4</v>
      </c>
      <c r="NP104" s="169">
        <f t="shared" si="375"/>
        <v>9.1319464612691704E-4</v>
      </c>
      <c r="NQ104" s="169">
        <f t="shared" si="375"/>
        <v>8.7104971376567855E-4</v>
      </c>
      <c r="NR104" s="169">
        <f t="shared" si="375"/>
        <v>8.3010238771698275E-4</v>
      </c>
      <c r="NS104" s="169">
        <f t="shared" si="375"/>
        <v>7.9036830989831323E-4</v>
      </c>
      <c r="NT104" s="169">
        <f t="shared" si="375"/>
        <v>7.5185918458759728E-4</v>
      </c>
      <c r="NU104" s="169">
        <f t="shared" si="375"/>
        <v>7.1458292575770548E-4</v>
      </c>
      <c r="NV104" s="169">
        <f t="shared" si="375"/>
        <v>6.7854381392559488E-4</v>
      </c>
      <c r="NW104" s="169">
        <f t="shared" si="375"/>
        <v>6.4374266122733481E-4</v>
      </c>
      <c r="NX104" s="169">
        <f t="shared" si="375"/>
        <v>6.1017698344308438E-4</v>
      </c>
      <c r="NY104" s="169">
        <f t="shared" si="375"/>
        <v>5.7784117771722673E-4</v>
      </c>
      <c r="NZ104" s="169">
        <f t="shared" si="372"/>
        <v>5.467267047477262E-4</v>
      </c>
      <c r="OA104" s="169">
        <f t="shared" si="372"/>
        <v>5.168222742547643E-4</v>
      </c>
      <c r="OB104" s="169">
        <f t="shared" si="372"/>
        <v>4.8811403258112578E-4</v>
      </c>
      <c r="OC104" s="169">
        <f t="shared" si="372"/>
        <v>4.6058575132503594E-4</v>
      </c>
      <c r="OD104" s="169">
        <f t="shared" si="372"/>
        <v>4.3421901595945442E-4</v>
      </c>
      <c r="OE104" s="169">
        <f t="shared" si="372"/>
        <v>4.0899341344953949E-4</v>
      </c>
      <c r="OF104" s="169">
        <f t="shared" si="372"/>
        <v>3.8488671794142362E-4</v>
      </c>
      <c r="OG104" s="169">
        <f t="shared" si="372"/>
        <v>3.6187507365985187E-4</v>
      </c>
      <c r="OH104" s="169">
        <f t="shared" si="372"/>
        <v>3.3993317421901991E-4</v>
      </c>
      <c r="OI104" s="169">
        <f t="shared" si="372"/>
        <v>3.1903443761936945E-4</v>
      </c>
      <c r="OJ104" s="169">
        <f t="shared" si="372"/>
        <v>2.99151176272601E-4</v>
      </c>
      <c r="OK104" s="169">
        <f t="shared" si="372"/>
        <v>2.8025476146707528E-4</v>
      </c>
      <c r="OL104" s="169">
        <f t="shared" si="372"/>
        <v>2.6231578175555211E-4</v>
      </c>
      <c r="OM104" s="169">
        <f t="shared" si="372"/>
        <v>2.4530419481632183E-4</v>
      </c>
      <c r="ON104" s="169">
        <f t="shared" si="372"/>
        <v>2.2918947240671271E-4</v>
      </c>
      <c r="OO104" s="169">
        <f t="shared" si="388"/>
        <v>2.1394073809423374E-4</v>
      </c>
      <c r="OP104" s="169">
        <f t="shared" si="388"/>
        <v>1.9952689751486378E-4</v>
      </c>
      <c r="OQ104" s="169">
        <f t="shared" si="388"/>
        <v>1.8591676096980982E-4</v>
      </c>
      <c r="OR104" s="169">
        <f t="shared" si="388"/>
        <v>1.7307915823112306E-4</v>
      </c>
      <c r="OS104" s="169">
        <f t="shared" si="388"/>
        <v>1.6098304548261102E-4</v>
      </c>
      <c r="OT104" s="169">
        <f t="shared" si="388"/>
        <v>1.4959760437526179E-4</v>
      </c>
      <c r="OU104" s="169">
        <f t="shared" si="388"/>
        <v>1.3889233322572002E-4</v>
      </c>
      <c r="OV104" s="169">
        <f t="shared" si="388"/>
        <v>1.2883713043208188E-4</v>
      </c>
      <c r="OW104" s="169">
        <f t="shared" si="388"/>
        <v>1.1940237022329213E-4</v>
      </c>
      <c r="OX104" s="169">
        <f t="shared" si="388"/>
        <v>1.1055897089666137E-4</v>
      </c>
      <c r="OY104" s="169">
        <f t="shared" si="388"/>
        <v>1.022784557324592E-4</v>
      </c>
      <c r="OZ104" s="169">
        <f t="shared" si="388"/>
        <v>9.4533006805173027E-5</v>
      </c>
      <c r="PA104" s="169">
        <f t="shared" si="388"/>
        <v>8.7295511937886516E-5</v>
      </c>
      <c r="PB104" s="169">
        <f t="shared" si="388"/>
        <v>8.0539605069415859E-5</v>
      </c>
      <c r="PC104" s="169">
        <f t="shared" si="388"/>
        <v>7.423970032341286E-5</v>
      </c>
      <c r="PD104" s="169">
        <f t="shared" si="337"/>
        <v>6.8371020084737516E-5</v>
      </c>
      <c r="PE104" s="169">
        <f t="shared" si="384"/>
        <v>6.2909617401158834E-5</v>
      </c>
      <c r="PF104" s="169">
        <f t="shared" si="384"/>
        <v>5.7832393038008665E-5</v>
      </c>
      <c r="PG104" s="169">
        <f t="shared" si="384"/>
        <v>5.3117107519970981E-5</v>
      </c>
      <c r="PH104" s="169">
        <f t="shared" si="384"/>
        <v>4.8742388497923957E-5</v>
      </c>
      <c r="PI104" s="169">
        <f t="shared" si="384"/>
        <v>4.4687733779854919E-5</v>
      </c>
      <c r="PJ104" s="169">
        <f t="shared" si="384"/>
        <v>4.093351036354395E-5</v>
      </c>
      <c r="PK104" s="169">
        <f t="shared" si="384"/>
        <v>3.7460949805168527E-5</v>
      </c>
      <c r="PL104" s="169">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2"/>
      <c r="S105" s="35"/>
      <c r="T105" s="35"/>
      <c r="U105" s="35"/>
      <c r="V105" s="35"/>
      <c r="W105" s="35"/>
      <c r="X105" s="35"/>
      <c r="Y105" s="5"/>
    </row>
    <row r="106" spans="1:428" ht="16" x14ac:dyDescent="0.8">
      <c r="A106" s="5"/>
      <c r="B106" s="5"/>
      <c r="C106" s="5"/>
      <c r="D106" s="431" t="s">
        <v>75</v>
      </c>
      <c r="E106" s="432"/>
      <c r="F106" s="433"/>
      <c r="G106" s="5"/>
      <c r="H106" s="5"/>
      <c r="I106" s="2"/>
      <c r="J106" s="5"/>
      <c r="K106" s="5"/>
      <c r="L106" s="5"/>
      <c r="M106" s="5"/>
      <c r="O106" s="33" t="s">
        <v>84</v>
      </c>
      <c r="P106" s="33"/>
      <c r="Q106" s="97">
        <v>1400</v>
      </c>
      <c r="R106" s="273">
        <f>IF(OR(O104="",Q106=""),"",ABS(VLOOKUP($Q$1,VLookups!$A$43:$B$44,2,FALSE)-_xlfn.NORM.DIST(Q106,K104,O104,TRUE)))</f>
        <v>0.83873332731190975</v>
      </c>
      <c r="S106" s="66">
        <f>IF($O$104="","",_xlfn.NORM.INV(ABS(VLOOKUP($Q$1,VLookups!$A$43:$B$44,2,FALSE)-S$3),$K$104,$O104))</f>
        <v>1106.1813904556227</v>
      </c>
      <c r="T106" s="67">
        <f>IF($O$104="","",_xlfn.NORM.INV(ABS(VLOOKUP($Q$1,VLookups!$A$43:$B$44,2,FALSE)-T$3),$K$104,$O104))</f>
        <v>1437.8186095443773</v>
      </c>
      <c r="U106" s="68">
        <f>IF($O$104="","",_xlfn.NORM.INV(ABS(VLOOKUP($Q$1,VLookups!$A$43:$B$44,2,FALSE)-U$3),$K$104,$O104))</f>
        <v>1406.1030264811807</v>
      </c>
      <c r="V106" s="69">
        <f>IF($O$104="","",_xlfn.NORM.INV(ABS(VLOOKUP($Q$1,VLookups!$A$43:$B$44,2,FALSE)-V$3),$K$104,$O104))</f>
        <v>1380.8964864669954</v>
      </c>
      <c r="W106" s="70">
        <f>IF($O$104="","",_xlfn.NORM.INV(ABS(VLOOKUP($Q$1,VLookups!$A$43:$B$44,2,FALSE)-W$3),$K$104,$O104))</f>
        <v>1359.2715195677051</v>
      </c>
      <c r="X106" s="71">
        <f>IF($O$104="","",_xlfn.NORM.INV(ABS(VLOOKUP($Q$1,VLookups!$A$43:$B$44,2,FALSE)-X$3),$K$104,$O104))</f>
        <v>1339.8516309444433</v>
      </c>
      <c r="Y106" s="5"/>
      <c r="HT106" s="208">
        <f>IF(AND($F$112&gt;0,$F$113&gt;0),IF(OR(AA104&lt;$F$112,AA104=$F$112),HT104,0),"")</f>
        <v>3.4252140252421347E-5</v>
      </c>
      <c r="HU106" s="208">
        <f t="shared" ref="HU106:KF106" si="395">IF(AND($F$112&gt;0,$F$113&gt;0),IF(OR(AB104&lt;$F$112,AB104=$F$112),HU104,0),"")</f>
        <v>3.7460949805161012E-5</v>
      </c>
      <c r="HV106" s="208">
        <f t="shared" si="395"/>
        <v>4.0933510363535771E-5</v>
      </c>
      <c r="HW106" s="208">
        <f t="shared" si="395"/>
        <v>4.468773377984611E-5</v>
      </c>
      <c r="HX106" s="208">
        <f t="shared" si="395"/>
        <v>4.8742388497914471E-5</v>
      </c>
      <c r="HY106" s="208">
        <f t="shared" si="395"/>
        <v>5.3117107519960695E-5</v>
      </c>
      <c r="HZ106" s="208">
        <f t="shared" si="395"/>
        <v>5.7832393037997667E-5</v>
      </c>
      <c r="IA106" s="208">
        <f t="shared" si="395"/>
        <v>6.2909617401146975E-5</v>
      </c>
      <c r="IB106" s="208">
        <f t="shared" si="395"/>
        <v>6.8371020084724682E-5</v>
      </c>
      <c r="IC106" s="208">
        <f t="shared" si="395"/>
        <v>7.4239700323399185E-5</v>
      </c>
      <c r="ID106" s="208">
        <f t="shared" si="395"/>
        <v>8.0539605069401195E-5</v>
      </c>
      <c r="IE106" s="208">
        <f t="shared" si="395"/>
        <v>8.7295511937870659E-5</v>
      </c>
      <c r="IF106" s="208">
        <f t="shared" si="395"/>
        <v>9.4533006805156168E-5</v>
      </c>
      <c r="IG106" s="208">
        <f t="shared" si="395"/>
        <v>1.0227845573244122E-4</v>
      </c>
      <c r="IH106" s="208">
        <f t="shared" si="395"/>
        <v>1.1055897089664198E-4</v>
      </c>
      <c r="II106" s="208">
        <f t="shared" si="395"/>
        <v>1.1940237022327163E-4</v>
      </c>
      <c r="IJ106" s="208">
        <f t="shared" si="395"/>
        <v>1.2883713043205998E-4</v>
      </c>
      <c r="IK106" s="208">
        <f t="shared" si="395"/>
        <v>1.3889233322569652E-4</v>
      </c>
      <c r="IL106" s="208">
        <f t="shared" si="395"/>
        <v>1.4959760437523691E-4</v>
      </c>
      <c r="IM106" s="208">
        <f t="shared" si="395"/>
        <v>1.6098304548258464E-4</v>
      </c>
      <c r="IN106" s="208">
        <f t="shared" si="395"/>
        <v>1.7307915823109487E-4</v>
      </c>
      <c r="IO106" s="208">
        <f t="shared" si="395"/>
        <v>1.8591676096978008E-4</v>
      </c>
      <c r="IP106" s="208">
        <f t="shared" si="395"/>
        <v>1.9952689751483223E-4</v>
      </c>
      <c r="IQ106" s="208">
        <f t="shared" si="395"/>
        <v>2.1394073809420013E-4</v>
      </c>
      <c r="IR106" s="208">
        <f t="shared" si="395"/>
        <v>2.2918947240667742E-4</v>
      </c>
      <c r="IS106" s="208">
        <f t="shared" si="395"/>
        <v>2.4530419481628459E-4</v>
      </c>
      <c r="IT106" s="208">
        <f t="shared" si="395"/>
        <v>2.6231578175551264E-4</v>
      </c>
      <c r="IU106" s="208">
        <f t="shared" si="395"/>
        <v>2.8025476146703387E-4</v>
      </c>
      <c r="IV106" s="208">
        <f t="shared" si="395"/>
        <v>2.9915117627255731E-4</v>
      </c>
      <c r="IW106" s="208">
        <f t="shared" si="395"/>
        <v>3.1903443761932326E-4</v>
      </c>
      <c r="IX106" s="208">
        <f t="shared" si="395"/>
        <v>3.3993317421897161E-4</v>
      </c>
      <c r="IY106" s="208">
        <f t="shared" si="395"/>
        <v>3.6187507365980124E-4</v>
      </c>
      <c r="IZ106" s="208">
        <f t="shared" si="395"/>
        <v>3.8488671794137028E-4</v>
      </c>
      <c r="JA106" s="208">
        <f t="shared" si="395"/>
        <v>4.0899341344948387E-4</v>
      </c>
      <c r="JB106" s="208">
        <f t="shared" si="395"/>
        <v>4.342190159593962E-4</v>
      </c>
      <c r="JC106" s="208">
        <f t="shared" si="395"/>
        <v>4.6058575132497544E-4</v>
      </c>
      <c r="JD106" s="208">
        <f t="shared" si="395"/>
        <v>4.8811403258106236E-4</v>
      </c>
      <c r="JE106" s="208">
        <f t="shared" si="395"/>
        <v>5.1682227425469904E-4</v>
      </c>
      <c r="JF106" s="208">
        <f t="shared" si="395"/>
        <v>5.4672670474765854E-4</v>
      </c>
      <c r="JG106" s="208">
        <f t="shared" si="395"/>
        <v>5.7784117771715604E-4</v>
      </c>
      <c r="JH106" s="208">
        <f t="shared" si="395"/>
        <v>6.1017698344301098E-4</v>
      </c>
      <c r="JI106" s="208">
        <f t="shared" si="395"/>
        <v>6.4374266122725848E-4</v>
      </c>
      <c r="JJ106" s="208">
        <f t="shared" si="395"/>
        <v>6.7854381392551605E-4</v>
      </c>
      <c r="JK106" s="208">
        <f t="shared" si="395"/>
        <v>7.1458292575762394E-4</v>
      </c>
      <c r="JL106" s="208">
        <f t="shared" si="395"/>
        <v>7.5185918458751282E-4</v>
      </c>
      <c r="JM106" s="208">
        <f t="shared" si="395"/>
        <v>7.9036830989822606E-4</v>
      </c>
      <c r="JN106" s="208">
        <f t="shared" si="395"/>
        <v>8.3010238771689319E-4</v>
      </c>
      <c r="JO106" s="208">
        <f t="shared" si="395"/>
        <v>8.7104971376558617E-4</v>
      </c>
      <c r="JP106" s="208">
        <f t="shared" si="395"/>
        <v>9.1319464612682184E-4</v>
      </c>
      <c r="JQ106" s="208">
        <f t="shared" si="395"/>
        <v>9.5651746871646098E-4</v>
      </c>
      <c r="JR106" s="208">
        <f t="shared" si="395"/>
        <v>1.0009942668513972E-3</v>
      </c>
      <c r="JS106" s="208">
        <f t="shared" si="395"/>
        <v>1.0465968161843546E-3</v>
      </c>
      <c r="JT106" s="208">
        <f t="shared" si="395"/>
        <v>1.093292486252908E-3</v>
      </c>
      <c r="JU106" s="208">
        <f t="shared" si="395"/>
        <v>1.1410441598542884E-3</v>
      </c>
      <c r="JV106" s="208">
        <f t="shared" si="395"/>
        <v>1.189810169411395E-3</v>
      </c>
      <c r="JW106" s="208">
        <f t="shared" si="395"/>
        <v>1.2395442514386574E-3</v>
      </c>
      <c r="JX106" s="208">
        <f t="shared" si="395"/>
        <v>1.2901955201488837E-3</v>
      </c>
      <c r="JY106" s="208">
        <f t="shared" si="395"/>
        <v>1.3417084611641807E-3</v>
      </c>
      <c r="JZ106" s="208">
        <f t="shared" si="395"/>
        <v>0</v>
      </c>
      <c r="KA106" s="208">
        <f t="shared" si="395"/>
        <v>0</v>
      </c>
      <c r="KB106" s="208">
        <f t="shared" si="395"/>
        <v>0</v>
      </c>
      <c r="KC106" s="208">
        <f t="shared" si="395"/>
        <v>0</v>
      </c>
      <c r="KD106" s="208">
        <f t="shared" si="395"/>
        <v>0</v>
      </c>
      <c r="KE106" s="208">
        <f t="shared" si="395"/>
        <v>0</v>
      </c>
      <c r="KF106" s="208">
        <f t="shared" si="395"/>
        <v>0</v>
      </c>
      <c r="KG106" s="208">
        <f t="shared" ref="KG106:MR106" si="396">IF(AND($F$112&gt;0,$F$113&gt;0),IF(OR(CN104&lt;$F$112,CN104=$F$112),KG104,0),"")</f>
        <v>0</v>
      </c>
      <c r="KH106" s="208">
        <f t="shared" si="396"/>
        <v>0</v>
      </c>
      <c r="KI106" s="208">
        <f t="shared" si="396"/>
        <v>0</v>
      </c>
      <c r="KJ106" s="208">
        <f t="shared" si="396"/>
        <v>0</v>
      </c>
      <c r="KK106" s="208">
        <f t="shared" si="396"/>
        <v>0</v>
      </c>
      <c r="KL106" s="208">
        <f t="shared" si="396"/>
        <v>0</v>
      </c>
      <c r="KM106" s="208">
        <f t="shared" si="396"/>
        <v>0</v>
      </c>
      <c r="KN106" s="208">
        <f t="shared" si="396"/>
        <v>0</v>
      </c>
      <c r="KO106" s="208">
        <f t="shared" si="396"/>
        <v>0</v>
      </c>
      <c r="KP106" s="208">
        <f t="shared" si="396"/>
        <v>0</v>
      </c>
      <c r="KQ106" s="208">
        <f t="shared" si="396"/>
        <v>0</v>
      </c>
      <c r="KR106" s="208">
        <f t="shared" si="396"/>
        <v>0</v>
      </c>
      <c r="KS106" s="208">
        <f t="shared" si="396"/>
        <v>0</v>
      </c>
      <c r="KT106" s="208">
        <f t="shared" si="396"/>
        <v>0</v>
      </c>
      <c r="KU106" s="208">
        <f t="shared" si="396"/>
        <v>0</v>
      </c>
      <c r="KV106" s="208">
        <f t="shared" si="396"/>
        <v>0</v>
      </c>
      <c r="KW106" s="208">
        <f t="shared" si="396"/>
        <v>0</v>
      </c>
      <c r="KX106" s="208">
        <f t="shared" si="396"/>
        <v>0</v>
      </c>
      <c r="KY106" s="208">
        <f t="shared" si="396"/>
        <v>0</v>
      </c>
      <c r="KZ106" s="208">
        <f t="shared" si="396"/>
        <v>0</v>
      </c>
      <c r="LA106" s="208">
        <f t="shared" si="396"/>
        <v>0</v>
      </c>
      <c r="LB106" s="208">
        <f t="shared" si="396"/>
        <v>0</v>
      </c>
      <c r="LC106" s="208">
        <f t="shared" si="396"/>
        <v>0</v>
      </c>
      <c r="LD106" s="208">
        <f t="shared" si="396"/>
        <v>0</v>
      </c>
      <c r="LE106" s="208">
        <f t="shared" si="396"/>
        <v>0</v>
      </c>
      <c r="LF106" s="208">
        <f t="shared" si="396"/>
        <v>0</v>
      </c>
      <c r="LG106" s="208">
        <f t="shared" si="396"/>
        <v>0</v>
      </c>
      <c r="LH106" s="208">
        <f t="shared" si="396"/>
        <v>0</v>
      </c>
      <c r="LI106" s="208">
        <f t="shared" si="396"/>
        <v>0</v>
      </c>
      <c r="LJ106" s="208">
        <f t="shared" si="396"/>
        <v>0</v>
      </c>
      <c r="LK106" s="208">
        <f t="shared" si="396"/>
        <v>0</v>
      </c>
      <c r="LL106" s="208">
        <f t="shared" si="396"/>
        <v>0</v>
      </c>
      <c r="LM106" s="208">
        <f t="shared" si="396"/>
        <v>0</v>
      </c>
      <c r="LN106" s="208">
        <f t="shared" si="396"/>
        <v>0</v>
      </c>
      <c r="LO106" s="208">
        <f t="shared" si="396"/>
        <v>0</v>
      </c>
      <c r="LP106" s="208">
        <f t="shared" si="396"/>
        <v>0</v>
      </c>
      <c r="LQ106" s="208">
        <f t="shared" si="396"/>
        <v>0</v>
      </c>
      <c r="LR106" s="208">
        <f t="shared" si="396"/>
        <v>0</v>
      </c>
      <c r="LS106" s="208">
        <f t="shared" si="396"/>
        <v>0</v>
      </c>
      <c r="LT106" s="208">
        <f t="shared" si="396"/>
        <v>0</v>
      </c>
      <c r="LU106" s="208">
        <f t="shared" si="396"/>
        <v>0</v>
      </c>
      <c r="LV106" s="208">
        <f t="shared" si="396"/>
        <v>0</v>
      </c>
      <c r="LW106" s="208">
        <f t="shared" si="396"/>
        <v>0</v>
      </c>
      <c r="LX106" s="208">
        <f t="shared" si="396"/>
        <v>0</v>
      </c>
      <c r="LY106" s="208">
        <f t="shared" si="396"/>
        <v>0</v>
      </c>
      <c r="LZ106" s="208">
        <f t="shared" si="396"/>
        <v>0</v>
      </c>
      <c r="MA106" s="208">
        <f t="shared" si="396"/>
        <v>0</v>
      </c>
      <c r="MB106" s="208">
        <f t="shared" si="396"/>
        <v>0</v>
      </c>
      <c r="MC106" s="208">
        <f t="shared" si="396"/>
        <v>0</v>
      </c>
      <c r="MD106" s="208">
        <f t="shared" si="396"/>
        <v>0</v>
      </c>
      <c r="ME106" s="208">
        <f t="shared" si="396"/>
        <v>0</v>
      </c>
      <c r="MF106" s="208">
        <f t="shared" si="396"/>
        <v>0</v>
      </c>
      <c r="MG106" s="208">
        <f t="shared" si="396"/>
        <v>0</v>
      </c>
      <c r="MH106" s="208">
        <f t="shared" si="396"/>
        <v>0</v>
      </c>
      <c r="MI106" s="208">
        <f t="shared" si="396"/>
        <v>0</v>
      </c>
      <c r="MJ106" s="208">
        <f t="shared" si="396"/>
        <v>0</v>
      </c>
      <c r="MK106" s="208">
        <f t="shared" si="396"/>
        <v>0</v>
      </c>
      <c r="ML106" s="208">
        <f t="shared" si="396"/>
        <v>0</v>
      </c>
      <c r="MM106" s="208">
        <f t="shared" si="396"/>
        <v>0</v>
      </c>
      <c r="MN106" s="208">
        <f t="shared" si="396"/>
        <v>0</v>
      </c>
      <c r="MO106" s="208">
        <f t="shared" si="396"/>
        <v>0</v>
      </c>
      <c r="MP106" s="208">
        <f t="shared" si="396"/>
        <v>0</v>
      </c>
      <c r="MQ106" s="208">
        <f t="shared" si="396"/>
        <v>0</v>
      </c>
      <c r="MR106" s="208">
        <f t="shared" si="396"/>
        <v>0</v>
      </c>
      <c r="MS106" s="208">
        <f t="shared" ref="MS106:PD106" si="397">IF(AND($F$112&gt;0,$F$113&gt;0),IF(OR(EZ104&lt;$F$112,EZ104=$F$112),MS104,0),"")</f>
        <v>0</v>
      </c>
      <c r="MT106" s="208">
        <f t="shared" si="397"/>
        <v>0</v>
      </c>
      <c r="MU106" s="208">
        <f t="shared" si="397"/>
        <v>0</v>
      </c>
      <c r="MV106" s="208">
        <f t="shared" si="397"/>
        <v>0</v>
      </c>
      <c r="MW106" s="208">
        <f t="shared" si="397"/>
        <v>0</v>
      </c>
      <c r="MX106" s="208">
        <f t="shared" si="397"/>
        <v>0</v>
      </c>
      <c r="MY106" s="208">
        <f t="shared" si="397"/>
        <v>0</v>
      </c>
      <c r="MZ106" s="208">
        <f t="shared" si="397"/>
        <v>0</v>
      </c>
      <c r="NA106" s="208">
        <f t="shared" si="397"/>
        <v>0</v>
      </c>
      <c r="NB106" s="208">
        <f t="shared" si="397"/>
        <v>0</v>
      </c>
      <c r="NC106" s="208">
        <f t="shared" si="397"/>
        <v>0</v>
      </c>
      <c r="ND106" s="208">
        <f t="shared" si="397"/>
        <v>0</v>
      </c>
      <c r="NE106" s="208">
        <f t="shared" si="397"/>
        <v>0</v>
      </c>
      <c r="NF106" s="208">
        <f t="shared" si="397"/>
        <v>0</v>
      </c>
      <c r="NG106" s="208">
        <f t="shared" si="397"/>
        <v>0</v>
      </c>
      <c r="NH106" s="208">
        <f t="shared" si="397"/>
        <v>0</v>
      </c>
      <c r="NI106" s="208">
        <f t="shared" si="397"/>
        <v>0</v>
      </c>
      <c r="NJ106" s="208">
        <f t="shared" si="397"/>
        <v>0</v>
      </c>
      <c r="NK106" s="208">
        <f t="shared" si="397"/>
        <v>0</v>
      </c>
      <c r="NL106" s="208">
        <f t="shared" si="397"/>
        <v>0</v>
      </c>
      <c r="NM106" s="208">
        <f t="shared" si="397"/>
        <v>0</v>
      </c>
      <c r="NN106" s="208">
        <f t="shared" si="397"/>
        <v>0</v>
      </c>
      <c r="NO106" s="208">
        <f t="shared" si="397"/>
        <v>0</v>
      </c>
      <c r="NP106" s="208">
        <f t="shared" si="397"/>
        <v>0</v>
      </c>
      <c r="NQ106" s="208">
        <f t="shared" si="397"/>
        <v>0</v>
      </c>
      <c r="NR106" s="208">
        <f t="shared" si="397"/>
        <v>0</v>
      </c>
      <c r="NS106" s="208">
        <f t="shared" si="397"/>
        <v>0</v>
      </c>
      <c r="NT106" s="208">
        <f t="shared" si="397"/>
        <v>0</v>
      </c>
      <c r="NU106" s="208">
        <f t="shared" si="397"/>
        <v>0</v>
      </c>
      <c r="NV106" s="208">
        <f t="shared" si="397"/>
        <v>0</v>
      </c>
      <c r="NW106" s="208">
        <f t="shared" si="397"/>
        <v>0</v>
      </c>
      <c r="NX106" s="208">
        <f t="shared" si="397"/>
        <v>0</v>
      </c>
      <c r="NY106" s="208">
        <f t="shared" si="397"/>
        <v>0</v>
      </c>
      <c r="NZ106" s="208">
        <f t="shared" si="397"/>
        <v>0</v>
      </c>
      <c r="OA106" s="208">
        <f t="shared" si="397"/>
        <v>0</v>
      </c>
      <c r="OB106" s="208">
        <f t="shared" si="397"/>
        <v>0</v>
      </c>
      <c r="OC106" s="208">
        <f t="shared" si="397"/>
        <v>0</v>
      </c>
      <c r="OD106" s="208">
        <f t="shared" si="397"/>
        <v>0</v>
      </c>
      <c r="OE106" s="208">
        <f t="shared" si="397"/>
        <v>0</v>
      </c>
      <c r="OF106" s="208">
        <f t="shared" si="397"/>
        <v>0</v>
      </c>
      <c r="OG106" s="208">
        <f t="shared" si="397"/>
        <v>0</v>
      </c>
      <c r="OH106" s="208">
        <f t="shared" si="397"/>
        <v>0</v>
      </c>
      <c r="OI106" s="208">
        <f t="shared" si="397"/>
        <v>0</v>
      </c>
      <c r="OJ106" s="208">
        <f t="shared" si="397"/>
        <v>0</v>
      </c>
      <c r="OK106" s="208">
        <f t="shared" si="397"/>
        <v>0</v>
      </c>
      <c r="OL106" s="208">
        <f t="shared" si="397"/>
        <v>0</v>
      </c>
      <c r="OM106" s="208">
        <f t="shared" si="397"/>
        <v>0</v>
      </c>
      <c r="ON106" s="208">
        <f t="shared" si="397"/>
        <v>0</v>
      </c>
      <c r="OO106" s="208">
        <f t="shared" si="397"/>
        <v>0</v>
      </c>
      <c r="OP106" s="208">
        <f t="shared" si="397"/>
        <v>0</v>
      </c>
      <c r="OQ106" s="208">
        <f t="shared" si="397"/>
        <v>0</v>
      </c>
      <c r="OR106" s="208">
        <f t="shared" si="397"/>
        <v>0</v>
      </c>
      <c r="OS106" s="208">
        <f t="shared" si="397"/>
        <v>0</v>
      </c>
      <c r="OT106" s="208">
        <f t="shared" si="397"/>
        <v>0</v>
      </c>
      <c r="OU106" s="208">
        <f t="shared" si="397"/>
        <v>0</v>
      </c>
      <c r="OV106" s="208">
        <f t="shared" si="397"/>
        <v>0</v>
      </c>
      <c r="OW106" s="208">
        <f t="shared" si="397"/>
        <v>0</v>
      </c>
      <c r="OX106" s="208">
        <f t="shared" si="397"/>
        <v>0</v>
      </c>
      <c r="OY106" s="208">
        <f t="shared" si="397"/>
        <v>0</v>
      </c>
      <c r="OZ106" s="208">
        <f t="shared" si="397"/>
        <v>0</v>
      </c>
      <c r="PA106" s="208">
        <f t="shared" si="397"/>
        <v>0</v>
      </c>
      <c r="PB106" s="208">
        <f t="shared" si="397"/>
        <v>0</v>
      </c>
      <c r="PC106" s="208">
        <f t="shared" si="397"/>
        <v>0</v>
      </c>
      <c r="PD106" s="208">
        <f t="shared" si="397"/>
        <v>0</v>
      </c>
      <c r="PE106" s="208">
        <f t="shared" ref="PE106:PL106" si="398">IF(AND($F$112&gt;0,$F$113&gt;0),IF(OR(HL104&lt;$F$112,HL104=$F$112),PE104,0),"")</f>
        <v>0</v>
      </c>
      <c r="PF106" s="208">
        <f t="shared" si="398"/>
        <v>0</v>
      </c>
      <c r="PG106" s="208">
        <f t="shared" si="398"/>
        <v>0</v>
      </c>
      <c r="PH106" s="208">
        <f t="shared" si="398"/>
        <v>0</v>
      </c>
      <c r="PI106" s="208">
        <f t="shared" si="398"/>
        <v>0</v>
      </c>
      <c r="PJ106" s="208">
        <f t="shared" si="398"/>
        <v>0</v>
      </c>
      <c r="PK106" s="208">
        <f t="shared" si="398"/>
        <v>0</v>
      </c>
      <c r="PL106" s="208">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8">
        <f>IF(AND($F$112&gt;0,$F$113&gt;0),IF(AND(AA104&gt;$F$112,OR(AA104&lt;$F$113,AA104=$F$113)),HT104,0),"")</f>
        <v>0</v>
      </c>
      <c r="HU107" s="208">
        <f t="shared" ref="HU107:KF107" si="399">IF(AND($F$112&gt;0,$F$113&gt;0),IF(AND(AB104&gt;$F$112,OR(AB104&lt;$F$113,AB104=$F$113)),HU104,0),"")</f>
        <v>0</v>
      </c>
      <c r="HV107" s="208">
        <f t="shared" si="399"/>
        <v>0</v>
      </c>
      <c r="HW107" s="208">
        <f t="shared" si="399"/>
        <v>0</v>
      </c>
      <c r="HX107" s="208">
        <f t="shared" si="399"/>
        <v>0</v>
      </c>
      <c r="HY107" s="208">
        <f t="shared" si="399"/>
        <v>0</v>
      </c>
      <c r="HZ107" s="208">
        <f t="shared" si="399"/>
        <v>0</v>
      </c>
      <c r="IA107" s="208">
        <f t="shared" si="399"/>
        <v>0</v>
      </c>
      <c r="IB107" s="208">
        <f t="shared" si="399"/>
        <v>0</v>
      </c>
      <c r="IC107" s="208">
        <f t="shared" si="399"/>
        <v>0</v>
      </c>
      <c r="ID107" s="208">
        <f t="shared" si="399"/>
        <v>0</v>
      </c>
      <c r="IE107" s="208">
        <f t="shared" si="399"/>
        <v>0</v>
      </c>
      <c r="IF107" s="208">
        <f t="shared" si="399"/>
        <v>0</v>
      </c>
      <c r="IG107" s="208">
        <f t="shared" si="399"/>
        <v>0</v>
      </c>
      <c r="IH107" s="208">
        <f t="shared" si="399"/>
        <v>0</v>
      </c>
      <c r="II107" s="208">
        <f t="shared" si="399"/>
        <v>0</v>
      </c>
      <c r="IJ107" s="208">
        <f t="shared" si="399"/>
        <v>0</v>
      </c>
      <c r="IK107" s="208">
        <f t="shared" si="399"/>
        <v>0</v>
      </c>
      <c r="IL107" s="208">
        <f t="shared" si="399"/>
        <v>0</v>
      </c>
      <c r="IM107" s="208">
        <f t="shared" si="399"/>
        <v>0</v>
      </c>
      <c r="IN107" s="208">
        <f t="shared" si="399"/>
        <v>0</v>
      </c>
      <c r="IO107" s="208">
        <f t="shared" si="399"/>
        <v>0</v>
      </c>
      <c r="IP107" s="208">
        <f t="shared" si="399"/>
        <v>0</v>
      </c>
      <c r="IQ107" s="208">
        <f t="shared" si="399"/>
        <v>0</v>
      </c>
      <c r="IR107" s="208">
        <f t="shared" si="399"/>
        <v>0</v>
      </c>
      <c r="IS107" s="208">
        <f t="shared" si="399"/>
        <v>0</v>
      </c>
      <c r="IT107" s="208">
        <f t="shared" si="399"/>
        <v>0</v>
      </c>
      <c r="IU107" s="208">
        <f t="shared" si="399"/>
        <v>0</v>
      </c>
      <c r="IV107" s="208">
        <f t="shared" si="399"/>
        <v>0</v>
      </c>
      <c r="IW107" s="208">
        <f t="shared" si="399"/>
        <v>0</v>
      </c>
      <c r="IX107" s="208">
        <f t="shared" si="399"/>
        <v>0</v>
      </c>
      <c r="IY107" s="208">
        <f t="shared" si="399"/>
        <v>0</v>
      </c>
      <c r="IZ107" s="208">
        <f t="shared" si="399"/>
        <v>0</v>
      </c>
      <c r="JA107" s="208">
        <f t="shared" si="399"/>
        <v>0</v>
      </c>
      <c r="JB107" s="208">
        <f t="shared" si="399"/>
        <v>0</v>
      </c>
      <c r="JC107" s="208">
        <f t="shared" si="399"/>
        <v>0</v>
      </c>
      <c r="JD107" s="208">
        <f t="shared" si="399"/>
        <v>0</v>
      </c>
      <c r="JE107" s="208">
        <f t="shared" si="399"/>
        <v>0</v>
      </c>
      <c r="JF107" s="208">
        <f t="shared" si="399"/>
        <v>0</v>
      </c>
      <c r="JG107" s="208">
        <f t="shared" si="399"/>
        <v>0</v>
      </c>
      <c r="JH107" s="208">
        <f t="shared" si="399"/>
        <v>0</v>
      </c>
      <c r="JI107" s="208">
        <f t="shared" si="399"/>
        <v>0</v>
      </c>
      <c r="JJ107" s="208">
        <f t="shared" si="399"/>
        <v>0</v>
      </c>
      <c r="JK107" s="208">
        <f t="shared" si="399"/>
        <v>0</v>
      </c>
      <c r="JL107" s="208">
        <f t="shared" si="399"/>
        <v>0</v>
      </c>
      <c r="JM107" s="208">
        <f t="shared" si="399"/>
        <v>0</v>
      </c>
      <c r="JN107" s="208">
        <f t="shared" si="399"/>
        <v>0</v>
      </c>
      <c r="JO107" s="208">
        <f t="shared" si="399"/>
        <v>0</v>
      </c>
      <c r="JP107" s="208">
        <f t="shared" si="399"/>
        <v>0</v>
      </c>
      <c r="JQ107" s="208">
        <f t="shared" si="399"/>
        <v>0</v>
      </c>
      <c r="JR107" s="208">
        <f t="shared" si="399"/>
        <v>0</v>
      </c>
      <c r="JS107" s="208">
        <f t="shared" si="399"/>
        <v>0</v>
      </c>
      <c r="JT107" s="208">
        <f t="shared" si="399"/>
        <v>0</v>
      </c>
      <c r="JU107" s="208">
        <f t="shared" si="399"/>
        <v>0</v>
      </c>
      <c r="JV107" s="208">
        <f t="shared" si="399"/>
        <v>0</v>
      </c>
      <c r="JW107" s="208">
        <f t="shared" si="399"/>
        <v>0</v>
      </c>
      <c r="JX107" s="208">
        <f t="shared" si="399"/>
        <v>0</v>
      </c>
      <c r="JY107" s="208">
        <f t="shared" si="399"/>
        <v>0</v>
      </c>
      <c r="JZ107" s="208">
        <f t="shared" si="399"/>
        <v>1.394022946205546E-3</v>
      </c>
      <c r="KA107" s="208">
        <f t="shared" si="399"/>
        <v>1.4470742695371199E-3</v>
      </c>
      <c r="KB107" s="208">
        <f t="shared" si="399"/>
        <v>1.5007932068327916E-3</v>
      </c>
      <c r="KC107" s="208">
        <f t="shared" si="399"/>
        <v>1.5551060970153054E-3</v>
      </c>
      <c r="KD107" s="208">
        <f t="shared" si="399"/>
        <v>1.6099349474918672E-3</v>
      </c>
      <c r="KE107" s="208">
        <f t="shared" si="399"/>
        <v>1.665197563076197E-3</v>
      </c>
      <c r="KF107" s="208">
        <f t="shared" si="399"/>
        <v>1.720807698745845E-3</v>
      </c>
      <c r="KG107" s="208">
        <f t="shared" ref="KG107:MR107" si="400">IF(AND($F$112&gt;0,$F$113&gt;0),IF(AND(CN104&gt;$F$112,OR(CN104&lt;$F$113,CN104=$F$113)),KG104,0),"")</f>
        <v>1.7766752362362095E-3</v>
      </c>
      <c r="KH107" s="208">
        <f t="shared" si="400"/>
        <v>1.8327063843201852E-3</v>
      </c>
      <c r="KI107" s="208">
        <f t="shared" si="400"/>
        <v>1.8888039024656802E-3</v>
      </c>
      <c r="KJ107" s="208">
        <f t="shared" si="400"/>
        <v>1.9448673474035888E-3</v>
      </c>
      <c r="KK107" s="208">
        <f t="shared" si="400"/>
        <v>2.0007933419773916E-3</v>
      </c>
      <c r="KL107" s="208">
        <f t="shared" si="400"/>
        <v>2.0564758654836482E-3</v>
      </c>
      <c r="KM107" s="208">
        <f t="shared" si="400"/>
        <v>2.1118065645515422E-3</v>
      </c>
      <c r="KN107" s="208">
        <f t="shared" si="400"/>
        <v>2.166675083450731E-3</v>
      </c>
      <c r="KO107" s="208">
        <f t="shared" si="400"/>
        <v>2.2209694125613459E-3</v>
      </c>
      <c r="KP107" s="208">
        <f t="shared" si="400"/>
        <v>2.2745762535895078E-3</v>
      </c>
      <c r="KQ107" s="208">
        <f t="shared" si="400"/>
        <v>2.3273813999675373E-3</v>
      </c>
      <c r="KR107" s="208">
        <f t="shared" si="400"/>
        <v>2.3792701307414222E-3</v>
      </c>
      <c r="KS107" s="208">
        <f t="shared" si="400"/>
        <v>2.4301276161204973E-3</v>
      </c>
      <c r="KT107" s="208">
        <f t="shared" si="400"/>
        <v>2.4798393327468229E-3</v>
      </c>
      <c r="KU107" s="208">
        <f t="shared" si="400"/>
        <v>2.5282914866357358E-3</v>
      </c>
      <c r="KV107" s="208">
        <f t="shared" si="400"/>
        <v>2.5753714416455096E-3</v>
      </c>
      <c r="KW107" s="208">
        <f t="shared" si="400"/>
        <v>2.6209681512541676E-3</v>
      </c>
      <c r="KX107" s="208">
        <f t="shared" si="400"/>
        <v>2.6649725913560213E-3</v>
      </c>
      <c r="KY107" s="208">
        <f t="shared" si="400"/>
        <v>2.7072781917404404E-3</v>
      </c>
      <c r="KZ107" s="208">
        <f t="shared" si="400"/>
        <v>2.7477812638812753E-3</v>
      </c>
      <c r="LA107" s="208">
        <f t="shared" si="400"/>
        <v>2.7863814226478986E-3</v>
      </c>
      <c r="LB107" s="208">
        <f t="shared" si="400"/>
        <v>2.8229819995483937E-3</v>
      </c>
      <c r="LC107" s="208">
        <f t="shared" si="400"/>
        <v>2.8574904451322911E-3</v>
      </c>
      <c r="LD107" s="208">
        <f t="shared" si="400"/>
        <v>2.8898187182145839E-3</v>
      </c>
      <c r="LE107" s="208">
        <f t="shared" si="400"/>
        <v>2.9198836596344598E-3</v>
      </c>
      <c r="LF107" s="208">
        <f t="shared" si="400"/>
        <v>2.9476073483311813E-3</v>
      </c>
      <c r="LG107" s="208">
        <f t="shared" si="400"/>
        <v>2.9729174376053494E-3</v>
      </c>
      <c r="LH107" s="208">
        <f t="shared" si="400"/>
        <v>2.995747469536065E-3</v>
      </c>
      <c r="LI107" s="208">
        <f t="shared" si="400"/>
        <v>3.016037165642413E-3</v>
      </c>
      <c r="LJ107" s="208">
        <f t="shared" si="400"/>
        <v>3.033732692010651E-3</v>
      </c>
      <c r="LK107" s="208">
        <f t="shared" si="400"/>
        <v>3.0487868972552939E-3</v>
      </c>
      <c r="LL107" s="208">
        <f t="shared" si="400"/>
        <v>3.0611595218421419E-3</v>
      </c>
      <c r="LM107" s="208">
        <f t="shared" si="400"/>
        <v>3.070817377472728E-3</v>
      </c>
      <c r="LN107" s="208">
        <f t="shared" si="400"/>
        <v>3.0777344954115667E-3</v>
      </c>
      <c r="LO107" s="208">
        <f t="shared" si="400"/>
        <v>3.0818922428284242E-3</v>
      </c>
      <c r="LP107" s="208">
        <f t="shared" si="400"/>
        <v>3.0832794064261011E-3</v>
      </c>
      <c r="LQ107" s="208">
        <f t="shared" si="400"/>
        <v>3.0818922428284302E-3</v>
      </c>
      <c r="LR107" s="208">
        <f t="shared" si="400"/>
        <v>3.0777344954115793E-3</v>
      </c>
      <c r="LS107" s="208">
        <f t="shared" si="400"/>
        <v>3.0708173774727466E-3</v>
      </c>
      <c r="LT107" s="208">
        <f t="shared" si="400"/>
        <v>3.0611595218421671E-3</v>
      </c>
      <c r="LU107" s="208">
        <f t="shared" si="400"/>
        <v>3.0487868972553242E-3</v>
      </c>
      <c r="LV107" s="208">
        <f t="shared" si="400"/>
        <v>3.0337326920106874E-3</v>
      </c>
      <c r="LW107" s="208">
        <f t="shared" si="400"/>
        <v>3.0160371656424555E-3</v>
      </c>
      <c r="LX107" s="208">
        <f t="shared" si="400"/>
        <v>2.9957474695361131E-3</v>
      </c>
      <c r="LY107" s="208">
        <f t="shared" si="400"/>
        <v>2.9729174376054036E-3</v>
      </c>
      <c r="LZ107" s="208">
        <f t="shared" si="400"/>
        <v>2.9476073483312402E-3</v>
      </c>
      <c r="MA107" s="208">
        <f t="shared" si="400"/>
        <v>2.9198836596345244E-3</v>
      </c>
      <c r="MB107" s="208">
        <f t="shared" si="400"/>
        <v>2.8898187182146528E-3</v>
      </c>
      <c r="MC107" s="208">
        <f t="shared" si="400"/>
        <v>2.8574904451323657E-3</v>
      </c>
      <c r="MD107" s="208">
        <f t="shared" si="400"/>
        <v>2.8229819995484727E-3</v>
      </c>
      <c r="ME107" s="208">
        <f t="shared" si="400"/>
        <v>2.7863814226479823E-3</v>
      </c>
      <c r="MF107" s="208">
        <f t="shared" si="400"/>
        <v>2.7477812638813633E-3</v>
      </c>
      <c r="MG107" s="208">
        <f t="shared" si="400"/>
        <v>2.7072781917405328E-3</v>
      </c>
      <c r="MH107" s="208">
        <f t="shared" si="400"/>
        <v>2.6649725913561175E-3</v>
      </c>
      <c r="MI107" s="208">
        <f t="shared" si="400"/>
        <v>2.6209681512542678E-3</v>
      </c>
      <c r="MJ107" s="208">
        <f t="shared" si="400"/>
        <v>2.5753714416456128E-3</v>
      </c>
      <c r="MK107" s="208">
        <f t="shared" si="400"/>
        <v>2.5282914866358421E-3</v>
      </c>
      <c r="ML107" s="208">
        <f t="shared" si="400"/>
        <v>2.4798393327469326E-3</v>
      </c>
      <c r="MM107" s="208">
        <f t="shared" si="400"/>
        <v>2.4301276161206088E-3</v>
      </c>
      <c r="MN107" s="208">
        <f t="shared" si="400"/>
        <v>2.3792701307415371E-3</v>
      </c>
      <c r="MO107" s="208">
        <f t="shared" si="400"/>
        <v>2.3273813999676539E-3</v>
      </c>
      <c r="MP107" s="208">
        <f t="shared" si="400"/>
        <v>2.2745762535896262E-3</v>
      </c>
      <c r="MQ107" s="208">
        <f t="shared" si="400"/>
        <v>2.220969412561466E-3</v>
      </c>
      <c r="MR107" s="208">
        <f t="shared" si="400"/>
        <v>2.1666750834508528E-3</v>
      </c>
      <c r="MS107" s="208">
        <f t="shared" ref="MS107:PD107" si="401">IF(AND($F$112&gt;0,$F$113&gt;0),IF(AND(EZ104&gt;$F$112,OR(EZ104&lt;$F$113,EZ104=$F$113)),MS104,0),"")</f>
        <v>2.1118065645516645E-3</v>
      </c>
      <c r="MT107" s="208">
        <f t="shared" si="401"/>
        <v>2.0564758654837718E-3</v>
      </c>
      <c r="MU107" s="208">
        <f t="shared" si="401"/>
        <v>2.000793341977516E-3</v>
      </c>
      <c r="MV107" s="208">
        <f t="shared" si="401"/>
        <v>1.9448673474037133E-3</v>
      </c>
      <c r="MW107" s="208">
        <f t="shared" si="401"/>
        <v>1.8888039024658053E-3</v>
      </c>
      <c r="MX107" s="208">
        <f t="shared" si="401"/>
        <v>1.8327063843203101E-3</v>
      </c>
      <c r="MY107" s="208">
        <f t="shared" si="401"/>
        <v>1.776675236236334E-3</v>
      </c>
      <c r="MZ107" s="208">
        <f t="shared" si="401"/>
        <v>1.7208076987459693E-3</v>
      </c>
      <c r="NA107" s="208">
        <f t="shared" si="401"/>
        <v>1.6651975630763208E-3</v>
      </c>
      <c r="NB107" s="208">
        <f t="shared" si="401"/>
        <v>1.6099349474919895E-3</v>
      </c>
      <c r="NC107" s="208">
        <f t="shared" si="401"/>
        <v>1.5551060970154268E-3</v>
      </c>
      <c r="ND107" s="208">
        <f t="shared" si="401"/>
        <v>1.5007932068329117E-3</v>
      </c>
      <c r="NE107" s="208">
        <f t="shared" si="401"/>
        <v>1.4470742695372387E-3</v>
      </c>
      <c r="NF107" s="208">
        <f t="shared" si="401"/>
        <v>1.3940229462056633E-3</v>
      </c>
      <c r="NG107" s="208">
        <f t="shared" si="401"/>
        <v>0</v>
      </c>
      <c r="NH107" s="208">
        <f t="shared" si="401"/>
        <v>0</v>
      </c>
      <c r="NI107" s="208">
        <f t="shared" si="401"/>
        <v>0</v>
      </c>
      <c r="NJ107" s="208">
        <f t="shared" si="401"/>
        <v>0</v>
      </c>
      <c r="NK107" s="208">
        <f t="shared" si="401"/>
        <v>0</v>
      </c>
      <c r="NL107" s="208">
        <f t="shared" si="401"/>
        <v>0</v>
      </c>
      <c r="NM107" s="208">
        <f t="shared" si="401"/>
        <v>0</v>
      </c>
      <c r="NN107" s="208">
        <f t="shared" si="401"/>
        <v>0</v>
      </c>
      <c r="NO107" s="208">
        <f t="shared" si="401"/>
        <v>0</v>
      </c>
      <c r="NP107" s="208">
        <f t="shared" si="401"/>
        <v>0</v>
      </c>
      <c r="NQ107" s="208">
        <f t="shared" si="401"/>
        <v>0</v>
      </c>
      <c r="NR107" s="208">
        <f t="shared" si="401"/>
        <v>0</v>
      </c>
      <c r="NS107" s="208">
        <f t="shared" si="401"/>
        <v>0</v>
      </c>
      <c r="NT107" s="208">
        <f t="shared" si="401"/>
        <v>0</v>
      </c>
      <c r="NU107" s="208">
        <f t="shared" si="401"/>
        <v>0</v>
      </c>
      <c r="NV107" s="208">
        <f t="shared" si="401"/>
        <v>0</v>
      </c>
      <c r="NW107" s="208">
        <f t="shared" si="401"/>
        <v>0</v>
      </c>
      <c r="NX107" s="208">
        <f t="shared" si="401"/>
        <v>0</v>
      </c>
      <c r="NY107" s="208">
        <f t="shared" si="401"/>
        <v>0</v>
      </c>
      <c r="NZ107" s="208">
        <f t="shared" si="401"/>
        <v>0</v>
      </c>
      <c r="OA107" s="208">
        <f t="shared" si="401"/>
        <v>0</v>
      </c>
      <c r="OB107" s="208">
        <f t="shared" si="401"/>
        <v>0</v>
      </c>
      <c r="OC107" s="208">
        <f t="shared" si="401"/>
        <v>0</v>
      </c>
      <c r="OD107" s="208">
        <f t="shared" si="401"/>
        <v>0</v>
      </c>
      <c r="OE107" s="208">
        <f t="shared" si="401"/>
        <v>0</v>
      </c>
      <c r="OF107" s="208">
        <f t="shared" si="401"/>
        <v>0</v>
      </c>
      <c r="OG107" s="208">
        <f t="shared" si="401"/>
        <v>0</v>
      </c>
      <c r="OH107" s="208">
        <f t="shared" si="401"/>
        <v>0</v>
      </c>
      <c r="OI107" s="208">
        <f t="shared" si="401"/>
        <v>0</v>
      </c>
      <c r="OJ107" s="208">
        <f t="shared" si="401"/>
        <v>0</v>
      </c>
      <c r="OK107" s="208">
        <f t="shared" si="401"/>
        <v>0</v>
      </c>
      <c r="OL107" s="208">
        <f t="shared" si="401"/>
        <v>0</v>
      </c>
      <c r="OM107" s="208">
        <f t="shared" si="401"/>
        <v>0</v>
      </c>
      <c r="ON107" s="208">
        <f t="shared" si="401"/>
        <v>0</v>
      </c>
      <c r="OO107" s="208">
        <f t="shared" si="401"/>
        <v>0</v>
      </c>
      <c r="OP107" s="208">
        <f t="shared" si="401"/>
        <v>0</v>
      </c>
      <c r="OQ107" s="208">
        <f t="shared" si="401"/>
        <v>0</v>
      </c>
      <c r="OR107" s="208">
        <f t="shared" si="401"/>
        <v>0</v>
      </c>
      <c r="OS107" s="208">
        <f t="shared" si="401"/>
        <v>0</v>
      </c>
      <c r="OT107" s="208">
        <f t="shared" si="401"/>
        <v>0</v>
      </c>
      <c r="OU107" s="208">
        <f t="shared" si="401"/>
        <v>0</v>
      </c>
      <c r="OV107" s="208">
        <f t="shared" si="401"/>
        <v>0</v>
      </c>
      <c r="OW107" s="208">
        <f t="shared" si="401"/>
        <v>0</v>
      </c>
      <c r="OX107" s="208">
        <f t="shared" si="401"/>
        <v>0</v>
      </c>
      <c r="OY107" s="208">
        <f t="shared" si="401"/>
        <v>0</v>
      </c>
      <c r="OZ107" s="208">
        <f t="shared" si="401"/>
        <v>0</v>
      </c>
      <c r="PA107" s="208">
        <f t="shared" si="401"/>
        <v>0</v>
      </c>
      <c r="PB107" s="208">
        <f t="shared" si="401"/>
        <v>0</v>
      </c>
      <c r="PC107" s="208">
        <f t="shared" si="401"/>
        <v>0</v>
      </c>
      <c r="PD107" s="208">
        <f t="shared" si="401"/>
        <v>0</v>
      </c>
      <c r="PE107" s="208">
        <f t="shared" ref="PE107:PL107" si="402">IF(AND($F$112&gt;0,$F$113&gt;0),IF(AND(HL104&gt;$F$112,OR(HL104&lt;$F$113,HL104=$F$113)),PE104,0),"")</f>
        <v>0</v>
      </c>
      <c r="PF107" s="208">
        <f t="shared" si="402"/>
        <v>0</v>
      </c>
      <c r="PG107" s="208">
        <f t="shared" si="402"/>
        <v>0</v>
      </c>
      <c r="PH107" s="208">
        <f t="shared" si="402"/>
        <v>0</v>
      </c>
      <c r="PI107" s="208">
        <f t="shared" si="402"/>
        <v>0</v>
      </c>
      <c r="PJ107" s="208">
        <f t="shared" si="402"/>
        <v>0</v>
      </c>
      <c r="PK107" s="208">
        <f t="shared" si="402"/>
        <v>0</v>
      </c>
      <c r="PL107" s="208">
        <f t="shared" si="402"/>
        <v>0</v>
      </c>
    </row>
    <row r="108" spans="1:428" ht="16" x14ac:dyDescent="0.8">
      <c r="A108" s="5"/>
      <c r="B108" s="5"/>
      <c r="C108" s="5"/>
      <c r="D108" s="5"/>
      <c r="E108" s="33" t="str">
        <f>IF(VLOOKUP(VLookups!$A$81,VLookups!$A$75:$B$77,2,FALSE),"With a confidence interval of","With a credible interval of")</f>
        <v>With a confidence interval of</v>
      </c>
      <c r="F108" s="98">
        <v>0.8</v>
      </c>
      <c r="G108" s="321"/>
      <c r="H108" s="5"/>
      <c r="J108" s="39"/>
      <c r="K108" s="5"/>
      <c r="L108" s="5"/>
      <c r="M108" s="5"/>
      <c r="N108" s="5"/>
      <c r="O108" s="5"/>
      <c r="P108" s="5"/>
      <c r="Q108" s="5"/>
      <c r="R108" s="5"/>
      <c r="S108" s="5"/>
      <c r="T108" s="5"/>
      <c r="U108" s="5"/>
      <c r="V108" s="5"/>
      <c r="W108" s="5"/>
      <c r="X108" s="5"/>
      <c r="Y108" s="5"/>
      <c r="HT108" s="208">
        <f>IF(AND($F$112&gt;0,$F$113&gt;0),IF(AND(AA104&gt;$F$113),HT104,0),"")</f>
        <v>0</v>
      </c>
      <c r="HU108" s="208">
        <f t="shared" ref="HU108:KF108" si="403">IF(AND($F$112&gt;0,$F$113&gt;0),IF(AND(AB104&gt;$F$113),HU104,0),"")</f>
        <v>0</v>
      </c>
      <c r="HV108" s="208">
        <f t="shared" si="403"/>
        <v>0</v>
      </c>
      <c r="HW108" s="208">
        <f t="shared" si="403"/>
        <v>0</v>
      </c>
      <c r="HX108" s="208">
        <f t="shared" si="403"/>
        <v>0</v>
      </c>
      <c r="HY108" s="208">
        <f t="shared" si="403"/>
        <v>0</v>
      </c>
      <c r="HZ108" s="208">
        <f t="shared" si="403"/>
        <v>0</v>
      </c>
      <c r="IA108" s="208">
        <f t="shared" si="403"/>
        <v>0</v>
      </c>
      <c r="IB108" s="208">
        <f t="shared" si="403"/>
        <v>0</v>
      </c>
      <c r="IC108" s="208">
        <f t="shared" si="403"/>
        <v>0</v>
      </c>
      <c r="ID108" s="208">
        <f t="shared" si="403"/>
        <v>0</v>
      </c>
      <c r="IE108" s="208">
        <f t="shared" si="403"/>
        <v>0</v>
      </c>
      <c r="IF108" s="208">
        <f t="shared" si="403"/>
        <v>0</v>
      </c>
      <c r="IG108" s="208">
        <f t="shared" si="403"/>
        <v>0</v>
      </c>
      <c r="IH108" s="208">
        <f t="shared" si="403"/>
        <v>0</v>
      </c>
      <c r="II108" s="208">
        <f t="shared" si="403"/>
        <v>0</v>
      </c>
      <c r="IJ108" s="208">
        <f t="shared" si="403"/>
        <v>0</v>
      </c>
      <c r="IK108" s="208">
        <f t="shared" si="403"/>
        <v>0</v>
      </c>
      <c r="IL108" s="208">
        <f t="shared" si="403"/>
        <v>0</v>
      </c>
      <c r="IM108" s="208">
        <f t="shared" si="403"/>
        <v>0</v>
      </c>
      <c r="IN108" s="208">
        <f t="shared" si="403"/>
        <v>0</v>
      </c>
      <c r="IO108" s="208">
        <f t="shared" si="403"/>
        <v>0</v>
      </c>
      <c r="IP108" s="208">
        <f t="shared" si="403"/>
        <v>0</v>
      </c>
      <c r="IQ108" s="208">
        <f t="shared" si="403"/>
        <v>0</v>
      </c>
      <c r="IR108" s="208">
        <f t="shared" si="403"/>
        <v>0</v>
      </c>
      <c r="IS108" s="208">
        <f t="shared" si="403"/>
        <v>0</v>
      </c>
      <c r="IT108" s="208">
        <f t="shared" si="403"/>
        <v>0</v>
      </c>
      <c r="IU108" s="208">
        <f t="shared" si="403"/>
        <v>0</v>
      </c>
      <c r="IV108" s="208">
        <f t="shared" si="403"/>
        <v>0</v>
      </c>
      <c r="IW108" s="208">
        <f t="shared" si="403"/>
        <v>0</v>
      </c>
      <c r="IX108" s="208">
        <f t="shared" si="403"/>
        <v>0</v>
      </c>
      <c r="IY108" s="208">
        <f t="shared" si="403"/>
        <v>0</v>
      </c>
      <c r="IZ108" s="208">
        <f t="shared" si="403"/>
        <v>0</v>
      </c>
      <c r="JA108" s="208">
        <f t="shared" si="403"/>
        <v>0</v>
      </c>
      <c r="JB108" s="208">
        <f t="shared" si="403"/>
        <v>0</v>
      </c>
      <c r="JC108" s="208">
        <f t="shared" si="403"/>
        <v>0</v>
      </c>
      <c r="JD108" s="208">
        <f t="shared" si="403"/>
        <v>0</v>
      </c>
      <c r="JE108" s="208">
        <f t="shared" si="403"/>
        <v>0</v>
      </c>
      <c r="JF108" s="208">
        <f t="shared" si="403"/>
        <v>0</v>
      </c>
      <c r="JG108" s="208">
        <f t="shared" si="403"/>
        <v>0</v>
      </c>
      <c r="JH108" s="208">
        <f t="shared" si="403"/>
        <v>0</v>
      </c>
      <c r="JI108" s="208">
        <f t="shared" si="403"/>
        <v>0</v>
      </c>
      <c r="JJ108" s="208">
        <f t="shared" si="403"/>
        <v>0</v>
      </c>
      <c r="JK108" s="208">
        <f t="shared" si="403"/>
        <v>0</v>
      </c>
      <c r="JL108" s="208">
        <f t="shared" si="403"/>
        <v>0</v>
      </c>
      <c r="JM108" s="208">
        <f t="shared" si="403"/>
        <v>0</v>
      </c>
      <c r="JN108" s="208">
        <f t="shared" si="403"/>
        <v>0</v>
      </c>
      <c r="JO108" s="208">
        <f t="shared" si="403"/>
        <v>0</v>
      </c>
      <c r="JP108" s="208">
        <f t="shared" si="403"/>
        <v>0</v>
      </c>
      <c r="JQ108" s="208">
        <f t="shared" si="403"/>
        <v>0</v>
      </c>
      <c r="JR108" s="208">
        <f t="shared" si="403"/>
        <v>0</v>
      </c>
      <c r="JS108" s="208">
        <f t="shared" si="403"/>
        <v>0</v>
      </c>
      <c r="JT108" s="208">
        <f t="shared" si="403"/>
        <v>0</v>
      </c>
      <c r="JU108" s="208">
        <f t="shared" si="403"/>
        <v>0</v>
      </c>
      <c r="JV108" s="208">
        <f t="shared" si="403"/>
        <v>0</v>
      </c>
      <c r="JW108" s="208">
        <f t="shared" si="403"/>
        <v>0</v>
      </c>
      <c r="JX108" s="208">
        <f t="shared" si="403"/>
        <v>0</v>
      </c>
      <c r="JY108" s="208">
        <f t="shared" si="403"/>
        <v>0</v>
      </c>
      <c r="JZ108" s="208">
        <f t="shared" si="403"/>
        <v>0</v>
      </c>
      <c r="KA108" s="208">
        <f t="shared" si="403"/>
        <v>0</v>
      </c>
      <c r="KB108" s="208">
        <f t="shared" si="403"/>
        <v>0</v>
      </c>
      <c r="KC108" s="208">
        <f t="shared" si="403"/>
        <v>0</v>
      </c>
      <c r="KD108" s="208">
        <f t="shared" si="403"/>
        <v>0</v>
      </c>
      <c r="KE108" s="208">
        <f t="shared" si="403"/>
        <v>0</v>
      </c>
      <c r="KF108" s="208">
        <f t="shared" si="403"/>
        <v>0</v>
      </c>
      <c r="KG108" s="208">
        <f t="shared" ref="KG108:MR108" si="404">IF(AND($F$112&gt;0,$F$113&gt;0),IF(AND(CN104&gt;$F$113),KG104,0),"")</f>
        <v>0</v>
      </c>
      <c r="KH108" s="208">
        <f t="shared" si="404"/>
        <v>0</v>
      </c>
      <c r="KI108" s="208">
        <f t="shared" si="404"/>
        <v>0</v>
      </c>
      <c r="KJ108" s="208">
        <f t="shared" si="404"/>
        <v>0</v>
      </c>
      <c r="KK108" s="208">
        <f t="shared" si="404"/>
        <v>0</v>
      </c>
      <c r="KL108" s="208">
        <f t="shared" si="404"/>
        <v>0</v>
      </c>
      <c r="KM108" s="208">
        <f t="shared" si="404"/>
        <v>0</v>
      </c>
      <c r="KN108" s="208">
        <f t="shared" si="404"/>
        <v>0</v>
      </c>
      <c r="KO108" s="208">
        <f t="shared" si="404"/>
        <v>0</v>
      </c>
      <c r="KP108" s="208">
        <f t="shared" si="404"/>
        <v>0</v>
      </c>
      <c r="KQ108" s="208">
        <f t="shared" si="404"/>
        <v>0</v>
      </c>
      <c r="KR108" s="208">
        <f t="shared" si="404"/>
        <v>0</v>
      </c>
      <c r="KS108" s="208">
        <f t="shared" si="404"/>
        <v>0</v>
      </c>
      <c r="KT108" s="208">
        <f t="shared" si="404"/>
        <v>0</v>
      </c>
      <c r="KU108" s="208">
        <f t="shared" si="404"/>
        <v>0</v>
      </c>
      <c r="KV108" s="208">
        <f t="shared" si="404"/>
        <v>0</v>
      </c>
      <c r="KW108" s="208">
        <f t="shared" si="404"/>
        <v>0</v>
      </c>
      <c r="KX108" s="208">
        <f t="shared" si="404"/>
        <v>0</v>
      </c>
      <c r="KY108" s="208">
        <f t="shared" si="404"/>
        <v>0</v>
      </c>
      <c r="KZ108" s="208">
        <f t="shared" si="404"/>
        <v>0</v>
      </c>
      <c r="LA108" s="208">
        <f t="shared" si="404"/>
        <v>0</v>
      </c>
      <c r="LB108" s="208">
        <f t="shared" si="404"/>
        <v>0</v>
      </c>
      <c r="LC108" s="208">
        <f t="shared" si="404"/>
        <v>0</v>
      </c>
      <c r="LD108" s="208">
        <f t="shared" si="404"/>
        <v>0</v>
      </c>
      <c r="LE108" s="208">
        <f t="shared" si="404"/>
        <v>0</v>
      </c>
      <c r="LF108" s="208">
        <f t="shared" si="404"/>
        <v>0</v>
      </c>
      <c r="LG108" s="208">
        <f t="shared" si="404"/>
        <v>0</v>
      </c>
      <c r="LH108" s="208">
        <f t="shared" si="404"/>
        <v>0</v>
      </c>
      <c r="LI108" s="208">
        <f t="shared" si="404"/>
        <v>0</v>
      </c>
      <c r="LJ108" s="208">
        <f t="shared" si="404"/>
        <v>0</v>
      </c>
      <c r="LK108" s="208">
        <f t="shared" si="404"/>
        <v>0</v>
      </c>
      <c r="LL108" s="208">
        <f t="shared" si="404"/>
        <v>0</v>
      </c>
      <c r="LM108" s="208">
        <f t="shared" si="404"/>
        <v>0</v>
      </c>
      <c r="LN108" s="208">
        <f t="shared" si="404"/>
        <v>0</v>
      </c>
      <c r="LO108" s="208">
        <f t="shared" si="404"/>
        <v>0</v>
      </c>
      <c r="LP108" s="208">
        <f t="shared" si="404"/>
        <v>0</v>
      </c>
      <c r="LQ108" s="208">
        <f t="shared" si="404"/>
        <v>0</v>
      </c>
      <c r="LR108" s="208">
        <f t="shared" si="404"/>
        <v>0</v>
      </c>
      <c r="LS108" s="208">
        <f t="shared" si="404"/>
        <v>0</v>
      </c>
      <c r="LT108" s="208">
        <f t="shared" si="404"/>
        <v>0</v>
      </c>
      <c r="LU108" s="208">
        <f t="shared" si="404"/>
        <v>0</v>
      </c>
      <c r="LV108" s="208">
        <f t="shared" si="404"/>
        <v>0</v>
      </c>
      <c r="LW108" s="208">
        <f t="shared" si="404"/>
        <v>0</v>
      </c>
      <c r="LX108" s="208">
        <f t="shared" si="404"/>
        <v>0</v>
      </c>
      <c r="LY108" s="208">
        <f t="shared" si="404"/>
        <v>0</v>
      </c>
      <c r="LZ108" s="208">
        <f t="shared" si="404"/>
        <v>0</v>
      </c>
      <c r="MA108" s="208">
        <f t="shared" si="404"/>
        <v>0</v>
      </c>
      <c r="MB108" s="208">
        <f t="shared" si="404"/>
        <v>0</v>
      </c>
      <c r="MC108" s="208">
        <f t="shared" si="404"/>
        <v>0</v>
      </c>
      <c r="MD108" s="208">
        <f t="shared" si="404"/>
        <v>0</v>
      </c>
      <c r="ME108" s="208">
        <f t="shared" si="404"/>
        <v>0</v>
      </c>
      <c r="MF108" s="208">
        <f t="shared" si="404"/>
        <v>0</v>
      </c>
      <c r="MG108" s="208">
        <f t="shared" si="404"/>
        <v>0</v>
      </c>
      <c r="MH108" s="208">
        <f t="shared" si="404"/>
        <v>0</v>
      </c>
      <c r="MI108" s="208">
        <f t="shared" si="404"/>
        <v>0</v>
      </c>
      <c r="MJ108" s="208">
        <f t="shared" si="404"/>
        <v>0</v>
      </c>
      <c r="MK108" s="208">
        <f t="shared" si="404"/>
        <v>0</v>
      </c>
      <c r="ML108" s="208">
        <f t="shared" si="404"/>
        <v>0</v>
      </c>
      <c r="MM108" s="208">
        <f t="shared" si="404"/>
        <v>0</v>
      </c>
      <c r="MN108" s="208">
        <f t="shared" si="404"/>
        <v>0</v>
      </c>
      <c r="MO108" s="208">
        <f t="shared" si="404"/>
        <v>0</v>
      </c>
      <c r="MP108" s="208">
        <f t="shared" si="404"/>
        <v>0</v>
      </c>
      <c r="MQ108" s="208">
        <f t="shared" si="404"/>
        <v>0</v>
      </c>
      <c r="MR108" s="208">
        <f t="shared" si="404"/>
        <v>0</v>
      </c>
      <c r="MS108" s="208">
        <f t="shared" ref="MS108:PD108" si="405">IF(AND($F$112&gt;0,$F$113&gt;0),IF(AND(EZ104&gt;$F$113),MS104,0),"")</f>
        <v>0</v>
      </c>
      <c r="MT108" s="208">
        <f t="shared" si="405"/>
        <v>0</v>
      </c>
      <c r="MU108" s="208">
        <f t="shared" si="405"/>
        <v>0</v>
      </c>
      <c r="MV108" s="208">
        <f t="shared" si="405"/>
        <v>0</v>
      </c>
      <c r="MW108" s="208">
        <f t="shared" si="405"/>
        <v>0</v>
      </c>
      <c r="MX108" s="208">
        <f t="shared" si="405"/>
        <v>0</v>
      </c>
      <c r="MY108" s="208">
        <f t="shared" si="405"/>
        <v>0</v>
      </c>
      <c r="MZ108" s="208">
        <f t="shared" si="405"/>
        <v>0</v>
      </c>
      <c r="NA108" s="208">
        <f t="shared" si="405"/>
        <v>0</v>
      </c>
      <c r="NB108" s="208">
        <f t="shared" si="405"/>
        <v>0</v>
      </c>
      <c r="NC108" s="208">
        <f t="shared" si="405"/>
        <v>0</v>
      </c>
      <c r="ND108" s="208">
        <f t="shared" si="405"/>
        <v>0</v>
      </c>
      <c r="NE108" s="208">
        <f t="shared" si="405"/>
        <v>0</v>
      </c>
      <c r="NF108" s="208">
        <f t="shared" si="405"/>
        <v>0</v>
      </c>
      <c r="NG108" s="208">
        <f t="shared" si="405"/>
        <v>1.3417084611642965E-3</v>
      </c>
      <c r="NH108" s="208">
        <f t="shared" si="405"/>
        <v>1.2901955201489975E-3</v>
      </c>
      <c r="NI108" s="208">
        <f t="shared" si="405"/>
        <v>1.2395442514387693E-3</v>
      </c>
      <c r="NJ108" s="208">
        <f t="shared" si="405"/>
        <v>1.1898101694115047E-3</v>
      </c>
      <c r="NK108" s="208">
        <f t="shared" si="405"/>
        <v>1.1410441598543957E-3</v>
      </c>
      <c r="NL108" s="208">
        <f t="shared" si="405"/>
        <v>1.0932924862530132E-3</v>
      </c>
      <c r="NM108" s="208">
        <f t="shared" si="405"/>
        <v>1.0465968161844574E-3</v>
      </c>
      <c r="NN108" s="208">
        <f t="shared" si="405"/>
        <v>1.0009942668514978E-3</v>
      </c>
      <c r="NO108" s="208">
        <f t="shared" si="405"/>
        <v>9.5651746871655856E-4</v>
      </c>
      <c r="NP108" s="208">
        <f t="shared" si="405"/>
        <v>9.1319464612691704E-4</v>
      </c>
      <c r="NQ108" s="208">
        <f t="shared" si="405"/>
        <v>8.7104971376567855E-4</v>
      </c>
      <c r="NR108" s="208">
        <f t="shared" si="405"/>
        <v>8.3010238771698275E-4</v>
      </c>
      <c r="NS108" s="208">
        <f t="shared" si="405"/>
        <v>7.9036830989831323E-4</v>
      </c>
      <c r="NT108" s="208">
        <f t="shared" si="405"/>
        <v>7.5185918458759728E-4</v>
      </c>
      <c r="NU108" s="208">
        <f t="shared" si="405"/>
        <v>7.1458292575770548E-4</v>
      </c>
      <c r="NV108" s="208">
        <f t="shared" si="405"/>
        <v>6.7854381392559488E-4</v>
      </c>
      <c r="NW108" s="208">
        <f t="shared" si="405"/>
        <v>6.4374266122733481E-4</v>
      </c>
      <c r="NX108" s="208">
        <f t="shared" si="405"/>
        <v>6.1017698344308438E-4</v>
      </c>
      <c r="NY108" s="208">
        <f t="shared" si="405"/>
        <v>5.7784117771722673E-4</v>
      </c>
      <c r="NZ108" s="208">
        <f t="shared" si="405"/>
        <v>5.467267047477262E-4</v>
      </c>
      <c r="OA108" s="208">
        <f t="shared" si="405"/>
        <v>5.168222742547643E-4</v>
      </c>
      <c r="OB108" s="208">
        <f t="shared" si="405"/>
        <v>4.8811403258112578E-4</v>
      </c>
      <c r="OC108" s="208">
        <f t="shared" si="405"/>
        <v>4.6058575132503594E-4</v>
      </c>
      <c r="OD108" s="208">
        <f t="shared" si="405"/>
        <v>4.3421901595945442E-4</v>
      </c>
      <c r="OE108" s="208">
        <f t="shared" si="405"/>
        <v>4.0899341344953949E-4</v>
      </c>
      <c r="OF108" s="208">
        <f t="shared" si="405"/>
        <v>3.8488671794142362E-4</v>
      </c>
      <c r="OG108" s="208">
        <f t="shared" si="405"/>
        <v>3.6187507365985187E-4</v>
      </c>
      <c r="OH108" s="208">
        <f t="shared" si="405"/>
        <v>3.3993317421901991E-4</v>
      </c>
      <c r="OI108" s="208">
        <f t="shared" si="405"/>
        <v>3.1903443761936945E-4</v>
      </c>
      <c r="OJ108" s="208">
        <f t="shared" si="405"/>
        <v>2.99151176272601E-4</v>
      </c>
      <c r="OK108" s="208">
        <f t="shared" si="405"/>
        <v>2.8025476146707528E-4</v>
      </c>
      <c r="OL108" s="208">
        <f t="shared" si="405"/>
        <v>2.6231578175555211E-4</v>
      </c>
      <c r="OM108" s="208">
        <f t="shared" si="405"/>
        <v>2.4530419481632183E-4</v>
      </c>
      <c r="ON108" s="208">
        <f t="shared" si="405"/>
        <v>2.2918947240671271E-4</v>
      </c>
      <c r="OO108" s="208">
        <f t="shared" si="405"/>
        <v>2.1394073809423374E-4</v>
      </c>
      <c r="OP108" s="208">
        <f t="shared" si="405"/>
        <v>1.9952689751486378E-4</v>
      </c>
      <c r="OQ108" s="208">
        <f t="shared" si="405"/>
        <v>1.8591676096980982E-4</v>
      </c>
      <c r="OR108" s="208">
        <f t="shared" si="405"/>
        <v>1.7307915823112306E-4</v>
      </c>
      <c r="OS108" s="208">
        <f t="shared" si="405"/>
        <v>1.6098304548261102E-4</v>
      </c>
      <c r="OT108" s="208">
        <f t="shared" si="405"/>
        <v>1.4959760437526179E-4</v>
      </c>
      <c r="OU108" s="208">
        <f t="shared" si="405"/>
        <v>1.3889233322572002E-4</v>
      </c>
      <c r="OV108" s="208">
        <f t="shared" si="405"/>
        <v>1.2883713043208188E-4</v>
      </c>
      <c r="OW108" s="208">
        <f t="shared" si="405"/>
        <v>1.1940237022329213E-4</v>
      </c>
      <c r="OX108" s="208">
        <f t="shared" si="405"/>
        <v>1.1055897089666137E-4</v>
      </c>
      <c r="OY108" s="208">
        <f t="shared" si="405"/>
        <v>1.022784557324592E-4</v>
      </c>
      <c r="OZ108" s="208">
        <f t="shared" si="405"/>
        <v>9.4533006805173027E-5</v>
      </c>
      <c r="PA108" s="208">
        <f t="shared" si="405"/>
        <v>8.7295511937886516E-5</v>
      </c>
      <c r="PB108" s="208">
        <f t="shared" si="405"/>
        <v>8.0539605069415859E-5</v>
      </c>
      <c r="PC108" s="208">
        <f t="shared" si="405"/>
        <v>7.423970032341286E-5</v>
      </c>
      <c r="PD108" s="208">
        <f t="shared" si="405"/>
        <v>6.8371020084737516E-5</v>
      </c>
      <c r="PE108" s="208">
        <f t="shared" ref="PE108:PL108" si="406">IF(AND($F$112&gt;0,$F$113&gt;0),IF(AND(HL104&gt;$F$113),PE104,0),"")</f>
        <v>6.2909617401158834E-5</v>
      </c>
      <c r="PF108" s="208">
        <f t="shared" si="406"/>
        <v>5.7832393038008665E-5</v>
      </c>
      <c r="PG108" s="208">
        <f t="shared" si="406"/>
        <v>5.3117107519970981E-5</v>
      </c>
      <c r="PH108" s="208">
        <f t="shared" si="406"/>
        <v>4.8742388497923957E-5</v>
      </c>
      <c r="PI108" s="208">
        <f t="shared" si="406"/>
        <v>4.4687733779854919E-5</v>
      </c>
      <c r="PJ108" s="208">
        <f t="shared" si="406"/>
        <v>4.093351036354395E-5</v>
      </c>
      <c r="PK108" s="208">
        <f t="shared" si="406"/>
        <v>3.7460949805168527E-5</v>
      </c>
      <c r="PL108" s="208">
        <f t="shared" si="406"/>
        <v>3.4252140252421259E-5</v>
      </c>
    </row>
    <row r="109" spans="1:428" ht="16" x14ac:dyDescent="0.8">
      <c r="A109" s="5"/>
      <c r="B109" s="5"/>
      <c r="C109" s="5"/>
      <c r="E109" s="33" t="s">
        <v>29</v>
      </c>
      <c r="F109" s="76">
        <f>IF(AND(F108&gt;0,F108&lt;1,NOT(O104="")),_xlfn.NORM.INV((1-$F$108)/2,$K$104,$O$104),"")</f>
        <v>1106.1813904556227</v>
      </c>
      <c r="G109" s="111"/>
      <c r="H109" s="111"/>
      <c r="I109" s="38"/>
      <c r="J109" s="2"/>
      <c r="K109" s="5"/>
      <c r="L109" s="5"/>
      <c r="M109" s="5"/>
      <c r="N109" s="5"/>
      <c r="O109" s="5"/>
      <c r="P109" s="5"/>
      <c r="Q109" s="5"/>
      <c r="R109" s="5"/>
      <c r="S109" s="5"/>
      <c r="T109" s="5"/>
      <c r="U109" s="5"/>
      <c r="V109" s="5"/>
      <c r="W109" s="5"/>
      <c r="X109" s="5"/>
      <c r="Y109" s="5"/>
      <c r="HT109" s="259">
        <f>MAX(HT106:HT108)</f>
        <v>3.4252140252421347E-5</v>
      </c>
      <c r="HU109" s="259">
        <f t="shared" ref="HU109:KF109" si="407">MAX(HU106:HU108)</f>
        <v>3.7460949805161012E-5</v>
      </c>
      <c r="HV109" s="259">
        <f t="shared" si="407"/>
        <v>4.0933510363535771E-5</v>
      </c>
      <c r="HW109" s="259">
        <f t="shared" si="407"/>
        <v>4.468773377984611E-5</v>
      </c>
      <c r="HX109" s="259">
        <f t="shared" si="407"/>
        <v>4.8742388497914471E-5</v>
      </c>
      <c r="HY109" s="259">
        <f t="shared" si="407"/>
        <v>5.3117107519960695E-5</v>
      </c>
      <c r="HZ109" s="259">
        <f t="shared" si="407"/>
        <v>5.7832393037997667E-5</v>
      </c>
      <c r="IA109" s="259">
        <f t="shared" si="407"/>
        <v>6.2909617401146975E-5</v>
      </c>
      <c r="IB109" s="259">
        <f t="shared" si="407"/>
        <v>6.8371020084724682E-5</v>
      </c>
      <c r="IC109" s="259">
        <f t="shared" si="407"/>
        <v>7.4239700323399185E-5</v>
      </c>
      <c r="ID109" s="259">
        <f t="shared" si="407"/>
        <v>8.0539605069401195E-5</v>
      </c>
      <c r="IE109" s="259">
        <f t="shared" si="407"/>
        <v>8.7295511937870659E-5</v>
      </c>
      <c r="IF109" s="259">
        <f t="shared" si="407"/>
        <v>9.4533006805156168E-5</v>
      </c>
      <c r="IG109" s="259">
        <f t="shared" si="407"/>
        <v>1.0227845573244122E-4</v>
      </c>
      <c r="IH109" s="259">
        <f t="shared" si="407"/>
        <v>1.1055897089664198E-4</v>
      </c>
      <c r="II109" s="259">
        <f t="shared" si="407"/>
        <v>1.1940237022327163E-4</v>
      </c>
      <c r="IJ109" s="259">
        <f t="shared" si="407"/>
        <v>1.2883713043205998E-4</v>
      </c>
      <c r="IK109" s="259">
        <f t="shared" si="407"/>
        <v>1.3889233322569652E-4</v>
      </c>
      <c r="IL109" s="259">
        <f t="shared" si="407"/>
        <v>1.4959760437523691E-4</v>
      </c>
      <c r="IM109" s="259">
        <f t="shared" si="407"/>
        <v>1.6098304548258464E-4</v>
      </c>
      <c r="IN109" s="259">
        <f t="shared" si="407"/>
        <v>1.7307915823109487E-4</v>
      </c>
      <c r="IO109" s="259">
        <f t="shared" si="407"/>
        <v>1.8591676096978008E-4</v>
      </c>
      <c r="IP109" s="259">
        <f t="shared" si="407"/>
        <v>1.9952689751483223E-4</v>
      </c>
      <c r="IQ109" s="259">
        <f t="shared" si="407"/>
        <v>2.1394073809420013E-4</v>
      </c>
      <c r="IR109" s="259">
        <f t="shared" si="407"/>
        <v>2.2918947240667742E-4</v>
      </c>
      <c r="IS109" s="259">
        <f t="shared" si="407"/>
        <v>2.4530419481628459E-4</v>
      </c>
      <c r="IT109" s="259">
        <f t="shared" si="407"/>
        <v>2.6231578175551264E-4</v>
      </c>
      <c r="IU109" s="259">
        <f t="shared" si="407"/>
        <v>2.8025476146703387E-4</v>
      </c>
      <c r="IV109" s="259">
        <f t="shared" si="407"/>
        <v>2.9915117627255731E-4</v>
      </c>
      <c r="IW109" s="259">
        <f t="shared" si="407"/>
        <v>3.1903443761932326E-4</v>
      </c>
      <c r="IX109" s="259">
        <f t="shared" si="407"/>
        <v>3.3993317421897161E-4</v>
      </c>
      <c r="IY109" s="259">
        <f t="shared" si="407"/>
        <v>3.6187507365980124E-4</v>
      </c>
      <c r="IZ109" s="259">
        <f t="shared" si="407"/>
        <v>3.8488671794137028E-4</v>
      </c>
      <c r="JA109" s="259">
        <f t="shared" si="407"/>
        <v>4.0899341344948387E-4</v>
      </c>
      <c r="JB109" s="259">
        <f t="shared" si="407"/>
        <v>4.342190159593962E-4</v>
      </c>
      <c r="JC109" s="259">
        <f t="shared" si="407"/>
        <v>4.6058575132497544E-4</v>
      </c>
      <c r="JD109" s="259">
        <f t="shared" si="407"/>
        <v>4.8811403258106236E-4</v>
      </c>
      <c r="JE109" s="259">
        <f t="shared" si="407"/>
        <v>5.1682227425469904E-4</v>
      </c>
      <c r="JF109" s="259">
        <f t="shared" si="407"/>
        <v>5.4672670474765854E-4</v>
      </c>
      <c r="JG109" s="259">
        <f t="shared" si="407"/>
        <v>5.7784117771715604E-4</v>
      </c>
      <c r="JH109" s="259">
        <f t="shared" si="407"/>
        <v>6.1017698344301098E-4</v>
      </c>
      <c r="JI109" s="259">
        <f t="shared" si="407"/>
        <v>6.4374266122725848E-4</v>
      </c>
      <c r="JJ109" s="259">
        <f t="shared" si="407"/>
        <v>6.7854381392551605E-4</v>
      </c>
      <c r="JK109" s="259">
        <f t="shared" si="407"/>
        <v>7.1458292575762394E-4</v>
      </c>
      <c r="JL109" s="259">
        <f t="shared" si="407"/>
        <v>7.5185918458751282E-4</v>
      </c>
      <c r="JM109" s="259">
        <f t="shared" si="407"/>
        <v>7.9036830989822606E-4</v>
      </c>
      <c r="JN109" s="259">
        <f t="shared" si="407"/>
        <v>8.3010238771689319E-4</v>
      </c>
      <c r="JO109" s="259">
        <f t="shared" si="407"/>
        <v>8.7104971376558617E-4</v>
      </c>
      <c r="JP109" s="259">
        <f t="shared" si="407"/>
        <v>9.1319464612682184E-4</v>
      </c>
      <c r="JQ109" s="259">
        <f t="shared" si="407"/>
        <v>9.5651746871646098E-4</v>
      </c>
      <c r="JR109" s="259">
        <f t="shared" si="407"/>
        <v>1.0009942668513972E-3</v>
      </c>
      <c r="JS109" s="259">
        <f t="shared" si="407"/>
        <v>1.0465968161843546E-3</v>
      </c>
      <c r="JT109" s="259">
        <f t="shared" si="407"/>
        <v>1.093292486252908E-3</v>
      </c>
      <c r="JU109" s="259">
        <f t="shared" si="407"/>
        <v>1.1410441598542884E-3</v>
      </c>
      <c r="JV109" s="259">
        <f t="shared" si="407"/>
        <v>1.189810169411395E-3</v>
      </c>
      <c r="JW109" s="259">
        <f t="shared" si="407"/>
        <v>1.2395442514386574E-3</v>
      </c>
      <c r="JX109" s="259">
        <f t="shared" si="407"/>
        <v>1.2901955201488837E-3</v>
      </c>
      <c r="JY109" s="259">
        <f t="shared" si="407"/>
        <v>1.3417084611641807E-3</v>
      </c>
      <c r="JZ109" s="259">
        <f t="shared" si="407"/>
        <v>1.394022946205546E-3</v>
      </c>
      <c r="KA109" s="259">
        <f t="shared" si="407"/>
        <v>1.4470742695371199E-3</v>
      </c>
      <c r="KB109" s="259">
        <f t="shared" si="407"/>
        <v>1.5007932068327916E-3</v>
      </c>
      <c r="KC109" s="259">
        <f t="shared" si="407"/>
        <v>1.5551060970153054E-3</v>
      </c>
      <c r="KD109" s="259">
        <f t="shared" si="407"/>
        <v>1.6099349474918672E-3</v>
      </c>
      <c r="KE109" s="259">
        <f t="shared" si="407"/>
        <v>1.665197563076197E-3</v>
      </c>
      <c r="KF109" s="259">
        <f t="shared" si="407"/>
        <v>1.720807698745845E-3</v>
      </c>
      <c r="KG109" s="259">
        <f t="shared" ref="KG109:MR109" si="408">MAX(KG106:KG108)</f>
        <v>1.7766752362362095E-3</v>
      </c>
      <c r="KH109" s="259">
        <f t="shared" si="408"/>
        <v>1.8327063843201852E-3</v>
      </c>
      <c r="KI109" s="259">
        <f t="shared" si="408"/>
        <v>1.8888039024656802E-3</v>
      </c>
      <c r="KJ109" s="259">
        <f t="shared" si="408"/>
        <v>1.9448673474035888E-3</v>
      </c>
      <c r="KK109" s="259">
        <f t="shared" si="408"/>
        <v>2.0007933419773916E-3</v>
      </c>
      <c r="KL109" s="259">
        <f t="shared" si="408"/>
        <v>2.0564758654836482E-3</v>
      </c>
      <c r="KM109" s="259">
        <f t="shared" si="408"/>
        <v>2.1118065645515422E-3</v>
      </c>
      <c r="KN109" s="259">
        <f t="shared" si="408"/>
        <v>2.166675083450731E-3</v>
      </c>
      <c r="KO109" s="259">
        <f t="shared" si="408"/>
        <v>2.2209694125613459E-3</v>
      </c>
      <c r="KP109" s="259">
        <f t="shared" si="408"/>
        <v>2.2745762535895078E-3</v>
      </c>
      <c r="KQ109" s="259">
        <f t="shared" si="408"/>
        <v>2.3273813999675373E-3</v>
      </c>
      <c r="KR109" s="259">
        <f t="shared" si="408"/>
        <v>2.3792701307414222E-3</v>
      </c>
      <c r="KS109" s="259">
        <f t="shared" si="408"/>
        <v>2.4301276161204973E-3</v>
      </c>
      <c r="KT109" s="259">
        <f t="shared" si="408"/>
        <v>2.4798393327468229E-3</v>
      </c>
      <c r="KU109" s="259">
        <f t="shared" si="408"/>
        <v>2.5282914866357358E-3</v>
      </c>
      <c r="KV109" s="259">
        <f t="shared" si="408"/>
        <v>2.5753714416455096E-3</v>
      </c>
      <c r="KW109" s="259">
        <f t="shared" si="408"/>
        <v>2.6209681512541676E-3</v>
      </c>
      <c r="KX109" s="259">
        <f t="shared" si="408"/>
        <v>2.6649725913560213E-3</v>
      </c>
      <c r="KY109" s="259">
        <f t="shared" si="408"/>
        <v>2.7072781917404404E-3</v>
      </c>
      <c r="KZ109" s="259">
        <f t="shared" si="408"/>
        <v>2.7477812638812753E-3</v>
      </c>
      <c r="LA109" s="259">
        <f t="shared" si="408"/>
        <v>2.7863814226478986E-3</v>
      </c>
      <c r="LB109" s="259">
        <f t="shared" si="408"/>
        <v>2.8229819995483937E-3</v>
      </c>
      <c r="LC109" s="259">
        <f t="shared" si="408"/>
        <v>2.8574904451322911E-3</v>
      </c>
      <c r="LD109" s="259">
        <f t="shared" si="408"/>
        <v>2.8898187182145839E-3</v>
      </c>
      <c r="LE109" s="259">
        <f t="shared" si="408"/>
        <v>2.9198836596344598E-3</v>
      </c>
      <c r="LF109" s="259">
        <f t="shared" si="408"/>
        <v>2.9476073483311813E-3</v>
      </c>
      <c r="LG109" s="259">
        <f t="shared" si="408"/>
        <v>2.9729174376053494E-3</v>
      </c>
      <c r="LH109" s="259">
        <f t="shared" si="408"/>
        <v>2.995747469536065E-3</v>
      </c>
      <c r="LI109" s="259">
        <f t="shared" si="408"/>
        <v>3.016037165642413E-3</v>
      </c>
      <c r="LJ109" s="259">
        <f t="shared" si="408"/>
        <v>3.033732692010651E-3</v>
      </c>
      <c r="LK109" s="259">
        <f t="shared" si="408"/>
        <v>3.0487868972552939E-3</v>
      </c>
      <c r="LL109" s="259">
        <f t="shared" si="408"/>
        <v>3.0611595218421419E-3</v>
      </c>
      <c r="LM109" s="259">
        <f t="shared" si="408"/>
        <v>3.070817377472728E-3</v>
      </c>
      <c r="LN109" s="259">
        <f t="shared" si="408"/>
        <v>3.0777344954115667E-3</v>
      </c>
      <c r="LO109" s="259">
        <f t="shared" si="408"/>
        <v>3.0818922428284242E-3</v>
      </c>
      <c r="LP109" s="259">
        <f t="shared" si="408"/>
        <v>3.0832794064261011E-3</v>
      </c>
      <c r="LQ109" s="259">
        <f t="shared" si="408"/>
        <v>3.0818922428284302E-3</v>
      </c>
      <c r="LR109" s="259">
        <f t="shared" si="408"/>
        <v>3.0777344954115793E-3</v>
      </c>
      <c r="LS109" s="259">
        <f t="shared" si="408"/>
        <v>3.0708173774727466E-3</v>
      </c>
      <c r="LT109" s="259">
        <f t="shared" si="408"/>
        <v>3.0611595218421671E-3</v>
      </c>
      <c r="LU109" s="259">
        <f t="shared" si="408"/>
        <v>3.0487868972553242E-3</v>
      </c>
      <c r="LV109" s="259">
        <f t="shared" si="408"/>
        <v>3.0337326920106874E-3</v>
      </c>
      <c r="LW109" s="259">
        <f t="shared" si="408"/>
        <v>3.0160371656424555E-3</v>
      </c>
      <c r="LX109" s="259">
        <f t="shared" si="408"/>
        <v>2.9957474695361131E-3</v>
      </c>
      <c r="LY109" s="259">
        <f t="shared" si="408"/>
        <v>2.9729174376054036E-3</v>
      </c>
      <c r="LZ109" s="259">
        <f t="shared" si="408"/>
        <v>2.9476073483312402E-3</v>
      </c>
      <c r="MA109" s="259">
        <f t="shared" si="408"/>
        <v>2.9198836596345244E-3</v>
      </c>
      <c r="MB109" s="259">
        <f t="shared" si="408"/>
        <v>2.8898187182146528E-3</v>
      </c>
      <c r="MC109" s="259">
        <f t="shared" si="408"/>
        <v>2.8574904451323657E-3</v>
      </c>
      <c r="MD109" s="259">
        <f t="shared" si="408"/>
        <v>2.8229819995484727E-3</v>
      </c>
      <c r="ME109" s="259">
        <f t="shared" si="408"/>
        <v>2.7863814226479823E-3</v>
      </c>
      <c r="MF109" s="259">
        <f t="shared" si="408"/>
        <v>2.7477812638813633E-3</v>
      </c>
      <c r="MG109" s="259">
        <f t="shared" si="408"/>
        <v>2.7072781917405328E-3</v>
      </c>
      <c r="MH109" s="259">
        <f t="shared" si="408"/>
        <v>2.6649725913561175E-3</v>
      </c>
      <c r="MI109" s="259">
        <f t="shared" si="408"/>
        <v>2.6209681512542678E-3</v>
      </c>
      <c r="MJ109" s="259">
        <f t="shared" si="408"/>
        <v>2.5753714416456128E-3</v>
      </c>
      <c r="MK109" s="259">
        <f t="shared" si="408"/>
        <v>2.5282914866358421E-3</v>
      </c>
      <c r="ML109" s="259">
        <f t="shared" si="408"/>
        <v>2.4798393327469326E-3</v>
      </c>
      <c r="MM109" s="259">
        <f t="shared" si="408"/>
        <v>2.4301276161206088E-3</v>
      </c>
      <c r="MN109" s="259">
        <f t="shared" si="408"/>
        <v>2.3792701307415371E-3</v>
      </c>
      <c r="MO109" s="259">
        <f t="shared" si="408"/>
        <v>2.3273813999676539E-3</v>
      </c>
      <c r="MP109" s="259">
        <f t="shared" si="408"/>
        <v>2.2745762535896262E-3</v>
      </c>
      <c r="MQ109" s="259">
        <f t="shared" si="408"/>
        <v>2.220969412561466E-3</v>
      </c>
      <c r="MR109" s="259">
        <f t="shared" si="408"/>
        <v>2.1666750834508528E-3</v>
      </c>
      <c r="MS109" s="259">
        <f t="shared" ref="MS109:PD109" si="409">MAX(MS106:MS108)</f>
        <v>2.1118065645516645E-3</v>
      </c>
      <c r="MT109" s="259">
        <f t="shared" si="409"/>
        <v>2.0564758654837718E-3</v>
      </c>
      <c r="MU109" s="259">
        <f t="shared" si="409"/>
        <v>2.000793341977516E-3</v>
      </c>
      <c r="MV109" s="259">
        <f t="shared" si="409"/>
        <v>1.9448673474037133E-3</v>
      </c>
      <c r="MW109" s="259">
        <f t="shared" si="409"/>
        <v>1.8888039024658053E-3</v>
      </c>
      <c r="MX109" s="259">
        <f t="shared" si="409"/>
        <v>1.8327063843203101E-3</v>
      </c>
      <c r="MY109" s="259">
        <f t="shared" si="409"/>
        <v>1.776675236236334E-3</v>
      </c>
      <c r="MZ109" s="259">
        <f t="shared" si="409"/>
        <v>1.7208076987459693E-3</v>
      </c>
      <c r="NA109" s="259">
        <f t="shared" si="409"/>
        <v>1.6651975630763208E-3</v>
      </c>
      <c r="NB109" s="259">
        <f t="shared" si="409"/>
        <v>1.6099349474919895E-3</v>
      </c>
      <c r="NC109" s="259">
        <f t="shared" si="409"/>
        <v>1.5551060970154268E-3</v>
      </c>
      <c r="ND109" s="259">
        <f t="shared" si="409"/>
        <v>1.5007932068329117E-3</v>
      </c>
      <c r="NE109" s="259">
        <f t="shared" si="409"/>
        <v>1.4470742695372387E-3</v>
      </c>
      <c r="NF109" s="259">
        <f t="shared" si="409"/>
        <v>1.3940229462056633E-3</v>
      </c>
      <c r="NG109" s="259">
        <f t="shared" si="409"/>
        <v>1.3417084611642965E-3</v>
      </c>
      <c r="NH109" s="259">
        <f t="shared" si="409"/>
        <v>1.2901955201489975E-3</v>
      </c>
      <c r="NI109" s="259">
        <f t="shared" si="409"/>
        <v>1.2395442514387693E-3</v>
      </c>
      <c r="NJ109" s="259">
        <f t="shared" si="409"/>
        <v>1.1898101694115047E-3</v>
      </c>
      <c r="NK109" s="259">
        <f t="shared" si="409"/>
        <v>1.1410441598543957E-3</v>
      </c>
      <c r="NL109" s="259">
        <f t="shared" si="409"/>
        <v>1.0932924862530132E-3</v>
      </c>
      <c r="NM109" s="259">
        <f t="shared" si="409"/>
        <v>1.0465968161844574E-3</v>
      </c>
      <c r="NN109" s="259">
        <f t="shared" si="409"/>
        <v>1.0009942668514978E-3</v>
      </c>
      <c r="NO109" s="259">
        <f t="shared" si="409"/>
        <v>9.5651746871655856E-4</v>
      </c>
      <c r="NP109" s="259">
        <f t="shared" si="409"/>
        <v>9.1319464612691704E-4</v>
      </c>
      <c r="NQ109" s="259">
        <f t="shared" si="409"/>
        <v>8.7104971376567855E-4</v>
      </c>
      <c r="NR109" s="259">
        <f t="shared" si="409"/>
        <v>8.3010238771698275E-4</v>
      </c>
      <c r="NS109" s="259">
        <f t="shared" si="409"/>
        <v>7.9036830989831323E-4</v>
      </c>
      <c r="NT109" s="259">
        <f t="shared" si="409"/>
        <v>7.5185918458759728E-4</v>
      </c>
      <c r="NU109" s="259">
        <f t="shared" si="409"/>
        <v>7.1458292575770548E-4</v>
      </c>
      <c r="NV109" s="259">
        <f t="shared" si="409"/>
        <v>6.7854381392559488E-4</v>
      </c>
      <c r="NW109" s="259">
        <f t="shared" si="409"/>
        <v>6.4374266122733481E-4</v>
      </c>
      <c r="NX109" s="259">
        <f t="shared" si="409"/>
        <v>6.1017698344308438E-4</v>
      </c>
      <c r="NY109" s="259">
        <f t="shared" si="409"/>
        <v>5.7784117771722673E-4</v>
      </c>
      <c r="NZ109" s="259">
        <f t="shared" si="409"/>
        <v>5.467267047477262E-4</v>
      </c>
      <c r="OA109" s="259">
        <f t="shared" si="409"/>
        <v>5.168222742547643E-4</v>
      </c>
      <c r="OB109" s="259">
        <f t="shared" si="409"/>
        <v>4.8811403258112578E-4</v>
      </c>
      <c r="OC109" s="259">
        <f t="shared" si="409"/>
        <v>4.6058575132503594E-4</v>
      </c>
      <c r="OD109" s="259">
        <f t="shared" si="409"/>
        <v>4.3421901595945442E-4</v>
      </c>
      <c r="OE109" s="259">
        <f t="shared" si="409"/>
        <v>4.0899341344953949E-4</v>
      </c>
      <c r="OF109" s="259">
        <f t="shared" si="409"/>
        <v>3.8488671794142362E-4</v>
      </c>
      <c r="OG109" s="259">
        <f t="shared" si="409"/>
        <v>3.6187507365985187E-4</v>
      </c>
      <c r="OH109" s="259">
        <f t="shared" si="409"/>
        <v>3.3993317421901991E-4</v>
      </c>
      <c r="OI109" s="259">
        <f t="shared" si="409"/>
        <v>3.1903443761936945E-4</v>
      </c>
      <c r="OJ109" s="259">
        <f t="shared" si="409"/>
        <v>2.99151176272601E-4</v>
      </c>
      <c r="OK109" s="259">
        <f t="shared" si="409"/>
        <v>2.8025476146707528E-4</v>
      </c>
      <c r="OL109" s="259">
        <f t="shared" si="409"/>
        <v>2.6231578175555211E-4</v>
      </c>
      <c r="OM109" s="259">
        <f t="shared" si="409"/>
        <v>2.4530419481632183E-4</v>
      </c>
      <c r="ON109" s="259">
        <f t="shared" si="409"/>
        <v>2.2918947240671271E-4</v>
      </c>
      <c r="OO109" s="259">
        <f t="shared" si="409"/>
        <v>2.1394073809423374E-4</v>
      </c>
      <c r="OP109" s="259">
        <f t="shared" si="409"/>
        <v>1.9952689751486378E-4</v>
      </c>
      <c r="OQ109" s="259">
        <f t="shared" si="409"/>
        <v>1.8591676096980982E-4</v>
      </c>
      <c r="OR109" s="259">
        <f t="shared" si="409"/>
        <v>1.7307915823112306E-4</v>
      </c>
      <c r="OS109" s="259">
        <f t="shared" si="409"/>
        <v>1.6098304548261102E-4</v>
      </c>
      <c r="OT109" s="259">
        <f t="shared" si="409"/>
        <v>1.4959760437526179E-4</v>
      </c>
      <c r="OU109" s="259">
        <f t="shared" si="409"/>
        <v>1.3889233322572002E-4</v>
      </c>
      <c r="OV109" s="259">
        <f t="shared" si="409"/>
        <v>1.2883713043208188E-4</v>
      </c>
      <c r="OW109" s="259">
        <f t="shared" si="409"/>
        <v>1.1940237022329213E-4</v>
      </c>
      <c r="OX109" s="259">
        <f t="shared" si="409"/>
        <v>1.1055897089666137E-4</v>
      </c>
      <c r="OY109" s="259">
        <f t="shared" si="409"/>
        <v>1.022784557324592E-4</v>
      </c>
      <c r="OZ109" s="259">
        <f t="shared" si="409"/>
        <v>9.4533006805173027E-5</v>
      </c>
      <c r="PA109" s="259">
        <f t="shared" si="409"/>
        <v>8.7295511937886516E-5</v>
      </c>
      <c r="PB109" s="259">
        <f t="shared" si="409"/>
        <v>8.0539605069415859E-5</v>
      </c>
      <c r="PC109" s="259">
        <f t="shared" si="409"/>
        <v>7.423970032341286E-5</v>
      </c>
      <c r="PD109" s="259">
        <f t="shared" si="409"/>
        <v>6.8371020084737516E-5</v>
      </c>
      <c r="PE109" s="259">
        <f t="shared" ref="PE109:PL109" si="410">MAX(PE106:PE108)</f>
        <v>6.2909617401158834E-5</v>
      </c>
      <c r="PF109" s="259">
        <f t="shared" si="410"/>
        <v>5.7832393038008665E-5</v>
      </c>
      <c r="PG109" s="259">
        <f t="shared" si="410"/>
        <v>5.3117107519970981E-5</v>
      </c>
      <c r="PH109" s="259">
        <f t="shared" si="410"/>
        <v>4.8742388497923957E-5</v>
      </c>
      <c r="PI109" s="259">
        <f t="shared" si="410"/>
        <v>4.4687733779854919E-5</v>
      </c>
      <c r="PJ109" s="259">
        <f t="shared" si="410"/>
        <v>4.093351036354395E-5</v>
      </c>
      <c r="PK109" s="259">
        <f t="shared" si="410"/>
        <v>3.7460949805168527E-5</v>
      </c>
      <c r="PL109" s="259">
        <f t="shared" si="410"/>
        <v>3.4252140252421259E-5</v>
      </c>
    </row>
    <row r="110" spans="1:428" ht="16" x14ac:dyDescent="0.8">
      <c r="A110" s="5"/>
      <c r="B110" s="5"/>
      <c r="C110" s="5"/>
      <c r="D110" s="5"/>
      <c r="E110" s="33" t="s">
        <v>78</v>
      </c>
      <c r="F110" s="76">
        <f>IF(AND(F108&gt;0,F108&lt;1,NOT(O104="")),_xlfn.NORM.INV(($F$108+(1-$F$108)/2),$K$104,$O$104),"")</f>
        <v>1437.8186095443773</v>
      </c>
      <c r="G110" s="111"/>
      <c r="H110" s="111"/>
      <c r="I110" s="38"/>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1"/>
      <c r="G111" s="41"/>
      <c r="H111" s="41"/>
      <c r="I111" s="38"/>
      <c r="J111" s="2"/>
      <c r="K111" s="5"/>
      <c r="L111" s="5"/>
      <c r="M111" s="5"/>
      <c r="N111" s="5"/>
      <c r="O111" s="5"/>
      <c r="P111" s="5"/>
      <c r="Q111" s="5"/>
      <c r="R111" s="5"/>
      <c r="S111" s="5"/>
      <c r="T111" s="5"/>
      <c r="U111" s="5"/>
      <c r="V111" s="5"/>
      <c r="W111" s="5"/>
      <c r="X111" s="5"/>
      <c r="Y111" s="5"/>
    </row>
    <row r="112" spans="1:428" ht="16" x14ac:dyDescent="0.8">
      <c r="A112" s="5"/>
      <c r="B112" s="5"/>
      <c r="C112" s="5"/>
      <c r="D112" s="5"/>
      <c r="E112" s="77" t="s">
        <v>31</v>
      </c>
      <c r="F112" s="99">
        <v>1106</v>
      </c>
      <c r="G112" s="112"/>
      <c r="H112" s="45" t="s">
        <v>34</v>
      </c>
      <c r="I112" s="38"/>
      <c r="J112" s="2"/>
      <c r="K112" s="5"/>
      <c r="L112" s="5"/>
      <c r="M112" s="5"/>
      <c r="N112" s="5"/>
      <c r="O112" s="5"/>
      <c r="P112" s="5"/>
      <c r="Q112" s="5"/>
      <c r="R112" s="5"/>
      <c r="S112" s="5"/>
      <c r="T112" s="5"/>
      <c r="U112" s="5"/>
      <c r="V112" s="5"/>
      <c r="W112" s="5"/>
      <c r="X112" s="5"/>
      <c r="Y112" s="5"/>
    </row>
    <row r="113" spans="1:25" ht="16" x14ac:dyDescent="0.8">
      <c r="A113" s="5"/>
      <c r="B113" s="5"/>
      <c r="C113" s="5"/>
      <c r="D113" s="5"/>
      <c r="E113" s="77" t="s">
        <v>32</v>
      </c>
      <c r="F113" s="99">
        <v>1438</v>
      </c>
      <c r="G113" s="112"/>
      <c r="H113" s="45" t="s">
        <v>35</v>
      </c>
      <c r="I113" s="38"/>
      <c r="J113" s="2"/>
      <c r="K113" s="5"/>
      <c r="L113" s="5"/>
      <c r="M113" s="5"/>
      <c r="N113" s="5"/>
      <c r="O113" s="5"/>
      <c r="P113" s="5"/>
      <c r="Q113" s="5"/>
      <c r="R113" s="5"/>
      <c r="S113" s="5"/>
      <c r="T113" s="5"/>
      <c r="U113" s="5"/>
      <c r="V113" s="5"/>
      <c r="W113" s="5"/>
      <c r="X113" s="5"/>
      <c r="Y113" s="5"/>
    </row>
    <row r="114" spans="1:25" ht="17.25" x14ac:dyDescent="0.85">
      <c r="A114" s="5"/>
      <c r="B114" s="5"/>
      <c r="C114" s="5"/>
      <c r="D114" s="5"/>
      <c r="E114" s="77" t="s">
        <v>79</v>
      </c>
      <c r="F114" s="42">
        <f>IF(AND($F$112&gt;0,$F$113&gt;0,$F$112&lt;$F$113,NOT(O104="")),_xlfn.NORM.DIST($F$113,$K$104,$O$104,TRUE)-_xlfn.NORM.DIST($F$112,$K$104,$O$104,TRUE),"")</f>
        <v>0.8004916205456083</v>
      </c>
      <c r="G114" s="113"/>
      <c r="H114" s="45" t="s">
        <v>60</v>
      </c>
      <c r="I114" s="38"/>
      <c r="J114" s="2"/>
      <c r="K114" s="5"/>
      <c r="L114" s="5"/>
      <c r="M114" s="5"/>
      <c r="N114" s="5"/>
      <c r="O114" s="5"/>
      <c r="P114" s="5"/>
      <c r="Q114" s="5"/>
      <c r="R114" s="5"/>
      <c r="S114" s="5"/>
      <c r="T114" s="5"/>
      <c r="U114" s="5"/>
      <c r="V114" s="5"/>
      <c r="W114" s="5"/>
      <c r="X114" s="5"/>
      <c r="Y114" s="5"/>
    </row>
    <row r="115" spans="1:25" ht="17.25" x14ac:dyDescent="0.85">
      <c r="A115" s="5"/>
      <c r="B115" s="5"/>
      <c r="C115" s="5"/>
      <c r="D115" s="5"/>
      <c r="E115" s="77" t="s">
        <v>228</v>
      </c>
      <c r="F115" s="44">
        <f>IF(AND($F$112&gt;0,$F$113&gt;0,$F$112&lt;$F$113,NOT($O$104="")),_xlfn.NORM.DIST(F112,$K$104,$O$104,TRUE),"")</f>
        <v>9.9754189727195908E-2</v>
      </c>
      <c r="G115" s="113"/>
      <c r="H115" s="45" t="s">
        <v>61</v>
      </c>
      <c r="I115" s="38"/>
      <c r="J115" s="2"/>
      <c r="K115" s="5"/>
      <c r="L115" s="5"/>
      <c r="M115" s="5"/>
      <c r="N115" s="5"/>
      <c r="O115" s="5"/>
      <c r="P115" s="5"/>
      <c r="Q115" s="5"/>
      <c r="R115" s="5"/>
      <c r="S115" s="5"/>
      <c r="T115" s="5"/>
      <c r="U115" s="5"/>
      <c r="V115" s="5"/>
      <c r="W115" s="5"/>
      <c r="X115" s="5"/>
      <c r="Y115" s="5"/>
    </row>
    <row r="116" spans="1:25" ht="17.25" x14ac:dyDescent="0.85">
      <c r="A116" s="5"/>
      <c r="B116" s="5"/>
      <c r="C116" s="5"/>
      <c r="D116" s="5"/>
      <c r="E116" s="77" t="s">
        <v>229</v>
      </c>
      <c r="F116" s="43">
        <f>IF(AND($F$112&gt;0,$F$113&gt;0,$F$112&lt;$F$113,NOT($O$104="")),1-_xlfn.NORM.DIST(F113,$K$104,$O$104,TRUE),"")</f>
        <v>9.9754189727195852E-2</v>
      </c>
      <c r="G116" s="113"/>
      <c r="H116" s="45" t="s">
        <v>59</v>
      </c>
      <c r="I116" s="38"/>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6"/>
      <c r="H137" s="9"/>
      <c r="I137" s="9"/>
      <c r="J137" s="9"/>
      <c r="K137" s="8"/>
      <c r="L137" s="8"/>
      <c r="M137" s="8"/>
      <c r="N137" s="34"/>
      <c r="O137" s="8"/>
      <c r="P137" s="8"/>
      <c r="W137" s="5"/>
      <c r="X137" s="5"/>
      <c r="Y137" s="5"/>
    </row>
    <row r="138" spans="1:25" x14ac:dyDescent="0.75">
      <c r="A138" s="2"/>
      <c r="B138" s="10" t="s">
        <v>76</v>
      </c>
      <c r="C138" s="11"/>
      <c r="D138" s="11"/>
      <c r="E138" s="11"/>
      <c r="F138" s="11"/>
      <c r="G138" s="107"/>
      <c r="H138" s="12"/>
      <c r="I138" s="12"/>
      <c r="J138" s="12"/>
      <c r="K138" s="11"/>
      <c r="L138" s="11"/>
      <c r="M138" s="11"/>
      <c r="N138" s="13"/>
      <c r="O138" s="281"/>
      <c r="P138" s="11"/>
      <c r="W138" s="5"/>
      <c r="X138" s="5"/>
      <c r="Y138" s="5"/>
    </row>
    <row r="139" spans="1:25" x14ac:dyDescent="0.75">
      <c r="A139" s="2"/>
      <c r="B139" s="10" t="s">
        <v>86</v>
      </c>
      <c r="C139" s="11"/>
      <c r="D139" s="11"/>
      <c r="E139" s="11"/>
      <c r="F139" s="11"/>
      <c r="G139" s="107"/>
      <c r="H139" s="12"/>
      <c r="I139" s="12"/>
      <c r="J139" s="12"/>
      <c r="K139" s="11"/>
      <c r="L139" s="11"/>
      <c r="M139" s="11"/>
      <c r="N139" s="13"/>
      <c r="O139" s="281"/>
      <c r="P139" s="11"/>
      <c r="W139" s="5"/>
      <c r="X139" s="5"/>
      <c r="Y139" s="5"/>
    </row>
    <row r="140" spans="1:25" x14ac:dyDescent="0.75">
      <c r="A140" s="2"/>
      <c r="B140" s="10" t="s">
        <v>52</v>
      </c>
      <c r="C140" s="11"/>
      <c r="D140" s="11"/>
      <c r="E140" s="11"/>
      <c r="F140" s="11"/>
      <c r="G140" s="107"/>
      <c r="H140" s="12"/>
      <c r="I140" s="12"/>
      <c r="J140" s="12"/>
      <c r="K140" s="11"/>
      <c r="L140" s="11"/>
      <c r="M140" s="11"/>
      <c r="N140" s="13"/>
      <c r="O140" s="281"/>
      <c r="P140" s="11"/>
      <c r="W140" s="5"/>
      <c r="X140" s="5"/>
      <c r="Y140" s="5"/>
    </row>
    <row r="141" spans="1:25" x14ac:dyDescent="0.75">
      <c r="A141" s="2"/>
      <c r="B141" s="10" t="s">
        <v>953</v>
      </c>
      <c r="C141" s="11"/>
      <c r="D141" s="11"/>
      <c r="E141" s="11"/>
      <c r="F141" s="11"/>
      <c r="G141" s="107"/>
      <c r="H141" s="12"/>
      <c r="I141" s="12"/>
      <c r="J141" s="12"/>
      <c r="K141" s="11"/>
      <c r="L141" s="11"/>
      <c r="M141" s="11"/>
      <c r="N141" s="13"/>
      <c r="O141" s="281"/>
      <c r="P141" s="11"/>
      <c r="W141" s="5"/>
      <c r="X141" s="5"/>
      <c r="Y141" s="5"/>
    </row>
    <row r="142" spans="1:25" x14ac:dyDescent="0.75">
      <c r="A142" s="2"/>
      <c r="B142" s="10"/>
      <c r="C142" s="11"/>
      <c r="D142" s="11"/>
      <c r="E142" s="11"/>
      <c r="F142" s="11"/>
      <c r="G142" s="107"/>
      <c r="H142" s="12"/>
      <c r="I142" s="12"/>
      <c r="J142" s="12"/>
      <c r="K142" s="11"/>
      <c r="L142" s="11"/>
      <c r="M142" s="11"/>
      <c r="N142" s="13"/>
      <c r="O142" s="281"/>
      <c r="P142" s="11"/>
      <c r="W142" s="5"/>
      <c r="X142" s="5"/>
      <c r="Y142" s="5"/>
    </row>
    <row r="143" spans="1:25" x14ac:dyDescent="0.75">
      <c r="A143" s="2"/>
      <c r="B143" s="14" t="s">
        <v>8</v>
      </c>
      <c r="C143" s="11"/>
      <c r="D143" s="11"/>
      <c r="E143" s="11"/>
      <c r="F143" s="11"/>
      <c r="G143" s="107"/>
      <c r="H143" s="12"/>
      <c r="I143" s="12"/>
      <c r="J143" s="12"/>
      <c r="K143" s="11"/>
      <c r="L143" s="11"/>
      <c r="M143" s="11"/>
      <c r="N143" s="13"/>
      <c r="O143" s="281"/>
      <c r="P143" s="11"/>
      <c r="W143" s="5"/>
      <c r="X143" s="5"/>
      <c r="Y143" s="5"/>
    </row>
    <row r="144" spans="1:25" x14ac:dyDescent="0.75">
      <c r="A144" s="2"/>
      <c r="B144" s="10" t="s">
        <v>77</v>
      </c>
      <c r="C144" s="11"/>
      <c r="D144" s="11"/>
      <c r="E144" s="11"/>
      <c r="F144" s="11"/>
      <c r="G144" s="107"/>
      <c r="H144" s="12"/>
      <c r="I144" s="12"/>
      <c r="J144" s="12"/>
      <c r="K144" s="11"/>
      <c r="L144" s="11"/>
      <c r="M144" s="11"/>
      <c r="N144" s="13"/>
      <c r="O144" s="281"/>
      <c r="P144" s="11"/>
      <c r="W144" s="5"/>
      <c r="X144" s="5"/>
      <c r="Y144" s="5"/>
    </row>
    <row r="145" spans="1:25" x14ac:dyDescent="0.75">
      <c r="A145" s="2"/>
      <c r="B145" s="15"/>
      <c r="C145" s="16"/>
      <c r="D145" s="16"/>
      <c r="E145" s="16"/>
      <c r="F145" s="16"/>
      <c r="G145" s="108"/>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5.0.2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19" t="s">
        <v>135</v>
      </c>
      <c r="C148" s="419"/>
      <c r="D148" s="419"/>
      <c r="E148" s="419"/>
      <c r="F148" s="419"/>
      <c r="G148" s="419"/>
      <c r="H148" s="419"/>
      <c r="I148" s="419"/>
      <c r="J148" s="419"/>
      <c r="K148" s="47"/>
      <c r="L148" s="47"/>
      <c r="M148" s="47"/>
      <c r="N148" s="5"/>
      <c r="O148" s="5"/>
      <c r="P148" s="5"/>
      <c r="Q148" s="5"/>
      <c r="R148" s="5"/>
      <c r="S148" s="5"/>
      <c r="T148" s="5"/>
      <c r="U148" s="5"/>
      <c r="V148" s="5"/>
      <c r="W148" s="5"/>
      <c r="X148" s="5"/>
      <c r="Y148" s="5"/>
    </row>
    <row r="149" spans="1:25" x14ac:dyDescent="0.75">
      <c r="A149" s="2"/>
      <c r="B149" s="419" t="s">
        <v>851</v>
      </c>
      <c r="C149" s="419"/>
      <c r="D149" s="419"/>
      <c r="E149" s="419"/>
      <c r="F149" s="419"/>
      <c r="G149" s="419"/>
      <c r="H149" s="419"/>
      <c r="I149" s="419"/>
      <c r="J149" s="419"/>
      <c r="K149" s="47"/>
      <c r="L149" s="47"/>
      <c r="M149" s="47"/>
      <c r="N149" s="5"/>
      <c r="O149" s="5"/>
      <c r="P149" s="5"/>
      <c r="Q149" s="5"/>
      <c r="R149" s="5"/>
      <c r="S149" s="5"/>
      <c r="T149" s="5"/>
      <c r="U149" s="5"/>
      <c r="V149" s="5"/>
      <c r="W149" s="5"/>
      <c r="X149" s="5"/>
      <c r="Y149" s="5"/>
    </row>
    <row r="150" spans="1:25" x14ac:dyDescent="0.75">
      <c r="A150" s="2"/>
      <c r="B150" s="419" t="s">
        <v>90</v>
      </c>
      <c r="C150" s="419"/>
      <c r="D150" s="419"/>
      <c r="E150" s="419"/>
      <c r="F150" s="419"/>
      <c r="G150" s="419"/>
      <c r="H150" s="419"/>
      <c r="I150" s="419"/>
      <c r="J150" s="419"/>
      <c r="K150" s="47"/>
      <c r="L150" s="47"/>
      <c r="M150" s="47"/>
      <c r="N150" s="5"/>
      <c r="O150" s="5"/>
      <c r="P150" s="5"/>
      <c r="Q150" s="5"/>
      <c r="R150" s="5"/>
      <c r="S150" s="5"/>
      <c r="T150" s="5"/>
      <c r="U150" s="5"/>
      <c r="V150" s="5"/>
      <c r="W150" s="5"/>
      <c r="X150" s="5"/>
      <c r="Y150" s="5"/>
    </row>
    <row r="151" spans="1:25" x14ac:dyDescent="0.75">
      <c r="A151" s="2"/>
      <c r="B151" s="419" t="s">
        <v>210</v>
      </c>
      <c r="C151" s="419"/>
      <c r="D151" s="419"/>
      <c r="E151" s="419"/>
      <c r="F151" s="419"/>
      <c r="G151" s="419"/>
      <c r="H151" s="419"/>
      <c r="I151" s="419"/>
      <c r="J151" s="419"/>
      <c r="K151" s="47"/>
      <c r="L151" s="47"/>
      <c r="M151" s="47"/>
      <c r="N151" s="5"/>
      <c r="O151" s="5"/>
      <c r="P151" s="5"/>
      <c r="Q151" s="5"/>
      <c r="R151" s="5"/>
      <c r="S151" s="5"/>
      <c r="T151" s="5"/>
      <c r="U151" s="5"/>
      <c r="V151" s="5"/>
      <c r="W151" s="5"/>
      <c r="X151" s="5"/>
      <c r="Y151" s="5"/>
    </row>
    <row r="152" spans="1:25" x14ac:dyDescent="0.75">
      <c r="A152" s="2"/>
      <c r="B152" s="419" t="s">
        <v>826</v>
      </c>
      <c r="C152" s="419"/>
      <c r="D152" s="419"/>
      <c r="E152" s="419"/>
      <c r="F152" s="419"/>
      <c r="G152" s="419"/>
      <c r="H152" s="419"/>
      <c r="I152" s="419"/>
      <c r="J152" s="419"/>
      <c r="K152" s="419"/>
      <c r="L152" s="47"/>
      <c r="M152" s="47"/>
      <c r="N152" s="5"/>
      <c r="O152" s="5"/>
      <c r="P152" s="5"/>
      <c r="Q152" s="5"/>
      <c r="R152" s="5"/>
      <c r="S152" s="5"/>
      <c r="T152" s="5"/>
      <c r="U152" s="5"/>
      <c r="V152" s="5"/>
      <c r="W152" s="5"/>
      <c r="X152" s="5"/>
      <c r="Y152" s="5"/>
    </row>
    <row r="153" spans="1:25" x14ac:dyDescent="0.75">
      <c r="A153" s="2"/>
      <c r="B153" s="154" t="s">
        <v>205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4" t="s">
        <v>88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4" t="s">
        <v>204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4" t="s">
        <v>206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4" t="s">
        <v>748</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4" t="s">
        <v>749</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4"/>
      <c r="C159" s="2"/>
      <c r="D159" s="5"/>
      <c r="E159" s="5"/>
      <c r="F159" s="5"/>
      <c r="G159" s="5"/>
      <c r="H159" s="5"/>
      <c r="I159" s="2"/>
      <c r="J159" s="2"/>
      <c r="K159" s="5"/>
      <c r="L159" s="2"/>
      <c r="M159" s="2"/>
      <c r="N159" s="5"/>
      <c r="O159" s="5"/>
      <c r="P159" s="5"/>
      <c r="Q159" s="5"/>
    </row>
    <row r="160" spans="1:25" x14ac:dyDescent="0.75">
      <c r="B160" s="154" t="s">
        <v>750</v>
      </c>
    </row>
    <row r="161" spans="1:13" x14ac:dyDescent="0.75">
      <c r="B161" s="154" t="s">
        <v>87</v>
      </c>
    </row>
    <row r="162" spans="1:13" x14ac:dyDescent="0.75">
      <c r="B162" s="420" t="s">
        <v>755</v>
      </c>
      <c r="C162" s="420"/>
      <c r="D162" s="420"/>
      <c r="E162" s="420"/>
      <c r="F162" s="420"/>
      <c r="G162" s="420"/>
      <c r="H162" s="420"/>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4"/>
  <sheetViews>
    <sheetView showGridLines="0" workbookViewId="0">
      <selection activeCell="C1" sqref="C1"/>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hidden="1" customWidth="1"/>
    <col min="131" max="131" width="12" hidden="1" customWidth="1"/>
    <col min="132" max="231" width="9.1328125" hidden="1" customWidth="1"/>
    <col min="232" max="431" width="0" hidden="1" customWidth="1"/>
  </cols>
  <sheetData>
    <row r="1" spans="1:432" ht="24" customHeight="1" x14ac:dyDescent="0.75">
      <c r="A1" s="388" t="s">
        <v>859</v>
      </c>
      <c r="B1" s="391" t="s">
        <v>861</v>
      </c>
      <c r="C1" s="392">
        <v>44410</v>
      </c>
      <c r="D1" s="393">
        <f>IF(C1="","",WORKDAY(C1,SUM(B104,B105)-1,$B$109:$B$148))</f>
        <v>44785</v>
      </c>
      <c r="E1" s="54" t="s">
        <v>882</v>
      </c>
      <c r="F1" s="54"/>
      <c r="H1" s="5"/>
      <c r="I1" s="5"/>
      <c r="J1" s="5"/>
      <c r="K1" s="5"/>
      <c r="L1" s="2"/>
      <c r="M1" s="2"/>
      <c r="N1" s="5"/>
      <c r="O1" s="2"/>
      <c r="P1" s="2"/>
      <c r="Q1" s="5"/>
      <c r="R1" s="5"/>
      <c r="S1" s="5"/>
      <c r="T1" s="423" t="s">
        <v>72</v>
      </c>
      <c r="U1" s="424"/>
      <c r="V1" s="445" t="str">
        <f>VLOOKUP(T1,VLookups!A43:C44,3,FALSE)</f>
        <v>Show the likelihood that the SPERT estimates will be EQUAL TO or GREATER THAN an uncertainty</v>
      </c>
      <c r="W1" s="445"/>
      <c r="X1" s="445"/>
      <c r="Y1" s="445"/>
      <c r="Z1" s="445"/>
      <c r="AA1" s="445"/>
      <c r="AB1" s="5"/>
    </row>
    <row r="2" spans="1:432" ht="15" customHeight="1" x14ac:dyDescent="0.75">
      <c r="A2" s="389" t="s">
        <v>860</v>
      </c>
      <c r="B2" s="129">
        <v>0.8</v>
      </c>
      <c r="C2" s="394"/>
      <c r="D2" s="395">
        <f>POWER(B2,COUNTIF(B4:B103,"&gt;0"))</f>
        <v>0.10737418240000011</v>
      </c>
      <c r="F2" s="2"/>
      <c r="G2" s="52">
        <v>-0.5</v>
      </c>
      <c r="H2" s="121" t="s">
        <v>97</v>
      </c>
      <c r="I2" s="101">
        <v>0.5</v>
      </c>
      <c r="J2" s="2"/>
      <c r="L2" s="386"/>
      <c r="M2" s="386"/>
      <c r="N2" s="25"/>
      <c r="O2" s="386"/>
      <c r="P2" s="386"/>
      <c r="Q2" s="5"/>
      <c r="R2" s="5"/>
      <c r="S2" s="5"/>
      <c r="T2" s="443" t="s">
        <v>69</v>
      </c>
      <c r="U2" s="443" t="s">
        <v>70</v>
      </c>
      <c r="V2" s="440" t="s">
        <v>51</v>
      </c>
      <c r="W2" s="441"/>
      <c r="X2" s="441"/>
      <c r="Y2" s="441"/>
      <c r="Z2" s="441"/>
      <c r="AA2" s="442"/>
      <c r="AB2" s="5"/>
      <c r="AC2" s="167" t="s">
        <v>173</v>
      </c>
    </row>
    <row r="3" spans="1:432" x14ac:dyDescent="0.75">
      <c r="A3" s="56" t="s">
        <v>932</v>
      </c>
      <c r="B3" s="56" t="s">
        <v>963</v>
      </c>
      <c r="C3" s="56" t="s">
        <v>862</v>
      </c>
      <c r="D3" s="56" t="s">
        <v>863</v>
      </c>
      <c r="E3" s="123" t="s">
        <v>99</v>
      </c>
      <c r="F3" s="123" t="s">
        <v>101</v>
      </c>
      <c r="G3" s="118" t="s">
        <v>39</v>
      </c>
      <c r="H3" s="119" t="s">
        <v>6</v>
      </c>
      <c r="I3" s="120" t="s">
        <v>40</v>
      </c>
      <c r="J3" s="123" t="s">
        <v>102</v>
      </c>
      <c r="K3" s="123" t="s">
        <v>100</v>
      </c>
      <c r="L3" s="385"/>
      <c r="M3" s="57"/>
      <c r="N3" s="57" t="s">
        <v>65</v>
      </c>
      <c r="O3" s="57" t="s">
        <v>9</v>
      </c>
      <c r="P3" s="57" t="s">
        <v>167</v>
      </c>
      <c r="Q3" s="57" t="s">
        <v>763</v>
      </c>
      <c r="R3" s="57" t="s">
        <v>63</v>
      </c>
      <c r="S3" s="57" t="s">
        <v>81</v>
      </c>
      <c r="T3" s="444"/>
      <c r="U3" s="444"/>
      <c r="V3" s="100">
        <v>0.1</v>
      </c>
      <c r="W3" s="53">
        <v>0.9</v>
      </c>
      <c r="X3" s="53">
        <v>0.85</v>
      </c>
      <c r="Y3" s="53">
        <v>0.8</v>
      </c>
      <c r="Z3" s="53">
        <v>0.75</v>
      </c>
      <c r="AA3" s="53">
        <v>0.7</v>
      </c>
      <c r="AB3" s="5"/>
      <c r="AC3" s="167" t="s">
        <v>174</v>
      </c>
      <c r="HW3" s="167" t="s">
        <v>168</v>
      </c>
      <c r="PP3" s="170" t="s">
        <v>914</v>
      </c>
    </row>
    <row r="4" spans="1:432" x14ac:dyDescent="0.75">
      <c r="A4" s="390" t="s">
        <v>873</v>
      </c>
      <c r="B4" s="396">
        <f>IF($R4="","",ROUND(_xlfn.NORM.INV(ABS(VLOOKUP($T$1,VLookups!$A$43:$B$44,2,FALSE)-B$2),$N4,$R4),0))</f>
        <v>6</v>
      </c>
      <c r="C4" s="402">
        <f>IF(ISBLANK(C1),"",C1)</f>
        <v>44410</v>
      </c>
      <c r="D4" s="402">
        <f>IFERROR(IF(OR(ISBLANK(C1),ISBLANK(B4)),"",WORKDAY(C4,B4-1,$B$109:$B$148)),"")</f>
        <v>44417</v>
      </c>
      <c r="E4" s="115"/>
      <c r="F4" s="116"/>
      <c r="G4" s="122">
        <f>IF(ISBLANK(H4),"",IF(NOT(ISBLANK(F4)),F4,IF(NOT(ISBLANK(E4)),H4*(1+E4),H4*(1+$G$2))))</f>
        <v>2.5</v>
      </c>
      <c r="H4" s="95">
        <v>5</v>
      </c>
      <c r="I4" s="122">
        <f>IF(ISBLANK(H4),"",IF(NOT(ISBLANK(J4)),J4,IF(NOT(ISBLANK(K4)),H4*(1+K4),H4*(1+$I$2))))</f>
        <v>7.5</v>
      </c>
      <c r="J4" s="116"/>
      <c r="K4" s="114"/>
      <c r="L4" s="124">
        <f t="shared" ref="L4:L67" si="0">IF(OR(ISBLANK(H4),ISBLANK(I4),ISBLANK(G4)),"",IF(AND(G4&gt;0,H4&gt;0,I4&gt;0),IF(H4&gt;G4,IF(I4&gt;H4,1,-1),-1)))</f>
        <v>1</v>
      </c>
      <c r="M4" s="124">
        <f t="shared" ref="M4:M67" si="1">IF(OR(ISBLANK(G4),ISBLANK(H4),ISBLANK(I4)),"",IFERROR(MIN(H4-G4,I4-H4)/MAX(H4-G4,I4-H4),""))</f>
        <v>1</v>
      </c>
      <c r="N4" s="73">
        <f>IF(AND(G4&gt;0,H4&gt;0,I4&gt;0),(G4+(4*H4)+I4)/6,"")</f>
        <v>5</v>
      </c>
      <c r="O4" s="23" t="s">
        <v>0</v>
      </c>
      <c r="P4" s="57"/>
      <c r="Q4" s="280"/>
      <c r="R4" s="74">
        <f>IF(AND(G4&gt;0,H4&gt;0,I4&gt;0),IF(ISBLANK(Q4),IF(ISBLANK(O4),"",(I4-G4)*VLOOKUP(O4,VLookups!$A$4:$B$13,2,FALSE)),Q4),"")</f>
        <v>0.70710678118654746</v>
      </c>
      <c r="S4" s="75">
        <f t="shared" ref="S4:S67" si="2">IF(R4="","",R4^2)</f>
        <v>0.49999999999999989</v>
      </c>
      <c r="T4" s="95">
        <v>5</v>
      </c>
      <c r="U4" s="270">
        <f>IF(AND(T4&gt;0,H4&gt;0,NOT(R4="")),ABS(VLOOKUP($T$1,VLookups!$A$43:$B$44,2,FALSE)-_xlfn.NORM.DIST(T4,N4,R4,TRUE)),"")</f>
        <v>0.5</v>
      </c>
      <c r="V4" s="94">
        <f>IF(AND($G4&gt;0,$H4&gt;0,$I4&gt;0,NOT(ISBLANK($O4))),_xlfn.NORM.INV(ABS(VLOOKUP($T$1,VLookups!$A$43:$B$44,2,FALSE)-V$3),$N4,$R4),"")</f>
        <v>4.0938061975631772</v>
      </c>
      <c r="W4" s="93">
        <f>IF(AND($G4&gt;0,$H4&gt;0,$I4&gt;0,NOT(ISBLANK($O4))),_xlfn.NORM.INV(ABS(VLOOKUP($T$1,VLookups!$A$43:$B$44,2,FALSE)-W$3),$N4,$R4),"")</f>
        <v>5.9061938024368228</v>
      </c>
      <c r="X4" s="94">
        <f>IF(AND($G4&gt;0,$H4&gt;0,$I4&gt;0,NOT(ISBLANK($O4))),_xlfn.NORM.INV(ABS(VLOOKUP($T$1,VLookups!$A$43:$B$44,2,FALSE)-X$3),$N4,$R4),"")</f>
        <v>5.7328690779592169</v>
      </c>
      <c r="Y4" s="93">
        <f>IF(AND($G4&gt;0,$H4&gt;0,$I4&gt;0,NOT(ISBLANK($O4))),_xlfn.NORM.INV(ABS(VLOOKUP($T$1,VLookups!$A$43:$B$44,2,FALSE)-Y$3),$N4,$R4),"")</f>
        <v>5.5951160814499952</v>
      </c>
      <c r="Z4" s="94">
        <f>IF(AND($G4&gt;0,$H4&gt;0,$I4&gt;0,NOT(ISBLANK($O4))),_xlfn.NORM.INV(ABS(VLOOKUP($T$1,VLookups!$A$43:$B$44,2,FALSE)-Z$3),$N4,$R4),"")</f>
        <v>5.4769362762044702</v>
      </c>
      <c r="AA4" s="93">
        <f>IF(AND($G4&gt;0,$H4&gt;0,$I4&gt;0,NOT(ISBLANK($O4))),_xlfn.NORM.INV(ABS(VLOOKUP($T$1,VLookups!$A$43:$B$44,2,FALSE)-AA$3),$N4,$R4),"")</f>
        <v>5.370807158593558</v>
      </c>
      <c r="AB4" s="5"/>
      <c r="AC4" s="168">
        <f>IF(AND(G4&gt;0,H4&gt;0,I4&gt;0),ABS(I4-G4)/200,"")</f>
        <v>2.5000000000000001E-2</v>
      </c>
      <c r="AD4" s="49">
        <f>IF(ISNONTEXT($AC4),AE4-$AC4,"")</f>
        <v>2.4999999999999916</v>
      </c>
      <c r="AE4" s="49">
        <f t="shared" ref="AE4:AT19" si="3">IF(ISNONTEXT($AC4),AF4-$AC4,"")</f>
        <v>2.5249999999999915</v>
      </c>
      <c r="AF4" s="49">
        <f t="shared" si="3"/>
        <v>2.5499999999999914</v>
      </c>
      <c r="AG4" s="49">
        <f t="shared" si="3"/>
        <v>2.5749999999999913</v>
      </c>
      <c r="AH4" s="49">
        <f t="shared" si="3"/>
        <v>2.5999999999999912</v>
      </c>
      <c r="AI4" s="49">
        <f t="shared" si="3"/>
        <v>2.6249999999999911</v>
      </c>
      <c r="AJ4" s="49">
        <f t="shared" si="3"/>
        <v>2.649999999999991</v>
      </c>
      <c r="AK4" s="49">
        <f t="shared" si="3"/>
        <v>2.6749999999999909</v>
      </c>
      <c r="AL4" s="49">
        <f t="shared" si="3"/>
        <v>2.6999999999999909</v>
      </c>
      <c r="AM4" s="49">
        <f t="shared" si="3"/>
        <v>2.7249999999999908</v>
      </c>
      <c r="AN4" s="49">
        <f t="shared" si="3"/>
        <v>2.7499999999999907</v>
      </c>
      <c r="AO4" s="49">
        <f t="shared" si="3"/>
        <v>2.7749999999999906</v>
      </c>
      <c r="AP4" s="49">
        <f t="shared" si="3"/>
        <v>2.7999999999999905</v>
      </c>
      <c r="AQ4" s="49">
        <f t="shared" si="3"/>
        <v>2.8249999999999904</v>
      </c>
      <c r="AR4" s="49">
        <f t="shared" si="3"/>
        <v>2.8499999999999903</v>
      </c>
      <c r="AS4" s="49">
        <f t="shared" si="3"/>
        <v>2.8749999999999902</v>
      </c>
      <c r="AT4" s="49">
        <f t="shared" si="3"/>
        <v>2.8999999999999901</v>
      </c>
      <c r="AU4" s="49">
        <f t="shared" ref="AU4:BJ19" si="4">IF(ISNONTEXT($AC4),AV4-$AC4,"")</f>
        <v>2.9249999999999901</v>
      </c>
      <c r="AV4" s="49">
        <f t="shared" si="4"/>
        <v>2.94999999999999</v>
      </c>
      <c r="AW4" s="49">
        <f t="shared" si="4"/>
        <v>2.9749999999999899</v>
      </c>
      <c r="AX4" s="49">
        <f t="shared" si="4"/>
        <v>2.9999999999999898</v>
      </c>
      <c r="AY4" s="49">
        <f t="shared" si="4"/>
        <v>3.0249999999999897</v>
      </c>
      <c r="AZ4" s="49">
        <f t="shared" si="4"/>
        <v>3.0499999999999896</v>
      </c>
      <c r="BA4" s="49">
        <f t="shared" si="4"/>
        <v>3.0749999999999895</v>
      </c>
      <c r="BB4" s="49">
        <f t="shared" si="4"/>
        <v>3.0999999999999894</v>
      </c>
      <c r="BC4" s="49">
        <f t="shared" si="4"/>
        <v>3.1249999999999893</v>
      </c>
      <c r="BD4" s="49">
        <f t="shared" si="4"/>
        <v>3.1499999999999893</v>
      </c>
      <c r="BE4" s="49">
        <f t="shared" si="4"/>
        <v>3.1749999999999892</v>
      </c>
      <c r="BF4" s="49">
        <f t="shared" si="4"/>
        <v>3.1999999999999891</v>
      </c>
      <c r="BG4" s="49">
        <f t="shared" si="4"/>
        <v>3.224999999999989</v>
      </c>
      <c r="BH4" s="49">
        <f t="shared" si="4"/>
        <v>3.2499999999999889</v>
      </c>
      <c r="BI4" s="49">
        <f t="shared" si="4"/>
        <v>3.2749999999999888</v>
      </c>
      <c r="BJ4" s="49">
        <f t="shared" si="4"/>
        <v>3.2999999999999887</v>
      </c>
      <c r="BK4" s="49">
        <f t="shared" ref="BK4:BZ19" si="5">IF(ISNONTEXT($AC4),BL4-$AC4,"")</f>
        <v>3.3249999999999886</v>
      </c>
      <c r="BL4" s="49">
        <f t="shared" si="5"/>
        <v>3.3499999999999885</v>
      </c>
      <c r="BM4" s="49">
        <f t="shared" si="5"/>
        <v>3.3749999999999885</v>
      </c>
      <c r="BN4" s="49">
        <f t="shared" si="5"/>
        <v>3.3999999999999884</v>
      </c>
      <c r="BO4" s="49">
        <f t="shared" si="5"/>
        <v>3.4249999999999883</v>
      </c>
      <c r="BP4" s="49">
        <f t="shared" si="5"/>
        <v>3.4499999999999882</v>
      </c>
      <c r="BQ4" s="49">
        <f t="shared" si="5"/>
        <v>3.4749999999999881</v>
      </c>
      <c r="BR4" s="49">
        <f t="shared" si="5"/>
        <v>3.499999999999988</v>
      </c>
      <c r="BS4" s="49">
        <f t="shared" si="5"/>
        <v>3.5249999999999879</v>
      </c>
      <c r="BT4" s="49">
        <f t="shared" si="5"/>
        <v>3.5499999999999878</v>
      </c>
      <c r="BU4" s="49">
        <f t="shared" si="5"/>
        <v>3.5749999999999877</v>
      </c>
      <c r="BV4" s="49">
        <f t="shared" si="5"/>
        <v>3.5999999999999877</v>
      </c>
      <c r="BW4" s="49">
        <f t="shared" si="5"/>
        <v>3.6249999999999876</v>
      </c>
      <c r="BX4" s="49">
        <f t="shared" si="5"/>
        <v>3.6499999999999875</v>
      </c>
      <c r="BY4" s="49">
        <f t="shared" si="5"/>
        <v>3.6749999999999874</v>
      </c>
      <c r="BZ4" s="49">
        <f t="shared" si="5"/>
        <v>3.6999999999999873</v>
      </c>
      <c r="CA4" s="49">
        <f t="shared" ref="CA4:CP19" si="6">IF(ISNONTEXT($AC4),CB4-$AC4,"")</f>
        <v>3.7249999999999872</v>
      </c>
      <c r="CB4" s="49">
        <f t="shared" si="6"/>
        <v>3.7499999999999871</v>
      </c>
      <c r="CC4" s="49">
        <f t="shared" si="6"/>
        <v>3.774999999999987</v>
      </c>
      <c r="CD4" s="49">
        <f t="shared" si="6"/>
        <v>3.7999999999999869</v>
      </c>
      <c r="CE4" s="49">
        <f t="shared" si="6"/>
        <v>3.8249999999999869</v>
      </c>
      <c r="CF4" s="49">
        <f t="shared" si="6"/>
        <v>3.8499999999999868</v>
      </c>
      <c r="CG4" s="49">
        <f t="shared" si="6"/>
        <v>3.8749999999999867</v>
      </c>
      <c r="CH4" s="49">
        <f t="shared" si="6"/>
        <v>3.8999999999999866</v>
      </c>
      <c r="CI4" s="49">
        <f t="shared" si="6"/>
        <v>3.9249999999999865</v>
      </c>
      <c r="CJ4" s="49">
        <f t="shared" si="6"/>
        <v>3.9499999999999864</v>
      </c>
      <c r="CK4" s="49">
        <f t="shared" si="6"/>
        <v>3.9749999999999863</v>
      </c>
      <c r="CL4" s="49">
        <f t="shared" si="6"/>
        <v>3.9999999999999862</v>
      </c>
      <c r="CM4" s="49">
        <f t="shared" si="6"/>
        <v>4.0249999999999861</v>
      </c>
      <c r="CN4" s="49">
        <f t="shared" si="6"/>
        <v>4.0499999999999865</v>
      </c>
      <c r="CO4" s="49">
        <f t="shared" si="6"/>
        <v>4.0749999999999869</v>
      </c>
      <c r="CP4" s="49">
        <f t="shared" si="6"/>
        <v>4.0999999999999872</v>
      </c>
      <c r="CQ4" s="49">
        <f t="shared" ref="CQ4:DF19" si="7">IF(ISNONTEXT($AC4),CR4-$AC4,"")</f>
        <v>4.1249999999999876</v>
      </c>
      <c r="CR4" s="49">
        <f t="shared" si="7"/>
        <v>4.1499999999999879</v>
      </c>
      <c r="CS4" s="49">
        <f t="shared" si="7"/>
        <v>4.1749999999999883</v>
      </c>
      <c r="CT4" s="49">
        <f t="shared" si="7"/>
        <v>4.1999999999999886</v>
      </c>
      <c r="CU4" s="49">
        <f t="shared" si="7"/>
        <v>4.224999999999989</v>
      </c>
      <c r="CV4" s="49">
        <f t="shared" si="7"/>
        <v>4.2499999999999893</v>
      </c>
      <c r="CW4" s="49">
        <f t="shared" si="7"/>
        <v>4.2749999999999897</v>
      </c>
      <c r="CX4" s="49">
        <f t="shared" si="7"/>
        <v>4.2999999999999901</v>
      </c>
      <c r="CY4" s="49">
        <f t="shared" si="7"/>
        <v>4.3249999999999904</v>
      </c>
      <c r="CZ4" s="49">
        <f t="shared" si="7"/>
        <v>4.3499999999999908</v>
      </c>
      <c r="DA4" s="49">
        <f t="shared" si="7"/>
        <v>4.3749999999999911</v>
      </c>
      <c r="DB4" s="49">
        <f t="shared" si="7"/>
        <v>4.3999999999999915</v>
      </c>
      <c r="DC4" s="49">
        <f t="shared" si="7"/>
        <v>4.4249999999999918</v>
      </c>
      <c r="DD4" s="49">
        <f t="shared" si="7"/>
        <v>4.4499999999999922</v>
      </c>
      <c r="DE4" s="49">
        <f t="shared" si="7"/>
        <v>4.4749999999999925</v>
      </c>
      <c r="DF4" s="49">
        <f t="shared" si="7"/>
        <v>4.4999999999999929</v>
      </c>
      <c r="DG4" s="49">
        <f t="shared" ref="DG4:DV19" si="8">IF(ISNONTEXT($AC4),DH4-$AC4,"")</f>
        <v>4.5249999999999932</v>
      </c>
      <c r="DH4" s="49">
        <f t="shared" si="8"/>
        <v>4.5499999999999936</v>
      </c>
      <c r="DI4" s="49">
        <f t="shared" si="8"/>
        <v>4.574999999999994</v>
      </c>
      <c r="DJ4" s="49">
        <f t="shared" si="8"/>
        <v>4.5999999999999943</v>
      </c>
      <c r="DK4" s="49">
        <f t="shared" si="8"/>
        <v>4.6249999999999947</v>
      </c>
      <c r="DL4" s="49">
        <f t="shared" si="8"/>
        <v>4.649999999999995</v>
      </c>
      <c r="DM4" s="49">
        <f t="shared" si="8"/>
        <v>4.6749999999999954</v>
      </c>
      <c r="DN4" s="49">
        <f t="shared" si="8"/>
        <v>4.6999999999999957</v>
      </c>
      <c r="DO4" s="49">
        <f t="shared" si="8"/>
        <v>4.7249999999999961</v>
      </c>
      <c r="DP4" s="49">
        <f t="shared" si="8"/>
        <v>4.7499999999999964</v>
      </c>
      <c r="DQ4" s="49">
        <f t="shared" si="8"/>
        <v>4.7749999999999968</v>
      </c>
      <c r="DR4" s="49">
        <f t="shared" si="8"/>
        <v>4.7999999999999972</v>
      </c>
      <c r="DS4" s="49">
        <f t="shared" si="8"/>
        <v>4.8249999999999975</v>
      </c>
      <c r="DT4" s="49">
        <f t="shared" si="8"/>
        <v>4.8499999999999979</v>
      </c>
      <c r="DU4" s="49">
        <f t="shared" si="8"/>
        <v>4.8749999999999982</v>
      </c>
      <c r="DV4" s="49">
        <f t="shared" si="8"/>
        <v>4.8999999999999986</v>
      </c>
      <c r="DW4" s="49">
        <f t="shared" ref="DW4:DY19" si="9">IF(ISNONTEXT($AC4),DX4-$AC4,"")</f>
        <v>4.9249999999999989</v>
      </c>
      <c r="DX4" s="49">
        <f t="shared" si="9"/>
        <v>4.9499999999999993</v>
      </c>
      <c r="DY4" s="49">
        <f t="shared" si="9"/>
        <v>4.9749999999999996</v>
      </c>
      <c r="DZ4" s="183">
        <f>IF(ISNONTEXT($AC4),H4,"")</f>
        <v>5</v>
      </c>
      <c r="EA4" s="49">
        <f t="shared" ref="EA4:EP19" si="10">IF(ISNONTEXT($AC4),DZ4+$AC4,"")</f>
        <v>5.0250000000000004</v>
      </c>
      <c r="EB4" s="49">
        <f t="shared" si="10"/>
        <v>5.0500000000000007</v>
      </c>
      <c r="EC4" s="49">
        <f t="shared" si="10"/>
        <v>5.0750000000000011</v>
      </c>
      <c r="ED4" s="49">
        <f t="shared" si="10"/>
        <v>5.1000000000000014</v>
      </c>
      <c r="EE4" s="49">
        <f t="shared" si="10"/>
        <v>5.1250000000000018</v>
      </c>
      <c r="EF4" s="49">
        <f t="shared" si="10"/>
        <v>5.1500000000000021</v>
      </c>
      <c r="EG4" s="49">
        <f t="shared" si="10"/>
        <v>5.1750000000000025</v>
      </c>
      <c r="EH4" s="49">
        <f t="shared" si="10"/>
        <v>5.2000000000000028</v>
      </c>
      <c r="EI4" s="49">
        <f t="shared" si="10"/>
        <v>5.2250000000000032</v>
      </c>
      <c r="EJ4" s="49">
        <f t="shared" si="10"/>
        <v>5.2500000000000036</v>
      </c>
      <c r="EK4" s="49">
        <f t="shared" si="10"/>
        <v>5.2750000000000039</v>
      </c>
      <c r="EL4" s="49">
        <f t="shared" si="10"/>
        <v>5.3000000000000043</v>
      </c>
      <c r="EM4" s="49">
        <f t="shared" si="10"/>
        <v>5.3250000000000046</v>
      </c>
      <c r="EN4" s="49">
        <f t="shared" si="10"/>
        <v>5.350000000000005</v>
      </c>
      <c r="EO4" s="49">
        <f t="shared" si="10"/>
        <v>5.3750000000000053</v>
      </c>
      <c r="EP4" s="49">
        <f t="shared" si="10"/>
        <v>5.4000000000000057</v>
      </c>
      <c r="EQ4" s="49">
        <f t="shared" ref="EQ4:FF19" si="11">IF(ISNONTEXT($AC4),EP4+$AC4,"")</f>
        <v>5.425000000000006</v>
      </c>
      <c r="ER4" s="49">
        <f t="shared" si="11"/>
        <v>5.4500000000000064</v>
      </c>
      <c r="ES4" s="49">
        <f t="shared" si="11"/>
        <v>5.4750000000000068</v>
      </c>
      <c r="ET4" s="49">
        <f t="shared" si="11"/>
        <v>5.5000000000000071</v>
      </c>
      <c r="EU4" s="49">
        <f t="shared" si="11"/>
        <v>5.5250000000000075</v>
      </c>
      <c r="EV4" s="49">
        <f t="shared" si="11"/>
        <v>5.5500000000000078</v>
      </c>
      <c r="EW4" s="49">
        <f t="shared" si="11"/>
        <v>5.5750000000000082</v>
      </c>
      <c r="EX4" s="49">
        <f t="shared" si="11"/>
        <v>5.6000000000000085</v>
      </c>
      <c r="EY4" s="49">
        <f t="shared" si="11"/>
        <v>5.6250000000000089</v>
      </c>
      <c r="EZ4" s="49">
        <f t="shared" si="11"/>
        <v>5.6500000000000092</v>
      </c>
      <c r="FA4" s="49">
        <f t="shared" si="11"/>
        <v>5.6750000000000096</v>
      </c>
      <c r="FB4" s="49">
        <f t="shared" si="11"/>
        <v>5.7000000000000099</v>
      </c>
      <c r="FC4" s="49">
        <f t="shared" si="11"/>
        <v>5.7250000000000103</v>
      </c>
      <c r="FD4" s="49">
        <f t="shared" si="11"/>
        <v>5.7500000000000107</v>
      </c>
      <c r="FE4" s="49">
        <f t="shared" si="11"/>
        <v>5.775000000000011</v>
      </c>
      <c r="FF4" s="49">
        <f t="shared" si="11"/>
        <v>5.8000000000000114</v>
      </c>
      <c r="FG4" s="49">
        <f t="shared" ref="FG4:FV19" si="12">IF(ISNONTEXT($AC4),FF4+$AC4,"")</f>
        <v>5.8250000000000117</v>
      </c>
      <c r="FH4" s="49">
        <f t="shared" si="12"/>
        <v>5.8500000000000121</v>
      </c>
      <c r="FI4" s="49">
        <f t="shared" si="12"/>
        <v>5.8750000000000124</v>
      </c>
      <c r="FJ4" s="49">
        <f t="shared" si="12"/>
        <v>5.9000000000000128</v>
      </c>
      <c r="FK4" s="49">
        <f t="shared" si="12"/>
        <v>5.9250000000000131</v>
      </c>
      <c r="FL4" s="49">
        <f t="shared" si="12"/>
        <v>5.9500000000000135</v>
      </c>
      <c r="FM4" s="49">
        <f t="shared" si="12"/>
        <v>5.9750000000000139</v>
      </c>
      <c r="FN4" s="49">
        <f t="shared" si="12"/>
        <v>6.0000000000000142</v>
      </c>
      <c r="FO4" s="49">
        <f t="shared" si="12"/>
        <v>6.0250000000000146</v>
      </c>
      <c r="FP4" s="49">
        <f t="shared" si="12"/>
        <v>6.0500000000000149</v>
      </c>
      <c r="FQ4" s="49">
        <f t="shared" si="12"/>
        <v>6.0750000000000153</v>
      </c>
      <c r="FR4" s="49">
        <f t="shared" si="12"/>
        <v>6.1000000000000156</v>
      </c>
      <c r="FS4" s="49">
        <f t="shared" si="12"/>
        <v>6.125000000000016</v>
      </c>
      <c r="FT4" s="49">
        <f t="shared" si="12"/>
        <v>6.1500000000000163</v>
      </c>
      <c r="FU4" s="49">
        <f t="shared" si="12"/>
        <v>6.1750000000000167</v>
      </c>
      <c r="FV4" s="49">
        <f t="shared" si="12"/>
        <v>6.2000000000000171</v>
      </c>
      <c r="FW4" s="49">
        <f t="shared" ref="FW4:GL19" si="13">IF(ISNONTEXT($AC4),FV4+$AC4,"")</f>
        <v>6.2250000000000174</v>
      </c>
      <c r="FX4" s="49">
        <f t="shared" si="13"/>
        <v>6.2500000000000178</v>
      </c>
      <c r="FY4" s="49">
        <f t="shared" si="13"/>
        <v>6.2750000000000181</v>
      </c>
      <c r="FZ4" s="49">
        <f t="shared" si="13"/>
        <v>6.3000000000000185</v>
      </c>
      <c r="GA4" s="49">
        <f t="shared" si="13"/>
        <v>6.3250000000000188</v>
      </c>
      <c r="GB4" s="49">
        <f t="shared" si="13"/>
        <v>6.3500000000000192</v>
      </c>
      <c r="GC4" s="49">
        <f t="shared" si="13"/>
        <v>6.3750000000000195</v>
      </c>
      <c r="GD4" s="49">
        <f t="shared" si="13"/>
        <v>6.4000000000000199</v>
      </c>
      <c r="GE4" s="49">
        <f t="shared" si="13"/>
        <v>6.4250000000000203</v>
      </c>
      <c r="GF4" s="49">
        <f t="shared" si="13"/>
        <v>6.4500000000000206</v>
      </c>
      <c r="GG4" s="49">
        <f t="shared" si="13"/>
        <v>6.475000000000021</v>
      </c>
      <c r="GH4" s="49">
        <f t="shared" si="13"/>
        <v>6.5000000000000213</v>
      </c>
      <c r="GI4" s="49">
        <f t="shared" si="13"/>
        <v>6.5250000000000217</v>
      </c>
      <c r="GJ4" s="49">
        <f t="shared" si="13"/>
        <v>6.550000000000022</v>
      </c>
      <c r="GK4" s="49">
        <f t="shared" si="13"/>
        <v>6.5750000000000224</v>
      </c>
      <c r="GL4" s="49">
        <f t="shared" si="13"/>
        <v>6.6000000000000227</v>
      </c>
      <c r="GM4" s="49">
        <f t="shared" ref="GM4:HB19" si="14">IF(ISNONTEXT($AC4),GL4+$AC4,"")</f>
        <v>6.6250000000000231</v>
      </c>
      <c r="GN4" s="49">
        <f t="shared" si="14"/>
        <v>6.6500000000000234</v>
      </c>
      <c r="GO4" s="49">
        <f t="shared" si="14"/>
        <v>6.6750000000000238</v>
      </c>
      <c r="GP4" s="49">
        <f t="shared" si="14"/>
        <v>6.7000000000000242</v>
      </c>
      <c r="GQ4" s="49">
        <f t="shared" si="14"/>
        <v>6.7250000000000245</v>
      </c>
      <c r="GR4" s="49">
        <f t="shared" si="14"/>
        <v>6.7500000000000249</v>
      </c>
      <c r="GS4" s="49">
        <f t="shared" si="14"/>
        <v>6.7750000000000252</v>
      </c>
      <c r="GT4" s="49">
        <f t="shared" si="14"/>
        <v>6.8000000000000256</v>
      </c>
      <c r="GU4" s="49">
        <f t="shared" si="14"/>
        <v>6.8250000000000259</v>
      </c>
      <c r="GV4" s="49">
        <f t="shared" si="14"/>
        <v>6.8500000000000263</v>
      </c>
      <c r="GW4" s="49">
        <f t="shared" si="14"/>
        <v>6.8750000000000266</v>
      </c>
      <c r="GX4" s="49">
        <f t="shared" si="14"/>
        <v>6.900000000000027</v>
      </c>
      <c r="GY4" s="49">
        <f t="shared" si="14"/>
        <v>6.9250000000000274</v>
      </c>
      <c r="GZ4" s="49">
        <f t="shared" si="14"/>
        <v>6.9500000000000277</v>
      </c>
      <c r="HA4" s="49">
        <f t="shared" si="14"/>
        <v>6.9750000000000281</v>
      </c>
      <c r="HB4" s="49">
        <f t="shared" si="14"/>
        <v>7.0000000000000284</v>
      </c>
      <c r="HC4" s="49">
        <f t="shared" ref="HC4:HR19" si="15">IF(ISNONTEXT($AC4),HB4+$AC4,"")</f>
        <v>7.0250000000000288</v>
      </c>
      <c r="HD4" s="49">
        <f t="shared" si="15"/>
        <v>7.0500000000000291</v>
      </c>
      <c r="HE4" s="49">
        <f t="shared" si="15"/>
        <v>7.0750000000000295</v>
      </c>
      <c r="HF4" s="49">
        <f t="shared" si="15"/>
        <v>7.1000000000000298</v>
      </c>
      <c r="HG4" s="49">
        <f t="shared" si="15"/>
        <v>7.1250000000000302</v>
      </c>
      <c r="HH4" s="49">
        <f t="shared" si="15"/>
        <v>7.1500000000000306</v>
      </c>
      <c r="HI4" s="49">
        <f t="shared" si="15"/>
        <v>7.1750000000000309</v>
      </c>
      <c r="HJ4" s="49">
        <f t="shared" si="15"/>
        <v>7.2000000000000313</v>
      </c>
      <c r="HK4" s="49">
        <f t="shared" si="15"/>
        <v>7.2250000000000316</v>
      </c>
      <c r="HL4" s="49">
        <f t="shared" si="15"/>
        <v>7.250000000000032</v>
      </c>
      <c r="HM4" s="49">
        <f t="shared" si="15"/>
        <v>7.2750000000000323</v>
      </c>
      <c r="HN4" s="49">
        <f t="shared" si="15"/>
        <v>7.3000000000000327</v>
      </c>
      <c r="HO4" s="49">
        <f t="shared" si="15"/>
        <v>7.325000000000033</v>
      </c>
      <c r="HP4" s="49">
        <f t="shared" si="15"/>
        <v>7.3500000000000334</v>
      </c>
      <c r="HQ4" s="49">
        <f t="shared" si="15"/>
        <v>7.3750000000000338</v>
      </c>
      <c r="HR4" s="49">
        <f t="shared" si="15"/>
        <v>7.4000000000000341</v>
      </c>
      <c r="HS4" s="49">
        <f t="shared" ref="HS4:HV67" si="16">IF(ISNONTEXT($AC4),HR4+$AC4,"")</f>
        <v>7.4250000000000345</v>
      </c>
      <c r="HT4" s="49">
        <f t="shared" si="16"/>
        <v>7.4500000000000348</v>
      </c>
      <c r="HU4" s="49">
        <f t="shared" si="16"/>
        <v>7.4750000000000352</v>
      </c>
      <c r="HV4" s="49">
        <f t="shared" si="16"/>
        <v>7.5000000000000355</v>
      </c>
      <c r="HW4" s="169">
        <f t="shared" ref="HW4:IL19" si="17">IF(ISNONTEXT($R4),_xlfn.NORM.DIST(AD4,$N4,$R4,FALSE),NA())</f>
        <v>1.0891421151763086E-3</v>
      </c>
      <c r="HX4" s="169">
        <f t="shared" si="17"/>
        <v>1.2333885941642078E-3</v>
      </c>
      <c r="HY4" s="169">
        <f t="shared" si="17"/>
        <v>1.3949943095053761E-3</v>
      </c>
      <c r="HZ4" s="169">
        <f t="shared" si="17"/>
        <v>1.5758035553680029E-3</v>
      </c>
      <c r="IA4" s="169">
        <f t="shared" si="17"/>
        <v>1.7778243404387966E-3</v>
      </c>
      <c r="IB4" s="169">
        <f t="shared" si="17"/>
        <v>2.0032389308350228E-3</v>
      </c>
      <c r="IC4" s="169">
        <f t="shared" si="17"/>
        <v>2.2544145947963894E-3</v>
      </c>
      <c r="ID4" s="169">
        <f t="shared" si="17"/>
        <v>2.5339144894803243E-3</v>
      </c>
      <c r="IE4" s="169">
        <f t="shared" si="17"/>
        <v>2.8445086212625604E-3</v>
      </c>
      <c r="IF4" s="169">
        <f t="shared" si="17"/>
        <v>3.1891848016203849E-3</v>
      </c>
      <c r="IG4" s="169">
        <f t="shared" si="17"/>
        <v>3.5711595110088398E-3</v>
      </c>
      <c r="IH4" s="169">
        <f t="shared" si="17"/>
        <v>3.9938885732030511E-3</v>
      </c>
      <c r="II4" s="169">
        <f t="shared" si="17"/>
        <v>4.4610775324579093E-3</v>
      </c>
      <c r="IJ4" s="169">
        <f t="shared" si="17"/>
        <v>4.9766916156271605E-3</v>
      </c>
      <c r="IK4" s="169">
        <f t="shared" si="17"/>
        <v>5.5449651511988414E-3</v>
      </c>
      <c r="IL4" s="169">
        <f t="shared" si="17"/>
        <v>6.1704103071665859E-3</v>
      </c>
      <c r="IM4" s="169">
        <f t="shared" ref="IM4:JB19" si="18">IF(ISNONTEXT($R4),_xlfn.NORM.DIST(AT4,$N4,$R4,FALSE),NA())</f>
        <v>6.8578249999031336E-3</v>
      </c>
      <c r="IN4" s="169">
        <f t="shared" si="18"/>
        <v>7.6122998168823711E-3</v>
      </c>
      <c r="IO4" s="169">
        <f t="shared" si="18"/>
        <v>8.4392237873697085E-3</v>
      </c>
      <c r="IP4" s="169">
        <f t="shared" si="18"/>
        <v>9.3442888272377116E-3</v>
      </c>
      <c r="IQ4" s="169">
        <f t="shared" si="18"/>
        <v>1.0333492677045598E-2</v>
      </c>
      <c r="IR4" s="169">
        <f t="shared" si="18"/>
        <v>1.1413140146633411E-2</v>
      </c>
      <c r="IS4" s="169">
        <f t="shared" si="18"/>
        <v>1.258984247491983E-2</v>
      </c>
      <c r="IT4" s="169">
        <f t="shared" si="18"/>
        <v>1.3870514610550612E-2</v>
      </c>
      <c r="IU4" s="169">
        <f t="shared" si="18"/>
        <v>1.5262370217723295E-2</v>
      </c>
      <c r="IV4" s="169">
        <f t="shared" si="18"/>
        <v>1.6772914212107363E-2</v>
      </c>
      <c r="IW4" s="169">
        <f t="shared" si="18"/>
        <v>1.8409932634479733E-2</v>
      </c>
      <c r="IX4" s="169">
        <f t="shared" si="18"/>
        <v>2.0181479674687492E-2</v>
      </c>
      <c r="IY4" s="169">
        <f t="shared" si="18"/>
        <v>2.2095861666004645E-2</v>
      </c>
      <c r="IZ4" s="169">
        <f t="shared" si="18"/>
        <v>2.416161788002576E-2</v>
      </c>
      <c r="JA4" s="169">
        <f t="shared" si="18"/>
        <v>2.6387497965074148E-2</v>
      </c>
      <c r="JB4" s="169">
        <f t="shared" si="18"/>
        <v>2.8782435886814211E-2</v>
      </c>
      <c r="JC4" s="169">
        <f t="shared" ref="JC4:JR19" si="19">IF(ISNONTEXT($R4),_xlfn.NORM.DIST(BJ4,$N4,$R4,FALSE),NA())</f>
        <v>3.1355520248432987E-2</v>
      </c>
      <c r="JD4" s="169">
        <f t="shared" si="19"/>
        <v>3.4115960889458299E-2</v>
      </c>
      <c r="JE4" s="169">
        <f t="shared" si="19"/>
        <v>3.7073051687032718E-2</v>
      </c>
      <c r="JF4" s="169">
        <f t="shared" si="19"/>
        <v>4.0236129511254069E-2</v>
      </c>
      <c r="JG4" s="169">
        <f t="shared" si="19"/>
        <v>4.3614529316971011E-2</v>
      </c>
      <c r="JH4" s="169">
        <f t="shared" si="19"/>
        <v>4.721753538809105E-2</v>
      </c>
      <c r="JI4" s="169">
        <f t="shared" si="19"/>
        <v>5.1054328786874791E-2</v>
      </c>
      <c r="JJ4" s="169">
        <f t="shared" si="19"/>
        <v>5.5133931099667521E-2</v>
      </c>
      <c r="JK4" s="169">
        <f t="shared" si="19"/>
        <v>5.9465144611812529E-2</v>
      </c>
      <c r="JL4" s="169">
        <f t="shared" si="19"/>
        <v>6.4056489087815638E-2</v>
      </c>
      <c r="JM4" s="169">
        <f t="shared" si="19"/>
        <v>6.891613537784412E-2</v>
      </c>
      <c r="JN4" s="169">
        <f t="shared" si="19"/>
        <v>7.4051836117956668E-2</v>
      </c>
      <c r="JO4" s="169">
        <f t="shared" si="19"/>
        <v>7.9470853838636182E-2</v>
      </c>
      <c r="JP4" s="169">
        <f t="shared" si="19"/>
        <v>8.5179886843754896E-2</v>
      </c>
      <c r="JQ4" s="169">
        <f t="shared" si="19"/>
        <v>9.1184993269508435E-2</v>
      </c>
      <c r="JR4" s="169">
        <f t="shared" si="19"/>
        <v>9.7491513779560113E-2</v>
      </c>
      <c r="JS4" s="169">
        <f t="shared" ref="JS4:KH19" si="20">IF(ISNONTEXT($R4),_xlfn.NORM.DIST(BZ4,$N4,$R4,FALSE),NA())</f>
        <v>0.10410399339803139</v>
      </c>
      <c r="JT4" s="169">
        <f t="shared" si="20"/>
        <v>0.11102610302544663</v>
      </c>
      <c r="JU4" s="169">
        <f t="shared" si="20"/>
        <v>0.11826056122364161</v>
      </c>
      <c r="JV4" s="169">
        <f t="shared" si="20"/>
        <v>0.12580905689332303</v>
      </c>
      <c r="JW4" s="169">
        <f t="shared" si="20"/>
        <v>0.13367217350176536</v>
      </c>
      <c r="JX4" s="169">
        <f t="shared" si="20"/>
        <v>0.14184931554739241</v>
      </c>
      <c r="JY4" s="169">
        <f t="shared" si="20"/>
        <v>0.15033863797208713</v>
      </c>
      <c r="JZ4" s="169">
        <f t="shared" si="20"/>
        <v>0.15913697925037984</v>
      </c>
      <c r="KA4" s="169">
        <f t="shared" si="20"/>
        <v>0.16823979889661708</v>
      </c>
      <c r="KB4" s="169">
        <f t="shared" si="20"/>
        <v>0.17764112013626765</v>
      </c>
      <c r="KC4" s="169">
        <f t="shared" si="20"/>
        <v>0.18733347848521853</v>
      </c>
      <c r="KD4" s="169">
        <f t="shared" si="20"/>
        <v>0.19730787697082519</v>
      </c>
      <c r="KE4" s="169">
        <f t="shared" si="20"/>
        <v>0.20755374871029161</v>
      </c>
      <c r="KF4" s="169">
        <f t="shared" si="20"/>
        <v>0.21805892753540404</v>
      </c>
      <c r="KG4" s="169">
        <f t="shared" si="20"/>
        <v>0.22880962731758539</v>
      </c>
      <c r="KH4" s="169">
        <f t="shared" si="20"/>
        <v>0.23979043060360891</v>
      </c>
      <c r="KI4" s="169">
        <f t="shared" ref="KI4:KX19" si="21">IF(ISNONTEXT($R4),_xlfn.NORM.DIST(CP4,$N4,$R4,FALSE),NA())</f>
        <v>0.25098428712017562</v>
      </c>
      <c r="KJ4" s="169">
        <f t="shared" si="21"/>
        <v>0.26237252264506838</v>
      </c>
      <c r="KK4" s="169">
        <f t="shared" si="21"/>
        <v>0.27393485867404505</v>
      </c>
      <c r="KL4" s="169">
        <f t="shared" si="21"/>
        <v>0.28564944323639874</v>
      </c>
      <c r="KM4" s="169">
        <f t="shared" si="21"/>
        <v>0.29749289312872906</v>
      </c>
      <c r="KN4" s="169">
        <f t="shared" si="21"/>
        <v>0.30944034774654366</v>
      </c>
      <c r="KO4" s="169">
        <f t="shared" si="21"/>
        <v>0.32146553459759852</v>
      </c>
      <c r="KP4" s="169">
        <f t="shared" si="21"/>
        <v>0.33354084648022903</v>
      </c>
      <c r="KQ4" s="169">
        <f t="shared" si="21"/>
        <v>0.3456374302052645</v>
      </c>
      <c r="KR4" s="169">
        <f t="shared" si="21"/>
        <v>0.35772528663250297</v>
      </c>
      <c r="KS4" s="169">
        <f t="shared" si="21"/>
        <v>0.36977338168325058</v>
      </c>
      <c r="KT4" s="169">
        <f t="shared" si="21"/>
        <v>0.38174976788029824</v>
      </c>
      <c r="KU4" s="169">
        <f t="shared" si="21"/>
        <v>0.39362171585713968</v>
      </c>
      <c r="KV4" s="169">
        <f t="shared" si="21"/>
        <v>0.40535585517050921</v>
      </c>
      <c r="KW4" s="169">
        <f t="shared" si="21"/>
        <v>0.41691832364572523</v>
      </c>
      <c r="KX4" s="169">
        <f t="shared" si="21"/>
        <v>0.42827492438416109</v>
      </c>
      <c r="KY4" s="169">
        <f t="shared" ref="KY4:LN19" si="22">IF(ISNONTEXT($R4),_xlfn.NORM.DIST(DF4,$N4,$R4,FALSE),NA())</f>
        <v>0.43939128946771938</v>
      </c>
      <c r="KZ4" s="169">
        <f t="shared" si="22"/>
        <v>0.45023304930769648</v>
      </c>
      <c r="LA4" s="169">
        <f t="shared" si="22"/>
        <v>0.46076600650610749</v>
      </c>
      <c r="LB4" s="169">
        <f t="shared" si="22"/>
        <v>0.47095631302750618</v>
      </c>
      <c r="LC4" s="169">
        <f t="shared" si="22"/>
        <v>0.48077064941965175</v>
      </c>
      <c r="LD4" s="169">
        <f t="shared" si="22"/>
        <v>0.49017640477295205</v>
      </c>
      <c r="LE4" s="169">
        <f t="shared" si="22"/>
        <v>0.49914185607230321</v>
      </c>
      <c r="LF4" s="169">
        <f t="shared" si="22"/>
        <v>0.50763634557141135</v>
      </c>
      <c r="LG4" s="169">
        <f t="shared" si="22"/>
        <v>0.51563045480948022</v>
      </c>
      <c r="LH4" s="169">
        <f t="shared" si="22"/>
        <v>0.52309617389365548</v>
      </c>
      <c r="LI4" s="169">
        <f t="shared" si="22"/>
        <v>0.53000706468805625</v>
      </c>
      <c r="LJ4" s="169">
        <f t="shared" si="22"/>
        <v>0.5363384165816415</v>
      </c>
      <c r="LK4" s="169">
        <f t="shared" si="22"/>
        <v>0.54206739355243094</v>
      </c>
      <c r="LL4" s="169">
        <f t="shared" si="22"/>
        <v>0.54717317130441934</v>
      </c>
      <c r="LM4" s="169">
        <f t="shared" si="22"/>
        <v>0.55163706332541163</v>
      </c>
      <c r="LN4" s="169">
        <f t="shared" si="22"/>
        <v>0.55544263479833111</v>
      </c>
      <c r="LO4" s="169">
        <f t="shared" ref="LO4:MD19" si="23">IF(ISNONTEXT($R4),_xlfn.NORM.DIST(DV4,$N4,$R4,FALSE),NA())</f>
        <v>0.55857580339446844</v>
      </c>
      <c r="LP4" s="169">
        <f t="shared" si="23"/>
        <v>0.56102492608372501</v>
      </c>
      <c r="LQ4" s="169">
        <f t="shared" si="23"/>
        <v>0.56278087121300968</v>
      </c>
      <c r="LR4" s="169">
        <f t="shared" si="23"/>
        <v>0.56383707522836379</v>
      </c>
      <c r="LS4" s="169">
        <f t="shared" si="23"/>
        <v>0.56418958354775639</v>
      </c>
      <c r="LT4" s="169">
        <f t="shared" si="23"/>
        <v>0.56383707522836379</v>
      </c>
      <c r="LU4" s="169">
        <f t="shared" si="23"/>
        <v>0.56278087121300968</v>
      </c>
      <c r="LV4" s="169">
        <f t="shared" si="23"/>
        <v>0.56102492608372501</v>
      </c>
      <c r="LW4" s="169">
        <f t="shared" si="23"/>
        <v>0.55857580339446844</v>
      </c>
      <c r="LX4" s="169">
        <f t="shared" si="23"/>
        <v>0.55544263479833111</v>
      </c>
      <c r="LY4" s="169">
        <f t="shared" si="23"/>
        <v>0.55163706332541163</v>
      </c>
      <c r="LZ4" s="169">
        <f t="shared" si="23"/>
        <v>0.54717317130441934</v>
      </c>
      <c r="MA4" s="169">
        <f t="shared" si="23"/>
        <v>0.54206739355243094</v>
      </c>
      <c r="MB4" s="169">
        <f t="shared" si="23"/>
        <v>0.5363384165816415</v>
      </c>
      <c r="MC4" s="169">
        <f t="shared" si="23"/>
        <v>0.53000706468805625</v>
      </c>
      <c r="MD4" s="169">
        <f t="shared" si="23"/>
        <v>0.52309617389365548</v>
      </c>
      <c r="ME4" s="169">
        <f t="shared" ref="ME4:MT19" si="24">IF(ISNONTEXT($R4),_xlfn.NORM.DIST(EL4,$N4,$R4,FALSE),NA())</f>
        <v>0.51563045480948022</v>
      </c>
      <c r="MF4" s="169">
        <f t="shared" si="24"/>
        <v>0.50763634557141135</v>
      </c>
      <c r="MG4" s="169">
        <f t="shared" si="24"/>
        <v>0.49914185607230321</v>
      </c>
      <c r="MH4" s="169">
        <f t="shared" si="24"/>
        <v>0.49017640477295205</v>
      </c>
      <c r="MI4" s="169">
        <f t="shared" si="24"/>
        <v>0.48077064941965175</v>
      </c>
      <c r="MJ4" s="169">
        <f t="shared" si="24"/>
        <v>0.47095631302750618</v>
      </c>
      <c r="MK4" s="169">
        <f t="shared" si="24"/>
        <v>0.46076600650610749</v>
      </c>
      <c r="ML4" s="169">
        <f t="shared" si="24"/>
        <v>0.45023304930769648</v>
      </c>
      <c r="MM4" s="169">
        <f t="shared" si="24"/>
        <v>0.43939128946771938</v>
      </c>
      <c r="MN4" s="169">
        <f t="shared" si="24"/>
        <v>0.42827492438416109</v>
      </c>
      <c r="MO4" s="169">
        <f t="shared" si="24"/>
        <v>0.41691832364572523</v>
      </c>
      <c r="MP4" s="169">
        <f t="shared" si="24"/>
        <v>0.40535585517050921</v>
      </c>
      <c r="MQ4" s="169">
        <f t="shared" si="24"/>
        <v>0.39362171585713968</v>
      </c>
      <c r="MR4" s="169">
        <f t="shared" si="24"/>
        <v>0.38174976788029824</v>
      </c>
      <c r="MS4" s="169">
        <f t="shared" si="24"/>
        <v>0.36977338168325058</v>
      </c>
      <c r="MT4" s="169">
        <f t="shared" si="24"/>
        <v>0.35772528663250297</v>
      </c>
      <c r="MU4" s="169">
        <f t="shared" ref="MU4:NJ19" si="25">IF(ISNONTEXT($R4),_xlfn.NORM.DIST(FB4,$N4,$R4,FALSE),NA())</f>
        <v>0.3456374302052645</v>
      </c>
      <c r="MV4" s="169">
        <f t="shared" si="25"/>
        <v>0.33354084648022903</v>
      </c>
      <c r="MW4" s="169">
        <f t="shared" si="25"/>
        <v>0.32146553459759852</v>
      </c>
      <c r="MX4" s="169">
        <f t="shared" si="25"/>
        <v>0.30944034774654366</v>
      </c>
      <c r="MY4" s="169">
        <f t="shared" si="25"/>
        <v>0.29749289312872906</v>
      </c>
      <c r="MZ4" s="169">
        <f t="shared" si="25"/>
        <v>0.28564944323639874</v>
      </c>
      <c r="NA4" s="169">
        <f t="shared" si="25"/>
        <v>0.27393485867404505</v>
      </c>
      <c r="NB4" s="169">
        <f t="shared" si="25"/>
        <v>0.26237252264506838</v>
      </c>
      <c r="NC4" s="169">
        <f t="shared" si="25"/>
        <v>0.25098428712017562</v>
      </c>
      <c r="ND4" s="169">
        <f t="shared" si="25"/>
        <v>0.23979043060360891</v>
      </c>
      <c r="NE4" s="169">
        <f t="shared" si="25"/>
        <v>0.22880962731758539</v>
      </c>
      <c r="NF4" s="169">
        <f t="shared" si="25"/>
        <v>0.21805892753540404</v>
      </c>
      <c r="NG4" s="169">
        <f t="shared" si="25"/>
        <v>0.20755374871029145</v>
      </c>
      <c r="NH4" s="169">
        <f t="shared" si="25"/>
        <v>0.19730787697082489</v>
      </c>
      <c r="NI4" s="169">
        <f t="shared" si="25"/>
        <v>0.18733347848521795</v>
      </c>
      <c r="NJ4" s="169">
        <f t="shared" si="25"/>
        <v>0.17764112013626698</v>
      </c>
      <c r="NK4" s="169">
        <f t="shared" ref="NK4:NZ19" si="26">IF(ISNONTEXT($R4),_xlfn.NORM.DIST(FR4,$N4,$R4,FALSE),NA())</f>
        <v>0.16823979889661628</v>
      </c>
      <c r="NL4" s="169">
        <f t="shared" si="26"/>
        <v>0.15913697925037887</v>
      </c>
      <c r="NM4" s="169">
        <f t="shared" si="26"/>
        <v>0.15033863797208602</v>
      </c>
      <c r="NN4" s="169">
        <f t="shared" si="26"/>
        <v>0.14184931554739122</v>
      </c>
      <c r="NO4" s="169">
        <f t="shared" si="26"/>
        <v>0.13367217350176411</v>
      </c>
      <c r="NP4" s="169">
        <f t="shared" si="26"/>
        <v>0.12580905689332167</v>
      </c>
      <c r="NQ4" s="169">
        <f t="shared" si="26"/>
        <v>0.11826056122364011</v>
      </c>
      <c r="NR4" s="169">
        <f t="shared" si="26"/>
        <v>0.11102610302544512</v>
      </c>
      <c r="NS4" s="169">
        <f t="shared" si="26"/>
        <v>0.10410399339802982</v>
      </c>
      <c r="NT4" s="169">
        <f t="shared" si="26"/>
        <v>9.7491513779558503E-2</v>
      </c>
      <c r="NU4" s="169">
        <f t="shared" si="26"/>
        <v>9.118499326950677E-2</v>
      </c>
      <c r="NV4" s="169">
        <f t="shared" si="26"/>
        <v>8.5179886843753189E-2</v>
      </c>
      <c r="NW4" s="169">
        <f t="shared" si="26"/>
        <v>7.9470853838634517E-2</v>
      </c>
      <c r="NX4" s="169">
        <f t="shared" si="26"/>
        <v>7.4051836117954933E-2</v>
      </c>
      <c r="NY4" s="169">
        <f t="shared" si="26"/>
        <v>6.8916135377842441E-2</v>
      </c>
      <c r="NZ4" s="169">
        <f t="shared" si="26"/>
        <v>6.4056489087813959E-2</v>
      </c>
      <c r="OA4" s="169">
        <f t="shared" ref="OA4:OP19" si="27">IF(ISNONTEXT($R4),_xlfn.NORM.DIST(GH4,$N4,$R4,FALSE),NA())</f>
        <v>5.9465144611810863E-2</v>
      </c>
      <c r="OB4" s="169">
        <f t="shared" si="27"/>
        <v>5.5133931099665884E-2</v>
      </c>
      <c r="OC4" s="169">
        <f t="shared" si="27"/>
        <v>5.1054328786873202E-2</v>
      </c>
      <c r="OD4" s="169">
        <f t="shared" si="27"/>
        <v>4.7217535388089454E-2</v>
      </c>
      <c r="OE4" s="169">
        <f t="shared" si="27"/>
        <v>4.3614529316969484E-2</v>
      </c>
      <c r="OF4" s="169">
        <f t="shared" si="27"/>
        <v>4.023612951125255E-2</v>
      </c>
      <c r="OG4" s="169">
        <f t="shared" si="27"/>
        <v>3.7073051687031219E-2</v>
      </c>
      <c r="OH4" s="169">
        <f t="shared" si="27"/>
        <v>3.4115960889456863E-2</v>
      </c>
      <c r="OI4" s="169">
        <f t="shared" si="27"/>
        <v>3.1355520248431606E-2</v>
      </c>
      <c r="OJ4" s="169">
        <f t="shared" si="27"/>
        <v>2.8782435886812899E-2</v>
      </c>
      <c r="OK4" s="169">
        <f t="shared" si="27"/>
        <v>2.6387497965072872E-2</v>
      </c>
      <c r="OL4" s="169">
        <f t="shared" si="27"/>
        <v>2.4161617880024546E-2</v>
      </c>
      <c r="OM4" s="169">
        <f t="shared" si="27"/>
        <v>2.2095861666003497E-2</v>
      </c>
      <c r="ON4" s="169">
        <f t="shared" si="27"/>
        <v>2.0181479674686354E-2</v>
      </c>
      <c r="OO4" s="169">
        <f t="shared" si="27"/>
        <v>1.8409932634478664E-2</v>
      </c>
      <c r="OP4" s="169">
        <f t="shared" si="27"/>
        <v>1.6772914212106357E-2</v>
      </c>
      <c r="OQ4" s="169">
        <f t="shared" ref="OQ4:PF19" si="28">IF(ISNONTEXT($R4),_xlfn.NORM.DIST(GX4,$N4,$R4,FALSE),NA())</f>
        <v>1.5262370217722344E-2</v>
      </c>
      <c r="OR4" s="169">
        <f t="shared" si="28"/>
        <v>1.3870514610549707E-2</v>
      </c>
      <c r="OS4" s="169">
        <f t="shared" si="28"/>
        <v>1.2589842474918986E-2</v>
      </c>
      <c r="OT4" s="169">
        <f t="shared" si="28"/>
        <v>1.1413140146632616E-2</v>
      </c>
      <c r="OU4" s="169">
        <f t="shared" si="28"/>
        <v>1.0333492677044845E-2</v>
      </c>
      <c r="OV4" s="169">
        <f t="shared" si="28"/>
        <v>9.3442888272370142E-3</v>
      </c>
      <c r="OW4" s="169">
        <f t="shared" si="28"/>
        <v>8.4392237873690476E-3</v>
      </c>
      <c r="OX4" s="169">
        <f t="shared" si="28"/>
        <v>7.6122998168817492E-3</v>
      </c>
      <c r="OY4" s="169">
        <f t="shared" si="28"/>
        <v>6.8578249999025559E-3</v>
      </c>
      <c r="OZ4" s="169">
        <f t="shared" si="28"/>
        <v>6.1704103071660533E-3</v>
      </c>
      <c r="PA4" s="169">
        <f t="shared" si="28"/>
        <v>5.5449651511983436E-3</v>
      </c>
      <c r="PB4" s="169">
        <f t="shared" si="28"/>
        <v>4.9766916156266964E-3</v>
      </c>
      <c r="PC4" s="169">
        <f t="shared" si="28"/>
        <v>4.461077532457486E-3</v>
      </c>
      <c r="PD4" s="169">
        <f t="shared" si="28"/>
        <v>3.9938885732026617E-3</v>
      </c>
      <c r="PE4" s="169">
        <f t="shared" si="28"/>
        <v>3.571159511008472E-3</v>
      </c>
      <c r="PF4" s="169">
        <f t="shared" si="28"/>
        <v>3.189184801620048E-3</v>
      </c>
      <c r="PG4" s="169">
        <f t="shared" ref="PG4:PO19" si="29">IF(ISNONTEXT($R4),_xlfn.NORM.DIST(HN4,$N4,$R4,FALSE),NA())</f>
        <v>2.8445086212622521E-3</v>
      </c>
      <c r="PH4" s="169">
        <f t="shared" si="29"/>
        <v>2.5339144894800428E-3</v>
      </c>
      <c r="PI4" s="169">
        <f t="shared" si="29"/>
        <v>2.2544145947961313E-3</v>
      </c>
      <c r="PJ4" s="169">
        <f t="shared" si="29"/>
        <v>2.0032389308347861E-3</v>
      </c>
      <c r="PK4" s="169">
        <f t="shared" si="29"/>
        <v>1.777824340438582E-3</v>
      </c>
      <c r="PL4" s="169">
        <f t="shared" si="29"/>
        <v>1.5758035553678057E-3</v>
      </c>
      <c r="PM4" s="169">
        <f t="shared" si="29"/>
        <v>1.3949943095051976E-3</v>
      </c>
      <c r="PN4" s="169">
        <f t="shared" si="29"/>
        <v>1.2333885941640458E-3</v>
      </c>
      <c r="PO4" s="169">
        <f t="shared" si="29"/>
        <v>1.0891421151761596E-3</v>
      </c>
    </row>
    <row r="5" spans="1:432" x14ac:dyDescent="0.75">
      <c r="A5" s="390" t="s">
        <v>874</v>
      </c>
      <c r="B5" s="396">
        <f>IF($R5="","",ROUND(_xlfn.NORM.INV(ABS(VLOOKUP($T$1,VLookups!$A$43:$B$44,2,FALSE)-B$2),$N5,$R5),0))</f>
        <v>23</v>
      </c>
      <c r="C5" s="403">
        <f t="shared" ref="C5:C36" si="30">IF(OR(D4="",B5=""),"",WORKDAY(C4,B4,$B$109:$B$148))</f>
        <v>44418</v>
      </c>
      <c r="D5" s="404">
        <f t="shared" ref="D5:D36" si="31">IFERROR(IF(B5="","",WORKDAY(C5,B5-1,$B$109:$B$148)),"")</f>
        <v>44449</v>
      </c>
      <c r="E5" s="115">
        <v>-0.25</v>
      </c>
      <c r="F5" s="117"/>
      <c r="G5" s="122">
        <f t="shared" ref="G5:G68" si="32">IF(ISBLANK(H5),"",IF(NOT(ISBLANK(F5)),F5,IF(NOT(ISBLANK(E5)),H5*(1+E5),H5*(1+$G$2))))</f>
        <v>15</v>
      </c>
      <c r="H5" s="95">
        <v>20</v>
      </c>
      <c r="I5" s="122">
        <f t="shared" ref="I5:I68" si="33">IF(ISBLANK(H5),"",IF(NOT(ISBLANK(J5)),J5,IF(NOT(ISBLANK(K5)),H5*(1+K5),H5*(1+$I$2))))</f>
        <v>30</v>
      </c>
      <c r="J5" s="117"/>
      <c r="K5" s="114"/>
      <c r="L5" s="124">
        <f t="shared" si="0"/>
        <v>1</v>
      </c>
      <c r="M5" s="124">
        <f t="shared" si="1"/>
        <v>0.5</v>
      </c>
      <c r="N5" s="73">
        <f t="shared" ref="N5:N68" si="34">IF(AND(G5&gt;0,H5&gt;0,I5&gt;0),(G5+(4*H5)+I5)/6,"")</f>
        <v>20.833333333333332</v>
      </c>
      <c r="O5" s="23" t="s">
        <v>3</v>
      </c>
      <c r="P5" s="57"/>
      <c r="Q5" s="280"/>
      <c r="R5" s="74">
        <f>IF(AND(G5&gt;0,H5&gt;0,I5&gt;0),IF(ISBLANK(Q5),IF(ISBLANK(O5),"",(I5-G5)*VLOOKUP(O5,VLookups!$A$4:$B$13,2,FALSE)),Q5),"")</f>
        <v>2.598076211353316</v>
      </c>
      <c r="S5" s="75">
        <f t="shared" si="2"/>
        <v>6.75</v>
      </c>
      <c r="T5" s="95">
        <v>21</v>
      </c>
      <c r="U5" s="270">
        <f>IF(AND(T5&gt;0,H5&gt;0,NOT(R5="")),ABS(VLOOKUP($T$1,VLookups!$A$43:$B$44,2,FALSE)-_xlfn.NORM.DIST(T5,N5,R5,TRUE)),"")</f>
        <v>0.52557461712865383</v>
      </c>
      <c r="V5" s="94">
        <f>IF(AND($G5&gt;0,$H5&gt;0,$I5&gt;0,NOT(ISBLANK($O5))),_xlfn.NORM.INV(ABS(VLOOKUP($T$1,VLookups!$A$43:$B$44,2,FALSE)-V$3),$N5,$R5),"")</f>
        <v>17.503764697269304</v>
      </c>
      <c r="W5" s="93">
        <f>IF(AND($G5&gt;0,$H5&gt;0,$I5&gt;0,NOT(ISBLANK($O5))),_xlfn.NORM.INV(ABS(VLOOKUP($T$1,VLookups!$A$43:$B$44,2,FALSE)-W$3),$N5,$R5),"")</f>
        <v>24.16290196939736</v>
      </c>
      <c r="X5" s="94">
        <f>IF(AND($G5&gt;0,$H5&gt;0,$I5&gt;0,NOT(ISBLANK($O5))),_xlfn.NORM.INV(ABS(VLOOKUP($T$1,VLookups!$A$43:$B$44,2,FALSE)-X$3),$N5,$R5),"")</f>
        <v>23.526066267229432</v>
      </c>
      <c r="Y5" s="93">
        <f>IF(AND($G5&gt;0,$H5&gt;0,$I5&gt;0,NOT(ISBLANK($O5))),_xlfn.NORM.INV(ABS(VLOOKUP($T$1,VLookups!$A$43:$B$44,2,FALSE)-Y$3),$N5,$R5),"")</f>
        <v>23.019929439248955</v>
      </c>
      <c r="Z5" s="94">
        <f>IF(AND($G5&gt;0,$H5&gt;0,$I5&gt;0,NOT(ISBLANK($O5))),_xlfn.NORM.INV(ABS(VLOOKUP($T$1,VLookups!$A$43:$B$44,2,FALSE)-Z$3),$N5,$R5),"")</f>
        <v>22.585709108119413</v>
      </c>
      <c r="AA5" s="93">
        <f>IF(AND($G5&gt;0,$H5&gt;0,$I5&gt;0,NOT(ISBLANK($O5))),_xlfn.NORM.INV(ABS(VLOOKUP($T$1,VLookups!$A$43:$B$44,2,FALSE)-AA$3),$N5,$R5),"")</f>
        <v>22.195765830621575</v>
      </c>
      <c r="AB5" s="5"/>
      <c r="AC5" s="168">
        <f t="shared" ref="AC5:AC68" si="35">IF(AND(G5&gt;0,H5&gt;0,I5&gt;0),ABS(I5-G5)/200,"")</f>
        <v>7.4999999999999997E-2</v>
      </c>
      <c r="AD5" s="49">
        <f t="shared" ref="AD5:AS24" si="36">IF(ISNONTEXT($AC5),AE5-$AC5,"")</f>
        <v>12.500000000000071</v>
      </c>
      <c r="AE5" s="49">
        <f t="shared" si="36"/>
        <v>12.57500000000007</v>
      </c>
      <c r="AF5" s="49">
        <f t="shared" si="36"/>
        <v>12.65000000000007</v>
      </c>
      <c r="AG5" s="49">
        <f t="shared" si="36"/>
        <v>12.725000000000069</v>
      </c>
      <c r="AH5" s="49">
        <f t="shared" si="36"/>
        <v>12.800000000000068</v>
      </c>
      <c r="AI5" s="49">
        <f t="shared" si="36"/>
        <v>12.875000000000068</v>
      </c>
      <c r="AJ5" s="49">
        <f t="shared" si="36"/>
        <v>12.950000000000067</v>
      </c>
      <c r="AK5" s="49">
        <f t="shared" si="36"/>
        <v>13.025000000000066</v>
      </c>
      <c r="AL5" s="49">
        <f t="shared" si="36"/>
        <v>13.100000000000065</v>
      </c>
      <c r="AM5" s="49">
        <f t="shared" si="36"/>
        <v>13.175000000000065</v>
      </c>
      <c r="AN5" s="49">
        <f t="shared" si="36"/>
        <v>13.250000000000064</v>
      </c>
      <c r="AO5" s="49">
        <f t="shared" si="36"/>
        <v>13.325000000000063</v>
      </c>
      <c r="AP5" s="49">
        <f t="shared" si="36"/>
        <v>13.400000000000063</v>
      </c>
      <c r="AQ5" s="49">
        <f t="shared" si="36"/>
        <v>13.475000000000062</v>
      </c>
      <c r="AR5" s="49">
        <f t="shared" si="36"/>
        <v>13.550000000000061</v>
      </c>
      <c r="AS5" s="49">
        <f t="shared" si="36"/>
        <v>13.62500000000006</v>
      </c>
      <c r="AT5" s="49">
        <f t="shared" si="3"/>
        <v>13.70000000000006</v>
      </c>
      <c r="AU5" s="49">
        <f t="shared" si="4"/>
        <v>13.775000000000059</v>
      </c>
      <c r="AV5" s="49">
        <f t="shared" si="4"/>
        <v>13.850000000000058</v>
      </c>
      <c r="AW5" s="49">
        <f t="shared" si="4"/>
        <v>13.925000000000058</v>
      </c>
      <c r="AX5" s="49">
        <f t="shared" si="4"/>
        <v>14.000000000000057</v>
      </c>
      <c r="AY5" s="49">
        <f t="shared" si="4"/>
        <v>14.075000000000056</v>
      </c>
      <c r="AZ5" s="49">
        <f t="shared" si="4"/>
        <v>14.150000000000055</v>
      </c>
      <c r="BA5" s="49">
        <f t="shared" si="4"/>
        <v>14.225000000000055</v>
      </c>
      <c r="BB5" s="49">
        <f t="shared" si="4"/>
        <v>14.300000000000054</v>
      </c>
      <c r="BC5" s="49">
        <f t="shared" si="4"/>
        <v>14.375000000000053</v>
      </c>
      <c r="BD5" s="49">
        <f t="shared" si="4"/>
        <v>14.450000000000053</v>
      </c>
      <c r="BE5" s="49">
        <f t="shared" si="4"/>
        <v>14.525000000000052</v>
      </c>
      <c r="BF5" s="49">
        <f t="shared" si="4"/>
        <v>14.600000000000051</v>
      </c>
      <c r="BG5" s="49">
        <f t="shared" si="4"/>
        <v>14.67500000000005</v>
      </c>
      <c r="BH5" s="49">
        <f t="shared" si="4"/>
        <v>14.75000000000005</v>
      </c>
      <c r="BI5" s="49">
        <f t="shared" si="4"/>
        <v>14.825000000000049</v>
      </c>
      <c r="BJ5" s="49">
        <f t="shared" si="4"/>
        <v>14.900000000000048</v>
      </c>
      <c r="BK5" s="49">
        <f t="shared" si="5"/>
        <v>14.975000000000048</v>
      </c>
      <c r="BL5" s="49">
        <f t="shared" si="5"/>
        <v>15.050000000000047</v>
      </c>
      <c r="BM5" s="49">
        <f t="shared" si="5"/>
        <v>15.125000000000046</v>
      </c>
      <c r="BN5" s="49">
        <f t="shared" si="5"/>
        <v>15.200000000000045</v>
      </c>
      <c r="BO5" s="49">
        <f t="shared" si="5"/>
        <v>15.275000000000045</v>
      </c>
      <c r="BP5" s="49">
        <f t="shared" si="5"/>
        <v>15.350000000000044</v>
      </c>
      <c r="BQ5" s="49">
        <f t="shared" si="5"/>
        <v>15.425000000000043</v>
      </c>
      <c r="BR5" s="49">
        <f t="shared" si="5"/>
        <v>15.500000000000043</v>
      </c>
      <c r="BS5" s="49">
        <f t="shared" si="5"/>
        <v>15.575000000000042</v>
      </c>
      <c r="BT5" s="49">
        <f t="shared" si="5"/>
        <v>15.650000000000041</v>
      </c>
      <c r="BU5" s="49">
        <f t="shared" si="5"/>
        <v>15.725000000000041</v>
      </c>
      <c r="BV5" s="49">
        <f t="shared" si="5"/>
        <v>15.80000000000004</v>
      </c>
      <c r="BW5" s="49">
        <f t="shared" si="5"/>
        <v>15.875000000000039</v>
      </c>
      <c r="BX5" s="49">
        <f t="shared" si="5"/>
        <v>15.950000000000038</v>
      </c>
      <c r="BY5" s="49">
        <f t="shared" si="5"/>
        <v>16.025000000000038</v>
      </c>
      <c r="BZ5" s="49">
        <f t="shared" si="5"/>
        <v>16.100000000000037</v>
      </c>
      <c r="CA5" s="49">
        <f t="shared" si="6"/>
        <v>16.175000000000036</v>
      </c>
      <c r="CB5" s="49">
        <f t="shared" si="6"/>
        <v>16.250000000000036</v>
      </c>
      <c r="CC5" s="49">
        <f t="shared" si="6"/>
        <v>16.325000000000035</v>
      </c>
      <c r="CD5" s="49">
        <f t="shared" si="6"/>
        <v>16.400000000000034</v>
      </c>
      <c r="CE5" s="49">
        <f t="shared" si="6"/>
        <v>16.475000000000033</v>
      </c>
      <c r="CF5" s="49">
        <f t="shared" si="6"/>
        <v>16.550000000000033</v>
      </c>
      <c r="CG5" s="49">
        <f t="shared" si="6"/>
        <v>16.625000000000032</v>
      </c>
      <c r="CH5" s="49">
        <f t="shared" si="6"/>
        <v>16.700000000000031</v>
      </c>
      <c r="CI5" s="49">
        <f t="shared" si="6"/>
        <v>16.775000000000031</v>
      </c>
      <c r="CJ5" s="49">
        <f t="shared" si="6"/>
        <v>16.85000000000003</v>
      </c>
      <c r="CK5" s="49">
        <f t="shared" si="6"/>
        <v>16.925000000000029</v>
      </c>
      <c r="CL5" s="49">
        <f t="shared" si="6"/>
        <v>17.000000000000028</v>
      </c>
      <c r="CM5" s="49">
        <f t="shared" si="6"/>
        <v>17.075000000000028</v>
      </c>
      <c r="CN5" s="49">
        <f t="shared" si="6"/>
        <v>17.150000000000027</v>
      </c>
      <c r="CO5" s="49">
        <f t="shared" si="6"/>
        <v>17.225000000000026</v>
      </c>
      <c r="CP5" s="49">
        <f t="shared" si="6"/>
        <v>17.300000000000026</v>
      </c>
      <c r="CQ5" s="49">
        <f t="shared" si="7"/>
        <v>17.375000000000025</v>
      </c>
      <c r="CR5" s="49">
        <f t="shared" si="7"/>
        <v>17.450000000000024</v>
      </c>
      <c r="CS5" s="49">
        <f t="shared" si="7"/>
        <v>17.525000000000023</v>
      </c>
      <c r="CT5" s="49">
        <f t="shared" si="7"/>
        <v>17.600000000000023</v>
      </c>
      <c r="CU5" s="49">
        <f t="shared" si="7"/>
        <v>17.675000000000022</v>
      </c>
      <c r="CV5" s="49">
        <f t="shared" si="7"/>
        <v>17.750000000000021</v>
      </c>
      <c r="CW5" s="49">
        <f t="shared" si="7"/>
        <v>17.825000000000021</v>
      </c>
      <c r="CX5" s="49">
        <f t="shared" si="7"/>
        <v>17.90000000000002</v>
      </c>
      <c r="CY5" s="49">
        <f t="shared" si="7"/>
        <v>17.975000000000019</v>
      </c>
      <c r="CZ5" s="49">
        <f t="shared" si="7"/>
        <v>18.050000000000018</v>
      </c>
      <c r="DA5" s="49">
        <f t="shared" si="7"/>
        <v>18.125000000000018</v>
      </c>
      <c r="DB5" s="49">
        <f t="shared" si="7"/>
        <v>18.200000000000017</v>
      </c>
      <c r="DC5" s="49">
        <f t="shared" si="7"/>
        <v>18.275000000000016</v>
      </c>
      <c r="DD5" s="49">
        <f t="shared" si="7"/>
        <v>18.350000000000016</v>
      </c>
      <c r="DE5" s="49">
        <f t="shared" si="7"/>
        <v>18.425000000000015</v>
      </c>
      <c r="DF5" s="49">
        <f t="shared" si="7"/>
        <v>18.500000000000014</v>
      </c>
      <c r="DG5" s="49">
        <f t="shared" si="8"/>
        <v>18.575000000000014</v>
      </c>
      <c r="DH5" s="49">
        <f t="shared" si="8"/>
        <v>18.650000000000013</v>
      </c>
      <c r="DI5" s="49">
        <f t="shared" si="8"/>
        <v>18.725000000000012</v>
      </c>
      <c r="DJ5" s="49">
        <f t="shared" si="8"/>
        <v>18.800000000000011</v>
      </c>
      <c r="DK5" s="49">
        <f t="shared" si="8"/>
        <v>18.875000000000011</v>
      </c>
      <c r="DL5" s="49">
        <f t="shared" si="8"/>
        <v>18.95000000000001</v>
      </c>
      <c r="DM5" s="49">
        <f t="shared" si="8"/>
        <v>19.025000000000009</v>
      </c>
      <c r="DN5" s="49">
        <f t="shared" si="8"/>
        <v>19.100000000000009</v>
      </c>
      <c r="DO5" s="49">
        <f t="shared" si="8"/>
        <v>19.175000000000008</v>
      </c>
      <c r="DP5" s="49">
        <f t="shared" si="8"/>
        <v>19.250000000000007</v>
      </c>
      <c r="DQ5" s="49">
        <f t="shared" si="8"/>
        <v>19.325000000000006</v>
      </c>
      <c r="DR5" s="49">
        <f t="shared" si="8"/>
        <v>19.400000000000006</v>
      </c>
      <c r="DS5" s="49">
        <f t="shared" si="8"/>
        <v>19.475000000000005</v>
      </c>
      <c r="DT5" s="49">
        <f t="shared" si="8"/>
        <v>19.550000000000004</v>
      </c>
      <c r="DU5" s="49">
        <f t="shared" si="8"/>
        <v>19.625000000000004</v>
      </c>
      <c r="DV5" s="49">
        <f t="shared" si="8"/>
        <v>19.700000000000003</v>
      </c>
      <c r="DW5" s="49">
        <f t="shared" si="9"/>
        <v>19.775000000000002</v>
      </c>
      <c r="DX5" s="49">
        <f t="shared" si="9"/>
        <v>19.850000000000001</v>
      </c>
      <c r="DY5" s="49">
        <f t="shared" si="9"/>
        <v>19.925000000000001</v>
      </c>
      <c r="DZ5" s="183">
        <f t="shared" ref="DZ5:DZ68" si="37">IF(ISNONTEXT($AC5),H5,"")</f>
        <v>20</v>
      </c>
      <c r="EA5" s="49">
        <f t="shared" si="10"/>
        <v>20.074999999999999</v>
      </c>
      <c r="EB5" s="49">
        <f t="shared" si="10"/>
        <v>20.149999999999999</v>
      </c>
      <c r="EC5" s="49">
        <f t="shared" si="10"/>
        <v>20.224999999999998</v>
      </c>
      <c r="ED5" s="49">
        <f t="shared" si="10"/>
        <v>20.299999999999997</v>
      </c>
      <c r="EE5" s="49">
        <f t="shared" si="10"/>
        <v>20.374999999999996</v>
      </c>
      <c r="EF5" s="49">
        <f t="shared" si="10"/>
        <v>20.449999999999996</v>
      </c>
      <c r="EG5" s="49">
        <f t="shared" si="10"/>
        <v>20.524999999999995</v>
      </c>
      <c r="EH5" s="49">
        <f t="shared" si="10"/>
        <v>20.599999999999994</v>
      </c>
      <c r="EI5" s="49">
        <f t="shared" si="10"/>
        <v>20.674999999999994</v>
      </c>
      <c r="EJ5" s="49">
        <f t="shared" si="10"/>
        <v>20.749999999999993</v>
      </c>
      <c r="EK5" s="49">
        <f t="shared" si="10"/>
        <v>20.824999999999992</v>
      </c>
      <c r="EL5" s="49">
        <f t="shared" si="10"/>
        <v>20.899999999999991</v>
      </c>
      <c r="EM5" s="49">
        <f t="shared" si="10"/>
        <v>20.974999999999991</v>
      </c>
      <c r="EN5" s="49">
        <f t="shared" si="10"/>
        <v>21.04999999999999</v>
      </c>
      <c r="EO5" s="49">
        <f t="shared" si="10"/>
        <v>21.124999999999989</v>
      </c>
      <c r="EP5" s="49">
        <f t="shared" si="10"/>
        <v>21.199999999999989</v>
      </c>
      <c r="EQ5" s="49">
        <f t="shared" si="11"/>
        <v>21.274999999999988</v>
      </c>
      <c r="ER5" s="49">
        <f t="shared" si="11"/>
        <v>21.349999999999987</v>
      </c>
      <c r="ES5" s="49">
        <f t="shared" si="11"/>
        <v>21.424999999999986</v>
      </c>
      <c r="ET5" s="49">
        <f t="shared" si="11"/>
        <v>21.499999999999986</v>
      </c>
      <c r="EU5" s="49">
        <f t="shared" si="11"/>
        <v>21.574999999999985</v>
      </c>
      <c r="EV5" s="49">
        <f t="shared" si="11"/>
        <v>21.649999999999984</v>
      </c>
      <c r="EW5" s="49">
        <f t="shared" si="11"/>
        <v>21.724999999999984</v>
      </c>
      <c r="EX5" s="49">
        <f t="shared" si="11"/>
        <v>21.799999999999983</v>
      </c>
      <c r="EY5" s="49">
        <f t="shared" si="11"/>
        <v>21.874999999999982</v>
      </c>
      <c r="EZ5" s="49">
        <f t="shared" si="11"/>
        <v>21.949999999999982</v>
      </c>
      <c r="FA5" s="49">
        <f t="shared" si="11"/>
        <v>22.024999999999981</v>
      </c>
      <c r="FB5" s="49">
        <f t="shared" si="11"/>
        <v>22.09999999999998</v>
      </c>
      <c r="FC5" s="49">
        <f t="shared" si="11"/>
        <v>22.174999999999979</v>
      </c>
      <c r="FD5" s="49">
        <f t="shared" si="11"/>
        <v>22.249999999999979</v>
      </c>
      <c r="FE5" s="49">
        <f t="shared" si="11"/>
        <v>22.324999999999978</v>
      </c>
      <c r="FF5" s="49">
        <f t="shared" si="11"/>
        <v>22.399999999999977</v>
      </c>
      <c r="FG5" s="49">
        <f t="shared" si="12"/>
        <v>22.474999999999977</v>
      </c>
      <c r="FH5" s="49">
        <f t="shared" si="12"/>
        <v>22.549999999999976</v>
      </c>
      <c r="FI5" s="49">
        <f t="shared" si="12"/>
        <v>22.624999999999975</v>
      </c>
      <c r="FJ5" s="49">
        <f t="shared" si="12"/>
        <v>22.699999999999974</v>
      </c>
      <c r="FK5" s="49">
        <f t="shared" si="12"/>
        <v>22.774999999999974</v>
      </c>
      <c r="FL5" s="49">
        <f t="shared" si="12"/>
        <v>22.849999999999973</v>
      </c>
      <c r="FM5" s="49">
        <f t="shared" si="12"/>
        <v>22.924999999999972</v>
      </c>
      <c r="FN5" s="49">
        <f t="shared" si="12"/>
        <v>22.999999999999972</v>
      </c>
      <c r="FO5" s="49">
        <f t="shared" si="12"/>
        <v>23.074999999999971</v>
      </c>
      <c r="FP5" s="49">
        <f t="shared" si="12"/>
        <v>23.14999999999997</v>
      </c>
      <c r="FQ5" s="49">
        <f t="shared" si="12"/>
        <v>23.224999999999969</v>
      </c>
      <c r="FR5" s="49">
        <f t="shared" si="12"/>
        <v>23.299999999999969</v>
      </c>
      <c r="FS5" s="49">
        <f t="shared" si="12"/>
        <v>23.374999999999968</v>
      </c>
      <c r="FT5" s="49">
        <f t="shared" si="12"/>
        <v>23.449999999999967</v>
      </c>
      <c r="FU5" s="49">
        <f t="shared" si="12"/>
        <v>23.524999999999967</v>
      </c>
      <c r="FV5" s="49">
        <f t="shared" si="12"/>
        <v>23.599999999999966</v>
      </c>
      <c r="FW5" s="49">
        <f t="shared" si="13"/>
        <v>23.674999999999965</v>
      </c>
      <c r="FX5" s="49">
        <f t="shared" si="13"/>
        <v>23.749999999999964</v>
      </c>
      <c r="FY5" s="49">
        <f t="shared" si="13"/>
        <v>23.824999999999964</v>
      </c>
      <c r="FZ5" s="49">
        <f t="shared" si="13"/>
        <v>23.899999999999963</v>
      </c>
      <c r="GA5" s="49">
        <f t="shared" si="13"/>
        <v>23.974999999999962</v>
      </c>
      <c r="GB5" s="49">
        <f t="shared" si="13"/>
        <v>24.049999999999962</v>
      </c>
      <c r="GC5" s="49">
        <f t="shared" si="13"/>
        <v>24.124999999999961</v>
      </c>
      <c r="GD5" s="49">
        <f t="shared" si="13"/>
        <v>24.19999999999996</v>
      </c>
      <c r="GE5" s="49">
        <f t="shared" si="13"/>
        <v>24.274999999999959</v>
      </c>
      <c r="GF5" s="49">
        <f t="shared" si="13"/>
        <v>24.349999999999959</v>
      </c>
      <c r="GG5" s="49">
        <f t="shared" si="13"/>
        <v>24.424999999999958</v>
      </c>
      <c r="GH5" s="49">
        <f t="shared" si="13"/>
        <v>24.499999999999957</v>
      </c>
      <c r="GI5" s="49">
        <f t="shared" si="13"/>
        <v>24.574999999999957</v>
      </c>
      <c r="GJ5" s="49">
        <f t="shared" si="13"/>
        <v>24.649999999999956</v>
      </c>
      <c r="GK5" s="49">
        <f t="shared" si="13"/>
        <v>24.724999999999955</v>
      </c>
      <c r="GL5" s="49">
        <f t="shared" si="13"/>
        <v>24.799999999999955</v>
      </c>
      <c r="GM5" s="49">
        <f t="shared" si="14"/>
        <v>24.874999999999954</v>
      </c>
      <c r="GN5" s="49">
        <f t="shared" si="14"/>
        <v>24.949999999999953</v>
      </c>
      <c r="GO5" s="49">
        <f t="shared" si="14"/>
        <v>25.024999999999952</v>
      </c>
      <c r="GP5" s="49">
        <f t="shared" si="14"/>
        <v>25.099999999999952</v>
      </c>
      <c r="GQ5" s="49">
        <f t="shared" si="14"/>
        <v>25.174999999999951</v>
      </c>
      <c r="GR5" s="49">
        <f t="shared" si="14"/>
        <v>25.24999999999995</v>
      </c>
      <c r="GS5" s="49">
        <f t="shared" si="14"/>
        <v>25.32499999999995</v>
      </c>
      <c r="GT5" s="49">
        <f t="shared" si="14"/>
        <v>25.399999999999949</v>
      </c>
      <c r="GU5" s="49">
        <f t="shared" si="14"/>
        <v>25.474999999999948</v>
      </c>
      <c r="GV5" s="49">
        <f t="shared" si="14"/>
        <v>25.549999999999947</v>
      </c>
      <c r="GW5" s="49">
        <f t="shared" si="14"/>
        <v>25.624999999999947</v>
      </c>
      <c r="GX5" s="49">
        <f t="shared" si="14"/>
        <v>25.699999999999946</v>
      </c>
      <c r="GY5" s="49">
        <f t="shared" si="14"/>
        <v>25.774999999999945</v>
      </c>
      <c r="GZ5" s="49">
        <f t="shared" si="14"/>
        <v>25.849999999999945</v>
      </c>
      <c r="HA5" s="49">
        <f t="shared" si="14"/>
        <v>25.924999999999944</v>
      </c>
      <c r="HB5" s="49">
        <f t="shared" si="14"/>
        <v>25.999999999999943</v>
      </c>
      <c r="HC5" s="49">
        <f t="shared" si="15"/>
        <v>26.074999999999942</v>
      </c>
      <c r="HD5" s="49">
        <f t="shared" si="15"/>
        <v>26.149999999999942</v>
      </c>
      <c r="HE5" s="49">
        <f t="shared" si="15"/>
        <v>26.224999999999941</v>
      </c>
      <c r="HF5" s="49">
        <f t="shared" si="15"/>
        <v>26.29999999999994</v>
      </c>
      <c r="HG5" s="49">
        <f t="shared" si="15"/>
        <v>26.37499999999994</v>
      </c>
      <c r="HH5" s="49">
        <f t="shared" si="15"/>
        <v>26.449999999999939</v>
      </c>
      <c r="HI5" s="49">
        <f t="shared" si="15"/>
        <v>26.524999999999938</v>
      </c>
      <c r="HJ5" s="49">
        <f t="shared" si="15"/>
        <v>26.599999999999937</v>
      </c>
      <c r="HK5" s="49">
        <f t="shared" si="15"/>
        <v>26.674999999999937</v>
      </c>
      <c r="HL5" s="49">
        <f t="shared" si="15"/>
        <v>26.749999999999936</v>
      </c>
      <c r="HM5" s="49">
        <f t="shared" si="15"/>
        <v>26.824999999999935</v>
      </c>
      <c r="HN5" s="49">
        <f t="shared" si="15"/>
        <v>26.899999999999935</v>
      </c>
      <c r="HO5" s="49">
        <f t="shared" si="15"/>
        <v>26.974999999999934</v>
      </c>
      <c r="HP5" s="49">
        <f t="shared" si="15"/>
        <v>27.049999999999933</v>
      </c>
      <c r="HQ5" s="49">
        <f t="shared" si="15"/>
        <v>27.124999999999932</v>
      </c>
      <c r="HR5" s="49">
        <f t="shared" si="15"/>
        <v>27.199999999999932</v>
      </c>
      <c r="HS5" s="49">
        <f t="shared" si="16"/>
        <v>27.274999999999931</v>
      </c>
      <c r="HT5" s="49">
        <f t="shared" si="16"/>
        <v>27.34999999999993</v>
      </c>
      <c r="HU5" s="49">
        <f t="shared" si="16"/>
        <v>27.42499999999993</v>
      </c>
      <c r="HV5" s="49">
        <f t="shared" si="16"/>
        <v>27.499999999999929</v>
      </c>
      <c r="HW5" s="169">
        <f t="shared" si="17"/>
        <v>8.9584539736821953E-4</v>
      </c>
      <c r="HX5" s="169">
        <f t="shared" si="17"/>
        <v>9.8234618465875903E-4</v>
      </c>
      <c r="HY5" s="169">
        <f t="shared" si="17"/>
        <v>1.0763019984272994E-3</v>
      </c>
      <c r="HZ5" s="169">
        <f t="shared" si="17"/>
        <v>1.1782618561775406E-3</v>
      </c>
      <c r="IA5" s="169">
        <f t="shared" si="17"/>
        <v>1.2888060861760923E-3</v>
      </c>
      <c r="IB5" s="169">
        <f t="shared" si="17"/>
        <v>1.4085472693300858E-3</v>
      </c>
      <c r="IC5" s="169">
        <f t="shared" si="17"/>
        <v>1.5381311293126707E-3</v>
      </c>
      <c r="ID5" s="169">
        <f t="shared" si="17"/>
        <v>1.6782373614311027E-3</v>
      </c>
      <c r="IE5" s="169">
        <f t="shared" si="17"/>
        <v>1.8295803902185796E-3</v>
      </c>
      <c r="IF5" s="169">
        <f t="shared" si="17"/>
        <v>1.9929100452393332E-3</v>
      </c>
      <c r="IG5" s="169">
        <f t="shared" si="17"/>
        <v>2.1690121441329943E-3</v>
      </c>
      <c r="IH5" s="169">
        <f t="shared" si="17"/>
        <v>2.3587089714947351E-3</v>
      </c>
      <c r="II5" s="169">
        <f t="shared" si="17"/>
        <v>2.5628596417988482E-3</v>
      </c>
      <c r="IJ5" s="169">
        <f t="shared" si="17"/>
        <v>2.7823603342318863E-3</v>
      </c>
      <c r="IK5" s="169">
        <f t="shared" si="17"/>
        <v>3.018144387014077E-3</v>
      </c>
      <c r="IL5" s="169">
        <f t="shared" si="17"/>
        <v>3.2711822385614528E-3</v>
      </c>
      <c r="IM5" s="169">
        <f t="shared" si="18"/>
        <v>3.5424812026830753E-3</v>
      </c>
      <c r="IN5" s="169">
        <f t="shared" si="18"/>
        <v>3.8330850649251819E-3</v>
      </c>
      <c r="IO5" s="169">
        <f t="shared" si="18"/>
        <v>4.1440734871736554E-3</v>
      </c>
      <c r="IP5" s="169">
        <f t="shared" si="18"/>
        <v>4.4765612077154173E-3</v>
      </c>
      <c r="IQ5" s="169">
        <f t="shared" si="18"/>
        <v>4.8316970241443838E-3</v>
      </c>
      <c r="IR5" s="169">
        <f t="shared" si="18"/>
        <v>5.2106625467855548E-3</v>
      </c>
      <c r="IS5" s="169">
        <f t="shared" si="18"/>
        <v>5.6146707107070266E-3</v>
      </c>
      <c r="IT5" s="169">
        <f t="shared" si="18"/>
        <v>6.0449640349007679E-3</v>
      </c>
      <c r="IU5" s="169">
        <f t="shared" si="18"/>
        <v>6.5028126178430573E-3</v>
      </c>
      <c r="IV5" s="169">
        <f t="shared" si="18"/>
        <v>6.9895118594001538E-3</v>
      </c>
      <c r="IW5" s="169">
        <f t="shared" si="18"/>
        <v>7.5063798999267049E-3</v>
      </c>
      <c r="IX5" s="169">
        <f t="shared" si="18"/>
        <v>8.0547547684175907E-3</v>
      </c>
      <c r="IY5" s="169">
        <f t="shared" si="18"/>
        <v>8.6359912327196291E-3</v>
      </c>
      <c r="IZ5" s="169">
        <f t="shared" si="18"/>
        <v>9.2514573460897569E-3</v>
      </c>
      <c r="JA5" s="169">
        <f t="shared" si="18"/>
        <v>9.9025306858000154E-3</v>
      </c>
      <c r="JB5" s="169">
        <f t="shared" si="18"/>
        <v>1.0590594281036696E-2</v>
      </c>
      <c r="JC5" s="169">
        <f t="shared" si="19"/>
        <v>1.1317032229018139E-2</v>
      </c>
      <c r="JD5" s="169">
        <f t="shared" si="19"/>
        <v>1.208322500006043E-2</v>
      </c>
      <c r="JE5" s="169">
        <f t="shared" si="19"/>
        <v>1.2890544434245886E-2</v>
      </c>
      <c r="JF5" s="169">
        <f t="shared" si="19"/>
        <v>1.3740348434391156E-2</v>
      </c>
      <c r="JG5" s="169">
        <f t="shared" si="19"/>
        <v>1.4633975362160974E-2</v>
      </c>
      <c r="JH5" s="169">
        <f t="shared" si="19"/>
        <v>1.5572738146421192E-2</v>
      </c>
      <c r="JI5" s="169">
        <f t="shared" si="19"/>
        <v>1.6557918115259772E-2</v>
      </c>
      <c r="JJ5" s="169">
        <f t="shared" si="19"/>
        <v>1.7590758565514741E-2</v>
      </c>
      <c r="JK5" s="169">
        <f t="shared" si="19"/>
        <v>1.8672458086120312E-2</v>
      </c>
      <c r="JL5" s="169">
        <f t="shared" si="19"/>
        <v>1.9804163654100447E-2</v>
      </c>
      <c r="JM5" s="169">
        <f t="shared" si="19"/>
        <v>2.0986963524587562E-2</v>
      </c>
      <c r="JN5" s="169">
        <f t="shared" si="19"/>
        <v>2.2221879938804413E-2</v>
      </c>
      <c r="JO5" s="169">
        <f t="shared" si="19"/>
        <v>2.3509861676500848E-2</v>
      </c>
      <c r="JP5" s="169">
        <f t="shared" si="19"/>
        <v>2.4851776481863541E-2</v>
      </c>
      <c r="JQ5" s="169">
        <f t="shared" si="19"/>
        <v>2.6248403394394965E-2</v>
      </c>
      <c r="JR5" s="169">
        <f t="shared" si="19"/>
        <v>2.7700425018666732E-2</v>
      </c>
      <c r="JS5" s="169">
        <f t="shared" si="20"/>
        <v>2.9208419769167184E-2</v>
      </c>
      <c r="JT5" s="169">
        <f t="shared" si="20"/>
        <v>3.0772854128663523E-2</v>
      </c>
      <c r="JU5" s="169">
        <f t="shared" si="20"/>
        <v>3.2394074960558433E-2</v>
      </c>
      <c r="JV5" s="169">
        <f t="shared" si="20"/>
        <v>3.4072301917618626E-2</v>
      </c>
      <c r="JW5" s="169">
        <f t="shared" si="20"/>
        <v>3.58076199911634E-2</v>
      </c>
      <c r="JX5" s="169">
        <f t="shared" si="20"/>
        <v>3.7599972246301933E-2</v>
      </c>
      <c r="JY5" s="169">
        <f t="shared" si="20"/>
        <v>3.9449152790076651E-2</v>
      </c>
      <c r="JZ5" s="169">
        <f t="shared" si="20"/>
        <v>4.1354800020383886E-2</v>
      </c>
      <c r="KA5" s="169">
        <f t="shared" si="20"/>
        <v>4.3316390204281942E-2</v>
      </c>
      <c r="KB5" s="169">
        <f t="shared" si="20"/>
        <v>4.5333231434740662E-2</v>
      </c>
      <c r="KC5" s="169">
        <f t="shared" si="20"/>
        <v>4.7404458015018157E-2</v>
      </c>
      <c r="KD5" s="169">
        <f t="shared" si="20"/>
        <v>4.9529025319652198E-2</v>
      </c>
      <c r="KE5" s="169">
        <f t="shared" si="20"/>
        <v>5.1705705180513373E-2</v>
      </c>
      <c r="KF5" s="169">
        <f t="shared" si="20"/>
        <v>5.3933081845470146E-2</v>
      </c>
      <c r="KG5" s="169">
        <f t="shared" si="20"/>
        <v>5.6209548555956126E-2</v>
      </c>
      <c r="KH5" s="169">
        <f t="shared" si="20"/>
        <v>5.8533304788096201E-2</v>
      </c>
      <c r="KI5" s="169">
        <f t="shared" si="21"/>
        <v>6.0902354200041003E-2</v>
      </c>
      <c r="KJ5" s="169">
        <f t="shared" si="21"/>
        <v>6.3314503325774207E-2</v>
      </c>
      <c r="KK5" s="169">
        <f t="shared" si="21"/>
        <v>6.576736105289871E-2</v>
      </c>
      <c r="KL5" s="169">
        <f t="shared" si="21"/>
        <v>6.8258338918779096E-2</v>
      </c>
      <c r="KM5" s="169">
        <f t="shared" si="21"/>
        <v>7.0784652255931571E-2</v>
      </c>
      <c r="KN5" s="169">
        <f t="shared" si="21"/>
        <v>7.3343322213715131E-2</v>
      </c>
      <c r="KO5" s="169">
        <f t="shared" si="21"/>
        <v>7.5931178679211717E-2</v>
      </c>
      <c r="KP5" s="169">
        <f t="shared" si="21"/>
        <v>7.8544864115701329E-2</v>
      </c>
      <c r="KQ5" s="169">
        <f t="shared" si="21"/>
        <v>8.1180838332367167E-2</v>
      </c>
      <c r="KR5" s="169">
        <f t="shared" si="21"/>
        <v>8.3835384193829854E-2</v>
      </c>
      <c r="KS5" s="169">
        <f t="shared" si="21"/>
        <v>8.6504614272837746E-2</v>
      </c>
      <c r="KT5" s="169">
        <f t="shared" si="21"/>
        <v>8.9184478443964474E-2</v>
      </c>
      <c r="KU5" s="169">
        <f t="shared" si="21"/>
        <v>9.1870772410519969E-2</v>
      </c>
      <c r="KV5" s="169">
        <f t="shared" si="21"/>
        <v>9.4559147151104986E-2</v>
      </c>
      <c r="KW5" s="169">
        <f t="shared" si="21"/>
        <v>9.7245119266369223E-2</v>
      </c>
      <c r="KX5" s="169">
        <f t="shared" si="21"/>
        <v>9.9924082200615522E-2</v>
      </c>
      <c r="KY5" s="169">
        <f t="shared" si="22"/>
        <v>0.10259131830696634</v>
      </c>
      <c r="KZ5" s="169">
        <f t="shared" si="22"/>
        <v>0.10524201171892002</v>
      </c>
      <c r="LA5" s="169">
        <f t="shared" si="22"/>
        <v>0.10787126198532274</v>
      </c>
      <c r="LB5" s="169">
        <f t="shared" si="22"/>
        <v>0.11047409842010547</v>
      </c>
      <c r="LC5" s="169">
        <f t="shared" si="22"/>
        <v>0.11304549511264145</v>
      </c>
      <c r="LD5" s="169">
        <f t="shared" si="22"/>
        <v>0.11558038653930415</v>
      </c>
      <c r="LE5" s="169">
        <f t="shared" si="22"/>
        <v>0.11807368371180223</v>
      </c>
      <c r="LF5" s="169">
        <f t="shared" si="22"/>
        <v>0.12052029079317658</v>
      </c>
      <c r="LG5" s="169">
        <f t="shared" si="22"/>
        <v>0.1229151221080096</v>
      </c>
      <c r="LH5" s="169">
        <f t="shared" si="22"/>
        <v>0.12525311946946041</v>
      </c>
      <c r="LI5" s="169">
        <f t="shared" si="22"/>
        <v>0.12752926974223708</v>
      </c>
      <c r="LJ5" s="169">
        <f t="shared" si="22"/>
        <v>0.12973862255758908</v>
      </c>
      <c r="LK5" s="169">
        <f t="shared" si="22"/>
        <v>0.13187630809387529</v>
      </c>
      <c r="LL5" s="169">
        <f t="shared" si="22"/>
        <v>0.13393755483427314</v>
      </c>
      <c r="LM5" s="169">
        <f t="shared" si="22"/>
        <v>0.13591770721175789</v>
      </c>
      <c r="LN5" s="169">
        <f t="shared" si="22"/>
        <v>0.13781224305062634</v>
      </c>
      <c r="LO5" s="169">
        <f t="shared" si="23"/>
        <v>0.1396167907135788</v>
      </c>
      <c r="LP5" s="169">
        <f t="shared" si="23"/>
        <v>0.14132714586371789</v>
      </c>
      <c r="LQ5" s="169">
        <f t="shared" si="23"/>
        <v>0.14293928775178333</v>
      </c>
      <c r="LR5" s="169">
        <f t="shared" si="23"/>
        <v>0.14444939494051415</v>
      </c>
      <c r="LS5" s="169">
        <f t="shared" si="23"/>
        <v>0.14585386038021469</v>
      </c>
      <c r="LT5" s="169">
        <f t="shared" si="23"/>
        <v>0.14714930575238885</v>
      </c>
      <c r="LU5" s="169">
        <f t="shared" si="23"/>
        <v>0.14833259500168169</v>
      </c>
      <c r="LV5" s="169">
        <f t="shared" si="23"/>
        <v>0.14940084698031297</v>
      </c>
      <c r="LW5" s="169">
        <f t="shared" si="23"/>
        <v>0.15035144713367843</v>
      </c>
      <c r="LX5" s="169">
        <f t="shared" si="23"/>
        <v>0.15118205816080191</v>
      </c>
      <c r="LY5" s="169">
        <f t="shared" si="23"/>
        <v>0.15189062958881275</v>
      </c>
      <c r="LZ5" s="169">
        <f t="shared" si="23"/>
        <v>0.15247540620656083</v>
      </c>
      <c r="MA5" s="169">
        <f t="shared" si="23"/>
        <v>0.15293493530882271</v>
      </c>
      <c r="MB5" s="169">
        <f t="shared" si="23"/>
        <v>0.15326807270925338</v>
      </c>
      <c r="MC5" s="169">
        <f t="shared" si="23"/>
        <v>0.15347398748725052</v>
      </c>
      <c r="MD5" s="169">
        <f t="shared" si="23"/>
        <v>0.15355216544116773</v>
      </c>
      <c r="ME5" s="169">
        <f t="shared" si="24"/>
        <v>0.15350241122779107</v>
      </c>
      <c r="MF5" s="169">
        <f t="shared" si="24"/>
        <v>0.15332484917562011</v>
      </c>
      <c r="MG5" s="169">
        <f t="shared" si="24"/>
        <v>0.15301992276721355</v>
      </c>
      <c r="MH5" s="169">
        <f t="shared" si="24"/>
        <v>0.15258839279361691</v>
      </c>
      <c r="MI5" s="169">
        <f t="shared" si="24"/>
        <v>0.15203133419162157</v>
      </c>
      <c r="MJ5" s="169">
        <f t="shared" si="24"/>
        <v>0.15135013158225669</v>
      </c>
      <c r="MK5" s="169">
        <f t="shared" si="24"/>
        <v>0.15054647353643261</v>
      </c>
      <c r="ML5" s="169">
        <f t="shared" si="24"/>
        <v>0.14962234560097259</v>
      </c>
      <c r="MM5" s="169">
        <f t="shared" si="24"/>
        <v>0.14858002212534627</v>
      </c>
      <c r="MN5" s="169">
        <f t="shared" si="24"/>
        <v>0.14742205693619104</v>
      </c>
      <c r="MO5" s="169">
        <f t="shared" si="24"/>
        <v>0.1461512729131334</v>
      </c>
      <c r="MP5" s="169">
        <f t="shared" si="24"/>
        <v>0.14477075052545374</v>
      </c>
      <c r="MQ5" s="169">
        <f t="shared" si="24"/>
        <v>0.14328381539473101</v>
      </c>
      <c r="MR5" s="169">
        <f t="shared" si="24"/>
        <v>0.14169402495372302</v>
      </c>
      <c r="MS5" s="169">
        <f t="shared" si="24"/>
        <v>0.14000515427634577</v>
      </c>
      <c r="MT5" s="169">
        <f t="shared" si="24"/>
        <v>0.13822118115768384</v>
      </c>
      <c r="MU5" s="169">
        <f t="shared" si="25"/>
        <v>0.13634627052646855</v>
      </c>
      <c r="MV5" s="169">
        <f t="shared" si="25"/>
        <v>0.13438475827537905</v>
      </c>
      <c r="MW5" s="169">
        <f t="shared" si="25"/>
        <v>0.13234113459684224</v>
      </c>
      <c r="MX5" s="169">
        <f t="shared" si="25"/>
        <v>0.13022002691371576</v>
      </c>
      <c r="MY5" s="169">
        <f t="shared" si="25"/>
        <v>0.12802618249533526</v>
      </c>
      <c r="MZ5" s="169">
        <f t="shared" si="25"/>
        <v>0.12576445084988863</v>
      </c>
      <c r="NA5" s="169">
        <f t="shared" si="25"/>
        <v>0.12343976598395195</v>
      </c>
      <c r="NB5" s="169">
        <f t="shared" si="25"/>
        <v>0.12105712861929915</v>
      </c>
      <c r="NC5" s="169">
        <f t="shared" si="25"/>
        <v>0.11862158845578817</v>
      </c>
      <c r="ND5" s="169">
        <f t="shared" si="25"/>
        <v>0.11613822656725742</v>
      </c>
      <c r="NE5" s="169">
        <f t="shared" si="25"/>
        <v>0.11361213801495533</v>
      </c>
      <c r="NF5" s="169">
        <f t="shared" si="25"/>
        <v>0.11104841476010731</v>
      </c>
      <c r="NG5" s="169">
        <f t="shared" si="25"/>
        <v>0.10845212895382322</v>
      </c>
      <c r="NH5" s="169">
        <f t="shared" si="25"/>
        <v>0.10582831667870643</v>
      </c>
      <c r="NI5" s="169">
        <f t="shared" si="25"/>
        <v>0.10318196221227385</v>
      </c>
      <c r="NJ5" s="169">
        <f t="shared" si="25"/>
        <v>0.10051798287768289</v>
      </c>
      <c r="NK5" s="169">
        <f t="shared" si="26"/>
        <v>9.7841214542321059E-2</v>
      </c>
      <c r="NL5" s="169">
        <f t="shared" si="26"/>
        <v>9.5156397819596561E-2</v>
      </c>
      <c r="NM5" s="169">
        <f t="shared" si="26"/>
        <v>9.2468165023818077E-2</v>
      </c>
      <c r="NN5" s="169">
        <f t="shared" si="26"/>
        <v>8.9781027922411966E-2</v>
      </c>
      <c r="NO5" s="169">
        <f t="shared" si="26"/>
        <v>8.7099366323948504E-2</v>
      </c>
      <c r="NP5" s="169">
        <f t="shared" si="26"/>
        <v>8.4427417534572696E-2</v>
      </c>
      <c r="NQ5" s="169">
        <f t="shared" si="26"/>
        <v>8.1769266709517091E-2</v>
      </c>
      <c r="NR5" s="169">
        <f t="shared" si="26"/>
        <v>7.9128838120447131E-2</v>
      </c>
      <c r="NS5" s="169">
        <f t="shared" si="26"/>
        <v>7.6509887353507777E-2</v>
      </c>
      <c r="NT5" s="169">
        <f t="shared" si="26"/>
        <v>7.3915994447138325E-2</v>
      </c>
      <c r="NU5" s="169">
        <f t="shared" si="26"/>
        <v>7.1350557973045778E-2</v>
      </c>
      <c r="NV5" s="169">
        <f t="shared" si="26"/>
        <v>6.8816790058209634E-2</v>
      </c>
      <c r="NW5" s="169">
        <f t="shared" si="26"/>
        <v>6.6317712340471902E-2</v>
      </c>
      <c r="NX5" s="169">
        <f t="shared" si="26"/>
        <v>6.3856152845173889E-2</v>
      </c>
      <c r="NY5" s="169">
        <f t="shared" si="26"/>
        <v>6.1434743765470125E-2</v>
      </c>
      <c r="NZ5" s="169">
        <f t="shared" si="26"/>
        <v>5.905592012440139E-2</v>
      </c>
      <c r="OA5" s="169">
        <f t="shared" si="27"/>
        <v>5.6721919292570241E-2</v>
      </c>
      <c r="OB5" s="169">
        <f t="shared" si="27"/>
        <v>5.4434781331351691E-2</v>
      </c>
      <c r="OC5" s="169">
        <f t="shared" si="27"/>
        <v>5.2196350128005144E-2</v>
      </c>
      <c r="OD5" s="169">
        <f t="shared" si="27"/>
        <v>5.000827528584554E-2</v>
      </c>
      <c r="OE5" s="169">
        <f t="shared" si="27"/>
        <v>4.787201472978956E-2</v>
      </c>
      <c r="OF5" s="169">
        <f t="shared" si="27"/>
        <v>4.5788837985125425E-2</v>
      </c>
      <c r="OG5" s="169">
        <f t="shared" si="27"/>
        <v>4.3759830085262644E-2</v>
      </c>
      <c r="OH5" s="169">
        <f t="shared" si="27"/>
        <v>4.1785896062502506E-2</v>
      </c>
      <c r="OI5" s="169">
        <f t="shared" si="27"/>
        <v>3.9867765974527021E-2</v>
      </c>
      <c r="OJ5" s="169">
        <f t="shared" si="27"/>
        <v>3.800600041832794E-2</v>
      </c>
      <c r="OK5" s="169">
        <f t="shared" si="27"/>
        <v>3.6200996482677626E-2</v>
      </c>
      <c r="OL5" s="169">
        <f t="shared" si="27"/>
        <v>3.4452994089971906E-2</v>
      </c>
      <c r="OM5" s="169">
        <f t="shared" si="27"/>
        <v>3.276208267833336E-2</v>
      </c>
      <c r="ON5" s="169">
        <f t="shared" si="27"/>
        <v>3.1128208175240535E-2</v>
      </c>
      <c r="OO5" s="169">
        <f t="shared" si="27"/>
        <v>2.9551180214622962E-2</v>
      </c>
      <c r="OP5" s="169">
        <f t="shared" si="27"/>
        <v>2.8030679550316649E-2</v>
      </c>
      <c r="OQ5" s="169">
        <f t="shared" si="28"/>
        <v>2.656626561998859E-2</v>
      </c>
      <c r="OR5" s="169">
        <f t="shared" si="28"/>
        <v>2.5157384215089628E-2</v>
      </c>
      <c r="OS5" s="169">
        <f t="shared" si="28"/>
        <v>2.380337521406151E-2</v>
      </c>
      <c r="OT5" s="169">
        <f t="shared" si="28"/>
        <v>2.2503480337880959E-2</v>
      </c>
      <c r="OU5" s="169">
        <f t="shared" si="28"/>
        <v>2.125685088905075E-2</v>
      </c>
      <c r="OV5" s="169">
        <f t="shared" si="28"/>
        <v>2.0062555437317234E-2</v>
      </c>
      <c r="OW5" s="169">
        <f t="shared" si="28"/>
        <v>1.8919587417686536E-2</v>
      </c>
      <c r="OX5" s="169">
        <f t="shared" si="28"/>
        <v>1.7826872608700896E-2</v>
      </c>
      <c r="OY5" s="169">
        <f t="shared" si="28"/>
        <v>1.6783276461401209E-2</v>
      </c>
      <c r="OZ5" s="169">
        <f t="shared" si="28"/>
        <v>1.5787611251919832E-2</v>
      </c>
      <c r="PA5" s="169">
        <f t="shared" si="28"/>
        <v>1.4838643033196711E-2</v>
      </c>
      <c r="PB5" s="169">
        <f t="shared" si="28"/>
        <v>1.39350983638728E-2</v>
      </c>
      <c r="PC5" s="169">
        <f t="shared" si="28"/>
        <v>1.3075670794966672E-2</v>
      </c>
      <c r="PD5" s="169">
        <f t="shared" si="28"/>
        <v>1.22590270974675E-2</v>
      </c>
      <c r="PE5" s="169">
        <f t="shared" si="28"/>
        <v>1.1483813216460591E-2</v>
      </c>
      <c r="PF5" s="169">
        <f t="shared" si="28"/>
        <v>1.0748659939827291E-2</v>
      </c>
      <c r="PG5" s="169">
        <f t="shared" si="29"/>
        <v>1.0052188271913769E-2</v>
      </c>
      <c r="PH5" s="169">
        <f t="shared" si="29"/>
        <v>9.3930145048314317E-3</v>
      </c>
      <c r="PI5" s="169">
        <f t="shared" si="29"/>
        <v>8.7697549822235658E-3</v>
      </c>
      <c r="PJ5" s="169">
        <f t="shared" si="29"/>
        <v>8.1810305523991583E-3</v>
      </c>
      <c r="PK5" s="169">
        <f t="shared" si="29"/>
        <v>7.6254707096871177E-3</v>
      </c>
      <c r="PL5" s="169">
        <f t="shared" si="29"/>
        <v>7.1017174246961754E-3</v>
      </c>
      <c r="PM5" s="169">
        <f t="shared" si="29"/>
        <v>6.6084286658716169E-3</v>
      </c>
      <c r="PN5" s="169">
        <f t="shared" si="29"/>
        <v>6.1442816163160335E-3</v>
      </c>
      <c r="PO5" s="169">
        <f t="shared" si="29"/>
        <v>5.7079755912849825E-3</v>
      </c>
    </row>
    <row r="6" spans="1:432" x14ac:dyDescent="0.75">
      <c r="A6" s="390" t="s">
        <v>875</v>
      </c>
      <c r="B6" s="396">
        <f>IF($R6="","",ROUND(_xlfn.NORM.INV(ABS(VLOOKUP($T$1,VLookups!$A$43:$B$44,2,FALSE)-B$2),$N6,$R6),0))</f>
        <v>18</v>
      </c>
      <c r="C6" s="403">
        <f t="shared" si="30"/>
        <v>44452</v>
      </c>
      <c r="D6" s="404">
        <f t="shared" si="31"/>
        <v>44475</v>
      </c>
      <c r="E6" s="115">
        <v>-0.25</v>
      </c>
      <c r="F6" s="117"/>
      <c r="G6" s="122">
        <f t="shared" si="32"/>
        <v>11.25</v>
      </c>
      <c r="H6" s="95">
        <v>15</v>
      </c>
      <c r="I6" s="122">
        <f t="shared" si="33"/>
        <v>22.5</v>
      </c>
      <c r="J6" s="117"/>
      <c r="K6" s="114"/>
      <c r="L6" s="124">
        <f t="shared" si="0"/>
        <v>1</v>
      </c>
      <c r="M6" s="124">
        <f t="shared" si="1"/>
        <v>0.5</v>
      </c>
      <c r="N6" s="73">
        <f t="shared" si="34"/>
        <v>15.625</v>
      </c>
      <c r="O6" s="23" t="s">
        <v>1</v>
      </c>
      <c r="P6" s="57"/>
      <c r="Q6" s="280"/>
      <c r="R6" s="74">
        <f>IF(AND(G6&gt;0,H6&gt;0,I6&gt;0),IF(ISBLANK(Q6),IF(ISBLANK(O6),"",(I6-G6)*VLOOKUP(O6,VLookups!$A$4:$B$13,2,FALSE)),Q6),"")</f>
        <v>2.25</v>
      </c>
      <c r="S6" s="75">
        <f t="shared" si="2"/>
        <v>5.0625</v>
      </c>
      <c r="T6" s="95">
        <v>16</v>
      </c>
      <c r="U6" s="270">
        <f>IF(AND(T6&gt;0,H6&gt;0,NOT(R6="")),ABS(VLOOKUP($T$1,VLookups!$A$43:$B$44,2,FALSE)-_xlfn.NORM.DIST(T6,N6,R6,TRUE)),"")</f>
        <v>0.56618383261090366</v>
      </c>
      <c r="V6" s="94">
        <f>IF(AND($G6&gt;0,$H6&gt;0,$I6&gt;0,NOT(ISBLANK($O6))),_xlfn.NORM.INV(ABS(VLOOKUP($T$1,VLookups!$A$43:$B$44,2,FALSE)-V$3),$N6,$R6),"")</f>
        <v>12.741508977524649</v>
      </c>
      <c r="W6" s="93">
        <f>IF(AND($G6&gt;0,$H6&gt;0,$I6&gt;0,NOT(ISBLANK($O6))),_xlfn.NORM.INV(ABS(VLOOKUP($T$1,VLookups!$A$43:$B$44,2,FALSE)-W$3),$N6,$R6),"")</f>
        <v>18.508491022475351</v>
      </c>
      <c r="X6" s="94">
        <f>IF(AND($G6&gt;0,$H6&gt;0,$I6&gt;0,NOT(ISBLANK($O6))),_xlfn.NORM.INV(ABS(VLOOKUP($T$1,VLookups!$A$43:$B$44,2,FALSE)-X$3),$N6,$R6),"")</f>
        <v>17.956975126361026</v>
      </c>
      <c r="Y6" s="93">
        <f>IF(AND($G6&gt;0,$H6&gt;0,$I6&gt;0,NOT(ISBLANK($O6))),_xlfn.NORM.INV(ABS(VLOOKUP($T$1,VLookups!$A$43:$B$44,2,FALSE)-Y$3),$N6,$R6),"")</f>
        <v>17.518647775539058</v>
      </c>
      <c r="Z6" s="94">
        <f>IF(AND($G6&gt;0,$H6&gt;0,$I6&gt;0,NOT(ISBLANK($O6))),_xlfn.NORM.INV(ABS(VLOOKUP($T$1,VLookups!$A$43:$B$44,2,FALSE)-Z$3),$N6,$R6),"")</f>
        <v>17.142601937941183</v>
      </c>
      <c r="AA6" s="93">
        <f>IF(AND($G6&gt;0,$H6&gt;0,$I6&gt;0,NOT(ISBLANK($O6))),_xlfn.NORM.INV(ABS(VLOOKUP($T$1,VLookups!$A$43:$B$44,2,FALSE)-AA$3),$N6,$R6),"")</f>
        <v>16.804901153593093</v>
      </c>
      <c r="AB6" s="5"/>
      <c r="AC6" s="168">
        <f t="shared" si="35"/>
        <v>5.6250000000000001E-2</v>
      </c>
      <c r="AD6" s="49">
        <f t="shared" si="36"/>
        <v>9.3749999999999645</v>
      </c>
      <c r="AE6" s="49">
        <f t="shared" si="36"/>
        <v>9.4312499999999648</v>
      </c>
      <c r="AF6" s="49">
        <f t="shared" si="36"/>
        <v>9.4874999999999652</v>
      </c>
      <c r="AG6" s="49">
        <f t="shared" si="36"/>
        <v>9.5437499999999655</v>
      </c>
      <c r="AH6" s="49">
        <f t="shared" si="36"/>
        <v>9.5999999999999659</v>
      </c>
      <c r="AI6" s="49">
        <f t="shared" si="36"/>
        <v>9.6562499999999662</v>
      </c>
      <c r="AJ6" s="49">
        <f t="shared" si="36"/>
        <v>9.7124999999999666</v>
      </c>
      <c r="AK6" s="49">
        <f t="shared" si="36"/>
        <v>9.768749999999967</v>
      </c>
      <c r="AL6" s="49">
        <f t="shared" si="36"/>
        <v>9.8249999999999673</v>
      </c>
      <c r="AM6" s="49">
        <f t="shared" si="36"/>
        <v>9.8812499999999677</v>
      </c>
      <c r="AN6" s="49">
        <f t="shared" si="36"/>
        <v>9.937499999999968</v>
      </c>
      <c r="AO6" s="49">
        <f t="shared" si="36"/>
        <v>9.9937499999999684</v>
      </c>
      <c r="AP6" s="49">
        <f t="shared" si="36"/>
        <v>10.049999999999969</v>
      </c>
      <c r="AQ6" s="49">
        <f t="shared" si="36"/>
        <v>10.106249999999969</v>
      </c>
      <c r="AR6" s="49">
        <f t="shared" si="36"/>
        <v>10.162499999999969</v>
      </c>
      <c r="AS6" s="49">
        <f t="shared" si="36"/>
        <v>10.21874999999997</v>
      </c>
      <c r="AT6" s="49">
        <f t="shared" si="3"/>
        <v>10.27499999999997</v>
      </c>
      <c r="AU6" s="49">
        <f t="shared" si="4"/>
        <v>10.331249999999971</v>
      </c>
      <c r="AV6" s="49">
        <f t="shared" si="4"/>
        <v>10.387499999999971</v>
      </c>
      <c r="AW6" s="49">
        <f t="shared" si="4"/>
        <v>10.443749999999971</v>
      </c>
      <c r="AX6" s="49">
        <f t="shared" si="4"/>
        <v>10.499999999999972</v>
      </c>
      <c r="AY6" s="49">
        <f t="shared" si="4"/>
        <v>10.556249999999972</v>
      </c>
      <c r="AZ6" s="49">
        <f t="shared" si="4"/>
        <v>10.612499999999972</v>
      </c>
      <c r="BA6" s="49">
        <f t="shared" si="4"/>
        <v>10.668749999999973</v>
      </c>
      <c r="BB6" s="49">
        <f t="shared" si="4"/>
        <v>10.724999999999973</v>
      </c>
      <c r="BC6" s="49">
        <f t="shared" si="4"/>
        <v>10.781249999999973</v>
      </c>
      <c r="BD6" s="49">
        <f t="shared" si="4"/>
        <v>10.837499999999974</v>
      </c>
      <c r="BE6" s="49">
        <f t="shared" si="4"/>
        <v>10.893749999999974</v>
      </c>
      <c r="BF6" s="49">
        <f t="shared" si="4"/>
        <v>10.949999999999974</v>
      </c>
      <c r="BG6" s="49">
        <f t="shared" si="4"/>
        <v>11.006249999999975</v>
      </c>
      <c r="BH6" s="49">
        <f t="shared" si="4"/>
        <v>11.062499999999975</v>
      </c>
      <c r="BI6" s="49">
        <f t="shared" si="4"/>
        <v>11.118749999999975</v>
      </c>
      <c r="BJ6" s="49">
        <f t="shared" si="4"/>
        <v>11.174999999999976</v>
      </c>
      <c r="BK6" s="49">
        <f t="shared" si="5"/>
        <v>11.231249999999976</v>
      </c>
      <c r="BL6" s="49">
        <f t="shared" si="5"/>
        <v>11.287499999999977</v>
      </c>
      <c r="BM6" s="49">
        <f t="shared" si="5"/>
        <v>11.343749999999977</v>
      </c>
      <c r="BN6" s="49">
        <f t="shared" si="5"/>
        <v>11.399999999999977</v>
      </c>
      <c r="BO6" s="49">
        <f t="shared" si="5"/>
        <v>11.456249999999978</v>
      </c>
      <c r="BP6" s="49">
        <f t="shared" si="5"/>
        <v>11.512499999999978</v>
      </c>
      <c r="BQ6" s="49">
        <f t="shared" si="5"/>
        <v>11.568749999999978</v>
      </c>
      <c r="BR6" s="49">
        <f t="shared" si="5"/>
        <v>11.624999999999979</v>
      </c>
      <c r="BS6" s="49">
        <f t="shared" si="5"/>
        <v>11.681249999999979</v>
      </c>
      <c r="BT6" s="49">
        <f t="shared" si="5"/>
        <v>11.737499999999979</v>
      </c>
      <c r="BU6" s="49">
        <f t="shared" si="5"/>
        <v>11.79374999999998</v>
      </c>
      <c r="BV6" s="49">
        <f t="shared" si="5"/>
        <v>11.84999999999998</v>
      </c>
      <c r="BW6" s="49">
        <f t="shared" si="5"/>
        <v>11.90624999999998</v>
      </c>
      <c r="BX6" s="49">
        <f t="shared" si="5"/>
        <v>11.962499999999981</v>
      </c>
      <c r="BY6" s="49">
        <f t="shared" si="5"/>
        <v>12.018749999999981</v>
      </c>
      <c r="BZ6" s="49">
        <f t="shared" si="5"/>
        <v>12.074999999999982</v>
      </c>
      <c r="CA6" s="49">
        <f t="shared" si="6"/>
        <v>12.131249999999982</v>
      </c>
      <c r="CB6" s="49">
        <f t="shared" si="6"/>
        <v>12.187499999999982</v>
      </c>
      <c r="CC6" s="49">
        <f t="shared" si="6"/>
        <v>12.243749999999983</v>
      </c>
      <c r="CD6" s="49">
        <f t="shared" si="6"/>
        <v>12.299999999999983</v>
      </c>
      <c r="CE6" s="49">
        <f t="shared" si="6"/>
        <v>12.356249999999983</v>
      </c>
      <c r="CF6" s="49">
        <f t="shared" si="6"/>
        <v>12.412499999999984</v>
      </c>
      <c r="CG6" s="49">
        <f t="shared" si="6"/>
        <v>12.468749999999984</v>
      </c>
      <c r="CH6" s="49">
        <f t="shared" si="6"/>
        <v>12.524999999999984</v>
      </c>
      <c r="CI6" s="49">
        <f t="shared" si="6"/>
        <v>12.581249999999985</v>
      </c>
      <c r="CJ6" s="49">
        <f t="shared" si="6"/>
        <v>12.637499999999985</v>
      </c>
      <c r="CK6" s="49">
        <f t="shared" si="6"/>
        <v>12.693749999999985</v>
      </c>
      <c r="CL6" s="49">
        <f t="shared" si="6"/>
        <v>12.749999999999986</v>
      </c>
      <c r="CM6" s="49">
        <f t="shared" si="6"/>
        <v>12.806249999999986</v>
      </c>
      <c r="CN6" s="49">
        <f t="shared" si="6"/>
        <v>12.862499999999986</v>
      </c>
      <c r="CO6" s="49">
        <f t="shared" si="6"/>
        <v>12.918749999999987</v>
      </c>
      <c r="CP6" s="49">
        <f t="shared" si="6"/>
        <v>12.974999999999987</v>
      </c>
      <c r="CQ6" s="49">
        <f t="shared" si="7"/>
        <v>13.031249999999988</v>
      </c>
      <c r="CR6" s="49">
        <f t="shared" si="7"/>
        <v>13.087499999999988</v>
      </c>
      <c r="CS6" s="49">
        <f t="shared" si="7"/>
        <v>13.143749999999988</v>
      </c>
      <c r="CT6" s="49">
        <f t="shared" si="7"/>
        <v>13.199999999999989</v>
      </c>
      <c r="CU6" s="49">
        <f t="shared" si="7"/>
        <v>13.256249999999989</v>
      </c>
      <c r="CV6" s="49">
        <f t="shared" si="7"/>
        <v>13.312499999999989</v>
      </c>
      <c r="CW6" s="49">
        <f t="shared" si="7"/>
        <v>13.36874999999999</v>
      </c>
      <c r="CX6" s="49">
        <f t="shared" si="7"/>
        <v>13.42499999999999</v>
      </c>
      <c r="CY6" s="49">
        <f t="shared" si="7"/>
        <v>13.48124999999999</v>
      </c>
      <c r="CZ6" s="49">
        <f t="shared" si="7"/>
        <v>13.537499999999991</v>
      </c>
      <c r="DA6" s="49">
        <f t="shared" si="7"/>
        <v>13.593749999999991</v>
      </c>
      <c r="DB6" s="49">
        <f t="shared" si="7"/>
        <v>13.649999999999991</v>
      </c>
      <c r="DC6" s="49">
        <f t="shared" si="7"/>
        <v>13.706249999999992</v>
      </c>
      <c r="DD6" s="49">
        <f t="shared" si="7"/>
        <v>13.762499999999992</v>
      </c>
      <c r="DE6" s="49">
        <f t="shared" si="7"/>
        <v>13.818749999999993</v>
      </c>
      <c r="DF6" s="49">
        <f t="shared" si="7"/>
        <v>13.874999999999993</v>
      </c>
      <c r="DG6" s="49">
        <f t="shared" si="8"/>
        <v>13.931249999999993</v>
      </c>
      <c r="DH6" s="49">
        <f t="shared" si="8"/>
        <v>13.987499999999994</v>
      </c>
      <c r="DI6" s="49">
        <f t="shared" si="8"/>
        <v>14.043749999999994</v>
      </c>
      <c r="DJ6" s="49">
        <f t="shared" si="8"/>
        <v>14.099999999999994</v>
      </c>
      <c r="DK6" s="49">
        <f t="shared" si="8"/>
        <v>14.156249999999995</v>
      </c>
      <c r="DL6" s="49">
        <f t="shared" si="8"/>
        <v>14.212499999999995</v>
      </c>
      <c r="DM6" s="49">
        <f t="shared" si="8"/>
        <v>14.268749999999995</v>
      </c>
      <c r="DN6" s="49">
        <f t="shared" si="8"/>
        <v>14.324999999999996</v>
      </c>
      <c r="DO6" s="49">
        <f t="shared" si="8"/>
        <v>14.381249999999996</v>
      </c>
      <c r="DP6" s="49">
        <f t="shared" si="8"/>
        <v>14.437499999999996</v>
      </c>
      <c r="DQ6" s="49">
        <f t="shared" si="8"/>
        <v>14.493749999999997</v>
      </c>
      <c r="DR6" s="49">
        <f t="shared" si="8"/>
        <v>14.549999999999997</v>
      </c>
      <c r="DS6" s="49">
        <f t="shared" si="8"/>
        <v>14.606249999999998</v>
      </c>
      <c r="DT6" s="49">
        <f t="shared" si="8"/>
        <v>14.662499999999998</v>
      </c>
      <c r="DU6" s="49">
        <f t="shared" si="8"/>
        <v>14.718749999999998</v>
      </c>
      <c r="DV6" s="49">
        <f t="shared" si="8"/>
        <v>14.774999999999999</v>
      </c>
      <c r="DW6" s="49">
        <f t="shared" si="9"/>
        <v>14.831249999999999</v>
      </c>
      <c r="DX6" s="49">
        <f t="shared" si="9"/>
        <v>14.887499999999999</v>
      </c>
      <c r="DY6" s="49">
        <f t="shared" si="9"/>
        <v>14.94375</v>
      </c>
      <c r="DZ6" s="183">
        <f t="shared" si="37"/>
        <v>15</v>
      </c>
      <c r="EA6" s="49">
        <f t="shared" si="10"/>
        <v>15.05625</v>
      </c>
      <c r="EB6" s="49">
        <f t="shared" si="10"/>
        <v>15.112500000000001</v>
      </c>
      <c r="EC6" s="49">
        <f t="shared" si="10"/>
        <v>15.168750000000001</v>
      </c>
      <c r="ED6" s="49">
        <f t="shared" si="10"/>
        <v>15.225000000000001</v>
      </c>
      <c r="EE6" s="49">
        <f t="shared" si="10"/>
        <v>15.281250000000002</v>
      </c>
      <c r="EF6" s="49">
        <f t="shared" si="10"/>
        <v>15.337500000000002</v>
      </c>
      <c r="EG6" s="49">
        <f t="shared" si="10"/>
        <v>15.393750000000002</v>
      </c>
      <c r="EH6" s="49">
        <f t="shared" si="10"/>
        <v>15.450000000000003</v>
      </c>
      <c r="EI6" s="49">
        <f t="shared" si="10"/>
        <v>15.506250000000003</v>
      </c>
      <c r="EJ6" s="49">
        <f t="shared" si="10"/>
        <v>15.562500000000004</v>
      </c>
      <c r="EK6" s="49">
        <f t="shared" si="10"/>
        <v>15.618750000000004</v>
      </c>
      <c r="EL6" s="49">
        <f t="shared" si="10"/>
        <v>15.675000000000004</v>
      </c>
      <c r="EM6" s="49">
        <f t="shared" si="10"/>
        <v>15.731250000000005</v>
      </c>
      <c r="EN6" s="49">
        <f t="shared" si="10"/>
        <v>15.787500000000005</v>
      </c>
      <c r="EO6" s="49">
        <f t="shared" si="10"/>
        <v>15.843750000000005</v>
      </c>
      <c r="EP6" s="49">
        <f t="shared" si="10"/>
        <v>15.900000000000006</v>
      </c>
      <c r="EQ6" s="49">
        <f t="shared" si="11"/>
        <v>15.956250000000006</v>
      </c>
      <c r="ER6" s="49">
        <f t="shared" si="11"/>
        <v>16.012500000000006</v>
      </c>
      <c r="ES6" s="49">
        <f t="shared" si="11"/>
        <v>16.068750000000005</v>
      </c>
      <c r="ET6" s="49">
        <f t="shared" si="11"/>
        <v>16.125000000000004</v>
      </c>
      <c r="EU6" s="49">
        <f t="shared" si="11"/>
        <v>16.181250000000002</v>
      </c>
      <c r="EV6" s="49">
        <f t="shared" si="11"/>
        <v>16.237500000000001</v>
      </c>
      <c r="EW6" s="49">
        <f t="shared" si="11"/>
        <v>16.293749999999999</v>
      </c>
      <c r="EX6" s="49">
        <f t="shared" si="11"/>
        <v>16.349999999999998</v>
      </c>
      <c r="EY6" s="49">
        <f t="shared" si="11"/>
        <v>16.406249999999996</v>
      </c>
      <c r="EZ6" s="49">
        <f t="shared" si="11"/>
        <v>16.462499999999995</v>
      </c>
      <c r="FA6" s="49">
        <f t="shared" si="11"/>
        <v>16.518749999999994</v>
      </c>
      <c r="FB6" s="49">
        <f t="shared" si="11"/>
        <v>16.574999999999992</v>
      </c>
      <c r="FC6" s="49">
        <f t="shared" si="11"/>
        <v>16.631249999999991</v>
      </c>
      <c r="FD6" s="49">
        <f t="shared" si="11"/>
        <v>16.687499999999989</v>
      </c>
      <c r="FE6" s="49">
        <f t="shared" si="11"/>
        <v>16.743749999999988</v>
      </c>
      <c r="FF6" s="49">
        <f t="shared" si="11"/>
        <v>16.799999999999986</v>
      </c>
      <c r="FG6" s="49">
        <f t="shared" si="12"/>
        <v>16.856249999999985</v>
      </c>
      <c r="FH6" s="49">
        <f t="shared" si="12"/>
        <v>16.912499999999984</v>
      </c>
      <c r="FI6" s="49">
        <f t="shared" si="12"/>
        <v>16.968749999999982</v>
      </c>
      <c r="FJ6" s="49">
        <f t="shared" si="12"/>
        <v>17.024999999999981</v>
      </c>
      <c r="FK6" s="49">
        <f t="shared" si="12"/>
        <v>17.081249999999979</v>
      </c>
      <c r="FL6" s="49">
        <f t="shared" si="12"/>
        <v>17.137499999999978</v>
      </c>
      <c r="FM6" s="49">
        <f t="shared" si="12"/>
        <v>17.193749999999977</v>
      </c>
      <c r="FN6" s="49">
        <f t="shared" si="12"/>
        <v>17.249999999999975</v>
      </c>
      <c r="FO6" s="49">
        <f t="shared" si="12"/>
        <v>17.306249999999974</v>
      </c>
      <c r="FP6" s="49">
        <f t="shared" si="12"/>
        <v>17.362499999999972</v>
      </c>
      <c r="FQ6" s="49">
        <f t="shared" si="12"/>
        <v>17.418749999999971</v>
      </c>
      <c r="FR6" s="49">
        <f t="shared" si="12"/>
        <v>17.474999999999969</v>
      </c>
      <c r="FS6" s="49">
        <f t="shared" si="12"/>
        <v>17.531249999999968</v>
      </c>
      <c r="FT6" s="49">
        <f t="shared" si="12"/>
        <v>17.587499999999967</v>
      </c>
      <c r="FU6" s="49">
        <f t="shared" si="12"/>
        <v>17.643749999999965</v>
      </c>
      <c r="FV6" s="49">
        <f t="shared" si="12"/>
        <v>17.699999999999964</v>
      </c>
      <c r="FW6" s="49">
        <f t="shared" si="13"/>
        <v>17.756249999999962</v>
      </c>
      <c r="FX6" s="49">
        <f t="shared" si="13"/>
        <v>17.812499999999961</v>
      </c>
      <c r="FY6" s="49">
        <f t="shared" si="13"/>
        <v>17.868749999999959</v>
      </c>
      <c r="FZ6" s="49">
        <f t="shared" si="13"/>
        <v>17.924999999999958</v>
      </c>
      <c r="GA6" s="49">
        <f t="shared" si="13"/>
        <v>17.981249999999957</v>
      </c>
      <c r="GB6" s="49">
        <f t="shared" si="13"/>
        <v>18.037499999999955</v>
      </c>
      <c r="GC6" s="49">
        <f t="shared" si="13"/>
        <v>18.093749999999954</v>
      </c>
      <c r="GD6" s="49">
        <f t="shared" si="13"/>
        <v>18.149999999999952</v>
      </c>
      <c r="GE6" s="49">
        <f t="shared" si="13"/>
        <v>18.206249999999951</v>
      </c>
      <c r="GF6" s="49">
        <f t="shared" si="13"/>
        <v>18.26249999999995</v>
      </c>
      <c r="GG6" s="49">
        <f t="shared" si="13"/>
        <v>18.318749999999948</v>
      </c>
      <c r="GH6" s="49">
        <f t="shared" si="13"/>
        <v>18.374999999999947</v>
      </c>
      <c r="GI6" s="49">
        <f t="shared" si="13"/>
        <v>18.431249999999945</v>
      </c>
      <c r="GJ6" s="49">
        <f t="shared" si="13"/>
        <v>18.487499999999944</v>
      </c>
      <c r="GK6" s="49">
        <f t="shared" si="13"/>
        <v>18.543749999999942</v>
      </c>
      <c r="GL6" s="49">
        <f t="shared" si="13"/>
        <v>18.599999999999941</v>
      </c>
      <c r="GM6" s="49">
        <f t="shared" si="14"/>
        <v>18.65624999999994</v>
      </c>
      <c r="GN6" s="49">
        <f t="shared" si="14"/>
        <v>18.712499999999938</v>
      </c>
      <c r="GO6" s="49">
        <f t="shared" si="14"/>
        <v>18.768749999999937</v>
      </c>
      <c r="GP6" s="49">
        <f t="shared" si="14"/>
        <v>18.824999999999935</v>
      </c>
      <c r="GQ6" s="49">
        <f t="shared" si="14"/>
        <v>18.881249999999934</v>
      </c>
      <c r="GR6" s="49">
        <f t="shared" si="14"/>
        <v>18.937499999999932</v>
      </c>
      <c r="GS6" s="49">
        <f t="shared" si="14"/>
        <v>18.993749999999931</v>
      </c>
      <c r="GT6" s="49">
        <f t="shared" si="14"/>
        <v>19.04999999999993</v>
      </c>
      <c r="GU6" s="49">
        <f t="shared" si="14"/>
        <v>19.106249999999928</v>
      </c>
      <c r="GV6" s="49">
        <f t="shared" si="14"/>
        <v>19.162499999999927</v>
      </c>
      <c r="GW6" s="49">
        <f t="shared" si="14"/>
        <v>19.218749999999925</v>
      </c>
      <c r="GX6" s="49">
        <f t="shared" si="14"/>
        <v>19.274999999999924</v>
      </c>
      <c r="GY6" s="49">
        <f t="shared" si="14"/>
        <v>19.331249999999923</v>
      </c>
      <c r="GZ6" s="49">
        <f t="shared" si="14"/>
        <v>19.387499999999921</v>
      </c>
      <c r="HA6" s="49">
        <f t="shared" si="14"/>
        <v>19.44374999999992</v>
      </c>
      <c r="HB6" s="49">
        <f t="shared" si="14"/>
        <v>19.499999999999918</v>
      </c>
      <c r="HC6" s="49">
        <f t="shared" si="15"/>
        <v>19.556249999999917</v>
      </c>
      <c r="HD6" s="49">
        <f t="shared" si="15"/>
        <v>19.612499999999915</v>
      </c>
      <c r="HE6" s="49">
        <f t="shared" si="15"/>
        <v>19.668749999999914</v>
      </c>
      <c r="HF6" s="49">
        <f t="shared" si="15"/>
        <v>19.724999999999913</v>
      </c>
      <c r="HG6" s="49">
        <f t="shared" si="15"/>
        <v>19.781249999999911</v>
      </c>
      <c r="HH6" s="49">
        <f t="shared" si="15"/>
        <v>19.83749999999991</v>
      </c>
      <c r="HI6" s="49">
        <f t="shared" si="15"/>
        <v>19.893749999999908</v>
      </c>
      <c r="HJ6" s="49">
        <f t="shared" si="15"/>
        <v>19.949999999999907</v>
      </c>
      <c r="HK6" s="49">
        <f t="shared" si="15"/>
        <v>20.006249999999905</v>
      </c>
      <c r="HL6" s="49">
        <f t="shared" si="15"/>
        <v>20.062499999999904</v>
      </c>
      <c r="HM6" s="49">
        <f t="shared" si="15"/>
        <v>20.118749999999903</v>
      </c>
      <c r="HN6" s="49">
        <f t="shared" si="15"/>
        <v>20.174999999999901</v>
      </c>
      <c r="HO6" s="49">
        <f t="shared" si="15"/>
        <v>20.2312499999999</v>
      </c>
      <c r="HP6" s="49">
        <f t="shared" si="15"/>
        <v>20.287499999999898</v>
      </c>
      <c r="HQ6" s="49">
        <f t="shared" si="15"/>
        <v>20.343749999999897</v>
      </c>
      <c r="HR6" s="49">
        <f t="shared" si="15"/>
        <v>20.399999999999896</v>
      </c>
      <c r="HS6" s="49">
        <f t="shared" si="16"/>
        <v>20.456249999999894</v>
      </c>
      <c r="HT6" s="49">
        <f t="shared" si="16"/>
        <v>20.512499999999893</v>
      </c>
      <c r="HU6" s="49">
        <f t="shared" si="16"/>
        <v>20.568749999999891</v>
      </c>
      <c r="HV6" s="49">
        <f t="shared" si="16"/>
        <v>20.62499999999989</v>
      </c>
      <c r="HW6" s="169">
        <f t="shared" si="17"/>
        <v>3.7429042151635467E-3</v>
      </c>
      <c r="HX6" s="169">
        <f t="shared" si="17"/>
        <v>4.0108122729860772E-3</v>
      </c>
      <c r="HY6" s="169">
        <f t="shared" si="17"/>
        <v>4.2952111974538182E-3</v>
      </c>
      <c r="HZ6" s="169">
        <f t="shared" si="17"/>
        <v>4.5969023364499477E-3</v>
      </c>
      <c r="IA6" s="169">
        <f t="shared" si="17"/>
        <v>4.9167100410183696E-3</v>
      </c>
      <c r="IB6" s="169">
        <f t="shared" si="17"/>
        <v>5.2554811493122121E-3</v>
      </c>
      <c r="IC6" s="169">
        <f t="shared" si="17"/>
        <v>5.6140843618191381E-3</v>
      </c>
      <c r="ID6" s="169">
        <f t="shared" si="17"/>
        <v>5.9934095027240047E-3</v>
      </c>
      <c r="IE6" s="169">
        <f t="shared" si="17"/>
        <v>6.3943666624282289E-3</v>
      </c>
      <c r="IF6" s="169">
        <f t="shared" si="17"/>
        <v>6.8178852164410631E-3</v>
      </c>
      <c r="IG6" s="169">
        <f t="shared" si="17"/>
        <v>7.2649127160919437E-3</v>
      </c>
      <c r="IH6" s="169">
        <f t="shared" si="17"/>
        <v>7.7364136467858802E-3</v>
      </c>
      <c r="II6" s="169">
        <f t="shared" si="17"/>
        <v>8.2333680498377013E-3</v>
      </c>
      <c r="IJ6" s="169">
        <f t="shared" si="17"/>
        <v>8.7567700042751797E-3</v>
      </c>
      <c r="IK6" s="169">
        <f t="shared" si="17"/>
        <v>9.3076259653980965E-3</v>
      </c>
      <c r="IL6" s="169">
        <f t="shared" si="17"/>
        <v>9.8869529573185257E-3</v>
      </c>
      <c r="IM6" s="169">
        <f t="shared" si="18"/>
        <v>1.0495776617189473E-2</v>
      </c>
      <c r="IN6" s="169">
        <f t="shared" si="18"/>
        <v>1.1135129089352276E-2</v>
      </c>
      <c r="IO6" s="169">
        <f t="shared" si="18"/>
        <v>1.1806046768199021E-2</v>
      </c>
      <c r="IP6" s="169">
        <f t="shared" si="18"/>
        <v>1.2509567889153509E-2</v>
      </c>
      <c r="IQ6" s="169">
        <f t="shared" si="18"/>
        <v>1.3246729967821551E-2</v>
      </c>
      <c r="IR6" s="169">
        <f t="shared" si="18"/>
        <v>1.4018567088048474E-2</v>
      </c>
      <c r="IS6" s="169">
        <f t="shared" si="18"/>
        <v>1.4826107040345531E-2</v>
      </c>
      <c r="IT6" s="169">
        <f t="shared" si="18"/>
        <v>1.5670368312907502E-2</v>
      </c>
      <c r="IU6" s="169">
        <f t="shared" si="18"/>
        <v>1.655235693823616E-2</v>
      </c>
      <c r="IV6" s="169">
        <f t="shared" si="18"/>
        <v>1.7473063199209115E-2</v>
      </c>
      <c r="IW6" s="169">
        <f t="shared" si="18"/>
        <v>1.8433458199284575E-2</v>
      </c>
      <c r="IX6" s="169">
        <f t="shared" si="18"/>
        <v>1.9434490302408843E-2</v>
      </c>
      <c r="IY6" s="169">
        <f t="shared" si="18"/>
        <v>2.0477081449090353E-2</v>
      </c>
      <c r="IZ6" s="169">
        <f t="shared" si="18"/>
        <v>2.1562123356016896E-2</v>
      </c>
      <c r="JA6" s="169">
        <f t="shared" si="18"/>
        <v>2.2690473607519326E-2</v>
      </c>
      <c r="JB6" s="169">
        <f t="shared" si="18"/>
        <v>2.3862951648117418E-2</v>
      </c>
      <c r="JC6" s="169">
        <f t="shared" si="19"/>
        <v>2.5080334686320777E-2</v>
      </c>
      <c r="JD6" s="169">
        <f t="shared" si="19"/>
        <v>2.634335352079015E-2</v>
      </c>
      <c r="JE6" s="169">
        <f t="shared" si="19"/>
        <v>2.7652688300890967E-2</v>
      </c>
      <c r="JF6" s="169">
        <f t="shared" si="19"/>
        <v>2.9008964234581727E-2</v>
      </c>
      <c r="JG6" s="169">
        <f t="shared" si="19"/>
        <v>3.0412747257472186E-2</v>
      </c>
      <c r="JH6" s="169">
        <f t="shared" si="19"/>
        <v>3.1864539677751921E-2</v>
      </c>
      <c r="JI6" s="169">
        <f t="shared" si="19"/>
        <v>3.3364775812523582E-2</v>
      </c>
      <c r="JJ6" s="169">
        <f t="shared" si="19"/>
        <v>3.4913817631870146E-2</v>
      </c>
      <c r="JK6" s="169">
        <f t="shared" si="19"/>
        <v>3.6511950427735314E-2</v>
      </c>
      <c r="JL6" s="169">
        <f t="shared" si="19"/>
        <v>3.8159378525394742E-2</v>
      </c>
      <c r="JM6" s="169">
        <f t="shared" si="19"/>
        <v>3.9856221055936114E-2</v>
      </c>
      <c r="JN6" s="169">
        <f t="shared" si="19"/>
        <v>4.1602507808741904E-2</v>
      </c>
      <c r="JO6" s="169">
        <f t="shared" si="19"/>
        <v>4.3398175183474108E-2</v>
      </c>
      <c r="JP6" s="169">
        <f t="shared" si="19"/>
        <v>4.5243062261488602E-2</v>
      </c>
      <c r="JQ6" s="169">
        <f t="shared" si="19"/>
        <v>4.7136907016952632E-2</v>
      </c>
      <c r="JR6" s="169">
        <f t="shared" si="19"/>
        <v>4.9079342688196075E-2</v>
      </c>
      <c r="JS6" s="169">
        <f t="shared" si="20"/>
        <v>5.1069894329991518E-2</v>
      </c>
      <c r="JT6" s="169">
        <f t="shared" si="20"/>
        <v>5.3107975567522614E-2</v>
      </c>
      <c r="JU6" s="169">
        <f t="shared" si="20"/>
        <v>5.5192885572762654E-2</v>
      </c>
      <c r="JV6" s="169">
        <f t="shared" si="20"/>
        <v>5.7323806283840296E-2</v>
      </c>
      <c r="JW6" s="169">
        <f t="shared" si="20"/>
        <v>5.9499799887712798E-2</v>
      </c>
      <c r="JX6" s="169">
        <f t="shared" si="20"/>
        <v>6.1719806586098332E-2</v>
      </c>
      <c r="JY6" s="169">
        <f t="shared" si="20"/>
        <v>6.3982642664132477E-2</v>
      </c>
      <c r="JZ6" s="169">
        <f t="shared" si="20"/>
        <v>6.6286998880610792E-2</v>
      </c>
      <c r="KA6" s="169">
        <f t="shared" si="20"/>
        <v>6.8631439197956473E-2</v>
      </c>
      <c r="KB6" s="169">
        <f t="shared" si="20"/>
        <v>7.101439986921125E-2</v>
      </c>
      <c r="KC6" s="169">
        <f t="shared" si="20"/>
        <v>7.3434188898385516E-2</v>
      </c>
      <c r="KD6" s="169">
        <f t="shared" si="20"/>
        <v>7.5888985889426996E-2</v>
      </c>
      <c r="KE6" s="169">
        <f t="shared" si="20"/>
        <v>7.8376842297872534E-2</v>
      </c>
      <c r="KF6" s="169">
        <f t="shared" si="20"/>
        <v>8.0895682097940749E-2</v>
      </c>
      <c r="KG6" s="169">
        <f t="shared" si="20"/>
        <v>8.3443302876407444E-2</v>
      </c>
      <c r="KH6" s="169">
        <f t="shared" si="20"/>
        <v>8.6017377363084291E-2</v>
      </c>
      <c r="KI6" s="169">
        <f t="shared" si="21"/>
        <v>8.8615455406100802E-2</v>
      </c>
      <c r="KJ6" s="169">
        <f t="shared" si="21"/>
        <v>9.1234966398474546E-2</v>
      </c>
      <c r="KK6" s="169">
        <f t="shared" si="21"/>
        <v>9.3873222160654482E-2</v>
      </c>
      <c r="KL6" s="169">
        <f t="shared" si="21"/>
        <v>9.6527420281839749E-2</v>
      </c>
      <c r="KM6" s="169">
        <f t="shared" si="21"/>
        <v>9.9194647920926429E-2</v>
      </c>
      <c r="KN6" s="169">
        <f t="shared" si="21"/>
        <v>0.10187188606592004</v>
      </c>
      <c r="KO6" s="169">
        <f t="shared" si="21"/>
        <v>0.104556014248586</v>
      </c>
      <c r="KP6" s="169">
        <f t="shared" si="21"/>
        <v>0.10724381570900228</v>
      </c>
      <c r="KQ6" s="169">
        <f t="shared" si="21"/>
        <v>0.10993198300253915</v>
      </c>
      <c r="KR6" s="169">
        <f t="shared" si="21"/>
        <v>0.11261712403963201</v>
      </c>
      <c r="KS6" s="169">
        <f t="shared" si="21"/>
        <v>0.11529576854654613</v>
      </c>
      <c r="KT6" s="169">
        <f t="shared" si="21"/>
        <v>0.11796437493316889</v>
      </c>
      <c r="KU6" s="169">
        <f t="shared" si="21"/>
        <v>0.12061933755171844</v>
      </c>
      <c r="KV6" s="169">
        <f t="shared" si="21"/>
        <v>0.12325699432814036</v>
      </c>
      <c r="KW6" s="169">
        <f t="shared" si="21"/>
        <v>0.12587363474588711</v>
      </c>
      <c r="KX6" s="169">
        <f t="shared" si="21"/>
        <v>0.12846550815975538</v>
      </c>
      <c r="KY6" s="169">
        <f t="shared" si="22"/>
        <v>0.13102883241550065</v>
      </c>
      <c r="KZ6" s="169">
        <f t="shared" si="22"/>
        <v>0.13355980274907525</v>
      </c>
      <c r="LA6" s="169">
        <f t="shared" si="22"/>
        <v>0.13605460093755492</v>
      </c>
      <c r="LB6" s="169">
        <f t="shared" si="22"/>
        <v>0.13850940467213965</v>
      </c>
      <c r="LC6" s="169">
        <f t="shared" si="22"/>
        <v>0.1409203971220547</v>
      </c>
      <c r="LD6" s="169">
        <f t="shared" si="22"/>
        <v>0.14328377665674236</v>
      </c>
      <c r="LE6" s="169">
        <f t="shared" si="22"/>
        <v>0.14559576669243857</v>
      </c>
      <c r="LF6" s="169">
        <f t="shared" si="22"/>
        <v>0.14785262562807885</v>
      </c>
      <c r="LG6" s="169">
        <f t="shared" si="22"/>
        <v>0.15005065683448573</v>
      </c>
      <c r="LH6" s="169">
        <f t="shared" si="22"/>
        <v>0.15218621865996149</v>
      </c>
      <c r="LI6" s="169">
        <f t="shared" si="22"/>
        <v>0.15425573441475576</v>
      </c>
      <c r="LJ6" s="169">
        <f t="shared" si="22"/>
        <v>0.15625570229639985</v>
      </c>
      <c r="LK6" s="169">
        <f t="shared" si="22"/>
        <v>0.15818270521760741</v>
      </c>
      <c r="LL6" s="169">
        <f t="shared" si="22"/>
        <v>0.16003342049833805</v>
      </c>
      <c r="LM6" s="169">
        <f t="shared" si="22"/>
        <v>0.16180462938370738</v>
      </c>
      <c r="LN6" s="169">
        <f t="shared" si="22"/>
        <v>0.16349322634970889</v>
      </c>
      <c r="LO6" s="169">
        <f t="shared" si="23"/>
        <v>0.16509622815919006</v>
      </c>
      <c r="LP6" s="169">
        <f t="shared" si="23"/>
        <v>0.16661078263119442</v>
      </c>
      <c r="LQ6" s="169">
        <f t="shared" si="23"/>
        <v>0.16803417708764573</v>
      </c>
      <c r="LR6" s="169">
        <f t="shared" si="23"/>
        <v>0.16936384644240307</v>
      </c>
      <c r="LS6" s="169">
        <f t="shared" si="23"/>
        <v>0.17059738089895479</v>
      </c>
      <c r="LT6" s="169">
        <f t="shared" si="23"/>
        <v>0.17173253322443932</v>
      </c>
      <c r="LU6" s="169">
        <f t="shared" si="23"/>
        <v>0.17276722556927382</v>
      </c>
      <c r="LV6" s="169">
        <f t="shared" si="23"/>
        <v>0.17369955580343419</v>
      </c>
      <c r="LW6" s="169">
        <f t="shared" si="23"/>
        <v>0.17452780334234608</v>
      </c>
      <c r="LX6" s="169">
        <f t="shared" si="23"/>
        <v>0.17525043443741595</v>
      </c>
      <c r="LY6" s="169">
        <f t="shared" si="23"/>
        <v>0.17586610690843324</v>
      </c>
      <c r="LZ6" s="169">
        <f t="shared" si="23"/>
        <v>0.17637367429740808</v>
      </c>
      <c r="MA6" s="169">
        <f t="shared" si="23"/>
        <v>0.17677218942584949</v>
      </c>
      <c r="MB6" s="169">
        <f t="shared" si="23"/>
        <v>0.17706090734003616</v>
      </c>
      <c r="MC6" s="169">
        <f t="shared" si="23"/>
        <v>0.17723928763146002</v>
      </c>
      <c r="MD6" s="169">
        <f t="shared" si="23"/>
        <v>0.17730699612232598</v>
      </c>
      <c r="ME6" s="169">
        <f t="shared" si="24"/>
        <v>0.1772639059087496</v>
      </c>
      <c r="MF6" s="169">
        <f t="shared" si="24"/>
        <v>0.17711009775709446</v>
      </c>
      <c r="MG6" s="169">
        <f t="shared" si="24"/>
        <v>0.17684585985171644</v>
      </c>
      <c r="MH6" s="169">
        <f t="shared" si="24"/>
        <v>0.17647168689521842</v>
      </c>
      <c r="MI6" s="169">
        <f t="shared" si="24"/>
        <v>0.17598827856514615</v>
      </c>
      <c r="MJ6" s="169">
        <f t="shared" si="24"/>
        <v>0.17539653733386551</v>
      </c>
      <c r="MK6" s="169">
        <f t="shared" si="24"/>
        <v>0.1746975656611286</v>
      </c>
      <c r="ML6" s="169">
        <f t="shared" si="24"/>
        <v>0.17389266257155322</v>
      </c>
      <c r="MM6" s="169">
        <f t="shared" si="24"/>
        <v>0.17298331963188721</v>
      </c>
      <c r="MN6" s="169">
        <f t="shared" si="24"/>
        <v>0.17197121634549425</v>
      </c>
      <c r="MO6" s="169">
        <f t="shared" si="24"/>
        <v>0.1708582149839642</v>
      </c>
      <c r="MP6" s="169">
        <f t="shared" si="24"/>
        <v>0.16964635487810806</v>
      </c>
      <c r="MQ6" s="169">
        <f t="shared" si="24"/>
        <v>0.16833784619283201</v>
      </c>
      <c r="MR6" s="169">
        <f t="shared" si="24"/>
        <v>0.16693506321248194</v>
      </c>
      <c r="MS6" s="169">
        <f t="shared" si="24"/>
        <v>0.16544053716520343</v>
      </c>
      <c r="MT6" s="169">
        <f t="shared" si="24"/>
        <v>0.16385694861665848</v>
      </c>
      <c r="MU6" s="169">
        <f t="shared" si="25"/>
        <v>0.16218711946507169</v>
      </c>
      <c r="MV6" s="169">
        <f t="shared" si="25"/>
        <v>0.16043400457103763</v>
      </c>
      <c r="MW6" s="169">
        <f t="shared" si="25"/>
        <v>0.15860068305680161</v>
      </c>
      <c r="MX6" s="169">
        <f t="shared" si="25"/>
        <v>0.15669034931081952</v>
      </c>
      <c r="MY6" s="169">
        <f t="shared" si="25"/>
        <v>0.15470630373430977</v>
      </c>
      <c r="MZ6" s="169">
        <f t="shared" si="25"/>
        <v>0.15265194326722317</v>
      </c>
      <c r="NA6" s="169">
        <f t="shared" si="25"/>
        <v>0.15053075173157546</v>
      </c>
      <c r="NB6" s="169">
        <f t="shared" si="25"/>
        <v>0.148346290030414</v>
      </c>
      <c r="NC6" s="169">
        <f t="shared" si="25"/>
        <v>0.14610218624081878</v>
      </c>
      <c r="ND6" s="169">
        <f t="shared" si="25"/>
        <v>0.14380212563927791</v>
      </c>
      <c r="NE6" s="169">
        <f t="shared" si="25"/>
        <v>0.14144984069752603</v>
      </c>
      <c r="NF6" s="169">
        <f t="shared" si="25"/>
        <v>0.13904910108649882</v>
      </c>
      <c r="NG6" s="169">
        <f t="shared" si="25"/>
        <v>0.13660370372543965</v>
      </c>
      <c r="NH6" s="169">
        <f t="shared" si="25"/>
        <v>0.13411746291240501</v>
      </c>
      <c r="NI6" s="169">
        <f t="shared" si="25"/>
        <v>0.13159420057145885</v>
      </c>
      <c r="NJ6" s="169">
        <f t="shared" si="25"/>
        <v>0.12903773665072968</v>
      </c>
      <c r="NK6" s="169">
        <f t="shared" si="26"/>
        <v>0.12645187970424079</v>
      </c>
      <c r="NL6" s="169">
        <f t="shared" si="26"/>
        <v>0.12384041768901805</v>
      </c>
      <c r="NM6" s="169">
        <f t="shared" si="26"/>
        <v>0.1212071090074459</v>
      </c>
      <c r="NN6" s="169">
        <f t="shared" si="26"/>
        <v>0.11855567382318967</v>
      </c>
      <c r="NO6" s="169">
        <f t="shared" si="26"/>
        <v>0.11588978567724244</v>
      </c>
      <c r="NP6" s="169">
        <f t="shared" si="26"/>
        <v>0.11321306342879979</v>
      </c>
      <c r="NQ6" s="169">
        <f t="shared" si="26"/>
        <v>0.11052906354372927</v>
      </c>
      <c r="NR6" s="169">
        <f t="shared" si="26"/>
        <v>0.1078412727513928</v>
      </c>
      <c r="NS6" s="169">
        <f t="shared" si="26"/>
        <v>0.10515310108851687</v>
      </c>
      <c r="NT6" s="169">
        <f t="shared" si="26"/>
        <v>0.10246787534669448</v>
      </c>
      <c r="NU6" s="169">
        <f t="shared" si="26"/>
        <v>9.9788832937962313E-2</v>
      </c>
      <c r="NV6" s="169">
        <f t="shared" si="26"/>
        <v>9.7119116190736043E-2</v>
      </c>
      <c r="NW6" s="169">
        <f t="shared" si="26"/>
        <v>9.4461767086218659E-2</v>
      </c>
      <c r="NX6" s="169">
        <f t="shared" si="26"/>
        <v>9.1819722443235802E-2</v>
      </c>
      <c r="NY6" s="169">
        <f t="shared" si="26"/>
        <v>8.9195809557306605E-2</v>
      </c>
      <c r="NZ6" s="169">
        <f t="shared" si="26"/>
        <v>8.659274229764341E-2</v>
      </c>
      <c r="OA6" s="169">
        <f t="shared" si="27"/>
        <v>8.4013117663696762E-2</v>
      </c>
      <c r="OB6" s="169">
        <f t="shared" si="27"/>
        <v>8.1459412800836947E-2</v>
      </c>
      <c r="OC6" s="169">
        <f t="shared" si="27"/>
        <v>7.8933982472795858E-2</v>
      </c>
      <c r="OD6" s="169">
        <f t="shared" si="27"/>
        <v>7.6439056986597323E-2</v>
      </c>
      <c r="OE6" s="169">
        <f t="shared" si="27"/>
        <v>7.3976740563882787E-2</v>
      </c>
      <c r="OF6" s="169">
        <f t="shared" si="27"/>
        <v>7.1549010150806197E-2</v>
      </c>
      <c r="OG6" s="169">
        <f t="shared" si="27"/>
        <v>6.9157714657028857E-2</v>
      </c>
      <c r="OH6" s="169">
        <f t="shared" si="27"/>
        <v>6.680457461280187E-2</v>
      </c>
      <c r="OI6" s="169">
        <f t="shared" si="27"/>
        <v>6.4491182231683583E-2</v>
      </c>
      <c r="OJ6" s="169">
        <f t="shared" si="27"/>
        <v>6.221900186510794E-2</v>
      </c>
      <c r="OK6" s="169">
        <f t="shared" si="27"/>
        <v>5.9989370833800931E-2</v>
      </c>
      <c r="OL6" s="169">
        <f t="shared" si="27"/>
        <v>5.7803500619937005E-2</v>
      </c>
      <c r="OM6" s="169">
        <f t="shared" si="27"/>
        <v>5.5662478402942056E-2</v>
      </c>
      <c r="ON6" s="169">
        <f t="shared" si="27"/>
        <v>5.356726892097971E-2</v>
      </c>
      <c r="OO6" s="169">
        <f t="shared" si="27"/>
        <v>5.151871663940976E-2</v>
      </c>
      <c r="OP6" s="169">
        <f t="shared" si="27"/>
        <v>4.9517548206877413E-2</v>
      </c>
      <c r="OQ6" s="169">
        <f t="shared" si="28"/>
        <v>4.7564375179179719E-2</v>
      </c>
      <c r="OR6" s="169">
        <f t="shared" si="28"/>
        <v>4.5659696990660747E-2</v>
      </c>
      <c r="OS6" s="169">
        <f t="shared" si="28"/>
        <v>4.3803904152606092E-2</v>
      </c>
      <c r="OT6" s="169">
        <f t="shared" si="28"/>
        <v>4.1997281657937723E-2</v>
      </c>
      <c r="OU6" s="169">
        <f t="shared" si="28"/>
        <v>4.0240012571448359E-2</v>
      </c>
      <c r="OV6" s="169">
        <f t="shared" si="28"/>
        <v>3.8532181784858219E-2</v>
      </c>
      <c r="OW6" s="169">
        <f t="shared" si="28"/>
        <v>3.6873779916117962E-2</v>
      </c>
      <c r="OX6" s="169">
        <f t="shared" si="28"/>
        <v>3.5264707332619639E-2</v>
      </c>
      <c r="OY6" s="169">
        <f t="shared" si="28"/>
        <v>3.370477827830394E-2</v>
      </c>
      <c r="OZ6" s="169">
        <f t="shared" si="28"/>
        <v>3.2193725085062012E-2</v>
      </c>
      <c r="PA6" s="169">
        <f t="shared" si="28"/>
        <v>3.073120244931983E-2</v>
      </c>
      <c r="PB6" s="169">
        <f t="shared" si="28"/>
        <v>2.9316791755252911E-2</v>
      </c>
      <c r="PC6" s="169">
        <f t="shared" si="28"/>
        <v>2.7950005426706514E-2</v>
      </c>
      <c r="PD6" s="169">
        <f t="shared" si="28"/>
        <v>2.6630291290582003E-2</v>
      </c>
      <c r="PE6" s="169">
        <f t="shared" si="28"/>
        <v>2.5357036935189526E-2</v>
      </c>
      <c r="PF6" s="169">
        <f t="shared" si="28"/>
        <v>2.4129574047852251E-2</v>
      </c>
      <c r="PG6" s="169">
        <f t="shared" si="29"/>
        <v>2.2947182716873401E-2</v>
      </c>
      <c r="PH6" s="169">
        <f t="shared" si="29"/>
        <v>2.1809095683836432E-2</v>
      </c>
      <c r="PI6" s="169">
        <f t="shared" si="29"/>
        <v>2.07145025330953E-2</v>
      </c>
      <c r="PJ6" s="169">
        <f t="shared" si="29"/>
        <v>1.9662553806219309E-2</v>
      </c>
      <c r="PK6" s="169">
        <f t="shared" si="29"/>
        <v>1.8652365030080408E-2</v>
      </c>
      <c r="PL6" s="169">
        <f t="shared" si="29"/>
        <v>1.7683020648202308E-2</v>
      </c>
      <c r="PM6" s="169">
        <f t="shared" si="29"/>
        <v>1.6753577845927771E-2</v>
      </c>
      <c r="PN6" s="169">
        <f t="shared" si="29"/>
        <v>1.5863070260893768E-2</v>
      </c>
      <c r="PO6" s="169">
        <f t="shared" si="29"/>
        <v>1.5010511571233029E-2</v>
      </c>
    </row>
    <row r="7" spans="1:432" x14ac:dyDescent="0.75">
      <c r="A7" s="390" t="s">
        <v>876</v>
      </c>
      <c r="B7" s="396">
        <f>IF($R7="","",ROUND(_xlfn.NORM.INV(ABS(VLOOKUP($T$1,VLookups!$A$43:$B$44,2,FALSE)-B$2),$N7,$R7),0))</f>
        <v>24</v>
      </c>
      <c r="C7" s="403">
        <f t="shared" si="30"/>
        <v>44476</v>
      </c>
      <c r="D7" s="404">
        <f t="shared" si="31"/>
        <v>44509</v>
      </c>
      <c r="E7" s="115"/>
      <c r="F7" s="117"/>
      <c r="G7" s="122">
        <f t="shared" si="32"/>
        <v>10</v>
      </c>
      <c r="H7" s="95">
        <v>20</v>
      </c>
      <c r="I7" s="122">
        <f t="shared" si="33"/>
        <v>30</v>
      </c>
      <c r="J7" s="117"/>
      <c r="K7" s="114"/>
      <c r="L7" s="124">
        <f t="shared" si="0"/>
        <v>1</v>
      </c>
      <c r="M7" s="124">
        <f t="shared" si="1"/>
        <v>1</v>
      </c>
      <c r="N7" s="73">
        <f t="shared" si="34"/>
        <v>20</v>
      </c>
      <c r="O7" s="23" t="s">
        <v>4</v>
      </c>
      <c r="P7" s="57"/>
      <c r="Q7" s="280"/>
      <c r="R7" s="74">
        <f>IF(AND(G7&gt;0,H7&gt;0,I7&gt;0),IF(ISBLANK(Q7),IF(ISBLANK(O7),"",(I7-G7)*VLOOKUP(O7,VLookups!$A$4:$B$13,2,FALSE)),Q7),"")</f>
        <v>4.6904157598234288</v>
      </c>
      <c r="S7" s="75">
        <f t="shared" si="2"/>
        <v>21.999999999999993</v>
      </c>
      <c r="T7" s="95">
        <v>20</v>
      </c>
      <c r="U7" s="270">
        <f>IF(AND(T7&gt;0,H7&gt;0,NOT(R7="")),ABS(VLOOKUP($T$1,VLookups!$A$43:$B$44,2,FALSE)-_xlfn.NORM.DIST(T7,N7,R7,TRUE)),"")</f>
        <v>0.5</v>
      </c>
      <c r="V7" s="94">
        <f>IF(AND($G7&gt;0,$H7&gt;0,$I7&gt;0,NOT(ISBLANK($O7))),_xlfn.NORM.INV(ABS(VLOOKUP($T$1,VLookups!$A$43:$B$44,2,FALSE)-V$3),$N7,$R7),"")</f>
        <v>13.988990339943218</v>
      </c>
      <c r="W7" s="93">
        <f>IF(AND($G7&gt;0,$H7&gt;0,$I7&gt;0,NOT(ISBLANK($O7))),_xlfn.NORM.INV(ABS(VLOOKUP($T$1,VLookups!$A$43:$B$44,2,FALSE)-W$3),$N7,$R7),"")</f>
        <v>26.011009660056782</v>
      </c>
      <c r="X7" s="94">
        <f>IF(AND($G7&gt;0,$H7&gt;0,$I7&gt;0,NOT(ISBLANK($O7))),_xlfn.NORM.INV(ABS(VLOOKUP($T$1,VLookups!$A$43:$B$44,2,FALSE)-X$3),$N7,$R7),"")</f>
        <v>24.861303504088887</v>
      </c>
      <c r="Y7" s="93">
        <f>IF(AND($G7&gt;0,$H7&gt;0,$I7&gt;0,NOT(ISBLANK($O7))),_xlfn.NORM.INV(ABS(VLOOKUP($T$1,VLookups!$A$43:$B$44,2,FALSE)-Y$3),$N7,$R7),"")</f>
        <v>23.947553497752434</v>
      </c>
      <c r="Z7" s="94">
        <f>IF(AND($G7&gt;0,$H7&gt;0,$I7&gt;0,NOT(ISBLANK($O7))),_xlfn.NORM.INV(ABS(VLOOKUP($T$1,VLookups!$A$43:$B$44,2,FALSE)-Z$3),$N7,$R7),"")</f>
        <v>23.163637354159071</v>
      </c>
      <c r="AA7" s="93">
        <f>IF(AND($G7&gt;0,$H7&gt;0,$I7&gt;0,NOT(ISBLANK($O7))),_xlfn.NORM.INV(ABS(VLOOKUP($T$1,VLookups!$A$43:$B$44,2,FALSE)-AA$3),$N7,$R7),"")</f>
        <v>22.45965642926528</v>
      </c>
      <c r="AB7" s="5"/>
      <c r="AC7" s="168">
        <f t="shared" si="35"/>
        <v>0.1</v>
      </c>
      <c r="AD7" s="49">
        <f t="shared" si="36"/>
        <v>9.9999999999999662</v>
      </c>
      <c r="AE7" s="49">
        <f t="shared" si="36"/>
        <v>10.099999999999966</v>
      </c>
      <c r="AF7" s="49">
        <f t="shared" si="36"/>
        <v>10.199999999999966</v>
      </c>
      <c r="AG7" s="49">
        <f t="shared" si="36"/>
        <v>10.299999999999965</v>
      </c>
      <c r="AH7" s="49">
        <f t="shared" si="36"/>
        <v>10.399999999999965</v>
      </c>
      <c r="AI7" s="49">
        <f t="shared" si="36"/>
        <v>10.499999999999964</v>
      </c>
      <c r="AJ7" s="49">
        <f t="shared" si="36"/>
        <v>10.599999999999964</v>
      </c>
      <c r="AK7" s="49">
        <f t="shared" si="36"/>
        <v>10.699999999999964</v>
      </c>
      <c r="AL7" s="49">
        <f t="shared" si="36"/>
        <v>10.799999999999963</v>
      </c>
      <c r="AM7" s="49">
        <f t="shared" si="36"/>
        <v>10.899999999999963</v>
      </c>
      <c r="AN7" s="49">
        <f t="shared" si="36"/>
        <v>10.999999999999963</v>
      </c>
      <c r="AO7" s="49">
        <f t="shared" si="36"/>
        <v>11.099999999999962</v>
      </c>
      <c r="AP7" s="49">
        <f t="shared" si="36"/>
        <v>11.199999999999962</v>
      </c>
      <c r="AQ7" s="49">
        <f t="shared" si="36"/>
        <v>11.299999999999962</v>
      </c>
      <c r="AR7" s="49">
        <f t="shared" si="36"/>
        <v>11.399999999999961</v>
      </c>
      <c r="AS7" s="49">
        <f t="shared" si="36"/>
        <v>11.499999999999961</v>
      </c>
      <c r="AT7" s="49">
        <f t="shared" si="3"/>
        <v>11.599999999999961</v>
      </c>
      <c r="AU7" s="49">
        <f t="shared" si="4"/>
        <v>11.69999999999996</v>
      </c>
      <c r="AV7" s="49">
        <f t="shared" si="4"/>
        <v>11.79999999999996</v>
      </c>
      <c r="AW7" s="49">
        <f t="shared" si="4"/>
        <v>11.899999999999959</v>
      </c>
      <c r="AX7" s="49">
        <f t="shared" si="4"/>
        <v>11.999999999999959</v>
      </c>
      <c r="AY7" s="49">
        <f t="shared" si="4"/>
        <v>12.099999999999959</v>
      </c>
      <c r="AZ7" s="49">
        <f t="shared" si="4"/>
        <v>12.199999999999958</v>
      </c>
      <c r="BA7" s="49">
        <f t="shared" si="4"/>
        <v>12.299999999999958</v>
      </c>
      <c r="BB7" s="49">
        <f t="shared" si="4"/>
        <v>12.399999999999958</v>
      </c>
      <c r="BC7" s="49">
        <f t="shared" si="4"/>
        <v>12.499999999999957</v>
      </c>
      <c r="BD7" s="49">
        <f t="shared" si="4"/>
        <v>12.599999999999957</v>
      </c>
      <c r="BE7" s="49">
        <f t="shared" si="4"/>
        <v>12.699999999999957</v>
      </c>
      <c r="BF7" s="49">
        <f t="shared" si="4"/>
        <v>12.799999999999956</v>
      </c>
      <c r="BG7" s="49">
        <f t="shared" si="4"/>
        <v>12.899999999999956</v>
      </c>
      <c r="BH7" s="49">
        <f t="shared" si="4"/>
        <v>12.999999999999956</v>
      </c>
      <c r="BI7" s="49">
        <f t="shared" si="4"/>
        <v>13.099999999999955</v>
      </c>
      <c r="BJ7" s="49">
        <f t="shared" si="4"/>
        <v>13.199999999999955</v>
      </c>
      <c r="BK7" s="49">
        <f t="shared" si="5"/>
        <v>13.299999999999955</v>
      </c>
      <c r="BL7" s="49">
        <f t="shared" si="5"/>
        <v>13.399999999999954</v>
      </c>
      <c r="BM7" s="49">
        <f t="shared" si="5"/>
        <v>13.499999999999954</v>
      </c>
      <c r="BN7" s="49">
        <f t="shared" si="5"/>
        <v>13.599999999999953</v>
      </c>
      <c r="BO7" s="49">
        <f t="shared" si="5"/>
        <v>13.699999999999953</v>
      </c>
      <c r="BP7" s="49">
        <f t="shared" si="5"/>
        <v>13.799999999999953</v>
      </c>
      <c r="BQ7" s="49">
        <f t="shared" si="5"/>
        <v>13.899999999999952</v>
      </c>
      <c r="BR7" s="49">
        <f t="shared" si="5"/>
        <v>13.999999999999952</v>
      </c>
      <c r="BS7" s="49">
        <f t="shared" si="5"/>
        <v>14.099999999999952</v>
      </c>
      <c r="BT7" s="49">
        <f t="shared" si="5"/>
        <v>14.199999999999951</v>
      </c>
      <c r="BU7" s="49">
        <f t="shared" si="5"/>
        <v>14.299999999999951</v>
      </c>
      <c r="BV7" s="49">
        <f t="shared" si="5"/>
        <v>14.399999999999951</v>
      </c>
      <c r="BW7" s="49">
        <f t="shared" si="5"/>
        <v>14.49999999999995</v>
      </c>
      <c r="BX7" s="49">
        <f t="shared" si="5"/>
        <v>14.59999999999995</v>
      </c>
      <c r="BY7" s="49">
        <f t="shared" si="5"/>
        <v>14.69999999999995</v>
      </c>
      <c r="BZ7" s="49">
        <f t="shared" si="5"/>
        <v>14.799999999999949</v>
      </c>
      <c r="CA7" s="49">
        <f t="shared" si="6"/>
        <v>14.899999999999949</v>
      </c>
      <c r="CB7" s="49">
        <f t="shared" si="6"/>
        <v>14.999999999999948</v>
      </c>
      <c r="CC7" s="49">
        <f t="shared" si="6"/>
        <v>15.099999999999948</v>
      </c>
      <c r="CD7" s="49">
        <f t="shared" si="6"/>
        <v>15.199999999999948</v>
      </c>
      <c r="CE7" s="49">
        <f t="shared" si="6"/>
        <v>15.299999999999947</v>
      </c>
      <c r="CF7" s="49">
        <f t="shared" si="6"/>
        <v>15.399999999999947</v>
      </c>
      <c r="CG7" s="49">
        <f t="shared" si="6"/>
        <v>15.499999999999947</v>
      </c>
      <c r="CH7" s="49">
        <f t="shared" si="6"/>
        <v>15.599999999999946</v>
      </c>
      <c r="CI7" s="49">
        <f t="shared" si="6"/>
        <v>15.699999999999946</v>
      </c>
      <c r="CJ7" s="49">
        <f t="shared" si="6"/>
        <v>15.799999999999946</v>
      </c>
      <c r="CK7" s="49">
        <f t="shared" si="6"/>
        <v>15.899999999999945</v>
      </c>
      <c r="CL7" s="49">
        <f t="shared" si="6"/>
        <v>15.999999999999945</v>
      </c>
      <c r="CM7" s="49">
        <f t="shared" si="6"/>
        <v>16.099999999999945</v>
      </c>
      <c r="CN7" s="49">
        <f t="shared" si="6"/>
        <v>16.199999999999946</v>
      </c>
      <c r="CO7" s="49">
        <f t="shared" si="6"/>
        <v>16.299999999999947</v>
      </c>
      <c r="CP7" s="49">
        <f t="shared" si="6"/>
        <v>16.399999999999949</v>
      </c>
      <c r="CQ7" s="49">
        <f t="shared" si="7"/>
        <v>16.49999999999995</v>
      </c>
      <c r="CR7" s="49">
        <f t="shared" si="7"/>
        <v>16.599999999999952</v>
      </c>
      <c r="CS7" s="49">
        <f t="shared" si="7"/>
        <v>16.699999999999953</v>
      </c>
      <c r="CT7" s="49">
        <f t="shared" si="7"/>
        <v>16.799999999999955</v>
      </c>
      <c r="CU7" s="49">
        <f t="shared" si="7"/>
        <v>16.899999999999956</v>
      </c>
      <c r="CV7" s="49">
        <f t="shared" si="7"/>
        <v>16.999999999999957</v>
      </c>
      <c r="CW7" s="49">
        <f t="shared" si="7"/>
        <v>17.099999999999959</v>
      </c>
      <c r="CX7" s="49">
        <f t="shared" si="7"/>
        <v>17.19999999999996</v>
      </c>
      <c r="CY7" s="49">
        <f t="shared" si="7"/>
        <v>17.299999999999962</v>
      </c>
      <c r="CZ7" s="49">
        <f t="shared" si="7"/>
        <v>17.399999999999963</v>
      </c>
      <c r="DA7" s="49">
        <f t="shared" si="7"/>
        <v>17.499999999999964</v>
      </c>
      <c r="DB7" s="49">
        <f t="shared" si="7"/>
        <v>17.599999999999966</v>
      </c>
      <c r="DC7" s="49">
        <f t="shared" si="7"/>
        <v>17.699999999999967</v>
      </c>
      <c r="DD7" s="49">
        <f t="shared" si="7"/>
        <v>17.799999999999969</v>
      </c>
      <c r="DE7" s="49">
        <f t="shared" si="7"/>
        <v>17.89999999999997</v>
      </c>
      <c r="DF7" s="49">
        <f t="shared" si="7"/>
        <v>17.999999999999972</v>
      </c>
      <c r="DG7" s="49">
        <f t="shared" si="8"/>
        <v>18.099999999999973</v>
      </c>
      <c r="DH7" s="49">
        <f t="shared" si="8"/>
        <v>18.199999999999974</v>
      </c>
      <c r="DI7" s="49">
        <f t="shared" si="8"/>
        <v>18.299999999999976</v>
      </c>
      <c r="DJ7" s="49">
        <f t="shared" si="8"/>
        <v>18.399999999999977</v>
      </c>
      <c r="DK7" s="49">
        <f t="shared" si="8"/>
        <v>18.499999999999979</v>
      </c>
      <c r="DL7" s="49">
        <f t="shared" si="8"/>
        <v>18.59999999999998</v>
      </c>
      <c r="DM7" s="49">
        <f t="shared" si="8"/>
        <v>18.699999999999982</v>
      </c>
      <c r="DN7" s="49">
        <f t="shared" si="8"/>
        <v>18.799999999999983</v>
      </c>
      <c r="DO7" s="49">
        <f t="shared" si="8"/>
        <v>18.899999999999984</v>
      </c>
      <c r="DP7" s="49">
        <f t="shared" si="8"/>
        <v>18.999999999999986</v>
      </c>
      <c r="DQ7" s="49">
        <f t="shared" si="8"/>
        <v>19.099999999999987</v>
      </c>
      <c r="DR7" s="49">
        <f t="shared" si="8"/>
        <v>19.199999999999989</v>
      </c>
      <c r="DS7" s="49">
        <f t="shared" si="8"/>
        <v>19.29999999999999</v>
      </c>
      <c r="DT7" s="49">
        <f t="shared" si="8"/>
        <v>19.399999999999991</v>
      </c>
      <c r="DU7" s="49">
        <f t="shared" si="8"/>
        <v>19.499999999999993</v>
      </c>
      <c r="DV7" s="49">
        <f t="shared" si="8"/>
        <v>19.599999999999994</v>
      </c>
      <c r="DW7" s="49">
        <f t="shared" si="9"/>
        <v>19.699999999999996</v>
      </c>
      <c r="DX7" s="49">
        <f t="shared" si="9"/>
        <v>19.799999999999997</v>
      </c>
      <c r="DY7" s="49">
        <f t="shared" si="9"/>
        <v>19.899999999999999</v>
      </c>
      <c r="DZ7" s="183">
        <f t="shared" si="37"/>
        <v>20</v>
      </c>
      <c r="EA7" s="49">
        <f t="shared" si="10"/>
        <v>20.100000000000001</v>
      </c>
      <c r="EB7" s="49">
        <f t="shared" si="10"/>
        <v>20.200000000000003</v>
      </c>
      <c r="EC7" s="49">
        <f t="shared" si="10"/>
        <v>20.300000000000004</v>
      </c>
      <c r="ED7" s="49">
        <f t="shared" si="10"/>
        <v>20.400000000000006</v>
      </c>
      <c r="EE7" s="49">
        <f t="shared" si="10"/>
        <v>20.500000000000007</v>
      </c>
      <c r="EF7" s="49">
        <f t="shared" si="10"/>
        <v>20.600000000000009</v>
      </c>
      <c r="EG7" s="49">
        <f t="shared" si="10"/>
        <v>20.70000000000001</v>
      </c>
      <c r="EH7" s="49">
        <f t="shared" si="10"/>
        <v>20.800000000000011</v>
      </c>
      <c r="EI7" s="49">
        <f t="shared" si="10"/>
        <v>20.900000000000013</v>
      </c>
      <c r="EJ7" s="49">
        <f t="shared" si="10"/>
        <v>21.000000000000014</v>
      </c>
      <c r="EK7" s="49">
        <f t="shared" si="10"/>
        <v>21.100000000000016</v>
      </c>
      <c r="EL7" s="49">
        <f t="shared" si="10"/>
        <v>21.200000000000017</v>
      </c>
      <c r="EM7" s="49">
        <f t="shared" si="10"/>
        <v>21.300000000000018</v>
      </c>
      <c r="EN7" s="49">
        <f t="shared" si="10"/>
        <v>21.40000000000002</v>
      </c>
      <c r="EO7" s="49">
        <f t="shared" si="10"/>
        <v>21.500000000000021</v>
      </c>
      <c r="EP7" s="49">
        <f t="shared" si="10"/>
        <v>21.600000000000023</v>
      </c>
      <c r="EQ7" s="49">
        <f t="shared" si="11"/>
        <v>21.700000000000024</v>
      </c>
      <c r="ER7" s="49">
        <f t="shared" si="11"/>
        <v>21.800000000000026</v>
      </c>
      <c r="ES7" s="49">
        <f t="shared" si="11"/>
        <v>21.900000000000027</v>
      </c>
      <c r="ET7" s="49">
        <f t="shared" si="11"/>
        <v>22.000000000000028</v>
      </c>
      <c r="EU7" s="49">
        <f t="shared" si="11"/>
        <v>22.10000000000003</v>
      </c>
      <c r="EV7" s="49">
        <f t="shared" si="11"/>
        <v>22.200000000000031</v>
      </c>
      <c r="EW7" s="49">
        <f t="shared" si="11"/>
        <v>22.300000000000033</v>
      </c>
      <c r="EX7" s="49">
        <f t="shared" si="11"/>
        <v>22.400000000000034</v>
      </c>
      <c r="EY7" s="49">
        <f t="shared" si="11"/>
        <v>22.500000000000036</v>
      </c>
      <c r="EZ7" s="49">
        <f t="shared" si="11"/>
        <v>22.600000000000037</v>
      </c>
      <c r="FA7" s="49">
        <f t="shared" si="11"/>
        <v>22.700000000000038</v>
      </c>
      <c r="FB7" s="49">
        <f t="shared" si="11"/>
        <v>22.80000000000004</v>
      </c>
      <c r="FC7" s="49">
        <f t="shared" si="11"/>
        <v>22.900000000000041</v>
      </c>
      <c r="FD7" s="49">
        <f t="shared" si="11"/>
        <v>23.000000000000043</v>
      </c>
      <c r="FE7" s="49">
        <f t="shared" si="11"/>
        <v>23.100000000000044</v>
      </c>
      <c r="FF7" s="49">
        <f t="shared" si="11"/>
        <v>23.200000000000045</v>
      </c>
      <c r="FG7" s="49">
        <f t="shared" si="12"/>
        <v>23.300000000000047</v>
      </c>
      <c r="FH7" s="49">
        <f t="shared" si="12"/>
        <v>23.400000000000048</v>
      </c>
      <c r="FI7" s="49">
        <f t="shared" si="12"/>
        <v>23.50000000000005</v>
      </c>
      <c r="FJ7" s="49">
        <f t="shared" si="12"/>
        <v>23.600000000000051</v>
      </c>
      <c r="FK7" s="49">
        <f t="shared" si="12"/>
        <v>23.700000000000053</v>
      </c>
      <c r="FL7" s="49">
        <f t="shared" si="12"/>
        <v>23.800000000000054</v>
      </c>
      <c r="FM7" s="49">
        <f t="shared" si="12"/>
        <v>23.900000000000055</v>
      </c>
      <c r="FN7" s="49">
        <f t="shared" si="12"/>
        <v>24.000000000000057</v>
      </c>
      <c r="FO7" s="49">
        <f t="shared" si="12"/>
        <v>24.100000000000058</v>
      </c>
      <c r="FP7" s="49">
        <f t="shared" si="12"/>
        <v>24.20000000000006</v>
      </c>
      <c r="FQ7" s="49">
        <f t="shared" si="12"/>
        <v>24.300000000000061</v>
      </c>
      <c r="FR7" s="49">
        <f t="shared" si="12"/>
        <v>24.400000000000063</v>
      </c>
      <c r="FS7" s="49">
        <f t="shared" si="12"/>
        <v>24.500000000000064</v>
      </c>
      <c r="FT7" s="49">
        <f t="shared" si="12"/>
        <v>24.600000000000065</v>
      </c>
      <c r="FU7" s="49">
        <f t="shared" si="12"/>
        <v>24.700000000000067</v>
      </c>
      <c r="FV7" s="49">
        <f t="shared" si="12"/>
        <v>24.800000000000068</v>
      </c>
      <c r="FW7" s="49">
        <f t="shared" si="13"/>
        <v>24.90000000000007</v>
      </c>
      <c r="FX7" s="49">
        <f t="shared" si="13"/>
        <v>25.000000000000071</v>
      </c>
      <c r="FY7" s="49">
        <f t="shared" si="13"/>
        <v>25.100000000000072</v>
      </c>
      <c r="FZ7" s="49">
        <f t="shared" si="13"/>
        <v>25.200000000000074</v>
      </c>
      <c r="GA7" s="49">
        <f t="shared" si="13"/>
        <v>25.300000000000075</v>
      </c>
      <c r="GB7" s="49">
        <f t="shared" si="13"/>
        <v>25.400000000000077</v>
      </c>
      <c r="GC7" s="49">
        <f t="shared" si="13"/>
        <v>25.500000000000078</v>
      </c>
      <c r="GD7" s="49">
        <f t="shared" si="13"/>
        <v>25.60000000000008</v>
      </c>
      <c r="GE7" s="49">
        <f t="shared" si="13"/>
        <v>25.700000000000081</v>
      </c>
      <c r="GF7" s="49">
        <f t="shared" si="13"/>
        <v>25.800000000000082</v>
      </c>
      <c r="GG7" s="49">
        <f t="shared" si="13"/>
        <v>25.900000000000084</v>
      </c>
      <c r="GH7" s="49">
        <f t="shared" si="13"/>
        <v>26.000000000000085</v>
      </c>
      <c r="GI7" s="49">
        <f t="shared" si="13"/>
        <v>26.100000000000087</v>
      </c>
      <c r="GJ7" s="49">
        <f t="shared" si="13"/>
        <v>26.200000000000088</v>
      </c>
      <c r="GK7" s="49">
        <f t="shared" si="13"/>
        <v>26.30000000000009</v>
      </c>
      <c r="GL7" s="49">
        <f t="shared" si="13"/>
        <v>26.400000000000091</v>
      </c>
      <c r="GM7" s="49">
        <f t="shared" si="14"/>
        <v>26.500000000000092</v>
      </c>
      <c r="GN7" s="49">
        <f t="shared" si="14"/>
        <v>26.600000000000094</v>
      </c>
      <c r="GO7" s="49">
        <f t="shared" si="14"/>
        <v>26.700000000000095</v>
      </c>
      <c r="GP7" s="49">
        <f t="shared" si="14"/>
        <v>26.800000000000097</v>
      </c>
      <c r="GQ7" s="49">
        <f t="shared" si="14"/>
        <v>26.900000000000098</v>
      </c>
      <c r="GR7" s="49">
        <f t="shared" si="14"/>
        <v>27.000000000000099</v>
      </c>
      <c r="GS7" s="49">
        <f t="shared" si="14"/>
        <v>27.100000000000101</v>
      </c>
      <c r="GT7" s="49">
        <f t="shared" si="14"/>
        <v>27.200000000000102</v>
      </c>
      <c r="GU7" s="49">
        <f t="shared" si="14"/>
        <v>27.300000000000104</v>
      </c>
      <c r="GV7" s="49">
        <f t="shared" si="14"/>
        <v>27.400000000000105</v>
      </c>
      <c r="GW7" s="49">
        <f t="shared" si="14"/>
        <v>27.500000000000107</v>
      </c>
      <c r="GX7" s="49">
        <f t="shared" si="14"/>
        <v>27.600000000000108</v>
      </c>
      <c r="GY7" s="49">
        <f t="shared" si="14"/>
        <v>27.700000000000109</v>
      </c>
      <c r="GZ7" s="49">
        <f t="shared" si="14"/>
        <v>27.800000000000111</v>
      </c>
      <c r="HA7" s="49">
        <f t="shared" si="14"/>
        <v>27.900000000000112</v>
      </c>
      <c r="HB7" s="49">
        <f t="shared" si="14"/>
        <v>28.000000000000114</v>
      </c>
      <c r="HC7" s="49">
        <f t="shared" si="15"/>
        <v>28.100000000000115</v>
      </c>
      <c r="HD7" s="49">
        <f t="shared" si="15"/>
        <v>28.200000000000117</v>
      </c>
      <c r="HE7" s="49">
        <f t="shared" si="15"/>
        <v>28.300000000000118</v>
      </c>
      <c r="HF7" s="49">
        <f t="shared" si="15"/>
        <v>28.400000000000119</v>
      </c>
      <c r="HG7" s="49">
        <f t="shared" si="15"/>
        <v>28.500000000000121</v>
      </c>
      <c r="HH7" s="49">
        <f t="shared" si="15"/>
        <v>28.600000000000122</v>
      </c>
      <c r="HI7" s="49">
        <f t="shared" si="15"/>
        <v>28.700000000000124</v>
      </c>
      <c r="HJ7" s="49">
        <f t="shared" si="15"/>
        <v>28.800000000000125</v>
      </c>
      <c r="HK7" s="49">
        <f t="shared" si="15"/>
        <v>28.900000000000126</v>
      </c>
      <c r="HL7" s="49">
        <f t="shared" si="15"/>
        <v>29.000000000000128</v>
      </c>
      <c r="HM7" s="49">
        <f t="shared" si="15"/>
        <v>29.100000000000129</v>
      </c>
      <c r="HN7" s="49">
        <f t="shared" si="15"/>
        <v>29.200000000000131</v>
      </c>
      <c r="HO7" s="49">
        <f t="shared" si="15"/>
        <v>29.300000000000132</v>
      </c>
      <c r="HP7" s="49">
        <f t="shared" si="15"/>
        <v>29.400000000000134</v>
      </c>
      <c r="HQ7" s="49">
        <f t="shared" si="15"/>
        <v>29.500000000000135</v>
      </c>
      <c r="HR7" s="49">
        <f t="shared" si="15"/>
        <v>29.600000000000136</v>
      </c>
      <c r="HS7" s="49">
        <f t="shared" si="16"/>
        <v>29.700000000000138</v>
      </c>
      <c r="HT7" s="49">
        <f t="shared" si="16"/>
        <v>29.800000000000139</v>
      </c>
      <c r="HU7" s="49">
        <f t="shared" si="16"/>
        <v>29.900000000000141</v>
      </c>
      <c r="HV7" s="49">
        <f t="shared" si="16"/>
        <v>30.000000000000142</v>
      </c>
      <c r="HW7" s="169">
        <f t="shared" si="17"/>
        <v>8.7632623181734103E-3</v>
      </c>
      <c r="HX7" s="169">
        <f t="shared" si="17"/>
        <v>9.1687000871949996E-3</v>
      </c>
      <c r="HY7" s="169">
        <f t="shared" si="17"/>
        <v>9.5885362699082571E-3</v>
      </c>
      <c r="HZ7" s="169">
        <f t="shared" si="17"/>
        <v>1.0023039852995302E-2</v>
      </c>
      <c r="IA7" s="169">
        <f t="shared" si="17"/>
        <v>1.0472471627038533E-2</v>
      </c>
      <c r="IB7" s="169">
        <f t="shared" si="17"/>
        <v>1.0937083330510815E-2</v>
      </c>
      <c r="IC7" s="169">
        <f t="shared" si="17"/>
        <v>1.1417116776211001E-2</v>
      </c>
      <c r="ID7" s="169">
        <f t="shared" si="17"/>
        <v>1.1912802961791849E-2</v>
      </c>
      <c r="IE7" s="169">
        <f t="shared" si="17"/>
        <v>1.2424361166152939E-2</v>
      </c>
      <c r="IF7" s="169">
        <f t="shared" si="17"/>
        <v>1.2951998033595162E-2</v>
      </c>
      <c r="IG7" s="169">
        <f t="shared" si="17"/>
        <v>1.3495906647755771E-2</v>
      </c>
      <c r="IH7" s="169">
        <f t="shared" si="17"/>
        <v>1.4056265597463624E-2</v>
      </c>
      <c r="II7" s="169">
        <f t="shared" si="17"/>
        <v>1.4633238036771494E-2</v>
      </c>
      <c r="IJ7" s="169">
        <f t="shared" si="17"/>
        <v>1.5226970741536772E-2</v>
      </c>
      <c r="IK7" s="169">
        <f t="shared" si="17"/>
        <v>1.5837593165032041E-2</v>
      </c>
      <c r="IL7" s="169">
        <f t="shared" si="17"/>
        <v>1.6465216495172356E-2</v>
      </c>
      <c r="IM7" s="169">
        <f t="shared" si="18"/>
        <v>1.7109932716046685E-2</v>
      </c>
      <c r="IN7" s="169">
        <f t="shared" si="18"/>
        <v>1.7771813676535159E-2</v>
      </c>
      <c r="IO7" s="169">
        <f t="shared" si="18"/>
        <v>1.8450910168881667E-2</v>
      </c>
      <c r="IP7" s="169">
        <f t="shared" si="18"/>
        <v>1.9147251020172191E-2</v>
      </c>
      <c r="IQ7" s="169">
        <f t="shared" si="18"/>
        <v>1.9860842199742199E-2</v>
      </c>
      <c r="IR7" s="169">
        <f t="shared" si="18"/>
        <v>2.0591665945600801E-2</v>
      </c>
      <c r="IS7" s="169">
        <f t="shared" si="18"/>
        <v>2.1339679913015341E-2</v>
      </c>
      <c r="IT7" s="169">
        <f t="shared" si="18"/>
        <v>2.2104816348445886E-2</v>
      </c>
      <c r="IU7" s="169">
        <f t="shared" si="18"/>
        <v>2.2886981292055221E-2</v>
      </c>
      <c r="IV7" s="169">
        <f t="shared" si="18"/>
        <v>2.3686053812045239E-2</v>
      </c>
      <c r="IW7" s="169">
        <f t="shared" si="18"/>
        <v>2.4501885274084985E-2</v>
      </c>
      <c r="IX7" s="169">
        <f t="shared" si="18"/>
        <v>2.5334298649098246E-2</v>
      </c>
      <c r="IY7" s="169">
        <f t="shared" si="18"/>
        <v>2.6183087862669315E-2</v>
      </c>
      <c r="IZ7" s="169">
        <f t="shared" si="18"/>
        <v>2.704801718930399E-2</v>
      </c>
      <c r="JA7" s="169">
        <f t="shared" si="18"/>
        <v>2.7928820694748231E-2</v>
      </c>
      <c r="JB7" s="169">
        <f t="shared" si="18"/>
        <v>2.8825201729520019E-2</v>
      </c>
      <c r="JC7" s="169">
        <f t="shared" si="19"/>
        <v>2.9736832476748846E-2</v>
      </c>
      <c r="JD7" s="169">
        <f t="shared" si="19"/>
        <v>3.0663353557343453E-2</v>
      </c>
      <c r="JE7" s="169">
        <f t="shared" si="19"/>
        <v>3.1604373695420934E-2</v>
      </c>
      <c r="JF7" s="169">
        <f t="shared" si="19"/>
        <v>3.2559469446828943E-2</v>
      </c>
      <c r="JG7" s="169">
        <f t="shared" si="19"/>
        <v>3.3528184993477678E-2</v>
      </c>
      <c r="JH7" s="169">
        <f t="shared" si="19"/>
        <v>3.4510032006070224E-2</v>
      </c>
      <c r="JI7" s="169">
        <f t="shared" si="19"/>
        <v>3.5504489577677587E-2</v>
      </c>
      <c r="JJ7" s="169">
        <f t="shared" si="19"/>
        <v>3.6511004230449159E-2</v>
      </c>
      <c r="JK7" s="169">
        <f t="shared" si="19"/>
        <v>3.7528989997581814E-2</v>
      </c>
      <c r="JL7" s="169">
        <f t="shared" si="19"/>
        <v>3.8557828582488678E-2</v>
      </c>
      <c r="JM7" s="169">
        <f t="shared" si="19"/>
        <v>3.9596869596915822E-2</v>
      </c>
      <c r="JN7" s="169">
        <f t="shared" si="19"/>
        <v>4.0645430879549534E-2</v>
      </c>
      <c r="JO7" s="169">
        <f t="shared" si="19"/>
        <v>4.1702798896439769E-2</v>
      </c>
      <c r="JP7" s="169">
        <f t="shared" si="19"/>
        <v>4.2768229224337914E-2</v>
      </c>
      <c r="JQ7" s="169">
        <f t="shared" si="19"/>
        <v>4.3840947117809094E-2</v>
      </c>
      <c r="JR7" s="169">
        <f t="shared" si="19"/>
        <v>4.4920148160732067E-2</v>
      </c>
      <c r="JS7" s="169">
        <f t="shared" si="20"/>
        <v>4.6004999002543318E-2</v>
      </c>
      <c r="JT7" s="169">
        <f t="shared" si="20"/>
        <v>4.7094638179318749E-2</v>
      </c>
      <c r="JU7" s="169">
        <f t="shared" si="20"/>
        <v>4.8188177019515145E-2</v>
      </c>
      <c r="JV7" s="169">
        <f t="shared" si="20"/>
        <v>4.9284700633916594E-2</v>
      </c>
      <c r="JW7" s="169">
        <f t="shared" si="20"/>
        <v>5.0383268989049872E-2</v>
      </c>
      <c r="JX7" s="169">
        <f t="shared" si="20"/>
        <v>5.1482918063046404E-2</v>
      </c>
      <c r="JY7" s="169">
        <f t="shared" si="20"/>
        <v>5.2582661082639787E-2</v>
      </c>
      <c r="JZ7" s="169">
        <f t="shared" si="20"/>
        <v>5.3681489839697977E-2</v>
      </c>
      <c r="KA7" s="169">
        <f t="shared" si="20"/>
        <v>5.4778376085397436E-2</v>
      </c>
      <c r="KB7" s="169">
        <f t="shared" si="20"/>
        <v>5.5872272999856885E-2</v>
      </c>
      <c r="KC7" s="169">
        <f t="shared" si="20"/>
        <v>5.6962116734759059E-2</v>
      </c>
      <c r="KD7" s="169">
        <f t="shared" si="20"/>
        <v>5.8046828026203853E-2</v>
      </c>
      <c r="KE7" s="169">
        <f t="shared" si="20"/>
        <v>5.9125313874754656E-2</v>
      </c>
      <c r="KF7" s="169">
        <f t="shared" si="20"/>
        <v>6.0196469289364105E-2</v>
      </c>
      <c r="KG7" s="169">
        <f t="shared" si="20"/>
        <v>6.1259179091596214E-2</v>
      </c>
      <c r="KH7" s="169">
        <f t="shared" si="20"/>
        <v>6.2312319776301708E-2</v>
      </c>
      <c r="KI7" s="169">
        <f t="shared" si="21"/>
        <v>6.3354761424650644E-2</v>
      </c>
      <c r="KJ7" s="169">
        <f t="shared" si="21"/>
        <v>6.4385369665186112E-2</v>
      </c>
      <c r="KK7" s="169">
        <f t="shared" si="21"/>
        <v>6.5403007678332806E-2</v>
      </c>
      <c r="KL7" s="169">
        <f t="shared" si="21"/>
        <v>6.6406538239577317E-2</v>
      </c>
      <c r="KM7" s="169">
        <f t="shared" si="21"/>
        <v>6.7394825796334767E-2</v>
      </c>
      <c r="KN7" s="169">
        <f t="shared" si="21"/>
        <v>6.8366738573327701E-2</v>
      </c>
      <c r="KO7" s="169">
        <f t="shared" si="21"/>
        <v>6.9321150701131776E-2</v>
      </c>
      <c r="KP7" s="169">
        <f t="shared" si="21"/>
        <v>7.0256944362387677E-2</v>
      </c>
      <c r="KQ7" s="169">
        <f t="shared" si="21"/>
        <v>7.1173011950041276E-2</v>
      </c>
      <c r="KR7" s="169">
        <f t="shared" si="21"/>
        <v>7.2068258231855892E-2</v>
      </c>
      <c r="KS7" s="169">
        <f t="shared" si="21"/>
        <v>7.2941602515341264E-2</v>
      </c>
      <c r="KT7" s="169">
        <f t="shared" si="21"/>
        <v>7.37919808071648E-2</v>
      </c>
      <c r="KU7" s="169">
        <f t="shared" si="21"/>
        <v>7.4618347961052253E-2</v>
      </c>
      <c r="KV7" s="169">
        <f t="shared" si="21"/>
        <v>7.5419679808148274E-2</v>
      </c>
      <c r="KW7" s="169">
        <f t="shared" si="21"/>
        <v>7.6194975263790959E-2</v>
      </c>
      <c r="KX7" s="169">
        <f t="shared" si="21"/>
        <v>7.6943258404661777E-2</v>
      </c>
      <c r="KY7" s="169">
        <f t="shared" si="22"/>
        <v>7.7663580510299909E-2</v>
      </c>
      <c r="KZ7" s="169">
        <f t="shared" si="22"/>
        <v>7.8355022063021473E-2</v>
      </c>
      <c r="LA7" s="169">
        <f t="shared" si="22"/>
        <v>7.9016694700356604E-2</v>
      </c>
      <c r="LB7" s="169">
        <f t="shared" si="22"/>
        <v>7.9647743114213243E-2</v>
      </c>
      <c r="LC7" s="169">
        <f t="shared" si="22"/>
        <v>8.0247346891093099E-2</v>
      </c>
      <c r="LD7" s="169">
        <f t="shared" si="22"/>
        <v>8.0814722287824853E-2</v>
      </c>
      <c r="LE7" s="169">
        <f t="shared" si="22"/>
        <v>8.1349123937440065E-2</v>
      </c>
      <c r="LF7" s="169">
        <f t="shared" si="22"/>
        <v>8.1849846479997962E-2</v>
      </c>
      <c r="LG7" s="169">
        <f t="shared" si="22"/>
        <v>8.2316226113367919E-2</v>
      </c>
      <c r="LH7" s="169">
        <f t="shared" si="22"/>
        <v>8.2747642059198906E-2</v>
      </c>
      <c r="LI7" s="169">
        <f t="shared" si="22"/>
        <v>8.3143517939545455E-2</v>
      </c>
      <c r="LJ7" s="169">
        <f t="shared" si="22"/>
        <v>8.3503323059878204E-2</v>
      </c>
      <c r="LK7" s="169">
        <f t="shared" si="22"/>
        <v>8.3826573594481771E-2</v>
      </c>
      <c r="LL7" s="169">
        <f t="shared" si="22"/>
        <v>8.4112833670533946E-2</v>
      </c>
      <c r="LM7" s="169">
        <f t="shared" si="22"/>
        <v>8.436171634746667E-2</v>
      </c>
      <c r="LN7" s="169">
        <f t="shared" si="22"/>
        <v>8.4572884488528288E-2</v>
      </c>
      <c r="LO7" s="169">
        <f t="shared" si="23"/>
        <v>8.4746051521799315E-2</v>
      </c>
      <c r="LP7" s="169">
        <f t="shared" si="23"/>
        <v>8.4880982088257409E-2</v>
      </c>
      <c r="LQ7" s="169">
        <f t="shared" si="23"/>
        <v>8.4977492574839567E-2</v>
      </c>
      <c r="LR7" s="169">
        <f t="shared" si="23"/>
        <v>8.5035451530812087E-2</v>
      </c>
      <c r="LS7" s="169">
        <f t="shared" si="23"/>
        <v>8.5054779966126273E-2</v>
      </c>
      <c r="LT7" s="169">
        <f t="shared" si="23"/>
        <v>8.5035451530812087E-2</v>
      </c>
      <c r="LU7" s="169">
        <f t="shared" si="23"/>
        <v>8.4977492574839567E-2</v>
      </c>
      <c r="LV7" s="169">
        <f t="shared" si="23"/>
        <v>8.4880982088257409E-2</v>
      </c>
      <c r="LW7" s="169">
        <f t="shared" si="23"/>
        <v>8.4746051521799315E-2</v>
      </c>
      <c r="LX7" s="169">
        <f t="shared" si="23"/>
        <v>8.4572884488528288E-2</v>
      </c>
      <c r="LY7" s="169">
        <f t="shared" si="23"/>
        <v>8.436171634746667E-2</v>
      </c>
      <c r="LZ7" s="169">
        <f t="shared" si="23"/>
        <v>8.4112833670533946E-2</v>
      </c>
      <c r="MA7" s="169">
        <f t="shared" si="23"/>
        <v>8.3826573594481771E-2</v>
      </c>
      <c r="MB7" s="169">
        <f t="shared" si="23"/>
        <v>8.3503323059878204E-2</v>
      </c>
      <c r="MC7" s="169">
        <f t="shared" si="23"/>
        <v>8.3143517939545455E-2</v>
      </c>
      <c r="MD7" s="169">
        <f t="shared" si="23"/>
        <v>8.2747642059198906E-2</v>
      </c>
      <c r="ME7" s="169">
        <f t="shared" si="24"/>
        <v>8.2316226113367919E-2</v>
      </c>
      <c r="MF7" s="169">
        <f t="shared" si="24"/>
        <v>8.1849846479997962E-2</v>
      </c>
      <c r="MG7" s="169">
        <f t="shared" si="24"/>
        <v>8.1349123937440065E-2</v>
      </c>
      <c r="MH7" s="169">
        <f t="shared" si="24"/>
        <v>8.0814722287824853E-2</v>
      </c>
      <c r="MI7" s="169">
        <f t="shared" si="24"/>
        <v>8.0247346891093099E-2</v>
      </c>
      <c r="MJ7" s="169">
        <f t="shared" si="24"/>
        <v>7.9647743114213243E-2</v>
      </c>
      <c r="MK7" s="169">
        <f t="shared" si="24"/>
        <v>7.9016694700356604E-2</v>
      </c>
      <c r="ML7" s="169">
        <f t="shared" si="24"/>
        <v>7.8355022063021473E-2</v>
      </c>
      <c r="MM7" s="169">
        <f t="shared" si="24"/>
        <v>7.7663580510299909E-2</v>
      </c>
      <c r="MN7" s="169">
        <f t="shared" si="24"/>
        <v>7.6943258404661777E-2</v>
      </c>
      <c r="MO7" s="169">
        <f t="shared" si="24"/>
        <v>7.6194975263790959E-2</v>
      </c>
      <c r="MP7" s="169">
        <f t="shared" si="24"/>
        <v>7.5419679808148274E-2</v>
      </c>
      <c r="MQ7" s="169">
        <f t="shared" si="24"/>
        <v>7.4618347961052253E-2</v>
      </c>
      <c r="MR7" s="169">
        <f t="shared" si="24"/>
        <v>7.37919808071648E-2</v>
      </c>
      <c r="MS7" s="169">
        <f t="shared" si="24"/>
        <v>7.2941602515341264E-2</v>
      </c>
      <c r="MT7" s="169">
        <f t="shared" si="24"/>
        <v>7.2068258231855892E-2</v>
      </c>
      <c r="MU7" s="169">
        <f t="shared" si="25"/>
        <v>7.1173011950041276E-2</v>
      </c>
      <c r="MV7" s="169">
        <f t="shared" si="25"/>
        <v>7.0256944362387677E-2</v>
      </c>
      <c r="MW7" s="169">
        <f t="shared" si="25"/>
        <v>6.9321150701131776E-2</v>
      </c>
      <c r="MX7" s="169">
        <f t="shared" si="25"/>
        <v>6.8366738573327701E-2</v>
      </c>
      <c r="MY7" s="169">
        <f t="shared" si="25"/>
        <v>6.7394825796334767E-2</v>
      </c>
      <c r="MZ7" s="169">
        <f t="shared" si="25"/>
        <v>6.6406538239577317E-2</v>
      </c>
      <c r="NA7" s="169">
        <f t="shared" si="25"/>
        <v>6.5403007678332806E-2</v>
      </c>
      <c r="NB7" s="169">
        <f t="shared" si="25"/>
        <v>6.4385369665186112E-2</v>
      </c>
      <c r="NC7" s="169">
        <f t="shared" si="25"/>
        <v>6.3354761424650644E-2</v>
      </c>
      <c r="ND7" s="169">
        <f t="shared" si="25"/>
        <v>6.2312319776301708E-2</v>
      </c>
      <c r="NE7" s="169">
        <f t="shared" si="25"/>
        <v>6.1259179091596214E-2</v>
      </c>
      <c r="NF7" s="169">
        <f t="shared" si="25"/>
        <v>6.0196469289364105E-2</v>
      </c>
      <c r="NG7" s="169">
        <f t="shared" si="25"/>
        <v>5.9125313874754649E-2</v>
      </c>
      <c r="NH7" s="169">
        <f t="shared" si="25"/>
        <v>5.8046828026203805E-2</v>
      </c>
      <c r="NI7" s="169">
        <f t="shared" si="25"/>
        <v>5.6962116734758997E-2</v>
      </c>
      <c r="NJ7" s="169">
        <f t="shared" si="25"/>
        <v>5.5872272999856816E-2</v>
      </c>
      <c r="NK7" s="169">
        <f t="shared" si="26"/>
        <v>5.4778376085397339E-2</v>
      </c>
      <c r="NL7" s="169">
        <f t="shared" si="26"/>
        <v>5.3681489839697852E-2</v>
      </c>
      <c r="NM7" s="169">
        <f t="shared" si="26"/>
        <v>5.2582661082639648E-2</v>
      </c>
      <c r="NN7" s="169">
        <f t="shared" si="26"/>
        <v>5.1482918063046244E-2</v>
      </c>
      <c r="NO7" s="169">
        <f t="shared" si="26"/>
        <v>5.0383268989049705E-2</v>
      </c>
      <c r="NP7" s="169">
        <f t="shared" si="26"/>
        <v>4.9284700633916392E-2</v>
      </c>
      <c r="NQ7" s="169">
        <f t="shared" si="26"/>
        <v>4.8188177019514923E-2</v>
      </c>
      <c r="NR7" s="169">
        <f t="shared" si="26"/>
        <v>4.7094638179318526E-2</v>
      </c>
      <c r="NS7" s="169">
        <f t="shared" si="26"/>
        <v>4.6004999002543054E-2</v>
      </c>
      <c r="NT7" s="169">
        <f t="shared" si="26"/>
        <v>4.4920148160731789E-2</v>
      </c>
      <c r="NU7" s="169">
        <f t="shared" si="26"/>
        <v>4.3840947117808809E-2</v>
      </c>
      <c r="NV7" s="169">
        <f t="shared" si="26"/>
        <v>4.2768229224337595E-2</v>
      </c>
      <c r="NW7" s="169">
        <f t="shared" si="26"/>
        <v>4.170279889643945E-2</v>
      </c>
      <c r="NX7" s="169">
        <f t="shared" si="26"/>
        <v>4.0645430879549208E-2</v>
      </c>
      <c r="NY7" s="169">
        <f t="shared" si="26"/>
        <v>3.9596869596915461E-2</v>
      </c>
      <c r="NZ7" s="169">
        <f t="shared" si="26"/>
        <v>3.8557828582488317E-2</v>
      </c>
      <c r="OA7" s="169">
        <f t="shared" si="27"/>
        <v>3.7528989997581433E-2</v>
      </c>
      <c r="OB7" s="169">
        <f t="shared" si="27"/>
        <v>3.6511004230448764E-2</v>
      </c>
      <c r="OC7" s="169">
        <f t="shared" si="27"/>
        <v>3.5504489577677177E-2</v>
      </c>
      <c r="OD7" s="169">
        <f t="shared" si="27"/>
        <v>3.45100320060698E-2</v>
      </c>
      <c r="OE7" s="169">
        <f t="shared" si="27"/>
        <v>3.3528184993477234E-2</v>
      </c>
      <c r="OF7" s="169">
        <f t="shared" si="27"/>
        <v>3.2559469446828498E-2</v>
      </c>
      <c r="OG7" s="169">
        <f t="shared" si="27"/>
        <v>3.1604373695420483E-2</v>
      </c>
      <c r="OH7" s="169">
        <f t="shared" si="27"/>
        <v>3.0663353557342989E-2</v>
      </c>
      <c r="OI7" s="169">
        <f t="shared" si="27"/>
        <v>2.9736832476748371E-2</v>
      </c>
      <c r="OJ7" s="169">
        <f t="shared" si="27"/>
        <v>2.8825201729519544E-2</v>
      </c>
      <c r="OK7" s="169">
        <f t="shared" si="27"/>
        <v>2.7928820694747739E-2</v>
      </c>
      <c r="OL7" s="169">
        <f t="shared" si="27"/>
        <v>2.704801718930349E-2</v>
      </c>
      <c r="OM7" s="169">
        <f t="shared" si="27"/>
        <v>2.6183087862668819E-2</v>
      </c>
      <c r="ON7" s="169">
        <f t="shared" si="27"/>
        <v>2.5334298649097736E-2</v>
      </c>
      <c r="OO7" s="169">
        <f t="shared" si="27"/>
        <v>2.4501885274084471E-2</v>
      </c>
      <c r="OP7" s="169">
        <f t="shared" si="27"/>
        <v>2.3686053812044729E-2</v>
      </c>
      <c r="OQ7" s="169">
        <f t="shared" si="28"/>
        <v>2.2886981292054694E-2</v>
      </c>
      <c r="OR7" s="169">
        <f t="shared" si="28"/>
        <v>2.2104816348445359E-2</v>
      </c>
      <c r="OS7" s="169">
        <f t="shared" si="28"/>
        <v>2.1339679913014817E-2</v>
      </c>
      <c r="OT7" s="169">
        <f t="shared" si="28"/>
        <v>2.059166594560027E-2</v>
      </c>
      <c r="OU7" s="169">
        <f t="shared" si="28"/>
        <v>1.9860842199741675E-2</v>
      </c>
      <c r="OV7" s="169">
        <f t="shared" si="28"/>
        <v>1.9147251020171667E-2</v>
      </c>
      <c r="OW7" s="169">
        <f t="shared" si="28"/>
        <v>1.8450910168881132E-2</v>
      </c>
      <c r="OX7" s="169">
        <f t="shared" si="28"/>
        <v>1.7771813676534638E-2</v>
      </c>
      <c r="OY7" s="169">
        <f t="shared" si="28"/>
        <v>1.7109932716046158E-2</v>
      </c>
      <c r="OZ7" s="169">
        <f t="shared" si="28"/>
        <v>1.6465216495171832E-2</v>
      </c>
      <c r="PA7" s="169">
        <f t="shared" si="28"/>
        <v>1.5837593165031524E-2</v>
      </c>
      <c r="PB7" s="169">
        <f t="shared" si="28"/>
        <v>1.5226970741536257E-2</v>
      </c>
      <c r="PC7" s="169">
        <f t="shared" si="28"/>
        <v>1.463323803677098E-2</v>
      </c>
      <c r="PD7" s="169">
        <f t="shared" si="28"/>
        <v>1.4056265597463122E-2</v>
      </c>
      <c r="PE7" s="169">
        <f t="shared" si="28"/>
        <v>1.349590664775527E-2</v>
      </c>
      <c r="PF7" s="169">
        <f t="shared" si="28"/>
        <v>1.2951998033594663E-2</v>
      </c>
      <c r="PG7" s="169">
        <f t="shared" si="29"/>
        <v>1.2424361166152446E-2</v>
      </c>
      <c r="PH7" s="169">
        <f t="shared" si="29"/>
        <v>1.1912802961791364E-2</v>
      </c>
      <c r="PI7" s="169">
        <f t="shared" si="29"/>
        <v>1.1417116776210524E-2</v>
      </c>
      <c r="PJ7" s="169">
        <f t="shared" si="29"/>
        <v>1.0937083330510343E-2</v>
      </c>
      <c r="PK7" s="169">
        <f t="shared" si="29"/>
        <v>1.0472471627038068E-2</v>
      </c>
      <c r="PL7" s="169">
        <f t="shared" si="29"/>
        <v>1.0023039852994853E-2</v>
      </c>
      <c r="PM7" s="169">
        <f t="shared" si="29"/>
        <v>9.5885362699078078E-3</v>
      </c>
      <c r="PN7" s="169">
        <f t="shared" si="29"/>
        <v>9.1687000871945538E-3</v>
      </c>
      <c r="PO7" s="169">
        <f t="shared" si="29"/>
        <v>8.7632623181729784E-3</v>
      </c>
    </row>
    <row r="8" spans="1:432" x14ac:dyDescent="0.75">
      <c r="A8" s="390" t="s">
        <v>877</v>
      </c>
      <c r="B8" s="396">
        <f>IF($R8="","",ROUND(_xlfn.NORM.INV(ABS(VLOOKUP($T$1,VLookups!$A$43:$B$44,2,FALSE)-B$2),$N8,$R8),0))</f>
        <v>93</v>
      </c>
      <c r="C8" s="403">
        <f t="shared" si="30"/>
        <v>44510</v>
      </c>
      <c r="D8" s="404">
        <f t="shared" si="31"/>
        <v>44657</v>
      </c>
      <c r="E8" s="115">
        <v>-0.25</v>
      </c>
      <c r="F8" s="117"/>
      <c r="G8" s="122">
        <f t="shared" si="32"/>
        <v>60</v>
      </c>
      <c r="H8" s="95">
        <v>80</v>
      </c>
      <c r="I8" s="122">
        <f t="shared" si="33"/>
        <v>120</v>
      </c>
      <c r="J8" s="117"/>
      <c r="K8" s="114"/>
      <c r="L8" s="124">
        <f t="shared" si="0"/>
        <v>1</v>
      </c>
      <c r="M8" s="124">
        <f t="shared" si="1"/>
        <v>0.5</v>
      </c>
      <c r="N8" s="73">
        <f t="shared" si="34"/>
        <v>83.333333333333329</v>
      </c>
      <c r="O8" s="23" t="s">
        <v>1</v>
      </c>
      <c r="P8" s="57"/>
      <c r="Q8" s="280"/>
      <c r="R8" s="74">
        <f>IF(AND(G8&gt;0,H8&gt;0,I8&gt;0),IF(ISBLANK(Q8),IF(ISBLANK(O8),"",(I8-G8)*VLOOKUP(O8,VLookups!$A$4:$B$13,2,FALSE)),Q8),"")</f>
        <v>12</v>
      </c>
      <c r="S8" s="75">
        <f t="shared" si="2"/>
        <v>144</v>
      </c>
      <c r="T8" s="95">
        <v>83</v>
      </c>
      <c r="U8" s="270">
        <f>IF(AND(T8&gt;0,H8&gt;0,NOT(R8="")),ABS(VLOOKUP($T$1,VLookups!$A$43:$B$44,2,FALSE)-_xlfn.NORM.DIST(T8,N8,R8,TRUE)),"")</f>
        <v>0.48891969494352022</v>
      </c>
      <c r="V8" s="94">
        <f>IF(AND($G8&gt;0,$H8&gt;0,$I8&gt;0,NOT(ISBLANK($O8))),_xlfn.NORM.INV(ABS(VLOOKUP($T$1,VLookups!$A$43:$B$44,2,FALSE)-V$3),$N8,$R8),"")</f>
        <v>67.95471454679813</v>
      </c>
      <c r="W8" s="93">
        <f>IF(AND($G8&gt;0,$H8&gt;0,$I8&gt;0,NOT(ISBLANK($O8))),_xlfn.NORM.INV(ABS(VLOOKUP($T$1,VLookups!$A$43:$B$44,2,FALSE)-W$3),$N8,$R8),"")</f>
        <v>98.711952119868528</v>
      </c>
      <c r="X8" s="94">
        <f>IF(AND($G8&gt;0,$H8&gt;0,$I8&gt;0,NOT(ISBLANK($O8))),_xlfn.NORM.INV(ABS(VLOOKUP($T$1,VLookups!$A$43:$B$44,2,FALSE)-X$3),$N8,$R8),"")</f>
        <v>95.770534007258803</v>
      </c>
      <c r="Y8" s="93">
        <f>IF(AND($G8&gt;0,$H8&gt;0,$I8&gt;0,NOT(ISBLANK($O8))),_xlfn.NORM.INV(ABS(VLOOKUP($T$1,VLookups!$A$43:$B$44,2,FALSE)-Y$3),$N8,$R8),"")</f>
        <v>93.432788136208302</v>
      </c>
      <c r="Z8" s="94">
        <f>IF(AND($G8&gt;0,$H8&gt;0,$I8&gt;0,NOT(ISBLANK($O8))),_xlfn.NORM.INV(ABS(VLOOKUP($T$1,VLookups!$A$43:$B$44,2,FALSE)-Z$3),$N8,$R8),"")</f>
        <v>91.427210335686311</v>
      </c>
      <c r="AA8" s="93">
        <f>IF(AND($G8&gt;0,$H8&gt;0,$I8&gt;0,NOT(ISBLANK($O8))),_xlfn.NORM.INV(ABS(VLOOKUP($T$1,VLookups!$A$43:$B$44,2,FALSE)-AA$3),$N8,$R8),"")</f>
        <v>89.62613948582981</v>
      </c>
      <c r="AB8" s="5"/>
      <c r="AC8" s="168">
        <f t="shared" si="35"/>
        <v>0.3</v>
      </c>
      <c r="AD8" s="49">
        <f t="shared" si="36"/>
        <v>50.000000000000284</v>
      </c>
      <c r="AE8" s="49">
        <f t="shared" si="36"/>
        <v>50.300000000000281</v>
      </c>
      <c r="AF8" s="49">
        <f t="shared" si="36"/>
        <v>50.600000000000279</v>
      </c>
      <c r="AG8" s="49">
        <f t="shared" si="36"/>
        <v>50.900000000000276</v>
      </c>
      <c r="AH8" s="49">
        <f t="shared" si="36"/>
        <v>51.200000000000273</v>
      </c>
      <c r="AI8" s="49">
        <f t="shared" si="36"/>
        <v>51.50000000000027</v>
      </c>
      <c r="AJ8" s="49">
        <f t="shared" si="36"/>
        <v>51.800000000000267</v>
      </c>
      <c r="AK8" s="49">
        <f t="shared" si="36"/>
        <v>52.100000000000264</v>
      </c>
      <c r="AL8" s="49">
        <f t="shared" si="36"/>
        <v>52.400000000000261</v>
      </c>
      <c r="AM8" s="49">
        <f t="shared" si="36"/>
        <v>52.700000000000259</v>
      </c>
      <c r="AN8" s="49">
        <f t="shared" si="36"/>
        <v>53.000000000000256</v>
      </c>
      <c r="AO8" s="49">
        <f t="shared" si="36"/>
        <v>53.300000000000253</v>
      </c>
      <c r="AP8" s="49">
        <f t="shared" si="36"/>
        <v>53.60000000000025</v>
      </c>
      <c r="AQ8" s="49">
        <f t="shared" si="36"/>
        <v>53.900000000000247</v>
      </c>
      <c r="AR8" s="49">
        <f t="shared" si="36"/>
        <v>54.200000000000244</v>
      </c>
      <c r="AS8" s="49">
        <f t="shared" si="36"/>
        <v>54.500000000000242</v>
      </c>
      <c r="AT8" s="49">
        <f t="shared" si="3"/>
        <v>54.800000000000239</v>
      </c>
      <c r="AU8" s="49">
        <f t="shared" si="4"/>
        <v>55.100000000000236</v>
      </c>
      <c r="AV8" s="49">
        <f t="shared" si="4"/>
        <v>55.400000000000233</v>
      </c>
      <c r="AW8" s="49">
        <f t="shared" si="4"/>
        <v>55.70000000000023</v>
      </c>
      <c r="AX8" s="49">
        <f t="shared" si="4"/>
        <v>56.000000000000227</v>
      </c>
      <c r="AY8" s="49">
        <f t="shared" si="4"/>
        <v>56.300000000000225</v>
      </c>
      <c r="AZ8" s="49">
        <f t="shared" si="4"/>
        <v>56.600000000000222</v>
      </c>
      <c r="BA8" s="49">
        <f t="shared" si="4"/>
        <v>56.900000000000219</v>
      </c>
      <c r="BB8" s="49">
        <f t="shared" si="4"/>
        <v>57.200000000000216</v>
      </c>
      <c r="BC8" s="49">
        <f t="shared" si="4"/>
        <v>57.500000000000213</v>
      </c>
      <c r="BD8" s="49">
        <f t="shared" si="4"/>
        <v>57.80000000000021</v>
      </c>
      <c r="BE8" s="49">
        <f t="shared" si="4"/>
        <v>58.100000000000207</v>
      </c>
      <c r="BF8" s="49">
        <f t="shared" si="4"/>
        <v>58.400000000000205</v>
      </c>
      <c r="BG8" s="49">
        <f t="shared" si="4"/>
        <v>58.700000000000202</v>
      </c>
      <c r="BH8" s="49">
        <f t="shared" si="4"/>
        <v>59.000000000000199</v>
      </c>
      <c r="BI8" s="49">
        <f t="shared" si="4"/>
        <v>59.300000000000196</v>
      </c>
      <c r="BJ8" s="49">
        <f t="shared" si="4"/>
        <v>59.600000000000193</v>
      </c>
      <c r="BK8" s="49">
        <f t="shared" si="5"/>
        <v>59.90000000000019</v>
      </c>
      <c r="BL8" s="49">
        <f t="shared" si="5"/>
        <v>60.200000000000188</v>
      </c>
      <c r="BM8" s="49">
        <f t="shared" si="5"/>
        <v>60.500000000000185</v>
      </c>
      <c r="BN8" s="49">
        <f t="shared" si="5"/>
        <v>60.800000000000182</v>
      </c>
      <c r="BO8" s="49">
        <f t="shared" si="5"/>
        <v>61.100000000000179</v>
      </c>
      <c r="BP8" s="49">
        <f t="shared" si="5"/>
        <v>61.400000000000176</v>
      </c>
      <c r="BQ8" s="49">
        <f t="shared" si="5"/>
        <v>61.700000000000173</v>
      </c>
      <c r="BR8" s="49">
        <f t="shared" si="5"/>
        <v>62.000000000000171</v>
      </c>
      <c r="BS8" s="49">
        <f t="shared" si="5"/>
        <v>62.300000000000168</v>
      </c>
      <c r="BT8" s="49">
        <f t="shared" si="5"/>
        <v>62.600000000000165</v>
      </c>
      <c r="BU8" s="49">
        <f t="shared" si="5"/>
        <v>62.900000000000162</v>
      </c>
      <c r="BV8" s="49">
        <f t="shared" si="5"/>
        <v>63.200000000000159</v>
      </c>
      <c r="BW8" s="49">
        <f t="shared" si="5"/>
        <v>63.500000000000156</v>
      </c>
      <c r="BX8" s="49">
        <f t="shared" si="5"/>
        <v>63.800000000000153</v>
      </c>
      <c r="BY8" s="49">
        <f t="shared" si="5"/>
        <v>64.100000000000151</v>
      </c>
      <c r="BZ8" s="49">
        <f t="shared" si="5"/>
        <v>64.400000000000148</v>
      </c>
      <c r="CA8" s="49">
        <f t="shared" si="6"/>
        <v>64.700000000000145</v>
      </c>
      <c r="CB8" s="49">
        <f t="shared" si="6"/>
        <v>65.000000000000142</v>
      </c>
      <c r="CC8" s="49">
        <f t="shared" si="6"/>
        <v>65.300000000000139</v>
      </c>
      <c r="CD8" s="49">
        <f t="shared" si="6"/>
        <v>65.600000000000136</v>
      </c>
      <c r="CE8" s="49">
        <f t="shared" si="6"/>
        <v>65.900000000000134</v>
      </c>
      <c r="CF8" s="49">
        <f t="shared" si="6"/>
        <v>66.200000000000131</v>
      </c>
      <c r="CG8" s="49">
        <f t="shared" si="6"/>
        <v>66.500000000000128</v>
      </c>
      <c r="CH8" s="49">
        <f t="shared" si="6"/>
        <v>66.800000000000125</v>
      </c>
      <c r="CI8" s="49">
        <f t="shared" si="6"/>
        <v>67.100000000000122</v>
      </c>
      <c r="CJ8" s="49">
        <f t="shared" si="6"/>
        <v>67.400000000000119</v>
      </c>
      <c r="CK8" s="49">
        <f t="shared" si="6"/>
        <v>67.700000000000117</v>
      </c>
      <c r="CL8" s="49">
        <f t="shared" si="6"/>
        <v>68.000000000000114</v>
      </c>
      <c r="CM8" s="49">
        <f t="shared" si="6"/>
        <v>68.300000000000111</v>
      </c>
      <c r="CN8" s="49">
        <f t="shared" si="6"/>
        <v>68.600000000000108</v>
      </c>
      <c r="CO8" s="49">
        <f t="shared" si="6"/>
        <v>68.900000000000105</v>
      </c>
      <c r="CP8" s="49">
        <f t="shared" si="6"/>
        <v>69.200000000000102</v>
      </c>
      <c r="CQ8" s="49">
        <f t="shared" si="7"/>
        <v>69.500000000000099</v>
      </c>
      <c r="CR8" s="49">
        <f t="shared" si="7"/>
        <v>69.800000000000097</v>
      </c>
      <c r="CS8" s="49">
        <f t="shared" si="7"/>
        <v>70.100000000000094</v>
      </c>
      <c r="CT8" s="49">
        <f t="shared" si="7"/>
        <v>70.400000000000091</v>
      </c>
      <c r="CU8" s="49">
        <f t="shared" si="7"/>
        <v>70.700000000000088</v>
      </c>
      <c r="CV8" s="49">
        <f t="shared" si="7"/>
        <v>71.000000000000085</v>
      </c>
      <c r="CW8" s="49">
        <f t="shared" si="7"/>
        <v>71.300000000000082</v>
      </c>
      <c r="CX8" s="49">
        <f t="shared" si="7"/>
        <v>71.60000000000008</v>
      </c>
      <c r="CY8" s="49">
        <f t="shared" si="7"/>
        <v>71.900000000000077</v>
      </c>
      <c r="CZ8" s="49">
        <f t="shared" si="7"/>
        <v>72.200000000000074</v>
      </c>
      <c r="DA8" s="49">
        <f t="shared" si="7"/>
        <v>72.500000000000071</v>
      </c>
      <c r="DB8" s="49">
        <f t="shared" si="7"/>
        <v>72.800000000000068</v>
      </c>
      <c r="DC8" s="49">
        <f t="shared" si="7"/>
        <v>73.100000000000065</v>
      </c>
      <c r="DD8" s="49">
        <f t="shared" si="7"/>
        <v>73.400000000000063</v>
      </c>
      <c r="DE8" s="49">
        <f t="shared" si="7"/>
        <v>73.70000000000006</v>
      </c>
      <c r="DF8" s="49">
        <f t="shared" si="7"/>
        <v>74.000000000000057</v>
      </c>
      <c r="DG8" s="49">
        <f t="shared" si="8"/>
        <v>74.300000000000054</v>
      </c>
      <c r="DH8" s="49">
        <f t="shared" si="8"/>
        <v>74.600000000000051</v>
      </c>
      <c r="DI8" s="49">
        <f t="shared" si="8"/>
        <v>74.900000000000048</v>
      </c>
      <c r="DJ8" s="49">
        <f t="shared" si="8"/>
        <v>75.200000000000045</v>
      </c>
      <c r="DK8" s="49">
        <f t="shared" si="8"/>
        <v>75.500000000000043</v>
      </c>
      <c r="DL8" s="49">
        <f t="shared" si="8"/>
        <v>75.80000000000004</v>
      </c>
      <c r="DM8" s="49">
        <f t="shared" si="8"/>
        <v>76.100000000000037</v>
      </c>
      <c r="DN8" s="49">
        <f t="shared" si="8"/>
        <v>76.400000000000034</v>
      </c>
      <c r="DO8" s="49">
        <f t="shared" si="8"/>
        <v>76.700000000000031</v>
      </c>
      <c r="DP8" s="49">
        <f t="shared" si="8"/>
        <v>77.000000000000028</v>
      </c>
      <c r="DQ8" s="49">
        <f t="shared" si="8"/>
        <v>77.300000000000026</v>
      </c>
      <c r="DR8" s="49">
        <f t="shared" si="8"/>
        <v>77.600000000000023</v>
      </c>
      <c r="DS8" s="49">
        <f t="shared" si="8"/>
        <v>77.90000000000002</v>
      </c>
      <c r="DT8" s="49">
        <f t="shared" si="8"/>
        <v>78.200000000000017</v>
      </c>
      <c r="DU8" s="49">
        <f t="shared" si="8"/>
        <v>78.500000000000014</v>
      </c>
      <c r="DV8" s="49">
        <f t="shared" si="8"/>
        <v>78.800000000000011</v>
      </c>
      <c r="DW8" s="49">
        <f t="shared" si="9"/>
        <v>79.100000000000009</v>
      </c>
      <c r="DX8" s="49">
        <f t="shared" si="9"/>
        <v>79.400000000000006</v>
      </c>
      <c r="DY8" s="49">
        <f t="shared" si="9"/>
        <v>79.7</v>
      </c>
      <c r="DZ8" s="183">
        <f t="shared" si="37"/>
        <v>80</v>
      </c>
      <c r="EA8" s="49">
        <f t="shared" si="10"/>
        <v>80.3</v>
      </c>
      <c r="EB8" s="49">
        <f t="shared" si="10"/>
        <v>80.599999999999994</v>
      </c>
      <c r="EC8" s="49">
        <f t="shared" si="10"/>
        <v>80.899999999999991</v>
      </c>
      <c r="ED8" s="49">
        <f t="shared" si="10"/>
        <v>81.199999999999989</v>
      </c>
      <c r="EE8" s="49">
        <f t="shared" si="10"/>
        <v>81.499999999999986</v>
      </c>
      <c r="EF8" s="49">
        <f t="shared" si="10"/>
        <v>81.799999999999983</v>
      </c>
      <c r="EG8" s="49">
        <f t="shared" si="10"/>
        <v>82.09999999999998</v>
      </c>
      <c r="EH8" s="49">
        <f t="shared" si="10"/>
        <v>82.399999999999977</v>
      </c>
      <c r="EI8" s="49">
        <f t="shared" si="10"/>
        <v>82.699999999999974</v>
      </c>
      <c r="EJ8" s="49">
        <f t="shared" si="10"/>
        <v>82.999999999999972</v>
      </c>
      <c r="EK8" s="49">
        <f t="shared" si="10"/>
        <v>83.299999999999969</v>
      </c>
      <c r="EL8" s="49">
        <f t="shared" si="10"/>
        <v>83.599999999999966</v>
      </c>
      <c r="EM8" s="49">
        <f t="shared" si="10"/>
        <v>83.899999999999963</v>
      </c>
      <c r="EN8" s="49">
        <f t="shared" si="10"/>
        <v>84.19999999999996</v>
      </c>
      <c r="EO8" s="49">
        <f t="shared" si="10"/>
        <v>84.499999999999957</v>
      </c>
      <c r="EP8" s="49">
        <f t="shared" si="10"/>
        <v>84.799999999999955</v>
      </c>
      <c r="EQ8" s="49">
        <f t="shared" si="11"/>
        <v>85.099999999999952</v>
      </c>
      <c r="ER8" s="49">
        <f t="shared" si="11"/>
        <v>85.399999999999949</v>
      </c>
      <c r="ES8" s="49">
        <f t="shared" si="11"/>
        <v>85.699999999999946</v>
      </c>
      <c r="ET8" s="49">
        <f t="shared" si="11"/>
        <v>85.999999999999943</v>
      </c>
      <c r="EU8" s="49">
        <f t="shared" si="11"/>
        <v>86.29999999999994</v>
      </c>
      <c r="EV8" s="49">
        <f t="shared" si="11"/>
        <v>86.599999999999937</v>
      </c>
      <c r="EW8" s="49">
        <f t="shared" si="11"/>
        <v>86.899999999999935</v>
      </c>
      <c r="EX8" s="49">
        <f t="shared" si="11"/>
        <v>87.199999999999932</v>
      </c>
      <c r="EY8" s="49">
        <f t="shared" si="11"/>
        <v>87.499999999999929</v>
      </c>
      <c r="EZ8" s="49">
        <f t="shared" si="11"/>
        <v>87.799999999999926</v>
      </c>
      <c r="FA8" s="49">
        <f t="shared" si="11"/>
        <v>88.099999999999923</v>
      </c>
      <c r="FB8" s="49">
        <f t="shared" si="11"/>
        <v>88.39999999999992</v>
      </c>
      <c r="FC8" s="49">
        <f t="shared" si="11"/>
        <v>88.699999999999918</v>
      </c>
      <c r="FD8" s="49">
        <f t="shared" si="11"/>
        <v>88.999999999999915</v>
      </c>
      <c r="FE8" s="49">
        <f t="shared" si="11"/>
        <v>89.299999999999912</v>
      </c>
      <c r="FF8" s="49">
        <f t="shared" si="11"/>
        <v>89.599999999999909</v>
      </c>
      <c r="FG8" s="49">
        <f t="shared" si="12"/>
        <v>89.899999999999906</v>
      </c>
      <c r="FH8" s="49">
        <f t="shared" si="12"/>
        <v>90.199999999999903</v>
      </c>
      <c r="FI8" s="49">
        <f t="shared" si="12"/>
        <v>90.499999999999901</v>
      </c>
      <c r="FJ8" s="49">
        <f t="shared" si="12"/>
        <v>90.799999999999898</v>
      </c>
      <c r="FK8" s="49">
        <f t="shared" si="12"/>
        <v>91.099999999999895</v>
      </c>
      <c r="FL8" s="49">
        <f t="shared" si="12"/>
        <v>91.399999999999892</v>
      </c>
      <c r="FM8" s="49">
        <f t="shared" si="12"/>
        <v>91.699999999999889</v>
      </c>
      <c r="FN8" s="49">
        <f t="shared" si="12"/>
        <v>91.999999999999886</v>
      </c>
      <c r="FO8" s="49">
        <f t="shared" si="12"/>
        <v>92.299999999999883</v>
      </c>
      <c r="FP8" s="49">
        <f t="shared" si="12"/>
        <v>92.599999999999881</v>
      </c>
      <c r="FQ8" s="49">
        <f t="shared" si="12"/>
        <v>92.899999999999878</v>
      </c>
      <c r="FR8" s="49">
        <f t="shared" si="12"/>
        <v>93.199999999999875</v>
      </c>
      <c r="FS8" s="49">
        <f t="shared" si="12"/>
        <v>93.499999999999872</v>
      </c>
      <c r="FT8" s="49">
        <f t="shared" si="12"/>
        <v>93.799999999999869</v>
      </c>
      <c r="FU8" s="49">
        <f t="shared" si="12"/>
        <v>94.099999999999866</v>
      </c>
      <c r="FV8" s="49">
        <f t="shared" si="12"/>
        <v>94.399999999999864</v>
      </c>
      <c r="FW8" s="49">
        <f t="shared" si="13"/>
        <v>94.699999999999861</v>
      </c>
      <c r="FX8" s="49">
        <f t="shared" si="13"/>
        <v>94.999999999999858</v>
      </c>
      <c r="FY8" s="49">
        <f t="shared" si="13"/>
        <v>95.299999999999855</v>
      </c>
      <c r="FZ8" s="49">
        <f t="shared" si="13"/>
        <v>95.599999999999852</v>
      </c>
      <c r="GA8" s="49">
        <f t="shared" si="13"/>
        <v>95.899999999999849</v>
      </c>
      <c r="GB8" s="49">
        <f t="shared" si="13"/>
        <v>96.199999999999847</v>
      </c>
      <c r="GC8" s="49">
        <f t="shared" si="13"/>
        <v>96.499999999999844</v>
      </c>
      <c r="GD8" s="49">
        <f t="shared" si="13"/>
        <v>96.799999999999841</v>
      </c>
      <c r="GE8" s="49">
        <f t="shared" si="13"/>
        <v>97.099999999999838</v>
      </c>
      <c r="GF8" s="49">
        <f t="shared" si="13"/>
        <v>97.399999999999835</v>
      </c>
      <c r="GG8" s="49">
        <f t="shared" si="13"/>
        <v>97.699999999999832</v>
      </c>
      <c r="GH8" s="49">
        <f t="shared" si="13"/>
        <v>97.999999999999829</v>
      </c>
      <c r="GI8" s="49">
        <f t="shared" si="13"/>
        <v>98.299999999999827</v>
      </c>
      <c r="GJ8" s="49">
        <f t="shared" si="13"/>
        <v>98.599999999999824</v>
      </c>
      <c r="GK8" s="49">
        <f t="shared" si="13"/>
        <v>98.899999999999821</v>
      </c>
      <c r="GL8" s="49">
        <f t="shared" si="13"/>
        <v>99.199999999999818</v>
      </c>
      <c r="GM8" s="49">
        <f t="shared" si="14"/>
        <v>99.499999999999815</v>
      </c>
      <c r="GN8" s="49">
        <f t="shared" si="14"/>
        <v>99.799999999999812</v>
      </c>
      <c r="GO8" s="49">
        <f t="shared" si="14"/>
        <v>100.09999999999981</v>
      </c>
      <c r="GP8" s="49">
        <f t="shared" si="14"/>
        <v>100.39999999999981</v>
      </c>
      <c r="GQ8" s="49">
        <f t="shared" si="14"/>
        <v>100.6999999999998</v>
      </c>
      <c r="GR8" s="49">
        <f t="shared" si="14"/>
        <v>100.9999999999998</v>
      </c>
      <c r="GS8" s="49">
        <f t="shared" si="14"/>
        <v>101.2999999999998</v>
      </c>
      <c r="GT8" s="49">
        <f t="shared" si="14"/>
        <v>101.5999999999998</v>
      </c>
      <c r="GU8" s="49">
        <f t="shared" si="14"/>
        <v>101.89999999999979</v>
      </c>
      <c r="GV8" s="49">
        <f t="shared" si="14"/>
        <v>102.19999999999979</v>
      </c>
      <c r="GW8" s="49">
        <f t="shared" si="14"/>
        <v>102.49999999999979</v>
      </c>
      <c r="GX8" s="49">
        <f t="shared" si="14"/>
        <v>102.79999999999978</v>
      </c>
      <c r="GY8" s="49">
        <f t="shared" si="14"/>
        <v>103.09999999999978</v>
      </c>
      <c r="GZ8" s="49">
        <f t="shared" si="14"/>
        <v>103.39999999999978</v>
      </c>
      <c r="HA8" s="49">
        <f t="shared" si="14"/>
        <v>103.69999999999978</v>
      </c>
      <c r="HB8" s="49">
        <f t="shared" si="14"/>
        <v>103.99999999999977</v>
      </c>
      <c r="HC8" s="49">
        <f t="shared" si="15"/>
        <v>104.29999999999977</v>
      </c>
      <c r="HD8" s="49">
        <f t="shared" si="15"/>
        <v>104.59999999999977</v>
      </c>
      <c r="HE8" s="49">
        <f t="shared" si="15"/>
        <v>104.89999999999976</v>
      </c>
      <c r="HF8" s="49">
        <f t="shared" si="15"/>
        <v>105.19999999999976</v>
      </c>
      <c r="HG8" s="49">
        <f t="shared" si="15"/>
        <v>105.49999999999976</v>
      </c>
      <c r="HH8" s="49">
        <f t="shared" si="15"/>
        <v>105.79999999999976</v>
      </c>
      <c r="HI8" s="49">
        <f t="shared" si="15"/>
        <v>106.09999999999975</v>
      </c>
      <c r="HJ8" s="49">
        <f t="shared" si="15"/>
        <v>106.39999999999975</v>
      </c>
      <c r="HK8" s="49">
        <f t="shared" si="15"/>
        <v>106.69999999999975</v>
      </c>
      <c r="HL8" s="49">
        <f t="shared" si="15"/>
        <v>106.99999999999974</v>
      </c>
      <c r="HM8" s="49">
        <f t="shared" si="15"/>
        <v>107.29999999999974</v>
      </c>
      <c r="HN8" s="49">
        <f t="shared" si="15"/>
        <v>107.59999999999974</v>
      </c>
      <c r="HO8" s="49">
        <f t="shared" si="15"/>
        <v>107.89999999999974</v>
      </c>
      <c r="HP8" s="49">
        <f t="shared" si="15"/>
        <v>108.19999999999973</v>
      </c>
      <c r="HQ8" s="49">
        <f t="shared" si="15"/>
        <v>108.49999999999973</v>
      </c>
      <c r="HR8" s="49">
        <f t="shared" si="15"/>
        <v>108.79999999999973</v>
      </c>
      <c r="HS8" s="49">
        <f t="shared" si="16"/>
        <v>109.09999999999972</v>
      </c>
      <c r="HT8" s="49">
        <f t="shared" si="16"/>
        <v>109.39999999999972</v>
      </c>
      <c r="HU8" s="49">
        <f t="shared" si="16"/>
        <v>109.69999999999972</v>
      </c>
      <c r="HV8" s="49">
        <f t="shared" si="16"/>
        <v>109.99999999999972</v>
      </c>
      <c r="HW8" s="169">
        <f t="shared" si="17"/>
        <v>7.0179454034324296E-4</v>
      </c>
      <c r="HX8" s="169">
        <f t="shared" si="17"/>
        <v>7.5202730118497144E-4</v>
      </c>
      <c r="HY8" s="169">
        <f t="shared" si="17"/>
        <v>8.0535209952267684E-4</v>
      </c>
      <c r="HZ8" s="169">
        <f t="shared" si="17"/>
        <v>8.6191918808445529E-4</v>
      </c>
      <c r="IA8" s="169">
        <f t="shared" si="17"/>
        <v>9.2188313269103966E-4</v>
      </c>
      <c r="IB8" s="169">
        <f t="shared" si="17"/>
        <v>9.8540271549613827E-4</v>
      </c>
      <c r="IC8" s="169">
        <f t="shared" si="17"/>
        <v>1.0526408178411918E-3</v>
      </c>
      <c r="ID8" s="169">
        <f t="shared" si="17"/>
        <v>1.1237642817608598E-3</v>
      </c>
      <c r="IE8" s="169">
        <f t="shared" si="17"/>
        <v>1.1989437492054052E-3</v>
      </c>
      <c r="IF8" s="169">
        <f t="shared" si="17"/>
        <v>1.278353478082818E-3</v>
      </c>
      <c r="IG8" s="169">
        <f t="shared" si="17"/>
        <v>1.3621711342673636E-3</v>
      </c>
      <c r="IH8" s="169">
        <f t="shared" si="17"/>
        <v>1.4505775587724816E-3</v>
      </c>
      <c r="II8" s="169">
        <f t="shared" si="17"/>
        <v>1.5437565093447034E-3</v>
      </c>
      <c r="IJ8" s="169">
        <f t="shared" si="17"/>
        <v>1.641894375801737E-3</v>
      </c>
      <c r="IK8" s="169">
        <f t="shared" si="17"/>
        <v>1.745179868512288E-3</v>
      </c>
      <c r="IL8" s="169">
        <f t="shared" si="17"/>
        <v>1.8538036794973744E-3</v>
      </c>
      <c r="IM8" s="169">
        <f t="shared" si="18"/>
        <v>1.9679581157231846E-3</v>
      </c>
      <c r="IN8" s="169">
        <f t="shared" si="18"/>
        <v>2.0878367042537144E-3</v>
      </c>
      <c r="IO8" s="169">
        <f t="shared" si="18"/>
        <v>2.2136337690374856E-3</v>
      </c>
      <c r="IP8" s="169">
        <f t="shared" si="18"/>
        <v>2.3455439792164578E-3</v>
      </c>
      <c r="IQ8" s="169">
        <f t="shared" si="18"/>
        <v>2.4837618689667221E-3</v>
      </c>
      <c r="IR8" s="169">
        <f t="shared" si="18"/>
        <v>2.6284813290092753E-3</v>
      </c>
      <c r="IS8" s="169">
        <f t="shared" si="18"/>
        <v>2.7798950700649821E-3</v>
      </c>
      <c r="IT8" s="169">
        <f t="shared" si="18"/>
        <v>2.9381940586703545E-3</v>
      </c>
      <c r="IU8" s="169">
        <f t="shared" si="18"/>
        <v>3.1035669259194842E-3</v>
      </c>
      <c r="IV8" s="169">
        <f t="shared" si="18"/>
        <v>3.2761993498519213E-3</v>
      </c>
      <c r="IW8" s="169">
        <f t="shared" si="18"/>
        <v>3.4562734123660737E-3</v>
      </c>
      <c r="IX8" s="169">
        <f t="shared" si="18"/>
        <v>3.6439669317018821E-3</v>
      </c>
      <c r="IY8" s="169">
        <f t="shared" si="18"/>
        <v>3.8394527717046712E-3</v>
      </c>
      <c r="IZ8" s="169">
        <f t="shared" si="18"/>
        <v>4.0428981292534028E-3</v>
      </c>
      <c r="JA8" s="169">
        <f t="shared" si="18"/>
        <v>4.2544638014101153E-3</v>
      </c>
      <c r="JB8" s="169">
        <f t="shared" si="18"/>
        <v>4.4743034340222667E-3</v>
      </c>
      <c r="JC8" s="169">
        <f t="shared" si="19"/>
        <v>4.7025627536854001E-3</v>
      </c>
      <c r="JD8" s="169">
        <f t="shared" si="19"/>
        <v>4.9393787851484136E-3</v>
      </c>
      <c r="JE8" s="169">
        <f t="shared" si="19"/>
        <v>5.1848790564173221E-3</v>
      </c>
      <c r="JF8" s="169">
        <f t="shared" si="19"/>
        <v>5.4391807939843462E-3</v>
      </c>
      <c r="JG8" s="169">
        <f t="shared" si="19"/>
        <v>5.7023901107763108E-3</v>
      </c>
      <c r="JH8" s="169">
        <f t="shared" si="19"/>
        <v>5.9746011895787628E-3</v>
      </c>
      <c r="JI8" s="169">
        <f t="shared" si="19"/>
        <v>6.2558954648484566E-3</v>
      </c>
      <c r="JJ8" s="169">
        <f t="shared" si="19"/>
        <v>6.5463408059759408E-3</v>
      </c>
      <c r="JK8" s="169">
        <f t="shared" si="19"/>
        <v>6.8459907052006632E-3</v>
      </c>
      <c r="JL8" s="169">
        <f t="shared" si="19"/>
        <v>7.1548834735118121E-3</v>
      </c>
      <c r="JM8" s="169">
        <f t="shared" si="19"/>
        <v>7.4730414479883241E-3</v>
      </c>
      <c r="JN8" s="169">
        <f t="shared" si="19"/>
        <v>7.8004702141394114E-3</v>
      </c>
      <c r="JO8" s="169">
        <f t="shared" si="19"/>
        <v>8.137157846901704E-3</v>
      </c>
      <c r="JP8" s="169">
        <f t="shared" si="19"/>
        <v>8.4830741740294247E-3</v>
      </c>
      <c r="JQ8" s="169">
        <f t="shared" si="19"/>
        <v>8.8381700656789269E-3</v>
      </c>
      <c r="JR8" s="169">
        <f t="shared" si="19"/>
        <v>9.2023767540370775E-3</v>
      </c>
      <c r="JS8" s="169">
        <f t="shared" si="20"/>
        <v>9.5756051868737257E-3</v>
      </c>
      <c r="JT8" s="169">
        <f t="shared" si="20"/>
        <v>9.9577454189108041E-3</v>
      </c>
      <c r="JU8" s="169">
        <f t="shared" si="20"/>
        <v>1.0348666044893318E-2</v>
      </c>
      <c r="JV8" s="169">
        <f t="shared" si="20"/>
        <v>1.0748213678220377E-2</v>
      </c>
      <c r="JW8" s="169">
        <f t="shared" si="20"/>
        <v>1.115621247894647E-2</v>
      </c>
      <c r="JX8" s="169">
        <f t="shared" si="20"/>
        <v>1.1572463734893759E-2</v>
      </c>
      <c r="JY8" s="169">
        <f t="shared" si="20"/>
        <v>1.199674549952516E-2</v>
      </c>
      <c r="JZ8" s="169">
        <f t="shared" si="20"/>
        <v>1.2428812290114836E-2</v>
      </c>
      <c r="KA8" s="169">
        <f t="shared" si="20"/>
        <v>1.2868394849617154E-2</v>
      </c>
      <c r="KB8" s="169">
        <f t="shared" si="20"/>
        <v>1.3315199975477421E-2</v>
      </c>
      <c r="KC8" s="169">
        <f t="shared" si="20"/>
        <v>1.3768910418447591E-2</v>
      </c>
      <c r="KD8" s="169">
        <f t="shared" si="20"/>
        <v>1.4229184854267869E-2</v>
      </c>
      <c r="KE8" s="169">
        <f t="shared" si="20"/>
        <v>1.4695657930851402E-2</v>
      </c>
      <c r="KF8" s="169">
        <f t="shared" si="20"/>
        <v>1.516794039336419E-2</v>
      </c>
      <c r="KG8" s="169">
        <f t="shared" si="20"/>
        <v>1.5645619289326694E-2</v>
      </c>
      <c r="KH8" s="169">
        <f t="shared" si="20"/>
        <v>1.6128258255578599E-2</v>
      </c>
      <c r="KI8" s="169">
        <f t="shared" si="21"/>
        <v>1.6615397888644183E-2</v>
      </c>
      <c r="KJ8" s="169">
        <f t="shared" si="21"/>
        <v>1.7106556199714257E-2</v>
      </c>
      <c r="KK8" s="169">
        <f t="shared" si="21"/>
        <v>1.760122915512299E-2</v>
      </c>
      <c r="KL8" s="169">
        <f t="shared" si="21"/>
        <v>1.809889130284522E-2</v>
      </c>
      <c r="KM8" s="169">
        <f t="shared" si="21"/>
        <v>1.859899648517397E-2</v>
      </c>
      <c r="KN8" s="169">
        <f t="shared" si="21"/>
        <v>1.9100978637360259E-2</v>
      </c>
      <c r="KO8" s="169">
        <f t="shared" si="21"/>
        <v>1.9604252671610121E-2</v>
      </c>
      <c r="KP8" s="169">
        <f t="shared" si="21"/>
        <v>2.0108215445438168E-2</v>
      </c>
      <c r="KQ8" s="169">
        <f t="shared" si="21"/>
        <v>2.0612246812976319E-2</v>
      </c>
      <c r="KR8" s="169">
        <f t="shared" si="21"/>
        <v>2.1115710757431228E-2</v>
      </c>
      <c r="KS8" s="169">
        <f t="shared" si="21"/>
        <v>2.1617956602477614E-2</v>
      </c>
      <c r="KT8" s="169">
        <f t="shared" si="21"/>
        <v>2.2118320299969369E-2</v>
      </c>
      <c r="KU8" s="169">
        <f t="shared" si="21"/>
        <v>2.2616125790947406E-2</v>
      </c>
      <c r="KV8" s="169">
        <f t="shared" si="21"/>
        <v>2.3110686436526501E-2</v>
      </c>
      <c r="KW8" s="169">
        <f t="shared" si="21"/>
        <v>2.3601306514854013E-2</v>
      </c>
      <c r="KX8" s="169">
        <f t="shared" si="21"/>
        <v>2.4087282779954308E-2</v>
      </c>
      <c r="KY8" s="169">
        <f t="shared" si="22"/>
        <v>2.4567906077906525E-2</v>
      </c>
      <c r="KZ8" s="169">
        <f t="shared" si="22"/>
        <v>2.5042463015451759E-2</v>
      </c>
      <c r="LA8" s="169">
        <f t="shared" si="22"/>
        <v>2.5510237675791688E-2</v>
      </c>
      <c r="LB8" s="169">
        <f t="shared" si="22"/>
        <v>2.5970513376026315E-2</v>
      </c>
      <c r="LC8" s="169">
        <f t="shared" si="22"/>
        <v>2.6422574460385376E-2</v>
      </c>
      <c r="LD8" s="169">
        <f t="shared" si="22"/>
        <v>2.6865708123139299E-2</v>
      </c>
      <c r="LE8" s="169">
        <f t="shared" si="22"/>
        <v>2.7299206254832328E-2</v>
      </c>
      <c r="LF8" s="169">
        <f t="shared" si="22"/>
        <v>2.7722367305264884E-2</v>
      </c>
      <c r="LG8" s="169">
        <f t="shared" si="22"/>
        <v>2.8134498156466157E-2</v>
      </c>
      <c r="LH8" s="169">
        <f t="shared" si="22"/>
        <v>2.853491599874285E-2</v>
      </c>
      <c r="LI8" s="169">
        <f t="shared" si="22"/>
        <v>2.8922950202766775E-2</v>
      </c>
      <c r="LJ8" s="169">
        <f t="shared" si="22"/>
        <v>2.929794418057503E-2</v>
      </c>
      <c r="LK8" s="169">
        <f t="shared" si="22"/>
        <v>2.9659257228301438E-2</v>
      </c>
      <c r="LL8" s="169">
        <f t="shared" si="22"/>
        <v>3.0006266343438431E-2</v>
      </c>
      <c r="LM8" s="169">
        <f t="shared" si="22"/>
        <v>3.0338368009445164E-2</v>
      </c>
      <c r="LN8" s="169">
        <f t="shared" si="22"/>
        <v>3.0654979940570447E-2</v>
      </c>
      <c r="LO8" s="169">
        <f t="shared" si="23"/>
        <v>3.0955542779848157E-2</v>
      </c>
      <c r="LP8" s="169">
        <f t="shared" si="23"/>
        <v>3.1239521743348975E-2</v>
      </c>
      <c r="LQ8" s="169">
        <f t="shared" si="23"/>
        <v>3.1506408203933592E-2</v>
      </c>
      <c r="LR8" s="169">
        <f t="shared" si="23"/>
        <v>3.1755721207950581E-2</v>
      </c>
      <c r="LS8" s="169">
        <f t="shared" si="23"/>
        <v>3.1987008918554029E-2</v>
      </c>
      <c r="LT8" s="169">
        <f t="shared" si="23"/>
        <v>3.2199849979582376E-2</v>
      </c>
      <c r="LU8" s="169">
        <f t="shared" si="23"/>
        <v>3.2393854794238834E-2</v>
      </c>
      <c r="LV8" s="169">
        <f t="shared" si="23"/>
        <v>3.2568666713143901E-2</v>
      </c>
      <c r="LW8" s="169">
        <f t="shared" si="23"/>
        <v>3.2723963126689883E-2</v>
      </c>
      <c r="LX8" s="169">
        <f t="shared" si="23"/>
        <v>3.2859456457015476E-2</v>
      </c>
      <c r="LY8" s="169">
        <f t="shared" si="23"/>
        <v>3.2974895045331229E-2</v>
      </c>
      <c r="LZ8" s="169">
        <f t="shared" si="23"/>
        <v>3.3070063930764004E-2</v>
      </c>
      <c r="MA8" s="169">
        <f t="shared" si="23"/>
        <v>3.3144785517346773E-2</v>
      </c>
      <c r="MB8" s="169">
        <f t="shared" si="23"/>
        <v>3.3198920126256776E-2</v>
      </c>
      <c r="MC8" s="169">
        <f t="shared" si="23"/>
        <v>3.3232366430898753E-2</v>
      </c>
      <c r="MD8" s="169">
        <f t="shared" si="23"/>
        <v>3.3245061772936124E-2</v>
      </c>
      <c r="ME8" s="169">
        <f t="shared" si="24"/>
        <v>3.3236982357890556E-2</v>
      </c>
      <c r="MF8" s="169">
        <f t="shared" si="24"/>
        <v>3.3208143329455216E-2</v>
      </c>
      <c r="MG8" s="169">
        <f t="shared" si="24"/>
        <v>3.3158598722196841E-2</v>
      </c>
      <c r="MH8" s="169">
        <f t="shared" si="24"/>
        <v>3.3088441292853467E-2</v>
      </c>
      <c r="MI8" s="169">
        <f t="shared" si="24"/>
        <v>3.2997802230964927E-2</v>
      </c>
      <c r="MJ8" s="169">
        <f t="shared" si="24"/>
        <v>3.2886850750099811E-2</v>
      </c>
      <c r="MK8" s="169">
        <f t="shared" si="24"/>
        <v>3.2755793561461646E-2</v>
      </c>
      <c r="ML8" s="169">
        <f t="shared" si="24"/>
        <v>3.2604874232166264E-2</v>
      </c>
      <c r="MM8" s="169">
        <f t="shared" si="24"/>
        <v>3.2434372430978894E-2</v>
      </c>
      <c r="MN8" s="169">
        <f t="shared" si="24"/>
        <v>3.224460306478022E-2</v>
      </c>
      <c r="MO8" s="169">
        <f t="shared" si="24"/>
        <v>3.2035915309493332E-2</v>
      </c>
      <c r="MP8" s="169">
        <f t="shared" si="24"/>
        <v>3.1808691539645301E-2</v>
      </c>
      <c r="MQ8" s="169">
        <f t="shared" si="24"/>
        <v>3.1563346161156046E-2</v>
      </c>
      <c r="MR8" s="169">
        <f t="shared" si="24"/>
        <v>3.1300324352340404E-2</v>
      </c>
      <c r="MS8" s="169">
        <f t="shared" si="24"/>
        <v>3.102010071847568E-2</v>
      </c>
      <c r="MT8" s="169">
        <f t="shared" si="24"/>
        <v>3.0723177865623508E-2</v>
      </c>
      <c r="MU8" s="169">
        <f t="shared" si="25"/>
        <v>3.0410084899700974E-2</v>
      </c>
      <c r="MV8" s="169">
        <f t="shared" si="25"/>
        <v>3.0081375857069593E-2</v>
      </c>
      <c r="MW8" s="169">
        <f t="shared" si="25"/>
        <v>2.9737628073150332E-2</v>
      </c>
      <c r="MX8" s="169">
        <f t="shared" si="25"/>
        <v>2.9379440495778685E-2</v>
      </c>
      <c r="MY8" s="169">
        <f t="shared" si="25"/>
        <v>2.9007431950183103E-2</v>
      </c>
      <c r="MZ8" s="169">
        <f t="shared" si="25"/>
        <v>2.8622239362604357E-2</v>
      </c>
      <c r="NA8" s="169">
        <f t="shared" si="25"/>
        <v>2.8224515949670403E-2</v>
      </c>
      <c r="NB8" s="169">
        <f t="shared" si="25"/>
        <v>2.7814929380702624E-2</v>
      </c>
      <c r="NC8" s="169">
        <f t="shared" si="25"/>
        <v>2.7394159920153514E-2</v>
      </c>
      <c r="ND8" s="169">
        <f t="shared" si="25"/>
        <v>2.6962898557364594E-2</v>
      </c>
      <c r="NE8" s="169">
        <f t="shared" si="25"/>
        <v>2.6521845130786106E-2</v>
      </c>
      <c r="NF8" s="169">
        <f t="shared" si="25"/>
        <v>2.60717064537185E-2</v>
      </c>
      <c r="NG8" s="169">
        <f t="shared" si="25"/>
        <v>2.5613194448519901E-2</v>
      </c>
      <c r="NH8" s="169">
        <f t="shared" si="25"/>
        <v>2.51470242960759E-2</v>
      </c>
      <c r="NI8" s="169">
        <f t="shared" si="25"/>
        <v>2.467391260714848E-2</v>
      </c>
      <c r="NJ8" s="169">
        <f t="shared" si="25"/>
        <v>2.4194575622011754E-2</v>
      </c>
      <c r="NK8" s="169">
        <f t="shared" si="26"/>
        <v>2.3709727444545085E-2</v>
      </c>
      <c r="NL8" s="169">
        <f t="shared" si="26"/>
        <v>2.3220078316690811E-2</v>
      </c>
      <c r="NM8" s="169">
        <f t="shared" si="26"/>
        <v>2.2726332938896018E-2</v>
      </c>
      <c r="NN8" s="169">
        <f t="shared" si="26"/>
        <v>2.2229188841847967E-2</v>
      </c>
      <c r="NO8" s="169">
        <f t="shared" si="26"/>
        <v>2.1729334814482856E-2</v>
      </c>
      <c r="NP8" s="169">
        <f t="shared" si="26"/>
        <v>2.122744939289985E-2</v>
      </c>
      <c r="NQ8" s="169">
        <f t="shared" si="26"/>
        <v>2.072419941444912E-2</v>
      </c>
      <c r="NR8" s="169">
        <f t="shared" si="26"/>
        <v>2.0220238640886023E-2</v>
      </c>
      <c r="NS8" s="169">
        <f t="shared" si="26"/>
        <v>1.9716206454096778E-2</v>
      </c>
      <c r="NT8" s="169">
        <f t="shared" si="26"/>
        <v>1.9212726627505072E-2</v>
      </c>
      <c r="NU8" s="169">
        <f t="shared" si="26"/>
        <v>1.8710406175867784E-2</v>
      </c>
      <c r="NV8" s="169">
        <f t="shared" si="26"/>
        <v>1.8209834285762852E-2</v>
      </c>
      <c r="NW8" s="169">
        <f t="shared" si="26"/>
        <v>1.7711581328665838E-2</v>
      </c>
      <c r="NX8" s="169">
        <f t="shared" si="26"/>
        <v>1.7216197958106545E-2</v>
      </c>
      <c r="NY8" s="169">
        <f t="shared" si="26"/>
        <v>1.6724214291994811E-2</v>
      </c>
      <c r="NZ8" s="169">
        <f t="shared" si="26"/>
        <v>1.6236139180807952E-2</v>
      </c>
      <c r="OA8" s="169">
        <f t="shared" si="27"/>
        <v>1.5752459561942957E-2</v>
      </c>
      <c r="OB8" s="169">
        <f t="shared" si="27"/>
        <v>1.5273639900156726E-2</v>
      </c>
      <c r="OC8" s="169">
        <f t="shared" si="27"/>
        <v>1.4800121713649021E-2</v>
      </c>
      <c r="OD8" s="169">
        <f t="shared" si="27"/>
        <v>1.4332323184986792E-2</v>
      </c>
      <c r="OE8" s="169">
        <f t="shared" si="27"/>
        <v>1.3870638855727813E-2</v>
      </c>
      <c r="OF8" s="169">
        <f t="shared" si="27"/>
        <v>1.3415439403275949E-2</v>
      </c>
      <c r="OG8" s="169">
        <f t="shared" si="27"/>
        <v>1.2967071498192694E-2</v>
      </c>
      <c r="OH8" s="169">
        <f t="shared" si="27"/>
        <v>1.2525857739900129E-2</v>
      </c>
      <c r="OI8" s="169">
        <f t="shared" si="27"/>
        <v>1.2092096668440449E-2</v>
      </c>
      <c r="OJ8" s="169">
        <f t="shared" si="27"/>
        <v>1.1666062849707516E-2</v>
      </c>
      <c r="OK8" s="169">
        <f t="shared" si="27"/>
        <v>1.1248007031337444E-2</v>
      </c>
      <c r="OL8" s="169">
        <f t="shared" si="27"/>
        <v>1.0838156366237958E-2</v>
      </c>
      <c r="OM8" s="169">
        <f t="shared" si="27"/>
        <v>1.0436714700551407E-2</v>
      </c>
      <c r="ON8" s="169">
        <f t="shared" si="27"/>
        <v>1.004386292268346E-2</v>
      </c>
      <c r="OO8" s="169">
        <f t="shared" si="27"/>
        <v>9.6597593698890954E-3</v>
      </c>
      <c r="OP8" s="169">
        <f t="shared" si="27"/>
        <v>9.2845402887892833E-3</v>
      </c>
      <c r="OQ8" s="169">
        <f t="shared" si="28"/>
        <v>8.9183203460959631E-3</v>
      </c>
      <c r="OR8" s="169">
        <f t="shared" si="28"/>
        <v>8.5611931857486542E-3</v>
      </c>
      <c r="OS8" s="169">
        <f t="shared" si="28"/>
        <v>8.2132320286134111E-3</v>
      </c>
      <c r="OT8" s="169">
        <f t="shared" si="28"/>
        <v>7.8744903108630884E-3</v>
      </c>
      <c r="OU8" s="169">
        <f t="shared" si="28"/>
        <v>7.5450023571463354E-3</v>
      </c>
      <c r="OV8" s="169">
        <f t="shared" si="28"/>
        <v>7.2247840846606888E-3</v>
      </c>
      <c r="OW8" s="169">
        <f t="shared" si="28"/>
        <v>6.9138337342718893E-3</v>
      </c>
      <c r="OX8" s="169">
        <f t="shared" si="28"/>
        <v>6.6121326248659573E-3</v>
      </c>
      <c r="OY8" s="169">
        <f t="shared" si="28"/>
        <v>6.3196459271817676E-3</v>
      </c>
      <c r="OZ8" s="169">
        <f t="shared" si="28"/>
        <v>6.0363234534489057E-3</v>
      </c>
      <c r="PA8" s="169">
        <f t="shared" si="28"/>
        <v>5.7621004592472505E-3</v>
      </c>
      <c r="PB8" s="169">
        <f t="shared" si="28"/>
        <v>5.4968984541097074E-3</v>
      </c>
      <c r="PC8" s="169">
        <f t="shared" si="28"/>
        <v>5.2406260175072586E-3</v>
      </c>
      <c r="PD8" s="169">
        <f t="shared" si="28"/>
        <v>4.9931796169839183E-3</v>
      </c>
      <c r="PE8" s="169">
        <f t="shared" si="28"/>
        <v>4.7544444253478334E-3</v>
      </c>
      <c r="PF8" s="169">
        <f t="shared" si="28"/>
        <v>4.5242951339720958E-3</v>
      </c>
      <c r="PG8" s="169">
        <f t="shared" si="29"/>
        <v>4.3025967594135656E-3</v>
      </c>
      <c r="PH8" s="169">
        <f t="shared" si="29"/>
        <v>4.0892054407191368E-3</v>
      </c>
      <c r="PI8" s="169">
        <f t="shared" si="29"/>
        <v>3.8839692249551827E-3</v>
      </c>
      <c r="PJ8" s="169">
        <f t="shared" si="29"/>
        <v>3.6867288386659386E-3</v>
      </c>
      <c r="PK8" s="169">
        <f t="shared" si="29"/>
        <v>3.4973184431398947E-3</v>
      </c>
      <c r="PL8" s="169">
        <f t="shared" si="29"/>
        <v>3.3155663715377592E-3</v>
      </c>
      <c r="PM8" s="169">
        <f t="shared" si="29"/>
        <v>3.1412958461112883E-3</v>
      </c>
      <c r="PN8" s="169">
        <f t="shared" si="29"/>
        <v>2.9743256739174161E-3</v>
      </c>
      <c r="PO8" s="169">
        <f t="shared" si="29"/>
        <v>2.814470919606034E-3</v>
      </c>
    </row>
    <row r="9" spans="1:432" x14ac:dyDescent="0.75">
      <c r="A9" s="390" t="s">
        <v>878</v>
      </c>
      <c r="B9" s="396">
        <f>IF($R9="","",ROUND(_xlfn.NORM.INV(ABS(VLOOKUP($T$1,VLookups!$A$43:$B$44,2,FALSE)-B$2),$N9,$R9),0))</f>
        <v>7</v>
      </c>
      <c r="C9" s="403">
        <f t="shared" si="30"/>
        <v>44658</v>
      </c>
      <c r="D9" s="404">
        <f t="shared" si="31"/>
        <v>44666</v>
      </c>
      <c r="E9" s="115"/>
      <c r="F9" s="117"/>
      <c r="G9" s="122">
        <f t="shared" si="32"/>
        <v>2.5</v>
      </c>
      <c r="H9" s="95">
        <v>5</v>
      </c>
      <c r="I9" s="122">
        <f t="shared" si="33"/>
        <v>10</v>
      </c>
      <c r="J9" s="117"/>
      <c r="K9" s="114">
        <v>1</v>
      </c>
      <c r="L9" s="124">
        <f t="shared" si="0"/>
        <v>1</v>
      </c>
      <c r="M9" s="124">
        <f t="shared" si="1"/>
        <v>0.5</v>
      </c>
      <c r="N9" s="73">
        <f t="shared" si="34"/>
        <v>5.416666666666667</v>
      </c>
      <c r="O9" s="23" t="s">
        <v>2</v>
      </c>
      <c r="P9" s="57"/>
      <c r="Q9" s="280"/>
      <c r="R9" s="74">
        <f>IF(AND(G9&gt;0,H9&gt;0,I9&gt;0),IF(ISBLANK(Q9),IF(ISBLANK(O9),"",(I9-G9)*VLOOKUP(O9,VLookups!$A$4:$B$13,2,FALSE)),Q9),"")</f>
        <v>2.0539595906443728</v>
      </c>
      <c r="S9" s="75">
        <f t="shared" si="2"/>
        <v>4.21875</v>
      </c>
      <c r="T9" s="95">
        <v>5</v>
      </c>
      <c r="U9" s="270">
        <f>IF(AND(T9&gt;0,H9&gt;0,NOT(R9="")),ABS(VLOOKUP($T$1,VLookups!$A$43:$B$44,2,FALSE)-_xlfn.NORM.DIST(T9,N9,R9,TRUE)),"")</f>
        <v>0.41962214907910989</v>
      </c>
      <c r="V9" s="94">
        <f>IF(AND($G9&gt;0,$H9&gt;0,$I9&gt;0,NOT(ISBLANK($O9))),_xlfn.NORM.INV(ABS(VLOOKUP($T$1,VLookups!$A$43:$B$44,2,FALSE)-V$3),$N9,$R9),"")</f>
        <v>2.7844115377110241</v>
      </c>
      <c r="W9" s="93">
        <f>IF(AND($G9&gt;0,$H9&gt;0,$I9&gt;0,NOT(ISBLANK($O9))),_xlfn.NORM.INV(ABS(VLOOKUP($T$1,VLookups!$A$43:$B$44,2,FALSE)-W$3),$N9,$R9),"")</f>
        <v>8.0489217956223094</v>
      </c>
      <c r="X9" s="94">
        <f>IF(AND($G9&gt;0,$H9&gt;0,$I9&gt;0,NOT(ISBLANK($O9))),_xlfn.NORM.INV(ABS(VLOOKUP($T$1,VLookups!$A$43:$B$44,2,FALSE)-X$3),$N9,$R9),"")</f>
        <v>7.5454589670814913</v>
      </c>
      <c r="Y9" s="93">
        <f>IF(AND($G9&gt;0,$H9&gt;0,$I9&gt;0,NOT(ISBLANK($O9))),_xlfn.NORM.INV(ABS(VLOOKUP($T$1,VLookups!$A$43:$B$44,2,FALSE)-Y$3),$N9,$R9),"")</f>
        <v>7.1453226710537034</v>
      </c>
      <c r="Z9" s="94">
        <f>IF(AND($G9&gt;0,$H9&gt;0,$I9&gt;0,NOT(ISBLANK($O9))),_xlfn.NORM.INV(ABS(VLOOKUP($T$1,VLookups!$A$43:$B$44,2,FALSE)-Z$3),$N9,$R9),"")</f>
        <v>6.8020413578732368</v>
      </c>
      <c r="AA9" s="93">
        <f>IF(AND($G9&gt;0,$H9&gt;0,$I9&gt;0,NOT(ISBLANK($O9))),_xlfn.NORM.INV(ABS(VLOOKUP($T$1,VLookups!$A$43:$B$44,2,FALSE)-AA$3),$N9,$R9),"")</f>
        <v>6.4937641290821739</v>
      </c>
      <c r="AB9" s="5"/>
      <c r="AC9" s="168">
        <f t="shared" si="35"/>
        <v>3.7499999999999999E-2</v>
      </c>
      <c r="AD9" s="49">
        <f t="shared" si="36"/>
        <v>1.2500000000000027</v>
      </c>
      <c r="AE9" s="49">
        <f t="shared" si="36"/>
        <v>1.2875000000000028</v>
      </c>
      <c r="AF9" s="49">
        <f t="shared" si="36"/>
        <v>1.3250000000000028</v>
      </c>
      <c r="AG9" s="49">
        <f t="shared" si="36"/>
        <v>1.3625000000000029</v>
      </c>
      <c r="AH9" s="49">
        <f t="shared" si="36"/>
        <v>1.400000000000003</v>
      </c>
      <c r="AI9" s="49">
        <f t="shared" si="36"/>
        <v>1.4375000000000031</v>
      </c>
      <c r="AJ9" s="49">
        <f t="shared" si="36"/>
        <v>1.4750000000000032</v>
      </c>
      <c r="AK9" s="49">
        <f t="shared" si="36"/>
        <v>1.5125000000000033</v>
      </c>
      <c r="AL9" s="49">
        <f t="shared" si="36"/>
        <v>1.5500000000000034</v>
      </c>
      <c r="AM9" s="49">
        <f t="shared" si="36"/>
        <v>1.5875000000000035</v>
      </c>
      <c r="AN9" s="49">
        <f t="shared" si="36"/>
        <v>1.6250000000000036</v>
      </c>
      <c r="AO9" s="49">
        <f t="shared" si="36"/>
        <v>1.6625000000000036</v>
      </c>
      <c r="AP9" s="49">
        <f t="shared" si="36"/>
        <v>1.7000000000000037</v>
      </c>
      <c r="AQ9" s="49">
        <f t="shared" si="36"/>
        <v>1.7375000000000038</v>
      </c>
      <c r="AR9" s="49">
        <f t="shared" si="36"/>
        <v>1.7750000000000039</v>
      </c>
      <c r="AS9" s="49">
        <f t="shared" si="36"/>
        <v>1.812500000000004</v>
      </c>
      <c r="AT9" s="49">
        <f t="shared" si="3"/>
        <v>1.8500000000000041</v>
      </c>
      <c r="AU9" s="49">
        <f t="shared" si="4"/>
        <v>1.8875000000000042</v>
      </c>
      <c r="AV9" s="49">
        <f t="shared" si="4"/>
        <v>1.9250000000000043</v>
      </c>
      <c r="AW9" s="49">
        <f t="shared" si="4"/>
        <v>1.9625000000000044</v>
      </c>
      <c r="AX9" s="49">
        <f t="shared" si="4"/>
        <v>2.0000000000000044</v>
      </c>
      <c r="AY9" s="49">
        <f t="shared" si="4"/>
        <v>2.0375000000000045</v>
      </c>
      <c r="AZ9" s="49">
        <f t="shared" si="4"/>
        <v>2.0750000000000046</v>
      </c>
      <c r="BA9" s="49">
        <f t="shared" si="4"/>
        <v>2.1125000000000047</v>
      </c>
      <c r="BB9" s="49">
        <f t="shared" si="4"/>
        <v>2.1500000000000048</v>
      </c>
      <c r="BC9" s="49">
        <f t="shared" si="4"/>
        <v>2.1875000000000049</v>
      </c>
      <c r="BD9" s="49">
        <f t="shared" si="4"/>
        <v>2.225000000000005</v>
      </c>
      <c r="BE9" s="49">
        <f t="shared" si="4"/>
        <v>2.2625000000000051</v>
      </c>
      <c r="BF9" s="49">
        <f t="shared" si="4"/>
        <v>2.3000000000000052</v>
      </c>
      <c r="BG9" s="49">
        <f t="shared" si="4"/>
        <v>2.3375000000000052</v>
      </c>
      <c r="BH9" s="49">
        <f t="shared" si="4"/>
        <v>2.3750000000000053</v>
      </c>
      <c r="BI9" s="49">
        <f t="shared" si="4"/>
        <v>2.4125000000000054</v>
      </c>
      <c r="BJ9" s="49">
        <f t="shared" si="4"/>
        <v>2.4500000000000055</v>
      </c>
      <c r="BK9" s="49">
        <f t="shared" si="5"/>
        <v>2.4875000000000056</v>
      </c>
      <c r="BL9" s="49">
        <f t="shared" si="5"/>
        <v>2.5250000000000057</v>
      </c>
      <c r="BM9" s="49">
        <f t="shared" si="5"/>
        <v>2.5625000000000058</v>
      </c>
      <c r="BN9" s="49">
        <f t="shared" si="5"/>
        <v>2.6000000000000059</v>
      </c>
      <c r="BO9" s="49">
        <f t="shared" si="5"/>
        <v>2.637500000000006</v>
      </c>
      <c r="BP9" s="49">
        <f t="shared" si="5"/>
        <v>2.675000000000006</v>
      </c>
      <c r="BQ9" s="49">
        <f t="shared" si="5"/>
        <v>2.7125000000000061</v>
      </c>
      <c r="BR9" s="49">
        <f t="shared" si="5"/>
        <v>2.7500000000000062</v>
      </c>
      <c r="BS9" s="49">
        <f t="shared" si="5"/>
        <v>2.7875000000000063</v>
      </c>
      <c r="BT9" s="49">
        <f t="shared" si="5"/>
        <v>2.8250000000000064</v>
      </c>
      <c r="BU9" s="49">
        <f t="shared" si="5"/>
        <v>2.8625000000000065</v>
      </c>
      <c r="BV9" s="49">
        <f t="shared" si="5"/>
        <v>2.9000000000000066</v>
      </c>
      <c r="BW9" s="49">
        <f t="shared" si="5"/>
        <v>2.9375000000000067</v>
      </c>
      <c r="BX9" s="49">
        <f t="shared" si="5"/>
        <v>2.9750000000000068</v>
      </c>
      <c r="BY9" s="49">
        <f t="shared" si="5"/>
        <v>3.0125000000000068</v>
      </c>
      <c r="BZ9" s="49">
        <f t="shared" si="5"/>
        <v>3.0500000000000069</v>
      </c>
      <c r="CA9" s="49">
        <f t="shared" si="6"/>
        <v>3.087500000000007</v>
      </c>
      <c r="CB9" s="49">
        <f t="shared" si="6"/>
        <v>3.1250000000000071</v>
      </c>
      <c r="CC9" s="49">
        <f t="shared" si="6"/>
        <v>3.1625000000000072</v>
      </c>
      <c r="CD9" s="49">
        <f t="shared" si="6"/>
        <v>3.2000000000000073</v>
      </c>
      <c r="CE9" s="49">
        <f t="shared" si="6"/>
        <v>3.2375000000000074</v>
      </c>
      <c r="CF9" s="49">
        <f t="shared" si="6"/>
        <v>3.2750000000000075</v>
      </c>
      <c r="CG9" s="49">
        <f t="shared" si="6"/>
        <v>3.3125000000000075</v>
      </c>
      <c r="CH9" s="49">
        <f t="shared" si="6"/>
        <v>3.3500000000000076</v>
      </c>
      <c r="CI9" s="49">
        <f t="shared" si="6"/>
        <v>3.3875000000000077</v>
      </c>
      <c r="CJ9" s="49">
        <f t="shared" si="6"/>
        <v>3.4250000000000078</v>
      </c>
      <c r="CK9" s="49">
        <f t="shared" si="6"/>
        <v>3.4625000000000079</v>
      </c>
      <c r="CL9" s="49">
        <f t="shared" si="6"/>
        <v>3.500000000000008</v>
      </c>
      <c r="CM9" s="49">
        <f t="shared" si="6"/>
        <v>3.5375000000000081</v>
      </c>
      <c r="CN9" s="49">
        <f t="shared" si="6"/>
        <v>3.5750000000000082</v>
      </c>
      <c r="CO9" s="49">
        <f t="shared" si="6"/>
        <v>3.6125000000000083</v>
      </c>
      <c r="CP9" s="49">
        <f t="shared" si="6"/>
        <v>3.6500000000000083</v>
      </c>
      <c r="CQ9" s="49">
        <f t="shared" si="7"/>
        <v>3.6875000000000084</v>
      </c>
      <c r="CR9" s="49">
        <f t="shared" si="7"/>
        <v>3.7250000000000085</v>
      </c>
      <c r="CS9" s="49">
        <f t="shared" si="7"/>
        <v>3.7625000000000086</v>
      </c>
      <c r="CT9" s="49">
        <f t="shared" si="7"/>
        <v>3.8000000000000087</v>
      </c>
      <c r="CU9" s="49">
        <f t="shared" si="7"/>
        <v>3.8375000000000088</v>
      </c>
      <c r="CV9" s="49">
        <f t="shared" si="7"/>
        <v>3.8750000000000089</v>
      </c>
      <c r="CW9" s="49">
        <f t="shared" si="7"/>
        <v>3.912500000000009</v>
      </c>
      <c r="CX9" s="49">
        <f t="shared" si="7"/>
        <v>3.9500000000000091</v>
      </c>
      <c r="CY9" s="49">
        <f t="shared" si="7"/>
        <v>3.9875000000000091</v>
      </c>
      <c r="CZ9" s="49">
        <f t="shared" si="7"/>
        <v>4.0250000000000092</v>
      </c>
      <c r="DA9" s="49">
        <f t="shared" si="7"/>
        <v>4.0625000000000089</v>
      </c>
      <c r="DB9" s="49">
        <f t="shared" si="7"/>
        <v>4.1000000000000085</v>
      </c>
      <c r="DC9" s="49">
        <f t="shared" si="7"/>
        <v>4.1375000000000082</v>
      </c>
      <c r="DD9" s="49">
        <f t="shared" si="7"/>
        <v>4.1750000000000078</v>
      </c>
      <c r="DE9" s="49">
        <f t="shared" si="7"/>
        <v>4.2125000000000075</v>
      </c>
      <c r="DF9" s="49">
        <f t="shared" si="7"/>
        <v>4.2500000000000071</v>
      </c>
      <c r="DG9" s="49">
        <f t="shared" si="8"/>
        <v>4.2875000000000068</v>
      </c>
      <c r="DH9" s="49">
        <f t="shared" si="8"/>
        <v>4.3250000000000064</v>
      </c>
      <c r="DI9" s="49">
        <f t="shared" si="8"/>
        <v>4.362500000000006</v>
      </c>
      <c r="DJ9" s="49">
        <f t="shared" si="8"/>
        <v>4.4000000000000057</v>
      </c>
      <c r="DK9" s="49">
        <f t="shared" si="8"/>
        <v>4.4375000000000053</v>
      </c>
      <c r="DL9" s="49">
        <f t="shared" si="8"/>
        <v>4.475000000000005</v>
      </c>
      <c r="DM9" s="49">
        <f t="shared" si="8"/>
        <v>4.5125000000000046</v>
      </c>
      <c r="DN9" s="49">
        <f t="shared" si="8"/>
        <v>4.5500000000000043</v>
      </c>
      <c r="DO9" s="49">
        <f t="shared" si="8"/>
        <v>4.5875000000000039</v>
      </c>
      <c r="DP9" s="49">
        <f t="shared" si="8"/>
        <v>4.6250000000000036</v>
      </c>
      <c r="DQ9" s="49">
        <f t="shared" si="8"/>
        <v>4.6625000000000032</v>
      </c>
      <c r="DR9" s="49">
        <f t="shared" si="8"/>
        <v>4.7000000000000028</v>
      </c>
      <c r="DS9" s="49">
        <f t="shared" si="8"/>
        <v>4.7375000000000025</v>
      </c>
      <c r="DT9" s="49">
        <f t="shared" si="8"/>
        <v>4.7750000000000021</v>
      </c>
      <c r="DU9" s="49">
        <f t="shared" si="8"/>
        <v>4.8125000000000018</v>
      </c>
      <c r="DV9" s="49">
        <f t="shared" si="8"/>
        <v>4.8500000000000014</v>
      </c>
      <c r="DW9" s="49">
        <f t="shared" si="9"/>
        <v>4.8875000000000011</v>
      </c>
      <c r="DX9" s="49">
        <f t="shared" si="9"/>
        <v>4.9250000000000007</v>
      </c>
      <c r="DY9" s="49">
        <f t="shared" si="9"/>
        <v>4.9625000000000004</v>
      </c>
      <c r="DZ9" s="183">
        <f t="shared" si="37"/>
        <v>5</v>
      </c>
      <c r="EA9" s="49">
        <f t="shared" si="10"/>
        <v>5.0374999999999996</v>
      </c>
      <c r="EB9" s="49">
        <f t="shared" si="10"/>
        <v>5.0749999999999993</v>
      </c>
      <c r="EC9" s="49">
        <f t="shared" si="10"/>
        <v>5.1124999999999989</v>
      </c>
      <c r="ED9" s="49">
        <f t="shared" si="10"/>
        <v>5.1499999999999986</v>
      </c>
      <c r="EE9" s="49">
        <f t="shared" si="10"/>
        <v>5.1874999999999982</v>
      </c>
      <c r="EF9" s="49">
        <f t="shared" si="10"/>
        <v>5.2249999999999979</v>
      </c>
      <c r="EG9" s="49">
        <f t="shared" si="10"/>
        <v>5.2624999999999975</v>
      </c>
      <c r="EH9" s="49">
        <f t="shared" si="10"/>
        <v>5.2999999999999972</v>
      </c>
      <c r="EI9" s="49">
        <f t="shared" si="10"/>
        <v>5.3374999999999968</v>
      </c>
      <c r="EJ9" s="49">
        <f t="shared" si="10"/>
        <v>5.3749999999999964</v>
      </c>
      <c r="EK9" s="49">
        <f t="shared" si="10"/>
        <v>5.4124999999999961</v>
      </c>
      <c r="EL9" s="49">
        <f t="shared" si="10"/>
        <v>5.4499999999999957</v>
      </c>
      <c r="EM9" s="49">
        <f t="shared" si="10"/>
        <v>5.4874999999999954</v>
      </c>
      <c r="EN9" s="49">
        <f t="shared" si="10"/>
        <v>5.524999999999995</v>
      </c>
      <c r="EO9" s="49">
        <f t="shared" si="10"/>
        <v>5.5624999999999947</v>
      </c>
      <c r="EP9" s="49">
        <f t="shared" si="10"/>
        <v>5.5999999999999943</v>
      </c>
      <c r="EQ9" s="49">
        <f t="shared" si="11"/>
        <v>5.637499999999994</v>
      </c>
      <c r="ER9" s="49">
        <f t="shared" si="11"/>
        <v>5.6749999999999936</v>
      </c>
      <c r="ES9" s="49">
        <f t="shared" si="11"/>
        <v>5.7124999999999932</v>
      </c>
      <c r="ET9" s="49">
        <f t="shared" si="11"/>
        <v>5.7499999999999929</v>
      </c>
      <c r="EU9" s="49">
        <f t="shared" si="11"/>
        <v>5.7874999999999925</v>
      </c>
      <c r="EV9" s="49">
        <f t="shared" si="11"/>
        <v>5.8249999999999922</v>
      </c>
      <c r="EW9" s="49">
        <f t="shared" si="11"/>
        <v>5.8624999999999918</v>
      </c>
      <c r="EX9" s="49">
        <f t="shared" si="11"/>
        <v>5.8999999999999915</v>
      </c>
      <c r="EY9" s="49">
        <f t="shared" si="11"/>
        <v>5.9374999999999911</v>
      </c>
      <c r="EZ9" s="49">
        <f t="shared" si="11"/>
        <v>5.9749999999999908</v>
      </c>
      <c r="FA9" s="49">
        <f t="shared" si="11"/>
        <v>6.0124999999999904</v>
      </c>
      <c r="FB9" s="49">
        <f t="shared" si="11"/>
        <v>6.0499999999999901</v>
      </c>
      <c r="FC9" s="49">
        <f t="shared" si="11"/>
        <v>6.0874999999999897</v>
      </c>
      <c r="FD9" s="49">
        <f t="shared" si="11"/>
        <v>6.1249999999999893</v>
      </c>
      <c r="FE9" s="49">
        <f t="shared" si="11"/>
        <v>6.162499999999989</v>
      </c>
      <c r="FF9" s="49">
        <f t="shared" si="11"/>
        <v>6.1999999999999886</v>
      </c>
      <c r="FG9" s="49">
        <f t="shared" si="12"/>
        <v>6.2374999999999883</v>
      </c>
      <c r="FH9" s="49">
        <f t="shared" si="12"/>
        <v>6.2749999999999879</v>
      </c>
      <c r="FI9" s="49">
        <f t="shared" si="12"/>
        <v>6.3124999999999876</v>
      </c>
      <c r="FJ9" s="49">
        <f t="shared" si="12"/>
        <v>6.3499999999999872</v>
      </c>
      <c r="FK9" s="49">
        <f t="shared" si="12"/>
        <v>6.3874999999999869</v>
      </c>
      <c r="FL9" s="49">
        <f t="shared" si="12"/>
        <v>6.4249999999999865</v>
      </c>
      <c r="FM9" s="49">
        <f t="shared" si="12"/>
        <v>6.4624999999999861</v>
      </c>
      <c r="FN9" s="49">
        <f t="shared" si="12"/>
        <v>6.4999999999999858</v>
      </c>
      <c r="FO9" s="49">
        <f t="shared" si="12"/>
        <v>6.5374999999999854</v>
      </c>
      <c r="FP9" s="49">
        <f t="shared" si="12"/>
        <v>6.5749999999999851</v>
      </c>
      <c r="FQ9" s="49">
        <f t="shared" si="12"/>
        <v>6.6124999999999847</v>
      </c>
      <c r="FR9" s="49">
        <f t="shared" si="12"/>
        <v>6.6499999999999844</v>
      </c>
      <c r="FS9" s="49">
        <f t="shared" si="12"/>
        <v>6.687499999999984</v>
      </c>
      <c r="FT9" s="49">
        <f t="shared" si="12"/>
        <v>6.7249999999999837</v>
      </c>
      <c r="FU9" s="49">
        <f t="shared" si="12"/>
        <v>6.7624999999999833</v>
      </c>
      <c r="FV9" s="49">
        <f t="shared" si="12"/>
        <v>6.7999999999999829</v>
      </c>
      <c r="FW9" s="49">
        <f t="shared" si="13"/>
        <v>6.8374999999999826</v>
      </c>
      <c r="FX9" s="49">
        <f t="shared" si="13"/>
        <v>6.8749999999999822</v>
      </c>
      <c r="FY9" s="49">
        <f t="shared" si="13"/>
        <v>6.9124999999999819</v>
      </c>
      <c r="FZ9" s="49">
        <f t="shared" si="13"/>
        <v>6.9499999999999815</v>
      </c>
      <c r="GA9" s="49">
        <f t="shared" si="13"/>
        <v>6.9874999999999812</v>
      </c>
      <c r="GB9" s="49">
        <f t="shared" si="13"/>
        <v>7.0249999999999808</v>
      </c>
      <c r="GC9" s="49">
        <f t="shared" si="13"/>
        <v>7.0624999999999805</v>
      </c>
      <c r="GD9" s="49">
        <f t="shared" si="13"/>
        <v>7.0999999999999801</v>
      </c>
      <c r="GE9" s="49">
        <f t="shared" si="13"/>
        <v>7.1374999999999797</v>
      </c>
      <c r="GF9" s="49">
        <f t="shared" si="13"/>
        <v>7.1749999999999794</v>
      </c>
      <c r="GG9" s="49">
        <f t="shared" si="13"/>
        <v>7.212499999999979</v>
      </c>
      <c r="GH9" s="49">
        <f t="shared" si="13"/>
        <v>7.2499999999999787</v>
      </c>
      <c r="GI9" s="49">
        <f t="shared" si="13"/>
        <v>7.2874999999999783</v>
      </c>
      <c r="GJ9" s="49">
        <f t="shared" si="13"/>
        <v>7.324999999999978</v>
      </c>
      <c r="GK9" s="49">
        <f t="shared" si="13"/>
        <v>7.3624999999999776</v>
      </c>
      <c r="GL9" s="49">
        <f t="shared" si="13"/>
        <v>7.3999999999999773</v>
      </c>
      <c r="GM9" s="49">
        <f t="shared" si="14"/>
        <v>7.4374999999999769</v>
      </c>
      <c r="GN9" s="49">
        <f t="shared" si="14"/>
        <v>7.4749999999999766</v>
      </c>
      <c r="GO9" s="49">
        <f t="shared" si="14"/>
        <v>7.5124999999999762</v>
      </c>
      <c r="GP9" s="49">
        <f t="shared" si="14"/>
        <v>7.5499999999999758</v>
      </c>
      <c r="GQ9" s="49">
        <f t="shared" si="14"/>
        <v>7.5874999999999755</v>
      </c>
      <c r="GR9" s="49">
        <f t="shared" si="14"/>
        <v>7.6249999999999751</v>
      </c>
      <c r="GS9" s="49">
        <f t="shared" si="14"/>
        <v>7.6624999999999748</v>
      </c>
      <c r="GT9" s="49">
        <f t="shared" si="14"/>
        <v>7.6999999999999744</v>
      </c>
      <c r="GU9" s="49">
        <f t="shared" si="14"/>
        <v>7.7374999999999741</v>
      </c>
      <c r="GV9" s="49">
        <f t="shared" si="14"/>
        <v>7.7749999999999737</v>
      </c>
      <c r="GW9" s="49">
        <f t="shared" si="14"/>
        <v>7.8124999999999734</v>
      </c>
      <c r="GX9" s="49">
        <f t="shared" si="14"/>
        <v>7.849999999999973</v>
      </c>
      <c r="GY9" s="49">
        <f t="shared" si="14"/>
        <v>7.8874999999999726</v>
      </c>
      <c r="GZ9" s="49">
        <f t="shared" si="14"/>
        <v>7.9249999999999723</v>
      </c>
      <c r="HA9" s="49">
        <f t="shared" si="14"/>
        <v>7.9624999999999719</v>
      </c>
      <c r="HB9" s="49">
        <f t="shared" si="14"/>
        <v>7.9999999999999716</v>
      </c>
      <c r="HC9" s="49">
        <f t="shared" si="15"/>
        <v>8.0374999999999712</v>
      </c>
      <c r="HD9" s="49">
        <f t="shared" si="15"/>
        <v>8.0749999999999709</v>
      </c>
      <c r="HE9" s="49">
        <f t="shared" si="15"/>
        <v>8.1124999999999705</v>
      </c>
      <c r="HF9" s="49">
        <f t="shared" si="15"/>
        <v>8.1499999999999702</v>
      </c>
      <c r="HG9" s="49">
        <f t="shared" si="15"/>
        <v>8.1874999999999698</v>
      </c>
      <c r="HH9" s="49">
        <f t="shared" si="15"/>
        <v>8.2249999999999694</v>
      </c>
      <c r="HI9" s="49">
        <f t="shared" si="15"/>
        <v>8.2624999999999691</v>
      </c>
      <c r="HJ9" s="49">
        <f t="shared" si="15"/>
        <v>8.2999999999999687</v>
      </c>
      <c r="HK9" s="49">
        <f t="shared" si="15"/>
        <v>8.3374999999999684</v>
      </c>
      <c r="HL9" s="49">
        <f t="shared" si="15"/>
        <v>8.374999999999968</v>
      </c>
      <c r="HM9" s="49">
        <f t="shared" si="15"/>
        <v>8.4124999999999677</v>
      </c>
      <c r="HN9" s="49">
        <f t="shared" si="15"/>
        <v>8.4499999999999673</v>
      </c>
      <c r="HO9" s="49">
        <f t="shared" si="15"/>
        <v>8.487499999999967</v>
      </c>
      <c r="HP9" s="49">
        <f t="shared" si="15"/>
        <v>8.5249999999999666</v>
      </c>
      <c r="HQ9" s="49">
        <f t="shared" si="15"/>
        <v>8.5624999999999662</v>
      </c>
      <c r="HR9" s="49">
        <f t="shared" si="15"/>
        <v>8.5999999999999659</v>
      </c>
      <c r="HS9" s="49">
        <f t="shared" si="16"/>
        <v>8.6374999999999655</v>
      </c>
      <c r="HT9" s="49">
        <f t="shared" si="16"/>
        <v>8.6749999999999652</v>
      </c>
      <c r="HU9" s="49">
        <f t="shared" si="16"/>
        <v>8.7124999999999648</v>
      </c>
      <c r="HV9" s="49">
        <f t="shared" si="16"/>
        <v>8.7499999999999645</v>
      </c>
      <c r="HW9" s="169">
        <f t="shared" si="17"/>
        <v>2.4814648378766027E-2</v>
      </c>
      <c r="HX9" s="169">
        <f t="shared" si="17"/>
        <v>2.5746649692203933E-2</v>
      </c>
      <c r="HY9" s="169">
        <f t="shared" si="17"/>
        <v>2.6704752521892854E-2</v>
      </c>
      <c r="HZ9" s="169">
        <f t="shared" si="17"/>
        <v>2.7689277664879663E-2</v>
      </c>
      <c r="IA9" s="169">
        <f t="shared" si="17"/>
        <v>2.8700530896067816E-2</v>
      </c>
      <c r="IB9" s="169">
        <f t="shared" si="17"/>
        <v>2.9738801999392928E-2</v>
      </c>
      <c r="IC9" s="169">
        <f t="shared" si="17"/>
        <v>3.0804363790582122E-2</v>
      </c>
      <c r="ID9" s="169">
        <f t="shared" si="17"/>
        <v>3.189747113317961E-2</v>
      </c>
      <c r="IE9" s="169">
        <f t="shared" si="17"/>
        <v>3.3018359949597065E-2</v>
      </c>
      <c r="IF9" s="169">
        <f t="shared" si="17"/>
        <v>3.4167246229023319E-2</v>
      </c>
      <c r="IG9" s="169">
        <f t="shared" si="17"/>
        <v>3.5344325034100142E-2</v>
      </c>
      <c r="IH9" s="169">
        <f t="shared" si="17"/>
        <v>3.6549769508341511E-2</v>
      </c>
      <c r="II9" s="169">
        <f t="shared" si="17"/>
        <v>3.7783729886340919E-2</v>
      </c>
      <c r="IJ9" s="169">
        <f t="shared" si="17"/>
        <v>3.9046332508875604E-2</v>
      </c>
      <c r="IK9" s="169">
        <f t="shared" si="17"/>
        <v>4.0337678845077107E-2</v>
      </c>
      <c r="IL9" s="169">
        <f t="shared" si="17"/>
        <v>4.1657844523894302E-2</v>
      </c>
      <c r="IM9" s="169">
        <f t="shared" si="18"/>
        <v>4.3006878377128299E-2</v>
      </c>
      <c r="IN9" s="169">
        <f t="shared" si="18"/>
        <v>4.4384801496366082E-2</v>
      </c>
      <c r="IO9" s="169">
        <f t="shared" si="18"/>
        <v>4.5791606306184174E-2</v>
      </c>
      <c r="IP9" s="169">
        <f t="shared" si="18"/>
        <v>4.7227255656031739E-2</v>
      </c>
      <c r="IQ9" s="169">
        <f t="shared" si="18"/>
        <v>4.8691681933236051E-2</v>
      </c>
      <c r="IR9" s="169">
        <f t="shared" si="18"/>
        <v>5.0184786199600928E-2</v>
      </c>
      <c r="IS9" s="169">
        <f t="shared" si="18"/>
        <v>5.1706437354090841E-2</v>
      </c>
      <c r="IT9" s="169">
        <f t="shared" si="18"/>
        <v>5.3256471324109329E-2</v>
      </c>
      <c r="IU9" s="169">
        <f t="shared" si="18"/>
        <v>5.4834690287889828E-2</v>
      </c>
      <c r="IV9" s="169">
        <f t="shared" si="18"/>
        <v>5.6440861930520232E-2</v>
      </c>
      <c r="IW9" s="169">
        <f t="shared" si="18"/>
        <v>5.8074718736118927E-2</v>
      </c>
      <c r="IX9" s="169">
        <f t="shared" si="18"/>
        <v>5.9735957318669312E-2</v>
      </c>
      <c r="IY9" s="169">
        <f t="shared" si="18"/>
        <v>6.1424237794002579E-2</v>
      </c>
      <c r="IZ9" s="169">
        <f t="shared" si="18"/>
        <v>6.3139183195392995E-2</v>
      </c>
      <c r="JA9" s="169">
        <f t="shared" si="18"/>
        <v>6.4880378935198435E-2</v>
      </c>
      <c r="JB9" s="169">
        <f t="shared" si="18"/>
        <v>6.6647372314938294E-2</v>
      </c>
      <c r="JC9" s="169">
        <f t="shared" si="19"/>
        <v>6.8439672086154688E-2</v>
      </c>
      <c r="JD9" s="169">
        <f t="shared" si="19"/>
        <v>7.0256748064346355E-2</v>
      </c>
      <c r="JE9" s="169">
        <f t="shared" si="19"/>
        <v>7.2098030798203427E-2</v>
      </c>
      <c r="JF9" s="169">
        <f t="shared" si="19"/>
        <v>7.3962911296299699E-2</v>
      </c>
      <c r="JG9" s="169">
        <f t="shared" si="19"/>
        <v>7.5850740813321563E-2</v>
      </c>
      <c r="JH9" s="169">
        <f t="shared" si="19"/>
        <v>7.7760830697826425E-2</v>
      </c>
      <c r="JI9" s="169">
        <f t="shared" si="19"/>
        <v>7.9692452303430181E-2</v>
      </c>
      <c r="JJ9" s="169">
        <f t="shared" si="19"/>
        <v>8.1644836965222456E-2</v>
      </c>
      <c r="JK9" s="169">
        <f t="shared" si="19"/>
        <v>8.3617176043099289E-2</v>
      </c>
      <c r="JL9" s="169">
        <f t="shared" si="19"/>
        <v>8.56086210335881E-2</v>
      </c>
      <c r="JM9" s="169">
        <f t="shared" si="19"/>
        <v>8.761828375161558E-2</v>
      </c>
      <c r="JN9" s="169">
        <f t="shared" si="19"/>
        <v>8.9645236583540788E-2</v>
      </c>
      <c r="JO9" s="169">
        <f t="shared" si="19"/>
        <v>9.1688512812638276E-2</v>
      </c>
      <c r="JP9" s="169">
        <f t="shared" si="19"/>
        <v>9.3747107018073345E-2</v>
      </c>
      <c r="JQ9" s="169">
        <f t="shared" si="19"/>
        <v>9.5819975548262451E-2</v>
      </c>
      <c r="JR9" s="169">
        <f t="shared" si="19"/>
        <v>9.7906037069356897E-2</v>
      </c>
      <c r="JS9" s="169">
        <f t="shared" si="20"/>
        <v>0.10000417318942745</v>
      </c>
      <c r="JT9" s="169">
        <f t="shared" si="20"/>
        <v>0.10211322915876141</v>
      </c>
      <c r="JU9" s="169">
        <f t="shared" si="20"/>
        <v>0.10423201464651401</v>
      </c>
      <c r="JV9" s="169">
        <f t="shared" si="20"/>
        <v>0.10635930459378072</v>
      </c>
      <c r="JW9" s="169">
        <f t="shared" si="20"/>
        <v>0.10849384014297814</v>
      </c>
      <c r="JX9" s="169">
        <f t="shared" si="20"/>
        <v>0.11063432964323977</v>
      </c>
      <c r="JY9" s="169">
        <f t="shared" si="20"/>
        <v>0.11277944973134685</v>
      </c>
      <c r="JZ9" s="169">
        <f t="shared" si="20"/>
        <v>0.1149278464875275</v>
      </c>
      <c r="KA9" s="169">
        <f t="shared" si="20"/>
        <v>0.11707813666526749</v>
      </c>
      <c r="KB9" s="169">
        <f t="shared" si="20"/>
        <v>0.11922890899408477</v>
      </c>
      <c r="KC9" s="169">
        <f t="shared" si="20"/>
        <v>0.12137872555402823</v>
      </c>
      <c r="KD9" s="169">
        <f t="shared" si="20"/>
        <v>0.1235261232204691</v>
      </c>
      <c r="KE9" s="169">
        <f t="shared" si="20"/>
        <v>0.12566961517756031</v>
      </c>
      <c r="KF9" s="169">
        <f t="shared" si="20"/>
        <v>0.1278076924985497</v>
      </c>
      <c r="KG9" s="169">
        <f t="shared" si="20"/>
        <v>0.12993882579094132</v>
      </c>
      <c r="KH9" s="169">
        <f t="shared" si="20"/>
        <v>0.13206146690431336</v>
      </c>
      <c r="KI9" s="169">
        <f t="shared" si="21"/>
        <v>0.13417405069841407</v>
      </c>
      <c r="KJ9" s="169">
        <f t="shared" si="21"/>
        <v>0.13627499686897734</v>
      </c>
      <c r="KK9" s="169">
        <f t="shared" si="21"/>
        <v>0.13836271182851984</v>
      </c>
      <c r="KL9" s="169">
        <f t="shared" si="21"/>
        <v>0.14043559063920932</v>
      </c>
      <c r="KM9" s="169">
        <f t="shared" si="21"/>
        <v>0.14249201899472472</v>
      </c>
      <c r="KN9" s="169">
        <f t="shared" si="21"/>
        <v>0.14453037524786566</v>
      </c>
      <c r="KO9" s="169">
        <f t="shared" si="21"/>
        <v>0.14654903248051304</v>
      </c>
      <c r="KP9" s="169">
        <f t="shared" si="21"/>
        <v>0.14854636061239168</v>
      </c>
      <c r="KQ9" s="169">
        <f t="shared" si="21"/>
        <v>0.15052072854494425</v>
      </c>
      <c r="KR9" s="169">
        <f t="shared" si="21"/>
        <v>0.1524705063364904</v>
      </c>
      <c r="KS9" s="169">
        <f t="shared" si="21"/>
        <v>0.15439406740471956</v>
      </c>
      <c r="KT9" s="169">
        <f t="shared" si="21"/>
        <v>0.15628979075244753</v>
      </c>
      <c r="KU9" s="169">
        <f t="shared" si="21"/>
        <v>0.15815606321245992</v>
      </c>
      <c r="KV9" s="169">
        <f t="shared" si="21"/>
        <v>0.15999128170716659</v>
      </c>
      <c r="KW9" s="169">
        <f t="shared" si="21"/>
        <v>0.16179385551870393</v>
      </c>
      <c r="KX9" s="169">
        <f t="shared" si="21"/>
        <v>0.16356220856504364</v>
      </c>
      <c r="KY9" s="169">
        <f t="shared" si="22"/>
        <v>0.16529478167760095</v>
      </c>
      <c r="KZ9" s="169">
        <f t="shared" si="22"/>
        <v>0.16699003487578062</v>
      </c>
      <c r="LA9" s="169">
        <f t="shared" si="22"/>
        <v>0.16864644963385356</v>
      </c>
      <c r="LB9" s="169">
        <f t="shared" si="22"/>
        <v>0.17026253113552856</v>
      </c>
      <c r="LC9" s="169">
        <f t="shared" si="22"/>
        <v>0.17183681051156086</v>
      </c>
      <c r="LD9" s="169">
        <f t="shared" si="22"/>
        <v>0.1733678470557343</v>
      </c>
      <c r="LE9" s="169">
        <f t="shared" si="22"/>
        <v>0.17485423041455855</v>
      </c>
      <c r="LF9" s="169">
        <f t="shared" si="22"/>
        <v>0.17629458274603943</v>
      </c>
      <c r="LG9" s="169">
        <f t="shared" si="22"/>
        <v>0.17768756084291271</v>
      </c>
      <c r="LH9" s="169">
        <f t="shared" si="22"/>
        <v>0.17903185821577292</v>
      </c>
      <c r="LI9" s="169">
        <f t="shared" si="22"/>
        <v>0.18032620713158556</v>
      </c>
      <c r="LJ9" s="169">
        <f t="shared" si="22"/>
        <v>0.1815693806031379</v>
      </c>
      <c r="LK9" s="169">
        <f t="shared" si="22"/>
        <v>0.18276019432506538</v>
      </c>
      <c r="LL9" s="169">
        <f t="shared" si="22"/>
        <v>0.18389750855218268</v>
      </c>
      <c r="LM9" s="169">
        <f t="shared" si="22"/>
        <v>0.18498022991595328</v>
      </c>
      <c r="LN9" s="169">
        <f t="shared" si="22"/>
        <v>0.18600731317504851</v>
      </c>
      <c r="LO9" s="169">
        <f t="shared" si="23"/>
        <v>0.1869777628960754</v>
      </c>
      <c r="LP9" s="169">
        <f t="shared" si="23"/>
        <v>0.18789063506069192</v>
      </c>
      <c r="LQ9" s="169">
        <f t="shared" si="23"/>
        <v>0.18874503859547906</v>
      </c>
      <c r="LR9" s="169">
        <f t="shared" si="23"/>
        <v>0.18954013682110019</v>
      </c>
      <c r="LS9" s="169">
        <f t="shared" si="23"/>
        <v>0.19027514881744931</v>
      </c>
      <c r="LT9" s="169">
        <f t="shared" si="23"/>
        <v>0.19094935070167104</v>
      </c>
      <c r="LU9" s="169">
        <f t="shared" si="23"/>
        <v>0.19156207681612436</v>
      </c>
      <c r="LV9" s="169">
        <f t="shared" si="23"/>
        <v>0.19211272082356162</v>
      </c>
      <c r="LW9" s="169">
        <f t="shared" si="23"/>
        <v>0.19260073670700065</v>
      </c>
      <c r="LX9" s="169">
        <f t="shared" si="23"/>
        <v>0.19302563967198169</v>
      </c>
      <c r="LY9" s="169">
        <f t="shared" si="23"/>
        <v>0.19338700694912281</v>
      </c>
      <c r="LZ9" s="169">
        <f t="shared" si="23"/>
        <v>0.19368447849511289</v>
      </c>
      <c r="MA9" s="169">
        <f t="shared" si="23"/>
        <v>0.19391775759051638</v>
      </c>
      <c r="MB9" s="169">
        <f t="shared" si="23"/>
        <v>0.19408661133299951</v>
      </c>
      <c r="MC9" s="169">
        <f t="shared" si="23"/>
        <v>0.19419087102483057</v>
      </c>
      <c r="MD9" s="169">
        <f t="shared" si="23"/>
        <v>0.19423043245375177</v>
      </c>
      <c r="ME9" s="169">
        <f t="shared" si="24"/>
        <v>0.19420525606656813</v>
      </c>
      <c r="MF9" s="169">
        <f t="shared" si="24"/>
        <v>0.19411536703504828</v>
      </c>
      <c r="MG9" s="169">
        <f t="shared" si="24"/>
        <v>0.19396085521398401</v>
      </c>
      <c r="MH9" s="169">
        <f t="shared" si="24"/>
        <v>0.19374187499150589</v>
      </c>
      <c r="MI9" s="169">
        <f t="shared" si="24"/>
        <v>0.19345864503200419</v>
      </c>
      <c r="MJ9" s="169">
        <f t="shared" si="24"/>
        <v>0.19311144791225471</v>
      </c>
      <c r="MK9" s="169">
        <f t="shared" si="24"/>
        <v>0.19270062965159632</v>
      </c>
      <c r="ML9" s="169">
        <f t="shared" si="24"/>
        <v>0.19222659913725468</v>
      </c>
      <c r="MM9" s="169">
        <f t="shared" si="24"/>
        <v>0.19168982744614707</v>
      </c>
      <c r="MN9" s="169">
        <f t="shared" si="24"/>
        <v>0.19109084706474441</v>
      </c>
      <c r="MO9" s="169">
        <f t="shared" si="24"/>
        <v>0.19043025100879735</v>
      </c>
      <c r="MP9" s="169">
        <f t="shared" si="24"/>
        <v>0.18970869184496478</v>
      </c>
      <c r="MQ9" s="169">
        <f t="shared" si="24"/>
        <v>0.18892688061660362</v>
      </c>
      <c r="MR9" s="169">
        <f t="shared" si="24"/>
        <v>0.18808558567619524</v>
      </c>
      <c r="MS9" s="169">
        <f t="shared" si="24"/>
        <v>0.18718563142709169</v>
      </c>
      <c r="MT9" s="169">
        <f t="shared" si="24"/>
        <v>0.18622789697746675</v>
      </c>
      <c r="MU9" s="169">
        <f t="shared" si="25"/>
        <v>0.18521331470954647</v>
      </c>
      <c r="MV9" s="169">
        <f t="shared" si="25"/>
        <v>0.18414286876737965</v>
      </c>
      <c r="MW9" s="169">
        <f t="shared" si="25"/>
        <v>0.18301759346657925</v>
      </c>
      <c r="MX9" s="169">
        <f t="shared" si="25"/>
        <v>0.18183857162963138</v>
      </c>
      <c r="MY9" s="169">
        <f t="shared" si="25"/>
        <v>0.18060693285052024</v>
      </c>
      <c r="MZ9" s="169">
        <f t="shared" si="25"/>
        <v>0.17932385169255963</v>
      </c>
      <c r="NA9" s="169">
        <f t="shared" si="25"/>
        <v>0.17799054582345272</v>
      </c>
      <c r="NB9" s="169">
        <f t="shared" si="25"/>
        <v>0.1766082740917217</v>
      </c>
      <c r="NC9" s="169">
        <f t="shared" si="25"/>
        <v>0.17517833454875442</v>
      </c>
      <c r="ND9" s="169">
        <f t="shared" si="25"/>
        <v>0.17370206242081376</v>
      </c>
      <c r="NE9" s="169">
        <f t="shared" si="25"/>
        <v>0.17218082803543569</v>
      </c>
      <c r="NF9" s="169">
        <f t="shared" si="25"/>
        <v>0.1706160347067148</v>
      </c>
      <c r="NG9" s="169">
        <f t="shared" si="25"/>
        <v>0.16900911658403361</v>
      </c>
      <c r="NH9" s="169">
        <f t="shared" si="25"/>
        <v>0.16736153646883814</v>
      </c>
      <c r="NI9" s="169">
        <f t="shared" si="25"/>
        <v>0.16567478360409452</v>
      </c>
      <c r="NJ9" s="169">
        <f t="shared" si="25"/>
        <v>0.16395037144108293</v>
      </c>
      <c r="NK9" s="169">
        <f t="shared" si="26"/>
        <v>0.1621898353881932</v>
      </c>
      <c r="NL9" s="169">
        <f t="shared" si="26"/>
        <v>0.16039473054638029</v>
      </c>
      <c r="NM9" s="169">
        <f t="shared" si="26"/>
        <v>0.15856662943592378</v>
      </c>
      <c r="NN9" s="169">
        <f t="shared" si="26"/>
        <v>0.156707119719104</v>
      </c>
      <c r="NO9" s="169">
        <f t="shared" si="26"/>
        <v>0.15481780192336828</v>
      </c>
      <c r="NP9" s="169">
        <f t="shared" si="26"/>
        <v>0.15290028716950776</v>
      </c>
      <c r="NQ9" s="169">
        <f t="shared" si="26"/>
        <v>0.15095619490930123</v>
      </c>
      <c r="NR9" s="169">
        <f t="shared" si="26"/>
        <v>0.14898715067700749</v>
      </c>
      <c r="NS9" s="169">
        <f t="shared" si="26"/>
        <v>0.14699478385900264</v>
      </c>
      <c r="NT9" s="169">
        <f t="shared" si="26"/>
        <v>0.14498072548576202</v>
      </c>
      <c r="NU9" s="169">
        <f t="shared" si="26"/>
        <v>0.14294660605028106</v>
      </c>
      <c r="NV9" s="169">
        <f t="shared" si="26"/>
        <v>0.14089405335691391</v>
      </c>
      <c r="NW9" s="169">
        <f t="shared" si="26"/>
        <v>0.13882469040448431</v>
      </c>
      <c r="NX9" s="169">
        <f t="shared" si="26"/>
        <v>0.13674013330739077</v>
      </c>
      <c r="NY9" s="169">
        <f t="shared" si="26"/>
        <v>0.13464198925828633</v>
      </c>
      <c r="NZ9" s="169">
        <f t="shared" si="26"/>
        <v>0.13253185453576638</v>
      </c>
      <c r="OA9" s="169">
        <f t="shared" si="27"/>
        <v>0.13041131256034116</v>
      </c>
      <c r="OB9" s="169">
        <f t="shared" si="27"/>
        <v>0.12828193200180973</v>
      </c>
      <c r="OC9" s="169">
        <f t="shared" si="27"/>
        <v>0.12614526494098366</v>
      </c>
      <c r="OD9" s="169">
        <f t="shared" si="27"/>
        <v>0.12400284508853668</v>
      </c>
      <c r="OE9" s="169">
        <f t="shared" si="27"/>
        <v>0.12185618606358019</v>
      </c>
      <c r="OF9" s="169">
        <f t="shared" si="27"/>
        <v>0.11970677973438179</v>
      </c>
      <c r="OG9" s="169">
        <f t="shared" si="27"/>
        <v>0.11755609462346177</v>
      </c>
      <c r="OH9" s="169">
        <f t="shared" si="27"/>
        <v>0.11540557437911365</v>
      </c>
      <c r="OI9" s="169">
        <f t="shared" si="27"/>
        <v>0.11325663631520617</v>
      </c>
      <c r="OJ9" s="169">
        <f t="shared" si="27"/>
        <v>0.11111067002093339</v>
      </c>
      <c r="OK9" s="169">
        <f t="shared" si="27"/>
        <v>0.10896903604198767</v>
      </c>
      <c r="OL9" s="169">
        <f t="shared" si="27"/>
        <v>0.10683306463443727</v>
      </c>
      <c r="OM9" s="169">
        <f t="shared" si="27"/>
        <v>0.10470405459239961</v>
      </c>
      <c r="ON9" s="169">
        <f t="shared" si="27"/>
        <v>0.10258327215040861</v>
      </c>
      <c r="OO9" s="169">
        <f t="shared" si="27"/>
        <v>0.10047194996118543</v>
      </c>
      <c r="OP9" s="169">
        <f t="shared" si="27"/>
        <v>9.8371286149333423E-2</v>
      </c>
      <c r="OQ9" s="169">
        <f t="shared" si="28"/>
        <v>9.6282443441292373E-2</v>
      </c>
      <c r="OR9" s="169">
        <f t="shared" si="28"/>
        <v>9.4206548371704155E-2</v>
      </c>
      <c r="OS9" s="169">
        <f t="shared" si="28"/>
        <v>9.2144690566162868E-2</v>
      </c>
      <c r="OT9" s="169">
        <f t="shared" si="28"/>
        <v>9.0097922100145916E-2</v>
      </c>
      <c r="OU9" s="169">
        <f t="shared" si="28"/>
        <v>8.8067256933752197E-2</v>
      </c>
      <c r="OV9" s="169">
        <f t="shared" si="28"/>
        <v>8.6053670421705697E-2</v>
      </c>
      <c r="OW9" s="169">
        <f t="shared" si="28"/>
        <v>8.4058098897922068E-2</v>
      </c>
      <c r="OX9" s="169">
        <f t="shared" si="28"/>
        <v>8.208143933377883E-2</v>
      </c>
      <c r="OY9" s="169">
        <f t="shared" si="28"/>
        <v>8.0124549069079842E-2</v>
      </c>
      <c r="OZ9" s="169">
        <f t="shared" si="28"/>
        <v>7.8188245614560004E-2</v>
      </c>
      <c r="PA9" s="169">
        <f t="shared" si="28"/>
        <v>7.6273306524638443E-2</v>
      </c>
      <c r="PB9" s="169">
        <f t="shared" si="28"/>
        <v>7.4380469338997349E-2</v>
      </c>
      <c r="PC9" s="169">
        <f t="shared" si="28"/>
        <v>7.251043159143801E-2</v>
      </c>
      <c r="PD9" s="169">
        <f t="shared" si="28"/>
        <v>7.066385088435026E-2</v>
      </c>
      <c r="PE9" s="169">
        <f t="shared" si="28"/>
        <v>6.8841345027019177E-2</v>
      </c>
      <c r="PF9" s="169">
        <f t="shared" si="28"/>
        <v>6.7043492235892233E-2</v>
      </c>
      <c r="PG9" s="169">
        <f t="shared" si="29"/>
        <v>6.527083139483314E-2</v>
      </c>
      <c r="PH9" s="169">
        <f t="shared" si="29"/>
        <v>6.3523862373302889E-2</v>
      </c>
      <c r="PI9" s="169">
        <f t="shared" si="29"/>
        <v>6.1803046400326522E-2</v>
      </c>
      <c r="PJ9" s="169">
        <f t="shared" si="29"/>
        <v>6.0108806492034074E-2</v>
      </c>
      <c r="PK9" s="169">
        <f t="shared" si="29"/>
        <v>5.8441527930498338E-2</v>
      </c>
      <c r="PL9" s="169">
        <f t="shared" si="29"/>
        <v>5.680155879153554E-2</v>
      </c>
      <c r="PM9" s="169">
        <f t="shared" si="29"/>
        <v>5.5189210519086804E-2</v>
      </c>
      <c r="PN9" s="169">
        <f t="shared" si="29"/>
        <v>5.3604758543755723E-2</v>
      </c>
      <c r="PO9" s="169">
        <f t="shared" si="29"/>
        <v>5.2048442943044018E-2</v>
      </c>
    </row>
    <row r="10" spans="1:432" x14ac:dyDescent="0.75">
      <c r="A10" s="390" t="s">
        <v>933</v>
      </c>
      <c r="B10" s="396">
        <f>IF($R10="","",ROUND(_xlfn.NORM.INV(ABS(VLOOKUP($T$1,VLookups!$A$43:$B$44,2,FALSE)-B$2),$N10,$R10),0))</f>
        <v>39</v>
      </c>
      <c r="C10" s="403">
        <f t="shared" si="30"/>
        <v>44669</v>
      </c>
      <c r="D10" s="404">
        <f t="shared" si="31"/>
        <v>44722</v>
      </c>
      <c r="E10" s="115">
        <v>-0.25</v>
      </c>
      <c r="F10" s="117"/>
      <c r="G10" s="122">
        <f t="shared" si="32"/>
        <v>22.5</v>
      </c>
      <c r="H10" s="95">
        <v>30</v>
      </c>
      <c r="I10" s="122">
        <f t="shared" si="33"/>
        <v>60</v>
      </c>
      <c r="J10" s="117"/>
      <c r="K10" s="114">
        <v>1</v>
      </c>
      <c r="L10" s="124">
        <f t="shared" si="0"/>
        <v>1</v>
      </c>
      <c r="M10" s="124">
        <f t="shared" si="1"/>
        <v>0.25</v>
      </c>
      <c r="N10" s="73">
        <f t="shared" si="34"/>
        <v>33.75</v>
      </c>
      <c r="O10" s="23" t="s">
        <v>3</v>
      </c>
      <c r="P10" s="57"/>
      <c r="Q10" s="280"/>
      <c r="R10" s="74">
        <f>IF(AND(G10&gt;0,H10&gt;0,I10&gt;0),IF(ISBLANK(Q10),IF(ISBLANK(O10),"",(I10-G10)*VLOOKUP(O10,VLookups!$A$4:$B$13,2,FALSE)),Q10),"")</f>
        <v>6.49519052838329</v>
      </c>
      <c r="S10" s="75">
        <f t="shared" si="2"/>
        <v>42.1875</v>
      </c>
      <c r="T10" s="95">
        <v>34</v>
      </c>
      <c r="U10" s="270">
        <f>IF(AND(T10&gt;0,H10&gt;0,NOT(R10="")),ABS(VLOOKUP($T$1,VLookups!$A$43:$B$44,2,FALSE)-_xlfn.NORM.DIST(T10,N10,R10,TRUE)),"")</f>
        <v>0.51535150494345539</v>
      </c>
      <c r="V10" s="94">
        <f>IF(AND($G10&gt;0,$H10&gt;0,$I10&gt;0,NOT(ISBLANK($O10))),_xlfn.NORM.INV(ABS(VLOOKUP($T$1,VLookups!$A$43:$B$44,2,FALSE)-V$3),$N10,$R10),"")</f>
        <v>25.426078409839931</v>
      </c>
      <c r="W10" s="93">
        <f>IF(AND($G10&gt;0,$H10&gt;0,$I10&gt;0,NOT(ISBLANK($O10))),_xlfn.NORM.INV(ABS(VLOOKUP($T$1,VLookups!$A$43:$B$44,2,FALSE)-W$3),$N10,$R10),"")</f>
        <v>42.073921590160069</v>
      </c>
      <c r="X10" s="94">
        <f>IF(AND($G10&gt;0,$H10&gt;0,$I10&gt;0,NOT(ISBLANK($O10))),_xlfn.NORM.INV(ABS(VLOOKUP($T$1,VLookups!$A$43:$B$44,2,FALSE)-X$3),$N10,$R10),"")</f>
        <v>40.481832334740254</v>
      </c>
      <c r="Y10" s="93">
        <f>IF(AND($G10&gt;0,$H10&gt;0,$I10&gt;0,NOT(ISBLANK($O10))),_xlfn.NORM.INV(ABS(VLOOKUP($T$1,VLookups!$A$43:$B$44,2,FALSE)-Y$3),$N10,$R10),"")</f>
        <v>39.216490264789059</v>
      </c>
      <c r="Z10" s="94">
        <f>IF(AND($G10&gt;0,$H10&gt;0,$I10&gt;0,NOT(ISBLANK($O10))),_xlfn.NORM.INV(ABS(VLOOKUP($T$1,VLookups!$A$43:$B$44,2,FALSE)-Z$3),$N10,$R10),"")</f>
        <v>38.1309394369652</v>
      </c>
      <c r="AA10" s="93">
        <f>IF(AND($G10&gt;0,$H10&gt;0,$I10&gt;0,NOT(ISBLANK($O10))),_xlfn.NORM.INV(ABS(VLOOKUP($T$1,VLookups!$A$43:$B$44,2,FALSE)-AA$3),$N10,$R10),"")</f>
        <v>37.156081243220605</v>
      </c>
      <c r="AB10" s="5"/>
      <c r="AC10" s="168">
        <f t="shared" si="35"/>
        <v>0.1875</v>
      </c>
      <c r="AD10" s="49">
        <f t="shared" si="36"/>
        <v>11.25</v>
      </c>
      <c r="AE10" s="49">
        <f t="shared" si="36"/>
        <v>11.4375</v>
      </c>
      <c r="AF10" s="49">
        <f t="shared" si="36"/>
        <v>11.625</v>
      </c>
      <c r="AG10" s="49">
        <f t="shared" si="36"/>
        <v>11.8125</v>
      </c>
      <c r="AH10" s="49">
        <f t="shared" si="36"/>
        <v>12</v>
      </c>
      <c r="AI10" s="49">
        <f t="shared" si="36"/>
        <v>12.1875</v>
      </c>
      <c r="AJ10" s="49">
        <f t="shared" si="36"/>
        <v>12.375</v>
      </c>
      <c r="AK10" s="49">
        <f t="shared" si="36"/>
        <v>12.5625</v>
      </c>
      <c r="AL10" s="49">
        <f t="shared" si="36"/>
        <v>12.75</v>
      </c>
      <c r="AM10" s="49">
        <f t="shared" si="36"/>
        <v>12.9375</v>
      </c>
      <c r="AN10" s="49">
        <f t="shared" si="36"/>
        <v>13.125</v>
      </c>
      <c r="AO10" s="49">
        <f t="shared" si="36"/>
        <v>13.3125</v>
      </c>
      <c r="AP10" s="49">
        <f t="shared" si="36"/>
        <v>13.5</v>
      </c>
      <c r="AQ10" s="49">
        <f t="shared" si="36"/>
        <v>13.6875</v>
      </c>
      <c r="AR10" s="49">
        <f t="shared" si="36"/>
        <v>13.875</v>
      </c>
      <c r="AS10" s="49">
        <f t="shared" si="36"/>
        <v>14.0625</v>
      </c>
      <c r="AT10" s="49">
        <f t="shared" si="3"/>
        <v>14.25</v>
      </c>
      <c r="AU10" s="49">
        <f t="shared" si="4"/>
        <v>14.4375</v>
      </c>
      <c r="AV10" s="49">
        <f t="shared" si="4"/>
        <v>14.625</v>
      </c>
      <c r="AW10" s="49">
        <f t="shared" si="4"/>
        <v>14.8125</v>
      </c>
      <c r="AX10" s="49">
        <f t="shared" si="4"/>
        <v>15</v>
      </c>
      <c r="AY10" s="49">
        <f t="shared" si="4"/>
        <v>15.1875</v>
      </c>
      <c r="AZ10" s="49">
        <f t="shared" si="4"/>
        <v>15.375</v>
      </c>
      <c r="BA10" s="49">
        <f t="shared" si="4"/>
        <v>15.5625</v>
      </c>
      <c r="BB10" s="49">
        <f t="shared" si="4"/>
        <v>15.75</v>
      </c>
      <c r="BC10" s="49">
        <f t="shared" si="4"/>
        <v>15.9375</v>
      </c>
      <c r="BD10" s="49">
        <f t="shared" si="4"/>
        <v>16.125</v>
      </c>
      <c r="BE10" s="49">
        <f t="shared" si="4"/>
        <v>16.3125</v>
      </c>
      <c r="BF10" s="49">
        <f t="shared" si="4"/>
        <v>16.5</v>
      </c>
      <c r="BG10" s="49">
        <f t="shared" si="4"/>
        <v>16.6875</v>
      </c>
      <c r="BH10" s="49">
        <f t="shared" si="4"/>
        <v>16.875</v>
      </c>
      <c r="BI10" s="49">
        <f t="shared" si="4"/>
        <v>17.0625</v>
      </c>
      <c r="BJ10" s="49">
        <f t="shared" si="4"/>
        <v>17.25</v>
      </c>
      <c r="BK10" s="49">
        <f t="shared" si="5"/>
        <v>17.4375</v>
      </c>
      <c r="BL10" s="49">
        <f t="shared" si="5"/>
        <v>17.625</v>
      </c>
      <c r="BM10" s="49">
        <f t="shared" si="5"/>
        <v>17.8125</v>
      </c>
      <c r="BN10" s="49">
        <f t="shared" si="5"/>
        <v>18</v>
      </c>
      <c r="BO10" s="49">
        <f t="shared" si="5"/>
        <v>18.1875</v>
      </c>
      <c r="BP10" s="49">
        <f t="shared" si="5"/>
        <v>18.375</v>
      </c>
      <c r="BQ10" s="49">
        <f t="shared" si="5"/>
        <v>18.5625</v>
      </c>
      <c r="BR10" s="49">
        <f t="shared" si="5"/>
        <v>18.75</v>
      </c>
      <c r="BS10" s="49">
        <f t="shared" si="5"/>
        <v>18.9375</v>
      </c>
      <c r="BT10" s="49">
        <f t="shared" si="5"/>
        <v>19.125</v>
      </c>
      <c r="BU10" s="49">
        <f t="shared" si="5"/>
        <v>19.3125</v>
      </c>
      <c r="BV10" s="49">
        <f t="shared" si="5"/>
        <v>19.5</v>
      </c>
      <c r="BW10" s="49">
        <f t="shared" si="5"/>
        <v>19.6875</v>
      </c>
      <c r="BX10" s="49">
        <f t="shared" si="5"/>
        <v>19.875</v>
      </c>
      <c r="BY10" s="49">
        <f t="shared" si="5"/>
        <v>20.0625</v>
      </c>
      <c r="BZ10" s="49">
        <f t="shared" si="5"/>
        <v>20.25</v>
      </c>
      <c r="CA10" s="49">
        <f t="shared" si="6"/>
        <v>20.4375</v>
      </c>
      <c r="CB10" s="49">
        <f t="shared" si="6"/>
        <v>20.625</v>
      </c>
      <c r="CC10" s="49">
        <f t="shared" si="6"/>
        <v>20.8125</v>
      </c>
      <c r="CD10" s="49">
        <f t="shared" si="6"/>
        <v>21</v>
      </c>
      <c r="CE10" s="49">
        <f t="shared" si="6"/>
        <v>21.1875</v>
      </c>
      <c r="CF10" s="49">
        <f t="shared" si="6"/>
        <v>21.375</v>
      </c>
      <c r="CG10" s="49">
        <f t="shared" si="6"/>
        <v>21.5625</v>
      </c>
      <c r="CH10" s="49">
        <f t="shared" si="6"/>
        <v>21.75</v>
      </c>
      <c r="CI10" s="49">
        <f t="shared" si="6"/>
        <v>21.9375</v>
      </c>
      <c r="CJ10" s="49">
        <f t="shared" si="6"/>
        <v>22.125</v>
      </c>
      <c r="CK10" s="49">
        <f t="shared" si="6"/>
        <v>22.3125</v>
      </c>
      <c r="CL10" s="49">
        <f t="shared" si="6"/>
        <v>22.5</v>
      </c>
      <c r="CM10" s="49">
        <f t="shared" si="6"/>
        <v>22.6875</v>
      </c>
      <c r="CN10" s="49">
        <f t="shared" si="6"/>
        <v>22.875</v>
      </c>
      <c r="CO10" s="49">
        <f t="shared" si="6"/>
        <v>23.0625</v>
      </c>
      <c r="CP10" s="49">
        <f t="shared" si="6"/>
        <v>23.25</v>
      </c>
      <c r="CQ10" s="49">
        <f t="shared" si="7"/>
        <v>23.4375</v>
      </c>
      <c r="CR10" s="49">
        <f t="shared" si="7"/>
        <v>23.625</v>
      </c>
      <c r="CS10" s="49">
        <f t="shared" si="7"/>
        <v>23.8125</v>
      </c>
      <c r="CT10" s="49">
        <f t="shared" si="7"/>
        <v>24</v>
      </c>
      <c r="CU10" s="49">
        <f t="shared" si="7"/>
        <v>24.1875</v>
      </c>
      <c r="CV10" s="49">
        <f t="shared" si="7"/>
        <v>24.375</v>
      </c>
      <c r="CW10" s="49">
        <f t="shared" si="7"/>
        <v>24.5625</v>
      </c>
      <c r="CX10" s="49">
        <f t="shared" si="7"/>
        <v>24.75</v>
      </c>
      <c r="CY10" s="49">
        <f t="shared" si="7"/>
        <v>24.9375</v>
      </c>
      <c r="CZ10" s="49">
        <f t="shared" si="7"/>
        <v>25.125</v>
      </c>
      <c r="DA10" s="49">
        <f t="shared" si="7"/>
        <v>25.3125</v>
      </c>
      <c r="DB10" s="49">
        <f t="shared" si="7"/>
        <v>25.5</v>
      </c>
      <c r="DC10" s="49">
        <f t="shared" si="7"/>
        <v>25.6875</v>
      </c>
      <c r="DD10" s="49">
        <f t="shared" si="7"/>
        <v>25.875</v>
      </c>
      <c r="DE10" s="49">
        <f t="shared" si="7"/>
        <v>26.0625</v>
      </c>
      <c r="DF10" s="49">
        <f t="shared" si="7"/>
        <v>26.25</v>
      </c>
      <c r="DG10" s="49">
        <f t="shared" si="8"/>
        <v>26.4375</v>
      </c>
      <c r="DH10" s="49">
        <f t="shared" si="8"/>
        <v>26.625</v>
      </c>
      <c r="DI10" s="49">
        <f t="shared" si="8"/>
        <v>26.8125</v>
      </c>
      <c r="DJ10" s="49">
        <f t="shared" si="8"/>
        <v>27</v>
      </c>
      <c r="DK10" s="49">
        <f t="shared" si="8"/>
        <v>27.1875</v>
      </c>
      <c r="DL10" s="49">
        <f t="shared" si="8"/>
        <v>27.375</v>
      </c>
      <c r="DM10" s="49">
        <f t="shared" si="8"/>
        <v>27.5625</v>
      </c>
      <c r="DN10" s="49">
        <f t="shared" si="8"/>
        <v>27.75</v>
      </c>
      <c r="DO10" s="49">
        <f t="shared" si="8"/>
        <v>27.9375</v>
      </c>
      <c r="DP10" s="49">
        <f t="shared" si="8"/>
        <v>28.125</v>
      </c>
      <c r="DQ10" s="49">
        <f t="shared" si="8"/>
        <v>28.3125</v>
      </c>
      <c r="DR10" s="49">
        <f t="shared" si="8"/>
        <v>28.5</v>
      </c>
      <c r="DS10" s="49">
        <f t="shared" si="8"/>
        <v>28.6875</v>
      </c>
      <c r="DT10" s="49">
        <f t="shared" si="8"/>
        <v>28.875</v>
      </c>
      <c r="DU10" s="49">
        <f t="shared" si="8"/>
        <v>29.0625</v>
      </c>
      <c r="DV10" s="49">
        <f t="shared" si="8"/>
        <v>29.25</v>
      </c>
      <c r="DW10" s="49">
        <f t="shared" si="9"/>
        <v>29.4375</v>
      </c>
      <c r="DX10" s="49">
        <f t="shared" si="9"/>
        <v>29.625</v>
      </c>
      <c r="DY10" s="49">
        <f t="shared" si="9"/>
        <v>29.8125</v>
      </c>
      <c r="DZ10" s="183">
        <f t="shared" si="37"/>
        <v>30</v>
      </c>
      <c r="EA10" s="49">
        <f t="shared" si="10"/>
        <v>30.1875</v>
      </c>
      <c r="EB10" s="49">
        <f t="shared" si="10"/>
        <v>30.375</v>
      </c>
      <c r="EC10" s="49">
        <f t="shared" si="10"/>
        <v>30.5625</v>
      </c>
      <c r="ED10" s="49">
        <f t="shared" si="10"/>
        <v>30.75</v>
      </c>
      <c r="EE10" s="49">
        <f t="shared" si="10"/>
        <v>30.9375</v>
      </c>
      <c r="EF10" s="49">
        <f t="shared" si="10"/>
        <v>31.125</v>
      </c>
      <c r="EG10" s="49">
        <f t="shared" si="10"/>
        <v>31.3125</v>
      </c>
      <c r="EH10" s="49">
        <f t="shared" si="10"/>
        <v>31.5</v>
      </c>
      <c r="EI10" s="49">
        <f t="shared" si="10"/>
        <v>31.6875</v>
      </c>
      <c r="EJ10" s="49">
        <f t="shared" si="10"/>
        <v>31.875</v>
      </c>
      <c r="EK10" s="49">
        <f t="shared" si="10"/>
        <v>32.0625</v>
      </c>
      <c r="EL10" s="49">
        <f t="shared" si="10"/>
        <v>32.25</v>
      </c>
      <c r="EM10" s="49">
        <f t="shared" si="10"/>
        <v>32.4375</v>
      </c>
      <c r="EN10" s="49">
        <f t="shared" si="10"/>
        <v>32.625</v>
      </c>
      <c r="EO10" s="49">
        <f t="shared" si="10"/>
        <v>32.8125</v>
      </c>
      <c r="EP10" s="49">
        <f t="shared" si="10"/>
        <v>33</v>
      </c>
      <c r="EQ10" s="49">
        <f t="shared" si="11"/>
        <v>33.1875</v>
      </c>
      <c r="ER10" s="49">
        <f t="shared" si="11"/>
        <v>33.375</v>
      </c>
      <c r="ES10" s="49">
        <f t="shared" si="11"/>
        <v>33.5625</v>
      </c>
      <c r="ET10" s="49">
        <f t="shared" si="11"/>
        <v>33.75</v>
      </c>
      <c r="EU10" s="49">
        <f t="shared" si="11"/>
        <v>33.9375</v>
      </c>
      <c r="EV10" s="49">
        <f t="shared" si="11"/>
        <v>34.125</v>
      </c>
      <c r="EW10" s="49">
        <f t="shared" si="11"/>
        <v>34.3125</v>
      </c>
      <c r="EX10" s="49">
        <f t="shared" si="11"/>
        <v>34.5</v>
      </c>
      <c r="EY10" s="49">
        <f t="shared" si="11"/>
        <v>34.6875</v>
      </c>
      <c r="EZ10" s="49">
        <f t="shared" si="11"/>
        <v>34.875</v>
      </c>
      <c r="FA10" s="49">
        <f t="shared" si="11"/>
        <v>35.0625</v>
      </c>
      <c r="FB10" s="49">
        <f t="shared" si="11"/>
        <v>35.25</v>
      </c>
      <c r="FC10" s="49">
        <f t="shared" si="11"/>
        <v>35.4375</v>
      </c>
      <c r="FD10" s="49">
        <f t="shared" si="11"/>
        <v>35.625</v>
      </c>
      <c r="FE10" s="49">
        <f t="shared" si="11"/>
        <v>35.8125</v>
      </c>
      <c r="FF10" s="49">
        <f t="shared" si="11"/>
        <v>36</v>
      </c>
      <c r="FG10" s="49">
        <f t="shared" si="12"/>
        <v>36.1875</v>
      </c>
      <c r="FH10" s="49">
        <f t="shared" si="12"/>
        <v>36.375</v>
      </c>
      <c r="FI10" s="49">
        <f t="shared" si="12"/>
        <v>36.5625</v>
      </c>
      <c r="FJ10" s="49">
        <f t="shared" si="12"/>
        <v>36.75</v>
      </c>
      <c r="FK10" s="49">
        <f t="shared" si="12"/>
        <v>36.9375</v>
      </c>
      <c r="FL10" s="49">
        <f t="shared" si="12"/>
        <v>37.125</v>
      </c>
      <c r="FM10" s="49">
        <f t="shared" si="12"/>
        <v>37.3125</v>
      </c>
      <c r="FN10" s="49">
        <f t="shared" si="12"/>
        <v>37.5</v>
      </c>
      <c r="FO10" s="49">
        <f t="shared" si="12"/>
        <v>37.6875</v>
      </c>
      <c r="FP10" s="49">
        <f t="shared" si="12"/>
        <v>37.875</v>
      </c>
      <c r="FQ10" s="49">
        <f t="shared" si="12"/>
        <v>38.0625</v>
      </c>
      <c r="FR10" s="49">
        <f t="shared" si="12"/>
        <v>38.25</v>
      </c>
      <c r="FS10" s="49">
        <f t="shared" si="12"/>
        <v>38.4375</v>
      </c>
      <c r="FT10" s="49">
        <f t="shared" si="12"/>
        <v>38.625</v>
      </c>
      <c r="FU10" s="49">
        <f t="shared" si="12"/>
        <v>38.8125</v>
      </c>
      <c r="FV10" s="49">
        <f t="shared" si="12"/>
        <v>39</v>
      </c>
      <c r="FW10" s="49">
        <f t="shared" si="13"/>
        <v>39.1875</v>
      </c>
      <c r="FX10" s="49">
        <f t="shared" si="13"/>
        <v>39.375</v>
      </c>
      <c r="FY10" s="49">
        <f t="shared" si="13"/>
        <v>39.5625</v>
      </c>
      <c r="FZ10" s="49">
        <f t="shared" si="13"/>
        <v>39.75</v>
      </c>
      <c r="GA10" s="49">
        <f t="shared" si="13"/>
        <v>39.9375</v>
      </c>
      <c r="GB10" s="49">
        <f t="shared" si="13"/>
        <v>40.125</v>
      </c>
      <c r="GC10" s="49">
        <f t="shared" si="13"/>
        <v>40.3125</v>
      </c>
      <c r="GD10" s="49">
        <f t="shared" si="13"/>
        <v>40.5</v>
      </c>
      <c r="GE10" s="49">
        <f t="shared" si="13"/>
        <v>40.6875</v>
      </c>
      <c r="GF10" s="49">
        <f t="shared" si="13"/>
        <v>40.875</v>
      </c>
      <c r="GG10" s="49">
        <f t="shared" si="13"/>
        <v>41.0625</v>
      </c>
      <c r="GH10" s="49">
        <f t="shared" si="13"/>
        <v>41.25</v>
      </c>
      <c r="GI10" s="49">
        <f t="shared" si="13"/>
        <v>41.4375</v>
      </c>
      <c r="GJ10" s="49">
        <f t="shared" si="13"/>
        <v>41.625</v>
      </c>
      <c r="GK10" s="49">
        <f t="shared" si="13"/>
        <v>41.8125</v>
      </c>
      <c r="GL10" s="49">
        <f t="shared" si="13"/>
        <v>42</v>
      </c>
      <c r="GM10" s="49">
        <f t="shared" si="14"/>
        <v>42.1875</v>
      </c>
      <c r="GN10" s="49">
        <f t="shared" si="14"/>
        <v>42.375</v>
      </c>
      <c r="GO10" s="49">
        <f t="shared" si="14"/>
        <v>42.5625</v>
      </c>
      <c r="GP10" s="49">
        <f t="shared" si="14"/>
        <v>42.75</v>
      </c>
      <c r="GQ10" s="49">
        <f t="shared" si="14"/>
        <v>42.9375</v>
      </c>
      <c r="GR10" s="49">
        <f t="shared" si="14"/>
        <v>43.125</v>
      </c>
      <c r="GS10" s="49">
        <f t="shared" si="14"/>
        <v>43.3125</v>
      </c>
      <c r="GT10" s="49">
        <f t="shared" si="14"/>
        <v>43.5</v>
      </c>
      <c r="GU10" s="49">
        <f t="shared" si="14"/>
        <v>43.6875</v>
      </c>
      <c r="GV10" s="49">
        <f t="shared" si="14"/>
        <v>43.875</v>
      </c>
      <c r="GW10" s="49">
        <f t="shared" si="14"/>
        <v>44.0625</v>
      </c>
      <c r="GX10" s="49">
        <f t="shared" si="14"/>
        <v>44.25</v>
      </c>
      <c r="GY10" s="49">
        <f t="shared" si="14"/>
        <v>44.4375</v>
      </c>
      <c r="GZ10" s="49">
        <f t="shared" si="14"/>
        <v>44.625</v>
      </c>
      <c r="HA10" s="49">
        <f t="shared" si="14"/>
        <v>44.8125</v>
      </c>
      <c r="HB10" s="49">
        <f t="shared" si="14"/>
        <v>45</v>
      </c>
      <c r="HC10" s="49">
        <f t="shared" si="15"/>
        <v>45.1875</v>
      </c>
      <c r="HD10" s="49">
        <f t="shared" si="15"/>
        <v>45.375</v>
      </c>
      <c r="HE10" s="49">
        <f t="shared" si="15"/>
        <v>45.5625</v>
      </c>
      <c r="HF10" s="49">
        <f t="shared" si="15"/>
        <v>45.75</v>
      </c>
      <c r="HG10" s="49">
        <f t="shared" si="15"/>
        <v>45.9375</v>
      </c>
      <c r="HH10" s="49">
        <f t="shared" si="15"/>
        <v>46.125</v>
      </c>
      <c r="HI10" s="49">
        <f t="shared" si="15"/>
        <v>46.3125</v>
      </c>
      <c r="HJ10" s="49">
        <f t="shared" si="15"/>
        <v>46.5</v>
      </c>
      <c r="HK10" s="49">
        <f t="shared" si="15"/>
        <v>46.6875</v>
      </c>
      <c r="HL10" s="49">
        <f t="shared" si="15"/>
        <v>46.875</v>
      </c>
      <c r="HM10" s="49">
        <f t="shared" si="15"/>
        <v>47.0625</v>
      </c>
      <c r="HN10" s="49">
        <f t="shared" si="15"/>
        <v>47.25</v>
      </c>
      <c r="HO10" s="49">
        <f t="shared" si="15"/>
        <v>47.4375</v>
      </c>
      <c r="HP10" s="49">
        <f t="shared" si="15"/>
        <v>47.625</v>
      </c>
      <c r="HQ10" s="49">
        <f t="shared" si="15"/>
        <v>47.8125</v>
      </c>
      <c r="HR10" s="49">
        <f t="shared" si="15"/>
        <v>48</v>
      </c>
      <c r="HS10" s="49">
        <f t="shared" si="16"/>
        <v>48.1875</v>
      </c>
      <c r="HT10" s="49">
        <f t="shared" si="16"/>
        <v>48.375</v>
      </c>
      <c r="HU10" s="49">
        <f t="shared" si="16"/>
        <v>48.5625</v>
      </c>
      <c r="HV10" s="49">
        <f t="shared" si="16"/>
        <v>48.75</v>
      </c>
      <c r="HW10" s="169">
        <f t="shared" si="17"/>
        <v>1.5224788889378946E-4</v>
      </c>
      <c r="HX10" s="169">
        <f t="shared" si="17"/>
        <v>1.681898454397209E-4</v>
      </c>
      <c r="HY10" s="169">
        <f t="shared" si="17"/>
        <v>1.8564632289535797E-4</v>
      </c>
      <c r="HZ10" s="169">
        <f t="shared" si="17"/>
        <v>2.0474392264132788E-4</v>
      </c>
      <c r="IA10" s="169">
        <f t="shared" si="17"/>
        <v>2.256180158161487E-4</v>
      </c>
      <c r="IB10" s="169">
        <f t="shared" si="17"/>
        <v>2.4841317144055805E-4</v>
      </c>
      <c r="IC10" s="169">
        <f t="shared" si="17"/>
        <v>2.7328358814705719E-4</v>
      </c>
      <c r="ID10" s="169">
        <f t="shared" si="17"/>
        <v>3.0039352761725651E-4</v>
      </c>
      <c r="IE10" s="169">
        <f t="shared" si="17"/>
        <v>3.2991774762668158E-4</v>
      </c>
      <c r="IF10" s="169">
        <f t="shared" si="17"/>
        <v>3.6204193238795749E-4</v>
      </c>
      <c r="IG10" s="169">
        <f t="shared" si="17"/>
        <v>3.9696311766981802E-4</v>
      </c>
      <c r="IH10" s="169">
        <f t="shared" si="17"/>
        <v>4.3489010795232596E-4</v>
      </c>
      <c r="II10" s="169">
        <f t="shared" si="17"/>
        <v>4.7604388265947746E-4</v>
      </c>
      <c r="IJ10" s="169">
        <f t="shared" si="17"/>
        <v>5.2065798829044243E-4</v>
      </c>
      <c r="IK10" s="169">
        <f t="shared" si="17"/>
        <v>5.6897891305172834E-4</v>
      </c>
      <c r="IL10" s="169">
        <f t="shared" si="17"/>
        <v>6.2126644037640167E-4</v>
      </c>
      <c r="IM10" s="169">
        <f t="shared" si="18"/>
        <v>6.7779397750508251E-4</v>
      </c>
      <c r="IN10" s="169">
        <f t="shared" si="18"/>
        <v>7.3884885509881539E-4</v>
      </c>
      <c r="IO10" s="169">
        <f t="shared" si="18"/>
        <v>8.0473259365845123E-4</v>
      </c>
      <c r="IP10" s="169">
        <f t="shared" si="18"/>
        <v>8.7576113234112284E-4</v>
      </c>
      <c r="IQ10" s="169">
        <f t="shared" si="18"/>
        <v>9.5226501559428117E-4</v>
      </c>
      <c r="IR10" s="169">
        <f t="shared" si="18"/>
        <v>1.0345895328741949E-3</v>
      </c>
      <c r="IS10" s="169">
        <f t="shared" si="18"/>
        <v>1.1230948065814902E-3</v>
      </c>
      <c r="IT10" s="169">
        <f t="shared" si="18"/>
        <v>1.2181558232338538E-3</v>
      </c>
      <c r="IU10" s="169">
        <f t="shared" si="18"/>
        <v>1.320162402808497E-3</v>
      </c>
      <c r="IV10" s="169">
        <f t="shared" si="18"/>
        <v>1.4295191011269054E-3</v>
      </c>
      <c r="IW10" s="169">
        <f t="shared" si="18"/>
        <v>1.5466450401248918E-3</v>
      </c>
      <c r="IX10" s="169">
        <f t="shared" si="18"/>
        <v>1.6719736608546889E-3</v>
      </c>
      <c r="IY10" s="169">
        <f t="shared" si="18"/>
        <v>1.8059523941055858E-3</v>
      </c>
      <c r="IZ10" s="169">
        <f t="shared" si="18"/>
        <v>1.9490422436080786E-3</v>
      </c>
      <c r="JA10" s="169">
        <f t="shared" si="18"/>
        <v>2.1017172769064152E-3</v>
      </c>
      <c r="JB10" s="169">
        <f t="shared" si="18"/>
        <v>2.2644640191478264E-3</v>
      </c>
      <c r="JC10" s="169">
        <f t="shared" si="19"/>
        <v>2.4377807452463924E-3</v>
      </c>
      <c r="JD10" s="169">
        <f t="shared" si="19"/>
        <v>2.6221766661370161E-3</v>
      </c>
      <c r="JE10" s="169">
        <f t="shared" si="19"/>
        <v>2.8181710051422984E-3</v>
      </c>
      <c r="JF10" s="169">
        <f t="shared" si="19"/>
        <v>3.0262919608337936E-3</v>
      </c>
      <c r="JG10" s="169">
        <f t="shared" si="19"/>
        <v>3.2470755531802116E-3</v>
      </c>
      <c r="JH10" s="169">
        <f t="shared" si="19"/>
        <v>3.4810643502393756E-3</v>
      </c>
      <c r="JI10" s="169">
        <f t="shared" si="19"/>
        <v>3.7288060731687331E-3</v>
      </c>
      <c r="JJ10" s="169">
        <f t="shared" si="19"/>
        <v>3.9908520779007748E-3</v>
      </c>
      <c r="JK10" s="169">
        <f t="shared" si="19"/>
        <v>4.2677557124541944E-3</v>
      </c>
      <c r="JL10" s="169">
        <f t="shared" si="19"/>
        <v>4.56007054952841E-3</v>
      </c>
      <c r="JM10" s="169">
        <f t="shared" si="19"/>
        <v>4.8683484947563051E-3</v>
      </c>
      <c r="JN10" s="169">
        <f t="shared" si="19"/>
        <v>5.1931377717656605E-3</v>
      </c>
      <c r="JO10" s="169">
        <f t="shared" si="19"/>
        <v>5.5349807860215604E-3</v>
      </c>
      <c r="JP10" s="169">
        <f t="shared" si="19"/>
        <v>5.894411870286085E-3</v>
      </c>
      <c r="JQ10" s="169">
        <f t="shared" si="19"/>
        <v>6.2719549154349394E-3</v>
      </c>
      <c r="JR10" s="169">
        <f t="shared" si="19"/>
        <v>6.668120891308249E-3</v>
      </c>
      <c r="JS10" s="169">
        <f t="shared" si="20"/>
        <v>7.0834052632398649E-3</v>
      </c>
      <c r="JT10" s="169">
        <f t="shared" si="20"/>
        <v>7.5182853109007153E-3</v>
      </c>
      <c r="JU10" s="169">
        <f t="shared" si="20"/>
        <v>7.9732173571008206E-3</v>
      </c>
      <c r="JV10" s="169">
        <f t="shared" si="20"/>
        <v>8.4486339152146702E-3</v>
      </c>
      <c r="JW10" s="169">
        <f t="shared" si="20"/>
        <v>8.9449407649189461E-3</v>
      </c>
      <c r="JX10" s="169">
        <f t="shared" si="20"/>
        <v>9.4625139669522879E-3</v>
      </c>
      <c r="JY10" s="169">
        <f t="shared" si="20"/>
        <v>1.0001696828615531E-2</v>
      </c>
      <c r="JZ10" s="169">
        <f t="shared" si="20"/>
        <v>1.0562796832719615E-2</v>
      </c>
      <c r="KA10" s="169">
        <f t="shared" si="20"/>
        <v>1.1146082543647986E-2</v>
      </c>
      <c r="KB10" s="169">
        <f t="shared" si="20"/>
        <v>1.1751780505121772E-2</v>
      </c>
      <c r="KC10" s="169">
        <f t="shared" si="20"/>
        <v>1.2380072145130322E-2</v>
      </c>
      <c r="KD10" s="169">
        <f t="shared" si="20"/>
        <v>1.303109070430677E-2</v>
      </c>
      <c r="KE10" s="169">
        <f t="shared" si="20"/>
        <v>1.3704918204779495E-2</v>
      </c>
      <c r="KF10" s="169">
        <f t="shared" si="20"/>
        <v>1.440158247720575E-2</v>
      </c>
      <c r="KG10" s="169">
        <f t="shared" si="20"/>
        <v>1.5121054264284069E-2</v>
      </c>
      <c r="KH10" s="169">
        <f t="shared" si="20"/>
        <v>1.5863244419538597E-2</v>
      </c>
      <c r="KI10" s="169">
        <f t="shared" si="21"/>
        <v>1.6628001220562297E-2</v>
      </c>
      <c r="KJ10" s="169">
        <f t="shared" si="21"/>
        <v>1.7415107816188775E-2</v>
      </c>
      <c r="KK10" s="169">
        <f t="shared" si="21"/>
        <v>1.8224279827226485E-2</v>
      </c>
      <c r="KL10" s="169">
        <f t="shared" si="21"/>
        <v>1.9055163120427369E-2</v>
      </c>
      <c r="KM10" s="169">
        <f t="shared" si="21"/>
        <v>1.9907331775267833E-2</v>
      </c>
      <c r="KN10" s="169">
        <f t="shared" si="21"/>
        <v>2.0780286262888126E-2</v>
      </c>
      <c r="KO10" s="169">
        <f t="shared" si="21"/>
        <v>2.1673451856161423E-2</v>
      </c>
      <c r="KP10" s="169">
        <f t="shared" si="21"/>
        <v>2.2586177289343472E-2</v>
      </c>
      <c r="KQ10" s="169">
        <f t="shared" si="21"/>
        <v>2.3517733685083801E-2</v>
      </c>
      <c r="KR10" s="169">
        <f t="shared" si="21"/>
        <v>2.4467313765759634E-2</v>
      </c>
      <c r="KS10" s="169">
        <f t="shared" si="21"/>
        <v>2.543403136512306E-2</v>
      </c>
      <c r="KT10" s="169">
        <f t="shared" si="21"/>
        <v>2.6416921255132089E-2</v>
      </c>
      <c r="KU10" s="169">
        <f t="shared" si="21"/>
        <v>2.7414939301568748E-2</v>
      </c>
      <c r="KV10" s="169">
        <f t="shared" si="21"/>
        <v>2.8426962960636643E-2</v>
      </c>
      <c r="KW10" s="169">
        <f t="shared" si="21"/>
        <v>2.9451792127181041E-2</v>
      </c>
      <c r="KX10" s="169">
        <f t="shared" si="21"/>
        <v>3.0488150343493375E-2</v>
      </c>
      <c r="KY10" s="169">
        <f t="shared" si="22"/>
        <v>3.1534686375855783E-2</v>
      </c>
      <c r="KZ10" s="169">
        <f t="shared" si="22"/>
        <v>3.2589976164061417E-2</v>
      </c>
      <c r="LA10" s="169">
        <f t="shared" si="22"/>
        <v>3.3652525147119743E-2</v>
      </c>
      <c r="LB10" s="169">
        <f t="shared" si="22"/>
        <v>3.4720770966238573E-2</v>
      </c>
      <c r="LC10" s="169">
        <f t="shared" si="22"/>
        <v>3.5793086543974888E-2</v>
      </c>
      <c r="LD10" s="169">
        <f t="shared" si="22"/>
        <v>3.6867783536183155E-2</v>
      </c>
      <c r="LE10" s="169">
        <f t="shared" si="22"/>
        <v>3.7943116151073285E-2</v>
      </c>
      <c r="LF10" s="169">
        <f t="shared" si="22"/>
        <v>3.9017285327340244E-2</v>
      </c>
      <c r="LG10" s="169">
        <f t="shared" si="22"/>
        <v>4.0088443260958645E-2</v>
      </c>
      <c r="LH10" s="169">
        <f t="shared" si="22"/>
        <v>4.1154698267865872E-2</v>
      </c>
      <c r="LI10" s="169">
        <f t="shared" si="22"/>
        <v>4.2214119967405254E-2</v>
      </c>
      <c r="LJ10" s="169">
        <f t="shared" si="22"/>
        <v>4.3264744769083818E-2</v>
      </c>
      <c r="LK10" s="169">
        <f t="shared" si="22"/>
        <v>4.4304581642937178E-2</v>
      </c>
      <c r="LL10" s="169">
        <f t="shared" si="22"/>
        <v>4.5331618151603699E-2</v>
      </c>
      <c r="LM10" s="169">
        <f t="shared" si="22"/>
        <v>4.6343826720112599E-2</v>
      </c>
      <c r="LN10" s="169">
        <f t="shared" si="22"/>
        <v>4.7339171117401033E-2</v>
      </c>
      <c r="LO10" s="169">
        <f t="shared" si="23"/>
        <v>4.8315613121714625E-2</v>
      </c>
      <c r="LP10" s="169">
        <f t="shared" si="23"/>
        <v>4.9271119340328122E-2</v>
      </c>
      <c r="LQ10" s="169">
        <f t="shared" si="23"/>
        <v>5.0203668152467171E-2</v>
      </c>
      <c r="LR10" s="169">
        <f t="shared" si="23"/>
        <v>5.1111256742931654E-2</v>
      </c>
      <c r="LS10" s="169">
        <f t="shared" si="23"/>
        <v>5.1991908192730973E-2</v>
      </c>
      <c r="LT10" s="169">
        <f t="shared" si="23"/>
        <v>5.2843678592054757E-2</v>
      </c>
      <c r="LU10" s="169">
        <f t="shared" si="23"/>
        <v>5.366466414012977E-2</v>
      </c>
      <c r="LV10" s="169">
        <f t="shared" si="23"/>
        <v>5.4453008195965227E-2</v>
      </c>
      <c r="LW10" s="169">
        <f t="shared" si="23"/>
        <v>5.5206908243672838E-2</v>
      </c>
      <c r="LX10" s="169">
        <f t="shared" si="23"/>
        <v>5.5924622735970354E-2</v>
      </c>
      <c r="LY10" s="169">
        <f t="shared" si="23"/>
        <v>5.6604477779642504E-2</v>
      </c>
      <c r="LZ10" s="169">
        <f t="shared" si="23"/>
        <v>5.7244873627144977E-2</v>
      </c>
      <c r="MA10" s="169">
        <f t="shared" si="23"/>
        <v>5.7844290939192702E-2</v>
      </c>
      <c r="MB10" s="169">
        <f t="shared" si="23"/>
        <v>5.8401296784075601E-2</v>
      </c>
      <c r="MC10" s="169">
        <f t="shared" si="23"/>
        <v>5.8914550340585549E-2</v>
      </c>
      <c r="MD10" s="169">
        <f t="shared" si="23"/>
        <v>5.9382808272814863E-2</v>
      </c>
      <c r="ME10" s="169">
        <f t="shared" si="24"/>
        <v>5.9804929746688842E-2</v>
      </c>
      <c r="MF10" s="169">
        <f t="shared" si="24"/>
        <v>6.0179881059915646E-2</v>
      </c>
      <c r="MG10" s="169">
        <f t="shared" si="24"/>
        <v>6.050673985906093E-2</v>
      </c>
      <c r="MH10" s="169">
        <f t="shared" si="24"/>
        <v>6.0784698919673155E-2</v>
      </c>
      <c r="MI10" s="169">
        <f t="shared" si="24"/>
        <v>6.1013069467777958E-2</v>
      </c>
      <c r="MJ10" s="169">
        <f t="shared" si="24"/>
        <v>6.1191284023614477E-2</v>
      </c>
      <c r="MK10" s="169">
        <f t="shared" si="24"/>
        <v>6.1318898751181287E-2</v>
      </c>
      <c r="ML10" s="169">
        <f t="shared" si="24"/>
        <v>6.1395595299976721E-2</v>
      </c>
      <c r="MM10" s="169">
        <f t="shared" si="24"/>
        <v>6.1421182128237418E-2</v>
      </c>
      <c r="MN10" s="169">
        <f t="shared" si="24"/>
        <v>6.1395595299976721E-2</v>
      </c>
      <c r="MO10" s="169">
        <f t="shared" si="24"/>
        <v>6.1318898751181287E-2</v>
      </c>
      <c r="MP10" s="169">
        <f t="shared" si="24"/>
        <v>6.1191284023614477E-2</v>
      </c>
      <c r="MQ10" s="169">
        <f t="shared" si="24"/>
        <v>6.1013069467777958E-2</v>
      </c>
      <c r="MR10" s="169">
        <f t="shared" si="24"/>
        <v>6.0784698919673155E-2</v>
      </c>
      <c r="MS10" s="169">
        <f t="shared" si="24"/>
        <v>6.050673985906093E-2</v>
      </c>
      <c r="MT10" s="169">
        <f t="shared" si="24"/>
        <v>6.0179881059915646E-2</v>
      </c>
      <c r="MU10" s="169">
        <f t="shared" si="25"/>
        <v>5.9804929746688842E-2</v>
      </c>
      <c r="MV10" s="169">
        <f t="shared" si="25"/>
        <v>5.9382808272814863E-2</v>
      </c>
      <c r="MW10" s="169">
        <f t="shared" si="25"/>
        <v>5.8914550340585549E-2</v>
      </c>
      <c r="MX10" s="169">
        <f t="shared" si="25"/>
        <v>5.8401296784075601E-2</v>
      </c>
      <c r="MY10" s="169">
        <f t="shared" si="25"/>
        <v>5.7844290939192702E-2</v>
      </c>
      <c r="MZ10" s="169">
        <f t="shared" si="25"/>
        <v>5.7244873627144977E-2</v>
      </c>
      <c r="NA10" s="169">
        <f t="shared" si="25"/>
        <v>5.6604477779642504E-2</v>
      </c>
      <c r="NB10" s="169">
        <f t="shared" si="25"/>
        <v>5.5924622735970354E-2</v>
      </c>
      <c r="NC10" s="169">
        <f t="shared" si="25"/>
        <v>5.5206908243672838E-2</v>
      </c>
      <c r="ND10" s="169">
        <f t="shared" si="25"/>
        <v>5.4453008195965227E-2</v>
      </c>
      <c r="NE10" s="169">
        <f t="shared" si="25"/>
        <v>5.366466414012977E-2</v>
      </c>
      <c r="NF10" s="169">
        <f t="shared" si="25"/>
        <v>5.2843678592054757E-2</v>
      </c>
      <c r="NG10" s="169">
        <f t="shared" si="25"/>
        <v>5.1991908192730973E-2</v>
      </c>
      <c r="NH10" s="169">
        <f t="shared" si="25"/>
        <v>5.1111256742931654E-2</v>
      </c>
      <c r="NI10" s="169">
        <f t="shared" si="25"/>
        <v>5.0203668152467171E-2</v>
      </c>
      <c r="NJ10" s="169">
        <f t="shared" si="25"/>
        <v>4.9271119340328122E-2</v>
      </c>
      <c r="NK10" s="169">
        <f t="shared" si="26"/>
        <v>4.8315613121714625E-2</v>
      </c>
      <c r="NL10" s="169">
        <f t="shared" si="26"/>
        <v>4.7339171117401033E-2</v>
      </c>
      <c r="NM10" s="169">
        <f t="shared" si="26"/>
        <v>4.6343826720112599E-2</v>
      </c>
      <c r="NN10" s="169">
        <f t="shared" si="26"/>
        <v>4.5331618151603699E-2</v>
      </c>
      <c r="NO10" s="169">
        <f t="shared" si="26"/>
        <v>4.4304581642937178E-2</v>
      </c>
      <c r="NP10" s="169">
        <f t="shared" si="26"/>
        <v>4.3264744769083818E-2</v>
      </c>
      <c r="NQ10" s="169">
        <f t="shared" si="26"/>
        <v>4.2214119967405254E-2</v>
      </c>
      <c r="NR10" s="169">
        <f t="shared" si="26"/>
        <v>4.1154698267865872E-2</v>
      </c>
      <c r="NS10" s="169">
        <f t="shared" si="26"/>
        <v>4.0088443260958645E-2</v>
      </c>
      <c r="NT10" s="169">
        <f t="shared" si="26"/>
        <v>3.9017285327340244E-2</v>
      </c>
      <c r="NU10" s="169">
        <f t="shared" si="26"/>
        <v>3.7943116151073285E-2</v>
      </c>
      <c r="NV10" s="169">
        <f t="shared" si="26"/>
        <v>3.6867783536183155E-2</v>
      </c>
      <c r="NW10" s="169">
        <f t="shared" si="26"/>
        <v>3.5793086543974888E-2</v>
      </c>
      <c r="NX10" s="169">
        <f t="shared" si="26"/>
        <v>3.4720770966238573E-2</v>
      </c>
      <c r="NY10" s="169">
        <f t="shared" si="26"/>
        <v>3.3652525147119743E-2</v>
      </c>
      <c r="NZ10" s="169">
        <f t="shared" si="26"/>
        <v>3.2589976164061417E-2</v>
      </c>
      <c r="OA10" s="169">
        <f t="shared" si="27"/>
        <v>3.1534686375855783E-2</v>
      </c>
      <c r="OB10" s="169">
        <f t="shared" si="27"/>
        <v>3.0488150343493375E-2</v>
      </c>
      <c r="OC10" s="169">
        <f t="shared" si="27"/>
        <v>2.9451792127181041E-2</v>
      </c>
      <c r="OD10" s="169">
        <f t="shared" si="27"/>
        <v>2.8426962960636643E-2</v>
      </c>
      <c r="OE10" s="169">
        <f t="shared" si="27"/>
        <v>2.7414939301568748E-2</v>
      </c>
      <c r="OF10" s="169">
        <f t="shared" si="27"/>
        <v>2.6416921255132089E-2</v>
      </c>
      <c r="OG10" s="169">
        <f t="shared" si="27"/>
        <v>2.543403136512306E-2</v>
      </c>
      <c r="OH10" s="169">
        <f t="shared" si="27"/>
        <v>2.4467313765759634E-2</v>
      </c>
      <c r="OI10" s="169">
        <f t="shared" si="27"/>
        <v>2.3517733685083801E-2</v>
      </c>
      <c r="OJ10" s="169">
        <f t="shared" si="27"/>
        <v>2.2586177289343472E-2</v>
      </c>
      <c r="OK10" s="169">
        <f t="shared" si="27"/>
        <v>2.1673451856161423E-2</v>
      </c>
      <c r="OL10" s="169">
        <f t="shared" si="27"/>
        <v>2.0780286262888126E-2</v>
      </c>
      <c r="OM10" s="169">
        <f t="shared" si="27"/>
        <v>1.9907331775267833E-2</v>
      </c>
      <c r="ON10" s="169">
        <f t="shared" si="27"/>
        <v>1.9055163120427369E-2</v>
      </c>
      <c r="OO10" s="169">
        <f t="shared" si="27"/>
        <v>1.8224279827226485E-2</v>
      </c>
      <c r="OP10" s="169">
        <f t="shared" si="27"/>
        <v>1.7415107816188775E-2</v>
      </c>
      <c r="OQ10" s="169">
        <f t="shared" si="28"/>
        <v>1.6628001220562297E-2</v>
      </c>
      <c r="OR10" s="169">
        <f t="shared" si="28"/>
        <v>1.5863244419538597E-2</v>
      </c>
      <c r="OS10" s="169">
        <f t="shared" si="28"/>
        <v>1.5121054264284069E-2</v>
      </c>
      <c r="OT10" s="169">
        <f t="shared" si="28"/>
        <v>1.440158247720575E-2</v>
      </c>
      <c r="OU10" s="169">
        <f t="shared" si="28"/>
        <v>1.3704918204779495E-2</v>
      </c>
      <c r="OV10" s="169">
        <f t="shared" si="28"/>
        <v>1.303109070430677E-2</v>
      </c>
      <c r="OW10" s="169">
        <f t="shared" si="28"/>
        <v>1.2380072145130322E-2</v>
      </c>
      <c r="OX10" s="169">
        <f t="shared" si="28"/>
        <v>1.1751780505121772E-2</v>
      </c>
      <c r="OY10" s="169">
        <f t="shared" si="28"/>
        <v>1.1146082543647986E-2</v>
      </c>
      <c r="OZ10" s="169">
        <f t="shared" si="28"/>
        <v>1.0562796832719615E-2</v>
      </c>
      <c r="PA10" s="169">
        <f t="shared" si="28"/>
        <v>1.0001696828615531E-2</v>
      </c>
      <c r="PB10" s="169">
        <f t="shared" si="28"/>
        <v>9.4625139669522879E-3</v>
      </c>
      <c r="PC10" s="169">
        <f t="shared" si="28"/>
        <v>8.9449407649189461E-3</v>
      </c>
      <c r="PD10" s="169">
        <f t="shared" si="28"/>
        <v>8.4486339152146702E-3</v>
      </c>
      <c r="PE10" s="169">
        <f t="shared" si="28"/>
        <v>7.9732173571008206E-3</v>
      </c>
      <c r="PF10" s="169">
        <f t="shared" si="28"/>
        <v>7.5182853109007153E-3</v>
      </c>
      <c r="PG10" s="169">
        <f t="shared" si="29"/>
        <v>7.0834052632398649E-3</v>
      </c>
      <c r="PH10" s="169">
        <f t="shared" si="29"/>
        <v>6.668120891308249E-3</v>
      </c>
      <c r="PI10" s="169">
        <f t="shared" si="29"/>
        <v>6.2719549154349394E-3</v>
      </c>
      <c r="PJ10" s="169">
        <f t="shared" si="29"/>
        <v>5.894411870286085E-3</v>
      </c>
      <c r="PK10" s="169">
        <f t="shared" si="29"/>
        <v>5.5349807860215604E-3</v>
      </c>
      <c r="PL10" s="169">
        <f t="shared" si="29"/>
        <v>5.1931377717656605E-3</v>
      </c>
      <c r="PM10" s="169">
        <f t="shared" si="29"/>
        <v>4.8683484947563051E-3</v>
      </c>
      <c r="PN10" s="169">
        <f t="shared" si="29"/>
        <v>4.56007054952841E-3</v>
      </c>
      <c r="PO10" s="169">
        <f t="shared" si="29"/>
        <v>4.2677557124541944E-3</v>
      </c>
    </row>
    <row r="11" spans="1:432" x14ac:dyDescent="0.75">
      <c r="A11" s="390" t="s">
        <v>879</v>
      </c>
      <c r="B11" s="396">
        <f>IF($R11="","",ROUND(_xlfn.NORM.INV(ABS(VLOOKUP($T$1,VLookups!$A$43:$B$44,2,FALSE)-B$2),$N11,$R11),0))</f>
        <v>11</v>
      </c>
      <c r="C11" s="403">
        <f t="shared" si="30"/>
        <v>44725</v>
      </c>
      <c r="D11" s="404">
        <f t="shared" si="31"/>
        <v>44739</v>
      </c>
      <c r="E11" s="115"/>
      <c r="F11" s="117"/>
      <c r="G11" s="122">
        <f t="shared" si="32"/>
        <v>5</v>
      </c>
      <c r="H11" s="95">
        <v>10</v>
      </c>
      <c r="I11" s="122">
        <f t="shared" si="33"/>
        <v>15</v>
      </c>
      <c r="J11" s="117"/>
      <c r="K11" s="114"/>
      <c r="L11" s="124">
        <f t="shared" si="0"/>
        <v>1</v>
      </c>
      <c r="M11" s="124">
        <f t="shared" si="1"/>
        <v>1</v>
      </c>
      <c r="N11" s="73">
        <f t="shared" si="34"/>
        <v>10</v>
      </c>
      <c r="O11" s="23" t="s">
        <v>783</v>
      </c>
      <c r="P11" s="57"/>
      <c r="Q11" s="280"/>
      <c r="R11" s="74">
        <f>IF(AND(G11&gt;0,H11&gt;0,I11&gt;0),IF(ISBLANK(Q11),IF(ISBLANK(O11),"",(I11-G11)*VLOOKUP(O11,VLookups!$A$4:$B$13,2,FALSE)),Q11),"")</f>
        <v>1</v>
      </c>
      <c r="S11" s="75">
        <f t="shared" si="2"/>
        <v>1</v>
      </c>
      <c r="T11" s="95">
        <v>10</v>
      </c>
      <c r="U11" s="270">
        <f>IF(AND(T11&gt;0,H11&gt;0,NOT(R11="")),ABS(VLOOKUP($T$1,VLookups!$A$43:$B$44,2,FALSE)-_xlfn.NORM.DIST(T11,N11,R11,TRUE)),"")</f>
        <v>0.5</v>
      </c>
      <c r="V11" s="94">
        <f>IF(AND($G11&gt;0,$H11&gt;0,$I11&gt;0,NOT(ISBLANK($O11))),_xlfn.NORM.INV(ABS(VLOOKUP($T$1,VLookups!$A$43:$B$44,2,FALSE)-V$3),$N11,$R11),"")</f>
        <v>8.7184484344554001</v>
      </c>
      <c r="W11" s="93">
        <f>IF(AND($G11&gt;0,$H11&gt;0,$I11&gt;0,NOT(ISBLANK($O11))),_xlfn.NORM.INV(ABS(VLOOKUP($T$1,VLookups!$A$43:$B$44,2,FALSE)-W$3),$N11,$R11),"")</f>
        <v>11.2815515655446</v>
      </c>
      <c r="X11" s="94">
        <f>IF(AND($G11&gt;0,$H11&gt;0,$I11&gt;0,NOT(ISBLANK($O11))),_xlfn.NORM.INV(ABS(VLOOKUP($T$1,VLookups!$A$43:$B$44,2,FALSE)-X$3),$N11,$R11),"")</f>
        <v>11.036433389493791</v>
      </c>
      <c r="Y11" s="93">
        <f>IF(AND($G11&gt;0,$H11&gt;0,$I11&gt;0,NOT(ISBLANK($O11))),_xlfn.NORM.INV(ABS(VLOOKUP($T$1,VLookups!$A$43:$B$44,2,FALSE)-Y$3),$N11,$R11),"")</f>
        <v>10.841621233572916</v>
      </c>
      <c r="Z11" s="94">
        <f>IF(AND($G11&gt;0,$H11&gt;0,$I11&gt;0,NOT(ISBLANK($O11))),_xlfn.NORM.INV(ABS(VLOOKUP($T$1,VLookups!$A$43:$B$44,2,FALSE)-Z$3),$N11,$R11),"")</f>
        <v>10.674489750196082</v>
      </c>
      <c r="AA11" s="93">
        <f>IF(AND($G11&gt;0,$H11&gt;0,$I11&gt;0,NOT(ISBLANK($O11))),_xlfn.NORM.INV(ABS(VLOOKUP($T$1,VLookups!$A$43:$B$44,2,FALSE)-AA$3),$N11,$R11),"")</f>
        <v>10.524400512708041</v>
      </c>
      <c r="AB11" s="5"/>
      <c r="AC11" s="168">
        <f t="shared" si="35"/>
        <v>0.05</v>
      </c>
      <c r="AD11" s="49">
        <f t="shared" si="36"/>
        <v>4.9999999999999831</v>
      </c>
      <c r="AE11" s="49">
        <f t="shared" si="36"/>
        <v>5.0499999999999829</v>
      </c>
      <c r="AF11" s="49">
        <f t="shared" si="36"/>
        <v>5.0999999999999828</v>
      </c>
      <c r="AG11" s="49">
        <f t="shared" si="36"/>
        <v>5.1499999999999826</v>
      </c>
      <c r="AH11" s="49">
        <f t="shared" si="36"/>
        <v>5.1999999999999824</v>
      </c>
      <c r="AI11" s="49">
        <f t="shared" si="36"/>
        <v>5.2499999999999822</v>
      </c>
      <c r="AJ11" s="49">
        <f t="shared" si="36"/>
        <v>5.2999999999999821</v>
      </c>
      <c r="AK11" s="49">
        <f t="shared" si="36"/>
        <v>5.3499999999999819</v>
      </c>
      <c r="AL11" s="49">
        <f t="shared" si="36"/>
        <v>5.3999999999999817</v>
      </c>
      <c r="AM11" s="49">
        <f t="shared" si="36"/>
        <v>5.4499999999999815</v>
      </c>
      <c r="AN11" s="49">
        <f t="shared" si="36"/>
        <v>5.4999999999999813</v>
      </c>
      <c r="AO11" s="49">
        <f t="shared" si="36"/>
        <v>5.5499999999999812</v>
      </c>
      <c r="AP11" s="49">
        <f t="shared" si="36"/>
        <v>5.599999999999981</v>
      </c>
      <c r="AQ11" s="49">
        <f t="shared" si="36"/>
        <v>5.6499999999999808</v>
      </c>
      <c r="AR11" s="49">
        <f t="shared" si="36"/>
        <v>5.6999999999999806</v>
      </c>
      <c r="AS11" s="49">
        <f t="shared" si="36"/>
        <v>5.7499999999999805</v>
      </c>
      <c r="AT11" s="49">
        <f t="shared" si="3"/>
        <v>5.7999999999999803</v>
      </c>
      <c r="AU11" s="49">
        <f t="shared" si="4"/>
        <v>5.8499999999999801</v>
      </c>
      <c r="AV11" s="49">
        <f t="shared" si="4"/>
        <v>5.8999999999999799</v>
      </c>
      <c r="AW11" s="49">
        <f t="shared" si="4"/>
        <v>5.9499999999999797</v>
      </c>
      <c r="AX11" s="49">
        <f t="shared" si="4"/>
        <v>5.9999999999999796</v>
      </c>
      <c r="AY11" s="49">
        <f t="shared" si="4"/>
        <v>6.0499999999999794</v>
      </c>
      <c r="AZ11" s="49">
        <f t="shared" si="4"/>
        <v>6.0999999999999792</v>
      </c>
      <c r="BA11" s="49">
        <f t="shared" si="4"/>
        <v>6.149999999999979</v>
      </c>
      <c r="BB11" s="49">
        <f t="shared" si="4"/>
        <v>6.1999999999999789</v>
      </c>
      <c r="BC11" s="49">
        <f t="shared" si="4"/>
        <v>6.2499999999999787</v>
      </c>
      <c r="BD11" s="49">
        <f t="shared" si="4"/>
        <v>6.2999999999999785</v>
      </c>
      <c r="BE11" s="49">
        <f t="shared" si="4"/>
        <v>6.3499999999999783</v>
      </c>
      <c r="BF11" s="49">
        <f t="shared" si="4"/>
        <v>6.3999999999999782</v>
      </c>
      <c r="BG11" s="49">
        <f t="shared" si="4"/>
        <v>6.449999999999978</v>
      </c>
      <c r="BH11" s="49">
        <f t="shared" si="4"/>
        <v>6.4999999999999778</v>
      </c>
      <c r="BI11" s="49">
        <f t="shared" si="4"/>
        <v>6.5499999999999776</v>
      </c>
      <c r="BJ11" s="49">
        <f t="shared" si="4"/>
        <v>6.5999999999999774</v>
      </c>
      <c r="BK11" s="49">
        <f t="shared" si="5"/>
        <v>6.6499999999999773</v>
      </c>
      <c r="BL11" s="49">
        <f t="shared" si="5"/>
        <v>6.6999999999999771</v>
      </c>
      <c r="BM11" s="49">
        <f t="shared" si="5"/>
        <v>6.7499999999999769</v>
      </c>
      <c r="BN11" s="49">
        <f t="shared" si="5"/>
        <v>6.7999999999999767</v>
      </c>
      <c r="BO11" s="49">
        <f t="shared" si="5"/>
        <v>6.8499999999999766</v>
      </c>
      <c r="BP11" s="49">
        <f t="shared" si="5"/>
        <v>6.8999999999999764</v>
      </c>
      <c r="BQ11" s="49">
        <f t="shared" si="5"/>
        <v>6.9499999999999762</v>
      </c>
      <c r="BR11" s="49">
        <f t="shared" si="5"/>
        <v>6.999999999999976</v>
      </c>
      <c r="BS11" s="49">
        <f t="shared" si="5"/>
        <v>7.0499999999999758</v>
      </c>
      <c r="BT11" s="49">
        <f t="shared" si="5"/>
        <v>7.0999999999999757</v>
      </c>
      <c r="BU11" s="49">
        <f t="shared" si="5"/>
        <v>7.1499999999999755</v>
      </c>
      <c r="BV11" s="49">
        <f t="shared" si="5"/>
        <v>7.1999999999999753</v>
      </c>
      <c r="BW11" s="49">
        <f t="shared" si="5"/>
        <v>7.2499999999999751</v>
      </c>
      <c r="BX11" s="49">
        <f t="shared" si="5"/>
        <v>7.299999999999975</v>
      </c>
      <c r="BY11" s="49">
        <f t="shared" si="5"/>
        <v>7.3499999999999748</v>
      </c>
      <c r="BZ11" s="49">
        <f t="shared" si="5"/>
        <v>7.3999999999999746</v>
      </c>
      <c r="CA11" s="49">
        <f t="shared" si="6"/>
        <v>7.4499999999999744</v>
      </c>
      <c r="CB11" s="49">
        <f t="shared" si="6"/>
        <v>7.4999999999999742</v>
      </c>
      <c r="CC11" s="49">
        <f t="shared" si="6"/>
        <v>7.5499999999999741</v>
      </c>
      <c r="CD11" s="49">
        <f t="shared" si="6"/>
        <v>7.5999999999999739</v>
      </c>
      <c r="CE11" s="49">
        <f t="shared" si="6"/>
        <v>7.6499999999999737</v>
      </c>
      <c r="CF11" s="49">
        <f t="shared" si="6"/>
        <v>7.6999999999999735</v>
      </c>
      <c r="CG11" s="49">
        <f t="shared" si="6"/>
        <v>7.7499999999999734</v>
      </c>
      <c r="CH11" s="49">
        <f t="shared" si="6"/>
        <v>7.7999999999999732</v>
      </c>
      <c r="CI11" s="49">
        <f t="shared" si="6"/>
        <v>7.849999999999973</v>
      </c>
      <c r="CJ11" s="49">
        <f t="shared" si="6"/>
        <v>7.8999999999999728</v>
      </c>
      <c r="CK11" s="49">
        <f t="shared" si="6"/>
        <v>7.9499999999999726</v>
      </c>
      <c r="CL11" s="49">
        <f t="shared" si="6"/>
        <v>7.9999999999999725</v>
      </c>
      <c r="CM11" s="49">
        <f t="shared" si="6"/>
        <v>8.0499999999999723</v>
      </c>
      <c r="CN11" s="49">
        <f t="shared" si="6"/>
        <v>8.099999999999973</v>
      </c>
      <c r="CO11" s="49">
        <f t="shared" si="6"/>
        <v>8.1499999999999737</v>
      </c>
      <c r="CP11" s="49">
        <f t="shared" si="6"/>
        <v>8.1999999999999744</v>
      </c>
      <c r="CQ11" s="49">
        <f t="shared" si="7"/>
        <v>8.2499999999999751</v>
      </c>
      <c r="CR11" s="49">
        <f t="shared" si="7"/>
        <v>8.2999999999999758</v>
      </c>
      <c r="CS11" s="49">
        <f t="shared" si="7"/>
        <v>8.3499999999999766</v>
      </c>
      <c r="CT11" s="49">
        <f t="shared" si="7"/>
        <v>8.3999999999999773</v>
      </c>
      <c r="CU11" s="49">
        <f t="shared" si="7"/>
        <v>8.449999999999978</v>
      </c>
      <c r="CV11" s="49">
        <f t="shared" si="7"/>
        <v>8.4999999999999787</v>
      </c>
      <c r="CW11" s="49">
        <f t="shared" si="7"/>
        <v>8.5499999999999794</v>
      </c>
      <c r="CX11" s="49">
        <f t="shared" si="7"/>
        <v>8.5999999999999801</v>
      </c>
      <c r="CY11" s="49">
        <f t="shared" si="7"/>
        <v>8.6499999999999808</v>
      </c>
      <c r="CZ11" s="49">
        <f t="shared" si="7"/>
        <v>8.6999999999999815</v>
      </c>
      <c r="DA11" s="49">
        <f t="shared" si="7"/>
        <v>8.7499999999999822</v>
      </c>
      <c r="DB11" s="49">
        <f t="shared" si="7"/>
        <v>8.7999999999999829</v>
      </c>
      <c r="DC11" s="49">
        <f t="shared" si="7"/>
        <v>8.8499999999999837</v>
      </c>
      <c r="DD11" s="49">
        <f t="shared" si="7"/>
        <v>8.8999999999999844</v>
      </c>
      <c r="DE11" s="49">
        <f t="shared" si="7"/>
        <v>8.9499999999999851</v>
      </c>
      <c r="DF11" s="49">
        <f t="shared" si="7"/>
        <v>8.9999999999999858</v>
      </c>
      <c r="DG11" s="49">
        <f t="shared" si="8"/>
        <v>9.0499999999999865</v>
      </c>
      <c r="DH11" s="49">
        <f t="shared" si="8"/>
        <v>9.0999999999999872</v>
      </c>
      <c r="DI11" s="49">
        <f t="shared" si="8"/>
        <v>9.1499999999999879</v>
      </c>
      <c r="DJ11" s="49">
        <f t="shared" si="8"/>
        <v>9.1999999999999886</v>
      </c>
      <c r="DK11" s="49">
        <f t="shared" si="8"/>
        <v>9.2499999999999893</v>
      </c>
      <c r="DL11" s="49">
        <f t="shared" si="8"/>
        <v>9.2999999999999901</v>
      </c>
      <c r="DM11" s="49">
        <f t="shared" si="8"/>
        <v>9.3499999999999908</v>
      </c>
      <c r="DN11" s="49">
        <f t="shared" si="8"/>
        <v>9.3999999999999915</v>
      </c>
      <c r="DO11" s="49">
        <f t="shared" si="8"/>
        <v>9.4499999999999922</v>
      </c>
      <c r="DP11" s="49">
        <f t="shared" si="8"/>
        <v>9.4999999999999929</v>
      </c>
      <c r="DQ11" s="49">
        <f t="shared" si="8"/>
        <v>9.5499999999999936</v>
      </c>
      <c r="DR11" s="49">
        <f t="shared" si="8"/>
        <v>9.5999999999999943</v>
      </c>
      <c r="DS11" s="49">
        <f t="shared" si="8"/>
        <v>9.649999999999995</v>
      </c>
      <c r="DT11" s="49">
        <f t="shared" si="8"/>
        <v>9.6999999999999957</v>
      </c>
      <c r="DU11" s="49">
        <f t="shared" si="8"/>
        <v>9.7499999999999964</v>
      </c>
      <c r="DV11" s="49">
        <f t="shared" si="8"/>
        <v>9.7999999999999972</v>
      </c>
      <c r="DW11" s="49">
        <f t="shared" si="9"/>
        <v>9.8499999999999979</v>
      </c>
      <c r="DX11" s="49">
        <f t="shared" si="9"/>
        <v>9.8999999999999986</v>
      </c>
      <c r="DY11" s="49">
        <f t="shared" si="9"/>
        <v>9.9499999999999993</v>
      </c>
      <c r="DZ11" s="183">
        <f t="shared" si="37"/>
        <v>10</v>
      </c>
      <c r="EA11" s="49">
        <f t="shared" si="10"/>
        <v>10.050000000000001</v>
      </c>
      <c r="EB11" s="49">
        <f t="shared" si="10"/>
        <v>10.100000000000001</v>
      </c>
      <c r="EC11" s="49">
        <f t="shared" si="10"/>
        <v>10.150000000000002</v>
      </c>
      <c r="ED11" s="49">
        <f t="shared" si="10"/>
        <v>10.200000000000003</v>
      </c>
      <c r="EE11" s="49">
        <f t="shared" si="10"/>
        <v>10.250000000000004</v>
      </c>
      <c r="EF11" s="49">
        <f t="shared" si="10"/>
        <v>10.300000000000004</v>
      </c>
      <c r="EG11" s="49">
        <f t="shared" si="10"/>
        <v>10.350000000000005</v>
      </c>
      <c r="EH11" s="49">
        <f t="shared" si="10"/>
        <v>10.400000000000006</v>
      </c>
      <c r="EI11" s="49">
        <f t="shared" si="10"/>
        <v>10.450000000000006</v>
      </c>
      <c r="EJ11" s="49">
        <f t="shared" si="10"/>
        <v>10.500000000000007</v>
      </c>
      <c r="EK11" s="49">
        <f t="shared" si="10"/>
        <v>10.550000000000008</v>
      </c>
      <c r="EL11" s="49">
        <f t="shared" si="10"/>
        <v>10.600000000000009</v>
      </c>
      <c r="EM11" s="49">
        <f t="shared" si="10"/>
        <v>10.650000000000009</v>
      </c>
      <c r="EN11" s="49">
        <f t="shared" si="10"/>
        <v>10.70000000000001</v>
      </c>
      <c r="EO11" s="49">
        <f t="shared" si="10"/>
        <v>10.750000000000011</v>
      </c>
      <c r="EP11" s="49">
        <f t="shared" si="10"/>
        <v>10.800000000000011</v>
      </c>
      <c r="EQ11" s="49">
        <f t="shared" si="11"/>
        <v>10.850000000000012</v>
      </c>
      <c r="ER11" s="49">
        <f t="shared" si="11"/>
        <v>10.900000000000013</v>
      </c>
      <c r="ES11" s="49">
        <f t="shared" si="11"/>
        <v>10.950000000000014</v>
      </c>
      <c r="ET11" s="49">
        <f t="shared" si="11"/>
        <v>11.000000000000014</v>
      </c>
      <c r="EU11" s="49">
        <f t="shared" si="11"/>
        <v>11.050000000000015</v>
      </c>
      <c r="EV11" s="49">
        <f t="shared" si="11"/>
        <v>11.100000000000016</v>
      </c>
      <c r="EW11" s="49">
        <f t="shared" si="11"/>
        <v>11.150000000000016</v>
      </c>
      <c r="EX11" s="49">
        <f t="shared" si="11"/>
        <v>11.200000000000017</v>
      </c>
      <c r="EY11" s="49">
        <f t="shared" si="11"/>
        <v>11.250000000000018</v>
      </c>
      <c r="EZ11" s="49">
        <f t="shared" si="11"/>
        <v>11.300000000000018</v>
      </c>
      <c r="FA11" s="49">
        <f t="shared" si="11"/>
        <v>11.350000000000019</v>
      </c>
      <c r="FB11" s="49">
        <f t="shared" si="11"/>
        <v>11.40000000000002</v>
      </c>
      <c r="FC11" s="49">
        <f t="shared" si="11"/>
        <v>11.450000000000021</v>
      </c>
      <c r="FD11" s="49">
        <f t="shared" si="11"/>
        <v>11.500000000000021</v>
      </c>
      <c r="FE11" s="49">
        <f t="shared" si="11"/>
        <v>11.550000000000022</v>
      </c>
      <c r="FF11" s="49">
        <f t="shared" si="11"/>
        <v>11.600000000000023</v>
      </c>
      <c r="FG11" s="49">
        <f t="shared" si="12"/>
        <v>11.650000000000023</v>
      </c>
      <c r="FH11" s="49">
        <f t="shared" si="12"/>
        <v>11.700000000000024</v>
      </c>
      <c r="FI11" s="49">
        <f t="shared" si="12"/>
        <v>11.750000000000025</v>
      </c>
      <c r="FJ11" s="49">
        <f t="shared" si="12"/>
        <v>11.800000000000026</v>
      </c>
      <c r="FK11" s="49">
        <f t="shared" si="12"/>
        <v>11.850000000000026</v>
      </c>
      <c r="FL11" s="49">
        <f t="shared" si="12"/>
        <v>11.900000000000027</v>
      </c>
      <c r="FM11" s="49">
        <f t="shared" si="12"/>
        <v>11.950000000000028</v>
      </c>
      <c r="FN11" s="49">
        <f t="shared" si="12"/>
        <v>12.000000000000028</v>
      </c>
      <c r="FO11" s="49">
        <f t="shared" si="12"/>
        <v>12.050000000000029</v>
      </c>
      <c r="FP11" s="49">
        <f t="shared" si="12"/>
        <v>12.10000000000003</v>
      </c>
      <c r="FQ11" s="49">
        <f t="shared" si="12"/>
        <v>12.150000000000031</v>
      </c>
      <c r="FR11" s="49">
        <f t="shared" si="12"/>
        <v>12.200000000000031</v>
      </c>
      <c r="FS11" s="49">
        <f t="shared" si="12"/>
        <v>12.250000000000032</v>
      </c>
      <c r="FT11" s="49">
        <f t="shared" si="12"/>
        <v>12.300000000000033</v>
      </c>
      <c r="FU11" s="49">
        <f t="shared" si="12"/>
        <v>12.350000000000033</v>
      </c>
      <c r="FV11" s="49">
        <f t="shared" si="12"/>
        <v>12.400000000000034</v>
      </c>
      <c r="FW11" s="49">
        <f t="shared" si="13"/>
        <v>12.450000000000035</v>
      </c>
      <c r="FX11" s="49">
        <f t="shared" si="13"/>
        <v>12.500000000000036</v>
      </c>
      <c r="FY11" s="49">
        <f t="shared" si="13"/>
        <v>12.550000000000036</v>
      </c>
      <c r="FZ11" s="49">
        <f t="shared" si="13"/>
        <v>12.600000000000037</v>
      </c>
      <c r="GA11" s="49">
        <f t="shared" si="13"/>
        <v>12.650000000000038</v>
      </c>
      <c r="GB11" s="49">
        <f t="shared" si="13"/>
        <v>12.700000000000038</v>
      </c>
      <c r="GC11" s="49">
        <f t="shared" si="13"/>
        <v>12.750000000000039</v>
      </c>
      <c r="GD11" s="49">
        <f t="shared" si="13"/>
        <v>12.80000000000004</v>
      </c>
      <c r="GE11" s="49">
        <f t="shared" si="13"/>
        <v>12.850000000000041</v>
      </c>
      <c r="GF11" s="49">
        <f t="shared" si="13"/>
        <v>12.900000000000041</v>
      </c>
      <c r="GG11" s="49">
        <f t="shared" si="13"/>
        <v>12.950000000000042</v>
      </c>
      <c r="GH11" s="49">
        <f t="shared" si="13"/>
        <v>13.000000000000043</v>
      </c>
      <c r="GI11" s="49">
        <f t="shared" si="13"/>
        <v>13.050000000000043</v>
      </c>
      <c r="GJ11" s="49">
        <f t="shared" si="13"/>
        <v>13.100000000000044</v>
      </c>
      <c r="GK11" s="49">
        <f t="shared" si="13"/>
        <v>13.150000000000045</v>
      </c>
      <c r="GL11" s="49">
        <f t="shared" si="13"/>
        <v>13.200000000000045</v>
      </c>
      <c r="GM11" s="49">
        <f t="shared" si="14"/>
        <v>13.250000000000046</v>
      </c>
      <c r="GN11" s="49">
        <f t="shared" si="14"/>
        <v>13.300000000000047</v>
      </c>
      <c r="GO11" s="49">
        <f t="shared" si="14"/>
        <v>13.350000000000048</v>
      </c>
      <c r="GP11" s="49">
        <f t="shared" si="14"/>
        <v>13.400000000000048</v>
      </c>
      <c r="GQ11" s="49">
        <f t="shared" si="14"/>
        <v>13.450000000000049</v>
      </c>
      <c r="GR11" s="49">
        <f t="shared" si="14"/>
        <v>13.50000000000005</v>
      </c>
      <c r="GS11" s="49">
        <f t="shared" si="14"/>
        <v>13.55000000000005</v>
      </c>
      <c r="GT11" s="49">
        <f t="shared" si="14"/>
        <v>13.600000000000051</v>
      </c>
      <c r="GU11" s="49">
        <f t="shared" si="14"/>
        <v>13.650000000000052</v>
      </c>
      <c r="GV11" s="49">
        <f t="shared" si="14"/>
        <v>13.700000000000053</v>
      </c>
      <c r="GW11" s="49">
        <f t="shared" si="14"/>
        <v>13.750000000000053</v>
      </c>
      <c r="GX11" s="49">
        <f t="shared" si="14"/>
        <v>13.800000000000054</v>
      </c>
      <c r="GY11" s="49">
        <f t="shared" si="14"/>
        <v>13.850000000000055</v>
      </c>
      <c r="GZ11" s="49">
        <f t="shared" si="14"/>
        <v>13.900000000000055</v>
      </c>
      <c r="HA11" s="49">
        <f t="shared" si="14"/>
        <v>13.950000000000056</v>
      </c>
      <c r="HB11" s="49">
        <f t="shared" si="14"/>
        <v>14.000000000000057</v>
      </c>
      <c r="HC11" s="49">
        <f t="shared" si="15"/>
        <v>14.050000000000058</v>
      </c>
      <c r="HD11" s="49">
        <f t="shared" si="15"/>
        <v>14.100000000000058</v>
      </c>
      <c r="HE11" s="49">
        <f t="shared" si="15"/>
        <v>14.150000000000059</v>
      </c>
      <c r="HF11" s="49">
        <f t="shared" si="15"/>
        <v>14.20000000000006</v>
      </c>
      <c r="HG11" s="49">
        <f t="shared" si="15"/>
        <v>14.25000000000006</v>
      </c>
      <c r="HH11" s="49">
        <f t="shared" si="15"/>
        <v>14.300000000000061</v>
      </c>
      <c r="HI11" s="49">
        <f t="shared" si="15"/>
        <v>14.350000000000062</v>
      </c>
      <c r="HJ11" s="49">
        <f t="shared" si="15"/>
        <v>14.400000000000063</v>
      </c>
      <c r="HK11" s="49">
        <f t="shared" si="15"/>
        <v>14.450000000000063</v>
      </c>
      <c r="HL11" s="49">
        <f t="shared" si="15"/>
        <v>14.500000000000064</v>
      </c>
      <c r="HM11" s="49">
        <f t="shared" si="15"/>
        <v>14.550000000000065</v>
      </c>
      <c r="HN11" s="49">
        <f t="shared" si="15"/>
        <v>14.600000000000065</v>
      </c>
      <c r="HO11" s="49">
        <f t="shared" si="15"/>
        <v>14.650000000000066</v>
      </c>
      <c r="HP11" s="49">
        <f t="shared" si="15"/>
        <v>14.700000000000067</v>
      </c>
      <c r="HQ11" s="49">
        <f t="shared" si="15"/>
        <v>14.750000000000068</v>
      </c>
      <c r="HR11" s="49">
        <f t="shared" si="15"/>
        <v>14.800000000000068</v>
      </c>
      <c r="HS11" s="49">
        <f t="shared" si="16"/>
        <v>14.850000000000069</v>
      </c>
      <c r="HT11" s="49">
        <f t="shared" si="16"/>
        <v>14.90000000000007</v>
      </c>
      <c r="HU11" s="49">
        <f t="shared" si="16"/>
        <v>14.95000000000007</v>
      </c>
      <c r="HV11" s="49">
        <f t="shared" si="16"/>
        <v>15.000000000000071</v>
      </c>
      <c r="HW11" s="169">
        <f t="shared" si="17"/>
        <v>1.486719514734171E-6</v>
      </c>
      <c r="HX11" s="169">
        <f t="shared" si="17"/>
        <v>1.9066009031226517E-6</v>
      </c>
      <c r="HY11" s="169">
        <f t="shared" si="17"/>
        <v>2.4389607458931527E-6</v>
      </c>
      <c r="HZ11" s="169">
        <f t="shared" si="17"/>
        <v>3.1121755791486789E-6</v>
      </c>
      <c r="IA11" s="169">
        <f t="shared" si="17"/>
        <v>3.9612990910317373E-6</v>
      </c>
      <c r="IB11" s="169">
        <f t="shared" si="17"/>
        <v>5.0295072885920168E-6</v>
      </c>
      <c r="IC11" s="169">
        <f t="shared" si="17"/>
        <v>6.3698251788665588E-6</v>
      </c>
      <c r="ID11" s="169">
        <f t="shared" si="17"/>
        <v>8.0471824564916227E-6</v>
      </c>
      <c r="IE11" s="169">
        <f t="shared" si="17"/>
        <v>1.0140852065485896E-5</v>
      </c>
      <c r="IF11" s="169">
        <f t="shared" si="17"/>
        <v>1.2747332381832376E-5</v>
      </c>
      <c r="IG11" s="169">
        <f t="shared" si="17"/>
        <v>1.598374110690414E-5</v>
      </c>
      <c r="IH11" s="169">
        <f t="shared" si="17"/>
        <v>1.9991796706921121E-5</v>
      </c>
      <c r="II11" s="169">
        <f t="shared" si="17"/>
        <v>2.4942471290051496E-5</v>
      </c>
      <c r="IJ11" s="169">
        <f t="shared" si="17"/>
        <v>3.1041407057847624E-5</v>
      </c>
      <c r="IK11" s="169">
        <f t="shared" si="17"/>
        <v>3.8535196742083911E-5</v>
      </c>
      <c r="IL11" s="169">
        <f t="shared" si="17"/>
        <v>4.7718636541200961E-5</v>
      </c>
      <c r="IM11" s="169">
        <f t="shared" si="18"/>
        <v>5.8943067756535037E-5</v>
      </c>
      <c r="IN11" s="169">
        <f t="shared" si="18"/>
        <v>7.2625930302246523E-5</v>
      </c>
      <c r="IO11" s="169">
        <f t="shared" si="18"/>
        <v>8.9261657177125474E-5</v>
      </c>
      <c r="IP11" s="169">
        <f t="shared" si="18"/>
        <v>1.094340434397916E-4</v>
      </c>
      <c r="IQ11" s="169">
        <f t="shared" si="18"/>
        <v>1.3383022576487442E-4</v>
      </c>
      <c r="IR11" s="169">
        <f t="shared" si="18"/>
        <v>1.6325640876622882E-4</v>
      </c>
      <c r="IS11" s="169">
        <f t="shared" si="18"/>
        <v>1.9865547139275651E-4</v>
      </c>
      <c r="IT11" s="169">
        <f t="shared" si="18"/>
        <v>2.4112658022597394E-4</v>
      </c>
      <c r="IU11" s="169">
        <f t="shared" si="18"/>
        <v>2.9194692579143664E-4</v>
      </c>
      <c r="IV11" s="169">
        <f t="shared" si="18"/>
        <v>3.5259568236741722E-4</v>
      </c>
      <c r="IW11" s="169">
        <f t="shared" si="18"/>
        <v>4.2478027055071788E-4</v>
      </c>
      <c r="IX11" s="169">
        <f t="shared" si="18"/>
        <v>5.1046497434414527E-4</v>
      </c>
      <c r="IY11" s="169">
        <f t="shared" si="18"/>
        <v>6.1190193011372409E-4</v>
      </c>
      <c r="IZ11" s="169">
        <f t="shared" si="18"/>
        <v>7.3166446283025311E-4</v>
      </c>
      <c r="JA11" s="169">
        <f t="shared" si="18"/>
        <v>8.7268269504569196E-4</v>
      </c>
      <c r="JB11" s="169">
        <f t="shared" si="18"/>
        <v>1.038281295661331E-3</v>
      </c>
      <c r="JC11" s="169">
        <f t="shared" si="19"/>
        <v>1.2322191684729245E-3</v>
      </c>
      <c r="JD11" s="169">
        <f t="shared" si="19"/>
        <v>1.4587308046666344E-3</v>
      </c>
      <c r="JE11" s="169">
        <f t="shared" si="19"/>
        <v>1.7225689390535496E-3</v>
      </c>
      <c r="JF11" s="169">
        <f t="shared" si="19"/>
        <v>2.0290480572996163E-3</v>
      </c>
      <c r="JG11" s="169">
        <f t="shared" si="19"/>
        <v>2.3840882014646647E-3</v>
      </c>
      <c r="JH11" s="169">
        <f t="shared" si="19"/>
        <v>2.7942584148792412E-3</v>
      </c>
      <c r="JI11" s="169">
        <f t="shared" si="19"/>
        <v>3.266819056199681E-3</v>
      </c>
      <c r="JJ11" s="169">
        <f t="shared" si="19"/>
        <v>3.8097620982215294E-3</v>
      </c>
      <c r="JK11" s="169">
        <f t="shared" si="19"/>
        <v>4.4318484119376892E-3</v>
      </c>
      <c r="JL11" s="169">
        <f t="shared" si="19"/>
        <v>5.1426409230535741E-3</v>
      </c>
      <c r="JM11" s="169">
        <f t="shared" si="19"/>
        <v>5.9525324197754357E-3</v>
      </c>
      <c r="JN11" s="169">
        <f t="shared" si="19"/>
        <v>6.872766690613495E-3</v>
      </c>
      <c r="JO11" s="169">
        <f t="shared" si="19"/>
        <v>7.9154515829794152E-3</v>
      </c>
      <c r="JP11" s="169">
        <f t="shared" si="19"/>
        <v>9.0935625015904319E-3</v>
      </c>
      <c r="JQ11" s="169">
        <f t="shared" si="19"/>
        <v>1.0420934814421893E-2</v>
      </c>
      <c r="JR11" s="169">
        <f t="shared" si="19"/>
        <v>1.1912243607604379E-2</v>
      </c>
      <c r="JS11" s="169">
        <f t="shared" si="20"/>
        <v>1.3582969233684719E-2</v>
      </c>
      <c r="JT11" s="169">
        <f t="shared" si="20"/>
        <v>1.5449347134394166E-2</v>
      </c>
      <c r="JU11" s="169">
        <f t="shared" si="20"/>
        <v>1.7528300493567409E-2</v>
      </c>
      <c r="JV11" s="169">
        <f t="shared" si="20"/>
        <v>1.983735439179406E-2</v>
      </c>
      <c r="JW11" s="169">
        <f t="shared" si="20"/>
        <v>2.2394530294841498E-2</v>
      </c>
      <c r="JX11" s="169">
        <f t="shared" si="20"/>
        <v>2.5218219915192838E-2</v>
      </c>
      <c r="JY11" s="169">
        <f t="shared" si="20"/>
        <v>2.8327037741599448E-2</v>
      </c>
      <c r="JZ11" s="169">
        <f t="shared" si="20"/>
        <v>3.1739651835665517E-2</v>
      </c>
      <c r="KA11" s="169">
        <f t="shared" si="20"/>
        <v>3.5474592846229343E-2</v>
      </c>
      <c r="KB11" s="169">
        <f t="shared" si="20"/>
        <v>3.9550041589367924E-2</v>
      </c>
      <c r="KC11" s="169">
        <f t="shared" si="20"/>
        <v>4.3983595980424693E-2</v>
      </c>
      <c r="KD11" s="169">
        <f t="shared" si="20"/>
        <v>4.8792018579180016E-2</v>
      </c>
      <c r="KE11" s="169">
        <f t="shared" si="20"/>
        <v>5.3990966513185079E-2</v>
      </c>
      <c r="KF11" s="169">
        <f t="shared" si="20"/>
        <v>5.9594706068812855E-2</v>
      </c>
      <c r="KG11" s="169">
        <f t="shared" si="20"/>
        <v>6.5615814774673237E-2</v>
      </c>
      <c r="KH11" s="169">
        <f t="shared" si="20"/>
        <v>7.2064874336214502E-2</v>
      </c>
      <c r="KI11" s="169">
        <f t="shared" si="21"/>
        <v>7.8950158300890513E-2</v>
      </c>
      <c r="KJ11" s="169">
        <f t="shared" si="21"/>
        <v>8.6277318826507757E-2</v>
      </c>
      <c r="KK11" s="169">
        <f t="shared" si="21"/>
        <v>9.4049077376883061E-2</v>
      </c>
      <c r="KL11" s="169">
        <f t="shared" si="21"/>
        <v>0.10226492456397404</v>
      </c>
      <c r="KM11" s="169">
        <f t="shared" si="21"/>
        <v>0.11092083467945152</v>
      </c>
      <c r="KN11" s="169">
        <f t="shared" si="21"/>
        <v>0.1200090006969815</v>
      </c>
      <c r="KO11" s="169">
        <f t="shared" si="21"/>
        <v>0.12951759566588761</v>
      </c>
      <c r="KP11" s="169">
        <f t="shared" si="21"/>
        <v>0.13943056644535612</v>
      </c>
      <c r="KQ11" s="169">
        <f t="shared" si="21"/>
        <v>0.14972746563574069</v>
      </c>
      <c r="KR11" s="169">
        <f t="shared" si="21"/>
        <v>0.16038332734191546</v>
      </c>
      <c r="KS11" s="169">
        <f t="shared" si="21"/>
        <v>0.17136859204780325</v>
      </c>
      <c r="KT11" s="169">
        <f t="shared" si="21"/>
        <v>0.18264908538901786</v>
      </c>
      <c r="KU11" s="169">
        <f t="shared" si="21"/>
        <v>0.19418605498320898</v>
      </c>
      <c r="KV11" s="169">
        <f t="shared" si="21"/>
        <v>0.20593626871997089</v>
      </c>
      <c r="KW11" s="169">
        <f t="shared" si="21"/>
        <v>0.21785217703254681</v>
      </c>
      <c r="KX11" s="169">
        <f t="shared" si="21"/>
        <v>0.22988214068422941</v>
      </c>
      <c r="KY11" s="169">
        <f t="shared" si="22"/>
        <v>0.24197072451913992</v>
      </c>
      <c r="KZ11" s="169">
        <f t="shared" si="22"/>
        <v>0.25405905646918575</v>
      </c>
      <c r="LA11" s="169">
        <f t="shared" si="22"/>
        <v>0.26608524989875176</v>
      </c>
      <c r="LB11" s="169">
        <f t="shared" si="22"/>
        <v>0.27798488613099359</v>
      </c>
      <c r="LC11" s="169">
        <f t="shared" si="22"/>
        <v>0.28969155276148012</v>
      </c>
      <c r="LD11" s="169">
        <f t="shared" si="22"/>
        <v>0.30113743215480204</v>
      </c>
      <c r="LE11" s="169">
        <f t="shared" si="22"/>
        <v>0.31225393336675911</v>
      </c>
      <c r="LF11" s="169">
        <f t="shared" si="22"/>
        <v>0.32297235966791232</v>
      </c>
      <c r="LG11" s="169">
        <f t="shared" si="22"/>
        <v>0.33322460289179795</v>
      </c>
      <c r="LH11" s="169">
        <f t="shared" si="22"/>
        <v>0.3429438550193824</v>
      </c>
      <c r="LI11" s="169">
        <f t="shared" si="22"/>
        <v>0.35206532676429825</v>
      </c>
      <c r="LJ11" s="169">
        <f t="shared" si="22"/>
        <v>0.36052696246164695</v>
      </c>
      <c r="LK11" s="169">
        <f t="shared" si="22"/>
        <v>0.3682701403033225</v>
      </c>
      <c r="LL11" s="169">
        <f t="shared" si="22"/>
        <v>0.37524034691693725</v>
      </c>
      <c r="LM11" s="169">
        <f t="shared" si="22"/>
        <v>0.38138781546052358</v>
      </c>
      <c r="LN11" s="169">
        <f t="shared" si="22"/>
        <v>0.3866681168028489</v>
      </c>
      <c r="LO11" s="169">
        <f t="shared" si="23"/>
        <v>0.39104269397545566</v>
      </c>
      <c r="LP11" s="169">
        <f t="shared" si="23"/>
        <v>0.39447933090788878</v>
      </c>
      <c r="LQ11" s="169">
        <f t="shared" si="23"/>
        <v>0.39695254747701175</v>
      </c>
      <c r="LR11" s="169">
        <f t="shared" si="23"/>
        <v>0.39844391409476398</v>
      </c>
      <c r="LS11" s="169">
        <f t="shared" si="23"/>
        <v>0.3989422804014327</v>
      </c>
      <c r="LT11" s="169">
        <f t="shared" si="23"/>
        <v>0.39844391409476398</v>
      </c>
      <c r="LU11" s="169">
        <f t="shared" si="23"/>
        <v>0.39695254747701175</v>
      </c>
      <c r="LV11" s="169">
        <f t="shared" si="23"/>
        <v>0.39447933090788878</v>
      </c>
      <c r="LW11" s="169">
        <f t="shared" si="23"/>
        <v>0.39104269397545566</v>
      </c>
      <c r="LX11" s="169">
        <f t="shared" si="23"/>
        <v>0.3866681168028489</v>
      </c>
      <c r="LY11" s="169">
        <f t="shared" si="23"/>
        <v>0.38138781546052358</v>
      </c>
      <c r="LZ11" s="169">
        <f t="shared" si="23"/>
        <v>0.37524034691693725</v>
      </c>
      <c r="MA11" s="169">
        <f t="shared" si="23"/>
        <v>0.3682701403033225</v>
      </c>
      <c r="MB11" s="169">
        <f t="shared" si="23"/>
        <v>0.36052696246164695</v>
      </c>
      <c r="MC11" s="169">
        <f t="shared" si="23"/>
        <v>0.35206532676429825</v>
      </c>
      <c r="MD11" s="169">
        <f t="shared" si="23"/>
        <v>0.3429438550193824</v>
      </c>
      <c r="ME11" s="169">
        <f t="shared" si="24"/>
        <v>0.33322460289179795</v>
      </c>
      <c r="MF11" s="169">
        <f t="shared" si="24"/>
        <v>0.32297235966791232</v>
      </c>
      <c r="MG11" s="169">
        <f t="shared" si="24"/>
        <v>0.31225393336675911</v>
      </c>
      <c r="MH11" s="169">
        <f t="shared" si="24"/>
        <v>0.30113743215480204</v>
      </c>
      <c r="MI11" s="169">
        <f t="shared" si="24"/>
        <v>0.28969155276148012</v>
      </c>
      <c r="MJ11" s="169">
        <f t="shared" si="24"/>
        <v>0.27798488613099359</v>
      </c>
      <c r="MK11" s="169">
        <f t="shared" si="24"/>
        <v>0.26608524989875176</v>
      </c>
      <c r="ML11" s="169">
        <f t="shared" si="24"/>
        <v>0.25405905646918575</v>
      </c>
      <c r="MM11" s="169">
        <f t="shared" si="24"/>
        <v>0.24197072451913992</v>
      </c>
      <c r="MN11" s="169">
        <f t="shared" si="24"/>
        <v>0.22988214068422941</v>
      </c>
      <c r="MO11" s="169">
        <f t="shared" si="24"/>
        <v>0.21785217703254681</v>
      </c>
      <c r="MP11" s="169">
        <f t="shared" si="24"/>
        <v>0.20593626871997089</v>
      </c>
      <c r="MQ11" s="169">
        <f t="shared" si="24"/>
        <v>0.19418605498320898</v>
      </c>
      <c r="MR11" s="169">
        <f t="shared" si="24"/>
        <v>0.18264908538901786</v>
      </c>
      <c r="MS11" s="169">
        <f t="shared" si="24"/>
        <v>0.17136859204780325</v>
      </c>
      <c r="MT11" s="169">
        <f t="shared" si="24"/>
        <v>0.16038332734191546</v>
      </c>
      <c r="MU11" s="169">
        <f t="shared" si="25"/>
        <v>0.14972746563574069</v>
      </c>
      <c r="MV11" s="169">
        <f t="shared" si="25"/>
        <v>0.13943056644535612</v>
      </c>
      <c r="MW11" s="169">
        <f t="shared" si="25"/>
        <v>0.12951759566588761</v>
      </c>
      <c r="MX11" s="169">
        <f t="shared" si="25"/>
        <v>0.1200090006969815</v>
      </c>
      <c r="MY11" s="169">
        <f t="shared" si="25"/>
        <v>0.11092083467945152</v>
      </c>
      <c r="MZ11" s="169">
        <f t="shared" si="25"/>
        <v>0.10226492456397404</v>
      </c>
      <c r="NA11" s="169">
        <f t="shared" si="25"/>
        <v>9.4049077376883061E-2</v>
      </c>
      <c r="NB11" s="169">
        <f t="shared" si="25"/>
        <v>8.6277318826507757E-2</v>
      </c>
      <c r="NC11" s="169">
        <f t="shared" si="25"/>
        <v>7.8950158300890513E-2</v>
      </c>
      <c r="ND11" s="169">
        <f t="shared" si="25"/>
        <v>7.2064874336214502E-2</v>
      </c>
      <c r="NE11" s="169">
        <f t="shared" si="25"/>
        <v>6.5615814774673237E-2</v>
      </c>
      <c r="NF11" s="169">
        <f t="shared" si="25"/>
        <v>5.9594706068812855E-2</v>
      </c>
      <c r="NG11" s="169">
        <f t="shared" si="25"/>
        <v>5.3990966513184982E-2</v>
      </c>
      <c r="NH11" s="169">
        <f t="shared" si="25"/>
        <v>4.8792018579179842E-2</v>
      </c>
      <c r="NI11" s="169">
        <f t="shared" si="25"/>
        <v>4.3983595980424443E-2</v>
      </c>
      <c r="NJ11" s="169">
        <f t="shared" si="25"/>
        <v>3.9550041589367625E-2</v>
      </c>
      <c r="NK11" s="169">
        <f t="shared" si="26"/>
        <v>3.5474592846228996E-2</v>
      </c>
      <c r="NL11" s="169">
        <f t="shared" si="26"/>
        <v>3.1739651835665135E-2</v>
      </c>
      <c r="NM11" s="169">
        <f t="shared" si="26"/>
        <v>2.8327037741599049E-2</v>
      </c>
      <c r="NN11" s="169">
        <f t="shared" si="26"/>
        <v>2.5218219915192411E-2</v>
      </c>
      <c r="NO11" s="169">
        <f t="shared" si="26"/>
        <v>2.2394530294841061E-2</v>
      </c>
      <c r="NP11" s="169">
        <f t="shared" si="26"/>
        <v>1.983735439179363E-2</v>
      </c>
      <c r="NQ11" s="169">
        <f t="shared" si="26"/>
        <v>1.7528300493566983E-2</v>
      </c>
      <c r="NR11" s="169">
        <f t="shared" si="26"/>
        <v>1.544934713439374E-2</v>
      </c>
      <c r="NS11" s="169">
        <f t="shared" si="26"/>
        <v>1.358296923368431E-2</v>
      </c>
      <c r="NT11" s="169">
        <f t="shared" si="26"/>
        <v>1.1912243607603989E-2</v>
      </c>
      <c r="NU11" s="169">
        <f t="shared" si="26"/>
        <v>1.0420934814421516E-2</v>
      </c>
      <c r="NV11" s="169">
        <f t="shared" si="26"/>
        <v>9.0935625015900762E-3</v>
      </c>
      <c r="NW11" s="169">
        <f t="shared" si="26"/>
        <v>7.9154515829790821E-3</v>
      </c>
      <c r="NX11" s="169">
        <f t="shared" si="26"/>
        <v>6.8727666906131775E-3</v>
      </c>
      <c r="NY11" s="169">
        <f t="shared" si="26"/>
        <v>5.9525324197751452E-3</v>
      </c>
      <c r="NZ11" s="169">
        <f t="shared" si="26"/>
        <v>5.1426409230533043E-3</v>
      </c>
      <c r="OA11" s="169">
        <f t="shared" si="27"/>
        <v>4.4318484119374403E-3</v>
      </c>
      <c r="OB11" s="169">
        <f t="shared" si="27"/>
        <v>3.8097620982213026E-3</v>
      </c>
      <c r="OC11" s="169">
        <f t="shared" si="27"/>
        <v>3.266819056199475E-3</v>
      </c>
      <c r="OD11" s="169">
        <f t="shared" si="27"/>
        <v>2.7942584148790525E-3</v>
      </c>
      <c r="OE11" s="169">
        <f t="shared" si="27"/>
        <v>2.3840882014644952E-3</v>
      </c>
      <c r="OF11" s="169">
        <f t="shared" si="27"/>
        <v>2.0290480572994637E-3</v>
      </c>
      <c r="OG11" s="169">
        <f t="shared" si="27"/>
        <v>1.7225689390534136E-3</v>
      </c>
      <c r="OH11" s="169">
        <f t="shared" si="27"/>
        <v>1.4587308046665141E-3</v>
      </c>
      <c r="OI11" s="169">
        <f t="shared" si="27"/>
        <v>1.2322191684728163E-3</v>
      </c>
      <c r="OJ11" s="169">
        <f t="shared" si="27"/>
        <v>1.0382812956612351E-3</v>
      </c>
      <c r="OK11" s="169">
        <f t="shared" si="27"/>
        <v>8.7268269504560815E-4</v>
      </c>
      <c r="OL11" s="169">
        <f t="shared" si="27"/>
        <v>7.316644628301796E-4</v>
      </c>
      <c r="OM11" s="169">
        <f t="shared" si="27"/>
        <v>6.1190193011365947E-4</v>
      </c>
      <c r="ON11" s="169">
        <f t="shared" si="27"/>
        <v>5.10464974344089E-4</v>
      </c>
      <c r="OO11" s="169">
        <f t="shared" si="27"/>
        <v>4.247802705506692E-4</v>
      </c>
      <c r="OP11" s="169">
        <f t="shared" si="27"/>
        <v>3.5259568236737499E-4</v>
      </c>
      <c r="OQ11" s="169">
        <f t="shared" si="28"/>
        <v>2.9194692579140037E-4</v>
      </c>
      <c r="OR11" s="169">
        <f t="shared" si="28"/>
        <v>2.4112658022594271E-4</v>
      </c>
      <c r="OS11" s="169">
        <f t="shared" si="28"/>
        <v>1.9865547139272968E-4</v>
      </c>
      <c r="OT11" s="169">
        <f t="shared" si="28"/>
        <v>1.6325640876620591E-4</v>
      </c>
      <c r="OU11" s="169">
        <f t="shared" si="28"/>
        <v>1.3383022576485493E-4</v>
      </c>
      <c r="OV11" s="169">
        <f t="shared" si="28"/>
        <v>1.0943404343977508E-4</v>
      </c>
      <c r="OW11" s="169">
        <f t="shared" si="28"/>
        <v>8.9261657177111528E-5</v>
      </c>
      <c r="OX11" s="169">
        <f t="shared" si="28"/>
        <v>7.2625930302234665E-5</v>
      </c>
      <c r="OY11" s="169">
        <f t="shared" si="28"/>
        <v>5.8943067756525089E-5</v>
      </c>
      <c r="OZ11" s="169">
        <f t="shared" si="28"/>
        <v>4.7718636541192741E-5</v>
      </c>
      <c r="PA11" s="169">
        <f t="shared" si="28"/>
        <v>3.8535196742076999E-5</v>
      </c>
      <c r="PB11" s="169">
        <f t="shared" si="28"/>
        <v>3.104140705784183E-5</v>
      </c>
      <c r="PC11" s="169">
        <f t="shared" si="28"/>
        <v>2.4942471290046712E-5</v>
      </c>
      <c r="PD11" s="169">
        <f t="shared" si="28"/>
        <v>1.999179670691718E-5</v>
      </c>
      <c r="PE11" s="169">
        <f t="shared" si="28"/>
        <v>1.5983741106900874E-5</v>
      </c>
      <c r="PF11" s="169">
        <f t="shared" si="28"/>
        <v>1.2747332381829705E-5</v>
      </c>
      <c r="PG11" s="169">
        <f t="shared" si="29"/>
        <v>1.0140852065483697E-5</v>
      </c>
      <c r="PH11" s="169">
        <f t="shared" si="29"/>
        <v>8.0471824564898354E-6</v>
      </c>
      <c r="PI11" s="169">
        <f t="shared" si="29"/>
        <v>6.3698251788650985E-6</v>
      </c>
      <c r="PJ11" s="169">
        <f t="shared" si="29"/>
        <v>5.0295072885908377E-6</v>
      </c>
      <c r="PK11" s="169">
        <f t="shared" si="29"/>
        <v>3.9612990910307734E-6</v>
      </c>
      <c r="PL11" s="169">
        <f t="shared" si="29"/>
        <v>3.1121755791478996E-6</v>
      </c>
      <c r="PM11" s="169">
        <f t="shared" si="29"/>
        <v>2.4389607458925246E-6</v>
      </c>
      <c r="PN11" s="169">
        <f t="shared" si="29"/>
        <v>1.9066009031221471E-6</v>
      </c>
      <c r="PO11" s="169">
        <f t="shared" si="29"/>
        <v>1.4867195147337696E-6</v>
      </c>
    </row>
    <row r="12" spans="1:432" x14ac:dyDescent="0.75">
      <c r="A12" s="390" t="s">
        <v>880</v>
      </c>
      <c r="B12" s="396">
        <f>IF($R12="","",ROUND(_xlfn.NORM.INV(ABS(VLOOKUP($T$1,VLookups!$A$43:$B$44,2,FALSE)-B$2),$N12,$R12),0))</f>
        <v>2</v>
      </c>
      <c r="C12" s="403">
        <f t="shared" si="30"/>
        <v>44740</v>
      </c>
      <c r="D12" s="404">
        <f t="shared" si="31"/>
        <v>44741</v>
      </c>
      <c r="E12" s="115"/>
      <c r="F12" s="117"/>
      <c r="G12" s="122">
        <f t="shared" si="32"/>
        <v>1</v>
      </c>
      <c r="H12" s="95">
        <v>2</v>
      </c>
      <c r="I12" s="122">
        <f t="shared" si="33"/>
        <v>3</v>
      </c>
      <c r="J12" s="117"/>
      <c r="K12" s="114"/>
      <c r="L12" s="124">
        <f t="shared" si="0"/>
        <v>1</v>
      </c>
      <c r="M12" s="124">
        <f t="shared" si="1"/>
        <v>1</v>
      </c>
      <c r="N12" s="73">
        <f t="shared" si="34"/>
        <v>2</v>
      </c>
      <c r="O12" s="23" t="s">
        <v>783</v>
      </c>
      <c r="P12" s="57"/>
      <c r="Q12" s="280"/>
      <c r="R12" s="74">
        <f>IF(AND(G12&gt;0,H12&gt;0,I12&gt;0),IF(ISBLANK(Q12),IF(ISBLANK(O12),"",(I12-G12)*VLOOKUP(O12,VLookups!$A$4:$B$13,2,FALSE)),Q12),"")</f>
        <v>0.2</v>
      </c>
      <c r="S12" s="75">
        <f t="shared" si="2"/>
        <v>4.0000000000000008E-2</v>
      </c>
      <c r="T12" s="95">
        <v>2</v>
      </c>
      <c r="U12" s="270">
        <f>IF(AND(T12&gt;0,H12&gt;0,NOT(R12="")),ABS(VLOOKUP($T$1,VLookups!$A$43:$B$44,2,FALSE)-_xlfn.NORM.DIST(T12,N12,R12,TRUE)),"")</f>
        <v>0.5</v>
      </c>
      <c r="V12" s="94">
        <f>IF(AND($G12&gt;0,$H12&gt;0,$I12&gt;0,NOT(ISBLANK($O12))),_xlfn.NORM.INV(ABS(VLOOKUP($T$1,VLookups!$A$43:$B$44,2,FALSE)-V$3),$N12,$R12),"")</f>
        <v>1.7436896868910798</v>
      </c>
      <c r="W12" s="93">
        <f>IF(AND($G12&gt;0,$H12&gt;0,$I12&gt;0,NOT(ISBLANK($O12))),_xlfn.NORM.INV(ABS(VLOOKUP($T$1,VLookups!$A$43:$B$44,2,FALSE)-W$3),$N12,$R12),"")</f>
        <v>2.2563103131089202</v>
      </c>
      <c r="X12" s="94">
        <f>IF(AND($G12&gt;0,$H12&gt;0,$I12&gt;0,NOT(ISBLANK($O12))),_xlfn.NORM.INV(ABS(VLOOKUP($T$1,VLookups!$A$43:$B$44,2,FALSE)-X$3),$N12,$R12),"")</f>
        <v>2.2072866778987579</v>
      </c>
      <c r="Y12" s="93">
        <f>IF(AND($G12&gt;0,$H12&gt;0,$I12&gt;0,NOT(ISBLANK($O12))),_xlfn.NORM.INV(ABS(VLOOKUP($T$1,VLookups!$A$43:$B$44,2,FALSE)-Y$3),$N12,$R12),"")</f>
        <v>2.1683242467145831</v>
      </c>
      <c r="Z12" s="94">
        <f>IF(AND($G12&gt;0,$H12&gt;0,$I12&gt;0,NOT(ISBLANK($O12))),_xlfn.NORM.INV(ABS(VLOOKUP($T$1,VLookups!$A$43:$B$44,2,FALSE)-Z$3),$N12,$R12),"")</f>
        <v>2.1348979500392162</v>
      </c>
      <c r="AA12" s="93">
        <f>IF(AND($G12&gt;0,$H12&gt;0,$I12&gt;0,NOT(ISBLANK($O12))),_xlfn.NORM.INV(ABS(VLOOKUP($T$1,VLookups!$A$43:$B$44,2,FALSE)-AA$3),$N12,$R12),"")</f>
        <v>2.1048801025416082</v>
      </c>
      <c r="AB12" s="5"/>
      <c r="AC12" s="168">
        <f t="shared" si="35"/>
        <v>0.01</v>
      </c>
      <c r="AD12" s="49">
        <f t="shared" si="36"/>
        <v>0.99999999999999911</v>
      </c>
      <c r="AE12" s="49">
        <f t="shared" si="36"/>
        <v>1.0099999999999991</v>
      </c>
      <c r="AF12" s="49">
        <f t="shared" si="36"/>
        <v>1.0199999999999991</v>
      </c>
      <c r="AG12" s="49">
        <f t="shared" si="36"/>
        <v>1.0299999999999991</v>
      </c>
      <c r="AH12" s="49">
        <f t="shared" si="36"/>
        <v>1.0399999999999991</v>
      </c>
      <c r="AI12" s="49">
        <f t="shared" si="36"/>
        <v>1.0499999999999992</v>
      </c>
      <c r="AJ12" s="49">
        <f t="shared" si="36"/>
        <v>1.0599999999999992</v>
      </c>
      <c r="AK12" s="49">
        <f t="shared" si="36"/>
        <v>1.0699999999999992</v>
      </c>
      <c r="AL12" s="49">
        <f t="shared" si="36"/>
        <v>1.0799999999999992</v>
      </c>
      <c r="AM12" s="49">
        <f t="shared" si="36"/>
        <v>1.0899999999999992</v>
      </c>
      <c r="AN12" s="49">
        <f t="shared" si="36"/>
        <v>1.0999999999999992</v>
      </c>
      <c r="AO12" s="49">
        <f t="shared" si="36"/>
        <v>1.1099999999999992</v>
      </c>
      <c r="AP12" s="49">
        <f t="shared" si="36"/>
        <v>1.1199999999999992</v>
      </c>
      <c r="AQ12" s="49">
        <f t="shared" si="36"/>
        <v>1.1299999999999992</v>
      </c>
      <c r="AR12" s="49">
        <f t="shared" si="36"/>
        <v>1.1399999999999992</v>
      </c>
      <c r="AS12" s="49">
        <f t="shared" si="36"/>
        <v>1.1499999999999992</v>
      </c>
      <c r="AT12" s="49">
        <f t="shared" si="3"/>
        <v>1.1599999999999993</v>
      </c>
      <c r="AU12" s="49">
        <f t="shared" si="4"/>
        <v>1.1699999999999993</v>
      </c>
      <c r="AV12" s="49">
        <f t="shared" si="4"/>
        <v>1.1799999999999993</v>
      </c>
      <c r="AW12" s="49">
        <f t="shared" si="4"/>
        <v>1.1899999999999993</v>
      </c>
      <c r="AX12" s="49">
        <f t="shared" si="4"/>
        <v>1.1999999999999993</v>
      </c>
      <c r="AY12" s="49">
        <f t="shared" si="4"/>
        <v>1.2099999999999993</v>
      </c>
      <c r="AZ12" s="49">
        <f t="shared" si="4"/>
        <v>1.2199999999999993</v>
      </c>
      <c r="BA12" s="49">
        <f t="shared" si="4"/>
        <v>1.2299999999999993</v>
      </c>
      <c r="BB12" s="49">
        <f t="shared" si="4"/>
        <v>1.2399999999999993</v>
      </c>
      <c r="BC12" s="49">
        <f t="shared" si="4"/>
        <v>1.2499999999999993</v>
      </c>
      <c r="BD12" s="49">
        <f t="shared" si="4"/>
        <v>1.2599999999999993</v>
      </c>
      <c r="BE12" s="49">
        <f t="shared" si="4"/>
        <v>1.2699999999999994</v>
      </c>
      <c r="BF12" s="49">
        <f t="shared" si="4"/>
        <v>1.2799999999999994</v>
      </c>
      <c r="BG12" s="49">
        <f t="shared" si="4"/>
        <v>1.2899999999999994</v>
      </c>
      <c r="BH12" s="49">
        <f t="shared" si="4"/>
        <v>1.2999999999999994</v>
      </c>
      <c r="BI12" s="49">
        <f t="shared" si="4"/>
        <v>1.3099999999999994</v>
      </c>
      <c r="BJ12" s="49">
        <f t="shared" si="4"/>
        <v>1.3199999999999994</v>
      </c>
      <c r="BK12" s="49">
        <f t="shared" si="5"/>
        <v>1.3299999999999994</v>
      </c>
      <c r="BL12" s="49">
        <f t="shared" si="5"/>
        <v>1.3399999999999994</v>
      </c>
      <c r="BM12" s="49">
        <f t="shared" si="5"/>
        <v>1.3499999999999994</v>
      </c>
      <c r="BN12" s="49">
        <f t="shared" si="5"/>
        <v>1.3599999999999994</v>
      </c>
      <c r="BO12" s="49">
        <f t="shared" si="5"/>
        <v>1.3699999999999994</v>
      </c>
      <c r="BP12" s="49">
        <f t="shared" si="5"/>
        <v>1.3799999999999994</v>
      </c>
      <c r="BQ12" s="49">
        <f t="shared" si="5"/>
        <v>1.3899999999999995</v>
      </c>
      <c r="BR12" s="49">
        <f t="shared" si="5"/>
        <v>1.3999999999999995</v>
      </c>
      <c r="BS12" s="49">
        <f t="shared" si="5"/>
        <v>1.4099999999999995</v>
      </c>
      <c r="BT12" s="49">
        <f t="shared" si="5"/>
        <v>1.4199999999999995</v>
      </c>
      <c r="BU12" s="49">
        <f t="shared" si="5"/>
        <v>1.4299999999999995</v>
      </c>
      <c r="BV12" s="49">
        <f t="shared" si="5"/>
        <v>1.4399999999999995</v>
      </c>
      <c r="BW12" s="49">
        <f t="shared" si="5"/>
        <v>1.4499999999999995</v>
      </c>
      <c r="BX12" s="49">
        <f t="shared" si="5"/>
        <v>1.4599999999999995</v>
      </c>
      <c r="BY12" s="49">
        <f t="shared" si="5"/>
        <v>1.4699999999999995</v>
      </c>
      <c r="BZ12" s="49">
        <f t="shared" si="5"/>
        <v>1.4799999999999995</v>
      </c>
      <c r="CA12" s="49">
        <f t="shared" si="6"/>
        <v>1.4899999999999995</v>
      </c>
      <c r="CB12" s="49">
        <f t="shared" si="6"/>
        <v>1.4999999999999996</v>
      </c>
      <c r="CC12" s="49">
        <f t="shared" si="6"/>
        <v>1.5099999999999996</v>
      </c>
      <c r="CD12" s="49">
        <f t="shared" si="6"/>
        <v>1.5199999999999996</v>
      </c>
      <c r="CE12" s="49">
        <f t="shared" si="6"/>
        <v>1.5299999999999996</v>
      </c>
      <c r="CF12" s="49">
        <f t="shared" si="6"/>
        <v>1.5399999999999996</v>
      </c>
      <c r="CG12" s="49">
        <f t="shared" si="6"/>
        <v>1.5499999999999996</v>
      </c>
      <c r="CH12" s="49">
        <f t="shared" si="6"/>
        <v>1.5599999999999996</v>
      </c>
      <c r="CI12" s="49">
        <f t="shared" si="6"/>
        <v>1.5699999999999996</v>
      </c>
      <c r="CJ12" s="49">
        <f t="shared" si="6"/>
        <v>1.5799999999999996</v>
      </c>
      <c r="CK12" s="49">
        <f t="shared" si="6"/>
        <v>1.5899999999999996</v>
      </c>
      <c r="CL12" s="49">
        <f t="shared" si="6"/>
        <v>1.5999999999999996</v>
      </c>
      <c r="CM12" s="49">
        <f t="shared" si="6"/>
        <v>1.6099999999999997</v>
      </c>
      <c r="CN12" s="49">
        <f t="shared" si="6"/>
        <v>1.6199999999999997</v>
      </c>
      <c r="CO12" s="49">
        <f t="shared" si="6"/>
        <v>1.6299999999999997</v>
      </c>
      <c r="CP12" s="49">
        <f t="shared" si="6"/>
        <v>1.6399999999999997</v>
      </c>
      <c r="CQ12" s="49">
        <f t="shared" si="7"/>
        <v>1.6499999999999997</v>
      </c>
      <c r="CR12" s="49">
        <f t="shared" si="7"/>
        <v>1.6599999999999997</v>
      </c>
      <c r="CS12" s="49">
        <f t="shared" si="7"/>
        <v>1.6699999999999997</v>
      </c>
      <c r="CT12" s="49">
        <f t="shared" si="7"/>
        <v>1.6799999999999997</v>
      </c>
      <c r="CU12" s="49">
        <f t="shared" si="7"/>
        <v>1.6899999999999997</v>
      </c>
      <c r="CV12" s="49">
        <f t="shared" si="7"/>
        <v>1.6999999999999997</v>
      </c>
      <c r="CW12" s="49">
        <f t="shared" si="7"/>
        <v>1.7099999999999997</v>
      </c>
      <c r="CX12" s="49">
        <f t="shared" si="7"/>
        <v>1.7199999999999998</v>
      </c>
      <c r="CY12" s="49">
        <f t="shared" si="7"/>
        <v>1.7299999999999998</v>
      </c>
      <c r="CZ12" s="49">
        <f t="shared" si="7"/>
        <v>1.7399999999999998</v>
      </c>
      <c r="DA12" s="49">
        <f t="shared" si="7"/>
        <v>1.7499999999999998</v>
      </c>
      <c r="DB12" s="49">
        <f t="shared" si="7"/>
        <v>1.7599999999999998</v>
      </c>
      <c r="DC12" s="49">
        <f t="shared" si="7"/>
        <v>1.7699999999999998</v>
      </c>
      <c r="DD12" s="49">
        <f t="shared" si="7"/>
        <v>1.7799999999999998</v>
      </c>
      <c r="DE12" s="49">
        <f t="shared" si="7"/>
        <v>1.7899999999999998</v>
      </c>
      <c r="DF12" s="49">
        <f t="shared" si="7"/>
        <v>1.7999999999999998</v>
      </c>
      <c r="DG12" s="49">
        <f t="shared" si="8"/>
        <v>1.8099999999999998</v>
      </c>
      <c r="DH12" s="49">
        <f t="shared" si="8"/>
        <v>1.8199999999999998</v>
      </c>
      <c r="DI12" s="49">
        <f t="shared" si="8"/>
        <v>1.8299999999999998</v>
      </c>
      <c r="DJ12" s="49">
        <f t="shared" si="8"/>
        <v>1.8399999999999999</v>
      </c>
      <c r="DK12" s="49">
        <f t="shared" si="8"/>
        <v>1.8499999999999999</v>
      </c>
      <c r="DL12" s="49">
        <f t="shared" si="8"/>
        <v>1.8599999999999999</v>
      </c>
      <c r="DM12" s="49">
        <f t="shared" si="8"/>
        <v>1.8699999999999999</v>
      </c>
      <c r="DN12" s="49">
        <f t="shared" si="8"/>
        <v>1.88</v>
      </c>
      <c r="DO12" s="49">
        <f t="shared" si="8"/>
        <v>1.89</v>
      </c>
      <c r="DP12" s="49">
        <f t="shared" si="8"/>
        <v>1.9</v>
      </c>
      <c r="DQ12" s="49">
        <f t="shared" si="8"/>
        <v>1.91</v>
      </c>
      <c r="DR12" s="49">
        <f t="shared" si="8"/>
        <v>1.92</v>
      </c>
      <c r="DS12" s="49">
        <f t="shared" si="8"/>
        <v>1.93</v>
      </c>
      <c r="DT12" s="49">
        <f t="shared" si="8"/>
        <v>1.94</v>
      </c>
      <c r="DU12" s="49">
        <f t="shared" si="8"/>
        <v>1.95</v>
      </c>
      <c r="DV12" s="49">
        <f t="shared" si="8"/>
        <v>1.96</v>
      </c>
      <c r="DW12" s="49">
        <f t="shared" si="9"/>
        <v>1.97</v>
      </c>
      <c r="DX12" s="49">
        <f t="shared" si="9"/>
        <v>1.98</v>
      </c>
      <c r="DY12" s="49">
        <f t="shared" si="9"/>
        <v>1.99</v>
      </c>
      <c r="DZ12" s="183">
        <f t="shared" si="37"/>
        <v>2</v>
      </c>
      <c r="EA12" s="49">
        <f t="shared" si="10"/>
        <v>2.0099999999999998</v>
      </c>
      <c r="EB12" s="49">
        <f t="shared" si="10"/>
        <v>2.0199999999999996</v>
      </c>
      <c r="EC12" s="49">
        <f t="shared" si="10"/>
        <v>2.0299999999999994</v>
      </c>
      <c r="ED12" s="49">
        <f t="shared" si="10"/>
        <v>2.0399999999999991</v>
      </c>
      <c r="EE12" s="49">
        <f t="shared" si="10"/>
        <v>2.0499999999999989</v>
      </c>
      <c r="EF12" s="49">
        <f t="shared" si="10"/>
        <v>2.0599999999999987</v>
      </c>
      <c r="EG12" s="49">
        <f t="shared" si="10"/>
        <v>2.0699999999999985</v>
      </c>
      <c r="EH12" s="49">
        <f t="shared" si="10"/>
        <v>2.0799999999999983</v>
      </c>
      <c r="EI12" s="49">
        <f t="shared" si="10"/>
        <v>2.0899999999999981</v>
      </c>
      <c r="EJ12" s="49">
        <f t="shared" si="10"/>
        <v>2.0999999999999979</v>
      </c>
      <c r="EK12" s="49">
        <f t="shared" si="10"/>
        <v>2.1099999999999977</v>
      </c>
      <c r="EL12" s="49">
        <f t="shared" si="10"/>
        <v>2.1199999999999974</v>
      </c>
      <c r="EM12" s="49">
        <f t="shared" si="10"/>
        <v>2.1299999999999972</v>
      </c>
      <c r="EN12" s="49">
        <f t="shared" si="10"/>
        <v>2.139999999999997</v>
      </c>
      <c r="EO12" s="49">
        <f t="shared" si="10"/>
        <v>2.1499999999999968</v>
      </c>
      <c r="EP12" s="49">
        <f t="shared" si="10"/>
        <v>2.1599999999999966</v>
      </c>
      <c r="EQ12" s="49">
        <f t="shared" si="11"/>
        <v>2.1699999999999964</v>
      </c>
      <c r="ER12" s="49">
        <f t="shared" si="11"/>
        <v>2.1799999999999962</v>
      </c>
      <c r="ES12" s="49">
        <f t="shared" si="11"/>
        <v>2.1899999999999959</v>
      </c>
      <c r="ET12" s="49">
        <f t="shared" si="11"/>
        <v>2.1999999999999957</v>
      </c>
      <c r="EU12" s="49">
        <f t="shared" si="11"/>
        <v>2.2099999999999955</v>
      </c>
      <c r="EV12" s="49">
        <f t="shared" si="11"/>
        <v>2.2199999999999953</v>
      </c>
      <c r="EW12" s="49">
        <f t="shared" si="11"/>
        <v>2.2299999999999951</v>
      </c>
      <c r="EX12" s="49">
        <f t="shared" si="11"/>
        <v>2.2399999999999949</v>
      </c>
      <c r="EY12" s="49">
        <f t="shared" si="11"/>
        <v>2.2499999999999947</v>
      </c>
      <c r="EZ12" s="49">
        <f t="shared" si="11"/>
        <v>2.2599999999999945</v>
      </c>
      <c r="FA12" s="49">
        <f t="shared" si="11"/>
        <v>2.2699999999999942</v>
      </c>
      <c r="FB12" s="49">
        <f t="shared" si="11"/>
        <v>2.279999999999994</v>
      </c>
      <c r="FC12" s="49">
        <f t="shared" si="11"/>
        <v>2.2899999999999938</v>
      </c>
      <c r="FD12" s="49">
        <f t="shared" si="11"/>
        <v>2.2999999999999936</v>
      </c>
      <c r="FE12" s="49">
        <f t="shared" si="11"/>
        <v>2.3099999999999934</v>
      </c>
      <c r="FF12" s="49">
        <f t="shared" si="11"/>
        <v>2.3199999999999932</v>
      </c>
      <c r="FG12" s="49">
        <f t="shared" si="12"/>
        <v>2.329999999999993</v>
      </c>
      <c r="FH12" s="49">
        <f t="shared" si="12"/>
        <v>2.3399999999999928</v>
      </c>
      <c r="FI12" s="49">
        <f t="shared" si="12"/>
        <v>2.3499999999999925</v>
      </c>
      <c r="FJ12" s="49">
        <f t="shared" si="12"/>
        <v>2.3599999999999923</v>
      </c>
      <c r="FK12" s="49">
        <f t="shared" si="12"/>
        <v>2.3699999999999921</v>
      </c>
      <c r="FL12" s="49">
        <f t="shared" si="12"/>
        <v>2.3799999999999919</v>
      </c>
      <c r="FM12" s="49">
        <f t="shared" si="12"/>
        <v>2.3899999999999917</v>
      </c>
      <c r="FN12" s="49">
        <f t="shared" si="12"/>
        <v>2.3999999999999915</v>
      </c>
      <c r="FO12" s="49">
        <f t="shared" si="12"/>
        <v>2.4099999999999913</v>
      </c>
      <c r="FP12" s="49">
        <f t="shared" si="12"/>
        <v>2.419999999999991</v>
      </c>
      <c r="FQ12" s="49">
        <f t="shared" si="12"/>
        <v>2.4299999999999908</v>
      </c>
      <c r="FR12" s="49">
        <f t="shared" si="12"/>
        <v>2.4399999999999906</v>
      </c>
      <c r="FS12" s="49">
        <f t="shared" si="12"/>
        <v>2.4499999999999904</v>
      </c>
      <c r="FT12" s="49">
        <f t="shared" si="12"/>
        <v>2.4599999999999902</v>
      </c>
      <c r="FU12" s="49">
        <f t="shared" si="12"/>
        <v>2.46999999999999</v>
      </c>
      <c r="FV12" s="49">
        <f t="shared" si="12"/>
        <v>2.4799999999999898</v>
      </c>
      <c r="FW12" s="49">
        <f t="shared" si="13"/>
        <v>2.4899999999999896</v>
      </c>
      <c r="FX12" s="49">
        <f t="shared" si="13"/>
        <v>2.4999999999999893</v>
      </c>
      <c r="FY12" s="49">
        <f t="shared" si="13"/>
        <v>2.5099999999999891</v>
      </c>
      <c r="FZ12" s="49">
        <f t="shared" si="13"/>
        <v>2.5199999999999889</v>
      </c>
      <c r="GA12" s="49">
        <f t="shared" si="13"/>
        <v>2.5299999999999887</v>
      </c>
      <c r="GB12" s="49">
        <f t="shared" si="13"/>
        <v>2.5399999999999885</v>
      </c>
      <c r="GC12" s="49">
        <f t="shared" si="13"/>
        <v>2.5499999999999883</v>
      </c>
      <c r="GD12" s="49">
        <f t="shared" si="13"/>
        <v>2.5599999999999881</v>
      </c>
      <c r="GE12" s="49">
        <f t="shared" si="13"/>
        <v>2.5699999999999878</v>
      </c>
      <c r="GF12" s="49">
        <f t="shared" si="13"/>
        <v>2.5799999999999876</v>
      </c>
      <c r="GG12" s="49">
        <f t="shared" si="13"/>
        <v>2.5899999999999874</v>
      </c>
      <c r="GH12" s="49">
        <f t="shared" si="13"/>
        <v>2.5999999999999872</v>
      </c>
      <c r="GI12" s="49">
        <f t="shared" si="13"/>
        <v>2.609999999999987</v>
      </c>
      <c r="GJ12" s="49">
        <f t="shared" si="13"/>
        <v>2.6199999999999868</v>
      </c>
      <c r="GK12" s="49">
        <f t="shared" si="13"/>
        <v>2.6299999999999866</v>
      </c>
      <c r="GL12" s="49">
        <f t="shared" si="13"/>
        <v>2.6399999999999864</v>
      </c>
      <c r="GM12" s="49">
        <f t="shared" si="14"/>
        <v>2.6499999999999861</v>
      </c>
      <c r="GN12" s="49">
        <f t="shared" si="14"/>
        <v>2.6599999999999859</v>
      </c>
      <c r="GO12" s="49">
        <f t="shared" si="14"/>
        <v>2.6699999999999857</v>
      </c>
      <c r="GP12" s="49">
        <f t="shared" si="14"/>
        <v>2.6799999999999855</v>
      </c>
      <c r="GQ12" s="49">
        <f t="shared" si="14"/>
        <v>2.6899999999999853</v>
      </c>
      <c r="GR12" s="49">
        <f t="shared" si="14"/>
        <v>2.6999999999999851</v>
      </c>
      <c r="GS12" s="49">
        <f t="shared" si="14"/>
        <v>2.7099999999999849</v>
      </c>
      <c r="GT12" s="49">
        <f t="shared" si="14"/>
        <v>2.7199999999999847</v>
      </c>
      <c r="GU12" s="49">
        <f t="shared" si="14"/>
        <v>2.7299999999999844</v>
      </c>
      <c r="GV12" s="49">
        <f t="shared" si="14"/>
        <v>2.7399999999999842</v>
      </c>
      <c r="GW12" s="49">
        <f t="shared" si="14"/>
        <v>2.749999999999984</v>
      </c>
      <c r="GX12" s="49">
        <f t="shared" si="14"/>
        <v>2.7599999999999838</v>
      </c>
      <c r="GY12" s="49">
        <f t="shared" si="14"/>
        <v>2.7699999999999836</v>
      </c>
      <c r="GZ12" s="49">
        <f t="shared" si="14"/>
        <v>2.7799999999999834</v>
      </c>
      <c r="HA12" s="49">
        <f t="shared" si="14"/>
        <v>2.7899999999999832</v>
      </c>
      <c r="HB12" s="49">
        <f t="shared" si="14"/>
        <v>2.7999999999999829</v>
      </c>
      <c r="HC12" s="49">
        <f t="shared" si="15"/>
        <v>2.8099999999999827</v>
      </c>
      <c r="HD12" s="49">
        <f t="shared" si="15"/>
        <v>2.8199999999999825</v>
      </c>
      <c r="HE12" s="49">
        <f t="shared" si="15"/>
        <v>2.8299999999999823</v>
      </c>
      <c r="HF12" s="49">
        <f t="shared" si="15"/>
        <v>2.8399999999999821</v>
      </c>
      <c r="HG12" s="49">
        <f t="shared" si="15"/>
        <v>2.8499999999999819</v>
      </c>
      <c r="HH12" s="49">
        <f t="shared" si="15"/>
        <v>2.8599999999999817</v>
      </c>
      <c r="HI12" s="49">
        <f t="shared" si="15"/>
        <v>2.8699999999999815</v>
      </c>
      <c r="HJ12" s="49">
        <f t="shared" si="15"/>
        <v>2.8799999999999812</v>
      </c>
      <c r="HK12" s="49">
        <f t="shared" si="15"/>
        <v>2.889999999999981</v>
      </c>
      <c r="HL12" s="49">
        <f t="shared" si="15"/>
        <v>2.8999999999999808</v>
      </c>
      <c r="HM12" s="49">
        <f t="shared" si="15"/>
        <v>2.9099999999999806</v>
      </c>
      <c r="HN12" s="49">
        <f t="shared" si="15"/>
        <v>2.9199999999999804</v>
      </c>
      <c r="HO12" s="49">
        <f t="shared" si="15"/>
        <v>2.9299999999999802</v>
      </c>
      <c r="HP12" s="49">
        <f t="shared" si="15"/>
        <v>2.93999999999998</v>
      </c>
      <c r="HQ12" s="49">
        <f t="shared" si="15"/>
        <v>2.9499999999999797</v>
      </c>
      <c r="HR12" s="49">
        <f t="shared" si="15"/>
        <v>2.9599999999999795</v>
      </c>
      <c r="HS12" s="49">
        <f t="shared" si="16"/>
        <v>2.9699999999999793</v>
      </c>
      <c r="HT12" s="49">
        <f t="shared" si="16"/>
        <v>2.9799999999999791</v>
      </c>
      <c r="HU12" s="49">
        <f t="shared" si="16"/>
        <v>2.9899999999999789</v>
      </c>
      <c r="HV12" s="49">
        <f t="shared" si="16"/>
        <v>2.9999999999999787</v>
      </c>
      <c r="HW12" s="169">
        <f t="shared" si="17"/>
        <v>7.4335975736713311E-6</v>
      </c>
      <c r="HX12" s="169">
        <f t="shared" si="17"/>
        <v>9.5330045156138842E-6</v>
      </c>
      <c r="HY12" s="169">
        <f t="shared" si="17"/>
        <v>1.2194803729466565E-5</v>
      </c>
      <c r="HZ12" s="169">
        <f t="shared" si="17"/>
        <v>1.5560877895744392E-5</v>
      </c>
      <c r="IA12" s="169">
        <f t="shared" si="17"/>
        <v>1.9806495455159955E-5</v>
      </c>
      <c r="IB12" s="169">
        <f t="shared" si="17"/>
        <v>2.514753644296178E-5</v>
      </c>
      <c r="IC12" s="169">
        <f t="shared" si="17"/>
        <v>3.1849125894334941E-5</v>
      </c>
      <c r="ID12" s="169">
        <f t="shared" si="17"/>
        <v>4.0235912282460753E-5</v>
      </c>
      <c r="IE12" s="169">
        <f t="shared" si="17"/>
        <v>5.0704260327432714E-5</v>
      </c>
      <c r="IF12" s="169">
        <f t="shared" si="17"/>
        <v>6.3736661909166299E-5</v>
      </c>
      <c r="IG12" s="169">
        <f t="shared" si="17"/>
        <v>7.9918705534526096E-5</v>
      </c>
      <c r="IH12" s="169">
        <f t="shared" si="17"/>
        <v>9.9958983534612349E-5</v>
      </c>
      <c r="II12" s="169">
        <f t="shared" si="17"/>
        <v>1.2471235645026565E-4</v>
      </c>
      <c r="IJ12" s="169">
        <f t="shared" si="17"/>
        <v>1.5520703528924885E-4</v>
      </c>
      <c r="IK12" s="169">
        <f t="shared" si="17"/>
        <v>1.9267598371043256E-4</v>
      </c>
      <c r="IL12" s="169">
        <f t="shared" si="17"/>
        <v>2.3859318270602134E-4</v>
      </c>
      <c r="IM12" s="169">
        <f t="shared" si="18"/>
        <v>2.9471533878269452E-4</v>
      </c>
      <c r="IN12" s="169">
        <f t="shared" si="18"/>
        <v>3.6312965151125777E-4</v>
      </c>
      <c r="IO12" s="169">
        <f t="shared" si="18"/>
        <v>4.4630828588565827E-4</v>
      </c>
      <c r="IP12" s="169">
        <f t="shared" si="18"/>
        <v>5.4717021719899494E-4</v>
      </c>
      <c r="IQ12" s="169">
        <f t="shared" si="18"/>
        <v>6.6915112882441727E-4</v>
      </c>
      <c r="IR12" s="169">
        <f t="shared" si="18"/>
        <v>8.1628204383119973E-4</v>
      </c>
      <c r="IS12" s="169">
        <f t="shared" si="18"/>
        <v>9.9327735696384941E-4</v>
      </c>
      <c r="IT12" s="169">
        <f t="shared" si="18"/>
        <v>1.2056329011299522E-3</v>
      </c>
      <c r="IU12" s="169">
        <f t="shared" si="18"/>
        <v>1.4597346289572819E-3</v>
      </c>
      <c r="IV12" s="169">
        <f t="shared" si="18"/>
        <v>1.7629784118372068E-3</v>
      </c>
      <c r="IW12" s="169">
        <f t="shared" si="18"/>
        <v>2.1239013527537321E-3</v>
      </c>
      <c r="IX12" s="169">
        <f t="shared" si="18"/>
        <v>2.5523248717208985E-3</v>
      </c>
      <c r="IY12" s="169">
        <f t="shared" si="18"/>
        <v>3.0595096505688269E-3</v>
      </c>
      <c r="IZ12" s="169">
        <f t="shared" si="18"/>
        <v>3.6583223141515154E-3</v>
      </c>
      <c r="JA12" s="169">
        <f t="shared" si="18"/>
        <v>4.3634134752287531E-3</v>
      </c>
      <c r="JB12" s="169">
        <f t="shared" si="18"/>
        <v>5.1914064783070051E-3</v>
      </c>
      <c r="JC12" s="169">
        <f t="shared" si="19"/>
        <v>6.1610958423650337E-3</v>
      </c>
      <c r="JD12" s="169">
        <f t="shared" si="19"/>
        <v>7.2936540233336641E-3</v>
      </c>
      <c r="JE12" s="169">
        <f t="shared" si="19"/>
        <v>8.6128446952683131E-3</v>
      </c>
      <c r="JF12" s="169">
        <f t="shared" si="19"/>
        <v>1.014524028649875E-2</v>
      </c>
      <c r="JG12" s="169">
        <f t="shared" si="19"/>
        <v>1.1920441007324107E-2</v>
      </c>
      <c r="JH12" s="169">
        <f t="shared" si="19"/>
        <v>1.3971292074397122E-2</v>
      </c>
      <c r="JI12" s="169">
        <f t="shared" si="19"/>
        <v>1.6334095280999463E-2</v>
      </c>
      <c r="JJ12" s="169">
        <f t="shared" si="19"/>
        <v>1.9048810491108899E-2</v>
      </c>
      <c r="JK12" s="169">
        <f t="shared" si="19"/>
        <v>2.215924205968986E-2</v>
      </c>
      <c r="JL12" s="169">
        <f t="shared" si="19"/>
        <v>2.5713204615269509E-2</v>
      </c>
      <c r="JM12" s="169">
        <f t="shared" si="19"/>
        <v>2.9762662098879056E-2</v>
      </c>
      <c r="JN12" s="169">
        <f t="shared" si="19"/>
        <v>3.4363833453069634E-2</v>
      </c>
      <c r="JO12" s="169">
        <f t="shared" si="19"/>
        <v>3.9577257914899536E-2</v>
      </c>
      <c r="JP12" s="169">
        <f t="shared" si="19"/>
        <v>4.546781250795498E-2</v>
      </c>
      <c r="JQ12" s="169">
        <f t="shared" si="19"/>
        <v>5.2104674072112632E-2</v>
      </c>
      <c r="JR12" s="169">
        <f t="shared" si="19"/>
        <v>5.9561218038025547E-2</v>
      </c>
      <c r="JS12" s="169">
        <f t="shared" si="20"/>
        <v>6.7914846168427676E-2</v>
      </c>
      <c r="JT12" s="169">
        <f t="shared" si="20"/>
        <v>7.7246735671975472E-2</v>
      </c>
      <c r="JU12" s="169">
        <f t="shared" si="20"/>
        <v>8.7641502467842219E-2</v>
      </c>
      <c r="JV12" s="169">
        <f t="shared" si="20"/>
        <v>9.9186771958976155E-2</v>
      </c>
      <c r="JW12" s="169">
        <f t="shared" si="20"/>
        <v>0.1119726514742139</v>
      </c>
      <c r="JX12" s="169">
        <f t="shared" si="20"/>
        <v>0.12609109957597139</v>
      </c>
      <c r="JY12" s="169">
        <f t="shared" si="20"/>
        <v>0.14163518870800518</v>
      </c>
      <c r="JZ12" s="169">
        <f t="shared" si="20"/>
        <v>0.15869825917833646</v>
      </c>
      <c r="KA12" s="169">
        <f t="shared" si="20"/>
        <v>0.17737296423115639</v>
      </c>
      <c r="KB12" s="169">
        <f t="shared" si="20"/>
        <v>0.1977502079468503</v>
      </c>
      <c r="KC12" s="169">
        <f t="shared" si="20"/>
        <v>0.21991797990213505</v>
      </c>
      <c r="KD12" s="169">
        <f t="shared" si="20"/>
        <v>0.24396009289591297</v>
      </c>
      <c r="KE12" s="169">
        <f t="shared" si="20"/>
        <v>0.26995483256593927</v>
      </c>
      <c r="KF12" s="169">
        <f t="shared" si="20"/>
        <v>0.29797353034407931</v>
      </c>
      <c r="KG12" s="169">
        <f t="shared" si="20"/>
        <v>0.32807907387338192</v>
      </c>
      <c r="KH12" s="169">
        <f t="shared" si="20"/>
        <v>0.36032437168108888</v>
      </c>
      <c r="KI12" s="169">
        <f t="shared" si="21"/>
        <v>0.39475079150446968</v>
      </c>
      <c r="KJ12" s="169">
        <f t="shared" si="21"/>
        <v>0.43138659413255648</v>
      </c>
      <c r="KK12" s="169">
        <f t="shared" si="21"/>
        <v>0.4702453868844334</v>
      </c>
      <c r="KL12" s="169">
        <f t="shared" si="21"/>
        <v>0.51132462281988866</v>
      </c>
      <c r="KM12" s="169">
        <f t="shared" si="21"/>
        <v>0.55460417339727663</v>
      </c>
      <c r="KN12" s="169">
        <f t="shared" si="21"/>
        <v>0.60004500348492673</v>
      </c>
      <c r="KO12" s="169">
        <f t="shared" si="21"/>
        <v>0.64758797832945736</v>
      </c>
      <c r="KP12" s="169">
        <f t="shared" si="21"/>
        <v>0.69715283222680002</v>
      </c>
      <c r="KQ12" s="169">
        <f t="shared" si="21"/>
        <v>0.74863732817872297</v>
      </c>
      <c r="KR12" s="169">
        <f t="shared" si="21"/>
        <v>0.80191663670959668</v>
      </c>
      <c r="KS12" s="169">
        <f t="shared" si="21"/>
        <v>0.8568429602390355</v>
      </c>
      <c r="KT12" s="169">
        <f t="shared" si="21"/>
        <v>0.91324542694510835</v>
      </c>
      <c r="KU12" s="169">
        <f t="shared" si="21"/>
        <v>0.97093027491606343</v>
      </c>
      <c r="KV12" s="169">
        <f t="shared" si="21"/>
        <v>1.0296813435998726</v>
      </c>
      <c r="KW12" s="169">
        <f t="shared" si="21"/>
        <v>1.0892608851627517</v>
      </c>
      <c r="KX12" s="169">
        <f t="shared" si="21"/>
        <v>1.1494107034211638</v>
      </c>
      <c r="KY12" s="169">
        <f t="shared" si="22"/>
        <v>1.2098536225957157</v>
      </c>
      <c r="KZ12" s="169">
        <f t="shared" si="22"/>
        <v>1.2702952823459439</v>
      </c>
      <c r="LA12" s="169">
        <f t="shared" si="22"/>
        <v>1.3304262494937731</v>
      </c>
      <c r="LB12" s="169">
        <f t="shared" si="22"/>
        <v>1.3899244306549814</v>
      </c>
      <c r="LC12" s="169">
        <f t="shared" si="22"/>
        <v>1.4484577638074128</v>
      </c>
      <c r="LD12" s="169">
        <f t="shared" si="22"/>
        <v>1.5056871607740214</v>
      </c>
      <c r="LE12" s="169">
        <f t="shared" si="22"/>
        <v>1.5612696668338057</v>
      </c>
      <c r="LF12" s="169">
        <f t="shared" si="22"/>
        <v>1.6148617983395708</v>
      </c>
      <c r="LG12" s="169">
        <f t="shared" si="22"/>
        <v>1.6661230144589976</v>
      </c>
      <c r="LH12" s="169">
        <f t="shared" si="22"/>
        <v>1.7147192750969189</v>
      </c>
      <c r="LI12" s="169">
        <f t="shared" si="22"/>
        <v>1.7603266338214971</v>
      </c>
      <c r="LJ12" s="169">
        <f t="shared" si="22"/>
        <v>1.8026348123082394</v>
      </c>
      <c r="LK12" s="169">
        <f t="shared" si="22"/>
        <v>1.8413507015166162</v>
      </c>
      <c r="LL12" s="169">
        <f t="shared" si="22"/>
        <v>1.8762017345846891</v>
      </c>
      <c r="LM12" s="169">
        <f t="shared" si="22"/>
        <v>1.9069390773026202</v>
      </c>
      <c r="LN12" s="169">
        <f t="shared" si="22"/>
        <v>1.9333405840142459</v>
      </c>
      <c r="LO12" s="169">
        <f t="shared" si="23"/>
        <v>1.9552134698772794</v>
      </c>
      <c r="LP12" s="169">
        <f t="shared" si="23"/>
        <v>1.9723966545394445</v>
      </c>
      <c r="LQ12" s="169">
        <f t="shared" si="23"/>
        <v>1.9847627373850589</v>
      </c>
      <c r="LR12" s="169">
        <f t="shared" si="23"/>
        <v>1.9922195704738201</v>
      </c>
      <c r="LS12" s="169">
        <f t="shared" si="23"/>
        <v>1.9947114020071635</v>
      </c>
      <c r="LT12" s="169">
        <f t="shared" si="23"/>
        <v>1.9922195704738201</v>
      </c>
      <c r="LU12" s="169">
        <f t="shared" si="23"/>
        <v>1.9847627373850594</v>
      </c>
      <c r="LV12" s="169">
        <f t="shared" si="23"/>
        <v>1.9723966545394456</v>
      </c>
      <c r="LW12" s="169">
        <f t="shared" si="23"/>
        <v>1.9552134698772812</v>
      </c>
      <c r="LX12" s="169">
        <f t="shared" si="23"/>
        <v>1.9333405840142488</v>
      </c>
      <c r="LY12" s="169">
        <f t="shared" si="23"/>
        <v>1.9069390773026242</v>
      </c>
      <c r="LZ12" s="169">
        <f t="shared" si="23"/>
        <v>1.8762017345846944</v>
      </c>
      <c r="MA12" s="169">
        <f t="shared" si="23"/>
        <v>1.8413507015166228</v>
      </c>
      <c r="MB12" s="169">
        <f t="shared" si="23"/>
        <v>1.8026348123082472</v>
      </c>
      <c r="MC12" s="169">
        <f t="shared" si="23"/>
        <v>1.7603266338215067</v>
      </c>
      <c r="MD12" s="169">
        <f t="shared" si="23"/>
        <v>1.7147192750969307</v>
      </c>
      <c r="ME12" s="169">
        <f t="shared" si="24"/>
        <v>1.6661230144590109</v>
      </c>
      <c r="MF12" s="169">
        <f t="shared" si="24"/>
        <v>1.6148617983395861</v>
      </c>
      <c r="MG12" s="169">
        <f t="shared" si="24"/>
        <v>1.5612696668338226</v>
      </c>
      <c r="MH12" s="169">
        <f t="shared" si="24"/>
        <v>1.5056871607740399</v>
      </c>
      <c r="MI12" s="169">
        <f t="shared" si="24"/>
        <v>1.4484577638074334</v>
      </c>
      <c r="MJ12" s="169">
        <f t="shared" si="24"/>
        <v>1.3899244306550038</v>
      </c>
      <c r="MK12" s="169">
        <f t="shared" si="24"/>
        <v>1.3304262494937971</v>
      </c>
      <c r="ML12" s="169">
        <f t="shared" si="24"/>
        <v>1.2702952823459694</v>
      </c>
      <c r="MM12" s="169">
        <f t="shared" si="24"/>
        <v>1.2098536225957424</v>
      </c>
      <c r="MN12" s="169">
        <f t="shared" si="24"/>
        <v>1.1494107034211922</v>
      </c>
      <c r="MO12" s="169">
        <f t="shared" si="24"/>
        <v>1.0892608851627807</v>
      </c>
      <c r="MP12" s="169">
        <f t="shared" si="24"/>
        <v>1.0296813435999028</v>
      </c>
      <c r="MQ12" s="169">
        <f t="shared" si="24"/>
        <v>0.9709302749160944</v>
      </c>
      <c r="MR12" s="169">
        <f t="shared" si="24"/>
        <v>0.91324542694513988</v>
      </c>
      <c r="MS12" s="169">
        <f t="shared" si="24"/>
        <v>0.8568429602390677</v>
      </c>
      <c r="MT12" s="169">
        <f t="shared" si="24"/>
        <v>0.80191663670962909</v>
      </c>
      <c r="MU12" s="169">
        <f t="shared" si="25"/>
        <v>0.74863732817875561</v>
      </c>
      <c r="MV12" s="169">
        <f t="shared" si="25"/>
        <v>0.69715283222683255</v>
      </c>
      <c r="MW12" s="169">
        <f t="shared" si="25"/>
        <v>0.64758797832948967</v>
      </c>
      <c r="MX12" s="169">
        <f t="shared" si="25"/>
        <v>0.60004500348495871</v>
      </c>
      <c r="MY12" s="169">
        <f t="shared" si="25"/>
        <v>0.55460417339730805</v>
      </c>
      <c r="MZ12" s="169">
        <f t="shared" si="25"/>
        <v>0.51132462281991975</v>
      </c>
      <c r="NA12" s="169">
        <f t="shared" si="25"/>
        <v>0.4702453868844636</v>
      </c>
      <c r="NB12" s="169">
        <f t="shared" si="25"/>
        <v>0.43138659413258568</v>
      </c>
      <c r="NC12" s="169">
        <f t="shared" si="25"/>
        <v>0.3947507915044981</v>
      </c>
      <c r="ND12" s="169">
        <f t="shared" si="25"/>
        <v>0.3603243716811162</v>
      </c>
      <c r="NE12" s="169">
        <f t="shared" si="25"/>
        <v>0.32807907387340823</v>
      </c>
      <c r="NF12" s="169">
        <f t="shared" si="25"/>
        <v>0.29797353034410456</v>
      </c>
      <c r="NG12" s="169">
        <f t="shared" si="25"/>
        <v>0.26995483256596325</v>
      </c>
      <c r="NH12" s="169">
        <f t="shared" si="25"/>
        <v>0.24396009289593562</v>
      </c>
      <c r="NI12" s="169">
        <f t="shared" si="25"/>
        <v>0.21991797990215667</v>
      </c>
      <c r="NJ12" s="169">
        <f t="shared" si="25"/>
        <v>0.19775020794687054</v>
      </c>
      <c r="NK12" s="169">
        <f t="shared" si="26"/>
        <v>0.17737296423117546</v>
      </c>
      <c r="NL12" s="169">
        <f t="shared" si="26"/>
        <v>0.1586982591783542</v>
      </c>
      <c r="NM12" s="169">
        <f t="shared" si="26"/>
        <v>0.14163518870802183</v>
      </c>
      <c r="NN12" s="169">
        <f t="shared" si="26"/>
        <v>0.1260910995759868</v>
      </c>
      <c r="NO12" s="169">
        <f t="shared" si="26"/>
        <v>0.11197265147422822</v>
      </c>
      <c r="NP12" s="169">
        <f t="shared" si="26"/>
        <v>9.9186771958989339E-2</v>
      </c>
      <c r="NQ12" s="169">
        <f t="shared" si="26"/>
        <v>8.7641502467854362E-2</v>
      </c>
      <c r="NR12" s="169">
        <f t="shared" si="26"/>
        <v>7.7246735671986574E-2</v>
      </c>
      <c r="NS12" s="169">
        <f t="shared" si="26"/>
        <v>6.7914846168437862E-2</v>
      </c>
      <c r="NT12" s="169">
        <f t="shared" si="26"/>
        <v>5.9561218038034804E-2</v>
      </c>
      <c r="NU12" s="169">
        <f t="shared" si="26"/>
        <v>5.210467407212107E-2</v>
      </c>
      <c r="NV12" s="169">
        <f t="shared" si="26"/>
        <v>4.5467812507962592E-2</v>
      </c>
      <c r="NW12" s="169">
        <f t="shared" si="26"/>
        <v>3.9577257914906426E-2</v>
      </c>
      <c r="NX12" s="169">
        <f t="shared" si="26"/>
        <v>3.4363833453075802E-2</v>
      </c>
      <c r="NY12" s="169">
        <f t="shared" si="26"/>
        <v>2.9762662098884608E-2</v>
      </c>
      <c r="NZ12" s="169">
        <f t="shared" si="26"/>
        <v>2.5713204615274463E-2</v>
      </c>
      <c r="OA12" s="169">
        <f t="shared" si="27"/>
        <v>2.215924205969429E-2</v>
      </c>
      <c r="OB12" s="169">
        <f t="shared" si="27"/>
        <v>1.9048810491112806E-2</v>
      </c>
      <c r="OC12" s="169">
        <f t="shared" si="27"/>
        <v>1.6334095281002943E-2</v>
      </c>
      <c r="OD12" s="169">
        <f t="shared" si="27"/>
        <v>1.3971292074400187E-2</v>
      </c>
      <c r="OE12" s="169">
        <f t="shared" si="27"/>
        <v>1.1920441007326815E-2</v>
      </c>
      <c r="OF12" s="169">
        <f t="shared" si="27"/>
        <v>1.0145240286501128E-2</v>
      </c>
      <c r="OG12" s="169">
        <f t="shared" si="27"/>
        <v>8.6128446952704017E-3</v>
      </c>
      <c r="OH12" s="169">
        <f t="shared" si="27"/>
        <v>7.2936540233354717E-3</v>
      </c>
      <c r="OI12" s="169">
        <f t="shared" si="27"/>
        <v>6.1610958423666149E-3</v>
      </c>
      <c r="OJ12" s="169">
        <f t="shared" si="27"/>
        <v>5.1914064783083755E-3</v>
      </c>
      <c r="OK12" s="169">
        <f t="shared" si="27"/>
        <v>4.3634134752299396E-3</v>
      </c>
      <c r="OL12" s="169">
        <f t="shared" si="27"/>
        <v>3.6583223141525355E-3</v>
      </c>
      <c r="OM12" s="169">
        <f t="shared" si="27"/>
        <v>3.0595096505697072E-3</v>
      </c>
      <c r="ON12" s="169">
        <f t="shared" si="27"/>
        <v>2.5523248717216531E-3</v>
      </c>
      <c r="OO12" s="169">
        <f t="shared" si="27"/>
        <v>2.1239013527543774E-3</v>
      </c>
      <c r="OP12" s="169">
        <f t="shared" si="27"/>
        <v>1.7629784118377563E-3</v>
      </c>
      <c r="OQ12" s="169">
        <f t="shared" si="28"/>
        <v>1.4597346289577499E-3</v>
      </c>
      <c r="OR12" s="169">
        <f t="shared" si="28"/>
        <v>1.2056329011303484E-3</v>
      </c>
      <c r="OS12" s="169">
        <f t="shared" si="28"/>
        <v>9.9327735696418552E-4</v>
      </c>
      <c r="OT12" s="169">
        <f t="shared" si="28"/>
        <v>8.1628204383148173E-4</v>
      </c>
      <c r="OU12" s="169">
        <f t="shared" si="28"/>
        <v>6.6915112882465493E-4</v>
      </c>
      <c r="OV12" s="169">
        <f t="shared" si="28"/>
        <v>5.4717021719919421E-4</v>
      </c>
      <c r="OW12" s="169">
        <f t="shared" si="28"/>
        <v>4.4630828588582394E-4</v>
      </c>
      <c r="OX12" s="169">
        <f t="shared" si="28"/>
        <v>3.6312965151139584E-4</v>
      </c>
      <c r="OY12" s="169">
        <f t="shared" si="28"/>
        <v>2.9471533878281026E-4</v>
      </c>
      <c r="OZ12" s="169">
        <f t="shared" si="28"/>
        <v>2.3859318270611667E-4</v>
      </c>
      <c r="PA12" s="169">
        <f t="shared" si="28"/>
        <v>1.9267598371051128E-4</v>
      </c>
      <c r="PB12" s="169">
        <f t="shared" si="28"/>
        <v>1.5520703528931363E-4</v>
      </c>
      <c r="PC12" s="169">
        <f t="shared" si="28"/>
        <v>1.2471235645031926E-4</v>
      </c>
      <c r="PD12" s="169">
        <f t="shared" si="28"/>
        <v>9.9958983534656205E-5</v>
      </c>
      <c r="PE12" s="169">
        <f t="shared" si="28"/>
        <v>7.9918705534561861E-5</v>
      </c>
      <c r="PF12" s="169">
        <f t="shared" si="28"/>
        <v>6.3736661909195397E-5</v>
      </c>
      <c r="PG12" s="169">
        <f t="shared" si="29"/>
        <v>5.070426032745658E-5</v>
      </c>
      <c r="PH12" s="169">
        <f t="shared" si="29"/>
        <v>4.0235912282480052E-5</v>
      </c>
      <c r="PI12" s="169">
        <f t="shared" si="29"/>
        <v>3.1849125894350493E-5</v>
      </c>
      <c r="PJ12" s="169">
        <f t="shared" si="29"/>
        <v>2.5147536442974333E-5</v>
      </c>
      <c r="PK12" s="169">
        <f t="shared" si="29"/>
        <v>1.9806495455170085E-5</v>
      </c>
      <c r="PL12" s="169">
        <f t="shared" si="29"/>
        <v>1.5560877895752516E-5</v>
      </c>
      <c r="PM12" s="169">
        <f t="shared" si="29"/>
        <v>1.2194803729473042E-5</v>
      </c>
      <c r="PN12" s="169">
        <f t="shared" si="29"/>
        <v>9.5330045156190341E-6</v>
      </c>
      <c r="PO12" s="169">
        <f t="shared" si="29"/>
        <v>7.4335975736754493E-6</v>
      </c>
    </row>
    <row r="13" spans="1:432" x14ac:dyDescent="0.75">
      <c r="A13" s="390" t="s">
        <v>881</v>
      </c>
      <c r="B13" s="396">
        <f>IF($R13="","",ROUND(_xlfn.NORM.INV(ABS(VLOOKUP($T$1,VLookups!$A$43:$B$44,2,FALSE)-B$2),$N13,$R13),0))</f>
        <v>10</v>
      </c>
      <c r="C13" s="403">
        <f t="shared" si="30"/>
        <v>44742</v>
      </c>
      <c r="D13" s="404">
        <f t="shared" si="31"/>
        <v>44756</v>
      </c>
      <c r="E13" s="115">
        <v>-0.2</v>
      </c>
      <c r="F13" s="117"/>
      <c r="G13" s="122">
        <f t="shared" si="32"/>
        <v>8</v>
      </c>
      <c r="H13" s="95">
        <v>10</v>
      </c>
      <c r="I13" s="122">
        <f t="shared" si="33"/>
        <v>12</v>
      </c>
      <c r="J13" s="117"/>
      <c r="K13" s="114">
        <v>0.2</v>
      </c>
      <c r="L13" s="124">
        <f t="shared" si="0"/>
        <v>1</v>
      </c>
      <c r="M13" s="124">
        <f t="shared" si="1"/>
        <v>1</v>
      </c>
      <c r="N13" s="73">
        <f t="shared" si="34"/>
        <v>10</v>
      </c>
      <c r="O13" s="23" t="s">
        <v>783</v>
      </c>
      <c r="P13" s="57"/>
      <c r="Q13" s="280"/>
      <c r="R13" s="74">
        <f>IF(AND(G13&gt;0,H13&gt;0,I13&gt;0),IF(ISBLANK(Q13),IF(ISBLANK(O13),"",(I13-G13)*VLOOKUP(O13,VLookups!$A$4:$B$13,2,FALSE)),Q13),"")</f>
        <v>0.4</v>
      </c>
      <c r="S13" s="75">
        <f t="shared" si="2"/>
        <v>0.16000000000000003</v>
      </c>
      <c r="T13" s="95">
        <v>10</v>
      </c>
      <c r="U13" s="270">
        <f>IF(AND(T13&gt;0,H13&gt;0,NOT(R13="")),ABS(VLOOKUP($T$1,VLookups!$A$43:$B$44,2,FALSE)-_xlfn.NORM.DIST(T13,N13,R13,TRUE)),"")</f>
        <v>0.5</v>
      </c>
      <c r="V13" s="94">
        <f>IF(AND($G13&gt;0,$H13&gt;0,$I13&gt;0,NOT(ISBLANK($O13))),_xlfn.NORM.INV(ABS(VLOOKUP($T$1,VLookups!$A$43:$B$44,2,FALSE)-V$3),$N13,$R13),"")</f>
        <v>9.4873793737821597</v>
      </c>
      <c r="W13" s="93">
        <f>IF(AND($G13&gt;0,$H13&gt;0,$I13&gt;0,NOT(ISBLANK($O13))),_xlfn.NORM.INV(ABS(VLOOKUP($T$1,VLookups!$A$43:$B$44,2,FALSE)-W$3),$N13,$R13),"")</f>
        <v>10.51262062621784</v>
      </c>
      <c r="X13" s="94">
        <f>IF(AND($G13&gt;0,$H13&gt;0,$I13&gt;0,NOT(ISBLANK($O13))),_xlfn.NORM.INV(ABS(VLOOKUP($T$1,VLookups!$A$43:$B$44,2,FALSE)-X$3),$N13,$R13),"")</f>
        <v>10.414573355797517</v>
      </c>
      <c r="Y13" s="93">
        <f>IF(AND($G13&gt;0,$H13&gt;0,$I13&gt;0,NOT(ISBLANK($O13))),_xlfn.NORM.INV(ABS(VLOOKUP($T$1,VLookups!$A$43:$B$44,2,FALSE)-Y$3),$N13,$R13),"")</f>
        <v>10.336648493429166</v>
      </c>
      <c r="Z13" s="94">
        <f>IF(AND($G13&gt;0,$H13&gt;0,$I13&gt;0,NOT(ISBLANK($O13))),_xlfn.NORM.INV(ABS(VLOOKUP($T$1,VLookups!$A$43:$B$44,2,FALSE)-Z$3),$N13,$R13),"")</f>
        <v>10.269795900078433</v>
      </c>
      <c r="AA13" s="93">
        <f>IF(AND($G13&gt;0,$H13&gt;0,$I13&gt;0,NOT(ISBLANK($O13))),_xlfn.NORM.INV(ABS(VLOOKUP($T$1,VLookups!$A$43:$B$44,2,FALSE)-AA$3),$N13,$R13),"")</f>
        <v>10.209760205083215</v>
      </c>
      <c r="AB13" s="5"/>
      <c r="AC13" s="168">
        <f t="shared" si="35"/>
        <v>0.02</v>
      </c>
      <c r="AD13" s="49">
        <f t="shared" si="36"/>
        <v>8.0000000000000426</v>
      </c>
      <c r="AE13" s="49">
        <f t="shared" si="36"/>
        <v>8.0200000000000422</v>
      </c>
      <c r="AF13" s="49">
        <f t="shared" si="36"/>
        <v>8.0400000000000418</v>
      </c>
      <c r="AG13" s="49">
        <f t="shared" si="36"/>
        <v>8.0600000000000414</v>
      </c>
      <c r="AH13" s="49">
        <f t="shared" si="36"/>
        <v>8.0800000000000409</v>
      </c>
      <c r="AI13" s="49">
        <f t="shared" si="36"/>
        <v>8.1000000000000405</v>
      </c>
      <c r="AJ13" s="49">
        <f t="shared" si="36"/>
        <v>8.1200000000000401</v>
      </c>
      <c r="AK13" s="49">
        <f t="shared" si="36"/>
        <v>8.1400000000000396</v>
      </c>
      <c r="AL13" s="49">
        <f t="shared" si="36"/>
        <v>8.1600000000000392</v>
      </c>
      <c r="AM13" s="49">
        <f t="shared" si="36"/>
        <v>8.1800000000000388</v>
      </c>
      <c r="AN13" s="49">
        <f t="shared" si="36"/>
        <v>8.2000000000000384</v>
      </c>
      <c r="AO13" s="49">
        <f t="shared" si="36"/>
        <v>8.2200000000000379</v>
      </c>
      <c r="AP13" s="49">
        <f t="shared" si="36"/>
        <v>8.2400000000000375</v>
      </c>
      <c r="AQ13" s="49">
        <f t="shared" si="36"/>
        <v>8.2600000000000371</v>
      </c>
      <c r="AR13" s="49">
        <f t="shared" si="36"/>
        <v>8.2800000000000367</v>
      </c>
      <c r="AS13" s="49">
        <f t="shared" si="36"/>
        <v>8.3000000000000362</v>
      </c>
      <c r="AT13" s="49">
        <f t="shared" si="3"/>
        <v>8.3200000000000358</v>
      </c>
      <c r="AU13" s="49">
        <f t="shared" si="4"/>
        <v>8.3400000000000354</v>
      </c>
      <c r="AV13" s="49">
        <f t="shared" si="4"/>
        <v>8.360000000000035</v>
      </c>
      <c r="AW13" s="49">
        <f t="shared" si="4"/>
        <v>8.3800000000000345</v>
      </c>
      <c r="AX13" s="49">
        <f t="shared" si="4"/>
        <v>8.4000000000000341</v>
      </c>
      <c r="AY13" s="49">
        <f t="shared" si="4"/>
        <v>8.4200000000000337</v>
      </c>
      <c r="AZ13" s="49">
        <f t="shared" si="4"/>
        <v>8.4400000000000333</v>
      </c>
      <c r="BA13" s="49">
        <f t="shared" si="4"/>
        <v>8.4600000000000328</v>
      </c>
      <c r="BB13" s="49">
        <f t="shared" si="4"/>
        <v>8.4800000000000324</v>
      </c>
      <c r="BC13" s="49">
        <f t="shared" si="4"/>
        <v>8.500000000000032</v>
      </c>
      <c r="BD13" s="49">
        <f t="shared" si="4"/>
        <v>8.5200000000000315</v>
      </c>
      <c r="BE13" s="49">
        <f t="shared" si="4"/>
        <v>8.5400000000000311</v>
      </c>
      <c r="BF13" s="49">
        <f t="shared" si="4"/>
        <v>8.5600000000000307</v>
      </c>
      <c r="BG13" s="49">
        <f t="shared" si="4"/>
        <v>8.5800000000000303</v>
      </c>
      <c r="BH13" s="49">
        <f t="shared" si="4"/>
        <v>8.6000000000000298</v>
      </c>
      <c r="BI13" s="49">
        <f t="shared" si="4"/>
        <v>8.6200000000000294</v>
      </c>
      <c r="BJ13" s="49">
        <f t="shared" si="4"/>
        <v>8.640000000000029</v>
      </c>
      <c r="BK13" s="49">
        <f t="shared" si="5"/>
        <v>8.6600000000000286</v>
      </c>
      <c r="BL13" s="49">
        <f t="shared" si="5"/>
        <v>8.6800000000000281</v>
      </c>
      <c r="BM13" s="49">
        <f t="shared" si="5"/>
        <v>8.7000000000000277</v>
      </c>
      <c r="BN13" s="49">
        <f t="shared" si="5"/>
        <v>8.7200000000000273</v>
      </c>
      <c r="BO13" s="49">
        <f t="shared" si="5"/>
        <v>8.7400000000000269</v>
      </c>
      <c r="BP13" s="49">
        <f t="shared" si="5"/>
        <v>8.7600000000000264</v>
      </c>
      <c r="BQ13" s="49">
        <f t="shared" si="5"/>
        <v>8.780000000000026</v>
      </c>
      <c r="BR13" s="49">
        <f t="shared" si="5"/>
        <v>8.8000000000000256</v>
      </c>
      <c r="BS13" s="49">
        <f t="shared" si="5"/>
        <v>8.8200000000000252</v>
      </c>
      <c r="BT13" s="49">
        <f t="shared" si="5"/>
        <v>8.8400000000000247</v>
      </c>
      <c r="BU13" s="49">
        <f t="shared" si="5"/>
        <v>8.8600000000000243</v>
      </c>
      <c r="BV13" s="49">
        <f t="shared" si="5"/>
        <v>8.8800000000000239</v>
      </c>
      <c r="BW13" s="49">
        <f t="shared" si="5"/>
        <v>8.9000000000000234</v>
      </c>
      <c r="BX13" s="49">
        <f t="shared" si="5"/>
        <v>8.920000000000023</v>
      </c>
      <c r="BY13" s="49">
        <f t="shared" si="5"/>
        <v>8.9400000000000226</v>
      </c>
      <c r="BZ13" s="49">
        <f t="shared" si="5"/>
        <v>8.9600000000000222</v>
      </c>
      <c r="CA13" s="49">
        <f t="shared" si="6"/>
        <v>8.9800000000000217</v>
      </c>
      <c r="CB13" s="49">
        <f t="shared" si="6"/>
        <v>9.0000000000000213</v>
      </c>
      <c r="CC13" s="49">
        <f t="shared" si="6"/>
        <v>9.0200000000000209</v>
      </c>
      <c r="CD13" s="49">
        <f t="shared" si="6"/>
        <v>9.0400000000000205</v>
      </c>
      <c r="CE13" s="49">
        <f t="shared" si="6"/>
        <v>9.06000000000002</v>
      </c>
      <c r="CF13" s="49">
        <f t="shared" si="6"/>
        <v>9.0800000000000196</v>
      </c>
      <c r="CG13" s="49">
        <f t="shared" si="6"/>
        <v>9.1000000000000192</v>
      </c>
      <c r="CH13" s="49">
        <f t="shared" si="6"/>
        <v>9.1200000000000188</v>
      </c>
      <c r="CI13" s="49">
        <f t="shared" si="6"/>
        <v>9.1400000000000183</v>
      </c>
      <c r="CJ13" s="49">
        <f t="shared" si="6"/>
        <v>9.1600000000000179</v>
      </c>
      <c r="CK13" s="49">
        <f t="shared" si="6"/>
        <v>9.1800000000000175</v>
      </c>
      <c r="CL13" s="49">
        <f t="shared" si="6"/>
        <v>9.2000000000000171</v>
      </c>
      <c r="CM13" s="49">
        <f t="shared" si="6"/>
        <v>9.2200000000000166</v>
      </c>
      <c r="CN13" s="49">
        <f t="shared" si="6"/>
        <v>9.2400000000000162</v>
      </c>
      <c r="CO13" s="49">
        <f t="shared" si="6"/>
        <v>9.2600000000000158</v>
      </c>
      <c r="CP13" s="49">
        <f t="shared" si="6"/>
        <v>9.2800000000000153</v>
      </c>
      <c r="CQ13" s="49">
        <f t="shared" si="7"/>
        <v>9.3000000000000149</v>
      </c>
      <c r="CR13" s="49">
        <f t="shared" si="7"/>
        <v>9.3200000000000145</v>
      </c>
      <c r="CS13" s="49">
        <f t="shared" si="7"/>
        <v>9.3400000000000141</v>
      </c>
      <c r="CT13" s="49">
        <f t="shared" si="7"/>
        <v>9.3600000000000136</v>
      </c>
      <c r="CU13" s="49">
        <f t="shared" si="7"/>
        <v>9.3800000000000132</v>
      </c>
      <c r="CV13" s="49">
        <f t="shared" si="7"/>
        <v>9.4000000000000128</v>
      </c>
      <c r="CW13" s="49">
        <f t="shared" si="7"/>
        <v>9.4200000000000124</v>
      </c>
      <c r="CX13" s="49">
        <f t="shared" si="7"/>
        <v>9.4400000000000119</v>
      </c>
      <c r="CY13" s="49">
        <f t="shared" si="7"/>
        <v>9.4600000000000115</v>
      </c>
      <c r="CZ13" s="49">
        <f t="shared" si="7"/>
        <v>9.4800000000000111</v>
      </c>
      <c r="DA13" s="49">
        <f t="shared" si="7"/>
        <v>9.5000000000000107</v>
      </c>
      <c r="DB13" s="49">
        <f t="shared" si="7"/>
        <v>9.5200000000000102</v>
      </c>
      <c r="DC13" s="49">
        <f t="shared" si="7"/>
        <v>9.5400000000000098</v>
      </c>
      <c r="DD13" s="49">
        <f t="shared" si="7"/>
        <v>9.5600000000000094</v>
      </c>
      <c r="DE13" s="49">
        <f t="shared" si="7"/>
        <v>9.580000000000009</v>
      </c>
      <c r="DF13" s="49">
        <f t="shared" si="7"/>
        <v>9.6000000000000085</v>
      </c>
      <c r="DG13" s="49">
        <f t="shared" si="8"/>
        <v>9.6200000000000081</v>
      </c>
      <c r="DH13" s="49">
        <f t="shared" si="8"/>
        <v>9.6400000000000077</v>
      </c>
      <c r="DI13" s="49">
        <f t="shared" si="8"/>
        <v>9.6600000000000072</v>
      </c>
      <c r="DJ13" s="49">
        <f t="shared" si="8"/>
        <v>9.6800000000000068</v>
      </c>
      <c r="DK13" s="49">
        <f t="shared" si="8"/>
        <v>9.7000000000000064</v>
      </c>
      <c r="DL13" s="49">
        <f t="shared" si="8"/>
        <v>9.720000000000006</v>
      </c>
      <c r="DM13" s="49">
        <f t="shared" si="8"/>
        <v>9.7400000000000055</v>
      </c>
      <c r="DN13" s="49">
        <f t="shared" si="8"/>
        <v>9.7600000000000051</v>
      </c>
      <c r="DO13" s="49">
        <f t="shared" si="8"/>
        <v>9.7800000000000047</v>
      </c>
      <c r="DP13" s="49">
        <f t="shared" si="8"/>
        <v>9.8000000000000043</v>
      </c>
      <c r="DQ13" s="49">
        <f t="shared" si="8"/>
        <v>9.8200000000000038</v>
      </c>
      <c r="DR13" s="49">
        <f t="shared" si="8"/>
        <v>9.8400000000000034</v>
      </c>
      <c r="DS13" s="49">
        <f t="shared" si="8"/>
        <v>9.860000000000003</v>
      </c>
      <c r="DT13" s="49">
        <f t="shared" si="8"/>
        <v>9.8800000000000026</v>
      </c>
      <c r="DU13" s="49">
        <f t="shared" si="8"/>
        <v>9.9000000000000021</v>
      </c>
      <c r="DV13" s="49">
        <f t="shared" si="8"/>
        <v>9.9200000000000017</v>
      </c>
      <c r="DW13" s="49">
        <f t="shared" si="9"/>
        <v>9.9400000000000013</v>
      </c>
      <c r="DX13" s="49">
        <f t="shared" si="9"/>
        <v>9.9600000000000009</v>
      </c>
      <c r="DY13" s="49">
        <f t="shared" si="9"/>
        <v>9.98</v>
      </c>
      <c r="DZ13" s="183">
        <f t="shared" si="37"/>
        <v>10</v>
      </c>
      <c r="EA13" s="49">
        <f t="shared" si="10"/>
        <v>10.02</v>
      </c>
      <c r="EB13" s="49">
        <f t="shared" si="10"/>
        <v>10.039999999999999</v>
      </c>
      <c r="EC13" s="49">
        <f t="shared" si="10"/>
        <v>10.059999999999999</v>
      </c>
      <c r="ED13" s="49">
        <f t="shared" si="10"/>
        <v>10.079999999999998</v>
      </c>
      <c r="EE13" s="49">
        <f t="shared" si="10"/>
        <v>10.099999999999998</v>
      </c>
      <c r="EF13" s="49">
        <f t="shared" si="10"/>
        <v>10.119999999999997</v>
      </c>
      <c r="EG13" s="49">
        <f t="shared" si="10"/>
        <v>10.139999999999997</v>
      </c>
      <c r="EH13" s="49">
        <f t="shared" si="10"/>
        <v>10.159999999999997</v>
      </c>
      <c r="EI13" s="49">
        <f t="shared" si="10"/>
        <v>10.179999999999996</v>
      </c>
      <c r="EJ13" s="49">
        <f t="shared" si="10"/>
        <v>10.199999999999996</v>
      </c>
      <c r="EK13" s="49">
        <f t="shared" si="10"/>
        <v>10.219999999999995</v>
      </c>
      <c r="EL13" s="49">
        <f t="shared" si="10"/>
        <v>10.239999999999995</v>
      </c>
      <c r="EM13" s="49">
        <f t="shared" si="10"/>
        <v>10.259999999999994</v>
      </c>
      <c r="EN13" s="49">
        <f t="shared" si="10"/>
        <v>10.279999999999994</v>
      </c>
      <c r="EO13" s="49">
        <f t="shared" si="10"/>
        <v>10.299999999999994</v>
      </c>
      <c r="EP13" s="49">
        <f t="shared" si="10"/>
        <v>10.319999999999993</v>
      </c>
      <c r="EQ13" s="49">
        <f t="shared" si="11"/>
        <v>10.339999999999993</v>
      </c>
      <c r="ER13" s="49">
        <f t="shared" si="11"/>
        <v>10.359999999999992</v>
      </c>
      <c r="ES13" s="49">
        <f t="shared" si="11"/>
        <v>10.379999999999992</v>
      </c>
      <c r="ET13" s="49">
        <f t="shared" si="11"/>
        <v>10.399999999999991</v>
      </c>
      <c r="EU13" s="49">
        <f t="shared" si="11"/>
        <v>10.419999999999991</v>
      </c>
      <c r="EV13" s="49">
        <f t="shared" si="11"/>
        <v>10.439999999999991</v>
      </c>
      <c r="EW13" s="49">
        <f t="shared" si="11"/>
        <v>10.45999999999999</v>
      </c>
      <c r="EX13" s="49">
        <f t="shared" si="11"/>
        <v>10.47999999999999</v>
      </c>
      <c r="EY13" s="49">
        <f t="shared" si="11"/>
        <v>10.499999999999989</v>
      </c>
      <c r="EZ13" s="49">
        <f t="shared" si="11"/>
        <v>10.519999999999989</v>
      </c>
      <c r="FA13" s="49">
        <f t="shared" si="11"/>
        <v>10.539999999999988</v>
      </c>
      <c r="FB13" s="49">
        <f t="shared" si="11"/>
        <v>10.559999999999988</v>
      </c>
      <c r="FC13" s="49">
        <f t="shared" si="11"/>
        <v>10.579999999999988</v>
      </c>
      <c r="FD13" s="49">
        <f t="shared" si="11"/>
        <v>10.599999999999987</v>
      </c>
      <c r="FE13" s="49">
        <f t="shared" si="11"/>
        <v>10.619999999999987</v>
      </c>
      <c r="FF13" s="49">
        <f t="shared" si="11"/>
        <v>10.639999999999986</v>
      </c>
      <c r="FG13" s="49">
        <f t="shared" si="12"/>
        <v>10.659999999999986</v>
      </c>
      <c r="FH13" s="49">
        <f t="shared" si="12"/>
        <v>10.679999999999986</v>
      </c>
      <c r="FI13" s="49">
        <f t="shared" si="12"/>
        <v>10.699999999999985</v>
      </c>
      <c r="FJ13" s="49">
        <f t="shared" si="12"/>
        <v>10.719999999999985</v>
      </c>
      <c r="FK13" s="49">
        <f t="shared" si="12"/>
        <v>10.739999999999984</v>
      </c>
      <c r="FL13" s="49">
        <f t="shared" si="12"/>
        <v>10.759999999999984</v>
      </c>
      <c r="FM13" s="49">
        <f t="shared" si="12"/>
        <v>10.779999999999983</v>
      </c>
      <c r="FN13" s="49">
        <f t="shared" si="12"/>
        <v>10.799999999999983</v>
      </c>
      <c r="FO13" s="49">
        <f t="shared" si="12"/>
        <v>10.819999999999983</v>
      </c>
      <c r="FP13" s="49">
        <f t="shared" si="12"/>
        <v>10.839999999999982</v>
      </c>
      <c r="FQ13" s="49">
        <f t="shared" si="12"/>
        <v>10.859999999999982</v>
      </c>
      <c r="FR13" s="49">
        <f t="shared" si="12"/>
        <v>10.879999999999981</v>
      </c>
      <c r="FS13" s="49">
        <f t="shared" si="12"/>
        <v>10.899999999999981</v>
      </c>
      <c r="FT13" s="49">
        <f t="shared" si="12"/>
        <v>10.91999999999998</v>
      </c>
      <c r="FU13" s="49">
        <f t="shared" si="12"/>
        <v>10.93999999999998</v>
      </c>
      <c r="FV13" s="49">
        <f t="shared" si="12"/>
        <v>10.95999999999998</v>
      </c>
      <c r="FW13" s="49">
        <f t="shared" si="13"/>
        <v>10.979999999999979</v>
      </c>
      <c r="FX13" s="49">
        <f t="shared" si="13"/>
        <v>10.999999999999979</v>
      </c>
      <c r="FY13" s="49">
        <f t="shared" si="13"/>
        <v>11.019999999999978</v>
      </c>
      <c r="FZ13" s="49">
        <f t="shared" si="13"/>
        <v>11.039999999999978</v>
      </c>
      <c r="GA13" s="49">
        <f t="shared" si="13"/>
        <v>11.059999999999977</v>
      </c>
      <c r="GB13" s="49">
        <f t="shared" si="13"/>
        <v>11.079999999999977</v>
      </c>
      <c r="GC13" s="49">
        <f t="shared" si="13"/>
        <v>11.099999999999977</v>
      </c>
      <c r="GD13" s="49">
        <f t="shared" si="13"/>
        <v>11.119999999999976</v>
      </c>
      <c r="GE13" s="49">
        <f t="shared" si="13"/>
        <v>11.139999999999976</v>
      </c>
      <c r="GF13" s="49">
        <f t="shared" si="13"/>
        <v>11.159999999999975</v>
      </c>
      <c r="GG13" s="49">
        <f t="shared" si="13"/>
        <v>11.179999999999975</v>
      </c>
      <c r="GH13" s="49">
        <f t="shared" si="13"/>
        <v>11.199999999999974</v>
      </c>
      <c r="GI13" s="49">
        <f t="shared" si="13"/>
        <v>11.219999999999974</v>
      </c>
      <c r="GJ13" s="49">
        <f t="shared" si="13"/>
        <v>11.239999999999974</v>
      </c>
      <c r="GK13" s="49">
        <f t="shared" si="13"/>
        <v>11.259999999999973</v>
      </c>
      <c r="GL13" s="49">
        <f t="shared" si="13"/>
        <v>11.279999999999973</v>
      </c>
      <c r="GM13" s="49">
        <f t="shared" si="14"/>
        <v>11.299999999999972</v>
      </c>
      <c r="GN13" s="49">
        <f t="shared" si="14"/>
        <v>11.319999999999972</v>
      </c>
      <c r="GO13" s="49">
        <f t="shared" si="14"/>
        <v>11.339999999999971</v>
      </c>
      <c r="GP13" s="49">
        <f t="shared" si="14"/>
        <v>11.359999999999971</v>
      </c>
      <c r="GQ13" s="49">
        <f t="shared" si="14"/>
        <v>11.379999999999971</v>
      </c>
      <c r="GR13" s="49">
        <f t="shared" si="14"/>
        <v>11.39999999999997</v>
      </c>
      <c r="GS13" s="49">
        <f t="shared" si="14"/>
        <v>11.41999999999997</v>
      </c>
      <c r="GT13" s="49">
        <f t="shared" si="14"/>
        <v>11.439999999999969</v>
      </c>
      <c r="GU13" s="49">
        <f t="shared" si="14"/>
        <v>11.459999999999969</v>
      </c>
      <c r="GV13" s="49">
        <f t="shared" si="14"/>
        <v>11.479999999999968</v>
      </c>
      <c r="GW13" s="49">
        <f t="shared" si="14"/>
        <v>11.499999999999968</v>
      </c>
      <c r="GX13" s="49">
        <f t="shared" si="14"/>
        <v>11.519999999999968</v>
      </c>
      <c r="GY13" s="49">
        <f t="shared" si="14"/>
        <v>11.539999999999967</v>
      </c>
      <c r="GZ13" s="49">
        <f t="shared" si="14"/>
        <v>11.559999999999967</v>
      </c>
      <c r="HA13" s="49">
        <f t="shared" si="14"/>
        <v>11.579999999999966</v>
      </c>
      <c r="HB13" s="49">
        <f t="shared" si="14"/>
        <v>11.599999999999966</v>
      </c>
      <c r="HC13" s="49">
        <f t="shared" si="15"/>
        <v>11.619999999999965</v>
      </c>
      <c r="HD13" s="49">
        <f t="shared" si="15"/>
        <v>11.639999999999965</v>
      </c>
      <c r="HE13" s="49">
        <f t="shared" si="15"/>
        <v>11.659999999999965</v>
      </c>
      <c r="HF13" s="49">
        <f t="shared" si="15"/>
        <v>11.679999999999964</v>
      </c>
      <c r="HG13" s="49">
        <f t="shared" si="15"/>
        <v>11.699999999999964</v>
      </c>
      <c r="HH13" s="49">
        <f t="shared" si="15"/>
        <v>11.719999999999963</v>
      </c>
      <c r="HI13" s="49">
        <f t="shared" si="15"/>
        <v>11.739999999999963</v>
      </c>
      <c r="HJ13" s="49">
        <f t="shared" si="15"/>
        <v>11.759999999999962</v>
      </c>
      <c r="HK13" s="49">
        <f t="shared" si="15"/>
        <v>11.779999999999962</v>
      </c>
      <c r="HL13" s="49">
        <f t="shared" si="15"/>
        <v>11.799999999999962</v>
      </c>
      <c r="HM13" s="49">
        <f t="shared" si="15"/>
        <v>11.819999999999961</v>
      </c>
      <c r="HN13" s="49">
        <f t="shared" si="15"/>
        <v>11.839999999999961</v>
      </c>
      <c r="HO13" s="49">
        <f t="shared" si="15"/>
        <v>11.85999999999996</v>
      </c>
      <c r="HP13" s="49">
        <f t="shared" si="15"/>
        <v>11.87999999999996</v>
      </c>
      <c r="HQ13" s="49">
        <f t="shared" si="15"/>
        <v>11.899999999999959</v>
      </c>
      <c r="HR13" s="49">
        <f t="shared" si="15"/>
        <v>11.919999999999959</v>
      </c>
      <c r="HS13" s="49">
        <f t="shared" si="16"/>
        <v>11.939999999999959</v>
      </c>
      <c r="HT13" s="49">
        <f t="shared" si="16"/>
        <v>11.959999999999958</v>
      </c>
      <c r="HU13" s="49">
        <f t="shared" si="16"/>
        <v>11.979999999999958</v>
      </c>
      <c r="HV13" s="49">
        <f t="shared" si="16"/>
        <v>11.999999999999957</v>
      </c>
      <c r="HW13" s="169">
        <f t="shared" si="17"/>
        <v>3.7167987868377247E-6</v>
      </c>
      <c r="HX13" s="169">
        <f t="shared" si="17"/>
        <v>4.7665022578095171E-6</v>
      </c>
      <c r="HY13" s="169">
        <f t="shared" si="17"/>
        <v>6.0974018647365208E-6</v>
      </c>
      <c r="HZ13" s="169">
        <f t="shared" si="17"/>
        <v>7.7804389478762581E-6</v>
      </c>
      <c r="IA13" s="169">
        <f t="shared" si="17"/>
        <v>9.9032477275850426E-6</v>
      </c>
      <c r="IB13" s="169">
        <f t="shared" si="17"/>
        <v>1.2573768221487166E-5</v>
      </c>
      <c r="IC13" s="169">
        <f t="shared" si="17"/>
        <v>1.5924562947175246E-5</v>
      </c>
      <c r="ID13" s="169">
        <f t="shared" si="17"/>
        <v>2.0117956141240026E-5</v>
      </c>
      <c r="IE13" s="169">
        <f t="shared" si="17"/>
        <v>2.535213016372829E-5</v>
      </c>
      <c r="IF13" s="169">
        <f t="shared" si="17"/>
        <v>3.1868330954597698E-5</v>
      </c>
      <c r="IG13" s="169">
        <f t="shared" si="17"/>
        <v>3.995935276728093E-5</v>
      </c>
      <c r="IH13" s="169">
        <f t="shared" si="17"/>
        <v>4.9979491767328103E-5</v>
      </c>
      <c r="II13" s="169">
        <f t="shared" si="17"/>
        <v>6.235617822515963E-5</v>
      </c>
      <c r="IJ13" s="169">
        <f t="shared" si="17"/>
        <v>7.7603517644656816E-5</v>
      </c>
      <c r="IK13" s="169">
        <f t="shared" si="17"/>
        <v>9.6337991855255638E-5</v>
      </c>
      <c r="IL13" s="169">
        <f t="shared" si="17"/>
        <v>1.1929659135305834E-4</v>
      </c>
      <c r="IM13" s="169">
        <f t="shared" si="18"/>
        <v>1.4735766939140513E-4</v>
      </c>
      <c r="IN13" s="169">
        <f t="shared" si="18"/>
        <v>1.8156482575569792E-4</v>
      </c>
      <c r="IO13" s="169">
        <f t="shared" si="18"/>
        <v>2.2315414294291197E-4</v>
      </c>
      <c r="IP13" s="169">
        <f t="shared" si="18"/>
        <v>2.7358510859959711E-4</v>
      </c>
      <c r="IQ13" s="169">
        <f t="shared" si="18"/>
        <v>3.3457556441232746E-4</v>
      </c>
      <c r="IR13" s="169">
        <f t="shared" si="18"/>
        <v>4.0814102191574086E-4</v>
      </c>
      <c r="IS13" s="169">
        <f t="shared" si="18"/>
        <v>4.9663867848209276E-4</v>
      </c>
      <c r="IT13" s="169">
        <f t="shared" si="18"/>
        <v>6.028164505651742E-4</v>
      </c>
      <c r="IU13" s="169">
        <f t="shared" si="18"/>
        <v>7.2986731447887494E-4</v>
      </c>
      <c r="IV13" s="169">
        <f t="shared" si="18"/>
        <v>8.8148920591887814E-4</v>
      </c>
      <c r="IW13" s="169">
        <f t="shared" si="18"/>
        <v>1.0619506763771887E-3</v>
      </c>
      <c r="IX13" s="169">
        <f t="shared" si="18"/>
        <v>1.2761624358608266E-3</v>
      </c>
      <c r="IY13" s="169">
        <f t="shared" si="18"/>
        <v>1.5297548252848536E-3</v>
      </c>
      <c r="IZ13" s="169">
        <f t="shared" si="18"/>
        <v>1.8291611570762677E-3</v>
      </c>
      <c r="JA13" s="169">
        <f t="shared" si="18"/>
        <v>2.1817067376149698E-3</v>
      </c>
      <c r="JB13" s="169">
        <f t="shared" si="18"/>
        <v>2.5957032391541878E-3</v>
      </c>
      <c r="JC13" s="169">
        <f t="shared" si="19"/>
        <v>3.0805479211833075E-3</v>
      </c>
      <c r="JD13" s="169">
        <f t="shared" si="19"/>
        <v>3.6468270116677358E-3</v>
      </c>
      <c r="JE13" s="169">
        <f t="shared" si="19"/>
        <v>4.3064223476352009E-3</v>
      </c>
      <c r="JF13" s="169">
        <f t="shared" si="19"/>
        <v>5.0726201432505641E-3</v>
      </c>
      <c r="JG13" s="169">
        <f t="shared" si="19"/>
        <v>5.9602205036634074E-3</v>
      </c>
      <c r="JH13" s="169">
        <f t="shared" si="19"/>
        <v>6.9856460372000936E-3</v>
      </c>
      <c r="JI13" s="169">
        <f t="shared" si="19"/>
        <v>8.1670476405014715E-3</v>
      </c>
      <c r="JJ13" s="169">
        <f t="shared" si="19"/>
        <v>9.524405245556403E-3</v>
      </c>
      <c r="JK13" s="169">
        <f t="shared" si="19"/>
        <v>1.1079621029847145E-2</v>
      </c>
      <c r="JL13" s="169">
        <f t="shared" si="19"/>
        <v>1.2856602307637232E-2</v>
      </c>
      <c r="JM13" s="169">
        <f t="shared" si="19"/>
        <v>1.4881331049442304E-2</v>
      </c>
      <c r="JN13" s="169">
        <f t="shared" si="19"/>
        <v>1.7181916726537901E-2</v>
      </c>
      <c r="JO13" s="169">
        <f t="shared" si="19"/>
        <v>1.9788628957453213E-2</v>
      </c>
      <c r="JP13" s="169">
        <f t="shared" si="19"/>
        <v>2.2733906253981296E-2</v>
      </c>
      <c r="JQ13" s="169">
        <f t="shared" si="19"/>
        <v>2.6052337036060535E-2</v>
      </c>
      <c r="JR13" s="169">
        <f t="shared" si="19"/>
        <v>2.9780609019017402E-2</v>
      </c>
      <c r="JS13" s="169">
        <f t="shared" si="20"/>
        <v>3.3957423084218931E-2</v>
      </c>
      <c r="JT13" s="169">
        <f t="shared" si="20"/>
        <v>3.8623367835993287E-2</v>
      </c>
      <c r="JU13" s="169">
        <f t="shared" si="20"/>
        <v>4.3820751233927181E-2</v>
      </c>
      <c r="JV13" s="169">
        <f t="shared" si="20"/>
        <v>4.959338597949467E-2</v>
      </c>
      <c r="JW13" s="169">
        <f t="shared" si="20"/>
        <v>5.5986325737114109E-2</v>
      </c>
      <c r="JX13" s="169">
        <f t="shared" si="20"/>
        <v>6.3045549787993399E-2</v>
      </c>
      <c r="JY13" s="169">
        <f t="shared" si="20"/>
        <v>7.0817594354010915E-2</v>
      </c>
      <c r="JZ13" s="169">
        <f t="shared" si="20"/>
        <v>7.93491295891771E-2</v>
      </c>
      <c r="KA13" s="169">
        <f t="shared" si="20"/>
        <v>8.8686482115587731E-2</v>
      </c>
      <c r="KB13" s="169">
        <f t="shared" si="20"/>
        <v>9.8875103973435269E-2</v>
      </c>
      <c r="KC13" s="169">
        <f t="shared" si="20"/>
        <v>0.10995898995107833</v>
      </c>
      <c r="KD13" s="169">
        <f t="shared" si="20"/>
        <v>0.12198004644796781</v>
      </c>
      <c r="KE13" s="169">
        <f t="shared" si="20"/>
        <v>0.13497741628298163</v>
      </c>
      <c r="KF13" s="169">
        <f t="shared" si="20"/>
        <v>0.14898676517205228</v>
      </c>
      <c r="KG13" s="169">
        <f t="shared" si="20"/>
        <v>0.16403953693670412</v>
      </c>
      <c r="KH13" s="169">
        <f t="shared" si="20"/>
        <v>0.1801621858405581</v>
      </c>
      <c r="KI13" s="169">
        <f t="shared" si="21"/>
        <v>0.19737539575224905</v>
      </c>
      <c r="KJ13" s="169">
        <f t="shared" si="21"/>
        <v>0.21569329706629284</v>
      </c>
      <c r="KK13" s="169">
        <f t="shared" si="21"/>
        <v>0.2351226934422318</v>
      </c>
      <c r="KL13" s="169">
        <f t="shared" si="21"/>
        <v>0.25566231140995987</v>
      </c>
      <c r="KM13" s="169">
        <f t="shared" si="21"/>
        <v>0.27730208669865403</v>
      </c>
      <c r="KN13" s="169">
        <f t="shared" si="21"/>
        <v>0.30002250174247935</v>
      </c>
      <c r="KO13" s="169">
        <f t="shared" si="21"/>
        <v>0.32379398916474483</v>
      </c>
      <c r="KP13" s="169">
        <f t="shared" si="21"/>
        <v>0.34857641611341628</v>
      </c>
      <c r="KQ13" s="169">
        <f t="shared" si="21"/>
        <v>0.37431866408937781</v>
      </c>
      <c r="KR13" s="169">
        <f t="shared" si="21"/>
        <v>0.40095831835481455</v>
      </c>
      <c r="KS13" s="169">
        <f t="shared" si="21"/>
        <v>0.42842148011953385</v>
      </c>
      <c r="KT13" s="169">
        <f t="shared" si="21"/>
        <v>0.45662271347256994</v>
      </c>
      <c r="KU13" s="169">
        <f t="shared" si="21"/>
        <v>0.4854651374580472</v>
      </c>
      <c r="KV13" s="169">
        <f t="shared" si="21"/>
        <v>0.51484067179995141</v>
      </c>
      <c r="KW13" s="169">
        <f t="shared" si="21"/>
        <v>0.54463044258139037</v>
      </c>
      <c r="KX13" s="169">
        <f t="shared" si="21"/>
        <v>0.57470535171059611</v>
      </c>
      <c r="KY13" s="169">
        <f t="shared" si="22"/>
        <v>0.60492681129787118</v>
      </c>
      <c r="KZ13" s="169">
        <f t="shared" si="22"/>
        <v>0.63514764117298472</v>
      </c>
      <c r="LA13" s="169">
        <f t="shared" si="22"/>
        <v>0.66521312474689853</v>
      </c>
      <c r="LB13" s="169">
        <f t="shared" si="22"/>
        <v>0.69496221532750191</v>
      </c>
      <c r="LC13" s="169">
        <f t="shared" si="22"/>
        <v>0.7242288819037167</v>
      </c>
      <c r="LD13" s="169">
        <f t="shared" si="22"/>
        <v>0.75284358038701993</v>
      </c>
      <c r="LE13" s="169">
        <f t="shared" si="22"/>
        <v>0.78063483341691131</v>
      </c>
      <c r="LF13" s="169">
        <f t="shared" si="22"/>
        <v>0.80743089916979305</v>
      </c>
      <c r="LG13" s="169">
        <f t="shared" si="22"/>
        <v>0.83306150722950545</v>
      </c>
      <c r="LH13" s="169">
        <f t="shared" si="22"/>
        <v>0.85735963754846534</v>
      </c>
      <c r="LI13" s="169">
        <f t="shared" si="22"/>
        <v>0.88016331691075333</v>
      </c>
      <c r="LJ13" s="169">
        <f t="shared" si="22"/>
        <v>0.90131740615412359</v>
      </c>
      <c r="LK13" s="169">
        <f t="shared" si="22"/>
        <v>0.92067535075831142</v>
      </c>
      <c r="LL13" s="169">
        <f t="shared" si="22"/>
        <v>0.93810086729234721</v>
      </c>
      <c r="LM13" s="169">
        <f t="shared" si="22"/>
        <v>0.95346953865131212</v>
      </c>
      <c r="LN13" s="169">
        <f t="shared" si="22"/>
        <v>0.9666702920071244</v>
      </c>
      <c r="LO13" s="169">
        <f t="shared" si="23"/>
        <v>0.97760673493864059</v>
      </c>
      <c r="LP13" s="169">
        <f t="shared" si="23"/>
        <v>0.98619832726972279</v>
      </c>
      <c r="LQ13" s="169">
        <f t="shared" si="23"/>
        <v>0.99238136869252969</v>
      </c>
      <c r="LR13" s="169">
        <f t="shared" si="23"/>
        <v>0.99610978523691007</v>
      </c>
      <c r="LS13" s="169">
        <f t="shared" si="23"/>
        <v>0.99735570100358173</v>
      </c>
      <c r="LT13" s="169">
        <f t="shared" si="23"/>
        <v>0.99610978523691007</v>
      </c>
      <c r="LU13" s="169">
        <f t="shared" si="23"/>
        <v>0.99238136869252969</v>
      </c>
      <c r="LV13" s="169">
        <f t="shared" si="23"/>
        <v>0.98619832726972279</v>
      </c>
      <c r="LW13" s="169">
        <f t="shared" si="23"/>
        <v>0.97760673493864059</v>
      </c>
      <c r="LX13" s="169">
        <f t="shared" si="23"/>
        <v>0.9666702920071244</v>
      </c>
      <c r="LY13" s="169">
        <f t="shared" si="23"/>
        <v>0.95346953865131212</v>
      </c>
      <c r="LZ13" s="169">
        <f t="shared" si="23"/>
        <v>0.93810086729234721</v>
      </c>
      <c r="MA13" s="169">
        <f t="shared" si="23"/>
        <v>0.92067535075831142</v>
      </c>
      <c r="MB13" s="169">
        <f t="shared" si="23"/>
        <v>0.90131740615412359</v>
      </c>
      <c r="MC13" s="169">
        <f t="shared" si="23"/>
        <v>0.88016331691075333</v>
      </c>
      <c r="MD13" s="169">
        <f t="shared" si="23"/>
        <v>0.85735963754846534</v>
      </c>
      <c r="ME13" s="169">
        <f t="shared" si="24"/>
        <v>0.83306150722950545</v>
      </c>
      <c r="MF13" s="169">
        <f t="shared" si="24"/>
        <v>0.80743089916979305</v>
      </c>
      <c r="MG13" s="169">
        <f t="shared" si="24"/>
        <v>0.78063483341691131</v>
      </c>
      <c r="MH13" s="169">
        <f t="shared" si="24"/>
        <v>0.75284358038701993</v>
      </c>
      <c r="MI13" s="169">
        <f t="shared" si="24"/>
        <v>0.7242288819037167</v>
      </c>
      <c r="MJ13" s="169">
        <f t="shared" si="24"/>
        <v>0.69496221532750191</v>
      </c>
      <c r="MK13" s="169">
        <f t="shared" si="24"/>
        <v>0.66521312474689853</v>
      </c>
      <c r="ML13" s="169">
        <f t="shared" si="24"/>
        <v>0.63514764117298472</v>
      </c>
      <c r="MM13" s="169">
        <f t="shared" si="24"/>
        <v>0.60492681129787118</v>
      </c>
      <c r="MN13" s="169">
        <f t="shared" si="24"/>
        <v>0.57470535171059611</v>
      </c>
      <c r="MO13" s="169">
        <f t="shared" si="24"/>
        <v>0.54463044258139037</v>
      </c>
      <c r="MP13" s="169">
        <f t="shared" si="24"/>
        <v>0.51484067179995141</v>
      </c>
      <c r="MQ13" s="169">
        <f t="shared" si="24"/>
        <v>0.4854651374580472</v>
      </c>
      <c r="MR13" s="169">
        <f t="shared" si="24"/>
        <v>0.45662271347256994</v>
      </c>
      <c r="MS13" s="169">
        <f t="shared" si="24"/>
        <v>0.42842148011953385</v>
      </c>
      <c r="MT13" s="169">
        <f t="shared" si="24"/>
        <v>0.40095831835481455</v>
      </c>
      <c r="MU13" s="169">
        <f t="shared" si="25"/>
        <v>0.37431866408937781</v>
      </c>
      <c r="MV13" s="169">
        <f t="shared" si="25"/>
        <v>0.34857641611341628</v>
      </c>
      <c r="MW13" s="169">
        <f t="shared" si="25"/>
        <v>0.32379398916474483</v>
      </c>
      <c r="MX13" s="169">
        <f t="shared" si="25"/>
        <v>0.30002250174247935</v>
      </c>
      <c r="MY13" s="169">
        <f t="shared" si="25"/>
        <v>0.27730208669865403</v>
      </c>
      <c r="MZ13" s="169">
        <f t="shared" si="25"/>
        <v>0.25566231140995987</v>
      </c>
      <c r="NA13" s="169">
        <f t="shared" si="25"/>
        <v>0.2351226934422318</v>
      </c>
      <c r="NB13" s="169">
        <f t="shared" si="25"/>
        <v>0.21569329706629284</v>
      </c>
      <c r="NC13" s="169">
        <f t="shared" si="25"/>
        <v>0.19737539575224905</v>
      </c>
      <c r="ND13" s="169">
        <f t="shared" si="25"/>
        <v>0.1801621858405581</v>
      </c>
      <c r="NE13" s="169">
        <f t="shared" si="25"/>
        <v>0.16403953693670412</v>
      </c>
      <c r="NF13" s="169">
        <f t="shared" si="25"/>
        <v>0.14898676517205228</v>
      </c>
      <c r="NG13" s="169">
        <f t="shared" si="25"/>
        <v>0.13497741628298163</v>
      </c>
      <c r="NH13" s="169">
        <f t="shared" si="25"/>
        <v>0.12198004644796781</v>
      </c>
      <c r="NI13" s="169">
        <f t="shared" si="25"/>
        <v>0.10995898995107833</v>
      </c>
      <c r="NJ13" s="169">
        <f t="shared" si="25"/>
        <v>9.8875103973435269E-2</v>
      </c>
      <c r="NK13" s="169">
        <f t="shared" si="26"/>
        <v>8.8686482115587731E-2</v>
      </c>
      <c r="NL13" s="169">
        <f t="shared" si="26"/>
        <v>7.93491295891771E-2</v>
      </c>
      <c r="NM13" s="169">
        <f t="shared" si="26"/>
        <v>7.0817594354010915E-2</v>
      </c>
      <c r="NN13" s="169">
        <f t="shared" si="26"/>
        <v>6.3045549787993399E-2</v>
      </c>
      <c r="NO13" s="169">
        <f t="shared" si="26"/>
        <v>5.5986325737114109E-2</v>
      </c>
      <c r="NP13" s="169">
        <f t="shared" si="26"/>
        <v>4.959338597949467E-2</v>
      </c>
      <c r="NQ13" s="169">
        <f t="shared" si="26"/>
        <v>4.3820751233927181E-2</v>
      </c>
      <c r="NR13" s="169">
        <f t="shared" si="26"/>
        <v>3.8623367835993287E-2</v>
      </c>
      <c r="NS13" s="169">
        <f t="shared" si="26"/>
        <v>3.3957423084218931E-2</v>
      </c>
      <c r="NT13" s="169">
        <f t="shared" si="26"/>
        <v>2.9780609019017402E-2</v>
      </c>
      <c r="NU13" s="169">
        <f t="shared" si="26"/>
        <v>2.6052337036060535E-2</v>
      </c>
      <c r="NV13" s="169">
        <f t="shared" si="26"/>
        <v>2.2733906253981296E-2</v>
      </c>
      <c r="NW13" s="169">
        <f t="shared" si="26"/>
        <v>1.9788628957453213E-2</v>
      </c>
      <c r="NX13" s="169">
        <f t="shared" si="26"/>
        <v>1.7181916726537901E-2</v>
      </c>
      <c r="NY13" s="169">
        <f t="shared" si="26"/>
        <v>1.4881331049442304E-2</v>
      </c>
      <c r="NZ13" s="169">
        <f t="shared" si="26"/>
        <v>1.2856602307637232E-2</v>
      </c>
      <c r="OA13" s="169">
        <f t="shared" si="27"/>
        <v>1.1079621029847145E-2</v>
      </c>
      <c r="OB13" s="169">
        <f t="shared" si="27"/>
        <v>9.524405245556403E-3</v>
      </c>
      <c r="OC13" s="169">
        <f t="shared" si="27"/>
        <v>8.1670476405014715E-3</v>
      </c>
      <c r="OD13" s="169">
        <f t="shared" si="27"/>
        <v>6.9856460372000936E-3</v>
      </c>
      <c r="OE13" s="169">
        <f t="shared" si="27"/>
        <v>5.9602205036634074E-3</v>
      </c>
      <c r="OF13" s="169">
        <f t="shared" si="27"/>
        <v>5.0726201432505641E-3</v>
      </c>
      <c r="OG13" s="169">
        <f t="shared" si="27"/>
        <v>4.3064223476352009E-3</v>
      </c>
      <c r="OH13" s="169">
        <f t="shared" si="27"/>
        <v>3.6468270116677358E-3</v>
      </c>
      <c r="OI13" s="169">
        <f t="shared" si="27"/>
        <v>3.0805479211833075E-3</v>
      </c>
      <c r="OJ13" s="169">
        <f t="shared" si="27"/>
        <v>2.5957032391541878E-3</v>
      </c>
      <c r="OK13" s="169">
        <f t="shared" si="27"/>
        <v>2.1817067376149698E-3</v>
      </c>
      <c r="OL13" s="169">
        <f t="shared" si="27"/>
        <v>1.8291611570762677E-3</v>
      </c>
      <c r="OM13" s="169">
        <f t="shared" si="27"/>
        <v>1.5297548252848536E-3</v>
      </c>
      <c r="ON13" s="169">
        <f t="shared" si="27"/>
        <v>1.2761624358608266E-3</v>
      </c>
      <c r="OO13" s="169">
        <f t="shared" si="27"/>
        <v>1.0619506763771887E-3</v>
      </c>
      <c r="OP13" s="169">
        <f t="shared" si="27"/>
        <v>8.8148920591887814E-4</v>
      </c>
      <c r="OQ13" s="169">
        <f t="shared" si="28"/>
        <v>7.2986731447887494E-4</v>
      </c>
      <c r="OR13" s="169">
        <f t="shared" si="28"/>
        <v>6.028164505651742E-4</v>
      </c>
      <c r="OS13" s="169">
        <f t="shared" si="28"/>
        <v>4.9663867848209276E-4</v>
      </c>
      <c r="OT13" s="169">
        <f t="shared" si="28"/>
        <v>4.0814102191574086E-4</v>
      </c>
      <c r="OU13" s="169">
        <f t="shared" si="28"/>
        <v>3.3457556441232746E-4</v>
      </c>
      <c r="OV13" s="169">
        <f t="shared" si="28"/>
        <v>2.7358510859959711E-4</v>
      </c>
      <c r="OW13" s="169">
        <f t="shared" si="28"/>
        <v>2.2315414294291197E-4</v>
      </c>
      <c r="OX13" s="169">
        <f t="shared" si="28"/>
        <v>1.8156482575569792E-4</v>
      </c>
      <c r="OY13" s="169">
        <f t="shared" si="28"/>
        <v>1.4735766939140513E-4</v>
      </c>
      <c r="OZ13" s="169">
        <f t="shared" si="28"/>
        <v>1.1929659135305834E-4</v>
      </c>
      <c r="PA13" s="169">
        <f t="shared" si="28"/>
        <v>9.6337991855255638E-5</v>
      </c>
      <c r="PB13" s="169">
        <f t="shared" si="28"/>
        <v>7.7603517644656816E-5</v>
      </c>
      <c r="PC13" s="169">
        <f t="shared" si="28"/>
        <v>6.235617822515963E-5</v>
      </c>
      <c r="PD13" s="169">
        <f t="shared" si="28"/>
        <v>4.9979491767328103E-5</v>
      </c>
      <c r="PE13" s="169">
        <f t="shared" si="28"/>
        <v>3.995935276728093E-5</v>
      </c>
      <c r="PF13" s="169">
        <f t="shared" si="28"/>
        <v>3.1868330954597698E-5</v>
      </c>
      <c r="PG13" s="169">
        <f t="shared" si="29"/>
        <v>2.535213016372829E-5</v>
      </c>
      <c r="PH13" s="169">
        <f t="shared" si="29"/>
        <v>2.0117956141240026E-5</v>
      </c>
      <c r="PI13" s="169">
        <f t="shared" si="29"/>
        <v>1.5924562947175246E-5</v>
      </c>
      <c r="PJ13" s="169">
        <f t="shared" si="29"/>
        <v>1.2573768221487166E-5</v>
      </c>
      <c r="PK13" s="169">
        <f t="shared" si="29"/>
        <v>9.9032477275850426E-6</v>
      </c>
      <c r="PL13" s="169">
        <f t="shared" si="29"/>
        <v>7.7804389478762581E-6</v>
      </c>
      <c r="PM13" s="169">
        <f t="shared" si="29"/>
        <v>6.0974018647365208E-6</v>
      </c>
      <c r="PN13" s="169">
        <f t="shared" si="29"/>
        <v>4.7665022578095171E-6</v>
      </c>
      <c r="PO13" s="169">
        <f t="shared" si="29"/>
        <v>3.7167987868377247E-6</v>
      </c>
    </row>
    <row r="14" spans="1:432" x14ac:dyDescent="0.75">
      <c r="A14" s="390"/>
      <c r="B14" s="396" t="str">
        <f>IF($R14="","",ROUND(_xlfn.NORM.INV(ABS(VLOOKUP($T$1,VLookups!$A$43:$B$44,2,FALSE)-B$2),$N14,$R14),0))</f>
        <v/>
      </c>
      <c r="C14" s="403" t="str">
        <f t="shared" si="30"/>
        <v/>
      </c>
      <c r="D14" s="404" t="str">
        <f t="shared" si="31"/>
        <v/>
      </c>
      <c r="E14" s="109"/>
      <c r="F14" s="117"/>
      <c r="G14" s="122" t="str">
        <f t="shared" si="32"/>
        <v/>
      </c>
      <c r="H14" s="95"/>
      <c r="I14" s="122" t="str">
        <f t="shared" si="33"/>
        <v/>
      </c>
      <c r="J14" s="117"/>
      <c r="K14" s="110"/>
      <c r="L14" s="124" t="str">
        <f t="shared" si="0"/>
        <v/>
      </c>
      <c r="M14" s="124" t="str">
        <f t="shared" si="1"/>
        <v/>
      </c>
      <c r="N14" s="73" t="str">
        <f t="shared" si="34"/>
        <v/>
      </c>
      <c r="O14" s="23"/>
      <c r="P14" s="57"/>
      <c r="Q14" s="280"/>
      <c r="R14" s="74" t="str">
        <f>IF(AND(G14&gt;0,H14&gt;0,I14&gt;0),IF(ISBLANK(Q14),IF(ISBLANK(O14),"",(I14-G14)*VLOOKUP(O14,VLookups!$A$4:$B$13,2,FALSE)),Q14),"")</f>
        <v/>
      </c>
      <c r="S14" s="75" t="str">
        <f t="shared" si="2"/>
        <v/>
      </c>
      <c r="T14" s="95"/>
      <c r="U14" s="270" t="str">
        <f>IF(AND(T14&gt;0,H14&gt;0,NOT(R14="")),ABS(VLOOKUP($T$1,VLookups!$A$43:$B$44,2,FALSE)-_xlfn.NORM.DIST(T14,N14,R14,TRUE)),"")</f>
        <v/>
      </c>
      <c r="V14" s="94" t="str">
        <f>IF(AND($G14&gt;0,$H14&gt;0,$I14&gt;0,NOT(ISBLANK($O14))),_xlfn.NORM.INV(ABS(VLOOKUP($T$1,VLookups!$A$43:$B$44,2,FALSE)-V$3),$N14,$R14),"")</f>
        <v/>
      </c>
      <c r="W14" s="93" t="str">
        <f>IF(AND($G14&gt;0,$H14&gt;0,$I14&gt;0,NOT(ISBLANK($O14))),_xlfn.NORM.INV(ABS(VLOOKUP($T$1,VLookups!$A$43:$B$44,2,FALSE)-W$3),$N14,$R14),"")</f>
        <v/>
      </c>
      <c r="X14" s="94" t="str">
        <f>IF(AND($G14&gt;0,$H14&gt;0,$I14&gt;0,NOT(ISBLANK($O14))),_xlfn.NORM.INV(ABS(VLOOKUP($T$1,VLookups!$A$43:$B$44,2,FALSE)-X$3),$N14,$R14),"")</f>
        <v/>
      </c>
      <c r="Y14" s="93" t="str">
        <f>IF(AND($G14&gt;0,$H14&gt;0,$I14&gt;0,NOT(ISBLANK($O14))),_xlfn.NORM.INV(ABS(VLOOKUP($T$1,VLookups!$A$43:$B$44,2,FALSE)-Y$3),$N14,$R14),"")</f>
        <v/>
      </c>
      <c r="Z14" s="94" t="str">
        <f>IF(AND($G14&gt;0,$H14&gt;0,$I14&gt;0,NOT(ISBLANK($O14))),_xlfn.NORM.INV(ABS(VLOOKUP($T$1,VLookups!$A$43:$B$44,2,FALSE)-Z$3),$N14,$R14),"")</f>
        <v/>
      </c>
      <c r="AA14" s="93" t="str">
        <f>IF(AND($G14&gt;0,$H14&gt;0,$I14&gt;0,NOT(ISBLANK($O14))),_xlfn.NORM.INV(ABS(VLOOKUP($T$1,VLookups!$A$43:$B$44,2,FALSE)-AA$3),$N14,$R14),"")</f>
        <v/>
      </c>
      <c r="AB14" s="5"/>
      <c r="AC14" s="168" t="str">
        <f t="shared" si="35"/>
        <v/>
      </c>
      <c r="AD14" s="49" t="str">
        <f t="shared" si="36"/>
        <v/>
      </c>
      <c r="AE14" s="49" t="str">
        <f t="shared" si="36"/>
        <v/>
      </c>
      <c r="AF14" s="49" t="str">
        <f t="shared" si="36"/>
        <v/>
      </c>
      <c r="AG14" s="49" t="str">
        <f t="shared" si="36"/>
        <v/>
      </c>
      <c r="AH14" s="49" t="str">
        <f t="shared" si="36"/>
        <v/>
      </c>
      <c r="AI14" s="49" t="str">
        <f t="shared" si="36"/>
        <v/>
      </c>
      <c r="AJ14" s="49" t="str">
        <f t="shared" si="36"/>
        <v/>
      </c>
      <c r="AK14" s="49" t="str">
        <f t="shared" si="36"/>
        <v/>
      </c>
      <c r="AL14" s="49" t="str">
        <f t="shared" si="36"/>
        <v/>
      </c>
      <c r="AM14" s="49" t="str">
        <f t="shared" si="36"/>
        <v/>
      </c>
      <c r="AN14" s="49" t="str">
        <f t="shared" si="36"/>
        <v/>
      </c>
      <c r="AO14" s="49" t="str">
        <f t="shared" si="36"/>
        <v/>
      </c>
      <c r="AP14" s="49" t="str">
        <f t="shared" si="36"/>
        <v/>
      </c>
      <c r="AQ14" s="49" t="str">
        <f t="shared" si="36"/>
        <v/>
      </c>
      <c r="AR14" s="49" t="str">
        <f t="shared" si="36"/>
        <v/>
      </c>
      <c r="AS14" s="49" t="str">
        <f t="shared" si="36"/>
        <v/>
      </c>
      <c r="AT14" s="49" t="str">
        <f t="shared" si="3"/>
        <v/>
      </c>
      <c r="AU14" s="49" t="str">
        <f t="shared" si="4"/>
        <v/>
      </c>
      <c r="AV14" s="49" t="str">
        <f t="shared" si="4"/>
        <v/>
      </c>
      <c r="AW14" s="49" t="str">
        <f t="shared" si="4"/>
        <v/>
      </c>
      <c r="AX14" s="49" t="str">
        <f t="shared" si="4"/>
        <v/>
      </c>
      <c r="AY14" s="49" t="str">
        <f t="shared" si="4"/>
        <v/>
      </c>
      <c r="AZ14" s="49" t="str">
        <f t="shared" si="4"/>
        <v/>
      </c>
      <c r="BA14" s="49" t="str">
        <f t="shared" si="4"/>
        <v/>
      </c>
      <c r="BB14" s="49" t="str">
        <f t="shared" si="4"/>
        <v/>
      </c>
      <c r="BC14" s="49" t="str">
        <f t="shared" si="4"/>
        <v/>
      </c>
      <c r="BD14" s="49" t="str">
        <f t="shared" si="4"/>
        <v/>
      </c>
      <c r="BE14" s="49" t="str">
        <f t="shared" si="4"/>
        <v/>
      </c>
      <c r="BF14" s="49" t="str">
        <f t="shared" si="4"/>
        <v/>
      </c>
      <c r="BG14" s="49" t="str">
        <f t="shared" si="4"/>
        <v/>
      </c>
      <c r="BH14" s="49" t="str">
        <f t="shared" si="4"/>
        <v/>
      </c>
      <c r="BI14" s="49" t="str">
        <f t="shared" si="4"/>
        <v/>
      </c>
      <c r="BJ14" s="49" t="str">
        <f t="shared" si="4"/>
        <v/>
      </c>
      <c r="BK14" s="49" t="str">
        <f t="shared" si="5"/>
        <v/>
      </c>
      <c r="BL14" s="49" t="str">
        <f t="shared" si="5"/>
        <v/>
      </c>
      <c r="BM14" s="49" t="str">
        <f t="shared" si="5"/>
        <v/>
      </c>
      <c r="BN14" s="49" t="str">
        <f t="shared" si="5"/>
        <v/>
      </c>
      <c r="BO14" s="49" t="str">
        <f t="shared" si="5"/>
        <v/>
      </c>
      <c r="BP14" s="49" t="str">
        <f t="shared" si="5"/>
        <v/>
      </c>
      <c r="BQ14" s="49" t="str">
        <f t="shared" si="5"/>
        <v/>
      </c>
      <c r="BR14" s="49" t="str">
        <f t="shared" si="5"/>
        <v/>
      </c>
      <c r="BS14" s="49" t="str">
        <f t="shared" si="5"/>
        <v/>
      </c>
      <c r="BT14" s="49" t="str">
        <f t="shared" si="5"/>
        <v/>
      </c>
      <c r="BU14" s="49" t="str">
        <f t="shared" si="5"/>
        <v/>
      </c>
      <c r="BV14" s="49" t="str">
        <f t="shared" si="5"/>
        <v/>
      </c>
      <c r="BW14" s="49" t="str">
        <f t="shared" si="5"/>
        <v/>
      </c>
      <c r="BX14" s="49" t="str">
        <f t="shared" si="5"/>
        <v/>
      </c>
      <c r="BY14" s="49" t="str">
        <f t="shared" si="5"/>
        <v/>
      </c>
      <c r="BZ14" s="49" t="str">
        <f t="shared" si="5"/>
        <v/>
      </c>
      <c r="CA14" s="49" t="str">
        <f t="shared" si="6"/>
        <v/>
      </c>
      <c r="CB14" s="49" t="str">
        <f t="shared" si="6"/>
        <v/>
      </c>
      <c r="CC14" s="49" t="str">
        <f t="shared" si="6"/>
        <v/>
      </c>
      <c r="CD14" s="49" t="str">
        <f t="shared" si="6"/>
        <v/>
      </c>
      <c r="CE14" s="49" t="str">
        <f t="shared" si="6"/>
        <v/>
      </c>
      <c r="CF14" s="49" t="str">
        <f t="shared" si="6"/>
        <v/>
      </c>
      <c r="CG14" s="49" t="str">
        <f t="shared" si="6"/>
        <v/>
      </c>
      <c r="CH14" s="49" t="str">
        <f t="shared" si="6"/>
        <v/>
      </c>
      <c r="CI14" s="49" t="str">
        <f t="shared" si="6"/>
        <v/>
      </c>
      <c r="CJ14" s="49" t="str">
        <f t="shared" si="6"/>
        <v/>
      </c>
      <c r="CK14" s="49" t="str">
        <f t="shared" si="6"/>
        <v/>
      </c>
      <c r="CL14" s="49" t="str">
        <f t="shared" si="6"/>
        <v/>
      </c>
      <c r="CM14" s="49" t="str">
        <f t="shared" si="6"/>
        <v/>
      </c>
      <c r="CN14" s="49" t="str">
        <f t="shared" si="6"/>
        <v/>
      </c>
      <c r="CO14" s="49" t="str">
        <f t="shared" si="6"/>
        <v/>
      </c>
      <c r="CP14" s="49" t="str">
        <f t="shared" si="6"/>
        <v/>
      </c>
      <c r="CQ14" s="49" t="str">
        <f t="shared" si="7"/>
        <v/>
      </c>
      <c r="CR14" s="49" t="str">
        <f t="shared" si="7"/>
        <v/>
      </c>
      <c r="CS14" s="49" t="str">
        <f t="shared" si="7"/>
        <v/>
      </c>
      <c r="CT14" s="49" t="str">
        <f t="shared" si="7"/>
        <v/>
      </c>
      <c r="CU14" s="49" t="str">
        <f t="shared" si="7"/>
        <v/>
      </c>
      <c r="CV14" s="49" t="str">
        <f t="shared" si="7"/>
        <v/>
      </c>
      <c r="CW14" s="49" t="str">
        <f t="shared" si="7"/>
        <v/>
      </c>
      <c r="CX14" s="49" t="str">
        <f t="shared" si="7"/>
        <v/>
      </c>
      <c r="CY14" s="49" t="str">
        <f t="shared" si="7"/>
        <v/>
      </c>
      <c r="CZ14" s="49" t="str">
        <f t="shared" si="7"/>
        <v/>
      </c>
      <c r="DA14" s="49" t="str">
        <f t="shared" si="7"/>
        <v/>
      </c>
      <c r="DB14" s="49" t="str">
        <f t="shared" si="7"/>
        <v/>
      </c>
      <c r="DC14" s="49" t="str">
        <f t="shared" si="7"/>
        <v/>
      </c>
      <c r="DD14" s="49" t="str">
        <f t="shared" si="7"/>
        <v/>
      </c>
      <c r="DE14" s="49" t="str">
        <f t="shared" si="7"/>
        <v/>
      </c>
      <c r="DF14" s="49" t="str">
        <f t="shared" si="7"/>
        <v/>
      </c>
      <c r="DG14" s="49" t="str">
        <f t="shared" si="8"/>
        <v/>
      </c>
      <c r="DH14" s="49" t="str">
        <f t="shared" si="8"/>
        <v/>
      </c>
      <c r="DI14" s="49" t="str">
        <f t="shared" si="8"/>
        <v/>
      </c>
      <c r="DJ14" s="49" t="str">
        <f t="shared" si="8"/>
        <v/>
      </c>
      <c r="DK14" s="49" t="str">
        <f t="shared" si="8"/>
        <v/>
      </c>
      <c r="DL14" s="49" t="str">
        <f t="shared" si="8"/>
        <v/>
      </c>
      <c r="DM14" s="49" t="str">
        <f t="shared" si="8"/>
        <v/>
      </c>
      <c r="DN14" s="49" t="str">
        <f t="shared" si="8"/>
        <v/>
      </c>
      <c r="DO14" s="49" t="str">
        <f t="shared" si="8"/>
        <v/>
      </c>
      <c r="DP14" s="49" t="str">
        <f t="shared" si="8"/>
        <v/>
      </c>
      <c r="DQ14" s="49" t="str">
        <f t="shared" si="8"/>
        <v/>
      </c>
      <c r="DR14" s="49" t="str">
        <f t="shared" si="8"/>
        <v/>
      </c>
      <c r="DS14" s="49" t="str">
        <f t="shared" si="8"/>
        <v/>
      </c>
      <c r="DT14" s="49" t="str">
        <f t="shared" si="8"/>
        <v/>
      </c>
      <c r="DU14" s="49" t="str">
        <f t="shared" si="8"/>
        <v/>
      </c>
      <c r="DV14" s="49" t="str">
        <f t="shared" si="8"/>
        <v/>
      </c>
      <c r="DW14" s="49" t="str">
        <f t="shared" si="9"/>
        <v/>
      </c>
      <c r="DX14" s="49" t="str">
        <f t="shared" si="9"/>
        <v/>
      </c>
      <c r="DY14" s="49" t="str">
        <f t="shared" si="9"/>
        <v/>
      </c>
      <c r="DZ14" s="183" t="str">
        <f t="shared" si="37"/>
        <v/>
      </c>
      <c r="EA14" s="49" t="str">
        <f t="shared" si="10"/>
        <v/>
      </c>
      <c r="EB14" s="49" t="str">
        <f t="shared" si="10"/>
        <v/>
      </c>
      <c r="EC14" s="49" t="str">
        <f t="shared" si="10"/>
        <v/>
      </c>
      <c r="ED14" s="49" t="str">
        <f t="shared" si="10"/>
        <v/>
      </c>
      <c r="EE14" s="49" t="str">
        <f t="shared" si="10"/>
        <v/>
      </c>
      <c r="EF14" s="49" t="str">
        <f t="shared" si="10"/>
        <v/>
      </c>
      <c r="EG14" s="49" t="str">
        <f t="shared" si="10"/>
        <v/>
      </c>
      <c r="EH14" s="49" t="str">
        <f t="shared" si="10"/>
        <v/>
      </c>
      <c r="EI14" s="49" t="str">
        <f t="shared" si="10"/>
        <v/>
      </c>
      <c r="EJ14" s="49" t="str">
        <f t="shared" si="10"/>
        <v/>
      </c>
      <c r="EK14" s="49" t="str">
        <f t="shared" si="10"/>
        <v/>
      </c>
      <c r="EL14" s="49" t="str">
        <f t="shared" si="10"/>
        <v/>
      </c>
      <c r="EM14" s="49" t="str">
        <f t="shared" si="10"/>
        <v/>
      </c>
      <c r="EN14" s="49" t="str">
        <f t="shared" si="10"/>
        <v/>
      </c>
      <c r="EO14" s="49" t="str">
        <f t="shared" si="10"/>
        <v/>
      </c>
      <c r="EP14" s="49" t="str">
        <f t="shared" si="10"/>
        <v/>
      </c>
      <c r="EQ14" s="49" t="str">
        <f t="shared" si="11"/>
        <v/>
      </c>
      <c r="ER14" s="49" t="str">
        <f t="shared" si="11"/>
        <v/>
      </c>
      <c r="ES14" s="49" t="str">
        <f t="shared" si="11"/>
        <v/>
      </c>
      <c r="ET14" s="49" t="str">
        <f t="shared" si="11"/>
        <v/>
      </c>
      <c r="EU14" s="49" t="str">
        <f t="shared" si="11"/>
        <v/>
      </c>
      <c r="EV14" s="49" t="str">
        <f t="shared" si="11"/>
        <v/>
      </c>
      <c r="EW14" s="49" t="str">
        <f t="shared" si="11"/>
        <v/>
      </c>
      <c r="EX14" s="49" t="str">
        <f t="shared" si="11"/>
        <v/>
      </c>
      <c r="EY14" s="49" t="str">
        <f t="shared" si="11"/>
        <v/>
      </c>
      <c r="EZ14" s="49" t="str">
        <f t="shared" si="11"/>
        <v/>
      </c>
      <c r="FA14" s="49" t="str">
        <f t="shared" si="11"/>
        <v/>
      </c>
      <c r="FB14" s="49" t="str">
        <f t="shared" si="11"/>
        <v/>
      </c>
      <c r="FC14" s="49" t="str">
        <f t="shared" si="11"/>
        <v/>
      </c>
      <c r="FD14" s="49" t="str">
        <f t="shared" si="11"/>
        <v/>
      </c>
      <c r="FE14" s="49" t="str">
        <f t="shared" si="11"/>
        <v/>
      </c>
      <c r="FF14" s="49" t="str">
        <f t="shared" si="11"/>
        <v/>
      </c>
      <c r="FG14" s="49" t="str">
        <f t="shared" si="12"/>
        <v/>
      </c>
      <c r="FH14" s="49" t="str">
        <f t="shared" si="12"/>
        <v/>
      </c>
      <c r="FI14" s="49" t="str">
        <f t="shared" si="12"/>
        <v/>
      </c>
      <c r="FJ14" s="49" t="str">
        <f t="shared" si="12"/>
        <v/>
      </c>
      <c r="FK14" s="49" t="str">
        <f t="shared" si="12"/>
        <v/>
      </c>
      <c r="FL14" s="49" t="str">
        <f t="shared" si="12"/>
        <v/>
      </c>
      <c r="FM14" s="49" t="str">
        <f t="shared" si="12"/>
        <v/>
      </c>
      <c r="FN14" s="49" t="str">
        <f t="shared" si="12"/>
        <v/>
      </c>
      <c r="FO14" s="49" t="str">
        <f t="shared" si="12"/>
        <v/>
      </c>
      <c r="FP14" s="49" t="str">
        <f t="shared" si="12"/>
        <v/>
      </c>
      <c r="FQ14" s="49" t="str">
        <f t="shared" si="12"/>
        <v/>
      </c>
      <c r="FR14" s="49" t="str">
        <f t="shared" si="12"/>
        <v/>
      </c>
      <c r="FS14" s="49" t="str">
        <f t="shared" si="12"/>
        <v/>
      </c>
      <c r="FT14" s="49" t="str">
        <f t="shared" si="12"/>
        <v/>
      </c>
      <c r="FU14" s="49" t="str">
        <f t="shared" si="12"/>
        <v/>
      </c>
      <c r="FV14" s="49" t="str">
        <f t="shared" si="12"/>
        <v/>
      </c>
      <c r="FW14" s="49" t="str">
        <f t="shared" si="13"/>
        <v/>
      </c>
      <c r="FX14" s="49" t="str">
        <f t="shared" si="13"/>
        <v/>
      </c>
      <c r="FY14" s="49" t="str">
        <f t="shared" si="13"/>
        <v/>
      </c>
      <c r="FZ14" s="49" t="str">
        <f t="shared" si="13"/>
        <v/>
      </c>
      <c r="GA14" s="49" t="str">
        <f t="shared" si="13"/>
        <v/>
      </c>
      <c r="GB14" s="49" t="str">
        <f t="shared" si="13"/>
        <v/>
      </c>
      <c r="GC14" s="49" t="str">
        <f t="shared" si="13"/>
        <v/>
      </c>
      <c r="GD14" s="49" t="str">
        <f t="shared" si="13"/>
        <v/>
      </c>
      <c r="GE14" s="49" t="str">
        <f t="shared" si="13"/>
        <v/>
      </c>
      <c r="GF14" s="49" t="str">
        <f t="shared" si="13"/>
        <v/>
      </c>
      <c r="GG14" s="49" t="str">
        <f t="shared" si="13"/>
        <v/>
      </c>
      <c r="GH14" s="49" t="str">
        <f t="shared" si="13"/>
        <v/>
      </c>
      <c r="GI14" s="49" t="str">
        <f t="shared" si="13"/>
        <v/>
      </c>
      <c r="GJ14" s="49" t="str">
        <f t="shared" si="13"/>
        <v/>
      </c>
      <c r="GK14" s="49" t="str">
        <f t="shared" si="13"/>
        <v/>
      </c>
      <c r="GL14" s="49" t="str">
        <f t="shared" si="13"/>
        <v/>
      </c>
      <c r="GM14" s="49" t="str">
        <f t="shared" si="14"/>
        <v/>
      </c>
      <c r="GN14" s="49" t="str">
        <f t="shared" si="14"/>
        <v/>
      </c>
      <c r="GO14" s="49" t="str">
        <f t="shared" si="14"/>
        <v/>
      </c>
      <c r="GP14" s="49" t="str">
        <f t="shared" si="14"/>
        <v/>
      </c>
      <c r="GQ14" s="49" t="str">
        <f t="shared" si="14"/>
        <v/>
      </c>
      <c r="GR14" s="49" t="str">
        <f t="shared" si="14"/>
        <v/>
      </c>
      <c r="GS14" s="49" t="str">
        <f t="shared" si="14"/>
        <v/>
      </c>
      <c r="GT14" s="49" t="str">
        <f t="shared" si="14"/>
        <v/>
      </c>
      <c r="GU14" s="49" t="str">
        <f t="shared" si="14"/>
        <v/>
      </c>
      <c r="GV14" s="49" t="str">
        <f t="shared" si="14"/>
        <v/>
      </c>
      <c r="GW14" s="49" t="str">
        <f t="shared" si="14"/>
        <v/>
      </c>
      <c r="GX14" s="49" t="str">
        <f t="shared" si="14"/>
        <v/>
      </c>
      <c r="GY14" s="49" t="str">
        <f t="shared" si="14"/>
        <v/>
      </c>
      <c r="GZ14" s="49" t="str">
        <f t="shared" si="14"/>
        <v/>
      </c>
      <c r="HA14" s="49" t="str">
        <f t="shared" si="14"/>
        <v/>
      </c>
      <c r="HB14" s="49" t="str">
        <f t="shared" si="14"/>
        <v/>
      </c>
      <c r="HC14" s="49" t="str">
        <f t="shared" si="15"/>
        <v/>
      </c>
      <c r="HD14" s="49" t="str">
        <f t="shared" si="15"/>
        <v/>
      </c>
      <c r="HE14" s="49" t="str">
        <f t="shared" si="15"/>
        <v/>
      </c>
      <c r="HF14" s="49" t="str">
        <f t="shared" si="15"/>
        <v/>
      </c>
      <c r="HG14" s="49" t="str">
        <f t="shared" si="15"/>
        <v/>
      </c>
      <c r="HH14" s="49" t="str">
        <f t="shared" si="15"/>
        <v/>
      </c>
      <c r="HI14" s="49" t="str">
        <f t="shared" si="15"/>
        <v/>
      </c>
      <c r="HJ14" s="49" t="str">
        <f t="shared" si="15"/>
        <v/>
      </c>
      <c r="HK14" s="49" t="str">
        <f t="shared" si="15"/>
        <v/>
      </c>
      <c r="HL14" s="49" t="str">
        <f t="shared" si="15"/>
        <v/>
      </c>
      <c r="HM14" s="49" t="str">
        <f t="shared" si="15"/>
        <v/>
      </c>
      <c r="HN14" s="49" t="str">
        <f t="shared" si="15"/>
        <v/>
      </c>
      <c r="HO14" s="49" t="str">
        <f t="shared" si="15"/>
        <v/>
      </c>
      <c r="HP14" s="49" t="str">
        <f t="shared" si="15"/>
        <v/>
      </c>
      <c r="HQ14" s="49" t="str">
        <f t="shared" si="15"/>
        <v/>
      </c>
      <c r="HR14" s="49" t="str">
        <f t="shared" si="15"/>
        <v/>
      </c>
      <c r="HS14" s="49" t="str">
        <f t="shared" si="16"/>
        <v/>
      </c>
      <c r="HT14" s="49" t="str">
        <f t="shared" si="16"/>
        <v/>
      </c>
      <c r="HU14" s="49" t="str">
        <f t="shared" si="16"/>
        <v/>
      </c>
      <c r="HV14" s="49" t="str">
        <f t="shared" si="16"/>
        <v/>
      </c>
      <c r="HW14" s="169" t="e">
        <f t="shared" si="17"/>
        <v>#N/A</v>
      </c>
      <c r="HX14" s="169" t="e">
        <f t="shared" si="17"/>
        <v>#N/A</v>
      </c>
      <c r="HY14" s="169" t="e">
        <f t="shared" si="17"/>
        <v>#N/A</v>
      </c>
      <c r="HZ14" s="169" t="e">
        <f t="shared" si="17"/>
        <v>#N/A</v>
      </c>
      <c r="IA14" s="169" t="e">
        <f t="shared" si="17"/>
        <v>#N/A</v>
      </c>
      <c r="IB14" s="169" t="e">
        <f t="shared" si="17"/>
        <v>#N/A</v>
      </c>
      <c r="IC14" s="169" t="e">
        <f t="shared" si="17"/>
        <v>#N/A</v>
      </c>
      <c r="ID14" s="169" t="e">
        <f t="shared" si="17"/>
        <v>#N/A</v>
      </c>
      <c r="IE14" s="169" t="e">
        <f t="shared" si="17"/>
        <v>#N/A</v>
      </c>
      <c r="IF14" s="169" t="e">
        <f t="shared" si="17"/>
        <v>#N/A</v>
      </c>
      <c r="IG14" s="169" t="e">
        <f t="shared" si="17"/>
        <v>#N/A</v>
      </c>
      <c r="IH14" s="169" t="e">
        <f t="shared" si="17"/>
        <v>#N/A</v>
      </c>
      <c r="II14" s="169" t="e">
        <f t="shared" si="17"/>
        <v>#N/A</v>
      </c>
      <c r="IJ14" s="169" t="e">
        <f t="shared" si="17"/>
        <v>#N/A</v>
      </c>
      <c r="IK14" s="169" t="e">
        <f t="shared" si="17"/>
        <v>#N/A</v>
      </c>
      <c r="IL14" s="169" t="e">
        <f t="shared" si="17"/>
        <v>#N/A</v>
      </c>
      <c r="IM14" s="169" t="e">
        <f t="shared" si="18"/>
        <v>#N/A</v>
      </c>
      <c r="IN14" s="169" t="e">
        <f t="shared" si="18"/>
        <v>#N/A</v>
      </c>
      <c r="IO14" s="169" t="e">
        <f t="shared" si="18"/>
        <v>#N/A</v>
      </c>
      <c r="IP14" s="169" t="e">
        <f t="shared" si="18"/>
        <v>#N/A</v>
      </c>
      <c r="IQ14" s="169" t="e">
        <f t="shared" si="18"/>
        <v>#N/A</v>
      </c>
      <c r="IR14" s="169" t="e">
        <f t="shared" si="18"/>
        <v>#N/A</v>
      </c>
      <c r="IS14" s="169" t="e">
        <f t="shared" si="18"/>
        <v>#N/A</v>
      </c>
      <c r="IT14" s="169" t="e">
        <f t="shared" si="18"/>
        <v>#N/A</v>
      </c>
      <c r="IU14" s="169" t="e">
        <f t="shared" si="18"/>
        <v>#N/A</v>
      </c>
      <c r="IV14" s="169" t="e">
        <f t="shared" si="18"/>
        <v>#N/A</v>
      </c>
      <c r="IW14" s="169" t="e">
        <f t="shared" si="18"/>
        <v>#N/A</v>
      </c>
      <c r="IX14" s="169" t="e">
        <f t="shared" si="18"/>
        <v>#N/A</v>
      </c>
      <c r="IY14" s="169" t="e">
        <f t="shared" si="18"/>
        <v>#N/A</v>
      </c>
      <c r="IZ14" s="169" t="e">
        <f t="shared" si="18"/>
        <v>#N/A</v>
      </c>
      <c r="JA14" s="169" t="e">
        <f t="shared" si="18"/>
        <v>#N/A</v>
      </c>
      <c r="JB14" s="169" t="e">
        <f t="shared" si="18"/>
        <v>#N/A</v>
      </c>
      <c r="JC14" s="169" t="e">
        <f t="shared" si="19"/>
        <v>#N/A</v>
      </c>
      <c r="JD14" s="169" t="e">
        <f t="shared" si="19"/>
        <v>#N/A</v>
      </c>
      <c r="JE14" s="169" t="e">
        <f t="shared" si="19"/>
        <v>#N/A</v>
      </c>
      <c r="JF14" s="169" t="e">
        <f t="shared" si="19"/>
        <v>#N/A</v>
      </c>
      <c r="JG14" s="169" t="e">
        <f t="shared" si="19"/>
        <v>#N/A</v>
      </c>
      <c r="JH14" s="169" t="e">
        <f t="shared" si="19"/>
        <v>#N/A</v>
      </c>
      <c r="JI14" s="169" t="e">
        <f t="shared" si="19"/>
        <v>#N/A</v>
      </c>
      <c r="JJ14" s="169" t="e">
        <f t="shared" si="19"/>
        <v>#N/A</v>
      </c>
      <c r="JK14" s="169" t="e">
        <f t="shared" si="19"/>
        <v>#N/A</v>
      </c>
      <c r="JL14" s="169" t="e">
        <f t="shared" si="19"/>
        <v>#N/A</v>
      </c>
      <c r="JM14" s="169" t="e">
        <f t="shared" si="19"/>
        <v>#N/A</v>
      </c>
      <c r="JN14" s="169" t="e">
        <f t="shared" si="19"/>
        <v>#N/A</v>
      </c>
      <c r="JO14" s="169" t="e">
        <f t="shared" si="19"/>
        <v>#N/A</v>
      </c>
      <c r="JP14" s="169" t="e">
        <f t="shared" si="19"/>
        <v>#N/A</v>
      </c>
      <c r="JQ14" s="169" t="e">
        <f t="shared" si="19"/>
        <v>#N/A</v>
      </c>
      <c r="JR14" s="169" t="e">
        <f t="shared" si="19"/>
        <v>#N/A</v>
      </c>
      <c r="JS14" s="169" t="e">
        <f t="shared" si="20"/>
        <v>#N/A</v>
      </c>
      <c r="JT14" s="169" t="e">
        <f t="shared" si="20"/>
        <v>#N/A</v>
      </c>
      <c r="JU14" s="169" t="e">
        <f t="shared" si="20"/>
        <v>#N/A</v>
      </c>
      <c r="JV14" s="169" t="e">
        <f t="shared" si="20"/>
        <v>#N/A</v>
      </c>
      <c r="JW14" s="169" t="e">
        <f t="shared" si="20"/>
        <v>#N/A</v>
      </c>
      <c r="JX14" s="169" t="e">
        <f t="shared" si="20"/>
        <v>#N/A</v>
      </c>
      <c r="JY14" s="169" t="e">
        <f t="shared" si="20"/>
        <v>#N/A</v>
      </c>
      <c r="JZ14" s="169" t="e">
        <f t="shared" si="20"/>
        <v>#N/A</v>
      </c>
      <c r="KA14" s="169" t="e">
        <f t="shared" si="20"/>
        <v>#N/A</v>
      </c>
      <c r="KB14" s="169" t="e">
        <f t="shared" si="20"/>
        <v>#N/A</v>
      </c>
      <c r="KC14" s="169" t="e">
        <f t="shared" si="20"/>
        <v>#N/A</v>
      </c>
      <c r="KD14" s="169" t="e">
        <f t="shared" si="20"/>
        <v>#N/A</v>
      </c>
      <c r="KE14" s="169" t="e">
        <f t="shared" si="20"/>
        <v>#N/A</v>
      </c>
      <c r="KF14" s="169" t="e">
        <f t="shared" si="20"/>
        <v>#N/A</v>
      </c>
      <c r="KG14" s="169" t="e">
        <f t="shared" si="20"/>
        <v>#N/A</v>
      </c>
      <c r="KH14" s="169" t="e">
        <f t="shared" si="20"/>
        <v>#N/A</v>
      </c>
      <c r="KI14" s="169" t="e">
        <f t="shared" si="21"/>
        <v>#N/A</v>
      </c>
      <c r="KJ14" s="169" t="e">
        <f t="shared" si="21"/>
        <v>#N/A</v>
      </c>
      <c r="KK14" s="169" t="e">
        <f t="shared" si="21"/>
        <v>#N/A</v>
      </c>
      <c r="KL14" s="169" t="e">
        <f t="shared" si="21"/>
        <v>#N/A</v>
      </c>
      <c r="KM14" s="169" t="e">
        <f t="shared" si="21"/>
        <v>#N/A</v>
      </c>
      <c r="KN14" s="169" t="e">
        <f t="shared" si="21"/>
        <v>#N/A</v>
      </c>
      <c r="KO14" s="169" t="e">
        <f t="shared" si="21"/>
        <v>#N/A</v>
      </c>
      <c r="KP14" s="169" t="e">
        <f t="shared" si="21"/>
        <v>#N/A</v>
      </c>
      <c r="KQ14" s="169" t="e">
        <f t="shared" si="21"/>
        <v>#N/A</v>
      </c>
      <c r="KR14" s="169" t="e">
        <f t="shared" si="21"/>
        <v>#N/A</v>
      </c>
      <c r="KS14" s="169" t="e">
        <f t="shared" si="21"/>
        <v>#N/A</v>
      </c>
      <c r="KT14" s="169" t="e">
        <f t="shared" si="21"/>
        <v>#N/A</v>
      </c>
      <c r="KU14" s="169" t="e">
        <f t="shared" si="21"/>
        <v>#N/A</v>
      </c>
      <c r="KV14" s="169" t="e">
        <f t="shared" si="21"/>
        <v>#N/A</v>
      </c>
      <c r="KW14" s="169" t="e">
        <f t="shared" si="21"/>
        <v>#N/A</v>
      </c>
      <c r="KX14" s="169" t="e">
        <f t="shared" si="21"/>
        <v>#N/A</v>
      </c>
      <c r="KY14" s="169" t="e">
        <f t="shared" si="22"/>
        <v>#N/A</v>
      </c>
      <c r="KZ14" s="169" t="e">
        <f t="shared" si="22"/>
        <v>#N/A</v>
      </c>
      <c r="LA14" s="169" t="e">
        <f t="shared" si="22"/>
        <v>#N/A</v>
      </c>
      <c r="LB14" s="169" t="e">
        <f t="shared" si="22"/>
        <v>#N/A</v>
      </c>
      <c r="LC14" s="169" t="e">
        <f t="shared" si="22"/>
        <v>#N/A</v>
      </c>
      <c r="LD14" s="169" t="e">
        <f t="shared" si="22"/>
        <v>#N/A</v>
      </c>
      <c r="LE14" s="169" t="e">
        <f t="shared" si="22"/>
        <v>#N/A</v>
      </c>
      <c r="LF14" s="169" t="e">
        <f t="shared" si="22"/>
        <v>#N/A</v>
      </c>
      <c r="LG14" s="169" t="e">
        <f t="shared" si="22"/>
        <v>#N/A</v>
      </c>
      <c r="LH14" s="169" t="e">
        <f t="shared" si="22"/>
        <v>#N/A</v>
      </c>
      <c r="LI14" s="169" t="e">
        <f t="shared" si="22"/>
        <v>#N/A</v>
      </c>
      <c r="LJ14" s="169" t="e">
        <f t="shared" si="22"/>
        <v>#N/A</v>
      </c>
      <c r="LK14" s="169" t="e">
        <f t="shared" si="22"/>
        <v>#N/A</v>
      </c>
      <c r="LL14" s="169" t="e">
        <f t="shared" si="22"/>
        <v>#N/A</v>
      </c>
      <c r="LM14" s="169" t="e">
        <f t="shared" si="22"/>
        <v>#N/A</v>
      </c>
      <c r="LN14" s="169" t="e">
        <f t="shared" si="22"/>
        <v>#N/A</v>
      </c>
      <c r="LO14" s="169" t="e">
        <f t="shared" si="23"/>
        <v>#N/A</v>
      </c>
      <c r="LP14" s="169" t="e">
        <f t="shared" si="23"/>
        <v>#N/A</v>
      </c>
      <c r="LQ14" s="169" t="e">
        <f t="shared" si="23"/>
        <v>#N/A</v>
      </c>
      <c r="LR14" s="169" t="e">
        <f t="shared" si="23"/>
        <v>#N/A</v>
      </c>
      <c r="LS14" s="169" t="e">
        <f t="shared" si="23"/>
        <v>#N/A</v>
      </c>
      <c r="LT14" s="169" t="e">
        <f t="shared" si="23"/>
        <v>#N/A</v>
      </c>
      <c r="LU14" s="169" t="e">
        <f t="shared" si="23"/>
        <v>#N/A</v>
      </c>
      <c r="LV14" s="169" t="e">
        <f t="shared" si="23"/>
        <v>#N/A</v>
      </c>
      <c r="LW14" s="169" t="e">
        <f t="shared" si="23"/>
        <v>#N/A</v>
      </c>
      <c r="LX14" s="169" t="e">
        <f t="shared" si="23"/>
        <v>#N/A</v>
      </c>
      <c r="LY14" s="169" t="e">
        <f t="shared" si="23"/>
        <v>#N/A</v>
      </c>
      <c r="LZ14" s="169" t="e">
        <f t="shared" si="23"/>
        <v>#N/A</v>
      </c>
      <c r="MA14" s="169" t="e">
        <f t="shared" si="23"/>
        <v>#N/A</v>
      </c>
      <c r="MB14" s="169" t="e">
        <f t="shared" si="23"/>
        <v>#N/A</v>
      </c>
      <c r="MC14" s="169" t="e">
        <f t="shared" si="23"/>
        <v>#N/A</v>
      </c>
      <c r="MD14" s="169" t="e">
        <f t="shared" si="23"/>
        <v>#N/A</v>
      </c>
      <c r="ME14" s="169" t="e">
        <f t="shared" si="24"/>
        <v>#N/A</v>
      </c>
      <c r="MF14" s="169" t="e">
        <f t="shared" si="24"/>
        <v>#N/A</v>
      </c>
      <c r="MG14" s="169" t="e">
        <f t="shared" si="24"/>
        <v>#N/A</v>
      </c>
      <c r="MH14" s="169" t="e">
        <f t="shared" si="24"/>
        <v>#N/A</v>
      </c>
      <c r="MI14" s="169" t="e">
        <f t="shared" si="24"/>
        <v>#N/A</v>
      </c>
      <c r="MJ14" s="169" t="e">
        <f t="shared" si="24"/>
        <v>#N/A</v>
      </c>
      <c r="MK14" s="169" t="e">
        <f t="shared" si="24"/>
        <v>#N/A</v>
      </c>
      <c r="ML14" s="169" t="e">
        <f t="shared" si="24"/>
        <v>#N/A</v>
      </c>
      <c r="MM14" s="169" t="e">
        <f t="shared" si="24"/>
        <v>#N/A</v>
      </c>
      <c r="MN14" s="169" t="e">
        <f t="shared" si="24"/>
        <v>#N/A</v>
      </c>
      <c r="MO14" s="169" t="e">
        <f t="shared" si="24"/>
        <v>#N/A</v>
      </c>
      <c r="MP14" s="169" t="e">
        <f t="shared" si="24"/>
        <v>#N/A</v>
      </c>
      <c r="MQ14" s="169" t="e">
        <f t="shared" si="24"/>
        <v>#N/A</v>
      </c>
      <c r="MR14" s="169" t="e">
        <f t="shared" si="24"/>
        <v>#N/A</v>
      </c>
      <c r="MS14" s="169" t="e">
        <f t="shared" si="24"/>
        <v>#N/A</v>
      </c>
      <c r="MT14" s="169" t="e">
        <f t="shared" si="24"/>
        <v>#N/A</v>
      </c>
      <c r="MU14" s="169" t="e">
        <f t="shared" si="25"/>
        <v>#N/A</v>
      </c>
      <c r="MV14" s="169" t="e">
        <f t="shared" si="25"/>
        <v>#N/A</v>
      </c>
      <c r="MW14" s="169" t="e">
        <f t="shared" si="25"/>
        <v>#N/A</v>
      </c>
      <c r="MX14" s="169" t="e">
        <f t="shared" si="25"/>
        <v>#N/A</v>
      </c>
      <c r="MY14" s="169" t="e">
        <f t="shared" si="25"/>
        <v>#N/A</v>
      </c>
      <c r="MZ14" s="169" t="e">
        <f t="shared" si="25"/>
        <v>#N/A</v>
      </c>
      <c r="NA14" s="169" t="e">
        <f t="shared" si="25"/>
        <v>#N/A</v>
      </c>
      <c r="NB14" s="169" t="e">
        <f t="shared" si="25"/>
        <v>#N/A</v>
      </c>
      <c r="NC14" s="169" t="e">
        <f t="shared" si="25"/>
        <v>#N/A</v>
      </c>
      <c r="ND14" s="169" t="e">
        <f t="shared" si="25"/>
        <v>#N/A</v>
      </c>
      <c r="NE14" s="169" t="e">
        <f t="shared" si="25"/>
        <v>#N/A</v>
      </c>
      <c r="NF14" s="169" t="e">
        <f t="shared" si="25"/>
        <v>#N/A</v>
      </c>
      <c r="NG14" s="169" t="e">
        <f t="shared" si="25"/>
        <v>#N/A</v>
      </c>
      <c r="NH14" s="169" t="e">
        <f t="shared" si="25"/>
        <v>#N/A</v>
      </c>
      <c r="NI14" s="169" t="e">
        <f t="shared" si="25"/>
        <v>#N/A</v>
      </c>
      <c r="NJ14" s="169" t="e">
        <f t="shared" si="25"/>
        <v>#N/A</v>
      </c>
      <c r="NK14" s="169" t="e">
        <f t="shared" si="26"/>
        <v>#N/A</v>
      </c>
      <c r="NL14" s="169" t="e">
        <f t="shared" si="26"/>
        <v>#N/A</v>
      </c>
      <c r="NM14" s="169" t="e">
        <f t="shared" si="26"/>
        <v>#N/A</v>
      </c>
      <c r="NN14" s="169" t="e">
        <f t="shared" si="26"/>
        <v>#N/A</v>
      </c>
      <c r="NO14" s="169" t="e">
        <f t="shared" si="26"/>
        <v>#N/A</v>
      </c>
      <c r="NP14" s="169" t="e">
        <f t="shared" si="26"/>
        <v>#N/A</v>
      </c>
      <c r="NQ14" s="169" t="e">
        <f t="shared" si="26"/>
        <v>#N/A</v>
      </c>
      <c r="NR14" s="169" t="e">
        <f t="shared" si="26"/>
        <v>#N/A</v>
      </c>
      <c r="NS14" s="169" t="e">
        <f t="shared" si="26"/>
        <v>#N/A</v>
      </c>
      <c r="NT14" s="169" t="e">
        <f t="shared" si="26"/>
        <v>#N/A</v>
      </c>
      <c r="NU14" s="169" t="e">
        <f t="shared" si="26"/>
        <v>#N/A</v>
      </c>
      <c r="NV14" s="169" t="e">
        <f t="shared" si="26"/>
        <v>#N/A</v>
      </c>
      <c r="NW14" s="169" t="e">
        <f t="shared" si="26"/>
        <v>#N/A</v>
      </c>
      <c r="NX14" s="169" t="e">
        <f t="shared" si="26"/>
        <v>#N/A</v>
      </c>
      <c r="NY14" s="169" t="e">
        <f t="shared" si="26"/>
        <v>#N/A</v>
      </c>
      <c r="NZ14" s="169" t="e">
        <f t="shared" si="26"/>
        <v>#N/A</v>
      </c>
      <c r="OA14" s="169" t="e">
        <f t="shared" si="27"/>
        <v>#N/A</v>
      </c>
      <c r="OB14" s="169" t="e">
        <f t="shared" si="27"/>
        <v>#N/A</v>
      </c>
      <c r="OC14" s="169" t="e">
        <f t="shared" si="27"/>
        <v>#N/A</v>
      </c>
      <c r="OD14" s="169" t="e">
        <f t="shared" si="27"/>
        <v>#N/A</v>
      </c>
      <c r="OE14" s="169" t="e">
        <f t="shared" si="27"/>
        <v>#N/A</v>
      </c>
      <c r="OF14" s="169" t="e">
        <f t="shared" si="27"/>
        <v>#N/A</v>
      </c>
      <c r="OG14" s="169" t="e">
        <f t="shared" si="27"/>
        <v>#N/A</v>
      </c>
      <c r="OH14" s="169" t="e">
        <f t="shared" si="27"/>
        <v>#N/A</v>
      </c>
      <c r="OI14" s="169" t="e">
        <f t="shared" si="27"/>
        <v>#N/A</v>
      </c>
      <c r="OJ14" s="169" t="e">
        <f t="shared" si="27"/>
        <v>#N/A</v>
      </c>
      <c r="OK14" s="169" t="e">
        <f t="shared" si="27"/>
        <v>#N/A</v>
      </c>
      <c r="OL14" s="169" t="e">
        <f t="shared" si="27"/>
        <v>#N/A</v>
      </c>
      <c r="OM14" s="169" t="e">
        <f t="shared" si="27"/>
        <v>#N/A</v>
      </c>
      <c r="ON14" s="169" t="e">
        <f t="shared" si="27"/>
        <v>#N/A</v>
      </c>
      <c r="OO14" s="169" t="e">
        <f t="shared" si="27"/>
        <v>#N/A</v>
      </c>
      <c r="OP14" s="169" t="e">
        <f t="shared" si="27"/>
        <v>#N/A</v>
      </c>
      <c r="OQ14" s="169" t="e">
        <f t="shared" si="28"/>
        <v>#N/A</v>
      </c>
      <c r="OR14" s="169" t="e">
        <f t="shared" si="28"/>
        <v>#N/A</v>
      </c>
      <c r="OS14" s="169" t="e">
        <f t="shared" si="28"/>
        <v>#N/A</v>
      </c>
      <c r="OT14" s="169" t="e">
        <f t="shared" si="28"/>
        <v>#N/A</v>
      </c>
      <c r="OU14" s="169" t="e">
        <f t="shared" si="28"/>
        <v>#N/A</v>
      </c>
      <c r="OV14" s="169" t="e">
        <f t="shared" si="28"/>
        <v>#N/A</v>
      </c>
      <c r="OW14" s="169" t="e">
        <f t="shared" si="28"/>
        <v>#N/A</v>
      </c>
      <c r="OX14" s="169" t="e">
        <f t="shared" si="28"/>
        <v>#N/A</v>
      </c>
      <c r="OY14" s="169" t="e">
        <f t="shared" si="28"/>
        <v>#N/A</v>
      </c>
      <c r="OZ14" s="169" t="e">
        <f t="shared" si="28"/>
        <v>#N/A</v>
      </c>
      <c r="PA14" s="169" t="e">
        <f t="shared" si="28"/>
        <v>#N/A</v>
      </c>
      <c r="PB14" s="169" t="e">
        <f t="shared" si="28"/>
        <v>#N/A</v>
      </c>
      <c r="PC14" s="169" t="e">
        <f t="shared" si="28"/>
        <v>#N/A</v>
      </c>
      <c r="PD14" s="169" t="e">
        <f t="shared" si="28"/>
        <v>#N/A</v>
      </c>
      <c r="PE14" s="169" t="e">
        <f t="shared" si="28"/>
        <v>#N/A</v>
      </c>
      <c r="PF14" s="169" t="e">
        <f t="shared" si="28"/>
        <v>#N/A</v>
      </c>
      <c r="PG14" s="169" t="e">
        <f t="shared" si="29"/>
        <v>#N/A</v>
      </c>
      <c r="PH14" s="169" t="e">
        <f t="shared" si="29"/>
        <v>#N/A</v>
      </c>
      <c r="PI14" s="169" t="e">
        <f t="shared" si="29"/>
        <v>#N/A</v>
      </c>
      <c r="PJ14" s="169" t="e">
        <f t="shared" si="29"/>
        <v>#N/A</v>
      </c>
      <c r="PK14" s="169" t="e">
        <f t="shared" si="29"/>
        <v>#N/A</v>
      </c>
      <c r="PL14" s="169" t="e">
        <f t="shared" si="29"/>
        <v>#N/A</v>
      </c>
      <c r="PM14" s="169" t="e">
        <f t="shared" si="29"/>
        <v>#N/A</v>
      </c>
      <c r="PN14" s="169" t="e">
        <f t="shared" si="29"/>
        <v>#N/A</v>
      </c>
      <c r="PO14" s="169" t="e">
        <f t="shared" si="29"/>
        <v>#N/A</v>
      </c>
    </row>
    <row r="15" spans="1:432" x14ac:dyDescent="0.75">
      <c r="A15" s="390"/>
      <c r="B15" s="396" t="str">
        <f>IF($R15="","",ROUND(_xlfn.NORM.INV(ABS(VLOOKUP($T$1,VLookups!$A$43:$B$44,2,FALSE)-B$2),$N15,$R15),0))</f>
        <v/>
      </c>
      <c r="C15" s="403" t="str">
        <f t="shared" si="30"/>
        <v/>
      </c>
      <c r="D15" s="404" t="str">
        <f t="shared" si="31"/>
        <v/>
      </c>
      <c r="E15" s="115"/>
      <c r="F15" s="117"/>
      <c r="G15" s="122" t="str">
        <f t="shared" si="32"/>
        <v/>
      </c>
      <c r="H15" s="95"/>
      <c r="I15" s="122" t="str">
        <f t="shared" si="33"/>
        <v/>
      </c>
      <c r="J15" s="117"/>
      <c r="K15" s="114"/>
      <c r="L15" s="124" t="str">
        <f t="shared" si="0"/>
        <v/>
      </c>
      <c r="M15" s="124" t="str">
        <f t="shared" si="1"/>
        <v/>
      </c>
      <c r="N15" s="73" t="str">
        <f t="shared" si="34"/>
        <v/>
      </c>
      <c r="O15" s="23"/>
      <c r="P15" s="57"/>
      <c r="Q15" s="280"/>
      <c r="R15" s="74" t="str">
        <f>IF(AND(G15&gt;0,H15&gt;0,I15&gt;0),IF(ISBLANK(Q15),IF(ISBLANK(O15),"",(I15-G15)*VLOOKUP(O15,VLookups!$A$4:$B$13,2,FALSE)),Q15),"")</f>
        <v/>
      </c>
      <c r="S15" s="75" t="str">
        <f t="shared" si="2"/>
        <v/>
      </c>
      <c r="T15" s="95"/>
      <c r="U15" s="270" t="str">
        <f>IF(AND(T15&gt;0,H15&gt;0,NOT(R15="")),ABS(VLOOKUP($T$1,VLookups!$A$43:$B$44,2,FALSE)-_xlfn.NORM.DIST(T15,N15,R15,TRUE)),"")</f>
        <v/>
      </c>
      <c r="V15" s="94" t="str">
        <f>IF(AND($G15&gt;0,$H15&gt;0,$I15&gt;0,NOT(ISBLANK($O15))),_xlfn.NORM.INV(ABS(VLOOKUP($T$1,VLookups!$A$43:$B$44,2,FALSE)-V$3),$N15,$R15),"")</f>
        <v/>
      </c>
      <c r="W15" s="93" t="str">
        <f>IF(AND($G15&gt;0,$H15&gt;0,$I15&gt;0,NOT(ISBLANK($O15))),_xlfn.NORM.INV(ABS(VLOOKUP($T$1,VLookups!$A$43:$B$44,2,FALSE)-W$3),$N15,$R15),"")</f>
        <v/>
      </c>
      <c r="X15" s="94" t="str">
        <f>IF(AND($G15&gt;0,$H15&gt;0,$I15&gt;0,NOT(ISBLANK($O15))),_xlfn.NORM.INV(ABS(VLOOKUP($T$1,VLookups!$A$43:$B$44,2,FALSE)-X$3),$N15,$R15),"")</f>
        <v/>
      </c>
      <c r="Y15" s="93" t="str">
        <f>IF(AND($G15&gt;0,$H15&gt;0,$I15&gt;0,NOT(ISBLANK($O15))),_xlfn.NORM.INV(ABS(VLOOKUP($T$1,VLookups!$A$43:$B$44,2,FALSE)-Y$3),$N15,$R15),"")</f>
        <v/>
      </c>
      <c r="Z15" s="94" t="str">
        <f>IF(AND($G15&gt;0,$H15&gt;0,$I15&gt;0,NOT(ISBLANK($O15))),_xlfn.NORM.INV(ABS(VLOOKUP($T$1,VLookups!$A$43:$B$44,2,FALSE)-Z$3),$N15,$R15),"")</f>
        <v/>
      </c>
      <c r="AA15" s="93" t="str">
        <f>IF(AND($G15&gt;0,$H15&gt;0,$I15&gt;0,NOT(ISBLANK($O15))),_xlfn.NORM.INV(ABS(VLOOKUP($T$1,VLookups!$A$43:$B$44,2,FALSE)-AA$3),$N15,$R15),"")</f>
        <v/>
      </c>
      <c r="AB15" s="5"/>
      <c r="AC15" s="168" t="str">
        <f t="shared" si="35"/>
        <v/>
      </c>
      <c r="AD15" s="49" t="str">
        <f t="shared" si="36"/>
        <v/>
      </c>
      <c r="AE15" s="49" t="str">
        <f t="shared" si="36"/>
        <v/>
      </c>
      <c r="AF15" s="49" t="str">
        <f t="shared" si="36"/>
        <v/>
      </c>
      <c r="AG15" s="49" t="str">
        <f t="shared" si="36"/>
        <v/>
      </c>
      <c r="AH15" s="49" t="str">
        <f t="shared" si="36"/>
        <v/>
      </c>
      <c r="AI15" s="49" t="str">
        <f t="shared" si="36"/>
        <v/>
      </c>
      <c r="AJ15" s="49" t="str">
        <f t="shared" si="36"/>
        <v/>
      </c>
      <c r="AK15" s="49" t="str">
        <f t="shared" si="36"/>
        <v/>
      </c>
      <c r="AL15" s="49" t="str">
        <f t="shared" si="36"/>
        <v/>
      </c>
      <c r="AM15" s="49" t="str">
        <f t="shared" si="36"/>
        <v/>
      </c>
      <c r="AN15" s="49" t="str">
        <f t="shared" si="36"/>
        <v/>
      </c>
      <c r="AO15" s="49" t="str">
        <f t="shared" si="36"/>
        <v/>
      </c>
      <c r="AP15" s="49" t="str">
        <f t="shared" si="36"/>
        <v/>
      </c>
      <c r="AQ15" s="49" t="str">
        <f t="shared" si="36"/>
        <v/>
      </c>
      <c r="AR15" s="49" t="str">
        <f t="shared" si="36"/>
        <v/>
      </c>
      <c r="AS15" s="49" t="str">
        <f t="shared" si="36"/>
        <v/>
      </c>
      <c r="AT15" s="49" t="str">
        <f t="shared" si="3"/>
        <v/>
      </c>
      <c r="AU15" s="49" t="str">
        <f t="shared" si="4"/>
        <v/>
      </c>
      <c r="AV15" s="49" t="str">
        <f t="shared" si="4"/>
        <v/>
      </c>
      <c r="AW15" s="49" t="str">
        <f t="shared" si="4"/>
        <v/>
      </c>
      <c r="AX15" s="49" t="str">
        <f t="shared" si="4"/>
        <v/>
      </c>
      <c r="AY15" s="49" t="str">
        <f t="shared" si="4"/>
        <v/>
      </c>
      <c r="AZ15" s="49" t="str">
        <f t="shared" si="4"/>
        <v/>
      </c>
      <c r="BA15" s="49" t="str">
        <f t="shared" si="4"/>
        <v/>
      </c>
      <c r="BB15" s="49" t="str">
        <f t="shared" si="4"/>
        <v/>
      </c>
      <c r="BC15" s="49" t="str">
        <f t="shared" si="4"/>
        <v/>
      </c>
      <c r="BD15" s="49" t="str">
        <f t="shared" si="4"/>
        <v/>
      </c>
      <c r="BE15" s="49" t="str">
        <f t="shared" si="4"/>
        <v/>
      </c>
      <c r="BF15" s="49" t="str">
        <f t="shared" si="4"/>
        <v/>
      </c>
      <c r="BG15" s="49" t="str">
        <f t="shared" si="4"/>
        <v/>
      </c>
      <c r="BH15" s="49" t="str">
        <f t="shared" si="4"/>
        <v/>
      </c>
      <c r="BI15" s="49" t="str">
        <f t="shared" si="4"/>
        <v/>
      </c>
      <c r="BJ15" s="49" t="str">
        <f t="shared" si="4"/>
        <v/>
      </c>
      <c r="BK15" s="49" t="str">
        <f t="shared" si="5"/>
        <v/>
      </c>
      <c r="BL15" s="49" t="str">
        <f t="shared" si="5"/>
        <v/>
      </c>
      <c r="BM15" s="49" t="str">
        <f t="shared" si="5"/>
        <v/>
      </c>
      <c r="BN15" s="49" t="str">
        <f t="shared" si="5"/>
        <v/>
      </c>
      <c r="BO15" s="49" t="str">
        <f t="shared" si="5"/>
        <v/>
      </c>
      <c r="BP15" s="49" t="str">
        <f t="shared" si="5"/>
        <v/>
      </c>
      <c r="BQ15" s="49" t="str">
        <f t="shared" si="5"/>
        <v/>
      </c>
      <c r="BR15" s="49" t="str">
        <f t="shared" si="5"/>
        <v/>
      </c>
      <c r="BS15" s="49" t="str">
        <f t="shared" si="5"/>
        <v/>
      </c>
      <c r="BT15" s="49" t="str">
        <f t="shared" si="5"/>
        <v/>
      </c>
      <c r="BU15" s="49" t="str">
        <f t="shared" si="5"/>
        <v/>
      </c>
      <c r="BV15" s="49" t="str">
        <f t="shared" si="5"/>
        <v/>
      </c>
      <c r="BW15" s="49" t="str">
        <f t="shared" si="5"/>
        <v/>
      </c>
      <c r="BX15" s="49" t="str">
        <f t="shared" si="5"/>
        <v/>
      </c>
      <c r="BY15" s="49" t="str">
        <f t="shared" si="5"/>
        <v/>
      </c>
      <c r="BZ15" s="49" t="str">
        <f t="shared" si="5"/>
        <v/>
      </c>
      <c r="CA15" s="49" t="str">
        <f t="shared" si="6"/>
        <v/>
      </c>
      <c r="CB15" s="49" t="str">
        <f t="shared" si="6"/>
        <v/>
      </c>
      <c r="CC15" s="49" t="str">
        <f t="shared" si="6"/>
        <v/>
      </c>
      <c r="CD15" s="49" t="str">
        <f t="shared" si="6"/>
        <v/>
      </c>
      <c r="CE15" s="49" t="str">
        <f t="shared" si="6"/>
        <v/>
      </c>
      <c r="CF15" s="49" t="str">
        <f t="shared" si="6"/>
        <v/>
      </c>
      <c r="CG15" s="49" t="str">
        <f t="shared" si="6"/>
        <v/>
      </c>
      <c r="CH15" s="49" t="str">
        <f t="shared" si="6"/>
        <v/>
      </c>
      <c r="CI15" s="49" t="str">
        <f t="shared" si="6"/>
        <v/>
      </c>
      <c r="CJ15" s="49" t="str">
        <f t="shared" si="6"/>
        <v/>
      </c>
      <c r="CK15" s="49" t="str">
        <f t="shared" si="6"/>
        <v/>
      </c>
      <c r="CL15" s="49" t="str">
        <f t="shared" si="6"/>
        <v/>
      </c>
      <c r="CM15" s="49" t="str">
        <f t="shared" si="6"/>
        <v/>
      </c>
      <c r="CN15" s="49" t="str">
        <f t="shared" si="6"/>
        <v/>
      </c>
      <c r="CO15" s="49" t="str">
        <f t="shared" si="6"/>
        <v/>
      </c>
      <c r="CP15" s="49" t="str">
        <f t="shared" si="6"/>
        <v/>
      </c>
      <c r="CQ15" s="49" t="str">
        <f t="shared" si="7"/>
        <v/>
      </c>
      <c r="CR15" s="49" t="str">
        <f t="shared" si="7"/>
        <v/>
      </c>
      <c r="CS15" s="49" t="str">
        <f t="shared" si="7"/>
        <v/>
      </c>
      <c r="CT15" s="49" t="str">
        <f t="shared" si="7"/>
        <v/>
      </c>
      <c r="CU15" s="49" t="str">
        <f t="shared" si="7"/>
        <v/>
      </c>
      <c r="CV15" s="49" t="str">
        <f t="shared" si="7"/>
        <v/>
      </c>
      <c r="CW15" s="49" t="str">
        <f t="shared" si="7"/>
        <v/>
      </c>
      <c r="CX15" s="49" t="str">
        <f t="shared" si="7"/>
        <v/>
      </c>
      <c r="CY15" s="49" t="str">
        <f t="shared" si="7"/>
        <v/>
      </c>
      <c r="CZ15" s="49" t="str">
        <f t="shared" si="7"/>
        <v/>
      </c>
      <c r="DA15" s="49" t="str">
        <f t="shared" si="7"/>
        <v/>
      </c>
      <c r="DB15" s="49" t="str">
        <f t="shared" si="7"/>
        <v/>
      </c>
      <c r="DC15" s="49" t="str">
        <f t="shared" si="7"/>
        <v/>
      </c>
      <c r="DD15" s="49" t="str">
        <f t="shared" si="7"/>
        <v/>
      </c>
      <c r="DE15" s="49" t="str">
        <f t="shared" si="7"/>
        <v/>
      </c>
      <c r="DF15" s="49" t="str">
        <f t="shared" si="7"/>
        <v/>
      </c>
      <c r="DG15" s="49" t="str">
        <f t="shared" si="8"/>
        <v/>
      </c>
      <c r="DH15" s="49" t="str">
        <f t="shared" si="8"/>
        <v/>
      </c>
      <c r="DI15" s="49" t="str">
        <f t="shared" si="8"/>
        <v/>
      </c>
      <c r="DJ15" s="49" t="str">
        <f t="shared" si="8"/>
        <v/>
      </c>
      <c r="DK15" s="49" t="str">
        <f t="shared" si="8"/>
        <v/>
      </c>
      <c r="DL15" s="49" t="str">
        <f t="shared" si="8"/>
        <v/>
      </c>
      <c r="DM15" s="49" t="str">
        <f t="shared" si="8"/>
        <v/>
      </c>
      <c r="DN15" s="49" t="str">
        <f t="shared" si="8"/>
        <v/>
      </c>
      <c r="DO15" s="49" t="str">
        <f t="shared" si="8"/>
        <v/>
      </c>
      <c r="DP15" s="49" t="str">
        <f t="shared" si="8"/>
        <v/>
      </c>
      <c r="DQ15" s="49" t="str">
        <f t="shared" si="8"/>
        <v/>
      </c>
      <c r="DR15" s="49" t="str">
        <f t="shared" si="8"/>
        <v/>
      </c>
      <c r="DS15" s="49" t="str">
        <f t="shared" si="8"/>
        <v/>
      </c>
      <c r="DT15" s="49" t="str">
        <f t="shared" si="8"/>
        <v/>
      </c>
      <c r="DU15" s="49" t="str">
        <f t="shared" si="8"/>
        <v/>
      </c>
      <c r="DV15" s="49" t="str">
        <f t="shared" si="8"/>
        <v/>
      </c>
      <c r="DW15" s="49" t="str">
        <f t="shared" si="9"/>
        <v/>
      </c>
      <c r="DX15" s="49" t="str">
        <f t="shared" si="9"/>
        <v/>
      </c>
      <c r="DY15" s="49" t="str">
        <f t="shared" si="9"/>
        <v/>
      </c>
      <c r="DZ15" s="183" t="str">
        <f t="shared" si="37"/>
        <v/>
      </c>
      <c r="EA15" s="49" t="str">
        <f t="shared" si="10"/>
        <v/>
      </c>
      <c r="EB15" s="49" t="str">
        <f t="shared" si="10"/>
        <v/>
      </c>
      <c r="EC15" s="49" t="str">
        <f t="shared" si="10"/>
        <v/>
      </c>
      <c r="ED15" s="49" t="str">
        <f t="shared" si="10"/>
        <v/>
      </c>
      <c r="EE15" s="49" t="str">
        <f t="shared" si="10"/>
        <v/>
      </c>
      <c r="EF15" s="49" t="str">
        <f t="shared" si="10"/>
        <v/>
      </c>
      <c r="EG15" s="49" t="str">
        <f t="shared" si="10"/>
        <v/>
      </c>
      <c r="EH15" s="49" t="str">
        <f t="shared" si="10"/>
        <v/>
      </c>
      <c r="EI15" s="49" t="str">
        <f t="shared" si="10"/>
        <v/>
      </c>
      <c r="EJ15" s="49" t="str">
        <f t="shared" si="10"/>
        <v/>
      </c>
      <c r="EK15" s="49" t="str">
        <f t="shared" si="10"/>
        <v/>
      </c>
      <c r="EL15" s="49" t="str">
        <f t="shared" si="10"/>
        <v/>
      </c>
      <c r="EM15" s="49" t="str">
        <f t="shared" si="10"/>
        <v/>
      </c>
      <c r="EN15" s="49" t="str">
        <f t="shared" si="10"/>
        <v/>
      </c>
      <c r="EO15" s="49" t="str">
        <f t="shared" si="10"/>
        <v/>
      </c>
      <c r="EP15" s="49" t="str">
        <f t="shared" si="10"/>
        <v/>
      </c>
      <c r="EQ15" s="49" t="str">
        <f t="shared" si="11"/>
        <v/>
      </c>
      <c r="ER15" s="49" t="str">
        <f t="shared" si="11"/>
        <v/>
      </c>
      <c r="ES15" s="49" t="str">
        <f t="shared" si="11"/>
        <v/>
      </c>
      <c r="ET15" s="49" t="str">
        <f t="shared" si="11"/>
        <v/>
      </c>
      <c r="EU15" s="49" t="str">
        <f t="shared" si="11"/>
        <v/>
      </c>
      <c r="EV15" s="49" t="str">
        <f t="shared" si="11"/>
        <v/>
      </c>
      <c r="EW15" s="49" t="str">
        <f t="shared" si="11"/>
        <v/>
      </c>
      <c r="EX15" s="49" t="str">
        <f t="shared" si="11"/>
        <v/>
      </c>
      <c r="EY15" s="49" t="str">
        <f t="shared" si="11"/>
        <v/>
      </c>
      <c r="EZ15" s="49" t="str">
        <f t="shared" si="11"/>
        <v/>
      </c>
      <c r="FA15" s="49" t="str">
        <f t="shared" si="11"/>
        <v/>
      </c>
      <c r="FB15" s="49" t="str">
        <f t="shared" si="11"/>
        <v/>
      </c>
      <c r="FC15" s="49" t="str">
        <f t="shared" si="11"/>
        <v/>
      </c>
      <c r="FD15" s="49" t="str">
        <f t="shared" si="11"/>
        <v/>
      </c>
      <c r="FE15" s="49" t="str">
        <f t="shared" si="11"/>
        <v/>
      </c>
      <c r="FF15" s="49" t="str">
        <f t="shared" si="11"/>
        <v/>
      </c>
      <c r="FG15" s="49" t="str">
        <f t="shared" si="12"/>
        <v/>
      </c>
      <c r="FH15" s="49" t="str">
        <f t="shared" si="12"/>
        <v/>
      </c>
      <c r="FI15" s="49" t="str">
        <f t="shared" si="12"/>
        <v/>
      </c>
      <c r="FJ15" s="49" t="str">
        <f t="shared" si="12"/>
        <v/>
      </c>
      <c r="FK15" s="49" t="str">
        <f t="shared" si="12"/>
        <v/>
      </c>
      <c r="FL15" s="49" t="str">
        <f t="shared" si="12"/>
        <v/>
      </c>
      <c r="FM15" s="49" t="str">
        <f t="shared" si="12"/>
        <v/>
      </c>
      <c r="FN15" s="49" t="str">
        <f t="shared" si="12"/>
        <v/>
      </c>
      <c r="FO15" s="49" t="str">
        <f t="shared" si="12"/>
        <v/>
      </c>
      <c r="FP15" s="49" t="str">
        <f t="shared" si="12"/>
        <v/>
      </c>
      <c r="FQ15" s="49" t="str">
        <f t="shared" si="12"/>
        <v/>
      </c>
      <c r="FR15" s="49" t="str">
        <f t="shared" si="12"/>
        <v/>
      </c>
      <c r="FS15" s="49" t="str">
        <f t="shared" si="12"/>
        <v/>
      </c>
      <c r="FT15" s="49" t="str">
        <f t="shared" si="12"/>
        <v/>
      </c>
      <c r="FU15" s="49" t="str">
        <f t="shared" si="12"/>
        <v/>
      </c>
      <c r="FV15" s="49" t="str">
        <f t="shared" si="12"/>
        <v/>
      </c>
      <c r="FW15" s="49" t="str">
        <f t="shared" si="13"/>
        <v/>
      </c>
      <c r="FX15" s="49" t="str">
        <f t="shared" si="13"/>
        <v/>
      </c>
      <c r="FY15" s="49" t="str">
        <f t="shared" si="13"/>
        <v/>
      </c>
      <c r="FZ15" s="49" t="str">
        <f t="shared" si="13"/>
        <v/>
      </c>
      <c r="GA15" s="49" t="str">
        <f t="shared" si="13"/>
        <v/>
      </c>
      <c r="GB15" s="49" t="str">
        <f t="shared" si="13"/>
        <v/>
      </c>
      <c r="GC15" s="49" t="str">
        <f t="shared" si="13"/>
        <v/>
      </c>
      <c r="GD15" s="49" t="str">
        <f t="shared" si="13"/>
        <v/>
      </c>
      <c r="GE15" s="49" t="str">
        <f t="shared" si="13"/>
        <v/>
      </c>
      <c r="GF15" s="49" t="str">
        <f t="shared" si="13"/>
        <v/>
      </c>
      <c r="GG15" s="49" t="str">
        <f t="shared" si="13"/>
        <v/>
      </c>
      <c r="GH15" s="49" t="str">
        <f t="shared" si="13"/>
        <v/>
      </c>
      <c r="GI15" s="49" t="str">
        <f t="shared" si="13"/>
        <v/>
      </c>
      <c r="GJ15" s="49" t="str">
        <f t="shared" si="13"/>
        <v/>
      </c>
      <c r="GK15" s="49" t="str">
        <f t="shared" si="13"/>
        <v/>
      </c>
      <c r="GL15" s="49" t="str">
        <f t="shared" si="13"/>
        <v/>
      </c>
      <c r="GM15" s="49" t="str">
        <f t="shared" si="14"/>
        <v/>
      </c>
      <c r="GN15" s="49" t="str">
        <f t="shared" si="14"/>
        <v/>
      </c>
      <c r="GO15" s="49" t="str">
        <f t="shared" si="14"/>
        <v/>
      </c>
      <c r="GP15" s="49" t="str">
        <f t="shared" si="14"/>
        <v/>
      </c>
      <c r="GQ15" s="49" t="str">
        <f t="shared" si="14"/>
        <v/>
      </c>
      <c r="GR15" s="49" t="str">
        <f t="shared" si="14"/>
        <v/>
      </c>
      <c r="GS15" s="49" t="str">
        <f t="shared" si="14"/>
        <v/>
      </c>
      <c r="GT15" s="49" t="str">
        <f t="shared" si="14"/>
        <v/>
      </c>
      <c r="GU15" s="49" t="str">
        <f t="shared" si="14"/>
        <v/>
      </c>
      <c r="GV15" s="49" t="str">
        <f t="shared" si="14"/>
        <v/>
      </c>
      <c r="GW15" s="49" t="str">
        <f t="shared" si="14"/>
        <v/>
      </c>
      <c r="GX15" s="49" t="str">
        <f t="shared" si="14"/>
        <v/>
      </c>
      <c r="GY15" s="49" t="str">
        <f t="shared" si="14"/>
        <v/>
      </c>
      <c r="GZ15" s="49" t="str">
        <f t="shared" si="14"/>
        <v/>
      </c>
      <c r="HA15" s="49" t="str">
        <f t="shared" si="14"/>
        <v/>
      </c>
      <c r="HB15" s="49" t="str">
        <f t="shared" si="14"/>
        <v/>
      </c>
      <c r="HC15" s="49" t="str">
        <f t="shared" si="15"/>
        <v/>
      </c>
      <c r="HD15" s="49" t="str">
        <f t="shared" si="15"/>
        <v/>
      </c>
      <c r="HE15" s="49" t="str">
        <f t="shared" si="15"/>
        <v/>
      </c>
      <c r="HF15" s="49" t="str">
        <f t="shared" si="15"/>
        <v/>
      </c>
      <c r="HG15" s="49" t="str">
        <f t="shared" si="15"/>
        <v/>
      </c>
      <c r="HH15" s="49" t="str">
        <f t="shared" si="15"/>
        <v/>
      </c>
      <c r="HI15" s="49" t="str">
        <f t="shared" si="15"/>
        <v/>
      </c>
      <c r="HJ15" s="49" t="str">
        <f t="shared" si="15"/>
        <v/>
      </c>
      <c r="HK15" s="49" t="str">
        <f t="shared" si="15"/>
        <v/>
      </c>
      <c r="HL15" s="49" t="str">
        <f t="shared" si="15"/>
        <v/>
      </c>
      <c r="HM15" s="49" t="str">
        <f t="shared" si="15"/>
        <v/>
      </c>
      <c r="HN15" s="49" t="str">
        <f t="shared" si="15"/>
        <v/>
      </c>
      <c r="HO15" s="49" t="str">
        <f t="shared" si="15"/>
        <v/>
      </c>
      <c r="HP15" s="49" t="str">
        <f t="shared" si="15"/>
        <v/>
      </c>
      <c r="HQ15" s="49" t="str">
        <f t="shared" si="15"/>
        <v/>
      </c>
      <c r="HR15" s="49" t="str">
        <f t="shared" si="15"/>
        <v/>
      </c>
      <c r="HS15" s="49" t="str">
        <f t="shared" si="16"/>
        <v/>
      </c>
      <c r="HT15" s="49" t="str">
        <f t="shared" si="16"/>
        <v/>
      </c>
      <c r="HU15" s="49" t="str">
        <f t="shared" si="16"/>
        <v/>
      </c>
      <c r="HV15" s="49" t="str">
        <f t="shared" si="16"/>
        <v/>
      </c>
      <c r="HW15" s="169" t="e">
        <f t="shared" si="17"/>
        <v>#N/A</v>
      </c>
      <c r="HX15" s="169" t="e">
        <f t="shared" si="17"/>
        <v>#N/A</v>
      </c>
      <c r="HY15" s="169" t="e">
        <f t="shared" si="17"/>
        <v>#N/A</v>
      </c>
      <c r="HZ15" s="169" t="e">
        <f t="shared" si="17"/>
        <v>#N/A</v>
      </c>
      <c r="IA15" s="169" t="e">
        <f t="shared" si="17"/>
        <v>#N/A</v>
      </c>
      <c r="IB15" s="169" t="e">
        <f t="shared" si="17"/>
        <v>#N/A</v>
      </c>
      <c r="IC15" s="169" t="e">
        <f t="shared" si="17"/>
        <v>#N/A</v>
      </c>
      <c r="ID15" s="169" t="e">
        <f t="shared" si="17"/>
        <v>#N/A</v>
      </c>
      <c r="IE15" s="169" t="e">
        <f t="shared" si="17"/>
        <v>#N/A</v>
      </c>
      <c r="IF15" s="169" t="e">
        <f t="shared" si="17"/>
        <v>#N/A</v>
      </c>
      <c r="IG15" s="169" t="e">
        <f t="shared" si="17"/>
        <v>#N/A</v>
      </c>
      <c r="IH15" s="169" t="e">
        <f t="shared" si="17"/>
        <v>#N/A</v>
      </c>
      <c r="II15" s="169" t="e">
        <f t="shared" si="17"/>
        <v>#N/A</v>
      </c>
      <c r="IJ15" s="169" t="e">
        <f t="shared" si="17"/>
        <v>#N/A</v>
      </c>
      <c r="IK15" s="169" t="e">
        <f t="shared" si="17"/>
        <v>#N/A</v>
      </c>
      <c r="IL15" s="169" t="e">
        <f t="shared" si="17"/>
        <v>#N/A</v>
      </c>
      <c r="IM15" s="169" t="e">
        <f t="shared" si="18"/>
        <v>#N/A</v>
      </c>
      <c r="IN15" s="169" t="e">
        <f t="shared" si="18"/>
        <v>#N/A</v>
      </c>
      <c r="IO15" s="169" t="e">
        <f t="shared" si="18"/>
        <v>#N/A</v>
      </c>
      <c r="IP15" s="169" t="e">
        <f t="shared" si="18"/>
        <v>#N/A</v>
      </c>
      <c r="IQ15" s="169" t="e">
        <f t="shared" si="18"/>
        <v>#N/A</v>
      </c>
      <c r="IR15" s="169" t="e">
        <f t="shared" si="18"/>
        <v>#N/A</v>
      </c>
      <c r="IS15" s="169" t="e">
        <f t="shared" si="18"/>
        <v>#N/A</v>
      </c>
      <c r="IT15" s="169" t="e">
        <f t="shared" si="18"/>
        <v>#N/A</v>
      </c>
      <c r="IU15" s="169" t="e">
        <f t="shared" si="18"/>
        <v>#N/A</v>
      </c>
      <c r="IV15" s="169" t="e">
        <f t="shared" si="18"/>
        <v>#N/A</v>
      </c>
      <c r="IW15" s="169" t="e">
        <f t="shared" si="18"/>
        <v>#N/A</v>
      </c>
      <c r="IX15" s="169" t="e">
        <f t="shared" si="18"/>
        <v>#N/A</v>
      </c>
      <c r="IY15" s="169" t="e">
        <f t="shared" si="18"/>
        <v>#N/A</v>
      </c>
      <c r="IZ15" s="169" t="e">
        <f t="shared" si="18"/>
        <v>#N/A</v>
      </c>
      <c r="JA15" s="169" t="e">
        <f t="shared" si="18"/>
        <v>#N/A</v>
      </c>
      <c r="JB15" s="169" t="e">
        <f t="shared" si="18"/>
        <v>#N/A</v>
      </c>
      <c r="JC15" s="169" t="e">
        <f t="shared" si="19"/>
        <v>#N/A</v>
      </c>
      <c r="JD15" s="169" t="e">
        <f t="shared" si="19"/>
        <v>#N/A</v>
      </c>
      <c r="JE15" s="169" t="e">
        <f t="shared" si="19"/>
        <v>#N/A</v>
      </c>
      <c r="JF15" s="169" t="e">
        <f t="shared" si="19"/>
        <v>#N/A</v>
      </c>
      <c r="JG15" s="169" t="e">
        <f t="shared" si="19"/>
        <v>#N/A</v>
      </c>
      <c r="JH15" s="169" t="e">
        <f t="shared" si="19"/>
        <v>#N/A</v>
      </c>
      <c r="JI15" s="169" t="e">
        <f t="shared" si="19"/>
        <v>#N/A</v>
      </c>
      <c r="JJ15" s="169" t="e">
        <f t="shared" si="19"/>
        <v>#N/A</v>
      </c>
      <c r="JK15" s="169" t="e">
        <f t="shared" si="19"/>
        <v>#N/A</v>
      </c>
      <c r="JL15" s="169" t="e">
        <f t="shared" si="19"/>
        <v>#N/A</v>
      </c>
      <c r="JM15" s="169" t="e">
        <f t="shared" si="19"/>
        <v>#N/A</v>
      </c>
      <c r="JN15" s="169" t="e">
        <f t="shared" si="19"/>
        <v>#N/A</v>
      </c>
      <c r="JO15" s="169" t="e">
        <f t="shared" si="19"/>
        <v>#N/A</v>
      </c>
      <c r="JP15" s="169" t="e">
        <f t="shared" si="19"/>
        <v>#N/A</v>
      </c>
      <c r="JQ15" s="169" t="e">
        <f t="shared" si="19"/>
        <v>#N/A</v>
      </c>
      <c r="JR15" s="169" t="e">
        <f t="shared" si="19"/>
        <v>#N/A</v>
      </c>
      <c r="JS15" s="169" t="e">
        <f t="shared" si="20"/>
        <v>#N/A</v>
      </c>
      <c r="JT15" s="169" t="e">
        <f t="shared" si="20"/>
        <v>#N/A</v>
      </c>
      <c r="JU15" s="169" t="e">
        <f t="shared" si="20"/>
        <v>#N/A</v>
      </c>
      <c r="JV15" s="169" t="e">
        <f t="shared" si="20"/>
        <v>#N/A</v>
      </c>
      <c r="JW15" s="169" t="e">
        <f t="shared" si="20"/>
        <v>#N/A</v>
      </c>
      <c r="JX15" s="169" t="e">
        <f t="shared" si="20"/>
        <v>#N/A</v>
      </c>
      <c r="JY15" s="169" t="e">
        <f t="shared" si="20"/>
        <v>#N/A</v>
      </c>
      <c r="JZ15" s="169" t="e">
        <f t="shared" si="20"/>
        <v>#N/A</v>
      </c>
      <c r="KA15" s="169" t="e">
        <f t="shared" si="20"/>
        <v>#N/A</v>
      </c>
      <c r="KB15" s="169" t="e">
        <f t="shared" si="20"/>
        <v>#N/A</v>
      </c>
      <c r="KC15" s="169" t="e">
        <f t="shared" si="20"/>
        <v>#N/A</v>
      </c>
      <c r="KD15" s="169" t="e">
        <f t="shared" si="20"/>
        <v>#N/A</v>
      </c>
      <c r="KE15" s="169" t="e">
        <f t="shared" si="20"/>
        <v>#N/A</v>
      </c>
      <c r="KF15" s="169" t="e">
        <f t="shared" si="20"/>
        <v>#N/A</v>
      </c>
      <c r="KG15" s="169" t="e">
        <f t="shared" si="20"/>
        <v>#N/A</v>
      </c>
      <c r="KH15" s="169" t="e">
        <f t="shared" si="20"/>
        <v>#N/A</v>
      </c>
      <c r="KI15" s="169" t="e">
        <f t="shared" si="21"/>
        <v>#N/A</v>
      </c>
      <c r="KJ15" s="169" t="e">
        <f t="shared" si="21"/>
        <v>#N/A</v>
      </c>
      <c r="KK15" s="169" t="e">
        <f t="shared" si="21"/>
        <v>#N/A</v>
      </c>
      <c r="KL15" s="169" t="e">
        <f t="shared" si="21"/>
        <v>#N/A</v>
      </c>
      <c r="KM15" s="169" t="e">
        <f t="shared" si="21"/>
        <v>#N/A</v>
      </c>
      <c r="KN15" s="169" t="e">
        <f t="shared" si="21"/>
        <v>#N/A</v>
      </c>
      <c r="KO15" s="169" t="e">
        <f t="shared" si="21"/>
        <v>#N/A</v>
      </c>
      <c r="KP15" s="169" t="e">
        <f t="shared" si="21"/>
        <v>#N/A</v>
      </c>
      <c r="KQ15" s="169" t="e">
        <f t="shared" si="21"/>
        <v>#N/A</v>
      </c>
      <c r="KR15" s="169" t="e">
        <f t="shared" si="21"/>
        <v>#N/A</v>
      </c>
      <c r="KS15" s="169" t="e">
        <f t="shared" si="21"/>
        <v>#N/A</v>
      </c>
      <c r="KT15" s="169" t="e">
        <f t="shared" si="21"/>
        <v>#N/A</v>
      </c>
      <c r="KU15" s="169" t="e">
        <f t="shared" si="21"/>
        <v>#N/A</v>
      </c>
      <c r="KV15" s="169" t="e">
        <f t="shared" si="21"/>
        <v>#N/A</v>
      </c>
      <c r="KW15" s="169" t="e">
        <f t="shared" si="21"/>
        <v>#N/A</v>
      </c>
      <c r="KX15" s="169" t="e">
        <f t="shared" si="21"/>
        <v>#N/A</v>
      </c>
      <c r="KY15" s="169" t="e">
        <f t="shared" si="22"/>
        <v>#N/A</v>
      </c>
      <c r="KZ15" s="169" t="e">
        <f t="shared" si="22"/>
        <v>#N/A</v>
      </c>
      <c r="LA15" s="169" t="e">
        <f t="shared" si="22"/>
        <v>#N/A</v>
      </c>
      <c r="LB15" s="169" t="e">
        <f t="shared" si="22"/>
        <v>#N/A</v>
      </c>
      <c r="LC15" s="169" t="e">
        <f t="shared" si="22"/>
        <v>#N/A</v>
      </c>
      <c r="LD15" s="169" t="e">
        <f t="shared" si="22"/>
        <v>#N/A</v>
      </c>
      <c r="LE15" s="169" t="e">
        <f t="shared" si="22"/>
        <v>#N/A</v>
      </c>
      <c r="LF15" s="169" t="e">
        <f t="shared" si="22"/>
        <v>#N/A</v>
      </c>
      <c r="LG15" s="169" t="e">
        <f t="shared" si="22"/>
        <v>#N/A</v>
      </c>
      <c r="LH15" s="169" t="e">
        <f t="shared" si="22"/>
        <v>#N/A</v>
      </c>
      <c r="LI15" s="169" t="e">
        <f t="shared" si="22"/>
        <v>#N/A</v>
      </c>
      <c r="LJ15" s="169" t="e">
        <f t="shared" si="22"/>
        <v>#N/A</v>
      </c>
      <c r="LK15" s="169" t="e">
        <f t="shared" si="22"/>
        <v>#N/A</v>
      </c>
      <c r="LL15" s="169" t="e">
        <f t="shared" si="22"/>
        <v>#N/A</v>
      </c>
      <c r="LM15" s="169" t="e">
        <f t="shared" si="22"/>
        <v>#N/A</v>
      </c>
      <c r="LN15" s="169" t="e">
        <f t="shared" si="22"/>
        <v>#N/A</v>
      </c>
      <c r="LO15" s="169" t="e">
        <f t="shared" si="23"/>
        <v>#N/A</v>
      </c>
      <c r="LP15" s="169" t="e">
        <f t="shared" si="23"/>
        <v>#N/A</v>
      </c>
      <c r="LQ15" s="169" t="e">
        <f t="shared" si="23"/>
        <v>#N/A</v>
      </c>
      <c r="LR15" s="169" t="e">
        <f t="shared" si="23"/>
        <v>#N/A</v>
      </c>
      <c r="LS15" s="169" t="e">
        <f t="shared" si="23"/>
        <v>#N/A</v>
      </c>
      <c r="LT15" s="169" t="e">
        <f t="shared" si="23"/>
        <v>#N/A</v>
      </c>
      <c r="LU15" s="169" t="e">
        <f t="shared" si="23"/>
        <v>#N/A</v>
      </c>
      <c r="LV15" s="169" t="e">
        <f t="shared" si="23"/>
        <v>#N/A</v>
      </c>
      <c r="LW15" s="169" t="e">
        <f t="shared" si="23"/>
        <v>#N/A</v>
      </c>
      <c r="LX15" s="169" t="e">
        <f t="shared" si="23"/>
        <v>#N/A</v>
      </c>
      <c r="LY15" s="169" t="e">
        <f t="shared" si="23"/>
        <v>#N/A</v>
      </c>
      <c r="LZ15" s="169" t="e">
        <f t="shared" si="23"/>
        <v>#N/A</v>
      </c>
      <c r="MA15" s="169" t="e">
        <f t="shared" si="23"/>
        <v>#N/A</v>
      </c>
      <c r="MB15" s="169" t="e">
        <f t="shared" si="23"/>
        <v>#N/A</v>
      </c>
      <c r="MC15" s="169" t="e">
        <f t="shared" si="23"/>
        <v>#N/A</v>
      </c>
      <c r="MD15" s="169" t="e">
        <f t="shared" si="23"/>
        <v>#N/A</v>
      </c>
      <c r="ME15" s="169" t="e">
        <f t="shared" si="24"/>
        <v>#N/A</v>
      </c>
      <c r="MF15" s="169" t="e">
        <f t="shared" si="24"/>
        <v>#N/A</v>
      </c>
      <c r="MG15" s="169" t="e">
        <f t="shared" si="24"/>
        <v>#N/A</v>
      </c>
      <c r="MH15" s="169" t="e">
        <f t="shared" si="24"/>
        <v>#N/A</v>
      </c>
      <c r="MI15" s="169" t="e">
        <f t="shared" si="24"/>
        <v>#N/A</v>
      </c>
      <c r="MJ15" s="169" t="e">
        <f t="shared" si="24"/>
        <v>#N/A</v>
      </c>
      <c r="MK15" s="169" t="e">
        <f t="shared" si="24"/>
        <v>#N/A</v>
      </c>
      <c r="ML15" s="169" t="e">
        <f t="shared" si="24"/>
        <v>#N/A</v>
      </c>
      <c r="MM15" s="169" t="e">
        <f t="shared" si="24"/>
        <v>#N/A</v>
      </c>
      <c r="MN15" s="169" t="e">
        <f t="shared" si="24"/>
        <v>#N/A</v>
      </c>
      <c r="MO15" s="169" t="e">
        <f t="shared" si="24"/>
        <v>#N/A</v>
      </c>
      <c r="MP15" s="169" t="e">
        <f t="shared" si="24"/>
        <v>#N/A</v>
      </c>
      <c r="MQ15" s="169" t="e">
        <f t="shared" si="24"/>
        <v>#N/A</v>
      </c>
      <c r="MR15" s="169" t="e">
        <f t="shared" si="24"/>
        <v>#N/A</v>
      </c>
      <c r="MS15" s="169" t="e">
        <f t="shared" si="24"/>
        <v>#N/A</v>
      </c>
      <c r="MT15" s="169" t="e">
        <f t="shared" si="24"/>
        <v>#N/A</v>
      </c>
      <c r="MU15" s="169" t="e">
        <f t="shared" si="25"/>
        <v>#N/A</v>
      </c>
      <c r="MV15" s="169" t="e">
        <f t="shared" si="25"/>
        <v>#N/A</v>
      </c>
      <c r="MW15" s="169" t="e">
        <f t="shared" si="25"/>
        <v>#N/A</v>
      </c>
      <c r="MX15" s="169" t="e">
        <f t="shared" si="25"/>
        <v>#N/A</v>
      </c>
      <c r="MY15" s="169" t="e">
        <f t="shared" si="25"/>
        <v>#N/A</v>
      </c>
      <c r="MZ15" s="169" t="e">
        <f t="shared" si="25"/>
        <v>#N/A</v>
      </c>
      <c r="NA15" s="169" t="e">
        <f t="shared" si="25"/>
        <v>#N/A</v>
      </c>
      <c r="NB15" s="169" t="e">
        <f t="shared" si="25"/>
        <v>#N/A</v>
      </c>
      <c r="NC15" s="169" t="e">
        <f t="shared" si="25"/>
        <v>#N/A</v>
      </c>
      <c r="ND15" s="169" t="e">
        <f t="shared" si="25"/>
        <v>#N/A</v>
      </c>
      <c r="NE15" s="169" t="e">
        <f t="shared" si="25"/>
        <v>#N/A</v>
      </c>
      <c r="NF15" s="169" t="e">
        <f t="shared" si="25"/>
        <v>#N/A</v>
      </c>
      <c r="NG15" s="169" t="e">
        <f t="shared" si="25"/>
        <v>#N/A</v>
      </c>
      <c r="NH15" s="169" t="e">
        <f t="shared" si="25"/>
        <v>#N/A</v>
      </c>
      <c r="NI15" s="169" t="e">
        <f t="shared" si="25"/>
        <v>#N/A</v>
      </c>
      <c r="NJ15" s="169" t="e">
        <f t="shared" si="25"/>
        <v>#N/A</v>
      </c>
      <c r="NK15" s="169" t="e">
        <f t="shared" si="26"/>
        <v>#N/A</v>
      </c>
      <c r="NL15" s="169" t="e">
        <f t="shared" si="26"/>
        <v>#N/A</v>
      </c>
      <c r="NM15" s="169" t="e">
        <f t="shared" si="26"/>
        <v>#N/A</v>
      </c>
      <c r="NN15" s="169" t="e">
        <f t="shared" si="26"/>
        <v>#N/A</v>
      </c>
      <c r="NO15" s="169" t="e">
        <f t="shared" si="26"/>
        <v>#N/A</v>
      </c>
      <c r="NP15" s="169" t="e">
        <f t="shared" si="26"/>
        <v>#N/A</v>
      </c>
      <c r="NQ15" s="169" t="e">
        <f t="shared" si="26"/>
        <v>#N/A</v>
      </c>
      <c r="NR15" s="169" t="e">
        <f t="shared" si="26"/>
        <v>#N/A</v>
      </c>
      <c r="NS15" s="169" t="e">
        <f t="shared" si="26"/>
        <v>#N/A</v>
      </c>
      <c r="NT15" s="169" t="e">
        <f t="shared" si="26"/>
        <v>#N/A</v>
      </c>
      <c r="NU15" s="169" t="e">
        <f t="shared" si="26"/>
        <v>#N/A</v>
      </c>
      <c r="NV15" s="169" t="e">
        <f t="shared" si="26"/>
        <v>#N/A</v>
      </c>
      <c r="NW15" s="169" t="e">
        <f t="shared" si="26"/>
        <v>#N/A</v>
      </c>
      <c r="NX15" s="169" t="e">
        <f t="shared" si="26"/>
        <v>#N/A</v>
      </c>
      <c r="NY15" s="169" t="e">
        <f t="shared" si="26"/>
        <v>#N/A</v>
      </c>
      <c r="NZ15" s="169" t="e">
        <f t="shared" si="26"/>
        <v>#N/A</v>
      </c>
      <c r="OA15" s="169" t="e">
        <f t="shared" si="27"/>
        <v>#N/A</v>
      </c>
      <c r="OB15" s="169" t="e">
        <f t="shared" si="27"/>
        <v>#N/A</v>
      </c>
      <c r="OC15" s="169" t="e">
        <f t="shared" si="27"/>
        <v>#N/A</v>
      </c>
      <c r="OD15" s="169" t="e">
        <f t="shared" si="27"/>
        <v>#N/A</v>
      </c>
      <c r="OE15" s="169" t="e">
        <f t="shared" si="27"/>
        <v>#N/A</v>
      </c>
      <c r="OF15" s="169" t="e">
        <f t="shared" si="27"/>
        <v>#N/A</v>
      </c>
      <c r="OG15" s="169" t="e">
        <f t="shared" si="27"/>
        <v>#N/A</v>
      </c>
      <c r="OH15" s="169" t="e">
        <f t="shared" si="27"/>
        <v>#N/A</v>
      </c>
      <c r="OI15" s="169" t="e">
        <f t="shared" si="27"/>
        <v>#N/A</v>
      </c>
      <c r="OJ15" s="169" t="e">
        <f t="shared" si="27"/>
        <v>#N/A</v>
      </c>
      <c r="OK15" s="169" t="e">
        <f t="shared" si="27"/>
        <v>#N/A</v>
      </c>
      <c r="OL15" s="169" t="e">
        <f t="shared" si="27"/>
        <v>#N/A</v>
      </c>
      <c r="OM15" s="169" t="e">
        <f t="shared" si="27"/>
        <v>#N/A</v>
      </c>
      <c r="ON15" s="169" t="e">
        <f t="shared" si="27"/>
        <v>#N/A</v>
      </c>
      <c r="OO15" s="169" t="e">
        <f t="shared" si="27"/>
        <v>#N/A</v>
      </c>
      <c r="OP15" s="169" t="e">
        <f t="shared" si="27"/>
        <v>#N/A</v>
      </c>
      <c r="OQ15" s="169" t="e">
        <f t="shared" si="28"/>
        <v>#N/A</v>
      </c>
      <c r="OR15" s="169" t="e">
        <f t="shared" si="28"/>
        <v>#N/A</v>
      </c>
      <c r="OS15" s="169" t="e">
        <f t="shared" si="28"/>
        <v>#N/A</v>
      </c>
      <c r="OT15" s="169" t="e">
        <f t="shared" si="28"/>
        <v>#N/A</v>
      </c>
      <c r="OU15" s="169" t="e">
        <f t="shared" si="28"/>
        <v>#N/A</v>
      </c>
      <c r="OV15" s="169" t="e">
        <f t="shared" si="28"/>
        <v>#N/A</v>
      </c>
      <c r="OW15" s="169" t="e">
        <f t="shared" si="28"/>
        <v>#N/A</v>
      </c>
      <c r="OX15" s="169" t="e">
        <f t="shared" si="28"/>
        <v>#N/A</v>
      </c>
      <c r="OY15" s="169" t="e">
        <f t="shared" si="28"/>
        <v>#N/A</v>
      </c>
      <c r="OZ15" s="169" t="e">
        <f t="shared" si="28"/>
        <v>#N/A</v>
      </c>
      <c r="PA15" s="169" t="e">
        <f t="shared" si="28"/>
        <v>#N/A</v>
      </c>
      <c r="PB15" s="169" t="e">
        <f t="shared" si="28"/>
        <v>#N/A</v>
      </c>
      <c r="PC15" s="169" t="e">
        <f t="shared" si="28"/>
        <v>#N/A</v>
      </c>
      <c r="PD15" s="169" t="e">
        <f t="shared" si="28"/>
        <v>#N/A</v>
      </c>
      <c r="PE15" s="169" t="e">
        <f t="shared" si="28"/>
        <v>#N/A</v>
      </c>
      <c r="PF15" s="169" t="e">
        <f t="shared" si="28"/>
        <v>#N/A</v>
      </c>
      <c r="PG15" s="169" t="e">
        <f t="shared" si="29"/>
        <v>#N/A</v>
      </c>
      <c r="PH15" s="169" t="e">
        <f t="shared" si="29"/>
        <v>#N/A</v>
      </c>
      <c r="PI15" s="169" t="e">
        <f t="shared" si="29"/>
        <v>#N/A</v>
      </c>
      <c r="PJ15" s="169" t="e">
        <f t="shared" si="29"/>
        <v>#N/A</v>
      </c>
      <c r="PK15" s="169" t="e">
        <f t="shared" si="29"/>
        <v>#N/A</v>
      </c>
      <c r="PL15" s="169" t="e">
        <f t="shared" si="29"/>
        <v>#N/A</v>
      </c>
      <c r="PM15" s="169" t="e">
        <f t="shared" si="29"/>
        <v>#N/A</v>
      </c>
      <c r="PN15" s="169" t="e">
        <f t="shared" si="29"/>
        <v>#N/A</v>
      </c>
      <c r="PO15" s="169" t="e">
        <f t="shared" si="29"/>
        <v>#N/A</v>
      </c>
    </row>
    <row r="16" spans="1:432" hidden="1" x14ac:dyDescent="0.75">
      <c r="A16" s="390"/>
      <c r="B16" s="396" t="str">
        <f>IF($R16="","",ROUND(_xlfn.NORM.INV(ABS(VLOOKUP($T$1,VLookups!$A$43:$B$44,2,FALSE)-B$2),$N16,$R16),0))</f>
        <v/>
      </c>
      <c r="C16" s="403" t="str">
        <f t="shared" si="30"/>
        <v/>
      </c>
      <c r="D16" s="404" t="str">
        <f t="shared" si="31"/>
        <v/>
      </c>
      <c r="E16" s="109"/>
      <c r="F16" s="117"/>
      <c r="G16" s="122" t="str">
        <f t="shared" si="32"/>
        <v/>
      </c>
      <c r="H16" s="95"/>
      <c r="I16" s="122" t="str">
        <f t="shared" si="33"/>
        <v/>
      </c>
      <c r="J16" s="117"/>
      <c r="K16" s="110"/>
      <c r="L16" s="124" t="str">
        <f t="shared" si="0"/>
        <v/>
      </c>
      <c r="M16" s="124" t="str">
        <f t="shared" si="1"/>
        <v/>
      </c>
      <c r="N16" s="73" t="str">
        <f t="shared" si="34"/>
        <v/>
      </c>
      <c r="O16" s="23"/>
      <c r="P16" s="57"/>
      <c r="Q16" s="280"/>
      <c r="R16" s="74" t="str">
        <f>IF(AND(G16&gt;0,H16&gt;0,I16&gt;0),IF(ISBLANK(Q16),IF(ISBLANK(O16),"",(I16-G16)*VLOOKUP(O16,VLookups!$A$4:$B$13,2,FALSE)),Q16),"")</f>
        <v/>
      </c>
      <c r="S16" s="75" t="str">
        <f t="shared" si="2"/>
        <v/>
      </c>
      <c r="T16" s="95"/>
      <c r="U16" s="270" t="str">
        <f>IF(AND(T16&gt;0,H16&gt;0,NOT(R16="")),ABS(VLOOKUP($T$1,VLookups!$A$43:$B$44,2,FALSE)-_xlfn.NORM.DIST(T16,N16,R16,TRUE)),"")</f>
        <v/>
      </c>
      <c r="V16" s="94" t="str">
        <f>IF(AND($G16&gt;0,$H16&gt;0,$I16&gt;0,NOT(ISBLANK($O16))),_xlfn.NORM.INV(ABS(VLOOKUP($T$1,VLookups!$A$43:$B$44,2,FALSE)-V$3),$N16,$R16),"")</f>
        <v/>
      </c>
      <c r="W16" s="93" t="str">
        <f>IF(AND($G16&gt;0,$H16&gt;0,$I16&gt;0,NOT(ISBLANK($O16))),_xlfn.NORM.INV(ABS(VLOOKUP($T$1,VLookups!$A$43:$B$44,2,FALSE)-W$3),$N16,$R16),"")</f>
        <v/>
      </c>
      <c r="X16" s="94" t="str">
        <f>IF(AND($G16&gt;0,$H16&gt;0,$I16&gt;0,NOT(ISBLANK($O16))),_xlfn.NORM.INV(ABS(VLOOKUP($T$1,VLookups!$A$43:$B$44,2,FALSE)-X$3),$N16,$R16),"")</f>
        <v/>
      </c>
      <c r="Y16" s="93" t="str">
        <f>IF(AND($G16&gt;0,$H16&gt;0,$I16&gt;0,NOT(ISBLANK($O16))),_xlfn.NORM.INV(ABS(VLOOKUP($T$1,VLookups!$A$43:$B$44,2,FALSE)-Y$3),$N16,$R16),"")</f>
        <v/>
      </c>
      <c r="Z16" s="94" t="str">
        <f>IF(AND($G16&gt;0,$H16&gt;0,$I16&gt;0,NOT(ISBLANK($O16))),_xlfn.NORM.INV(ABS(VLOOKUP($T$1,VLookups!$A$43:$B$44,2,FALSE)-Z$3),$N16,$R16),"")</f>
        <v/>
      </c>
      <c r="AA16" s="93" t="str">
        <f>IF(AND($G16&gt;0,$H16&gt;0,$I16&gt;0,NOT(ISBLANK($O16))),_xlfn.NORM.INV(ABS(VLOOKUP($T$1,VLookups!$A$43:$B$44,2,FALSE)-AA$3),$N16,$R16),"")</f>
        <v/>
      </c>
      <c r="AB16" s="5"/>
      <c r="AC16" s="168" t="str">
        <f t="shared" si="35"/>
        <v/>
      </c>
      <c r="AD16" s="49" t="str">
        <f t="shared" si="36"/>
        <v/>
      </c>
      <c r="AE16" s="49" t="str">
        <f t="shared" si="36"/>
        <v/>
      </c>
      <c r="AF16" s="49" t="str">
        <f t="shared" si="36"/>
        <v/>
      </c>
      <c r="AG16" s="49" t="str">
        <f t="shared" si="36"/>
        <v/>
      </c>
      <c r="AH16" s="49" t="str">
        <f t="shared" si="36"/>
        <v/>
      </c>
      <c r="AI16" s="49" t="str">
        <f t="shared" si="36"/>
        <v/>
      </c>
      <c r="AJ16" s="49" t="str">
        <f t="shared" si="36"/>
        <v/>
      </c>
      <c r="AK16" s="49" t="str">
        <f t="shared" si="36"/>
        <v/>
      </c>
      <c r="AL16" s="49" t="str">
        <f t="shared" si="36"/>
        <v/>
      </c>
      <c r="AM16" s="49" t="str">
        <f t="shared" si="36"/>
        <v/>
      </c>
      <c r="AN16" s="49" t="str">
        <f t="shared" si="36"/>
        <v/>
      </c>
      <c r="AO16" s="49" t="str">
        <f t="shared" si="36"/>
        <v/>
      </c>
      <c r="AP16" s="49" t="str">
        <f t="shared" si="36"/>
        <v/>
      </c>
      <c r="AQ16" s="49" t="str">
        <f t="shared" si="36"/>
        <v/>
      </c>
      <c r="AR16" s="49" t="str">
        <f t="shared" si="36"/>
        <v/>
      </c>
      <c r="AS16" s="49" t="str">
        <f t="shared" si="36"/>
        <v/>
      </c>
      <c r="AT16" s="49" t="str">
        <f t="shared" si="3"/>
        <v/>
      </c>
      <c r="AU16" s="49" t="str">
        <f t="shared" si="4"/>
        <v/>
      </c>
      <c r="AV16" s="49" t="str">
        <f t="shared" si="4"/>
        <v/>
      </c>
      <c r="AW16" s="49" t="str">
        <f t="shared" si="4"/>
        <v/>
      </c>
      <c r="AX16" s="49" t="str">
        <f t="shared" si="4"/>
        <v/>
      </c>
      <c r="AY16" s="49" t="str">
        <f t="shared" si="4"/>
        <v/>
      </c>
      <c r="AZ16" s="49" t="str">
        <f t="shared" si="4"/>
        <v/>
      </c>
      <c r="BA16" s="49" t="str">
        <f t="shared" si="4"/>
        <v/>
      </c>
      <c r="BB16" s="49" t="str">
        <f t="shared" si="4"/>
        <v/>
      </c>
      <c r="BC16" s="49" t="str">
        <f t="shared" si="4"/>
        <v/>
      </c>
      <c r="BD16" s="49" t="str">
        <f t="shared" si="4"/>
        <v/>
      </c>
      <c r="BE16" s="49" t="str">
        <f t="shared" si="4"/>
        <v/>
      </c>
      <c r="BF16" s="49" t="str">
        <f t="shared" si="4"/>
        <v/>
      </c>
      <c r="BG16" s="49" t="str">
        <f t="shared" si="4"/>
        <v/>
      </c>
      <c r="BH16" s="49" t="str">
        <f t="shared" si="4"/>
        <v/>
      </c>
      <c r="BI16" s="49" t="str">
        <f t="shared" si="4"/>
        <v/>
      </c>
      <c r="BJ16" s="49" t="str">
        <f t="shared" si="4"/>
        <v/>
      </c>
      <c r="BK16" s="49" t="str">
        <f t="shared" si="5"/>
        <v/>
      </c>
      <c r="BL16" s="49" t="str">
        <f t="shared" si="5"/>
        <v/>
      </c>
      <c r="BM16" s="49" t="str">
        <f t="shared" si="5"/>
        <v/>
      </c>
      <c r="BN16" s="49" t="str">
        <f t="shared" si="5"/>
        <v/>
      </c>
      <c r="BO16" s="49" t="str">
        <f t="shared" si="5"/>
        <v/>
      </c>
      <c r="BP16" s="49" t="str">
        <f t="shared" si="5"/>
        <v/>
      </c>
      <c r="BQ16" s="49" t="str">
        <f t="shared" si="5"/>
        <v/>
      </c>
      <c r="BR16" s="49" t="str">
        <f t="shared" si="5"/>
        <v/>
      </c>
      <c r="BS16" s="49" t="str">
        <f t="shared" si="5"/>
        <v/>
      </c>
      <c r="BT16" s="49" t="str">
        <f t="shared" si="5"/>
        <v/>
      </c>
      <c r="BU16" s="49" t="str">
        <f t="shared" si="5"/>
        <v/>
      </c>
      <c r="BV16" s="49" t="str">
        <f t="shared" si="5"/>
        <v/>
      </c>
      <c r="BW16" s="49" t="str">
        <f t="shared" si="5"/>
        <v/>
      </c>
      <c r="BX16" s="49" t="str">
        <f t="shared" si="5"/>
        <v/>
      </c>
      <c r="BY16" s="49" t="str">
        <f t="shared" si="5"/>
        <v/>
      </c>
      <c r="BZ16" s="49" t="str">
        <f t="shared" si="5"/>
        <v/>
      </c>
      <c r="CA16" s="49" t="str">
        <f t="shared" si="6"/>
        <v/>
      </c>
      <c r="CB16" s="49" t="str">
        <f t="shared" si="6"/>
        <v/>
      </c>
      <c r="CC16" s="49" t="str">
        <f t="shared" si="6"/>
        <v/>
      </c>
      <c r="CD16" s="49" t="str">
        <f t="shared" si="6"/>
        <v/>
      </c>
      <c r="CE16" s="49" t="str">
        <f t="shared" si="6"/>
        <v/>
      </c>
      <c r="CF16" s="49" t="str">
        <f t="shared" si="6"/>
        <v/>
      </c>
      <c r="CG16" s="49" t="str">
        <f t="shared" si="6"/>
        <v/>
      </c>
      <c r="CH16" s="49" t="str">
        <f t="shared" si="6"/>
        <v/>
      </c>
      <c r="CI16" s="49" t="str">
        <f t="shared" si="6"/>
        <v/>
      </c>
      <c r="CJ16" s="49" t="str">
        <f t="shared" si="6"/>
        <v/>
      </c>
      <c r="CK16" s="49" t="str">
        <f t="shared" si="6"/>
        <v/>
      </c>
      <c r="CL16" s="49" t="str">
        <f t="shared" si="6"/>
        <v/>
      </c>
      <c r="CM16" s="49" t="str">
        <f t="shared" si="6"/>
        <v/>
      </c>
      <c r="CN16" s="49" t="str">
        <f t="shared" si="6"/>
        <v/>
      </c>
      <c r="CO16" s="49" t="str">
        <f t="shared" si="6"/>
        <v/>
      </c>
      <c r="CP16" s="49" t="str">
        <f t="shared" si="6"/>
        <v/>
      </c>
      <c r="CQ16" s="49" t="str">
        <f t="shared" si="7"/>
        <v/>
      </c>
      <c r="CR16" s="49" t="str">
        <f t="shared" si="7"/>
        <v/>
      </c>
      <c r="CS16" s="49" t="str">
        <f t="shared" si="7"/>
        <v/>
      </c>
      <c r="CT16" s="49" t="str">
        <f t="shared" si="7"/>
        <v/>
      </c>
      <c r="CU16" s="49" t="str">
        <f t="shared" si="7"/>
        <v/>
      </c>
      <c r="CV16" s="49" t="str">
        <f t="shared" si="7"/>
        <v/>
      </c>
      <c r="CW16" s="49" t="str">
        <f t="shared" si="7"/>
        <v/>
      </c>
      <c r="CX16" s="49" t="str">
        <f t="shared" si="7"/>
        <v/>
      </c>
      <c r="CY16" s="49" t="str">
        <f t="shared" si="7"/>
        <v/>
      </c>
      <c r="CZ16" s="49" t="str">
        <f t="shared" si="7"/>
        <v/>
      </c>
      <c r="DA16" s="49" t="str">
        <f t="shared" si="7"/>
        <v/>
      </c>
      <c r="DB16" s="49" t="str">
        <f t="shared" si="7"/>
        <v/>
      </c>
      <c r="DC16" s="49" t="str">
        <f t="shared" si="7"/>
        <v/>
      </c>
      <c r="DD16" s="49" t="str">
        <f t="shared" si="7"/>
        <v/>
      </c>
      <c r="DE16" s="49" t="str">
        <f t="shared" si="7"/>
        <v/>
      </c>
      <c r="DF16" s="49" t="str">
        <f t="shared" si="7"/>
        <v/>
      </c>
      <c r="DG16" s="49" t="str">
        <f t="shared" si="8"/>
        <v/>
      </c>
      <c r="DH16" s="49" t="str">
        <f t="shared" si="8"/>
        <v/>
      </c>
      <c r="DI16" s="49" t="str">
        <f t="shared" si="8"/>
        <v/>
      </c>
      <c r="DJ16" s="49" t="str">
        <f t="shared" si="8"/>
        <v/>
      </c>
      <c r="DK16" s="49" t="str">
        <f t="shared" si="8"/>
        <v/>
      </c>
      <c r="DL16" s="49" t="str">
        <f t="shared" si="8"/>
        <v/>
      </c>
      <c r="DM16" s="49" t="str">
        <f t="shared" si="8"/>
        <v/>
      </c>
      <c r="DN16" s="49" t="str">
        <f t="shared" si="8"/>
        <v/>
      </c>
      <c r="DO16" s="49" t="str">
        <f t="shared" si="8"/>
        <v/>
      </c>
      <c r="DP16" s="49" t="str">
        <f t="shared" si="8"/>
        <v/>
      </c>
      <c r="DQ16" s="49" t="str">
        <f t="shared" si="8"/>
        <v/>
      </c>
      <c r="DR16" s="49" t="str">
        <f t="shared" si="8"/>
        <v/>
      </c>
      <c r="DS16" s="49" t="str">
        <f t="shared" si="8"/>
        <v/>
      </c>
      <c r="DT16" s="49" t="str">
        <f t="shared" si="8"/>
        <v/>
      </c>
      <c r="DU16" s="49" t="str">
        <f t="shared" si="8"/>
        <v/>
      </c>
      <c r="DV16" s="49" t="str">
        <f t="shared" si="8"/>
        <v/>
      </c>
      <c r="DW16" s="49" t="str">
        <f t="shared" si="9"/>
        <v/>
      </c>
      <c r="DX16" s="49" t="str">
        <f t="shared" si="9"/>
        <v/>
      </c>
      <c r="DY16" s="49" t="str">
        <f t="shared" si="9"/>
        <v/>
      </c>
      <c r="DZ16" s="183" t="str">
        <f t="shared" si="37"/>
        <v/>
      </c>
      <c r="EA16" s="49" t="str">
        <f t="shared" si="10"/>
        <v/>
      </c>
      <c r="EB16" s="49" t="str">
        <f t="shared" si="10"/>
        <v/>
      </c>
      <c r="EC16" s="49" t="str">
        <f t="shared" si="10"/>
        <v/>
      </c>
      <c r="ED16" s="49" t="str">
        <f t="shared" si="10"/>
        <v/>
      </c>
      <c r="EE16" s="49" t="str">
        <f t="shared" si="10"/>
        <v/>
      </c>
      <c r="EF16" s="49" t="str">
        <f t="shared" si="10"/>
        <v/>
      </c>
      <c r="EG16" s="49" t="str">
        <f t="shared" si="10"/>
        <v/>
      </c>
      <c r="EH16" s="49" t="str">
        <f t="shared" si="10"/>
        <v/>
      </c>
      <c r="EI16" s="49" t="str">
        <f t="shared" si="10"/>
        <v/>
      </c>
      <c r="EJ16" s="49" t="str">
        <f t="shared" si="10"/>
        <v/>
      </c>
      <c r="EK16" s="49" t="str">
        <f t="shared" si="10"/>
        <v/>
      </c>
      <c r="EL16" s="49" t="str">
        <f t="shared" si="10"/>
        <v/>
      </c>
      <c r="EM16" s="49" t="str">
        <f t="shared" si="10"/>
        <v/>
      </c>
      <c r="EN16" s="49" t="str">
        <f t="shared" si="10"/>
        <v/>
      </c>
      <c r="EO16" s="49" t="str">
        <f t="shared" si="10"/>
        <v/>
      </c>
      <c r="EP16" s="49" t="str">
        <f t="shared" si="10"/>
        <v/>
      </c>
      <c r="EQ16" s="49" t="str">
        <f t="shared" si="11"/>
        <v/>
      </c>
      <c r="ER16" s="49" t="str">
        <f t="shared" si="11"/>
        <v/>
      </c>
      <c r="ES16" s="49" t="str">
        <f t="shared" si="11"/>
        <v/>
      </c>
      <c r="ET16" s="49" t="str">
        <f t="shared" si="11"/>
        <v/>
      </c>
      <c r="EU16" s="49" t="str">
        <f t="shared" si="11"/>
        <v/>
      </c>
      <c r="EV16" s="49" t="str">
        <f t="shared" si="11"/>
        <v/>
      </c>
      <c r="EW16" s="49" t="str">
        <f t="shared" si="11"/>
        <v/>
      </c>
      <c r="EX16" s="49" t="str">
        <f t="shared" si="11"/>
        <v/>
      </c>
      <c r="EY16" s="49" t="str">
        <f t="shared" si="11"/>
        <v/>
      </c>
      <c r="EZ16" s="49" t="str">
        <f t="shared" si="11"/>
        <v/>
      </c>
      <c r="FA16" s="49" t="str">
        <f t="shared" si="11"/>
        <v/>
      </c>
      <c r="FB16" s="49" t="str">
        <f t="shared" si="11"/>
        <v/>
      </c>
      <c r="FC16" s="49" t="str">
        <f t="shared" si="11"/>
        <v/>
      </c>
      <c r="FD16" s="49" t="str">
        <f t="shared" si="11"/>
        <v/>
      </c>
      <c r="FE16" s="49" t="str">
        <f t="shared" si="11"/>
        <v/>
      </c>
      <c r="FF16" s="49" t="str">
        <f t="shared" si="11"/>
        <v/>
      </c>
      <c r="FG16" s="49" t="str">
        <f t="shared" si="12"/>
        <v/>
      </c>
      <c r="FH16" s="49" t="str">
        <f t="shared" si="12"/>
        <v/>
      </c>
      <c r="FI16" s="49" t="str">
        <f t="shared" si="12"/>
        <v/>
      </c>
      <c r="FJ16" s="49" t="str">
        <f t="shared" si="12"/>
        <v/>
      </c>
      <c r="FK16" s="49" t="str">
        <f t="shared" si="12"/>
        <v/>
      </c>
      <c r="FL16" s="49" t="str">
        <f t="shared" si="12"/>
        <v/>
      </c>
      <c r="FM16" s="49" t="str">
        <f t="shared" si="12"/>
        <v/>
      </c>
      <c r="FN16" s="49" t="str">
        <f t="shared" si="12"/>
        <v/>
      </c>
      <c r="FO16" s="49" t="str">
        <f t="shared" si="12"/>
        <v/>
      </c>
      <c r="FP16" s="49" t="str">
        <f t="shared" si="12"/>
        <v/>
      </c>
      <c r="FQ16" s="49" t="str">
        <f t="shared" si="12"/>
        <v/>
      </c>
      <c r="FR16" s="49" t="str">
        <f t="shared" si="12"/>
        <v/>
      </c>
      <c r="FS16" s="49" t="str">
        <f t="shared" si="12"/>
        <v/>
      </c>
      <c r="FT16" s="49" t="str">
        <f t="shared" si="12"/>
        <v/>
      </c>
      <c r="FU16" s="49" t="str">
        <f t="shared" si="12"/>
        <v/>
      </c>
      <c r="FV16" s="49" t="str">
        <f t="shared" si="12"/>
        <v/>
      </c>
      <c r="FW16" s="49" t="str">
        <f t="shared" si="13"/>
        <v/>
      </c>
      <c r="FX16" s="49" t="str">
        <f t="shared" si="13"/>
        <v/>
      </c>
      <c r="FY16" s="49" t="str">
        <f t="shared" si="13"/>
        <v/>
      </c>
      <c r="FZ16" s="49" t="str">
        <f t="shared" si="13"/>
        <v/>
      </c>
      <c r="GA16" s="49" t="str">
        <f t="shared" si="13"/>
        <v/>
      </c>
      <c r="GB16" s="49" t="str">
        <f t="shared" si="13"/>
        <v/>
      </c>
      <c r="GC16" s="49" t="str">
        <f t="shared" si="13"/>
        <v/>
      </c>
      <c r="GD16" s="49" t="str">
        <f t="shared" si="13"/>
        <v/>
      </c>
      <c r="GE16" s="49" t="str">
        <f t="shared" si="13"/>
        <v/>
      </c>
      <c r="GF16" s="49" t="str">
        <f t="shared" si="13"/>
        <v/>
      </c>
      <c r="GG16" s="49" t="str">
        <f t="shared" si="13"/>
        <v/>
      </c>
      <c r="GH16" s="49" t="str">
        <f t="shared" si="13"/>
        <v/>
      </c>
      <c r="GI16" s="49" t="str">
        <f t="shared" si="13"/>
        <v/>
      </c>
      <c r="GJ16" s="49" t="str">
        <f t="shared" si="13"/>
        <v/>
      </c>
      <c r="GK16" s="49" t="str">
        <f t="shared" si="13"/>
        <v/>
      </c>
      <c r="GL16" s="49" t="str">
        <f t="shared" si="13"/>
        <v/>
      </c>
      <c r="GM16" s="49" t="str">
        <f t="shared" si="14"/>
        <v/>
      </c>
      <c r="GN16" s="49" t="str">
        <f t="shared" si="14"/>
        <v/>
      </c>
      <c r="GO16" s="49" t="str">
        <f t="shared" si="14"/>
        <v/>
      </c>
      <c r="GP16" s="49" t="str">
        <f t="shared" si="14"/>
        <v/>
      </c>
      <c r="GQ16" s="49" t="str">
        <f t="shared" si="14"/>
        <v/>
      </c>
      <c r="GR16" s="49" t="str">
        <f t="shared" si="14"/>
        <v/>
      </c>
      <c r="GS16" s="49" t="str">
        <f t="shared" si="14"/>
        <v/>
      </c>
      <c r="GT16" s="49" t="str">
        <f t="shared" si="14"/>
        <v/>
      </c>
      <c r="GU16" s="49" t="str">
        <f t="shared" si="14"/>
        <v/>
      </c>
      <c r="GV16" s="49" t="str">
        <f t="shared" si="14"/>
        <v/>
      </c>
      <c r="GW16" s="49" t="str">
        <f t="shared" si="14"/>
        <v/>
      </c>
      <c r="GX16" s="49" t="str">
        <f t="shared" si="14"/>
        <v/>
      </c>
      <c r="GY16" s="49" t="str">
        <f t="shared" si="14"/>
        <v/>
      </c>
      <c r="GZ16" s="49" t="str">
        <f t="shared" si="14"/>
        <v/>
      </c>
      <c r="HA16" s="49" t="str">
        <f t="shared" si="14"/>
        <v/>
      </c>
      <c r="HB16" s="49" t="str">
        <f t="shared" si="14"/>
        <v/>
      </c>
      <c r="HC16" s="49" t="str">
        <f t="shared" si="15"/>
        <v/>
      </c>
      <c r="HD16" s="49" t="str">
        <f t="shared" si="15"/>
        <v/>
      </c>
      <c r="HE16" s="49" t="str">
        <f t="shared" si="15"/>
        <v/>
      </c>
      <c r="HF16" s="49" t="str">
        <f t="shared" si="15"/>
        <v/>
      </c>
      <c r="HG16" s="49" t="str">
        <f t="shared" si="15"/>
        <v/>
      </c>
      <c r="HH16" s="49" t="str">
        <f t="shared" si="15"/>
        <v/>
      </c>
      <c r="HI16" s="49" t="str">
        <f t="shared" si="15"/>
        <v/>
      </c>
      <c r="HJ16" s="49" t="str">
        <f t="shared" si="15"/>
        <v/>
      </c>
      <c r="HK16" s="49" t="str">
        <f t="shared" si="15"/>
        <v/>
      </c>
      <c r="HL16" s="49" t="str">
        <f t="shared" si="15"/>
        <v/>
      </c>
      <c r="HM16" s="49" t="str">
        <f t="shared" si="15"/>
        <v/>
      </c>
      <c r="HN16" s="49" t="str">
        <f t="shared" si="15"/>
        <v/>
      </c>
      <c r="HO16" s="49" t="str">
        <f t="shared" si="15"/>
        <v/>
      </c>
      <c r="HP16" s="49" t="str">
        <f t="shared" si="15"/>
        <v/>
      </c>
      <c r="HQ16" s="49" t="str">
        <f t="shared" si="15"/>
        <v/>
      </c>
      <c r="HR16" s="49" t="str">
        <f t="shared" si="15"/>
        <v/>
      </c>
      <c r="HS16" s="49" t="str">
        <f t="shared" si="16"/>
        <v/>
      </c>
      <c r="HT16" s="49" t="str">
        <f t="shared" si="16"/>
        <v/>
      </c>
      <c r="HU16" s="49" t="str">
        <f t="shared" si="16"/>
        <v/>
      </c>
      <c r="HV16" s="49" t="str">
        <f t="shared" si="16"/>
        <v/>
      </c>
      <c r="HW16" s="169" t="e">
        <f t="shared" si="17"/>
        <v>#N/A</v>
      </c>
      <c r="HX16" s="169" t="e">
        <f t="shared" si="17"/>
        <v>#N/A</v>
      </c>
      <c r="HY16" s="169" t="e">
        <f t="shared" si="17"/>
        <v>#N/A</v>
      </c>
      <c r="HZ16" s="169" t="e">
        <f t="shared" si="17"/>
        <v>#N/A</v>
      </c>
      <c r="IA16" s="169" t="e">
        <f t="shared" si="17"/>
        <v>#N/A</v>
      </c>
      <c r="IB16" s="169" t="e">
        <f t="shared" si="17"/>
        <v>#N/A</v>
      </c>
      <c r="IC16" s="169" t="e">
        <f t="shared" si="17"/>
        <v>#N/A</v>
      </c>
      <c r="ID16" s="169" t="e">
        <f t="shared" si="17"/>
        <v>#N/A</v>
      </c>
      <c r="IE16" s="169" t="e">
        <f t="shared" si="17"/>
        <v>#N/A</v>
      </c>
      <c r="IF16" s="169" t="e">
        <f t="shared" si="17"/>
        <v>#N/A</v>
      </c>
      <c r="IG16" s="169" t="e">
        <f t="shared" si="17"/>
        <v>#N/A</v>
      </c>
      <c r="IH16" s="169" t="e">
        <f t="shared" si="17"/>
        <v>#N/A</v>
      </c>
      <c r="II16" s="169" t="e">
        <f t="shared" si="17"/>
        <v>#N/A</v>
      </c>
      <c r="IJ16" s="169" t="e">
        <f t="shared" si="17"/>
        <v>#N/A</v>
      </c>
      <c r="IK16" s="169" t="e">
        <f t="shared" si="17"/>
        <v>#N/A</v>
      </c>
      <c r="IL16" s="169" t="e">
        <f t="shared" si="17"/>
        <v>#N/A</v>
      </c>
      <c r="IM16" s="169" t="e">
        <f t="shared" si="18"/>
        <v>#N/A</v>
      </c>
      <c r="IN16" s="169" t="e">
        <f t="shared" si="18"/>
        <v>#N/A</v>
      </c>
      <c r="IO16" s="169" t="e">
        <f t="shared" si="18"/>
        <v>#N/A</v>
      </c>
      <c r="IP16" s="169" t="e">
        <f t="shared" si="18"/>
        <v>#N/A</v>
      </c>
      <c r="IQ16" s="169" t="e">
        <f t="shared" si="18"/>
        <v>#N/A</v>
      </c>
      <c r="IR16" s="169" t="e">
        <f t="shared" si="18"/>
        <v>#N/A</v>
      </c>
      <c r="IS16" s="169" t="e">
        <f t="shared" si="18"/>
        <v>#N/A</v>
      </c>
      <c r="IT16" s="169" t="e">
        <f t="shared" si="18"/>
        <v>#N/A</v>
      </c>
      <c r="IU16" s="169" t="e">
        <f t="shared" si="18"/>
        <v>#N/A</v>
      </c>
      <c r="IV16" s="169" t="e">
        <f t="shared" si="18"/>
        <v>#N/A</v>
      </c>
      <c r="IW16" s="169" t="e">
        <f t="shared" si="18"/>
        <v>#N/A</v>
      </c>
      <c r="IX16" s="169" t="e">
        <f t="shared" si="18"/>
        <v>#N/A</v>
      </c>
      <c r="IY16" s="169" t="e">
        <f t="shared" si="18"/>
        <v>#N/A</v>
      </c>
      <c r="IZ16" s="169" t="e">
        <f t="shared" si="18"/>
        <v>#N/A</v>
      </c>
      <c r="JA16" s="169" t="e">
        <f t="shared" si="18"/>
        <v>#N/A</v>
      </c>
      <c r="JB16" s="169" t="e">
        <f t="shared" si="18"/>
        <v>#N/A</v>
      </c>
      <c r="JC16" s="169" t="e">
        <f t="shared" si="19"/>
        <v>#N/A</v>
      </c>
      <c r="JD16" s="169" t="e">
        <f t="shared" si="19"/>
        <v>#N/A</v>
      </c>
      <c r="JE16" s="169" t="e">
        <f t="shared" si="19"/>
        <v>#N/A</v>
      </c>
      <c r="JF16" s="169" t="e">
        <f t="shared" si="19"/>
        <v>#N/A</v>
      </c>
      <c r="JG16" s="169" t="e">
        <f t="shared" si="19"/>
        <v>#N/A</v>
      </c>
      <c r="JH16" s="169" t="e">
        <f t="shared" si="19"/>
        <v>#N/A</v>
      </c>
      <c r="JI16" s="169" t="e">
        <f t="shared" si="19"/>
        <v>#N/A</v>
      </c>
      <c r="JJ16" s="169" t="e">
        <f t="shared" si="19"/>
        <v>#N/A</v>
      </c>
      <c r="JK16" s="169" t="e">
        <f t="shared" si="19"/>
        <v>#N/A</v>
      </c>
      <c r="JL16" s="169" t="e">
        <f t="shared" si="19"/>
        <v>#N/A</v>
      </c>
      <c r="JM16" s="169" t="e">
        <f t="shared" si="19"/>
        <v>#N/A</v>
      </c>
      <c r="JN16" s="169" t="e">
        <f t="shared" si="19"/>
        <v>#N/A</v>
      </c>
      <c r="JO16" s="169" t="e">
        <f t="shared" si="19"/>
        <v>#N/A</v>
      </c>
      <c r="JP16" s="169" t="e">
        <f t="shared" si="19"/>
        <v>#N/A</v>
      </c>
      <c r="JQ16" s="169" t="e">
        <f t="shared" si="19"/>
        <v>#N/A</v>
      </c>
      <c r="JR16" s="169" t="e">
        <f t="shared" si="19"/>
        <v>#N/A</v>
      </c>
      <c r="JS16" s="169" t="e">
        <f t="shared" si="20"/>
        <v>#N/A</v>
      </c>
      <c r="JT16" s="169" t="e">
        <f t="shared" si="20"/>
        <v>#N/A</v>
      </c>
      <c r="JU16" s="169" t="e">
        <f t="shared" si="20"/>
        <v>#N/A</v>
      </c>
      <c r="JV16" s="169" t="e">
        <f t="shared" si="20"/>
        <v>#N/A</v>
      </c>
      <c r="JW16" s="169" t="e">
        <f t="shared" si="20"/>
        <v>#N/A</v>
      </c>
      <c r="JX16" s="169" t="e">
        <f t="shared" si="20"/>
        <v>#N/A</v>
      </c>
      <c r="JY16" s="169" t="e">
        <f t="shared" si="20"/>
        <v>#N/A</v>
      </c>
      <c r="JZ16" s="169" t="e">
        <f t="shared" si="20"/>
        <v>#N/A</v>
      </c>
      <c r="KA16" s="169" t="e">
        <f t="shared" si="20"/>
        <v>#N/A</v>
      </c>
      <c r="KB16" s="169" t="e">
        <f t="shared" si="20"/>
        <v>#N/A</v>
      </c>
      <c r="KC16" s="169" t="e">
        <f t="shared" si="20"/>
        <v>#N/A</v>
      </c>
      <c r="KD16" s="169" t="e">
        <f t="shared" si="20"/>
        <v>#N/A</v>
      </c>
      <c r="KE16" s="169" t="e">
        <f t="shared" si="20"/>
        <v>#N/A</v>
      </c>
      <c r="KF16" s="169" t="e">
        <f t="shared" si="20"/>
        <v>#N/A</v>
      </c>
      <c r="KG16" s="169" t="e">
        <f t="shared" si="20"/>
        <v>#N/A</v>
      </c>
      <c r="KH16" s="169" t="e">
        <f t="shared" si="20"/>
        <v>#N/A</v>
      </c>
      <c r="KI16" s="169" t="e">
        <f t="shared" si="21"/>
        <v>#N/A</v>
      </c>
      <c r="KJ16" s="169" t="e">
        <f t="shared" si="21"/>
        <v>#N/A</v>
      </c>
      <c r="KK16" s="169" t="e">
        <f t="shared" si="21"/>
        <v>#N/A</v>
      </c>
      <c r="KL16" s="169" t="e">
        <f t="shared" si="21"/>
        <v>#N/A</v>
      </c>
      <c r="KM16" s="169" t="e">
        <f t="shared" si="21"/>
        <v>#N/A</v>
      </c>
      <c r="KN16" s="169" t="e">
        <f t="shared" si="21"/>
        <v>#N/A</v>
      </c>
      <c r="KO16" s="169" t="e">
        <f t="shared" si="21"/>
        <v>#N/A</v>
      </c>
      <c r="KP16" s="169" t="e">
        <f t="shared" si="21"/>
        <v>#N/A</v>
      </c>
      <c r="KQ16" s="169" t="e">
        <f t="shared" si="21"/>
        <v>#N/A</v>
      </c>
      <c r="KR16" s="169" t="e">
        <f t="shared" si="21"/>
        <v>#N/A</v>
      </c>
      <c r="KS16" s="169" t="e">
        <f t="shared" si="21"/>
        <v>#N/A</v>
      </c>
      <c r="KT16" s="169" t="e">
        <f t="shared" si="21"/>
        <v>#N/A</v>
      </c>
      <c r="KU16" s="169" t="e">
        <f t="shared" si="21"/>
        <v>#N/A</v>
      </c>
      <c r="KV16" s="169" t="e">
        <f t="shared" si="21"/>
        <v>#N/A</v>
      </c>
      <c r="KW16" s="169" t="e">
        <f t="shared" si="21"/>
        <v>#N/A</v>
      </c>
      <c r="KX16" s="169" t="e">
        <f t="shared" si="21"/>
        <v>#N/A</v>
      </c>
      <c r="KY16" s="169" t="e">
        <f t="shared" si="22"/>
        <v>#N/A</v>
      </c>
      <c r="KZ16" s="169" t="e">
        <f t="shared" si="22"/>
        <v>#N/A</v>
      </c>
      <c r="LA16" s="169" t="e">
        <f t="shared" si="22"/>
        <v>#N/A</v>
      </c>
      <c r="LB16" s="169" t="e">
        <f t="shared" si="22"/>
        <v>#N/A</v>
      </c>
      <c r="LC16" s="169" t="e">
        <f t="shared" si="22"/>
        <v>#N/A</v>
      </c>
      <c r="LD16" s="169" t="e">
        <f t="shared" si="22"/>
        <v>#N/A</v>
      </c>
      <c r="LE16" s="169" t="e">
        <f t="shared" si="22"/>
        <v>#N/A</v>
      </c>
      <c r="LF16" s="169" t="e">
        <f t="shared" si="22"/>
        <v>#N/A</v>
      </c>
      <c r="LG16" s="169" t="e">
        <f t="shared" si="22"/>
        <v>#N/A</v>
      </c>
      <c r="LH16" s="169" t="e">
        <f t="shared" si="22"/>
        <v>#N/A</v>
      </c>
      <c r="LI16" s="169" t="e">
        <f t="shared" si="22"/>
        <v>#N/A</v>
      </c>
      <c r="LJ16" s="169" t="e">
        <f t="shared" si="22"/>
        <v>#N/A</v>
      </c>
      <c r="LK16" s="169" t="e">
        <f t="shared" si="22"/>
        <v>#N/A</v>
      </c>
      <c r="LL16" s="169" t="e">
        <f t="shared" si="22"/>
        <v>#N/A</v>
      </c>
      <c r="LM16" s="169" t="e">
        <f t="shared" si="22"/>
        <v>#N/A</v>
      </c>
      <c r="LN16" s="169" t="e">
        <f t="shared" si="22"/>
        <v>#N/A</v>
      </c>
      <c r="LO16" s="169" t="e">
        <f t="shared" si="23"/>
        <v>#N/A</v>
      </c>
      <c r="LP16" s="169" t="e">
        <f t="shared" si="23"/>
        <v>#N/A</v>
      </c>
      <c r="LQ16" s="169" t="e">
        <f t="shared" si="23"/>
        <v>#N/A</v>
      </c>
      <c r="LR16" s="169" t="e">
        <f t="shared" si="23"/>
        <v>#N/A</v>
      </c>
      <c r="LS16" s="169" t="e">
        <f t="shared" si="23"/>
        <v>#N/A</v>
      </c>
      <c r="LT16" s="169" t="e">
        <f t="shared" si="23"/>
        <v>#N/A</v>
      </c>
      <c r="LU16" s="169" t="e">
        <f t="shared" si="23"/>
        <v>#N/A</v>
      </c>
      <c r="LV16" s="169" t="e">
        <f t="shared" si="23"/>
        <v>#N/A</v>
      </c>
      <c r="LW16" s="169" t="e">
        <f t="shared" si="23"/>
        <v>#N/A</v>
      </c>
      <c r="LX16" s="169" t="e">
        <f t="shared" si="23"/>
        <v>#N/A</v>
      </c>
      <c r="LY16" s="169" t="e">
        <f t="shared" si="23"/>
        <v>#N/A</v>
      </c>
      <c r="LZ16" s="169" t="e">
        <f t="shared" si="23"/>
        <v>#N/A</v>
      </c>
      <c r="MA16" s="169" t="e">
        <f t="shared" si="23"/>
        <v>#N/A</v>
      </c>
      <c r="MB16" s="169" t="e">
        <f t="shared" si="23"/>
        <v>#N/A</v>
      </c>
      <c r="MC16" s="169" t="e">
        <f t="shared" si="23"/>
        <v>#N/A</v>
      </c>
      <c r="MD16" s="169" t="e">
        <f t="shared" si="23"/>
        <v>#N/A</v>
      </c>
      <c r="ME16" s="169" t="e">
        <f t="shared" si="24"/>
        <v>#N/A</v>
      </c>
      <c r="MF16" s="169" t="e">
        <f t="shared" si="24"/>
        <v>#N/A</v>
      </c>
      <c r="MG16" s="169" t="e">
        <f t="shared" si="24"/>
        <v>#N/A</v>
      </c>
      <c r="MH16" s="169" t="e">
        <f t="shared" si="24"/>
        <v>#N/A</v>
      </c>
      <c r="MI16" s="169" t="e">
        <f t="shared" si="24"/>
        <v>#N/A</v>
      </c>
      <c r="MJ16" s="169" t="e">
        <f t="shared" si="24"/>
        <v>#N/A</v>
      </c>
      <c r="MK16" s="169" t="e">
        <f t="shared" si="24"/>
        <v>#N/A</v>
      </c>
      <c r="ML16" s="169" t="e">
        <f t="shared" si="24"/>
        <v>#N/A</v>
      </c>
      <c r="MM16" s="169" t="e">
        <f t="shared" si="24"/>
        <v>#N/A</v>
      </c>
      <c r="MN16" s="169" t="e">
        <f t="shared" si="24"/>
        <v>#N/A</v>
      </c>
      <c r="MO16" s="169" t="e">
        <f t="shared" si="24"/>
        <v>#N/A</v>
      </c>
      <c r="MP16" s="169" t="e">
        <f t="shared" si="24"/>
        <v>#N/A</v>
      </c>
      <c r="MQ16" s="169" t="e">
        <f t="shared" si="24"/>
        <v>#N/A</v>
      </c>
      <c r="MR16" s="169" t="e">
        <f t="shared" si="24"/>
        <v>#N/A</v>
      </c>
      <c r="MS16" s="169" t="e">
        <f t="shared" si="24"/>
        <v>#N/A</v>
      </c>
      <c r="MT16" s="169" t="e">
        <f t="shared" si="24"/>
        <v>#N/A</v>
      </c>
      <c r="MU16" s="169" t="e">
        <f t="shared" si="25"/>
        <v>#N/A</v>
      </c>
      <c r="MV16" s="169" t="e">
        <f t="shared" si="25"/>
        <v>#N/A</v>
      </c>
      <c r="MW16" s="169" t="e">
        <f t="shared" si="25"/>
        <v>#N/A</v>
      </c>
      <c r="MX16" s="169" t="e">
        <f t="shared" si="25"/>
        <v>#N/A</v>
      </c>
      <c r="MY16" s="169" t="e">
        <f t="shared" si="25"/>
        <v>#N/A</v>
      </c>
      <c r="MZ16" s="169" t="e">
        <f t="shared" si="25"/>
        <v>#N/A</v>
      </c>
      <c r="NA16" s="169" t="e">
        <f t="shared" si="25"/>
        <v>#N/A</v>
      </c>
      <c r="NB16" s="169" t="e">
        <f t="shared" si="25"/>
        <v>#N/A</v>
      </c>
      <c r="NC16" s="169" t="e">
        <f t="shared" si="25"/>
        <v>#N/A</v>
      </c>
      <c r="ND16" s="169" t="e">
        <f t="shared" si="25"/>
        <v>#N/A</v>
      </c>
      <c r="NE16" s="169" t="e">
        <f t="shared" si="25"/>
        <v>#N/A</v>
      </c>
      <c r="NF16" s="169" t="e">
        <f t="shared" si="25"/>
        <v>#N/A</v>
      </c>
      <c r="NG16" s="169" t="e">
        <f t="shared" si="25"/>
        <v>#N/A</v>
      </c>
      <c r="NH16" s="169" t="e">
        <f t="shared" si="25"/>
        <v>#N/A</v>
      </c>
      <c r="NI16" s="169" t="e">
        <f t="shared" si="25"/>
        <v>#N/A</v>
      </c>
      <c r="NJ16" s="169" t="e">
        <f t="shared" si="25"/>
        <v>#N/A</v>
      </c>
      <c r="NK16" s="169" t="e">
        <f t="shared" si="26"/>
        <v>#N/A</v>
      </c>
      <c r="NL16" s="169" t="e">
        <f t="shared" si="26"/>
        <v>#N/A</v>
      </c>
      <c r="NM16" s="169" t="e">
        <f t="shared" si="26"/>
        <v>#N/A</v>
      </c>
      <c r="NN16" s="169" t="e">
        <f t="shared" si="26"/>
        <v>#N/A</v>
      </c>
      <c r="NO16" s="169" t="e">
        <f t="shared" si="26"/>
        <v>#N/A</v>
      </c>
      <c r="NP16" s="169" t="e">
        <f t="shared" si="26"/>
        <v>#N/A</v>
      </c>
      <c r="NQ16" s="169" t="e">
        <f t="shared" si="26"/>
        <v>#N/A</v>
      </c>
      <c r="NR16" s="169" t="e">
        <f t="shared" si="26"/>
        <v>#N/A</v>
      </c>
      <c r="NS16" s="169" t="e">
        <f t="shared" si="26"/>
        <v>#N/A</v>
      </c>
      <c r="NT16" s="169" t="e">
        <f t="shared" si="26"/>
        <v>#N/A</v>
      </c>
      <c r="NU16" s="169" t="e">
        <f t="shared" si="26"/>
        <v>#N/A</v>
      </c>
      <c r="NV16" s="169" t="e">
        <f t="shared" si="26"/>
        <v>#N/A</v>
      </c>
      <c r="NW16" s="169" t="e">
        <f t="shared" si="26"/>
        <v>#N/A</v>
      </c>
      <c r="NX16" s="169" t="e">
        <f t="shared" si="26"/>
        <v>#N/A</v>
      </c>
      <c r="NY16" s="169" t="e">
        <f t="shared" si="26"/>
        <v>#N/A</v>
      </c>
      <c r="NZ16" s="169" t="e">
        <f t="shared" si="26"/>
        <v>#N/A</v>
      </c>
      <c r="OA16" s="169" t="e">
        <f t="shared" si="27"/>
        <v>#N/A</v>
      </c>
      <c r="OB16" s="169" t="e">
        <f t="shared" si="27"/>
        <v>#N/A</v>
      </c>
      <c r="OC16" s="169" t="e">
        <f t="shared" si="27"/>
        <v>#N/A</v>
      </c>
      <c r="OD16" s="169" t="e">
        <f t="shared" si="27"/>
        <v>#N/A</v>
      </c>
      <c r="OE16" s="169" t="e">
        <f t="shared" si="27"/>
        <v>#N/A</v>
      </c>
      <c r="OF16" s="169" t="e">
        <f t="shared" si="27"/>
        <v>#N/A</v>
      </c>
      <c r="OG16" s="169" t="e">
        <f t="shared" si="27"/>
        <v>#N/A</v>
      </c>
      <c r="OH16" s="169" t="e">
        <f t="shared" si="27"/>
        <v>#N/A</v>
      </c>
      <c r="OI16" s="169" t="e">
        <f t="shared" si="27"/>
        <v>#N/A</v>
      </c>
      <c r="OJ16" s="169" t="e">
        <f t="shared" si="27"/>
        <v>#N/A</v>
      </c>
      <c r="OK16" s="169" t="e">
        <f t="shared" si="27"/>
        <v>#N/A</v>
      </c>
      <c r="OL16" s="169" t="e">
        <f t="shared" si="27"/>
        <v>#N/A</v>
      </c>
      <c r="OM16" s="169" t="e">
        <f t="shared" si="27"/>
        <v>#N/A</v>
      </c>
      <c r="ON16" s="169" t="e">
        <f t="shared" si="27"/>
        <v>#N/A</v>
      </c>
      <c r="OO16" s="169" t="e">
        <f t="shared" si="27"/>
        <v>#N/A</v>
      </c>
      <c r="OP16" s="169" t="e">
        <f t="shared" si="27"/>
        <v>#N/A</v>
      </c>
      <c r="OQ16" s="169" t="e">
        <f t="shared" si="28"/>
        <v>#N/A</v>
      </c>
      <c r="OR16" s="169" t="e">
        <f t="shared" si="28"/>
        <v>#N/A</v>
      </c>
      <c r="OS16" s="169" t="e">
        <f t="shared" si="28"/>
        <v>#N/A</v>
      </c>
      <c r="OT16" s="169" t="e">
        <f t="shared" si="28"/>
        <v>#N/A</v>
      </c>
      <c r="OU16" s="169" t="e">
        <f t="shared" si="28"/>
        <v>#N/A</v>
      </c>
      <c r="OV16" s="169" t="e">
        <f t="shared" si="28"/>
        <v>#N/A</v>
      </c>
      <c r="OW16" s="169" t="e">
        <f t="shared" si="28"/>
        <v>#N/A</v>
      </c>
      <c r="OX16" s="169" t="e">
        <f t="shared" si="28"/>
        <v>#N/A</v>
      </c>
      <c r="OY16" s="169" t="e">
        <f t="shared" si="28"/>
        <v>#N/A</v>
      </c>
      <c r="OZ16" s="169" t="e">
        <f t="shared" si="28"/>
        <v>#N/A</v>
      </c>
      <c r="PA16" s="169" t="e">
        <f t="shared" si="28"/>
        <v>#N/A</v>
      </c>
      <c r="PB16" s="169" t="e">
        <f t="shared" si="28"/>
        <v>#N/A</v>
      </c>
      <c r="PC16" s="169" t="e">
        <f t="shared" si="28"/>
        <v>#N/A</v>
      </c>
      <c r="PD16" s="169" t="e">
        <f t="shared" si="28"/>
        <v>#N/A</v>
      </c>
      <c r="PE16" s="169" t="e">
        <f t="shared" si="28"/>
        <v>#N/A</v>
      </c>
      <c r="PF16" s="169" t="e">
        <f t="shared" si="28"/>
        <v>#N/A</v>
      </c>
      <c r="PG16" s="169" t="e">
        <f t="shared" si="29"/>
        <v>#N/A</v>
      </c>
      <c r="PH16" s="169" t="e">
        <f t="shared" si="29"/>
        <v>#N/A</v>
      </c>
      <c r="PI16" s="169" t="e">
        <f t="shared" si="29"/>
        <v>#N/A</v>
      </c>
      <c r="PJ16" s="169" t="e">
        <f t="shared" si="29"/>
        <v>#N/A</v>
      </c>
      <c r="PK16" s="169" t="e">
        <f t="shared" si="29"/>
        <v>#N/A</v>
      </c>
      <c r="PL16" s="169" t="e">
        <f t="shared" si="29"/>
        <v>#N/A</v>
      </c>
      <c r="PM16" s="169" t="e">
        <f t="shared" si="29"/>
        <v>#N/A</v>
      </c>
      <c r="PN16" s="169" t="e">
        <f t="shared" si="29"/>
        <v>#N/A</v>
      </c>
      <c r="PO16" s="169" t="e">
        <f t="shared" si="29"/>
        <v>#N/A</v>
      </c>
    </row>
    <row r="17" spans="1:431" hidden="1" x14ac:dyDescent="0.75">
      <c r="A17" s="390"/>
      <c r="B17" s="396" t="str">
        <f>IF($R17="","",ROUND(_xlfn.NORM.INV(ABS(VLOOKUP($T$1,VLookups!$A$43:$B$44,2,FALSE)-B$2),$N17,$R17),0))</f>
        <v/>
      </c>
      <c r="C17" s="403" t="str">
        <f t="shared" si="30"/>
        <v/>
      </c>
      <c r="D17" s="404" t="str">
        <f t="shared" si="31"/>
        <v/>
      </c>
      <c r="E17" s="109"/>
      <c r="F17" s="117"/>
      <c r="G17" s="122" t="str">
        <f t="shared" si="32"/>
        <v/>
      </c>
      <c r="H17" s="95"/>
      <c r="I17" s="122" t="str">
        <f t="shared" si="33"/>
        <v/>
      </c>
      <c r="J17" s="117"/>
      <c r="K17" s="110"/>
      <c r="L17" s="124" t="str">
        <f t="shared" si="0"/>
        <v/>
      </c>
      <c r="M17" s="124" t="str">
        <f t="shared" si="1"/>
        <v/>
      </c>
      <c r="N17" s="73" t="str">
        <f t="shared" si="34"/>
        <v/>
      </c>
      <c r="O17" s="23"/>
      <c r="P17" s="57"/>
      <c r="Q17" s="280"/>
      <c r="R17" s="74" t="str">
        <f>IF(AND(G17&gt;0,H17&gt;0,I17&gt;0),IF(ISBLANK(Q17),IF(ISBLANK(O17),"",(I17-G17)*VLOOKUP(O17,VLookups!$A$4:$B$13,2,FALSE)),Q17),"")</f>
        <v/>
      </c>
      <c r="S17" s="75" t="str">
        <f t="shared" si="2"/>
        <v/>
      </c>
      <c r="T17" s="95"/>
      <c r="U17" s="270" t="str">
        <f>IF(AND(T17&gt;0,H17&gt;0,NOT(R17="")),ABS(VLOOKUP($T$1,VLookups!$A$43:$B$44,2,FALSE)-_xlfn.NORM.DIST(T17,N17,R17,TRUE)),"")</f>
        <v/>
      </c>
      <c r="V17" s="94" t="str">
        <f>IF(AND($G17&gt;0,$H17&gt;0,$I17&gt;0,NOT(ISBLANK($O17))),_xlfn.NORM.INV(ABS(VLOOKUP($T$1,VLookups!$A$43:$B$44,2,FALSE)-V$3),$N17,$R17),"")</f>
        <v/>
      </c>
      <c r="W17" s="93" t="str">
        <f>IF(AND($G17&gt;0,$H17&gt;0,$I17&gt;0,NOT(ISBLANK($O17))),_xlfn.NORM.INV(ABS(VLOOKUP($T$1,VLookups!$A$43:$B$44,2,FALSE)-W$3),$N17,$R17),"")</f>
        <v/>
      </c>
      <c r="X17" s="94" t="str">
        <f>IF(AND($G17&gt;0,$H17&gt;0,$I17&gt;0,NOT(ISBLANK($O17))),_xlfn.NORM.INV(ABS(VLOOKUP($T$1,VLookups!$A$43:$B$44,2,FALSE)-X$3),$N17,$R17),"")</f>
        <v/>
      </c>
      <c r="Y17" s="93" t="str">
        <f>IF(AND($G17&gt;0,$H17&gt;0,$I17&gt;0,NOT(ISBLANK($O17))),_xlfn.NORM.INV(ABS(VLOOKUP($T$1,VLookups!$A$43:$B$44,2,FALSE)-Y$3),$N17,$R17),"")</f>
        <v/>
      </c>
      <c r="Z17" s="94" t="str">
        <f>IF(AND($G17&gt;0,$H17&gt;0,$I17&gt;0,NOT(ISBLANK($O17))),_xlfn.NORM.INV(ABS(VLOOKUP($T$1,VLookups!$A$43:$B$44,2,FALSE)-Z$3),$N17,$R17),"")</f>
        <v/>
      </c>
      <c r="AA17" s="93" t="str">
        <f>IF(AND($G17&gt;0,$H17&gt;0,$I17&gt;0,NOT(ISBLANK($O17))),_xlfn.NORM.INV(ABS(VLOOKUP($T$1,VLookups!$A$43:$B$44,2,FALSE)-AA$3),$N17,$R17),"")</f>
        <v/>
      </c>
      <c r="AB17" s="5"/>
      <c r="AC17" s="168" t="str">
        <f t="shared" si="35"/>
        <v/>
      </c>
      <c r="AD17" s="49" t="str">
        <f t="shared" si="36"/>
        <v/>
      </c>
      <c r="AE17" s="49" t="str">
        <f t="shared" si="36"/>
        <v/>
      </c>
      <c r="AF17" s="49" t="str">
        <f t="shared" si="36"/>
        <v/>
      </c>
      <c r="AG17" s="49" t="str">
        <f t="shared" si="36"/>
        <v/>
      </c>
      <c r="AH17" s="49" t="str">
        <f t="shared" si="36"/>
        <v/>
      </c>
      <c r="AI17" s="49" t="str">
        <f t="shared" si="36"/>
        <v/>
      </c>
      <c r="AJ17" s="49" t="str">
        <f t="shared" si="36"/>
        <v/>
      </c>
      <c r="AK17" s="49" t="str">
        <f t="shared" si="36"/>
        <v/>
      </c>
      <c r="AL17" s="49" t="str">
        <f t="shared" si="36"/>
        <v/>
      </c>
      <c r="AM17" s="49" t="str">
        <f t="shared" si="36"/>
        <v/>
      </c>
      <c r="AN17" s="49" t="str">
        <f t="shared" si="36"/>
        <v/>
      </c>
      <c r="AO17" s="49" t="str">
        <f t="shared" si="36"/>
        <v/>
      </c>
      <c r="AP17" s="49" t="str">
        <f t="shared" si="36"/>
        <v/>
      </c>
      <c r="AQ17" s="49" t="str">
        <f t="shared" si="36"/>
        <v/>
      </c>
      <c r="AR17" s="49" t="str">
        <f t="shared" si="36"/>
        <v/>
      </c>
      <c r="AS17" s="49" t="str">
        <f t="shared" si="36"/>
        <v/>
      </c>
      <c r="AT17" s="49" t="str">
        <f t="shared" si="3"/>
        <v/>
      </c>
      <c r="AU17" s="49" t="str">
        <f t="shared" si="4"/>
        <v/>
      </c>
      <c r="AV17" s="49" t="str">
        <f t="shared" si="4"/>
        <v/>
      </c>
      <c r="AW17" s="49" t="str">
        <f t="shared" si="4"/>
        <v/>
      </c>
      <c r="AX17" s="49" t="str">
        <f t="shared" si="4"/>
        <v/>
      </c>
      <c r="AY17" s="49" t="str">
        <f t="shared" si="4"/>
        <v/>
      </c>
      <c r="AZ17" s="49" t="str">
        <f t="shared" si="4"/>
        <v/>
      </c>
      <c r="BA17" s="49" t="str">
        <f t="shared" si="4"/>
        <v/>
      </c>
      <c r="BB17" s="49" t="str">
        <f t="shared" si="4"/>
        <v/>
      </c>
      <c r="BC17" s="49" t="str">
        <f t="shared" si="4"/>
        <v/>
      </c>
      <c r="BD17" s="49" t="str">
        <f t="shared" si="4"/>
        <v/>
      </c>
      <c r="BE17" s="49" t="str">
        <f t="shared" si="4"/>
        <v/>
      </c>
      <c r="BF17" s="49" t="str">
        <f t="shared" si="4"/>
        <v/>
      </c>
      <c r="BG17" s="49" t="str">
        <f t="shared" si="4"/>
        <v/>
      </c>
      <c r="BH17" s="49" t="str">
        <f t="shared" si="4"/>
        <v/>
      </c>
      <c r="BI17" s="49" t="str">
        <f t="shared" si="4"/>
        <v/>
      </c>
      <c r="BJ17" s="49" t="str">
        <f t="shared" si="4"/>
        <v/>
      </c>
      <c r="BK17" s="49" t="str">
        <f t="shared" si="5"/>
        <v/>
      </c>
      <c r="BL17" s="49" t="str">
        <f t="shared" si="5"/>
        <v/>
      </c>
      <c r="BM17" s="49" t="str">
        <f t="shared" si="5"/>
        <v/>
      </c>
      <c r="BN17" s="49" t="str">
        <f t="shared" si="5"/>
        <v/>
      </c>
      <c r="BO17" s="49" t="str">
        <f t="shared" si="5"/>
        <v/>
      </c>
      <c r="BP17" s="49" t="str">
        <f t="shared" si="5"/>
        <v/>
      </c>
      <c r="BQ17" s="49" t="str">
        <f t="shared" si="5"/>
        <v/>
      </c>
      <c r="BR17" s="49" t="str">
        <f t="shared" si="5"/>
        <v/>
      </c>
      <c r="BS17" s="49" t="str">
        <f t="shared" si="5"/>
        <v/>
      </c>
      <c r="BT17" s="49" t="str">
        <f t="shared" si="5"/>
        <v/>
      </c>
      <c r="BU17" s="49" t="str">
        <f t="shared" si="5"/>
        <v/>
      </c>
      <c r="BV17" s="49" t="str">
        <f t="shared" si="5"/>
        <v/>
      </c>
      <c r="BW17" s="49" t="str">
        <f t="shared" si="5"/>
        <v/>
      </c>
      <c r="BX17" s="49" t="str">
        <f t="shared" si="5"/>
        <v/>
      </c>
      <c r="BY17" s="49" t="str">
        <f t="shared" si="5"/>
        <v/>
      </c>
      <c r="BZ17" s="49" t="str">
        <f t="shared" si="5"/>
        <v/>
      </c>
      <c r="CA17" s="49" t="str">
        <f t="shared" si="6"/>
        <v/>
      </c>
      <c r="CB17" s="49" t="str">
        <f t="shared" si="6"/>
        <v/>
      </c>
      <c r="CC17" s="49" t="str">
        <f t="shared" si="6"/>
        <v/>
      </c>
      <c r="CD17" s="49" t="str">
        <f t="shared" si="6"/>
        <v/>
      </c>
      <c r="CE17" s="49" t="str">
        <f t="shared" si="6"/>
        <v/>
      </c>
      <c r="CF17" s="49" t="str">
        <f t="shared" si="6"/>
        <v/>
      </c>
      <c r="CG17" s="49" t="str">
        <f t="shared" si="6"/>
        <v/>
      </c>
      <c r="CH17" s="49" t="str">
        <f t="shared" si="6"/>
        <v/>
      </c>
      <c r="CI17" s="49" t="str">
        <f t="shared" si="6"/>
        <v/>
      </c>
      <c r="CJ17" s="49" t="str">
        <f t="shared" si="6"/>
        <v/>
      </c>
      <c r="CK17" s="49" t="str">
        <f t="shared" si="6"/>
        <v/>
      </c>
      <c r="CL17" s="49" t="str">
        <f t="shared" si="6"/>
        <v/>
      </c>
      <c r="CM17" s="49" t="str">
        <f t="shared" si="6"/>
        <v/>
      </c>
      <c r="CN17" s="49" t="str">
        <f t="shared" si="6"/>
        <v/>
      </c>
      <c r="CO17" s="49" t="str">
        <f t="shared" si="6"/>
        <v/>
      </c>
      <c r="CP17" s="49" t="str">
        <f t="shared" si="6"/>
        <v/>
      </c>
      <c r="CQ17" s="49" t="str">
        <f t="shared" si="7"/>
        <v/>
      </c>
      <c r="CR17" s="49" t="str">
        <f t="shared" si="7"/>
        <v/>
      </c>
      <c r="CS17" s="49" t="str">
        <f t="shared" si="7"/>
        <v/>
      </c>
      <c r="CT17" s="49" t="str">
        <f t="shared" si="7"/>
        <v/>
      </c>
      <c r="CU17" s="49" t="str">
        <f t="shared" si="7"/>
        <v/>
      </c>
      <c r="CV17" s="49" t="str">
        <f t="shared" si="7"/>
        <v/>
      </c>
      <c r="CW17" s="49" t="str">
        <f t="shared" si="7"/>
        <v/>
      </c>
      <c r="CX17" s="49" t="str">
        <f t="shared" si="7"/>
        <v/>
      </c>
      <c r="CY17" s="49" t="str">
        <f t="shared" si="7"/>
        <v/>
      </c>
      <c r="CZ17" s="49" t="str">
        <f t="shared" si="7"/>
        <v/>
      </c>
      <c r="DA17" s="49" t="str">
        <f t="shared" si="7"/>
        <v/>
      </c>
      <c r="DB17" s="49" t="str">
        <f t="shared" si="7"/>
        <v/>
      </c>
      <c r="DC17" s="49" t="str">
        <f t="shared" si="7"/>
        <v/>
      </c>
      <c r="DD17" s="49" t="str">
        <f t="shared" si="7"/>
        <v/>
      </c>
      <c r="DE17" s="49" t="str">
        <f t="shared" si="7"/>
        <v/>
      </c>
      <c r="DF17" s="49" t="str">
        <f t="shared" si="7"/>
        <v/>
      </c>
      <c r="DG17" s="49" t="str">
        <f t="shared" si="8"/>
        <v/>
      </c>
      <c r="DH17" s="49" t="str">
        <f t="shared" si="8"/>
        <v/>
      </c>
      <c r="DI17" s="49" t="str">
        <f t="shared" si="8"/>
        <v/>
      </c>
      <c r="DJ17" s="49" t="str">
        <f t="shared" si="8"/>
        <v/>
      </c>
      <c r="DK17" s="49" t="str">
        <f t="shared" si="8"/>
        <v/>
      </c>
      <c r="DL17" s="49" t="str">
        <f t="shared" si="8"/>
        <v/>
      </c>
      <c r="DM17" s="49" t="str">
        <f t="shared" si="8"/>
        <v/>
      </c>
      <c r="DN17" s="49" t="str">
        <f t="shared" si="8"/>
        <v/>
      </c>
      <c r="DO17" s="49" t="str">
        <f t="shared" si="8"/>
        <v/>
      </c>
      <c r="DP17" s="49" t="str">
        <f t="shared" si="8"/>
        <v/>
      </c>
      <c r="DQ17" s="49" t="str">
        <f t="shared" si="8"/>
        <v/>
      </c>
      <c r="DR17" s="49" t="str">
        <f t="shared" si="8"/>
        <v/>
      </c>
      <c r="DS17" s="49" t="str">
        <f t="shared" si="8"/>
        <v/>
      </c>
      <c r="DT17" s="49" t="str">
        <f t="shared" si="8"/>
        <v/>
      </c>
      <c r="DU17" s="49" t="str">
        <f t="shared" si="8"/>
        <v/>
      </c>
      <c r="DV17" s="49" t="str">
        <f t="shared" si="8"/>
        <v/>
      </c>
      <c r="DW17" s="49" t="str">
        <f t="shared" si="9"/>
        <v/>
      </c>
      <c r="DX17" s="49" t="str">
        <f t="shared" si="9"/>
        <v/>
      </c>
      <c r="DY17" s="49" t="str">
        <f t="shared" si="9"/>
        <v/>
      </c>
      <c r="DZ17" s="183" t="str">
        <f t="shared" si="37"/>
        <v/>
      </c>
      <c r="EA17" s="49" t="str">
        <f t="shared" si="10"/>
        <v/>
      </c>
      <c r="EB17" s="49" t="str">
        <f t="shared" si="10"/>
        <v/>
      </c>
      <c r="EC17" s="49" t="str">
        <f t="shared" si="10"/>
        <v/>
      </c>
      <c r="ED17" s="49" t="str">
        <f t="shared" si="10"/>
        <v/>
      </c>
      <c r="EE17" s="49" t="str">
        <f t="shared" si="10"/>
        <v/>
      </c>
      <c r="EF17" s="49" t="str">
        <f t="shared" si="10"/>
        <v/>
      </c>
      <c r="EG17" s="49" t="str">
        <f t="shared" si="10"/>
        <v/>
      </c>
      <c r="EH17" s="49" t="str">
        <f t="shared" si="10"/>
        <v/>
      </c>
      <c r="EI17" s="49" t="str">
        <f t="shared" si="10"/>
        <v/>
      </c>
      <c r="EJ17" s="49" t="str">
        <f t="shared" si="10"/>
        <v/>
      </c>
      <c r="EK17" s="49" t="str">
        <f t="shared" si="10"/>
        <v/>
      </c>
      <c r="EL17" s="49" t="str">
        <f t="shared" si="10"/>
        <v/>
      </c>
      <c r="EM17" s="49" t="str">
        <f t="shared" si="10"/>
        <v/>
      </c>
      <c r="EN17" s="49" t="str">
        <f t="shared" si="10"/>
        <v/>
      </c>
      <c r="EO17" s="49" t="str">
        <f t="shared" si="10"/>
        <v/>
      </c>
      <c r="EP17" s="49" t="str">
        <f t="shared" si="10"/>
        <v/>
      </c>
      <c r="EQ17" s="49" t="str">
        <f t="shared" si="11"/>
        <v/>
      </c>
      <c r="ER17" s="49" t="str">
        <f t="shared" si="11"/>
        <v/>
      </c>
      <c r="ES17" s="49" t="str">
        <f t="shared" si="11"/>
        <v/>
      </c>
      <c r="ET17" s="49" t="str">
        <f t="shared" si="11"/>
        <v/>
      </c>
      <c r="EU17" s="49" t="str">
        <f t="shared" si="11"/>
        <v/>
      </c>
      <c r="EV17" s="49" t="str">
        <f t="shared" si="11"/>
        <v/>
      </c>
      <c r="EW17" s="49" t="str">
        <f t="shared" si="11"/>
        <v/>
      </c>
      <c r="EX17" s="49" t="str">
        <f t="shared" si="11"/>
        <v/>
      </c>
      <c r="EY17" s="49" t="str">
        <f t="shared" si="11"/>
        <v/>
      </c>
      <c r="EZ17" s="49" t="str">
        <f t="shared" si="11"/>
        <v/>
      </c>
      <c r="FA17" s="49" t="str">
        <f t="shared" si="11"/>
        <v/>
      </c>
      <c r="FB17" s="49" t="str">
        <f t="shared" si="11"/>
        <v/>
      </c>
      <c r="FC17" s="49" t="str">
        <f t="shared" si="11"/>
        <v/>
      </c>
      <c r="FD17" s="49" t="str">
        <f t="shared" si="11"/>
        <v/>
      </c>
      <c r="FE17" s="49" t="str">
        <f t="shared" si="11"/>
        <v/>
      </c>
      <c r="FF17" s="49" t="str">
        <f t="shared" si="11"/>
        <v/>
      </c>
      <c r="FG17" s="49" t="str">
        <f t="shared" si="12"/>
        <v/>
      </c>
      <c r="FH17" s="49" t="str">
        <f t="shared" si="12"/>
        <v/>
      </c>
      <c r="FI17" s="49" t="str">
        <f t="shared" si="12"/>
        <v/>
      </c>
      <c r="FJ17" s="49" t="str">
        <f t="shared" si="12"/>
        <v/>
      </c>
      <c r="FK17" s="49" t="str">
        <f t="shared" si="12"/>
        <v/>
      </c>
      <c r="FL17" s="49" t="str">
        <f t="shared" si="12"/>
        <v/>
      </c>
      <c r="FM17" s="49" t="str">
        <f t="shared" si="12"/>
        <v/>
      </c>
      <c r="FN17" s="49" t="str">
        <f t="shared" si="12"/>
        <v/>
      </c>
      <c r="FO17" s="49" t="str">
        <f t="shared" si="12"/>
        <v/>
      </c>
      <c r="FP17" s="49" t="str">
        <f t="shared" si="12"/>
        <v/>
      </c>
      <c r="FQ17" s="49" t="str">
        <f t="shared" si="12"/>
        <v/>
      </c>
      <c r="FR17" s="49" t="str">
        <f t="shared" si="12"/>
        <v/>
      </c>
      <c r="FS17" s="49" t="str">
        <f t="shared" si="12"/>
        <v/>
      </c>
      <c r="FT17" s="49" t="str">
        <f t="shared" si="12"/>
        <v/>
      </c>
      <c r="FU17" s="49" t="str">
        <f t="shared" si="12"/>
        <v/>
      </c>
      <c r="FV17" s="49" t="str">
        <f t="shared" si="12"/>
        <v/>
      </c>
      <c r="FW17" s="49" t="str">
        <f t="shared" si="13"/>
        <v/>
      </c>
      <c r="FX17" s="49" t="str">
        <f t="shared" si="13"/>
        <v/>
      </c>
      <c r="FY17" s="49" t="str">
        <f t="shared" si="13"/>
        <v/>
      </c>
      <c r="FZ17" s="49" t="str">
        <f t="shared" si="13"/>
        <v/>
      </c>
      <c r="GA17" s="49" t="str">
        <f t="shared" si="13"/>
        <v/>
      </c>
      <c r="GB17" s="49" t="str">
        <f t="shared" si="13"/>
        <v/>
      </c>
      <c r="GC17" s="49" t="str">
        <f t="shared" si="13"/>
        <v/>
      </c>
      <c r="GD17" s="49" t="str">
        <f t="shared" si="13"/>
        <v/>
      </c>
      <c r="GE17" s="49" t="str">
        <f t="shared" si="13"/>
        <v/>
      </c>
      <c r="GF17" s="49" t="str">
        <f t="shared" si="13"/>
        <v/>
      </c>
      <c r="GG17" s="49" t="str">
        <f t="shared" si="13"/>
        <v/>
      </c>
      <c r="GH17" s="49" t="str">
        <f t="shared" si="13"/>
        <v/>
      </c>
      <c r="GI17" s="49" t="str">
        <f t="shared" si="13"/>
        <v/>
      </c>
      <c r="GJ17" s="49" t="str">
        <f t="shared" si="13"/>
        <v/>
      </c>
      <c r="GK17" s="49" t="str">
        <f t="shared" si="13"/>
        <v/>
      </c>
      <c r="GL17" s="49" t="str">
        <f t="shared" si="13"/>
        <v/>
      </c>
      <c r="GM17" s="49" t="str">
        <f t="shared" si="14"/>
        <v/>
      </c>
      <c r="GN17" s="49" t="str">
        <f t="shared" si="14"/>
        <v/>
      </c>
      <c r="GO17" s="49" t="str">
        <f t="shared" si="14"/>
        <v/>
      </c>
      <c r="GP17" s="49" t="str">
        <f t="shared" si="14"/>
        <v/>
      </c>
      <c r="GQ17" s="49" t="str">
        <f t="shared" si="14"/>
        <v/>
      </c>
      <c r="GR17" s="49" t="str">
        <f t="shared" si="14"/>
        <v/>
      </c>
      <c r="GS17" s="49" t="str">
        <f t="shared" si="14"/>
        <v/>
      </c>
      <c r="GT17" s="49" t="str">
        <f t="shared" si="14"/>
        <v/>
      </c>
      <c r="GU17" s="49" t="str">
        <f t="shared" si="14"/>
        <v/>
      </c>
      <c r="GV17" s="49" t="str">
        <f t="shared" si="14"/>
        <v/>
      </c>
      <c r="GW17" s="49" t="str">
        <f t="shared" si="14"/>
        <v/>
      </c>
      <c r="GX17" s="49" t="str">
        <f t="shared" si="14"/>
        <v/>
      </c>
      <c r="GY17" s="49" t="str">
        <f t="shared" si="14"/>
        <v/>
      </c>
      <c r="GZ17" s="49" t="str">
        <f t="shared" si="14"/>
        <v/>
      </c>
      <c r="HA17" s="49" t="str">
        <f t="shared" si="14"/>
        <v/>
      </c>
      <c r="HB17" s="49" t="str">
        <f t="shared" si="14"/>
        <v/>
      </c>
      <c r="HC17" s="49" t="str">
        <f t="shared" si="15"/>
        <v/>
      </c>
      <c r="HD17" s="49" t="str">
        <f t="shared" si="15"/>
        <v/>
      </c>
      <c r="HE17" s="49" t="str">
        <f t="shared" si="15"/>
        <v/>
      </c>
      <c r="HF17" s="49" t="str">
        <f t="shared" si="15"/>
        <v/>
      </c>
      <c r="HG17" s="49" t="str">
        <f t="shared" si="15"/>
        <v/>
      </c>
      <c r="HH17" s="49" t="str">
        <f t="shared" si="15"/>
        <v/>
      </c>
      <c r="HI17" s="49" t="str">
        <f t="shared" si="15"/>
        <v/>
      </c>
      <c r="HJ17" s="49" t="str">
        <f t="shared" si="15"/>
        <v/>
      </c>
      <c r="HK17" s="49" t="str">
        <f t="shared" si="15"/>
        <v/>
      </c>
      <c r="HL17" s="49" t="str">
        <f t="shared" si="15"/>
        <v/>
      </c>
      <c r="HM17" s="49" t="str">
        <f t="shared" si="15"/>
        <v/>
      </c>
      <c r="HN17" s="49" t="str">
        <f t="shared" si="15"/>
        <v/>
      </c>
      <c r="HO17" s="49" t="str">
        <f t="shared" si="15"/>
        <v/>
      </c>
      <c r="HP17" s="49" t="str">
        <f t="shared" si="15"/>
        <v/>
      </c>
      <c r="HQ17" s="49" t="str">
        <f t="shared" si="15"/>
        <v/>
      </c>
      <c r="HR17" s="49" t="str">
        <f t="shared" si="15"/>
        <v/>
      </c>
      <c r="HS17" s="49" t="str">
        <f t="shared" si="16"/>
        <v/>
      </c>
      <c r="HT17" s="49" t="str">
        <f t="shared" si="16"/>
        <v/>
      </c>
      <c r="HU17" s="49" t="str">
        <f t="shared" si="16"/>
        <v/>
      </c>
      <c r="HV17" s="49" t="str">
        <f t="shared" si="16"/>
        <v/>
      </c>
      <c r="HW17" s="169" t="e">
        <f t="shared" si="17"/>
        <v>#N/A</v>
      </c>
      <c r="HX17" s="169" t="e">
        <f t="shared" si="17"/>
        <v>#N/A</v>
      </c>
      <c r="HY17" s="169" t="e">
        <f t="shared" si="17"/>
        <v>#N/A</v>
      </c>
      <c r="HZ17" s="169" t="e">
        <f t="shared" si="17"/>
        <v>#N/A</v>
      </c>
      <c r="IA17" s="169" t="e">
        <f t="shared" si="17"/>
        <v>#N/A</v>
      </c>
      <c r="IB17" s="169" t="e">
        <f t="shared" si="17"/>
        <v>#N/A</v>
      </c>
      <c r="IC17" s="169" t="e">
        <f t="shared" si="17"/>
        <v>#N/A</v>
      </c>
      <c r="ID17" s="169" t="e">
        <f t="shared" si="17"/>
        <v>#N/A</v>
      </c>
      <c r="IE17" s="169" t="e">
        <f t="shared" si="17"/>
        <v>#N/A</v>
      </c>
      <c r="IF17" s="169" t="e">
        <f t="shared" si="17"/>
        <v>#N/A</v>
      </c>
      <c r="IG17" s="169" t="e">
        <f t="shared" si="17"/>
        <v>#N/A</v>
      </c>
      <c r="IH17" s="169" t="e">
        <f t="shared" si="17"/>
        <v>#N/A</v>
      </c>
      <c r="II17" s="169" t="e">
        <f t="shared" si="17"/>
        <v>#N/A</v>
      </c>
      <c r="IJ17" s="169" t="e">
        <f t="shared" si="17"/>
        <v>#N/A</v>
      </c>
      <c r="IK17" s="169" t="e">
        <f t="shared" si="17"/>
        <v>#N/A</v>
      </c>
      <c r="IL17" s="169" t="e">
        <f t="shared" si="17"/>
        <v>#N/A</v>
      </c>
      <c r="IM17" s="169" t="e">
        <f t="shared" si="18"/>
        <v>#N/A</v>
      </c>
      <c r="IN17" s="169" t="e">
        <f t="shared" si="18"/>
        <v>#N/A</v>
      </c>
      <c r="IO17" s="169" t="e">
        <f t="shared" si="18"/>
        <v>#N/A</v>
      </c>
      <c r="IP17" s="169" t="e">
        <f t="shared" si="18"/>
        <v>#N/A</v>
      </c>
      <c r="IQ17" s="169" t="e">
        <f t="shared" si="18"/>
        <v>#N/A</v>
      </c>
      <c r="IR17" s="169" t="e">
        <f t="shared" si="18"/>
        <v>#N/A</v>
      </c>
      <c r="IS17" s="169" t="e">
        <f t="shared" si="18"/>
        <v>#N/A</v>
      </c>
      <c r="IT17" s="169" t="e">
        <f t="shared" si="18"/>
        <v>#N/A</v>
      </c>
      <c r="IU17" s="169" t="e">
        <f t="shared" si="18"/>
        <v>#N/A</v>
      </c>
      <c r="IV17" s="169" t="e">
        <f t="shared" si="18"/>
        <v>#N/A</v>
      </c>
      <c r="IW17" s="169" t="e">
        <f t="shared" si="18"/>
        <v>#N/A</v>
      </c>
      <c r="IX17" s="169" t="e">
        <f t="shared" si="18"/>
        <v>#N/A</v>
      </c>
      <c r="IY17" s="169" t="e">
        <f t="shared" si="18"/>
        <v>#N/A</v>
      </c>
      <c r="IZ17" s="169" t="e">
        <f t="shared" si="18"/>
        <v>#N/A</v>
      </c>
      <c r="JA17" s="169" t="e">
        <f t="shared" si="18"/>
        <v>#N/A</v>
      </c>
      <c r="JB17" s="169" t="e">
        <f t="shared" si="18"/>
        <v>#N/A</v>
      </c>
      <c r="JC17" s="169" t="e">
        <f t="shared" si="19"/>
        <v>#N/A</v>
      </c>
      <c r="JD17" s="169" t="e">
        <f t="shared" si="19"/>
        <v>#N/A</v>
      </c>
      <c r="JE17" s="169" t="e">
        <f t="shared" si="19"/>
        <v>#N/A</v>
      </c>
      <c r="JF17" s="169" t="e">
        <f t="shared" si="19"/>
        <v>#N/A</v>
      </c>
      <c r="JG17" s="169" t="e">
        <f t="shared" si="19"/>
        <v>#N/A</v>
      </c>
      <c r="JH17" s="169" t="e">
        <f t="shared" si="19"/>
        <v>#N/A</v>
      </c>
      <c r="JI17" s="169" t="e">
        <f t="shared" si="19"/>
        <v>#N/A</v>
      </c>
      <c r="JJ17" s="169" t="e">
        <f t="shared" si="19"/>
        <v>#N/A</v>
      </c>
      <c r="JK17" s="169" t="e">
        <f t="shared" si="19"/>
        <v>#N/A</v>
      </c>
      <c r="JL17" s="169" t="e">
        <f t="shared" si="19"/>
        <v>#N/A</v>
      </c>
      <c r="JM17" s="169" t="e">
        <f t="shared" si="19"/>
        <v>#N/A</v>
      </c>
      <c r="JN17" s="169" t="e">
        <f t="shared" si="19"/>
        <v>#N/A</v>
      </c>
      <c r="JO17" s="169" t="e">
        <f t="shared" si="19"/>
        <v>#N/A</v>
      </c>
      <c r="JP17" s="169" t="e">
        <f t="shared" si="19"/>
        <v>#N/A</v>
      </c>
      <c r="JQ17" s="169" t="e">
        <f t="shared" si="19"/>
        <v>#N/A</v>
      </c>
      <c r="JR17" s="169" t="e">
        <f t="shared" si="19"/>
        <v>#N/A</v>
      </c>
      <c r="JS17" s="169" t="e">
        <f t="shared" si="20"/>
        <v>#N/A</v>
      </c>
      <c r="JT17" s="169" t="e">
        <f t="shared" si="20"/>
        <v>#N/A</v>
      </c>
      <c r="JU17" s="169" t="e">
        <f t="shared" si="20"/>
        <v>#N/A</v>
      </c>
      <c r="JV17" s="169" t="e">
        <f t="shared" si="20"/>
        <v>#N/A</v>
      </c>
      <c r="JW17" s="169" t="e">
        <f t="shared" si="20"/>
        <v>#N/A</v>
      </c>
      <c r="JX17" s="169" t="e">
        <f t="shared" si="20"/>
        <v>#N/A</v>
      </c>
      <c r="JY17" s="169" t="e">
        <f t="shared" si="20"/>
        <v>#N/A</v>
      </c>
      <c r="JZ17" s="169" t="e">
        <f t="shared" si="20"/>
        <v>#N/A</v>
      </c>
      <c r="KA17" s="169" t="e">
        <f t="shared" si="20"/>
        <v>#N/A</v>
      </c>
      <c r="KB17" s="169" t="e">
        <f t="shared" si="20"/>
        <v>#N/A</v>
      </c>
      <c r="KC17" s="169" t="e">
        <f t="shared" si="20"/>
        <v>#N/A</v>
      </c>
      <c r="KD17" s="169" t="e">
        <f t="shared" si="20"/>
        <v>#N/A</v>
      </c>
      <c r="KE17" s="169" t="e">
        <f t="shared" si="20"/>
        <v>#N/A</v>
      </c>
      <c r="KF17" s="169" t="e">
        <f t="shared" si="20"/>
        <v>#N/A</v>
      </c>
      <c r="KG17" s="169" t="e">
        <f t="shared" si="20"/>
        <v>#N/A</v>
      </c>
      <c r="KH17" s="169" t="e">
        <f t="shared" si="20"/>
        <v>#N/A</v>
      </c>
      <c r="KI17" s="169" t="e">
        <f t="shared" si="21"/>
        <v>#N/A</v>
      </c>
      <c r="KJ17" s="169" t="e">
        <f t="shared" si="21"/>
        <v>#N/A</v>
      </c>
      <c r="KK17" s="169" t="e">
        <f t="shared" si="21"/>
        <v>#N/A</v>
      </c>
      <c r="KL17" s="169" t="e">
        <f t="shared" si="21"/>
        <v>#N/A</v>
      </c>
      <c r="KM17" s="169" t="e">
        <f t="shared" si="21"/>
        <v>#N/A</v>
      </c>
      <c r="KN17" s="169" t="e">
        <f t="shared" si="21"/>
        <v>#N/A</v>
      </c>
      <c r="KO17" s="169" t="e">
        <f t="shared" si="21"/>
        <v>#N/A</v>
      </c>
      <c r="KP17" s="169" t="e">
        <f t="shared" si="21"/>
        <v>#N/A</v>
      </c>
      <c r="KQ17" s="169" t="e">
        <f t="shared" si="21"/>
        <v>#N/A</v>
      </c>
      <c r="KR17" s="169" t="e">
        <f t="shared" si="21"/>
        <v>#N/A</v>
      </c>
      <c r="KS17" s="169" t="e">
        <f t="shared" si="21"/>
        <v>#N/A</v>
      </c>
      <c r="KT17" s="169" t="e">
        <f t="shared" si="21"/>
        <v>#N/A</v>
      </c>
      <c r="KU17" s="169" t="e">
        <f t="shared" si="21"/>
        <v>#N/A</v>
      </c>
      <c r="KV17" s="169" t="e">
        <f t="shared" si="21"/>
        <v>#N/A</v>
      </c>
      <c r="KW17" s="169" t="e">
        <f t="shared" si="21"/>
        <v>#N/A</v>
      </c>
      <c r="KX17" s="169" t="e">
        <f t="shared" si="21"/>
        <v>#N/A</v>
      </c>
      <c r="KY17" s="169" t="e">
        <f t="shared" si="22"/>
        <v>#N/A</v>
      </c>
      <c r="KZ17" s="169" t="e">
        <f t="shared" si="22"/>
        <v>#N/A</v>
      </c>
      <c r="LA17" s="169" t="e">
        <f t="shared" si="22"/>
        <v>#N/A</v>
      </c>
      <c r="LB17" s="169" t="e">
        <f t="shared" si="22"/>
        <v>#N/A</v>
      </c>
      <c r="LC17" s="169" t="e">
        <f t="shared" si="22"/>
        <v>#N/A</v>
      </c>
      <c r="LD17" s="169" t="e">
        <f t="shared" si="22"/>
        <v>#N/A</v>
      </c>
      <c r="LE17" s="169" t="e">
        <f t="shared" si="22"/>
        <v>#N/A</v>
      </c>
      <c r="LF17" s="169" t="e">
        <f t="shared" si="22"/>
        <v>#N/A</v>
      </c>
      <c r="LG17" s="169" t="e">
        <f t="shared" si="22"/>
        <v>#N/A</v>
      </c>
      <c r="LH17" s="169" t="e">
        <f t="shared" si="22"/>
        <v>#N/A</v>
      </c>
      <c r="LI17" s="169" t="e">
        <f t="shared" si="22"/>
        <v>#N/A</v>
      </c>
      <c r="LJ17" s="169" t="e">
        <f t="shared" si="22"/>
        <v>#N/A</v>
      </c>
      <c r="LK17" s="169" t="e">
        <f t="shared" si="22"/>
        <v>#N/A</v>
      </c>
      <c r="LL17" s="169" t="e">
        <f t="shared" si="22"/>
        <v>#N/A</v>
      </c>
      <c r="LM17" s="169" t="e">
        <f t="shared" si="22"/>
        <v>#N/A</v>
      </c>
      <c r="LN17" s="169" t="e">
        <f t="shared" si="22"/>
        <v>#N/A</v>
      </c>
      <c r="LO17" s="169" t="e">
        <f t="shared" si="23"/>
        <v>#N/A</v>
      </c>
      <c r="LP17" s="169" t="e">
        <f t="shared" si="23"/>
        <v>#N/A</v>
      </c>
      <c r="LQ17" s="169" t="e">
        <f t="shared" si="23"/>
        <v>#N/A</v>
      </c>
      <c r="LR17" s="169" t="e">
        <f t="shared" si="23"/>
        <v>#N/A</v>
      </c>
      <c r="LS17" s="169" t="e">
        <f t="shared" si="23"/>
        <v>#N/A</v>
      </c>
      <c r="LT17" s="169" t="e">
        <f t="shared" si="23"/>
        <v>#N/A</v>
      </c>
      <c r="LU17" s="169" t="e">
        <f t="shared" si="23"/>
        <v>#N/A</v>
      </c>
      <c r="LV17" s="169" t="e">
        <f t="shared" si="23"/>
        <v>#N/A</v>
      </c>
      <c r="LW17" s="169" t="e">
        <f t="shared" si="23"/>
        <v>#N/A</v>
      </c>
      <c r="LX17" s="169" t="e">
        <f t="shared" si="23"/>
        <v>#N/A</v>
      </c>
      <c r="LY17" s="169" t="e">
        <f t="shared" si="23"/>
        <v>#N/A</v>
      </c>
      <c r="LZ17" s="169" t="e">
        <f t="shared" si="23"/>
        <v>#N/A</v>
      </c>
      <c r="MA17" s="169" t="e">
        <f t="shared" si="23"/>
        <v>#N/A</v>
      </c>
      <c r="MB17" s="169" t="e">
        <f t="shared" si="23"/>
        <v>#N/A</v>
      </c>
      <c r="MC17" s="169" t="e">
        <f t="shared" si="23"/>
        <v>#N/A</v>
      </c>
      <c r="MD17" s="169" t="e">
        <f t="shared" si="23"/>
        <v>#N/A</v>
      </c>
      <c r="ME17" s="169" t="e">
        <f t="shared" si="24"/>
        <v>#N/A</v>
      </c>
      <c r="MF17" s="169" t="e">
        <f t="shared" si="24"/>
        <v>#N/A</v>
      </c>
      <c r="MG17" s="169" t="e">
        <f t="shared" si="24"/>
        <v>#N/A</v>
      </c>
      <c r="MH17" s="169" t="e">
        <f t="shared" si="24"/>
        <v>#N/A</v>
      </c>
      <c r="MI17" s="169" t="e">
        <f t="shared" si="24"/>
        <v>#N/A</v>
      </c>
      <c r="MJ17" s="169" t="e">
        <f t="shared" si="24"/>
        <v>#N/A</v>
      </c>
      <c r="MK17" s="169" t="e">
        <f t="shared" si="24"/>
        <v>#N/A</v>
      </c>
      <c r="ML17" s="169" t="e">
        <f t="shared" si="24"/>
        <v>#N/A</v>
      </c>
      <c r="MM17" s="169" t="e">
        <f t="shared" si="24"/>
        <v>#N/A</v>
      </c>
      <c r="MN17" s="169" t="e">
        <f t="shared" si="24"/>
        <v>#N/A</v>
      </c>
      <c r="MO17" s="169" t="e">
        <f t="shared" si="24"/>
        <v>#N/A</v>
      </c>
      <c r="MP17" s="169" t="e">
        <f t="shared" si="24"/>
        <v>#N/A</v>
      </c>
      <c r="MQ17" s="169" t="e">
        <f t="shared" si="24"/>
        <v>#N/A</v>
      </c>
      <c r="MR17" s="169" t="e">
        <f t="shared" si="24"/>
        <v>#N/A</v>
      </c>
      <c r="MS17" s="169" t="e">
        <f t="shared" si="24"/>
        <v>#N/A</v>
      </c>
      <c r="MT17" s="169" t="e">
        <f t="shared" si="24"/>
        <v>#N/A</v>
      </c>
      <c r="MU17" s="169" t="e">
        <f t="shared" si="25"/>
        <v>#N/A</v>
      </c>
      <c r="MV17" s="169" t="e">
        <f t="shared" si="25"/>
        <v>#N/A</v>
      </c>
      <c r="MW17" s="169" t="e">
        <f t="shared" si="25"/>
        <v>#N/A</v>
      </c>
      <c r="MX17" s="169" t="e">
        <f t="shared" si="25"/>
        <v>#N/A</v>
      </c>
      <c r="MY17" s="169" t="e">
        <f t="shared" si="25"/>
        <v>#N/A</v>
      </c>
      <c r="MZ17" s="169" t="e">
        <f t="shared" si="25"/>
        <v>#N/A</v>
      </c>
      <c r="NA17" s="169" t="e">
        <f t="shared" si="25"/>
        <v>#N/A</v>
      </c>
      <c r="NB17" s="169" t="e">
        <f t="shared" si="25"/>
        <v>#N/A</v>
      </c>
      <c r="NC17" s="169" t="e">
        <f t="shared" si="25"/>
        <v>#N/A</v>
      </c>
      <c r="ND17" s="169" t="e">
        <f t="shared" si="25"/>
        <v>#N/A</v>
      </c>
      <c r="NE17" s="169" t="e">
        <f t="shared" si="25"/>
        <v>#N/A</v>
      </c>
      <c r="NF17" s="169" t="e">
        <f t="shared" si="25"/>
        <v>#N/A</v>
      </c>
      <c r="NG17" s="169" t="e">
        <f t="shared" si="25"/>
        <v>#N/A</v>
      </c>
      <c r="NH17" s="169" t="e">
        <f t="shared" si="25"/>
        <v>#N/A</v>
      </c>
      <c r="NI17" s="169" t="e">
        <f t="shared" si="25"/>
        <v>#N/A</v>
      </c>
      <c r="NJ17" s="169" t="e">
        <f t="shared" si="25"/>
        <v>#N/A</v>
      </c>
      <c r="NK17" s="169" t="e">
        <f t="shared" si="26"/>
        <v>#N/A</v>
      </c>
      <c r="NL17" s="169" t="e">
        <f t="shared" si="26"/>
        <v>#N/A</v>
      </c>
      <c r="NM17" s="169" t="e">
        <f t="shared" si="26"/>
        <v>#N/A</v>
      </c>
      <c r="NN17" s="169" t="e">
        <f t="shared" si="26"/>
        <v>#N/A</v>
      </c>
      <c r="NO17" s="169" t="e">
        <f t="shared" si="26"/>
        <v>#N/A</v>
      </c>
      <c r="NP17" s="169" t="e">
        <f t="shared" si="26"/>
        <v>#N/A</v>
      </c>
      <c r="NQ17" s="169" t="e">
        <f t="shared" si="26"/>
        <v>#N/A</v>
      </c>
      <c r="NR17" s="169" t="e">
        <f t="shared" si="26"/>
        <v>#N/A</v>
      </c>
      <c r="NS17" s="169" t="e">
        <f t="shared" si="26"/>
        <v>#N/A</v>
      </c>
      <c r="NT17" s="169" t="e">
        <f t="shared" si="26"/>
        <v>#N/A</v>
      </c>
      <c r="NU17" s="169" t="e">
        <f t="shared" si="26"/>
        <v>#N/A</v>
      </c>
      <c r="NV17" s="169" t="e">
        <f t="shared" si="26"/>
        <v>#N/A</v>
      </c>
      <c r="NW17" s="169" t="e">
        <f t="shared" si="26"/>
        <v>#N/A</v>
      </c>
      <c r="NX17" s="169" t="e">
        <f t="shared" si="26"/>
        <v>#N/A</v>
      </c>
      <c r="NY17" s="169" t="e">
        <f t="shared" si="26"/>
        <v>#N/A</v>
      </c>
      <c r="NZ17" s="169" t="e">
        <f t="shared" si="26"/>
        <v>#N/A</v>
      </c>
      <c r="OA17" s="169" t="e">
        <f t="shared" si="27"/>
        <v>#N/A</v>
      </c>
      <c r="OB17" s="169" t="e">
        <f t="shared" si="27"/>
        <v>#N/A</v>
      </c>
      <c r="OC17" s="169" t="e">
        <f t="shared" si="27"/>
        <v>#N/A</v>
      </c>
      <c r="OD17" s="169" t="e">
        <f t="shared" si="27"/>
        <v>#N/A</v>
      </c>
      <c r="OE17" s="169" t="e">
        <f t="shared" si="27"/>
        <v>#N/A</v>
      </c>
      <c r="OF17" s="169" t="e">
        <f t="shared" si="27"/>
        <v>#N/A</v>
      </c>
      <c r="OG17" s="169" t="e">
        <f t="shared" si="27"/>
        <v>#N/A</v>
      </c>
      <c r="OH17" s="169" t="e">
        <f t="shared" si="27"/>
        <v>#N/A</v>
      </c>
      <c r="OI17" s="169" t="e">
        <f t="shared" si="27"/>
        <v>#N/A</v>
      </c>
      <c r="OJ17" s="169" t="e">
        <f t="shared" si="27"/>
        <v>#N/A</v>
      </c>
      <c r="OK17" s="169" t="e">
        <f t="shared" si="27"/>
        <v>#N/A</v>
      </c>
      <c r="OL17" s="169" t="e">
        <f t="shared" si="27"/>
        <v>#N/A</v>
      </c>
      <c r="OM17" s="169" t="e">
        <f t="shared" si="27"/>
        <v>#N/A</v>
      </c>
      <c r="ON17" s="169" t="e">
        <f t="shared" si="27"/>
        <v>#N/A</v>
      </c>
      <c r="OO17" s="169" t="e">
        <f t="shared" si="27"/>
        <v>#N/A</v>
      </c>
      <c r="OP17" s="169" t="e">
        <f t="shared" si="27"/>
        <v>#N/A</v>
      </c>
      <c r="OQ17" s="169" t="e">
        <f t="shared" si="28"/>
        <v>#N/A</v>
      </c>
      <c r="OR17" s="169" t="e">
        <f t="shared" si="28"/>
        <v>#N/A</v>
      </c>
      <c r="OS17" s="169" t="e">
        <f t="shared" si="28"/>
        <v>#N/A</v>
      </c>
      <c r="OT17" s="169" t="e">
        <f t="shared" si="28"/>
        <v>#N/A</v>
      </c>
      <c r="OU17" s="169" t="e">
        <f t="shared" si="28"/>
        <v>#N/A</v>
      </c>
      <c r="OV17" s="169" t="e">
        <f t="shared" si="28"/>
        <v>#N/A</v>
      </c>
      <c r="OW17" s="169" t="e">
        <f t="shared" si="28"/>
        <v>#N/A</v>
      </c>
      <c r="OX17" s="169" t="e">
        <f t="shared" si="28"/>
        <v>#N/A</v>
      </c>
      <c r="OY17" s="169" t="e">
        <f t="shared" si="28"/>
        <v>#N/A</v>
      </c>
      <c r="OZ17" s="169" t="e">
        <f t="shared" si="28"/>
        <v>#N/A</v>
      </c>
      <c r="PA17" s="169" t="e">
        <f t="shared" si="28"/>
        <v>#N/A</v>
      </c>
      <c r="PB17" s="169" t="e">
        <f t="shared" si="28"/>
        <v>#N/A</v>
      </c>
      <c r="PC17" s="169" t="e">
        <f t="shared" si="28"/>
        <v>#N/A</v>
      </c>
      <c r="PD17" s="169" t="e">
        <f t="shared" si="28"/>
        <v>#N/A</v>
      </c>
      <c r="PE17" s="169" t="e">
        <f t="shared" si="28"/>
        <v>#N/A</v>
      </c>
      <c r="PF17" s="169" t="e">
        <f t="shared" si="28"/>
        <v>#N/A</v>
      </c>
      <c r="PG17" s="169" t="e">
        <f t="shared" si="29"/>
        <v>#N/A</v>
      </c>
      <c r="PH17" s="169" t="e">
        <f t="shared" si="29"/>
        <v>#N/A</v>
      </c>
      <c r="PI17" s="169" t="e">
        <f t="shared" si="29"/>
        <v>#N/A</v>
      </c>
      <c r="PJ17" s="169" t="e">
        <f t="shared" si="29"/>
        <v>#N/A</v>
      </c>
      <c r="PK17" s="169" t="e">
        <f t="shared" si="29"/>
        <v>#N/A</v>
      </c>
      <c r="PL17" s="169" t="e">
        <f t="shared" si="29"/>
        <v>#N/A</v>
      </c>
      <c r="PM17" s="169" t="e">
        <f t="shared" si="29"/>
        <v>#N/A</v>
      </c>
      <c r="PN17" s="169" t="e">
        <f t="shared" si="29"/>
        <v>#N/A</v>
      </c>
      <c r="PO17" s="169" t="e">
        <f t="shared" si="29"/>
        <v>#N/A</v>
      </c>
    </row>
    <row r="18" spans="1:431" hidden="1" x14ac:dyDescent="0.75">
      <c r="A18" s="390"/>
      <c r="B18" s="396" t="str">
        <f>IF($R18="","",ROUND(_xlfn.NORM.INV(ABS(VLOOKUP($T$1,VLookups!$A$43:$B$44,2,FALSE)-B$2),$N18,$R18),0))</f>
        <v/>
      </c>
      <c r="C18" s="403" t="str">
        <f t="shared" si="30"/>
        <v/>
      </c>
      <c r="D18" s="404" t="str">
        <f t="shared" si="31"/>
        <v/>
      </c>
      <c r="E18" s="109"/>
      <c r="F18" s="117"/>
      <c r="G18" s="122" t="str">
        <f t="shared" si="32"/>
        <v/>
      </c>
      <c r="H18" s="95"/>
      <c r="I18" s="122" t="str">
        <f t="shared" si="33"/>
        <v/>
      </c>
      <c r="J18" s="117"/>
      <c r="K18" s="110"/>
      <c r="L18" s="124" t="str">
        <f t="shared" si="0"/>
        <v/>
      </c>
      <c r="M18" s="124" t="str">
        <f t="shared" si="1"/>
        <v/>
      </c>
      <c r="N18" s="73" t="str">
        <f t="shared" si="34"/>
        <v/>
      </c>
      <c r="O18" s="23"/>
      <c r="P18" s="57"/>
      <c r="Q18" s="280"/>
      <c r="R18" s="74" t="str">
        <f>IF(AND(G18&gt;0,H18&gt;0,I18&gt;0),IF(ISBLANK(Q18),IF(ISBLANK(O18),"",(I18-G18)*VLOOKUP(O18,VLookups!$A$4:$B$13,2,FALSE)),Q18),"")</f>
        <v/>
      </c>
      <c r="S18" s="75" t="str">
        <f t="shared" si="2"/>
        <v/>
      </c>
      <c r="T18" s="95"/>
      <c r="U18" s="270" t="str">
        <f>IF(AND(T18&gt;0,H18&gt;0,NOT(R18="")),ABS(VLOOKUP($T$1,VLookups!$A$43:$B$44,2,FALSE)-_xlfn.NORM.DIST(T18,N18,R18,TRUE)),"")</f>
        <v/>
      </c>
      <c r="V18" s="94" t="str">
        <f>IF(AND($G18&gt;0,$H18&gt;0,$I18&gt;0,NOT(ISBLANK($O18))),_xlfn.NORM.INV(ABS(VLOOKUP($T$1,VLookups!$A$43:$B$44,2,FALSE)-V$3),$N18,$R18),"")</f>
        <v/>
      </c>
      <c r="W18" s="93" t="str">
        <f>IF(AND($G18&gt;0,$H18&gt;0,$I18&gt;0,NOT(ISBLANK($O18))),_xlfn.NORM.INV(ABS(VLOOKUP($T$1,VLookups!$A$43:$B$44,2,FALSE)-W$3),$N18,$R18),"")</f>
        <v/>
      </c>
      <c r="X18" s="94" t="str">
        <f>IF(AND($G18&gt;0,$H18&gt;0,$I18&gt;0,NOT(ISBLANK($O18))),_xlfn.NORM.INV(ABS(VLOOKUP($T$1,VLookups!$A$43:$B$44,2,FALSE)-X$3),$N18,$R18),"")</f>
        <v/>
      </c>
      <c r="Y18" s="93" t="str">
        <f>IF(AND($G18&gt;0,$H18&gt;0,$I18&gt;0,NOT(ISBLANK($O18))),_xlfn.NORM.INV(ABS(VLOOKUP($T$1,VLookups!$A$43:$B$44,2,FALSE)-Y$3),$N18,$R18),"")</f>
        <v/>
      </c>
      <c r="Z18" s="94" t="str">
        <f>IF(AND($G18&gt;0,$H18&gt;0,$I18&gt;0,NOT(ISBLANK($O18))),_xlfn.NORM.INV(ABS(VLOOKUP($T$1,VLookups!$A$43:$B$44,2,FALSE)-Z$3),$N18,$R18),"")</f>
        <v/>
      </c>
      <c r="AA18" s="93" t="str">
        <f>IF(AND($G18&gt;0,$H18&gt;0,$I18&gt;0,NOT(ISBLANK($O18))),_xlfn.NORM.INV(ABS(VLOOKUP($T$1,VLookups!$A$43:$B$44,2,FALSE)-AA$3),$N18,$R18),"")</f>
        <v/>
      </c>
      <c r="AB18" s="5"/>
      <c r="AC18" s="168" t="str">
        <f t="shared" si="35"/>
        <v/>
      </c>
      <c r="AD18" s="49" t="str">
        <f t="shared" si="36"/>
        <v/>
      </c>
      <c r="AE18" s="49" t="str">
        <f t="shared" si="36"/>
        <v/>
      </c>
      <c r="AF18" s="49" t="str">
        <f t="shared" si="36"/>
        <v/>
      </c>
      <c r="AG18" s="49" t="str">
        <f t="shared" si="36"/>
        <v/>
      </c>
      <c r="AH18" s="49" t="str">
        <f t="shared" si="36"/>
        <v/>
      </c>
      <c r="AI18" s="49" t="str">
        <f t="shared" si="36"/>
        <v/>
      </c>
      <c r="AJ18" s="49" t="str">
        <f t="shared" si="36"/>
        <v/>
      </c>
      <c r="AK18" s="49" t="str">
        <f t="shared" si="36"/>
        <v/>
      </c>
      <c r="AL18" s="49" t="str">
        <f t="shared" si="36"/>
        <v/>
      </c>
      <c r="AM18" s="49" t="str">
        <f t="shared" si="36"/>
        <v/>
      </c>
      <c r="AN18" s="49" t="str">
        <f t="shared" si="36"/>
        <v/>
      </c>
      <c r="AO18" s="49" t="str">
        <f t="shared" si="36"/>
        <v/>
      </c>
      <c r="AP18" s="49" t="str">
        <f t="shared" si="36"/>
        <v/>
      </c>
      <c r="AQ18" s="49" t="str">
        <f t="shared" si="36"/>
        <v/>
      </c>
      <c r="AR18" s="49" t="str">
        <f t="shared" si="36"/>
        <v/>
      </c>
      <c r="AS18" s="49" t="str">
        <f t="shared" si="36"/>
        <v/>
      </c>
      <c r="AT18" s="49" t="str">
        <f t="shared" si="3"/>
        <v/>
      </c>
      <c r="AU18" s="49" t="str">
        <f t="shared" si="4"/>
        <v/>
      </c>
      <c r="AV18" s="49" t="str">
        <f t="shared" si="4"/>
        <v/>
      </c>
      <c r="AW18" s="49" t="str">
        <f t="shared" si="4"/>
        <v/>
      </c>
      <c r="AX18" s="49" t="str">
        <f t="shared" si="4"/>
        <v/>
      </c>
      <c r="AY18" s="49" t="str">
        <f t="shared" si="4"/>
        <v/>
      </c>
      <c r="AZ18" s="49" t="str">
        <f t="shared" si="4"/>
        <v/>
      </c>
      <c r="BA18" s="49" t="str">
        <f t="shared" si="4"/>
        <v/>
      </c>
      <c r="BB18" s="49" t="str">
        <f t="shared" si="4"/>
        <v/>
      </c>
      <c r="BC18" s="49" t="str">
        <f t="shared" si="4"/>
        <v/>
      </c>
      <c r="BD18" s="49" t="str">
        <f t="shared" si="4"/>
        <v/>
      </c>
      <c r="BE18" s="49" t="str">
        <f t="shared" si="4"/>
        <v/>
      </c>
      <c r="BF18" s="49" t="str">
        <f t="shared" si="4"/>
        <v/>
      </c>
      <c r="BG18" s="49" t="str">
        <f t="shared" si="4"/>
        <v/>
      </c>
      <c r="BH18" s="49" t="str">
        <f t="shared" si="4"/>
        <v/>
      </c>
      <c r="BI18" s="49" t="str">
        <f t="shared" si="4"/>
        <v/>
      </c>
      <c r="BJ18" s="49" t="str">
        <f t="shared" si="4"/>
        <v/>
      </c>
      <c r="BK18" s="49" t="str">
        <f t="shared" si="5"/>
        <v/>
      </c>
      <c r="BL18" s="49" t="str">
        <f t="shared" si="5"/>
        <v/>
      </c>
      <c r="BM18" s="49" t="str">
        <f t="shared" si="5"/>
        <v/>
      </c>
      <c r="BN18" s="49" t="str">
        <f t="shared" si="5"/>
        <v/>
      </c>
      <c r="BO18" s="49" t="str">
        <f t="shared" si="5"/>
        <v/>
      </c>
      <c r="BP18" s="49" t="str">
        <f t="shared" si="5"/>
        <v/>
      </c>
      <c r="BQ18" s="49" t="str">
        <f t="shared" si="5"/>
        <v/>
      </c>
      <c r="BR18" s="49" t="str">
        <f t="shared" si="5"/>
        <v/>
      </c>
      <c r="BS18" s="49" t="str">
        <f t="shared" si="5"/>
        <v/>
      </c>
      <c r="BT18" s="49" t="str">
        <f t="shared" si="5"/>
        <v/>
      </c>
      <c r="BU18" s="49" t="str">
        <f t="shared" si="5"/>
        <v/>
      </c>
      <c r="BV18" s="49" t="str">
        <f t="shared" si="5"/>
        <v/>
      </c>
      <c r="BW18" s="49" t="str">
        <f t="shared" si="5"/>
        <v/>
      </c>
      <c r="BX18" s="49" t="str">
        <f t="shared" si="5"/>
        <v/>
      </c>
      <c r="BY18" s="49" t="str">
        <f t="shared" si="5"/>
        <v/>
      </c>
      <c r="BZ18" s="49" t="str">
        <f t="shared" si="5"/>
        <v/>
      </c>
      <c r="CA18" s="49" t="str">
        <f t="shared" si="6"/>
        <v/>
      </c>
      <c r="CB18" s="49" t="str">
        <f t="shared" si="6"/>
        <v/>
      </c>
      <c r="CC18" s="49" t="str">
        <f t="shared" si="6"/>
        <v/>
      </c>
      <c r="CD18" s="49" t="str">
        <f t="shared" si="6"/>
        <v/>
      </c>
      <c r="CE18" s="49" t="str">
        <f t="shared" si="6"/>
        <v/>
      </c>
      <c r="CF18" s="49" t="str">
        <f t="shared" si="6"/>
        <v/>
      </c>
      <c r="CG18" s="49" t="str">
        <f t="shared" si="6"/>
        <v/>
      </c>
      <c r="CH18" s="49" t="str">
        <f t="shared" si="6"/>
        <v/>
      </c>
      <c r="CI18" s="49" t="str">
        <f t="shared" si="6"/>
        <v/>
      </c>
      <c r="CJ18" s="49" t="str">
        <f t="shared" si="6"/>
        <v/>
      </c>
      <c r="CK18" s="49" t="str">
        <f t="shared" si="6"/>
        <v/>
      </c>
      <c r="CL18" s="49" t="str">
        <f t="shared" si="6"/>
        <v/>
      </c>
      <c r="CM18" s="49" t="str">
        <f t="shared" si="6"/>
        <v/>
      </c>
      <c r="CN18" s="49" t="str">
        <f t="shared" si="6"/>
        <v/>
      </c>
      <c r="CO18" s="49" t="str">
        <f t="shared" si="6"/>
        <v/>
      </c>
      <c r="CP18" s="49" t="str">
        <f t="shared" si="6"/>
        <v/>
      </c>
      <c r="CQ18" s="49" t="str">
        <f t="shared" si="7"/>
        <v/>
      </c>
      <c r="CR18" s="49" t="str">
        <f t="shared" si="7"/>
        <v/>
      </c>
      <c r="CS18" s="49" t="str">
        <f t="shared" si="7"/>
        <v/>
      </c>
      <c r="CT18" s="49" t="str">
        <f t="shared" si="7"/>
        <v/>
      </c>
      <c r="CU18" s="49" t="str">
        <f t="shared" si="7"/>
        <v/>
      </c>
      <c r="CV18" s="49" t="str">
        <f t="shared" si="7"/>
        <v/>
      </c>
      <c r="CW18" s="49" t="str">
        <f t="shared" si="7"/>
        <v/>
      </c>
      <c r="CX18" s="49" t="str">
        <f t="shared" si="7"/>
        <v/>
      </c>
      <c r="CY18" s="49" t="str">
        <f t="shared" si="7"/>
        <v/>
      </c>
      <c r="CZ18" s="49" t="str">
        <f t="shared" si="7"/>
        <v/>
      </c>
      <c r="DA18" s="49" t="str">
        <f t="shared" si="7"/>
        <v/>
      </c>
      <c r="DB18" s="49" t="str">
        <f t="shared" si="7"/>
        <v/>
      </c>
      <c r="DC18" s="49" t="str">
        <f t="shared" si="7"/>
        <v/>
      </c>
      <c r="DD18" s="49" t="str">
        <f t="shared" si="7"/>
        <v/>
      </c>
      <c r="DE18" s="49" t="str">
        <f t="shared" si="7"/>
        <v/>
      </c>
      <c r="DF18" s="49" t="str">
        <f t="shared" si="7"/>
        <v/>
      </c>
      <c r="DG18" s="49" t="str">
        <f t="shared" si="8"/>
        <v/>
      </c>
      <c r="DH18" s="49" t="str">
        <f t="shared" si="8"/>
        <v/>
      </c>
      <c r="DI18" s="49" t="str">
        <f t="shared" si="8"/>
        <v/>
      </c>
      <c r="DJ18" s="49" t="str">
        <f t="shared" si="8"/>
        <v/>
      </c>
      <c r="DK18" s="49" t="str">
        <f t="shared" si="8"/>
        <v/>
      </c>
      <c r="DL18" s="49" t="str">
        <f t="shared" si="8"/>
        <v/>
      </c>
      <c r="DM18" s="49" t="str">
        <f t="shared" si="8"/>
        <v/>
      </c>
      <c r="DN18" s="49" t="str">
        <f t="shared" si="8"/>
        <v/>
      </c>
      <c r="DO18" s="49" t="str">
        <f t="shared" si="8"/>
        <v/>
      </c>
      <c r="DP18" s="49" t="str">
        <f t="shared" si="8"/>
        <v/>
      </c>
      <c r="DQ18" s="49" t="str">
        <f t="shared" si="8"/>
        <v/>
      </c>
      <c r="DR18" s="49" t="str">
        <f t="shared" si="8"/>
        <v/>
      </c>
      <c r="DS18" s="49" t="str">
        <f t="shared" si="8"/>
        <v/>
      </c>
      <c r="DT18" s="49" t="str">
        <f t="shared" si="8"/>
        <v/>
      </c>
      <c r="DU18" s="49" t="str">
        <f t="shared" si="8"/>
        <v/>
      </c>
      <c r="DV18" s="49" t="str">
        <f t="shared" si="8"/>
        <v/>
      </c>
      <c r="DW18" s="49" t="str">
        <f t="shared" si="9"/>
        <v/>
      </c>
      <c r="DX18" s="49" t="str">
        <f t="shared" si="9"/>
        <v/>
      </c>
      <c r="DY18" s="49" t="str">
        <f t="shared" si="9"/>
        <v/>
      </c>
      <c r="DZ18" s="183" t="str">
        <f t="shared" si="37"/>
        <v/>
      </c>
      <c r="EA18" s="49" t="str">
        <f t="shared" si="10"/>
        <v/>
      </c>
      <c r="EB18" s="49" t="str">
        <f t="shared" si="10"/>
        <v/>
      </c>
      <c r="EC18" s="49" t="str">
        <f t="shared" si="10"/>
        <v/>
      </c>
      <c r="ED18" s="49" t="str">
        <f t="shared" si="10"/>
        <v/>
      </c>
      <c r="EE18" s="49" t="str">
        <f t="shared" si="10"/>
        <v/>
      </c>
      <c r="EF18" s="49" t="str">
        <f t="shared" si="10"/>
        <v/>
      </c>
      <c r="EG18" s="49" t="str">
        <f t="shared" si="10"/>
        <v/>
      </c>
      <c r="EH18" s="49" t="str">
        <f t="shared" si="10"/>
        <v/>
      </c>
      <c r="EI18" s="49" t="str">
        <f t="shared" si="10"/>
        <v/>
      </c>
      <c r="EJ18" s="49" t="str">
        <f t="shared" si="10"/>
        <v/>
      </c>
      <c r="EK18" s="49" t="str">
        <f t="shared" si="10"/>
        <v/>
      </c>
      <c r="EL18" s="49" t="str">
        <f t="shared" si="10"/>
        <v/>
      </c>
      <c r="EM18" s="49" t="str">
        <f t="shared" si="10"/>
        <v/>
      </c>
      <c r="EN18" s="49" t="str">
        <f t="shared" si="10"/>
        <v/>
      </c>
      <c r="EO18" s="49" t="str">
        <f t="shared" si="10"/>
        <v/>
      </c>
      <c r="EP18" s="49" t="str">
        <f t="shared" si="10"/>
        <v/>
      </c>
      <c r="EQ18" s="49" t="str">
        <f t="shared" si="11"/>
        <v/>
      </c>
      <c r="ER18" s="49" t="str">
        <f t="shared" si="11"/>
        <v/>
      </c>
      <c r="ES18" s="49" t="str">
        <f t="shared" si="11"/>
        <v/>
      </c>
      <c r="ET18" s="49" t="str">
        <f t="shared" si="11"/>
        <v/>
      </c>
      <c r="EU18" s="49" t="str">
        <f t="shared" si="11"/>
        <v/>
      </c>
      <c r="EV18" s="49" t="str">
        <f t="shared" si="11"/>
        <v/>
      </c>
      <c r="EW18" s="49" t="str">
        <f t="shared" si="11"/>
        <v/>
      </c>
      <c r="EX18" s="49" t="str">
        <f t="shared" si="11"/>
        <v/>
      </c>
      <c r="EY18" s="49" t="str">
        <f t="shared" si="11"/>
        <v/>
      </c>
      <c r="EZ18" s="49" t="str">
        <f t="shared" si="11"/>
        <v/>
      </c>
      <c r="FA18" s="49" t="str">
        <f t="shared" si="11"/>
        <v/>
      </c>
      <c r="FB18" s="49" t="str">
        <f t="shared" si="11"/>
        <v/>
      </c>
      <c r="FC18" s="49" t="str">
        <f t="shared" si="11"/>
        <v/>
      </c>
      <c r="FD18" s="49" t="str">
        <f t="shared" si="11"/>
        <v/>
      </c>
      <c r="FE18" s="49" t="str">
        <f t="shared" si="11"/>
        <v/>
      </c>
      <c r="FF18" s="49" t="str">
        <f t="shared" si="11"/>
        <v/>
      </c>
      <c r="FG18" s="49" t="str">
        <f t="shared" si="12"/>
        <v/>
      </c>
      <c r="FH18" s="49" t="str">
        <f t="shared" si="12"/>
        <v/>
      </c>
      <c r="FI18" s="49" t="str">
        <f t="shared" si="12"/>
        <v/>
      </c>
      <c r="FJ18" s="49" t="str">
        <f t="shared" si="12"/>
        <v/>
      </c>
      <c r="FK18" s="49" t="str">
        <f t="shared" si="12"/>
        <v/>
      </c>
      <c r="FL18" s="49" t="str">
        <f t="shared" si="12"/>
        <v/>
      </c>
      <c r="FM18" s="49" t="str">
        <f t="shared" si="12"/>
        <v/>
      </c>
      <c r="FN18" s="49" t="str">
        <f t="shared" si="12"/>
        <v/>
      </c>
      <c r="FO18" s="49" t="str">
        <f t="shared" si="12"/>
        <v/>
      </c>
      <c r="FP18" s="49" t="str">
        <f t="shared" si="12"/>
        <v/>
      </c>
      <c r="FQ18" s="49" t="str">
        <f t="shared" si="12"/>
        <v/>
      </c>
      <c r="FR18" s="49" t="str">
        <f t="shared" si="12"/>
        <v/>
      </c>
      <c r="FS18" s="49" t="str">
        <f t="shared" si="12"/>
        <v/>
      </c>
      <c r="FT18" s="49" t="str">
        <f t="shared" si="12"/>
        <v/>
      </c>
      <c r="FU18" s="49" t="str">
        <f t="shared" si="12"/>
        <v/>
      </c>
      <c r="FV18" s="49" t="str">
        <f t="shared" si="12"/>
        <v/>
      </c>
      <c r="FW18" s="49" t="str">
        <f t="shared" si="13"/>
        <v/>
      </c>
      <c r="FX18" s="49" t="str">
        <f t="shared" si="13"/>
        <v/>
      </c>
      <c r="FY18" s="49" t="str">
        <f t="shared" si="13"/>
        <v/>
      </c>
      <c r="FZ18" s="49" t="str">
        <f t="shared" si="13"/>
        <v/>
      </c>
      <c r="GA18" s="49" t="str">
        <f t="shared" si="13"/>
        <v/>
      </c>
      <c r="GB18" s="49" t="str">
        <f t="shared" si="13"/>
        <v/>
      </c>
      <c r="GC18" s="49" t="str">
        <f t="shared" si="13"/>
        <v/>
      </c>
      <c r="GD18" s="49" t="str">
        <f t="shared" si="13"/>
        <v/>
      </c>
      <c r="GE18" s="49" t="str">
        <f t="shared" si="13"/>
        <v/>
      </c>
      <c r="GF18" s="49" t="str">
        <f t="shared" si="13"/>
        <v/>
      </c>
      <c r="GG18" s="49" t="str">
        <f t="shared" si="13"/>
        <v/>
      </c>
      <c r="GH18" s="49" t="str">
        <f t="shared" si="13"/>
        <v/>
      </c>
      <c r="GI18" s="49" t="str">
        <f t="shared" si="13"/>
        <v/>
      </c>
      <c r="GJ18" s="49" t="str">
        <f t="shared" si="13"/>
        <v/>
      </c>
      <c r="GK18" s="49" t="str">
        <f t="shared" si="13"/>
        <v/>
      </c>
      <c r="GL18" s="49" t="str">
        <f t="shared" si="13"/>
        <v/>
      </c>
      <c r="GM18" s="49" t="str">
        <f t="shared" si="14"/>
        <v/>
      </c>
      <c r="GN18" s="49" t="str">
        <f t="shared" si="14"/>
        <v/>
      </c>
      <c r="GO18" s="49" t="str">
        <f t="shared" si="14"/>
        <v/>
      </c>
      <c r="GP18" s="49" t="str">
        <f t="shared" si="14"/>
        <v/>
      </c>
      <c r="GQ18" s="49" t="str">
        <f t="shared" si="14"/>
        <v/>
      </c>
      <c r="GR18" s="49" t="str">
        <f t="shared" si="14"/>
        <v/>
      </c>
      <c r="GS18" s="49" t="str">
        <f t="shared" si="14"/>
        <v/>
      </c>
      <c r="GT18" s="49" t="str">
        <f t="shared" si="14"/>
        <v/>
      </c>
      <c r="GU18" s="49" t="str">
        <f t="shared" si="14"/>
        <v/>
      </c>
      <c r="GV18" s="49" t="str">
        <f t="shared" si="14"/>
        <v/>
      </c>
      <c r="GW18" s="49" t="str">
        <f t="shared" si="14"/>
        <v/>
      </c>
      <c r="GX18" s="49" t="str">
        <f t="shared" si="14"/>
        <v/>
      </c>
      <c r="GY18" s="49" t="str">
        <f t="shared" si="14"/>
        <v/>
      </c>
      <c r="GZ18" s="49" t="str">
        <f t="shared" si="14"/>
        <v/>
      </c>
      <c r="HA18" s="49" t="str">
        <f t="shared" si="14"/>
        <v/>
      </c>
      <c r="HB18" s="49" t="str">
        <f t="shared" si="14"/>
        <v/>
      </c>
      <c r="HC18" s="49" t="str">
        <f t="shared" si="15"/>
        <v/>
      </c>
      <c r="HD18" s="49" t="str">
        <f t="shared" si="15"/>
        <v/>
      </c>
      <c r="HE18" s="49" t="str">
        <f t="shared" si="15"/>
        <v/>
      </c>
      <c r="HF18" s="49" t="str">
        <f t="shared" si="15"/>
        <v/>
      </c>
      <c r="HG18" s="49" t="str">
        <f t="shared" si="15"/>
        <v/>
      </c>
      <c r="HH18" s="49" t="str">
        <f t="shared" si="15"/>
        <v/>
      </c>
      <c r="HI18" s="49" t="str">
        <f t="shared" si="15"/>
        <v/>
      </c>
      <c r="HJ18" s="49" t="str">
        <f t="shared" si="15"/>
        <v/>
      </c>
      <c r="HK18" s="49" t="str">
        <f t="shared" si="15"/>
        <v/>
      </c>
      <c r="HL18" s="49" t="str">
        <f t="shared" si="15"/>
        <v/>
      </c>
      <c r="HM18" s="49" t="str">
        <f t="shared" si="15"/>
        <v/>
      </c>
      <c r="HN18" s="49" t="str">
        <f t="shared" si="15"/>
        <v/>
      </c>
      <c r="HO18" s="49" t="str">
        <f t="shared" si="15"/>
        <v/>
      </c>
      <c r="HP18" s="49" t="str">
        <f t="shared" si="15"/>
        <v/>
      </c>
      <c r="HQ18" s="49" t="str">
        <f t="shared" si="15"/>
        <v/>
      </c>
      <c r="HR18" s="49" t="str">
        <f t="shared" si="15"/>
        <v/>
      </c>
      <c r="HS18" s="49" t="str">
        <f t="shared" si="16"/>
        <v/>
      </c>
      <c r="HT18" s="49" t="str">
        <f t="shared" si="16"/>
        <v/>
      </c>
      <c r="HU18" s="49" t="str">
        <f t="shared" si="16"/>
        <v/>
      </c>
      <c r="HV18" s="49" t="str">
        <f t="shared" si="16"/>
        <v/>
      </c>
      <c r="HW18" s="169" t="e">
        <f t="shared" si="17"/>
        <v>#N/A</v>
      </c>
      <c r="HX18" s="169" t="e">
        <f t="shared" si="17"/>
        <v>#N/A</v>
      </c>
      <c r="HY18" s="169" t="e">
        <f t="shared" si="17"/>
        <v>#N/A</v>
      </c>
      <c r="HZ18" s="169" t="e">
        <f t="shared" si="17"/>
        <v>#N/A</v>
      </c>
      <c r="IA18" s="169" t="e">
        <f t="shared" si="17"/>
        <v>#N/A</v>
      </c>
      <c r="IB18" s="169" t="e">
        <f t="shared" si="17"/>
        <v>#N/A</v>
      </c>
      <c r="IC18" s="169" t="e">
        <f t="shared" si="17"/>
        <v>#N/A</v>
      </c>
      <c r="ID18" s="169" t="e">
        <f t="shared" si="17"/>
        <v>#N/A</v>
      </c>
      <c r="IE18" s="169" t="e">
        <f t="shared" si="17"/>
        <v>#N/A</v>
      </c>
      <c r="IF18" s="169" t="e">
        <f t="shared" si="17"/>
        <v>#N/A</v>
      </c>
      <c r="IG18" s="169" t="e">
        <f t="shared" si="17"/>
        <v>#N/A</v>
      </c>
      <c r="IH18" s="169" t="e">
        <f t="shared" si="17"/>
        <v>#N/A</v>
      </c>
      <c r="II18" s="169" t="e">
        <f t="shared" si="17"/>
        <v>#N/A</v>
      </c>
      <c r="IJ18" s="169" t="e">
        <f t="shared" si="17"/>
        <v>#N/A</v>
      </c>
      <c r="IK18" s="169" t="e">
        <f t="shared" si="17"/>
        <v>#N/A</v>
      </c>
      <c r="IL18" s="169" t="e">
        <f t="shared" si="17"/>
        <v>#N/A</v>
      </c>
      <c r="IM18" s="169" t="e">
        <f t="shared" si="18"/>
        <v>#N/A</v>
      </c>
      <c r="IN18" s="169" t="e">
        <f t="shared" si="18"/>
        <v>#N/A</v>
      </c>
      <c r="IO18" s="169" t="e">
        <f t="shared" si="18"/>
        <v>#N/A</v>
      </c>
      <c r="IP18" s="169" t="e">
        <f t="shared" si="18"/>
        <v>#N/A</v>
      </c>
      <c r="IQ18" s="169" t="e">
        <f t="shared" si="18"/>
        <v>#N/A</v>
      </c>
      <c r="IR18" s="169" t="e">
        <f t="shared" si="18"/>
        <v>#N/A</v>
      </c>
      <c r="IS18" s="169" t="e">
        <f t="shared" si="18"/>
        <v>#N/A</v>
      </c>
      <c r="IT18" s="169" t="e">
        <f t="shared" si="18"/>
        <v>#N/A</v>
      </c>
      <c r="IU18" s="169" t="e">
        <f t="shared" si="18"/>
        <v>#N/A</v>
      </c>
      <c r="IV18" s="169" t="e">
        <f t="shared" si="18"/>
        <v>#N/A</v>
      </c>
      <c r="IW18" s="169" t="e">
        <f t="shared" si="18"/>
        <v>#N/A</v>
      </c>
      <c r="IX18" s="169" t="e">
        <f t="shared" si="18"/>
        <v>#N/A</v>
      </c>
      <c r="IY18" s="169" t="e">
        <f t="shared" si="18"/>
        <v>#N/A</v>
      </c>
      <c r="IZ18" s="169" t="e">
        <f t="shared" si="18"/>
        <v>#N/A</v>
      </c>
      <c r="JA18" s="169" t="e">
        <f t="shared" si="18"/>
        <v>#N/A</v>
      </c>
      <c r="JB18" s="169" t="e">
        <f t="shared" si="18"/>
        <v>#N/A</v>
      </c>
      <c r="JC18" s="169" t="e">
        <f t="shared" si="19"/>
        <v>#N/A</v>
      </c>
      <c r="JD18" s="169" t="e">
        <f t="shared" si="19"/>
        <v>#N/A</v>
      </c>
      <c r="JE18" s="169" t="e">
        <f t="shared" si="19"/>
        <v>#N/A</v>
      </c>
      <c r="JF18" s="169" t="e">
        <f t="shared" si="19"/>
        <v>#N/A</v>
      </c>
      <c r="JG18" s="169" t="e">
        <f t="shared" si="19"/>
        <v>#N/A</v>
      </c>
      <c r="JH18" s="169" t="e">
        <f t="shared" si="19"/>
        <v>#N/A</v>
      </c>
      <c r="JI18" s="169" t="e">
        <f t="shared" si="19"/>
        <v>#N/A</v>
      </c>
      <c r="JJ18" s="169" t="e">
        <f t="shared" si="19"/>
        <v>#N/A</v>
      </c>
      <c r="JK18" s="169" t="e">
        <f t="shared" si="19"/>
        <v>#N/A</v>
      </c>
      <c r="JL18" s="169" t="e">
        <f t="shared" si="19"/>
        <v>#N/A</v>
      </c>
      <c r="JM18" s="169" t="e">
        <f t="shared" si="19"/>
        <v>#N/A</v>
      </c>
      <c r="JN18" s="169" t="e">
        <f t="shared" si="19"/>
        <v>#N/A</v>
      </c>
      <c r="JO18" s="169" t="e">
        <f t="shared" si="19"/>
        <v>#N/A</v>
      </c>
      <c r="JP18" s="169" t="e">
        <f t="shared" si="19"/>
        <v>#N/A</v>
      </c>
      <c r="JQ18" s="169" t="e">
        <f t="shared" si="19"/>
        <v>#N/A</v>
      </c>
      <c r="JR18" s="169" t="e">
        <f t="shared" si="19"/>
        <v>#N/A</v>
      </c>
      <c r="JS18" s="169" t="e">
        <f t="shared" si="20"/>
        <v>#N/A</v>
      </c>
      <c r="JT18" s="169" t="e">
        <f t="shared" si="20"/>
        <v>#N/A</v>
      </c>
      <c r="JU18" s="169" t="e">
        <f t="shared" si="20"/>
        <v>#N/A</v>
      </c>
      <c r="JV18" s="169" t="e">
        <f t="shared" si="20"/>
        <v>#N/A</v>
      </c>
      <c r="JW18" s="169" t="e">
        <f t="shared" si="20"/>
        <v>#N/A</v>
      </c>
      <c r="JX18" s="169" t="e">
        <f t="shared" si="20"/>
        <v>#N/A</v>
      </c>
      <c r="JY18" s="169" t="e">
        <f t="shared" si="20"/>
        <v>#N/A</v>
      </c>
      <c r="JZ18" s="169" t="e">
        <f t="shared" si="20"/>
        <v>#N/A</v>
      </c>
      <c r="KA18" s="169" t="e">
        <f t="shared" si="20"/>
        <v>#N/A</v>
      </c>
      <c r="KB18" s="169" t="e">
        <f t="shared" si="20"/>
        <v>#N/A</v>
      </c>
      <c r="KC18" s="169" t="e">
        <f t="shared" si="20"/>
        <v>#N/A</v>
      </c>
      <c r="KD18" s="169" t="e">
        <f t="shared" si="20"/>
        <v>#N/A</v>
      </c>
      <c r="KE18" s="169" t="e">
        <f t="shared" si="20"/>
        <v>#N/A</v>
      </c>
      <c r="KF18" s="169" t="e">
        <f t="shared" si="20"/>
        <v>#N/A</v>
      </c>
      <c r="KG18" s="169" t="e">
        <f t="shared" si="20"/>
        <v>#N/A</v>
      </c>
      <c r="KH18" s="169" t="e">
        <f t="shared" si="20"/>
        <v>#N/A</v>
      </c>
      <c r="KI18" s="169" t="e">
        <f t="shared" si="21"/>
        <v>#N/A</v>
      </c>
      <c r="KJ18" s="169" t="e">
        <f t="shared" si="21"/>
        <v>#N/A</v>
      </c>
      <c r="KK18" s="169" t="e">
        <f t="shared" si="21"/>
        <v>#N/A</v>
      </c>
      <c r="KL18" s="169" t="e">
        <f t="shared" si="21"/>
        <v>#N/A</v>
      </c>
      <c r="KM18" s="169" t="e">
        <f t="shared" si="21"/>
        <v>#N/A</v>
      </c>
      <c r="KN18" s="169" t="e">
        <f t="shared" si="21"/>
        <v>#N/A</v>
      </c>
      <c r="KO18" s="169" t="e">
        <f t="shared" si="21"/>
        <v>#N/A</v>
      </c>
      <c r="KP18" s="169" t="e">
        <f t="shared" si="21"/>
        <v>#N/A</v>
      </c>
      <c r="KQ18" s="169" t="e">
        <f t="shared" si="21"/>
        <v>#N/A</v>
      </c>
      <c r="KR18" s="169" t="e">
        <f t="shared" si="21"/>
        <v>#N/A</v>
      </c>
      <c r="KS18" s="169" t="e">
        <f t="shared" si="21"/>
        <v>#N/A</v>
      </c>
      <c r="KT18" s="169" t="e">
        <f t="shared" si="21"/>
        <v>#N/A</v>
      </c>
      <c r="KU18" s="169" t="e">
        <f t="shared" si="21"/>
        <v>#N/A</v>
      </c>
      <c r="KV18" s="169" t="e">
        <f t="shared" si="21"/>
        <v>#N/A</v>
      </c>
      <c r="KW18" s="169" t="e">
        <f t="shared" si="21"/>
        <v>#N/A</v>
      </c>
      <c r="KX18" s="169" t="e">
        <f t="shared" si="21"/>
        <v>#N/A</v>
      </c>
      <c r="KY18" s="169" t="e">
        <f t="shared" si="22"/>
        <v>#N/A</v>
      </c>
      <c r="KZ18" s="169" t="e">
        <f t="shared" si="22"/>
        <v>#N/A</v>
      </c>
      <c r="LA18" s="169" t="e">
        <f t="shared" si="22"/>
        <v>#N/A</v>
      </c>
      <c r="LB18" s="169" t="e">
        <f t="shared" si="22"/>
        <v>#N/A</v>
      </c>
      <c r="LC18" s="169" t="e">
        <f t="shared" si="22"/>
        <v>#N/A</v>
      </c>
      <c r="LD18" s="169" t="e">
        <f t="shared" si="22"/>
        <v>#N/A</v>
      </c>
      <c r="LE18" s="169" t="e">
        <f t="shared" si="22"/>
        <v>#N/A</v>
      </c>
      <c r="LF18" s="169" t="e">
        <f t="shared" si="22"/>
        <v>#N/A</v>
      </c>
      <c r="LG18" s="169" t="e">
        <f t="shared" si="22"/>
        <v>#N/A</v>
      </c>
      <c r="LH18" s="169" t="e">
        <f t="shared" si="22"/>
        <v>#N/A</v>
      </c>
      <c r="LI18" s="169" t="e">
        <f t="shared" si="22"/>
        <v>#N/A</v>
      </c>
      <c r="LJ18" s="169" t="e">
        <f t="shared" si="22"/>
        <v>#N/A</v>
      </c>
      <c r="LK18" s="169" t="e">
        <f t="shared" si="22"/>
        <v>#N/A</v>
      </c>
      <c r="LL18" s="169" t="e">
        <f t="shared" si="22"/>
        <v>#N/A</v>
      </c>
      <c r="LM18" s="169" t="e">
        <f t="shared" si="22"/>
        <v>#N/A</v>
      </c>
      <c r="LN18" s="169" t="e">
        <f t="shared" si="22"/>
        <v>#N/A</v>
      </c>
      <c r="LO18" s="169" t="e">
        <f t="shared" si="23"/>
        <v>#N/A</v>
      </c>
      <c r="LP18" s="169" t="e">
        <f t="shared" si="23"/>
        <v>#N/A</v>
      </c>
      <c r="LQ18" s="169" t="e">
        <f t="shared" si="23"/>
        <v>#N/A</v>
      </c>
      <c r="LR18" s="169" t="e">
        <f t="shared" si="23"/>
        <v>#N/A</v>
      </c>
      <c r="LS18" s="169" t="e">
        <f t="shared" si="23"/>
        <v>#N/A</v>
      </c>
      <c r="LT18" s="169" t="e">
        <f t="shared" si="23"/>
        <v>#N/A</v>
      </c>
      <c r="LU18" s="169" t="e">
        <f t="shared" si="23"/>
        <v>#N/A</v>
      </c>
      <c r="LV18" s="169" t="e">
        <f t="shared" si="23"/>
        <v>#N/A</v>
      </c>
      <c r="LW18" s="169" t="e">
        <f t="shared" si="23"/>
        <v>#N/A</v>
      </c>
      <c r="LX18" s="169" t="e">
        <f t="shared" si="23"/>
        <v>#N/A</v>
      </c>
      <c r="LY18" s="169" t="e">
        <f t="shared" si="23"/>
        <v>#N/A</v>
      </c>
      <c r="LZ18" s="169" t="e">
        <f t="shared" si="23"/>
        <v>#N/A</v>
      </c>
      <c r="MA18" s="169" t="e">
        <f t="shared" si="23"/>
        <v>#N/A</v>
      </c>
      <c r="MB18" s="169" t="e">
        <f t="shared" si="23"/>
        <v>#N/A</v>
      </c>
      <c r="MC18" s="169" t="e">
        <f t="shared" si="23"/>
        <v>#N/A</v>
      </c>
      <c r="MD18" s="169" t="e">
        <f t="shared" si="23"/>
        <v>#N/A</v>
      </c>
      <c r="ME18" s="169" t="e">
        <f t="shared" si="24"/>
        <v>#N/A</v>
      </c>
      <c r="MF18" s="169" t="e">
        <f t="shared" si="24"/>
        <v>#N/A</v>
      </c>
      <c r="MG18" s="169" t="e">
        <f t="shared" si="24"/>
        <v>#N/A</v>
      </c>
      <c r="MH18" s="169" t="e">
        <f t="shared" si="24"/>
        <v>#N/A</v>
      </c>
      <c r="MI18" s="169" t="e">
        <f t="shared" si="24"/>
        <v>#N/A</v>
      </c>
      <c r="MJ18" s="169" t="e">
        <f t="shared" si="24"/>
        <v>#N/A</v>
      </c>
      <c r="MK18" s="169" t="e">
        <f t="shared" si="24"/>
        <v>#N/A</v>
      </c>
      <c r="ML18" s="169" t="e">
        <f t="shared" si="24"/>
        <v>#N/A</v>
      </c>
      <c r="MM18" s="169" t="e">
        <f t="shared" si="24"/>
        <v>#N/A</v>
      </c>
      <c r="MN18" s="169" t="e">
        <f t="shared" si="24"/>
        <v>#N/A</v>
      </c>
      <c r="MO18" s="169" t="e">
        <f t="shared" si="24"/>
        <v>#N/A</v>
      </c>
      <c r="MP18" s="169" t="e">
        <f t="shared" si="24"/>
        <v>#N/A</v>
      </c>
      <c r="MQ18" s="169" t="e">
        <f t="shared" si="24"/>
        <v>#N/A</v>
      </c>
      <c r="MR18" s="169" t="e">
        <f t="shared" si="24"/>
        <v>#N/A</v>
      </c>
      <c r="MS18" s="169" t="e">
        <f t="shared" si="24"/>
        <v>#N/A</v>
      </c>
      <c r="MT18" s="169" t="e">
        <f t="shared" si="24"/>
        <v>#N/A</v>
      </c>
      <c r="MU18" s="169" t="e">
        <f t="shared" si="25"/>
        <v>#N/A</v>
      </c>
      <c r="MV18" s="169" t="e">
        <f t="shared" si="25"/>
        <v>#N/A</v>
      </c>
      <c r="MW18" s="169" t="e">
        <f t="shared" si="25"/>
        <v>#N/A</v>
      </c>
      <c r="MX18" s="169" t="e">
        <f t="shared" si="25"/>
        <v>#N/A</v>
      </c>
      <c r="MY18" s="169" t="e">
        <f t="shared" si="25"/>
        <v>#N/A</v>
      </c>
      <c r="MZ18" s="169" t="e">
        <f t="shared" si="25"/>
        <v>#N/A</v>
      </c>
      <c r="NA18" s="169" t="e">
        <f t="shared" si="25"/>
        <v>#N/A</v>
      </c>
      <c r="NB18" s="169" t="e">
        <f t="shared" si="25"/>
        <v>#N/A</v>
      </c>
      <c r="NC18" s="169" t="e">
        <f t="shared" si="25"/>
        <v>#N/A</v>
      </c>
      <c r="ND18" s="169" t="e">
        <f t="shared" si="25"/>
        <v>#N/A</v>
      </c>
      <c r="NE18" s="169" t="e">
        <f t="shared" si="25"/>
        <v>#N/A</v>
      </c>
      <c r="NF18" s="169" t="e">
        <f t="shared" si="25"/>
        <v>#N/A</v>
      </c>
      <c r="NG18" s="169" t="e">
        <f t="shared" si="25"/>
        <v>#N/A</v>
      </c>
      <c r="NH18" s="169" t="e">
        <f t="shared" si="25"/>
        <v>#N/A</v>
      </c>
      <c r="NI18" s="169" t="e">
        <f t="shared" si="25"/>
        <v>#N/A</v>
      </c>
      <c r="NJ18" s="169" t="e">
        <f t="shared" si="25"/>
        <v>#N/A</v>
      </c>
      <c r="NK18" s="169" t="e">
        <f t="shared" si="26"/>
        <v>#N/A</v>
      </c>
      <c r="NL18" s="169" t="e">
        <f t="shared" si="26"/>
        <v>#N/A</v>
      </c>
      <c r="NM18" s="169" t="e">
        <f t="shared" si="26"/>
        <v>#N/A</v>
      </c>
      <c r="NN18" s="169" t="e">
        <f t="shared" si="26"/>
        <v>#N/A</v>
      </c>
      <c r="NO18" s="169" t="e">
        <f t="shared" si="26"/>
        <v>#N/A</v>
      </c>
      <c r="NP18" s="169" t="e">
        <f t="shared" si="26"/>
        <v>#N/A</v>
      </c>
      <c r="NQ18" s="169" t="e">
        <f t="shared" si="26"/>
        <v>#N/A</v>
      </c>
      <c r="NR18" s="169" t="e">
        <f t="shared" si="26"/>
        <v>#N/A</v>
      </c>
      <c r="NS18" s="169" t="e">
        <f t="shared" si="26"/>
        <v>#N/A</v>
      </c>
      <c r="NT18" s="169" t="e">
        <f t="shared" si="26"/>
        <v>#N/A</v>
      </c>
      <c r="NU18" s="169" t="e">
        <f t="shared" si="26"/>
        <v>#N/A</v>
      </c>
      <c r="NV18" s="169" t="e">
        <f t="shared" si="26"/>
        <v>#N/A</v>
      </c>
      <c r="NW18" s="169" t="e">
        <f t="shared" si="26"/>
        <v>#N/A</v>
      </c>
      <c r="NX18" s="169" t="e">
        <f t="shared" si="26"/>
        <v>#N/A</v>
      </c>
      <c r="NY18" s="169" t="e">
        <f t="shared" si="26"/>
        <v>#N/A</v>
      </c>
      <c r="NZ18" s="169" t="e">
        <f t="shared" si="26"/>
        <v>#N/A</v>
      </c>
      <c r="OA18" s="169" t="e">
        <f t="shared" si="27"/>
        <v>#N/A</v>
      </c>
      <c r="OB18" s="169" t="e">
        <f t="shared" si="27"/>
        <v>#N/A</v>
      </c>
      <c r="OC18" s="169" t="e">
        <f t="shared" si="27"/>
        <v>#N/A</v>
      </c>
      <c r="OD18" s="169" t="e">
        <f t="shared" si="27"/>
        <v>#N/A</v>
      </c>
      <c r="OE18" s="169" t="e">
        <f t="shared" si="27"/>
        <v>#N/A</v>
      </c>
      <c r="OF18" s="169" t="e">
        <f t="shared" si="27"/>
        <v>#N/A</v>
      </c>
      <c r="OG18" s="169" t="e">
        <f t="shared" si="27"/>
        <v>#N/A</v>
      </c>
      <c r="OH18" s="169" t="e">
        <f t="shared" si="27"/>
        <v>#N/A</v>
      </c>
      <c r="OI18" s="169" t="e">
        <f t="shared" si="27"/>
        <v>#N/A</v>
      </c>
      <c r="OJ18" s="169" t="e">
        <f t="shared" si="27"/>
        <v>#N/A</v>
      </c>
      <c r="OK18" s="169" t="e">
        <f t="shared" si="27"/>
        <v>#N/A</v>
      </c>
      <c r="OL18" s="169" t="e">
        <f t="shared" si="27"/>
        <v>#N/A</v>
      </c>
      <c r="OM18" s="169" t="e">
        <f t="shared" si="27"/>
        <v>#N/A</v>
      </c>
      <c r="ON18" s="169" t="e">
        <f t="shared" si="27"/>
        <v>#N/A</v>
      </c>
      <c r="OO18" s="169" t="e">
        <f t="shared" si="27"/>
        <v>#N/A</v>
      </c>
      <c r="OP18" s="169" t="e">
        <f t="shared" si="27"/>
        <v>#N/A</v>
      </c>
      <c r="OQ18" s="169" t="e">
        <f t="shared" si="28"/>
        <v>#N/A</v>
      </c>
      <c r="OR18" s="169" t="e">
        <f t="shared" si="28"/>
        <v>#N/A</v>
      </c>
      <c r="OS18" s="169" t="e">
        <f t="shared" si="28"/>
        <v>#N/A</v>
      </c>
      <c r="OT18" s="169" t="e">
        <f t="shared" si="28"/>
        <v>#N/A</v>
      </c>
      <c r="OU18" s="169" t="e">
        <f t="shared" si="28"/>
        <v>#N/A</v>
      </c>
      <c r="OV18" s="169" t="e">
        <f t="shared" si="28"/>
        <v>#N/A</v>
      </c>
      <c r="OW18" s="169" t="e">
        <f t="shared" si="28"/>
        <v>#N/A</v>
      </c>
      <c r="OX18" s="169" t="e">
        <f t="shared" si="28"/>
        <v>#N/A</v>
      </c>
      <c r="OY18" s="169" t="e">
        <f t="shared" si="28"/>
        <v>#N/A</v>
      </c>
      <c r="OZ18" s="169" t="e">
        <f t="shared" si="28"/>
        <v>#N/A</v>
      </c>
      <c r="PA18" s="169" t="e">
        <f t="shared" si="28"/>
        <v>#N/A</v>
      </c>
      <c r="PB18" s="169" t="e">
        <f t="shared" si="28"/>
        <v>#N/A</v>
      </c>
      <c r="PC18" s="169" t="e">
        <f t="shared" si="28"/>
        <v>#N/A</v>
      </c>
      <c r="PD18" s="169" t="e">
        <f t="shared" si="28"/>
        <v>#N/A</v>
      </c>
      <c r="PE18" s="169" t="e">
        <f t="shared" si="28"/>
        <v>#N/A</v>
      </c>
      <c r="PF18" s="169" t="e">
        <f t="shared" si="28"/>
        <v>#N/A</v>
      </c>
      <c r="PG18" s="169" t="e">
        <f t="shared" si="29"/>
        <v>#N/A</v>
      </c>
      <c r="PH18" s="169" t="e">
        <f t="shared" si="29"/>
        <v>#N/A</v>
      </c>
      <c r="PI18" s="169" t="e">
        <f t="shared" si="29"/>
        <v>#N/A</v>
      </c>
      <c r="PJ18" s="169" t="e">
        <f t="shared" si="29"/>
        <v>#N/A</v>
      </c>
      <c r="PK18" s="169" t="e">
        <f t="shared" si="29"/>
        <v>#N/A</v>
      </c>
      <c r="PL18" s="169" t="e">
        <f t="shared" si="29"/>
        <v>#N/A</v>
      </c>
      <c r="PM18" s="169" t="e">
        <f t="shared" si="29"/>
        <v>#N/A</v>
      </c>
      <c r="PN18" s="169" t="e">
        <f t="shared" si="29"/>
        <v>#N/A</v>
      </c>
      <c r="PO18" s="169" t="e">
        <f t="shared" si="29"/>
        <v>#N/A</v>
      </c>
    </row>
    <row r="19" spans="1:431" hidden="1" x14ac:dyDescent="0.75">
      <c r="A19" s="390"/>
      <c r="B19" s="396" t="str">
        <f>IF($R19="","",ROUND(_xlfn.NORM.INV(ABS(VLOOKUP($T$1,VLookups!$A$43:$B$44,2,FALSE)-B$2),$N19,$R19),0))</f>
        <v/>
      </c>
      <c r="C19" s="403" t="str">
        <f t="shared" si="30"/>
        <v/>
      </c>
      <c r="D19" s="404" t="str">
        <f t="shared" si="31"/>
        <v/>
      </c>
      <c r="E19" s="109"/>
      <c r="F19" s="117"/>
      <c r="G19" s="122" t="str">
        <f t="shared" si="32"/>
        <v/>
      </c>
      <c r="H19" s="95"/>
      <c r="I19" s="122" t="str">
        <f t="shared" si="33"/>
        <v/>
      </c>
      <c r="J19" s="117"/>
      <c r="K19" s="110"/>
      <c r="L19" s="124" t="str">
        <f t="shared" si="0"/>
        <v/>
      </c>
      <c r="M19" s="124" t="str">
        <f t="shared" si="1"/>
        <v/>
      </c>
      <c r="N19" s="73" t="str">
        <f t="shared" si="34"/>
        <v/>
      </c>
      <c r="O19" s="23"/>
      <c r="P19" s="57"/>
      <c r="Q19" s="280"/>
      <c r="R19" s="74" t="str">
        <f>IF(AND(G19&gt;0,H19&gt;0,I19&gt;0),IF(ISBLANK(Q19),IF(ISBLANK(O19),"",(I19-G19)*VLOOKUP(O19,VLookups!$A$4:$B$13,2,FALSE)),Q19),"")</f>
        <v/>
      </c>
      <c r="S19" s="75" t="str">
        <f t="shared" si="2"/>
        <v/>
      </c>
      <c r="T19" s="95"/>
      <c r="U19" s="270" t="str">
        <f>IF(AND(T19&gt;0,H19&gt;0,NOT(R19="")),ABS(VLOOKUP($T$1,VLookups!$A$43:$B$44,2,FALSE)-_xlfn.NORM.DIST(T19,N19,R19,TRUE)),"")</f>
        <v/>
      </c>
      <c r="V19" s="94" t="str">
        <f>IF(AND($G19&gt;0,$H19&gt;0,$I19&gt;0,NOT(ISBLANK($O19))),_xlfn.NORM.INV(ABS(VLOOKUP($T$1,VLookups!$A$43:$B$44,2,FALSE)-V$3),$N19,$R19),"")</f>
        <v/>
      </c>
      <c r="W19" s="93" t="str">
        <f>IF(AND($G19&gt;0,$H19&gt;0,$I19&gt;0,NOT(ISBLANK($O19))),_xlfn.NORM.INV(ABS(VLOOKUP($T$1,VLookups!$A$43:$B$44,2,FALSE)-W$3),$N19,$R19),"")</f>
        <v/>
      </c>
      <c r="X19" s="94" t="str">
        <f>IF(AND($G19&gt;0,$H19&gt;0,$I19&gt;0,NOT(ISBLANK($O19))),_xlfn.NORM.INV(ABS(VLOOKUP($T$1,VLookups!$A$43:$B$44,2,FALSE)-X$3),$N19,$R19),"")</f>
        <v/>
      </c>
      <c r="Y19" s="93" t="str">
        <f>IF(AND($G19&gt;0,$H19&gt;0,$I19&gt;0,NOT(ISBLANK($O19))),_xlfn.NORM.INV(ABS(VLOOKUP($T$1,VLookups!$A$43:$B$44,2,FALSE)-Y$3),$N19,$R19),"")</f>
        <v/>
      </c>
      <c r="Z19" s="94" t="str">
        <f>IF(AND($G19&gt;0,$H19&gt;0,$I19&gt;0,NOT(ISBLANK($O19))),_xlfn.NORM.INV(ABS(VLOOKUP($T$1,VLookups!$A$43:$B$44,2,FALSE)-Z$3),$N19,$R19),"")</f>
        <v/>
      </c>
      <c r="AA19" s="93" t="str">
        <f>IF(AND($G19&gt;0,$H19&gt;0,$I19&gt;0,NOT(ISBLANK($O19))),_xlfn.NORM.INV(ABS(VLOOKUP($T$1,VLookups!$A$43:$B$44,2,FALSE)-AA$3),$N19,$R19),"")</f>
        <v/>
      </c>
      <c r="AB19" s="5"/>
      <c r="AC19" s="168" t="str">
        <f t="shared" si="35"/>
        <v/>
      </c>
      <c r="AD19" s="49" t="str">
        <f t="shared" si="36"/>
        <v/>
      </c>
      <c r="AE19" s="49" t="str">
        <f t="shared" si="36"/>
        <v/>
      </c>
      <c r="AF19" s="49" t="str">
        <f t="shared" si="36"/>
        <v/>
      </c>
      <c r="AG19" s="49" t="str">
        <f t="shared" si="36"/>
        <v/>
      </c>
      <c r="AH19" s="49" t="str">
        <f t="shared" si="36"/>
        <v/>
      </c>
      <c r="AI19" s="49" t="str">
        <f t="shared" si="36"/>
        <v/>
      </c>
      <c r="AJ19" s="49" t="str">
        <f t="shared" si="36"/>
        <v/>
      </c>
      <c r="AK19" s="49" t="str">
        <f t="shared" si="36"/>
        <v/>
      </c>
      <c r="AL19" s="49" t="str">
        <f t="shared" si="36"/>
        <v/>
      </c>
      <c r="AM19" s="49" t="str">
        <f t="shared" si="36"/>
        <v/>
      </c>
      <c r="AN19" s="49" t="str">
        <f t="shared" si="36"/>
        <v/>
      </c>
      <c r="AO19" s="49" t="str">
        <f t="shared" si="36"/>
        <v/>
      </c>
      <c r="AP19" s="49" t="str">
        <f t="shared" si="36"/>
        <v/>
      </c>
      <c r="AQ19" s="49" t="str">
        <f t="shared" si="36"/>
        <v/>
      </c>
      <c r="AR19" s="49" t="str">
        <f t="shared" si="36"/>
        <v/>
      </c>
      <c r="AS19" s="49" t="str">
        <f t="shared" si="36"/>
        <v/>
      </c>
      <c r="AT19" s="49" t="str">
        <f t="shared" si="3"/>
        <v/>
      </c>
      <c r="AU19" s="49" t="str">
        <f t="shared" si="4"/>
        <v/>
      </c>
      <c r="AV19" s="49" t="str">
        <f t="shared" si="4"/>
        <v/>
      </c>
      <c r="AW19" s="49" t="str">
        <f t="shared" si="4"/>
        <v/>
      </c>
      <c r="AX19" s="49" t="str">
        <f t="shared" si="4"/>
        <v/>
      </c>
      <c r="AY19" s="49" t="str">
        <f t="shared" si="4"/>
        <v/>
      </c>
      <c r="AZ19" s="49" t="str">
        <f t="shared" si="4"/>
        <v/>
      </c>
      <c r="BA19" s="49" t="str">
        <f t="shared" si="4"/>
        <v/>
      </c>
      <c r="BB19" s="49" t="str">
        <f t="shared" si="4"/>
        <v/>
      </c>
      <c r="BC19" s="49" t="str">
        <f t="shared" si="4"/>
        <v/>
      </c>
      <c r="BD19" s="49" t="str">
        <f t="shared" si="4"/>
        <v/>
      </c>
      <c r="BE19" s="49" t="str">
        <f t="shared" si="4"/>
        <v/>
      </c>
      <c r="BF19" s="49" t="str">
        <f t="shared" si="4"/>
        <v/>
      </c>
      <c r="BG19" s="49" t="str">
        <f t="shared" si="4"/>
        <v/>
      </c>
      <c r="BH19" s="49" t="str">
        <f t="shared" si="4"/>
        <v/>
      </c>
      <c r="BI19" s="49" t="str">
        <f t="shared" si="4"/>
        <v/>
      </c>
      <c r="BJ19" s="49" t="str">
        <f t="shared" ref="BJ19:BY19" si="38">IF(ISNONTEXT($AC19),BK19-$AC19,"")</f>
        <v/>
      </c>
      <c r="BK19" s="49" t="str">
        <f t="shared" si="38"/>
        <v/>
      </c>
      <c r="BL19" s="49" t="str">
        <f t="shared" si="38"/>
        <v/>
      </c>
      <c r="BM19" s="49" t="str">
        <f t="shared" si="38"/>
        <v/>
      </c>
      <c r="BN19" s="49" t="str">
        <f t="shared" si="38"/>
        <v/>
      </c>
      <c r="BO19" s="49" t="str">
        <f t="shared" si="38"/>
        <v/>
      </c>
      <c r="BP19" s="49" t="str">
        <f t="shared" si="38"/>
        <v/>
      </c>
      <c r="BQ19" s="49" t="str">
        <f t="shared" si="38"/>
        <v/>
      </c>
      <c r="BR19" s="49" t="str">
        <f t="shared" si="38"/>
        <v/>
      </c>
      <c r="BS19" s="49" t="str">
        <f t="shared" si="38"/>
        <v/>
      </c>
      <c r="BT19" s="49" t="str">
        <f t="shared" si="38"/>
        <v/>
      </c>
      <c r="BU19" s="49" t="str">
        <f t="shared" si="38"/>
        <v/>
      </c>
      <c r="BV19" s="49" t="str">
        <f t="shared" si="38"/>
        <v/>
      </c>
      <c r="BW19" s="49" t="str">
        <f t="shared" si="38"/>
        <v/>
      </c>
      <c r="BX19" s="49" t="str">
        <f t="shared" si="38"/>
        <v/>
      </c>
      <c r="BY19" s="49" t="str">
        <f t="shared" si="38"/>
        <v/>
      </c>
      <c r="BZ19" s="49" t="str">
        <f t="shared" si="5"/>
        <v/>
      </c>
      <c r="CA19" s="49" t="str">
        <f t="shared" si="6"/>
        <v/>
      </c>
      <c r="CB19" s="49" t="str">
        <f t="shared" si="6"/>
        <v/>
      </c>
      <c r="CC19" s="49" t="str">
        <f t="shared" si="6"/>
        <v/>
      </c>
      <c r="CD19" s="49" t="str">
        <f t="shared" si="6"/>
        <v/>
      </c>
      <c r="CE19" s="49" t="str">
        <f t="shared" si="6"/>
        <v/>
      </c>
      <c r="CF19" s="49" t="str">
        <f t="shared" si="6"/>
        <v/>
      </c>
      <c r="CG19" s="49" t="str">
        <f t="shared" si="6"/>
        <v/>
      </c>
      <c r="CH19" s="49" t="str">
        <f t="shared" si="6"/>
        <v/>
      </c>
      <c r="CI19" s="49" t="str">
        <f t="shared" si="6"/>
        <v/>
      </c>
      <c r="CJ19" s="49" t="str">
        <f t="shared" si="6"/>
        <v/>
      </c>
      <c r="CK19" s="49" t="str">
        <f t="shared" si="6"/>
        <v/>
      </c>
      <c r="CL19" s="49" t="str">
        <f t="shared" si="6"/>
        <v/>
      </c>
      <c r="CM19" s="49" t="str">
        <f t="shared" si="6"/>
        <v/>
      </c>
      <c r="CN19" s="49" t="str">
        <f t="shared" si="6"/>
        <v/>
      </c>
      <c r="CO19" s="49" t="str">
        <f t="shared" si="6"/>
        <v/>
      </c>
      <c r="CP19" s="49" t="str">
        <f t="shared" ref="AE19:CP23" si="39">IF(ISNONTEXT($AC19),CQ19-$AC19,"")</f>
        <v/>
      </c>
      <c r="CQ19" s="49" t="str">
        <f t="shared" si="7"/>
        <v/>
      </c>
      <c r="CR19" s="49" t="str">
        <f t="shared" si="7"/>
        <v/>
      </c>
      <c r="CS19" s="49" t="str">
        <f t="shared" si="7"/>
        <v/>
      </c>
      <c r="CT19" s="49" t="str">
        <f t="shared" si="7"/>
        <v/>
      </c>
      <c r="CU19" s="49" t="str">
        <f t="shared" si="7"/>
        <v/>
      </c>
      <c r="CV19" s="49" t="str">
        <f t="shared" si="7"/>
        <v/>
      </c>
      <c r="CW19" s="49" t="str">
        <f t="shared" si="7"/>
        <v/>
      </c>
      <c r="CX19" s="49" t="str">
        <f t="shared" si="7"/>
        <v/>
      </c>
      <c r="CY19" s="49" t="str">
        <f t="shared" si="7"/>
        <v/>
      </c>
      <c r="CZ19" s="49" t="str">
        <f t="shared" si="7"/>
        <v/>
      </c>
      <c r="DA19" s="49" t="str">
        <f t="shared" si="7"/>
        <v/>
      </c>
      <c r="DB19" s="49" t="str">
        <f t="shared" si="7"/>
        <v/>
      </c>
      <c r="DC19" s="49" t="str">
        <f t="shared" si="7"/>
        <v/>
      </c>
      <c r="DD19" s="49" t="str">
        <f t="shared" si="7"/>
        <v/>
      </c>
      <c r="DE19" s="49" t="str">
        <f t="shared" si="7"/>
        <v/>
      </c>
      <c r="DF19" s="49" t="str">
        <f t="shared" ref="DF19:DU34" si="40">IF(ISNONTEXT($AC19),DG19-$AC19,"")</f>
        <v/>
      </c>
      <c r="DG19" s="49" t="str">
        <f t="shared" si="40"/>
        <v/>
      </c>
      <c r="DH19" s="49" t="str">
        <f t="shared" si="40"/>
        <v/>
      </c>
      <c r="DI19" s="49" t="str">
        <f t="shared" si="40"/>
        <v/>
      </c>
      <c r="DJ19" s="49" t="str">
        <f t="shared" si="40"/>
        <v/>
      </c>
      <c r="DK19" s="49" t="str">
        <f t="shared" si="40"/>
        <v/>
      </c>
      <c r="DL19" s="49" t="str">
        <f t="shared" si="40"/>
        <v/>
      </c>
      <c r="DM19" s="49" t="str">
        <f t="shared" si="40"/>
        <v/>
      </c>
      <c r="DN19" s="49" t="str">
        <f t="shared" si="40"/>
        <v/>
      </c>
      <c r="DO19" s="49" t="str">
        <f t="shared" si="40"/>
        <v/>
      </c>
      <c r="DP19" s="49" t="str">
        <f t="shared" si="40"/>
        <v/>
      </c>
      <c r="DQ19" s="49" t="str">
        <f t="shared" si="40"/>
        <v/>
      </c>
      <c r="DR19" s="49" t="str">
        <f t="shared" si="40"/>
        <v/>
      </c>
      <c r="DS19" s="49" t="str">
        <f t="shared" si="40"/>
        <v/>
      </c>
      <c r="DT19" s="49" t="str">
        <f t="shared" si="40"/>
        <v/>
      </c>
      <c r="DU19" s="49" t="str">
        <f t="shared" si="40"/>
        <v/>
      </c>
      <c r="DV19" s="49" t="str">
        <f t="shared" si="8"/>
        <v/>
      </c>
      <c r="DW19" s="49" t="str">
        <f t="shared" si="9"/>
        <v/>
      </c>
      <c r="DX19" s="49" t="str">
        <f t="shared" si="9"/>
        <v/>
      </c>
      <c r="DY19" s="49" t="str">
        <f t="shared" si="9"/>
        <v/>
      </c>
      <c r="DZ19" s="183" t="str">
        <f t="shared" si="37"/>
        <v/>
      </c>
      <c r="EA19" s="49" t="str">
        <f t="shared" si="10"/>
        <v/>
      </c>
      <c r="EB19" s="49" t="str">
        <f t="shared" si="10"/>
        <v/>
      </c>
      <c r="EC19" s="49" t="str">
        <f t="shared" si="10"/>
        <v/>
      </c>
      <c r="ED19" s="49" t="str">
        <f t="shared" si="10"/>
        <v/>
      </c>
      <c r="EE19" s="49" t="str">
        <f t="shared" si="10"/>
        <v/>
      </c>
      <c r="EF19" s="49" t="str">
        <f t="shared" si="10"/>
        <v/>
      </c>
      <c r="EG19" s="49" t="str">
        <f t="shared" si="10"/>
        <v/>
      </c>
      <c r="EH19" s="49" t="str">
        <f t="shared" si="10"/>
        <v/>
      </c>
      <c r="EI19" s="49" t="str">
        <f t="shared" si="10"/>
        <v/>
      </c>
      <c r="EJ19" s="49" t="str">
        <f t="shared" si="10"/>
        <v/>
      </c>
      <c r="EK19" s="49" t="str">
        <f t="shared" si="10"/>
        <v/>
      </c>
      <c r="EL19" s="49" t="str">
        <f t="shared" si="10"/>
        <v/>
      </c>
      <c r="EM19" s="49" t="str">
        <f t="shared" si="10"/>
        <v/>
      </c>
      <c r="EN19" s="49" t="str">
        <f t="shared" si="10"/>
        <v/>
      </c>
      <c r="EO19" s="49" t="str">
        <f t="shared" si="10"/>
        <v/>
      </c>
      <c r="EP19" s="49" t="str">
        <f t="shared" ref="EP19:FE35" si="41">IF(ISNONTEXT($AC19),EO19+$AC19,"")</f>
        <v/>
      </c>
      <c r="EQ19" s="49" t="str">
        <f t="shared" si="11"/>
        <v/>
      </c>
      <c r="ER19" s="49" t="str">
        <f t="shared" si="11"/>
        <v/>
      </c>
      <c r="ES19" s="49" t="str">
        <f t="shared" si="11"/>
        <v/>
      </c>
      <c r="ET19" s="49" t="str">
        <f t="shared" si="11"/>
        <v/>
      </c>
      <c r="EU19" s="49" t="str">
        <f t="shared" si="11"/>
        <v/>
      </c>
      <c r="EV19" s="49" t="str">
        <f t="shared" si="11"/>
        <v/>
      </c>
      <c r="EW19" s="49" t="str">
        <f t="shared" si="11"/>
        <v/>
      </c>
      <c r="EX19" s="49" t="str">
        <f t="shared" si="11"/>
        <v/>
      </c>
      <c r="EY19" s="49" t="str">
        <f t="shared" si="11"/>
        <v/>
      </c>
      <c r="EZ19" s="49" t="str">
        <f t="shared" si="11"/>
        <v/>
      </c>
      <c r="FA19" s="49" t="str">
        <f t="shared" si="11"/>
        <v/>
      </c>
      <c r="FB19" s="49" t="str">
        <f t="shared" si="11"/>
        <v/>
      </c>
      <c r="FC19" s="49" t="str">
        <f t="shared" si="11"/>
        <v/>
      </c>
      <c r="FD19" s="49" t="str">
        <f t="shared" si="11"/>
        <v/>
      </c>
      <c r="FE19" s="49" t="str">
        <f t="shared" si="11"/>
        <v/>
      </c>
      <c r="FF19" s="49" t="str">
        <f t="shared" ref="FF19:FU35" si="42">IF(ISNONTEXT($AC19),FE19+$AC19,"")</f>
        <v/>
      </c>
      <c r="FG19" s="49" t="str">
        <f t="shared" si="12"/>
        <v/>
      </c>
      <c r="FH19" s="49" t="str">
        <f t="shared" si="12"/>
        <v/>
      </c>
      <c r="FI19" s="49" t="str">
        <f t="shared" si="12"/>
        <v/>
      </c>
      <c r="FJ19" s="49" t="str">
        <f t="shared" si="12"/>
        <v/>
      </c>
      <c r="FK19" s="49" t="str">
        <f t="shared" si="12"/>
        <v/>
      </c>
      <c r="FL19" s="49" t="str">
        <f t="shared" si="12"/>
        <v/>
      </c>
      <c r="FM19" s="49" t="str">
        <f t="shared" si="12"/>
        <v/>
      </c>
      <c r="FN19" s="49" t="str">
        <f t="shared" si="12"/>
        <v/>
      </c>
      <c r="FO19" s="49" t="str">
        <f t="shared" si="12"/>
        <v/>
      </c>
      <c r="FP19" s="49" t="str">
        <f t="shared" si="12"/>
        <v/>
      </c>
      <c r="FQ19" s="49" t="str">
        <f t="shared" si="12"/>
        <v/>
      </c>
      <c r="FR19" s="49" t="str">
        <f t="shared" si="12"/>
        <v/>
      </c>
      <c r="FS19" s="49" t="str">
        <f t="shared" si="12"/>
        <v/>
      </c>
      <c r="FT19" s="49" t="str">
        <f t="shared" si="12"/>
        <v/>
      </c>
      <c r="FU19" s="49" t="str">
        <f t="shared" si="12"/>
        <v/>
      </c>
      <c r="FV19" s="49" t="str">
        <f t="shared" ref="FV19:GK35" si="43">IF(ISNONTEXT($AC19),FU19+$AC19,"")</f>
        <v/>
      </c>
      <c r="FW19" s="49" t="str">
        <f t="shared" si="13"/>
        <v/>
      </c>
      <c r="FX19" s="49" t="str">
        <f t="shared" si="13"/>
        <v/>
      </c>
      <c r="FY19" s="49" t="str">
        <f t="shared" si="13"/>
        <v/>
      </c>
      <c r="FZ19" s="49" t="str">
        <f t="shared" si="13"/>
        <v/>
      </c>
      <c r="GA19" s="49" t="str">
        <f t="shared" si="13"/>
        <v/>
      </c>
      <c r="GB19" s="49" t="str">
        <f t="shared" si="13"/>
        <v/>
      </c>
      <c r="GC19" s="49" t="str">
        <f t="shared" si="13"/>
        <v/>
      </c>
      <c r="GD19" s="49" t="str">
        <f t="shared" si="13"/>
        <v/>
      </c>
      <c r="GE19" s="49" t="str">
        <f t="shared" si="13"/>
        <v/>
      </c>
      <c r="GF19" s="49" t="str">
        <f t="shared" si="13"/>
        <v/>
      </c>
      <c r="GG19" s="49" t="str">
        <f t="shared" si="13"/>
        <v/>
      </c>
      <c r="GH19" s="49" t="str">
        <f t="shared" si="13"/>
        <v/>
      </c>
      <c r="GI19" s="49" t="str">
        <f t="shared" si="13"/>
        <v/>
      </c>
      <c r="GJ19" s="49" t="str">
        <f t="shared" si="13"/>
        <v/>
      </c>
      <c r="GK19" s="49" t="str">
        <f t="shared" si="13"/>
        <v/>
      </c>
      <c r="GL19" s="49" t="str">
        <f t="shared" ref="GL19:HA35" si="44">IF(ISNONTEXT($AC19),GK19+$AC19,"")</f>
        <v/>
      </c>
      <c r="GM19" s="49" t="str">
        <f t="shared" si="14"/>
        <v/>
      </c>
      <c r="GN19" s="49" t="str">
        <f t="shared" si="14"/>
        <v/>
      </c>
      <c r="GO19" s="49" t="str">
        <f t="shared" si="14"/>
        <v/>
      </c>
      <c r="GP19" s="49" t="str">
        <f t="shared" si="14"/>
        <v/>
      </c>
      <c r="GQ19" s="49" t="str">
        <f t="shared" si="14"/>
        <v/>
      </c>
      <c r="GR19" s="49" t="str">
        <f t="shared" si="14"/>
        <v/>
      </c>
      <c r="GS19" s="49" t="str">
        <f t="shared" si="14"/>
        <v/>
      </c>
      <c r="GT19" s="49" t="str">
        <f t="shared" si="14"/>
        <v/>
      </c>
      <c r="GU19" s="49" t="str">
        <f t="shared" si="14"/>
        <v/>
      </c>
      <c r="GV19" s="49" t="str">
        <f t="shared" si="14"/>
        <v/>
      </c>
      <c r="GW19" s="49" t="str">
        <f t="shared" si="14"/>
        <v/>
      </c>
      <c r="GX19" s="49" t="str">
        <f t="shared" si="14"/>
        <v/>
      </c>
      <c r="GY19" s="49" t="str">
        <f t="shared" si="14"/>
        <v/>
      </c>
      <c r="GZ19" s="49" t="str">
        <f t="shared" si="14"/>
        <v/>
      </c>
      <c r="HA19" s="49" t="str">
        <f t="shared" si="14"/>
        <v/>
      </c>
      <c r="HB19" s="49" t="str">
        <f t="shared" ref="HB19:HQ35" si="45">IF(ISNONTEXT($AC19),HA19+$AC19,"")</f>
        <v/>
      </c>
      <c r="HC19" s="49" t="str">
        <f t="shared" si="15"/>
        <v/>
      </c>
      <c r="HD19" s="49" t="str">
        <f t="shared" si="15"/>
        <v/>
      </c>
      <c r="HE19" s="49" t="str">
        <f t="shared" si="15"/>
        <v/>
      </c>
      <c r="HF19" s="49" t="str">
        <f t="shared" si="15"/>
        <v/>
      </c>
      <c r="HG19" s="49" t="str">
        <f t="shared" si="15"/>
        <v/>
      </c>
      <c r="HH19" s="49" t="str">
        <f t="shared" si="15"/>
        <v/>
      </c>
      <c r="HI19" s="49" t="str">
        <f t="shared" si="15"/>
        <v/>
      </c>
      <c r="HJ19" s="49" t="str">
        <f t="shared" si="15"/>
        <v/>
      </c>
      <c r="HK19" s="49" t="str">
        <f t="shared" si="15"/>
        <v/>
      </c>
      <c r="HL19" s="49" t="str">
        <f t="shared" si="15"/>
        <v/>
      </c>
      <c r="HM19" s="49" t="str">
        <f t="shared" si="15"/>
        <v/>
      </c>
      <c r="HN19" s="49" t="str">
        <f t="shared" si="15"/>
        <v/>
      </c>
      <c r="HO19" s="49" t="str">
        <f t="shared" si="15"/>
        <v/>
      </c>
      <c r="HP19" s="49" t="str">
        <f t="shared" si="15"/>
        <v/>
      </c>
      <c r="HQ19" s="49" t="str">
        <f t="shared" si="15"/>
        <v/>
      </c>
      <c r="HR19" s="49" t="str">
        <f t="shared" ref="HR19:HU82" si="46">IF(ISNONTEXT($AC19),HQ19+$AC19,"")</f>
        <v/>
      </c>
      <c r="HS19" s="49" t="str">
        <f t="shared" si="16"/>
        <v/>
      </c>
      <c r="HT19" s="49" t="str">
        <f t="shared" si="16"/>
        <v/>
      </c>
      <c r="HU19" s="49" t="str">
        <f t="shared" si="16"/>
        <v/>
      </c>
      <c r="HV19" s="49" t="str">
        <f t="shared" si="16"/>
        <v/>
      </c>
      <c r="HW19" s="169" t="e">
        <f t="shared" si="17"/>
        <v>#N/A</v>
      </c>
      <c r="HX19" s="169" t="e">
        <f t="shared" si="17"/>
        <v>#N/A</v>
      </c>
      <c r="HY19" s="169" t="e">
        <f t="shared" si="17"/>
        <v>#N/A</v>
      </c>
      <c r="HZ19" s="169" t="e">
        <f t="shared" si="17"/>
        <v>#N/A</v>
      </c>
      <c r="IA19" s="169" t="e">
        <f t="shared" si="17"/>
        <v>#N/A</v>
      </c>
      <c r="IB19" s="169" t="e">
        <f t="shared" si="17"/>
        <v>#N/A</v>
      </c>
      <c r="IC19" s="169" t="e">
        <f t="shared" si="17"/>
        <v>#N/A</v>
      </c>
      <c r="ID19" s="169" t="e">
        <f t="shared" si="17"/>
        <v>#N/A</v>
      </c>
      <c r="IE19" s="169" t="e">
        <f t="shared" si="17"/>
        <v>#N/A</v>
      </c>
      <c r="IF19" s="169" t="e">
        <f t="shared" si="17"/>
        <v>#N/A</v>
      </c>
      <c r="IG19" s="169" t="e">
        <f t="shared" si="17"/>
        <v>#N/A</v>
      </c>
      <c r="IH19" s="169" t="e">
        <f t="shared" si="17"/>
        <v>#N/A</v>
      </c>
      <c r="II19" s="169" t="e">
        <f t="shared" si="17"/>
        <v>#N/A</v>
      </c>
      <c r="IJ19" s="169" t="e">
        <f t="shared" si="17"/>
        <v>#N/A</v>
      </c>
      <c r="IK19" s="169" t="e">
        <f t="shared" si="17"/>
        <v>#N/A</v>
      </c>
      <c r="IL19" s="169" t="e">
        <f t="shared" ref="IA19:IP34" si="47">IF(ISNONTEXT($R19),_xlfn.NORM.DIST(AS19,$N19,$R19,FALSE),NA())</f>
        <v>#N/A</v>
      </c>
      <c r="IM19" s="169" t="e">
        <f t="shared" si="47"/>
        <v>#N/A</v>
      </c>
      <c r="IN19" s="169" t="e">
        <f t="shared" si="47"/>
        <v>#N/A</v>
      </c>
      <c r="IO19" s="169" t="e">
        <f t="shared" si="47"/>
        <v>#N/A</v>
      </c>
      <c r="IP19" s="169" t="e">
        <f t="shared" si="18"/>
        <v>#N/A</v>
      </c>
      <c r="IQ19" s="169" t="e">
        <f t="shared" si="18"/>
        <v>#N/A</v>
      </c>
      <c r="IR19" s="169" t="e">
        <f t="shared" si="18"/>
        <v>#N/A</v>
      </c>
      <c r="IS19" s="169" t="e">
        <f t="shared" si="18"/>
        <v>#N/A</v>
      </c>
      <c r="IT19" s="169" t="e">
        <f t="shared" si="18"/>
        <v>#N/A</v>
      </c>
      <c r="IU19" s="169" t="e">
        <f t="shared" si="18"/>
        <v>#N/A</v>
      </c>
      <c r="IV19" s="169" t="e">
        <f t="shared" si="18"/>
        <v>#N/A</v>
      </c>
      <c r="IW19" s="169" t="e">
        <f t="shared" si="18"/>
        <v>#N/A</v>
      </c>
      <c r="IX19" s="169" t="e">
        <f t="shared" si="18"/>
        <v>#N/A</v>
      </c>
      <c r="IY19" s="169" t="e">
        <f t="shared" si="18"/>
        <v>#N/A</v>
      </c>
      <c r="IZ19" s="169" t="e">
        <f t="shared" si="18"/>
        <v>#N/A</v>
      </c>
      <c r="JA19" s="169" t="e">
        <f t="shared" si="18"/>
        <v>#N/A</v>
      </c>
      <c r="JB19" s="169" t="e">
        <f t="shared" si="18"/>
        <v>#N/A</v>
      </c>
      <c r="JC19" s="169" t="e">
        <f t="shared" si="19"/>
        <v>#N/A</v>
      </c>
      <c r="JD19" s="169" t="e">
        <f t="shared" si="19"/>
        <v>#N/A</v>
      </c>
      <c r="JE19" s="169" t="e">
        <f t="shared" si="19"/>
        <v>#N/A</v>
      </c>
      <c r="JF19" s="169" t="e">
        <f t="shared" si="19"/>
        <v>#N/A</v>
      </c>
      <c r="JG19" s="169" t="e">
        <f t="shared" si="19"/>
        <v>#N/A</v>
      </c>
      <c r="JH19" s="169" t="e">
        <f t="shared" si="19"/>
        <v>#N/A</v>
      </c>
      <c r="JI19" s="169" t="e">
        <f t="shared" si="19"/>
        <v>#N/A</v>
      </c>
      <c r="JJ19" s="169" t="e">
        <f t="shared" si="19"/>
        <v>#N/A</v>
      </c>
      <c r="JK19" s="169" t="e">
        <f t="shared" si="19"/>
        <v>#N/A</v>
      </c>
      <c r="JL19" s="169" t="e">
        <f t="shared" si="19"/>
        <v>#N/A</v>
      </c>
      <c r="JM19" s="169" t="e">
        <f t="shared" si="19"/>
        <v>#N/A</v>
      </c>
      <c r="JN19" s="169" t="e">
        <f t="shared" si="19"/>
        <v>#N/A</v>
      </c>
      <c r="JO19" s="169" t="e">
        <f t="shared" si="19"/>
        <v>#N/A</v>
      </c>
      <c r="JP19" s="169" t="e">
        <f t="shared" si="19"/>
        <v>#N/A</v>
      </c>
      <c r="JQ19" s="169" t="e">
        <f t="shared" si="19"/>
        <v>#N/A</v>
      </c>
      <c r="JR19" s="169" t="e">
        <f t="shared" ref="JR19:KG34" si="48">IF(ISNONTEXT($R19),_xlfn.NORM.DIST(BY19,$N19,$R19,FALSE),NA())</f>
        <v>#N/A</v>
      </c>
      <c r="JS19" s="169" t="e">
        <f t="shared" si="48"/>
        <v>#N/A</v>
      </c>
      <c r="JT19" s="169" t="e">
        <f t="shared" si="48"/>
        <v>#N/A</v>
      </c>
      <c r="JU19" s="169" t="e">
        <f t="shared" si="48"/>
        <v>#N/A</v>
      </c>
      <c r="JV19" s="169" t="e">
        <f t="shared" si="48"/>
        <v>#N/A</v>
      </c>
      <c r="JW19" s="169" t="e">
        <f t="shared" si="48"/>
        <v>#N/A</v>
      </c>
      <c r="JX19" s="169" t="e">
        <f t="shared" si="48"/>
        <v>#N/A</v>
      </c>
      <c r="JY19" s="169" t="e">
        <f t="shared" si="48"/>
        <v>#N/A</v>
      </c>
      <c r="JZ19" s="169" t="e">
        <f t="shared" si="48"/>
        <v>#N/A</v>
      </c>
      <c r="KA19" s="169" t="e">
        <f t="shared" si="48"/>
        <v>#N/A</v>
      </c>
      <c r="KB19" s="169" t="e">
        <f t="shared" si="48"/>
        <v>#N/A</v>
      </c>
      <c r="KC19" s="169" t="e">
        <f t="shared" si="48"/>
        <v>#N/A</v>
      </c>
      <c r="KD19" s="169" t="e">
        <f t="shared" si="48"/>
        <v>#N/A</v>
      </c>
      <c r="KE19" s="169" t="e">
        <f t="shared" si="48"/>
        <v>#N/A</v>
      </c>
      <c r="KF19" s="169" t="e">
        <f t="shared" si="48"/>
        <v>#N/A</v>
      </c>
      <c r="KG19" s="169" t="e">
        <f t="shared" si="48"/>
        <v>#N/A</v>
      </c>
      <c r="KH19" s="169" t="e">
        <f t="shared" si="20"/>
        <v>#N/A</v>
      </c>
      <c r="KI19" s="169" t="e">
        <f t="shared" si="21"/>
        <v>#N/A</v>
      </c>
      <c r="KJ19" s="169" t="e">
        <f t="shared" si="21"/>
        <v>#N/A</v>
      </c>
      <c r="KK19" s="169" t="e">
        <f t="shared" si="21"/>
        <v>#N/A</v>
      </c>
      <c r="KL19" s="169" t="e">
        <f t="shared" si="21"/>
        <v>#N/A</v>
      </c>
      <c r="KM19" s="169" t="e">
        <f t="shared" si="21"/>
        <v>#N/A</v>
      </c>
      <c r="KN19" s="169" t="e">
        <f t="shared" si="21"/>
        <v>#N/A</v>
      </c>
      <c r="KO19" s="169" t="e">
        <f t="shared" si="21"/>
        <v>#N/A</v>
      </c>
      <c r="KP19" s="169" t="e">
        <f t="shared" si="21"/>
        <v>#N/A</v>
      </c>
      <c r="KQ19" s="169" t="e">
        <f t="shared" si="21"/>
        <v>#N/A</v>
      </c>
      <c r="KR19" s="169" t="e">
        <f t="shared" si="21"/>
        <v>#N/A</v>
      </c>
      <c r="KS19" s="169" t="e">
        <f t="shared" si="21"/>
        <v>#N/A</v>
      </c>
      <c r="KT19" s="169" t="e">
        <f t="shared" si="21"/>
        <v>#N/A</v>
      </c>
      <c r="KU19" s="169" t="e">
        <f t="shared" si="21"/>
        <v>#N/A</v>
      </c>
      <c r="KV19" s="169" t="e">
        <f t="shared" si="21"/>
        <v>#N/A</v>
      </c>
      <c r="KW19" s="169" t="e">
        <f t="shared" si="21"/>
        <v>#N/A</v>
      </c>
      <c r="KX19" s="169" t="e">
        <f t="shared" ref="KM19:LB34" si="49">IF(ISNONTEXT($R19),_xlfn.NORM.DIST(DE19,$N19,$R19,FALSE),NA())</f>
        <v>#N/A</v>
      </c>
      <c r="KY19" s="169" t="e">
        <f t="shared" si="49"/>
        <v>#N/A</v>
      </c>
      <c r="KZ19" s="169" t="e">
        <f t="shared" si="49"/>
        <v>#N/A</v>
      </c>
      <c r="LA19" s="169" t="e">
        <f t="shared" si="49"/>
        <v>#N/A</v>
      </c>
      <c r="LB19" s="169" t="e">
        <f t="shared" si="22"/>
        <v>#N/A</v>
      </c>
      <c r="LC19" s="169" t="e">
        <f t="shared" si="22"/>
        <v>#N/A</v>
      </c>
      <c r="LD19" s="169" t="e">
        <f t="shared" si="22"/>
        <v>#N/A</v>
      </c>
      <c r="LE19" s="169" t="e">
        <f t="shared" si="22"/>
        <v>#N/A</v>
      </c>
      <c r="LF19" s="169" t="e">
        <f t="shared" si="22"/>
        <v>#N/A</v>
      </c>
      <c r="LG19" s="169" t="e">
        <f t="shared" si="22"/>
        <v>#N/A</v>
      </c>
      <c r="LH19" s="169" t="e">
        <f t="shared" si="22"/>
        <v>#N/A</v>
      </c>
      <c r="LI19" s="169" t="e">
        <f t="shared" si="22"/>
        <v>#N/A</v>
      </c>
      <c r="LJ19" s="169" t="e">
        <f t="shared" si="22"/>
        <v>#N/A</v>
      </c>
      <c r="LK19" s="169" t="e">
        <f t="shared" si="22"/>
        <v>#N/A</v>
      </c>
      <c r="LL19" s="169" t="e">
        <f t="shared" si="22"/>
        <v>#N/A</v>
      </c>
      <c r="LM19" s="169" t="e">
        <f t="shared" si="22"/>
        <v>#N/A</v>
      </c>
      <c r="LN19" s="169" t="e">
        <f t="shared" si="22"/>
        <v>#N/A</v>
      </c>
      <c r="LO19" s="169" t="e">
        <f t="shared" si="23"/>
        <v>#N/A</v>
      </c>
      <c r="LP19" s="169" t="e">
        <f t="shared" si="23"/>
        <v>#N/A</v>
      </c>
      <c r="LQ19" s="169" t="e">
        <f t="shared" si="23"/>
        <v>#N/A</v>
      </c>
      <c r="LR19" s="169" t="e">
        <f t="shared" si="23"/>
        <v>#N/A</v>
      </c>
      <c r="LS19" s="169" t="e">
        <f t="shared" si="23"/>
        <v>#N/A</v>
      </c>
      <c r="LT19" s="169" t="e">
        <f t="shared" si="23"/>
        <v>#N/A</v>
      </c>
      <c r="LU19" s="169" t="e">
        <f t="shared" si="23"/>
        <v>#N/A</v>
      </c>
      <c r="LV19" s="169" t="e">
        <f t="shared" si="23"/>
        <v>#N/A</v>
      </c>
      <c r="LW19" s="169" t="e">
        <f t="shared" si="23"/>
        <v>#N/A</v>
      </c>
      <c r="LX19" s="169" t="e">
        <f t="shared" si="23"/>
        <v>#N/A</v>
      </c>
      <c r="LY19" s="169" t="e">
        <f t="shared" si="23"/>
        <v>#N/A</v>
      </c>
      <c r="LZ19" s="169" t="e">
        <f t="shared" si="23"/>
        <v>#N/A</v>
      </c>
      <c r="MA19" s="169" t="e">
        <f t="shared" si="23"/>
        <v>#N/A</v>
      </c>
      <c r="MB19" s="169" t="e">
        <f t="shared" si="23"/>
        <v>#N/A</v>
      </c>
      <c r="MC19" s="169" t="e">
        <f t="shared" si="23"/>
        <v>#N/A</v>
      </c>
      <c r="MD19" s="169" t="e">
        <f t="shared" ref="MD19:MS34" si="50">IF(ISNONTEXT($R19),_xlfn.NORM.DIST(EK19,$N19,$R19,FALSE),NA())</f>
        <v>#N/A</v>
      </c>
      <c r="ME19" s="169" t="e">
        <f t="shared" si="50"/>
        <v>#N/A</v>
      </c>
      <c r="MF19" s="169" t="e">
        <f t="shared" si="50"/>
        <v>#N/A</v>
      </c>
      <c r="MG19" s="169" t="e">
        <f t="shared" si="50"/>
        <v>#N/A</v>
      </c>
      <c r="MH19" s="169" t="e">
        <f t="shared" si="50"/>
        <v>#N/A</v>
      </c>
      <c r="MI19" s="169" t="e">
        <f t="shared" si="50"/>
        <v>#N/A</v>
      </c>
      <c r="MJ19" s="169" t="e">
        <f t="shared" si="50"/>
        <v>#N/A</v>
      </c>
      <c r="MK19" s="169" t="e">
        <f t="shared" si="50"/>
        <v>#N/A</v>
      </c>
      <c r="ML19" s="169" t="e">
        <f t="shared" si="50"/>
        <v>#N/A</v>
      </c>
      <c r="MM19" s="169" t="e">
        <f t="shared" si="50"/>
        <v>#N/A</v>
      </c>
      <c r="MN19" s="169" t="e">
        <f t="shared" si="50"/>
        <v>#N/A</v>
      </c>
      <c r="MO19" s="169" t="e">
        <f t="shared" si="50"/>
        <v>#N/A</v>
      </c>
      <c r="MP19" s="169" t="e">
        <f t="shared" si="50"/>
        <v>#N/A</v>
      </c>
      <c r="MQ19" s="169" t="e">
        <f t="shared" si="50"/>
        <v>#N/A</v>
      </c>
      <c r="MR19" s="169" t="e">
        <f t="shared" si="50"/>
        <v>#N/A</v>
      </c>
      <c r="MS19" s="169" t="e">
        <f t="shared" si="50"/>
        <v>#N/A</v>
      </c>
      <c r="MT19" s="169" t="e">
        <f t="shared" si="24"/>
        <v>#N/A</v>
      </c>
      <c r="MU19" s="169" t="e">
        <f t="shared" si="25"/>
        <v>#N/A</v>
      </c>
      <c r="MV19" s="169" t="e">
        <f t="shared" si="25"/>
        <v>#N/A</v>
      </c>
      <c r="MW19" s="169" t="e">
        <f t="shared" si="25"/>
        <v>#N/A</v>
      </c>
      <c r="MX19" s="169" t="e">
        <f t="shared" si="25"/>
        <v>#N/A</v>
      </c>
      <c r="MY19" s="169" t="e">
        <f t="shared" si="25"/>
        <v>#N/A</v>
      </c>
      <c r="MZ19" s="169" t="e">
        <f t="shared" si="25"/>
        <v>#N/A</v>
      </c>
      <c r="NA19" s="169" t="e">
        <f t="shared" si="25"/>
        <v>#N/A</v>
      </c>
      <c r="NB19" s="169" t="e">
        <f t="shared" si="25"/>
        <v>#N/A</v>
      </c>
      <c r="NC19" s="169" t="e">
        <f t="shared" si="25"/>
        <v>#N/A</v>
      </c>
      <c r="ND19" s="169" t="e">
        <f t="shared" si="25"/>
        <v>#N/A</v>
      </c>
      <c r="NE19" s="169" t="e">
        <f t="shared" si="25"/>
        <v>#N/A</v>
      </c>
      <c r="NF19" s="169" t="e">
        <f t="shared" si="25"/>
        <v>#N/A</v>
      </c>
      <c r="NG19" s="169" t="e">
        <f t="shared" si="25"/>
        <v>#N/A</v>
      </c>
      <c r="NH19" s="169" t="e">
        <f t="shared" si="25"/>
        <v>#N/A</v>
      </c>
      <c r="NI19" s="169" t="e">
        <f t="shared" si="25"/>
        <v>#N/A</v>
      </c>
      <c r="NJ19" s="169" t="e">
        <f t="shared" ref="MY19:NN34" si="51">IF(ISNONTEXT($R19),_xlfn.NORM.DIST(FQ19,$N19,$R19,FALSE),NA())</f>
        <v>#N/A</v>
      </c>
      <c r="NK19" s="169" t="e">
        <f t="shared" si="51"/>
        <v>#N/A</v>
      </c>
      <c r="NL19" s="169" t="e">
        <f t="shared" si="51"/>
        <v>#N/A</v>
      </c>
      <c r="NM19" s="169" t="e">
        <f t="shared" si="51"/>
        <v>#N/A</v>
      </c>
      <c r="NN19" s="169" t="e">
        <f t="shared" si="26"/>
        <v>#N/A</v>
      </c>
      <c r="NO19" s="169" t="e">
        <f t="shared" si="26"/>
        <v>#N/A</v>
      </c>
      <c r="NP19" s="169" t="e">
        <f t="shared" si="26"/>
        <v>#N/A</v>
      </c>
      <c r="NQ19" s="169" t="e">
        <f t="shared" si="26"/>
        <v>#N/A</v>
      </c>
      <c r="NR19" s="169" t="e">
        <f t="shared" si="26"/>
        <v>#N/A</v>
      </c>
      <c r="NS19" s="169" t="e">
        <f t="shared" si="26"/>
        <v>#N/A</v>
      </c>
      <c r="NT19" s="169" t="e">
        <f t="shared" si="26"/>
        <v>#N/A</v>
      </c>
      <c r="NU19" s="169" t="e">
        <f t="shared" si="26"/>
        <v>#N/A</v>
      </c>
      <c r="NV19" s="169" t="e">
        <f t="shared" si="26"/>
        <v>#N/A</v>
      </c>
      <c r="NW19" s="169" t="e">
        <f t="shared" si="26"/>
        <v>#N/A</v>
      </c>
      <c r="NX19" s="169" t="e">
        <f t="shared" si="26"/>
        <v>#N/A</v>
      </c>
      <c r="NY19" s="169" t="e">
        <f t="shared" si="26"/>
        <v>#N/A</v>
      </c>
      <c r="NZ19" s="169" t="e">
        <f t="shared" si="26"/>
        <v>#N/A</v>
      </c>
      <c r="OA19" s="169" t="e">
        <f t="shared" si="27"/>
        <v>#N/A</v>
      </c>
      <c r="OB19" s="169" t="e">
        <f t="shared" si="27"/>
        <v>#N/A</v>
      </c>
      <c r="OC19" s="169" t="e">
        <f t="shared" si="27"/>
        <v>#N/A</v>
      </c>
      <c r="OD19" s="169" t="e">
        <f t="shared" si="27"/>
        <v>#N/A</v>
      </c>
      <c r="OE19" s="169" t="e">
        <f t="shared" si="27"/>
        <v>#N/A</v>
      </c>
      <c r="OF19" s="169" t="e">
        <f t="shared" si="27"/>
        <v>#N/A</v>
      </c>
      <c r="OG19" s="169" t="e">
        <f t="shared" si="27"/>
        <v>#N/A</v>
      </c>
      <c r="OH19" s="169" t="e">
        <f t="shared" si="27"/>
        <v>#N/A</v>
      </c>
      <c r="OI19" s="169" t="e">
        <f t="shared" si="27"/>
        <v>#N/A</v>
      </c>
      <c r="OJ19" s="169" t="e">
        <f t="shared" si="27"/>
        <v>#N/A</v>
      </c>
      <c r="OK19" s="169" t="e">
        <f t="shared" si="27"/>
        <v>#N/A</v>
      </c>
      <c r="OL19" s="169" t="e">
        <f t="shared" si="27"/>
        <v>#N/A</v>
      </c>
      <c r="OM19" s="169" t="e">
        <f t="shared" si="27"/>
        <v>#N/A</v>
      </c>
      <c r="ON19" s="169" t="e">
        <f t="shared" si="27"/>
        <v>#N/A</v>
      </c>
      <c r="OO19" s="169" t="e">
        <f t="shared" si="27"/>
        <v>#N/A</v>
      </c>
      <c r="OP19" s="169" t="e">
        <f t="shared" ref="OP19:PE34" si="52">IF(ISNONTEXT($R19),_xlfn.NORM.DIST(GW19,$N19,$R19,FALSE),NA())</f>
        <v>#N/A</v>
      </c>
      <c r="OQ19" s="169" t="e">
        <f t="shared" si="52"/>
        <v>#N/A</v>
      </c>
      <c r="OR19" s="169" t="e">
        <f t="shared" si="52"/>
        <v>#N/A</v>
      </c>
      <c r="OS19" s="169" t="e">
        <f t="shared" si="52"/>
        <v>#N/A</v>
      </c>
      <c r="OT19" s="169" t="e">
        <f t="shared" si="52"/>
        <v>#N/A</v>
      </c>
      <c r="OU19" s="169" t="e">
        <f t="shared" si="52"/>
        <v>#N/A</v>
      </c>
      <c r="OV19" s="169" t="e">
        <f t="shared" si="52"/>
        <v>#N/A</v>
      </c>
      <c r="OW19" s="169" t="e">
        <f t="shared" si="52"/>
        <v>#N/A</v>
      </c>
      <c r="OX19" s="169" t="e">
        <f t="shared" si="52"/>
        <v>#N/A</v>
      </c>
      <c r="OY19" s="169" t="e">
        <f t="shared" si="52"/>
        <v>#N/A</v>
      </c>
      <c r="OZ19" s="169" t="e">
        <f t="shared" si="52"/>
        <v>#N/A</v>
      </c>
      <c r="PA19" s="169" t="e">
        <f t="shared" si="52"/>
        <v>#N/A</v>
      </c>
      <c r="PB19" s="169" t="e">
        <f t="shared" si="52"/>
        <v>#N/A</v>
      </c>
      <c r="PC19" s="169" t="e">
        <f t="shared" si="52"/>
        <v>#N/A</v>
      </c>
      <c r="PD19" s="169" t="e">
        <f t="shared" si="52"/>
        <v>#N/A</v>
      </c>
      <c r="PE19" s="169" t="e">
        <f t="shared" si="52"/>
        <v>#N/A</v>
      </c>
      <c r="PF19" s="169" t="e">
        <f t="shared" si="28"/>
        <v>#N/A</v>
      </c>
      <c r="PG19" s="169" t="e">
        <f t="shared" si="29"/>
        <v>#N/A</v>
      </c>
      <c r="PH19" s="169" t="e">
        <f t="shared" si="29"/>
        <v>#N/A</v>
      </c>
      <c r="PI19" s="169" t="e">
        <f t="shared" si="29"/>
        <v>#N/A</v>
      </c>
      <c r="PJ19" s="169" t="e">
        <f t="shared" si="29"/>
        <v>#N/A</v>
      </c>
      <c r="PK19" s="169" t="e">
        <f t="shared" si="29"/>
        <v>#N/A</v>
      </c>
      <c r="PL19" s="169" t="e">
        <f t="shared" si="29"/>
        <v>#N/A</v>
      </c>
      <c r="PM19" s="169" t="e">
        <f t="shared" si="29"/>
        <v>#N/A</v>
      </c>
      <c r="PN19" s="169" t="e">
        <f t="shared" si="29"/>
        <v>#N/A</v>
      </c>
      <c r="PO19" s="169" t="e">
        <f t="shared" si="29"/>
        <v>#N/A</v>
      </c>
    </row>
    <row r="20" spans="1:431" hidden="1" x14ac:dyDescent="0.75">
      <c r="A20" s="390"/>
      <c r="B20" s="396" t="str">
        <f>IF($R20="","",ROUND(_xlfn.NORM.INV(ABS(VLOOKUP($T$1,VLookups!$A$43:$B$44,2,FALSE)-B$2),$N20,$R20),0))</f>
        <v/>
      </c>
      <c r="C20" s="403" t="str">
        <f t="shared" si="30"/>
        <v/>
      </c>
      <c r="D20" s="404" t="str">
        <f t="shared" si="31"/>
        <v/>
      </c>
      <c r="E20" s="109"/>
      <c r="F20" s="117"/>
      <c r="G20" s="122" t="str">
        <f t="shared" si="32"/>
        <v/>
      </c>
      <c r="H20" s="95"/>
      <c r="I20" s="122" t="str">
        <f t="shared" si="33"/>
        <v/>
      </c>
      <c r="J20" s="117"/>
      <c r="K20" s="110"/>
      <c r="L20" s="124" t="str">
        <f t="shared" si="0"/>
        <v/>
      </c>
      <c r="M20" s="124" t="str">
        <f t="shared" si="1"/>
        <v/>
      </c>
      <c r="N20" s="73" t="str">
        <f t="shared" si="34"/>
        <v/>
      </c>
      <c r="O20" s="23"/>
      <c r="P20" s="57"/>
      <c r="Q20" s="280"/>
      <c r="R20" s="74" t="str">
        <f>IF(AND(G20&gt;0,H20&gt;0,I20&gt;0),IF(ISBLANK(Q20),IF(ISBLANK(O20),"",(I20-G20)*VLOOKUP(O20,VLookups!$A$4:$B$13,2,FALSE)),Q20),"")</f>
        <v/>
      </c>
      <c r="S20" s="75" t="str">
        <f t="shared" si="2"/>
        <v/>
      </c>
      <c r="T20" s="95"/>
      <c r="U20" s="270" t="str">
        <f>IF(AND(T20&gt;0,H20&gt;0,NOT(R20="")),ABS(VLOOKUP($T$1,VLookups!$A$43:$B$44,2,FALSE)-_xlfn.NORM.DIST(T20,N20,R20,TRUE)),"")</f>
        <v/>
      </c>
      <c r="V20" s="94" t="str">
        <f>IF(AND($G20&gt;0,$H20&gt;0,$I20&gt;0,NOT(ISBLANK($O20))),_xlfn.NORM.INV(ABS(VLOOKUP($T$1,VLookups!$A$43:$B$44,2,FALSE)-V$3),$N20,$R20),"")</f>
        <v/>
      </c>
      <c r="W20" s="93" t="str">
        <f>IF(AND($G20&gt;0,$H20&gt;0,$I20&gt;0,NOT(ISBLANK($O20))),_xlfn.NORM.INV(ABS(VLOOKUP($T$1,VLookups!$A$43:$B$44,2,FALSE)-W$3),$N20,$R20),"")</f>
        <v/>
      </c>
      <c r="X20" s="94" t="str">
        <f>IF(AND($G20&gt;0,$H20&gt;0,$I20&gt;0,NOT(ISBLANK($O20))),_xlfn.NORM.INV(ABS(VLOOKUP($T$1,VLookups!$A$43:$B$44,2,FALSE)-X$3),$N20,$R20),"")</f>
        <v/>
      </c>
      <c r="Y20" s="93" t="str">
        <f>IF(AND($G20&gt;0,$H20&gt;0,$I20&gt;0,NOT(ISBLANK($O20))),_xlfn.NORM.INV(ABS(VLOOKUP($T$1,VLookups!$A$43:$B$44,2,FALSE)-Y$3),$N20,$R20),"")</f>
        <v/>
      </c>
      <c r="Z20" s="94" t="str">
        <f>IF(AND($G20&gt;0,$H20&gt;0,$I20&gt;0,NOT(ISBLANK($O20))),_xlfn.NORM.INV(ABS(VLOOKUP($T$1,VLookups!$A$43:$B$44,2,FALSE)-Z$3),$N20,$R20),"")</f>
        <v/>
      </c>
      <c r="AA20" s="93" t="str">
        <f>IF(AND($G20&gt;0,$H20&gt;0,$I20&gt;0,NOT(ISBLANK($O20))),_xlfn.NORM.INV(ABS(VLOOKUP($T$1,VLookups!$A$43:$B$44,2,FALSE)-AA$3),$N20,$R20),"")</f>
        <v/>
      </c>
      <c r="AB20" s="5"/>
      <c r="AC20" s="168" t="str">
        <f t="shared" si="35"/>
        <v/>
      </c>
      <c r="AD20" s="49" t="str">
        <f t="shared" si="36"/>
        <v/>
      </c>
      <c r="AE20" s="49" t="str">
        <f t="shared" si="39"/>
        <v/>
      </c>
      <c r="AF20" s="49" t="str">
        <f t="shared" si="39"/>
        <v/>
      </c>
      <c r="AG20" s="49" t="str">
        <f t="shared" si="39"/>
        <v/>
      </c>
      <c r="AH20" s="49" t="str">
        <f t="shared" si="39"/>
        <v/>
      </c>
      <c r="AI20" s="49" t="str">
        <f t="shared" si="39"/>
        <v/>
      </c>
      <c r="AJ20" s="49" t="str">
        <f t="shared" si="39"/>
        <v/>
      </c>
      <c r="AK20" s="49" t="str">
        <f t="shared" si="39"/>
        <v/>
      </c>
      <c r="AL20" s="49" t="str">
        <f t="shared" si="39"/>
        <v/>
      </c>
      <c r="AM20" s="49" t="str">
        <f t="shared" si="39"/>
        <v/>
      </c>
      <c r="AN20" s="49" t="str">
        <f t="shared" si="39"/>
        <v/>
      </c>
      <c r="AO20" s="49" t="str">
        <f t="shared" si="39"/>
        <v/>
      </c>
      <c r="AP20" s="49" t="str">
        <f t="shared" si="39"/>
        <v/>
      </c>
      <c r="AQ20" s="49" t="str">
        <f t="shared" si="39"/>
        <v/>
      </c>
      <c r="AR20" s="49" t="str">
        <f t="shared" si="39"/>
        <v/>
      </c>
      <c r="AS20" s="49" t="str">
        <f t="shared" si="39"/>
        <v/>
      </c>
      <c r="AT20" s="49" t="str">
        <f t="shared" si="39"/>
        <v/>
      </c>
      <c r="AU20" s="49" t="str">
        <f t="shared" si="39"/>
        <v/>
      </c>
      <c r="AV20" s="49" t="str">
        <f t="shared" si="39"/>
        <v/>
      </c>
      <c r="AW20" s="49" t="str">
        <f t="shared" si="39"/>
        <v/>
      </c>
      <c r="AX20" s="49" t="str">
        <f t="shared" si="39"/>
        <v/>
      </c>
      <c r="AY20" s="49" t="str">
        <f t="shared" si="39"/>
        <v/>
      </c>
      <c r="AZ20" s="49" t="str">
        <f t="shared" si="39"/>
        <v/>
      </c>
      <c r="BA20" s="49" t="str">
        <f t="shared" si="39"/>
        <v/>
      </c>
      <c r="BB20" s="49" t="str">
        <f t="shared" si="39"/>
        <v/>
      </c>
      <c r="BC20" s="49" t="str">
        <f t="shared" si="39"/>
        <v/>
      </c>
      <c r="BD20" s="49" t="str">
        <f t="shared" si="39"/>
        <v/>
      </c>
      <c r="BE20" s="49" t="str">
        <f t="shared" si="39"/>
        <v/>
      </c>
      <c r="BF20" s="49" t="str">
        <f t="shared" si="39"/>
        <v/>
      </c>
      <c r="BG20" s="49" t="str">
        <f t="shared" si="39"/>
        <v/>
      </c>
      <c r="BH20" s="49" t="str">
        <f t="shared" si="39"/>
        <v/>
      </c>
      <c r="BI20" s="49" t="str">
        <f t="shared" si="39"/>
        <v/>
      </c>
      <c r="BJ20" s="49" t="str">
        <f t="shared" si="39"/>
        <v/>
      </c>
      <c r="BK20" s="49" t="str">
        <f t="shared" si="39"/>
        <v/>
      </c>
      <c r="BL20" s="49" t="str">
        <f t="shared" si="39"/>
        <v/>
      </c>
      <c r="BM20" s="49" t="str">
        <f t="shared" si="39"/>
        <v/>
      </c>
      <c r="BN20" s="49" t="str">
        <f t="shared" si="39"/>
        <v/>
      </c>
      <c r="BO20" s="49" t="str">
        <f t="shared" si="39"/>
        <v/>
      </c>
      <c r="BP20" s="49" t="str">
        <f t="shared" si="39"/>
        <v/>
      </c>
      <c r="BQ20" s="49" t="str">
        <f t="shared" si="39"/>
        <v/>
      </c>
      <c r="BR20" s="49" t="str">
        <f t="shared" si="39"/>
        <v/>
      </c>
      <c r="BS20" s="49" t="str">
        <f t="shared" si="39"/>
        <v/>
      </c>
      <c r="BT20" s="49" t="str">
        <f t="shared" si="39"/>
        <v/>
      </c>
      <c r="BU20" s="49" t="str">
        <f t="shared" si="39"/>
        <v/>
      </c>
      <c r="BV20" s="49" t="str">
        <f t="shared" si="39"/>
        <v/>
      </c>
      <c r="BW20" s="49" t="str">
        <f t="shared" si="39"/>
        <v/>
      </c>
      <c r="BX20" s="49" t="str">
        <f t="shared" si="39"/>
        <v/>
      </c>
      <c r="BY20" s="49" t="str">
        <f t="shared" si="39"/>
        <v/>
      </c>
      <c r="BZ20" s="49" t="str">
        <f t="shared" si="39"/>
        <v/>
      </c>
      <c r="CA20" s="49" t="str">
        <f t="shared" si="39"/>
        <v/>
      </c>
      <c r="CB20" s="49" t="str">
        <f t="shared" si="39"/>
        <v/>
      </c>
      <c r="CC20" s="49" t="str">
        <f t="shared" si="39"/>
        <v/>
      </c>
      <c r="CD20" s="49" t="str">
        <f t="shared" si="39"/>
        <v/>
      </c>
      <c r="CE20" s="49" t="str">
        <f t="shared" si="39"/>
        <v/>
      </c>
      <c r="CF20" s="49" t="str">
        <f t="shared" si="39"/>
        <v/>
      </c>
      <c r="CG20" s="49" t="str">
        <f t="shared" si="39"/>
        <v/>
      </c>
      <c r="CH20" s="49" t="str">
        <f t="shared" si="39"/>
        <v/>
      </c>
      <c r="CI20" s="49" t="str">
        <f t="shared" si="39"/>
        <v/>
      </c>
      <c r="CJ20" s="49" t="str">
        <f t="shared" si="39"/>
        <v/>
      </c>
      <c r="CK20" s="49" t="str">
        <f t="shared" si="39"/>
        <v/>
      </c>
      <c r="CL20" s="49" t="str">
        <f t="shared" si="39"/>
        <v/>
      </c>
      <c r="CM20" s="49" t="str">
        <f t="shared" si="39"/>
        <v/>
      </c>
      <c r="CN20" s="49" t="str">
        <f t="shared" si="39"/>
        <v/>
      </c>
      <c r="CO20" s="49" t="str">
        <f t="shared" si="39"/>
        <v/>
      </c>
      <c r="CP20" s="49" t="str">
        <f t="shared" si="39"/>
        <v/>
      </c>
      <c r="CQ20" s="49" t="str">
        <f t="shared" ref="CQ20:DF35" si="53">IF(ISNONTEXT($AC20),CR20-$AC20,"")</f>
        <v/>
      </c>
      <c r="CR20" s="49" t="str">
        <f t="shared" si="53"/>
        <v/>
      </c>
      <c r="CS20" s="49" t="str">
        <f t="shared" si="53"/>
        <v/>
      </c>
      <c r="CT20" s="49" t="str">
        <f t="shared" si="53"/>
        <v/>
      </c>
      <c r="CU20" s="49" t="str">
        <f t="shared" si="53"/>
        <v/>
      </c>
      <c r="CV20" s="49" t="str">
        <f t="shared" si="53"/>
        <v/>
      </c>
      <c r="CW20" s="49" t="str">
        <f t="shared" si="53"/>
        <v/>
      </c>
      <c r="CX20" s="49" t="str">
        <f t="shared" si="53"/>
        <v/>
      </c>
      <c r="CY20" s="49" t="str">
        <f t="shared" si="53"/>
        <v/>
      </c>
      <c r="CZ20" s="49" t="str">
        <f t="shared" si="53"/>
        <v/>
      </c>
      <c r="DA20" s="49" t="str">
        <f t="shared" si="53"/>
        <v/>
      </c>
      <c r="DB20" s="49" t="str">
        <f t="shared" si="53"/>
        <v/>
      </c>
      <c r="DC20" s="49" t="str">
        <f t="shared" si="53"/>
        <v/>
      </c>
      <c r="DD20" s="49" t="str">
        <f t="shared" si="53"/>
        <v/>
      </c>
      <c r="DE20" s="49" t="str">
        <f t="shared" si="53"/>
        <v/>
      </c>
      <c r="DF20" s="49" t="str">
        <f t="shared" si="53"/>
        <v/>
      </c>
      <c r="DG20" s="49" t="str">
        <f t="shared" si="40"/>
        <v/>
      </c>
      <c r="DH20" s="49" t="str">
        <f t="shared" si="40"/>
        <v/>
      </c>
      <c r="DI20" s="49" t="str">
        <f t="shared" si="40"/>
        <v/>
      </c>
      <c r="DJ20" s="49" t="str">
        <f t="shared" si="40"/>
        <v/>
      </c>
      <c r="DK20" s="49" t="str">
        <f t="shared" si="40"/>
        <v/>
      </c>
      <c r="DL20" s="49" t="str">
        <f t="shared" si="40"/>
        <v/>
      </c>
      <c r="DM20" s="49" t="str">
        <f t="shared" si="40"/>
        <v/>
      </c>
      <c r="DN20" s="49" t="str">
        <f t="shared" si="40"/>
        <v/>
      </c>
      <c r="DO20" s="49" t="str">
        <f t="shared" si="40"/>
        <v/>
      </c>
      <c r="DP20" s="49" t="str">
        <f t="shared" si="40"/>
        <v/>
      </c>
      <c r="DQ20" s="49" t="str">
        <f t="shared" si="40"/>
        <v/>
      </c>
      <c r="DR20" s="49" t="str">
        <f t="shared" si="40"/>
        <v/>
      </c>
      <c r="DS20" s="49" t="str">
        <f t="shared" si="40"/>
        <v/>
      </c>
      <c r="DT20" s="49" t="str">
        <f t="shared" si="40"/>
        <v/>
      </c>
      <c r="DU20" s="49" t="str">
        <f t="shared" si="40"/>
        <v/>
      </c>
      <c r="DV20" s="49" t="str">
        <f t="shared" ref="DV20:DY35" si="54">IF(ISNONTEXT($AC20),DW20-$AC20,"")</f>
        <v/>
      </c>
      <c r="DW20" s="49" t="str">
        <f t="shared" si="54"/>
        <v/>
      </c>
      <c r="DX20" s="49" t="str">
        <f t="shared" si="54"/>
        <v/>
      </c>
      <c r="DY20" s="49" t="str">
        <f t="shared" si="54"/>
        <v/>
      </c>
      <c r="DZ20" s="183" t="str">
        <f t="shared" si="37"/>
        <v/>
      </c>
      <c r="EA20" s="49" t="str">
        <f t="shared" ref="EA20:EO36" si="55">IF(ISNONTEXT($AC20),DZ20+$AC20,"")</f>
        <v/>
      </c>
      <c r="EB20" s="49" t="str">
        <f t="shared" si="55"/>
        <v/>
      </c>
      <c r="EC20" s="49" t="str">
        <f t="shared" si="55"/>
        <v/>
      </c>
      <c r="ED20" s="49" t="str">
        <f t="shared" si="55"/>
        <v/>
      </c>
      <c r="EE20" s="49" t="str">
        <f t="shared" si="55"/>
        <v/>
      </c>
      <c r="EF20" s="49" t="str">
        <f t="shared" si="55"/>
        <v/>
      </c>
      <c r="EG20" s="49" t="str">
        <f t="shared" si="55"/>
        <v/>
      </c>
      <c r="EH20" s="49" t="str">
        <f t="shared" si="55"/>
        <v/>
      </c>
      <c r="EI20" s="49" t="str">
        <f t="shared" si="55"/>
        <v/>
      </c>
      <c r="EJ20" s="49" t="str">
        <f t="shared" si="55"/>
        <v/>
      </c>
      <c r="EK20" s="49" t="str">
        <f t="shared" si="55"/>
        <v/>
      </c>
      <c r="EL20" s="49" t="str">
        <f t="shared" si="55"/>
        <v/>
      </c>
      <c r="EM20" s="49" t="str">
        <f t="shared" si="55"/>
        <v/>
      </c>
      <c r="EN20" s="49" t="str">
        <f t="shared" si="55"/>
        <v/>
      </c>
      <c r="EO20" s="49" t="str">
        <f t="shared" si="55"/>
        <v/>
      </c>
      <c r="EP20" s="49" t="str">
        <f t="shared" si="41"/>
        <v/>
      </c>
      <c r="EQ20" s="49" t="str">
        <f t="shared" si="41"/>
        <v/>
      </c>
      <c r="ER20" s="49" t="str">
        <f t="shared" si="41"/>
        <v/>
      </c>
      <c r="ES20" s="49" t="str">
        <f t="shared" si="41"/>
        <v/>
      </c>
      <c r="ET20" s="49" t="str">
        <f t="shared" si="41"/>
        <v/>
      </c>
      <c r="EU20" s="49" t="str">
        <f t="shared" si="41"/>
        <v/>
      </c>
      <c r="EV20" s="49" t="str">
        <f t="shared" si="41"/>
        <v/>
      </c>
      <c r="EW20" s="49" t="str">
        <f t="shared" si="41"/>
        <v/>
      </c>
      <c r="EX20" s="49" t="str">
        <f t="shared" si="41"/>
        <v/>
      </c>
      <c r="EY20" s="49" t="str">
        <f t="shared" si="41"/>
        <v/>
      </c>
      <c r="EZ20" s="49" t="str">
        <f t="shared" si="41"/>
        <v/>
      </c>
      <c r="FA20" s="49" t="str">
        <f t="shared" si="41"/>
        <v/>
      </c>
      <c r="FB20" s="49" t="str">
        <f t="shared" si="41"/>
        <v/>
      </c>
      <c r="FC20" s="49" t="str">
        <f t="shared" si="41"/>
        <v/>
      </c>
      <c r="FD20" s="49" t="str">
        <f t="shared" si="41"/>
        <v/>
      </c>
      <c r="FE20" s="49" t="str">
        <f t="shared" si="41"/>
        <v/>
      </c>
      <c r="FF20" s="49" t="str">
        <f t="shared" si="42"/>
        <v/>
      </c>
      <c r="FG20" s="49" t="str">
        <f t="shared" si="42"/>
        <v/>
      </c>
      <c r="FH20" s="49" t="str">
        <f t="shared" si="42"/>
        <v/>
      </c>
      <c r="FI20" s="49" t="str">
        <f t="shared" si="42"/>
        <v/>
      </c>
      <c r="FJ20" s="49" t="str">
        <f t="shared" si="42"/>
        <v/>
      </c>
      <c r="FK20" s="49" t="str">
        <f t="shared" si="42"/>
        <v/>
      </c>
      <c r="FL20" s="49" t="str">
        <f t="shared" si="42"/>
        <v/>
      </c>
      <c r="FM20" s="49" t="str">
        <f t="shared" si="42"/>
        <v/>
      </c>
      <c r="FN20" s="49" t="str">
        <f t="shared" si="42"/>
        <v/>
      </c>
      <c r="FO20" s="49" t="str">
        <f t="shared" si="42"/>
        <v/>
      </c>
      <c r="FP20" s="49" t="str">
        <f t="shared" si="42"/>
        <v/>
      </c>
      <c r="FQ20" s="49" t="str">
        <f t="shared" si="42"/>
        <v/>
      </c>
      <c r="FR20" s="49" t="str">
        <f t="shared" si="42"/>
        <v/>
      </c>
      <c r="FS20" s="49" t="str">
        <f t="shared" si="42"/>
        <v/>
      </c>
      <c r="FT20" s="49" t="str">
        <f t="shared" si="42"/>
        <v/>
      </c>
      <c r="FU20" s="49" t="str">
        <f t="shared" si="42"/>
        <v/>
      </c>
      <c r="FV20" s="49" t="str">
        <f t="shared" si="43"/>
        <v/>
      </c>
      <c r="FW20" s="49" t="str">
        <f t="shared" si="43"/>
        <v/>
      </c>
      <c r="FX20" s="49" t="str">
        <f t="shared" si="43"/>
        <v/>
      </c>
      <c r="FY20" s="49" t="str">
        <f t="shared" si="43"/>
        <v/>
      </c>
      <c r="FZ20" s="49" t="str">
        <f t="shared" si="43"/>
        <v/>
      </c>
      <c r="GA20" s="49" t="str">
        <f t="shared" si="43"/>
        <v/>
      </c>
      <c r="GB20" s="49" t="str">
        <f t="shared" si="43"/>
        <v/>
      </c>
      <c r="GC20" s="49" t="str">
        <f t="shared" si="43"/>
        <v/>
      </c>
      <c r="GD20" s="49" t="str">
        <f t="shared" si="43"/>
        <v/>
      </c>
      <c r="GE20" s="49" t="str">
        <f t="shared" si="43"/>
        <v/>
      </c>
      <c r="GF20" s="49" t="str">
        <f t="shared" si="43"/>
        <v/>
      </c>
      <c r="GG20" s="49" t="str">
        <f t="shared" si="43"/>
        <v/>
      </c>
      <c r="GH20" s="49" t="str">
        <f t="shared" si="43"/>
        <v/>
      </c>
      <c r="GI20" s="49" t="str">
        <f t="shared" si="43"/>
        <v/>
      </c>
      <c r="GJ20" s="49" t="str">
        <f t="shared" si="43"/>
        <v/>
      </c>
      <c r="GK20" s="49" t="str">
        <f t="shared" si="43"/>
        <v/>
      </c>
      <c r="GL20" s="49" t="str">
        <f t="shared" si="44"/>
        <v/>
      </c>
      <c r="GM20" s="49" t="str">
        <f t="shared" si="44"/>
        <v/>
      </c>
      <c r="GN20" s="49" t="str">
        <f t="shared" si="44"/>
        <v/>
      </c>
      <c r="GO20" s="49" t="str">
        <f t="shared" si="44"/>
        <v/>
      </c>
      <c r="GP20" s="49" t="str">
        <f t="shared" si="44"/>
        <v/>
      </c>
      <c r="GQ20" s="49" t="str">
        <f t="shared" si="44"/>
        <v/>
      </c>
      <c r="GR20" s="49" t="str">
        <f t="shared" si="44"/>
        <v/>
      </c>
      <c r="GS20" s="49" t="str">
        <f t="shared" si="44"/>
        <v/>
      </c>
      <c r="GT20" s="49" t="str">
        <f t="shared" si="44"/>
        <v/>
      </c>
      <c r="GU20" s="49" t="str">
        <f t="shared" si="44"/>
        <v/>
      </c>
      <c r="GV20" s="49" t="str">
        <f t="shared" si="44"/>
        <v/>
      </c>
      <c r="GW20" s="49" t="str">
        <f t="shared" si="44"/>
        <v/>
      </c>
      <c r="GX20" s="49" t="str">
        <f t="shared" si="44"/>
        <v/>
      </c>
      <c r="GY20" s="49" t="str">
        <f t="shared" si="44"/>
        <v/>
      </c>
      <c r="GZ20" s="49" t="str">
        <f t="shared" si="44"/>
        <v/>
      </c>
      <c r="HA20" s="49" t="str">
        <f t="shared" si="44"/>
        <v/>
      </c>
      <c r="HB20" s="49" t="str">
        <f t="shared" si="45"/>
        <v/>
      </c>
      <c r="HC20" s="49" t="str">
        <f t="shared" si="45"/>
        <v/>
      </c>
      <c r="HD20" s="49" t="str">
        <f t="shared" si="45"/>
        <v/>
      </c>
      <c r="HE20" s="49" t="str">
        <f t="shared" si="45"/>
        <v/>
      </c>
      <c r="HF20" s="49" t="str">
        <f t="shared" si="45"/>
        <v/>
      </c>
      <c r="HG20" s="49" t="str">
        <f t="shared" si="45"/>
        <v/>
      </c>
      <c r="HH20" s="49" t="str">
        <f t="shared" si="45"/>
        <v/>
      </c>
      <c r="HI20" s="49" t="str">
        <f t="shared" si="45"/>
        <v/>
      </c>
      <c r="HJ20" s="49" t="str">
        <f t="shared" si="45"/>
        <v/>
      </c>
      <c r="HK20" s="49" t="str">
        <f t="shared" si="45"/>
        <v/>
      </c>
      <c r="HL20" s="49" t="str">
        <f t="shared" si="45"/>
        <v/>
      </c>
      <c r="HM20" s="49" t="str">
        <f t="shared" si="45"/>
        <v/>
      </c>
      <c r="HN20" s="49" t="str">
        <f t="shared" si="45"/>
        <v/>
      </c>
      <c r="HO20" s="49" t="str">
        <f t="shared" si="45"/>
        <v/>
      </c>
      <c r="HP20" s="49" t="str">
        <f t="shared" si="45"/>
        <v/>
      </c>
      <c r="HQ20" s="49" t="str">
        <f t="shared" si="45"/>
        <v/>
      </c>
      <c r="HR20" s="49" t="str">
        <f t="shared" si="46"/>
        <v/>
      </c>
      <c r="HS20" s="49" t="str">
        <f t="shared" si="16"/>
        <v/>
      </c>
      <c r="HT20" s="49" t="str">
        <f t="shared" si="16"/>
        <v/>
      </c>
      <c r="HU20" s="49" t="str">
        <f t="shared" si="16"/>
        <v/>
      </c>
      <c r="HV20" s="49" t="str">
        <f t="shared" si="16"/>
        <v/>
      </c>
      <c r="HW20" s="169" t="e">
        <f t="shared" ref="HW20:IL47" si="56">IF(ISNONTEXT($R20),_xlfn.NORM.DIST(AD20,$N20,$R20,FALSE),NA())</f>
        <v>#N/A</v>
      </c>
      <c r="HX20" s="169" t="e">
        <f t="shared" si="56"/>
        <v>#N/A</v>
      </c>
      <c r="HY20" s="169" t="e">
        <f t="shared" si="56"/>
        <v>#N/A</v>
      </c>
      <c r="HZ20" s="169" t="e">
        <f t="shared" si="56"/>
        <v>#N/A</v>
      </c>
      <c r="IA20" s="169" t="e">
        <f t="shared" si="47"/>
        <v>#N/A</v>
      </c>
      <c r="IB20" s="169" t="e">
        <f t="shared" si="47"/>
        <v>#N/A</v>
      </c>
      <c r="IC20" s="169" t="e">
        <f t="shared" si="47"/>
        <v>#N/A</v>
      </c>
      <c r="ID20" s="169" t="e">
        <f t="shared" si="47"/>
        <v>#N/A</v>
      </c>
      <c r="IE20" s="169" t="e">
        <f t="shared" si="47"/>
        <v>#N/A</v>
      </c>
      <c r="IF20" s="169" t="e">
        <f t="shared" si="47"/>
        <v>#N/A</v>
      </c>
      <c r="IG20" s="169" t="e">
        <f t="shared" si="47"/>
        <v>#N/A</v>
      </c>
      <c r="IH20" s="169" t="e">
        <f t="shared" si="47"/>
        <v>#N/A</v>
      </c>
      <c r="II20" s="169" t="e">
        <f t="shared" si="47"/>
        <v>#N/A</v>
      </c>
      <c r="IJ20" s="169" t="e">
        <f t="shared" si="47"/>
        <v>#N/A</v>
      </c>
      <c r="IK20" s="169" t="e">
        <f t="shared" si="47"/>
        <v>#N/A</v>
      </c>
      <c r="IL20" s="169" t="e">
        <f t="shared" si="47"/>
        <v>#N/A</v>
      </c>
      <c r="IM20" s="169" t="e">
        <f t="shared" si="47"/>
        <v>#N/A</v>
      </c>
      <c r="IN20" s="169" t="e">
        <f t="shared" si="47"/>
        <v>#N/A</v>
      </c>
      <c r="IO20" s="169" t="e">
        <f t="shared" si="47"/>
        <v>#N/A</v>
      </c>
      <c r="IP20" s="169" t="e">
        <f t="shared" si="47"/>
        <v>#N/A</v>
      </c>
      <c r="IQ20" s="169" t="e">
        <f t="shared" ref="IQ20:JF35" si="57">IF(ISNONTEXT($R20),_xlfn.NORM.DIST(AX20,$N20,$R20,FALSE),NA())</f>
        <v>#N/A</v>
      </c>
      <c r="IR20" s="169" t="e">
        <f t="shared" si="57"/>
        <v>#N/A</v>
      </c>
      <c r="IS20" s="169" t="e">
        <f t="shared" si="57"/>
        <v>#N/A</v>
      </c>
      <c r="IT20" s="169" t="e">
        <f t="shared" si="57"/>
        <v>#N/A</v>
      </c>
      <c r="IU20" s="169" t="e">
        <f t="shared" si="57"/>
        <v>#N/A</v>
      </c>
      <c r="IV20" s="169" t="e">
        <f t="shared" si="57"/>
        <v>#N/A</v>
      </c>
      <c r="IW20" s="169" t="e">
        <f t="shared" si="57"/>
        <v>#N/A</v>
      </c>
      <c r="IX20" s="169" t="e">
        <f t="shared" si="57"/>
        <v>#N/A</v>
      </c>
      <c r="IY20" s="169" t="e">
        <f t="shared" si="57"/>
        <v>#N/A</v>
      </c>
      <c r="IZ20" s="169" t="e">
        <f t="shared" si="57"/>
        <v>#N/A</v>
      </c>
      <c r="JA20" s="169" t="e">
        <f t="shared" si="57"/>
        <v>#N/A</v>
      </c>
      <c r="JB20" s="169" t="e">
        <f t="shared" si="57"/>
        <v>#N/A</v>
      </c>
      <c r="JC20" s="169" t="e">
        <f t="shared" si="57"/>
        <v>#N/A</v>
      </c>
      <c r="JD20" s="169" t="e">
        <f t="shared" si="57"/>
        <v>#N/A</v>
      </c>
      <c r="JE20" s="169" t="e">
        <f t="shared" si="57"/>
        <v>#N/A</v>
      </c>
      <c r="JF20" s="169" t="e">
        <f t="shared" si="57"/>
        <v>#N/A</v>
      </c>
      <c r="JG20" s="169" t="e">
        <f t="shared" ref="JG20:JV35" si="58">IF(ISNONTEXT($R20),_xlfn.NORM.DIST(BN20,$N20,$R20,FALSE),NA())</f>
        <v>#N/A</v>
      </c>
      <c r="JH20" s="169" t="e">
        <f t="shared" si="58"/>
        <v>#N/A</v>
      </c>
      <c r="JI20" s="169" t="e">
        <f t="shared" si="58"/>
        <v>#N/A</v>
      </c>
      <c r="JJ20" s="169" t="e">
        <f t="shared" si="58"/>
        <v>#N/A</v>
      </c>
      <c r="JK20" s="169" t="e">
        <f t="shared" si="58"/>
        <v>#N/A</v>
      </c>
      <c r="JL20" s="169" t="e">
        <f t="shared" si="58"/>
        <v>#N/A</v>
      </c>
      <c r="JM20" s="169" t="e">
        <f t="shared" si="58"/>
        <v>#N/A</v>
      </c>
      <c r="JN20" s="169" t="e">
        <f t="shared" si="58"/>
        <v>#N/A</v>
      </c>
      <c r="JO20" s="169" t="e">
        <f t="shared" si="58"/>
        <v>#N/A</v>
      </c>
      <c r="JP20" s="169" t="e">
        <f t="shared" si="58"/>
        <v>#N/A</v>
      </c>
      <c r="JQ20" s="169" t="e">
        <f t="shared" si="58"/>
        <v>#N/A</v>
      </c>
      <c r="JR20" s="169" t="e">
        <f t="shared" si="58"/>
        <v>#N/A</v>
      </c>
      <c r="JS20" s="169" t="e">
        <f t="shared" si="58"/>
        <v>#N/A</v>
      </c>
      <c r="JT20" s="169" t="e">
        <f t="shared" si="58"/>
        <v>#N/A</v>
      </c>
      <c r="JU20" s="169" t="e">
        <f t="shared" si="58"/>
        <v>#N/A</v>
      </c>
      <c r="JV20" s="169" t="e">
        <f t="shared" si="58"/>
        <v>#N/A</v>
      </c>
      <c r="JW20" s="169" t="e">
        <f t="shared" si="48"/>
        <v>#N/A</v>
      </c>
      <c r="JX20" s="169" t="e">
        <f t="shared" si="48"/>
        <v>#N/A</v>
      </c>
      <c r="JY20" s="169" t="e">
        <f t="shared" si="48"/>
        <v>#N/A</v>
      </c>
      <c r="JZ20" s="169" t="e">
        <f t="shared" si="48"/>
        <v>#N/A</v>
      </c>
      <c r="KA20" s="169" t="e">
        <f t="shared" si="48"/>
        <v>#N/A</v>
      </c>
      <c r="KB20" s="169" t="e">
        <f t="shared" si="48"/>
        <v>#N/A</v>
      </c>
      <c r="KC20" s="169" t="e">
        <f t="shared" si="48"/>
        <v>#N/A</v>
      </c>
      <c r="KD20" s="169" t="e">
        <f t="shared" si="48"/>
        <v>#N/A</v>
      </c>
      <c r="KE20" s="169" t="e">
        <f t="shared" si="48"/>
        <v>#N/A</v>
      </c>
      <c r="KF20" s="169" t="e">
        <f t="shared" si="48"/>
        <v>#N/A</v>
      </c>
      <c r="KG20" s="169" t="e">
        <f t="shared" si="48"/>
        <v>#N/A</v>
      </c>
      <c r="KH20" s="169" t="e">
        <f t="shared" ref="KH20:KW35" si="59">IF(ISNONTEXT($R20),_xlfn.NORM.DIST(CO20,$N20,$R20,FALSE),NA())</f>
        <v>#N/A</v>
      </c>
      <c r="KI20" s="169" t="e">
        <f t="shared" si="59"/>
        <v>#N/A</v>
      </c>
      <c r="KJ20" s="169" t="e">
        <f t="shared" si="59"/>
        <v>#N/A</v>
      </c>
      <c r="KK20" s="169" t="e">
        <f t="shared" si="59"/>
        <v>#N/A</v>
      </c>
      <c r="KL20" s="169" t="e">
        <f t="shared" si="59"/>
        <v>#N/A</v>
      </c>
      <c r="KM20" s="169" t="e">
        <f t="shared" si="49"/>
        <v>#N/A</v>
      </c>
      <c r="KN20" s="169" t="e">
        <f t="shared" si="49"/>
        <v>#N/A</v>
      </c>
      <c r="KO20" s="169" t="e">
        <f t="shared" si="49"/>
        <v>#N/A</v>
      </c>
      <c r="KP20" s="169" t="e">
        <f t="shared" si="49"/>
        <v>#N/A</v>
      </c>
      <c r="KQ20" s="169" t="e">
        <f t="shared" si="49"/>
        <v>#N/A</v>
      </c>
      <c r="KR20" s="169" t="e">
        <f t="shared" si="49"/>
        <v>#N/A</v>
      </c>
      <c r="KS20" s="169" t="e">
        <f t="shared" si="49"/>
        <v>#N/A</v>
      </c>
      <c r="KT20" s="169" t="e">
        <f t="shared" si="49"/>
        <v>#N/A</v>
      </c>
      <c r="KU20" s="169" t="e">
        <f t="shared" si="49"/>
        <v>#N/A</v>
      </c>
      <c r="KV20" s="169" t="e">
        <f t="shared" si="49"/>
        <v>#N/A</v>
      </c>
      <c r="KW20" s="169" t="e">
        <f t="shared" si="49"/>
        <v>#N/A</v>
      </c>
      <c r="KX20" s="169" t="e">
        <f t="shared" si="49"/>
        <v>#N/A</v>
      </c>
      <c r="KY20" s="169" t="e">
        <f t="shared" si="49"/>
        <v>#N/A</v>
      </c>
      <c r="KZ20" s="169" t="e">
        <f t="shared" si="49"/>
        <v>#N/A</v>
      </c>
      <c r="LA20" s="169" t="e">
        <f t="shared" si="49"/>
        <v>#N/A</v>
      </c>
      <c r="LB20" s="169" t="e">
        <f t="shared" si="49"/>
        <v>#N/A</v>
      </c>
      <c r="LC20" s="169" t="e">
        <f t="shared" ref="LC20:LR35" si="60">IF(ISNONTEXT($R20),_xlfn.NORM.DIST(DJ20,$N20,$R20,FALSE),NA())</f>
        <v>#N/A</v>
      </c>
      <c r="LD20" s="169" t="e">
        <f t="shared" si="60"/>
        <v>#N/A</v>
      </c>
      <c r="LE20" s="169" t="e">
        <f t="shared" si="60"/>
        <v>#N/A</v>
      </c>
      <c r="LF20" s="169" t="e">
        <f t="shared" si="60"/>
        <v>#N/A</v>
      </c>
      <c r="LG20" s="169" t="e">
        <f t="shared" si="60"/>
        <v>#N/A</v>
      </c>
      <c r="LH20" s="169" t="e">
        <f t="shared" si="60"/>
        <v>#N/A</v>
      </c>
      <c r="LI20" s="169" t="e">
        <f t="shared" si="60"/>
        <v>#N/A</v>
      </c>
      <c r="LJ20" s="169" t="e">
        <f t="shared" si="60"/>
        <v>#N/A</v>
      </c>
      <c r="LK20" s="169" t="e">
        <f t="shared" si="60"/>
        <v>#N/A</v>
      </c>
      <c r="LL20" s="169" t="e">
        <f t="shared" si="60"/>
        <v>#N/A</v>
      </c>
      <c r="LM20" s="169" t="e">
        <f t="shared" si="60"/>
        <v>#N/A</v>
      </c>
      <c r="LN20" s="169" t="e">
        <f t="shared" si="60"/>
        <v>#N/A</v>
      </c>
      <c r="LO20" s="169" t="e">
        <f t="shared" si="60"/>
        <v>#N/A</v>
      </c>
      <c r="LP20" s="169" t="e">
        <f t="shared" si="60"/>
        <v>#N/A</v>
      </c>
      <c r="LQ20" s="169" t="e">
        <f t="shared" si="60"/>
        <v>#N/A</v>
      </c>
      <c r="LR20" s="169" t="e">
        <f t="shared" si="60"/>
        <v>#N/A</v>
      </c>
      <c r="LS20" s="169" t="e">
        <f t="shared" ref="LS20:MH35" si="61">IF(ISNONTEXT($R20),_xlfn.NORM.DIST(DZ20,$N20,$R20,FALSE),NA())</f>
        <v>#N/A</v>
      </c>
      <c r="LT20" s="169" t="e">
        <f t="shared" si="61"/>
        <v>#N/A</v>
      </c>
      <c r="LU20" s="169" t="e">
        <f t="shared" si="61"/>
        <v>#N/A</v>
      </c>
      <c r="LV20" s="169" t="e">
        <f t="shared" si="61"/>
        <v>#N/A</v>
      </c>
      <c r="LW20" s="169" t="e">
        <f t="shared" si="61"/>
        <v>#N/A</v>
      </c>
      <c r="LX20" s="169" t="e">
        <f t="shared" si="61"/>
        <v>#N/A</v>
      </c>
      <c r="LY20" s="169" t="e">
        <f t="shared" si="61"/>
        <v>#N/A</v>
      </c>
      <c r="LZ20" s="169" t="e">
        <f t="shared" si="61"/>
        <v>#N/A</v>
      </c>
      <c r="MA20" s="169" t="e">
        <f t="shared" si="61"/>
        <v>#N/A</v>
      </c>
      <c r="MB20" s="169" t="e">
        <f t="shared" si="61"/>
        <v>#N/A</v>
      </c>
      <c r="MC20" s="169" t="e">
        <f t="shared" si="61"/>
        <v>#N/A</v>
      </c>
      <c r="MD20" s="169" t="e">
        <f t="shared" si="61"/>
        <v>#N/A</v>
      </c>
      <c r="ME20" s="169" t="e">
        <f t="shared" si="61"/>
        <v>#N/A</v>
      </c>
      <c r="MF20" s="169" t="e">
        <f t="shared" si="61"/>
        <v>#N/A</v>
      </c>
      <c r="MG20" s="169" t="e">
        <f t="shared" si="61"/>
        <v>#N/A</v>
      </c>
      <c r="MH20" s="169" t="e">
        <f t="shared" si="61"/>
        <v>#N/A</v>
      </c>
      <c r="MI20" s="169" t="e">
        <f t="shared" si="50"/>
        <v>#N/A</v>
      </c>
      <c r="MJ20" s="169" t="e">
        <f t="shared" si="50"/>
        <v>#N/A</v>
      </c>
      <c r="MK20" s="169" t="e">
        <f t="shared" si="50"/>
        <v>#N/A</v>
      </c>
      <c r="ML20" s="169" t="e">
        <f t="shared" si="50"/>
        <v>#N/A</v>
      </c>
      <c r="MM20" s="169" t="e">
        <f t="shared" si="50"/>
        <v>#N/A</v>
      </c>
      <c r="MN20" s="169" t="e">
        <f t="shared" si="50"/>
        <v>#N/A</v>
      </c>
      <c r="MO20" s="169" t="e">
        <f t="shared" si="50"/>
        <v>#N/A</v>
      </c>
      <c r="MP20" s="169" t="e">
        <f t="shared" si="50"/>
        <v>#N/A</v>
      </c>
      <c r="MQ20" s="169" t="e">
        <f t="shared" si="50"/>
        <v>#N/A</v>
      </c>
      <c r="MR20" s="169" t="e">
        <f t="shared" si="50"/>
        <v>#N/A</v>
      </c>
      <c r="MS20" s="169" t="e">
        <f t="shared" si="50"/>
        <v>#N/A</v>
      </c>
      <c r="MT20" s="169" t="e">
        <f t="shared" ref="MT20:NI35" si="62">IF(ISNONTEXT($R20),_xlfn.NORM.DIST(FA20,$N20,$R20,FALSE),NA())</f>
        <v>#N/A</v>
      </c>
      <c r="MU20" s="169" t="e">
        <f t="shared" si="62"/>
        <v>#N/A</v>
      </c>
      <c r="MV20" s="169" t="e">
        <f t="shared" si="62"/>
        <v>#N/A</v>
      </c>
      <c r="MW20" s="169" t="e">
        <f t="shared" si="62"/>
        <v>#N/A</v>
      </c>
      <c r="MX20" s="169" t="e">
        <f t="shared" si="62"/>
        <v>#N/A</v>
      </c>
      <c r="MY20" s="169" t="e">
        <f t="shared" si="51"/>
        <v>#N/A</v>
      </c>
      <c r="MZ20" s="169" t="e">
        <f t="shared" si="51"/>
        <v>#N/A</v>
      </c>
      <c r="NA20" s="169" t="e">
        <f t="shared" si="51"/>
        <v>#N/A</v>
      </c>
      <c r="NB20" s="169" t="e">
        <f t="shared" si="51"/>
        <v>#N/A</v>
      </c>
      <c r="NC20" s="169" t="e">
        <f t="shared" si="51"/>
        <v>#N/A</v>
      </c>
      <c r="ND20" s="169" t="e">
        <f t="shared" si="51"/>
        <v>#N/A</v>
      </c>
      <c r="NE20" s="169" t="e">
        <f t="shared" si="51"/>
        <v>#N/A</v>
      </c>
      <c r="NF20" s="169" t="e">
        <f t="shared" si="51"/>
        <v>#N/A</v>
      </c>
      <c r="NG20" s="169" t="e">
        <f t="shared" si="51"/>
        <v>#N/A</v>
      </c>
      <c r="NH20" s="169" t="e">
        <f t="shared" si="51"/>
        <v>#N/A</v>
      </c>
      <c r="NI20" s="169" t="e">
        <f t="shared" si="51"/>
        <v>#N/A</v>
      </c>
      <c r="NJ20" s="169" t="e">
        <f t="shared" si="51"/>
        <v>#N/A</v>
      </c>
      <c r="NK20" s="169" t="e">
        <f t="shared" si="51"/>
        <v>#N/A</v>
      </c>
      <c r="NL20" s="169" t="e">
        <f t="shared" si="51"/>
        <v>#N/A</v>
      </c>
      <c r="NM20" s="169" t="e">
        <f t="shared" si="51"/>
        <v>#N/A</v>
      </c>
      <c r="NN20" s="169" t="e">
        <f t="shared" si="51"/>
        <v>#N/A</v>
      </c>
      <c r="NO20" s="169" t="e">
        <f t="shared" ref="NO20:OD35" si="63">IF(ISNONTEXT($R20),_xlfn.NORM.DIST(FV20,$N20,$R20,FALSE),NA())</f>
        <v>#N/A</v>
      </c>
      <c r="NP20" s="169" t="e">
        <f t="shared" si="63"/>
        <v>#N/A</v>
      </c>
      <c r="NQ20" s="169" t="e">
        <f t="shared" si="63"/>
        <v>#N/A</v>
      </c>
      <c r="NR20" s="169" t="e">
        <f t="shared" si="63"/>
        <v>#N/A</v>
      </c>
      <c r="NS20" s="169" t="e">
        <f t="shared" si="63"/>
        <v>#N/A</v>
      </c>
      <c r="NT20" s="169" t="e">
        <f t="shared" si="63"/>
        <v>#N/A</v>
      </c>
      <c r="NU20" s="169" t="e">
        <f t="shared" si="63"/>
        <v>#N/A</v>
      </c>
      <c r="NV20" s="169" t="e">
        <f t="shared" si="63"/>
        <v>#N/A</v>
      </c>
      <c r="NW20" s="169" t="e">
        <f t="shared" si="63"/>
        <v>#N/A</v>
      </c>
      <c r="NX20" s="169" t="e">
        <f t="shared" si="63"/>
        <v>#N/A</v>
      </c>
      <c r="NY20" s="169" t="e">
        <f t="shared" si="63"/>
        <v>#N/A</v>
      </c>
      <c r="NZ20" s="169" t="e">
        <f t="shared" si="63"/>
        <v>#N/A</v>
      </c>
      <c r="OA20" s="169" t="e">
        <f t="shared" si="63"/>
        <v>#N/A</v>
      </c>
      <c r="OB20" s="169" t="e">
        <f t="shared" si="63"/>
        <v>#N/A</v>
      </c>
      <c r="OC20" s="169" t="e">
        <f t="shared" si="63"/>
        <v>#N/A</v>
      </c>
      <c r="OD20" s="169" t="e">
        <f t="shared" si="63"/>
        <v>#N/A</v>
      </c>
      <c r="OE20" s="169" t="e">
        <f t="shared" ref="OE20:OT35" si="64">IF(ISNONTEXT($R20),_xlfn.NORM.DIST(GL20,$N20,$R20,FALSE),NA())</f>
        <v>#N/A</v>
      </c>
      <c r="OF20" s="169" t="e">
        <f t="shared" si="64"/>
        <v>#N/A</v>
      </c>
      <c r="OG20" s="169" t="e">
        <f t="shared" si="64"/>
        <v>#N/A</v>
      </c>
      <c r="OH20" s="169" t="e">
        <f t="shared" si="64"/>
        <v>#N/A</v>
      </c>
      <c r="OI20" s="169" t="e">
        <f t="shared" si="64"/>
        <v>#N/A</v>
      </c>
      <c r="OJ20" s="169" t="e">
        <f t="shared" si="64"/>
        <v>#N/A</v>
      </c>
      <c r="OK20" s="169" t="e">
        <f t="shared" si="64"/>
        <v>#N/A</v>
      </c>
      <c r="OL20" s="169" t="e">
        <f t="shared" si="64"/>
        <v>#N/A</v>
      </c>
      <c r="OM20" s="169" t="e">
        <f t="shared" si="64"/>
        <v>#N/A</v>
      </c>
      <c r="ON20" s="169" t="e">
        <f t="shared" si="64"/>
        <v>#N/A</v>
      </c>
      <c r="OO20" s="169" t="e">
        <f t="shared" si="64"/>
        <v>#N/A</v>
      </c>
      <c r="OP20" s="169" t="e">
        <f t="shared" si="64"/>
        <v>#N/A</v>
      </c>
      <c r="OQ20" s="169" t="e">
        <f t="shared" si="64"/>
        <v>#N/A</v>
      </c>
      <c r="OR20" s="169" t="e">
        <f t="shared" si="64"/>
        <v>#N/A</v>
      </c>
      <c r="OS20" s="169" t="e">
        <f t="shared" si="64"/>
        <v>#N/A</v>
      </c>
      <c r="OT20" s="169" t="e">
        <f t="shared" si="64"/>
        <v>#N/A</v>
      </c>
      <c r="OU20" s="169" t="e">
        <f t="shared" si="52"/>
        <v>#N/A</v>
      </c>
      <c r="OV20" s="169" t="e">
        <f t="shared" si="52"/>
        <v>#N/A</v>
      </c>
      <c r="OW20" s="169" t="e">
        <f t="shared" si="52"/>
        <v>#N/A</v>
      </c>
      <c r="OX20" s="169" t="e">
        <f t="shared" si="52"/>
        <v>#N/A</v>
      </c>
      <c r="OY20" s="169" t="e">
        <f t="shared" si="52"/>
        <v>#N/A</v>
      </c>
      <c r="OZ20" s="169" t="e">
        <f t="shared" si="52"/>
        <v>#N/A</v>
      </c>
      <c r="PA20" s="169" t="e">
        <f t="shared" si="52"/>
        <v>#N/A</v>
      </c>
      <c r="PB20" s="169" t="e">
        <f t="shared" si="52"/>
        <v>#N/A</v>
      </c>
      <c r="PC20" s="169" t="e">
        <f t="shared" si="52"/>
        <v>#N/A</v>
      </c>
      <c r="PD20" s="169" t="e">
        <f t="shared" si="52"/>
        <v>#N/A</v>
      </c>
      <c r="PE20" s="169" t="e">
        <f t="shared" si="52"/>
        <v>#N/A</v>
      </c>
      <c r="PF20" s="169" t="e">
        <f t="shared" ref="PF20:PO35" si="65">IF(ISNONTEXT($R20),_xlfn.NORM.DIST(HM20,$N20,$R20,FALSE),NA())</f>
        <v>#N/A</v>
      </c>
      <c r="PG20" s="169" t="e">
        <f t="shared" si="65"/>
        <v>#N/A</v>
      </c>
      <c r="PH20" s="169" t="e">
        <f t="shared" si="65"/>
        <v>#N/A</v>
      </c>
      <c r="PI20" s="169" t="e">
        <f t="shared" si="65"/>
        <v>#N/A</v>
      </c>
      <c r="PJ20" s="169" t="e">
        <f t="shared" si="65"/>
        <v>#N/A</v>
      </c>
      <c r="PK20" s="169" t="e">
        <f t="shared" si="65"/>
        <v>#N/A</v>
      </c>
      <c r="PL20" s="169" t="e">
        <f t="shared" si="65"/>
        <v>#N/A</v>
      </c>
      <c r="PM20" s="169" t="e">
        <f t="shared" si="65"/>
        <v>#N/A</v>
      </c>
      <c r="PN20" s="169" t="e">
        <f t="shared" si="65"/>
        <v>#N/A</v>
      </c>
      <c r="PO20" s="169" t="e">
        <f t="shared" si="65"/>
        <v>#N/A</v>
      </c>
    </row>
    <row r="21" spans="1:431" hidden="1" x14ac:dyDescent="0.75">
      <c r="A21" s="390"/>
      <c r="B21" s="396" t="str">
        <f>IF($R21="","",ROUND(_xlfn.NORM.INV(ABS(VLOOKUP($T$1,VLookups!$A$43:$B$44,2,FALSE)-B$2),$N21,$R21),0))</f>
        <v/>
      </c>
      <c r="C21" s="403" t="str">
        <f t="shared" si="30"/>
        <v/>
      </c>
      <c r="D21" s="404" t="str">
        <f t="shared" si="31"/>
        <v/>
      </c>
      <c r="E21" s="109"/>
      <c r="F21" s="117"/>
      <c r="G21" s="122" t="str">
        <f t="shared" si="32"/>
        <v/>
      </c>
      <c r="H21" s="95"/>
      <c r="I21" s="122" t="str">
        <f t="shared" si="33"/>
        <v/>
      </c>
      <c r="J21" s="117"/>
      <c r="K21" s="110"/>
      <c r="L21" s="124" t="str">
        <f t="shared" si="0"/>
        <v/>
      </c>
      <c r="M21" s="124" t="str">
        <f t="shared" si="1"/>
        <v/>
      </c>
      <c r="N21" s="73" t="str">
        <f t="shared" si="34"/>
        <v/>
      </c>
      <c r="O21" s="23"/>
      <c r="P21" s="57"/>
      <c r="Q21" s="280"/>
      <c r="R21" s="74" t="str">
        <f>IF(AND(G21&gt;0,H21&gt;0,I21&gt;0),IF(ISBLANK(Q21),IF(ISBLANK(O21),"",(I21-G21)*VLOOKUP(O21,VLookups!$A$4:$B$13,2,FALSE)),Q21),"")</f>
        <v/>
      </c>
      <c r="S21" s="75" t="str">
        <f t="shared" si="2"/>
        <v/>
      </c>
      <c r="T21" s="95"/>
      <c r="U21" s="270" t="str">
        <f>IF(AND(T21&gt;0,H21&gt;0,NOT(R21="")),ABS(VLOOKUP($T$1,VLookups!$A$43:$B$44,2,FALSE)-_xlfn.NORM.DIST(T21,N21,R21,TRUE)),"")</f>
        <v/>
      </c>
      <c r="V21" s="94" t="str">
        <f>IF(AND($G21&gt;0,$H21&gt;0,$I21&gt;0,NOT(ISBLANK($O21))),_xlfn.NORM.INV(ABS(VLOOKUP($T$1,VLookups!$A$43:$B$44,2,FALSE)-V$3),$N21,$R21),"")</f>
        <v/>
      </c>
      <c r="W21" s="93" t="str">
        <f>IF(AND($G21&gt;0,$H21&gt;0,$I21&gt;0,NOT(ISBLANK($O21))),_xlfn.NORM.INV(ABS(VLOOKUP($T$1,VLookups!$A$43:$B$44,2,FALSE)-W$3),$N21,$R21),"")</f>
        <v/>
      </c>
      <c r="X21" s="94" t="str">
        <f>IF(AND($G21&gt;0,$H21&gt;0,$I21&gt;0,NOT(ISBLANK($O21))),_xlfn.NORM.INV(ABS(VLOOKUP($T$1,VLookups!$A$43:$B$44,2,FALSE)-X$3),$N21,$R21),"")</f>
        <v/>
      </c>
      <c r="Y21" s="93" t="str">
        <f>IF(AND($G21&gt;0,$H21&gt;0,$I21&gt;0,NOT(ISBLANK($O21))),_xlfn.NORM.INV(ABS(VLOOKUP($T$1,VLookups!$A$43:$B$44,2,FALSE)-Y$3),$N21,$R21),"")</f>
        <v/>
      </c>
      <c r="Z21" s="94" t="str">
        <f>IF(AND($G21&gt;0,$H21&gt;0,$I21&gt;0,NOT(ISBLANK($O21))),_xlfn.NORM.INV(ABS(VLOOKUP($T$1,VLookups!$A$43:$B$44,2,FALSE)-Z$3),$N21,$R21),"")</f>
        <v/>
      </c>
      <c r="AA21" s="93" t="str">
        <f>IF(AND($G21&gt;0,$H21&gt;0,$I21&gt;0,NOT(ISBLANK($O21))),_xlfn.NORM.INV(ABS(VLOOKUP($T$1,VLookups!$A$43:$B$44,2,FALSE)-AA$3),$N21,$R21),"")</f>
        <v/>
      </c>
      <c r="AB21" s="5"/>
      <c r="AC21" s="168" t="str">
        <f t="shared" si="35"/>
        <v/>
      </c>
      <c r="AD21" s="49" t="str">
        <f t="shared" si="36"/>
        <v/>
      </c>
      <c r="AE21" s="49" t="str">
        <f t="shared" si="39"/>
        <v/>
      </c>
      <c r="AF21" s="49" t="str">
        <f t="shared" si="39"/>
        <v/>
      </c>
      <c r="AG21" s="49" t="str">
        <f t="shared" si="39"/>
        <v/>
      </c>
      <c r="AH21" s="49" t="str">
        <f t="shared" si="39"/>
        <v/>
      </c>
      <c r="AI21" s="49" t="str">
        <f t="shared" si="39"/>
        <v/>
      </c>
      <c r="AJ21" s="49" t="str">
        <f t="shared" si="39"/>
        <v/>
      </c>
      <c r="AK21" s="49" t="str">
        <f t="shared" si="39"/>
        <v/>
      </c>
      <c r="AL21" s="49" t="str">
        <f t="shared" si="39"/>
        <v/>
      </c>
      <c r="AM21" s="49" t="str">
        <f t="shared" si="39"/>
        <v/>
      </c>
      <c r="AN21" s="49" t="str">
        <f t="shared" si="39"/>
        <v/>
      </c>
      <c r="AO21" s="49" t="str">
        <f t="shared" si="39"/>
        <v/>
      </c>
      <c r="AP21" s="49" t="str">
        <f t="shared" si="39"/>
        <v/>
      </c>
      <c r="AQ21" s="49" t="str">
        <f t="shared" si="39"/>
        <v/>
      </c>
      <c r="AR21" s="49" t="str">
        <f t="shared" si="39"/>
        <v/>
      </c>
      <c r="AS21" s="49" t="str">
        <f t="shared" si="39"/>
        <v/>
      </c>
      <c r="AT21" s="49" t="str">
        <f t="shared" si="39"/>
        <v/>
      </c>
      <c r="AU21" s="49" t="str">
        <f t="shared" si="39"/>
        <v/>
      </c>
      <c r="AV21" s="49" t="str">
        <f t="shared" si="39"/>
        <v/>
      </c>
      <c r="AW21" s="49" t="str">
        <f t="shared" si="39"/>
        <v/>
      </c>
      <c r="AX21" s="49" t="str">
        <f t="shared" si="39"/>
        <v/>
      </c>
      <c r="AY21" s="49" t="str">
        <f t="shared" si="39"/>
        <v/>
      </c>
      <c r="AZ21" s="49" t="str">
        <f t="shared" si="39"/>
        <v/>
      </c>
      <c r="BA21" s="49" t="str">
        <f t="shared" si="39"/>
        <v/>
      </c>
      <c r="BB21" s="49" t="str">
        <f t="shared" si="39"/>
        <v/>
      </c>
      <c r="BC21" s="49" t="str">
        <f t="shared" si="39"/>
        <v/>
      </c>
      <c r="BD21" s="49" t="str">
        <f t="shared" si="39"/>
        <v/>
      </c>
      <c r="BE21" s="49" t="str">
        <f t="shared" si="39"/>
        <v/>
      </c>
      <c r="BF21" s="49" t="str">
        <f t="shared" si="39"/>
        <v/>
      </c>
      <c r="BG21" s="49" t="str">
        <f t="shared" si="39"/>
        <v/>
      </c>
      <c r="BH21" s="49" t="str">
        <f t="shared" si="39"/>
        <v/>
      </c>
      <c r="BI21" s="49" t="str">
        <f t="shared" si="39"/>
        <v/>
      </c>
      <c r="BJ21" s="49" t="str">
        <f t="shared" si="39"/>
        <v/>
      </c>
      <c r="BK21" s="49" t="str">
        <f t="shared" si="39"/>
        <v/>
      </c>
      <c r="BL21" s="49" t="str">
        <f t="shared" si="39"/>
        <v/>
      </c>
      <c r="BM21" s="49" t="str">
        <f t="shared" si="39"/>
        <v/>
      </c>
      <c r="BN21" s="49" t="str">
        <f t="shared" si="39"/>
        <v/>
      </c>
      <c r="BO21" s="49" t="str">
        <f t="shared" si="39"/>
        <v/>
      </c>
      <c r="BP21" s="49" t="str">
        <f t="shared" si="39"/>
        <v/>
      </c>
      <c r="BQ21" s="49" t="str">
        <f t="shared" si="39"/>
        <v/>
      </c>
      <c r="BR21" s="49" t="str">
        <f t="shared" si="39"/>
        <v/>
      </c>
      <c r="BS21" s="49" t="str">
        <f t="shared" si="39"/>
        <v/>
      </c>
      <c r="BT21" s="49" t="str">
        <f t="shared" si="39"/>
        <v/>
      </c>
      <c r="BU21" s="49" t="str">
        <f t="shared" si="39"/>
        <v/>
      </c>
      <c r="BV21" s="49" t="str">
        <f t="shared" si="39"/>
        <v/>
      </c>
      <c r="BW21" s="49" t="str">
        <f t="shared" si="39"/>
        <v/>
      </c>
      <c r="BX21" s="49" t="str">
        <f t="shared" si="39"/>
        <v/>
      </c>
      <c r="BY21" s="49" t="str">
        <f t="shared" si="39"/>
        <v/>
      </c>
      <c r="BZ21" s="49" t="str">
        <f t="shared" si="39"/>
        <v/>
      </c>
      <c r="CA21" s="49" t="str">
        <f t="shared" si="39"/>
        <v/>
      </c>
      <c r="CB21" s="49" t="str">
        <f t="shared" si="39"/>
        <v/>
      </c>
      <c r="CC21" s="49" t="str">
        <f t="shared" si="39"/>
        <v/>
      </c>
      <c r="CD21" s="49" t="str">
        <f t="shared" si="39"/>
        <v/>
      </c>
      <c r="CE21" s="49" t="str">
        <f t="shared" si="39"/>
        <v/>
      </c>
      <c r="CF21" s="49" t="str">
        <f t="shared" si="39"/>
        <v/>
      </c>
      <c r="CG21" s="49" t="str">
        <f t="shared" si="39"/>
        <v/>
      </c>
      <c r="CH21" s="49" t="str">
        <f t="shared" si="39"/>
        <v/>
      </c>
      <c r="CI21" s="49" t="str">
        <f t="shared" si="39"/>
        <v/>
      </c>
      <c r="CJ21" s="49" t="str">
        <f t="shared" si="39"/>
        <v/>
      </c>
      <c r="CK21" s="49" t="str">
        <f t="shared" si="39"/>
        <v/>
      </c>
      <c r="CL21" s="49" t="str">
        <f t="shared" si="39"/>
        <v/>
      </c>
      <c r="CM21" s="49" t="str">
        <f t="shared" si="39"/>
        <v/>
      </c>
      <c r="CN21" s="49" t="str">
        <f t="shared" si="39"/>
        <v/>
      </c>
      <c r="CO21" s="49" t="str">
        <f t="shared" si="39"/>
        <v/>
      </c>
      <c r="CP21" s="49" t="str">
        <f t="shared" si="39"/>
        <v/>
      </c>
      <c r="CQ21" s="49" t="str">
        <f t="shared" si="53"/>
        <v/>
      </c>
      <c r="CR21" s="49" t="str">
        <f t="shared" si="53"/>
        <v/>
      </c>
      <c r="CS21" s="49" t="str">
        <f t="shared" si="53"/>
        <v/>
      </c>
      <c r="CT21" s="49" t="str">
        <f t="shared" si="53"/>
        <v/>
      </c>
      <c r="CU21" s="49" t="str">
        <f t="shared" si="53"/>
        <v/>
      </c>
      <c r="CV21" s="49" t="str">
        <f t="shared" si="53"/>
        <v/>
      </c>
      <c r="CW21" s="49" t="str">
        <f t="shared" si="53"/>
        <v/>
      </c>
      <c r="CX21" s="49" t="str">
        <f t="shared" si="53"/>
        <v/>
      </c>
      <c r="CY21" s="49" t="str">
        <f t="shared" si="53"/>
        <v/>
      </c>
      <c r="CZ21" s="49" t="str">
        <f t="shared" si="53"/>
        <v/>
      </c>
      <c r="DA21" s="49" t="str">
        <f t="shared" si="53"/>
        <v/>
      </c>
      <c r="DB21" s="49" t="str">
        <f t="shared" si="53"/>
        <v/>
      </c>
      <c r="DC21" s="49" t="str">
        <f t="shared" si="53"/>
        <v/>
      </c>
      <c r="DD21" s="49" t="str">
        <f t="shared" si="53"/>
        <v/>
      </c>
      <c r="DE21" s="49" t="str">
        <f t="shared" si="53"/>
        <v/>
      </c>
      <c r="DF21" s="49" t="str">
        <f t="shared" si="53"/>
        <v/>
      </c>
      <c r="DG21" s="49" t="str">
        <f t="shared" si="40"/>
        <v/>
      </c>
      <c r="DH21" s="49" t="str">
        <f t="shared" si="40"/>
        <v/>
      </c>
      <c r="DI21" s="49" t="str">
        <f t="shared" si="40"/>
        <v/>
      </c>
      <c r="DJ21" s="49" t="str">
        <f t="shared" si="40"/>
        <v/>
      </c>
      <c r="DK21" s="49" t="str">
        <f t="shared" si="40"/>
        <v/>
      </c>
      <c r="DL21" s="49" t="str">
        <f t="shared" si="40"/>
        <v/>
      </c>
      <c r="DM21" s="49" t="str">
        <f t="shared" si="40"/>
        <v/>
      </c>
      <c r="DN21" s="49" t="str">
        <f t="shared" si="40"/>
        <v/>
      </c>
      <c r="DO21" s="49" t="str">
        <f t="shared" si="40"/>
        <v/>
      </c>
      <c r="DP21" s="49" t="str">
        <f t="shared" si="40"/>
        <v/>
      </c>
      <c r="DQ21" s="49" t="str">
        <f t="shared" si="40"/>
        <v/>
      </c>
      <c r="DR21" s="49" t="str">
        <f t="shared" si="40"/>
        <v/>
      </c>
      <c r="DS21" s="49" t="str">
        <f t="shared" si="40"/>
        <v/>
      </c>
      <c r="DT21" s="49" t="str">
        <f t="shared" si="40"/>
        <v/>
      </c>
      <c r="DU21" s="49" t="str">
        <f t="shared" si="40"/>
        <v/>
      </c>
      <c r="DV21" s="49" t="str">
        <f t="shared" si="54"/>
        <v/>
      </c>
      <c r="DW21" s="49" t="str">
        <f t="shared" si="54"/>
        <v/>
      </c>
      <c r="DX21" s="49" t="str">
        <f t="shared" si="54"/>
        <v/>
      </c>
      <c r="DY21" s="49" t="str">
        <f t="shared" si="54"/>
        <v/>
      </c>
      <c r="DZ21" s="183" t="str">
        <f t="shared" si="37"/>
        <v/>
      </c>
      <c r="EA21" s="49" t="str">
        <f t="shared" si="55"/>
        <v/>
      </c>
      <c r="EB21" s="49" t="str">
        <f t="shared" si="55"/>
        <v/>
      </c>
      <c r="EC21" s="49" t="str">
        <f t="shared" si="55"/>
        <v/>
      </c>
      <c r="ED21" s="49" t="str">
        <f t="shared" si="55"/>
        <v/>
      </c>
      <c r="EE21" s="49" t="str">
        <f t="shared" si="55"/>
        <v/>
      </c>
      <c r="EF21" s="49" t="str">
        <f t="shared" si="55"/>
        <v/>
      </c>
      <c r="EG21" s="49" t="str">
        <f t="shared" si="55"/>
        <v/>
      </c>
      <c r="EH21" s="49" t="str">
        <f t="shared" si="55"/>
        <v/>
      </c>
      <c r="EI21" s="49" t="str">
        <f t="shared" si="55"/>
        <v/>
      </c>
      <c r="EJ21" s="49" t="str">
        <f t="shared" si="55"/>
        <v/>
      </c>
      <c r="EK21" s="49" t="str">
        <f t="shared" si="55"/>
        <v/>
      </c>
      <c r="EL21" s="49" t="str">
        <f t="shared" si="55"/>
        <v/>
      </c>
      <c r="EM21" s="49" t="str">
        <f t="shared" si="55"/>
        <v/>
      </c>
      <c r="EN21" s="49" t="str">
        <f t="shared" si="55"/>
        <v/>
      </c>
      <c r="EO21" s="49" t="str">
        <f t="shared" si="55"/>
        <v/>
      </c>
      <c r="EP21" s="49" t="str">
        <f t="shared" si="41"/>
        <v/>
      </c>
      <c r="EQ21" s="49" t="str">
        <f t="shared" si="41"/>
        <v/>
      </c>
      <c r="ER21" s="49" t="str">
        <f t="shared" si="41"/>
        <v/>
      </c>
      <c r="ES21" s="49" t="str">
        <f t="shared" si="41"/>
        <v/>
      </c>
      <c r="ET21" s="49" t="str">
        <f t="shared" si="41"/>
        <v/>
      </c>
      <c r="EU21" s="49" t="str">
        <f t="shared" si="41"/>
        <v/>
      </c>
      <c r="EV21" s="49" t="str">
        <f t="shared" si="41"/>
        <v/>
      </c>
      <c r="EW21" s="49" t="str">
        <f t="shared" si="41"/>
        <v/>
      </c>
      <c r="EX21" s="49" t="str">
        <f t="shared" si="41"/>
        <v/>
      </c>
      <c r="EY21" s="49" t="str">
        <f t="shared" si="41"/>
        <v/>
      </c>
      <c r="EZ21" s="49" t="str">
        <f t="shared" si="41"/>
        <v/>
      </c>
      <c r="FA21" s="49" t="str">
        <f t="shared" si="41"/>
        <v/>
      </c>
      <c r="FB21" s="49" t="str">
        <f t="shared" si="41"/>
        <v/>
      </c>
      <c r="FC21" s="49" t="str">
        <f t="shared" si="41"/>
        <v/>
      </c>
      <c r="FD21" s="49" t="str">
        <f t="shared" si="41"/>
        <v/>
      </c>
      <c r="FE21" s="49" t="str">
        <f t="shared" si="41"/>
        <v/>
      </c>
      <c r="FF21" s="49" t="str">
        <f t="shared" si="42"/>
        <v/>
      </c>
      <c r="FG21" s="49" t="str">
        <f t="shared" si="42"/>
        <v/>
      </c>
      <c r="FH21" s="49" t="str">
        <f t="shared" si="42"/>
        <v/>
      </c>
      <c r="FI21" s="49" t="str">
        <f t="shared" si="42"/>
        <v/>
      </c>
      <c r="FJ21" s="49" t="str">
        <f t="shared" si="42"/>
        <v/>
      </c>
      <c r="FK21" s="49" t="str">
        <f t="shared" si="42"/>
        <v/>
      </c>
      <c r="FL21" s="49" t="str">
        <f t="shared" si="42"/>
        <v/>
      </c>
      <c r="FM21" s="49" t="str">
        <f t="shared" si="42"/>
        <v/>
      </c>
      <c r="FN21" s="49" t="str">
        <f t="shared" si="42"/>
        <v/>
      </c>
      <c r="FO21" s="49" t="str">
        <f t="shared" si="42"/>
        <v/>
      </c>
      <c r="FP21" s="49" t="str">
        <f t="shared" si="42"/>
        <v/>
      </c>
      <c r="FQ21" s="49" t="str">
        <f t="shared" si="42"/>
        <v/>
      </c>
      <c r="FR21" s="49" t="str">
        <f t="shared" si="42"/>
        <v/>
      </c>
      <c r="FS21" s="49" t="str">
        <f t="shared" si="42"/>
        <v/>
      </c>
      <c r="FT21" s="49" t="str">
        <f t="shared" si="42"/>
        <v/>
      </c>
      <c r="FU21" s="49" t="str">
        <f t="shared" si="42"/>
        <v/>
      </c>
      <c r="FV21" s="49" t="str">
        <f t="shared" si="43"/>
        <v/>
      </c>
      <c r="FW21" s="49" t="str">
        <f t="shared" si="43"/>
        <v/>
      </c>
      <c r="FX21" s="49" t="str">
        <f t="shared" si="43"/>
        <v/>
      </c>
      <c r="FY21" s="49" t="str">
        <f t="shared" si="43"/>
        <v/>
      </c>
      <c r="FZ21" s="49" t="str">
        <f t="shared" si="43"/>
        <v/>
      </c>
      <c r="GA21" s="49" t="str">
        <f t="shared" si="43"/>
        <v/>
      </c>
      <c r="GB21" s="49" t="str">
        <f t="shared" si="43"/>
        <v/>
      </c>
      <c r="GC21" s="49" t="str">
        <f t="shared" si="43"/>
        <v/>
      </c>
      <c r="GD21" s="49" t="str">
        <f t="shared" si="43"/>
        <v/>
      </c>
      <c r="GE21" s="49" t="str">
        <f t="shared" si="43"/>
        <v/>
      </c>
      <c r="GF21" s="49" t="str">
        <f t="shared" si="43"/>
        <v/>
      </c>
      <c r="GG21" s="49" t="str">
        <f t="shared" si="43"/>
        <v/>
      </c>
      <c r="GH21" s="49" t="str">
        <f t="shared" si="43"/>
        <v/>
      </c>
      <c r="GI21" s="49" t="str">
        <f t="shared" si="43"/>
        <v/>
      </c>
      <c r="GJ21" s="49" t="str">
        <f t="shared" si="43"/>
        <v/>
      </c>
      <c r="GK21" s="49" t="str">
        <f t="shared" si="43"/>
        <v/>
      </c>
      <c r="GL21" s="49" t="str">
        <f t="shared" si="44"/>
        <v/>
      </c>
      <c r="GM21" s="49" t="str">
        <f t="shared" si="44"/>
        <v/>
      </c>
      <c r="GN21" s="49" t="str">
        <f t="shared" si="44"/>
        <v/>
      </c>
      <c r="GO21" s="49" t="str">
        <f t="shared" si="44"/>
        <v/>
      </c>
      <c r="GP21" s="49" t="str">
        <f t="shared" si="44"/>
        <v/>
      </c>
      <c r="GQ21" s="49" t="str">
        <f t="shared" si="44"/>
        <v/>
      </c>
      <c r="GR21" s="49" t="str">
        <f t="shared" si="44"/>
        <v/>
      </c>
      <c r="GS21" s="49" t="str">
        <f t="shared" si="44"/>
        <v/>
      </c>
      <c r="GT21" s="49" t="str">
        <f t="shared" si="44"/>
        <v/>
      </c>
      <c r="GU21" s="49" t="str">
        <f t="shared" si="44"/>
        <v/>
      </c>
      <c r="GV21" s="49" t="str">
        <f t="shared" si="44"/>
        <v/>
      </c>
      <c r="GW21" s="49" t="str">
        <f t="shared" si="44"/>
        <v/>
      </c>
      <c r="GX21" s="49" t="str">
        <f t="shared" si="44"/>
        <v/>
      </c>
      <c r="GY21" s="49" t="str">
        <f t="shared" si="44"/>
        <v/>
      </c>
      <c r="GZ21" s="49" t="str">
        <f t="shared" si="44"/>
        <v/>
      </c>
      <c r="HA21" s="49" t="str">
        <f t="shared" si="44"/>
        <v/>
      </c>
      <c r="HB21" s="49" t="str">
        <f t="shared" si="45"/>
        <v/>
      </c>
      <c r="HC21" s="49" t="str">
        <f t="shared" si="45"/>
        <v/>
      </c>
      <c r="HD21" s="49" t="str">
        <f t="shared" si="45"/>
        <v/>
      </c>
      <c r="HE21" s="49" t="str">
        <f t="shared" si="45"/>
        <v/>
      </c>
      <c r="HF21" s="49" t="str">
        <f t="shared" si="45"/>
        <v/>
      </c>
      <c r="HG21" s="49" t="str">
        <f t="shared" si="45"/>
        <v/>
      </c>
      <c r="HH21" s="49" t="str">
        <f t="shared" si="45"/>
        <v/>
      </c>
      <c r="HI21" s="49" t="str">
        <f t="shared" si="45"/>
        <v/>
      </c>
      <c r="HJ21" s="49" t="str">
        <f t="shared" si="45"/>
        <v/>
      </c>
      <c r="HK21" s="49" t="str">
        <f t="shared" si="45"/>
        <v/>
      </c>
      <c r="HL21" s="49" t="str">
        <f t="shared" si="45"/>
        <v/>
      </c>
      <c r="HM21" s="49" t="str">
        <f t="shared" si="45"/>
        <v/>
      </c>
      <c r="HN21" s="49" t="str">
        <f t="shared" si="45"/>
        <v/>
      </c>
      <c r="HO21" s="49" t="str">
        <f t="shared" si="45"/>
        <v/>
      </c>
      <c r="HP21" s="49" t="str">
        <f t="shared" si="45"/>
        <v/>
      </c>
      <c r="HQ21" s="49" t="str">
        <f t="shared" si="45"/>
        <v/>
      </c>
      <c r="HR21" s="49" t="str">
        <f t="shared" si="46"/>
        <v/>
      </c>
      <c r="HS21" s="49" t="str">
        <f t="shared" si="16"/>
        <v/>
      </c>
      <c r="HT21" s="49" t="str">
        <f t="shared" si="16"/>
        <v/>
      </c>
      <c r="HU21" s="49" t="str">
        <f t="shared" si="16"/>
        <v/>
      </c>
      <c r="HV21" s="49" t="str">
        <f t="shared" si="16"/>
        <v/>
      </c>
      <c r="HW21" s="169" t="e">
        <f t="shared" si="56"/>
        <v>#N/A</v>
      </c>
      <c r="HX21" s="169" t="e">
        <f t="shared" si="56"/>
        <v>#N/A</v>
      </c>
      <c r="HY21" s="169" t="e">
        <f t="shared" si="56"/>
        <v>#N/A</v>
      </c>
      <c r="HZ21" s="169" t="e">
        <f t="shared" si="56"/>
        <v>#N/A</v>
      </c>
      <c r="IA21" s="169" t="e">
        <f t="shared" si="47"/>
        <v>#N/A</v>
      </c>
      <c r="IB21" s="169" t="e">
        <f t="shared" si="47"/>
        <v>#N/A</v>
      </c>
      <c r="IC21" s="169" t="e">
        <f t="shared" si="47"/>
        <v>#N/A</v>
      </c>
      <c r="ID21" s="169" t="e">
        <f t="shared" si="47"/>
        <v>#N/A</v>
      </c>
      <c r="IE21" s="169" t="e">
        <f t="shared" si="47"/>
        <v>#N/A</v>
      </c>
      <c r="IF21" s="169" t="e">
        <f t="shared" si="47"/>
        <v>#N/A</v>
      </c>
      <c r="IG21" s="169" t="e">
        <f t="shared" si="47"/>
        <v>#N/A</v>
      </c>
      <c r="IH21" s="169" t="e">
        <f t="shared" si="47"/>
        <v>#N/A</v>
      </c>
      <c r="II21" s="169" t="e">
        <f t="shared" si="47"/>
        <v>#N/A</v>
      </c>
      <c r="IJ21" s="169" t="e">
        <f t="shared" si="47"/>
        <v>#N/A</v>
      </c>
      <c r="IK21" s="169" t="e">
        <f t="shared" si="47"/>
        <v>#N/A</v>
      </c>
      <c r="IL21" s="169" t="e">
        <f t="shared" si="47"/>
        <v>#N/A</v>
      </c>
      <c r="IM21" s="169" t="e">
        <f t="shared" si="47"/>
        <v>#N/A</v>
      </c>
      <c r="IN21" s="169" t="e">
        <f t="shared" si="47"/>
        <v>#N/A</v>
      </c>
      <c r="IO21" s="169" t="e">
        <f t="shared" si="47"/>
        <v>#N/A</v>
      </c>
      <c r="IP21" s="169" t="e">
        <f t="shared" si="47"/>
        <v>#N/A</v>
      </c>
      <c r="IQ21" s="169" t="e">
        <f t="shared" si="57"/>
        <v>#N/A</v>
      </c>
      <c r="IR21" s="169" t="e">
        <f t="shared" si="57"/>
        <v>#N/A</v>
      </c>
      <c r="IS21" s="169" t="e">
        <f t="shared" si="57"/>
        <v>#N/A</v>
      </c>
      <c r="IT21" s="169" t="e">
        <f t="shared" si="57"/>
        <v>#N/A</v>
      </c>
      <c r="IU21" s="169" t="e">
        <f t="shared" si="57"/>
        <v>#N/A</v>
      </c>
      <c r="IV21" s="169" t="e">
        <f t="shared" si="57"/>
        <v>#N/A</v>
      </c>
      <c r="IW21" s="169" t="e">
        <f t="shared" si="57"/>
        <v>#N/A</v>
      </c>
      <c r="IX21" s="169" t="e">
        <f t="shared" si="57"/>
        <v>#N/A</v>
      </c>
      <c r="IY21" s="169" t="e">
        <f t="shared" si="57"/>
        <v>#N/A</v>
      </c>
      <c r="IZ21" s="169" t="e">
        <f t="shared" si="57"/>
        <v>#N/A</v>
      </c>
      <c r="JA21" s="169" t="e">
        <f t="shared" si="57"/>
        <v>#N/A</v>
      </c>
      <c r="JB21" s="169" t="e">
        <f t="shared" si="57"/>
        <v>#N/A</v>
      </c>
      <c r="JC21" s="169" t="e">
        <f t="shared" si="57"/>
        <v>#N/A</v>
      </c>
      <c r="JD21" s="169" t="e">
        <f t="shared" si="57"/>
        <v>#N/A</v>
      </c>
      <c r="JE21" s="169" t="e">
        <f t="shared" si="57"/>
        <v>#N/A</v>
      </c>
      <c r="JF21" s="169" t="e">
        <f t="shared" si="57"/>
        <v>#N/A</v>
      </c>
      <c r="JG21" s="169" t="e">
        <f t="shared" si="58"/>
        <v>#N/A</v>
      </c>
      <c r="JH21" s="169" t="e">
        <f t="shared" si="58"/>
        <v>#N/A</v>
      </c>
      <c r="JI21" s="169" t="e">
        <f t="shared" si="58"/>
        <v>#N/A</v>
      </c>
      <c r="JJ21" s="169" t="e">
        <f t="shared" si="58"/>
        <v>#N/A</v>
      </c>
      <c r="JK21" s="169" t="e">
        <f t="shared" si="58"/>
        <v>#N/A</v>
      </c>
      <c r="JL21" s="169" t="e">
        <f t="shared" si="58"/>
        <v>#N/A</v>
      </c>
      <c r="JM21" s="169" t="e">
        <f t="shared" si="58"/>
        <v>#N/A</v>
      </c>
      <c r="JN21" s="169" t="e">
        <f t="shared" si="58"/>
        <v>#N/A</v>
      </c>
      <c r="JO21" s="169" t="e">
        <f t="shared" si="58"/>
        <v>#N/A</v>
      </c>
      <c r="JP21" s="169" t="e">
        <f t="shared" si="58"/>
        <v>#N/A</v>
      </c>
      <c r="JQ21" s="169" t="e">
        <f t="shared" si="58"/>
        <v>#N/A</v>
      </c>
      <c r="JR21" s="169" t="e">
        <f t="shared" si="58"/>
        <v>#N/A</v>
      </c>
      <c r="JS21" s="169" t="e">
        <f t="shared" si="58"/>
        <v>#N/A</v>
      </c>
      <c r="JT21" s="169" t="e">
        <f t="shared" si="58"/>
        <v>#N/A</v>
      </c>
      <c r="JU21" s="169" t="e">
        <f t="shared" si="58"/>
        <v>#N/A</v>
      </c>
      <c r="JV21" s="169" t="e">
        <f t="shared" si="58"/>
        <v>#N/A</v>
      </c>
      <c r="JW21" s="169" t="e">
        <f t="shared" si="48"/>
        <v>#N/A</v>
      </c>
      <c r="JX21" s="169" t="e">
        <f t="shared" si="48"/>
        <v>#N/A</v>
      </c>
      <c r="JY21" s="169" t="e">
        <f t="shared" si="48"/>
        <v>#N/A</v>
      </c>
      <c r="JZ21" s="169" t="e">
        <f t="shared" si="48"/>
        <v>#N/A</v>
      </c>
      <c r="KA21" s="169" t="e">
        <f t="shared" si="48"/>
        <v>#N/A</v>
      </c>
      <c r="KB21" s="169" t="e">
        <f t="shared" si="48"/>
        <v>#N/A</v>
      </c>
      <c r="KC21" s="169" t="e">
        <f t="shared" si="48"/>
        <v>#N/A</v>
      </c>
      <c r="KD21" s="169" t="e">
        <f t="shared" si="48"/>
        <v>#N/A</v>
      </c>
      <c r="KE21" s="169" t="e">
        <f t="shared" si="48"/>
        <v>#N/A</v>
      </c>
      <c r="KF21" s="169" t="e">
        <f t="shared" si="48"/>
        <v>#N/A</v>
      </c>
      <c r="KG21" s="169" t="e">
        <f t="shared" si="48"/>
        <v>#N/A</v>
      </c>
      <c r="KH21" s="169" t="e">
        <f t="shared" si="59"/>
        <v>#N/A</v>
      </c>
      <c r="KI21" s="169" t="e">
        <f t="shared" si="59"/>
        <v>#N/A</v>
      </c>
      <c r="KJ21" s="169" t="e">
        <f t="shared" si="59"/>
        <v>#N/A</v>
      </c>
      <c r="KK21" s="169" t="e">
        <f t="shared" si="59"/>
        <v>#N/A</v>
      </c>
      <c r="KL21" s="169" t="e">
        <f t="shared" si="59"/>
        <v>#N/A</v>
      </c>
      <c r="KM21" s="169" t="e">
        <f t="shared" si="49"/>
        <v>#N/A</v>
      </c>
      <c r="KN21" s="169" t="e">
        <f t="shared" si="49"/>
        <v>#N/A</v>
      </c>
      <c r="KO21" s="169" t="e">
        <f t="shared" si="49"/>
        <v>#N/A</v>
      </c>
      <c r="KP21" s="169" t="e">
        <f t="shared" si="49"/>
        <v>#N/A</v>
      </c>
      <c r="KQ21" s="169" t="e">
        <f t="shared" si="49"/>
        <v>#N/A</v>
      </c>
      <c r="KR21" s="169" t="e">
        <f t="shared" si="49"/>
        <v>#N/A</v>
      </c>
      <c r="KS21" s="169" t="e">
        <f t="shared" si="49"/>
        <v>#N/A</v>
      </c>
      <c r="KT21" s="169" t="e">
        <f t="shared" si="49"/>
        <v>#N/A</v>
      </c>
      <c r="KU21" s="169" t="e">
        <f t="shared" si="49"/>
        <v>#N/A</v>
      </c>
      <c r="KV21" s="169" t="e">
        <f t="shared" si="49"/>
        <v>#N/A</v>
      </c>
      <c r="KW21" s="169" t="e">
        <f t="shared" si="49"/>
        <v>#N/A</v>
      </c>
      <c r="KX21" s="169" t="e">
        <f t="shared" si="49"/>
        <v>#N/A</v>
      </c>
      <c r="KY21" s="169" t="e">
        <f t="shared" si="49"/>
        <v>#N/A</v>
      </c>
      <c r="KZ21" s="169" t="e">
        <f t="shared" si="49"/>
        <v>#N/A</v>
      </c>
      <c r="LA21" s="169" t="e">
        <f t="shared" si="49"/>
        <v>#N/A</v>
      </c>
      <c r="LB21" s="169" t="e">
        <f t="shared" si="49"/>
        <v>#N/A</v>
      </c>
      <c r="LC21" s="169" t="e">
        <f t="shared" si="60"/>
        <v>#N/A</v>
      </c>
      <c r="LD21" s="169" t="e">
        <f t="shared" si="60"/>
        <v>#N/A</v>
      </c>
      <c r="LE21" s="169" t="e">
        <f t="shared" si="60"/>
        <v>#N/A</v>
      </c>
      <c r="LF21" s="169" t="e">
        <f t="shared" si="60"/>
        <v>#N/A</v>
      </c>
      <c r="LG21" s="169" t="e">
        <f t="shared" si="60"/>
        <v>#N/A</v>
      </c>
      <c r="LH21" s="169" t="e">
        <f t="shared" si="60"/>
        <v>#N/A</v>
      </c>
      <c r="LI21" s="169" t="e">
        <f t="shared" si="60"/>
        <v>#N/A</v>
      </c>
      <c r="LJ21" s="169" t="e">
        <f t="shared" si="60"/>
        <v>#N/A</v>
      </c>
      <c r="LK21" s="169" t="e">
        <f t="shared" si="60"/>
        <v>#N/A</v>
      </c>
      <c r="LL21" s="169" t="e">
        <f t="shared" si="60"/>
        <v>#N/A</v>
      </c>
      <c r="LM21" s="169" t="e">
        <f t="shared" si="60"/>
        <v>#N/A</v>
      </c>
      <c r="LN21" s="169" t="e">
        <f t="shared" si="60"/>
        <v>#N/A</v>
      </c>
      <c r="LO21" s="169" t="e">
        <f t="shared" si="60"/>
        <v>#N/A</v>
      </c>
      <c r="LP21" s="169" t="e">
        <f t="shared" si="60"/>
        <v>#N/A</v>
      </c>
      <c r="LQ21" s="169" t="e">
        <f t="shared" si="60"/>
        <v>#N/A</v>
      </c>
      <c r="LR21" s="169" t="e">
        <f t="shared" si="60"/>
        <v>#N/A</v>
      </c>
      <c r="LS21" s="169" t="e">
        <f t="shared" si="61"/>
        <v>#N/A</v>
      </c>
      <c r="LT21" s="169" t="e">
        <f t="shared" si="61"/>
        <v>#N/A</v>
      </c>
      <c r="LU21" s="169" t="e">
        <f t="shared" si="61"/>
        <v>#N/A</v>
      </c>
      <c r="LV21" s="169" t="e">
        <f t="shared" si="61"/>
        <v>#N/A</v>
      </c>
      <c r="LW21" s="169" t="e">
        <f t="shared" si="61"/>
        <v>#N/A</v>
      </c>
      <c r="LX21" s="169" t="e">
        <f t="shared" si="61"/>
        <v>#N/A</v>
      </c>
      <c r="LY21" s="169" t="e">
        <f t="shared" si="61"/>
        <v>#N/A</v>
      </c>
      <c r="LZ21" s="169" t="e">
        <f t="shared" si="61"/>
        <v>#N/A</v>
      </c>
      <c r="MA21" s="169" t="e">
        <f t="shared" si="61"/>
        <v>#N/A</v>
      </c>
      <c r="MB21" s="169" t="e">
        <f t="shared" si="61"/>
        <v>#N/A</v>
      </c>
      <c r="MC21" s="169" t="e">
        <f t="shared" si="61"/>
        <v>#N/A</v>
      </c>
      <c r="MD21" s="169" t="e">
        <f t="shared" si="61"/>
        <v>#N/A</v>
      </c>
      <c r="ME21" s="169" t="e">
        <f t="shared" si="61"/>
        <v>#N/A</v>
      </c>
      <c r="MF21" s="169" t="e">
        <f t="shared" si="61"/>
        <v>#N/A</v>
      </c>
      <c r="MG21" s="169" t="e">
        <f t="shared" si="61"/>
        <v>#N/A</v>
      </c>
      <c r="MH21" s="169" t="e">
        <f t="shared" si="61"/>
        <v>#N/A</v>
      </c>
      <c r="MI21" s="169" t="e">
        <f t="shared" si="50"/>
        <v>#N/A</v>
      </c>
      <c r="MJ21" s="169" t="e">
        <f t="shared" si="50"/>
        <v>#N/A</v>
      </c>
      <c r="MK21" s="169" t="e">
        <f t="shared" si="50"/>
        <v>#N/A</v>
      </c>
      <c r="ML21" s="169" t="e">
        <f t="shared" si="50"/>
        <v>#N/A</v>
      </c>
      <c r="MM21" s="169" t="e">
        <f t="shared" si="50"/>
        <v>#N/A</v>
      </c>
      <c r="MN21" s="169" t="e">
        <f t="shared" si="50"/>
        <v>#N/A</v>
      </c>
      <c r="MO21" s="169" t="e">
        <f t="shared" si="50"/>
        <v>#N/A</v>
      </c>
      <c r="MP21" s="169" t="e">
        <f t="shared" si="50"/>
        <v>#N/A</v>
      </c>
      <c r="MQ21" s="169" t="e">
        <f t="shared" si="50"/>
        <v>#N/A</v>
      </c>
      <c r="MR21" s="169" t="e">
        <f t="shared" si="50"/>
        <v>#N/A</v>
      </c>
      <c r="MS21" s="169" t="e">
        <f t="shared" si="50"/>
        <v>#N/A</v>
      </c>
      <c r="MT21" s="169" t="e">
        <f t="shared" si="62"/>
        <v>#N/A</v>
      </c>
      <c r="MU21" s="169" t="e">
        <f t="shared" si="62"/>
        <v>#N/A</v>
      </c>
      <c r="MV21" s="169" t="e">
        <f t="shared" si="62"/>
        <v>#N/A</v>
      </c>
      <c r="MW21" s="169" t="e">
        <f t="shared" si="62"/>
        <v>#N/A</v>
      </c>
      <c r="MX21" s="169" t="e">
        <f t="shared" si="62"/>
        <v>#N/A</v>
      </c>
      <c r="MY21" s="169" t="e">
        <f t="shared" si="51"/>
        <v>#N/A</v>
      </c>
      <c r="MZ21" s="169" t="e">
        <f t="shared" si="51"/>
        <v>#N/A</v>
      </c>
      <c r="NA21" s="169" t="e">
        <f t="shared" si="51"/>
        <v>#N/A</v>
      </c>
      <c r="NB21" s="169" t="e">
        <f t="shared" si="51"/>
        <v>#N/A</v>
      </c>
      <c r="NC21" s="169" t="e">
        <f t="shared" si="51"/>
        <v>#N/A</v>
      </c>
      <c r="ND21" s="169" t="e">
        <f t="shared" si="51"/>
        <v>#N/A</v>
      </c>
      <c r="NE21" s="169" t="e">
        <f t="shared" si="51"/>
        <v>#N/A</v>
      </c>
      <c r="NF21" s="169" t="e">
        <f t="shared" si="51"/>
        <v>#N/A</v>
      </c>
      <c r="NG21" s="169" t="e">
        <f t="shared" si="51"/>
        <v>#N/A</v>
      </c>
      <c r="NH21" s="169" t="e">
        <f t="shared" si="51"/>
        <v>#N/A</v>
      </c>
      <c r="NI21" s="169" t="e">
        <f t="shared" si="51"/>
        <v>#N/A</v>
      </c>
      <c r="NJ21" s="169" t="e">
        <f t="shared" si="51"/>
        <v>#N/A</v>
      </c>
      <c r="NK21" s="169" t="e">
        <f t="shared" si="51"/>
        <v>#N/A</v>
      </c>
      <c r="NL21" s="169" t="e">
        <f t="shared" si="51"/>
        <v>#N/A</v>
      </c>
      <c r="NM21" s="169" t="e">
        <f t="shared" si="51"/>
        <v>#N/A</v>
      </c>
      <c r="NN21" s="169" t="e">
        <f t="shared" si="51"/>
        <v>#N/A</v>
      </c>
      <c r="NO21" s="169" t="e">
        <f t="shared" si="63"/>
        <v>#N/A</v>
      </c>
      <c r="NP21" s="169" t="e">
        <f t="shared" si="63"/>
        <v>#N/A</v>
      </c>
      <c r="NQ21" s="169" t="e">
        <f t="shared" si="63"/>
        <v>#N/A</v>
      </c>
      <c r="NR21" s="169" t="e">
        <f t="shared" si="63"/>
        <v>#N/A</v>
      </c>
      <c r="NS21" s="169" t="e">
        <f t="shared" si="63"/>
        <v>#N/A</v>
      </c>
      <c r="NT21" s="169" t="e">
        <f t="shared" si="63"/>
        <v>#N/A</v>
      </c>
      <c r="NU21" s="169" t="e">
        <f t="shared" si="63"/>
        <v>#N/A</v>
      </c>
      <c r="NV21" s="169" t="e">
        <f t="shared" si="63"/>
        <v>#N/A</v>
      </c>
      <c r="NW21" s="169" t="e">
        <f t="shared" si="63"/>
        <v>#N/A</v>
      </c>
      <c r="NX21" s="169" t="e">
        <f t="shared" si="63"/>
        <v>#N/A</v>
      </c>
      <c r="NY21" s="169" t="e">
        <f t="shared" si="63"/>
        <v>#N/A</v>
      </c>
      <c r="NZ21" s="169" t="e">
        <f t="shared" si="63"/>
        <v>#N/A</v>
      </c>
      <c r="OA21" s="169" t="e">
        <f t="shared" si="63"/>
        <v>#N/A</v>
      </c>
      <c r="OB21" s="169" t="e">
        <f t="shared" si="63"/>
        <v>#N/A</v>
      </c>
      <c r="OC21" s="169" t="e">
        <f t="shared" si="63"/>
        <v>#N/A</v>
      </c>
      <c r="OD21" s="169" t="e">
        <f t="shared" si="63"/>
        <v>#N/A</v>
      </c>
      <c r="OE21" s="169" t="e">
        <f t="shared" si="64"/>
        <v>#N/A</v>
      </c>
      <c r="OF21" s="169" t="e">
        <f t="shared" si="64"/>
        <v>#N/A</v>
      </c>
      <c r="OG21" s="169" t="e">
        <f t="shared" si="64"/>
        <v>#N/A</v>
      </c>
      <c r="OH21" s="169" t="e">
        <f t="shared" si="64"/>
        <v>#N/A</v>
      </c>
      <c r="OI21" s="169" t="e">
        <f t="shared" si="64"/>
        <v>#N/A</v>
      </c>
      <c r="OJ21" s="169" t="e">
        <f t="shared" si="64"/>
        <v>#N/A</v>
      </c>
      <c r="OK21" s="169" t="e">
        <f t="shared" si="64"/>
        <v>#N/A</v>
      </c>
      <c r="OL21" s="169" t="e">
        <f t="shared" si="64"/>
        <v>#N/A</v>
      </c>
      <c r="OM21" s="169" t="e">
        <f t="shared" si="64"/>
        <v>#N/A</v>
      </c>
      <c r="ON21" s="169" t="e">
        <f t="shared" si="64"/>
        <v>#N/A</v>
      </c>
      <c r="OO21" s="169" t="e">
        <f t="shared" si="64"/>
        <v>#N/A</v>
      </c>
      <c r="OP21" s="169" t="e">
        <f t="shared" si="64"/>
        <v>#N/A</v>
      </c>
      <c r="OQ21" s="169" t="e">
        <f t="shared" si="64"/>
        <v>#N/A</v>
      </c>
      <c r="OR21" s="169" t="e">
        <f t="shared" si="64"/>
        <v>#N/A</v>
      </c>
      <c r="OS21" s="169" t="e">
        <f t="shared" si="64"/>
        <v>#N/A</v>
      </c>
      <c r="OT21" s="169" t="e">
        <f t="shared" si="64"/>
        <v>#N/A</v>
      </c>
      <c r="OU21" s="169" t="e">
        <f t="shared" si="52"/>
        <v>#N/A</v>
      </c>
      <c r="OV21" s="169" t="e">
        <f t="shared" si="52"/>
        <v>#N/A</v>
      </c>
      <c r="OW21" s="169" t="e">
        <f t="shared" si="52"/>
        <v>#N/A</v>
      </c>
      <c r="OX21" s="169" t="e">
        <f t="shared" si="52"/>
        <v>#N/A</v>
      </c>
      <c r="OY21" s="169" t="e">
        <f t="shared" si="52"/>
        <v>#N/A</v>
      </c>
      <c r="OZ21" s="169" t="e">
        <f t="shared" si="52"/>
        <v>#N/A</v>
      </c>
      <c r="PA21" s="169" t="e">
        <f t="shared" si="52"/>
        <v>#N/A</v>
      </c>
      <c r="PB21" s="169" t="e">
        <f t="shared" si="52"/>
        <v>#N/A</v>
      </c>
      <c r="PC21" s="169" t="e">
        <f t="shared" si="52"/>
        <v>#N/A</v>
      </c>
      <c r="PD21" s="169" t="e">
        <f t="shared" si="52"/>
        <v>#N/A</v>
      </c>
      <c r="PE21" s="169" t="e">
        <f t="shared" si="52"/>
        <v>#N/A</v>
      </c>
      <c r="PF21" s="169" t="e">
        <f t="shared" si="65"/>
        <v>#N/A</v>
      </c>
      <c r="PG21" s="169" t="e">
        <f t="shared" si="65"/>
        <v>#N/A</v>
      </c>
      <c r="PH21" s="169" t="e">
        <f t="shared" si="65"/>
        <v>#N/A</v>
      </c>
      <c r="PI21" s="169" t="e">
        <f t="shared" si="65"/>
        <v>#N/A</v>
      </c>
      <c r="PJ21" s="169" t="e">
        <f t="shared" si="65"/>
        <v>#N/A</v>
      </c>
      <c r="PK21" s="169" t="e">
        <f t="shared" si="65"/>
        <v>#N/A</v>
      </c>
      <c r="PL21" s="169" t="e">
        <f t="shared" si="65"/>
        <v>#N/A</v>
      </c>
      <c r="PM21" s="169" t="e">
        <f t="shared" si="65"/>
        <v>#N/A</v>
      </c>
      <c r="PN21" s="169" t="e">
        <f t="shared" si="65"/>
        <v>#N/A</v>
      </c>
      <c r="PO21" s="169" t="e">
        <f t="shared" si="65"/>
        <v>#N/A</v>
      </c>
    </row>
    <row r="22" spans="1:431" hidden="1" x14ac:dyDescent="0.75">
      <c r="A22" s="390"/>
      <c r="B22" s="396" t="str">
        <f>IF($R22="","",ROUND(_xlfn.NORM.INV(ABS(VLOOKUP($T$1,VLookups!$A$43:$B$44,2,FALSE)-B$2),$N22,$R22),0))</f>
        <v/>
      </c>
      <c r="C22" s="403" t="str">
        <f t="shared" si="30"/>
        <v/>
      </c>
      <c r="D22" s="404" t="str">
        <f t="shared" si="31"/>
        <v/>
      </c>
      <c r="E22" s="109"/>
      <c r="F22" s="117"/>
      <c r="G22" s="122" t="str">
        <f t="shared" si="32"/>
        <v/>
      </c>
      <c r="H22" s="95"/>
      <c r="I22" s="122" t="str">
        <f t="shared" si="33"/>
        <v/>
      </c>
      <c r="J22" s="117"/>
      <c r="K22" s="110"/>
      <c r="L22" s="124" t="str">
        <f t="shared" si="0"/>
        <v/>
      </c>
      <c r="M22" s="124" t="str">
        <f t="shared" si="1"/>
        <v/>
      </c>
      <c r="N22" s="73" t="str">
        <f t="shared" si="34"/>
        <v/>
      </c>
      <c r="O22" s="23"/>
      <c r="P22" s="57"/>
      <c r="Q22" s="280"/>
      <c r="R22" s="74" t="str">
        <f>IF(AND(G22&gt;0,H22&gt;0,I22&gt;0),IF(ISBLANK(Q22),IF(ISBLANK(O22),"",(I22-G22)*VLOOKUP(O22,VLookups!$A$4:$B$13,2,FALSE)),Q22),"")</f>
        <v/>
      </c>
      <c r="S22" s="75" t="str">
        <f t="shared" si="2"/>
        <v/>
      </c>
      <c r="T22" s="95"/>
      <c r="U22" s="270" t="str">
        <f>IF(AND(T22&gt;0,H22&gt;0,NOT(R22="")),ABS(VLOOKUP($T$1,VLookups!$A$43:$B$44,2,FALSE)-_xlfn.NORM.DIST(T22,N22,R22,TRUE)),"")</f>
        <v/>
      </c>
      <c r="V22" s="94" t="str">
        <f>IF(AND($G22&gt;0,$H22&gt;0,$I22&gt;0,NOT(ISBLANK($O22))),_xlfn.NORM.INV(ABS(VLOOKUP($T$1,VLookups!$A$43:$B$44,2,FALSE)-V$3),$N22,$R22),"")</f>
        <v/>
      </c>
      <c r="W22" s="93" t="str">
        <f>IF(AND($G22&gt;0,$H22&gt;0,$I22&gt;0,NOT(ISBLANK($O22))),_xlfn.NORM.INV(ABS(VLOOKUP($T$1,VLookups!$A$43:$B$44,2,FALSE)-W$3),$N22,$R22),"")</f>
        <v/>
      </c>
      <c r="X22" s="94" t="str">
        <f>IF(AND($G22&gt;0,$H22&gt;0,$I22&gt;0,NOT(ISBLANK($O22))),_xlfn.NORM.INV(ABS(VLOOKUP($T$1,VLookups!$A$43:$B$44,2,FALSE)-X$3),$N22,$R22),"")</f>
        <v/>
      </c>
      <c r="Y22" s="93" t="str">
        <f>IF(AND($G22&gt;0,$H22&gt;0,$I22&gt;0,NOT(ISBLANK($O22))),_xlfn.NORM.INV(ABS(VLOOKUP($T$1,VLookups!$A$43:$B$44,2,FALSE)-Y$3),$N22,$R22),"")</f>
        <v/>
      </c>
      <c r="Z22" s="94" t="str">
        <f>IF(AND($G22&gt;0,$H22&gt;0,$I22&gt;0,NOT(ISBLANK($O22))),_xlfn.NORM.INV(ABS(VLOOKUP($T$1,VLookups!$A$43:$B$44,2,FALSE)-Z$3),$N22,$R22),"")</f>
        <v/>
      </c>
      <c r="AA22" s="93" t="str">
        <f>IF(AND($G22&gt;0,$H22&gt;0,$I22&gt;0,NOT(ISBLANK($O22))),_xlfn.NORM.INV(ABS(VLOOKUP($T$1,VLookups!$A$43:$B$44,2,FALSE)-AA$3),$N22,$R22),"")</f>
        <v/>
      </c>
      <c r="AB22" s="5"/>
      <c r="AC22" s="168" t="str">
        <f t="shared" si="35"/>
        <v/>
      </c>
      <c r="AD22" s="49" t="str">
        <f t="shared" si="36"/>
        <v/>
      </c>
      <c r="AE22" s="49" t="str">
        <f t="shared" si="39"/>
        <v/>
      </c>
      <c r="AF22" s="49" t="str">
        <f t="shared" si="39"/>
        <v/>
      </c>
      <c r="AG22" s="49" t="str">
        <f t="shared" si="39"/>
        <v/>
      </c>
      <c r="AH22" s="49" t="str">
        <f t="shared" si="39"/>
        <v/>
      </c>
      <c r="AI22" s="49" t="str">
        <f t="shared" si="39"/>
        <v/>
      </c>
      <c r="AJ22" s="49" t="str">
        <f t="shared" si="39"/>
        <v/>
      </c>
      <c r="AK22" s="49" t="str">
        <f t="shared" si="39"/>
        <v/>
      </c>
      <c r="AL22" s="49" t="str">
        <f t="shared" si="39"/>
        <v/>
      </c>
      <c r="AM22" s="49" t="str">
        <f t="shared" si="39"/>
        <v/>
      </c>
      <c r="AN22" s="49" t="str">
        <f t="shared" si="39"/>
        <v/>
      </c>
      <c r="AO22" s="49" t="str">
        <f t="shared" si="39"/>
        <v/>
      </c>
      <c r="AP22" s="49" t="str">
        <f t="shared" si="39"/>
        <v/>
      </c>
      <c r="AQ22" s="49" t="str">
        <f t="shared" si="39"/>
        <v/>
      </c>
      <c r="AR22" s="49" t="str">
        <f t="shared" si="39"/>
        <v/>
      </c>
      <c r="AS22" s="49" t="str">
        <f t="shared" si="39"/>
        <v/>
      </c>
      <c r="AT22" s="49" t="str">
        <f t="shared" si="39"/>
        <v/>
      </c>
      <c r="AU22" s="49" t="str">
        <f t="shared" si="39"/>
        <v/>
      </c>
      <c r="AV22" s="49" t="str">
        <f t="shared" si="39"/>
        <v/>
      </c>
      <c r="AW22" s="49" t="str">
        <f t="shared" si="39"/>
        <v/>
      </c>
      <c r="AX22" s="49" t="str">
        <f t="shared" si="39"/>
        <v/>
      </c>
      <c r="AY22" s="49" t="str">
        <f t="shared" si="39"/>
        <v/>
      </c>
      <c r="AZ22" s="49" t="str">
        <f t="shared" si="39"/>
        <v/>
      </c>
      <c r="BA22" s="49" t="str">
        <f t="shared" si="39"/>
        <v/>
      </c>
      <c r="BB22" s="49" t="str">
        <f t="shared" si="39"/>
        <v/>
      </c>
      <c r="BC22" s="49" t="str">
        <f t="shared" si="39"/>
        <v/>
      </c>
      <c r="BD22" s="49" t="str">
        <f t="shared" si="39"/>
        <v/>
      </c>
      <c r="BE22" s="49" t="str">
        <f t="shared" si="39"/>
        <v/>
      </c>
      <c r="BF22" s="49" t="str">
        <f t="shared" si="39"/>
        <v/>
      </c>
      <c r="BG22" s="49" t="str">
        <f t="shared" si="39"/>
        <v/>
      </c>
      <c r="BH22" s="49" t="str">
        <f t="shared" si="39"/>
        <v/>
      </c>
      <c r="BI22" s="49" t="str">
        <f t="shared" si="39"/>
        <v/>
      </c>
      <c r="BJ22" s="49" t="str">
        <f t="shared" si="39"/>
        <v/>
      </c>
      <c r="BK22" s="49" t="str">
        <f t="shared" si="39"/>
        <v/>
      </c>
      <c r="BL22" s="49" t="str">
        <f t="shared" si="39"/>
        <v/>
      </c>
      <c r="BM22" s="49" t="str">
        <f t="shared" si="39"/>
        <v/>
      </c>
      <c r="BN22" s="49" t="str">
        <f t="shared" si="39"/>
        <v/>
      </c>
      <c r="BO22" s="49" t="str">
        <f t="shared" si="39"/>
        <v/>
      </c>
      <c r="BP22" s="49" t="str">
        <f t="shared" si="39"/>
        <v/>
      </c>
      <c r="BQ22" s="49" t="str">
        <f t="shared" si="39"/>
        <v/>
      </c>
      <c r="BR22" s="49" t="str">
        <f t="shared" si="39"/>
        <v/>
      </c>
      <c r="BS22" s="49" t="str">
        <f t="shared" si="39"/>
        <v/>
      </c>
      <c r="BT22" s="49" t="str">
        <f t="shared" si="39"/>
        <v/>
      </c>
      <c r="BU22" s="49" t="str">
        <f t="shared" si="39"/>
        <v/>
      </c>
      <c r="BV22" s="49" t="str">
        <f t="shared" si="39"/>
        <v/>
      </c>
      <c r="BW22" s="49" t="str">
        <f t="shared" si="39"/>
        <v/>
      </c>
      <c r="BX22" s="49" t="str">
        <f t="shared" si="39"/>
        <v/>
      </c>
      <c r="BY22" s="49" t="str">
        <f t="shared" si="39"/>
        <v/>
      </c>
      <c r="BZ22" s="49" t="str">
        <f t="shared" si="39"/>
        <v/>
      </c>
      <c r="CA22" s="49" t="str">
        <f t="shared" si="39"/>
        <v/>
      </c>
      <c r="CB22" s="49" t="str">
        <f t="shared" si="39"/>
        <v/>
      </c>
      <c r="CC22" s="49" t="str">
        <f t="shared" si="39"/>
        <v/>
      </c>
      <c r="CD22" s="49" t="str">
        <f t="shared" si="39"/>
        <v/>
      </c>
      <c r="CE22" s="49" t="str">
        <f t="shared" si="39"/>
        <v/>
      </c>
      <c r="CF22" s="49" t="str">
        <f t="shared" si="39"/>
        <v/>
      </c>
      <c r="CG22" s="49" t="str">
        <f t="shared" si="39"/>
        <v/>
      </c>
      <c r="CH22" s="49" t="str">
        <f t="shared" si="39"/>
        <v/>
      </c>
      <c r="CI22" s="49" t="str">
        <f t="shared" si="39"/>
        <v/>
      </c>
      <c r="CJ22" s="49" t="str">
        <f t="shared" si="39"/>
        <v/>
      </c>
      <c r="CK22" s="49" t="str">
        <f t="shared" si="39"/>
        <v/>
      </c>
      <c r="CL22" s="49" t="str">
        <f t="shared" si="39"/>
        <v/>
      </c>
      <c r="CM22" s="49" t="str">
        <f t="shared" si="39"/>
        <v/>
      </c>
      <c r="CN22" s="49" t="str">
        <f t="shared" si="39"/>
        <v/>
      </c>
      <c r="CO22" s="49" t="str">
        <f t="shared" si="39"/>
        <v/>
      </c>
      <c r="CP22" s="49" t="str">
        <f t="shared" si="39"/>
        <v/>
      </c>
      <c r="CQ22" s="49" t="str">
        <f t="shared" si="53"/>
        <v/>
      </c>
      <c r="CR22" s="49" t="str">
        <f t="shared" si="53"/>
        <v/>
      </c>
      <c r="CS22" s="49" t="str">
        <f t="shared" si="53"/>
        <v/>
      </c>
      <c r="CT22" s="49" t="str">
        <f t="shared" si="53"/>
        <v/>
      </c>
      <c r="CU22" s="49" t="str">
        <f t="shared" si="53"/>
        <v/>
      </c>
      <c r="CV22" s="49" t="str">
        <f t="shared" si="53"/>
        <v/>
      </c>
      <c r="CW22" s="49" t="str">
        <f t="shared" si="53"/>
        <v/>
      </c>
      <c r="CX22" s="49" t="str">
        <f t="shared" si="53"/>
        <v/>
      </c>
      <c r="CY22" s="49" t="str">
        <f t="shared" si="53"/>
        <v/>
      </c>
      <c r="CZ22" s="49" t="str">
        <f t="shared" si="53"/>
        <v/>
      </c>
      <c r="DA22" s="49" t="str">
        <f t="shared" si="53"/>
        <v/>
      </c>
      <c r="DB22" s="49" t="str">
        <f t="shared" si="53"/>
        <v/>
      </c>
      <c r="DC22" s="49" t="str">
        <f t="shared" si="53"/>
        <v/>
      </c>
      <c r="DD22" s="49" t="str">
        <f t="shared" si="53"/>
        <v/>
      </c>
      <c r="DE22" s="49" t="str">
        <f t="shared" si="53"/>
        <v/>
      </c>
      <c r="DF22" s="49" t="str">
        <f t="shared" si="53"/>
        <v/>
      </c>
      <c r="DG22" s="49" t="str">
        <f t="shared" si="40"/>
        <v/>
      </c>
      <c r="DH22" s="49" t="str">
        <f t="shared" si="40"/>
        <v/>
      </c>
      <c r="DI22" s="49" t="str">
        <f t="shared" si="40"/>
        <v/>
      </c>
      <c r="DJ22" s="49" t="str">
        <f t="shared" si="40"/>
        <v/>
      </c>
      <c r="DK22" s="49" t="str">
        <f t="shared" si="40"/>
        <v/>
      </c>
      <c r="DL22" s="49" t="str">
        <f t="shared" si="40"/>
        <v/>
      </c>
      <c r="DM22" s="49" t="str">
        <f t="shared" si="40"/>
        <v/>
      </c>
      <c r="DN22" s="49" t="str">
        <f t="shared" si="40"/>
        <v/>
      </c>
      <c r="DO22" s="49" t="str">
        <f t="shared" si="40"/>
        <v/>
      </c>
      <c r="DP22" s="49" t="str">
        <f t="shared" si="40"/>
        <v/>
      </c>
      <c r="DQ22" s="49" t="str">
        <f t="shared" si="40"/>
        <v/>
      </c>
      <c r="DR22" s="49" t="str">
        <f t="shared" si="40"/>
        <v/>
      </c>
      <c r="DS22" s="49" t="str">
        <f t="shared" si="40"/>
        <v/>
      </c>
      <c r="DT22" s="49" t="str">
        <f t="shared" si="40"/>
        <v/>
      </c>
      <c r="DU22" s="49" t="str">
        <f t="shared" si="40"/>
        <v/>
      </c>
      <c r="DV22" s="49" t="str">
        <f t="shared" si="54"/>
        <v/>
      </c>
      <c r="DW22" s="49" t="str">
        <f t="shared" si="54"/>
        <v/>
      </c>
      <c r="DX22" s="49" t="str">
        <f t="shared" si="54"/>
        <v/>
      </c>
      <c r="DY22" s="49" t="str">
        <f t="shared" si="54"/>
        <v/>
      </c>
      <c r="DZ22" s="183" t="str">
        <f t="shared" si="37"/>
        <v/>
      </c>
      <c r="EA22" s="49" t="str">
        <f t="shared" si="55"/>
        <v/>
      </c>
      <c r="EB22" s="49" t="str">
        <f t="shared" si="55"/>
        <v/>
      </c>
      <c r="EC22" s="49" t="str">
        <f t="shared" si="55"/>
        <v/>
      </c>
      <c r="ED22" s="49" t="str">
        <f t="shared" si="55"/>
        <v/>
      </c>
      <c r="EE22" s="49" t="str">
        <f t="shared" si="55"/>
        <v/>
      </c>
      <c r="EF22" s="49" t="str">
        <f t="shared" si="55"/>
        <v/>
      </c>
      <c r="EG22" s="49" t="str">
        <f t="shared" si="55"/>
        <v/>
      </c>
      <c r="EH22" s="49" t="str">
        <f t="shared" si="55"/>
        <v/>
      </c>
      <c r="EI22" s="49" t="str">
        <f t="shared" si="55"/>
        <v/>
      </c>
      <c r="EJ22" s="49" t="str">
        <f t="shared" si="55"/>
        <v/>
      </c>
      <c r="EK22" s="49" t="str">
        <f t="shared" si="55"/>
        <v/>
      </c>
      <c r="EL22" s="49" t="str">
        <f t="shared" si="55"/>
        <v/>
      </c>
      <c r="EM22" s="49" t="str">
        <f t="shared" si="55"/>
        <v/>
      </c>
      <c r="EN22" s="49" t="str">
        <f t="shared" si="55"/>
        <v/>
      </c>
      <c r="EO22" s="49" t="str">
        <f t="shared" si="55"/>
        <v/>
      </c>
      <c r="EP22" s="49" t="str">
        <f t="shared" si="41"/>
        <v/>
      </c>
      <c r="EQ22" s="49" t="str">
        <f t="shared" si="41"/>
        <v/>
      </c>
      <c r="ER22" s="49" t="str">
        <f t="shared" si="41"/>
        <v/>
      </c>
      <c r="ES22" s="49" t="str">
        <f t="shared" si="41"/>
        <v/>
      </c>
      <c r="ET22" s="49" t="str">
        <f t="shared" si="41"/>
        <v/>
      </c>
      <c r="EU22" s="49" t="str">
        <f t="shared" si="41"/>
        <v/>
      </c>
      <c r="EV22" s="49" t="str">
        <f t="shared" si="41"/>
        <v/>
      </c>
      <c r="EW22" s="49" t="str">
        <f t="shared" si="41"/>
        <v/>
      </c>
      <c r="EX22" s="49" t="str">
        <f t="shared" si="41"/>
        <v/>
      </c>
      <c r="EY22" s="49" t="str">
        <f t="shared" si="41"/>
        <v/>
      </c>
      <c r="EZ22" s="49" t="str">
        <f t="shared" si="41"/>
        <v/>
      </c>
      <c r="FA22" s="49" t="str">
        <f t="shared" si="41"/>
        <v/>
      </c>
      <c r="FB22" s="49" t="str">
        <f t="shared" si="41"/>
        <v/>
      </c>
      <c r="FC22" s="49" t="str">
        <f t="shared" si="41"/>
        <v/>
      </c>
      <c r="FD22" s="49" t="str">
        <f t="shared" si="41"/>
        <v/>
      </c>
      <c r="FE22" s="49" t="str">
        <f t="shared" si="41"/>
        <v/>
      </c>
      <c r="FF22" s="49" t="str">
        <f t="shared" si="42"/>
        <v/>
      </c>
      <c r="FG22" s="49" t="str">
        <f t="shared" si="42"/>
        <v/>
      </c>
      <c r="FH22" s="49" t="str">
        <f t="shared" si="42"/>
        <v/>
      </c>
      <c r="FI22" s="49" t="str">
        <f t="shared" si="42"/>
        <v/>
      </c>
      <c r="FJ22" s="49" t="str">
        <f t="shared" si="42"/>
        <v/>
      </c>
      <c r="FK22" s="49" t="str">
        <f t="shared" si="42"/>
        <v/>
      </c>
      <c r="FL22" s="49" t="str">
        <f t="shared" si="42"/>
        <v/>
      </c>
      <c r="FM22" s="49" t="str">
        <f t="shared" si="42"/>
        <v/>
      </c>
      <c r="FN22" s="49" t="str">
        <f t="shared" si="42"/>
        <v/>
      </c>
      <c r="FO22" s="49" t="str">
        <f t="shared" si="42"/>
        <v/>
      </c>
      <c r="FP22" s="49" t="str">
        <f t="shared" si="42"/>
        <v/>
      </c>
      <c r="FQ22" s="49" t="str">
        <f t="shared" si="42"/>
        <v/>
      </c>
      <c r="FR22" s="49" t="str">
        <f t="shared" si="42"/>
        <v/>
      </c>
      <c r="FS22" s="49" t="str">
        <f t="shared" si="42"/>
        <v/>
      </c>
      <c r="FT22" s="49" t="str">
        <f t="shared" si="42"/>
        <v/>
      </c>
      <c r="FU22" s="49" t="str">
        <f t="shared" si="42"/>
        <v/>
      </c>
      <c r="FV22" s="49" t="str">
        <f t="shared" si="43"/>
        <v/>
      </c>
      <c r="FW22" s="49" t="str">
        <f t="shared" si="43"/>
        <v/>
      </c>
      <c r="FX22" s="49" t="str">
        <f t="shared" si="43"/>
        <v/>
      </c>
      <c r="FY22" s="49" t="str">
        <f t="shared" si="43"/>
        <v/>
      </c>
      <c r="FZ22" s="49" t="str">
        <f t="shared" si="43"/>
        <v/>
      </c>
      <c r="GA22" s="49" t="str">
        <f t="shared" si="43"/>
        <v/>
      </c>
      <c r="GB22" s="49" t="str">
        <f t="shared" si="43"/>
        <v/>
      </c>
      <c r="GC22" s="49" t="str">
        <f t="shared" si="43"/>
        <v/>
      </c>
      <c r="GD22" s="49" t="str">
        <f t="shared" si="43"/>
        <v/>
      </c>
      <c r="GE22" s="49" t="str">
        <f t="shared" si="43"/>
        <v/>
      </c>
      <c r="GF22" s="49" t="str">
        <f t="shared" si="43"/>
        <v/>
      </c>
      <c r="GG22" s="49" t="str">
        <f t="shared" si="43"/>
        <v/>
      </c>
      <c r="GH22" s="49" t="str">
        <f t="shared" si="43"/>
        <v/>
      </c>
      <c r="GI22" s="49" t="str">
        <f t="shared" si="43"/>
        <v/>
      </c>
      <c r="GJ22" s="49" t="str">
        <f t="shared" si="43"/>
        <v/>
      </c>
      <c r="GK22" s="49" t="str">
        <f t="shared" si="43"/>
        <v/>
      </c>
      <c r="GL22" s="49" t="str">
        <f t="shared" si="44"/>
        <v/>
      </c>
      <c r="GM22" s="49" t="str">
        <f t="shared" si="44"/>
        <v/>
      </c>
      <c r="GN22" s="49" t="str">
        <f t="shared" si="44"/>
        <v/>
      </c>
      <c r="GO22" s="49" t="str">
        <f t="shared" si="44"/>
        <v/>
      </c>
      <c r="GP22" s="49" t="str">
        <f t="shared" si="44"/>
        <v/>
      </c>
      <c r="GQ22" s="49" t="str">
        <f t="shared" si="44"/>
        <v/>
      </c>
      <c r="GR22" s="49" t="str">
        <f t="shared" si="44"/>
        <v/>
      </c>
      <c r="GS22" s="49" t="str">
        <f t="shared" si="44"/>
        <v/>
      </c>
      <c r="GT22" s="49" t="str">
        <f t="shared" si="44"/>
        <v/>
      </c>
      <c r="GU22" s="49" t="str">
        <f t="shared" si="44"/>
        <v/>
      </c>
      <c r="GV22" s="49" t="str">
        <f t="shared" si="44"/>
        <v/>
      </c>
      <c r="GW22" s="49" t="str">
        <f t="shared" si="44"/>
        <v/>
      </c>
      <c r="GX22" s="49" t="str">
        <f t="shared" si="44"/>
        <v/>
      </c>
      <c r="GY22" s="49" t="str">
        <f t="shared" si="44"/>
        <v/>
      </c>
      <c r="GZ22" s="49" t="str">
        <f t="shared" si="44"/>
        <v/>
      </c>
      <c r="HA22" s="49" t="str">
        <f t="shared" si="44"/>
        <v/>
      </c>
      <c r="HB22" s="49" t="str">
        <f t="shared" si="45"/>
        <v/>
      </c>
      <c r="HC22" s="49" t="str">
        <f t="shared" si="45"/>
        <v/>
      </c>
      <c r="HD22" s="49" t="str">
        <f t="shared" si="45"/>
        <v/>
      </c>
      <c r="HE22" s="49" t="str">
        <f t="shared" si="45"/>
        <v/>
      </c>
      <c r="HF22" s="49" t="str">
        <f t="shared" si="45"/>
        <v/>
      </c>
      <c r="HG22" s="49" t="str">
        <f t="shared" si="45"/>
        <v/>
      </c>
      <c r="HH22" s="49" t="str">
        <f t="shared" si="45"/>
        <v/>
      </c>
      <c r="HI22" s="49" t="str">
        <f t="shared" si="45"/>
        <v/>
      </c>
      <c r="HJ22" s="49" t="str">
        <f t="shared" si="45"/>
        <v/>
      </c>
      <c r="HK22" s="49" t="str">
        <f t="shared" si="45"/>
        <v/>
      </c>
      <c r="HL22" s="49" t="str">
        <f t="shared" si="45"/>
        <v/>
      </c>
      <c r="HM22" s="49" t="str">
        <f t="shared" si="45"/>
        <v/>
      </c>
      <c r="HN22" s="49" t="str">
        <f t="shared" si="45"/>
        <v/>
      </c>
      <c r="HO22" s="49" t="str">
        <f t="shared" si="45"/>
        <v/>
      </c>
      <c r="HP22" s="49" t="str">
        <f t="shared" si="45"/>
        <v/>
      </c>
      <c r="HQ22" s="49" t="str">
        <f t="shared" si="45"/>
        <v/>
      </c>
      <c r="HR22" s="49" t="str">
        <f t="shared" si="46"/>
        <v/>
      </c>
      <c r="HS22" s="49" t="str">
        <f t="shared" si="16"/>
        <v/>
      </c>
      <c r="HT22" s="49" t="str">
        <f t="shared" si="16"/>
        <v/>
      </c>
      <c r="HU22" s="49" t="str">
        <f t="shared" si="16"/>
        <v/>
      </c>
      <c r="HV22" s="49" t="str">
        <f t="shared" si="16"/>
        <v/>
      </c>
      <c r="HW22" s="169" t="e">
        <f t="shared" si="56"/>
        <v>#N/A</v>
      </c>
      <c r="HX22" s="169" t="e">
        <f t="shared" si="56"/>
        <v>#N/A</v>
      </c>
      <c r="HY22" s="169" t="e">
        <f t="shared" si="56"/>
        <v>#N/A</v>
      </c>
      <c r="HZ22" s="169" t="e">
        <f t="shared" si="56"/>
        <v>#N/A</v>
      </c>
      <c r="IA22" s="169" t="e">
        <f t="shared" si="47"/>
        <v>#N/A</v>
      </c>
      <c r="IB22" s="169" t="e">
        <f t="shared" si="47"/>
        <v>#N/A</v>
      </c>
      <c r="IC22" s="169" t="e">
        <f t="shared" si="47"/>
        <v>#N/A</v>
      </c>
      <c r="ID22" s="169" t="e">
        <f t="shared" si="47"/>
        <v>#N/A</v>
      </c>
      <c r="IE22" s="169" t="e">
        <f t="shared" si="47"/>
        <v>#N/A</v>
      </c>
      <c r="IF22" s="169" t="e">
        <f t="shared" si="47"/>
        <v>#N/A</v>
      </c>
      <c r="IG22" s="169" t="e">
        <f t="shared" si="47"/>
        <v>#N/A</v>
      </c>
      <c r="IH22" s="169" t="e">
        <f t="shared" si="47"/>
        <v>#N/A</v>
      </c>
      <c r="II22" s="169" t="e">
        <f t="shared" si="47"/>
        <v>#N/A</v>
      </c>
      <c r="IJ22" s="169" t="e">
        <f t="shared" si="47"/>
        <v>#N/A</v>
      </c>
      <c r="IK22" s="169" t="e">
        <f t="shared" si="47"/>
        <v>#N/A</v>
      </c>
      <c r="IL22" s="169" t="e">
        <f t="shared" si="47"/>
        <v>#N/A</v>
      </c>
      <c r="IM22" s="169" t="e">
        <f t="shared" si="47"/>
        <v>#N/A</v>
      </c>
      <c r="IN22" s="169" t="e">
        <f t="shared" si="47"/>
        <v>#N/A</v>
      </c>
      <c r="IO22" s="169" t="e">
        <f t="shared" si="47"/>
        <v>#N/A</v>
      </c>
      <c r="IP22" s="169" t="e">
        <f t="shared" si="47"/>
        <v>#N/A</v>
      </c>
      <c r="IQ22" s="169" t="e">
        <f t="shared" si="57"/>
        <v>#N/A</v>
      </c>
      <c r="IR22" s="169" t="e">
        <f t="shared" si="57"/>
        <v>#N/A</v>
      </c>
      <c r="IS22" s="169" t="e">
        <f t="shared" si="57"/>
        <v>#N/A</v>
      </c>
      <c r="IT22" s="169" t="e">
        <f t="shared" si="57"/>
        <v>#N/A</v>
      </c>
      <c r="IU22" s="169" t="e">
        <f t="shared" si="57"/>
        <v>#N/A</v>
      </c>
      <c r="IV22" s="169" t="e">
        <f t="shared" si="57"/>
        <v>#N/A</v>
      </c>
      <c r="IW22" s="169" t="e">
        <f t="shared" si="57"/>
        <v>#N/A</v>
      </c>
      <c r="IX22" s="169" t="e">
        <f t="shared" si="57"/>
        <v>#N/A</v>
      </c>
      <c r="IY22" s="169" t="e">
        <f t="shared" si="57"/>
        <v>#N/A</v>
      </c>
      <c r="IZ22" s="169" t="e">
        <f t="shared" si="57"/>
        <v>#N/A</v>
      </c>
      <c r="JA22" s="169" t="e">
        <f t="shared" si="57"/>
        <v>#N/A</v>
      </c>
      <c r="JB22" s="169" t="e">
        <f t="shared" si="57"/>
        <v>#N/A</v>
      </c>
      <c r="JC22" s="169" t="e">
        <f t="shared" si="57"/>
        <v>#N/A</v>
      </c>
      <c r="JD22" s="169" t="e">
        <f t="shared" si="57"/>
        <v>#N/A</v>
      </c>
      <c r="JE22" s="169" t="e">
        <f t="shared" si="57"/>
        <v>#N/A</v>
      </c>
      <c r="JF22" s="169" t="e">
        <f t="shared" si="57"/>
        <v>#N/A</v>
      </c>
      <c r="JG22" s="169" t="e">
        <f t="shared" si="58"/>
        <v>#N/A</v>
      </c>
      <c r="JH22" s="169" t="e">
        <f t="shared" si="58"/>
        <v>#N/A</v>
      </c>
      <c r="JI22" s="169" t="e">
        <f t="shared" si="58"/>
        <v>#N/A</v>
      </c>
      <c r="JJ22" s="169" t="e">
        <f t="shared" si="58"/>
        <v>#N/A</v>
      </c>
      <c r="JK22" s="169" t="e">
        <f t="shared" si="58"/>
        <v>#N/A</v>
      </c>
      <c r="JL22" s="169" t="e">
        <f t="shared" si="58"/>
        <v>#N/A</v>
      </c>
      <c r="JM22" s="169" t="e">
        <f t="shared" si="58"/>
        <v>#N/A</v>
      </c>
      <c r="JN22" s="169" t="e">
        <f t="shared" si="58"/>
        <v>#N/A</v>
      </c>
      <c r="JO22" s="169" t="e">
        <f t="shared" si="58"/>
        <v>#N/A</v>
      </c>
      <c r="JP22" s="169" t="e">
        <f t="shared" si="58"/>
        <v>#N/A</v>
      </c>
      <c r="JQ22" s="169" t="e">
        <f t="shared" si="58"/>
        <v>#N/A</v>
      </c>
      <c r="JR22" s="169" t="e">
        <f t="shared" si="58"/>
        <v>#N/A</v>
      </c>
      <c r="JS22" s="169" t="e">
        <f t="shared" si="58"/>
        <v>#N/A</v>
      </c>
      <c r="JT22" s="169" t="e">
        <f t="shared" si="58"/>
        <v>#N/A</v>
      </c>
      <c r="JU22" s="169" t="e">
        <f t="shared" si="58"/>
        <v>#N/A</v>
      </c>
      <c r="JV22" s="169" t="e">
        <f t="shared" si="58"/>
        <v>#N/A</v>
      </c>
      <c r="JW22" s="169" t="e">
        <f t="shared" si="48"/>
        <v>#N/A</v>
      </c>
      <c r="JX22" s="169" t="e">
        <f t="shared" si="48"/>
        <v>#N/A</v>
      </c>
      <c r="JY22" s="169" t="e">
        <f t="shared" si="48"/>
        <v>#N/A</v>
      </c>
      <c r="JZ22" s="169" t="e">
        <f t="shared" si="48"/>
        <v>#N/A</v>
      </c>
      <c r="KA22" s="169" t="e">
        <f t="shared" si="48"/>
        <v>#N/A</v>
      </c>
      <c r="KB22" s="169" t="e">
        <f t="shared" si="48"/>
        <v>#N/A</v>
      </c>
      <c r="KC22" s="169" t="e">
        <f t="shared" si="48"/>
        <v>#N/A</v>
      </c>
      <c r="KD22" s="169" t="e">
        <f t="shared" si="48"/>
        <v>#N/A</v>
      </c>
      <c r="KE22" s="169" t="e">
        <f t="shared" si="48"/>
        <v>#N/A</v>
      </c>
      <c r="KF22" s="169" t="e">
        <f t="shared" si="48"/>
        <v>#N/A</v>
      </c>
      <c r="KG22" s="169" t="e">
        <f t="shared" si="48"/>
        <v>#N/A</v>
      </c>
      <c r="KH22" s="169" t="e">
        <f t="shared" si="59"/>
        <v>#N/A</v>
      </c>
      <c r="KI22" s="169" t="e">
        <f t="shared" si="59"/>
        <v>#N/A</v>
      </c>
      <c r="KJ22" s="169" t="e">
        <f t="shared" si="59"/>
        <v>#N/A</v>
      </c>
      <c r="KK22" s="169" t="e">
        <f t="shared" si="59"/>
        <v>#N/A</v>
      </c>
      <c r="KL22" s="169" t="e">
        <f t="shared" si="59"/>
        <v>#N/A</v>
      </c>
      <c r="KM22" s="169" t="e">
        <f t="shared" si="49"/>
        <v>#N/A</v>
      </c>
      <c r="KN22" s="169" t="e">
        <f t="shared" si="49"/>
        <v>#N/A</v>
      </c>
      <c r="KO22" s="169" t="e">
        <f t="shared" si="49"/>
        <v>#N/A</v>
      </c>
      <c r="KP22" s="169" t="e">
        <f t="shared" si="49"/>
        <v>#N/A</v>
      </c>
      <c r="KQ22" s="169" t="e">
        <f t="shared" si="49"/>
        <v>#N/A</v>
      </c>
      <c r="KR22" s="169" t="e">
        <f t="shared" si="49"/>
        <v>#N/A</v>
      </c>
      <c r="KS22" s="169" t="e">
        <f t="shared" si="49"/>
        <v>#N/A</v>
      </c>
      <c r="KT22" s="169" t="e">
        <f t="shared" si="49"/>
        <v>#N/A</v>
      </c>
      <c r="KU22" s="169" t="e">
        <f t="shared" si="49"/>
        <v>#N/A</v>
      </c>
      <c r="KV22" s="169" t="e">
        <f t="shared" si="49"/>
        <v>#N/A</v>
      </c>
      <c r="KW22" s="169" t="e">
        <f t="shared" si="49"/>
        <v>#N/A</v>
      </c>
      <c r="KX22" s="169" t="e">
        <f t="shared" si="49"/>
        <v>#N/A</v>
      </c>
      <c r="KY22" s="169" t="e">
        <f t="shared" si="49"/>
        <v>#N/A</v>
      </c>
      <c r="KZ22" s="169" t="e">
        <f t="shared" si="49"/>
        <v>#N/A</v>
      </c>
      <c r="LA22" s="169" t="e">
        <f t="shared" si="49"/>
        <v>#N/A</v>
      </c>
      <c r="LB22" s="169" t="e">
        <f t="shared" si="49"/>
        <v>#N/A</v>
      </c>
      <c r="LC22" s="169" t="e">
        <f t="shared" si="60"/>
        <v>#N/A</v>
      </c>
      <c r="LD22" s="169" t="e">
        <f t="shared" si="60"/>
        <v>#N/A</v>
      </c>
      <c r="LE22" s="169" t="e">
        <f t="shared" si="60"/>
        <v>#N/A</v>
      </c>
      <c r="LF22" s="169" t="e">
        <f t="shared" si="60"/>
        <v>#N/A</v>
      </c>
      <c r="LG22" s="169" t="e">
        <f t="shared" si="60"/>
        <v>#N/A</v>
      </c>
      <c r="LH22" s="169" t="e">
        <f t="shared" si="60"/>
        <v>#N/A</v>
      </c>
      <c r="LI22" s="169" t="e">
        <f t="shared" si="60"/>
        <v>#N/A</v>
      </c>
      <c r="LJ22" s="169" t="e">
        <f t="shared" si="60"/>
        <v>#N/A</v>
      </c>
      <c r="LK22" s="169" t="e">
        <f t="shared" si="60"/>
        <v>#N/A</v>
      </c>
      <c r="LL22" s="169" t="e">
        <f t="shared" si="60"/>
        <v>#N/A</v>
      </c>
      <c r="LM22" s="169" t="e">
        <f t="shared" si="60"/>
        <v>#N/A</v>
      </c>
      <c r="LN22" s="169" t="e">
        <f t="shared" si="60"/>
        <v>#N/A</v>
      </c>
      <c r="LO22" s="169" t="e">
        <f t="shared" si="60"/>
        <v>#N/A</v>
      </c>
      <c r="LP22" s="169" t="e">
        <f t="shared" si="60"/>
        <v>#N/A</v>
      </c>
      <c r="LQ22" s="169" t="e">
        <f t="shared" si="60"/>
        <v>#N/A</v>
      </c>
      <c r="LR22" s="169" t="e">
        <f t="shared" si="60"/>
        <v>#N/A</v>
      </c>
      <c r="LS22" s="169" t="e">
        <f t="shared" si="61"/>
        <v>#N/A</v>
      </c>
      <c r="LT22" s="169" t="e">
        <f t="shared" si="61"/>
        <v>#N/A</v>
      </c>
      <c r="LU22" s="169" t="e">
        <f t="shared" si="61"/>
        <v>#N/A</v>
      </c>
      <c r="LV22" s="169" t="e">
        <f t="shared" si="61"/>
        <v>#N/A</v>
      </c>
      <c r="LW22" s="169" t="e">
        <f t="shared" si="61"/>
        <v>#N/A</v>
      </c>
      <c r="LX22" s="169" t="e">
        <f t="shared" si="61"/>
        <v>#N/A</v>
      </c>
      <c r="LY22" s="169" t="e">
        <f t="shared" si="61"/>
        <v>#N/A</v>
      </c>
      <c r="LZ22" s="169" t="e">
        <f t="shared" si="61"/>
        <v>#N/A</v>
      </c>
      <c r="MA22" s="169" t="e">
        <f t="shared" si="61"/>
        <v>#N/A</v>
      </c>
      <c r="MB22" s="169" t="e">
        <f t="shared" si="61"/>
        <v>#N/A</v>
      </c>
      <c r="MC22" s="169" t="e">
        <f t="shared" si="61"/>
        <v>#N/A</v>
      </c>
      <c r="MD22" s="169" t="e">
        <f t="shared" si="61"/>
        <v>#N/A</v>
      </c>
      <c r="ME22" s="169" t="e">
        <f t="shared" si="61"/>
        <v>#N/A</v>
      </c>
      <c r="MF22" s="169" t="e">
        <f t="shared" si="61"/>
        <v>#N/A</v>
      </c>
      <c r="MG22" s="169" t="e">
        <f t="shared" si="61"/>
        <v>#N/A</v>
      </c>
      <c r="MH22" s="169" t="e">
        <f t="shared" si="61"/>
        <v>#N/A</v>
      </c>
      <c r="MI22" s="169" t="e">
        <f t="shared" si="50"/>
        <v>#N/A</v>
      </c>
      <c r="MJ22" s="169" t="e">
        <f t="shared" si="50"/>
        <v>#N/A</v>
      </c>
      <c r="MK22" s="169" t="e">
        <f t="shared" si="50"/>
        <v>#N/A</v>
      </c>
      <c r="ML22" s="169" t="e">
        <f t="shared" si="50"/>
        <v>#N/A</v>
      </c>
      <c r="MM22" s="169" t="e">
        <f t="shared" si="50"/>
        <v>#N/A</v>
      </c>
      <c r="MN22" s="169" t="e">
        <f t="shared" si="50"/>
        <v>#N/A</v>
      </c>
      <c r="MO22" s="169" t="e">
        <f t="shared" si="50"/>
        <v>#N/A</v>
      </c>
      <c r="MP22" s="169" t="e">
        <f t="shared" si="50"/>
        <v>#N/A</v>
      </c>
      <c r="MQ22" s="169" t="e">
        <f t="shared" si="50"/>
        <v>#N/A</v>
      </c>
      <c r="MR22" s="169" t="e">
        <f t="shared" si="50"/>
        <v>#N/A</v>
      </c>
      <c r="MS22" s="169" t="e">
        <f t="shared" si="50"/>
        <v>#N/A</v>
      </c>
      <c r="MT22" s="169" t="e">
        <f t="shared" si="62"/>
        <v>#N/A</v>
      </c>
      <c r="MU22" s="169" t="e">
        <f t="shared" si="62"/>
        <v>#N/A</v>
      </c>
      <c r="MV22" s="169" t="e">
        <f t="shared" si="62"/>
        <v>#N/A</v>
      </c>
      <c r="MW22" s="169" t="e">
        <f t="shared" si="62"/>
        <v>#N/A</v>
      </c>
      <c r="MX22" s="169" t="e">
        <f t="shared" si="62"/>
        <v>#N/A</v>
      </c>
      <c r="MY22" s="169" t="e">
        <f t="shared" si="51"/>
        <v>#N/A</v>
      </c>
      <c r="MZ22" s="169" t="e">
        <f t="shared" si="51"/>
        <v>#N/A</v>
      </c>
      <c r="NA22" s="169" t="e">
        <f t="shared" si="51"/>
        <v>#N/A</v>
      </c>
      <c r="NB22" s="169" t="e">
        <f t="shared" si="51"/>
        <v>#N/A</v>
      </c>
      <c r="NC22" s="169" t="e">
        <f t="shared" si="51"/>
        <v>#N/A</v>
      </c>
      <c r="ND22" s="169" t="e">
        <f t="shared" si="51"/>
        <v>#N/A</v>
      </c>
      <c r="NE22" s="169" t="e">
        <f t="shared" si="51"/>
        <v>#N/A</v>
      </c>
      <c r="NF22" s="169" t="e">
        <f t="shared" si="51"/>
        <v>#N/A</v>
      </c>
      <c r="NG22" s="169" t="e">
        <f t="shared" si="51"/>
        <v>#N/A</v>
      </c>
      <c r="NH22" s="169" t="e">
        <f t="shared" si="51"/>
        <v>#N/A</v>
      </c>
      <c r="NI22" s="169" t="e">
        <f t="shared" si="51"/>
        <v>#N/A</v>
      </c>
      <c r="NJ22" s="169" t="e">
        <f t="shared" si="51"/>
        <v>#N/A</v>
      </c>
      <c r="NK22" s="169" t="e">
        <f t="shared" si="51"/>
        <v>#N/A</v>
      </c>
      <c r="NL22" s="169" t="e">
        <f t="shared" si="51"/>
        <v>#N/A</v>
      </c>
      <c r="NM22" s="169" t="e">
        <f t="shared" si="51"/>
        <v>#N/A</v>
      </c>
      <c r="NN22" s="169" t="e">
        <f t="shared" si="51"/>
        <v>#N/A</v>
      </c>
      <c r="NO22" s="169" t="e">
        <f t="shared" si="63"/>
        <v>#N/A</v>
      </c>
      <c r="NP22" s="169" t="e">
        <f t="shared" si="63"/>
        <v>#N/A</v>
      </c>
      <c r="NQ22" s="169" t="e">
        <f t="shared" si="63"/>
        <v>#N/A</v>
      </c>
      <c r="NR22" s="169" t="e">
        <f t="shared" si="63"/>
        <v>#N/A</v>
      </c>
      <c r="NS22" s="169" t="e">
        <f t="shared" si="63"/>
        <v>#N/A</v>
      </c>
      <c r="NT22" s="169" t="e">
        <f t="shared" si="63"/>
        <v>#N/A</v>
      </c>
      <c r="NU22" s="169" t="e">
        <f t="shared" si="63"/>
        <v>#N/A</v>
      </c>
      <c r="NV22" s="169" t="e">
        <f t="shared" si="63"/>
        <v>#N/A</v>
      </c>
      <c r="NW22" s="169" t="e">
        <f t="shared" si="63"/>
        <v>#N/A</v>
      </c>
      <c r="NX22" s="169" t="e">
        <f t="shared" si="63"/>
        <v>#N/A</v>
      </c>
      <c r="NY22" s="169" t="e">
        <f t="shared" si="63"/>
        <v>#N/A</v>
      </c>
      <c r="NZ22" s="169" t="e">
        <f t="shared" si="63"/>
        <v>#N/A</v>
      </c>
      <c r="OA22" s="169" t="e">
        <f t="shared" si="63"/>
        <v>#N/A</v>
      </c>
      <c r="OB22" s="169" t="e">
        <f t="shared" si="63"/>
        <v>#N/A</v>
      </c>
      <c r="OC22" s="169" t="e">
        <f t="shared" si="63"/>
        <v>#N/A</v>
      </c>
      <c r="OD22" s="169" t="e">
        <f t="shared" si="63"/>
        <v>#N/A</v>
      </c>
      <c r="OE22" s="169" t="e">
        <f t="shared" si="64"/>
        <v>#N/A</v>
      </c>
      <c r="OF22" s="169" t="e">
        <f t="shared" si="64"/>
        <v>#N/A</v>
      </c>
      <c r="OG22" s="169" t="e">
        <f t="shared" si="64"/>
        <v>#N/A</v>
      </c>
      <c r="OH22" s="169" t="e">
        <f t="shared" si="64"/>
        <v>#N/A</v>
      </c>
      <c r="OI22" s="169" t="e">
        <f t="shared" si="64"/>
        <v>#N/A</v>
      </c>
      <c r="OJ22" s="169" t="e">
        <f t="shared" si="64"/>
        <v>#N/A</v>
      </c>
      <c r="OK22" s="169" t="e">
        <f t="shared" si="64"/>
        <v>#N/A</v>
      </c>
      <c r="OL22" s="169" t="e">
        <f t="shared" si="64"/>
        <v>#N/A</v>
      </c>
      <c r="OM22" s="169" t="e">
        <f t="shared" si="64"/>
        <v>#N/A</v>
      </c>
      <c r="ON22" s="169" t="e">
        <f t="shared" si="64"/>
        <v>#N/A</v>
      </c>
      <c r="OO22" s="169" t="e">
        <f t="shared" si="64"/>
        <v>#N/A</v>
      </c>
      <c r="OP22" s="169" t="e">
        <f t="shared" si="64"/>
        <v>#N/A</v>
      </c>
      <c r="OQ22" s="169" t="e">
        <f t="shared" si="64"/>
        <v>#N/A</v>
      </c>
      <c r="OR22" s="169" t="e">
        <f t="shared" si="64"/>
        <v>#N/A</v>
      </c>
      <c r="OS22" s="169" t="e">
        <f t="shared" si="64"/>
        <v>#N/A</v>
      </c>
      <c r="OT22" s="169" t="e">
        <f t="shared" si="64"/>
        <v>#N/A</v>
      </c>
      <c r="OU22" s="169" t="e">
        <f t="shared" si="52"/>
        <v>#N/A</v>
      </c>
      <c r="OV22" s="169" t="e">
        <f t="shared" si="52"/>
        <v>#N/A</v>
      </c>
      <c r="OW22" s="169" t="e">
        <f t="shared" si="52"/>
        <v>#N/A</v>
      </c>
      <c r="OX22" s="169" t="e">
        <f t="shared" si="52"/>
        <v>#N/A</v>
      </c>
      <c r="OY22" s="169" t="e">
        <f t="shared" si="52"/>
        <v>#N/A</v>
      </c>
      <c r="OZ22" s="169" t="e">
        <f t="shared" si="52"/>
        <v>#N/A</v>
      </c>
      <c r="PA22" s="169" t="e">
        <f t="shared" si="52"/>
        <v>#N/A</v>
      </c>
      <c r="PB22" s="169" t="e">
        <f t="shared" si="52"/>
        <v>#N/A</v>
      </c>
      <c r="PC22" s="169" t="e">
        <f t="shared" si="52"/>
        <v>#N/A</v>
      </c>
      <c r="PD22" s="169" t="e">
        <f t="shared" si="52"/>
        <v>#N/A</v>
      </c>
      <c r="PE22" s="169" t="e">
        <f t="shared" si="52"/>
        <v>#N/A</v>
      </c>
      <c r="PF22" s="169" t="e">
        <f t="shared" si="65"/>
        <v>#N/A</v>
      </c>
      <c r="PG22" s="169" t="e">
        <f t="shared" si="65"/>
        <v>#N/A</v>
      </c>
      <c r="PH22" s="169" t="e">
        <f t="shared" si="65"/>
        <v>#N/A</v>
      </c>
      <c r="PI22" s="169" t="e">
        <f t="shared" si="65"/>
        <v>#N/A</v>
      </c>
      <c r="PJ22" s="169" t="e">
        <f t="shared" si="65"/>
        <v>#N/A</v>
      </c>
      <c r="PK22" s="169" t="e">
        <f t="shared" si="65"/>
        <v>#N/A</v>
      </c>
      <c r="PL22" s="169" t="e">
        <f t="shared" si="65"/>
        <v>#N/A</v>
      </c>
      <c r="PM22" s="169" t="e">
        <f t="shared" si="65"/>
        <v>#N/A</v>
      </c>
      <c r="PN22" s="169" t="e">
        <f t="shared" si="65"/>
        <v>#N/A</v>
      </c>
      <c r="PO22" s="169" t="e">
        <f t="shared" si="65"/>
        <v>#N/A</v>
      </c>
    </row>
    <row r="23" spans="1:431" hidden="1" x14ac:dyDescent="0.75">
      <c r="A23" s="390"/>
      <c r="B23" s="396" t="str">
        <f>IF($R23="","",ROUND(_xlfn.NORM.INV(ABS(VLOOKUP($T$1,VLookups!$A$43:$B$44,2,FALSE)-B$2),$N23,$R23),0))</f>
        <v/>
      </c>
      <c r="C23" s="403" t="str">
        <f t="shared" si="30"/>
        <v/>
      </c>
      <c r="D23" s="404" t="str">
        <f t="shared" si="31"/>
        <v/>
      </c>
      <c r="E23" s="109"/>
      <c r="F23" s="117"/>
      <c r="G23" s="122" t="str">
        <f t="shared" si="32"/>
        <v/>
      </c>
      <c r="H23" s="95"/>
      <c r="I23" s="122" t="str">
        <f t="shared" si="33"/>
        <v/>
      </c>
      <c r="J23" s="117"/>
      <c r="K23" s="110"/>
      <c r="L23" s="124" t="str">
        <f t="shared" si="0"/>
        <v/>
      </c>
      <c r="M23" s="124" t="str">
        <f t="shared" si="1"/>
        <v/>
      </c>
      <c r="N23" s="73" t="str">
        <f t="shared" si="34"/>
        <v/>
      </c>
      <c r="O23" s="23"/>
      <c r="P23" s="57"/>
      <c r="Q23" s="280"/>
      <c r="R23" s="74" t="str">
        <f>IF(AND(G23&gt;0,H23&gt;0,I23&gt;0),IF(ISBLANK(Q23),IF(ISBLANK(O23),"",(I23-G23)*VLOOKUP(O23,VLookups!$A$4:$B$13,2,FALSE)),Q23),"")</f>
        <v/>
      </c>
      <c r="S23" s="75" t="str">
        <f t="shared" si="2"/>
        <v/>
      </c>
      <c r="T23" s="95"/>
      <c r="U23" s="270" t="str">
        <f>IF(AND(T23&gt;0,H23&gt;0,NOT(R23="")),ABS(VLOOKUP($T$1,VLookups!$A$43:$B$44,2,FALSE)-_xlfn.NORM.DIST(T23,N23,R23,TRUE)),"")</f>
        <v/>
      </c>
      <c r="V23" s="94" t="str">
        <f>IF(AND($G23&gt;0,$H23&gt;0,$I23&gt;0,NOT(ISBLANK($O23))),_xlfn.NORM.INV(ABS(VLOOKUP($T$1,VLookups!$A$43:$B$44,2,FALSE)-V$3),$N23,$R23),"")</f>
        <v/>
      </c>
      <c r="W23" s="93" t="str">
        <f>IF(AND($G23&gt;0,$H23&gt;0,$I23&gt;0,NOT(ISBLANK($O23))),_xlfn.NORM.INV(ABS(VLOOKUP($T$1,VLookups!$A$43:$B$44,2,FALSE)-W$3),$N23,$R23),"")</f>
        <v/>
      </c>
      <c r="X23" s="94" t="str">
        <f>IF(AND($G23&gt;0,$H23&gt;0,$I23&gt;0,NOT(ISBLANK($O23))),_xlfn.NORM.INV(ABS(VLOOKUP($T$1,VLookups!$A$43:$B$44,2,FALSE)-X$3),$N23,$R23),"")</f>
        <v/>
      </c>
      <c r="Y23" s="93" t="str">
        <f>IF(AND($G23&gt;0,$H23&gt;0,$I23&gt;0,NOT(ISBLANK($O23))),_xlfn.NORM.INV(ABS(VLOOKUP($T$1,VLookups!$A$43:$B$44,2,FALSE)-Y$3),$N23,$R23),"")</f>
        <v/>
      </c>
      <c r="Z23" s="94" t="str">
        <f>IF(AND($G23&gt;0,$H23&gt;0,$I23&gt;0,NOT(ISBLANK($O23))),_xlfn.NORM.INV(ABS(VLOOKUP($T$1,VLookups!$A$43:$B$44,2,FALSE)-Z$3),$N23,$R23),"")</f>
        <v/>
      </c>
      <c r="AA23" s="93" t="str">
        <f>IF(AND($G23&gt;0,$H23&gt;0,$I23&gt;0,NOT(ISBLANK($O23))),_xlfn.NORM.INV(ABS(VLOOKUP($T$1,VLookups!$A$43:$B$44,2,FALSE)-AA$3),$N23,$R23),"")</f>
        <v/>
      </c>
      <c r="AB23" s="5"/>
      <c r="AC23" s="168" t="str">
        <f t="shared" si="35"/>
        <v/>
      </c>
      <c r="AD23" s="49" t="str">
        <f t="shared" si="36"/>
        <v/>
      </c>
      <c r="AE23" s="49" t="str">
        <f t="shared" si="39"/>
        <v/>
      </c>
      <c r="AF23" s="49" t="str">
        <f t="shared" si="39"/>
        <v/>
      </c>
      <c r="AG23" s="49" t="str">
        <f t="shared" si="39"/>
        <v/>
      </c>
      <c r="AH23" s="49" t="str">
        <f t="shared" si="39"/>
        <v/>
      </c>
      <c r="AI23" s="49" t="str">
        <f t="shared" si="39"/>
        <v/>
      </c>
      <c r="AJ23" s="49" t="str">
        <f t="shared" si="39"/>
        <v/>
      </c>
      <c r="AK23" s="49" t="str">
        <f t="shared" si="39"/>
        <v/>
      </c>
      <c r="AL23" s="49" t="str">
        <f t="shared" si="39"/>
        <v/>
      </c>
      <c r="AM23" s="49" t="str">
        <f t="shared" si="39"/>
        <v/>
      </c>
      <c r="AN23" s="49" t="str">
        <f t="shared" si="39"/>
        <v/>
      </c>
      <c r="AO23" s="49" t="str">
        <f t="shared" si="39"/>
        <v/>
      </c>
      <c r="AP23" s="49" t="str">
        <f t="shared" si="39"/>
        <v/>
      </c>
      <c r="AQ23" s="49" t="str">
        <f t="shared" si="39"/>
        <v/>
      </c>
      <c r="AR23" s="49" t="str">
        <f t="shared" si="39"/>
        <v/>
      </c>
      <c r="AS23" s="49" t="str">
        <f t="shared" si="39"/>
        <v/>
      </c>
      <c r="AT23" s="49" t="str">
        <f t="shared" si="39"/>
        <v/>
      </c>
      <c r="AU23" s="49" t="str">
        <f t="shared" si="39"/>
        <v/>
      </c>
      <c r="AV23" s="49" t="str">
        <f t="shared" si="39"/>
        <v/>
      </c>
      <c r="AW23" s="49" t="str">
        <f t="shared" si="39"/>
        <v/>
      </c>
      <c r="AX23" s="49" t="str">
        <f t="shared" si="39"/>
        <v/>
      </c>
      <c r="AY23" s="49" t="str">
        <f t="shared" si="39"/>
        <v/>
      </c>
      <c r="AZ23" s="49" t="str">
        <f t="shared" si="39"/>
        <v/>
      </c>
      <c r="BA23" s="49" t="str">
        <f t="shared" si="39"/>
        <v/>
      </c>
      <c r="BB23" s="49" t="str">
        <f t="shared" si="39"/>
        <v/>
      </c>
      <c r="BC23" s="49" t="str">
        <f t="shared" si="39"/>
        <v/>
      </c>
      <c r="BD23" s="49" t="str">
        <f t="shared" si="39"/>
        <v/>
      </c>
      <c r="BE23" s="49" t="str">
        <f t="shared" si="39"/>
        <v/>
      </c>
      <c r="BF23" s="49" t="str">
        <f t="shared" si="39"/>
        <v/>
      </c>
      <c r="BG23" s="49" t="str">
        <f t="shared" si="39"/>
        <v/>
      </c>
      <c r="BH23" s="49" t="str">
        <f t="shared" si="39"/>
        <v/>
      </c>
      <c r="BI23" s="49" t="str">
        <f t="shared" si="39"/>
        <v/>
      </c>
      <c r="BJ23" s="49" t="str">
        <f t="shared" si="39"/>
        <v/>
      </c>
      <c r="BK23" s="49" t="str">
        <f t="shared" si="39"/>
        <v/>
      </c>
      <c r="BL23" s="49" t="str">
        <f t="shared" si="39"/>
        <v/>
      </c>
      <c r="BM23" s="49" t="str">
        <f t="shared" si="39"/>
        <v/>
      </c>
      <c r="BN23" s="49" t="str">
        <f t="shared" si="39"/>
        <v/>
      </c>
      <c r="BO23" s="49" t="str">
        <f t="shared" si="39"/>
        <v/>
      </c>
      <c r="BP23" s="49" t="str">
        <f t="shared" si="39"/>
        <v/>
      </c>
      <c r="BQ23" s="49" t="str">
        <f t="shared" si="39"/>
        <v/>
      </c>
      <c r="BR23" s="49" t="str">
        <f t="shared" si="39"/>
        <v/>
      </c>
      <c r="BS23" s="49" t="str">
        <f t="shared" si="39"/>
        <v/>
      </c>
      <c r="BT23" s="49" t="str">
        <f t="shared" si="39"/>
        <v/>
      </c>
      <c r="BU23" s="49" t="str">
        <f t="shared" si="39"/>
        <v/>
      </c>
      <c r="BV23" s="49" t="str">
        <f t="shared" si="39"/>
        <v/>
      </c>
      <c r="BW23" s="49" t="str">
        <f t="shared" si="39"/>
        <v/>
      </c>
      <c r="BX23" s="49" t="str">
        <f t="shared" si="39"/>
        <v/>
      </c>
      <c r="BY23" s="49" t="str">
        <f t="shared" si="39"/>
        <v/>
      </c>
      <c r="BZ23" s="49" t="str">
        <f t="shared" si="39"/>
        <v/>
      </c>
      <c r="CA23" s="49" t="str">
        <f t="shared" si="39"/>
        <v/>
      </c>
      <c r="CB23" s="49" t="str">
        <f t="shared" si="39"/>
        <v/>
      </c>
      <c r="CC23" s="49" t="str">
        <f t="shared" si="39"/>
        <v/>
      </c>
      <c r="CD23" s="49" t="str">
        <f t="shared" si="39"/>
        <v/>
      </c>
      <c r="CE23" s="49" t="str">
        <f t="shared" si="39"/>
        <v/>
      </c>
      <c r="CF23" s="49" t="str">
        <f t="shared" si="39"/>
        <v/>
      </c>
      <c r="CG23" s="49" t="str">
        <f t="shared" si="39"/>
        <v/>
      </c>
      <c r="CH23" s="49" t="str">
        <f t="shared" si="39"/>
        <v/>
      </c>
      <c r="CI23" s="49" t="str">
        <f t="shared" si="39"/>
        <v/>
      </c>
      <c r="CJ23" s="49" t="str">
        <f t="shared" si="39"/>
        <v/>
      </c>
      <c r="CK23" s="49" t="str">
        <f t="shared" si="39"/>
        <v/>
      </c>
      <c r="CL23" s="49" t="str">
        <f t="shared" si="39"/>
        <v/>
      </c>
      <c r="CM23" s="49" t="str">
        <f t="shared" si="39"/>
        <v/>
      </c>
      <c r="CN23" s="49" t="str">
        <f t="shared" si="39"/>
        <v/>
      </c>
      <c r="CO23" s="49" t="str">
        <f t="shared" ref="CO23:CP23" si="66">IF(ISNONTEXT($AC23),CP23-$AC23,"")</f>
        <v/>
      </c>
      <c r="CP23" s="49" t="str">
        <f t="shared" si="66"/>
        <v/>
      </c>
      <c r="CQ23" s="49" t="str">
        <f t="shared" si="53"/>
        <v/>
      </c>
      <c r="CR23" s="49" t="str">
        <f t="shared" si="53"/>
        <v/>
      </c>
      <c r="CS23" s="49" t="str">
        <f t="shared" si="53"/>
        <v/>
      </c>
      <c r="CT23" s="49" t="str">
        <f t="shared" si="53"/>
        <v/>
      </c>
      <c r="CU23" s="49" t="str">
        <f t="shared" si="53"/>
        <v/>
      </c>
      <c r="CV23" s="49" t="str">
        <f t="shared" si="53"/>
        <v/>
      </c>
      <c r="CW23" s="49" t="str">
        <f t="shared" si="53"/>
        <v/>
      </c>
      <c r="CX23" s="49" t="str">
        <f t="shared" si="53"/>
        <v/>
      </c>
      <c r="CY23" s="49" t="str">
        <f t="shared" si="53"/>
        <v/>
      </c>
      <c r="CZ23" s="49" t="str">
        <f t="shared" si="53"/>
        <v/>
      </c>
      <c r="DA23" s="49" t="str">
        <f t="shared" si="53"/>
        <v/>
      </c>
      <c r="DB23" s="49" t="str">
        <f t="shared" si="53"/>
        <v/>
      </c>
      <c r="DC23" s="49" t="str">
        <f t="shared" si="53"/>
        <v/>
      </c>
      <c r="DD23" s="49" t="str">
        <f t="shared" si="53"/>
        <v/>
      </c>
      <c r="DE23" s="49" t="str">
        <f t="shared" si="53"/>
        <v/>
      </c>
      <c r="DF23" s="49" t="str">
        <f t="shared" si="53"/>
        <v/>
      </c>
      <c r="DG23" s="49" t="str">
        <f t="shared" si="40"/>
        <v/>
      </c>
      <c r="DH23" s="49" t="str">
        <f t="shared" si="40"/>
        <v/>
      </c>
      <c r="DI23" s="49" t="str">
        <f t="shared" si="40"/>
        <v/>
      </c>
      <c r="DJ23" s="49" t="str">
        <f t="shared" si="40"/>
        <v/>
      </c>
      <c r="DK23" s="49" t="str">
        <f t="shared" si="40"/>
        <v/>
      </c>
      <c r="DL23" s="49" t="str">
        <f t="shared" si="40"/>
        <v/>
      </c>
      <c r="DM23" s="49" t="str">
        <f t="shared" si="40"/>
        <v/>
      </c>
      <c r="DN23" s="49" t="str">
        <f t="shared" si="40"/>
        <v/>
      </c>
      <c r="DO23" s="49" t="str">
        <f t="shared" si="40"/>
        <v/>
      </c>
      <c r="DP23" s="49" t="str">
        <f t="shared" si="40"/>
        <v/>
      </c>
      <c r="DQ23" s="49" t="str">
        <f t="shared" si="40"/>
        <v/>
      </c>
      <c r="DR23" s="49" t="str">
        <f t="shared" si="40"/>
        <v/>
      </c>
      <c r="DS23" s="49" t="str">
        <f t="shared" si="40"/>
        <v/>
      </c>
      <c r="DT23" s="49" t="str">
        <f t="shared" si="40"/>
        <v/>
      </c>
      <c r="DU23" s="49" t="str">
        <f t="shared" si="40"/>
        <v/>
      </c>
      <c r="DV23" s="49" t="str">
        <f t="shared" si="54"/>
        <v/>
      </c>
      <c r="DW23" s="49" t="str">
        <f t="shared" si="54"/>
        <v/>
      </c>
      <c r="DX23" s="49" t="str">
        <f t="shared" si="54"/>
        <v/>
      </c>
      <c r="DY23" s="49" t="str">
        <f t="shared" si="54"/>
        <v/>
      </c>
      <c r="DZ23" s="183" t="str">
        <f t="shared" si="37"/>
        <v/>
      </c>
      <c r="EA23" s="49" t="str">
        <f t="shared" si="55"/>
        <v/>
      </c>
      <c r="EB23" s="49" t="str">
        <f t="shared" si="55"/>
        <v/>
      </c>
      <c r="EC23" s="49" t="str">
        <f t="shared" si="55"/>
        <v/>
      </c>
      <c r="ED23" s="49" t="str">
        <f t="shared" si="55"/>
        <v/>
      </c>
      <c r="EE23" s="49" t="str">
        <f t="shared" si="55"/>
        <v/>
      </c>
      <c r="EF23" s="49" t="str">
        <f t="shared" si="55"/>
        <v/>
      </c>
      <c r="EG23" s="49" t="str">
        <f t="shared" si="55"/>
        <v/>
      </c>
      <c r="EH23" s="49" t="str">
        <f t="shared" si="55"/>
        <v/>
      </c>
      <c r="EI23" s="49" t="str">
        <f t="shared" si="55"/>
        <v/>
      </c>
      <c r="EJ23" s="49" t="str">
        <f t="shared" si="55"/>
        <v/>
      </c>
      <c r="EK23" s="49" t="str">
        <f t="shared" si="55"/>
        <v/>
      </c>
      <c r="EL23" s="49" t="str">
        <f t="shared" si="55"/>
        <v/>
      </c>
      <c r="EM23" s="49" t="str">
        <f t="shared" si="55"/>
        <v/>
      </c>
      <c r="EN23" s="49" t="str">
        <f t="shared" si="55"/>
        <v/>
      </c>
      <c r="EO23" s="49" t="str">
        <f t="shared" si="55"/>
        <v/>
      </c>
      <c r="EP23" s="49" t="str">
        <f t="shared" si="41"/>
        <v/>
      </c>
      <c r="EQ23" s="49" t="str">
        <f t="shared" si="41"/>
        <v/>
      </c>
      <c r="ER23" s="49" t="str">
        <f t="shared" si="41"/>
        <v/>
      </c>
      <c r="ES23" s="49" t="str">
        <f t="shared" si="41"/>
        <v/>
      </c>
      <c r="ET23" s="49" t="str">
        <f t="shared" si="41"/>
        <v/>
      </c>
      <c r="EU23" s="49" t="str">
        <f t="shared" si="41"/>
        <v/>
      </c>
      <c r="EV23" s="49" t="str">
        <f t="shared" si="41"/>
        <v/>
      </c>
      <c r="EW23" s="49" t="str">
        <f t="shared" si="41"/>
        <v/>
      </c>
      <c r="EX23" s="49" t="str">
        <f t="shared" si="41"/>
        <v/>
      </c>
      <c r="EY23" s="49" t="str">
        <f t="shared" si="41"/>
        <v/>
      </c>
      <c r="EZ23" s="49" t="str">
        <f t="shared" si="41"/>
        <v/>
      </c>
      <c r="FA23" s="49" t="str">
        <f t="shared" si="41"/>
        <v/>
      </c>
      <c r="FB23" s="49" t="str">
        <f t="shared" si="41"/>
        <v/>
      </c>
      <c r="FC23" s="49" t="str">
        <f t="shared" si="41"/>
        <v/>
      </c>
      <c r="FD23" s="49" t="str">
        <f t="shared" si="41"/>
        <v/>
      </c>
      <c r="FE23" s="49" t="str">
        <f t="shared" si="41"/>
        <v/>
      </c>
      <c r="FF23" s="49" t="str">
        <f t="shared" si="42"/>
        <v/>
      </c>
      <c r="FG23" s="49" t="str">
        <f t="shared" si="42"/>
        <v/>
      </c>
      <c r="FH23" s="49" t="str">
        <f t="shared" si="42"/>
        <v/>
      </c>
      <c r="FI23" s="49" t="str">
        <f t="shared" si="42"/>
        <v/>
      </c>
      <c r="FJ23" s="49" t="str">
        <f t="shared" si="42"/>
        <v/>
      </c>
      <c r="FK23" s="49" t="str">
        <f t="shared" si="42"/>
        <v/>
      </c>
      <c r="FL23" s="49" t="str">
        <f t="shared" si="42"/>
        <v/>
      </c>
      <c r="FM23" s="49" t="str">
        <f t="shared" si="42"/>
        <v/>
      </c>
      <c r="FN23" s="49" t="str">
        <f t="shared" si="42"/>
        <v/>
      </c>
      <c r="FO23" s="49" t="str">
        <f t="shared" si="42"/>
        <v/>
      </c>
      <c r="FP23" s="49" t="str">
        <f t="shared" si="42"/>
        <v/>
      </c>
      <c r="FQ23" s="49" t="str">
        <f t="shared" si="42"/>
        <v/>
      </c>
      <c r="FR23" s="49" t="str">
        <f t="shared" si="42"/>
        <v/>
      </c>
      <c r="FS23" s="49" t="str">
        <f t="shared" si="42"/>
        <v/>
      </c>
      <c r="FT23" s="49" t="str">
        <f t="shared" si="42"/>
        <v/>
      </c>
      <c r="FU23" s="49" t="str">
        <f t="shared" si="42"/>
        <v/>
      </c>
      <c r="FV23" s="49" t="str">
        <f t="shared" si="43"/>
        <v/>
      </c>
      <c r="FW23" s="49" t="str">
        <f t="shared" si="43"/>
        <v/>
      </c>
      <c r="FX23" s="49" t="str">
        <f t="shared" si="43"/>
        <v/>
      </c>
      <c r="FY23" s="49" t="str">
        <f t="shared" si="43"/>
        <v/>
      </c>
      <c r="FZ23" s="49" t="str">
        <f t="shared" si="43"/>
        <v/>
      </c>
      <c r="GA23" s="49" t="str">
        <f t="shared" si="43"/>
        <v/>
      </c>
      <c r="GB23" s="49" t="str">
        <f t="shared" si="43"/>
        <v/>
      </c>
      <c r="GC23" s="49" t="str">
        <f t="shared" si="43"/>
        <v/>
      </c>
      <c r="GD23" s="49" t="str">
        <f t="shared" si="43"/>
        <v/>
      </c>
      <c r="GE23" s="49" t="str">
        <f t="shared" si="43"/>
        <v/>
      </c>
      <c r="GF23" s="49" t="str">
        <f t="shared" si="43"/>
        <v/>
      </c>
      <c r="GG23" s="49" t="str">
        <f t="shared" si="43"/>
        <v/>
      </c>
      <c r="GH23" s="49" t="str">
        <f t="shared" si="43"/>
        <v/>
      </c>
      <c r="GI23" s="49" t="str">
        <f t="shared" si="43"/>
        <v/>
      </c>
      <c r="GJ23" s="49" t="str">
        <f t="shared" si="43"/>
        <v/>
      </c>
      <c r="GK23" s="49" t="str">
        <f t="shared" si="43"/>
        <v/>
      </c>
      <c r="GL23" s="49" t="str">
        <f t="shared" si="44"/>
        <v/>
      </c>
      <c r="GM23" s="49" t="str">
        <f t="shared" si="44"/>
        <v/>
      </c>
      <c r="GN23" s="49" t="str">
        <f t="shared" si="44"/>
        <v/>
      </c>
      <c r="GO23" s="49" t="str">
        <f t="shared" si="44"/>
        <v/>
      </c>
      <c r="GP23" s="49" t="str">
        <f t="shared" si="44"/>
        <v/>
      </c>
      <c r="GQ23" s="49" t="str">
        <f t="shared" si="44"/>
        <v/>
      </c>
      <c r="GR23" s="49" t="str">
        <f t="shared" si="44"/>
        <v/>
      </c>
      <c r="GS23" s="49" t="str">
        <f t="shared" si="44"/>
        <v/>
      </c>
      <c r="GT23" s="49" t="str">
        <f t="shared" si="44"/>
        <v/>
      </c>
      <c r="GU23" s="49" t="str">
        <f t="shared" si="44"/>
        <v/>
      </c>
      <c r="GV23" s="49" t="str">
        <f t="shared" si="44"/>
        <v/>
      </c>
      <c r="GW23" s="49" t="str">
        <f t="shared" si="44"/>
        <v/>
      </c>
      <c r="GX23" s="49" t="str">
        <f t="shared" si="44"/>
        <v/>
      </c>
      <c r="GY23" s="49" t="str">
        <f t="shared" si="44"/>
        <v/>
      </c>
      <c r="GZ23" s="49" t="str">
        <f t="shared" si="44"/>
        <v/>
      </c>
      <c r="HA23" s="49" t="str">
        <f t="shared" si="44"/>
        <v/>
      </c>
      <c r="HB23" s="49" t="str">
        <f t="shared" si="45"/>
        <v/>
      </c>
      <c r="HC23" s="49" t="str">
        <f t="shared" si="45"/>
        <v/>
      </c>
      <c r="HD23" s="49" t="str">
        <f t="shared" si="45"/>
        <v/>
      </c>
      <c r="HE23" s="49" t="str">
        <f t="shared" si="45"/>
        <v/>
      </c>
      <c r="HF23" s="49" t="str">
        <f t="shared" si="45"/>
        <v/>
      </c>
      <c r="HG23" s="49" t="str">
        <f t="shared" si="45"/>
        <v/>
      </c>
      <c r="HH23" s="49" t="str">
        <f t="shared" si="45"/>
        <v/>
      </c>
      <c r="HI23" s="49" t="str">
        <f t="shared" si="45"/>
        <v/>
      </c>
      <c r="HJ23" s="49" t="str">
        <f t="shared" si="45"/>
        <v/>
      </c>
      <c r="HK23" s="49" t="str">
        <f t="shared" si="45"/>
        <v/>
      </c>
      <c r="HL23" s="49" t="str">
        <f t="shared" si="45"/>
        <v/>
      </c>
      <c r="HM23" s="49" t="str">
        <f t="shared" si="45"/>
        <v/>
      </c>
      <c r="HN23" s="49" t="str">
        <f t="shared" si="45"/>
        <v/>
      </c>
      <c r="HO23" s="49" t="str">
        <f t="shared" si="45"/>
        <v/>
      </c>
      <c r="HP23" s="49" t="str">
        <f t="shared" si="45"/>
        <v/>
      </c>
      <c r="HQ23" s="49" t="str">
        <f t="shared" si="45"/>
        <v/>
      </c>
      <c r="HR23" s="49" t="str">
        <f t="shared" si="46"/>
        <v/>
      </c>
      <c r="HS23" s="49" t="str">
        <f t="shared" si="16"/>
        <v/>
      </c>
      <c r="HT23" s="49" t="str">
        <f t="shared" si="16"/>
        <v/>
      </c>
      <c r="HU23" s="49" t="str">
        <f t="shared" si="16"/>
        <v/>
      </c>
      <c r="HV23" s="49" t="str">
        <f t="shared" si="16"/>
        <v/>
      </c>
      <c r="HW23" s="169" t="e">
        <f t="shared" si="56"/>
        <v>#N/A</v>
      </c>
      <c r="HX23" s="169" t="e">
        <f t="shared" si="56"/>
        <v>#N/A</v>
      </c>
      <c r="HY23" s="169" t="e">
        <f t="shared" si="56"/>
        <v>#N/A</v>
      </c>
      <c r="HZ23" s="169" t="e">
        <f t="shared" si="56"/>
        <v>#N/A</v>
      </c>
      <c r="IA23" s="169" t="e">
        <f t="shared" si="47"/>
        <v>#N/A</v>
      </c>
      <c r="IB23" s="169" t="e">
        <f t="shared" si="47"/>
        <v>#N/A</v>
      </c>
      <c r="IC23" s="169" t="e">
        <f t="shared" si="47"/>
        <v>#N/A</v>
      </c>
      <c r="ID23" s="169" t="e">
        <f t="shared" si="47"/>
        <v>#N/A</v>
      </c>
      <c r="IE23" s="169" t="e">
        <f t="shared" si="47"/>
        <v>#N/A</v>
      </c>
      <c r="IF23" s="169" t="e">
        <f t="shared" si="47"/>
        <v>#N/A</v>
      </c>
      <c r="IG23" s="169" t="e">
        <f t="shared" si="47"/>
        <v>#N/A</v>
      </c>
      <c r="IH23" s="169" t="e">
        <f t="shared" si="47"/>
        <v>#N/A</v>
      </c>
      <c r="II23" s="169" t="e">
        <f t="shared" si="47"/>
        <v>#N/A</v>
      </c>
      <c r="IJ23" s="169" t="e">
        <f t="shared" si="47"/>
        <v>#N/A</v>
      </c>
      <c r="IK23" s="169" t="e">
        <f t="shared" si="47"/>
        <v>#N/A</v>
      </c>
      <c r="IL23" s="169" t="e">
        <f t="shared" si="47"/>
        <v>#N/A</v>
      </c>
      <c r="IM23" s="169" t="e">
        <f t="shared" si="47"/>
        <v>#N/A</v>
      </c>
      <c r="IN23" s="169" t="e">
        <f t="shared" si="47"/>
        <v>#N/A</v>
      </c>
      <c r="IO23" s="169" t="e">
        <f t="shared" si="47"/>
        <v>#N/A</v>
      </c>
      <c r="IP23" s="169" t="e">
        <f t="shared" si="47"/>
        <v>#N/A</v>
      </c>
      <c r="IQ23" s="169" t="e">
        <f t="shared" si="57"/>
        <v>#N/A</v>
      </c>
      <c r="IR23" s="169" t="e">
        <f t="shared" si="57"/>
        <v>#N/A</v>
      </c>
      <c r="IS23" s="169" t="e">
        <f t="shared" si="57"/>
        <v>#N/A</v>
      </c>
      <c r="IT23" s="169" t="e">
        <f t="shared" si="57"/>
        <v>#N/A</v>
      </c>
      <c r="IU23" s="169" t="e">
        <f t="shared" si="57"/>
        <v>#N/A</v>
      </c>
      <c r="IV23" s="169" t="e">
        <f t="shared" si="57"/>
        <v>#N/A</v>
      </c>
      <c r="IW23" s="169" t="e">
        <f t="shared" si="57"/>
        <v>#N/A</v>
      </c>
      <c r="IX23" s="169" t="e">
        <f t="shared" si="57"/>
        <v>#N/A</v>
      </c>
      <c r="IY23" s="169" t="e">
        <f t="shared" si="57"/>
        <v>#N/A</v>
      </c>
      <c r="IZ23" s="169" t="e">
        <f t="shared" si="57"/>
        <v>#N/A</v>
      </c>
      <c r="JA23" s="169" t="e">
        <f t="shared" si="57"/>
        <v>#N/A</v>
      </c>
      <c r="JB23" s="169" t="e">
        <f t="shared" si="57"/>
        <v>#N/A</v>
      </c>
      <c r="JC23" s="169" t="e">
        <f t="shared" si="57"/>
        <v>#N/A</v>
      </c>
      <c r="JD23" s="169" t="e">
        <f t="shared" si="57"/>
        <v>#N/A</v>
      </c>
      <c r="JE23" s="169" t="e">
        <f t="shared" si="57"/>
        <v>#N/A</v>
      </c>
      <c r="JF23" s="169" t="e">
        <f t="shared" si="57"/>
        <v>#N/A</v>
      </c>
      <c r="JG23" s="169" t="e">
        <f t="shared" si="58"/>
        <v>#N/A</v>
      </c>
      <c r="JH23" s="169" t="e">
        <f t="shared" si="58"/>
        <v>#N/A</v>
      </c>
      <c r="JI23" s="169" t="e">
        <f t="shared" si="58"/>
        <v>#N/A</v>
      </c>
      <c r="JJ23" s="169" t="e">
        <f t="shared" si="58"/>
        <v>#N/A</v>
      </c>
      <c r="JK23" s="169" t="e">
        <f t="shared" si="58"/>
        <v>#N/A</v>
      </c>
      <c r="JL23" s="169" t="e">
        <f t="shared" si="58"/>
        <v>#N/A</v>
      </c>
      <c r="JM23" s="169" t="e">
        <f t="shared" si="58"/>
        <v>#N/A</v>
      </c>
      <c r="JN23" s="169" t="e">
        <f t="shared" si="58"/>
        <v>#N/A</v>
      </c>
      <c r="JO23" s="169" t="e">
        <f t="shared" si="58"/>
        <v>#N/A</v>
      </c>
      <c r="JP23" s="169" t="e">
        <f t="shared" si="58"/>
        <v>#N/A</v>
      </c>
      <c r="JQ23" s="169" t="e">
        <f t="shared" si="58"/>
        <v>#N/A</v>
      </c>
      <c r="JR23" s="169" t="e">
        <f t="shared" si="58"/>
        <v>#N/A</v>
      </c>
      <c r="JS23" s="169" t="e">
        <f t="shared" si="58"/>
        <v>#N/A</v>
      </c>
      <c r="JT23" s="169" t="e">
        <f t="shared" si="58"/>
        <v>#N/A</v>
      </c>
      <c r="JU23" s="169" t="e">
        <f t="shared" si="58"/>
        <v>#N/A</v>
      </c>
      <c r="JV23" s="169" t="e">
        <f t="shared" si="58"/>
        <v>#N/A</v>
      </c>
      <c r="JW23" s="169" t="e">
        <f t="shared" si="48"/>
        <v>#N/A</v>
      </c>
      <c r="JX23" s="169" t="e">
        <f t="shared" si="48"/>
        <v>#N/A</v>
      </c>
      <c r="JY23" s="169" t="e">
        <f t="shared" si="48"/>
        <v>#N/A</v>
      </c>
      <c r="JZ23" s="169" t="e">
        <f t="shared" si="48"/>
        <v>#N/A</v>
      </c>
      <c r="KA23" s="169" t="e">
        <f t="shared" si="48"/>
        <v>#N/A</v>
      </c>
      <c r="KB23" s="169" t="e">
        <f t="shared" si="48"/>
        <v>#N/A</v>
      </c>
      <c r="KC23" s="169" t="e">
        <f t="shared" si="48"/>
        <v>#N/A</v>
      </c>
      <c r="KD23" s="169" t="e">
        <f t="shared" si="48"/>
        <v>#N/A</v>
      </c>
      <c r="KE23" s="169" t="e">
        <f t="shared" si="48"/>
        <v>#N/A</v>
      </c>
      <c r="KF23" s="169" t="e">
        <f t="shared" si="48"/>
        <v>#N/A</v>
      </c>
      <c r="KG23" s="169" t="e">
        <f t="shared" si="48"/>
        <v>#N/A</v>
      </c>
      <c r="KH23" s="169" t="e">
        <f t="shared" si="59"/>
        <v>#N/A</v>
      </c>
      <c r="KI23" s="169" t="e">
        <f t="shared" si="59"/>
        <v>#N/A</v>
      </c>
      <c r="KJ23" s="169" t="e">
        <f t="shared" si="59"/>
        <v>#N/A</v>
      </c>
      <c r="KK23" s="169" t="e">
        <f t="shared" si="59"/>
        <v>#N/A</v>
      </c>
      <c r="KL23" s="169" t="e">
        <f t="shared" si="59"/>
        <v>#N/A</v>
      </c>
      <c r="KM23" s="169" t="e">
        <f t="shared" si="49"/>
        <v>#N/A</v>
      </c>
      <c r="KN23" s="169" t="e">
        <f t="shared" si="49"/>
        <v>#N/A</v>
      </c>
      <c r="KO23" s="169" t="e">
        <f t="shared" si="49"/>
        <v>#N/A</v>
      </c>
      <c r="KP23" s="169" t="e">
        <f t="shared" si="49"/>
        <v>#N/A</v>
      </c>
      <c r="KQ23" s="169" t="e">
        <f t="shared" si="49"/>
        <v>#N/A</v>
      </c>
      <c r="KR23" s="169" t="e">
        <f t="shared" si="49"/>
        <v>#N/A</v>
      </c>
      <c r="KS23" s="169" t="e">
        <f t="shared" si="49"/>
        <v>#N/A</v>
      </c>
      <c r="KT23" s="169" t="e">
        <f t="shared" si="49"/>
        <v>#N/A</v>
      </c>
      <c r="KU23" s="169" t="e">
        <f t="shared" si="49"/>
        <v>#N/A</v>
      </c>
      <c r="KV23" s="169" t="e">
        <f t="shared" si="49"/>
        <v>#N/A</v>
      </c>
      <c r="KW23" s="169" t="e">
        <f t="shared" si="49"/>
        <v>#N/A</v>
      </c>
      <c r="KX23" s="169" t="e">
        <f t="shared" si="49"/>
        <v>#N/A</v>
      </c>
      <c r="KY23" s="169" t="e">
        <f t="shared" si="49"/>
        <v>#N/A</v>
      </c>
      <c r="KZ23" s="169" t="e">
        <f t="shared" si="49"/>
        <v>#N/A</v>
      </c>
      <c r="LA23" s="169" t="e">
        <f t="shared" si="49"/>
        <v>#N/A</v>
      </c>
      <c r="LB23" s="169" t="e">
        <f t="shared" si="49"/>
        <v>#N/A</v>
      </c>
      <c r="LC23" s="169" t="e">
        <f t="shared" si="60"/>
        <v>#N/A</v>
      </c>
      <c r="LD23" s="169" t="e">
        <f t="shared" si="60"/>
        <v>#N/A</v>
      </c>
      <c r="LE23" s="169" t="e">
        <f t="shared" si="60"/>
        <v>#N/A</v>
      </c>
      <c r="LF23" s="169" t="e">
        <f t="shared" si="60"/>
        <v>#N/A</v>
      </c>
      <c r="LG23" s="169" t="e">
        <f t="shared" si="60"/>
        <v>#N/A</v>
      </c>
      <c r="LH23" s="169" t="e">
        <f t="shared" si="60"/>
        <v>#N/A</v>
      </c>
      <c r="LI23" s="169" t="e">
        <f t="shared" si="60"/>
        <v>#N/A</v>
      </c>
      <c r="LJ23" s="169" t="e">
        <f t="shared" si="60"/>
        <v>#N/A</v>
      </c>
      <c r="LK23" s="169" t="e">
        <f t="shared" si="60"/>
        <v>#N/A</v>
      </c>
      <c r="LL23" s="169" t="e">
        <f t="shared" si="60"/>
        <v>#N/A</v>
      </c>
      <c r="LM23" s="169" t="e">
        <f t="shared" si="60"/>
        <v>#N/A</v>
      </c>
      <c r="LN23" s="169" t="e">
        <f t="shared" si="60"/>
        <v>#N/A</v>
      </c>
      <c r="LO23" s="169" t="e">
        <f t="shared" si="60"/>
        <v>#N/A</v>
      </c>
      <c r="LP23" s="169" t="e">
        <f t="shared" si="60"/>
        <v>#N/A</v>
      </c>
      <c r="LQ23" s="169" t="e">
        <f t="shared" si="60"/>
        <v>#N/A</v>
      </c>
      <c r="LR23" s="169" t="e">
        <f t="shared" si="60"/>
        <v>#N/A</v>
      </c>
      <c r="LS23" s="169" t="e">
        <f t="shared" si="61"/>
        <v>#N/A</v>
      </c>
      <c r="LT23" s="169" t="e">
        <f t="shared" si="61"/>
        <v>#N/A</v>
      </c>
      <c r="LU23" s="169" t="e">
        <f t="shared" si="61"/>
        <v>#N/A</v>
      </c>
      <c r="LV23" s="169" t="e">
        <f t="shared" si="61"/>
        <v>#N/A</v>
      </c>
      <c r="LW23" s="169" t="e">
        <f t="shared" si="61"/>
        <v>#N/A</v>
      </c>
      <c r="LX23" s="169" t="e">
        <f t="shared" si="61"/>
        <v>#N/A</v>
      </c>
      <c r="LY23" s="169" t="e">
        <f t="shared" si="61"/>
        <v>#N/A</v>
      </c>
      <c r="LZ23" s="169" t="e">
        <f t="shared" si="61"/>
        <v>#N/A</v>
      </c>
      <c r="MA23" s="169" t="e">
        <f t="shared" si="61"/>
        <v>#N/A</v>
      </c>
      <c r="MB23" s="169" t="e">
        <f t="shared" si="61"/>
        <v>#N/A</v>
      </c>
      <c r="MC23" s="169" t="e">
        <f t="shared" si="61"/>
        <v>#N/A</v>
      </c>
      <c r="MD23" s="169" t="e">
        <f t="shared" si="61"/>
        <v>#N/A</v>
      </c>
      <c r="ME23" s="169" t="e">
        <f t="shared" si="61"/>
        <v>#N/A</v>
      </c>
      <c r="MF23" s="169" t="e">
        <f t="shared" si="61"/>
        <v>#N/A</v>
      </c>
      <c r="MG23" s="169" t="e">
        <f t="shared" si="61"/>
        <v>#N/A</v>
      </c>
      <c r="MH23" s="169" t="e">
        <f t="shared" si="61"/>
        <v>#N/A</v>
      </c>
      <c r="MI23" s="169" t="e">
        <f t="shared" si="50"/>
        <v>#N/A</v>
      </c>
      <c r="MJ23" s="169" t="e">
        <f t="shared" si="50"/>
        <v>#N/A</v>
      </c>
      <c r="MK23" s="169" t="e">
        <f t="shared" si="50"/>
        <v>#N/A</v>
      </c>
      <c r="ML23" s="169" t="e">
        <f t="shared" si="50"/>
        <v>#N/A</v>
      </c>
      <c r="MM23" s="169" t="e">
        <f t="shared" si="50"/>
        <v>#N/A</v>
      </c>
      <c r="MN23" s="169" t="e">
        <f t="shared" si="50"/>
        <v>#N/A</v>
      </c>
      <c r="MO23" s="169" t="e">
        <f t="shared" si="50"/>
        <v>#N/A</v>
      </c>
      <c r="MP23" s="169" t="e">
        <f t="shared" si="50"/>
        <v>#N/A</v>
      </c>
      <c r="MQ23" s="169" t="e">
        <f t="shared" si="50"/>
        <v>#N/A</v>
      </c>
      <c r="MR23" s="169" t="e">
        <f t="shared" si="50"/>
        <v>#N/A</v>
      </c>
      <c r="MS23" s="169" t="e">
        <f t="shared" si="50"/>
        <v>#N/A</v>
      </c>
      <c r="MT23" s="169" t="e">
        <f t="shared" si="62"/>
        <v>#N/A</v>
      </c>
      <c r="MU23" s="169" t="e">
        <f t="shared" si="62"/>
        <v>#N/A</v>
      </c>
      <c r="MV23" s="169" t="e">
        <f t="shared" si="62"/>
        <v>#N/A</v>
      </c>
      <c r="MW23" s="169" t="e">
        <f t="shared" si="62"/>
        <v>#N/A</v>
      </c>
      <c r="MX23" s="169" t="e">
        <f t="shared" si="62"/>
        <v>#N/A</v>
      </c>
      <c r="MY23" s="169" t="e">
        <f t="shared" si="51"/>
        <v>#N/A</v>
      </c>
      <c r="MZ23" s="169" t="e">
        <f t="shared" si="51"/>
        <v>#N/A</v>
      </c>
      <c r="NA23" s="169" t="e">
        <f t="shared" si="51"/>
        <v>#N/A</v>
      </c>
      <c r="NB23" s="169" t="e">
        <f t="shared" si="51"/>
        <v>#N/A</v>
      </c>
      <c r="NC23" s="169" t="e">
        <f t="shared" si="51"/>
        <v>#N/A</v>
      </c>
      <c r="ND23" s="169" t="e">
        <f t="shared" si="51"/>
        <v>#N/A</v>
      </c>
      <c r="NE23" s="169" t="e">
        <f t="shared" si="51"/>
        <v>#N/A</v>
      </c>
      <c r="NF23" s="169" t="e">
        <f t="shared" si="51"/>
        <v>#N/A</v>
      </c>
      <c r="NG23" s="169" t="e">
        <f t="shared" si="51"/>
        <v>#N/A</v>
      </c>
      <c r="NH23" s="169" t="e">
        <f t="shared" si="51"/>
        <v>#N/A</v>
      </c>
      <c r="NI23" s="169" t="e">
        <f t="shared" si="51"/>
        <v>#N/A</v>
      </c>
      <c r="NJ23" s="169" t="e">
        <f t="shared" si="51"/>
        <v>#N/A</v>
      </c>
      <c r="NK23" s="169" t="e">
        <f t="shared" si="51"/>
        <v>#N/A</v>
      </c>
      <c r="NL23" s="169" t="e">
        <f t="shared" si="51"/>
        <v>#N/A</v>
      </c>
      <c r="NM23" s="169" t="e">
        <f t="shared" si="51"/>
        <v>#N/A</v>
      </c>
      <c r="NN23" s="169" t="e">
        <f t="shared" si="51"/>
        <v>#N/A</v>
      </c>
      <c r="NO23" s="169" t="e">
        <f t="shared" si="63"/>
        <v>#N/A</v>
      </c>
      <c r="NP23" s="169" t="e">
        <f t="shared" si="63"/>
        <v>#N/A</v>
      </c>
      <c r="NQ23" s="169" t="e">
        <f t="shared" si="63"/>
        <v>#N/A</v>
      </c>
      <c r="NR23" s="169" t="e">
        <f t="shared" si="63"/>
        <v>#N/A</v>
      </c>
      <c r="NS23" s="169" t="e">
        <f t="shared" si="63"/>
        <v>#N/A</v>
      </c>
      <c r="NT23" s="169" t="e">
        <f t="shared" si="63"/>
        <v>#N/A</v>
      </c>
      <c r="NU23" s="169" t="e">
        <f t="shared" si="63"/>
        <v>#N/A</v>
      </c>
      <c r="NV23" s="169" t="e">
        <f t="shared" si="63"/>
        <v>#N/A</v>
      </c>
      <c r="NW23" s="169" t="e">
        <f t="shared" si="63"/>
        <v>#N/A</v>
      </c>
      <c r="NX23" s="169" t="e">
        <f t="shared" si="63"/>
        <v>#N/A</v>
      </c>
      <c r="NY23" s="169" t="e">
        <f t="shared" si="63"/>
        <v>#N/A</v>
      </c>
      <c r="NZ23" s="169" t="e">
        <f t="shared" si="63"/>
        <v>#N/A</v>
      </c>
      <c r="OA23" s="169" t="e">
        <f t="shared" si="63"/>
        <v>#N/A</v>
      </c>
      <c r="OB23" s="169" t="e">
        <f t="shared" si="63"/>
        <v>#N/A</v>
      </c>
      <c r="OC23" s="169" t="e">
        <f t="shared" si="63"/>
        <v>#N/A</v>
      </c>
      <c r="OD23" s="169" t="e">
        <f t="shared" si="63"/>
        <v>#N/A</v>
      </c>
      <c r="OE23" s="169" t="e">
        <f t="shared" si="64"/>
        <v>#N/A</v>
      </c>
      <c r="OF23" s="169" t="e">
        <f t="shared" si="64"/>
        <v>#N/A</v>
      </c>
      <c r="OG23" s="169" t="e">
        <f t="shared" si="64"/>
        <v>#N/A</v>
      </c>
      <c r="OH23" s="169" t="e">
        <f t="shared" si="64"/>
        <v>#N/A</v>
      </c>
      <c r="OI23" s="169" t="e">
        <f t="shared" si="64"/>
        <v>#N/A</v>
      </c>
      <c r="OJ23" s="169" t="e">
        <f t="shared" si="64"/>
        <v>#N/A</v>
      </c>
      <c r="OK23" s="169" t="e">
        <f t="shared" si="64"/>
        <v>#N/A</v>
      </c>
      <c r="OL23" s="169" t="e">
        <f t="shared" si="64"/>
        <v>#N/A</v>
      </c>
      <c r="OM23" s="169" t="e">
        <f t="shared" si="64"/>
        <v>#N/A</v>
      </c>
      <c r="ON23" s="169" t="e">
        <f t="shared" si="64"/>
        <v>#N/A</v>
      </c>
      <c r="OO23" s="169" t="e">
        <f t="shared" si="64"/>
        <v>#N/A</v>
      </c>
      <c r="OP23" s="169" t="e">
        <f t="shared" si="64"/>
        <v>#N/A</v>
      </c>
      <c r="OQ23" s="169" t="e">
        <f t="shared" si="64"/>
        <v>#N/A</v>
      </c>
      <c r="OR23" s="169" t="e">
        <f t="shared" si="64"/>
        <v>#N/A</v>
      </c>
      <c r="OS23" s="169" t="e">
        <f t="shared" si="64"/>
        <v>#N/A</v>
      </c>
      <c r="OT23" s="169" t="e">
        <f t="shared" si="64"/>
        <v>#N/A</v>
      </c>
      <c r="OU23" s="169" t="e">
        <f t="shared" si="52"/>
        <v>#N/A</v>
      </c>
      <c r="OV23" s="169" t="e">
        <f t="shared" si="52"/>
        <v>#N/A</v>
      </c>
      <c r="OW23" s="169" t="e">
        <f t="shared" si="52"/>
        <v>#N/A</v>
      </c>
      <c r="OX23" s="169" t="e">
        <f t="shared" si="52"/>
        <v>#N/A</v>
      </c>
      <c r="OY23" s="169" t="e">
        <f t="shared" si="52"/>
        <v>#N/A</v>
      </c>
      <c r="OZ23" s="169" t="e">
        <f t="shared" si="52"/>
        <v>#N/A</v>
      </c>
      <c r="PA23" s="169" t="e">
        <f t="shared" si="52"/>
        <v>#N/A</v>
      </c>
      <c r="PB23" s="169" t="e">
        <f t="shared" si="52"/>
        <v>#N/A</v>
      </c>
      <c r="PC23" s="169" t="e">
        <f t="shared" si="52"/>
        <v>#N/A</v>
      </c>
      <c r="PD23" s="169" t="e">
        <f t="shared" si="52"/>
        <v>#N/A</v>
      </c>
      <c r="PE23" s="169" t="e">
        <f t="shared" si="52"/>
        <v>#N/A</v>
      </c>
      <c r="PF23" s="169" t="e">
        <f t="shared" si="65"/>
        <v>#N/A</v>
      </c>
      <c r="PG23" s="169" t="e">
        <f t="shared" si="65"/>
        <v>#N/A</v>
      </c>
      <c r="PH23" s="169" t="e">
        <f t="shared" si="65"/>
        <v>#N/A</v>
      </c>
      <c r="PI23" s="169" t="e">
        <f t="shared" si="65"/>
        <v>#N/A</v>
      </c>
      <c r="PJ23" s="169" t="e">
        <f t="shared" si="65"/>
        <v>#N/A</v>
      </c>
      <c r="PK23" s="169" t="e">
        <f t="shared" si="65"/>
        <v>#N/A</v>
      </c>
      <c r="PL23" s="169" t="e">
        <f t="shared" si="65"/>
        <v>#N/A</v>
      </c>
      <c r="PM23" s="169" t="e">
        <f t="shared" si="65"/>
        <v>#N/A</v>
      </c>
      <c r="PN23" s="169" t="e">
        <f t="shared" si="65"/>
        <v>#N/A</v>
      </c>
      <c r="PO23" s="169" t="e">
        <f t="shared" si="65"/>
        <v>#N/A</v>
      </c>
    </row>
    <row r="24" spans="1:431" hidden="1" x14ac:dyDescent="0.75">
      <c r="A24" s="390"/>
      <c r="B24" s="396" t="str">
        <f>IF($R24="","",ROUND(_xlfn.NORM.INV(ABS(VLOOKUP($T$1,VLookups!$A$43:$B$44,2,FALSE)-B$2),$N24,$R24),0))</f>
        <v/>
      </c>
      <c r="C24" s="403" t="str">
        <f t="shared" si="30"/>
        <v/>
      </c>
      <c r="D24" s="404" t="str">
        <f t="shared" si="31"/>
        <v/>
      </c>
      <c r="E24" s="109"/>
      <c r="F24" s="117"/>
      <c r="G24" s="122" t="str">
        <f t="shared" si="32"/>
        <v/>
      </c>
      <c r="H24" s="95"/>
      <c r="I24" s="122" t="str">
        <f t="shared" si="33"/>
        <v/>
      </c>
      <c r="J24" s="117"/>
      <c r="K24" s="110"/>
      <c r="L24" s="124" t="str">
        <f t="shared" si="0"/>
        <v/>
      </c>
      <c r="M24" s="124" t="str">
        <f t="shared" si="1"/>
        <v/>
      </c>
      <c r="N24" s="73" t="str">
        <f t="shared" si="34"/>
        <v/>
      </c>
      <c r="O24" s="23"/>
      <c r="P24" s="57"/>
      <c r="Q24" s="280"/>
      <c r="R24" s="74" t="str">
        <f>IF(AND(G24&gt;0,H24&gt;0,I24&gt;0),IF(ISBLANK(Q24),IF(ISBLANK(O24),"",(I24-G24)*VLOOKUP(O24,VLookups!$A$4:$B$13,2,FALSE)),Q24),"")</f>
        <v/>
      </c>
      <c r="S24" s="75" t="str">
        <f t="shared" si="2"/>
        <v/>
      </c>
      <c r="T24" s="95"/>
      <c r="U24" s="270" t="str">
        <f>IF(AND(T24&gt;0,H24&gt;0,NOT(R24="")),ABS(VLOOKUP($T$1,VLookups!$A$43:$B$44,2,FALSE)-_xlfn.NORM.DIST(T24,N24,R24,TRUE)),"")</f>
        <v/>
      </c>
      <c r="V24" s="94" t="str">
        <f>IF(AND($G24&gt;0,$H24&gt;0,$I24&gt;0,NOT(ISBLANK($O24))),_xlfn.NORM.INV(ABS(VLOOKUP($T$1,VLookups!$A$43:$B$44,2,FALSE)-V$3),$N24,$R24),"")</f>
        <v/>
      </c>
      <c r="W24" s="93" t="str">
        <f>IF(AND($G24&gt;0,$H24&gt;0,$I24&gt;0,NOT(ISBLANK($O24))),_xlfn.NORM.INV(ABS(VLOOKUP($T$1,VLookups!$A$43:$B$44,2,FALSE)-W$3),$N24,$R24),"")</f>
        <v/>
      </c>
      <c r="X24" s="94" t="str">
        <f>IF(AND($G24&gt;0,$H24&gt;0,$I24&gt;0,NOT(ISBLANK($O24))),_xlfn.NORM.INV(ABS(VLOOKUP($T$1,VLookups!$A$43:$B$44,2,FALSE)-X$3),$N24,$R24),"")</f>
        <v/>
      </c>
      <c r="Y24" s="93" t="str">
        <f>IF(AND($G24&gt;0,$H24&gt;0,$I24&gt;0,NOT(ISBLANK($O24))),_xlfn.NORM.INV(ABS(VLOOKUP($T$1,VLookups!$A$43:$B$44,2,FALSE)-Y$3),$N24,$R24),"")</f>
        <v/>
      </c>
      <c r="Z24" s="94" t="str">
        <f>IF(AND($G24&gt;0,$H24&gt;0,$I24&gt;0,NOT(ISBLANK($O24))),_xlfn.NORM.INV(ABS(VLOOKUP($T$1,VLookups!$A$43:$B$44,2,FALSE)-Z$3),$N24,$R24),"")</f>
        <v/>
      </c>
      <c r="AA24" s="93" t="str">
        <f>IF(AND($G24&gt;0,$H24&gt;0,$I24&gt;0,NOT(ISBLANK($O24))),_xlfn.NORM.INV(ABS(VLOOKUP($T$1,VLookups!$A$43:$B$44,2,FALSE)-AA$3),$N24,$R24),"")</f>
        <v/>
      </c>
      <c r="AB24" s="5"/>
      <c r="AC24" s="168" t="str">
        <f t="shared" si="35"/>
        <v/>
      </c>
      <c r="AD24" s="49" t="str">
        <f t="shared" si="36"/>
        <v/>
      </c>
      <c r="AE24" s="49" t="str">
        <f t="shared" si="36"/>
        <v/>
      </c>
      <c r="AF24" s="49" t="str">
        <f t="shared" si="36"/>
        <v/>
      </c>
      <c r="AG24" s="49" t="str">
        <f t="shared" si="36"/>
        <v/>
      </c>
      <c r="AH24" s="49" t="str">
        <f t="shared" si="36"/>
        <v/>
      </c>
      <c r="AI24" s="49" t="str">
        <f t="shared" si="36"/>
        <v/>
      </c>
      <c r="AJ24" s="49" t="str">
        <f t="shared" si="36"/>
        <v/>
      </c>
      <c r="AK24" s="49" t="str">
        <f t="shared" si="36"/>
        <v/>
      </c>
      <c r="AL24" s="49" t="str">
        <f t="shared" si="36"/>
        <v/>
      </c>
      <c r="AM24" s="49" t="str">
        <f t="shared" si="36"/>
        <v/>
      </c>
      <c r="AN24" s="49" t="str">
        <f t="shared" si="36"/>
        <v/>
      </c>
      <c r="AO24" s="49" t="str">
        <f t="shared" ref="AO24:BD39" si="67">IF(ISNONTEXT($AC24),AP24-$AC24,"")</f>
        <v/>
      </c>
      <c r="AP24" s="49" t="str">
        <f t="shared" si="67"/>
        <v/>
      </c>
      <c r="AQ24" s="49" t="str">
        <f t="shared" si="67"/>
        <v/>
      </c>
      <c r="AR24" s="49" t="str">
        <f t="shared" si="67"/>
        <v/>
      </c>
      <c r="AS24" s="49" t="str">
        <f t="shared" si="67"/>
        <v/>
      </c>
      <c r="AT24" s="49" t="str">
        <f t="shared" si="67"/>
        <v/>
      </c>
      <c r="AU24" s="49" t="str">
        <f t="shared" si="67"/>
        <v/>
      </c>
      <c r="AV24" s="49" t="str">
        <f t="shared" si="67"/>
        <v/>
      </c>
      <c r="AW24" s="49" t="str">
        <f t="shared" si="67"/>
        <v/>
      </c>
      <c r="AX24" s="49" t="str">
        <f t="shared" si="67"/>
        <v/>
      </c>
      <c r="AY24" s="49" t="str">
        <f t="shared" si="67"/>
        <v/>
      </c>
      <c r="AZ24" s="49" t="str">
        <f t="shared" si="67"/>
        <v/>
      </c>
      <c r="BA24" s="49" t="str">
        <f t="shared" si="67"/>
        <v/>
      </c>
      <c r="BB24" s="49" t="str">
        <f t="shared" si="67"/>
        <v/>
      </c>
      <c r="BC24" s="49" t="str">
        <f t="shared" si="67"/>
        <v/>
      </c>
      <c r="BD24" s="49" t="str">
        <f t="shared" si="67"/>
        <v/>
      </c>
      <c r="BE24" s="49" t="str">
        <f t="shared" ref="BE24:BT39" si="68">IF(ISNONTEXT($AC24),BF24-$AC24,"")</f>
        <v/>
      </c>
      <c r="BF24" s="49" t="str">
        <f t="shared" si="68"/>
        <v/>
      </c>
      <c r="BG24" s="49" t="str">
        <f t="shared" si="68"/>
        <v/>
      </c>
      <c r="BH24" s="49" t="str">
        <f t="shared" si="68"/>
        <v/>
      </c>
      <c r="BI24" s="49" t="str">
        <f t="shared" si="68"/>
        <v/>
      </c>
      <c r="BJ24" s="49" t="str">
        <f t="shared" si="68"/>
        <v/>
      </c>
      <c r="BK24" s="49" t="str">
        <f t="shared" si="68"/>
        <v/>
      </c>
      <c r="BL24" s="49" t="str">
        <f t="shared" si="68"/>
        <v/>
      </c>
      <c r="BM24" s="49" t="str">
        <f t="shared" si="68"/>
        <v/>
      </c>
      <c r="BN24" s="49" t="str">
        <f t="shared" si="68"/>
        <v/>
      </c>
      <c r="BO24" s="49" t="str">
        <f t="shared" si="68"/>
        <v/>
      </c>
      <c r="BP24" s="49" t="str">
        <f t="shared" si="68"/>
        <v/>
      </c>
      <c r="BQ24" s="49" t="str">
        <f t="shared" si="68"/>
        <v/>
      </c>
      <c r="BR24" s="49" t="str">
        <f t="shared" si="68"/>
        <v/>
      </c>
      <c r="BS24" s="49" t="str">
        <f t="shared" si="68"/>
        <v/>
      </c>
      <c r="BT24" s="49" t="str">
        <f t="shared" si="68"/>
        <v/>
      </c>
      <c r="BU24" s="49" t="str">
        <f t="shared" ref="BU24:CJ39" si="69">IF(ISNONTEXT($AC24),BV24-$AC24,"")</f>
        <v/>
      </c>
      <c r="BV24" s="49" t="str">
        <f t="shared" si="69"/>
        <v/>
      </c>
      <c r="BW24" s="49" t="str">
        <f t="shared" si="69"/>
        <v/>
      </c>
      <c r="BX24" s="49" t="str">
        <f t="shared" si="69"/>
        <v/>
      </c>
      <c r="BY24" s="49" t="str">
        <f t="shared" si="69"/>
        <v/>
      </c>
      <c r="BZ24" s="49" t="str">
        <f t="shared" si="69"/>
        <v/>
      </c>
      <c r="CA24" s="49" t="str">
        <f t="shared" si="69"/>
        <v/>
      </c>
      <c r="CB24" s="49" t="str">
        <f t="shared" si="69"/>
        <v/>
      </c>
      <c r="CC24" s="49" t="str">
        <f t="shared" si="69"/>
        <v/>
      </c>
      <c r="CD24" s="49" t="str">
        <f t="shared" si="69"/>
        <v/>
      </c>
      <c r="CE24" s="49" t="str">
        <f t="shared" si="69"/>
        <v/>
      </c>
      <c r="CF24" s="49" t="str">
        <f t="shared" si="69"/>
        <v/>
      </c>
      <c r="CG24" s="49" t="str">
        <f t="shared" si="69"/>
        <v/>
      </c>
      <c r="CH24" s="49" t="str">
        <f t="shared" si="69"/>
        <v/>
      </c>
      <c r="CI24" s="49" t="str">
        <f t="shared" si="69"/>
        <v/>
      </c>
      <c r="CJ24" s="49" t="str">
        <f t="shared" si="69"/>
        <v/>
      </c>
      <c r="CK24" s="49" t="str">
        <f t="shared" ref="CK24:CZ39" si="70">IF(ISNONTEXT($AC24),CL24-$AC24,"")</f>
        <v/>
      </c>
      <c r="CL24" s="49" t="str">
        <f t="shared" si="70"/>
        <v/>
      </c>
      <c r="CM24" s="49" t="str">
        <f t="shared" si="70"/>
        <v/>
      </c>
      <c r="CN24" s="49" t="str">
        <f t="shared" si="70"/>
        <v/>
      </c>
      <c r="CO24" s="49" t="str">
        <f t="shared" si="70"/>
        <v/>
      </c>
      <c r="CP24" s="49" t="str">
        <f t="shared" si="70"/>
        <v/>
      </c>
      <c r="CQ24" s="49" t="str">
        <f t="shared" si="53"/>
        <v/>
      </c>
      <c r="CR24" s="49" t="str">
        <f t="shared" si="53"/>
        <v/>
      </c>
      <c r="CS24" s="49" t="str">
        <f t="shared" si="53"/>
        <v/>
      </c>
      <c r="CT24" s="49" t="str">
        <f t="shared" si="53"/>
        <v/>
      </c>
      <c r="CU24" s="49" t="str">
        <f t="shared" si="53"/>
        <v/>
      </c>
      <c r="CV24" s="49" t="str">
        <f t="shared" si="53"/>
        <v/>
      </c>
      <c r="CW24" s="49" t="str">
        <f t="shared" si="53"/>
        <v/>
      </c>
      <c r="CX24" s="49" t="str">
        <f t="shared" si="53"/>
        <v/>
      </c>
      <c r="CY24" s="49" t="str">
        <f t="shared" si="53"/>
        <v/>
      </c>
      <c r="CZ24" s="49" t="str">
        <f t="shared" si="53"/>
        <v/>
      </c>
      <c r="DA24" s="49" t="str">
        <f t="shared" si="53"/>
        <v/>
      </c>
      <c r="DB24" s="49" t="str">
        <f t="shared" si="53"/>
        <v/>
      </c>
      <c r="DC24" s="49" t="str">
        <f t="shared" si="53"/>
        <v/>
      </c>
      <c r="DD24" s="49" t="str">
        <f t="shared" si="53"/>
        <v/>
      </c>
      <c r="DE24" s="49" t="str">
        <f t="shared" si="53"/>
        <v/>
      </c>
      <c r="DF24" s="49" t="str">
        <f t="shared" si="53"/>
        <v/>
      </c>
      <c r="DG24" s="49" t="str">
        <f t="shared" si="40"/>
        <v/>
      </c>
      <c r="DH24" s="49" t="str">
        <f t="shared" si="40"/>
        <v/>
      </c>
      <c r="DI24" s="49" t="str">
        <f t="shared" si="40"/>
        <v/>
      </c>
      <c r="DJ24" s="49" t="str">
        <f t="shared" si="40"/>
        <v/>
      </c>
      <c r="DK24" s="49" t="str">
        <f t="shared" si="40"/>
        <v/>
      </c>
      <c r="DL24" s="49" t="str">
        <f t="shared" si="40"/>
        <v/>
      </c>
      <c r="DM24" s="49" t="str">
        <f t="shared" si="40"/>
        <v/>
      </c>
      <c r="DN24" s="49" t="str">
        <f t="shared" si="40"/>
        <v/>
      </c>
      <c r="DO24" s="49" t="str">
        <f t="shared" si="40"/>
        <v/>
      </c>
      <c r="DP24" s="49" t="str">
        <f t="shared" si="40"/>
        <v/>
      </c>
      <c r="DQ24" s="49" t="str">
        <f t="shared" si="40"/>
        <v/>
      </c>
      <c r="DR24" s="49" t="str">
        <f t="shared" si="40"/>
        <v/>
      </c>
      <c r="DS24" s="49" t="str">
        <f t="shared" si="40"/>
        <v/>
      </c>
      <c r="DT24" s="49" t="str">
        <f t="shared" si="40"/>
        <v/>
      </c>
      <c r="DU24" s="49" t="str">
        <f t="shared" si="40"/>
        <v/>
      </c>
      <c r="DV24" s="49" t="str">
        <f t="shared" si="54"/>
        <v/>
      </c>
      <c r="DW24" s="49" t="str">
        <f t="shared" si="54"/>
        <v/>
      </c>
      <c r="DX24" s="49" t="str">
        <f t="shared" si="54"/>
        <v/>
      </c>
      <c r="DY24" s="49" t="str">
        <f t="shared" si="54"/>
        <v/>
      </c>
      <c r="DZ24" s="183" t="str">
        <f t="shared" si="37"/>
        <v/>
      </c>
      <c r="EA24" s="49" t="str">
        <f t="shared" si="55"/>
        <v/>
      </c>
      <c r="EB24" s="49" t="str">
        <f t="shared" si="55"/>
        <v/>
      </c>
      <c r="EC24" s="49" t="str">
        <f t="shared" si="55"/>
        <v/>
      </c>
      <c r="ED24" s="49" t="str">
        <f t="shared" si="55"/>
        <v/>
      </c>
      <c r="EE24" s="49" t="str">
        <f t="shared" si="55"/>
        <v/>
      </c>
      <c r="EF24" s="49" t="str">
        <f t="shared" si="55"/>
        <v/>
      </c>
      <c r="EG24" s="49" t="str">
        <f t="shared" si="55"/>
        <v/>
      </c>
      <c r="EH24" s="49" t="str">
        <f t="shared" si="55"/>
        <v/>
      </c>
      <c r="EI24" s="49" t="str">
        <f t="shared" si="55"/>
        <v/>
      </c>
      <c r="EJ24" s="49" t="str">
        <f t="shared" si="55"/>
        <v/>
      </c>
      <c r="EK24" s="49" t="str">
        <f t="shared" si="55"/>
        <v/>
      </c>
      <c r="EL24" s="49" t="str">
        <f t="shared" si="55"/>
        <v/>
      </c>
      <c r="EM24" s="49" t="str">
        <f t="shared" si="55"/>
        <v/>
      </c>
      <c r="EN24" s="49" t="str">
        <f t="shared" si="55"/>
        <v/>
      </c>
      <c r="EO24" s="49" t="str">
        <f t="shared" si="55"/>
        <v/>
      </c>
      <c r="EP24" s="49" t="str">
        <f t="shared" si="41"/>
        <v/>
      </c>
      <c r="EQ24" s="49" t="str">
        <f t="shared" si="41"/>
        <v/>
      </c>
      <c r="ER24" s="49" t="str">
        <f t="shared" si="41"/>
        <v/>
      </c>
      <c r="ES24" s="49" t="str">
        <f t="shared" si="41"/>
        <v/>
      </c>
      <c r="ET24" s="49" t="str">
        <f t="shared" si="41"/>
        <v/>
      </c>
      <c r="EU24" s="49" t="str">
        <f t="shared" si="41"/>
        <v/>
      </c>
      <c r="EV24" s="49" t="str">
        <f t="shared" si="41"/>
        <v/>
      </c>
      <c r="EW24" s="49" t="str">
        <f t="shared" si="41"/>
        <v/>
      </c>
      <c r="EX24" s="49" t="str">
        <f t="shared" si="41"/>
        <v/>
      </c>
      <c r="EY24" s="49" t="str">
        <f t="shared" si="41"/>
        <v/>
      </c>
      <c r="EZ24" s="49" t="str">
        <f t="shared" si="41"/>
        <v/>
      </c>
      <c r="FA24" s="49" t="str">
        <f t="shared" si="41"/>
        <v/>
      </c>
      <c r="FB24" s="49" t="str">
        <f t="shared" si="41"/>
        <v/>
      </c>
      <c r="FC24" s="49" t="str">
        <f t="shared" si="41"/>
        <v/>
      </c>
      <c r="FD24" s="49" t="str">
        <f t="shared" si="41"/>
        <v/>
      </c>
      <c r="FE24" s="49" t="str">
        <f t="shared" si="41"/>
        <v/>
      </c>
      <c r="FF24" s="49" t="str">
        <f t="shared" si="42"/>
        <v/>
      </c>
      <c r="FG24" s="49" t="str">
        <f t="shared" si="42"/>
        <v/>
      </c>
      <c r="FH24" s="49" t="str">
        <f t="shared" si="42"/>
        <v/>
      </c>
      <c r="FI24" s="49" t="str">
        <f t="shared" si="42"/>
        <v/>
      </c>
      <c r="FJ24" s="49" t="str">
        <f t="shared" si="42"/>
        <v/>
      </c>
      <c r="FK24" s="49" t="str">
        <f t="shared" si="42"/>
        <v/>
      </c>
      <c r="FL24" s="49" t="str">
        <f t="shared" si="42"/>
        <v/>
      </c>
      <c r="FM24" s="49" t="str">
        <f t="shared" si="42"/>
        <v/>
      </c>
      <c r="FN24" s="49" t="str">
        <f t="shared" si="42"/>
        <v/>
      </c>
      <c r="FO24" s="49" t="str">
        <f t="shared" si="42"/>
        <v/>
      </c>
      <c r="FP24" s="49" t="str">
        <f t="shared" si="42"/>
        <v/>
      </c>
      <c r="FQ24" s="49" t="str">
        <f t="shared" si="42"/>
        <v/>
      </c>
      <c r="FR24" s="49" t="str">
        <f t="shared" si="42"/>
        <v/>
      </c>
      <c r="FS24" s="49" t="str">
        <f t="shared" si="42"/>
        <v/>
      </c>
      <c r="FT24" s="49" t="str">
        <f t="shared" si="42"/>
        <v/>
      </c>
      <c r="FU24" s="49" t="str">
        <f t="shared" si="42"/>
        <v/>
      </c>
      <c r="FV24" s="49" t="str">
        <f t="shared" si="43"/>
        <v/>
      </c>
      <c r="FW24" s="49" t="str">
        <f t="shared" si="43"/>
        <v/>
      </c>
      <c r="FX24" s="49" t="str">
        <f t="shared" si="43"/>
        <v/>
      </c>
      <c r="FY24" s="49" t="str">
        <f t="shared" si="43"/>
        <v/>
      </c>
      <c r="FZ24" s="49" t="str">
        <f t="shared" si="43"/>
        <v/>
      </c>
      <c r="GA24" s="49" t="str">
        <f t="shared" si="43"/>
        <v/>
      </c>
      <c r="GB24" s="49" t="str">
        <f t="shared" si="43"/>
        <v/>
      </c>
      <c r="GC24" s="49" t="str">
        <f t="shared" si="43"/>
        <v/>
      </c>
      <c r="GD24" s="49" t="str">
        <f t="shared" si="43"/>
        <v/>
      </c>
      <c r="GE24" s="49" t="str">
        <f t="shared" si="43"/>
        <v/>
      </c>
      <c r="GF24" s="49" t="str">
        <f t="shared" si="43"/>
        <v/>
      </c>
      <c r="GG24" s="49" t="str">
        <f t="shared" si="43"/>
        <v/>
      </c>
      <c r="GH24" s="49" t="str">
        <f t="shared" si="43"/>
        <v/>
      </c>
      <c r="GI24" s="49" t="str">
        <f t="shared" si="43"/>
        <v/>
      </c>
      <c r="GJ24" s="49" t="str">
        <f t="shared" si="43"/>
        <v/>
      </c>
      <c r="GK24" s="49" t="str">
        <f t="shared" si="43"/>
        <v/>
      </c>
      <c r="GL24" s="49" t="str">
        <f t="shared" si="44"/>
        <v/>
      </c>
      <c r="GM24" s="49" t="str">
        <f t="shared" si="44"/>
        <v/>
      </c>
      <c r="GN24" s="49" t="str">
        <f t="shared" si="44"/>
        <v/>
      </c>
      <c r="GO24" s="49" t="str">
        <f t="shared" si="44"/>
        <v/>
      </c>
      <c r="GP24" s="49" t="str">
        <f t="shared" si="44"/>
        <v/>
      </c>
      <c r="GQ24" s="49" t="str">
        <f t="shared" si="44"/>
        <v/>
      </c>
      <c r="GR24" s="49" t="str">
        <f t="shared" si="44"/>
        <v/>
      </c>
      <c r="GS24" s="49" t="str">
        <f t="shared" si="44"/>
        <v/>
      </c>
      <c r="GT24" s="49" t="str">
        <f t="shared" si="44"/>
        <v/>
      </c>
      <c r="GU24" s="49" t="str">
        <f t="shared" si="44"/>
        <v/>
      </c>
      <c r="GV24" s="49" t="str">
        <f t="shared" si="44"/>
        <v/>
      </c>
      <c r="GW24" s="49" t="str">
        <f t="shared" si="44"/>
        <v/>
      </c>
      <c r="GX24" s="49" t="str">
        <f t="shared" si="44"/>
        <v/>
      </c>
      <c r="GY24" s="49" t="str">
        <f t="shared" si="44"/>
        <v/>
      </c>
      <c r="GZ24" s="49" t="str">
        <f t="shared" si="44"/>
        <v/>
      </c>
      <c r="HA24" s="49" t="str">
        <f t="shared" si="44"/>
        <v/>
      </c>
      <c r="HB24" s="49" t="str">
        <f t="shared" si="45"/>
        <v/>
      </c>
      <c r="HC24" s="49" t="str">
        <f t="shared" si="45"/>
        <v/>
      </c>
      <c r="HD24" s="49" t="str">
        <f t="shared" si="45"/>
        <v/>
      </c>
      <c r="HE24" s="49" t="str">
        <f t="shared" si="45"/>
        <v/>
      </c>
      <c r="HF24" s="49" t="str">
        <f t="shared" si="45"/>
        <v/>
      </c>
      <c r="HG24" s="49" t="str">
        <f t="shared" si="45"/>
        <v/>
      </c>
      <c r="HH24" s="49" t="str">
        <f t="shared" si="45"/>
        <v/>
      </c>
      <c r="HI24" s="49" t="str">
        <f t="shared" si="45"/>
        <v/>
      </c>
      <c r="HJ24" s="49" t="str">
        <f t="shared" si="45"/>
        <v/>
      </c>
      <c r="HK24" s="49" t="str">
        <f t="shared" si="45"/>
        <v/>
      </c>
      <c r="HL24" s="49" t="str">
        <f t="shared" si="45"/>
        <v/>
      </c>
      <c r="HM24" s="49" t="str">
        <f t="shared" si="45"/>
        <v/>
      </c>
      <c r="HN24" s="49" t="str">
        <f t="shared" si="45"/>
        <v/>
      </c>
      <c r="HO24" s="49" t="str">
        <f t="shared" si="45"/>
        <v/>
      </c>
      <c r="HP24" s="49" t="str">
        <f t="shared" si="45"/>
        <v/>
      </c>
      <c r="HQ24" s="49" t="str">
        <f t="shared" si="45"/>
        <v/>
      </c>
      <c r="HR24" s="49" t="str">
        <f t="shared" si="46"/>
        <v/>
      </c>
      <c r="HS24" s="49" t="str">
        <f t="shared" si="16"/>
        <v/>
      </c>
      <c r="HT24" s="49" t="str">
        <f t="shared" si="16"/>
        <v/>
      </c>
      <c r="HU24" s="49" t="str">
        <f t="shared" si="16"/>
        <v/>
      </c>
      <c r="HV24" s="49" t="str">
        <f t="shared" si="16"/>
        <v/>
      </c>
      <c r="HW24" s="169" t="e">
        <f t="shared" si="56"/>
        <v>#N/A</v>
      </c>
      <c r="HX24" s="169" t="e">
        <f t="shared" si="56"/>
        <v>#N/A</v>
      </c>
      <c r="HY24" s="169" t="e">
        <f t="shared" si="56"/>
        <v>#N/A</v>
      </c>
      <c r="HZ24" s="169" t="e">
        <f t="shared" si="56"/>
        <v>#N/A</v>
      </c>
      <c r="IA24" s="169" t="e">
        <f t="shared" si="47"/>
        <v>#N/A</v>
      </c>
      <c r="IB24" s="169" t="e">
        <f t="shared" si="47"/>
        <v>#N/A</v>
      </c>
      <c r="IC24" s="169" t="e">
        <f t="shared" si="47"/>
        <v>#N/A</v>
      </c>
      <c r="ID24" s="169" t="e">
        <f t="shared" si="47"/>
        <v>#N/A</v>
      </c>
      <c r="IE24" s="169" t="e">
        <f t="shared" si="47"/>
        <v>#N/A</v>
      </c>
      <c r="IF24" s="169" t="e">
        <f t="shared" si="47"/>
        <v>#N/A</v>
      </c>
      <c r="IG24" s="169" t="e">
        <f t="shared" si="47"/>
        <v>#N/A</v>
      </c>
      <c r="IH24" s="169" t="e">
        <f t="shared" si="47"/>
        <v>#N/A</v>
      </c>
      <c r="II24" s="169" t="e">
        <f t="shared" si="47"/>
        <v>#N/A</v>
      </c>
      <c r="IJ24" s="169" t="e">
        <f t="shared" si="47"/>
        <v>#N/A</v>
      </c>
      <c r="IK24" s="169" t="e">
        <f t="shared" si="47"/>
        <v>#N/A</v>
      </c>
      <c r="IL24" s="169" t="e">
        <f t="shared" si="47"/>
        <v>#N/A</v>
      </c>
      <c r="IM24" s="169" t="e">
        <f t="shared" si="47"/>
        <v>#N/A</v>
      </c>
      <c r="IN24" s="169" t="e">
        <f t="shared" si="47"/>
        <v>#N/A</v>
      </c>
      <c r="IO24" s="169" t="e">
        <f t="shared" si="47"/>
        <v>#N/A</v>
      </c>
      <c r="IP24" s="169" t="e">
        <f t="shared" si="47"/>
        <v>#N/A</v>
      </c>
      <c r="IQ24" s="169" t="e">
        <f t="shared" si="57"/>
        <v>#N/A</v>
      </c>
      <c r="IR24" s="169" t="e">
        <f t="shared" si="57"/>
        <v>#N/A</v>
      </c>
      <c r="IS24" s="169" t="e">
        <f t="shared" si="57"/>
        <v>#N/A</v>
      </c>
      <c r="IT24" s="169" t="e">
        <f t="shared" si="57"/>
        <v>#N/A</v>
      </c>
      <c r="IU24" s="169" t="e">
        <f t="shared" si="57"/>
        <v>#N/A</v>
      </c>
      <c r="IV24" s="169" t="e">
        <f t="shared" si="57"/>
        <v>#N/A</v>
      </c>
      <c r="IW24" s="169" t="e">
        <f t="shared" si="57"/>
        <v>#N/A</v>
      </c>
      <c r="IX24" s="169" t="e">
        <f t="shared" si="57"/>
        <v>#N/A</v>
      </c>
      <c r="IY24" s="169" t="e">
        <f t="shared" si="57"/>
        <v>#N/A</v>
      </c>
      <c r="IZ24" s="169" t="e">
        <f t="shared" si="57"/>
        <v>#N/A</v>
      </c>
      <c r="JA24" s="169" t="e">
        <f t="shared" si="57"/>
        <v>#N/A</v>
      </c>
      <c r="JB24" s="169" t="e">
        <f t="shared" si="57"/>
        <v>#N/A</v>
      </c>
      <c r="JC24" s="169" t="e">
        <f t="shared" si="57"/>
        <v>#N/A</v>
      </c>
      <c r="JD24" s="169" t="e">
        <f t="shared" si="57"/>
        <v>#N/A</v>
      </c>
      <c r="JE24" s="169" t="e">
        <f t="shared" si="57"/>
        <v>#N/A</v>
      </c>
      <c r="JF24" s="169" t="e">
        <f t="shared" si="57"/>
        <v>#N/A</v>
      </c>
      <c r="JG24" s="169" t="e">
        <f t="shared" si="58"/>
        <v>#N/A</v>
      </c>
      <c r="JH24" s="169" t="e">
        <f t="shared" si="58"/>
        <v>#N/A</v>
      </c>
      <c r="JI24" s="169" t="e">
        <f t="shared" si="58"/>
        <v>#N/A</v>
      </c>
      <c r="JJ24" s="169" t="e">
        <f t="shared" si="58"/>
        <v>#N/A</v>
      </c>
      <c r="JK24" s="169" t="e">
        <f t="shared" si="58"/>
        <v>#N/A</v>
      </c>
      <c r="JL24" s="169" t="e">
        <f t="shared" si="58"/>
        <v>#N/A</v>
      </c>
      <c r="JM24" s="169" t="e">
        <f t="shared" si="58"/>
        <v>#N/A</v>
      </c>
      <c r="JN24" s="169" t="e">
        <f t="shared" si="58"/>
        <v>#N/A</v>
      </c>
      <c r="JO24" s="169" t="e">
        <f t="shared" si="58"/>
        <v>#N/A</v>
      </c>
      <c r="JP24" s="169" t="e">
        <f t="shared" si="58"/>
        <v>#N/A</v>
      </c>
      <c r="JQ24" s="169" t="e">
        <f t="shared" si="58"/>
        <v>#N/A</v>
      </c>
      <c r="JR24" s="169" t="e">
        <f t="shared" si="58"/>
        <v>#N/A</v>
      </c>
      <c r="JS24" s="169" t="e">
        <f t="shared" si="58"/>
        <v>#N/A</v>
      </c>
      <c r="JT24" s="169" t="e">
        <f t="shared" si="58"/>
        <v>#N/A</v>
      </c>
      <c r="JU24" s="169" t="e">
        <f t="shared" si="58"/>
        <v>#N/A</v>
      </c>
      <c r="JV24" s="169" t="e">
        <f t="shared" si="58"/>
        <v>#N/A</v>
      </c>
      <c r="JW24" s="169" t="e">
        <f t="shared" si="48"/>
        <v>#N/A</v>
      </c>
      <c r="JX24" s="169" t="e">
        <f t="shared" si="48"/>
        <v>#N/A</v>
      </c>
      <c r="JY24" s="169" t="e">
        <f t="shared" si="48"/>
        <v>#N/A</v>
      </c>
      <c r="JZ24" s="169" t="e">
        <f t="shared" si="48"/>
        <v>#N/A</v>
      </c>
      <c r="KA24" s="169" t="e">
        <f t="shared" si="48"/>
        <v>#N/A</v>
      </c>
      <c r="KB24" s="169" t="e">
        <f t="shared" si="48"/>
        <v>#N/A</v>
      </c>
      <c r="KC24" s="169" t="e">
        <f t="shared" si="48"/>
        <v>#N/A</v>
      </c>
      <c r="KD24" s="169" t="e">
        <f t="shared" si="48"/>
        <v>#N/A</v>
      </c>
      <c r="KE24" s="169" t="e">
        <f t="shared" si="48"/>
        <v>#N/A</v>
      </c>
      <c r="KF24" s="169" t="e">
        <f t="shared" si="48"/>
        <v>#N/A</v>
      </c>
      <c r="KG24" s="169" t="e">
        <f t="shared" si="48"/>
        <v>#N/A</v>
      </c>
      <c r="KH24" s="169" t="e">
        <f t="shared" si="59"/>
        <v>#N/A</v>
      </c>
      <c r="KI24" s="169" t="e">
        <f t="shared" si="59"/>
        <v>#N/A</v>
      </c>
      <c r="KJ24" s="169" t="e">
        <f t="shared" si="59"/>
        <v>#N/A</v>
      </c>
      <c r="KK24" s="169" t="e">
        <f t="shared" si="59"/>
        <v>#N/A</v>
      </c>
      <c r="KL24" s="169" t="e">
        <f t="shared" si="59"/>
        <v>#N/A</v>
      </c>
      <c r="KM24" s="169" t="e">
        <f t="shared" si="49"/>
        <v>#N/A</v>
      </c>
      <c r="KN24" s="169" t="e">
        <f t="shared" si="49"/>
        <v>#N/A</v>
      </c>
      <c r="KO24" s="169" t="e">
        <f t="shared" si="49"/>
        <v>#N/A</v>
      </c>
      <c r="KP24" s="169" t="e">
        <f t="shared" si="49"/>
        <v>#N/A</v>
      </c>
      <c r="KQ24" s="169" t="e">
        <f t="shared" si="49"/>
        <v>#N/A</v>
      </c>
      <c r="KR24" s="169" t="e">
        <f t="shared" si="49"/>
        <v>#N/A</v>
      </c>
      <c r="KS24" s="169" t="e">
        <f t="shared" si="49"/>
        <v>#N/A</v>
      </c>
      <c r="KT24" s="169" t="e">
        <f t="shared" si="49"/>
        <v>#N/A</v>
      </c>
      <c r="KU24" s="169" t="e">
        <f t="shared" si="49"/>
        <v>#N/A</v>
      </c>
      <c r="KV24" s="169" t="e">
        <f t="shared" si="49"/>
        <v>#N/A</v>
      </c>
      <c r="KW24" s="169" t="e">
        <f t="shared" si="49"/>
        <v>#N/A</v>
      </c>
      <c r="KX24" s="169" t="e">
        <f t="shared" si="49"/>
        <v>#N/A</v>
      </c>
      <c r="KY24" s="169" t="e">
        <f t="shared" si="49"/>
        <v>#N/A</v>
      </c>
      <c r="KZ24" s="169" t="e">
        <f t="shared" si="49"/>
        <v>#N/A</v>
      </c>
      <c r="LA24" s="169" t="e">
        <f t="shared" si="49"/>
        <v>#N/A</v>
      </c>
      <c r="LB24" s="169" t="e">
        <f t="shared" si="49"/>
        <v>#N/A</v>
      </c>
      <c r="LC24" s="169" t="e">
        <f t="shared" si="60"/>
        <v>#N/A</v>
      </c>
      <c r="LD24" s="169" t="e">
        <f t="shared" si="60"/>
        <v>#N/A</v>
      </c>
      <c r="LE24" s="169" t="e">
        <f t="shared" si="60"/>
        <v>#N/A</v>
      </c>
      <c r="LF24" s="169" t="e">
        <f t="shared" si="60"/>
        <v>#N/A</v>
      </c>
      <c r="LG24" s="169" t="e">
        <f t="shared" si="60"/>
        <v>#N/A</v>
      </c>
      <c r="LH24" s="169" t="e">
        <f t="shared" si="60"/>
        <v>#N/A</v>
      </c>
      <c r="LI24" s="169" t="e">
        <f t="shared" si="60"/>
        <v>#N/A</v>
      </c>
      <c r="LJ24" s="169" t="e">
        <f t="shared" si="60"/>
        <v>#N/A</v>
      </c>
      <c r="LK24" s="169" t="e">
        <f t="shared" si="60"/>
        <v>#N/A</v>
      </c>
      <c r="LL24" s="169" t="e">
        <f t="shared" si="60"/>
        <v>#N/A</v>
      </c>
      <c r="LM24" s="169" t="e">
        <f t="shared" si="60"/>
        <v>#N/A</v>
      </c>
      <c r="LN24" s="169" t="e">
        <f t="shared" si="60"/>
        <v>#N/A</v>
      </c>
      <c r="LO24" s="169" t="e">
        <f t="shared" si="60"/>
        <v>#N/A</v>
      </c>
      <c r="LP24" s="169" t="e">
        <f t="shared" si="60"/>
        <v>#N/A</v>
      </c>
      <c r="LQ24" s="169" t="e">
        <f t="shared" si="60"/>
        <v>#N/A</v>
      </c>
      <c r="LR24" s="169" t="e">
        <f t="shared" si="60"/>
        <v>#N/A</v>
      </c>
      <c r="LS24" s="169" t="e">
        <f t="shared" si="61"/>
        <v>#N/A</v>
      </c>
      <c r="LT24" s="169" t="e">
        <f t="shared" si="61"/>
        <v>#N/A</v>
      </c>
      <c r="LU24" s="169" t="e">
        <f t="shared" si="61"/>
        <v>#N/A</v>
      </c>
      <c r="LV24" s="169" t="e">
        <f t="shared" si="61"/>
        <v>#N/A</v>
      </c>
      <c r="LW24" s="169" t="e">
        <f t="shared" si="61"/>
        <v>#N/A</v>
      </c>
      <c r="LX24" s="169" t="e">
        <f t="shared" si="61"/>
        <v>#N/A</v>
      </c>
      <c r="LY24" s="169" t="e">
        <f t="shared" si="61"/>
        <v>#N/A</v>
      </c>
      <c r="LZ24" s="169" t="e">
        <f t="shared" si="61"/>
        <v>#N/A</v>
      </c>
      <c r="MA24" s="169" t="e">
        <f t="shared" si="61"/>
        <v>#N/A</v>
      </c>
      <c r="MB24" s="169" t="e">
        <f t="shared" si="61"/>
        <v>#N/A</v>
      </c>
      <c r="MC24" s="169" t="e">
        <f t="shared" si="61"/>
        <v>#N/A</v>
      </c>
      <c r="MD24" s="169" t="e">
        <f t="shared" si="61"/>
        <v>#N/A</v>
      </c>
      <c r="ME24" s="169" t="e">
        <f t="shared" si="61"/>
        <v>#N/A</v>
      </c>
      <c r="MF24" s="169" t="e">
        <f t="shared" si="61"/>
        <v>#N/A</v>
      </c>
      <c r="MG24" s="169" t="e">
        <f t="shared" si="61"/>
        <v>#N/A</v>
      </c>
      <c r="MH24" s="169" t="e">
        <f t="shared" si="61"/>
        <v>#N/A</v>
      </c>
      <c r="MI24" s="169" t="e">
        <f t="shared" si="50"/>
        <v>#N/A</v>
      </c>
      <c r="MJ24" s="169" t="e">
        <f t="shared" si="50"/>
        <v>#N/A</v>
      </c>
      <c r="MK24" s="169" t="e">
        <f t="shared" si="50"/>
        <v>#N/A</v>
      </c>
      <c r="ML24" s="169" t="e">
        <f t="shared" si="50"/>
        <v>#N/A</v>
      </c>
      <c r="MM24" s="169" t="e">
        <f t="shared" si="50"/>
        <v>#N/A</v>
      </c>
      <c r="MN24" s="169" t="e">
        <f t="shared" si="50"/>
        <v>#N/A</v>
      </c>
      <c r="MO24" s="169" t="e">
        <f t="shared" si="50"/>
        <v>#N/A</v>
      </c>
      <c r="MP24" s="169" t="e">
        <f t="shared" si="50"/>
        <v>#N/A</v>
      </c>
      <c r="MQ24" s="169" t="e">
        <f t="shared" si="50"/>
        <v>#N/A</v>
      </c>
      <c r="MR24" s="169" t="e">
        <f t="shared" si="50"/>
        <v>#N/A</v>
      </c>
      <c r="MS24" s="169" t="e">
        <f t="shared" si="50"/>
        <v>#N/A</v>
      </c>
      <c r="MT24" s="169" t="e">
        <f t="shared" si="62"/>
        <v>#N/A</v>
      </c>
      <c r="MU24" s="169" t="e">
        <f t="shared" si="62"/>
        <v>#N/A</v>
      </c>
      <c r="MV24" s="169" t="e">
        <f t="shared" si="62"/>
        <v>#N/A</v>
      </c>
      <c r="MW24" s="169" t="e">
        <f t="shared" si="62"/>
        <v>#N/A</v>
      </c>
      <c r="MX24" s="169" t="e">
        <f t="shared" si="62"/>
        <v>#N/A</v>
      </c>
      <c r="MY24" s="169" t="e">
        <f t="shared" si="51"/>
        <v>#N/A</v>
      </c>
      <c r="MZ24" s="169" t="e">
        <f t="shared" si="51"/>
        <v>#N/A</v>
      </c>
      <c r="NA24" s="169" t="e">
        <f t="shared" si="51"/>
        <v>#N/A</v>
      </c>
      <c r="NB24" s="169" t="e">
        <f t="shared" si="51"/>
        <v>#N/A</v>
      </c>
      <c r="NC24" s="169" t="e">
        <f t="shared" si="51"/>
        <v>#N/A</v>
      </c>
      <c r="ND24" s="169" t="e">
        <f t="shared" si="51"/>
        <v>#N/A</v>
      </c>
      <c r="NE24" s="169" t="e">
        <f t="shared" si="51"/>
        <v>#N/A</v>
      </c>
      <c r="NF24" s="169" t="e">
        <f t="shared" si="51"/>
        <v>#N/A</v>
      </c>
      <c r="NG24" s="169" t="e">
        <f t="shared" si="51"/>
        <v>#N/A</v>
      </c>
      <c r="NH24" s="169" t="e">
        <f t="shared" si="51"/>
        <v>#N/A</v>
      </c>
      <c r="NI24" s="169" t="e">
        <f t="shared" si="51"/>
        <v>#N/A</v>
      </c>
      <c r="NJ24" s="169" t="e">
        <f t="shared" si="51"/>
        <v>#N/A</v>
      </c>
      <c r="NK24" s="169" t="e">
        <f t="shared" si="51"/>
        <v>#N/A</v>
      </c>
      <c r="NL24" s="169" t="e">
        <f t="shared" si="51"/>
        <v>#N/A</v>
      </c>
      <c r="NM24" s="169" t="e">
        <f t="shared" si="51"/>
        <v>#N/A</v>
      </c>
      <c r="NN24" s="169" t="e">
        <f t="shared" si="51"/>
        <v>#N/A</v>
      </c>
      <c r="NO24" s="169" t="e">
        <f t="shared" si="63"/>
        <v>#N/A</v>
      </c>
      <c r="NP24" s="169" t="e">
        <f t="shared" si="63"/>
        <v>#N/A</v>
      </c>
      <c r="NQ24" s="169" t="e">
        <f t="shared" si="63"/>
        <v>#N/A</v>
      </c>
      <c r="NR24" s="169" t="e">
        <f t="shared" si="63"/>
        <v>#N/A</v>
      </c>
      <c r="NS24" s="169" t="e">
        <f t="shared" si="63"/>
        <v>#N/A</v>
      </c>
      <c r="NT24" s="169" t="e">
        <f t="shared" si="63"/>
        <v>#N/A</v>
      </c>
      <c r="NU24" s="169" t="e">
        <f t="shared" si="63"/>
        <v>#N/A</v>
      </c>
      <c r="NV24" s="169" t="e">
        <f t="shared" si="63"/>
        <v>#N/A</v>
      </c>
      <c r="NW24" s="169" t="e">
        <f t="shared" si="63"/>
        <v>#N/A</v>
      </c>
      <c r="NX24" s="169" t="e">
        <f t="shared" si="63"/>
        <v>#N/A</v>
      </c>
      <c r="NY24" s="169" t="e">
        <f t="shared" si="63"/>
        <v>#N/A</v>
      </c>
      <c r="NZ24" s="169" t="e">
        <f t="shared" si="63"/>
        <v>#N/A</v>
      </c>
      <c r="OA24" s="169" t="e">
        <f t="shared" si="63"/>
        <v>#N/A</v>
      </c>
      <c r="OB24" s="169" t="e">
        <f t="shared" si="63"/>
        <v>#N/A</v>
      </c>
      <c r="OC24" s="169" t="e">
        <f t="shared" si="63"/>
        <v>#N/A</v>
      </c>
      <c r="OD24" s="169" t="e">
        <f t="shared" si="63"/>
        <v>#N/A</v>
      </c>
      <c r="OE24" s="169" t="e">
        <f t="shared" si="64"/>
        <v>#N/A</v>
      </c>
      <c r="OF24" s="169" t="e">
        <f t="shared" si="64"/>
        <v>#N/A</v>
      </c>
      <c r="OG24" s="169" t="e">
        <f t="shared" si="64"/>
        <v>#N/A</v>
      </c>
      <c r="OH24" s="169" t="e">
        <f t="shared" si="64"/>
        <v>#N/A</v>
      </c>
      <c r="OI24" s="169" t="e">
        <f t="shared" si="64"/>
        <v>#N/A</v>
      </c>
      <c r="OJ24" s="169" t="e">
        <f t="shared" si="64"/>
        <v>#N/A</v>
      </c>
      <c r="OK24" s="169" t="e">
        <f t="shared" si="64"/>
        <v>#N/A</v>
      </c>
      <c r="OL24" s="169" t="e">
        <f t="shared" si="64"/>
        <v>#N/A</v>
      </c>
      <c r="OM24" s="169" t="e">
        <f t="shared" si="64"/>
        <v>#N/A</v>
      </c>
      <c r="ON24" s="169" t="e">
        <f t="shared" si="64"/>
        <v>#N/A</v>
      </c>
      <c r="OO24" s="169" t="e">
        <f t="shared" si="64"/>
        <v>#N/A</v>
      </c>
      <c r="OP24" s="169" t="e">
        <f t="shared" si="64"/>
        <v>#N/A</v>
      </c>
      <c r="OQ24" s="169" t="e">
        <f t="shared" si="64"/>
        <v>#N/A</v>
      </c>
      <c r="OR24" s="169" t="e">
        <f t="shared" si="64"/>
        <v>#N/A</v>
      </c>
      <c r="OS24" s="169" t="e">
        <f t="shared" si="64"/>
        <v>#N/A</v>
      </c>
      <c r="OT24" s="169" t="e">
        <f t="shared" si="64"/>
        <v>#N/A</v>
      </c>
      <c r="OU24" s="169" t="e">
        <f t="shared" si="52"/>
        <v>#N/A</v>
      </c>
      <c r="OV24" s="169" t="e">
        <f t="shared" si="52"/>
        <v>#N/A</v>
      </c>
      <c r="OW24" s="169" t="e">
        <f t="shared" si="52"/>
        <v>#N/A</v>
      </c>
      <c r="OX24" s="169" t="e">
        <f t="shared" si="52"/>
        <v>#N/A</v>
      </c>
      <c r="OY24" s="169" t="e">
        <f t="shared" si="52"/>
        <v>#N/A</v>
      </c>
      <c r="OZ24" s="169" t="e">
        <f t="shared" si="52"/>
        <v>#N/A</v>
      </c>
      <c r="PA24" s="169" t="e">
        <f t="shared" si="52"/>
        <v>#N/A</v>
      </c>
      <c r="PB24" s="169" t="e">
        <f t="shared" si="52"/>
        <v>#N/A</v>
      </c>
      <c r="PC24" s="169" t="e">
        <f t="shared" si="52"/>
        <v>#N/A</v>
      </c>
      <c r="PD24" s="169" t="e">
        <f t="shared" si="52"/>
        <v>#N/A</v>
      </c>
      <c r="PE24" s="169" t="e">
        <f t="shared" si="52"/>
        <v>#N/A</v>
      </c>
      <c r="PF24" s="169" t="e">
        <f t="shared" si="65"/>
        <v>#N/A</v>
      </c>
      <c r="PG24" s="169" t="e">
        <f t="shared" si="65"/>
        <v>#N/A</v>
      </c>
      <c r="PH24" s="169" t="e">
        <f t="shared" si="65"/>
        <v>#N/A</v>
      </c>
      <c r="PI24" s="169" t="e">
        <f t="shared" si="65"/>
        <v>#N/A</v>
      </c>
      <c r="PJ24" s="169" t="e">
        <f t="shared" si="65"/>
        <v>#N/A</v>
      </c>
      <c r="PK24" s="169" t="e">
        <f t="shared" si="65"/>
        <v>#N/A</v>
      </c>
      <c r="PL24" s="169" t="e">
        <f t="shared" si="65"/>
        <v>#N/A</v>
      </c>
      <c r="PM24" s="169" t="e">
        <f t="shared" si="65"/>
        <v>#N/A</v>
      </c>
      <c r="PN24" s="169" t="e">
        <f t="shared" si="65"/>
        <v>#N/A</v>
      </c>
      <c r="PO24" s="169" t="e">
        <f t="shared" si="65"/>
        <v>#N/A</v>
      </c>
    </row>
    <row r="25" spans="1:431" hidden="1" x14ac:dyDescent="0.75">
      <c r="A25" s="390"/>
      <c r="B25" s="396" t="str">
        <f>IF($R25="","",ROUND(_xlfn.NORM.INV(ABS(VLOOKUP($T$1,VLookups!$A$43:$B$44,2,FALSE)-B$2),$N25,$R25),0))</f>
        <v/>
      </c>
      <c r="C25" s="403" t="str">
        <f t="shared" si="30"/>
        <v/>
      </c>
      <c r="D25" s="404" t="str">
        <f t="shared" si="31"/>
        <v/>
      </c>
      <c r="E25" s="109"/>
      <c r="F25" s="117"/>
      <c r="G25" s="122" t="str">
        <f t="shared" si="32"/>
        <v/>
      </c>
      <c r="H25" s="95"/>
      <c r="I25" s="122" t="str">
        <f t="shared" si="33"/>
        <v/>
      </c>
      <c r="J25" s="117"/>
      <c r="K25" s="110"/>
      <c r="L25" s="124" t="str">
        <f t="shared" si="0"/>
        <v/>
      </c>
      <c r="M25" s="124" t="str">
        <f t="shared" si="1"/>
        <v/>
      </c>
      <c r="N25" s="73" t="str">
        <f t="shared" si="34"/>
        <v/>
      </c>
      <c r="O25" s="23"/>
      <c r="P25" s="57"/>
      <c r="Q25" s="280"/>
      <c r="R25" s="74" t="str">
        <f>IF(AND(G25&gt;0,H25&gt;0,I25&gt;0),IF(ISBLANK(Q25),IF(ISBLANK(O25),"",(I25-G25)*VLOOKUP(O25,VLookups!$A$4:$B$13,2,FALSE)),Q25),"")</f>
        <v/>
      </c>
      <c r="S25" s="75" t="str">
        <f t="shared" si="2"/>
        <v/>
      </c>
      <c r="T25" s="95"/>
      <c r="U25" s="270" t="str">
        <f>IF(AND(T25&gt;0,H25&gt;0,NOT(R25="")),ABS(VLOOKUP($T$1,VLookups!$A$43:$B$44,2,FALSE)-_xlfn.NORM.DIST(T25,N25,R25,TRUE)),"")</f>
        <v/>
      </c>
      <c r="V25" s="94" t="str">
        <f>IF(AND($G25&gt;0,$H25&gt;0,$I25&gt;0,NOT(ISBLANK($O25))),_xlfn.NORM.INV(ABS(VLOOKUP($T$1,VLookups!$A$43:$B$44,2,FALSE)-V$3),$N25,$R25),"")</f>
        <v/>
      </c>
      <c r="W25" s="93" t="str">
        <f>IF(AND($G25&gt;0,$H25&gt;0,$I25&gt;0,NOT(ISBLANK($O25))),_xlfn.NORM.INV(ABS(VLOOKUP($T$1,VLookups!$A$43:$B$44,2,FALSE)-W$3),$N25,$R25),"")</f>
        <v/>
      </c>
      <c r="X25" s="94" t="str">
        <f>IF(AND($G25&gt;0,$H25&gt;0,$I25&gt;0,NOT(ISBLANK($O25))),_xlfn.NORM.INV(ABS(VLOOKUP($T$1,VLookups!$A$43:$B$44,2,FALSE)-X$3),$N25,$R25),"")</f>
        <v/>
      </c>
      <c r="Y25" s="93" t="str">
        <f>IF(AND($G25&gt;0,$H25&gt;0,$I25&gt;0,NOT(ISBLANK($O25))),_xlfn.NORM.INV(ABS(VLOOKUP($T$1,VLookups!$A$43:$B$44,2,FALSE)-Y$3),$N25,$R25),"")</f>
        <v/>
      </c>
      <c r="Z25" s="94" t="str">
        <f>IF(AND($G25&gt;0,$H25&gt;0,$I25&gt;0,NOT(ISBLANK($O25))),_xlfn.NORM.INV(ABS(VLOOKUP($T$1,VLookups!$A$43:$B$44,2,FALSE)-Z$3),$N25,$R25),"")</f>
        <v/>
      </c>
      <c r="AA25" s="93" t="str">
        <f>IF(AND($G25&gt;0,$H25&gt;0,$I25&gt;0,NOT(ISBLANK($O25))),_xlfn.NORM.INV(ABS(VLOOKUP($T$1,VLookups!$A$43:$B$44,2,FALSE)-AA$3),$N25,$R25),"")</f>
        <v/>
      </c>
      <c r="AB25" s="5"/>
      <c r="AC25" s="168" t="str">
        <f t="shared" si="35"/>
        <v/>
      </c>
      <c r="AD25" s="49" t="str">
        <f t="shared" ref="AD25:AS40" si="71">IF(ISNONTEXT($AC25),AE25-$AC25,"")</f>
        <v/>
      </c>
      <c r="AE25" s="49" t="str">
        <f t="shared" si="71"/>
        <v/>
      </c>
      <c r="AF25" s="49" t="str">
        <f t="shared" si="71"/>
        <v/>
      </c>
      <c r="AG25" s="49" t="str">
        <f t="shared" si="71"/>
        <v/>
      </c>
      <c r="AH25" s="49" t="str">
        <f t="shared" si="71"/>
        <v/>
      </c>
      <c r="AI25" s="49" t="str">
        <f t="shared" si="71"/>
        <v/>
      </c>
      <c r="AJ25" s="49" t="str">
        <f t="shared" si="71"/>
        <v/>
      </c>
      <c r="AK25" s="49" t="str">
        <f t="shared" si="71"/>
        <v/>
      </c>
      <c r="AL25" s="49" t="str">
        <f t="shared" si="71"/>
        <v/>
      </c>
      <c r="AM25" s="49" t="str">
        <f t="shared" si="71"/>
        <v/>
      </c>
      <c r="AN25" s="49" t="str">
        <f t="shared" si="71"/>
        <v/>
      </c>
      <c r="AO25" s="49" t="str">
        <f t="shared" si="71"/>
        <v/>
      </c>
      <c r="AP25" s="49" t="str">
        <f t="shared" si="71"/>
        <v/>
      </c>
      <c r="AQ25" s="49" t="str">
        <f t="shared" si="71"/>
        <v/>
      </c>
      <c r="AR25" s="49" t="str">
        <f t="shared" si="71"/>
        <v/>
      </c>
      <c r="AS25" s="49" t="str">
        <f t="shared" si="71"/>
        <v/>
      </c>
      <c r="AT25" s="49" t="str">
        <f t="shared" si="67"/>
        <v/>
      </c>
      <c r="AU25" s="49" t="str">
        <f t="shared" si="67"/>
        <v/>
      </c>
      <c r="AV25" s="49" t="str">
        <f t="shared" si="67"/>
        <v/>
      </c>
      <c r="AW25" s="49" t="str">
        <f t="shared" si="67"/>
        <v/>
      </c>
      <c r="AX25" s="49" t="str">
        <f t="shared" si="67"/>
        <v/>
      </c>
      <c r="AY25" s="49" t="str">
        <f t="shared" si="67"/>
        <v/>
      </c>
      <c r="AZ25" s="49" t="str">
        <f t="shared" si="67"/>
        <v/>
      </c>
      <c r="BA25" s="49" t="str">
        <f t="shared" si="67"/>
        <v/>
      </c>
      <c r="BB25" s="49" t="str">
        <f t="shared" si="67"/>
        <v/>
      </c>
      <c r="BC25" s="49" t="str">
        <f t="shared" si="67"/>
        <v/>
      </c>
      <c r="BD25" s="49" t="str">
        <f t="shared" si="67"/>
        <v/>
      </c>
      <c r="BE25" s="49" t="str">
        <f t="shared" si="68"/>
        <v/>
      </c>
      <c r="BF25" s="49" t="str">
        <f t="shared" si="68"/>
        <v/>
      </c>
      <c r="BG25" s="49" t="str">
        <f t="shared" si="68"/>
        <v/>
      </c>
      <c r="BH25" s="49" t="str">
        <f t="shared" si="68"/>
        <v/>
      </c>
      <c r="BI25" s="49" t="str">
        <f t="shared" si="68"/>
        <v/>
      </c>
      <c r="BJ25" s="49" t="str">
        <f t="shared" si="68"/>
        <v/>
      </c>
      <c r="BK25" s="49" t="str">
        <f t="shared" si="68"/>
        <v/>
      </c>
      <c r="BL25" s="49" t="str">
        <f t="shared" si="68"/>
        <v/>
      </c>
      <c r="BM25" s="49" t="str">
        <f t="shared" si="68"/>
        <v/>
      </c>
      <c r="BN25" s="49" t="str">
        <f t="shared" si="68"/>
        <v/>
      </c>
      <c r="BO25" s="49" t="str">
        <f t="shared" si="68"/>
        <v/>
      </c>
      <c r="BP25" s="49" t="str">
        <f t="shared" si="68"/>
        <v/>
      </c>
      <c r="BQ25" s="49" t="str">
        <f t="shared" si="68"/>
        <v/>
      </c>
      <c r="BR25" s="49" t="str">
        <f t="shared" si="68"/>
        <v/>
      </c>
      <c r="BS25" s="49" t="str">
        <f t="shared" si="68"/>
        <v/>
      </c>
      <c r="BT25" s="49" t="str">
        <f t="shared" si="68"/>
        <v/>
      </c>
      <c r="BU25" s="49" t="str">
        <f t="shared" si="69"/>
        <v/>
      </c>
      <c r="BV25" s="49" t="str">
        <f t="shared" si="69"/>
        <v/>
      </c>
      <c r="BW25" s="49" t="str">
        <f t="shared" si="69"/>
        <v/>
      </c>
      <c r="BX25" s="49" t="str">
        <f t="shared" si="69"/>
        <v/>
      </c>
      <c r="BY25" s="49" t="str">
        <f t="shared" si="69"/>
        <v/>
      </c>
      <c r="BZ25" s="49" t="str">
        <f t="shared" si="69"/>
        <v/>
      </c>
      <c r="CA25" s="49" t="str">
        <f t="shared" si="69"/>
        <v/>
      </c>
      <c r="CB25" s="49" t="str">
        <f t="shared" si="69"/>
        <v/>
      </c>
      <c r="CC25" s="49" t="str">
        <f t="shared" si="69"/>
        <v/>
      </c>
      <c r="CD25" s="49" t="str">
        <f t="shared" si="69"/>
        <v/>
      </c>
      <c r="CE25" s="49" t="str">
        <f t="shared" si="69"/>
        <v/>
      </c>
      <c r="CF25" s="49" t="str">
        <f t="shared" si="69"/>
        <v/>
      </c>
      <c r="CG25" s="49" t="str">
        <f t="shared" si="69"/>
        <v/>
      </c>
      <c r="CH25" s="49" t="str">
        <f t="shared" si="69"/>
        <v/>
      </c>
      <c r="CI25" s="49" t="str">
        <f t="shared" si="69"/>
        <v/>
      </c>
      <c r="CJ25" s="49" t="str">
        <f t="shared" si="69"/>
        <v/>
      </c>
      <c r="CK25" s="49" t="str">
        <f t="shared" si="70"/>
        <v/>
      </c>
      <c r="CL25" s="49" t="str">
        <f t="shared" si="70"/>
        <v/>
      </c>
      <c r="CM25" s="49" t="str">
        <f t="shared" si="70"/>
        <v/>
      </c>
      <c r="CN25" s="49" t="str">
        <f t="shared" si="70"/>
        <v/>
      </c>
      <c r="CO25" s="49" t="str">
        <f t="shared" si="70"/>
        <v/>
      </c>
      <c r="CP25" s="49" t="str">
        <f t="shared" si="70"/>
        <v/>
      </c>
      <c r="CQ25" s="49" t="str">
        <f t="shared" si="70"/>
        <v/>
      </c>
      <c r="CR25" s="49" t="str">
        <f t="shared" si="70"/>
        <v/>
      </c>
      <c r="CS25" s="49" t="str">
        <f t="shared" si="70"/>
        <v/>
      </c>
      <c r="CT25" s="49" t="str">
        <f t="shared" si="70"/>
        <v/>
      </c>
      <c r="CU25" s="49" t="str">
        <f t="shared" si="70"/>
        <v/>
      </c>
      <c r="CV25" s="49" t="str">
        <f t="shared" si="70"/>
        <v/>
      </c>
      <c r="CW25" s="49" t="str">
        <f t="shared" si="70"/>
        <v/>
      </c>
      <c r="CX25" s="49" t="str">
        <f t="shared" si="70"/>
        <v/>
      </c>
      <c r="CY25" s="49" t="str">
        <f t="shared" si="70"/>
        <v/>
      </c>
      <c r="CZ25" s="49" t="str">
        <f t="shared" si="70"/>
        <v/>
      </c>
      <c r="DA25" s="49" t="str">
        <f t="shared" si="53"/>
        <v/>
      </c>
      <c r="DB25" s="49" t="str">
        <f t="shared" si="53"/>
        <v/>
      </c>
      <c r="DC25" s="49" t="str">
        <f t="shared" si="53"/>
        <v/>
      </c>
      <c r="DD25" s="49" t="str">
        <f t="shared" si="53"/>
        <v/>
      </c>
      <c r="DE25" s="49" t="str">
        <f t="shared" si="53"/>
        <v/>
      </c>
      <c r="DF25" s="49" t="str">
        <f t="shared" si="53"/>
        <v/>
      </c>
      <c r="DG25" s="49" t="str">
        <f t="shared" si="40"/>
        <v/>
      </c>
      <c r="DH25" s="49" t="str">
        <f t="shared" si="40"/>
        <v/>
      </c>
      <c r="DI25" s="49" t="str">
        <f t="shared" si="40"/>
        <v/>
      </c>
      <c r="DJ25" s="49" t="str">
        <f t="shared" si="40"/>
        <v/>
      </c>
      <c r="DK25" s="49" t="str">
        <f t="shared" si="40"/>
        <v/>
      </c>
      <c r="DL25" s="49" t="str">
        <f t="shared" si="40"/>
        <v/>
      </c>
      <c r="DM25" s="49" t="str">
        <f t="shared" si="40"/>
        <v/>
      </c>
      <c r="DN25" s="49" t="str">
        <f t="shared" si="40"/>
        <v/>
      </c>
      <c r="DO25" s="49" t="str">
        <f t="shared" si="40"/>
        <v/>
      </c>
      <c r="DP25" s="49" t="str">
        <f t="shared" si="40"/>
        <v/>
      </c>
      <c r="DQ25" s="49" t="str">
        <f t="shared" si="40"/>
        <v/>
      </c>
      <c r="DR25" s="49" t="str">
        <f t="shared" si="40"/>
        <v/>
      </c>
      <c r="DS25" s="49" t="str">
        <f t="shared" si="40"/>
        <v/>
      </c>
      <c r="DT25" s="49" t="str">
        <f t="shared" si="40"/>
        <v/>
      </c>
      <c r="DU25" s="49" t="str">
        <f t="shared" si="40"/>
        <v/>
      </c>
      <c r="DV25" s="49" t="str">
        <f t="shared" si="54"/>
        <v/>
      </c>
      <c r="DW25" s="49" t="str">
        <f t="shared" si="54"/>
        <v/>
      </c>
      <c r="DX25" s="49" t="str">
        <f t="shared" si="54"/>
        <v/>
      </c>
      <c r="DY25" s="49" t="str">
        <f t="shared" si="54"/>
        <v/>
      </c>
      <c r="DZ25" s="183" t="str">
        <f t="shared" si="37"/>
        <v/>
      </c>
      <c r="EA25" s="49" t="str">
        <f t="shared" si="55"/>
        <v/>
      </c>
      <c r="EB25" s="49" t="str">
        <f t="shared" si="55"/>
        <v/>
      </c>
      <c r="EC25" s="49" t="str">
        <f t="shared" si="55"/>
        <v/>
      </c>
      <c r="ED25" s="49" t="str">
        <f t="shared" si="55"/>
        <v/>
      </c>
      <c r="EE25" s="49" t="str">
        <f t="shared" si="55"/>
        <v/>
      </c>
      <c r="EF25" s="49" t="str">
        <f t="shared" si="55"/>
        <v/>
      </c>
      <c r="EG25" s="49" t="str">
        <f t="shared" si="55"/>
        <v/>
      </c>
      <c r="EH25" s="49" t="str">
        <f t="shared" si="55"/>
        <v/>
      </c>
      <c r="EI25" s="49" t="str">
        <f t="shared" si="55"/>
        <v/>
      </c>
      <c r="EJ25" s="49" t="str">
        <f t="shared" si="55"/>
        <v/>
      </c>
      <c r="EK25" s="49" t="str">
        <f t="shared" si="55"/>
        <v/>
      </c>
      <c r="EL25" s="49" t="str">
        <f t="shared" si="55"/>
        <v/>
      </c>
      <c r="EM25" s="49" t="str">
        <f t="shared" si="55"/>
        <v/>
      </c>
      <c r="EN25" s="49" t="str">
        <f t="shared" si="55"/>
        <v/>
      </c>
      <c r="EO25" s="49" t="str">
        <f t="shared" si="55"/>
        <v/>
      </c>
      <c r="EP25" s="49" t="str">
        <f t="shared" si="41"/>
        <v/>
      </c>
      <c r="EQ25" s="49" t="str">
        <f t="shared" si="41"/>
        <v/>
      </c>
      <c r="ER25" s="49" t="str">
        <f t="shared" si="41"/>
        <v/>
      </c>
      <c r="ES25" s="49" t="str">
        <f t="shared" si="41"/>
        <v/>
      </c>
      <c r="ET25" s="49" t="str">
        <f t="shared" si="41"/>
        <v/>
      </c>
      <c r="EU25" s="49" t="str">
        <f t="shared" si="41"/>
        <v/>
      </c>
      <c r="EV25" s="49" t="str">
        <f t="shared" si="41"/>
        <v/>
      </c>
      <c r="EW25" s="49" t="str">
        <f t="shared" si="41"/>
        <v/>
      </c>
      <c r="EX25" s="49" t="str">
        <f t="shared" si="41"/>
        <v/>
      </c>
      <c r="EY25" s="49" t="str">
        <f t="shared" si="41"/>
        <v/>
      </c>
      <c r="EZ25" s="49" t="str">
        <f t="shared" si="41"/>
        <v/>
      </c>
      <c r="FA25" s="49" t="str">
        <f t="shared" si="41"/>
        <v/>
      </c>
      <c r="FB25" s="49" t="str">
        <f t="shared" si="41"/>
        <v/>
      </c>
      <c r="FC25" s="49" t="str">
        <f t="shared" si="41"/>
        <v/>
      </c>
      <c r="FD25" s="49" t="str">
        <f t="shared" si="41"/>
        <v/>
      </c>
      <c r="FE25" s="49" t="str">
        <f t="shared" si="41"/>
        <v/>
      </c>
      <c r="FF25" s="49" t="str">
        <f t="shared" si="42"/>
        <v/>
      </c>
      <c r="FG25" s="49" t="str">
        <f t="shared" si="42"/>
        <v/>
      </c>
      <c r="FH25" s="49" t="str">
        <f t="shared" si="42"/>
        <v/>
      </c>
      <c r="FI25" s="49" t="str">
        <f t="shared" si="42"/>
        <v/>
      </c>
      <c r="FJ25" s="49" t="str">
        <f t="shared" si="42"/>
        <v/>
      </c>
      <c r="FK25" s="49" t="str">
        <f t="shared" si="42"/>
        <v/>
      </c>
      <c r="FL25" s="49" t="str">
        <f t="shared" si="42"/>
        <v/>
      </c>
      <c r="FM25" s="49" t="str">
        <f t="shared" si="42"/>
        <v/>
      </c>
      <c r="FN25" s="49" t="str">
        <f t="shared" si="42"/>
        <v/>
      </c>
      <c r="FO25" s="49" t="str">
        <f t="shared" si="42"/>
        <v/>
      </c>
      <c r="FP25" s="49" t="str">
        <f t="shared" si="42"/>
        <v/>
      </c>
      <c r="FQ25" s="49" t="str">
        <f t="shared" si="42"/>
        <v/>
      </c>
      <c r="FR25" s="49" t="str">
        <f t="shared" si="42"/>
        <v/>
      </c>
      <c r="FS25" s="49" t="str">
        <f t="shared" si="42"/>
        <v/>
      </c>
      <c r="FT25" s="49" t="str">
        <f t="shared" si="42"/>
        <v/>
      </c>
      <c r="FU25" s="49" t="str">
        <f t="shared" si="42"/>
        <v/>
      </c>
      <c r="FV25" s="49" t="str">
        <f t="shared" si="43"/>
        <v/>
      </c>
      <c r="FW25" s="49" t="str">
        <f t="shared" si="43"/>
        <v/>
      </c>
      <c r="FX25" s="49" t="str">
        <f t="shared" si="43"/>
        <v/>
      </c>
      <c r="FY25" s="49" t="str">
        <f t="shared" si="43"/>
        <v/>
      </c>
      <c r="FZ25" s="49" t="str">
        <f t="shared" si="43"/>
        <v/>
      </c>
      <c r="GA25" s="49" t="str">
        <f t="shared" si="43"/>
        <v/>
      </c>
      <c r="GB25" s="49" t="str">
        <f t="shared" si="43"/>
        <v/>
      </c>
      <c r="GC25" s="49" t="str">
        <f t="shared" si="43"/>
        <v/>
      </c>
      <c r="GD25" s="49" t="str">
        <f t="shared" si="43"/>
        <v/>
      </c>
      <c r="GE25" s="49" t="str">
        <f t="shared" si="43"/>
        <v/>
      </c>
      <c r="GF25" s="49" t="str">
        <f t="shared" si="43"/>
        <v/>
      </c>
      <c r="GG25" s="49" t="str">
        <f t="shared" si="43"/>
        <v/>
      </c>
      <c r="GH25" s="49" t="str">
        <f t="shared" si="43"/>
        <v/>
      </c>
      <c r="GI25" s="49" t="str">
        <f t="shared" si="43"/>
        <v/>
      </c>
      <c r="GJ25" s="49" t="str">
        <f t="shared" si="43"/>
        <v/>
      </c>
      <c r="GK25" s="49" t="str">
        <f t="shared" si="43"/>
        <v/>
      </c>
      <c r="GL25" s="49" t="str">
        <f t="shared" si="44"/>
        <v/>
      </c>
      <c r="GM25" s="49" t="str">
        <f t="shared" si="44"/>
        <v/>
      </c>
      <c r="GN25" s="49" t="str">
        <f t="shared" si="44"/>
        <v/>
      </c>
      <c r="GO25" s="49" t="str">
        <f t="shared" si="44"/>
        <v/>
      </c>
      <c r="GP25" s="49" t="str">
        <f t="shared" si="44"/>
        <v/>
      </c>
      <c r="GQ25" s="49" t="str">
        <f t="shared" si="44"/>
        <v/>
      </c>
      <c r="GR25" s="49" t="str">
        <f t="shared" si="44"/>
        <v/>
      </c>
      <c r="GS25" s="49" t="str">
        <f t="shared" si="44"/>
        <v/>
      </c>
      <c r="GT25" s="49" t="str">
        <f t="shared" si="44"/>
        <v/>
      </c>
      <c r="GU25" s="49" t="str">
        <f t="shared" si="44"/>
        <v/>
      </c>
      <c r="GV25" s="49" t="str">
        <f t="shared" si="44"/>
        <v/>
      </c>
      <c r="GW25" s="49" t="str">
        <f t="shared" si="44"/>
        <v/>
      </c>
      <c r="GX25" s="49" t="str">
        <f t="shared" si="44"/>
        <v/>
      </c>
      <c r="GY25" s="49" t="str">
        <f t="shared" si="44"/>
        <v/>
      </c>
      <c r="GZ25" s="49" t="str">
        <f t="shared" si="44"/>
        <v/>
      </c>
      <c r="HA25" s="49" t="str">
        <f t="shared" si="44"/>
        <v/>
      </c>
      <c r="HB25" s="49" t="str">
        <f t="shared" si="45"/>
        <v/>
      </c>
      <c r="HC25" s="49" t="str">
        <f t="shared" si="45"/>
        <v/>
      </c>
      <c r="HD25" s="49" t="str">
        <f t="shared" si="45"/>
        <v/>
      </c>
      <c r="HE25" s="49" t="str">
        <f t="shared" si="45"/>
        <v/>
      </c>
      <c r="HF25" s="49" t="str">
        <f t="shared" si="45"/>
        <v/>
      </c>
      <c r="HG25" s="49" t="str">
        <f t="shared" si="45"/>
        <v/>
      </c>
      <c r="HH25" s="49" t="str">
        <f t="shared" si="45"/>
        <v/>
      </c>
      <c r="HI25" s="49" t="str">
        <f t="shared" si="45"/>
        <v/>
      </c>
      <c r="HJ25" s="49" t="str">
        <f t="shared" si="45"/>
        <v/>
      </c>
      <c r="HK25" s="49" t="str">
        <f t="shared" si="45"/>
        <v/>
      </c>
      <c r="HL25" s="49" t="str">
        <f t="shared" si="45"/>
        <v/>
      </c>
      <c r="HM25" s="49" t="str">
        <f t="shared" si="45"/>
        <v/>
      </c>
      <c r="HN25" s="49" t="str">
        <f t="shared" si="45"/>
        <v/>
      </c>
      <c r="HO25" s="49" t="str">
        <f t="shared" si="45"/>
        <v/>
      </c>
      <c r="HP25" s="49" t="str">
        <f t="shared" si="45"/>
        <v/>
      </c>
      <c r="HQ25" s="49" t="str">
        <f t="shared" si="45"/>
        <v/>
      </c>
      <c r="HR25" s="49" t="str">
        <f t="shared" si="46"/>
        <v/>
      </c>
      <c r="HS25" s="49" t="str">
        <f t="shared" si="16"/>
        <v/>
      </c>
      <c r="HT25" s="49" t="str">
        <f t="shared" si="16"/>
        <v/>
      </c>
      <c r="HU25" s="49" t="str">
        <f t="shared" si="16"/>
        <v/>
      </c>
      <c r="HV25" s="49" t="str">
        <f t="shared" si="16"/>
        <v/>
      </c>
      <c r="HW25" s="169" t="e">
        <f t="shared" si="56"/>
        <v>#N/A</v>
      </c>
      <c r="HX25" s="169" t="e">
        <f t="shared" si="56"/>
        <v>#N/A</v>
      </c>
      <c r="HY25" s="169" t="e">
        <f t="shared" si="56"/>
        <v>#N/A</v>
      </c>
      <c r="HZ25" s="169" t="e">
        <f t="shared" si="56"/>
        <v>#N/A</v>
      </c>
      <c r="IA25" s="169" t="e">
        <f t="shared" si="47"/>
        <v>#N/A</v>
      </c>
      <c r="IB25" s="169" t="e">
        <f t="shared" si="47"/>
        <v>#N/A</v>
      </c>
      <c r="IC25" s="169" t="e">
        <f t="shared" si="47"/>
        <v>#N/A</v>
      </c>
      <c r="ID25" s="169" t="e">
        <f t="shared" si="47"/>
        <v>#N/A</v>
      </c>
      <c r="IE25" s="169" t="e">
        <f t="shared" si="47"/>
        <v>#N/A</v>
      </c>
      <c r="IF25" s="169" t="e">
        <f t="shared" si="47"/>
        <v>#N/A</v>
      </c>
      <c r="IG25" s="169" t="e">
        <f t="shared" si="47"/>
        <v>#N/A</v>
      </c>
      <c r="IH25" s="169" t="e">
        <f t="shared" si="47"/>
        <v>#N/A</v>
      </c>
      <c r="II25" s="169" t="e">
        <f t="shared" si="47"/>
        <v>#N/A</v>
      </c>
      <c r="IJ25" s="169" t="e">
        <f t="shared" si="47"/>
        <v>#N/A</v>
      </c>
      <c r="IK25" s="169" t="e">
        <f t="shared" si="47"/>
        <v>#N/A</v>
      </c>
      <c r="IL25" s="169" t="e">
        <f t="shared" si="47"/>
        <v>#N/A</v>
      </c>
      <c r="IM25" s="169" t="e">
        <f t="shared" si="47"/>
        <v>#N/A</v>
      </c>
      <c r="IN25" s="169" t="e">
        <f t="shared" si="47"/>
        <v>#N/A</v>
      </c>
      <c r="IO25" s="169" t="e">
        <f t="shared" si="47"/>
        <v>#N/A</v>
      </c>
      <c r="IP25" s="169" t="e">
        <f t="shared" si="47"/>
        <v>#N/A</v>
      </c>
      <c r="IQ25" s="169" t="e">
        <f t="shared" si="57"/>
        <v>#N/A</v>
      </c>
      <c r="IR25" s="169" t="e">
        <f t="shared" si="57"/>
        <v>#N/A</v>
      </c>
      <c r="IS25" s="169" t="e">
        <f t="shared" si="57"/>
        <v>#N/A</v>
      </c>
      <c r="IT25" s="169" t="e">
        <f t="shared" si="57"/>
        <v>#N/A</v>
      </c>
      <c r="IU25" s="169" t="e">
        <f t="shared" si="57"/>
        <v>#N/A</v>
      </c>
      <c r="IV25" s="169" t="e">
        <f t="shared" si="57"/>
        <v>#N/A</v>
      </c>
      <c r="IW25" s="169" t="e">
        <f t="shared" si="57"/>
        <v>#N/A</v>
      </c>
      <c r="IX25" s="169" t="e">
        <f t="shared" si="57"/>
        <v>#N/A</v>
      </c>
      <c r="IY25" s="169" t="e">
        <f t="shared" si="57"/>
        <v>#N/A</v>
      </c>
      <c r="IZ25" s="169" t="e">
        <f t="shared" si="57"/>
        <v>#N/A</v>
      </c>
      <c r="JA25" s="169" t="e">
        <f t="shared" si="57"/>
        <v>#N/A</v>
      </c>
      <c r="JB25" s="169" t="e">
        <f t="shared" si="57"/>
        <v>#N/A</v>
      </c>
      <c r="JC25" s="169" t="e">
        <f t="shared" si="57"/>
        <v>#N/A</v>
      </c>
      <c r="JD25" s="169" t="e">
        <f t="shared" si="57"/>
        <v>#N/A</v>
      </c>
      <c r="JE25" s="169" t="e">
        <f t="shared" si="57"/>
        <v>#N/A</v>
      </c>
      <c r="JF25" s="169" t="e">
        <f t="shared" si="57"/>
        <v>#N/A</v>
      </c>
      <c r="JG25" s="169" t="e">
        <f t="shared" si="58"/>
        <v>#N/A</v>
      </c>
      <c r="JH25" s="169" t="e">
        <f t="shared" si="58"/>
        <v>#N/A</v>
      </c>
      <c r="JI25" s="169" t="e">
        <f t="shared" si="58"/>
        <v>#N/A</v>
      </c>
      <c r="JJ25" s="169" t="e">
        <f t="shared" si="58"/>
        <v>#N/A</v>
      </c>
      <c r="JK25" s="169" t="e">
        <f t="shared" si="58"/>
        <v>#N/A</v>
      </c>
      <c r="JL25" s="169" t="e">
        <f t="shared" si="58"/>
        <v>#N/A</v>
      </c>
      <c r="JM25" s="169" t="e">
        <f t="shared" si="58"/>
        <v>#N/A</v>
      </c>
      <c r="JN25" s="169" t="e">
        <f t="shared" si="58"/>
        <v>#N/A</v>
      </c>
      <c r="JO25" s="169" t="e">
        <f t="shared" si="58"/>
        <v>#N/A</v>
      </c>
      <c r="JP25" s="169" t="e">
        <f t="shared" si="58"/>
        <v>#N/A</v>
      </c>
      <c r="JQ25" s="169" t="e">
        <f t="shared" si="58"/>
        <v>#N/A</v>
      </c>
      <c r="JR25" s="169" t="e">
        <f t="shared" si="58"/>
        <v>#N/A</v>
      </c>
      <c r="JS25" s="169" t="e">
        <f t="shared" si="58"/>
        <v>#N/A</v>
      </c>
      <c r="JT25" s="169" t="e">
        <f t="shared" si="58"/>
        <v>#N/A</v>
      </c>
      <c r="JU25" s="169" t="e">
        <f t="shared" si="58"/>
        <v>#N/A</v>
      </c>
      <c r="JV25" s="169" t="e">
        <f t="shared" si="58"/>
        <v>#N/A</v>
      </c>
      <c r="JW25" s="169" t="e">
        <f t="shared" si="48"/>
        <v>#N/A</v>
      </c>
      <c r="JX25" s="169" t="e">
        <f t="shared" si="48"/>
        <v>#N/A</v>
      </c>
      <c r="JY25" s="169" t="e">
        <f t="shared" si="48"/>
        <v>#N/A</v>
      </c>
      <c r="JZ25" s="169" t="e">
        <f t="shared" si="48"/>
        <v>#N/A</v>
      </c>
      <c r="KA25" s="169" t="e">
        <f t="shared" si="48"/>
        <v>#N/A</v>
      </c>
      <c r="KB25" s="169" t="e">
        <f t="shared" si="48"/>
        <v>#N/A</v>
      </c>
      <c r="KC25" s="169" t="e">
        <f t="shared" si="48"/>
        <v>#N/A</v>
      </c>
      <c r="KD25" s="169" t="e">
        <f t="shared" si="48"/>
        <v>#N/A</v>
      </c>
      <c r="KE25" s="169" t="e">
        <f t="shared" si="48"/>
        <v>#N/A</v>
      </c>
      <c r="KF25" s="169" t="e">
        <f t="shared" si="48"/>
        <v>#N/A</v>
      </c>
      <c r="KG25" s="169" t="e">
        <f t="shared" si="48"/>
        <v>#N/A</v>
      </c>
      <c r="KH25" s="169" t="e">
        <f t="shared" si="59"/>
        <v>#N/A</v>
      </c>
      <c r="KI25" s="169" t="e">
        <f t="shared" si="59"/>
        <v>#N/A</v>
      </c>
      <c r="KJ25" s="169" t="e">
        <f t="shared" si="59"/>
        <v>#N/A</v>
      </c>
      <c r="KK25" s="169" t="e">
        <f t="shared" si="59"/>
        <v>#N/A</v>
      </c>
      <c r="KL25" s="169" t="e">
        <f t="shared" si="59"/>
        <v>#N/A</v>
      </c>
      <c r="KM25" s="169" t="e">
        <f t="shared" si="49"/>
        <v>#N/A</v>
      </c>
      <c r="KN25" s="169" t="e">
        <f t="shared" si="49"/>
        <v>#N/A</v>
      </c>
      <c r="KO25" s="169" t="e">
        <f t="shared" si="49"/>
        <v>#N/A</v>
      </c>
      <c r="KP25" s="169" t="e">
        <f t="shared" si="49"/>
        <v>#N/A</v>
      </c>
      <c r="KQ25" s="169" t="e">
        <f t="shared" si="49"/>
        <v>#N/A</v>
      </c>
      <c r="KR25" s="169" t="e">
        <f t="shared" si="49"/>
        <v>#N/A</v>
      </c>
      <c r="KS25" s="169" t="e">
        <f t="shared" si="49"/>
        <v>#N/A</v>
      </c>
      <c r="KT25" s="169" t="e">
        <f t="shared" si="49"/>
        <v>#N/A</v>
      </c>
      <c r="KU25" s="169" t="e">
        <f t="shared" si="49"/>
        <v>#N/A</v>
      </c>
      <c r="KV25" s="169" t="e">
        <f t="shared" si="49"/>
        <v>#N/A</v>
      </c>
      <c r="KW25" s="169" t="e">
        <f t="shared" si="49"/>
        <v>#N/A</v>
      </c>
      <c r="KX25" s="169" t="e">
        <f t="shared" si="49"/>
        <v>#N/A</v>
      </c>
      <c r="KY25" s="169" t="e">
        <f t="shared" si="49"/>
        <v>#N/A</v>
      </c>
      <c r="KZ25" s="169" t="e">
        <f t="shared" si="49"/>
        <v>#N/A</v>
      </c>
      <c r="LA25" s="169" t="e">
        <f t="shared" si="49"/>
        <v>#N/A</v>
      </c>
      <c r="LB25" s="169" t="e">
        <f t="shared" si="49"/>
        <v>#N/A</v>
      </c>
      <c r="LC25" s="169" t="e">
        <f t="shared" si="60"/>
        <v>#N/A</v>
      </c>
      <c r="LD25" s="169" t="e">
        <f t="shared" si="60"/>
        <v>#N/A</v>
      </c>
      <c r="LE25" s="169" t="e">
        <f t="shared" si="60"/>
        <v>#N/A</v>
      </c>
      <c r="LF25" s="169" t="e">
        <f t="shared" si="60"/>
        <v>#N/A</v>
      </c>
      <c r="LG25" s="169" t="e">
        <f t="shared" si="60"/>
        <v>#N/A</v>
      </c>
      <c r="LH25" s="169" t="e">
        <f t="shared" si="60"/>
        <v>#N/A</v>
      </c>
      <c r="LI25" s="169" t="e">
        <f t="shared" si="60"/>
        <v>#N/A</v>
      </c>
      <c r="LJ25" s="169" t="e">
        <f t="shared" si="60"/>
        <v>#N/A</v>
      </c>
      <c r="LK25" s="169" t="e">
        <f t="shared" si="60"/>
        <v>#N/A</v>
      </c>
      <c r="LL25" s="169" t="e">
        <f t="shared" si="60"/>
        <v>#N/A</v>
      </c>
      <c r="LM25" s="169" t="e">
        <f t="shared" si="60"/>
        <v>#N/A</v>
      </c>
      <c r="LN25" s="169" t="e">
        <f t="shared" si="60"/>
        <v>#N/A</v>
      </c>
      <c r="LO25" s="169" t="e">
        <f t="shared" si="60"/>
        <v>#N/A</v>
      </c>
      <c r="LP25" s="169" t="e">
        <f t="shared" si="60"/>
        <v>#N/A</v>
      </c>
      <c r="LQ25" s="169" t="e">
        <f t="shared" si="60"/>
        <v>#N/A</v>
      </c>
      <c r="LR25" s="169" t="e">
        <f t="shared" si="60"/>
        <v>#N/A</v>
      </c>
      <c r="LS25" s="169" t="e">
        <f t="shared" si="61"/>
        <v>#N/A</v>
      </c>
      <c r="LT25" s="169" t="e">
        <f t="shared" si="61"/>
        <v>#N/A</v>
      </c>
      <c r="LU25" s="169" t="e">
        <f t="shared" si="61"/>
        <v>#N/A</v>
      </c>
      <c r="LV25" s="169" t="e">
        <f t="shared" si="61"/>
        <v>#N/A</v>
      </c>
      <c r="LW25" s="169" t="e">
        <f t="shared" si="61"/>
        <v>#N/A</v>
      </c>
      <c r="LX25" s="169" t="e">
        <f t="shared" si="61"/>
        <v>#N/A</v>
      </c>
      <c r="LY25" s="169" t="e">
        <f t="shared" si="61"/>
        <v>#N/A</v>
      </c>
      <c r="LZ25" s="169" t="e">
        <f t="shared" si="61"/>
        <v>#N/A</v>
      </c>
      <c r="MA25" s="169" t="e">
        <f t="shared" si="61"/>
        <v>#N/A</v>
      </c>
      <c r="MB25" s="169" t="e">
        <f t="shared" si="61"/>
        <v>#N/A</v>
      </c>
      <c r="MC25" s="169" t="e">
        <f t="shared" si="61"/>
        <v>#N/A</v>
      </c>
      <c r="MD25" s="169" t="e">
        <f t="shared" si="61"/>
        <v>#N/A</v>
      </c>
      <c r="ME25" s="169" t="e">
        <f t="shared" si="61"/>
        <v>#N/A</v>
      </c>
      <c r="MF25" s="169" t="e">
        <f t="shared" si="61"/>
        <v>#N/A</v>
      </c>
      <c r="MG25" s="169" t="e">
        <f t="shared" si="61"/>
        <v>#N/A</v>
      </c>
      <c r="MH25" s="169" t="e">
        <f t="shared" si="61"/>
        <v>#N/A</v>
      </c>
      <c r="MI25" s="169" t="e">
        <f t="shared" si="50"/>
        <v>#N/A</v>
      </c>
      <c r="MJ25" s="169" t="e">
        <f t="shared" si="50"/>
        <v>#N/A</v>
      </c>
      <c r="MK25" s="169" t="e">
        <f t="shared" si="50"/>
        <v>#N/A</v>
      </c>
      <c r="ML25" s="169" t="e">
        <f t="shared" si="50"/>
        <v>#N/A</v>
      </c>
      <c r="MM25" s="169" t="e">
        <f t="shared" si="50"/>
        <v>#N/A</v>
      </c>
      <c r="MN25" s="169" t="e">
        <f t="shared" si="50"/>
        <v>#N/A</v>
      </c>
      <c r="MO25" s="169" t="e">
        <f t="shared" si="50"/>
        <v>#N/A</v>
      </c>
      <c r="MP25" s="169" t="e">
        <f t="shared" si="50"/>
        <v>#N/A</v>
      </c>
      <c r="MQ25" s="169" t="e">
        <f t="shared" si="50"/>
        <v>#N/A</v>
      </c>
      <c r="MR25" s="169" t="e">
        <f t="shared" si="50"/>
        <v>#N/A</v>
      </c>
      <c r="MS25" s="169" t="e">
        <f t="shared" si="50"/>
        <v>#N/A</v>
      </c>
      <c r="MT25" s="169" t="e">
        <f t="shared" si="62"/>
        <v>#N/A</v>
      </c>
      <c r="MU25" s="169" t="e">
        <f t="shared" si="62"/>
        <v>#N/A</v>
      </c>
      <c r="MV25" s="169" t="e">
        <f t="shared" si="62"/>
        <v>#N/A</v>
      </c>
      <c r="MW25" s="169" t="e">
        <f t="shared" si="62"/>
        <v>#N/A</v>
      </c>
      <c r="MX25" s="169" t="e">
        <f t="shared" si="62"/>
        <v>#N/A</v>
      </c>
      <c r="MY25" s="169" t="e">
        <f t="shared" si="51"/>
        <v>#N/A</v>
      </c>
      <c r="MZ25" s="169" t="e">
        <f t="shared" si="51"/>
        <v>#N/A</v>
      </c>
      <c r="NA25" s="169" t="e">
        <f t="shared" si="51"/>
        <v>#N/A</v>
      </c>
      <c r="NB25" s="169" t="e">
        <f t="shared" si="51"/>
        <v>#N/A</v>
      </c>
      <c r="NC25" s="169" t="e">
        <f t="shared" si="51"/>
        <v>#N/A</v>
      </c>
      <c r="ND25" s="169" t="e">
        <f t="shared" si="51"/>
        <v>#N/A</v>
      </c>
      <c r="NE25" s="169" t="e">
        <f t="shared" si="51"/>
        <v>#N/A</v>
      </c>
      <c r="NF25" s="169" t="e">
        <f t="shared" si="51"/>
        <v>#N/A</v>
      </c>
      <c r="NG25" s="169" t="e">
        <f t="shared" si="51"/>
        <v>#N/A</v>
      </c>
      <c r="NH25" s="169" t="e">
        <f t="shared" si="51"/>
        <v>#N/A</v>
      </c>
      <c r="NI25" s="169" t="e">
        <f t="shared" si="51"/>
        <v>#N/A</v>
      </c>
      <c r="NJ25" s="169" t="e">
        <f t="shared" si="51"/>
        <v>#N/A</v>
      </c>
      <c r="NK25" s="169" t="e">
        <f t="shared" si="51"/>
        <v>#N/A</v>
      </c>
      <c r="NL25" s="169" t="e">
        <f t="shared" si="51"/>
        <v>#N/A</v>
      </c>
      <c r="NM25" s="169" t="e">
        <f t="shared" si="51"/>
        <v>#N/A</v>
      </c>
      <c r="NN25" s="169" t="e">
        <f t="shared" si="51"/>
        <v>#N/A</v>
      </c>
      <c r="NO25" s="169" t="e">
        <f t="shared" si="63"/>
        <v>#N/A</v>
      </c>
      <c r="NP25" s="169" t="e">
        <f t="shared" si="63"/>
        <v>#N/A</v>
      </c>
      <c r="NQ25" s="169" t="e">
        <f t="shared" si="63"/>
        <v>#N/A</v>
      </c>
      <c r="NR25" s="169" t="e">
        <f t="shared" si="63"/>
        <v>#N/A</v>
      </c>
      <c r="NS25" s="169" t="e">
        <f t="shared" si="63"/>
        <v>#N/A</v>
      </c>
      <c r="NT25" s="169" t="e">
        <f t="shared" si="63"/>
        <v>#N/A</v>
      </c>
      <c r="NU25" s="169" t="e">
        <f t="shared" si="63"/>
        <v>#N/A</v>
      </c>
      <c r="NV25" s="169" t="e">
        <f t="shared" si="63"/>
        <v>#N/A</v>
      </c>
      <c r="NW25" s="169" t="e">
        <f t="shared" si="63"/>
        <v>#N/A</v>
      </c>
      <c r="NX25" s="169" t="e">
        <f t="shared" si="63"/>
        <v>#N/A</v>
      </c>
      <c r="NY25" s="169" t="e">
        <f t="shared" si="63"/>
        <v>#N/A</v>
      </c>
      <c r="NZ25" s="169" t="e">
        <f t="shared" si="63"/>
        <v>#N/A</v>
      </c>
      <c r="OA25" s="169" t="e">
        <f t="shared" si="63"/>
        <v>#N/A</v>
      </c>
      <c r="OB25" s="169" t="e">
        <f t="shared" si="63"/>
        <v>#N/A</v>
      </c>
      <c r="OC25" s="169" t="e">
        <f t="shared" si="63"/>
        <v>#N/A</v>
      </c>
      <c r="OD25" s="169" t="e">
        <f t="shared" si="63"/>
        <v>#N/A</v>
      </c>
      <c r="OE25" s="169" t="e">
        <f t="shared" si="64"/>
        <v>#N/A</v>
      </c>
      <c r="OF25" s="169" t="e">
        <f t="shared" si="64"/>
        <v>#N/A</v>
      </c>
      <c r="OG25" s="169" t="e">
        <f t="shared" si="64"/>
        <v>#N/A</v>
      </c>
      <c r="OH25" s="169" t="e">
        <f t="shared" si="64"/>
        <v>#N/A</v>
      </c>
      <c r="OI25" s="169" t="e">
        <f t="shared" si="64"/>
        <v>#N/A</v>
      </c>
      <c r="OJ25" s="169" t="e">
        <f t="shared" si="64"/>
        <v>#N/A</v>
      </c>
      <c r="OK25" s="169" t="e">
        <f t="shared" si="64"/>
        <v>#N/A</v>
      </c>
      <c r="OL25" s="169" t="e">
        <f t="shared" si="64"/>
        <v>#N/A</v>
      </c>
      <c r="OM25" s="169" t="e">
        <f t="shared" si="64"/>
        <v>#N/A</v>
      </c>
      <c r="ON25" s="169" t="e">
        <f t="shared" si="64"/>
        <v>#N/A</v>
      </c>
      <c r="OO25" s="169" t="e">
        <f t="shared" si="64"/>
        <v>#N/A</v>
      </c>
      <c r="OP25" s="169" t="e">
        <f t="shared" si="64"/>
        <v>#N/A</v>
      </c>
      <c r="OQ25" s="169" t="e">
        <f t="shared" si="64"/>
        <v>#N/A</v>
      </c>
      <c r="OR25" s="169" t="e">
        <f t="shared" si="64"/>
        <v>#N/A</v>
      </c>
      <c r="OS25" s="169" t="e">
        <f t="shared" si="64"/>
        <v>#N/A</v>
      </c>
      <c r="OT25" s="169" t="e">
        <f t="shared" si="64"/>
        <v>#N/A</v>
      </c>
      <c r="OU25" s="169" t="e">
        <f t="shared" si="52"/>
        <v>#N/A</v>
      </c>
      <c r="OV25" s="169" t="e">
        <f t="shared" si="52"/>
        <v>#N/A</v>
      </c>
      <c r="OW25" s="169" t="e">
        <f t="shared" si="52"/>
        <v>#N/A</v>
      </c>
      <c r="OX25" s="169" t="e">
        <f t="shared" si="52"/>
        <v>#N/A</v>
      </c>
      <c r="OY25" s="169" t="e">
        <f t="shared" si="52"/>
        <v>#N/A</v>
      </c>
      <c r="OZ25" s="169" t="e">
        <f t="shared" si="52"/>
        <v>#N/A</v>
      </c>
      <c r="PA25" s="169" t="e">
        <f t="shared" si="52"/>
        <v>#N/A</v>
      </c>
      <c r="PB25" s="169" t="e">
        <f t="shared" si="52"/>
        <v>#N/A</v>
      </c>
      <c r="PC25" s="169" t="e">
        <f t="shared" si="52"/>
        <v>#N/A</v>
      </c>
      <c r="PD25" s="169" t="e">
        <f t="shared" si="52"/>
        <v>#N/A</v>
      </c>
      <c r="PE25" s="169" t="e">
        <f t="shared" si="52"/>
        <v>#N/A</v>
      </c>
      <c r="PF25" s="169" t="e">
        <f t="shared" si="65"/>
        <v>#N/A</v>
      </c>
      <c r="PG25" s="169" t="e">
        <f t="shared" si="65"/>
        <v>#N/A</v>
      </c>
      <c r="PH25" s="169" t="e">
        <f t="shared" si="65"/>
        <v>#N/A</v>
      </c>
      <c r="PI25" s="169" t="e">
        <f t="shared" si="65"/>
        <v>#N/A</v>
      </c>
      <c r="PJ25" s="169" t="e">
        <f t="shared" si="65"/>
        <v>#N/A</v>
      </c>
      <c r="PK25" s="169" t="e">
        <f t="shared" si="65"/>
        <v>#N/A</v>
      </c>
      <c r="PL25" s="169" t="e">
        <f t="shared" si="65"/>
        <v>#N/A</v>
      </c>
      <c r="PM25" s="169" t="e">
        <f t="shared" si="65"/>
        <v>#N/A</v>
      </c>
      <c r="PN25" s="169" t="e">
        <f t="shared" si="65"/>
        <v>#N/A</v>
      </c>
      <c r="PO25" s="169" t="e">
        <f t="shared" si="65"/>
        <v>#N/A</v>
      </c>
    </row>
    <row r="26" spans="1:431" hidden="1" x14ac:dyDescent="0.75">
      <c r="A26" s="390"/>
      <c r="B26" s="396" t="str">
        <f>IF($R26="","",ROUND(_xlfn.NORM.INV(ABS(VLOOKUP($T$1,VLookups!$A$43:$B$44,2,FALSE)-B$2),$N26,$R26),0))</f>
        <v/>
      </c>
      <c r="C26" s="403" t="str">
        <f t="shared" si="30"/>
        <v/>
      </c>
      <c r="D26" s="404" t="str">
        <f t="shared" si="31"/>
        <v/>
      </c>
      <c r="E26" s="109"/>
      <c r="F26" s="117"/>
      <c r="G26" s="122" t="str">
        <f t="shared" si="32"/>
        <v/>
      </c>
      <c r="H26" s="95"/>
      <c r="I26" s="122" t="str">
        <f t="shared" si="33"/>
        <v/>
      </c>
      <c r="J26" s="117"/>
      <c r="K26" s="110"/>
      <c r="L26" s="124" t="str">
        <f t="shared" si="0"/>
        <v/>
      </c>
      <c r="M26" s="124" t="str">
        <f t="shared" si="1"/>
        <v/>
      </c>
      <c r="N26" s="73" t="str">
        <f t="shared" si="34"/>
        <v/>
      </c>
      <c r="O26" s="23"/>
      <c r="P26" s="57"/>
      <c r="Q26" s="280"/>
      <c r="R26" s="74" t="str">
        <f>IF(AND(G26&gt;0,H26&gt;0,I26&gt;0),IF(ISBLANK(Q26),IF(ISBLANK(O26),"",(I26-G26)*VLOOKUP(O26,VLookups!$A$4:$B$13,2,FALSE)),Q26),"")</f>
        <v/>
      </c>
      <c r="S26" s="75" t="str">
        <f t="shared" si="2"/>
        <v/>
      </c>
      <c r="T26" s="95"/>
      <c r="U26" s="270" t="str">
        <f>IF(AND(T26&gt;0,H26&gt;0,NOT(R26="")),ABS(VLOOKUP($T$1,VLookups!$A$43:$B$44,2,FALSE)-_xlfn.NORM.DIST(T26,N26,R26,TRUE)),"")</f>
        <v/>
      </c>
      <c r="V26" s="94" t="str">
        <f>IF(AND($G26&gt;0,$H26&gt;0,$I26&gt;0,NOT(ISBLANK($O26))),_xlfn.NORM.INV(ABS(VLOOKUP($T$1,VLookups!$A$43:$B$44,2,FALSE)-V$3),$N26,$R26),"")</f>
        <v/>
      </c>
      <c r="W26" s="93" t="str">
        <f>IF(AND($G26&gt;0,$H26&gt;0,$I26&gt;0,NOT(ISBLANK($O26))),_xlfn.NORM.INV(ABS(VLOOKUP($T$1,VLookups!$A$43:$B$44,2,FALSE)-W$3),$N26,$R26),"")</f>
        <v/>
      </c>
      <c r="X26" s="94" t="str">
        <f>IF(AND($G26&gt;0,$H26&gt;0,$I26&gt;0,NOT(ISBLANK($O26))),_xlfn.NORM.INV(ABS(VLOOKUP($T$1,VLookups!$A$43:$B$44,2,FALSE)-X$3),$N26,$R26),"")</f>
        <v/>
      </c>
      <c r="Y26" s="93" t="str">
        <f>IF(AND($G26&gt;0,$H26&gt;0,$I26&gt;0,NOT(ISBLANK($O26))),_xlfn.NORM.INV(ABS(VLOOKUP($T$1,VLookups!$A$43:$B$44,2,FALSE)-Y$3),$N26,$R26),"")</f>
        <v/>
      </c>
      <c r="Z26" s="94" t="str">
        <f>IF(AND($G26&gt;0,$H26&gt;0,$I26&gt;0,NOT(ISBLANK($O26))),_xlfn.NORM.INV(ABS(VLOOKUP($T$1,VLookups!$A$43:$B$44,2,FALSE)-Z$3),$N26,$R26),"")</f>
        <v/>
      </c>
      <c r="AA26" s="93" t="str">
        <f>IF(AND($G26&gt;0,$H26&gt;0,$I26&gt;0,NOT(ISBLANK($O26))),_xlfn.NORM.INV(ABS(VLOOKUP($T$1,VLookups!$A$43:$B$44,2,FALSE)-AA$3),$N26,$R26),"")</f>
        <v/>
      </c>
      <c r="AB26" s="5"/>
      <c r="AC26" s="168" t="str">
        <f t="shared" si="35"/>
        <v/>
      </c>
      <c r="AD26" s="49" t="str">
        <f t="shared" si="71"/>
        <v/>
      </c>
      <c r="AE26" s="49" t="str">
        <f t="shared" si="71"/>
        <v/>
      </c>
      <c r="AF26" s="49" t="str">
        <f t="shared" si="71"/>
        <v/>
      </c>
      <c r="AG26" s="49" t="str">
        <f t="shared" si="71"/>
        <v/>
      </c>
      <c r="AH26" s="49" t="str">
        <f t="shared" si="71"/>
        <v/>
      </c>
      <c r="AI26" s="49" t="str">
        <f t="shared" si="71"/>
        <v/>
      </c>
      <c r="AJ26" s="49" t="str">
        <f t="shared" si="71"/>
        <v/>
      </c>
      <c r="AK26" s="49" t="str">
        <f t="shared" si="71"/>
        <v/>
      </c>
      <c r="AL26" s="49" t="str">
        <f t="shared" si="71"/>
        <v/>
      </c>
      <c r="AM26" s="49" t="str">
        <f t="shared" si="71"/>
        <v/>
      </c>
      <c r="AN26" s="49" t="str">
        <f t="shared" si="71"/>
        <v/>
      </c>
      <c r="AO26" s="49" t="str">
        <f t="shared" si="71"/>
        <v/>
      </c>
      <c r="AP26" s="49" t="str">
        <f t="shared" si="71"/>
        <v/>
      </c>
      <c r="AQ26" s="49" t="str">
        <f t="shared" si="71"/>
        <v/>
      </c>
      <c r="AR26" s="49" t="str">
        <f t="shared" si="71"/>
        <v/>
      </c>
      <c r="AS26" s="49" t="str">
        <f t="shared" si="71"/>
        <v/>
      </c>
      <c r="AT26" s="49" t="str">
        <f t="shared" si="67"/>
        <v/>
      </c>
      <c r="AU26" s="49" t="str">
        <f t="shared" si="67"/>
        <v/>
      </c>
      <c r="AV26" s="49" t="str">
        <f t="shared" si="67"/>
        <v/>
      </c>
      <c r="AW26" s="49" t="str">
        <f t="shared" si="67"/>
        <v/>
      </c>
      <c r="AX26" s="49" t="str">
        <f t="shared" si="67"/>
        <v/>
      </c>
      <c r="AY26" s="49" t="str">
        <f t="shared" si="67"/>
        <v/>
      </c>
      <c r="AZ26" s="49" t="str">
        <f t="shared" si="67"/>
        <v/>
      </c>
      <c r="BA26" s="49" t="str">
        <f t="shared" si="67"/>
        <v/>
      </c>
      <c r="BB26" s="49" t="str">
        <f t="shared" si="67"/>
        <v/>
      </c>
      <c r="BC26" s="49" t="str">
        <f t="shared" si="67"/>
        <v/>
      </c>
      <c r="BD26" s="49" t="str">
        <f t="shared" si="67"/>
        <v/>
      </c>
      <c r="BE26" s="49" t="str">
        <f t="shared" si="68"/>
        <v/>
      </c>
      <c r="BF26" s="49" t="str">
        <f t="shared" si="68"/>
        <v/>
      </c>
      <c r="BG26" s="49" t="str">
        <f t="shared" si="68"/>
        <v/>
      </c>
      <c r="BH26" s="49" t="str">
        <f t="shared" si="68"/>
        <v/>
      </c>
      <c r="BI26" s="49" t="str">
        <f t="shared" si="68"/>
        <v/>
      </c>
      <c r="BJ26" s="49" t="str">
        <f t="shared" si="68"/>
        <v/>
      </c>
      <c r="BK26" s="49" t="str">
        <f t="shared" si="68"/>
        <v/>
      </c>
      <c r="BL26" s="49" t="str">
        <f t="shared" si="68"/>
        <v/>
      </c>
      <c r="BM26" s="49" t="str">
        <f t="shared" si="68"/>
        <v/>
      </c>
      <c r="BN26" s="49" t="str">
        <f t="shared" si="68"/>
        <v/>
      </c>
      <c r="BO26" s="49" t="str">
        <f t="shared" si="68"/>
        <v/>
      </c>
      <c r="BP26" s="49" t="str">
        <f t="shared" si="68"/>
        <v/>
      </c>
      <c r="BQ26" s="49" t="str">
        <f t="shared" si="68"/>
        <v/>
      </c>
      <c r="BR26" s="49" t="str">
        <f t="shared" si="68"/>
        <v/>
      </c>
      <c r="BS26" s="49" t="str">
        <f t="shared" si="68"/>
        <v/>
      </c>
      <c r="BT26" s="49" t="str">
        <f t="shared" si="68"/>
        <v/>
      </c>
      <c r="BU26" s="49" t="str">
        <f t="shared" si="69"/>
        <v/>
      </c>
      <c r="BV26" s="49" t="str">
        <f t="shared" si="69"/>
        <v/>
      </c>
      <c r="BW26" s="49" t="str">
        <f t="shared" si="69"/>
        <v/>
      </c>
      <c r="BX26" s="49" t="str">
        <f t="shared" si="69"/>
        <v/>
      </c>
      <c r="BY26" s="49" t="str">
        <f t="shared" si="69"/>
        <v/>
      </c>
      <c r="BZ26" s="49" t="str">
        <f t="shared" si="69"/>
        <v/>
      </c>
      <c r="CA26" s="49" t="str">
        <f t="shared" si="69"/>
        <v/>
      </c>
      <c r="CB26" s="49" t="str">
        <f t="shared" si="69"/>
        <v/>
      </c>
      <c r="CC26" s="49" t="str">
        <f t="shared" si="69"/>
        <v/>
      </c>
      <c r="CD26" s="49" t="str">
        <f t="shared" si="69"/>
        <v/>
      </c>
      <c r="CE26" s="49" t="str">
        <f t="shared" si="69"/>
        <v/>
      </c>
      <c r="CF26" s="49" t="str">
        <f t="shared" si="69"/>
        <v/>
      </c>
      <c r="CG26" s="49" t="str">
        <f t="shared" si="69"/>
        <v/>
      </c>
      <c r="CH26" s="49" t="str">
        <f t="shared" si="69"/>
        <v/>
      </c>
      <c r="CI26" s="49" t="str">
        <f t="shared" si="69"/>
        <v/>
      </c>
      <c r="CJ26" s="49" t="str">
        <f t="shared" si="69"/>
        <v/>
      </c>
      <c r="CK26" s="49" t="str">
        <f t="shared" si="70"/>
        <v/>
      </c>
      <c r="CL26" s="49" t="str">
        <f t="shared" si="70"/>
        <v/>
      </c>
      <c r="CM26" s="49" t="str">
        <f t="shared" si="70"/>
        <v/>
      </c>
      <c r="CN26" s="49" t="str">
        <f t="shared" si="70"/>
        <v/>
      </c>
      <c r="CO26" s="49" t="str">
        <f t="shared" si="70"/>
        <v/>
      </c>
      <c r="CP26" s="49" t="str">
        <f t="shared" si="70"/>
        <v/>
      </c>
      <c r="CQ26" s="49" t="str">
        <f t="shared" si="70"/>
        <v/>
      </c>
      <c r="CR26" s="49" t="str">
        <f t="shared" si="70"/>
        <v/>
      </c>
      <c r="CS26" s="49" t="str">
        <f t="shared" si="70"/>
        <v/>
      </c>
      <c r="CT26" s="49" t="str">
        <f t="shared" si="70"/>
        <v/>
      </c>
      <c r="CU26" s="49" t="str">
        <f t="shared" si="70"/>
        <v/>
      </c>
      <c r="CV26" s="49" t="str">
        <f t="shared" si="70"/>
        <v/>
      </c>
      <c r="CW26" s="49" t="str">
        <f t="shared" si="70"/>
        <v/>
      </c>
      <c r="CX26" s="49" t="str">
        <f t="shared" si="70"/>
        <v/>
      </c>
      <c r="CY26" s="49" t="str">
        <f t="shared" si="70"/>
        <v/>
      </c>
      <c r="CZ26" s="49" t="str">
        <f t="shared" si="70"/>
        <v/>
      </c>
      <c r="DA26" s="49" t="str">
        <f t="shared" si="53"/>
        <v/>
      </c>
      <c r="DB26" s="49" t="str">
        <f t="shared" si="53"/>
        <v/>
      </c>
      <c r="DC26" s="49" t="str">
        <f t="shared" si="53"/>
        <v/>
      </c>
      <c r="DD26" s="49" t="str">
        <f t="shared" si="53"/>
        <v/>
      </c>
      <c r="DE26" s="49" t="str">
        <f t="shared" si="53"/>
        <v/>
      </c>
      <c r="DF26" s="49" t="str">
        <f t="shared" si="53"/>
        <v/>
      </c>
      <c r="DG26" s="49" t="str">
        <f t="shared" si="40"/>
        <v/>
      </c>
      <c r="DH26" s="49" t="str">
        <f t="shared" si="40"/>
        <v/>
      </c>
      <c r="DI26" s="49" t="str">
        <f t="shared" si="40"/>
        <v/>
      </c>
      <c r="DJ26" s="49" t="str">
        <f t="shared" si="40"/>
        <v/>
      </c>
      <c r="DK26" s="49" t="str">
        <f t="shared" si="40"/>
        <v/>
      </c>
      <c r="DL26" s="49" t="str">
        <f t="shared" si="40"/>
        <v/>
      </c>
      <c r="DM26" s="49" t="str">
        <f t="shared" si="40"/>
        <v/>
      </c>
      <c r="DN26" s="49" t="str">
        <f t="shared" si="40"/>
        <v/>
      </c>
      <c r="DO26" s="49" t="str">
        <f t="shared" si="40"/>
        <v/>
      </c>
      <c r="DP26" s="49" t="str">
        <f t="shared" si="40"/>
        <v/>
      </c>
      <c r="DQ26" s="49" t="str">
        <f t="shared" si="40"/>
        <v/>
      </c>
      <c r="DR26" s="49" t="str">
        <f t="shared" si="40"/>
        <v/>
      </c>
      <c r="DS26" s="49" t="str">
        <f t="shared" si="40"/>
        <v/>
      </c>
      <c r="DT26" s="49" t="str">
        <f t="shared" si="40"/>
        <v/>
      </c>
      <c r="DU26" s="49" t="str">
        <f t="shared" si="40"/>
        <v/>
      </c>
      <c r="DV26" s="49" t="str">
        <f t="shared" si="54"/>
        <v/>
      </c>
      <c r="DW26" s="49" t="str">
        <f t="shared" si="54"/>
        <v/>
      </c>
      <c r="DX26" s="49" t="str">
        <f t="shared" si="54"/>
        <v/>
      </c>
      <c r="DY26" s="49" t="str">
        <f t="shared" si="54"/>
        <v/>
      </c>
      <c r="DZ26" s="183" t="str">
        <f t="shared" si="37"/>
        <v/>
      </c>
      <c r="EA26" s="49" t="str">
        <f t="shared" si="55"/>
        <v/>
      </c>
      <c r="EB26" s="49" t="str">
        <f t="shared" si="55"/>
        <v/>
      </c>
      <c r="EC26" s="49" t="str">
        <f t="shared" si="55"/>
        <v/>
      </c>
      <c r="ED26" s="49" t="str">
        <f t="shared" si="55"/>
        <v/>
      </c>
      <c r="EE26" s="49" t="str">
        <f t="shared" si="55"/>
        <v/>
      </c>
      <c r="EF26" s="49" t="str">
        <f t="shared" si="55"/>
        <v/>
      </c>
      <c r="EG26" s="49" t="str">
        <f t="shared" si="55"/>
        <v/>
      </c>
      <c r="EH26" s="49" t="str">
        <f t="shared" si="55"/>
        <v/>
      </c>
      <c r="EI26" s="49" t="str">
        <f t="shared" si="55"/>
        <v/>
      </c>
      <c r="EJ26" s="49" t="str">
        <f t="shared" si="55"/>
        <v/>
      </c>
      <c r="EK26" s="49" t="str">
        <f t="shared" si="55"/>
        <v/>
      </c>
      <c r="EL26" s="49" t="str">
        <f t="shared" si="55"/>
        <v/>
      </c>
      <c r="EM26" s="49" t="str">
        <f t="shared" si="55"/>
        <v/>
      </c>
      <c r="EN26" s="49" t="str">
        <f t="shared" si="55"/>
        <v/>
      </c>
      <c r="EO26" s="49" t="str">
        <f t="shared" si="55"/>
        <v/>
      </c>
      <c r="EP26" s="49" t="str">
        <f t="shared" si="41"/>
        <v/>
      </c>
      <c r="EQ26" s="49" t="str">
        <f t="shared" si="41"/>
        <v/>
      </c>
      <c r="ER26" s="49" t="str">
        <f t="shared" si="41"/>
        <v/>
      </c>
      <c r="ES26" s="49" t="str">
        <f t="shared" si="41"/>
        <v/>
      </c>
      <c r="ET26" s="49" t="str">
        <f t="shared" si="41"/>
        <v/>
      </c>
      <c r="EU26" s="49" t="str">
        <f t="shared" si="41"/>
        <v/>
      </c>
      <c r="EV26" s="49" t="str">
        <f t="shared" si="41"/>
        <v/>
      </c>
      <c r="EW26" s="49" t="str">
        <f t="shared" si="41"/>
        <v/>
      </c>
      <c r="EX26" s="49" t="str">
        <f t="shared" si="41"/>
        <v/>
      </c>
      <c r="EY26" s="49" t="str">
        <f t="shared" si="41"/>
        <v/>
      </c>
      <c r="EZ26" s="49" t="str">
        <f t="shared" si="41"/>
        <v/>
      </c>
      <c r="FA26" s="49" t="str">
        <f t="shared" si="41"/>
        <v/>
      </c>
      <c r="FB26" s="49" t="str">
        <f t="shared" si="41"/>
        <v/>
      </c>
      <c r="FC26" s="49" t="str">
        <f t="shared" si="41"/>
        <v/>
      </c>
      <c r="FD26" s="49" t="str">
        <f t="shared" si="41"/>
        <v/>
      </c>
      <c r="FE26" s="49" t="str">
        <f t="shared" si="41"/>
        <v/>
      </c>
      <c r="FF26" s="49" t="str">
        <f t="shared" si="42"/>
        <v/>
      </c>
      <c r="FG26" s="49" t="str">
        <f t="shared" si="42"/>
        <v/>
      </c>
      <c r="FH26" s="49" t="str">
        <f t="shared" si="42"/>
        <v/>
      </c>
      <c r="FI26" s="49" t="str">
        <f t="shared" si="42"/>
        <v/>
      </c>
      <c r="FJ26" s="49" t="str">
        <f t="shared" si="42"/>
        <v/>
      </c>
      <c r="FK26" s="49" t="str">
        <f t="shared" si="42"/>
        <v/>
      </c>
      <c r="FL26" s="49" t="str">
        <f t="shared" si="42"/>
        <v/>
      </c>
      <c r="FM26" s="49" t="str">
        <f t="shared" si="42"/>
        <v/>
      </c>
      <c r="FN26" s="49" t="str">
        <f t="shared" si="42"/>
        <v/>
      </c>
      <c r="FO26" s="49" t="str">
        <f t="shared" si="42"/>
        <v/>
      </c>
      <c r="FP26" s="49" t="str">
        <f t="shared" si="42"/>
        <v/>
      </c>
      <c r="FQ26" s="49" t="str">
        <f t="shared" si="42"/>
        <v/>
      </c>
      <c r="FR26" s="49" t="str">
        <f t="shared" si="42"/>
        <v/>
      </c>
      <c r="FS26" s="49" t="str">
        <f t="shared" si="42"/>
        <v/>
      </c>
      <c r="FT26" s="49" t="str">
        <f t="shared" si="42"/>
        <v/>
      </c>
      <c r="FU26" s="49" t="str">
        <f t="shared" si="42"/>
        <v/>
      </c>
      <c r="FV26" s="49" t="str">
        <f t="shared" si="43"/>
        <v/>
      </c>
      <c r="FW26" s="49" t="str">
        <f t="shared" si="43"/>
        <v/>
      </c>
      <c r="FX26" s="49" t="str">
        <f t="shared" si="43"/>
        <v/>
      </c>
      <c r="FY26" s="49" t="str">
        <f t="shared" si="43"/>
        <v/>
      </c>
      <c r="FZ26" s="49" t="str">
        <f t="shared" si="43"/>
        <v/>
      </c>
      <c r="GA26" s="49" t="str">
        <f t="shared" si="43"/>
        <v/>
      </c>
      <c r="GB26" s="49" t="str">
        <f t="shared" si="43"/>
        <v/>
      </c>
      <c r="GC26" s="49" t="str">
        <f t="shared" si="43"/>
        <v/>
      </c>
      <c r="GD26" s="49" t="str">
        <f t="shared" si="43"/>
        <v/>
      </c>
      <c r="GE26" s="49" t="str">
        <f t="shared" si="43"/>
        <v/>
      </c>
      <c r="GF26" s="49" t="str">
        <f t="shared" si="43"/>
        <v/>
      </c>
      <c r="GG26" s="49" t="str">
        <f t="shared" si="43"/>
        <v/>
      </c>
      <c r="GH26" s="49" t="str">
        <f t="shared" si="43"/>
        <v/>
      </c>
      <c r="GI26" s="49" t="str">
        <f t="shared" si="43"/>
        <v/>
      </c>
      <c r="GJ26" s="49" t="str">
        <f t="shared" si="43"/>
        <v/>
      </c>
      <c r="GK26" s="49" t="str">
        <f t="shared" si="43"/>
        <v/>
      </c>
      <c r="GL26" s="49" t="str">
        <f t="shared" si="44"/>
        <v/>
      </c>
      <c r="GM26" s="49" t="str">
        <f t="shared" si="44"/>
        <v/>
      </c>
      <c r="GN26" s="49" t="str">
        <f t="shared" si="44"/>
        <v/>
      </c>
      <c r="GO26" s="49" t="str">
        <f t="shared" si="44"/>
        <v/>
      </c>
      <c r="GP26" s="49" t="str">
        <f t="shared" si="44"/>
        <v/>
      </c>
      <c r="GQ26" s="49" t="str">
        <f t="shared" si="44"/>
        <v/>
      </c>
      <c r="GR26" s="49" t="str">
        <f t="shared" si="44"/>
        <v/>
      </c>
      <c r="GS26" s="49" t="str">
        <f t="shared" si="44"/>
        <v/>
      </c>
      <c r="GT26" s="49" t="str">
        <f t="shared" si="44"/>
        <v/>
      </c>
      <c r="GU26" s="49" t="str">
        <f t="shared" si="44"/>
        <v/>
      </c>
      <c r="GV26" s="49" t="str">
        <f t="shared" si="44"/>
        <v/>
      </c>
      <c r="GW26" s="49" t="str">
        <f t="shared" si="44"/>
        <v/>
      </c>
      <c r="GX26" s="49" t="str">
        <f t="shared" si="44"/>
        <v/>
      </c>
      <c r="GY26" s="49" t="str">
        <f t="shared" si="44"/>
        <v/>
      </c>
      <c r="GZ26" s="49" t="str">
        <f t="shared" si="44"/>
        <v/>
      </c>
      <c r="HA26" s="49" t="str">
        <f t="shared" si="44"/>
        <v/>
      </c>
      <c r="HB26" s="49" t="str">
        <f t="shared" si="45"/>
        <v/>
      </c>
      <c r="HC26" s="49" t="str">
        <f t="shared" si="45"/>
        <v/>
      </c>
      <c r="HD26" s="49" t="str">
        <f t="shared" si="45"/>
        <v/>
      </c>
      <c r="HE26" s="49" t="str">
        <f t="shared" si="45"/>
        <v/>
      </c>
      <c r="HF26" s="49" t="str">
        <f t="shared" si="45"/>
        <v/>
      </c>
      <c r="HG26" s="49" t="str">
        <f t="shared" si="45"/>
        <v/>
      </c>
      <c r="HH26" s="49" t="str">
        <f t="shared" si="45"/>
        <v/>
      </c>
      <c r="HI26" s="49" t="str">
        <f t="shared" si="45"/>
        <v/>
      </c>
      <c r="HJ26" s="49" t="str">
        <f t="shared" si="45"/>
        <v/>
      </c>
      <c r="HK26" s="49" t="str">
        <f t="shared" si="45"/>
        <v/>
      </c>
      <c r="HL26" s="49" t="str">
        <f t="shared" si="45"/>
        <v/>
      </c>
      <c r="HM26" s="49" t="str">
        <f t="shared" si="45"/>
        <v/>
      </c>
      <c r="HN26" s="49" t="str">
        <f t="shared" si="45"/>
        <v/>
      </c>
      <c r="HO26" s="49" t="str">
        <f t="shared" si="45"/>
        <v/>
      </c>
      <c r="HP26" s="49" t="str">
        <f t="shared" si="45"/>
        <v/>
      </c>
      <c r="HQ26" s="49" t="str">
        <f t="shared" si="45"/>
        <v/>
      </c>
      <c r="HR26" s="49" t="str">
        <f t="shared" si="46"/>
        <v/>
      </c>
      <c r="HS26" s="49" t="str">
        <f t="shared" si="16"/>
        <v/>
      </c>
      <c r="HT26" s="49" t="str">
        <f t="shared" si="16"/>
        <v/>
      </c>
      <c r="HU26" s="49" t="str">
        <f t="shared" si="16"/>
        <v/>
      </c>
      <c r="HV26" s="49" t="str">
        <f t="shared" si="16"/>
        <v/>
      </c>
      <c r="HW26" s="169" t="e">
        <f t="shared" si="56"/>
        <v>#N/A</v>
      </c>
      <c r="HX26" s="169" t="e">
        <f t="shared" si="56"/>
        <v>#N/A</v>
      </c>
      <c r="HY26" s="169" t="e">
        <f t="shared" si="56"/>
        <v>#N/A</v>
      </c>
      <c r="HZ26" s="169" t="e">
        <f t="shared" si="56"/>
        <v>#N/A</v>
      </c>
      <c r="IA26" s="169" t="e">
        <f t="shared" si="47"/>
        <v>#N/A</v>
      </c>
      <c r="IB26" s="169" t="e">
        <f t="shared" si="47"/>
        <v>#N/A</v>
      </c>
      <c r="IC26" s="169" t="e">
        <f t="shared" si="47"/>
        <v>#N/A</v>
      </c>
      <c r="ID26" s="169" t="e">
        <f t="shared" si="47"/>
        <v>#N/A</v>
      </c>
      <c r="IE26" s="169" t="e">
        <f t="shared" si="47"/>
        <v>#N/A</v>
      </c>
      <c r="IF26" s="169" t="e">
        <f t="shared" si="47"/>
        <v>#N/A</v>
      </c>
      <c r="IG26" s="169" t="e">
        <f t="shared" si="47"/>
        <v>#N/A</v>
      </c>
      <c r="IH26" s="169" t="e">
        <f t="shared" si="47"/>
        <v>#N/A</v>
      </c>
      <c r="II26" s="169" t="e">
        <f t="shared" si="47"/>
        <v>#N/A</v>
      </c>
      <c r="IJ26" s="169" t="e">
        <f t="shared" si="47"/>
        <v>#N/A</v>
      </c>
      <c r="IK26" s="169" t="e">
        <f t="shared" si="47"/>
        <v>#N/A</v>
      </c>
      <c r="IL26" s="169" t="e">
        <f t="shared" si="47"/>
        <v>#N/A</v>
      </c>
      <c r="IM26" s="169" t="e">
        <f t="shared" si="47"/>
        <v>#N/A</v>
      </c>
      <c r="IN26" s="169" t="e">
        <f t="shared" si="47"/>
        <v>#N/A</v>
      </c>
      <c r="IO26" s="169" t="e">
        <f t="shared" si="47"/>
        <v>#N/A</v>
      </c>
      <c r="IP26" s="169" t="e">
        <f t="shared" si="47"/>
        <v>#N/A</v>
      </c>
      <c r="IQ26" s="169" t="e">
        <f t="shared" si="57"/>
        <v>#N/A</v>
      </c>
      <c r="IR26" s="169" t="e">
        <f t="shared" si="57"/>
        <v>#N/A</v>
      </c>
      <c r="IS26" s="169" t="e">
        <f t="shared" si="57"/>
        <v>#N/A</v>
      </c>
      <c r="IT26" s="169" t="e">
        <f t="shared" si="57"/>
        <v>#N/A</v>
      </c>
      <c r="IU26" s="169" t="e">
        <f t="shared" si="57"/>
        <v>#N/A</v>
      </c>
      <c r="IV26" s="169" t="e">
        <f t="shared" si="57"/>
        <v>#N/A</v>
      </c>
      <c r="IW26" s="169" t="e">
        <f t="shared" si="57"/>
        <v>#N/A</v>
      </c>
      <c r="IX26" s="169" t="e">
        <f t="shared" si="57"/>
        <v>#N/A</v>
      </c>
      <c r="IY26" s="169" t="e">
        <f t="shared" si="57"/>
        <v>#N/A</v>
      </c>
      <c r="IZ26" s="169" t="e">
        <f t="shared" si="57"/>
        <v>#N/A</v>
      </c>
      <c r="JA26" s="169" t="e">
        <f t="shared" si="57"/>
        <v>#N/A</v>
      </c>
      <c r="JB26" s="169" t="e">
        <f t="shared" si="57"/>
        <v>#N/A</v>
      </c>
      <c r="JC26" s="169" t="e">
        <f t="shared" si="57"/>
        <v>#N/A</v>
      </c>
      <c r="JD26" s="169" t="e">
        <f t="shared" si="57"/>
        <v>#N/A</v>
      </c>
      <c r="JE26" s="169" t="e">
        <f t="shared" si="57"/>
        <v>#N/A</v>
      </c>
      <c r="JF26" s="169" t="e">
        <f t="shared" si="57"/>
        <v>#N/A</v>
      </c>
      <c r="JG26" s="169" t="e">
        <f t="shared" si="58"/>
        <v>#N/A</v>
      </c>
      <c r="JH26" s="169" t="e">
        <f t="shared" si="58"/>
        <v>#N/A</v>
      </c>
      <c r="JI26" s="169" t="e">
        <f t="shared" si="58"/>
        <v>#N/A</v>
      </c>
      <c r="JJ26" s="169" t="e">
        <f t="shared" si="58"/>
        <v>#N/A</v>
      </c>
      <c r="JK26" s="169" t="e">
        <f t="shared" si="58"/>
        <v>#N/A</v>
      </c>
      <c r="JL26" s="169" t="e">
        <f t="shared" si="58"/>
        <v>#N/A</v>
      </c>
      <c r="JM26" s="169" t="e">
        <f t="shared" si="58"/>
        <v>#N/A</v>
      </c>
      <c r="JN26" s="169" t="e">
        <f t="shared" si="58"/>
        <v>#N/A</v>
      </c>
      <c r="JO26" s="169" t="e">
        <f t="shared" si="58"/>
        <v>#N/A</v>
      </c>
      <c r="JP26" s="169" t="e">
        <f t="shared" si="58"/>
        <v>#N/A</v>
      </c>
      <c r="JQ26" s="169" t="e">
        <f t="shared" si="58"/>
        <v>#N/A</v>
      </c>
      <c r="JR26" s="169" t="e">
        <f t="shared" si="58"/>
        <v>#N/A</v>
      </c>
      <c r="JS26" s="169" t="e">
        <f t="shared" si="58"/>
        <v>#N/A</v>
      </c>
      <c r="JT26" s="169" t="e">
        <f t="shared" si="58"/>
        <v>#N/A</v>
      </c>
      <c r="JU26" s="169" t="e">
        <f t="shared" si="58"/>
        <v>#N/A</v>
      </c>
      <c r="JV26" s="169" t="e">
        <f t="shared" si="58"/>
        <v>#N/A</v>
      </c>
      <c r="JW26" s="169" t="e">
        <f t="shared" si="48"/>
        <v>#N/A</v>
      </c>
      <c r="JX26" s="169" t="e">
        <f t="shared" si="48"/>
        <v>#N/A</v>
      </c>
      <c r="JY26" s="169" t="e">
        <f t="shared" si="48"/>
        <v>#N/A</v>
      </c>
      <c r="JZ26" s="169" t="e">
        <f t="shared" si="48"/>
        <v>#N/A</v>
      </c>
      <c r="KA26" s="169" t="e">
        <f t="shared" si="48"/>
        <v>#N/A</v>
      </c>
      <c r="KB26" s="169" t="e">
        <f t="shared" si="48"/>
        <v>#N/A</v>
      </c>
      <c r="KC26" s="169" t="e">
        <f t="shared" si="48"/>
        <v>#N/A</v>
      </c>
      <c r="KD26" s="169" t="e">
        <f t="shared" si="48"/>
        <v>#N/A</v>
      </c>
      <c r="KE26" s="169" t="e">
        <f t="shared" si="48"/>
        <v>#N/A</v>
      </c>
      <c r="KF26" s="169" t="e">
        <f t="shared" si="48"/>
        <v>#N/A</v>
      </c>
      <c r="KG26" s="169" t="e">
        <f t="shared" si="48"/>
        <v>#N/A</v>
      </c>
      <c r="KH26" s="169" t="e">
        <f t="shared" si="59"/>
        <v>#N/A</v>
      </c>
      <c r="KI26" s="169" t="e">
        <f t="shared" si="59"/>
        <v>#N/A</v>
      </c>
      <c r="KJ26" s="169" t="e">
        <f t="shared" si="59"/>
        <v>#N/A</v>
      </c>
      <c r="KK26" s="169" t="e">
        <f t="shared" si="59"/>
        <v>#N/A</v>
      </c>
      <c r="KL26" s="169" t="e">
        <f t="shared" si="59"/>
        <v>#N/A</v>
      </c>
      <c r="KM26" s="169" t="e">
        <f t="shared" si="49"/>
        <v>#N/A</v>
      </c>
      <c r="KN26" s="169" t="e">
        <f t="shared" si="49"/>
        <v>#N/A</v>
      </c>
      <c r="KO26" s="169" t="e">
        <f t="shared" si="49"/>
        <v>#N/A</v>
      </c>
      <c r="KP26" s="169" t="e">
        <f t="shared" si="49"/>
        <v>#N/A</v>
      </c>
      <c r="KQ26" s="169" t="e">
        <f t="shared" si="49"/>
        <v>#N/A</v>
      </c>
      <c r="KR26" s="169" t="e">
        <f t="shared" si="49"/>
        <v>#N/A</v>
      </c>
      <c r="KS26" s="169" t="e">
        <f t="shared" si="49"/>
        <v>#N/A</v>
      </c>
      <c r="KT26" s="169" t="e">
        <f t="shared" si="49"/>
        <v>#N/A</v>
      </c>
      <c r="KU26" s="169" t="e">
        <f t="shared" si="49"/>
        <v>#N/A</v>
      </c>
      <c r="KV26" s="169" t="e">
        <f t="shared" si="49"/>
        <v>#N/A</v>
      </c>
      <c r="KW26" s="169" t="e">
        <f t="shared" si="49"/>
        <v>#N/A</v>
      </c>
      <c r="KX26" s="169" t="e">
        <f t="shared" si="49"/>
        <v>#N/A</v>
      </c>
      <c r="KY26" s="169" t="e">
        <f t="shared" si="49"/>
        <v>#N/A</v>
      </c>
      <c r="KZ26" s="169" t="e">
        <f t="shared" si="49"/>
        <v>#N/A</v>
      </c>
      <c r="LA26" s="169" t="e">
        <f t="shared" si="49"/>
        <v>#N/A</v>
      </c>
      <c r="LB26" s="169" t="e">
        <f t="shared" si="49"/>
        <v>#N/A</v>
      </c>
      <c r="LC26" s="169" t="e">
        <f t="shared" si="60"/>
        <v>#N/A</v>
      </c>
      <c r="LD26" s="169" t="e">
        <f t="shared" si="60"/>
        <v>#N/A</v>
      </c>
      <c r="LE26" s="169" t="e">
        <f t="shared" si="60"/>
        <v>#N/A</v>
      </c>
      <c r="LF26" s="169" t="e">
        <f t="shared" si="60"/>
        <v>#N/A</v>
      </c>
      <c r="LG26" s="169" t="e">
        <f t="shared" si="60"/>
        <v>#N/A</v>
      </c>
      <c r="LH26" s="169" t="e">
        <f t="shared" si="60"/>
        <v>#N/A</v>
      </c>
      <c r="LI26" s="169" t="e">
        <f t="shared" si="60"/>
        <v>#N/A</v>
      </c>
      <c r="LJ26" s="169" t="e">
        <f t="shared" si="60"/>
        <v>#N/A</v>
      </c>
      <c r="LK26" s="169" t="e">
        <f t="shared" si="60"/>
        <v>#N/A</v>
      </c>
      <c r="LL26" s="169" t="e">
        <f t="shared" si="60"/>
        <v>#N/A</v>
      </c>
      <c r="LM26" s="169" t="e">
        <f t="shared" si="60"/>
        <v>#N/A</v>
      </c>
      <c r="LN26" s="169" t="e">
        <f t="shared" si="60"/>
        <v>#N/A</v>
      </c>
      <c r="LO26" s="169" t="e">
        <f t="shared" si="60"/>
        <v>#N/A</v>
      </c>
      <c r="LP26" s="169" t="e">
        <f t="shared" si="60"/>
        <v>#N/A</v>
      </c>
      <c r="LQ26" s="169" t="e">
        <f t="shared" si="60"/>
        <v>#N/A</v>
      </c>
      <c r="LR26" s="169" t="e">
        <f t="shared" si="60"/>
        <v>#N/A</v>
      </c>
      <c r="LS26" s="169" t="e">
        <f t="shared" si="61"/>
        <v>#N/A</v>
      </c>
      <c r="LT26" s="169" t="e">
        <f t="shared" si="61"/>
        <v>#N/A</v>
      </c>
      <c r="LU26" s="169" t="e">
        <f t="shared" si="61"/>
        <v>#N/A</v>
      </c>
      <c r="LV26" s="169" t="e">
        <f t="shared" si="61"/>
        <v>#N/A</v>
      </c>
      <c r="LW26" s="169" t="e">
        <f t="shared" si="61"/>
        <v>#N/A</v>
      </c>
      <c r="LX26" s="169" t="e">
        <f t="shared" si="61"/>
        <v>#N/A</v>
      </c>
      <c r="LY26" s="169" t="e">
        <f t="shared" si="61"/>
        <v>#N/A</v>
      </c>
      <c r="LZ26" s="169" t="e">
        <f t="shared" si="61"/>
        <v>#N/A</v>
      </c>
      <c r="MA26" s="169" t="e">
        <f t="shared" si="61"/>
        <v>#N/A</v>
      </c>
      <c r="MB26" s="169" t="e">
        <f t="shared" si="61"/>
        <v>#N/A</v>
      </c>
      <c r="MC26" s="169" t="e">
        <f t="shared" si="61"/>
        <v>#N/A</v>
      </c>
      <c r="MD26" s="169" t="e">
        <f t="shared" si="61"/>
        <v>#N/A</v>
      </c>
      <c r="ME26" s="169" t="e">
        <f t="shared" si="61"/>
        <v>#N/A</v>
      </c>
      <c r="MF26" s="169" t="e">
        <f t="shared" si="61"/>
        <v>#N/A</v>
      </c>
      <c r="MG26" s="169" t="e">
        <f t="shared" si="61"/>
        <v>#N/A</v>
      </c>
      <c r="MH26" s="169" t="e">
        <f t="shared" si="61"/>
        <v>#N/A</v>
      </c>
      <c r="MI26" s="169" t="e">
        <f t="shared" si="50"/>
        <v>#N/A</v>
      </c>
      <c r="MJ26" s="169" t="e">
        <f t="shared" si="50"/>
        <v>#N/A</v>
      </c>
      <c r="MK26" s="169" t="e">
        <f t="shared" si="50"/>
        <v>#N/A</v>
      </c>
      <c r="ML26" s="169" t="e">
        <f t="shared" si="50"/>
        <v>#N/A</v>
      </c>
      <c r="MM26" s="169" t="e">
        <f t="shared" si="50"/>
        <v>#N/A</v>
      </c>
      <c r="MN26" s="169" t="e">
        <f t="shared" si="50"/>
        <v>#N/A</v>
      </c>
      <c r="MO26" s="169" t="e">
        <f t="shared" si="50"/>
        <v>#N/A</v>
      </c>
      <c r="MP26" s="169" t="e">
        <f t="shared" si="50"/>
        <v>#N/A</v>
      </c>
      <c r="MQ26" s="169" t="e">
        <f t="shared" si="50"/>
        <v>#N/A</v>
      </c>
      <c r="MR26" s="169" t="e">
        <f t="shared" si="50"/>
        <v>#N/A</v>
      </c>
      <c r="MS26" s="169" t="e">
        <f t="shared" si="50"/>
        <v>#N/A</v>
      </c>
      <c r="MT26" s="169" t="e">
        <f t="shared" si="62"/>
        <v>#N/A</v>
      </c>
      <c r="MU26" s="169" t="e">
        <f t="shared" si="62"/>
        <v>#N/A</v>
      </c>
      <c r="MV26" s="169" t="e">
        <f t="shared" si="62"/>
        <v>#N/A</v>
      </c>
      <c r="MW26" s="169" t="e">
        <f t="shared" si="62"/>
        <v>#N/A</v>
      </c>
      <c r="MX26" s="169" t="e">
        <f t="shared" si="62"/>
        <v>#N/A</v>
      </c>
      <c r="MY26" s="169" t="e">
        <f t="shared" si="51"/>
        <v>#N/A</v>
      </c>
      <c r="MZ26" s="169" t="e">
        <f t="shared" si="51"/>
        <v>#N/A</v>
      </c>
      <c r="NA26" s="169" t="e">
        <f t="shared" si="51"/>
        <v>#N/A</v>
      </c>
      <c r="NB26" s="169" t="e">
        <f t="shared" si="51"/>
        <v>#N/A</v>
      </c>
      <c r="NC26" s="169" t="e">
        <f t="shared" si="51"/>
        <v>#N/A</v>
      </c>
      <c r="ND26" s="169" t="e">
        <f t="shared" si="51"/>
        <v>#N/A</v>
      </c>
      <c r="NE26" s="169" t="e">
        <f t="shared" si="51"/>
        <v>#N/A</v>
      </c>
      <c r="NF26" s="169" t="e">
        <f t="shared" si="51"/>
        <v>#N/A</v>
      </c>
      <c r="NG26" s="169" t="e">
        <f t="shared" si="51"/>
        <v>#N/A</v>
      </c>
      <c r="NH26" s="169" t="e">
        <f t="shared" si="51"/>
        <v>#N/A</v>
      </c>
      <c r="NI26" s="169" t="e">
        <f t="shared" si="51"/>
        <v>#N/A</v>
      </c>
      <c r="NJ26" s="169" t="e">
        <f t="shared" si="51"/>
        <v>#N/A</v>
      </c>
      <c r="NK26" s="169" t="e">
        <f t="shared" si="51"/>
        <v>#N/A</v>
      </c>
      <c r="NL26" s="169" t="e">
        <f t="shared" si="51"/>
        <v>#N/A</v>
      </c>
      <c r="NM26" s="169" t="e">
        <f t="shared" si="51"/>
        <v>#N/A</v>
      </c>
      <c r="NN26" s="169" t="e">
        <f t="shared" si="51"/>
        <v>#N/A</v>
      </c>
      <c r="NO26" s="169" t="e">
        <f t="shared" si="63"/>
        <v>#N/A</v>
      </c>
      <c r="NP26" s="169" t="e">
        <f t="shared" si="63"/>
        <v>#N/A</v>
      </c>
      <c r="NQ26" s="169" t="e">
        <f t="shared" si="63"/>
        <v>#N/A</v>
      </c>
      <c r="NR26" s="169" t="e">
        <f t="shared" si="63"/>
        <v>#N/A</v>
      </c>
      <c r="NS26" s="169" t="e">
        <f t="shared" si="63"/>
        <v>#N/A</v>
      </c>
      <c r="NT26" s="169" t="e">
        <f t="shared" si="63"/>
        <v>#N/A</v>
      </c>
      <c r="NU26" s="169" t="e">
        <f t="shared" si="63"/>
        <v>#N/A</v>
      </c>
      <c r="NV26" s="169" t="e">
        <f t="shared" si="63"/>
        <v>#N/A</v>
      </c>
      <c r="NW26" s="169" t="e">
        <f t="shared" si="63"/>
        <v>#N/A</v>
      </c>
      <c r="NX26" s="169" t="e">
        <f t="shared" si="63"/>
        <v>#N/A</v>
      </c>
      <c r="NY26" s="169" t="e">
        <f t="shared" si="63"/>
        <v>#N/A</v>
      </c>
      <c r="NZ26" s="169" t="e">
        <f t="shared" si="63"/>
        <v>#N/A</v>
      </c>
      <c r="OA26" s="169" t="e">
        <f t="shared" si="63"/>
        <v>#N/A</v>
      </c>
      <c r="OB26" s="169" t="e">
        <f t="shared" si="63"/>
        <v>#N/A</v>
      </c>
      <c r="OC26" s="169" t="e">
        <f t="shared" si="63"/>
        <v>#N/A</v>
      </c>
      <c r="OD26" s="169" t="e">
        <f t="shared" si="63"/>
        <v>#N/A</v>
      </c>
      <c r="OE26" s="169" t="e">
        <f t="shared" si="64"/>
        <v>#N/A</v>
      </c>
      <c r="OF26" s="169" t="e">
        <f t="shared" si="64"/>
        <v>#N/A</v>
      </c>
      <c r="OG26" s="169" t="e">
        <f t="shared" si="64"/>
        <v>#N/A</v>
      </c>
      <c r="OH26" s="169" t="e">
        <f t="shared" si="64"/>
        <v>#N/A</v>
      </c>
      <c r="OI26" s="169" t="e">
        <f t="shared" si="64"/>
        <v>#N/A</v>
      </c>
      <c r="OJ26" s="169" t="e">
        <f t="shared" si="64"/>
        <v>#N/A</v>
      </c>
      <c r="OK26" s="169" t="e">
        <f t="shared" si="64"/>
        <v>#N/A</v>
      </c>
      <c r="OL26" s="169" t="e">
        <f t="shared" si="64"/>
        <v>#N/A</v>
      </c>
      <c r="OM26" s="169" t="e">
        <f t="shared" si="64"/>
        <v>#N/A</v>
      </c>
      <c r="ON26" s="169" t="e">
        <f t="shared" si="64"/>
        <v>#N/A</v>
      </c>
      <c r="OO26" s="169" t="e">
        <f t="shared" si="64"/>
        <v>#N/A</v>
      </c>
      <c r="OP26" s="169" t="e">
        <f t="shared" si="64"/>
        <v>#N/A</v>
      </c>
      <c r="OQ26" s="169" t="e">
        <f t="shared" si="64"/>
        <v>#N/A</v>
      </c>
      <c r="OR26" s="169" t="e">
        <f t="shared" si="64"/>
        <v>#N/A</v>
      </c>
      <c r="OS26" s="169" t="e">
        <f t="shared" si="64"/>
        <v>#N/A</v>
      </c>
      <c r="OT26" s="169" t="e">
        <f t="shared" si="64"/>
        <v>#N/A</v>
      </c>
      <c r="OU26" s="169" t="e">
        <f t="shared" si="52"/>
        <v>#N/A</v>
      </c>
      <c r="OV26" s="169" t="e">
        <f t="shared" si="52"/>
        <v>#N/A</v>
      </c>
      <c r="OW26" s="169" t="e">
        <f t="shared" si="52"/>
        <v>#N/A</v>
      </c>
      <c r="OX26" s="169" t="e">
        <f t="shared" si="52"/>
        <v>#N/A</v>
      </c>
      <c r="OY26" s="169" t="e">
        <f t="shared" si="52"/>
        <v>#N/A</v>
      </c>
      <c r="OZ26" s="169" t="e">
        <f t="shared" si="52"/>
        <v>#N/A</v>
      </c>
      <c r="PA26" s="169" t="e">
        <f t="shared" si="52"/>
        <v>#N/A</v>
      </c>
      <c r="PB26" s="169" t="e">
        <f t="shared" si="52"/>
        <v>#N/A</v>
      </c>
      <c r="PC26" s="169" t="e">
        <f t="shared" si="52"/>
        <v>#N/A</v>
      </c>
      <c r="PD26" s="169" t="e">
        <f t="shared" si="52"/>
        <v>#N/A</v>
      </c>
      <c r="PE26" s="169" t="e">
        <f t="shared" si="52"/>
        <v>#N/A</v>
      </c>
      <c r="PF26" s="169" t="e">
        <f t="shared" si="65"/>
        <v>#N/A</v>
      </c>
      <c r="PG26" s="169" t="e">
        <f t="shared" si="65"/>
        <v>#N/A</v>
      </c>
      <c r="PH26" s="169" t="e">
        <f t="shared" si="65"/>
        <v>#N/A</v>
      </c>
      <c r="PI26" s="169" t="e">
        <f t="shared" si="65"/>
        <v>#N/A</v>
      </c>
      <c r="PJ26" s="169" t="e">
        <f t="shared" si="65"/>
        <v>#N/A</v>
      </c>
      <c r="PK26" s="169" t="e">
        <f t="shared" si="65"/>
        <v>#N/A</v>
      </c>
      <c r="PL26" s="169" t="e">
        <f t="shared" si="65"/>
        <v>#N/A</v>
      </c>
      <c r="PM26" s="169" t="e">
        <f t="shared" si="65"/>
        <v>#N/A</v>
      </c>
      <c r="PN26" s="169" t="e">
        <f t="shared" si="65"/>
        <v>#N/A</v>
      </c>
      <c r="PO26" s="169" t="e">
        <f t="shared" si="65"/>
        <v>#N/A</v>
      </c>
    </row>
    <row r="27" spans="1:431" hidden="1" x14ac:dyDescent="0.75">
      <c r="A27" s="390"/>
      <c r="B27" s="396" t="str">
        <f>IF($R27="","",ROUND(_xlfn.NORM.INV(ABS(VLOOKUP($T$1,VLookups!$A$43:$B$44,2,FALSE)-B$2),$N27,$R27),0))</f>
        <v/>
      </c>
      <c r="C27" s="403" t="str">
        <f t="shared" si="30"/>
        <v/>
      </c>
      <c r="D27" s="404" t="str">
        <f t="shared" si="31"/>
        <v/>
      </c>
      <c r="E27" s="109"/>
      <c r="F27" s="117"/>
      <c r="G27" s="122" t="str">
        <f t="shared" si="32"/>
        <v/>
      </c>
      <c r="H27" s="95"/>
      <c r="I27" s="122" t="str">
        <f t="shared" si="33"/>
        <v/>
      </c>
      <c r="J27" s="117"/>
      <c r="K27" s="110"/>
      <c r="L27" s="124" t="str">
        <f t="shared" si="0"/>
        <v/>
      </c>
      <c r="M27" s="124" t="str">
        <f t="shared" si="1"/>
        <v/>
      </c>
      <c r="N27" s="73" t="str">
        <f t="shared" si="34"/>
        <v/>
      </c>
      <c r="O27" s="23"/>
      <c r="P27" s="57"/>
      <c r="Q27" s="280"/>
      <c r="R27" s="74" t="str">
        <f>IF(AND(G27&gt;0,H27&gt;0,I27&gt;0),IF(ISBLANK(Q27),IF(ISBLANK(O27),"",(I27-G27)*VLOOKUP(O27,VLookups!$A$4:$B$13,2,FALSE)),Q27),"")</f>
        <v/>
      </c>
      <c r="S27" s="75" t="str">
        <f t="shared" si="2"/>
        <v/>
      </c>
      <c r="T27" s="95"/>
      <c r="U27" s="270" t="str">
        <f>IF(AND(T27&gt;0,H27&gt;0,NOT(R27="")),ABS(VLOOKUP($T$1,VLookups!$A$43:$B$44,2,FALSE)-_xlfn.NORM.DIST(T27,N27,R27,TRUE)),"")</f>
        <v/>
      </c>
      <c r="V27" s="94" t="str">
        <f>IF(AND($G27&gt;0,$H27&gt;0,$I27&gt;0,NOT(ISBLANK($O27))),_xlfn.NORM.INV(ABS(VLOOKUP($T$1,VLookups!$A$43:$B$44,2,FALSE)-V$3),$N27,$R27),"")</f>
        <v/>
      </c>
      <c r="W27" s="93" t="str">
        <f>IF(AND($G27&gt;0,$H27&gt;0,$I27&gt;0,NOT(ISBLANK($O27))),_xlfn.NORM.INV(ABS(VLOOKUP($T$1,VLookups!$A$43:$B$44,2,FALSE)-W$3),$N27,$R27),"")</f>
        <v/>
      </c>
      <c r="X27" s="94" t="str">
        <f>IF(AND($G27&gt;0,$H27&gt;0,$I27&gt;0,NOT(ISBLANK($O27))),_xlfn.NORM.INV(ABS(VLOOKUP($T$1,VLookups!$A$43:$B$44,2,FALSE)-X$3),$N27,$R27),"")</f>
        <v/>
      </c>
      <c r="Y27" s="93" t="str">
        <f>IF(AND($G27&gt;0,$H27&gt;0,$I27&gt;0,NOT(ISBLANK($O27))),_xlfn.NORM.INV(ABS(VLOOKUP($T$1,VLookups!$A$43:$B$44,2,FALSE)-Y$3),$N27,$R27),"")</f>
        <v/>
      </c>
      <c r="Z27" s="94" t="str">
        <f>IF(AND($G27&gt;0,$H27&gt;0,$I27&gt;0,NOT(ISBLANK($O27))),_xlfn.NORM.INV(ABS(VLOOKUP($T$1,VLookups!$A$43:$B$44,2,FALSE)-Z$3),$N27,$R27),"")</f>
        <v/>
      </c>
      <c r="AA27" s="93" t="str">
        <f>IF(AND($G27&gt;0,$H27&gt;0,$I27&gt;0,NOT(ISBLANK($O27))),_xlfn.NORM.INV(ABS(VLOOKUP($T$1,VLookups!$A$43:$B$44,2,FALSE)-AA$3),$N27,$R27),"")</f>
        <v/>
      </c>
      <c r="AB27" s="5"/>
      <c r="AC27" s="168" t="str">
        <f t="shared" si="35"/>
        <v/>
      </c>
      <c r="AD27" s="49" t="str">
        <f t="shared" si="71"/>
        <v/>
      </c>
      <c r="AE27" s="49" t="str">
        <f t="shared" si="71"/>
        <v/>
      </c>
      <c r="AF27" s="49" t="str">
        <f t="shared" si="71"/>
        <v/>
      </c>
      <c r="AG27" s="49" t="str">
        <f t="shared" si="71"/>
        <v/>
      </c>
      <c r="AH27" s="49" t="str">
        <f t="shared" si="71"/>
        <v/>
      </c>
      <c r="AI27" s="49" t="str">
        <f t="shared" si="71"/>
        <v/>
      </c>
      <c r="AJ27" s="49" t="str">
        <f t="shared" si="71"/>
        <v/>
      </c>
      <c r="AK27" s="49" t="str">
        <f t="shared" si="71"/>
        <v/>
      </c>
      <c r="AL27" s="49" t="str">
        <f t="shared" si="71"/>
        <v/>
      </c>
      <c r="AM27" s="49" t="str">
        <f t="shared" si="71"/>
        <v/>
      </c>
      <c r="AN27" s="49" t="str">
        <f t="shared" si="71"/>
        <v/>
      </c>
      <c r="AO27" s="49" t="str">
        <f t="shared" si="71"/>
        <v/>
      </c>
      <c r="AP27" s="49" t="str">
        <f t="shared" si="71"/>
        <v/>
      </c>
      <c r="AQ27" s="49" t="str">
        <f t="shared" si="71"/>
        <v/>
      </c>
      <c r="AR27" s="49" t="str">
        <f t="shared" si="71"/>
        <v/>
      </c>
      <c r="AS27" s="49" t="str">
        <f t="shared" si="71"/>
        <v/>
      </c>
      <c r="AT27" s="49" t="str">
        <f t="shared" si="67"/>
        <v/>
      </c>
      <c r="AU27" s="49" t="str">
        <f t="shared" si="67"/>
        <v/>
      </c>
      <c r="AV27" s="49" t="str">
        <f t="shared" si="67"/>
        <v/>
      </c>
      <c r="AW27" s="49" t="str">
        <f t="shared" si="67"/>
        <v/>
      </c>
      <c r="AX27" s="49" t="str">
        <f t="shared" si="67"/>
        <v/>
      </c>
      <c r="AY27" s="49" t="str">
        <f t="shared" si="67"/>
        <v/>
      </c>
      <c r="AZ27" s="49" t="str">
        <f t="shared" si="67"/>
        <v/>
      </c>
      <c r="BA27" s="49" t="str">
        <f t="shared" si="67"/>
        <v/>
      </c>
      <c r="BB27" s="49" t="str">
        <f t="shared" si="67"/>
        <v/>
      </c>
      <c r="BC27" s="49" t="str">
        <f t="shared" si="67"/>
        <v/>
      </c>
      <c r="BD27" s="49" t="str">
        <f t="shared" si="67"/>
        <v/>
      </c>
      <c r="BE27" s="49" t="str">
        <f t="shared" si="68"/>
        <v/>
      </c>
      <c r="BF27" s="49" t="str">
        <f t="shared" si="68"/>
        <v/>
      </c>
      <c r="BG27" s="49" t="str">
        <f t="shared" si="68"/>
        <v/>
      </c>
      <c r="BH27" s="49" t="str">
        <f t="shared" si="68"/>
        <v/>
      </c>
      <c r="BI27" s="49" t="str">
        <f t="shared" si="68"/>
        <v/>
      </c>
      <c r="BJ27" s="49" t="str">
        <f t="shared" si="68"/>
        <v/>
      </c>
      <c r="BK27" s="49" t="str">
        <f t="shared" si="68"/>
        <v/>
      </c>
      <c r="BL27" s="49" t="str">
        <f t="shared" si="68"/>
        <v/>
      </c>
      <c r="BM27" s="49" t="str">
        <f t="shared" si="68"/>
        <v/>
      </c>
      <c r="BN27" s="49" t="str">
        <f t="shared" si="68"/>
        <v/>
      </c>
      <c r="BO27" s="49" t="str">
        <f t="shared" si="68"/>
        <v/>
      </c>
      <c r="BP27" s="49" t="str">
        <f t="shared" si="68"/>
        <v/>
      </c>
      <c r="BQ27" s="49" t="str">
        <f t="shared" si="68"/>
        <v/>
      </c>
      <c r="BR27" s="49" t="str">
        <f t="shared" si="68"/>
        <v/>
      </c>
      <c r="BS27" s="49" t="str">
        <f t="shared" si="68"/>
        <v/>
      </c>
      <c r="BT27" s="49" t="str">
        <f t="shared" si="68"/>
        <v/>
      </c>
      <c r="BU27" s="49" t="str">
        <f t="shared" si="69"/>
        <v/>
      </c>
      <c r="BV27" s="49" t="str">
        <f t="shared" si="69"/>
        <v/>
      </c>
      <c r="BW27" s="49" t="str">
        <f t="shared" si="69"/>
        <v/>
      </c>
      <c r="BX27" s="49" t="str">
        <f t="shared" si="69"/>
        <v/>
      </c>
      <c r="BY27" s="49" t="str">
        <f t="shared" si="69"/>
        <v/>
      </c>
      <c r="BZ27" s="49" t="str">
        <f t="shared" si="69"/>
        <v/>
      </c>
      <c r="CA27" s="49" t="str">
        <f t="shared" si="69"/>
        <v/>
      </c>
      <c r="CB27" s="49" t="str">
        <f t="shared" si="69"/>
        <v/>
      </c>
      <c r="CC27" s="49" t="str">
        <f t="shared" si="69"/>
        <v/>
      </c>
      <c r="CD27" s="49" t="str">
        <f t="shared" si="69"/>
        <v/>
      </c>
      <c r="CE27" s="49" t="str">
        <f t="shared" si="69"/>
        <v/>
      </c>
      <c r="CF27" s="49" t="str">
        <f t="shared" si="69"/>
        <v/>
      </c>
      <c r="CG27" s="49" t="str">
        <f t="shared" si="69"/>
        <v/>
      </c>
      <c r="CH27" s="49" t="str">
        <f t="shared" si="69"/>
        <v/>
      </c>
      <c r="CI27" s="49" t="str">
        <f t="shared" si="69"/>
        <v/>
      </c>
      <c r="CJ27" s="49" t="str">
        <f t="shared" si="69"/>
        <v/>
      </c>
      <c r="CK27" s="49" t="str">
        <f t="shared" si="70"/>
        <v/>
      </c>
      <c r="CL27" s="49" t="str">
        <f t="shared" si="70"/>
        <v/>
      </c>
      <c r="CM27" s="49" t="str">
        <f t="shared" si="70"/>
        <v/>
      </c>
      <c r="CN27" s="49" t="str">
        <f t="shared" si="70"/>
        <v/>
      </c>
      <c r="CO27" s="49" t="str">
        <f t="shared" si="70"/>
        <v/>
      </c>
      <c r="CP27" s="49" t="str">
        <f t="shared" si="70"/>
        <v/>
      </c>
      <c r="CQ27" s="49" t="str">
        <f t="shared" si="70"/>
        <v/>
      </c>
      <c r="CR27" s="49" t="str">
        <f t="shared" si="70"/>
        <v/>
      </c>
      <c r="CS27" s="49" t="str">
        <f t="shared" si="70"/>
        <v/>
      </c>
      <c r="CT27" s="49" t="str">
        <f t="shared" si="70"/>
        <v/>
      </c>
      <c r="CU27" s="49" t="str">
        <f t="shared" si="70"/>
        <v/>
      </c>
      <c r="CV27" s="49" t="str">
        <f t="shared" si="70"/>
        <v/>
      </c>
      <c r="CW27" s="49" t="str">
        <f t="shared" si="70"/>
        <v/>
      </c>
      <c r="CX27" s="49" t="str">
        <f t="shared" si="70"/>
        <v/>
      </c>
      <c r="CY27" s="49" t="str">
        <f t="shared" si="70"/>
        <v/>
      </c>
      <c r="CZ27" s="49" t="str">
        <f t="shared" si="70"/>
        <v/>
      </c>
      <c r="DA27" s="49" t="str">
        <f t="shared" si="53"/>
        <v/>
      </c>
      <c r="DB27" s="49" t="str">
        <f t="shared" si="53"/>
        <v/>
      </c>
      <c r="DC27" s="49" t="str">
        <f t="shared" si="53"/>
        <v/>
      </c>
      <c r="DD27" s="49" t="str">
        <f t="shared" si="53"/>
        <v/>
      </c>
      <c r="DE27" s="49" t="str">
        <f t="shared" si="53"/>
        <v/>
      </c>
      <c r="DF27" s="49" t="str">
        <f t="shared" si="53"/>
        <v/>
      </c>
      <c r="DG27" s="49" t="str">
        <f t="shared" si="40"/>
        <v/>
      </c>
      <c r="DH27" s="49" t="str">
        <f t="shared" si="40"/>
        <v/>
      </c>
      <c r="DI27" s="49" t="str">
        <f t="shared" si="40"/>
        <v/>
      </c>
      <c r="DJ27" s="49" t="str">
        <f t="shared" si="40"/>
        <v/>
      </c>
      <c r="DK27" s="49" t="str">
        <f t="shared" si="40"/>
        <v/>
      </c>
      <c r="DL27" s="49" t="str">
        <f t="shared" si="40"/>
        <v/>
      </c>
      <c r="DM27" s="49" t="str">
        <f t="shared" si="40"/>
        <v/>
      </c>
      <c r="DN27" s="49" t="str">
        <f t="shared" si="40"/>
        <v/>
      </c>
      <c r="DO27" s="49" t="str">
        <f t="shared" si="40"/>
        <v/>
      </c>
      <c r="DP27" s="49" t="str">
        <f t="shared" si="40"/>
        <v/>
      </c>
      <c r="DQ27" s="49" t="str">
        <f t="shared" si="40"/>
        <v/>
      </c>
      <c r="DR27" s="49" t="str">
        <f t="shared" si="40"/>
        <v/>
      </c>
      <c r="DS27" s="49" t="str">
        <f t="shared" si="40"/>
        <v/>
      </c>
      <c r="DT27" s="49" t="str">
        <f t="shared" si="40"/>
        <v/>
      </c>
      <c r="DU27" s="49" t="str">
        <f t="shared" si="40"/>
        <v/>
      </c>
      <c r="DV27" s="49" t="str">
        <f t="shared" si="54"/>
        <v/>
      </c>
      <c r="DW27" s="49" t="str">
        <f t="shared" si="54"/>
        <v/>
      </c>
      <c r="DX27" s="49" t="str">
        <f t="shared" si="54"/>
        <v/>
      </c>
      <c r="DY27" s="49" t="str">
        <f t="shared" si="54"/>
        <v/>
      </c>
      <c r="DZ27" s="183" t="str">
        <f t="shared" si="37"/>
        <v/>
      </c>
      <c r="EA27" s="49" t="str">
        <f t="shared" si="55"/>
        <v/>
      </c>
      <c r="EB27" s="49" t="str">
        <f t="shared" si="55"/>
        <v/>
      </c>
      <c r="EC27" s="49" t="str">
        <f t="shared" si="55"/>
        <v/>
      </c>
      <c r="ED27" s="49" t="str">
        <f t="shared" si="55"/>
        <v/>
      </c>
      <c r="EE27" s="49" t="str">
        <f t="shared" si="55"/>
        <v/>
      </c>
      <c r="EF27" s="49" t="str">
        <f t="shared" si="55"/>
        <v/>
      </c>
      <c r="EG27" s="49" t="str">
        <f t="shared" si="55"/>
        <v/>
      </c>
      <c r="EH27" s="49" t="str">
        <f t="shared" si="55"/>
        <v/>
      </c>
      <c r="EI27" s="49" t="str">
        <f t="shared" si="55"/>
        <v/>
      </c>
      <c r="EJ27" s="49" t="str">
        <f t="shared" si="55"/>
        <v/>
      </c>
      <c r="EK27" s="49" t="str">
        <f t="shared" si="55"/>
        <v/>
      </c>
      <c r="EL27" s="49" t="str">
        <f t="shared" si="55"/>
        <v/>
      </c>
      <c r="EM27" s="49" t="str">
        <f t="shared" si="55"/>
        <v/>
      </c>
      <c r="EN27" s="49" t="str">
        <f t="shared" si="55"/>
        <v/>
      </c>
      <c r="EO27" s="49" t="str">
        <f t="shared" si="55"/>
        <v/>
      </c>
      <c r="EP27" s="49" t="str">
        <f t="shared" si="41"/>
        <v/>
      </c>
      <c r="EQ27" s="49" t="str">
        <f t="shared" si="41"/>
        <v/>
      </c>
      <c r="ER27" s="49" t="str">
        <f t="shared" si="41"/>
        <v/>
      </c>
      <c r="ES27" s="49" t="str">
        <f t="shared" si="41"/>
        <v/>
      </c>
      <c r="ET27" s="49" t="str">
        <f t="shared" si="41"/>
        <v/>
      </c>
      <c r="EU27" s="49" t="str">
        <f t="shared" si="41"/>
        <v/>
      </c>
      <c r="EV27" s="49" t="str">
        <f t="shared" si="41"/>
        <v/>
      </c>
      <c r="EW27" s="49" t="str">
        <f t="shared" si="41"/>
        <v/>
      </c>
      <c r="EX27" s="49" t="str">
        <f t="shared" si="41"/>
        <v/>
      </c>
      <c r="EY27" s="49" t="str">
        <f t="shared" si="41"/>
        <v/>
      </c>
      <c r="EZ27" s="49" t="str">
        <f t="shared" si="41"/>
        <v/>
      </c>
      <c r="FA27" s="49" t="str">
        <f t="shared" si="41"/>
        <v/>
      </c>
      <c r="FB27" s="49" t="str">
        <f t="shared" si="41"/>
        <v/>
      </c>
      <c r="FC27" s="49" t="str">
        <f t="shared" si="41"/>
        <v/>
      </c>
      <c r="FD27" s="49" t="str">
        <f t="shared" si="41"/>
        <v/>
      </c>
      <c r="FE27" s="49" t="str">
        <f t="shared" si="41"/>
        <v/>
      </c>
      <c r="FF27" s="49" t="str">
        <f t="shared" si="42"/>
        <v/>
      </c>
      <c r="FG27" s="49" t="str">
        <f t="shared" si="42"/>
        <v/>
      </c>
      <c r="FH27" s="49" t="str">
        <f t="shared" si="42"/>
        <v/>
      </c>
      <c r="FI27" s="49" t="str">
        <f t="shared" si="42"/>
        <v/>
      </c>
      <c r="FJ27" s="49" t="str">
        <f t="shared" si="42"/>
        <v/>
      </c>
      <c r="FK27" s="49" t="str">
        <f t="shared" si="42"/>
        <v/>
      </c>
      <c r="FL27" s="49" t="str">
        <f t="shared" si="42"/>
        <v/>
      </c>
      <c r="FM27" s="49" t="str">
        <f t="shared" si="42"/>
        <v/>
      </c>
      <c r="FN27" s="49" t="str">
        <f t="shared" si="42"/>
        <v/>
      </c>
      <c r="FO27" s="49" t="str">
        <f t="shared" si="42"/>
        <v/>
      </c>
      <c r="FP27" s="49" t="str">
        <f t="shared" si="42"/>
        <v/>
      </c>
      <c r="FQ27" s="49" t="str">
        <f t="shared" si="42"/>
        <v/>
      </c>
      <c r="FR27" s="49" t="str">
        <f t="shared" si="42"/>
        <v/>
      </c>
      <c r="FS27" s="49" t="str">
        <f t="shared" si="42"/>
        <v/>
      </c>
      <c r="FT27" s="49" t="str">
        <f t="shared" si="42"/>
        <v/>
      </c>
      <c r="FU27" s="49" t="str">
        <f t="shared" si="42"/>
        <v/>
      </c>
      <c r="FV27" s="49" t="str">
        <f t="shared" si="43"/>
        <v/>
      </c>
      <c r="FW27" s="49" t="str">
        <f t="shared" si="43"/>
        <v/>
      </c>
      <c r="FX27" s="49" t="str">
        <f t="shared" si="43"/>
        <v/>
      </c>
      <c r="FY27" s="49" t="str">
        <f t="shared" si="43"/>
        <v/>
      </c>
      <c r="FZ27" s="49" t="str">
        <f t="shared" si="43"/>
        <v/>
      </c>
      <c r="GA27" s="49" t="str">
        <f t="shared" si="43"/>
        <v/>
      </c>
      <c r="GB27" s="49" t="str">
        <f t="shared" si="43"/>
        <v/>
      </c>
      <c r="GC27" s="49" t="str">
        <f t="shared" si="43"/>
        <v/>
      </c>
      <c r="GD27" s="49" t="str">
        <f t="shared" si="43"/>
        <v/>
      </c>
      <c r="GE27" s="49" t="str">
        <f t="shared" si="43"/>
        <v/>
      </c>
      <c r="GF27" s="49" t="str">
        <f t="shared" si="43"/>
        <v/>
      </c>
      <c r="GG27" s="49" t="str">
        <f t="shared" si="43"/>
        <v/>
      </c>
      <c r="GH27" s="49" t="str">
        <f t="shared" si="43"/>
        <v/>
      </c>
      <c r="GI27" s="49" t="str">
        <f t="shared" si="43"/>
        <v/>
      </c>
      <c r="GJ27" s="49" t="str">
        <f t="shared" si="43"/>
        <v/>
      </c>
      <c r="GK27" s="49" t="str">
        <f t="shared" si="43"/>
        <v/>
      </c>
      <c r="GL27" s="49" t="str">
        <f t="shared" si="44"/>
        <v/>
      </c>
      <c r="GM27" s="49" t="str">
        <f t="shared" si="44"/>
        <v/>
      </c>
      <c r="GN27" s="49" t="str">
        <f t="shared" si="44"/>
        <v/>
      </c>
      <c r="GO27" s="49" t="str">
        <f t="shared" si="44"/>
        <v/>
      </c>
      <c r="GP27" s="49" t="str">
        <f t="shared" si="44"/>
        <v/>
      </c>
      <c r="GQ27" s="49" t="str">
        <f t="shared" si="44"/>
        <v/>
      </c>
      <c r="GR27" s="49" t="str">
        <f t="shared" si="44"/>
        <v/>
      </c>
      <c r="GS27" s="49" t="str">
        <f t="shared" si="44"/>
        <v/>
      </c>
      <c r="GT27" s="49" t="str">
        <f t="shared" si="44"/>
        <v/>
      </c>
      <c r="GU27" s="49" t="str">
        <f t="shared" si="44"/>
        <v/>
      </c>
      <c r="GV27" s="49" t="str">
        <f t="shared" si="44"/>
        <v/>
      </c>
      <c r="GW27" s="49" t="str">
        <f t="shared" si="44"/>
        <v/>
      </c>
      <c r="GX27" s="49" t="str">
        <f t="shared" si="44"/>
        <v/>
      </c>
      <c r="GY27" s="49" t="str">
        <f t="shared" si="44"/>
        <v/>
      </c>
      <c r="GZ27" s="49" t="str">
        <f t="shared" si="44"/>
        <v/>
      </c>
      <c r="HA27" s="49" t="str">
        <f t="shared" si="44"/>
        <v/>
      </c>
      <c r="HB27" s="49" t="str">
        <f t="shared" si="45"/>
        <v/>
      </c>
      <c r="HC27" s="49" t="str">
        <f t="shared" si="45"/>
        <v/>
      </c>
      <c r="HD27" s="49" t="str">
        <f t="shared" si="45"/>
        <v/>
      </c>
      <c r="HE27" s="49" t="str">
        <f t="shared" si="45"/>
        <v/>
      </c>
      <c r="HF27" s="49" t="str">
        <f t="shared" si="45"/>
        <v/>
      </c>
      <c r="HG27" s="49" t="str">
        <f t="shared" si="45"/>
        <v/>
      </c>
      <c r="HH27" s="49" t="str">
        <f t="shared" si="45"/>
        <v/>
      </c>
      <c r="HI27" s="49" t="str">
        <f t="shared" si="45"/>
        <v/>
      </c>
      <c r="HJ27" s="49" t="str">
        <f t="shared" si="45"/>
        <v/>
      </c>
      <c r="HK27" s="49" t="str">
        <f t="shared" si="45"/>
        <v/>
      </c>
      <c r="HL27" s="49" t="str">
        <f t="shared" si="45"/>
        <v/>
      </c>
      <c r="HM27" s="49" t="str">
        <f t="shared" si="45"/>
        <v/>
      </c>
      <c r="HN27" s="49" t="str">
        <f t="shared" si="45"/>
        <v/>
      </c>
      <c r="HO27" s="49" t="str">
        <f t="shared" si="45"/>
        <v/>
      </c>
      <c r="HP27" s="49" t="str">
        <f t="shared" si="45"/>
        <v/>
      </c>
      <c r="HQ27" s="49" t="str">
        <f t="shared" si="45"/>
        <v/>
      </c>
      <c r="HR27" s="49" t="str">
        <f t="shared" si="46"/>
        <v/>
      </c>
      <c r="HS27" s="49" t="str">
        <f t="shared" si="16"/>
        <v/>
      </c>
      <c r="HT27" s="49" t="str">
        <f t="shared" si="16"/>
        <v/>
      </c>
      <c r="HU27" s="49" t="str">
        <f t="shared" si="16"/>
        <v/>
      </c>
      <c r="HV27" s="49" t="str">
        <f t="shared" si="16"/>
        <v/>
      </c>
      <c r="HW27" s="169" t="e">
        <f t="shared" si="56"/>
        <v>#N/A</v>
      </c>
      <c r="HX27" s="169" t="e">
        <f t="shared" si="56"/>
        <v>#N/A</v>
      </c>
      <c r="HY27" s="169" t="e">
        <f t="shared" si="56"/>
        <v>#N/A</v>
      </c>
      <c r="HZ27" s="169" t="e">
        <f t="shared" si="56"/>
        <v>#N/A</v>
      </c>
      <c r="IA27" s="169" t="e">
        <f t="shared" si="47"/>
        <v>#N/A</v>
      </c>
      <c r="IB27" s="169" t="e">
        <f t="shared" si="47"/>
        <v>#N/A</v>
      </c>
      <c r="IC27" s="169" t="e">
        <f t="shared" si="47"/>
        <v>#N/A</v>
      </c>
      <c r="ID27" s="169" t="e">
        <f t="shared" si="47"/>
        <v>#N/A</v>
      </c>
      <c r="IE27" s="169" t="e">
        <f t="shared" si="47"/>
        <v>#N/A</v>
      </c>
      <c r="IF27" s="169" t="e">
        <f t="shared" si="47"/>
        <v>#N/A</v>
      </c>
      <c r="IG27" s="169" t="e">
        <f t="shared" si="47"/>
        <v>#N/A</v>
      </c>
      <c r="IH27" s="169" t="e">
        <f t="shared" si="47"/>
        <v>#N/A</v>
      </c>
      <c r="II27" s="169" t="e">
        <f t="shared" si="47"/>
        <v>#N/A</v>
      </c>
      <c r="IJ27" s="169" t="e">
        <f t="shared" si="47"/>
        <v>#N/A</v>
      </c>
      <c r="IK27" s="169" t="e">
        <f t="shared" si="47"/>
        <v>#N/A</v>
      </c>
      <c r="IL27" s="169" t="e">
        <f t="shared" si="47"/>
        <v>#N/A</v>
      </c>
      <c r="IM27" s="169" t="e">
        <f t="shared" si="47"/>
        <v>#N/A</v>
      </c>
      <c r="IN27" s="169" t="e">
        <f t="shared" si="47"/>
        <v>#N/A</v>
      </c>
      <c r="IO27" s="169" t="e">
        <f t="shared" si="47"/>
        <v>#N/A</v>
      </c>
      <c r="IP27" s="169" t="e">
        <f t="shared" si="47"/>
        <v>#N/A</v>
      </c>
      <c r="IQ27" s="169" t="e">
        <f t="shared" si="57"/>
        <v>#N/A</v>
      </c>
      <c r="IR27" s="169" t="e">
        <f t="shared" si="57"/>
        <v>#N/A</v>
      </c>
      <c r="IS27" s="169" t="e">
        <f t="shared" si="57"/>
        <v>#N/A</v>
      </c>
      <c r="IT27" s="169" t="e">
        <f t="shared" si="57"/>
        <v>#N/A</v>
      </c>
      <c r="IU27" s="169" t="e">
        <f t="shared" si="57"/>
        <v>#N/A</v>
      </c>
      <c r="IV27" s="169" t="e">
        <f t="shared" si="57"/>
        <v>#N/A</v>
      </c>
      <c r="IW27" s="169" t="e">
        <f t="shared" si="57"/>
        <v>#N/A</v>
      </c>
      <c r="IX27" s="169" t="e">
        <f t="shared" si="57"/>
        <v>#N/A</v>
      </c>
      <c r="IY27" s="169" t="e">
        <f t="shared" si="57"/>
        <v>#N/A</v>
      </c>
      <c r="IZ27" s="169" t="e">
        <f t="shared" si="57"/>
        <v>#N/A</v>
      </c>
      <c r="JA27" s="169" t="e">
        <f t="shared" si="57"/>
        <v>#N/A</v>
      </c>
      <c r="JB27" s="169" t="e">
        <f t="shared" si="57"/>
        <v>#N/A</v>
      </c>
      <c r="JC27" s="169" t="e">
        <f t="shared" si="57"/>
        <v>#N/A</v>
      </c>
      <c r="JD27" s="169" t="e">
        <f t="shared" si="57"/>
        <v>#N/A</v>
      </c>
      <c r="JE27" s="169" t="e">
        <f t="shared" si="57"/>
        <v>#N/A</v>
      </c>
      <c r="JF27" s="169" t="e">
        <f t="shared" si="57"/>
        <v>#N/A</v>
      </c>
      <c r="JG27" s="169" t="e">
        <f t="shared" si="58"/>
        <v>#N/A</v>
      </c>
      <c r="JH27" s="169" t="e">
        <f t="shared" si="58"/>
        <v>#N/A</v>
      </c>
      <c r="JI27" s="169" t="e">
        <f t="shared" si="58"/>
        <v>#N/A</v>
      </c>
      <c r="JJ27" s="169" t="e">
        <f t="shared" si="58"/>
        <v>#N/A</v>
      </c>
      <c r="JK27" s="169" t="e">
        <f t="shared" si="58"/>
        <v>#N/A</v>
      </c>
      <c r="JL27" s="169" t="e">
        <f t="shared" si="58"/>
        <v>#N/A</v>
      </c>
      <c r="JM27" s="169" t="e">
        <f t="shared" si="58"/>
        <v>#N/A</v>
      </c>
      <c r="JN27" s="169" t="e">
        <f t="shared" si="58"/>
        <v>#N/A</v>
      </c>
      <c r="JO27" s="169" t="e">
        <f t="shared" si="58"/>
        <v>#N/A</v>
      </c>
      <c r="JP27" s="169" t="e">
        <f t="shared" si="58"/>
        <v>#N/A</v>
      </c>
      <c r="JQ27" s="169" t="e">
        <f t="shared" si="58"/>
        <v>#N/A</v>
      </c>
      <c r="JR27" s="169" t="e">
        <f t="shared" si="58"/>
        <v>#N/A</v>
      </c>
      <c r="JS27" s="169" t="e">
        <f t="shared" si="58"/>
        <v>#N/A</v>
      </c>
      <c r="JT27" s="169" t="e">
        <f t="shared" si="58"/>
        <v>#N/A</v>
      </c>
      <c r="JU27" s="169" t="e">
        <f t="shared" si="58"/>
        <v>#N/A</v>
      </c>
      <c r="JV27" s="169" t="e">
        <f t="shared" si="58"/>
        <v>#N/A</v>
      </c>
      <c r="JW27" s="169" t="e">
        <f t="shared" si="48"/>
        <v>#N/A</v>
      </c>
      <c r="JX27" s="169" t="e">
        <f t="shared" si="48"/>
        <v>#N/A</v>
      </c>
      <c r="JY27" s="169" t="e">
        <f t="shared" si="48"/>
        <v>#N/A</v>
      </c>
      <c r="JZ27" s="169" t="e">
        <f t="shared" si="48"/>
        <v>#N/A</v>
      </c>
      <c r="KA27" s="169" t="e">
        <f t="shared" si="48"/>
        <v>#N/A</v>
      </c>
      <c r="KB27" s="169" t="e">
        <f t="shared" si="48"/>
        <v>#N/A</v>
      </c>
      <c r="KC27" s="169" t="e">
        <f t="shared" si="48"/>
        <v>#N/A</v>
      </c>
      <c r="KD27" s="169" t="e">
        <f t="shared" si="48"/>
        <v>#N/A</v>
      </c>
      <c r="KE27" s="169" t="e">
        <f t="shared" si="48"/>
        <v>#N/A</v>
      </c>
      <c r="KF27" s="169" t="e">
        <f t="shared" si="48"/>
        <v>#N/A</v>
      </c>
      <c r="KG27" s="169" t="e">
        <f t="shared" si="48"/>
        <v>#N/A</v>
      </c>
      <c r="KH27" s="169" t="e">
        <f t="shared" si="59"/>
        <v>#N/A</v>
      </c>
      <c r="KI27" s="169" t="e">
        <f t="shared" si="59"/>
        <v>#N/A</v>
      </c>
      <c r="KJ27" s="169" t="e">
        <f t="shared" si="59"/>
        <v>#N/A</v>
      </c>
      <c r="KK27" s="169" t="e">
        <f t="shared" si="59"/>
        <v>#N/A</v>
      </c>
      <c r="KL27" s="169" t="e">
        <f t="shared" si="59"/>
        <v>#N/A</v>
      </c>
      <c r="KM27" s="169" t="e">
        <f t="shared" si="49"/>
        <v>#N/A</v>
      </c>
      <c r="KN27" s="169" t="e">
        <f t="shared" si="49"/>
        <v>#N/A</v>
      </c>
      <c r="KO27" s="169" t="e">
        <f t="shared" si="49"/>
        <v>#N/A</v>
      </c>
      <c r="KP27" s="169" t="e">
        <f t="shared" si="49"/>
        <v>#N/A</v>
      </c>
      <c r="KQ27" s="169" t="e">
        <f t="shared" si="49"/>
        <v>#N/A</v>
      </c>
      <c r="KR27" s="169" t="e">
        <f t="shared" si="49"/>
        <v>#N/A</v>
      </c>
      <c r="KS27" s="169" t="e">
        <f t="shared" si="49"/>
        <v>#N/A</v>
      </c>
      <c r="KT27" s="169" t="e">
        <f t="shared" si="49"/>
        <v>#N/A</v>
      </c>
      <c r="KU27" s="169" t="e">
        <f t="shared" si="49"/>
        <v>#N/A</v>
      </c>
      <c r="KV27" s="169" t="e">
        <f t="shared" si="49"/>
        <v>#N/A</v>
      </c>
      <c r="KW27" s="169" t="e">
        <f t="shared" si="49"/>
        <v>#N/A</v>
      </c>
      <c r="KX27" s="169" t="e">
        <f t="shared" si="49"/>
        <v>#N/A</v>
      </c>
      <c r="KY27" s="169" t="e">
        <f t="shared" si="49"/>
        <v>#N/A</v>
      </c>
      <c r="KZ27" s="169" t="e">
        <f t="shared" si="49"/>
        <v>#N/A</v>
      </c>
      <c r="LA27" s="169" t="e">
        <f t="shared" si="49"/>
        <v>#N/A</v>
      </c>
      <c r="LB27" s="169" t="e">
        <f t="shared" si="49"/>
        <v>#N/A</v>
      </c>
      <c r="LC27" s="169" t="e">
        <f t="shared" si="60"/>
        <v>#N/A</v>
      </c>
      <c r="LD27" s="169" t="e">
        <f t="shared" si="60"/>
        <v>#N/A</v>
      </c>
      <c r="LE27" s="169" t="e">
        <f t="shared" si="60"/>
        <v>#N/A</v>
      </c>
      <c r="LF27" s="169" t="e">
        <f t="shared" si="60"/>
        <v>#N/A</v>
      </c>
      <c r="LG27" s="169" t="e">
        <f t="shared" si="60"/>
        <v>#N/A</v>
      </c>
      <c r="LH27" s="169" t="e">
        <f t="shared" si="60"/>
        <v>#N/A</v>
      </c>
      <c r="LI27" s="169" t="e">
        <f t="shared" si="60"/>
        <v>#N/A</v>
      </c>
      <c r="LJ27" s="169" t="e">
        <f t="shared" si="60"/>
        <v>#N/A</v>
      </c>
      <c r="LK27" s="169" t="e">
        <f t="shared" si="60"/>
        <v>#N/A</v>
      </c>
      <c r="LL27" s="169" t="e">
        <f t="shared" si="60"/>
        <v>#N/A</v>
      </c>
      <c r="LM27" s="169" t="e">
        <f t="shared" si="60"/>
        <v>#N/A</v>
      </c>
      <c r="LN27" s="169" t="e">
        <f t="shared" si="60"/>
        <v>#N/A</v>
      </c>
      <c r="LO27" s="169" t="e">
        <f t="shared" si="60"/>
        <v>#N/A</v>
      </c>
      <c r="LP27" s="169" t="e">
        <f t="shared" si="60"/>
        <v>#N/A</v>
      </c>
      <c r="LQ27" s="169" t="e">
        <f t="shared" si="60"/>
        <v>#N/A</v>
      </c>
      <c r="LR27" s="169" t="e">
        <f t="shared" si="60"/>
        <v>#N/A</v>
      </c>
      <c r="LS27" s="169" t="e">
        <f t="shared" si="61"/>
        <v>#N/A</v>
      </c>
      <c r="LT27" s="169" t="e">
        <f t="shared" si="61"/>
        <v>#N/A</v>
      </c>
      <c r="LU27" s="169" t="e">
        <f t="shared" si="61"/>
        <v>#N/A</v>
      </c>
      <c r="LV27" s="169" t="e">
        <f t="shared" si="61"/>
        <v>#N/A</v>
      </c>
      <c r="LW27" s="169" t="e">
        <f t="shared" si="61"/>
        <v>#N/A</v>
      </c>
      <c r="LX27" s="169" t="e">
        <f t="shared" si="61"/>
        <v>#N/A</v>
      </c>
      <c r="LY27" s="169" t="e">
        <f t="shared" si="61"/>
        <v>#N/A</v>
      </c>
      <c r="LZ27" s="169" t="e">
        <f t="shared" si="61"/>
        <v>#N/A</v>
      </c>
      <c r="MA27" s="169" t="e">
        <f t="shared" si="61"/>
        <v>#N/A</v>
      </c>
      <c r="MB27" s="169" t="e">
        <f t="shared" si="61"/>
        <v>#N/A</v>
      </c>
      <c r="MC27" s="169" t="e">
        <f t="shared" si="61"/>
        <v>#N/A</v>
      </c>
      <c r="MD27" s="169" t="e">
        <f t="shared" si="61"/>
        <v>#N/A</v>
      </c>
      <c r="ME27" s="169" t="e">
        <f t="shared" si="61"/>
        <v>#N/A</v>
      </c>
      <c r="MF27" s="169" t="e">
        <f t="shared" si="61"/>
        <v>#N/A</v>
      </c>
      <c r="MG27" s="169" t="e">
        <f t="shared" si="61"/>
        <v>#N/A</v>
      </c>
      <c r="MH27" s="169" t="e">
        <f t="shared" si="61"/>
        <v>#N/A</v>
      </c>
      <c r="MI27" s="169" t="e">
        <f t="shared" si="50"/>
        <v>#N/A</v>
      </c>
      <c r="MJ27" s="169" t="e">
        <f t="shared" si="50"/>
        <v>#N/A</v>
      </c>
      <c r="MK27" s="169" t="e">
        <f t="shared" si="50"/>
        <v>#N/A</v>
      </c>
      <c r="ML27" s="169" t="e">
        <f t="shared" si="50"/>
        <v>#N/A</v>
      </c>
      <c r="MM27" s="169" t="e">
        <f t="shared" si="50"/>
        <v>#N/A</v>
      </c>
      <c r="MN27" s="169" t="e">
        <f t="shared" si="50"/>
        <v>#N/A</v>
      </c>
      <c r="MO27" s="169" t="e">
        <f t="shared" si="50"/>
        <v>#N/A</v>
      </c>
      <c r="MP27" s="169" t="e">
        <f t="shared" si="50"/>
        <v>#N/A</v>
      </c>
      <c r="MQ27" s="169" t="e">
        <f t="shared" si="50"/>
        <v>#N/A</v>
      </c>
      <c r="MR27" s="169" t="e">
        <f t="shared" si="50"/>
        <v>#N/A</v>
      </c>
      <c r="MS27" s="169" t="e">
        <f t="shared" si="50"/>
        <v>#N/A</v>
      </c>
      <c r="MT27" s="169" t="e">
        <f t="shared" si="62"/>
        <v>#N/A</v>
      </c>
      <c r="MU27" s="169" t="e">
        <f t="shared" si="62"/>
        <v>#N/A</v>
      </c>
      <c r="MV27" s="169" t="e">
        <f t="shared" si="62"/>
        <v>#N/A</v>
      </c>
      <c r="MW27" s="169" t="e">
        <f t="shared" si="62"/>
        <v>#N/A</v>
      </c>
      <c r="MX27" s="169" t="e">
        <f t="shared" si="62"/>
        <v>#N/A</v>
      </c>
      <c r="MY27" s="169" t="e">
        <f t="shared" si="51"/>
        <v>#N/A</v>
      </c>
      <c r="MZ27" s="169" t="e">
        <f t="shared" si="51"/>
        <v>#N/A</v>
      </c>
      <c r="NA27" s="169" t="e">
        <f t="shared" si="51"/>
        <v>#N/A</v>
      </c>
      <c r="NB27" s="169" t="e">
        <f t="shared" si="51"/>
        <v>#N/A</v>
      </c>
      <c r="NC27" s="169" t="e">
        <f t="shared" si="51"/>
        <v>#N/A</v>
      </c>
      <c r="ND27" s="169" t="e">
        <f t="shared" si="51"/>
        <v>#N/A</v>
      </c>
      <c r="NE27" s="169" t="e">
        <f t="shared" si="51"/>
        <v>#N/A</v>
      </c>
      <c r="NF27" s="169" t="e">
        <f t="shared" si="51"/>
        <v>#N/A</v>
      </c>
      <c r="NG27" s="169" t="e">
        <f t="shared" si="51"/>
        <v>#N/A</v>
      </c>
      <c r="NH27" s="169" t="e">
        <f t="shared" si="51"/>
        <v>#N/A</v>
      </c>
      <c r="NI27" s="169" t="e">
        <f t="shared" si="51"/>
        <v>#N/A</v>
      </c>
      <c r="NJ27" s="169" t="e">
        <f t="shared" si="51"/>
        <v>#N/A</v>
      </c>
      <c r="NK27" s="169" t="e">
        <f t="shared" si="51"/>
        <v>#N/A</v>
      </c>
      <c r="NL27" s="169" t="e">
        <f t="shared" si="51"/>
        <v>#N/A</v>
      </c>
      <c r="NM27" s="169" t="e">
        <f t="shared" si="51"/>
        <v>#N/A</v>
      </c>
      <c r="NN27" s="169" t="e">
        <f t="shared" si="51"/>
        <v>#N/A</v>
      </c>
      <c r="NO27" s="169" t="e">
        <f t="shared" si="63"/>
        <v>#N/A</v>
      </c>
      <c r="NP27" s="169" t="e">
        <f t="shared" si="63"/>
        <v>#N/A</v>
      </c>
      <c r="NQ27" s="169" t="e">
        <f t="shared" si="63"/>
        <v>#N/A</v>
      </c>
      <c r="NR27" s="169" t="e">
        <f t="shared" si="63"/>
        <v>#N/A</v>
      </c>
      <c r="NS27" s="169" t="e">
        <f t="shared" si="63"/>
        <v>#N/A</v>
      </c>
      <c r="NT27" s="169" t="e">
        <f t="shared" si="63"/>
        <v>#N/A</v>
      </c>
      <c r="NU27" s="169" t="e">
        <f t="shared" si="63"/>
        <v>#N/A</v>
      </c>
      <c r="NV27" s="169" t="e">
        <f t="shared" si="63"/>
        <v>#N/A</v>
      </c>
      <c r="NW27" s="169" t="e">
        <f t="shared" si="63"/>
        <v>#N/A</v>
      </c>
      <c r="NX27" s="169" t="e">
        <f t="shared" si="63"/>
        <v>#N/A</v>
      </c>
      <c r="NY27" s="169" t="e">
        <f t="shared" si="63"/>
        <v>#N/A</v>
      </c>
      <c r="NZ27" s="169" t="e">
        <f t="shared" si="63"/>
        <v>#N/A</v>
      </c>
      <c r="OA27" s="169" t="e">
        <f t="shared" si="63"/>
        <v>#N/A</v>
      </c>
      <c r="OB27" s="169" t="e">
        <f t="shared" si="63"/>
        <v>#N/A</v>
      </c>
      <c r="OC27" s="169" t="e">
        <f t="shared" si="63"/>
        <v>#N/A</v>
      </c>
      <c r="OD27" s="169" t="e">
        <f t="shared" si="63"/>
        <v>#N/A</v>
      </c>
      <c r="OE27" s="169" t="e">
        <f t="shared" si="64"/>
        <v>#N/A</v>
      </c>
      <c r="OF27" s="169" t="e">
        <f t="shared" si="64"/>
        <v>#N/A</v>
      </c>
      <c r="OG27" s="169" t="e">
        <f t="shared" si="64"/>
        <v>#N/A</v>
      </c>
      <c r="OH27" s="169" t="e">
        <f t="shared" si="64"/>
        <v>#N/A</v>
      </c>
      <c r="OI27" s="169" t="e">
        <f t="shared" si="64"/>
        <v>#N/A</v>
      </c>
      <c r="OJ27" s="169" t="e">
        <f t="shared" si="64"/>
        <v>#N/A</v>
      </c>
      <c r="OK27" s="169" t="e">
        <f t="shared" si="64"/>
        <v>#N/A</v>
      </c>
      <c r="OL27" s="169" t="e">
        <f t="shared" si="64"/>
        <v>#N/A</v>
      </c>
      <c r="OM27" s="169" t="e">
        <f t="shared" si="64"/>
        <v>#N/A</v>
      </c>
      <c r="ON27" s="169" t="e">
        <f t="shared" si="64"/>
        <v>#N/A</v>
      </c>
      <c r="OO27" s="169" t="e">
        <f t="shared" si="64"/>
        <v>#N/A</v>
      </c>
      <c r="OP27" s="169" t="e">
        <f t="shared" si="64"/>
        <v>#N/A</v>
      </c>
      <c r="OQ27" s="169" t="e">
        <f t="shared" si="64"/>
        <v>#N/A</v>
      </c>
      <c r="OR27" s="169" t="e">
        <f t="shared" si="64"/>
        <v>#N/A</v>
      </c>
      <c r="OS27" s="169" t="e">
        <f t="shared" si="64"/>
        <v>#N/A</v>
      </c>
      <c r="OT27" s="169" t="e">
        <f t="shared" si="64"/>
        <v>#N/A</v>
      </c>
      <c r="OU27" s="169" t="e">
        <f t="shared" si="52"/>
        <v>#N/A</v>
      </c>
      <c r="OV27" s="169" t="e">
        <f t="shared" si="52"/>
        <v>#N/A</v>
      </c>
      <c r="OW27" s="169" t="e">
        <f t="shared" si="52"/>
        <v>#N/A</v>
      </c>
      <c r="OX27" s="169" t="e">
        <f t="shared" si="52"/>
        <v>#N/A</v>
      </c>
      <c r="OY27" s="169" t="e">
        <f t="shared" si="52"/>
        <v>#N/A</v>
      </c>
      <c r="OZ27" s="169" t="e">
        <f t="shared" si="52"/>
        <v>#N/A</v>
      </c>
      <c r="PA27" s="169" t="e">
        <f t="shared" si="52"/>
        <v>#N/A</v>
      </c>
      <c r="PB27" s="169" t="e">
        <f t="shared" si="52"/>
        <v>#N/A</v>
      </c>
      <c r="PC27" s="169" t="e">
        <f t="shared" si="52"/>
        <v>#N/A</v>
      </c>
      <c r="PD27" s="169" t="e">
        <f t="shared" si="52"/>
        <v>#N/A</v>
      </c>
      <c r="PE27" s="169" t="e">
        <f t="shared" si="52"/>
        <v>#N/A</v>
      </c>
      <c r="PF27" s="169" t="e">
        <f t="shared" si="65"/>
        <v>#N/A</v>
      </c>
      <c r="PG27" s="169" t="e">
        <f t="shared" si="65"/>
        <v>#N/A</v>
      </c>
      <c r="PH27" s="169" t="e">
        <f t="shared" si="65"/>
        <v>#N/A</v>
      </c>
      <c r="PI27" s="169" t="e">
        <f t="shared" si="65"/>
        <v>#N/A</v>
      </c>
      <c r="PJ27" s="169" t="e">
        <f t="shared" si="65"/>
        <v>#N/A</v>
      </c>
      <c r="PK27" s="169" t="e">
        <f t="shared" si="65"/>
        <v>#N/A</v>
      </c>
      <c r="PL27" s="169" t="e">
        <f t="shared" si="65"/>
        <v>#N/A</v>
      </c>
      <c r="PM27" s="169" t="e">
        <f t="shared" si="65"/>
        <v>#N/A</v>
      </c>
      <c r="PN27" s="169" t="e">
        <f t="shared" si="65"/>
        <v>#N/A</v>
      </c>
      <c r="PO27" s="169" t="e">
        <f t="shared" si="65"/>
        <v>#N/A</v>
      </c>
    </row>
    <row r="28" spans="1:431" hidden="1" x14ac:dyDescent="0.75">
      <c r="A28" s="390"/>
      <c r="B28" s="396" t="str">
        <f>IF($R28="","",ROUND(_xlfn.NORM.INV(ABS(VLOOKUP($T$1,VLookups!$A$43:$B$44,2,FALSE)-B$2),$N28,$R28),0))</f>
        <v/>
      </c>
      <c r="C28" s="403" t="str">
        <f t="shared" si="30"/>
        <v/>
      </c>
      <c r="D28" s="404" t="str">
        <f t="shared" si="31"/>
        <v/>
      </c>
      <c r="E28" s="109"/>
      <c r="F28" s="117"/>
      <c r="G28" s="122" t="str">
        <f t="shared" si="32"/>
        <v/>
      </c>
      <c r="H28" s="95"/>
      <c r="I28" s="122" t="str">
        <f t="shared" si="33"/>
        <v/>
      </c>
      <c r="J28" s="117"/>
      <c r="K28" s="110"/>
      <c r="L28" s="124" t="str">
        <f t="shared" si="0"/>
        <v/>
      </c>
      <c r="M28" s="124" t="str">
        <f t="shared" si="1"/>
        <v/>
      </c>
      <c r="N28" s="73" t="str">
        <f t="shared" si="34"/>
        <v/>
      </c>
      <c r="O28" s="23"/>
      <c r="P28" s="57"/>
      <c r="Q28" s="280"/>
      <c r="R28" s="74" t="str">
        <f>IF(AND(G28&gt;0,H28&gt;0,I28&gt;0),IF(ISBLANK(Q28),IF(ISBLANK(O28),"",(I28-G28)*VLOOKUP(O28,VLookups!$A$4:$B$13,2,FALSE)),Q28),"")</f>
        <v/>
      </c>
      <c r="S28" s="75" t="str">
        <f t="shared" si="2"/>
        <v/>
      </c>
      <c r="T28" s="95"/>
      <c r="U28" s="270" t="str">
        <f>IF(AND(T28&gt;0,H28&gt;0,NOT(R28="")),ABS(VLOOKUP($T$1,VLookups!$A$43:$B$44,2,FALSE)-_xlfn.NORM.DIST(T28,N28,R28,TRUE)),"")</f>
        <v/>
      </c>
      <c r="V28" s="94" t="str">
        <f>IF(AND($G28&gt;0,$H28&gt;0,$I28&gt;0,NOT(ISBLANK($O28))),_xlfn.NORM.INV(ABS(VLOOKUP($T$1,VLookups!$A$43:$B$44,2,FALSE)-V$3),$N28,$R28),"")</f>
        <v/>
      </c>
      <c r="W28" s="93" t="str">
        <f>IF(AND($G28&gt;0,$H28&gt;0,$I28&gt;0,NOT(ISBLANK($O28))),_xlfn.NORM.INV(ABS(VLOOKUP($T$1,VLookups!$A$43:$B$44,2,FALSE)-W$3),$N28,$R28),"")</f>
        <v/>
      </c>
      <c r="X28" s="94" t="str">
        <f>IF(AND($G28&gt;0,$H28&gt;0,$I28&gt;0,NOT(ISBLANK($O28))),_xlfn.NORM.INV(ABS(VLOOKUP($T$1,VLookups!$A$43:$B$44,2,FALSE)-X$3),$N28,$R28),"")</f>
        <v/>
      </c>
      <c r="Y28" s="93" t="str">
        <f>IF(AND($G28&gt;0,$H28&gt;0,$I28&gt;0,NOT(ISBLANK($O28))),_xlfn.NORM.INV(ABS(VLOOKUP($T$1,VLookups!$A$43:$B$44,2,FALSE)-Y$3),$N28,$R28),"")</f>
        <v/>
      </c>
      <c r="Z28" s="94" t="str">
        <f>IF(AND($G28&gt;0,$H28&gt;0,$I28&gt;0,NOT(ISBLANK($O28))),_xlfn.NORM.INV(ABS(VLOOKUP($T$1,VLookups!$A$43:$B$44,2,FALSE)-Z$3),$N28,$R28),"")</f>
        <v/>
      </c>
      <c r="AA28" s="93" t="str">
        <f>IF(AND($G28&gt;0,$H28&gt;0,$I28&gt;0,NOT(ISBLANK($O28))),_xlfn.NORM.INV(ABS(VLOOKUP($T$1,VLookups!$A$43:$B$44,2,FALSE)-AA$3),$N28,$R28),"")</f>
        <v/>
      </c>
      <c r="AB28" s="5"/>
      <c r="AC28" s="168" t="str">
        <f t="shared" si="35"/>
        <v/>
      </c>
      <c r="AD28" s="49" t="str">
        <f t="shared" si="71"/>
        <v/>
      </c>
      <c r="AE28" s="49" t="str">
        <f t="shared" si="71"/>
        <v/>
      </c>
      <c r="AF28" s="49" t="str">
        <f t="shared" si="71"/>
        <v/>
      </c>
      <c r="AG28" s="49" t="str">
        <f t="shared" si="71"/>
        <v/>
      </c>
      <c r="AH28" s="49" t="str">
        <f t="shared" si="71"/>
        <v/>
      </c>
      <c r="AI28" s="49" t="str">
        <f t="shared" si="71"/>
        <v/>
      </c>
      <c r="AJ28" s="49" t="str">
        <f t="shared" si="71"/>
        <v/>
      </c>
      <c r="AK28" s="49" t="str">
        <f t="shared" si="71"/>
        <v/>
      </c>
      <c r="AL28" s="49" t="str">
        <f t="shared" si="71"/>
        <v/>
      </c>
      <c r="AM28" s="49" t="str">
        <f t="shared" si="71"/>
        <v/>
      </c>
      <c r="AN28" s="49" t="str">
        <f t="shared" si="71"/>
        <v/>
      </c>
      <c r="AO28" s="49" t="str">
        <f t="shared" si="71"/>
        <v/>
      </c>
      <c r="AP28" s="49" t="str">
        <f t="shared" si="71"/>
        <v/>
      </c>
      <c r="AQ28" s="49" t="str">
        <f t="shared" si="71"/>
        <v/>
      </c>
      <c r="AR28" s="49" t="str">
        <f t="shared" si="71"/>
        <v/>
      </c>
      <c r="AS28" s="49" t="str">
        <f t="shared" si="71"/>
        <v/>
      </c>
      <c r="AT28" s="49" t="str">
        <f t="shared" si="67"/>
        <v/>
      </c>
      <c r="AU28" s="49" t="str">
        <f t="shared" si="67"/>
        <v/>
      </c>
      <c r="AV28" s="49" t="str">
        <f t="shared" si="67"/>
        <v/>
      </c>
      <c r="AW28" s="49" t="str">
        <f t="shared" si="67"/>
        <v/>
      </c>
      <c r="AX28" s="49" t="str">
        <f t="shared" si="67"/>
        <v/>
      </c>
      <c r="AY28" s="49" t="str">
        <f t="shared" si="67"/>
        <v/>
      </c>
      <c r="AZ28" s="49" t="str">
        <f t="shared" si="67"/>
        <v/>
      </c>
      <c r="BA28" s="49" t="str">
        <f t="shared" si="67"/>
        <v/>
      </c>
      <c r="BB28" s="49" t="str">
        <f t="shared" si="67"/>
        <v/>
      </c>
      <c r="BC28" s="49" t="str">
        <f t="shared" si="67"/>
        <v/>
      </c>
      <c r="BD28" s="49" t="str">
        <f t="shared" si="67"/>
        <v/>
      </c>
      <c r="BE28" s="49" t="str">
        <f t="shared" si="68"/>
        <v/>
      </c>
      <c r="BF28" s="49" t="str">
        <f t="shared" si="68"/>
        <v/>
      </c>
      <c r="BG28" s="49" t="str">
        <f t="shared" si="68"/>
        <v/>
      </c>
      <c r="BH28" s="49" t="str">
        <f t="shared" si="68"/>
        <v/>
      </c>
      <c r="BI28" s="49" t="str">
        <f t="shared" si="68"/>
        <v/>
      </c>
      <c r="BJ28" s="49" t="str">
        <f t="shared" si="68"/>
        <v/>
      </c>
      <c r="BK28" s="49" t="str">
        <f t="shared" si="68"/>
        <v/>
      </c>
      <c r="BL28" s="49" t="str">
        <f t="shared" si="68"/>
        <v/>
      </c>
      <c r="BM28" s="49" t="str">
        <f t="shared" si="68"/>
        <v/>
      </c>
      <c r="BN28" s="49" t="str">
        <f t="shared" si="68"/>
        <v/>
      </c>
      <c r="BO28" s="49" t="str">
        <f t="shared" si="68"/>
        <v/>
      </c>
      <c r="BP28" s="49" t="str">
        <f t="shared" si="68"/>
        <v/>
      </c>
      <c r="BQ28" s="49" t="str">
        <f t="shared" si="68"/>
        <v/>
      </c>
      <c r="BR28" s="49" t="str">
        <f t="shared" si="68"/>
        <v/>
      </c>
      <c r="BS28" s="49" t="str">
        <f t="shared" si="68"/>
        <v/>
      </c>
      <c r="BT28" s="49" t="str">
        <f t="shared" si="68"/>
        <v/>
      </c>
      <c r="BU28" s="49" t="str">
        <f t="shared" si="69"/>
        <v/>
      </c>
      <c r="BV28" s="49" t="str">
        <f t="shared" si="69"/>
        <v/>
      </c>
      <c r="BW28" s="49" t="str">
        <f t="shared" si="69"/>
        <v/>
      </c>
      <c r="BX28" s="49" t="str">
        <f t="shared" si="69"/>
        <v/>
      </c>
      <c r="BY28" s="49" t="str">
        <f t="shared" si="69"/>
        <v/>
      </c>
      <c r="BZ28" s="49" t="str">
        <f t="shared" si="69"/>
        <v/>
      </c>
      <c r="CA28" s="49" t="str">
        <f t="shared" si="69"/>
        <v/>
      </c>
      <c r="CB28" s="49" t="str">
        <f t="shared" si="69"/>
        <v/>
      </c>
      <c r="CC28" s="49" t="str">
        <f t="shared" si="69"/>
        <v/>
      </c>
      <c r="CD28" s="49" t="str">
        <f t="shared" si="69"/>
        <v/>
      </c>
      <c r="CE28" s="49" t="str">
        <f t="shared" si="69"/>
        <v/>
      </c>
      <c r="CF28" s="49" t="str">
        <f t="shared" si="69"/>
        <v/>
      </c>
      <c r="CG28" s="49" t="str">
        <f t="shared" si="69"/>
        <v/>
      </c>
      <c r="CH28" s="49" t="str">
        <f t="shared" si="69"/>
        <v/>
      </c>
      <c r="CI28" s="49" t="str">
        <f t="shared" si="69"/>
        <v/>
      </c>
      <c r="CJ28" s="49" t="str">
        <f t="shared" si="69"/>
        <v/>
      </c>
      <c r="CK28" s="49" t="str">
        <f t="shared" si="70"/>
        <v/>
      </c>
      <c r="CL28" s="49" t="str">
        <f t="shared" si="70"/>
        <v/>
      </c>
      <c r="CM28" s="49" t="str">
        <f t="shared" si="70"/>
        <v/>
      </c>
      <c r="CN28" s="49" t="str">
        <f t="shared" si="70"/>
        <v/>
      </c>
      <c r="CO28" s="49" t="str">
        <f t="shared" si="70"/>
        <v/>
      </c>
      <c r="CP28" s="49" t="str">
        <f t="shared" si="70"/>
        <v/>
      </c>
      <c r="CQ28" s="49" t="str">
        <f t="shared" si="70"/>
        <v/>
      </c>
      <c r="CR28" s="49" t="str">
        <f t="shared" si="70"/>
        <v/>
      </c>
      <c r="CS28" s="49" t="str">
        <f t="shared" si="70"/>
        <v/>
      </c>
      <c r="CT28" s="49" t="str">
        <f t="shared" si="70"/>
        <v/>
      </c>
      <c r="CU28" s="49" t="str">
        <f t="shared" si="70"/>
        <v/>
      </c>
      <c r="CV28" s="49" t="str">
        <f t="shared" si="70"/>
        <v/>
      </c>
      <c r="CW28" s="49" t="str">
        <f t="shared" si="70"/>
        <v/>
      </c>
      <c r="CX28" s="49" t="str">
        <f t="shared" si="70"/>
        <v/>
      </c>
      <c r="CY28" s="49" t="str">
        <f t="shared" si="70"/>
        <v/>
      </c>
      <c r="CZ28" s="49" t="str">
        <f t="shared" si="70"/>
        <v/>
      </c>
      <c r="DA28" s="49" t="str">
        <f t="shared" si="53"/>
        <v/>
      </c>
      <c r="DB28" s="49" t="str">
        <f t="shared" si="53"/>
        <v/>
      </c>
      <c r="DC28" s="49" t="str">
        <f t="shared" si="53"/>
        <v/>
      </c>
      <c r="DD28" s="49" t="str">
        <f t="shared" si="53"/>
        <v/>
      </c>
      <c r="DE28" s="49" t="str">
        <f t="shared" si="53"/>
        <v/>
      </c>
      <c r="DF28" s="49" t="str">
        <f t="shared" si="53"/>
        <v/>
      </c>
      <c r="DG28" s="49" t="str">
        <f t="shared" si="40"/>
        <v/>
      </c>
      <c r="DH28" s="49" t="str">
        <f t="shared" si="40"/>
        <v/>
      </c>
      <c r="DI28" s="49" t="str">
        <f t="shared" si="40"/>
        <v/>
      </c>
      <c r="DJ28" s="49" t="str">
        <f t="shared" si="40"/>
        <v/>
      </c>
      <c r="DK28" s="49" t="str">
        <f t="shared" si="40"/>
        <v/>
      </c>
      <c r="DL28" s="49" t="str">
        <f t="shared" si="40"/>
        <v/>
      </c>
      <c r="DM28" s="49" t="str">
        <f t="shared" si="40"/>
        <v/>
      </c>
      <c r="DN28" s="49" t="str">
        <f t="shared" si="40"/>
        <v/>
      </c>
      <c r="DO28" s="49" t="str">
        <f t="shared" si="40"/>
        <v/>
      </c>
      <c r="DP28" s="49" t="str">
        <f t="shared" si="40"/>
        <v/>
      </c>
      <c r="DQ28" s="49" t="str">
        <f t="shared" si="40"/>
        <v/>
      </c>
      <c r="DR28" s="49" t="str">
        <f t="shared" si="40"/>
        <v/>
      </c>
      <c r="DS28" s="49" t="str">
        <f t="shared" si="40"/>
        <v/>
      </c>
      <c r="DT28" s="49" t="str">
        <f t="shared" si="40"/>
        <v/>
      </c>
      <c r="DU28" s="49" t="str">
        <f t="shared" si="40"/>
        <v/>
      </c>
      <c r="DV28" s="49" t="str">
        <f t="shared" si="54"/>
        <v/>
      </c>
      <c r="DW28" s="49" t="str">
        <f t="shared" si="54"/>
        <v/>
      </c>
      <c r="DX28" s="49" t="str">
        <f t="shared" si="54"/>
        <v/>
      </c>
      <c r="DY28" s="49" t="str">
        <f t="shared" si="54"/>
        <v/>
      </c>
      <c r="DZ28" s="183" t="str">
        <f t="shared" si="37"/>
        <v/>
      </c>
      <c r="EA28" s="49" t="str">
        <f t="shared" si="55"/>
        <v/>
      </c>
      <c r="EB28" s="49" t="str">
        <f t="shared" si="55"/>
        <v/>
      </c>
      <c r="EC28" s="49" t="str">
        <f t="shared" si="55"/>
        <v/>
      </c>
      <c r="ED28" s="49" t="str">
        <f t="shared" si="55"/>
        <v/>
      </c>
      <c r="EE28" s="49" t="str">
        <f t="shared" si="55"/>
        <v/>
      </c>
      <c r="EF28" s="49" t="str">
        <f t="shared" si="55"/>
        <v/>
      </c>
      <c r="EG28" s="49" t="str">
        <f t="shared" si="55"/>
        <v/>
      </c>
      <c r="EH28" s="49" t="str">
        <f t="shared" si="55"/>
        <v/>
      </c>
      <c r="EI28" s="49" t="str">
        <f t="shared" si="55"/>
        <v/>
      </c>
      <c r="EJ28" s="49" t="str">
        <f t="shared" si="55"/>
        <v/>
      </c>
      <c r="EK28" s="49" t="str">
        <f t="shared" si="55"/>
        <v/>
      </c>
      <c r="EL28" s="49" t="str">
        <f t="shared" si="55"/>
        <v/>
      </c>
      <c r="EM28" s="49" t="str">
        <f t="shared" si="55"/>
        <v/>
      </c>
      <c r="EN28" s="49" t="str">
        <f t="shared" si="55"/>
        <v/>
      </c>
      <c r="EO28" s="49" t="str">
        <f t="shared" si="55"/>
        <v/>
      </c>
      <c r="EP28" s="49" t="str">
        <f t="shared" si="41"/>
        <v/>
      </c>
      <c r="EQ28" s="49" t="str">
        <f t="shared" si="41"/>
        <v/>
      </c>
      <c r="ER28" s="49" t="str">
        <f t="shared" si="41"/>
        <v/>
      </c>
      <c r="ES28" s="49" t="str">
        <f t="shared" si="41"/>
        <v/>
      </c>
      <c r="ET28" s="49" t="str">
        <f t="shared" si="41"/>
        <v/>
      </c>
      <c r="EU28" s="49" t="str">
        <f t="shared" si="41"/>
        <v/>
      </c>
      <c r="EV28" s="49" t="str">
        <f t="shared" si="41"/>
        <v/>
      </c>
      <c r="EW28" s="49" t="str">
        <f t="shared" si="41"/>
        <v/>
      </c>
      <c r="EX28" s="49" t="str">
        <f t="shared" si="41"/>
        <v/>
      </c>
      <c r="EY28" s="49" t="str">
        <f t="shared" si="41"/>
        <v/>
      </c>
      <c r="EZ28" s="49" t="str">
        <f t="shared" si="41"/>
        <v/>
      </c>
      <c r="FA28" s="49" t="str">
        <f t="shared" si="41"/>
        <v/>
      </c>
      <c r="FB28" s="49" t="str">
        <f t="shared" si="41"/>
        <v/>
      </c>
      <c r="FC28" s="49" t="str">
        <f t="shared" si="41"/>
        <v/>
      </c>
      <c r="FD28" s="49" t="str">
        <f t="shared" si="41"/>
        <v/>
      </c>
      <c r="FE28" s="49" t="str">
        <f t="shared" si="41"/>
        <v/>
      </c>
      <c r="FF28" s="49" t="str">
        <f t="shared" si="42"/>
        <v/>
      </c>
      <c r="FG28" s="49" t="str">
        <f t="shared" si="42"/>
        <v/>
      </c>
      <c r="FH28" s="49" t="str">
        <f t="shared" si="42"/>
        <v/>
      </c>
      <c r="FI28" s="49" t="str">
        <f t="shared" si="42"/>
        <v/>
      </c>
      <c r="FJ28" s="49" t="str">
        <f t="shared" si="42"/>
        <v/>
      </c>
      <c r="FK28" s="49" t="str">
        <f t="shared" si="42"/>
        <v/>
      </c>
      <c r="FL28" s="49" t="str">
        <f t="shared" si="42"/>
        <v/>
      </c>
      <c r="FM28" s="49" t="str">
        <f t="shared" si="42"/>
        <v/>
      </c>
      <c r="FN28" s="49" t="str">
        <f t="shared" si="42"/>
        <v/>
      </c>
      <c r="FO28" s="49" t="str">
        <f t="shared" si="42"/>
        <v/>
      </c>
      <c r="FP28" s="49" t="str">
        <f t="shared" si="42"/>
        <v/>
      </c>
      <c r="FQ28" s="49" t="str">
        <f t="shared" si="42"/>
        <v/>
      </c>
      <c r="FR28" s="49" t="str">
        <f t="shared" si="42"/>
        <v/>
      </c>
      <c r="FS28" s="49" t="str">
        <f t="shared" si="42"/>
        <v/>
      </c>
      <c r="FT28" s="49" t="str">
        <f t="shared" si="42"/>
        <v/>
      </c>
      <c r="FU28" s="49" t="str">
        <f t="shared" si="42"/>
        <v/>
      </c>
      <c r="FV28" s="49" t="str">
        <f t="shared" si="43"/>
        <v/>
      </c>
      <c r="FW28" s="49" t="str">
        <f t="shared" si="43"/>
        <v/>
      </c>
      <c r="FX28" s="49" t="str">
        <f t="shared" si="43"/>
        <v/>
      </c>
      <c r="FY28" s="49" t="str">
        <f t="shared" si="43"/>
        <v/>
      </c>
      <c r="FZ28" s="49" t="str">
        <f t="shared" si="43"/>
        <v/>
      </c>
      <c r="GA28" s="49" t="str">
        <f t="shared" si="43"/>
        <v/>
      </c>
      <c r="GB28" s="49" t="str">
        <f t="shared" si="43"/>
        <v/>
      </c>
      <c r="GC28" s="49" t="str">
        <f t="shared" si="43"/>
        <v/>
      </c>
      <c r="GD28" s="49" t="str">
        <f t="shared" si="43"/>
        <v/>
      </c>
      <c r="GE28" s="49" t="str">
        <f t="shared" si="43"/>
        <v/>
      </c>
      <c r="GF28" s="49" t="str">
        <f t="shared" si="43"/>
        <v/>
      </c>
      <c r="GG28" s="49" t="str">
        <f t="shared" si="43"/>
        <v/>
      </c>
      <c r="GH28" s="49" t="str">
        <f t="shared" si="43"/>
        <v/>
      </c>
      <c r="GI28" s="49" t="str">
        <f t="shared" si="43"/>
        <v/>
      </c>
      <c r="GJ28" s="49" t="str">
        <f t="shared" si="43"/>
        <v/>
      </c>
      <c r="GK28" s="49" t="str">
        <f t="shared" si="43"/>
        <v/>
      </c>
      <c r="GL28" s="49" t="str">
        <f t="shared" si="44"/>
        <v/>
      </c>
      <c r="GM28" s="49" t="str">
        <f t="shared" si="44"/>
        <v/>
      </c>
      <c r="GN28" s="49" t="str">
        <f t="shared" si="44"/>
        <v/>
      </c>
      <c r="GO28" s="49" t="str">
        <f t="shared" si="44"/>
        <v/>
      </c>
      <c r="GP28" s="49" t="str">
        <f t="shared" si="44"/>
        <v/>
      </c>
      <c r="GQ28" s="49" t="str">
        <f t="shared" si="44"/>
        <v/>
      </c>
      <c r="GR28" s="49" t="str">
        <f t="shared" si="44"/>
        <v/>
      </c>
      <c r="GS28" s="49" t="str">
        <f t="shared" si="44"/>
        <v/>
      </c>
      <c r="GT28" s="49" t="str">
        <f t="shared" si="44"/>
        <v/>
      </c>
      <c r="GU28" s="49" t="str">
        <f t="shared" si="44"/>
        <v/>
      </c>
      <c r="GV28" s="49" t="str">
        <f t="shared" si="44"/>
        <v/>
      </c>
      <c r="GW28" s="49" t="str">
        <f t="shared" si="44"/>
        <v/>
      </c>
      <c r="GX28" s="49" t="str">
        <f t="shared" si="44"/>
        <v/>
      </c>
      <c r="GY28" s="49" t="str">
        <f t="shared" si="44"/>
        <v/>
      </c>
      <c r="GZ28" s="49" t="str">
        <f t="shared" si="44"/>
        <v/>
      </c>
      <c r="HA28" s="49" t="str">
        <f t="shared" si="44"/>
        <v/>
      </c>
      <c r="HB28" s="49" t="str">
        <f t="shared" si="45"/>
        <v/>
      </c>
      <c r="HC28" s="49" t="str">
        <f t="shared" si="45"/>
        <v/>
      </c>
      <c r="HD28" s="49" t="str">
        <f t="shared" si="45"/>
        <v/>
      </c>
      <c r="HE28" s="49" t="str">
        <f t="shared" si="45"/>
        <v/>
      </c>
      <c r="HF28" s="49" t="str">
        <f t="shared" si="45"/>
        <v/>
      </c>
      <c r="HG28" s="49" t="str">
        <f t="shared" si="45"/>
        <v/>
      </c>
      <c r="HH28" s="49" t="str">
        <f t="shared" si="45"/>
        <v/>
      </c>
      <c r="HI28" s="49" t="str">
        <f t="shared" si="45"/>
        <v/>
      </c>
      <c r="HJ28" s="49" t="str">
        <f t="shared" si="45"/>
        <v/>
      </c>
      <c r="HK28" s="49" t="str">
        <f t="shared" si="45"/>
        <v/>
      </c>
      <c r="HL28" s="49" t="str">
        <f t="shared" si="45"/>
        <v/>
      </c>
      <c r="HM28" s="49" t="str">
        <f t="shared" si="45"/>
        <v/>
      </c>
      <c r="HN28" s="49" t="str">
        <f t="shared" si="45"/>
        <v/>
      </c>
      <c r="HO28" s="49" t="str">
        <f t="shared" si="45"/>
        <v/>
      </c>
      <c r="HP28" s="49" t="str">
        <f t="shared" si="45"/>
        <v/>
      </c>
      <c r="HQ28" s="49" t="str">
        <f t="shared" si="45"/>
        <v/>
      </c>
      <c r="HR28" s="49" t="str">
        <f t="shared" si="46"/>
        <v/>
      </c>
      <c r="HS28" s="49" t="str">
        <f t="shared" si="16"/>
        <v/>
      </c>
      <c r="HT28" s="49" t="str">
        <f t="shared" si="16"/>
        <v/>
      </c>
      <c r="HU28" s="49" t="str">
        <f t="shared" si="16"/>
        <v/>
      </c>
      <c r="HV28" s="49" t="str">
        <f t="shared" si="16"/>
        <v/>
      </c>
      <c r="HW28" s="169" t="e">
        <f t="shared" si="56"/>
        <v>#N/A</v>
      </c>
      <c r="HX28" s="169" t="e">
        <f t="shared" si="56"/>
        <v>#N/A</v>
      </c>
      <c r="HY28" s="169" t="e">
        <f t="shared" si="56"/>
        <v>#N/A</v>
      </c>
      <c r="HZ28" s="169" t="e">
        <f t="shared" si="56"/>
        <v>#N/A</v>
      </c>
      <c r="IA28" s="169" t="e">
        <f t="shared" si="47"/>
        <v>#N/A</v>
      </c>
      <c r="IB28" s="169" t="e">
        <f t="shared" si="47"/>
        <v>#N/A</v>
      </c>
      <c r="IC28" s="169" t="e">
        <f t="shared" si="47"/>
        <v>#N/A</v>
      </c>
      <c r="ID28" s="169" t="e">
        <f t="shared" si="47"/>
        <v>#N/A</v>
      </c>
      <c r="IE28" s="169" t="e">
        <f t="shared" si="47"/>
        <v>#N/A</v>
      </c>
      <c r="IF28" s="169" t="e">
        <f t="shared" si="47"/>
        <v>#N/A</v>
      </c>
      <c r="IG28" s="169" t="e">
        <f t="shared" si="47"/>
        <v>#N/A</v>
      </c>
      <c r="IH28" s="169" t="e">
        <f t="shared" si="47"/>
        <v>#N/A</v>
      </c>
      <c r="II28" s="169" t="e">
        <f t="shared" si="47"/>
        <v>#N/A</v>
      </c>
      <c r="IJ28" s="169" t="e">
        <f t="shared" si="47"/>
        <v>#N/A</v>
      </c>
      <c r="IK28" s="169" t="e">
        <f t="shared" si="47"/>
        <v>#N/A</v>
      </c>
      <c r="IL28" s="169" t="e">
        <f t="shared" si="47"/>
        <v>#N/A</v>
      </c>
      <c r="IM28" s="169" t="e">
        <f t="shared" si="47"/>
        <v>#N/A</v>
      </c>
      <c r="IN28" s="169" t="e">
        <f t="shared" si="47"/>
        <v>#N/A</v>
      </c>
      <c r="IO28" s="169" t="e">
        <f t="shared" si="47"/>
        <v>#N/A</v>
      </c>
      <c r="IP28" s="169" t="e">
        <f t="shared" si="47"/>
        <v>#N/A</v>
      </c>
      <c r="IQ28" s="169" t="e">
        <f t="shared" si="57"/>
        <v>#N/A</v>
      </c>
      <c r="IR28" s="169" t="e">
        <f t="shared" si="57"/>
        <v>#N/A</v>
      </c>
      <c r="IS28" s="169" t="e">
        <f t="shared" si="57"/>
        <v>#N/A</v>
      </c>
      <c r="IT28" s="169" t="e">
        <f t="shared" si="57"/>
        <v>#N/A</v>
      </c>
      <c r="IU28" s="169" t="e">
        <f t="shared" si="57"/>
        <v>#N/A</v>
      </c>
      <c r="IV28" s="169" t="e">
        <f t="shared" si="57"/>
        <v>#N/A</v>
      </c>
      <c r="IW28" s="169" t="e">
        <f t="shared" si="57"/>
        <v>#N/A</v>
      </c>
      <c r="IX28" s="169" t="e">
        <f t="shared" si="57"/>
        <v>#N/A</v>
      </c>
      <c r="IY28" s="169" t="e">
        <f t="shared" si="57"/>
        <v>#N/A</v>
      </c>
      <c r="IZ28" s="169" t="e">
        <f t="shared" si="57"/>
        <v>#N/A</v>
      </c>
      <c r="JA28" s="169" t="e">
        <f t="shared" si="57"/>
        <v>#N/A</v>
      </c>
      <c r="JB28" s="169" t="e">
        <f t="shared" si="57"/>
        <v>#N/A</v>
      </c>
      <c r="JC28" s="169" t="e">
        <f t="shared" si="57"/>
        <v>#N/A</v>
      </c>
      <c r="JD28" s="169" t="e">
        <f t="shared" si="57"/>
        <v>#N/A</v>
      </c>
      <c r="JE28" s="169" t="e">
        <f t="shared" si="57"/>
        <v>#N/A</v>
      </c>
      <c r="JF28" s="169" t="e">
        <f t="shared" si="57"/>
        <v>#N/A</v>
      </c>
      <c r="JG28" s="169" t="e">
        <f t="shared" si="58"/>
        <v>#N/A</v>
      </c>
      <c r="JH28" s="169" t="e">
        <f t="shared" si="58"/>
        <v>#N/A</v>
      </c>
      <c r="JI28" s="169" t="e">
        <f t="shared" si="58"/>
        <v>#N/A</v>
      </c>
      <c r="JJ28" s="169" t="e">
        <f t="shared" si="58"/>
        <v>#N/A</v>
      </c>
      <c r="JK28" s="169" t="e">
        <f t="shared" si="58"/>
        <v>#N/A</v>
      </c>
      <c r="JL28" s="169" t="e">
        <f t="shared" si="58"/>
        <v>#N/A</v>
      </c>
      <c r="JM28" s="169" t="e">
        <f t="shared" si="58"/>
        <v>#N/A</v>
      </c>
      <c r="JN28" s="169" t="e">
        <f t="shared" si="58"/>
        <v>#N/A</v>
      </c>
      <c r="JO28" s="169" t="e">
        <f t="shared" si="58"/>
        <v>#N/A</v>
      </c>
      <c r="JP28" s="169" t="e">
        <f t="shared" si="58"/>
        <v>#N/A</v>
      </c>
      <c r="JQ28" s="169" t="e">
        <f t="shared" si="58"/>
        <v>#N/A</v>
      </c>
      <c r="JR28" s="169" t="e">
        <f t="shared" si="58"/>
        <v>#N/A</v>
      </c>
      <c r="JS28" s="169" t="e">
        <f t="shared" si="58"/>
        <v>#N/A</v>
      </c>
      <c r="JT28" s="169" t="e">
        <f t="shared" si="58"/>
        <v>#N/A</v>
      </c>
      <c r="JU28" s="169" t="e">
        <f t="shared" si="58"/>
        <v>#N/A</v>
      </c>
      <c r="JV28" s="169" t="e">
        <f t="shared" si="58"/>
        <v>#N/A</v>
      </c>
      <c r="JW28" s="169" t="e">
        <f t="shared" si="48"/>
        <v>#N/A</v>
      </c>
      <c r="JX28" s="169" t="e">
        <f t="shared" si="48"/>
        <v>#N/A</v>
      </c>
      <c r="JY28" s="169" t="e">
        <f t="shared" si="48"/>
        <v>#N/A</v>
      </c>
      <c r="JZ28" s="169" t="e">
        <f t="shared" si="48"/>
        <v>#N/A</v>
      </c>
      <c r="KA28" s="169" t="e">
        <f t="shared" si="48"/>
        <v>#N/A</v>
      </c>
      <c r="KB28" s="169" t="e">
        <f t="shared" si="48"/>
        <v>#N/A</v>
      </c>
      <c r="KC28" s="169" t="e">
        <f t="shared" si="48"/>
        <v>#N/A</v>
      </c>
      <c r="KD28" s="169" t="e">
        <f t="shared" si="48"/>
        <v>#N/A</v>
      </c>
      <c r="KE28" s="169" t="e">
        <f t="shared" si="48"/>
        <v>#N/A</v>
      </c>
      <c r="KF28" s="169" t="e">
        <f t="shared" si="48"/>
        <v>#N/A</v>
      </c>
      <c r="KG28" s="169" t="e">
        <f t="shared" si="48"/>
        <v>#N/A</v>
      </c>
      <c r="KH28" s="169" t="e">
        <f t="shared" si="59"/>
        <v>#N/A</v>
      </c>
      <c r="KI28" s="169" t="e">
        <f t="shared" si="59"/>
        <v>#N/A</v>
      </c>
      <c r="KJ28" s="169" t="e">
        <f t="shared" si="59"/>
        <v>#N/A</v>
      </c>
      <c r="KK28" s="169" t="e">
        <f t="shared" si="59"/>
        <v>#N/A</v>
      </c>
      <c r="KL28" s="169" t="e">
        <f t="shared" si="59"/>
        <v>#N/A</v>
      </c>
      <c r="KM28" s="169" t="e">
        <f t="shared" si="49"/>
        <v>#N/A</v>
      </c>
      <c r="KN28" s="169" t="e">
        <f t="shared" si="49"/>
        <v>#N/A</v>
      </c>
      <c r="KO28" s="169" t="e">
        <f t="shared" si="49"/>
        <v>#N/A</v>
      </c>
      <c r="KP28" s="169" t="e">
        <f t="shared" si="49"/>
        <v>#N/A</v>
      </c>
      <c r="KQ28" s="169" t="e">
        <f t="shared" si="49"/>
        <v>#N/A</v>
      </c>
      <c r="KR28" s="169" t="e">
        <f t="shared" si="49"/>
        <v>#N/A</v>
      </c>
      <c r="KS28" s="169" t="e">
        <f t="shared" si="49"/>
        <v>#N/A</v>
      </c>
      <c r="KT28" s="169" t="e">
        <f t="shared" si="49"/>
        <v>#N/A</v>
      </c>
      <c r="KU28" s="169" t="e">
        <f t="shared" si="49"/>
        <v>#N/A</v>
      </c>
      <c r="KV28" s="169" t="e">
        <f t="shared" si="49"/>
        <v>#N/A</v>
      </c>
      <c r="KW28" s="169" t="e">
        <f t="shared" si="49"/>
        <v>#N/A</v>
      </c>
      <c r="KX28" s="169" t="e">
        <f t="shared" si="49"/>
        <v>#N/A</v>
      </c>
      <c r="KY28" s="169" t="e">
        <f t="shared" si="49"/>
        <v>#N/A</v>
      </c>
      <c r="KZ28" s="169" t="e">
        <f t="shared" si="49"/>
        <v>#N/A</v>
      </c>
      <c r="LA28" s="169" t="e">
        <f t="shared" si="49"/>
        <v>#N/A</v>
      </c>
      <c r="LB28" s="169" t="e">
        <f t="shared" si="49"/>
        <v>#N/A</v>
      </c>
      <c r="LC28" s="169" t="e">
        <f t="shared" si="60"/>
        <v>#N/A</v>
      </c>
      <c r="LD28" s="169" t="e">
        <f t="shared" si="60"/>
        <v>#N/A</v>
      </c>
      <c r="LE28" s="169" t="e">
        <f t="shared" si="60"/>
        <v>#N/A</v>
      </c>
      <c r="LF28" s="169" t="e">
        <f t="shared" si="60"/>
        <v>#N/A</v>
      </c>
      <c r="LG28" s="169" t="e">
        <f t="shared" si="60"/>
        <v>#N/A</v>
      </c>
      <c r="LH28" s="169" t="e">
        <f t="shared" si="60"/>
        <v>#N/A</v>
      </c>
      <c r="LI28" s="169" t="e">
        <f t="shared" si="60"/>
        <v>#N/A</v>
      </c>
      <c r="LJ28" s="169" t="e">
        <f t="shared" si="60"/>
        <v>#N/A</v>
      </c>
      <c r="LK28" s="169" t="e">
        <f t="shared" si="60"/>
        <v>#N/A</v>
      </c>
      <c r="LL28" s="169" t="e">
        <f t="shared" si="60"/>
        <v>#N/A</v>
      </c>
      <c r="LM28" s="169" t="e">
        <f t="shared" si="60"/>
        <v>#N/A</v>
      </c>
      <c r="LN28" s="169" t="e">
        <f t="shared" si="60"/>
        <v>#N/A</v>
      </c>
      <c r="LO28" s="169" t="e">
        <f t="shared" si="60"/>
        <v>#N/A</v>
      </c>
      <c r="LP28" s="169" t="e">
        <f t="shared" si="60"/>
        <v>#N/A</v>
      </c>
      <c r="LQ28" s="169" t="e">
        <f t="shared" si="60"/>
        <v>#N/A</v>
      </c>
      <c r="LR28" s="169" t="e">
        <f t="shared" si="60"/>
        <v>#N/A</v>
      </c>
      <c r="LS28" s="169" t="e">
        <f t="shared" si="61"/>
        <v>#N/A</v>
      </c>
      <c r="LT28" s="169" t="e">
        <f t="shared" si="61"/>
        <v>#N/A</v>
      </c>
      <c r="LU28" s="169" t="e">
        <f t="shared" si="61"/>
        <v>#N/A</v>
      </c>
      <c r="LV28" s="169" t="e">
        <f t="shared" si="61"/>
        <v>#N/A</v>
      </c>
      <c r="LW28" s="169" t="e">
        <f t="shared" si="61"/>
        <v>#N/A</v>
      </c>
      <c r="LX28" s="169" t="e">
        <f t="shared" si="61"/>
        <v>#N/A</v>
      </c>
      <c r="LY28" s="169" t="e">
        <f t="shared" si="61"/>
        <v>#N/A</v>
      </c>
      <c r="LZ28" s="169" t="e">
        <f t="shared" si="61"/>
        <v>#N/A</v>
      </c>
      <c r="MA28" s="169" t="e">
        <f t="shared" si="61"/>
        <v>#N/A</v>
      </c>
      <c r="MB28" s="169" t="e">
        <f t="shared" si="61"/>
        <v>#N/A</v>
      </c>
      <c r="MC28" s="169" t="e">
        <f t="shared" si="61"/>
        <v>#N/A</v>
      </c>
      <c r="MD28" s="169" t="e">
        <f t="shared" si="61"/>
        <v>#N/A</v>
      </c>
      <c r="ME28" s="169" t="e">
        <f t="shared" si="61"/>
        <v>#N/A</v>
      </c>
      <c r="MF28" s="169" t="e">
        <f t="shared" si="61"/>
        <v>#N/A</v>
      </c>
      <c r="MG28" s="169" t="e">
        <f t="shared" si="61"/>
        <v>#N/A</v>
      </c>
      <c r="MH28" s="169" t="e">
        <f t="shared" si="61"/>
        <v>#N/A</v>
      </c>
      <c r="MI28" s="169" t="e">
        <f t="shared" si="50"/>
        <v>#N/A</v>
      </c>
      <c r="MJ28" s="169" t="e">
        <f t="shared" si="50"/>
        <v>#N/A</v>
      </c>
      <c r="MK28" s="169" t="e">
        <f t="shared" si="50"/>
        <v>#N/A</v>
      </c>
      <c r="ML28" s="169" t="e">
        <f t="shared" si="50"/>
        <v>#N/A</v>
      </c>
      <c r="MM28" s="169" t="e">
        <f t="shared" si="50"/>
        <v>#N/A</v>
      </c>
      <c r="MN28" s="169" t="e">
        <f t="shared" si="50"/>
        <v>#N/A</v>
      </c>
      <c r="MO28" s="169" t="e">
        <f t="shared" si="50"/>
        <v>#N/A</v>
      </c>
      <c r="MP28" s="169" t="e">
        <f t="shared" si="50"/>
        <v>#N/A</v>
      </c>
      <c r="MQ28" s="169" t="e">
        <f t="shared" si="50"/>
        <v>#N/A</v>
      </c>
      <c r="MR28" s="169" t="e">
        <f t="shared" si="50"/>
        <v>#N/A</v>
      </c>
      <c r="MS28" s="169" t="e">
        <f t="shared" si="50"/>
        <v>#N/A</v>
      </c>
      <c r="MT28" s="169" t="e">
        <f t="shared" si="62"/>
        <v>#N/A</v>
      </c>
      <c r="MU28" s="169" t="e">
        <f t="shared" si="62"/>
        <v>#N/A</v>
      </c>
      <c r="MV28" s="169" t="e">
        <f t="shared" si="62"/>
        <v>#N/A</v>
      </c>
      <c r="MW28" s="169" t="e">
        <f t="shared" si="62"/>
        <v>#N/A</v>
      </c>
      <c r="MX28" s="169" t="e">
        <f t="shared" si="62"/>
        <v>#N/A</v>
      </c>
      <c r="MY28" s="169" t="e">
        <f t="shared" si="51"/>
        <v>#N/A</v>
      </c>
      <c r="MZ28" s="169" t="e">
        <f t="shared" si="51"/>
        <v>#N/A</v>
      </c>
      <c r="NA28" s="169" t="e">
        <f t="shared" si="51"/>
        <v>#N/A</v>
      </c>
      <c r="NB28" s="169" t="e">
        <f t="shared" si="51"/>
        <v>#N/A</v>
      </c>
      <c r="NC28" s="169" t="e">
        <f t="shared" si="51"/>
        <v>#N/A</v>
      </c>
      <c r="ND28" s="169" t="e">
        <f t="shared" si="51"/>
        <v>#N/A</v>
      </c>
      <c r="NE28" s="169" t="e">
        <f t="shared" si="51"/>
        <v>#N/A</v>
      </c>
      <c r="NF28" s="169" t="e">
        <f t="shared" si="51"/>
        <v>#N/A</v>
      </c>
      <c r="NG28" s="169" t="e">
        <f t="shared" si="51"/>
        <v>#N/A</v>
      </c>
      <c r="NH28" s="169" t="e">
        <f t="shared" si="51"/>
        <v>#N/A</v>
      </c>
      <c r="NI28" s="169" t="e">
        <f t="shared" si="51"/>
        <v>#N/A</v>
      </c>
      <c r="NJ28" s="169" t="e">
        <f t="shared" si="51"/>
        <v>#N/A</v>
      </c>
      <c r="NK28" s="169" t="e">
        <f t="shared" si="51"/>
        <v>#N/A</v>
      </c>
      <c r="NL28" s="169" t="e">
        <f t="shared" si="51"/>
        <v>#N/A</v>
      </c>
      <c r="NM28" s="169" t="e">
        <f t="shared" si="51"/>
        <v>#N/A</v>
      </c>
      <c r="NN28" s="169" t="e">
        <f t="shared" si="51"/>
        <v>#N/A</v>
      </c>
      <c r="NO28" s="169" t="e">
        <f t="shared" si="63"/>
        <v>#N/A</v>
      </c>
      <c r="NP28" s="169" t="e">
        <f t="shared" si="63"/>
        <v>#N/A</v>
      </c>
      <c r="NQ28" s="169" t="e">
        <f t="shared" si="63"/>
        <v>#N/A</v>
      </c>
      <c r="NR28" s="169" t="e">
        <f t="shared" si="63"/>
        <v>#N/A</v>
      </c>
      <c r="NS28" s="169" t="e">
        <f t="shared" si="63"/>
        <v>#N/A</v>
      </c>
      <c r="NT28" s="169" t="e">
        <f t="shared" si="63"/>
        <v>#N/A</v>
      </c>
      <c r="NU28" s="169" t="e">
        <f t="shared" si="63"/>
        <v>#N/A</v>
      </c>
      <c r="NV28" s="169" t="e">
        <f t="shared" si="63"/>
        <v>#N/A</v>
      </c>
      <c r="NW28" s="169" t="e">
        <f t="shared" si="63"/>
        <v>#N/A</v>
      </c>
      <c r="NX28" s="169" t="e">
        <f t="shared" si="63"/>
        <v>#N/A</v>
      </c>
      <c r="NY28" s="169" t="e">
        <f t="shared" si="63"/>
        <v>#N/A</v>
      </c>
      <c r="NZ28" s="169" t="e">
        <f t="shared" si="63"/>
        <v>#N/A</v>
      </c>
      <c r="OA28" s="169" t="e">
        <f t="shared" si="63"/>
        <v>#N/A</v>
      </c>
      <c r="OB28" s="169" t="e">
        <f t="shared" si="63"/>
        <v>#N/A</v>
      </c>
      <c r="OC28" s="169" t="e">
        <f t="shared" si="63"/>
        <v>#N/A</v>
      </c>
      <c r="OD28" s="169" t="e">
        <f t="shared" si="63"/>
        <v>#N/A</v>
      </c>
      <c r="OE28" s="169" t="e">
        <f t="shared" si="64"/>
        <v>#N/A</v>
      </c>
      <c r="OF28" s="169" t="e">
        <f t="shared" si="64"/>
        <v>#N/A</v>
      </c>
      <c r="OG28" s="169" t="e">
        <f t="shared" si="64"/>
        <v>#N/A</v>
      </c>
      <c r="OH28" s="169" t="e">
        <f t="shared" si="64"/>
        <v>#N/A</v>
      </c>
      <c r="OI28" s="169" t="e">
        <f t="shared" si="64"/>
        <v>#N/A</v>
      </c>
      <c r="OJ28" s="169" t="e">
        <f t="shared" si="64"/>
        <v>#N/A</v>
      </c>
      <c r="OK28" s="169" t="e">
        <f t="shared" si="64"/>
        <v>#N/A</v>
      </c>
      <c r="OL28" s="169" t="e">
        <f t="shared" si="64"/>
        <v>#N/A</v>
      </c>
      <c r="OM28" s="169" t="e">
        <f t="shared" si="64"/>
        <v>#N/A</v>
      </c>
      <c r="ON28" s="169" t="e">
        <f t="shared" si="64"/>
        <v>#N/A</v>
      </c>
      <c r="OO28" s="169" t="e">
        <f t="shared" si="64"/>
        <v>#N/A</v>
      </c>
      <c r="OP28" s="169" t="e">
        <f t="shared" si="64"/>
        <v>#N/A</v>
      </c>
      <c r="OQ28" s="169" t="e">
        <f t="shared" si="64"/>
        <v>#N/A</v>
      </c>
      <c r="OR28" s="169" t="e">
        <f t="shared" si="64"/>
        <v>#N/A</v>
      </c>
      <c r="OS28" s="169" t="e">
        <f t="shared" si="64"/>
        <v>#N/A</v>
      </c>
      <c r="OT28" s="169" t="e">
        <f t="shared" si="64"/>
        <v>#N/A</v>
      </c>
      <c r="OU28" s="169" t="e">
        <f t="shared" si="52"/>
        <v>#N/A</v>
      </c>
      <c r="OV28" s="169" t="e">
        <f t="shared" si="52"/>
        <v>#N/A</v>
      </c>
      <c r="OW28" s="169" t="e">
        <f t="shared" si="52"/>
        <v>#N/A</v>
      </c>
      <c r="OX28" s="169" t="e">
        <f t="shared" si="52"/>
        <v>#N/A</v>
      </c>
      <c r="OY28" s="169" t="e">
        <f t="shared" si="52"/>
        <v>#N/A</v>
      </c>
      <c r="OZ28" s="169" t="e">
        <f t="shared" si="52"/>
        <v>#N/A</v>
      </c>
      <c r="PA28" s="169" t="e">
        <f t="shared" si="52"/>
        <v>#N/A</v>
      </c>
      <c r="PB28" s="169" t="e">
        <f t="shared" si="52"/>
        <v>#N/A</v>
      </c>
      <c r="PC28" s="169" t="e">
        <f t="shared" si="52"/>
        <v>#N/A</v>
      </c>
      <c r="PD28" s="169" t="e">
        <f t="shared" si="52"/>
        <v>#N/A</v>
      </c>
      <c r="PE28" s="169" t="e">
        <f t="shared" si="52"/>
        <v>#N/A</v>
      </c>
      <c r="PF28" s="169" t="e">
        <f t="shared" si="65"/>
        <v>#N/A</v>
      </c>
      <c r="PG28" s="169" t="e">
        <f t="shared" si="65"/>
        <v>#N/A</v>
      </c>
      <c r="PH28" s="169" t="e">
        <f t="shared" si="65"/>
        <v>#N/A</v>
      </c>
      <c r="PI28" s="169" t="e">
        <f t="shared" si="65"/>
        <v>#N/A</v>
      </c>
      <c r="PJ28" s="169" t="e">
        <f t="shared" si="65"/>
        <v>#N/A</v>
      </c>
      <c r="PK28" s="169" t="e">
        <f t="shared" si="65"/>
        <v>#N/A</v>
      </c>
      <c r="PL28" s="169" t="e">
        <f t="shared" si="65"/>
        <v>#N/A</v>
      </c>
      <c r="PM28" s="169" t="e">
        <f t="shared" si="65"/>
        <v>#N/A</v>
      </c>
      <c r="PN28" s="169" t="e">
        <f t="shared" si="65"/>
        <v>#N/A</v>
      </c>
      <c r="PO28" s="169" t="e">
        <f t="shared" si="65"/>
        <v>#N/A</v>
      </c>
    </row>
    <row r="29" spans="1:431" hidden="1" x14ac:dyDescent="0.75">
      <c r="A29" s="390"/>
      <c r="B29" s="396" t="str">
        <f>IF($R29="","",ROUND(_xlfn.NORM.INV(ABS(VLOOKUP($T$1,VLookups!$A$43:$B$44,2,FALSE)-B$2),$N29,$R29),0))</f>
        <v/>
      </c>
      <c r="C29" s="403" t="str">
        <f t="shared" si="30"/>
        <v/>
      </c>
      <c r="D29" s="404" t="str">
        <f t="shared" si="31"/>
        <v/>
      </c>
      <c r="E29" s="109"/>
      <c r="F29" s="117"/>
      <c r="G29" s="122" t="str">
        <f t="shared" si="32"/>
        <v/>
      </c>
      <c r="H29" s="95"/>
      <c r="I29" s="122" t="str">
        <f t="shared" si="33"/>
        <v/>
      </c>
      <c r="J29" s="117"/>
      <c r="K29" s="110"/>
      <c r="L29" s="124" t="str">
        <f t="shared" si="0"/>
        <v/>
      </c>
      <c r="M29" s="124" t="str">
        <f t="shared" si="1"/>
        <v/>
      </c>
      <c r="N29" s="73" t="str">
        <f t="shared" si="34"/>
        <v/>
      </c>
      <c r="O29" s="23"/>
      <c r="P29" s="57"/>
      <c r="Q29" s="280"/>
      <c r="R29" s="74" t="str">
        <f>IF(AND(G29&gt;0,H29&gt;0,I29&gt;0),IF(ISBLANK(Q29),IF(ISBLANK(O29),"",(I29-G29)*VLOOKUP(O29,VLookups!$A$4:$B$13,2,FALSE)),Q29),"")</f>
        <v/>
      </c>
      <c r="S29" s="75" t="str">
        <f t="shared" si="2"/>
        <v/>
      </c>
      <c r="T29" s="95"/>
      <c r="U29" s="270" t="str">
        <f>IF(AND(T29&gt;0,H29&gt;0,NOT(R29="")),ABS(VLOOKUP($T$1,VLookups!$A$43:$B$44,2,FALSE)-_xlfn.NORM.DIST(T29,N29,R29,TRUE)),"")</f>
        <v/>
      </c>
      <c r="V29" s="94" t="str">
        <f>IF(AND($G29&gt;0,$H29&gt;0,$I29&gt;0,NOT(ISBLANK($O29))),_xlfn.NORM.INV(ABS(VLOOKUP($T$1,VLookups!$A$43:$B$44,2,FALSE)-V$3),$N29,$R29),"")</f>
        <v/>
      </c>
      <c r="W29" s="93" t="str">
        <f>IF(AND($G29&gt;0,$H29&gt;0,$I29&gt;0,NOT(ISBLANK($O29))),_xlfn.NORM.INV(ABS(VLOOKUP($T$1,VLookups!$A$43:$B$44,2,FALSE)-W$3),$N29,$R29),"")</f>
        <v/>
      </c>
      <c r="X29" s="94" t="str">
        <f>IF(AND($G29&gt;0,$H29&gt;0,$I29&gt;0,NOT(ISBLANK($O29))),_xlfn.NORM.INV(ABS(VLOOKUP($T$1,VLookups!$A$43:$B$44,2,FALSE)-X$3),$N29,$R29),"")</f>
        <v/>
      </c>
      <c r="Y29" s="93" t="str">
        <f>IF(AND($G29&gt;0,$H29&gt;0,$I29&gt;0,NOT(ISBLANK($O29))),_xlfn.NORM.INV(ABS(VLOOKUP($T$1,VLookups!$A$43:$B$44,2,FALSE)-Y$3),$N29,$R29),"")</f>
        <v/>
      </c>
      <c r="Z29" s="94" t="str">
        <f>IF(AND($G29&gt;0,$H29&gt;0,$I29&gt;0,NOT(ISBLANK($O29))),_xlfn.NORM.INV(ABS(VLOOKUP($T$1,VLookups!$A$43:$B$44,2,FALSE)-Z$3),$N29,$R29),"")</f>
        <v/>
      </c>
      <c r="AA29" s="93" t="str">
        <f>IF(AND($G29&gt;0,$H29&gt;0,$I29&gt;0,NOT(ISBLANK($O29))),_xlfn.NORM.INV(ABS(VLOOKUP($T$1,VLookups!$A$43:$B$44,2,FALSE)-AA$3),$N29,$R29),"")</f>
        <v/>
      </c>
      <c r="AB29" s="5"/>
      <c r="AC29" s="168" t="str">
        <f t="shared" si="35"/>
        <v/>
      </c>
      <c r="AD29" s="49" t="str">
        <f t="shared" si="71"/>
        <v/>
      </c>
      <c r="AE29" s="49" t="str">
        <f t="shared" si="71"/>
        <v/>
      </c>
      <c r="AF29" s="49" t="str">
        <f t="shared" si="71"/>
        <v/>
      </c>
      <c r="AG29" s="49" t="str">
        <f t="shared" si="71"/>
        <v/>
      </c>
      <c r="AH29" s="49" t="str">
        <f t="shared" si="71"/>
        <v/>
      </c>
      <c r="AI29" s="49" t="str">
        <f t="shared" si="71"/>
        <v/>
      </c>
      <c r="AJ29" s="49" t="str">
        <f t="shared" si="71"/>
        <v/>
      </c>
      <c r="AK29" s="49" t="str">
        <f t="shared" si="71"/>
        <v/>
      </c>
      <c r="AL29" s="49" t="str">
        <f t="shared" si="71"/>
        <v/>
      </c>
      <c r="AM29" s="49" t="str">
        <f t="shared" si="71"/>
        <v/>
      </c>
      <c r="AN29" s="49" t="str">
        <f t="shared" si="71"/>
        <v/>
      </c>
      <c r="AO29" s="49" t="str">
        <f t="shared" si="71"/>
        <v/>
      </c>
      <c r="AP29" s="49" t="str">
        <f t="shared" si="71"/>
        <v/>
      </c>
      <c r="AQ29" s="49" t="str">
        <f t="shared" si="71"/>
        <v/>
      </c>
      <c r="AR29" s="49" t="str">
        <f t="shared" si="71"/>
        <v/>
      </c>
      <c r="AS29" s="49" t="str">
        <f t="shared" si="71"/>
        <v/>
      </c>
      <c r="AT29" s="49" t="str">
        <f t="shared" si="67"/>
        <v/>
      </c>
      <c r="AU29" s="49" t="str">
        <f t="shared" si="67"/>
        <v/>
      </c>
      <c r="AV29" s="49" t="str">
        <f t="shared" si="67"/>
        <v/>
      </c>
      <c r="AW29" s="49" t="str">
        <f t="shared" si="67"/>
        <v/>
      </c>
      <c r="AX29" s="49" t="str">
        <f t="shared" si="67"/>
        <v/>
      </c>
      <c r="AY29" s="49" t="str">
        <f t="shared" si="67"/>
        <v/>
      </c>
      <c r="AZ29" s="49" t="str">
        <f t="shared" si="67"/>
        <v/>
      </c>
      <c r="BA29" s="49" t="str">
        <f t="shared" si="67"/>
        <v/>
      </c>
      <c r="BB29" s="49" t="str">
        <f t="shared" si="67"/>
        <v/>
      </c>
      <c r="BC29" s="49" t="str">
        <f t="shared" si="67"/>
        <v/>
      </c>
      <c r="BD29" s="49" t="str">
        <f t="shared" si="67"/>
        <v/>
      </c>
      <c r="BE29" s="49" t="str">
        <f t="shared" si="68"/>
        <v/>
      </c>
      <c r="BF29" s="49" t="str">
        <f t="shared" si="68"/>
        <v/>
      </c>
      <c r="BG29" s="49" t="str">
        <f t="shared" si="68"/>
        <v/>
      </c>
      <c r="BH29" s="49" t="str">
        <f t="shared" si="68"/>
        <v/>
      </c>
      <c r="BI29" s="49" t="str">
        <f t="shared" si="68"/>
        <v/>
      </c>
      <c r="BJ29" s="49" t="str">
        <f t="shared" si="68"/>
        <v/>
      </c>
      <c r="BK29" s="49" t="str">
        <f t="shared" si="68"/>
        <v/>
      </c>
      <c r="BL29" s="49" t="str">
        <f t="shared" si="68"/>
        <v/>
      </c>
      <c r="BM29" s="49" t="str">
        <f t="shared" si="68"/>
        <v/>
      </c>
      <c r="BN29" s="49" t="str">
        <f t="shared" si="68"/>
        <v/>
      </c>
      <c r="BO29" s="49" t="str">
        <f t="shared" si="68"/>
        <v/>
      </c>
      <c r="BP29" s="49" t="str">
        <f t="shared" si="68"/>
        <v/>
      </c>
      <c r="BQ29" s="49" t="str">
        <f t="shared" si="68"/>
        <v/>
      </c>
      <c r="BR29" s="49" t="str">
        <f t="shared" si="68"/>
        <v/>
      </c>
      <c r="BS29" s="49" t="str">
        <f t="shared" si="68"/>
        <v/>
      </c>
      <c r="BT29" s="49" t="str">
        <f t="shared" si="68"/>
        <v/>
      </c>
      <c r="BU29" s="49" t="str">
        <f t="shared" si="69"/>
        <v/>
      </c>
      <c r="BV29" s="49" t="str">
        <f t="shared" si="69"/>
        <v/>
      </c>
      <c r="BW29" s="49" t="str">
        <f t="shared" si="69"/>
        <v/>
      </c>
      <c r="BX29" s="49" t="str">
        <f t="shared" si="69"/>
        <v/>
      </c>
      <c r="BY29" s="49" t="str">
        <f t="shared" si="69"/>
        <v/>
      </c>
      <c r="BZ29" s="49" t="str">
        <f t="shared" si="69"/>
        <v/>
      </c>
      <c r="CA29" s="49" t="str">
        <f t="shared" si="69"/>
        <v/>
      </c>
      <c r="CB29" s="49" t="str">
        <f t="shared" si="69"/>
        <v/>
      </c>
      <c r="CC29" s="49" t="str">
        <f t="shared" si="69"/>
        <v/>
      </c>
      <c r="CD29" s="49" t="str">
        <f t="shared" si="69"/>
        <v/>
      </c>
      <c r="CE29" s="49" t="str">
        <f t="shared" si="69"/>
        <v/>
      </c>
      <c r="CF29" s="49" t="str">
        <f t="shared" si="69"/>
        <v/>
      </c>
      <c r="CG29" s="49" t="str">
        <f t="shared" si="69"/>
        <v/>
      </c>
      <c r="CH29" s="49" t="str">
        <f t="shared" si="69"/>
        <v/>
      </c>
      <c r="CI29" s="49" t="str">
        <f t="shared" si="69"/>
        <v/>
      </c>
      <c r="CJ29" s="49" t="str">
        <f t="shared" si="69"/>
        <v/>
      </c>
      <c r="CK29" s="49" t="str">
        <f t="shared" si="70"/>
        <v/>
      </c>
      <c r="CL29" s="49" t="str">
        <f t="shared" si="70"/>
        <v/>
      </c>
      <c r="CM29" s="49" t="str">
        <f t="shared" si="70"/>
        <v/>
      </c>
      <c r="CN29" s="49" t="str">
        <f t="shared" si="70"/>
        <v/>
      </c>
      <c r="CO29" s="49" t="str">
        <f t="shared" si="70"/>
        <v/>
      </c>
      <c r="CP29" s="49" t="str">
        <f t="shared" si="70"/>
        <v/>
      </c>
      <c r="CQ29" s="49" t="str">
        <f t="shared" si="70"/>
        <v/>
      </c>
      <c r="CR29" s="49" t="str">
        <f t="shared" si="70"/>
        <v/>
      </c>
      <c r="CS29" s="49" t="str">
        <f t="shared" si="70"/>
        <v/>
      </c>
      <c r="CT29" s="49" t="str">
        <f t="shared" si="70"/>
        <v/>
      </c>
      <c r="CU29" s="49" t="str">
        <f t="shared" si="70"/>
        <v/>
      </c>
      <c r="CV29" s="49" t="str">
        <f t="shared" si="70"/>
        <v/>
      </c>
      <c r="CW29" s="49" t="str">
        <f t="shared" si="70"/>
        <v/>
      </c>
      <c r="CX29" s="49" t="str">
        <f t="shared" si="70"/>
        <v/>
      </c>
      <c r="CY29" s="49" t="str">
        <f t="shared" si="70"/>
        <v/>
      </c>
      <c r="CZ29" s="49" t="str">
        <f t="shared" si="70"/>
        <v/>
      </c>
      <c r="DA29" s="49" t="str">
        <f t="shared" si="53"/>
        <v/>
      </c>
      <c r="DB29" s="49" t="str">
        <f t="shared" si="53"/>
        <v/>
      </c>
      <c r="DC29" s="49" t="str">
        <f t="shared" si="53"/>
        <v/>
      </c>
      <c r="DD29" s="49" t="str">
        <f t="shared" si="53"/>
        <v/>
      </c>
      <c r="DE29" s="49" t="str">
        <f t="shared" si="53"/>
        <v/>
      </c>
      <c r="DF29" s="49" t="str">
        <f t="shared" si="53"/>
        <v/>
      </c>
      <c r="DG29" s="49" t="str">
        <f t="shared" si="40"/>
        <v/>
      </c>
      <c r="DH29" s="49" t="str">
        <f t="shared" si="40"/>
        <v/>
      </c>
      <c r="DI29" s="49" t="str">
        <f t="shared" si="40"/>
        <v/>
      </c>
      <c r="DJ29" s="49" t="str">
        <f t="shared" si="40"/>
        <v/>
      </c>
      <c r="DK29" s="49" t="str">
        <f t="shared" si="40"/>
        <v/>
      </c>
      <c r="DL29" s="49" t="str">
        <f t="shared" si="40"/>
        <v/>
      </c>
      <c r="DM29" s="49" t="str">
        <f t="shared" si="40"/>
        <v/>
      </c>
      <c r="DN29" s="49" t="str">
        <f t="shared" si="40"/>
        <v/>
      </c>
      <c r="DO29" s="49" t="str">
        <f t="shared" si="40"/>
        <v/>
      </c>
      <c r="DP29" s="49" t="str">
        <f t="shared" si="40"/>
        <v/>
      </c>
      <c r="DQ29" s="49" t="str">
        <f t="shared" si="40"/>
        <v/>
      </c>
      <c r="DR29" s="49" t="str">
        <f t="shared" si="40"/>
        <v/>
      </c>
      <c r="DS29" s="49" t="str">
        <f t="shared" si="40"/>
        <v/>
      </c>
      <c r="DT29" s="49" t="str">
        <f t="shared" si="40"/>
        <v/>
      </c>
      <c r="DU29" s="49" t="str">
        <f t="shared" si="40"/>
        <v/>
      </c>
      <c r="DV29" s="49" t="str">
        <f t="shared" si="54"/>
        <v/>
      </c>
      <c r="DW29" s="49" t="str">
        <f t="shared" si="54"/>
        <v/>
      </c>
      <c r="DX29" s="49" t="str">
        <f t="shared" si="54"/>
        <v/>
      </c>
      <c r="DY29" s="49" t="str">
        <f t="shared" si="54"/>
        <v/>
      </c>
      <c r="DZ29" s="183" t="str">
        <f t="shared" si="37"/>
        <v/>
      </c>
      <c r="EA29" s="49" t="str">
        <f t="shared" si="55"/>
        <v/>
      </c>
      <c r="EB29" s="49" t="str">
        <f t="shared" si="55"/>
        <v/>
      </c>
      <c r="EC29" s="49" t="str">
        <f t="shared" si="55"/>
        <v/>
      </c>
      <c r="ED29" s="49" t="str">
        <f t="shared" si="55"/>
        <v/>
      </c>
      <c r="EE29" s="49" t="str">
        <f t="shared" si="55"/>
        <v/>
      </c>
      <c r="EF29" s="49" t="str">
        <f t="shared" si="55"/>
        <v/>
      </c>
      <c r="EG29" s="49" t="str">
        <f t="shared" si="55"/>
        <v/>
      </c>
      <c r="EH29" s="49" t="str">
        <f t="shared" si="55"/>
        <v/>
      </c>
      <c r="EI29" s="49" t="str">
        <f t="shared" si="55"/>
        <v/>
      </c>
      <c r="EJ29" s="49" t="str">
        <f t="shared" si="55"/>
        <v/>
      </c>
      <c r="EK29" s="49" t="str">
        <f t="shared" si="55"/>
        <v/>
      </c>
      <c r="EL29" s="49" t="str">
        <f t="shared" si="55"/>
        <v/>
      </c>
      <c r="EM29" s="49" t="str">
        <f t="shared" si="55"/>
        <v/>
      </c>
      <c r="EN29" s="49" t="str">
        <f t="shared" si="55"/>
        <v/>
      </c>
      <c r="EO29" s="49" t="str">
        <f t="shared" si="55"/>
        <v/>
      </c>
      <c r="EP29" s="49" t="str">
        <f t="shared" si="41"/>
        <v/>
      </c>
      <c r="EQ29" s="49" t="str">
        <f t="shared" si="41"/>
        <v/>
      </c>
      <c r="ER29" s="49" t="str">
        <f t="shared" si="41"/>
        <v/>
      </c>
      <c r="ES29" s="49" t="str">
        <f t="shared" si="41"/>
        <v/>
      </c>
      <c r="ET29" s="49" t="str">
        <f t="shared" si="41"/>
        <v/>
      </c>
      <c r="EU29" s="49" t="str">
        <f t="shared" si="41"/>
        <v/>
      </c>
      <c r="EV29" s="49" t="str">
        <f t="shared" si="41"/>
        <v/>
      </c>
      <c r="EW29" s="49" t="str">
        <f t="shared" si="41"/>
        <v/>
      </c>
      <c r="EX29" s="49" t="str">
        <f t="shared" si="41"/>
        <v/>
      </c>
      <c r="EY29" s="49" t="str">
        <f t="shared" si="41"/>
        <v/>
      </c>
      <c r="EZ29" s="49" t="str">
        <f t="shared" si="41"/>
        <v/>
      </c>
      <c r="FA29" s="49" t="str">
        <f t="shared" si="41"/>
        <v/>
      </c>
      <c r="FB29" s="49" t="str">
        <f t="shared" si="41"/>
        <v/>
      </c>
      <c r="FC29" s="49" t="str">
        <f t="shared" si="41"/>
        <v/>
      </c>
      <c r="FD29" s="49" t="str">
        <f t="shared" si="41"/>
        <v/>
      </c>
      <c r="FE29" s="49" t="str">
        <f t="shared" si="41"/>
        <v/>
      </c>
      <c r="FF29" s="49" t="str">
        <f t="shared" si="42"/>
        <v/>
      </c>
      <c r="FG29" s="49" t="str">
        <f t="shared" si="42"/>
        <v/>
      </c>
      <c r="FH29" s="49" t="str">
        <f t="shared" si="42"/>
        <v/>
      </c>
      <c r="FI29" s="49" t="str">
        <f t="shared" si="42"/>
        <v/>
      </c>
      <c r="FJ29" s="49" t="str">
        <f t="shared" si="42"/>
        <v/>
      </c>
      <c r="FK29" s="49" t="str">
        <f t="shared" si="42"/>
        <v/>
      </c>
      <c r="FL29" s="49" t="str">
        <f t="shared" si="42"/>
        <v/>
      </c>
      <c r="FM29" s="49" t="str">
        <f t="shared" si="42"/>
        <v/>
      </c>
      <c r="FN29" s="49" t="str">
        <f t="shared" si="42"/>
        <v/>
      </c>
      <c r="FO29" s="49" t="str">
        <f t="shared" si="42"/>
        <v/>
      </c>
      <c r="FP29" s="49" t="str">
        <f t="shared" si="42"/>
        <v/>
      </c>
      <c r="FQ29" s="49" t="str">
        <f t="shared" si="42"/>
        <v/>
      </c>
      <c r="FR29" s="49" t="str">
        <f t="shared" si="42"/>
        <v/>
      </c>
      <c r="FS29" s="49" t="str">
        <f t="shared" si="42"/>
        <v/>
      </c>
      <c r="FT29" s="49" t="str">
        <f t="shared" si="42"/>
        <v/>
      </c>
      <c r="FU29" s="49" t="str">
        <f t="shared" si="42"/>
        <v/>
      </c>
      <c r="FV29" s="49" t="str">
        <f t="shared" si="43"/>
        <v/>
      </c>
      <c r="FW29" s="49" t="str">
        <f t="shared" si="43"/>
        <v/>
      </c>
      <c r="FX29" s="49" t="str">
        <f t="shared" si="43"/>
        <v/>
      </c>
      <c r="FY29" s="49" t="str">
        <f t="shared" si="43"/>
        <v/>
      </c>
      <c r="FZ29" s="49" t="str">
        <f t="shared" si="43"/>
        <v/>
      </c>
      <c r="GA29" s="49" t="str">
        <f t="shared" si="43"/>
        <v/>
      </c>
      <c r="GB29" s="49" t="str">
        <f t="shared" si="43"/>
        <v/>
      </c>
      <c r="GC29" s="49" t="str">
        <f t="shared" si="43"/>
        <v/>
      </c>
      <c r="GD29" s="49" t="str">
        <f t="shared" si="43"/>
        <v/>
      </c>
      <c r="GE29" s="49" t="str">
        <f t="shared" si="43"/>
        <v/>
      </c>
      <c r="GF29" s="49" t="str">
        <f t="shared" si="43"/>
        <v/>
      </c>
      <c r="GG29" s="49" t="str">
        <f t="shared" si="43"/>
        <v/>
      </c>
      <c r="GH29" s="49" t="str">
        <f t="shared" si="43"/>
        <v/>
      </c>
      <c r="GI29" s="49" t="str">
        <f t="shared" si="43"/>
        <v/>
      </c>
      <c r="GJ29" s="49" t="str">
        <f t="shared" si="43"/>
        <v/>
      </c>
      <c r="GK29" s="49" t="str">
        <f t="shared" si="43"/>
        <v/>
      </c>
      <c r="GL29" s="49" t="str">
        <f t="shared" si="44"/>
        <v/>
      </c>
      <c r="GM29" s="49" t="str">
        <f t="shared" si="44"/>
        <v/>
      </c>
      <c r="GN29" s="49" t="str">
        <f t="shared" si="44"/>
        <v/>
      </c>
      <c r="GO29" s="49" t="str">
        <f t="shared" si="44"/>
        <v/>
      </c>
      <c r="GP29" s="49" t="str">
        <f t="shared" si="44"/>
        <v/>
      </c>
      <c r="GQ29" s="49" t="str">
        <f t="shared" si="44"/>
        <v/>
      </c>
      <c r="GR29" s="49" t="str">
        <f t="shared" si="44"/>
        <v/>
      </c>
      <c r="GS29" s="49" t="str">
        <f t="shared" si="44"/>
        <v/>
      </c>
      <c r="GT29" s="49" t="str">
        <f t="shared" si="44"/>
        <v/>
      </c>
      <c r="GU29" s="49" t="str">
        <f t="shared" si="44"/>
        <v/>
      </c>
      <c r="GV29" s="49" t="str">
        <f t="shared" si="44"/>
        <v/>
      </c>
      <c r="GW29" s="49" t="str">
        <f t="shared" si="44"/>
        <v/>
      </c>
      <c r="GX29" s="49" t="str">
        <f t="shared" si="44"/>
        <v/>
      </c>
      <c r="GY29" s="49" t="str">
        <f t="shared" si="44"/>
        <v/>
      </c>
      <c r="GZ29" s="49" t="str">
        <f t="shared" si="44"/>
        <v/>
      </c>
      <c r="HA29" s="49" t="str">
        <f t="shared" si="44"/>
        <v/>
      </c>
      <c r="HB29" s="49" t="str">
        <f t="shared" si="45"/>
        <v/>
      </c>
      <c r="HC29" s="49" t="str">
        <f t="shared" si="45"/>
        <v/>
      </c>
      <c r="HD29" s="49" t="str">
        <f t="shared" si="45"/>
        <v/>
      </c>
      <c r="HE29" s="49" t="str">
        <f t="shared" si="45"/>
        <v/>
      </c>
      <c r="HF29" s="49" t="str">
        <f t="shared" si="45"/>
        <v/>
      </c>
      <c r="HG29" s="49" t="str">
        <f t="shared" si="45"/>
        <v/>
      </c>
      <c r="HH29" s="49" t="str">
        <f t="shared" si="45"/>
        <v/>
      </c>
      <c r="HI29" s="49" t="str">
        <f t="shared" si="45"/>
        <v/>
      </c>
      <c r="HJ29" s="49" t="str">
        <f t="shared" si="45"/>
        <v/>
      </c>
      <c r="HK29" s="49" t="str">
        <f t="shared" si="45"/>
        <v/>
      </c>
      <c r="HL29" s="49" t="str">
        <f t="shared" si="45"/>
        <v/>
      </c>
      <c r="HM29" s="49" t="str">
        <f t="shared" si="45"/>
        <v/>
      </c>
      <c r="HN29" s="49" t="str">
        <f t="shared" si="45"/>
        <v/>
      </c>
      <c r="HO29" s="49" t="str">
        <f t="shared" si="45"/>
        <v/>
      </c>
      <c r="HP29" s="49" t="str">
        <f t="shared" si="45"/>
        <v/>
      </c>
      <c r="HQ29" s="49" t="str">
        <f t="shared" si="45"/>
        <v/>
      </c>
      <c r="HR29" s="49" t="str">
        <f t="shared" si="46"/>
        <v/>
      </c>
      <c r="HS29" s="49" t="str">
        <f t="shared" si="16"/>
        <v/>
      </c>
      <c r="HT29" s="49" t="str">
        <f t="shared" si="16"/>
        <v/>
      </c>
      <c r="HU29" s="49" t="str">
        <f t="shared" si="16"/>
        <v/>
      </c>
      <c r="HV29" s="49" t="str">
        <f t="shared" si="16"/>
        <v/>
      </c>
      <c r="HW29" s="169" t="e">
        <f t="shared" si="56"/>
        <v>#N/A</v>
      </c>
      <c r="HX29" s="169" t="e">
        <f t="shared" si="56"/>
        <v>#N/A</v>
      </c>
      <c r="HY29" s="169" t="e">
        <f t="shared" si="56"/>
        <v>#N/A</v>
      </c>
      <c r="HZ29" s="169" t="e">
        <f t="shared" si="56"/>
        <v>#N/A</v>
      </c>
      <c r="IA29" s="169" t="e">
        <f t="shared" si="47"/>
        <v>#N/A</v>
      </c>
      <c r="IB29" s="169" t="e">
        <f t="shared" si="47"/>
        <v>#N/A</v>
      </c>
      <c r="IC29" s="169" t="e">
        <f t="shared" si="47"/>
        <v>#N/A</v>
      </c>
      <c r="ID29" s="169" t="e">
        <f t="shared" si="47"/>
        <v>#N/A</v>
      </c>
      <c r="IE29" s="169" t="e">
        <f t="shared" si="47"/>
        <v>#N/A</v>
      </c>
      <c r="IF29" s="169" t="e">
        <f t="shared" si="47"/>
        <v>#N/A</v>
      </c>
      <c r="IG29" s="169" t="e">
        <f t="shared" si="47"/>
        <v>#N/A</v>
      </c>
      <c r="IH29" s="169" t="e">
        <f t="shared" si="47"/>
        <v>#N/A</v>
      </c>
      <c r="II29" s="169" t="e">
        <f t="shared" si="47"/>
        <v>#N/A</v>
      </c>
      <c r="IJ29" s="169" t="e">
        <f t="shared" si="47"/>
        <v>#N/A</v>
      </c>
      <c r="IK29" s="169" t="e">
        <f t="shared" si="47"/>
        <v>#N/A</v>
      </c>
      <c r="IL29" s="169" t="e">
        <f t="shared" si="47"/>
        <v>#N/A</v>
      </c>
      <c r="IM29" s="169" t="e">
        <f t="shared" si="47"/>
        <v>#N/A</v>
      </c>
      <c r="IN29" s="169" t="e">
        <f t="shared" si="47"/>
        <v>#N/A</v>
      </c>
      <c r="IO29" s="169" t="e">
        <f t="shared" si="47"/>
        <v>#N/A</v>
      </c>
      <c r="IP29" s="169" t="e">
        <f t="shared" si="47"/>
        <v>#N/A</v>
      </c>
      <c r="IQ29" s="169" t="e">
        <f t="shared" si="57"/>
        <v>#N/A</v>
      </c>
      <c r="IR29" s="169" t="e">
        <f t="shared" si="57"/>
        <v>#N/A</v>
      </c>
      <c r="IS29" s="169" t="e">
        <f t="shared" si="57"/>
        <v>#N/A</v>
      </c>
      <c r="IT29" s="169" t="e">
        <f t="shared" si="57"/>
        <v>#N/A</v>
      </c>
      <c r="IU29" s="169" t="e">
        <f t="shared" si="57"/>
        <v>#N/A</v>
      </c>
      <c r="IV29" s="169" t="e">
        <f t="shared" si="57"/>
        <v>#N/A</v>
      </c>
      <c r="IW29" s="169" t="e">
        <f t="shared" si="57"/>
        <v>#N/A</v>
      </c>
      <c r="IX29" s="169" t="e">
        <f t="shared" si="57"/>
        <v>#N/A</v>
      </c>
      <c r="IY29" s="169" t="e">
        <f t="shared" si="57"/>
        <v>#N/A</v>
      </c>
      <c r="IZ29" s="169" t="e">
        <f t="shared" si="57"/>
        <v>#N/A</v>
      </c>
      <c r="JA29" s="169" t="e">
        <f t="shared" si="57"/>
        <v>#N/A</v>
      </c>
      <c r="JB29" s="169" t="e">
        <f t="shared" si="57"/>
        <v>#N/A</v>
      </c>
      <c r="JC29" s="169" t="e">
        <f t="shared" si="57"/>
        <v>#N/A</v>
      </c>
      <c r="JD29" s="169" t="e">
        <f t="shared" si="57"/>
        <v>#N/A</v>
      </c>
      <c r="JE29" s="169" t="e">
        <f t="shared" si="57"/>
        <v>#N/A</v>
      </c>
      <c r="JF29" s="169" t="e">
        <f t="shared" si="57"/>
        <v>#N/A</v>
      </c>
      <c r="JG29" s="169" t="e">
        <f t="shared" si="58"/>
        <v>#N/A</v>
      </c>
      <c r="JH29" s="169" t="e">
        <f t="shared" si="58"/>
        <v>#N/A</v>
      </c>
      <c r="JI29" s="169" t="e">
        <f t="shared" si="58"/>
        <v>#N/A</v>
      </c>
      <c r="JJ29" s="169" t="e">
        <f t="shared" si="58"/>
        <v>#N/A</v>
      </c>
      <c r="JK29" s="169" t="e">
        <f t="shared" si="58"/>
        <v>#N/A</v>
      </c>
      <c r="JL29" s="169" t="e">
        <f t="shared" si="58"/>
        <v>#N/A</v>
      </c>
      <c r="JM29" s="169" t="e">
        <f t="shared" si="58"/>
        <v>#N/A</v>
      </c>
      <c r="JN29" s="169" t="e">
        <f t="shared" si="58"/>
        <v>#N/A</v>
      </c>
      <c r="JO29" s="169" t="e">
        <f t="shared" si="58"/>
        <v>#N/A</v>
      </c>
      <c r="JP29" s="169" t="e">
        <f t="shared" si="58"/>
        <v>#N/A</v>
      </c>
      <c r="JQ29" s="169" t="e">
        <f t="shared" si="58"/>
        <v>#N/A</v>
      </c>
      <c r="JR29" s="169" t="e">
        <f t="shared" si="58"/>
        <v>#N/A</v>
      </c>
      <c r="JS29" s="169" t="e">
        <f t="shared" si="58"/>
        <v>#N/A</v>
      </c>
      <c r="JT29" s="169" t="e">
        <f t="shared" si="58"/>
        <v>#N/A</v>
      </c>
      <c r="JU29" s="169" t="e">
        <f t="shared" si="58"/>
        <v>#N/A</v>
      </c>
      <c r="JV29" s="169" t="e">
        <f t="shared" si="58"/>
        <v>#N/A</v>
      </c>
      <c r="JW29" s="169" t="e">
        <f t="shared" si="48"/>
        <v>#N/A</v>
      </c>
      <c r="JX29" s="169" t="e">
        <f t="shared" si="48"/>
        <v>#N/A</v>
      </c>
      <c r="JY29" s="169" t="e">
        <f t="shared" si="48"/>
        <v>#N/A</v>
      </c>
      <c r="JZ29" s="169" t="e">
        <f t="shared" si="48"/>
        <v>#N/A</v>
      </c>
      <c r="KA29" s="169" t="e">
        <f t="shared" si="48"/>
        <v>#N/A</v>
      </c>
      <c r="KB29" s="169" t="e">
        <f t="shared" si="48"/>
        <v>#N/A</v>
      </c>
      <c r="KC29" s="169" t="e">
        <f t="shared" si="48"/>
        <v>#N/A</v>
      </c>
      <c r="KD29" s="169" t="e">
        <f t="shared" si="48"/>
        <v>#N/A</v>
      </c>
      <c r="KE29" s="169" t="e">
        <f t="shared" si="48"/>
        <v>#N/A</v>
      </c>
      <c r="KF29" s="169" t="e">
        <f t="shared" si="48"/>
        <v>#N/A</v>
      </c>
      <c r="KG29" s="169" t="e">
        <f t="shared" si="48"/>
        <v>#N/A</v>
      </c>
      <c r="KH29" s="169" t="e">
        <f t="shared" si="59"/>
        <v>#N/A</v>
      </c>
      <c r="KI29" s="169" t="e">
        <f t="shared" si="59"/>
        <v>#N/A</v>
      </c>
      <c r="KJ29" s="169" t="e">
        <f t="shared" si="59"/>
        <v>#N/A</v>
      </c>
      <c r="KK29" s="169" t="e">
        <f t="shared" si="59"/>
        <v>#N/A</v>
      </c>
      <c r="KL29" s="169" t="e">
        <f t="shared" si="59"/>
        <v>#N/A</v>
      </c>
      <c r="KM29" s="169" t="e">
        <f t="shared" si="49"/>
        <v>#N/A</v>
      </c>
      <c r="KN29" s="169" t="e">
        <f t="shared" si="49"/>
        <v>#N/A</v>
      </c>
      <c r="KO29" s="169" t="e">
        <f t="shared" si="49"/>
        <v>#N/A</v>
      </c>
      <c r="KP29" s="169" t="e">
        <f t="shared" si="49"/>
        <v>#N/A</v>
      </c>
      <c r="KQ29" s="169" t="e">
        <f t="shared" si="49"/>
        <v>#N/A</v>
      </c>
      <c r="KR29" s="169" t="e">
        <f t="shared" si="49"/>
        <v>#N/A</v>
      </c>
      <c r="KS29" s="169" t="e">
        <f t="shared" si="49"/>
        <v>#N/A</v>
      </c>
      <c r="KT29" s="169" t="e">
        <f t="shared" si="49"/>
        <v>#N/A</v>
      </c>
      <c r="KU29" s="169" t="e">
        <f t="shared" si="49"/>
        <v>#N/A</v>
      </c>
      <c r="KV29" s="169" t="e">
        <f t="shared" si="49"/>
        <v>#N/A</v>
      </c>
      <c r="KW29" s="169" t="e">
        <f t="shared" si="49"/>
        <v>#N/A</v>
      </c>
      <c r="KX29" s="169" t="e">
        <f t="shared" si="49"/>
        <v>#N/A</v>
      </c>
      <c r="KY29" s="169" t="e">
        <f t="shared" si="49"/>
        <v>#N/A</v>
      </c>
      <c r="KZ29" s="169" t="e">
        <f t="shared" si="49"/>
        <v>#N/A</v>
      </c>
      <c r="LA29" s="169" t="e">
        <f t="shared" si="49"/>
        <v>#N/A</v>
      </c>
      <c r="LB29" s="169" t="e">
        <f t="shared" si="49"/>
        <v>#N/A</v>
      </c>
      <c r="LC29" s="169" t="e">
        <f t="shared" si="60"/>
        <v>#N/A</v>
      </c>
      <c r="LD29" s="169" t="e">
        <f t="shared" si="60"/>
        <v>#N/A</v>
      </c>
      <c r="LE29" s="169" t="e">
        <f t="shared" si="60"/>
        <v>#N/A</v>
      </c>
      <c r="LF29" s="169" t="e">
        <f t="shared" si="60"/>
        <v>#N/A</v>
      </c>
      <c r="LG29" s="169" t="e">
        <f t="shared" si="60"/>
        <v>#N/A</v>
      </c>
      <c r="LH29" s="169" t="e">
        <f t="shared" si="60"/>
        <v>#N/A</v>
      </c>
      <c r="LI29" s="169" t="e">
        <f t="shared" si="60"/>
        <v>#N/A</v>
      </c>
      <c r="LJ29" s="169" t="e">
        <f t="shared" si="60"/>
        <v>#N/A</v>
      </c>
      <c r="LK29" s="169" t="e">
        <f t="shared" si="60"/>
        <v>#N/A</v>
      </c>
      <c r="LL29" s="169" t="e">
        <f t="shared" si="60"/>
        <v>#N/A</v>
      </c>
      <c r="LM29" s="169" t="e">
        <f t="shared" si="60"/>
        <v>#N/A</v>
      </c>
      <c r="LN29" s="169" t="e">
        <f t="shared" si="60"/>
        <v>#N/A</v>
      </c>
      <c r="LO29" s="169" t="e">
        <f t="shared" si="60"/>
        <v>#N/A</v>
      </c>
      <c r="LP29" s="169" t="e">
        <f t="shared" si="60"/>
        <v>#N/A</v>
      </c>
      <c r="LQ29" s="169" t="e">
        <f t="shared" si="60"/>
        <v>#N/A</v>
      </c>
      <c r="LR29" s="169" t="e">
        <f t="shared" si="60"/>
        <v>#N/A</v>
      </c>
      <c r="LS29" s="169" t="e">
        <f t="shared" si="61"/>
        <v>#N/A</v>
      </c>
      <c r="LT29" s="169" t="e">
        <f t="shared" si="61"/>
        <v>#N/A</v>
      </c>
      <c r="LU29" s="169" t="e">
        <f t="shared" si="61"/>
        <v>#N/A</v>
      </c>
      <c r="LV29" s="169" t="e">
        <f t="shared" si="61"/>
        <v>#N/A</v>
      </c>
      <c r="LW29" s="169" t="e">
        <f t="shared" si="61"/>
        <v>#N/A</v>
      </c>
      <c r="LX29" s="169" t="e">
        <f t="shared" si="61"/>
        <v>#N/A</v>
      </c>
      <c r="LY29" s="169" t="e">
        <f t="shared" si="61"/>
        <v>#N/A</v>
      </c>
      <c r="LZ29" s="169" t="e">
        <f t="shared" si="61"/>
        <v>#N/A</v>
      </c>
      <c r="MA29" s="169" t="e">
        <f t="shared" si="61"/>
        <v>#N/A</v>
      </c>
      <c r="MB29" s="169" t="e">
        <f t="shared" si="61"/>
        <v>#N/A</v>
      </c>
      <c r="MC29" s="169" t="e">
        <f t="shared" si="61"/>
        <v>#N/A</v>
      </c>
      <c r="MD29" s="169" t="e">
        <f t="shared" si="61"/>
        <v>#N/A</v>
      </c>
      <c r="ME29" s="169" t="e">
        <f t="shared" si="61"/>
        <v>#N/A</v>
      </c>
      <c r="MF29" s="169" t="e">
        <f t="shared" si="61"/>
        <v>#N/A</v>
      </c>
      <c r="MG29" s="169" t="e">
        <f t="shared" si="61"/>
        <v>#N/A</v>
      </c>
      <c r="MH29" s="169" t="e">
        <f t="shared" si="61"/>
        <v>#N/A</v>
      </c>
      <c r="MI29" s="169" t="e">
        <f t="shared" si="50"/>
        <v>#N/A</v>
      </c>
      <c r="MJ29" s="169" t="e">
        <f t="shared" si="50"/>
        <v>#N/A</v>
      </c>
      <c r="MK29" s="169" t="e">
        <f t="shared" si="50"/>
        <v>#N/A</v>
      </c>
      <c r="ML29" s="169" t="e">
        <f t="shared" si="50"/>
        <v>#N/A</v>
      </c>
      <c r="MM29" s="169" t="e">
        <f t="shared" si="50"/>
        <v>#N/A</v>
      </c>
      <c r="MN29" s="169" t="e">
        <f t="shared" si="50"/>
        <v>#N/A</v>
      </c>
      <c r="MO29" s="169" t="e">
        <f t="shared" si="50"/>
        <v>#N/A</v>
      </c>
      <c r="MP29" s="169" t="e">
        <f t="shared" si="50"/>
        <v>#N/A</v>
      </c>
      <c r="MQ29" s="169" t="e">
        <f t="shared" si="50"/>
        <v>#N/A</v>
      </c>
      <c r="MR29" s="169" t="e">
        <f t="shared" si="50"/>
        <v>#N/A</v>
      </c>
      <c r="MS29" s="169" t="e">
        <f t="shared" si="50"/>
        <v>#N/A</v>
      </c>
      <c r="MT29" s="169" t="e">
        <f t="shared" si="62"/>
        <v>#N/A</v>
      </c>
      <c r="MU29" s="169" t="e">
        <f t="shared" si="62"/>
        <v>#N/A</v>
      </c>
      <c r="MV29" s="169" t="e">
        <f t="shared" si="62"/>
        <v>#N/A</v>
      </c>
      <c r="MW29" s="169" t="e">
        <f t="shared" si="62"/>
        <v>#N/A</v>
      </c>
      <c r="MX29" s="169" t="e">
        <f t="shared" si="62"/>
        <v>#N/A</v>
      </c>
      <c r="MY29" s="169" t="e">
        <f t="shared" si="51"/>
        <v>#N/A</v>
      </c>
      <c r="MZ29" s="169" t="e">
        <f t="shared" si="51"/>
        <v>#N/A</v>
      </c>
      <c r="NA29" s="169" t="e">
        <f t="shared" si="51"/>
        <v>#N/A</v>
      </c>
      <c r="NB29" s="169" t="e">
        <f t="shared" si="51"/>
        <v>#N/A</v>
      </c>
      <c r="NC29" s="169" t="e">
        <f t="shared" si="51"/>
        <v>#N/A</v>
      </c>
      <c r="ND29" s="169" t="e">
        <f t="shared" si="51"/>
        <v>#N/A</v>
      </c>
      <c r="NE29" s="169" t="e">
        <f t="shared" si="51"/>
        <v>#N/A</v>
      </c>
      <c r="NF29" s="169" t="e">
        <f t="shared" si="51"/>
        <v>#N/A</v>
      </c>
      <c r="NG29" s="169" t="e">
        <f t="shared" si="51"/>
        <v>#N/A</v>
      </c>
      <c r="NH29" s="169" t="e">
        <f t="shared" si="51"/>
        <v>#N/A</v>
      </c>
      <c r="NI29" s="169" t="e">
        <f t="shared" si="51"/>
        <v>#N/A</v>
      </c>
      <c r="NJ29" s="169" t="e">
        <f t="shared" si="51"/>
        <v>#N/A</v>
      </c>
      <c r="NK29" s="169" t="e">
        <f t="shared" si="51"/>
        <v>#N/A</v>
      </c>
      <c r="NL29" s="169" t="e">
        <f t="shared" si="51"/>
        <v>#N/A</v>
      </c>
      <c r="NM29" s="169" t="e">
        <f t="shared" si="51"/>
        <v>#N/A</v>
      </c>
      <c r="NN29" s="169" t="e">
        <f t="shared" si="51"/>
        <v>#N/A</v>
      </c>
      <c r="NO29" s="169" t="e">
        <f t="shared" si="63"/>
        <v>#N/A</v>
      </c>
      <c r="NP29" s="169" t="e">
        <f t="shared" si="63"/>
        <v>#N/A</v>
      </c>
      <c r="NQ29" s="169" t="e">
        <f t="shared" si="63"/>
        <v>#N/A</v>
      </c>
      <c r="NR29" s="169" t="e">
        <f t="shared" si="63"/>
        <v>#N/A</v>
      </c>
      <c r="NS29" s="169" t="e">
        <f t="shared" si="63"/>
        <v>#N/A</v>
      </c>
      <c r="NT29" s="169" t="e">
        <f t="shared" si="63"/>
        <v>#N/A</v>
      </c>
      <c r="NU29" s="169" t="e">
        <f t="shared" si="63"/>
        <v>#N/A</v>
      </c>
      <c r="NV29" s="169" t="e">
        <f t="shared" si="63"/>
        <v>#N/A</v>
      </c>
      <c r="NW29" s="169" t="e">
        <f t="shared" si="63"/>
        <v>#N/A</v>
      </c>
      <c r="NX29" s="169" t="e">
        <f t="shared" si="63"/>
        <v>#N/A</v>
      </c>
      <c r="NY29" s="169" t="e">
        <f t="shared" si="63"/>
        <v>#N/A</v>
      </c>
      <c r="NZ29" s="169" t="e">
        <f t="shared" si="63"/>
        <v>#N/A</v>
      </c>
      <c r="OA29" s="169" t="e">
        <f t="shared" si="63"/>
        <v>#N/A</v>
      </c>
      <c r="OB29" s="169" t="e">
        <f t="shared" si="63"/>
        <v>#N/A</v>
      </c>
      <c r="OC29" s="169" t="e">
        <f t="shared" si="63"/>
        <v>#N/A</v>
      </c>
      <c r="OD29" s="169" t="e">
        <f t="shared" si="63"/>
        <v>#N/A</v>
      </c>
      <c r="OE29" s="169" t="e">
        <f t="shared" si="64"/>
        <v>#N/A</v>
      </c>
      <c r="OF29" s="169" t="e">
        <f t="shared" si="64"/>
        <v>#N/A</v>
      </c>
      <c r="OG29" s="169" t="e">
        <f t="shared" si="64"/>
        <v>#N/A</v>
      </c>
      <c r="OH29" s="169" t="e">
        <f t="shared" si="64"/>
        <v>#N/A</v>
      </c>
      <c r="OI29" s="169" t="e">
        <f t="shared" si="64"/>
        <v>#N/A</v>
      </c>
      <c r="OJ29" s="169" t="e">
        <f t="shared" si="64"/>
        <v>#N/A</v>
      </c>
      <c r="OK29" s="169" t="e">
        <f t="shared" si="64"/>
        <v>#N/A</v>
      </c>
      <c r="OL29" s="169" t="e">
        <f t="shared" si="64"/>
        <v>#N/A</v>
      </c>
      <c r="OM29" s="169" t="e">
        <f t="shared" si="64"/>
        <v>#N/A</v>
      </c>
      <c r="ON29" s="169" t="e">
        <f t="shared" si="64"/>
        <v>#N/A</v>
      </c>
      <c r="OO29" s="169" t="e">
        <f t="shared" si="64"/>
        <v>#N/A</v>
      </c>
      <c r="OP29" s="169" t="e">
        <f t="shared" si="64"/>
        <v>#N/A</v>
      </c>
      <c r="OQ29" s="169" t="e">
        <f t="shared" si="64"/>
        <v>#N/A</v>
      </c>
      <c r="OR29" s="169" t="e">
        <f t="shared" si="64"/>
        <v>#N/A</v>
      </c>
      <c r="OS29" s="169" t="e">
        <f t="shared" si="64"/>
        <v>#N/A</v>
      </c>
      <c r="OT29" s="169" t="e">
        <f t="shared" si="64"/>
        <v>#N/A</v>
      </c>
      <c r="OU29" s="169" t="e">
        <f t="shared" si="52"/>
        <v>#N/A</v>
      </c>
      <c r="OV29" s="169" t="e">
        <f t="shared" si="52"/>
        <v>#N/A</v>
      </c>
      <c r="OW29" s="169" t="e">
        <f t="shared" si="52"/>
        <v>#N/A</v>
      </c>
      <c r="OX29" s="169" t="e">
        <f t="shared" si="52"/>
        <v>#N/A</v>
      </c>
      <c r="OY29" s="169" t="e">
        <f t="shared" si="52"/>
        <v>#N/A</v>
      </c>
      <c r="OZ29" s="169" t="e">
        <f t="shared" si="52"/>
        <v>#N/A</v>
      </c>
      <c r="PA29" s="169" t="e">
        <f t="shared" si="52"/>
        <v>#N/A</v>
      </c>
      <c r="PB29" s="169" t="e">
        <f t="shared" si="52"/>
        <v>#N/A</v>
      </c>
      <c r="PC29" s="169" t="e">
        <f t="shared" si="52"/>
        <v>#N/A</v>
      </c>
      <c r="PD29" s="169" t="e">
        <f t="shared" si="52"/>
        <v>#N/A</v>
      </c>
      <c r="PE29" s="169" t="e">
        <f t="shared" si="52"/>
        <v>#N/A</v>
      </c>
      <c r="PF29" s="169" t="e">
        <f t="shared" si="65"/>
        <v>#N/A</v>
      </c>
      <c r="PG29" s="169" t="e">
        <f t="shared" si="65"/>
        <v>#N/A</v>
      </c>
      <c r="PH29" s="169" t="e">
        <f t="shared" si="65"/>
        <v>#N/A</v>
      </c>
      <c r="PI29" s="169" t="e">
        <f t="shared" si="65"/>
        <v>#N/A</v>
      </c>
      <c r="PJ29" s="169" t="e">
        <f t="shared" si="65"/>
        <v>#N/A</v>
      </c>
      <c r="PK29" s="169" t="e">
        <f t="shared" si="65"/>
        <v>#N/A</v>
      </c>
      <c r="PL29" s="169" t="e">
        <f t="shared" si="65"/>
        <v>#N/A</v>
      </c>
      <c r="PM29" s="169" t="e">
        <f t="shared" si="65"/>
        <v>#N/A</v>
      </c>
      <c r="PN29" s="169" t="e">
        <f t="shared" si="65"/>
        <v>#N/A</v>
      </c>
      <c r="PO29" s="169" t="e">
        <f t="shared" si="65"/>
        <v>#N/A</v>
      </c>
    </row>
    <row r="30" spans="1:431" hidden="1" x14ac:dyDescent="0.75">
      <c r="A30" s="390"/>
      <c r="B30" s="396" t="str">
        <f>IF($R30="","",ROUND(_xlfn.NORM.INV(ABS(VLOOKUP($T$1,VLookups!$A$43:$B$44,2,FALSE)-B$2),$N30,$R30),0))</f>
        <v/>
      </c>
      <c r="C30" s="403" t="str">
        <f t="shared" si="30"/>
        <v/>
      </c>
      <c r="D30" s="404" t="str">
        <f t="shared" si="31"/>
        <v/>
      </c>
      <c r="E30" s="109"/>
      <c r="F30" s="117"/>
      <c r="G30" s="122" t="str">
        <f t="shared" si="32"/>
        <v/>
      </c>
      <c r="H30" s="95"/>
      <c r="I30" s="122" t="str">
        <f t="shared" si="33"/>
        <v/>
      </c>
      <c r="J30" s="117"/>
      <c r="K30" s="110"/>
      <c r="L30" s="124" t="str">
        <f t="shared" si="0"/>
        <v/>
      </c>
      <c r="M30" s="124" t="str">
        <f t="shared" si="1"/>
        <v/>
      </c>
      <c r="N30" s="73" t="str">
        <f t="shared" si="34"/>
        <v/>
      </c>
      <c r="O30" s="23"/>
      <c r="P30" s="57"/>
      <c r="Q30" s="280"/>
      <c r="R30" s="74" t="str">
        <f>IF(AND(G30&gt;0,H30&gt;0,I30&gt;0),IF(ISBLANK(Q30),IF(ISBLANK(O30),"",(I30-G30)*VLOOKUP(O30,VLookups!$A$4:$B$13,2,FALSE)),Q30),"")</f>
        <v/>
      </c>
      <c r="S30" s="75" t="str">
        <f t="shared" si="2"/>
        <v/>
      </c>
      <c r="T30" s="95"/>
      <c r="U30" s="270" t="str">
        <f>IF(AND(T30&gt;0,H30&gt;0,NOT(R30="")),ABS(VLOOKUP($T$1,VLookups!$A$43:$B$44,2,FALSE)-_xlfn.NORM.DIST(T30,N30,R30,TRUE)),"")</f>
        <v/>
      </c>
      <c r="V30" s="94" t="str">
        <f>IF(AND($G30&gt;0,$H30&gt;0,$I30&gt;0,NOT(ISBLANK($O30))),_xlfn.NORM.INV(ABS(VLOOKUP($T$1,VLookups!$A$43:$B$44,2,FALSE)-V$3),$N30,$R30),"")</f>
        <v/>
      </c>
      <c r="W30" s="93" t="str">
        <f>IF(AND($G30&gt;0,$H30&gt;0,$I30&gt;0,NOT(ISBLANK($O30))),_xlfn.NORM.INV(ABS(VLOOKUP($T$1,VLookups!$A$43:$B$44,2,FALSE)-W$3),$N30,$R30),"")</f>
        <v/>
      </c>
      <c r="X30" s="94" t="str">
        <f>IF(AND($G30&gt;0,$H30&gt;0,$I30&gt;0,NOT(ISBLANK($O30))),_xlfn.NORM.INV(ABS(VLOOKUP($T$1,VLookups!$A$43:$B$44,2,FALSE)-X$3),$N30,$R30),"")</f>
        <v/>
      </c>
      <c r="Y30" s="93" t="str">
        <f>IF(AND($G30&gt;0,$H30&gt;0,$I30&gt;0,NOT(ISBLANK($O30))),_xlfn.NORM.INV(ABS(VLOOKUP($T$1,VLookups!$A$43:$B$44,2,FALSE)-Y$3),$N30,$R30),"")</f>
        <v/>
      </c>
      <c r="Z30" s="94" t="str">
        <f>IF(AND($G30&gt;0,$H30&gt;0,$I30&gt;0,NOT(ISBLANK($O30))),_xlfn.NORM.INV(ABS(VLOOKUP($T$1,VLookups!$A$43:$B$44,2,FALSE)-Z$3),$N30,$R30),"")</f>
        <v/>
      </c>
      <c r="AA30" s="93" t="str">
        <f>IF(AND($G30&gt;0,$H30&gt;0,$I30&gt;0,NOT(ISBLANK($O30))),_xlfn.NORM.INV(ABS(VLOOKUP($T$1,VLookups!$A$43:$B$44,2,FALSE)-AA$3),$N30,$R30),"")</f>
        <v/>
      </c>
      <c r="AB30" s="5"/>
      <c r="AC30" s="168" t="str">
        <f t="shared" si="35"/>
        <v/>
      </c>
      <c r="AD30" s="49" t="str">
        <f t="shared" si="71"/>
        <v/>
      </c>
      <c r="AE30" s="49" t="str">
        <f t="shared" si="71"/>
        <v/>
      </c>
      <c r="AF30" s="49" t="str">
        <f t="shared" si="71"/>
        <v/>
      </c>
      <c r="AG30" s="49" t="str">
        <f t="shared" si="71"/>
        <v/>
      </c>
      <c r="AH30" s="49" t="str">
        <f t="shared" si="71"/>
        <v/>
      </c>
      <c r="AI30" s="49" t="str">
        <f t="shared" si="71"/>
        <v/>
      </c>
      <c r="AJ30" s="49" t="str">
        <f t="shared" si="71"/>
        <v/>
      </c>
      <c r="AK30" s="49" t="str">
        <f t="shared" si="71"/>
        <v/>
      </c>
      <c r="AL30" s="49" t="str">
        <f t="shared" si="71"/>
        <v/>
      </c>
      <c r="AM30" s="49" t="str">
        <f t="shared" si="71"/>
        <v/>
      </c>
      <c r="AN30" s="49" t="str">
        <f t="shared" si="71"/>
        <v/>
      </c>
      <c r="AO30" s="49" t="str">
        <f t="shared" si="71"/>
        <v/>
      </c>
      <c r="AP30" s="49" t="str">
        <f t="shared" si="71"/>
        <v/>
      </c>
      <c r="AQ30" s="49" t="str">
        <f t="shared" si="71"/>
        <v/>
      </c>
      <c r="AR30" s="49" t="str">
        <f t="shared" si="71"/>
        <v/>
      </c>
      <c r="AS30" s="49" t="str">
        <f t="shared" si="71"/>
        <v/>
      </c>
      <c r="AT30" s="49" t="str">
        <f t="shared" si="67"/>
        <v/>
      </c>
      <c r="AU30" s="49" t="str">
        <f t="shared" si="67"/>
        <v/>
      </c>
      <c r="AV30" s="49" t="str">
        <f t="shared" si="67"/>
        <v/>
      </c>
      <c r="AW30" s="49" t="str">
        <f t="shared" si="67"/>
        <v/>
      </c>
      <c r="AX30" s="49" t="str">
        <f t="shared" si="67"/>
        <v/>
      </c>
      <c r="AY30" s="49" t="str">
        <f t="shared" si="67"/>
        <v/>
      </c>
      <c r="AZ30" s="49" t="str">
        <f t="shared" si="67"/>
        <v/>
      </c>
      <c r="BA30" s="49" t="str">
        <f t="shared" si="67"/>
        <v/>
      </c>
      <c r="BB30" s="49" t="str">
        <f t="shared" si="67"/>
        <v/>
      </c>
      <c r="BC30" s="49" t="str">
        <f t="shared" si="67"/>
        <v/>
      </c>
      <c r="BD30" s="49" t="str">
        <f t="shared" si="67"/>
        <v/>
      </c>
      <c r="BE30" s="49" t="str">
        <f t="shared" si="68"/>
        <v/>
      </c>
      <c r="BF30" s="49" t="str">
        <f t="shared" si="68"/>
        <v/>
      </c>
      <c r="BG30" s="49" t="str">
        <f t="shared" si="68"/>
        <v/>
      </c>
      <c r="BH30" s="49" t="str">
        <f t="shared" si="68"/>
        <v/>
      </c>
      <c r="BI30" s="49" t="str">
        <f t="shared" si="68"/>
        <v/>
      </c>
      <c r="BJ30" s="49" t="str">
        <f t="shared" si="68"/>
        <v/>
      </c>
      <c r="BK30" s="49" t="str">
        <f t="shared" si="68"/>
        <v/>
      </c>
      <c r="BL30" s="49" t="str">
        <f t="shared" si="68"/>
        <v/>
      </c>
      <c r="BM30" s="49" t="str">
        <f t="shared" si="68"/>
        <v/>
      </c>
      <c r="BN30" s="49" t="str">
        <f t="shared" si="68"/>
        <v/>
      </c>
      <c r="BO30" s="49" t="str">
        <f t="shared" si="68"/>
        <v/>
      </c>
      <c r="BP30" s="49" t="str">
        <f t="shared" si="68"/>
        <v/>
      </c>
      <c r="BQ30" s="49" t="str">
        <f t="shared" si="68"/>
        <v/>
      </c>
      <c r="BR30" s="49" t="str">
        <f t="shared" si="68"/>
        <v/>
      </c>
      <c r="BS30" s="49" t="str">
        <f t="shared" si="68"/>
        <v/>
      </c>
      <c r="BT30" s="49" t="str">
        <f t="shared" si="68"/>
        <v/>
      </c>
      <c r="BU30" s="49" t="str">
        <f t="shared" si="69"/>
        <v/>
      </c>
      <c r="BV30" s="49" t="str">
        <f t="shared" si="69"/>
        <v/>
      </c>
      <c r="BW30" s="49" t="str">
        <f t="shared" si="69"/>
        <v/>
      </c>
      <c r="BX30" s="49" t="str">
        <f t="shared" si="69"/>
        <v/>
      </c>
      <c r="BY30" s="49" t="str">
        <f t="shared" si="69"/>
        <v/>
      </c>
      <c r="BZ30" s="49" t="str">
        <f t="shared" si="69"/>
        <v/>
      </c>
      <c r="CA30" s="49" t="str">
        <f t="shared" si="69"/>
        <v/>
      </c>
      <c r="CB30" s="49" t="str">
        <f t="shared" si="69"/>
        <v/>
      </c>
      <c r="CC30" s="49" t="str">
        <f t="shared" si="69"/>
        <v/>
      </c>
      <c r="CD30" s="49" t="str">
        <f t="shared" si="69"/>
        <v/>
      </c>
      <c r="CE30" s="49" t="str">
        <f t="shared" si="69"/>
        <v/>
      </c>
      <c r="CF30" s="49" t="str">
        <f t="shared" si="69"/>
        <v/>
      </c>
      <c r="CG30" s="49" t="str">
        <f t="shared" si="69"/>
        <v/>
      </c>
      <c r="CH30" s="49" t="str">
        <f t="shared" si="69"/>
        <v/>
      </c>
      <c r="CI30" s="49" t="str">
        <f t="shared" si="69"/>
        <v/>
      </c>
      <c r="CJ30" s="49" t="str">
        <f t="shared" si="69"/>
        <v/>
      </c>
      <c r="CK30" s="49" t="str">
        <f t="shared" si="70"/>
        <v/>
      </c>
      <c r="CL30" s="49" t="str">
        <f t="shared" si="70"/>
        <v/>
      </c>
      <c r="CM30" s="49" t="str">
        <f t="shared" si="70"/>
        <v/>
      </c>
      <c r="CN30" s="49" t="str">
        <f t="shared" si="70"/>
        <v/>
      </c>
      <c r="CO30" s="49" t="str">
        <f t="shared" si="70"/>
        <v/>
      </c>
      <c r="CP30" s="49" t="str">
        <f t="shared" si="70"/>
        <v/>
      </c>
      <c r="CQ30" s="49" t="str">
        <f t="shared" si="70"/>
        <v/>
      </c>
      <c r="CR30" s="49" t="str">
        <f t="shared" si="70"/>
        <v/>
      </c>
      <c r="CS30" s="49" t="str">
        <f t="shared" si="70"/>
        <v/>
      </c>
      <c r="CT30" s="49" t="str">
        <f t="shared" si="70"/>
        <v/>
      </c>
      <c r="CU30" s="49" t="str">
        <f t="shared" si="70"/>
        <v/>
      </c>
      <c r="CV30" s="49" t="str">
        <f t="shared" si="70"/>
        <v/>
      </c>
      <c r="CW30" s="49" t="str">
        <f t="shared" si="70"/>
        <v/>
      </c>
      <c r="CX30" s="49" t="str">
        <f t="shared" si="70"/>
        <v/>
      </c>
      <c r="CY30" s="49" t="str">
        <f t="shared" si="70"/>
        <v/>
      </c>
      <c r="CZ30" s="49" t="str">
        <f t="shared" si="70"/>
        <v/>
      </c>
      <c r="DA30" s="49" t="str">
        <f t="shared" si="53"/>
        <v/>
      </c>
      <c r="DB30" s="49" t="str">
        <f t="shared" si="53"/>
        <v/>
      </c>
      <c r="DC30" s="49" t="str">
        <f t="shared" si="53"/>
        <v/>
      </c>
      <c r="DD30" s="49" t="str">
        <f t="shared" si="53"/>
        <v/>
      </c>
      <c r="DE30" s="49" t="str">
        <f t="shared" si="53"/>
        <v/>
      </c>
      <c r="DF30" s="49" t="str">
        <f t="shared" si="53"/>
        <v/>
      </c>
      <c r="DG30" s="49" t="str">
        <f t="shared" si="40"/>
        <v/>
      </c>
      <c r="DH30" s="49" t="str">
        <f t="shared" si="40"/>
        <v/>
      </c>
      <c r="DI30" s="49" t="str">
        <f t="shared" si="40"/>
        <v/>
      </c>
      <c r="DJ30" s="49" t="str">
        <f t="shared" si="40"/>
        <v/>
      </c>
      <c r="DK30" s="49" t="str">
        <f t="shared" si="40"/>
        <v/>
      </c>
      <c r="DL30" s="49" t="str">
        <f t="shared" si="40"/>
        <v/>
      </c>
      <c r="DM30" s="49" t="str">
        <f t="shared" si="40"/>
        <v/>
      </c>
      <c r="DN30" s="49" t="str">
        <f t="shared" si="40"/>
        <v/>
      </c>
      <c r="DO30" s="49" t="str">
        <f t="shared" si="40"/>
        <v/>
      </c>
      <c r="DP30" s="49" t="str">
        <f t="shared" si="40"/>
        <v/>
      </c>
      <c r="DQ30" s="49" t="str">
        <f t="shared" si="40"/>
        <v/>
      </c>
      <c r="DR30" s="49" t="str">
        <f t="shared" si="40"/>
        <v/>
      </c>
      <c r="DS30" s="49" t="str">
        <f t="shared" si="40"/>
        <v/>
      </c>
      <c r="DT30" s="49" t="str">
        <f t="shared" si="40"/>
        <v/>
      </c>
      <c r="DU30" s="49" t="str">
        <f t="shared" si="40"/>
        <v/>
      </c>
      <c r="DV30" s="49" t="str">
        <f t="shared" si="54"/>
        <v/>
      </c>
      <c r="DW30" s="49" t="str">
        <f t="shared" si="54"/>
        <v/>
      </c>
      <c r="DX30" s="49" t="str">
        <f t="shared" si="54"/>
        <v/>
      </c>
      <c r="DY30" s="49" t="str">
        <f t="shared" si="54"/>
        <v/>
      </c>
      <c r="DZ30" s="183" t="str">
        <f t="shared" si="37"/>
        <v/>
      </c>
      <c r="EA30" s="49" t="str">
        <f t="shared" si="55"/>
        <v/>
      </c>
      <c r="EB30" s="49" t="str">
        <f t="shared" si="55"/>
        <v/>
      </c>
      <c r="EC30" s="49" t="str">
        <f t="shared" si="55"/>
        <v/>
      </c>
      <c r="ED30" s="49" t="str">
        <f t="shared" si="55"/>
        <v/>
      </c>
      <c r="EE30" s="49" t="str">
        <f t="shared" si="55"/>
        <v/>
      </c>
      <c r="EF30" s="49" t="str">
        <f t="shared" si="55"/>
        <v/>
      </c>
      <c r="EG30" s="49" t="str">
        <f t="shared" si="55"/>
        <v/>
      </c>
      <c r="EH30" s="49" t="str">
        <f t="shared" si="55"/>
        <v/>
      </c>
      <c r="EI30" s="49" t="str">
        <f t="shared" si="55"/>
        <v/>
      </c>
      <c r="EJ30" s="49" t="str">
        <f t="shared" si="55"/>
        <v/>
      </c>
      <c r="EK30" s="49" t="str">
        <f t="shared" si="55"/>
        <v/>
      </c>
      <c r="EL30" s="49" t="str">
        <f t="shared" si="55"/>
        <v/>
      </c>
      <c r="EM30" s="49" t="str">
        <f t="shared" si="55"/>
        <v/>
      </c>
      <c r="EN30" s="49" t="str">
        <f t="shared" si="55"/>
        <v/>
      </c>
      <c r="EO30" s="49" t="str">
        <f t="shared" si="55"/>
        <v/>
      </c>
      <c r="EP30" s="49" t="str">
        <f t="shared" si="41"/>
        <v/>
      </c>
      <c r="EQ30" s="49" t="str">
        <f t="shared" si="41"/>
        <v/>
      </c>
      <c r="ER30" s="49" t="str">
        <f t="shared" si="41"/>
        <v/>
      </c>
      <c r="ES30" s="49" t="str">
        <f t="shared" si="41"/>
        <v/>
      </c>
      <c r="ET30" s="49" t="str">
        <f t="shared" si="41"/>
        <v/>
      </c>
      <c r="EU30" s="49" t="str">
        <f t="shared" si="41"/>
        <v/>
      </c>
      <c r="EV30" s="49" t="str">
        <f t="shared" si="41"/>
        <v/>
      </c>
      <c r="EW30" s="49" t="str">
        <f t="shared" si="41"/>
        <v/>
      </c>
      <c r="EX30" s="49" t="str">
        <f t="shared" si="41"/>
        <v/>
      </c>
      <c r="EY30" s="49" t="str">
        <f t="shared" si="41"/>
        <v/>
      </c>
      <c r="EZ30" s="49" t="str">
        <f t="shared" si="41"/>
        <v/>
      </c>
      <c r="FA30" s="49" t="str">
        <f t="shared" si="41"/>
        <v/>
      </c>
      <c r="FB30" s="49" t="str">
        <f t="shared" si="41"/>
        <v/>
      </c>
      <c r="FC30" s="49" t="str">
        <f t="shared" si="41"/>
        <v/>
      </c>
      <c r="FD30" s="49" t="str">
        <f t="shared" si="41"/>
        <v/>
      </c>
      <c r="FE30" s="49" t="str">
        <f t="shared" si="41"/>
        <v/>
      </c>
      <c r="FF30" s="49" t="str">
        <f t="shared" si="42"/>
        <v/>
      </c>
      <c r="FG30" s="49" t="str">
        <f t="shared" si="42"/>
        <v/>
      </c>
      <c r="FH30" s="49" t="str">
        <f t="shared" si="42"/>
        <v/>
      </c>
      <c r="FI30" s="49" t="str">
        <f t="shared" si="42"/>
        <v/>
      </c>
      <c r="FJ30" s="49" t="str">
        <f t="shared" si="42"/>
        <v/>
      </c>
      <c r="FK30" s="49" t="str">
        <f t="shared" si="42"/>
        <v/>
      </c>
      <c r="FL30" s="49" t="str">
        <f t="shared" si="42"/>
        <v/>
      </c>
      <c r="FM30" s="49" t="str">
        <f t="shared" si="42"/>
        <v/>
      </c>
      <c r="FN30" s="49" t="str">
        <f t="shared" si="42"/>
        <v/>
      </c>
      <c r="FO30" s="49" t="str">
        <f t="shared" si="42"/>
        <v/>
      </c>
      <c r="FP30" s="49" t="str">
        <f t="shared" si="42"/>
        <v/>
      </c>
      <c r="FQ30" s="49" t="str">
        <f t="shared" si="42"/>
        <v/>
      </c>
      <c r="FR30" s="49" t="str">
        <f t="shared" si="42"/>
        <v/>
      </c>
      <c r="FS30" s="49" t="str">
        <f t="shared" si="42"/>
        <v/>
      </c>
      <c r="FT30" s="49" t="str">
        <f t="shared" si="42"/>
        <v/>
      </c>
      <c r="FU30" s="49" t="str">
        <f t="shared" si="42"/>
        <v/>
      </c>
      <c r="FV30" s="49" t="str">
        <f t="shared" si="43"/>
        <v/>
      </c>
      <c r="FW30" s="49" t="str">
        <f t="shared" si="43"/>
        <v/>
      </c>
      <c r="FX30" s="49" t="str">
        <f t="shared" si="43"/>
        <v/>
      </c>
      <c r="FY30" s="49" t="str">
        <f t="shared" si="43"/>
        <v/>
      </c>
      <c r="FZ30" s="49" t="str">
        <f t="shared" si="43"/>
        <v/>
      </c>
      <c r="GA30" s="49" t="str">
        <f t="shared" si="43"/>
        <v/>
      </c>
      <c r="GB30" s="49" t="str">
        <f t="shared" si="43"/>
        <v/>
      </c>
      <c r="GC30" s="49" t="str">
        <f t="shared" si="43"/>
        <v/>
      </c>
      <c r="GD30" s="49" t="str">
        <f t="shared" si="43"/>
        <v/>
      </c>
      <c r="GE30" s="49" t="str">
        <f t="shared" si="43"/>
        <v/>
      </c>
      <c r="GF30" s="49" t="str">
        <f t="shared" si="43"/>
        <v/>
      </c>
      <c r="GG30" s="49" t="str">
        <f t="shared" si="43"/>
        <v/>
      </c>
      <c r="GH30" s="49" t="str">
        <f t="shared" si="43"/>
        <v/>
      </c>
      <c r="GI30" s="49" t="str">
        <f t="shared" si="43"/>
        <v/>
      </c>
      <c r="GJ30" s="49" t="str">
        <f t="shared" si="43"/>
        <v/>
      </c>
      <c r="GK30" s="49" t="str">
        <f t="shared" si="43"/>
        <v/>
      </c>
      <c r="GL30" s="49" t="str">
        <f t="shared" si="44"/>
        <v/>
      </c>
      <c r="GM30" s="49" t="str">
        <f t="shared" si="44"/>
        <v/>
      </c>
      <c r="GN30" s="49" t="str">
        <f t="shared" si="44"/>
        <v/>
      </c>
      <c r="GO30" s="49" t="str">
        <f t="shared" si="44"/>
        <v/>
      </c>
      <c r="GP30" s="49" t="str">
        <f t="shared" si="44"/>
        <v/>
      </c>
      <c r="GQ30" s="49" t="str">
        <f t="shared" si="44"/>
        <v/>
      </c>
      <c r="GR30" s="49" t="str">
        <f t="shared" si="44"/>
        <v/>
      </c>
      <c r="GS30" s="49" t="str">
        <f t="shared" si="44"/>
        <v/>
      </c>
      <c r="GT30" s="49" t="str">
        <f t="shared" si="44"/>
        <v/>
      </c>
      <c r="GU30" s="49" t="str">
        <f t="shared" si="44"/>
        <v/>
      </c>
      <c r="GV30" s="49" t="str">
        <f t="shared" si="44"/>
        <v/>
      </c>
      <c r="GW30" s="49" t="str">
        <f t="shared" si="44"/>
        <v/>
      </c>
      <c r="GX30" s="49" t="str">
        <f t="shared" si="44"/>
        <v/>
      </c>
      <c r="GY30" s="49" t="str">
        <f t="shared" si="44"/>
        <v/>
      </c>
      <c r="GZ30" s="49" t="str">
        <f t="shared" si="44"/>
        <v/>
      </c>
      <c r="HA30" s="49" t="str">
        <f t="shared" si="44"/>
        <v/>
      </c>
      <c r="HB30" s="49" t="str">
        <f t="shared" si="45"/>
        <v/>
      </c>
      <c r="HC30" s="49" t="str">
        <f t="shared" si="45"/>
        <v/>
      </c>
      <c r="HD30" s="49" t="str">
        <f t="shared" si="45"/>
        <v/>
      </c>
      <c r="HE30" s="49" t="str">
        <f t="shared" si="45"/>
        <v/>
      </c>
      <c r="HF30" s="49" t="str">
        <f t="shared" si="45"/>
        <v/>
      </c>
      <c r="HG30" s="49" t="str">
        <f t="shared" si="45"/>
        <v/>
      </c>
      <c r="HH30" s="49" t="str">
        <f t="shared" si="45"/>
        <v/>
      </c>
      <c r="HI30" s="49" t="str">
        <f t="shared" si="45"/>
        <v/>
      </c>
      <c r="HJ30" s="49" t="str">
        <f t="shared" si="45"/>
        <v/>
      </c>
      <c r="HK30" s="49" t="str">
        <f t="shared" si="45"/>
        <v/>
      </c>
      <c r="HL30" s="49" t="str">
        <f t="shared" si="45"/>
        <v/>
      </c>
      <c r="HM30" s="49" t="str">
        <f t="shared" si="45"/>
        <v/>
      </c>
      <c r="HN30" s="49" t="str">
        <f t="shared" si="45"/>
        <v/>
      </c>
      <c r="HO30" s="49" t="str">
        <f t="shared" si="45"/>
        <v/>
      </c>
      <c r="HP30" s="49" t="str">
        <f t="shared" si="45"/>
        <v/>
      </c>
      <c r="HQ30" s="49" t="str">
        <f t="shared" si="45"/>
        <v/>
      </c>
      <c r="HR30" s="49" t="str">
        <f t="shared" si="46"/>
        <v/>
      </c>
      <c r="HS30" s="49" t="str">
        <f t="shared" si="16"/>
        <v/>
      </c>
      <c r="HT30" s="49" t="str">
        <f t="shared" si="16"/>
        <v/>
      </c>
      <c r="HU30" s="49" t="str">
        <f t="shared" si="16"/>
        <v/>
      </c>
      <c r="HV30" s="49" t="str">
        <f t="shared" si="16"/>
        <v/>
      </c>
      <c r="HW30" s="169" t="e">
        <f t="shared" si="56"/>
        <v>#N/A</v>
      </c>
      <c r="HX30" s="169" t="e">
        <f t="shared" si="56"/>
        <v>#N/A</v>
      </c>
      <c r="HY30" s="169" t="e">
        <f t="shared" si="56"/>
        <v>#N/A</v>
      </c>
      <c r="HZ30" s="169" t="e">
        <f t="shared" si="56"/>
        <v>#N/A</v>
      </c>
      <c r="IA30" s="169" t="e">
        <f t="shared" si="47"/>
        <v>#N/A</v>
      </c>
      <c r="IB30" s="169" t="e">
        <f t="shared" si="47"/>
        <v>#N/A</v>
      </c>
      <c r="IC30" s="169" t="e">
        <f t="shared" si="47"/>
        <v>#N/A</v>
      </c>
      <c r="ID30" s="169" t="e">
        <f t="shared" si="47"/>
        <v>#N/A</v>
      </c>
      <c r="IE30" s="169" t="e">
        <f t="shared" si="47"/>
        <v>#N/A</v>
      </c>
      <c r="IF30" s="169" t="e">
        <f t="shared" si="47"/>
        <v>#N/A</v>
      </c>
      <c r="IG30" s="169" t="e">
        <f t="shared" si="47"/>
        <v>#N/A</v>
      </c>
      <c r="IH30" s="169" t="e">
        <f t="shared" si="47"/>
        <v>#N/A</v>
      </c>
      <c r="II30" s="169" t="e">
        <f t="shared" si="47"/>
        <v>#N/A</v>
      </c>
      <c r="IJ30" s="169" t="e">
        <f t="shared" si="47"/>
        <v>#N/A</v>
      </c>
      <c r="IK30" s="169" t="e">
        <f t="shared" si="47"/>
        <v>#N/A</v>
      </c>
      <c r="IL30" s="169" t="e">
        <f t="shared" si="47"/>
        <v>#N/A</v>
      </c>
      <c r="IM30" s="169" t="e">
        <f t="shared" si="47"/>
        <v>#N/A</v>
      </c>
      <c r="IN30" s="169" t="e">
        <f t="shared" si="47"/>
        <v>#N/A</v>
      </c>
      <c r="IO30" s="169" t="e">
        <f t="shared" si="47"/>
        <v>#N/A</v>
      </c>
      <c r="IP30" s="169" t="e">
        <f t="shared" si="47"/>
        <v>#N/A</v>
      </c>
      <c r="IQ30" s="169" t="e">
        <f t="shared" si="57"/>
        <v>#N/A</v>
      </c>
      <c r="IR30" s="169" t="e">
        <f t="shared" si="57"/>
        <v>#N/A</v>
      </c>
      <c r="IS30" s="169" t="e">
        <f t="shared" si="57"/>
        <v>#N/A</v>
      </c>
      <c r="IT30" s="169" t="e">
        <f t="shared" si="57"/>
        <v>#N/A</v>
      </c>
      <c r="IU30" s="169" t="e">
        <f t="shared" si="57"/>
        <v>#N/A</v>
      </c>
      <c r="IV30" s="169" t="e">
        <f t="shared" si="57"/>
        <v>#N/A</v>
      </c>
      <c r="IW30" s="169" t="e">
        <f t="shared" si="57"/>
        <v>#N/A</v>
      </c>
      <c r="IX30" s="169" t="e">
        <f t="shared" si="57"/>
        <v>#N/A</v>
      </c>
      <c r="IY30" s="169" t="e">
        <f t="shared" si="57"/>
        <v>#N/A</v>
      </c>
      <c r="IZ30" s="169" t="e">
        <f t="shared" si="57"/>
        <v>#N/A</v>
      </c>
      <c r="JA30" s="169" t="e">
        <f t="shared" si="57"/>
        <v>#N/A</v>
      </c>
      <c r="JB30" s="169" t="e">
        <f t="shared" si="57"/>
        <v>#N/A</v>
      </c>
      <c r="JC30" s="169" t="e">
        <f t="shared" si="57"/>
        <v>#N/A</v>
      </c>
      <c r="JD30" s="169" t="e">
        <f t="shared" si="57"/>
        <v>#N/A</v>
      </c>
      <c r="JE30" s="169" t="e">
        <f t="shared" si="57"/>
        <v>#N/A</v>
      </c>
      <c r="JF30" s="169" t="e">
        <f t="shared" si="57"/>
        <v>#N/A</v>
      </c>
      <c r="JG30" s="169" t="e">
        <f t="shared" si="58"/>
        <v>#N/A</v>
      </c>
      <c r="JH30" s="169" t="e">
        <f t="shared" si="58"/>
        <v>#N/A</v>
      </c>
      <c r="JI30" s="169" t="e">
        <f t="shared" si="58"/>
        <v>#N/A</v>
      </c>
      <c r="JJ30" s="169" t="e">
        <f t="shared" si="58"/>
        <v>#N/A</v>
      </c>
      <c r="JK30" s="169" t="e">
        <f t="shared" si="58"/>
        <v>#N/A</v>
      </c>
      <c r="JL30" s="169" t="e">
        <f t="shared" si="58"/>
        <v>#N/A</v>
      </c>
      <c r="JM30" s="169" t="e">
        <f t="shared" si="58"/>
        <v>#N/A</v>
      </c>
      <c r="JN30" s="169" t="e">
        <f t="shared" si="58"/>
        <v>#N/A</v>
      </c>
      <c r="JO30" s="169" t="e">
        <f t="shared" si="58"/>
        <v>#N/A</v>
      </c>
      <c r="JP30" s="169" t="e">
        <f t="shared" si="58"/>
        <v>#N/A</v>
      </c>
      <c r="JQ30" s="169" t="e">
        <f t="shared" si="58"/>
        <v>#N/A</v>
      </c>
      <c r="JR30" s="169" t="e">
        <f t="shared" si="58"/>
        <v>#N/A</v>
      </c>
      <c r="JS30" s="169" t="e">
        <f t="shared" si="58"/>
        <v>#N/A</v>
      </c>
      <c r="JT30" s="169" t="e">
        <f t="shared" si="58"/>
        <v>#N/A</v>
      </c>
      <c r="JU30" s="169" t="e">
        <f t="shared" si="58"/>
        <v>#N/A</v>
      </c>
      <c r="JV30" s="169" t="e">
        <f t="shared" si="58"/>
        <v>#N/A</v>
      </c>
      <c r="JW30" s="169" t="e">
        <f t="shared" si="48"/>
        <v>#N/A</v>
      </c>
      <c r="JX30" s="169" t="e">
        <f t="shared" si="48"/>
        <v>#N/A</v>
      </c>
      <c r="JY30" s="169" t="e">
        <f t="shared" si="48"/>
        <v>#N/A</v>
      </c>
      <c r="JZ30" s="169" t="e">
        <f t="shared" si="48"/>
        <v>#N/A</v>
      </c>
      <c r="KA30" s="169" t="e">
        <f t="shared" si="48"/>
        <v>#N/A</v>
      </c>
      <c r="KB30" s="169" t="e">
        <f t="shared" si="48"/>
        <v>#N/A</v>
      </c>
      <c r="KC30" s="169" t="e">
        <f t="shared" si="48"/>
        <v>#N/A</v>
      </c>
      <c r="KD30" s="169" t="e">
        <f t="shared" si="48"/>
        <v>#N/A</v>
      </c>
      <c r="KE30" s="169" t="e">
        <f t="shared" si="48"/>
        <v>#N/A</v>
      </c>
      <c r="KF30" s="169" t="e">
        <f t="shared" si="48"/>
        <v>#N/A</v>
      </c>
      <c r="KG30" s="169" t="e">
        <f t="shared" si="48"/>
        <v>#N/A</v>
      </c>
      <c r="KH30" s="169" t="e">
        <f t="shared" si="59"/>
        <v>#N/A</v>
      </c>
      <c r="KI30" s="169" t="e">
        <f t="shared" si="59"/>
        <v>#N/A</v>
      </c>
      <c r="KJ30" s="169" t="e">
        <f t="shared" si="59"/>
        <v>#N/A</v>
      </c>
      <c r="KK30" s="169" t="e">
        <f t="shared" si="59"/>
        <v>#N/A</v>
      </c>
      <c r="KL30" s="169" t="e">
        <f t="shared" si="59"/>
        <v>#N/A</v>
      </c>
      <c r="KM30" s="169" t="e">
        <f t="shared" si="49"/>
        <v>#N/A</v>
      </c>
      <c r="KN30" s="169" t="e">
        <f t="shared" si="49"/>
        <v>#N/A</v>
      </c>
      <c r="KO30" s="169" t="e">
        <f t="shared" si="49"/>
        <v>#N/A</v>
      </c>
      <c r="KP30" s="169" t="e">
        <f t="shared" si="49"/>
        <v>#N/A</v>
      </c>
      <c r="KQ30" s="169" t="e">
        <f t="shared" si="49"/>
        <v>#N/A</v>
      </c>
      <c r="KR30" s="169" t="e">
        <f t="shared" si="49"/>
        <v>#N/A</v>
      </c>
      <c r="KS30" s="169" t="e">
        <f t="shared" si="49"/>
        <v>#N/A</v>
      </c>
      <c r="KT30" s="169" t="e">
        <f t="shared" si="49"/>
        <v>#N/A</v>
      </c>
      <c r="KU30" s="169" t="e">
        <f t="shared" si="49"/>
        <v>#N/A</v>
      </c>
      <c r="KV30" s="169" t="e">
        <f t="shared" si="49"/>
        <v>#N/A</v>
      </c>
      <c r="KW30" s="169" t="e">
        <f t="shared" si="49"/>
        <v>#N/A</v>
      </c>
      <c r="KX30" s="169" t="e">
        <f t="shared" si="49"/>
        <v>#N/A</v>
      </c>
      <c r="KY30" s="169" t="e">
        <f t="shared" si="49"/>
        <v>#N/A</v>
      </c>
      <c r="KZ30" s="169" t="e">
        <f t="shared" si="49"/>
        <v>#N/A</v>
      </c>
      <c r="LA30" s="169" t="e">
        <f t="shared" si="49"/>
        <v>#N/A</v>
      </c>
      <c r="LB30" s="169" t="e">
        <f t="shared" si="49"/>
        <v>#N/A</v>
      </c>
      <c r="LC30" s="169" t="e">
        <f t="shared" si="60"/>
        <v>#N/A</v>
      </c>
      <c r="LD30" s="169" t="e">
        <f t="shared" si="60"/>
        <v>#N/A</v>
      </c>
      <c r="LE30" s="169" t="e">
        <f t="shared" si="60"/>
        <v>#N/A</v>
      </c>
      <c r="LF30" s="169" t="e">
        <f t="shared" si="60"/>
        <v>#N/A</v>
      </c>
      <c r="LG30" s="169" t="e">
        <f t="shared" si="60"/>
        <v>#N/A</v>
      </c>
      <c r="LH30" s="169" t="e">
        <f t="shared" si="60"/>
        <v>#N/A</v>
      </c>
      <c r="LI30" s="169" t="e">
        <f t="shared" si="60"/>
        <v>#N/A</v>
      </c>
      <c r="LJ30" s="169" t="e">
        <f t="shared" si="60"/>
        <v>#N/A</v>
      </c>
      <c r="LK30" s="169" t="e">
        <f t="shared" si="60"/>
        <v>#N/A</v>
      </c>
      <c r="LL30" s="169" t="e">
        <f t="shared" si="60"/>
        <v>#N/A</v>
      </c>
      <c r="LM30" s="169" t="e">
        <f t="shared" si="60"/>
        <v>#N/A</v>
      </c>
      <c r="LN30" s="169" t="e">
        <f t="shared" si="60"/>
        <v>#N/A</v>
      </c>
      <c r="LO30" s="169" t="e">
        <f t="shared" si="60"/>
        <v>#N/A</v>
      </c>
      <c r="LP30" s="169" t="e">
        <f t="shared" si="60"/>
        <v>#N/A</v>
      </c>
      <c r="LQ30" s="169" t="e">
        <f t="shared" si="60"/>
        <v>#N/A</v>
      </c>
      <c r="LR30" s="169" t="e">
        <f t="shared" si="60"/>
        <v>#N/A</v>
      </c>
      <c r="LS30" s="169" t="e">
        <f t="shared" si="61"/>
        <v>#N/A</v>
      </c>
      <c r="LT30" s="169" t="e">
        <f t="shared" si="61"/>
        <v>#N/A</v>
      </c>
      <c r="LU30" s="169" t="e">
        <f t="shared" si="61"/>
        <v>#N/A</v>
      </c>
      <c r="LV30" s="169" t="e">
        <f t="shared" si="61"/>
        <v>#N/A</v>
      </c>
      <c r="LW30" s="169" t="e">
        <f t="shared" si="61"/>
        <v>#N/A</v>
      </c>
      <c r="LX30" s="169" t="e">
        <f t="shared" si="61"/>
        <v>#N/A</v>
      </c>
      <c r="LY30" s="169" t="e">
        <f t="shared" si="61"/>
        <v>#N/A</v>
      </c>
      <c r="LZ30" s="169" t="e">
        <f t="shared" si="61"/>
        <v>#N/A</v>
      </c>
      <c r="MA30" s="169" t="e">
        <f t="shared" si="61"/>
        <v>#N/A</v>
      </c>
      <c r="MB30" s="169" t="e">
        <f t="shared" si="61"/>
        <v>#N/A</v>
      </c>
      <c r="MC30" s="169" t="e">
        <f t="shared" si="61"/>
        <v>#N/A</v>
      </c>
      <c r="MD30" s="169" t="e">
        <f t="shared" si="61"/>
        <v>#N/A</v>
      </c>
      <c r="ME30" s="169" t="e">
        <f t="shared" si="61"/>
        <v>#N/A</v>
      </c>
      <c r="MF30" s="169" t="e">
        <f t="shared" si="61"/>
        <v>#N/A</v>
      </c>
      <c r="MG30" s="169" t="e">
        <f t="shared" si="61"/>
        <v>#N/A</v>
      </c>
      <c r="MH30" s="169" t="e">
        <f t="shared" si="61"/>
        <v>#N/A</v>
      </c>
      <c r="MI30" s="169" t="e">
        <f t="shared" si="50"/>
        <v>#N/A</v>
      </c>
      <c r="MJ30" s="169" t="e">
        <f t="shared" si="50"/>
        <v>#N/A</v>
      </c>
      <c r="MK30" s="169" t="e">
        <f t="shared" si="50"/>
        <v>#N/A</v>
      </c>
      <c r="ML30" s="169" t="e">
        <f t="shared" si="50"/>
        <v>#N/A</v>
      </c>
      <c r="MM30" s="169" t="e">
        <f t="shared" si="50"/>
        <v>#N/A</v>
      </c>
      <c r="MN30" s="169" t="e">
        <f t="shared" si="50"/>
        <v>#N/A</v>
      </c>
      <c r="MO30" s="169" t="e">
        <f t="shared" si="50"/>
        <v>#N/A</v>
      </c>
      <c r="MP30" s="169" t="e">
        <f t="shared" si="50"/>
        <v>#N/A</v>
      </c>
      <c r="MQ30" s="169" t="e">
        <f t="shared" si="50"/>
        <v>#N/A</v>
      </c>
      <c r="MR30" s="169" t="e">
        <f t="shared" si="50"/>
        <v>#N/A</v>
      </c>
      <c r="MS30" s="169" t="e">
        <f t="shared" si="50"/>
        <v>#N/A</v>
      </c>
      <c r="MT30" s="169" t="e">
        <f t="shared" si="62"/>
        <v>#N/A</v>
      </c>
      <c r="MU30" s="169" t="e">
        <f t="shared" si="62"/>
        <v>#N/A</v>
      </c>
      <c r="MV30" s="169" t="e">
        <f t="shared" si="62"/>
        <v>#N/A</v>
      </c>
      <c r="MW30" s="169" t="e">
        <f t="shared" si="62"/>
        <v>#N/A</v>
      </c>
      <c r="MX30" s="169" t="e">
        <f t="shared" si="62"/>
        <v>#N/A</v>
      </c>
      <c r="MY30" s="169" t="e">
        <f t="shared" si="51"/>
        <v>#N/A</v>
      </c>
      <c r="MZ30" s="169" t="e">
        <f t="shared" si="51"/>
        <v>#N/A</v>
      </c>
      <c r="NA30" s="169" t="e">
        <f t="shared" si="51"/>
        <v>#N/A</v>
      </c>
      <c r="NB30" s="169" t="e">
        <f t="shared" si="51"/>
        <v>#N/A</v>
      </c>
      <c r="NC30" s="169" t="e">
        <f t="shared" si="51"/>
        <v>#N/A</v>
      </c>
      <c r="ND30" s="169" t="e">
        <f t="shared" si="51"/>
        <v>#N/A</v>
      </c>
      <c r="NE30" s="169" t="e">
        <f t="shared" si="51"/>
        <v>#N/A</v>
      </c>
      <c r="NF30" s="169" t="e">
        <f t="shared" si="51"/>
        <v>#N/A</v>
      </c>
      <c r="NG30" s="169" t="e">
        <f t="shared" si="51"/>
        <v>#N/A</v>
      </c>
      <c r="NH30" s="169" t="e">
        <f t="shared" si="51"/>
        <v>#N/A</v>
      </c>
      <c r="NI30" s="169" t="e">
        <f t="shared" si="51"/>
        <v>#N/A</v>
      </c>
      <c r="NJ30" s="169" t="e">
        <f t="shared" si="51"/>
        <v>#N/A</v>
      </c>
      <c r="NK30" s="169" t="e">
        <f t="shared" si="51"/>
        <v>#N/A</v>
      </c>
      <c r="NL30" s="169" t="e">
        <f t="shared" si="51"/>
        <v>#N/A</v>
      </c>
      <c r="NM30" s="169" t="e">
        <f t="shared" si="51"/>
        <v>#N/A</v>
      </c>
      <c r="NN30" s="169" t="e">
        <f t="shared" si="51"/>
        <v>#N/A</v>
      </c>
      <c r="NO30" s="169" t="e">
        <f t="shared" si="63"/>
        <v>#N/A</v>
      </c>
      <c r="NP30" s="169" t="e">
        <f t="shared" si="63"/>
        <v>#N/A</v>
      </c>
      <c r="NQ30" s="169" t="e">
        <f t="shared" si="63"/>
        <v>#N/A</v>
      </c>
      <c r="NR30" s="169" t="e">
        <f t="shared" si="63"/>
        <v>#N/A</v>
      </c>
      <c r="NS30" s="169" t="e">
        <f t="shared" si="63"/>
        <v>#N/A</v>
      </c>
      <c r="NT30" s="169" t="e">
        <f t="shared" si="63"/>
        <v>#N/A</v>
      </c>
      <c r="NU30" s="169" t="e">
        <f t="shared" si="63"/>
        <v>#N/A</v>
      </c>
      <c r="NV30" s="169" t="e">
        <f t="shared" si="63"/>
        <v>#N/A</v>
      </c>
      <c r="NW30" s="169" t="e">
        <f t="shared" si="63"/>
        <v>#N/A</v>
      </c>
      <c r="NX30" s="169" t="e">
        <f t="shared" si="63"/>
        <v>#N/A</v>
      </c>
      <c r="NY30" s="169" t="e">
        <f t="shared" si="63"/>
        <v>#N/A</v>
      </c>
      <c r="NZ30" s="169" t="e">
        <f t="shared" si="63"/>
        <v>#N/A</v>
      </c>
      <c r="OA30" s="169" t="e">
        <f t="shared" si="63"/>
        <v>#N/A</v>
      </c>
      <c r="OB30" s="169" t="e">
        <f t="shared" si="63"/>
        <v>#N/A</v>
      </c>
      <c r="OC30" s="169" t="e">
        <f t="shared" si="63"/>
        <v>#N/A</v>
      </c>
      <c r="OD30" s="169" t="e">
        <f t="shared" si="63"/>
        <v>#N/A</v>
      </c>
      <c r="OE30" s="169" t="e">
        <f t="shared" si="64"/>
        <v>#N/A</v>
      </c>
      <c r="OF30" s="169" t="e">
        <f t="shared" si="64"/>
        <v>#N/A</v>
      </c>
      <c r="OG30" s="169" t="e">
        <f t="shared" si="64"/>
        <v>#N/A</v>
      </c>
      <c r="OH30" s="169" t="e">
        <f t="shared" si="64"/>
        <v>#N/A</v>
      </c>
      <c r="OI30" s="169" t="e">
        <f t="shared" si="64"/>
        <v>#N/A</v>
      </c>
      <c r="OJ30" s="169" t="e">
        <f t="shared" si="64"/>
        <v>#N/A</v>
      </c>
      <c r="OK30" s="169" t="e">
        <f t="shared" si="64"/>
        <v>#N/A</v>
      </c>
      <c r="OL30" s="169" t="e">
        <f t="shared" si="64"/>
        <v>#N/A</v>
      </c>
      <c r="OM30" s="169" t="e">
        <f t="shared" si="64"/>
        <v>#N/A</v>
      </c>
      <c r="ON30" s="169" t="e">
        <f t="shared" si="64"/>
        <v>#N/A</v>
      </c>
      <c r="OO30" s="169" t="e">
        <f t="shared" si="64"/>
        <v>#N/A</v>
      </c>
      <c r="OP30" s="169" t="e">
        <f t="shared" si="64"/>
        <v>#N/A</v>
      </c>
      <c r="OQ30" s="169" t="e">
        <f t="shared" si="64"/>
        <v>#N/A</v>
      </c>
      <c r="OR30" s="169" t="e">
        <f t="shared" si="64"/>
        <v>#N/A</v>
      </c>
      <c r="OS30" s="169" t="e">
        <f t="shared" si="64"/>
        <v>#N/A</v>
      </c>
      <c r="OT30" s="169" t="e">
        <f t="shared" si="64"/>
        <v>#N/A</v>
      </c>
      <c r="OU30" s="169" t="e">
        <f t="shared" si="52"/>
        <v>#N/A</v>
      </c>
      <c r="OV30" s="169" t="e">
        <f t="shared" si="52"/>
        <v>#N/A</v>
      </c>
      <c r="OW30" s="169" t="e">
        <f t="shared" si="52"/>
        <v>#N/A</v>
      </c>
      <c r="OX30" s="169" t="e">
        <f t="shared" si="52"/>
        <v>#N/A</v>
      </c>
      <c r="OY30" s="169" t="e">
        <f t="shared" si="52"/>
        <v>#N/A</v>
      </c>
      <c r="OZ30" s="169" t="e">
        <f t="shared" si="52"/>
        <v>#N/A</v>
      </c>
      <c r="PA30" s="169" t="e">
        <f t="shared" si="52"/>
        <v>#N/A</v>
      </c>
      <c r="PB30" s="169" t="e">
        <f t="shared" si="52"/>
        <v>#N/A</v>
      </c>
      <c r="PC30" s="169" t="e">
        <f t="shared" si="52"/>
        <v>#N/A</v>
      </c>
      <c r="PD30" s="169" t="e">
        <f t="shared" si="52"/>
        <v>#N/A</v>
      </c>
      <c r="PE30" s="169" t="e">
        <f t="shared" si="52"/>
        <v>#N/A</v>
      </c>
      <c r="PF30" s="169" t="e">
        <f t="shared" si="65"/>
        <v>#N/A</v>
      </c>
      <c r="PG30" s="169" t="e">
        <f t="shared" si="65"/>
        <v>#N/A</v>
      </c>
      <c r="PH30" s="169" t="e">
        <f t="shared" si="65"/>
        <v>#N/A</v>
      </c>
      <c r="PI30" s="169" t="e">
        <f t="shared" si="65"/>
        <v>#N/A</v>
      </c>
      <c r="PJ30" s="169" t="e">
        <f t="shared" si="65"/>
        <v>#N/A</v>
      </c>
      <c r="PK30" s="169" t="e">
        <f t="shared" si="65"/>
        <v>#N/A</v>
      </c>
      <c r="PL30" s="169" t="e">
        <f t="shared" si="65"/>
        <v>#N/A</v>
      </c>
      <c r="PM30" s="169" t="e">
        <f t="shared" si="65"/>
        <v>#N/A</v>
      </c>
      <c r="PN30" s="169" t="e">
        <f t="shared" si="65"/>
        <v>#N/A</v>
      </c>
      <c r="PO30" s="169" t="e">
        <f t="shared" si="65"/>
        <v>#N/A</v>
      </c>
    </row>
    <row r="31" spans="1:431" hidden="1" x14ac:dyDescent="0.75">
      <c r="A31" s="390"/>
      <c r="B31" s="396" t="str">
        <f>IF($R31="","",ROUND(_xlfn.NORM.INV(ABS(VLOOKUP($T$1,VLookups!$A$43:$B$44,2,FALSE)-B$2),$N31,$R31),0))</f>
        <v/>
      </c>
      <c r="C31" s="403" t="str">
        <f t="shared" si="30"/>
        <v/>
      </c>
      <c r="D31" s="404" t="str">
        <f t="shared" si="31"/>
        <v/>
      </c>
      <c r="E31" s="109"/>
      <c r="F31" s="117"/>
      <c r="G31" s="122" t="str">
        <f t="shared" si="32"/>
        <v/>
      </c>
      <c r="H31" s="95"/>
      <c r="I31" s="122" t="str">
        <f t="shared" si="33"/>
        <v/>
      </c>
      <c r="J31" s="117"/>
      <c r="K31" s="110"/>
      <c r="L31" s="124" t="str">
        <f t="shared" si="0"/>
        <v/>
      </c>
      <c r="M31" s="124" t="str">
        <f t="shared" si="1"/>
        <v/>
      </c>
      <c r="N31" s="73" t="str">
        <f t="shared" si="34"/>
        <v/>
      </c>
      <c r="O31" s="23"/>
      <c r="P31" s="57"/>
      <c r="Q31" s="280"/>
      <c r="R31" s="74" t="str">
        <f>IF(AND(G31&gt;0,H31&gt;0,I31&gt;0),IF(ISBLANK(Q31),IF(ISBLANK(O31),"",(I31-G31)*VLOOKUP(O31,VLookups!$A$4:$B$13,2,FALSE)),Q31),"")</f>
        <v/>
      </c>
      <c r="S31" s="75" t="str">
        <f t="shared" si="2"/>
        <v/>
      </c>
      <c r="T31" s="95"/>
      <c r="U31" s="270" t="str">
        <f>IF(AND(T31&gt;0,H31&gt;0,NOT(R31="")),ABS(VLOOKUP($T$1,VLookups!$A$43:$B$44,2,FALSE)-_xlfn.NORM.DIST(T31,N31,R31,TRUE)),"")</f>
        <v/>
      </c>
      <c r="V31" s="94" t="str">
        <f>IF(AND($G31&gt;0,$H31&gt;0,$I31&gt;0,NOT(ISBLANK($O31))),_xlfn.NORM.INV(ABS(VLOOKUP($T$1,VLookups!$A$43:$B$44,2,FALSE)-V$3),$N31,$R31),"")</f>
        <v/>
      </c>
      <c r="W31" s="93" t="str">
        <f>IF(AND($G31&gt;0,$H31&gt;0,$I31&gt;0,NOT(ISBLANK($O31))),_xlfn.NORM.INV(ABS(VLOOKUP($T$1,VLookups!$A$43:$B$44,2,FALSE)-W$3),$N31,$R31),"")</f>
        <v/>
      </c>
      <c r="X31" s="94" t="str">
        <f>IF(AND($G31&gt;0,$H31&gt;0,$I31&gt;0,NOT(ISBLANK($O31))),_xlfn.NORM.INV(ABS(VLOOKUP($T$1,VLookups!$A$43:$B$44,2,FALSE)-X$3),$N31,$R31),"")</f>
        <v/>
      </c>
      <c r="Y31" s="93" t="str">
        <f>IF(AND($G31&gt;0,$H31&gt;0,$I31&gt;0,NOT(ISBLANK($O31))),_xlfn.NORM.INV(ABS(VLOOKUP($T$1,VLookups!$A$43:$B$44,2,FALSE)-Y$3),$N31,$R31),"")</f>
        <v/>
      </c>
      <c r="Z31" s="94" t="str">
        <f>IF(AND($G31&gt;0,$H31&gt;0,$I31&gt;0,NOT(ISBLANK($O31))),_xlfn.NORM.INV(ABS(VLOOKUP($T$1,VLookups!$A$43:$B$44,2,FALSE)-Z$3),$N31,$R31),"")</f>
        <v/>
      </c>
      <c r="AA31" s="93" t="str">
        <f>IF(AND($G31&gt;0,$H31&gt;0,$I31&gt;0,NOT(ISBLANK($O31))),_xlfn.NORM.INV(ABS(VLOOKUP($T$1,VLookups!$A$43:$B$44,2,FALSE)-AA$3),$N31,$R31),"")</f>
        <v/>
      </c>
      <c r="AB31" s="5"/>
      <c r="AC31" s="168" t="str">
        <f t="shared" si="35"/>
        <v/>
      </c>
      <c r="AD31" s="49" t="str">
        <f t="shared" si="71"/>
        <v/>
      </c>
      <c r="AE31" s="49" t="str">
        <f t="shared" si="71"/>
        <v/>
      </c>
      <c r="AF31" s="49" t="str">
        <f t="shared" si="71"/>
        <v/>
      </c>
      <c r="AG31" s="49" t="str">
        <f t="shared" si="71"/>
        <v/>
      </c>
      <c r="AH31" s="49" t="str">
        <f t="shared" si="71"/>
        <v/>
      </c>
      <c r="AI31" s="49" t="str">
        <f t="shared" si="71"/>
        <v/>
      </c>
      <c r="AJ31" s="49" t="str">
        <f t="shared" si="71"/>
        <v/>
      </c>
      <c r="AK31" s="49" t="str">
        <f t="shared" si="71"/>
        <v/>
      </c>
      <c r="AL31" s="49" t="str">
        <f t="shared" si="71"/>
        <v/>
      </c>
      <c r="AM31" s="49" t="str">
        <f t="shared" si="71"/>
        <v/>
      </c>
      <c r="AN31" s="49" t="str">
        <f t="shared" si="71"/>
        <v/>
      </c>
      <c r="AO31" s="49" t="str">
        <f t="shared" si="71"/>
        <v/>
      </c>
      <c r="AP31" s="49" t="str">
        <f t="shared" si="71"/>
        <v/>
      </c>
      <c r="AQ31" s="49" t="str">
        <f t="shared" si="71"/>
        <v/>
      </c>
      <c r="AR31" s="49" t="str">
        <f t="shared" si="71"/>
        <v/>
      </c>
      <c r="AS31" s="49" t="str">
        <f t="shared" si="71"/>
        <v/>
      </c>
      <c r="AT31" s="49" t="str">
        <f t="shared" si="67"/>
        <v/>
      </c>
      <c r="AU31" s="49" t="str">
        <f t="shared" si="67"/>
        <v/>
      </c>
      <c r="AV31" s="49" t="str">
        <f t="shared" si="67"/>
        <v/>
      </c>
      <c r="AW31" s="49" t="str">
        <f t="shared" si="67"/>
        <v/>
      </c>
      <c r="AX31" s="49" t="str">
        <f t="shared" si="67"/>
        <v/>
      </c>
      <c r="AY31" s="49" t="str">
        <f t="shared" si="67"/>
        <v/>
      </c>
      <c r="AZ31" s="49" t="str">
        <f t="shared" si="67"/>
        <v/>
      </c>
      <c r="BA31" s="49" t="str">
        <f t="shared" si="67"/>
        <v/>
      </c>
      <c r="BB31" s="49" t="str">
        <f t="shared" si="67"/>
        <v/>
      </c>
      <c r="BC31" s="49" t="str">
        <f t="shared" si="67"/>
        <v/>
      </c>
      <c r="BD31" s="49" t="str">
        <f t="shared" si="67"/>
        <v/>
      </c>
      <c r="BE31" s="49" t="str">
        <f t="shared" si="68"/>
        <v/>
      </c>
      <c r="BF31" s="49" t="str">
        <f t="shared" si="68"/>
        <v/>
      </c>
      <c r="BG31" s="49" t="str">
        <f t="shared" si="68"/>
        <v/>
      </c>
      <c r="BH31" s="49" t="str">
        <f t="shared" si="68"/>
        <v/>
      </c>
      <c r="BI31" s="49" t="str">
        <f t="shared" si="68"/>
        <v/>
      </c>
      <c r="BJ31" s="49" t="str">
        <f t="shared" si="68"/>
        <v/>
      </c>
      <c r="BK31" s="49" t="str">
        <f t="shared" si="68"/>
        <v/>
      </c>
      <c r="BL31" s="49" t="str">
        <f t="shared" si="68"/>
        <v/>
      </c>
      <c r="BM31" s="49" t="str">
        <f t="shared" si="68"/>
        <v/>
      </c>
      <c r="BN31" s="49" t="str">
        <f t="shared" si="68"/>
        <v/>
      </c>
      <c r="BO31" s="49" t="str">
        <f t="shared" si="68"/>
        <v/>
      </c>
      <c r="BP31" s="49" t="str">
        <f t="shared" si="68"/>
        <v/>
      </c>
      <c r="BQ31" s="49" t="str">
        <f t="shared" si="68"/>
        <v/>
      </c>
      <c r="BR31" s="49" t="str">
        <f t="shared" si="68"/>
        <v/>
      </c>
      <c r="BS31" s="49" t="str">
        <f t="shared" si="68"/>
        <v/>
      </c>
      <c r="BT31" s="49" t="str">
        <f t="shared" si="68"/>
        <v/>
      </c>
      <c r="BU31" s="49" t="str">
        <f t="shared" si="69"/>
        <v/>
      </c>
      <c r="BV31" s="49" t="str">
        <f t="shared" si="69"/>
        <v/>
      </c>
      <c r="BW31" s="49" t="str">
        <f t="shared" si="69"/>
        <v/>
      </c>
      <c r="BX31" s="49" t="str">
        <f t="shared" si="69"/>
        <v/>
      </c>
      <c r="BY31" s="49" t="str">
        <f t="shared" si="69"/>
        <v/>
      </c>
      <c r="BZ31" s="49" t="str">
        <f t="shared" si="69"/>
        <v/>
      </c>
      <c r="CA31" s="49" t="str">
        <f t="shared" si="69"/>
        <v/>
      </c>
      <c r="CB31" s="49" t="str">
        <f t="shared" si="69"/>
        <v/>
      </c>
      <c r="CC31" s="49" t="str">
        <f t="shared" si="69"/>
        <v/>
      </c>
      <c r="CD31" s="49" t="str">
        <f t="shared" si="69"/>
        <v/>
      </c>
      <c r="CE31" s="49" t="str">
        <f t="shared" si="69"/>
        <v/>
      </c>
      <c r="CF31" s="49" t="str">
        <f t="shared" si="69"/>
        <v/>
      </c>
      <c r="CG31" s="49" t="str">
        <f t="shared" si="69"/>
        <v/>
      </c>
      <c r="CH31" s="49" t="str">
        <f t="shared" si="69"/>
        <v/>
      </c>
      <c r="CI31" s="49" t="str">
        <f t="shared" si="69"/>
        <v/>
      </c>
      <c r="CJ31" s="49" t="str">
        <f t="shared" si="69"/>
        <v/>
      </c>
      <c r="CK31" s="49" t="str">
        <f t="shared" si="70"/>
        <v/>
      </c>
      <c r="CL31" s="49" t="str">
        <f t="shared" si="70"/>
        <v/>
      </c>
      <c r="CM31" s="49" t="str">
        <f t="shared" si="70"/>
        <v/>
      </c>
      <c r="CN31" s="49" t="str">
        <f t="shared" si="70"/>
        <v/>
      </c>
      <c r="CO31" s="49" t="str">
        <f t="shared" si="70"/>
        <v/>
      </c>
      <c r="CP31" s="49" t="str">
        <f t="shared" si="70"/>
        <v/>
      </c>
      <c r="CQ31" s="49" t="str">
        <f t="shared" si="70"/>
        <v/>
      </c>
      <c r="CR31" s="49" t="str">
        <f t="shared" si="70"/>
        <v/>
      </c>
      <c r="CS31" s="49" t="str">
        <f t="shared" si="70"/>
        <v/>
      </c>
      <c r="CT31" s="49" t="str">
        <f t="shared" si="70"/>
        <v/>
      </c>
      <c r="CU31" s="49" t="str">
        <f t="shared" si="70"/>
        <v/>
      </c>
      <c r="CV31" s="49" t="str">
        <f t="shared" si="70"/>
        <v/>
      </c>
      <c r="CW31" s="49" t="str">
        <f t="shared" si="70"/>
        <v/>
      </c>
      <c r="CX31" s="49" t="str">
        <f t="shared" si="70"/>
        <v/>
      </c>
      <c r="CY31" s="49" t="str">
        <f t="shared" si="70"/>
        <v/>
      </c>
      <c r="CZ31" s="49" t="str">
        <f t="shared" si="70"/>
        <v/>
      </c>
      <c r="DA31" s="49" t="str">
        <f t="shared" si="53"/>
        <v/>
      </c>
      <c r="DB31" s="49" t="str">
        <f t="shared" si="53"/>
        <v/>
      </c>
      <c r="DC31" s="49" t="str">
        <f t="shared" si="53"/>
        <v/>
      </c>
      <c r="DD31" s="49" t="str">
        <f t="shared" si="53"/>
        <v/>
      </c>
      <c r="DE31" s="49" t="str">
        <f t="shared" si="53"/>
        <v/>
      </c>
      <c r="DF31" s="49" t="str">
        <f t="shared" si="53"/>
        <v/>
      </c>
      <c r="DG31" s="49" t="str">
        <f t="shared" si="40"/>
        <v/>
      </c>
      <c r="DH31" s="49" t="str">
        <f t="shared" si="40"/>
        <v/>
      </c>
      <c r="DI31" s="49" t="str">
        <f t="shared" si="40"/>
        <v/>
      </c>
      <c r="DJ31" s="49" t="str">
        <f t="shared" si="40"/>
        <v/>
      </c>
      <c r="DK31" s="49" t="str">
        <f t="shared" si="40"/>
        <v/>
      </c>
      <c r="DL31" s="49" t="str">
        <f t="shared" si="40"/>
        <v/>
      </c>
      <c r="DM31" s="49" t="str">
        <f t="shared" si="40"/>
        <v/>
      </c>
      <c r="DN31" s="49" t="str">
        <f t="shared" si="40"/>
        <v/>
      </c>
      <c r="DO31" s="49" t="str">
        <f t="shared" si="40"/>
        <v/>
      </c>
      <c r="DP31" s="49" t="str">
        <f t="shared" si="40"/>
        <v/>
      </c>
      <c r="DQ31" s="49" t="str">
        <f t="shared" si="40"/>
        <v/>
      </c>
      <c r="DR31" s="49" t="str">
        <f t="shared" si="40"/>
        <v/>
      </c>
      <c r="DS31" s="49" t="str">
        <f t="shared" si="40"/>
        <v/>
      </c>
      <c r="DT31" s="49" t="str">
        <f t="shared" si="40"/>
        <v/>
      </c>
      <c r="DU31" s="49" t="str">
        <f t="shared" si="40"/>
        <v/>
      </c>
      <c r="DV31" s="49" t="str">
        <f t="shared" si="54"/>
        <v/>
      </c>
      <c r="DW31" s="49" t="str">
        <f t="shared" si="54"/>
        <v/>
      </c>
      <c r="DX31" s="49" t="str">
        <f t="shared" si="54"/>
        <v/>
      </c>
      <c r="DY31" s="49" t="str">
        <f t="shared" si="54"/>
        <v/>
      </c>
      <c r="DZ31" s="183" t="str">
        <f t="shared" si="37"/>
        <v/>
      </c>
      <c r="EA31" s="49" t="str">
        <f t="shared" si="55"/>
        <v/>
      </c>
      <c r="EB31" s="49" t="str">
        <f t="shared" si="55"/>
        <v/>
      </c>
      <c r="EC31" s="49" t="str">
        <f t="shared" si="55"/>
        <v/>
      </c>
      <c r="ED31" s="49" t="str">
        <f t="shared" si="55"/>
        <v/>
      </c>
      <c r="EE31" s="49" t="str">
        <f t="shared" si="55"/>
        <v/>
      </c>
      <c r="EF31" s="49" t="str">
        <f t="shared" si="55"/>
        <v/>
      </c>
      <c r="EG31" s="49" t="str">
        <f t="shared" si="55"/>
        <v/>
      </c>
      <c r="EH31" s="49" t="str">
        <f t="shared" si="55"/>
        <v/>
      </c>
      <c r="EI31" s="49" t="str">
        <f t="shared" si="55"/>
        <v/>
      </c>
      <c r="EJ31" s="49" t="str">
        <f t="shared" si="55"/>
        <v/>
      </c>
      <c r="EK31" s="49" t="str">
        <f t="shared" si="55"/>
        <v/>
      </c>
      <c r="EL31" s="49" t="str">
        <f t="shared" si="55"/>
        <v/>
      </c>
      <c r="EM31" s="49" t="str">
        <f t="shared" si="55"/>
        <v/>
      </c>
      <c r="EN31" s="49" t="str">
        <f t="shared" si="55"/>
        <v/>
      </c>
      <c r="EO31" s="49" t="str">
        <f t="shared" si="55"/>
        <v/>
      </c>
      <c r="EP31" s="49" t="str">
        <f t="shared" si="41"/>
        <v/>
      </c>
      <c r="EQ31" s="49" t="str">
        <f t="shared" si="41"/>
        <v/>
      </c>
      <c r="ER31" s="49" t="str">
        <f t="shared" si="41"/>
        <v/>
      </c>
      <c r="ES31" s="49" t="str">
        <f t="shared" si="41"/>
        <v/>
      </c>
      <c r="ET31" s="49" t="str">
        <f t="shared" si="41"/>
        <v/>
      </c>
      <c r="EU31" s="49" t="str">
        <f t="shared" si="41"/>
        <v/>
      </c>
      <c r="EV31" s="49" t="str">
        <f t="shared" si="41"/>
        <v/>
      </c>
      <c r="EW31" s="49" t="str">
        <f t="shared" si="41"/>
        <v/>
      </c>
      <c r="EX31" s="49" t="str">
        <f t="shared" si="41"/>
        <v/>
      </c>
      <c r="EY31" s="49" t="str">
        <f t="shared" si="41"/>
        <v/>
      </c>
      <c r="EZ31" s="49" t="str">
        <f t="shared" si="41"/>
        <v/>
      </c>
      <c r="FA31" s="49" t="str">
        <f t="shared" si="41"/>
        <v/>
      </c>
      <c r="FB31" s="49" t="str">
        <f t="shared" si="41"/>
        <v/>
      </c>
      <c r="FC31" s="49" t="str">
        <f t="shared" si="41"/>
        <v/>
      </c>
      <c r="FD31" s="49" t="str">
        <f t="shared" si="41"/>
        <v/>
      </c>
      <c r="FE31" s="49" t="str">
        <f t="shared" si="41"/>
        <v/>
      </c>
      <c r="FF31" s="49" t="str">
        <f t="shared" si="42"/>
        <v/>
      </c>
      <c r="FG31" s="49" t="str">
        <f t="shared" si="42"/>
        <v/>
      </c>
      <c r="FH31" s="49" t="str">
        <f t="shared" si="42"/>
        <v/>
      </c>
      <c r="FI31" s="49" t="str">
        <f t="shared" si="42"/>
        <v/>
      </c>
      <c r="FJ31" s="49" t="str">
        <f t="shared" si="42"/>
        <v/>
      </c>
      <c r="FK31" s="49" t="str">
        <f t="shared" si="42"/>
        <v/>
      </c>
      <c r="FL31" s="49" t="str">
        <f t="shared" si="42"/>
        <v/>
      </c>
      <c r="FM31" s="49" t="str">
        <f t="shared" si="42"/>
        <v/>
      </c>
      <c r="FN31" s="49" t="str">
        <f t="shared" si="42"/>
        <v/>
      </c>
      <c r="FO31" s="49" t="str">
        <f t="shared" si="42"/>
        <v/>
      </c>
      <c r="FP31" s="49" t="str">
        <f t="shared" si="42"/>
        <v/>
      </c>
      <c r="FQ31" s="49" t="str">
        <f t="shared" si="42"/>
        <v/>
      </c>
      <c r="FR31" s="49" t="str">
        <f t="shared" si="42"/>
        <v/>
      </c>
      <c r="FS31" s="49" t="str">
        <f t="shared" si="42"/>
        <v/>
      </c>
      <c r="FT31" s="49" t="str">
        <f t="shared" si="42"/>
        <v/>
      </c>
      <c r="FU31" s="49" t="str">
        <f t="shared" si="42"/>
        <v/>
      </c>
      <c r="FV31" s="49" t="str">
        <f t="shared" si="43"/>
        <v/>
      </c>
      <c r="FW31" s="49" t="str">
        <f t="shared" si="43"/>
        <v/>
      </c>
      <c r="FX31" s="49" t="str">
        <f t="shared" si="43"/>
        <v/>
      </c>
      <c r="FY31" s="49" t="str">
        <f t="shared" si="43"/>
        <v/>
      </c>
      <c r="FZ31" s="49" t="str">
        <f t="shared" si="43"/>
        <v/>
      </c>
      <c r="GA31" s="49" t="str">
        <f t="shared" si="43"/>
        <v/>
      </c>
      <c r="GB31" s="49" t="str">
        <f t="shared" si="43"/>
        <v/>
      </c>
      <c r="GC31" s="49" t="str">
        <f t="shared" si="43"/>
        <v/>
      </c>
      <c r="GD31" s="49" t="str">
        <f t="shared" si="43"/>
        <v/>
      </c>
      <c r="GE31" s="49" t="str">
        <f t="shared" si="43"/>
        <v/>
      </c>
      <c r="GF31" s="49" t="str">
        <f t="shared" si="43"/>
        <v/>
      </c>
      <c r="GG31" s="49" t="str">
        <f t="shared" si="43"/>
        <v/>
      </c>
      <c r="GH31" s="49" t="str">
        <f t="shared" si="43"/>
        <v/>
      </c>
      <c r="GI31" s="49" t="str">
        <f t="shared" si="43"/>
        <v/>
      </c>
      <c r="GJ31" s="49" t="str">
        <f t="shared" si="43"/>
        <v/>
      </c>
      <c r="GK31" s="49" t="str">
        <f t="shared" si="43"/>
        <v/>
      </c>
      <c r="GL31" s="49" t="str">
        <f t="shared" si="44"/>
        <v/>
      </c>
      <c r="GM31" s="49" t="str">
        <f t="shared" si="44"/>
        <v/>
      </c>
      <c r="GN31" s="49" t="str">
        <f t="shared" si="44"/>
        <v/>
      </c>
      <c r="GO31" s="49" t="str">
        <f t="shared" si="44"/>
        <v/>
      </c>
      <c r="GP31" s="49" t="str">
        <f t="shared" si="44"/>
        <v/>
      </c>
      <c r="GQ31" s="49" t="str">
        <f t="shared" si="44"/>
        <v/>
      </c>
      <c r="GR31" s="49" t="str">
        <f t="shared" si="44"/>
        <v/>
      </c>
      <c r="GS31" s="49" t="str">
        <f t="shared" si="44"/>
        <v/>
      </c>
      <c r="GT31" s="49" t="str">
        <f t="shared" si="44"/>
        <v/>
      </c>
      <c r="GU31" s="49" t="str">
        <f t="shared" si="44"/>
        <v/>
      </c>
      <c r="GV31" s="49" t="str">
        <f t="shared" si="44"/>
        <v/>
      </c>
      <c r="GW31" s="49" t="str">
        <f t="shared" si="44"/>
        <v/>
      </c>
      <c r="GX31" s="49" t="str">
        <f t="shared" si="44"/>
        <v/>
      </c>
      <c r="GY31" s="49" t="str">
        <f t="shared" si="44"/>
        <v/>
      </c>
      <c r="GZ31" s="49" t="str">
        <f t="shared" si="44"/>
        <v/>
      </c>
      <c r="HA31" s="49" t="str">
        <f t="shared" si="44"/>
        <v/>
      </c>
      <c r="HB31" s="49" t="str">
        <f t="shared" si="45"/>
        <v/>
      </c>
      <c r="HC31" s="49" t="str">
        <f t="shared" si="45"/>
        <v/>
      </c>
      <c r="HD31" s="49" t="str">
        <f t="shared" si="45"/>
        <v/>
      </c>
      <c r="HE31" s="49" t="str">
        <f t="shared" si="45"/>
        <v/>
      </c>
      <c r="HF31" s="49" t="str">
        <f t="shared" si="45"/>
        <v/>
      </c>
      <c r="HG31" s="49" t="str">
        <f t="shared" si="45"/>
        <v/>
      </c>
      <c r="HH31" s="49" t="str">
        <f t="shared" si="45"/>
        <v/>
      </c>
      <c r="HI31" s="49" t="str">
        <f t="shared" si="45"/>
        <v/>
      </c>
      <c r="HJ31" s="49" t="str">
        <f t="shared" si="45"/>
        <v/>
      </c>
      <c r="HK31" s="49" t="str">
        <f t="shared" si="45"/>
        <v/>
      </c>
      <c r="HL31" s="49" t="str">
        <f t="shared" si="45"/>
        <v/>
      </c>
      <c r="HM31" s="49" t="str">
        <f t="shared" si="45"/>
        <v/>
      </c>
      <c r="HN31" s="49" t="str">
        <f t="shared" si="45"/>
        <v/>
      </c>
      <c r="HO31" s="49" t="str">
        <f t="shared" si="45"/>
        <v/>
      </c>
      <c r="HP31" s="49" t="str">
        <f t="shared" si="45"/>
        <v/>
      </c>
      <c r="HQ31" s="49" t="str">
        <f t="shared" si="45"/>
        <v/>
      </c>
      <c r="HR31" s="49" t="str">
        <f t="shared" si="46"/>
        <v/>
      </c>
      <c r="HS31" s="49" t="str">
        <f t="shared" si="16"/>
        <v/>
      </c>
      <c r="HT31" s="49" t="str">
        <f t="shared" si="16"/>
        <v/>
      </c>
      <c r="HU31" s="49" t="str">
        <f t="shared" si="16"/>
        <v/>
      </c>
      <c r="HV31" s="49" t="str">
        <f t="shared" si="16"/>
        <v/>
      </c>
      <c r="HW31" s="169" t="e">
        <f t="shared" si="56"/>
        <v>#N/A</v>
      </c>
      <c r="HX31" s="169" t="e">
        <f t="shared" si="56"/>
        <v>#N/A</v>
      </c>
      <c r="HY31" s="169" t="e">
        <f t="shared" si="56"/>
        <v>#N/A</v>
      </c>
      <c r="HZ31" s="169" t="e">
        <f t="shared" si="56"/>
        <v>#N/A</v>
      </c>
      <c r="IA31" s="169" t="e">
        <f t="shared" si="47"/>
        <v>#N/A</v>
      </c>
      <c r="IB31" s="169" t="e">
        <f t="shared" si="47"/>
        <v>#N/A</v>
      </c>
      <c r="IC31" s="169" t="e">
        <f t="shared" si="47"/>
        <v>#N/A</v>
      </c>
      <c r="ID31" s="169" t="e">
        <f t="shared" si="47"/>
        <v>#N/A</v>
      </c>
      <c r="IE31" s="169" t="e">
        <f t="shared" si="47"/>
        <v>#N/A</v>
      </c>
      <c r="IF31" s="169" t="e">
        <f t="shared" si="47"/>
        <v>#N/A</v>
      </c>
      <c r="IG31" s="169" t="e">
        <f t="shared" si="47"/>
        <v>#N/A</v>
      </c>
      <c r="IH31" s="169" t="e">
        <f t="shared" si="47"/>
        <v>#N/A</v>
      </c>
      <c r="II31" s="169" t="e">
        <f t="shared" si="47"/>
        <v>#N/A</v>
      </c>
      <c r="IJ31" s="169" t="e">
        <f t="shared" si="47"/>
        <v>#N/A</v>
      </c>
      <c r="IK31" s="169" t="e">
        <f t="shared" si="47"/>
        <v>#N/A</v>
      </c>
      <c r="IL31" s="169" t="e">
        <f t="shared" si="47"/>
        <v>#N/A</v>
      </c>
      <c r="IM31" s="169" t="e">
        <f t="shared" si="47"/>
        <v>#N/A</v>
      </c>
      <c r="IN31" s="169" t="e">
        <f t="shared" si="47"/>
        <v>#N/A</v>
      </c>
      <c r="IO31" s="169" t="e">
        <f t="shared" si="47"/>
        <v>#N/A</v>
      </c>
      <c r="IP31" s="169" t="e">
        <f t="shared" si="47"/>
        <v>#N/A</v>
      </c>
      <c r="IQ31" s="169" t="e">
        <f t="shared" si="57"/>
        <v>#N/A</v>
      </c>
      <c r="IR31" s="169" t="e">
        <f t="shared" si="57"/>
        <v>#N/A</v>
      </c>
      <c r="IS31" s="169" t="e">
        <f t="shared" si="57"/>
        <v>#N/A</v>
      </c>
      <c r="IT31" s="169" t="e">
        <f t="shared" si="57"/>
        <v>#N/A</v>
      </c>
      <c r="IU31" s="169" t="e">
        <f t="shared" si="57"/>
        <v>#N/A</v>
      </c>
      <c r="IV31" s="169" t="e">
        <f t="shared" si="57"/>
        <v>#N/A</v>
      </c>
      <c r="IW31" s="169" t="e">
        <f t="shared" si="57"/>
        <v>#N/A</v>
      </c>
      <c r="IX31" s="169" t="e">
        <f t="shared" si="57"/>
        <v>#N/A</v>
      </c>
      <c r="IY31" s="169" t="e">
        <f t="shared" si="57"/>
        <v>#N/A</v>
      </c>
      <c r="IZ31" s="169" t="e">
        <f t="shared" si="57"/>
        <v>#N/A</v>
      </c>
      <c r="JA31" s="169" t="e">
        <f t="shared" si="57"/>
        <v>#N/A</v>
      </c>
      <c r="JB31" s="169" t="e">
        <f t="shared" si="57"/>
        <v>#N/A</v>
      </c>
      <c r="JC31" s="169" t="e">
        <f t="shared" si="57"/>
        <v>#N/A</v>
      </c>
      <c r="JD31" s="169" t="e">
        <f t="shared" si="57"/>
        <v>#N/A</v>
      </c>
      <c r="JE31" s="169" t="e">
        <f t="shared" si="57"/>
        <v>#N/A</v>
      </c>
      <c r="JF31" s="169" t="e">
        <f t="shared" si="57"/>
        <v>#N/A</v>
      </c>
      <c r="JG31" s="169" t="e">
        <f t="shared" si="58"/>
        <v>#N/A</v>
      </c>
      <c r="JH31" s="169" t="e">
        <f t="shared" si="58"/>
        <v>#N/A</v>
      </c>
      <c r="JI31" s="169" t="e">
        <f t="shared" si="58"/>
        <v>#N/A</v>
      </c>
      <c r="JJ31" s="169" t="e">
        <f t="shared" si="58"/>
        <v>#N/A</v>
      </c>
      <c r="JK31" s="169" t="e">
        <f t="shared" si="58"/>
        <v>#N/A</v>
      </c>
      <c r="JL31" s="169" t="e">
        <f t="shared" si="58"/>
        <v>#N/A</v>
      </c>
      <c r="JM31" s="169" t="e">
        <f t="shared" si="58"/>
        <v>#N/A</v>
      </c>
      <c r="JN31" s="169" t="e">
        <f t="shared" si="58"/>
        <v>#N/A</v>
      </c>
      <c r="JO31" s="169" t="e">
        <f t="shared" si="58"/>
        <v>#N/A</v>
      </c>
      <c r="JP31" s="169" t="e">
        <f t="shared" si="58"/>
        <v>#N/A</v>
      </c>
      <c r="JQ31" s="169" t="e">
        <f t="shared" si="58"/>
        <v>#N/A</v>
      </c>
      <c r="JR31" s="169" t="e">
        <f t="shared" si="58"/>
        <v>#N/A</v>
      </c>
      <c r="JS31" s="169" t="e">
        <f t="shared" si="58"/>
        <v>#N/A</v>
      </c>
      <c r="JT31" s="169" t="e">
        <f t="shared" si="58"/>
        <v>#N/A</v>
      </c>
      <c r="JU31" s="169" t="e">
        <f t="shared" si="58"/>
        <v>#N/A</v>
      </c>
      <c r="JV31" s="169" t="e">
        <f t="shared" si="58"/>
        <v>#N/A</v>
      </c>
      <c r="JW31" s="169" t="e">
        <f t="shared" si="48"/>
        <v>#N/A</v>
      </c>
      <c r="JX31" s="169" t="e">
        <f t="shared" si="48"/>
        <v>#N/A</v>
      </c>
      <c r="JY31" s="169" t="e">
        <f t="shared" si="48"/>
        <v>#N/A</v>
      </c>
      <c r="JZ31" s="169" t="e">
        <f t="shared" si="48"/>
        <v>#N/A</v>
      </c>
      <c r="KA31" s="169" t="e">
        <f t="shared" si="48"/>
        <v>#N/A</v>
      </c>
      <c r="KB31" s="169" t="e">
        <f t="shared" si="48"/>
        <v>#N/A</v>
      </c>
      <c r="KC31" s="169" t="e">
        <f t="shared" si="48"/>
        <v>#N/A</v>
      </c>
      <c r="KD31" s="169" t="e">
        <f t="shared" si="48"/>
        <v>#N/A</v>
      </c>
      <c r="KE31" s="169" t="e">
        <f t="shared" si="48"/>
        <v>#N/A</v>
      </c>
      <c r="KF31" s="169" t="e">
        <f t="shared" si="48"/>
        <v>#N/A</v>
      </c>
      <c r="KG31" s="169" t="e">
        <f t="shared" si="48"/>
        <v>#N/A</v>
      </c>
      <c r="KH31" s="169" t="e">
        <f t="shared" si="59"/>
        <v>#N/A</v>
      </c>
      <c r="KI31" s="169" t="e">
        <f t="shared" si="59"/>
        <v>#N/A</v>
      </c>
      <c r="KJ31" s="169" t="e">
        <f t="shared" si="59"/>
        <v>#N/A</v>
      </c>
      <c r="KK31" s="169" t="e">
        <f t="shared" si="59"/>
        <v>#N/A</v>
      </c>
      <c r="KL31" s="169" t="e">
        <f t="shared" si="59"/>
        <v>#N/A</v>
      </c>
      <c r="KM31" s="169" t="e">
        <f t="shared" si="49"/>
        <v>#N/A</v>
      </c>
      <c r="KN31" s="169" t="e">
        <f t="shared" si="49"/>
        <v>#N/A</v>
      </c>
      <c r="KO31" s="169" t="e">
        <f t="shared" si="49"/>
        <v>#N/A</v>
      </c>
      <c r="KP31" s="169" t="e">
        <f t="shared" si="49"/>
        <v>#N/A</v>
      </c>
      <c r="KQ31" s="169" t="e">
        <f t="shared" si="49"/>
        <v>#N/A</v>
      </c>
      <c r="KR31" s="169" t="e">
        <f t="shared" si="49"/>
        <v>#N/A</v>
      </c>
      <c r="KS31" s="169" t="e">
        <f t="shared" si="49"/>
        <v>#N/A</v>
      </c>
      <c r="KT31" s="169" t="e">
        <f t="shared" si="49"/>
        <v>#N/A</v>
      </c>
      <c r="KU31" s="169" t="e">
        <f t="shared" si="49"/>
        <v>#N/A</v>
      </c>
      <c r="KV31" s="169" t="e">
        <f t="shared" si="49"/>
        <v>#N/A</v>
      </c>
      <c r="KW31" s="169" t="e">
        <f t="shared" si="49"/>
        <v>#N/A</v>
      </c>
      <c r="KX31" s="169" t="e">
        <f t="shared" si="49"/>
        <v>#N/A</v>
      </c>
      <c r="KY31" s="169" t="e">
        <f t="shared" si="49"/>
        <v>#N/A</v>
      </c>
      <c r="KZ31" s="169" t="e">
        <f t="shared" si="49"/>
        <v>#N/A</v>
      </c>
      <c r="LA31" s="169" t="e">
        <f t="shared" si="49"/>
        <v>#N/A</v>
      </c>
      <c r="LB31" s="169" t="e">
        <f t="shared" si="49"/>
        <v>#N/A</v>
      </c>
      <c r="LC31" s="169" t="e">
        <f t="shared" si="60"/>
        <v>#N/A</v>
      </c>
      <c r="LD31" s="169" t="e">
        <f t="shared" si="60"/>
        <v>#N/A</v>
      </c>
      <c r="LE31" s="169" t="e">
        <f t="shared" si="60"/>
        <v>#N/A</v>
      </c>
      <c r="LF31" s="169" t="e">
        <f t="shared" si="60"/>
        <v>#N/A</v>
      </c>
      <c r="LG31" s="169" t="e">
        <f t="shared" si="60"/>
        <v>#N/A</v>
      </c>
      <c r="LH31" s="169" t="e">
        <f t="shared" si="60"/>
        <v>#N/A</v>
      </c>
      <c r="LI31" s="169" t="e">
        <f t="shared" si="60"/>
        <v>#N/A</v>
      </c>
      <c r="LJ31" s="169" t="e">
        <f t="shared" si="60"/>
        <v>#N/A</v>
      </c>
      <c r="LK31" s="169" t="e">
        <f t="shared" si="60"/>
        <v>#N/A</v>
      </c>
      <c r="LL31" s="169" t="e">
        <f t="shared" si="60"/>
        <v>#N/A</v>
      </c>
      <c r="LM31" s="169" t="e">
        <f t="shared" si="60"/>
        <v>#N/A</v>
      </c>
      <c r="LN31" s="169" t="e">
        <f t="shared" si="60"/>
        <v>#N/A</v>
      </c>
      <c r="LO31" s="169" t="e">
        <f t="shared" si="60"/>
        <v>#N/A</v>
      </c>
      <c r="LP31" s="169" t="e">
        <f t="shared" si="60"/>
        <v>#N/A</v>
      </c>
      <c r="LQ31" s="169" t="e">
        <f t="shared" si="60"/>
        <v>#N/A</v>
      </c>
      <c r="LR31" s="169" t="e">
        <f t="shared" si="60"/>
        <v>#N/A</v>
      </c>
      <c r="LS31" s="169" t="e">
        <f t="shared" si="61"/>
        <v>#N/A</v>
      </c>
      <c r="LT31" s="169" t="e">
        <f t="shared" si="61"/>
        <v>#N/A</v>
      </c>
      <c r="LU31" s="169" t="e">
        <f t="shared" si="61"/>
        <v>#N/A</v>
      </c>
      <c r="LV31" s="169" t="e">
        <f t="shared" si="61"/>
        <v>#N/A</v>
      </c>
      <c r="LW31" s="169" t="e">
        <f t="shared" si="61"/>
        <v>#N/A</v>
      </c>
      <c r="LX31" s="169" t="e">
        <f t="shared" si="61"/>
        <v>#N/A</v>
      </c>
      <c r="LY31" s="169" t="e">
        <f t="shared" si="61"/>
        <v>#N/A</v>
      </c>
      <c r="LZ31" s="169" t="e">
        <f t="shared" si="61"/>
        <v>#N/A</v>
      </c>
      <c r="MA31" s="169" t="e">
        <f t="shared" si="61"/>
        <v>#N/A</v>
      </c>
      <c r="MB31" s="169" t="e">
        <f t="shared" si="61"/>
        <v>#N/A</v>
      </c>
      <c r="MC31" s="169" t="e">
        <f t="shared" si="61"/>
        <v>#N/A</v>
      </c>
      <c r="MD31" s="169" t="e">
        <f t="shared" si="61"/>
        <v>#N/A</v>
      </c>
      <c r="ME31" s="169" t="e">
        <f t="shared" si="61"/>
        <v>#N/A</v>
      </c>
      <c r="MF31" s="169" t="e">
        <f t="shared" si="61"/>
        <v>#N/A</v>
      </c>
      <c r="MG31" s="169" t="e">
        <f t="shared" si="61"/>
        <v>#N/A</v>
      </c>
      <c r="MH31" s="169" t="e">
        <f t="shared" si="61"/>
        <v>#N/A</v>
      </c>
      <c r="MI31" s="169" t="e">
        <f t="shared" si="50"/>
        <v>#N/A</v>
      </c>
      <c r="MJ31" s="169" t="e">
        <f t="shared" si="50"/>
        <v>#N/A</v>
      </c>
      <c r="MK31" s="169" t="e">
        <f t="shared" si="50"/>
        <v>#N/A</v>
      </c>
      <c r="ML31" s="169" t="e">
        <f t="shared" si="50"/>
        <v>#N/A</v>
      </c>
      <c r="MM31" s="169" t="e">
        <f t="shared" si="50"/>
        <v>#N/A</v>
      </c>
      <c r="MN31" s="169" t="e">
        <f t="shared" si="50"/>
        <v>#N/A</v>
      </c>
      <c r="MO31" s="169" t="e">
        <f t="shared" si="50"/>
        <v>#N/A</v>
      </c>
      <c r="MP31" s="169" t="e">
        <f t="shared" si="50"/>
        <v>#N/A</v>
      </c>
      <c r="MQ31" s="169" t="e">
        <f t="shared" si="50"/>
        <v>#N/A</v>
      </c>
      <c r="MR31" s="169" t="e">
        <f t="shared" si="50"/>
        <v>#N/A</v>
      </c>
      <c r="MS31" s="169" t="e">
        <f t="shared" si="50"/>
        <v>#N/A</v>
      </c>
      <c r="MT31" s="169" t="e">
        <f t="shared" si="62"/>
        <v>#N/A</v>
      </c>
      <c r="MU31" s="169" t="e">
        <f t="shared" si="62"/>
        <v>#N/A</v>
      </c>
      <c r="MV31" s="169" t="e">
        <f t="shared" si="62"/>
        <v>#N/A</v>
      </c>
      <c r="MW31" s="169" t="e">
        <f t="shared" si="62"/>
        <v>#N/A</v>
      </c>
      <c r="MX31" s="169" t="e">
        <f t="shared" si="62"/>
        <v>#N/A</v>
      </c>
      <c r="MY31" s="169" t="e">
        <f t="shared" si="51"/>
        <v>#N/A</v>
      </c>
      <c r="MZ31" s="169" t="e">
        <f t="shared" si="51"/>
        <v>#N/A</v>
      </c>
      <c r="NA31" s="169" t="e">
        <f t="shared" si="51"/>
        <v>#N/A</v>
      </c>
      <c r="NB31" s="169" t="e">
        <f t="shared" si="51"/>
        <v>#N/A</v>
      </c>
      <c r="NC31" s="169" t="e">
        <f t="shared" si="51"/>
        <v>#N/A</v>
      </c>
      <c r="ND31" s="169" t="e">
        <f t="shared" si="51"/>
        <v>#N/A</v>
      </c>
      <c r="NE31" s="169" t="e">
        <f t="shared" si="51"/>
        <v>#N/A</v>
      </c>
      <c r="NF31" s="169" t="e">
        <f t="shared" si="51"/>
        <v>#N/A</v>
      </c>
      <c r="NG31" s="169" t="e">
        <f t="shared" si="51"/>
        <v>#N/A</v>
      </c>
      <c r="NH31" s="169" t="e">
        <f t="shared" si="51"/>
        <v>#N/A</v>
      </c>
      <c r="NI31" s="169" t="e">
        <f t="shared" si="51"/>
        <v>#N/A</v>
      </c>
      <c r="NJ31" s="169" t="e">
        <f t="shared" si="51"/>
        <v>#N/A</v>
      </c>
      <c r="NK31" s="169" t="e">
        <f t="shared" si="51"/>
        <v>#N/A</v>
      </c>
      <c r="NL31" s="169" t="e">
        <f t="shared" si="51"/>
        <v>#N/A</v>
      </c>
      <c r="NM31" s="169" t="e">
        <f t="shared" si="51"/>
        <v>#N/A</v>
      </c>
      <c r="NN31" s="169" t="e">
        <f t="shared" si="51"/>
        <v>#N/A</v>
      </c>
      <c r="NO31" s="169" t="e">
        <f t="shared" si="63"/>
        <v>#N/A</v>
      </c>
      <c r="NP31" s="169" t="e">
        <f t="shared" si="63"/>
        <v>#N/A</v>
      </c>
      <c r="NQ31" s="169" t="e">
        <f t="shared" si="63"/>
        <v>#N/A</v>
      </c>
      <c r="NR31" s="169" t="e">
        <f t="shared" si="63"/>
        <v>#N/A</v>
      </c>
      <c r="NS31" s="169" t="e">
        <f t="shared" si="63"/>
        <v>#N/A</v>
      </c>
      <c r="NT31" s="169" t="e">
        <f t="shared" si="63"/>
        <v>#N/A</v>
      </c>
      <c r="NU31" s="169" t="e">
        <f t="shared" si="63"/>
        <v>#N/A</v>
      </c>
      <c r="NV31" s="169" t="e">
        <f t="shared" si="63"/>
        <v>#N/A</v>
      </c>
      <c r="NW31" s="169" t="e">
        <f t="shared" si="63"/>
        <v>#N/A</v>
      </c>
      <c r="NX31" s="169" t="e">
        <f t="shared" si="63"/>
        <v>#N/A</v>
      </c>
      <c r="NY31" s="169" t="e">
        <f t="shared" si="63"/>
        <v>#N/A</v>
      </c>
      <c r="NZ31" s="169" t="e">
        <f t="shared" si="63"/>
        <v>#N/A</v>
      </c>
      <c r="OA31" s="169" t="e">
        <f t="shared" si="63"/>
        <v>#N/A</v>
      </c>
      <c r="OB31" s="169" t="e">
        <f t="shared" si="63"/>
        <v>#N/A</v>
      </c>
      <c r="OC31" s="169" t="e">
        <f t="shared" si="63"/>
        <v>#N/A</v>
      </c>
      <c r="OD31" s="169" t="e">
        <f t="shared" si="63"/>
        <v>#N/A</v>
      </c>
      <c r="OE31" s="169" t="e">
        <f t="shared" si="64"/>
        <v>#N/A</v>
      </c>
      <c r="OF31" s="169" t="e">
        <f t="shared" si="64"/>
        <v>#N/A</v>
      </c>
      <c r="OG31" s="169" t="e">
        <f t="shared" si="64"/>
        <v>#N/A</v>
      </c>
      <c r="OH31" s="169" t="e">
        <f t="shared" si="64"/>
        <v>#N/A</v>
      </c>
      <c r="OI31" s="169" t="e">
        <f t="shared" si="64"/>
        <v>#N/A</v>
      </c>
      <c r="OJ31" s="169" t="e">
        <f t="shared" si="64"/>
        <v>#N/A</v>
      </c>
      <c r="OK31" s="169" t="e">
        <f t="shared" si="64"/>
        <v>#N/A</v>
      </c>
      <c r="OL31" s="169" t="e">
        <f t="shared" si="64"/>
        <v>#N/A</v>
      </c>
      <c r="OM31" s="169" t="e">
        <f t="shared" si="64"/>
        <v>#N/A</v>
      </c>
      <c r="ON31" s="169" t="e">
        <f t="shared" si="64"/>
        <v>#N/A</v>
      </c>
      <c r="OO31" s="169" t="e">
        <f t="shared" si="64"/>
        <v>#N/A</v>
      </c>
      <c r="OP31" s="169" t="e">
        <f t="shared" si="64"/>
        <v>#N/A</v>
      </c>
      <c r="OQ31" s="169" t="e">
        <f t="shared" si="64"/>
        <v>#N/A</v>
      </c>
      <c r="OR31" s="169" t="e">
        <f t="shared" si="64"/>
        <v>#N/A</v>
      </c>
      <c r="OS31" s="169" t="e">
        <f t="shared" si="64"/>
        <v>#N/A</v>
      </c>
      <c r="OT31" s="169" t="e">
        <f t="shared" si="64"/>
        <v>#N/A</v>
      </c>
      <c r="OU31" s="169" t="e">
        <f t="shared" si="52"/>
        <v>#N/A</v>
      </c>
      <c r="OV31" s="169" t="e">
        <f t="shared" si="52"/>
        <v>#N/A</v>
      </c>
      <c r="OW31" s="169" t="e">
        <f t="shared" si="52"/>
        <v>#N/A</v>
      </c>
      <c r="OX31" s="169" t="e">
        <f t="shared" si="52"/>
        <v>#N/A</v>
      </c>
      <c r="OY31" s="169" t="e">
        <f t="shared" si="52"/>
        <v>#N/A</v>
      </c>
      <c r="OZ31" s="169" t="e">
        <f t="shared" si="52"/>
        <v>#N/A</v>
      </c>
      <c r="PA31" s="169" t="e">
        <f t="shared" si="52"/>
        <v>#N/A</v>
      </c>
      <c r="PB31" s="169" t="e">
        <f t="shared" si="52"/>
        <v>#N/A</v>
      </c>
      <c r="PC31" s="169" t="e">
        <f t="shared" si="52"/>
        <v>#N/A</v>
      </c>
      <c r="PD31" s="169" t="e">
        <f t="shared" si="52"/>
        <v>#N/A</v>
      </c>
      <c r="PE31" s="169" t="e">
        <f t="shared" si="52"/>
        <v>#N/A</v>
      </c>
      <c r="PF31" s="169" t="e">
        <f t="shared" si="65"/>
        <v>#N/A</v>
      </c>
      <c r="PG31" s="169" t="e">
        <f t="shared" si="65"/>
        <v>#N/A</v>
      </c>
      <c r="PH31" s="169" t="e">
        <f t="shared" si="65"/>
        <v>#N/A</v>
      </c>
      <c r="PI31" s="169" t="e">
        <f t="shared" si="65"/>
        <v>#N/A</v>
      </c>
      <c r="PJ31" s="169" t="e">
        <f t="shared" si="65"/>
        <v>#N/A</v>
      </c>
      <c r="PK31" s="169" t="e">
        <f t="shared" si="65"/>
        <v>#N/A</v>
      </c>
      <c r="PL31" s="169" t="e">
        <f t="shared" si="65"/>
        <v>#N/A</v>
      </c>
      <c r="PM31" s="169" t="e">
        <f t="shared" si="65"/>
        <v>#N/A</v>
      </c>
      <c r="PN31" s="169" t="e">
        <f t="shared" si="65"/>
        <v>#N/A</v>
      </c>
      <c r="PO31" s="169" t="e">
        <f t="shared" si="65"/>
        <v>#N/A</v>
      </c>
    </row>
    <row r="32" spans="1:431" hidden="1" x14ac:dyDescent="0.75">
      <c r="A32" s="390"/>
      <c r="B32" s="396" t="str">
        <f>IF($R32="","",ROUND(_xlfn.NORM.INV(ABS(VLOOKUP($T$1,VLookups!$A$43:$B$44,2,FALSE)-B$2),$N32,$R32),0))</f>
        <v/>
      </c>
      <c r="C32" s="403" t="str">
        <f t="shared" si="30"/>
        <v/>
      </c>
      <c r="D32" s="404" t="str">
        <f t="shared" si="31"/>
        <v/>
      </c>
      <c r="E32" s="109"/>
      <c r="F32" s="117"/>
      <c r="G32" s="122" t="str">
        <f t="shared" si="32"/>
        <v/>
      </c>
      <c r="H32" s="95"/>
      <c r="I32" s="122" t="str">
        <f t="shared" si="33"/>
        <v/>
      </c>
      <c r="J32" s="117"/>
      <c r="K32" s="110"/>
      <c r="L32" s="124" t="str">
        <f t="shared" si="0"/>
        <v/>
      </c>
      <c r="M32" s="124" t="str">
        <f t="shared" si="1"/>
        <v/>
      </c>
      <c r="N32" s="73" t="str">
        <f t="shared" si="34"/>
        <v/>
      </c>
      <c r="O32" s="23"/>
      <c r="P32" s="57"/>
      <c r="Q32" s="280"/>
      <c r="R32" s="74" t="str">
        <f>IF(AND(G32&gt;0,H32&gt;0,I32&gt;0),IF(ISBLANK(Q32),IF(ISBLANK(O32),"",(I32-G32)*VLOOKUP(O32,VLookups!$A$4:$B$13,2,FALSE)),Q32),"")</f>
        <v/>
      </c>
      <c r="S32" s="75" t="str">
        <f t="shared" si="2"/>
        <v/>
      </c>
      <c r="T32" s="95"/>
      <c r="U32" s="270" t="str">
        <f>IF(AND(T32&gt;0,H32&gt;0,NOT(R32="")),ABS(VLOOKUP($T$1,VLookups!$A$43:$B$44,2,FALSE)-_xlfn.NORM.DIST(T32,N32,R32,TRUE)),"")</f>
        <v/>
      </c>
      <c r="V32" s="94" t="str">
        <f>IF(AND($G32&gt;0,$H32&gt;0,$I32&gt;0,NOT(ISBLANK($O32))),_xlfn.NORM.INV(ABS(VLOOKUP($T$1,VLookups!$A$43:$B$44,2,FALSE)-V$3),$N32,$R32),"")</f>
        <v/>
      </c>
      <c r="W32" s="93" t="str">
        <f>IF(AND($G32&gt;0,$H32&gt;0,$I32&gt;0,NOT(ISBLANK($O32))),_xlfn.NORM.INV(ABS(VLOOKUP($T$1,VLookups!$A$43:$B$44,2,FALSE)-W$3),$N32,$R32),"")</f>
        <v/>
      </c>
      <c r="X32" s="94" t="str">
        <f>IF(AND($G32&gt;0,$H32&gt;0,$I32&gt;0,NOT(ISBLANK($O32))),_xlfn.NORM.INV(ABS(VLOOKUP($T$1,VLookups!$A$43:$B$44,2,FALSE)-X$3),$N32,$R32),"")</f>
        <v/>
      </c>
      <c r="Y32" s="93" t="str">
        <f>IF(AND($G32&gt;0,$H32&gt;0,$I32&gt;0,NOT(ISBLANK($O32))),_xlfn.NORM.INV(ABS(VLOOKUP($T$1,VLookups!$A$43:$B$44,2,FALSE)-Y$3),$N32,$R32),"")</f>
        <v/>
      </c>
      <c r="Z32" s="94" t="str">
        <f>IF(AND($G32&gt;0,$H32&gt;0,$I32&gt;0,NOT(ISBLANK($O32))),_xlfn.NORM.INV(ABS(VLOOKUP($T$1,VLookups!$A$43:$B$44,2,FALSE)-Z$3),$N32,$R32),"")</f>
        <v/>
      </c>
      <c r="AA32" s="93" t="str">
        <f>IF(AND($G32&gt;0,$H32&gt;0,$I32&gt;0,NOT(ISBLANK($O32))),_xlfn.NORM.INV(ABS(VLOOKUP($T$1,VLookups!$A$43:$B$44,2,FALSE)-AA$3),$N32,$R32),"")</f>
        <v/>
      </c>
      <c r="AB32" s="5"/>
      <c r="AC32" s="168" t="str">
        <f t="shared" si="35"/>
        <v/>
      </c>
      <c r="AD32" s="49" t="str">
        <f t="shared" si="71"/>
        <v/>
      </c>
      <c r="AE32" s="49" t="str">
        <f t="shared" si="71"/>
        <v/>
      </c>
      <c r="AF32" s="49" t="str">
        <f t="shared" si="71"/>
        <v/>
      </c>
      <c r="AG32" s="49" t="str">
        <f t="shared" si="71"/>
        <v/>
      </c>
      <c r="AH32" s="49" t="str">
        <f t="shared" si="71"/>
        <v/>
      </c>
      <c r="AI32" s="49" t="str">
        <f t="shared" si="71"/>
        <v/>
      </c>
      <c r="AJ32" s="49" t="str">
        <f t="shared" si="71"/>
        <v/>
      </c>
      <c r="AK32" s="49" t="str">
        <f t="shared" si="71"/>
        <v/>
      </c>
      <c r="AL32" s="49" t="str">
        <f t="shared" si="71"/>
        <v/>
      </c>
      <c r="AM32" s="49" t="str">
        <f t="shared" si="71"/>
        <v/>
      </c>
      <c r="AN32" s="49" t="str">
        <f t="shared" si="71"/>
        <v/>
      </c>
      <c r="AO32" s="49" t="str">
        <f t="shared" si="71"/>
        <v/>
      </c>
      <c r="AP32" s="49" t="str">
        <f t="shared" si="71"/>
        <v/>
      </c>
      <c r="AQ32" s="49" t="str">
        <f t="shared" si="71"/>
        <v/>
      </c>
      <c r="AR32" s="49" t="str">
        <f t="shared" si="71"/>
        <v/>
      </c>
      <c r="AS32" s="49" t="str">
        <f t="shared" si="71"/>
        <v/>
      </c>
      <c r="AT32" s="49" t="str">
        <f t="shared" si="67"/>
        <v/>
      </c>
      <c r="AU32" s="49" t="str">
        <f t="shared" si="67"/>
        <v/>
      </c>
      <c r="AV32" s="49" t="str">
        <f t="shared" si="67"/>
        <v/>
      </c>
      <c r="AW32" s="49" t="str">
        <f t="shared" si="67"/>
        <v/>
      </c>
      <c r="AX32" s="49" t="str">
        <f t="shared" si="67"/>
        <v/>
      </c>
      <c r="AY32" s="49" t="str">
        <f t="shared" si="67"/>
        <v/>
      </c>
      <c r="AZ32" s="49" t="str">
        <f t="shared" si="67"/>
        <v/>
      </c>
      <c r="BA32" s="49" t="str">
        <f t="shared" si="67"/>
        <v/>
      </c>
      <c r="BB32" s="49" t="str">
        <f t="shared" si="67"/>
        <v/>
      </c>
      <c r="BC32" s="49" t="str">
        <f t="shared" si="67"/>
        <v/>
      </c>
      <c r="BD32" s="49" t="str">
        <f t="shared" si="67"/>
        <v/>
      </c>
      <c r="BE32" s="49" t="str">
        <f t="shared" si="68"/>
        <v/>
      </c>
      <c r="BF32" s="49" t="str">
        <f t="shared" si="68"/>
        <v/>
      </c>
      <c r="BG32" s="49" t="str">
        <f t="shared" si="68"/>
        <v/>
      </c>
      <c r="BH32" s="49" t="str">
        <f t="shared" si="68"/>
        <v/>
      </c>
      <c r="BI32" s="49" t="str">
        <f t="shared" si="68"/>
        <v/>
      </c>
      <c r="BJ32" s="49" t="str">
        <f t="shared" si="68"/>
        <v/>
      </c>
      <c r="BK32" s="49" t="str">
        <f t="shared" si="68"/>
        <v/>
      </c>
      <c r="BL32" s="49" t="str">
        <f t="shared" si="68"/>
        <v/>
      </c>
      <c r="BM32" s="49" t="str">
        <f t="shared" si="68"/>
        <v/>
      </c>
      <c r="BN32" s="49" t="str">
        <f t="shared" si="68"/>
        <v/>
      </c>
      <c r="BO32" s="49" t="str">
        <f t="shared" si="68"/>
        <v/>
      </c>
      <c r="BP32" s="49" t="str">
        <f t="shared" si="68"/>
        <v/>
      </c>
      <c r="BQ32" s="49" t="str">
        <f t="shared" si="68"/>
        <v/>
      </c>
      <c r="BR32" s="49" t="str">
        <f t="shared" si="68"/>
        <v/>
      </c>
      <c r="BS32" s="49" t="str">
        <f t="shared" si="68"/>
        <v/>
      </c>
      <c r="BT32" s="49" t="str">
        <f t="shared" si="68"/>
        <v/>
      </c>
      <c r="BU32" s="49" t="str">
        <f t="shared" si="69"/>
        <v/>
      </c>
      <c r="BV32" s="49" t="str">
        <f t="shared" si="69"/>
        <v/>
      </c>
      <c r="BW32" s="49" t="str">
        <f t="shared" si="69"/>
        <v/>
      </c>
      <c r="BX32" s="49" t="str">
        <f t="shared" si="69"/>
        <v/>
      </c>
      <c r="BY32" s="49" t="str">
        <f t="shared" si="69"/>
        <v/>
      </c>
      <c r="BZ32" s="49" t="str">
        <f t="shared" si="69"/>
        <v/>
      </c>
      <c r="CA32" s="49" t="str">
        <f t="shared" si="69"/>
        <v/>
      </c>
      <c r="CB32" s="49" t="str">
        <f t="shared" si="69"/>
        <v/>
      </c>
      <c r="CC32" s="49" t="str">
        <f t="shared" si="69"/>
        <v/>
      </c>
      <c r="CD32" s="49" t="str">
        <f t="shared" si="69"/>
        <v/>
      </c>
      <c r="CE32" s="49" t="str">
        <f t="shared" si="69"/>
        <v/>
      </c>
      <c r="CF32" s="49" t="str">
        <f t="shared" si="69"/>
        <v/>
      </c>
      <c r="CG32" s="49" t="str">
        <f t="shared" si="69"/>
        <v/>
      </c>
      <c r="CH32" s="49" t="str">
        <f t="shared" si="69"/>
        <v/>
      </c>
      <c r="CI32" s="49" t="str">
        <f t="shared" si="69"/>
        <v/>
      </c>
      <c r="CJ32" s="49" t="str">
        <f t="shared" si="69"/>
        <v/>
      </c>
      <c r="CK32" s="49" t="str">
        <f t="shared" si="70"/>
        <v/>
      </c>
      <c r="CL32" s="49" t="str">
        <f t="shared" si="70"/>
        <v/>
      </c>
      <c r="CM32" s="49" t="str">
        <f t="shared" si="70"/>
        <v/>
      </c>
      <c r="CN32" s="49" t="str">
        <f t="shared" si="70"/>
        <v/>
      </c>
      <c r="CO32" s="49" t="str">
        <f t="shared" si="70"/>
        <v/>
      </c>
      <c r="CP32" s="49" t="str">
        <f t="shared" si="70"/>
        <v/>
      </c>
      <c r="CQ32" s="49" t="str">
        <f t="shared" si="70"/>
        <v/>
      </c>
      <c r="CR32" s="49" t="str">
        <f t="shared" si="70"/>
        <v/>
      </c>
      <c r="CS32" s="49" t="str">
        <f t="shared" si="70"/>
        <v/>
      </c>
      <c r="CT32" s="49" t="str">
        <f t="shared" si="70"/>
        <v/>
      </c>
      <c r="CU32" s="49" t="str">
        <f t="shared" si="70"/>
        <v/>
      </c>
      <c r="CV32" s="49" t="str">
        <f t="shared" si="70"/>
        <v/>
      </c>
      <c r="CW32" s="49" t="str">
        <f t="shared" si="70"/>
        <v/>
      </c>
      <c r="CX32" s="49" t="str">
        <f t="shared" si="70"/>
        <v/>
      </c>
      <c r="CY32" s="49" t="str">
        <f t="shared" si="70"/>
        <v/>
      </c>
      <c r="CZ32" s="49" t="str">
        <f t="shared" si="70"/>
        <v/>
      </c>
      <c r="DA32" s="49" t="str">
        <f t="shared" si="53"/>
        <v/>
      </c>
      <c r="DB32" s="49" t="str">
        <f t="shared" si="53"/>
        <v/>
      </c>
      <c r="DC32" s="49" t="str">
        <f t="shared" si="53"/>
        <v/>
      </c>
      <c r="DD32" s="49" t="str">
        <f t="shared" si="53"/>
        <v/>
      </c>
      <c r="DE32" s="49" t="str">
        <f t="shared" si="53"/>
        <v/>
      </c>
      <c r="DF32" s="49" t="str">
        <f t="shared" si="53"/>
        <v/>
      </c>
      <c r="DG32" s="49" t="str">
        <f t="shared" si="40"/>
        <v/>
      </c>
      <c r="DH32" s="49" t="str">
        <f t="shared" si="40"/>
        <v/>
      </c>
      <c r="DI32" s="49" t="str">
        <f t="shared" si="40"/>
        <v/>
      </c>
      <c r="DJ32" s="49" t="str">
        <f t="shared" si="40"/>
        <v/>
      </c>
      <c r="DK32" s="49" t="str">
        <f t="shared" si="40"/>
        <v/>
      </c>
      <c r="DL32" s="49" t="str">
        <f t="shared" si="40"/>
        <v/>
      </c>
      <c r="DM32" s="49" t="str">
        <f t="shared" si="40"/>
        <v/>
      </c>
      <c r="DN32" s="49" t="str">
        <f t="shared" si="40"/>
        <v/>
      </c>
      <c r="DO32" s="49" t="str">
        <f t="shared" si="40"/>
        <v/>
      </c>
      <c r="DP32" s="49" t="str">
        <f t="shared" si="40"/>
        <v/>
      </c>
      <c r="DQ32" s="49" t="str">
        <f t="shared" si="40"/>
        <v/>
      </c>
      <c r="DR32" s="49" t="str">
        <f t="shared" si="40"/>
        <v/>
      </c>
      <c r="DS32" s="49" t="str">
        <f t="shared" si="40"/>
        <v/>
      </c>
      <c r="DT32" s="49" t="str">
        <f t="shared" si="40"/>
        <v/>
      </c>
      <c r="DU32" s="49" t="str">
        <f t="shared" si="40"/>
        <v/>
      </c>
      <c r="DV32" s="49" t="str">
        <f t="shared" si="54"/>
        <v/>
      </c>
      <c r="DW32" s="49" t="str">
        <f t="shared" si="54"/>
        <v/>
      </c>
      <c r="DX32" s="49" t="str">
        <f t="shared" si="54"/>
        <v/>
      </c>
      <c r="DY32" s="49" t="str">
        <f t="shared" si="54"/>
        <v/>
      </c>
      <c r="DZ32" s="183" t="str">
        <f t="shared" si="37"/>
        <v/>
      </c>
      <c r="EA32" s="49" t="str">
        <f t="shared" si="55"/>
        <v/>
      </c>
      <c r="EB32" s="49" t="str">
        <f t="shared" si="55"/>
        <v/>
      </c>
      <c r="EC32" s="49" t="str">
        <f t="shared" si="55"/>
        <v/>
      </c>
      <c r="ED32" s="49" t="str">
        <f t="shared" si="55"/>
        <v/>
      </c>
      <c r="EE32" s="49" t="str">
        <f t="shared" si="55"/>
        <v/>
      </c>
      <c r="EF32" s="49" t="str">
        <f t="shared" si="55"/>
        <v/>
      </c>
      <c r="EG32" s="49" t="str">
        <f t="shared" si="55"/>
        <v/>
      </c>
      <c r="EH32" s="49" t="str">
        <f t="shared" si="55"/>
        <v/>
      </c>
      <c r="EI32" s="49" t="str">
        <f t="shared" si="55"/>
        <v/>
      </c>
      <c r="EJ32" s="49" t="str">
        <f t="shared" si="55"/>
        <v/>
      </c>
      <c r="EK32" s="49" t="str">
        <f t="shared" si="55"/>
        <v/>
      </c>
      <c r="EL32" s="49" t="str">
        <f t="shared" si="55"/>
        <v/>
      </c>
      <c r="EM32" s="49" t="str">
        <f t="shared" si="55"/>
        <v/>
      </c>
      <c r="EN32" s="49" t="str">
        <f t="shared" si="55"/>
        <v/>
      </c>
      <c r="EO32" s="49" t="str">
        <f t="shared" si="55"/>
        <v/>
      </c>
      <c r="EP32" s="49" t="str">
        <f t="shared" si="41"/>
        <v/>
      </c>
      <c r="EQ32" s="49" t="str">
        <f t="shared" si="41"/>
        <v/>
      </c>
      <c r="ER32" s="49" t="str">
        <f t="shared" si="41"/>
        <v/>
      </c>
      <c r="ES32" s="49" t="str">
        <f t="shared" si="41"/>
        <v/>
      </c>
      <c r="ET32" s="49" t="str">
        <f t="shared" si="41"/>
        <v/>
      </c>
      <c r="EU32" s="49" t="str">
        <f t="shared" si="41"/>
        <v/>
      </c>
      <c r="EV32" s="49" t="str">
        <f t="shared" si="41"/>
        <v/>
      </c>
      <c r="EW32" s="49" t="str">
        <f t="shared" si="41"/>
        <v/>
      </c>
      <c r="EX32" s="49" t="str">
        <f t="shared" si="41"/>
        <v/>
      </c>
      <c r="EY32" s="49" t="str">
        <f t="shared" si="41"/>
        <v/>
      </c>
      <c r="EZ32" s="49" t="str">
        <f t="shared" si="41"/>
        <v/>
      </c>
      <c r="FA32" s="49" t="str">
        <f t="shared" si="41"/>
        <v/>
      </c>
      <c r="FB32" s="49" t="str">
        <f t="shared" si="41"/>
        <v/>
      </c>
      <c r="FC32" s="49" t="str">
        <f t="shared" si="41"/>
        <v/>
      </c>
      <c r="FD32" s="49" t="str">
        <f t="shared" si="41"/>
        <v/>
      </c>
      <c r="FE32" s="49" t="str">
        <f t="shared" si="41"/>
        <v/>
      </c>
      <c r="FF32" s="49" t="str">
        <f t="shared" si="42"/>
        <v/>
      </c>
      <c r="FG32" s="49" t="str">
        <f t="shared" si="42"/>
        <v/>
      </c>
      <c r="FH32" s="49" t="str">
        <f t="shared" si="42"/>
        <v/>
      </c>
      <c r="FI32" s="49" t="str">
        <f t="shared" si="42"/>
        <v/>
      </c>
      <c r="FJ32" s="49" t="str">
        <f t="shared" si="42"/>
        <v/>
      </c>
      <c r="FK32" s="49" t="str">
        <f t="shared" si="42"/>
        <v/>
      </c>
      <c r="FL32" s="49" t="str">
        <f t="shared" si="42"/>
        <v/>
      </c>
      <c r="FM32" s="49" t="str">
        <f t="shared" si="42"/>
        <v/>
      </c>
      <c r="FN32" s="49" t="str">
        <f t="shared" si="42"/>
        <v/>
      </c>
      <c r="FO32" s="49" t="str">
        <f t="shared" si="42"/>
        <v/>
      </c>
      <c r="FP32" s="49" t="str">
        <f t="shared" si="42"/>
        <v/>
      </c>
      <c r="FQ32" s="49" t="str">
        <f t="shared" si="42"/>
        <v/>
      </c>
      <c r="FR32" s="49" t="str">
        <f t="shared" si="42"/>
        <v/>
      </c>
      <c r="FS32" s="49" t="str">
        <f t="shared" si="42"/>
        <v/>
      </c>
      <c r="FT32" s="49" t="str">
        <f t="shared" si="42"/>
        <v/>
      </c>
      <c r="FU32" s="49" t="str">
        <f t="shared" si="42"/>
        <v/>
      </c>
      <c r="FV32" s="49" t="str">
        <f t="shared" si="43"/>
        <v/>
      </c>
      <c r="FW32" s="49" t="str">
        <f t="shared" si="43"/>
        <v/>
      </c>
      <c r="FX32" s="49" t="str">
        <f t="shared" si="43"/>
        <v/>
      </c>
      <c r="FY32" s="49" t="str">
        <f t="shared" si="43"/>
        <v/>
      </c>
      <c r="FZ32" s="49" t="str">
        <f t="shared" si="43"/>
        <v/>
      </c>
      <c r="GA32" s="49" t="str">
        <f t="shared" si="43"/>
        <v/>
      </c>
      <c r="GB32" s="49" t="str">
        <f t="shared" si="43"/>
        <v/>
      </c>
      <c r="GC32" s="49" t="str">
        <f t="shared" si="43"/>
        <v/>
      </c>
      <c r="GD32" s="49" t="str">
        <f t="shared" si="43"/>
        <v/>
      </c>
      <c r="GE32" s="49" t="str">
        <f t="shared" si="43"/>
        <v/>
      </c>
      <c r="GF32" s="49" t="str">
        <f t="shared" si="43"/>
        <v/>
      </c>
      <c r="GG32" s="49" t="str">
        <f t="shared" si="43"/>
        <v/>
      </c>
      <c r="GH32" s="49" t="str">
        <f t="shared" si="43"/>
        <v/>
      </c>
      <c r="GI32" s="49" t="str">
        <f t="shared" si="43"/>
        <v/>
      </c>
      <c r="GJ32" s="49" t="str">
        <f t="shared" si="43"/>
        <v/>
      </c>
      <c r="GK32" s="49" t="str">
        <f t="shared" si="43"/>
        <v/>
      </c>
      <c r="GL32" s="49" t="str">
        <f t="shared" si="44"/>
        <v/>
      </c>
      <c r="GM32" s="49" t="str">
        <f t="shared" si="44"/>
        <v/>
      </c>
      <c r="GN32" s="49" t="str">
        <f t="shared" si="44"/>
        <v/>
      </c>
      <c r="GO32" s="49" t="str">
        <f t="shared" si="44"/>
        <v/>
      </c>
      <c r="GP32" s="49" t="str">
        <f t="shared" si="44"/>
        <v/>
      </c>
      <c r="GQ32" s="49" t="str">
        <f t="shared" si="44"/>
        <v/>
      </c>
      <c r="GR32" s="49" t="str">
        <f t="shared" si="44"/>
        <v/>
      </c>
      <c r="GS32" s="49" t="str">
        <f t="shared" si="44"/>
        <v/>
      </c>
      <c r="GT32" s="49" t="str">
        <f t="shared" si="44"/>
        <v/>
      </c>
      <c r="GU32" s="49" t="str">
        <f t="shared" si="44"/>
        <v/>
      </c>
      <c r="GV32" s="49" t="str">
        <f t="shared" si="44"/>
        <v/>
      </c>
      <c r="GW32" s="49" t="str">
        <f t="shared" si="44"/>
        <v/>
      </c>
      <c r="GX32" s="49" t="str">
        <f t="shared" si="44"/>
        <v/>
      </c>
      <c r="GY32" s="49" t="str">
        <f t="shared" si="44"/>
        <v/>
      </c>
      <c r="GZ32" s="49" t="str">
        <f t="shared" si="44"/>
        <v/>
      </c>
      <c r="HA32" s="49" t="str">
        <f t="shared" si="44"/>
        <v/>
      </c>
      <c r="HB32" s="49" t="str">
        <f t="shared" si="45"/>
        <v/>
      </c>
      <c r="HC32" s="49" t="str">
        <f t="shared" si="45"/>
        <v/>
      </c>
      <c r="HD32" s="49" t="str">
        <f t="shared" si="45"/>
        <v/>
      </c>
      <c r="HE32" s="49" t="str">
        <f t="shared" si="45"/>
        <v/>
      </c>
      <c r="HF32" s="49" t="str">
        <f t="shared" si="45"/>
        <v/>
      </c>
      <c r="HG32" s="49" t="str">
        <f t="shared" si="45"/>
        <v/>
      </c>
      <c r="HH32" s="49" t="str">
        <f t="shared" si="45"/>
        <v/>
      </c>
      <c r="HI32" s="49" t="str">
        <f t="shared" si="45"/>
        <v/>
      </c>
      <c r="HJ32" s="49" t="str">
        <f t="shared" si="45"/>
        <v/>
      </c>
      <c r="HK32" s="49" t="str">
        <f t="shared" si="45"/>
        <v/>
      </c>
      <c r="HL32" s="49" t="str">
        <f t="shared" si="45"/>
        <v/>
      </c>
      <c r="HM32" s="49" t="str">
        <f t="shared" si="45"/>
        <v/>
      </c>
      <c r="HN32" s="49" t="str">
        <f t="shared" si="45"/>
        <v/>
      </c>
      <c r="HO32" s="49" t="str">
        <f t="shared" si="45"/>
        <v/>
      </c>
      <c r="HP32" s="49" t="str">
        <f t="shared" si="45"/>
        <v/>
      </c>
      <c r="HQ32" s="49" t="str">
        <f t="shared" si="45"/>
        <v/>
      </c>
      <c r="HR32" s="49" t="str">
        <f t="shared" si="46"/>
        <v/>
      </c>
      <c r="HS32" s="49" t="str">
        <f t="shared" si="16"/>
        <v/>
      </c>
      <c r="HT32" s="49" t="str">
        <f t="shared" si="16"/>
        <v/>
      </c>
      <c r="HU32" s="49" t="str">
        <f t="shared" si="16"/>
        <v/>
      </c>
      <c r="HV32" s="49" t="str">
        <f t="shared" si="16"/>
        <v/>
      </c>
      <c r="HW32" s="169" t="e">
        <f t="shared" si="56"/>
        <v>#N/A</v>
      </c>
      <c r="HX32" s="169" t="e">
        <f t="shared" si="56"/>
        <v>#N/A</v>
      </c>
      <c r="HY32" s="169" t="e">
        <f t="shared" si="56"/>
        <v>#N/A</v>
      </c>
      <c r="HZ32" s="169" t="e">
        <f t="shared" si="56"/>
        <v>#N/A</v>
      </c>
      <c r="IA32" s="169" t="e">
        <f t="shared" si="47"/>
        <v>#N/A</v>
      </c>
      <c r="IB32" s="169" t="e">
        <f t="shared" si="47"/>
        <v>#N/A</v>
      </c>
      <c r="IC32" s="169" t="e">
        <f t="shared" si="47"/>
        <v>#N/A</v>
      </c>
      <c r="ID32" s="169" t="e">
        <f t="shared" si="47"/>
        <v>#N/A</v>
      </c>
      <c r="IE32" s="169" t="e">
        <f t="shared" si="47"/>
        <v>#N/A</v>
      </c>
      <c r="IF32" s="169" t="e">
        <f t="shared" si="47"/>
        <v>#N/A</v>
      </c>
      <c r="IG32" s="169" t="e">
        <f t="shared" si="47"/>
        <v>#N/A</v>
      </c>
      <c r="IH32" s="169" t="e">
        <f t="shared" si="47"/>
        <v>#N/A</v>
      </c>
      <c r="II32" s="169" t="e">
        <f t="shared" si="47"/>
        <v>#N/A</v>
      </c>
      <c r="IJ32" s="169" t="e">
        <f t="shared" si="47"/>
        <v>#N/A</v>
      </c>
      <c r="IK32" s="169" t="e">
        <f t="shared" si="47"/>
        <v>#N/A</v>
      </c>
      <c r="IL32" s="169" t="e">
        <f t="shared" si="47"/>
        <v>#N/A</v>
      </c>
      <c r="IM32" s="169" t="e">
        <f t="shared" si="47"/>
        <v>#N/A</v>
      </c>
      <c r="IN32" s="169" t="e">
        <f t="shared" si="47"/>
        <v>#N/A</v>
      </c>
      <c r="IO32" s="169" t="e">
        <f t="shared" si="47"/>
        <v>#N/A</v>
      </c>
      <c r="IP32" s="169" t="e">
        <f t="shared" si="47"/>
        <v>#N/A</v>
      </c>
      <c r="IQ32" s="169" t="e">
        <f t="shared" si="57"/>
        <v>#N/A</v>
      </c>
      <c r="IR32" s="169" t="e">
        <f t="shared" si="57"/>
        <v>#N/A</v>
      </c>
      <c r="IS32" s="169" t="e">
        <f t="shared" si="57"/>
        <v>#N/A</v>
      </c>
      <c r="IT32" s="169" t="e">
        <f t="shared" si="57"/>
        <v>#N/A</v>
      </c>
      <c r="IU32" s="169" t="e">
        <f t="shared" si="57"/>
        <v>#N/A</v>
      </c>
      <c r="IV32" s="169" t="e">
        <f t="shared" si="57"/>
        <v>#N/A</v>
      </c>
      <c r="IW32" s="169" t="e">
        <f t="shared" si="57"/>
        <v>#N/A</v>
      </c>
      <c r="IX32" s="169" t="e">
        <f t="shared" si="57"/>
        <v>#N/A</v>
      </c>
      <c r="IY32" s="169" t="e">
        <f t="shared" si="57"/>
        <v>#N/A</v>
      </c>
      <c r="IZ32" s="169" t="e">
        <f t="shared" si="57"/>
        <v>#N/A</v>
      </c>
      <c r="JA32" s="169" t="e">
        <f t="shared" si="57"/>
        <v>#N/A</v>
      </c>
      <c r="JB32" s="169" t="e">
        <f t="shared" si="57"/>
        <v>#N/A</v>
      </c>
      <c r="JC32" s="169" t="e">
        <f t="shared" si="57"/>
        <v>#N/A</v>
      </c>
      <c r="JD32" s="169" t="e">
        <f t="shared" si="57"/>
        <v>#N/A</v>
      </c>
      <c r="JE32" s="169" t="e">
        <f t="shared" si="57"/>
        <v>#N/A</v>
      </c>
      <c r="JF32" s="169" t="e">
        <f t="shared" si="57"/>
        <v>#N/A</v>
      </c>
      <c r="JG32" s="169" t="e">
        <f t="shared" si="58"/>
        <v>#N/A</v>
      </c>
      <c r="JH32" s="169" t="e">
        <f t="shared" si="58"/>
        <v>#N/A</v>
      </c>
      <c r="JI32" s="169" t="e">
        <f t="shared" si="58"/>
        <v>#N/A</v>
      </c>
      <c r="JJ32" s="169" t="e">
        <f t="shared" si="58"/>
        <v>#N/A</v>
      </c>
      <c r="JK32" s="169" t="e">
        <f t="shared" si="58"/>
        <v>#N/A</v>
      </c>
      <c r="JL32" s="169" t="e">
        <f t="shared" si="58"/>
        <v>#N/A</v>
      </c>
      <c r="JM32" s="169" t="e">
        <f t="shared" si="58"/>
        <v>#N/A</v>
      </c>
      <c r="JN32" s="169" t="e">
        <f t="shared" si="58"/>
        <v>#N/A</v>
      </c>
      <c r="JO32" s="169" t="e">
        <f t="shared" si="58"/>
        <v>#N/A</v>
      </c>
      <c r="JP32" s="169" t="e">
        <f t="shared" si="58"/>
        <v>#N/A</v>
      </c>
      <c r="JQ32" s="169" t="e">
        <f t="shared" si="58"/>
        <v>#N/A</v>
      </c>
      <c r="JR32" s="169" t="e">
        <f t="shared" si="58"/>
        <v>#N/A</v>
      </c>
      <c r="JS32" s="169" t="e">
        <f t="shared" si="58"/>
        <v>#N/A</v>
      </c>
      <c r="JT32" s="169" t="e">
        <f t="shared" si="58"/>
        <v>#N/A</v>
      </c>
      <c r="JU32" s="169" t="e">
        <f t="shared" si="58"/>
        <v>#N/A</v>
      </c>
      <c r="JV32" s="169" t="e">
        <f t="shared" si="58"/>
        <v>#N/A</v>
      </c>
      <c r="JW32" s="169" t="e">
        <f t="shared" si="48"/>
        <v>#N/A</v>
      </c>
      <c r="JX32" s="169" t="e">
        <f t="shared" si="48"/>
        <v>#N/A</v>
      </c>
      <c r="JY32" s="169" t="e">
        <f t="shared" si="48"/>
        <v>#N/A</v>
      </c>
      <c r="JZ32" s="169" t="e">
        <f t="shared" si="48"/>
        <v>#N/A</v>
      </c>
      <c r="KA32" s="169" t="e">
        <f t="shared" si="48"/>
        <v>#N/A</v>
      </c>
      <c r="KB32" s="169" t="e">
        <f t="shared" si="48"/>
        <v>#N/A</v>
      </c>
      <c r="KC32" s="169" t="e">
        <f t="shared" si="48"/>
        <v>#N/A</v>
      </c>
      <c r="KD32" s="169" t="e">
        <f t="shared" si="48"/>
        <v>#N/A</v>
      </c>
      <c r="KE32" s="169" t="e">
        <f t="shared" si="48"/>
        <v>#N/A</v>
      </c>
      <c r="KF32" s="169" t="e">
        <f t="shared" si="48"/>
        <v>#N/A</v>
      </c>
      <c r="KG32" s="169" t="e">
        <f t="shared" si="48"/>
        <v>#N/A</v>
      </c>
      <c r="KH32" s="169" t="e">
        <f t="shared" si="59"/>
        <v>#N/A</v>
      </c>
      <c r="KI32" s="169" t="e">
        <f t="shared" si="59"/>
        <v>#N/A</v>
      </c>
      <c r="KJ32" s="169" t="e">
        <f t="shared" si="59"/>
        <v>#N/A</v>
      </c>
      <c r="KK32" s="169" t="e">
        <f t="shared" si="59"/>
        <v>#N/A</v>
      </c>
      <c r="KL32" s="169" t="e">
        <f t="shared" si="59"/>
        <v>#N/A</v>
      </c>
      <c r="KM32" s="169" t="e">
        <f t="shared" si="49"/>
        <v>#N/A</v>
      </c>
      <c r="KN32" s="169" t="e">
        <f t="shared" si="49"/>
        <v>#N/A</v>
      </c>
      <c r="KO32" s="169" t="e">
        <f t="shared" si="49"/>
        <v>#N/A</v>
      </c>
      <c r="KP32" s="169" t="e">
        <f t="shared" si="49"/>
        <v>#N/A</v>
      </c>
      <c r="KQ32" s="169" t="e">
        <f t="shared" si="49"/>
        <v>#N/A</v>
      </c>
      <c r="KR32" s="169" t="e">
        <f t="shared" si="49"/>
        <v>#N/A</v>
      </c>
      <c r="KS32" s="169" t="e">
        <f t="shared" si="49"/>
        <v>#N/A</v>
      </c>
      <c r="KT32" s="169" t="e">
        <f t="shared" si="49"/>
        <v>#N/A</v>
      </c>
      <c r="KU32" s="169" t="e">
        <f t="shared" si="49"/>
        <v>#N/A</v>
      </c>
      <c r="KV32" s="169" t="e">
        <f t="shared" si="49"/>
        <v>#N/A</v>
      </c>
      <c r="KW32" s="169" t="e">
        <f t="shared" si="49"/>
        <v>#N/A</v>
      </c>
      <c r="KX32" s="169" t="e">
        <f t="shared" si="49"/>
        <v>#N/A</v>
      </c>
      <c r="KY32" s="169" t="e">
        <f t="shared" si="49"/>
        <v>#N/A</v>
      </c>
      <c r="KZ32" s="169" t="e">
        <f t="shared" si="49"/>
        <v>#N/A</v>
      </c>
      <c r="LA32" s="169" t="e">
        <f t="shared" si="49"/>
        <v>#N/A</v>
      </c>
      <c r="LB32" s="169" t="e">
        <f t="shared" si="49"/>
        <v>#N/A</v>
      </c>
      <c r="LC32" s="169" t="e">
        <f t="shared" si="60"/>
        <v>#N/A</v>
      </c>
      <c r="LD32" s="169" t="e">
        <f t="shared" si="60"/>
        <v>#N/A</v>
      </c>
      <c r="LE32" s="169" t="e">
        <f t="shared" si="60"/>
        <v>#N/A</v>
      </c>
      <c r="LF32" s="169" t="e">
        <f t="shared" si="60"/>
        <v>#N/A</v>
      </c>
      <c r="LG32" s="169" t="e">
        <f t="shared" si="60"/>
        <v>#N/A</v>
      </c>
      <c r="LH32" s="169" t="e">
        <f t="shared" si="60"/>
        <v>#N/A</v>
      </c>
      <c r="LI32" s="169" t="e">
        <f t="shared" si="60"/>
        <v>#N/A</v>
      </c>
      <c r="LJ32" s="169" t="e">
        <f t="shared" si="60"/>
        <v>#N/A</v>
      </c>
      <c r="LK32" s="169" t="e">
        <f t="shared" si="60"/>
        <v>#N/A</v>
      </c>
      <c r="LL32" s="169" t="e">
        <f t="shared" si="60"/>
        <v>#N/A</v>
      </c>
      <c r="LM32" s="169" t="e">
        <f t="shared" si="60"/>
        <v>#N/A</v>
      </c>
      <c r="LN32" s="169" t="e">
        <f t="shared" si="60"/>
        <v>#N/A</v>
      </c>
      <c r="LO32" s="169" t="e">
        <f t="shared" si="60"/>
        <v>#N/A</v>
      </c>
      <c r="LP32" s="169" t="e">
        <f t="shared" si="60"/>
        <v>#N/A</v>
      </c>
      <c r="LQ32" s="169" t="e">
        <f t="shared" si="60"/>
        <v>#N/A</v>
      </c>
      <c r="LR32" s="169" t="e">
        <f t="shared" si="60"/>
        <v>#N/A</v>
      </c>
      <c r="LS32" s="169" t="e">
        <f t="shared" si="61"/>
        <v>#N/A</v>
      </c>
      <c r="LT32" s="169" t="e">
        <f t="shared" si="61"/>
        <v>#N/A</v>
      </c>
      <c r="LU32" s="169" t="e">
        <f t="shared" si="61"/>
        <v>#N/A</v>
      </c>
      <c r="LV32" s="169" t="e">
        <f t="shared" si="61"/>
        <v>#N/A</v>
      </c>
      <c r="LW32" s="169" t="e">
        <f t="shared" si="61"/>
        <v>#N/A</v>
      </c>
      <c r="LX32" s="169" t="e">
        <f t="shared" si="61"/>
        <v>#N/A</v>
      </c>
      <c r="LY32" s="169" t="e">
        <f t="shared" si="61"/>
        <v>#N/A</v>
      </c>
      <c r="LZ32" s="169" t="e">
        <f t="shared" si="61"/>
        <v>#N/A</v>
      </c>
      <c r="MA32" s="169" t="e">
        <f t="shared" si="61"/>
        <v>#N/A</v>
      </c>
      <c r="MB32" s="169" t="e">
        <f t="shared" si="61"/>
        <v>#N/A</v>
      </c>
      <c r="MC32" s="169" t="e">
        <f t="shared" si="61"/>
        <v>#N/A</v>
      </c>
      <c r="MD32" s="169" t="e">
        <f t="shared" si="61"/>
        <v>#N/A</v>
      </c>
      <c r="ME32" s="169" t="e">
        <f t="shared" si="61"/>
        <v>#N/A</v>
      </c>
      <c r="MF32" s="169" t="e">
        <f t="shared" si="61"/>
        <v>#N/A</v>
      </c>
      <c r="MG32" s="169" t="e">
        <f t="shared" si="61"/>
        <v>#N/A</v>
      </c>
      <c r="MH32" s="169" t="e">
        <f t="shared" si="61"/>
        <v>#N/A</v>
      </c>
      <c r="MI32" s="169" t="e">
        <f t="shared" si="50"/>
        <v>#N/A</v>
      </c>
      <c r="MJ32" s="169" t="e">
        <f t="shared" si="50"/>
        <v>#N/A</v>
      </c>
      <c r="MK32" s="169" t="e">
        <f t="shared" si="50"/>
        <v>#N/A</v>
      </c>
      <c r="ML32" s="169" t="e">
        <f t="shared" si="50"/>
        <v>#N/A</v>
      </c>
      <c r="MM32" s="169" t="e">
        <f t="shared" si="50"/>
        <v>#N/A</v>
      </c>
      <c r="MN32" s="169" t="e">
        <f t="shared" si="50"/>
        <v>#N/A</v>
      </c>
      <c r="MO32" s="169" t="e">
        <f t="shared" si="50"/>
        <v>#N/A</v>
      </c>
      <c r="MP32" s="169" t="e">
        <f t="shared" si="50"/>
        <v>#N/A</v>
      </c>
      <c r="MQ32" s="169" t="e">
        <f t="shared" si="50"/>
        <v>#N/A</v>
      </c>
      <c r="MR32" s="169" t="e">
        <f t="shared" si="50"/>
        <v>#N/A</v>
      </c>
      <c r="MS32" s="169" t="e">
        <f t="shared" si="50"/>
        <v>#N/A</v>
      </c>
      <c r="MT32" s="169" t="e">
        <f t="shared" si="62"/>
        <v>#N/A</v>
      </c>
      <c r="MU32" s="169" t="e">
        <f t="shared" si="62"/>
        <v>#N/A</v>
      </c>
      <c r="MV32" s="169" t="e">
        <f t="shared" si="62"/>
        <v>#N/A</v>
      </c>
      <c r="MW32" s="169" t="e">
        <f t="shared" si="62"/>
        <v>#N/A</v>
      </c>
      <c r="MX32" s="169" t="e">
        <f t="shared" si="62"/>
        <v>#N/A</v>
      </c>
      <c r="MY32" s="169" t="e">
        <f t="shared" si="51"/>
        <v>#N/A</v>
      </c>
      <c r="MZ32" s="169" t="e">
        <f t="shared" si="51"/>
        <v>#N/A</v>
      </c>
      <c r="NA32" s="169" t="e">
        <f t="shared" si="51"/>
        <v>#N/A</v>
      </c>
      <c r="NB32" s="169" t="e">
        <f t="shared" si="51"/>
        <v>#N/A</v>
      </c>
      <c r="NC32" s="169" t="e">
        <f t="shared" si="51"/>
        <v>#N/A</v>
      </c>
      <c r="ND32" s="169" t="e">
        <f t="shared" si="51"/>
        <v>#N/A</v>
      </c>
      <c r="NE32" s="169" t="e">
        <f t="shared" si="51"/>
        <v>#N/A</v>
      </c>
      <c r="NF32" s="169" t="e">
        <f t="shared" si="51"/>
        <v>#N/A</v>
      </c>
      <c r="NG32" s="169" t="e">
        <f t="shared" si="51"/>
        <v>#N/A</v>
      </c>
      <c r="NH32" s="169" t="e">
        <f t="shared" si="51"/>
        <v>#N/A</v>
      </c>
      <c r="NI32" s="169" t="e">
        <f t="shared" si="51"/>
        <v>#N/A</v>
      </c>
      <c r="NJ32" s="169" t="e">
        <f t="shared" si="51"/>
        <v>#N/A</v>
      </c>
      <c r="NK32" s="169" t="e">
        <f t="shared" si="51"/>
        <v>#N/A</v>
      </c>
      <c r="NL32" s="169" t="e">
        <f t="shared" si="51"/>
        <v>#N/A</v>
      </c>
      <c r="NM32" s="169" t="e">
        <f t="shared" si="51"/>
        <v>#N/A</v>
      </c>
      <c r="NN32" s="169" t="e">
        <f t="shared" si="51"/>
        <v>#N/A</v>
      </c>
      <c r="NO32" s="169" t="e">
        <f t="shared" si="63"/>
        <v>#N/A</v>
      </c>
      <c r="NP32" s="169" t="e">
        <f t="shared" si="63"/>
        <v>#N/A</v>
      </c>
      <c r="NQ32" s="169" t="e">
        <f t="shared" si="63"/>
        <v>#N/A</v>
      </c>
      <c r="NR32" s="169" t="e">
        <f t="shared" si="63"/>
        <v>#N/A</v>
      </c>
      <c r="NS32" s="169" t="e">
        <f t="shared" si="63"/>
        <v>#N/A</v>
      </c>
      <c r="NT32" s="169" t="e">
        <f t="shared" si="63"/>
        <v>#N/A</v>
      </c>
      <c r="NU32" s="169" t="e">
        <f t="shared" si="63"/>
        <v>#N/A</v>
      </c>
      <c r="NV32" s="169" t="e">
        <f t="shared" si="63"/>
        <v>#N/A</v>
      </c>
      <c r="NW32" s="169" t="e">
        <f t="shared" si="63"/>
        <v>#N/A</v>
      </c>
      <c r="NX32" s="169" t="e">
        <f t="shared" si="63"/>
        <v>#N/A</v>
      </c>
      <c r="NY32" s="169" t="e">
        <f t="shared" si="63"/>
        <v>#N/A</v>
      </c>
      <c r="NZ32" s="169" t="e">
        <f t="shared" si="63"/>
        <v>#N/A</v>
      </c>
      <c r="OA32" s="169" t="e">
        <f t="shared" si="63"/>
        <v>#N/A</v>
      </c>
      <c r="OB32" s="169" t="e">
        <f t="shared" si="63"/>
        <v>#N/A</v>
      </c>
      <c r="OC32" s="169" t="e">
        <f t="shared" si="63"/>
        <v>#N/A</v>
      </c>
      <c r="OD32" s="169" t="e">
        <f t="shared" si="63"/>
        <v>#N/A</v>
      </c>
      <c r="OE32" s="169" t="e">
        <f t="shared" si="64"/>
        <v>#N/A</v>
      </c>
      <c r="OF32" s="169" t="e">
        <f t="shared" si="64"/>
        <v>#N/A</v>
      </c>
      <c r="OG32" s="169" t="e">
        <f t="shared" si="64"/>
        <v>#N/A</v>
      </c>
      <c r="OH32" s="169" t="e">
        <f t="shared" si="64"/>
        <v>#N/A</v>
      </c>
      <c r="OI32" s="169" t="e">
        <f t="shared" si="64"/>
        <v>#N/A</v>
      </c>
      <c r="OJ32" s="169" t="e">
        <f t="shared" si="64"/>
        <v>#N/A</v>
      </c>
      <c r="OK32" s="169" t="e">
        <f t="shared" si="64"/>
        <v>#N/A</v>
      </c>
      <c r="OL32" s="169" t="e">
        <f t="shared" si="64"/>
        <v>#N/A</v>
      </c>
      <c r="OM32" s="169" t="e">
        <f t="shared" si="64"/>
        <v>#N/A</v>
      </c>
      <c r="ON32" s="169" t="e">
        <f t="shared" si="64"/>
        <v>#N/A</v>
      </c>
      <c r="OO32" s="169" t="e">
        <f t="shared" si="64"/>
        <v>#N/A</v>
      </c>
      <c r="OP32" s="169" t="e">
        <f t="shared" si="64"/>
        <v>#N/A</v>
      </c>
      <c r="OQ32" s="169" t="e">
        <f t="shared" si="64"/>
        <v>#N/A</v>
      </c>
      <c r="OR32" s="169" t="e">
        <f t="shared" si="64"/>
        <v>#N/A</v>
      </c>
      <c r="OS32" s="169" t="e">
        <f t="shared" si="64"/>
        <v>#N/A</v>
      </c>
      <c r="OT32" s="169" t="e">
        <f t="shared" si="64"/>
        <v>#N/A</v>
      </c>
      <c r="OU32" s="169" t="e">
        <f t="shared" si="52"/>
        <v>#N/A</v>
      </c>
      <c r="OV32" s="169" t="e">
        <f t="shared" si="52"/>
        <v>#N/A</v>
      </c>
      <c r="OW32" s="169" t="e">
        <f t="shared" si="52"/>
        <v>#N/A</v>
      </c>
      <c r="OX32" s="169" t="e">
        <f t="shared" si="52"/>
        <v>#N/A</v>
      </c>
      <c r="OY32" s="169" t="e">
        <f t="shared" si="52"/>
        <v>#N/A</v>
      </c>
      <c r="OZ32" s="169" t="e">
        <f t="shared" si="52"/>
        <v>#N/A</v>
      </c>
      <c r="PA32" s="169" t="e">
        <f t="shared" si="52"/>
        <v>#N/A</v>
      </c>
      <c r="PB32" s="169" t="e">
        <f t="shared" si="52"/>
        <v>#N/A</v>
      </c>
      <c r="PC32" s="169" t="e">
        <f t="shared" si="52"/>
        <v>#N/A</v>
      </c>
      <c r="PD32" s="169" t="e">
        <f t="shared" si="52"/>
        <v>#N/A</v>
      </c>
      <c r="PE32" s="169" t="e">
        <f t="shared" si="52"/>
        <v>#N/A</v>
      </c>
      <c r="PF32" s="169" t="e">
        <f t="shared" si="65"/>
        <v>#N/A</v>
      </c>
      <c r="PG32" s="169" t="e">
        <f t="shared" si="65"/>
        <v>#N/A</v>
      </c>
      <c r="PH32" s="169" t="e">
        <f t="shared" si="65"/>
        <v>#N/A</v>
      </c>
      <c r="PI32" s="169" t="e">
        <f t="shared" si="65"/>
        <v>#N/A</v>
      </c>
      <c r="PJ32" s="169" t="e">
        <f t="shared" si="65"/>
        <v>#N/A</v>
      </c>
      <c r="PK32" s="169" t="e">
        <f t="shared" si="65"/>
        <v>#N/A</v>
      </c>
      <c r="PL32" s="169" t="e">
        <f t="shared" si="65"/>
        <v>#N/A</v>
      </c>
      <c r="PM32" s="169" t="e">
        <f t="shared" si="65"/>
        <v>#N/A</v>
      </c>
      <c r="PN32" s="169" t="e">
        <f t="shared" si="65"/>
        <v>#N/A</v>
      </c>
      <c r="PO32" s="169" t="e">
        <f t="shared" si="65"/>
        <v>#N/A</v>
      </c>
    </row>
    <row r="33" spans="1:431" hidden="1" x14ac:dyDescent="0.75">
      <c r="A33" s="390"/>
      <c r="B33" s="396" t="str">
        <f>IF($R33="","",ROUND(_xlfn.NORM.INV(ABS(VLOOKUP($T$1,VLookups!$A$43:$B$44,2,FALSE)-B$2),$N33,$R33),0))</f>
        <v/>
      </c>
      <c r="C33" s="403" t="str">
        <f t="shared" si="30"/>
        <v/>
      </c>
      <c r="D33" s="404" t="str">
        <f t="shared" si="31"/>
        <v/>
      </c>
      <c r="E33" s="109"/>
      <c r="F33" s="117"/>
      <c r="G33" s="122" t="str">
        <f t="shared" si="32"/>
        <v/>
      </c>
      <c r="H33" s="95"/>
      <c r="I33" s="122" t="str">
        <f t="shared" si="33"/>
        <v/>
      </c>
      <c r="J33" s="117"/>
      <c r="K33" s="110"/>
      <c r="L33" s="124" t="str">
        <f t="shared" si="0"/>
        <v/>
      </c>
      <c r="M33" s="124" t="str">
        <f t="shared" si="1"/>
        <v/>
      </c>
      <c r="N33" s="73" t="str">
        <f t="shared" si="34"/>
        <v/>
      </c>
      <c r="O33" s="23"/>
      <c r="P33" s="57"/>
      <c r="Q33" s="280"/>
      <c r="R33" s="74" t="str">
        <f>IF(AND(G33&gt;0,H33&gt;0,I33&gt;0),IF(ISBLANK(Q33),IF(ISBLANK(O33),"",(I33-G33)*VLOOKUP(O33,VLookups!$A$4:$B$13,2,FALSE)),Q33),"")</f>
        <v/>
      </c>
      <c r="S33" s="75" t="str">
        <f t="shared" si="2"/>
        <v/>
      </c>
      <c r="T33" s="95"/>
      <c r="U33" s="270" t="str">
        <f>IF(AND(T33&gt;0,H33&gt;0,NOT(R33="")),ABS(VLOOKUP($T$1,VLookups!$A$43:$B$44,2,FALSE)-_xlfn.NORM.DIST(T33,N33,R33,TRUE)),"")</f>
        <v/>
      </c>
      <c r="V33" s="94" t="str">
        <f>IF(AND($G33&gt;0,$H33&gt;0,$I33&gt;0,NOT(ISBLANK($O33))),_xlfn.NORM.INV(ABS(VLOOKUP($T$1,VLookups!$A$43:$B$44,2,FALSE)-V$3),$N33,$R33),"")</f>
        <v/>
      </c>
      <c r="W33" s="93" t="str">
        <f>IF(AND($G33&gt;0,$H33&gt;0,$I33&gt;0,NOT(ISBLANK($O33))),_xlfn.NORM.INV(ABS(VLOOKUP($T$1,VLookups!$A$43:$B$44,2,FALSE)-W$3),$N33,$R33),"")</f>
        <v/>
      </c>
      <c r="X33" s="94" t="str">
        <f>IF(AND($G33&gt;0,$H33&gt;0,$I33&gt;0,NOT(ISBLANK($O33))),_xlfn.NORM.INV(ABS(VLOOKUP($T$1,VLookups!$A$43:$B$44,2,FALSE)-X$3),$N33,$R33),"")</f>
        <v/>
      </c>
      <c r="Y33" s="93" t="str">
        <f>IF(AND($G33&gt;0,$H33&gt;0,$I33&gt;0,NOT(ISBLANK($O33))),_xlfn.NORM.INV(ABS(VLOOKUP($T$1,VLookups!$A$43:$B$44,2,FALSE)-Y$3),$N33,$R33),"")</f>
        <v/>
      </c>
      <c r="Z33" s="94" t="str">
        <f>IF(AND($G33&gt;0,$H33&gt;0,$I33&gt;0,NOT(ISBLANK($O33))),_xlfn.NORM.INV(ABS(VLOOKUP($T$1,VLookups!$A$43:$B$44,2,FALSE)-Z$3),$N33,$R33),"")</f>
        <v/>
      </c>
      <c r="AA33" s="93" t="str">
        <f>IF(AND($G33&gt;0,$H33&gt;0,$I33&gt;0,NOT(ISBLANK($O33))),_xlfn.NORM.INV(ABS(VLOOKUP($T$1,VLookups!$A$43:$B$44,2,FALSE)-AA$3),$N33,$R33),"")</f>
        <v/>
      </c>
      <c r="AB33" s="5"/>
      <c r="AC33" s="168" t="str">
        <f t="shared" si="35"/>
        <v/>
      </c>
      <c r="AD33" s="49" t="str">
        <f t="shared" si="71"/>
        <v/>
      </c>
      <c r="AE33" s="49" t="str">
        <f t="shared" si="71"/>
        <v/>
      </c>
      <c r="AF33" s="49" t="str">
        <f t="shared" si="71"/>
        <v/>
      </c>
      <c r="AG33" s="49" t="str">
        <f t="shared" si="71"/>
        <v/>
      </c>
      <c r="AH33" s="49" t="str">
        <f t="shared" si="71"/>
        <v/>
      </c>
      <c r="AI33" s="49" t="str">
        <f t="shared" si="71"/>
        <v/>
      </c>
      <c r="AJ33" s="49" t="str">
        <f t="shared" si="71"/>
        <v/>
      </c>
      <c r="AK33" s="49" t="str">
        <f t="shared" si="71"/>
        <v/>
      </c>
      <c r="AL33" s="49" t="str">
        <f t="shared" si="71"/>
        <v/>
      </c>
      <c r="AM33" s="49" t="str">
        <f t="shared" si="71"/>
        <v/>
      </c>
      <c r="AN33" s="49" t="str">
        <f t="shared" si="71"/>
        <v/>
      </c>
      <c r="AO33" s="49" t="str">
        <f t="shared" si="71"/>
        <v/>
      </c>
      <c r="AP33" s="49" t="str">
        <f t="shared" si="71"/>
        <v/>
      </c>
      <c r="AQ33" s="49" t="str">
        <f t="shared" si="71"/>
        <v/>
      </c>
      <c r="AR33" s="49" t="str">
        <f t="shared" si="71"/>
        <v/>
      </c>
      <c r="AS33" s="49" t="str">
        <f t="shared" si="71"/>
        <v/>
      </c>
      <c r="AT33" s="49" t="str">
        <f t="shared" si="67"/>
        <v/>
      </c>
      <c r="AU33" s="49" t="str">
        <f t="shared" si="67"/>
        <v/>
      </c>
      <c r="AV33" s="49" t="str">
        <f t="shared" si="67"/>
        <v/>
      </c>
      <c r="AW33" s="49" t="str">
        <f t="shared" si="67"/>
        <v/>
      </c>
      <c r="AX33" s="49" t="str">
        <f t="shared" si="67"/>
        <v/>
      </c>
      <c r="AY33" s="49" t="str">
        <f t="shared" si="67"/>
        <v/>
      </c>
      <c r="AZ33" s="49" t="str">
        <f t="shared" si="67"/>
        <v/>
      </c>
      <c r="BA33" s="49" t="str">
        <f t="shared" si="67"/>
        <v/>
      </c>
      <c r="BB33" s="49" t="str">
        <f t="shared" si="67"/>
        <v/>
      </c>
      <c r="BC33" s="49" t="str">
        <f t="shared" si="67"/>
        <v/>
      </c>
      <c r="BD33" s="49" t="str">
        <f t="shared" si="67"/>
        <v/>
      </c>
      <c r="BE33" s="49" t="str">
        <f t="shared" si="68"/>
        <v/>
      </c>
      <c r="BF33" s="49" t="str">
        <f t="shared" si="68"/>
        <v/>
      </c>
      <c r="BG33" s="49" t="str">
        <f t="shared" si="68"/>
        <v/>
      </c>
      <c r="BH33" s="49" t="str">
        <f t="shared" si="68"/>
        <v/>
      </c>
      <c r="BI33" s="49" t="str">
        <f t="shared" si="68"/>
        <v/>
      </c>
      <c r="BJ33" s="49" t="str">
        <f t="shared" si="68"/>
        <v/>
      </c>
      <c r="BK33" s="49" t="str">
        <f t="shared" si="68"/>
        <v/>
      </c>
      <c r="BL33" s="49" t="str">
        <f t="shared" si="68"/>
        <v/>
      </c>
      <c r="BM33" s="49" t="str">
        <f t="shared" si="68"/>
        <v/>
      </c>
      <c r="BN33" s="49" t="str">
        <f t="shared" si="68"/>
        <v/>
      </c>
      <c r="BO33" s="49" t="str">
        <f t="shared" si="68"/>
        <v/>
      </c>
      <c r="BP33" s="49" t="str">
        <f t="shared" si="68"/>
        <v/>
      </c>
      <c r="BQ33" s="49" t="str">
        <f t="shared" si="68"/>
        <v/>
      </c>
      <c r="BR33" s="49" t="str">
        <f t="shared" si="68"/>
        <v/>
      </c>
      <c r="BS33" s="49" t="str">
        <f t="shared" si="68"/>
        <v/>
      </c>
      <c r="BT33" s="49" t="str">
        <f t="shared" si="68"/>
        <v/>
      </c>
      <c r="BU33" s="49" t="str">
        <f t="shared" si="69"/>
        <v/>
      </c>
      <c r="BV33" s="49" t="str">
        <f t="shared" si="69"/>
        <v/>
      </c>
      <c r="BW33" s="49" t="str">
        <f t="shared" si="69"/>
        <v/>
      </c>
      <c r="BX33" s="49" t="str">
        <f t="shared" si="69"/>
        <v/>
      </c>
      <c r="BY33" s="49" t="str">
        <f t="shared" si="69"/>
        <v/>
      </c>
      <c r="BZ33" s="49" t="str">
        <f t="shared" si="69"/>
        <v/>
      </c>
      <c r="CA33" s="49" t="str">
        <f t="shared" si="69"/>
        <v/>
      </c>
      <c r="CB33" s="49" t="str">
        <f t="shared" si="69"/>
        <v/>
      </c>
      <c r="CC33" s="49" t="str">
        <f t="shared" si="69"/>
        <v/>
      </c>
      <c r="CD33" s="49" t="str">
        <f t="shared" si="69"/>
        <v/>
      </c>
      <c r="CE33" s="49" t="str">
        <f t="shared" si="69"/>
        <v/>
      </c>
      <c r="CF33" s="49" t="str">
        <f t="shared" si="69"/>
        <v/>
      </c>
      <c r="CG33" s="49" t="str">
        <f t="shared" si="69"/>
        <v/>
      </c>
      <c r="CH33" s="49" t="str">
        <f t="shared" si="69"/>
        <v/>
      </c>
      <c r="CI33" s="49" t="str">
        <f t="shared" si="69"/>
        <v/>
      </c>
      <c r="CJ33" s="49" t="str">
        <f t="shared" si="69"/>
        <v/>
      </c>
      <c r="CK33" s="49" t="str">
        <f t="shared" si="70"/>
        <v/>
      </c>
      <c r="CL33" s="49" t="str">
        <f t="shared" si="70"/>
        <v/>
      </c>
      <c r="CM33" s="49" t="str">
        <f t="shared" si="70"/>
        <v/>
      </c>
      <c r="CN33" s="49" t="str">
        <f t="shared" si="70"/>
        <v/>
      </c>
      <c r="CO33" s="49" t="str">
        <f t="shared" si="70"/>
        <v/>
      </c>
      <c r="CP33" s="49" t="str">
        <f t="shared" si="70"/>
        <v/>
      </c>
      <c r="CQ33" s="49" t="str">
        <f t="shared" si="70"/>
        <v/>
      </c>
      <c r="CR33" s="49" t="str">
        <f t="shared" si="70"/>
        <v/>
      </c>
      <c r="CS33" s="49" t="str">
        <f t="shared" si="70"/>
        <v/>
      </c>
      <c r="CT33" s="49" t="str">
        <f t="shared" si="70"/>
        <v/>
      </c>
      <c r="CU33" s="49" t="str">
        <f t="shared" si="70"/>
        <v/>
      </c>
      <c r="CV33" s="49" t="str">
        <f t="shared" si="70"/>
        <v/>
      </c>
      <c r="CW33" s="49" t="str">
        <f t="shared" si="70"/>
        <v/>
      </c>
      <c r="CX33" s="49" t="str">
        <f t="shared" si="70"/>
        <v/>
      </c>
      <c r="CY33" s="49" t="str">
        <f t="shared" si="70"/>
        <v/>
      </c>
      <c r="CZ33" s="49" t="str">
        <f t="shared" si="70"/>
        <v/>
      </c>
      <c r="DA33" s="49" t="str">
        <f t="shared" si="53"/>
        <v/>
      </c>
      <c r="DB33" s="49" t="str">
        <f t="shared" si="53"/>
        <v/>
      </c>
      <c r="DC33" s="49" t="str">
        <f t="shared" si="53"/>
        <v/>
      </c>
      <c r="DD33" s="49" t="str">
        <f t="shared" si="53"/>
        <v/>
      </c>
      <c r="DE33" s="49" t="str">
        <f t="shared" si="53"/>
        <v/>
      </c>
      <c r="DF33" s="49" t="str">
        <f t="shared" si="53"/>
        <v/>
      </c>
      <c r="DG33" s="49" t="str">
        <f t="shared" si="40"/>
        <v/>
      </c>
      <c r="DH33" s="49" t="str">
        <f t="shared" si="40"/>
        <v/>
      </c>
      <c r="DI33" s="49" t="str">
        <f t="shared" si="40"/>
        <v/>
      </c>
      <c r="DJ33" s="49" t="str">
        <f t="shared" si="40"/>
        <v/>
      </c>
      <c r="DK33" s="49" t="str">
        <f t="shared" si="40"/>
        <v/>
      </c>
      <c r="DL33" s="49" t="str">
        <f t="shared" si="40"/>
        <v/>
      </c>
      <c r="DM33" s="49" t="str">
        <f t="shared" si="40"/>
        <v/>
      </c>
      <c r="DN33" s="49" t="str">
        <f t="shared" si="40"/>
        <v/>
      </c>
      <c r="DO33" s="49" t="str">
        <f t="shared" si="40"/>
        <v/>
      </c>
      <c r="DP33" s="49" t="str">
        <f t="shared" si="40"/>
        <v/>
      </c>
      <c r="DQ33" s="49" t="str">
        <f t="shared" si="40"/>
        <v/>
      </c>
      <c r="DR33" s="49" t="str">
        <f t="shared" si="40"/>
        <v/>
      </c>
      <c r="DS33" s="49" t="str">
        <f t="shared" si="40"/>
        <v/>
      </c>
      <c r="DT33" s="49" t="str">
        <f t="shared" si="40"/>
        <v/>
      </c>
      <c r="DU33" s="49" t="str">
        <f t="shared" si="40"/>
        <v/>
      </c>
      <c r="DV33" s="49" t="str">
        <f t="shared" si="54"/>
        <v/>
      </c>
      <c r="DW33" s="49" t="str">
        <f t="shared" si="54"/>
        <v/>
      </c>
      <c r="DX33" s="49" t="str">
        <f t="shared" si="54"/>
        <v/>
      </c>
      <c r="DY33" s="49" t="str">
        <f t="shared" si="54"/>
        <v/>
      </c>
      <c r="DZ33" s="183" t="str">
        <f t="shared" si="37"/>
        <v/>
      </c>
      <c r="EA33" s="49" t="str">
        <f t="shared" si="55"/>
        <v/>
      </c>
      <c r="EB33" s="49" t="str">
        <f t="shared" si="55"/>
        <v/>
      </c>
      <c r="EC33" s="49" t="str">
        <f t="shared" si="55"/>
        <v/>
      </c>
      <c r="ED33" s="49" t="str">
        <f t="shared" si="55"/>
        <v/>
      </c>
      <c r="EE33" s="49" t="str">
        <f t="shared" si="55"/>
        <v/>
      </c>
      <c r="EF33" s="49" t="str">
        <f t="shared" si="55"/>
        <v/>
      </c>
      <c r="EG33" s="49" t="str">
        <f t="shared" si="55"/>
        <v/>
      </c>
      <c r="EH33" s="49" t="str">
        <f t="shared" si="55"/>
        <v/>
      </c>
      <c r="EI33" s="49" t="str">
        <f t="shared" si="55"/>
        <v/>
      </c>
      <c r="EJ33" s="49" t="str">
        <f t="shared" si="55"/>
        <v/>
      </c>
      <c r="EK33" s="49" t="str">
        <f t="shared" si="55"/>
        <v/>
      </c>
      <c r="EL33" s="49" t="str">
        <f t="shared" si="55"/>
        <v/>
      </c>
      <c r="EM33" s="49" t="str">
        <f t="shared" si="55"/>
        <v/>
      </c>
      <c r="EN33" s="49" t="str">
        <f t="shared" si="55"/>
        <v/>
      </c>
      <c r="EO33" s="49" t="str">
        <f t="shared" si="55"/>
        <v/>
      </c>
      <c r="EP33" s="49" t="str">
        <f t="shared" si="41"/>
        <v/>
      </c>
      <c r="EQ33" s="49" t="str">
        <f t="shared" si="41"/>
        <v/>
      </c>
      <c r="ER33" s="49" t="str">
        <f t="shared" si="41"/>
        <v/>
      </c>
      <c r="ES33" s="49" t="str">
        <f t="shared" si="41"/>
        <v/>
      </c>
      <c r="ET33" s="49" t="str">
        <f t="shared" si="41"/>
        <v/>
      </c>
      <c r="EU33" s="49" t="str">
        <f t="shared" si="41"/>
        <v/>
      </c>
      <c r="EV33" s="49" t="str">
        <f t="shared" si="41"/>
        <v/>
      </c>
      <c r="EW33" s="49" t="str">
        <f t="shared" si="41"/>
        <v/>
      </c>
      <c r="EX33" s="49" t="str">
        <f t="shared" si="41"/>
        <v/>
      </c>
      <c r="EY33" s="49" t="str">
        <f t="shared" si="41"/>
        <v/>
      </c>
      <c r="EZ33" s="49" t="str">
        <f t="shared" si="41"/>
        <v/>
      </c>
      <c r="FA33" s="49" t="str">
        <f t="shared" si="41"/>
        <v/>
      </c>
      <c r="FB33" s="49" t="str">
        <f t="shared" si="41"/>
        <v/>
      </c>
      <c r="FC33" s="49" t="str">
        <f t="shared" si="41"/>
        <v/>
      </c>
      <c r="FD33" s="49" t="str">
        <f t="shared" si="41"/>
        <v/>
      </c>
      <c r="FE33" s="49" t="str">
        <f t="shared" si="41"/>
        <v/>
      </c>
      <c r="FF33" s="49" t="str">
        <f t="shared" si="42"/>
        <v/>
      </c>
      <c r="FG33" s="49" t="str">
        <f t="shared" si="42"/>
        <v/>
      </c>
      <c r="FH33" s="49" t="str">
        <f t="shared" si="42"/>
        <v/>
      </c>
      <c r="FI33" s="49" t="str">
        <f t="shared" si="42"/>
        <v/>
      </c>
      <c r="FJ33" s="49" t="str">
        <f t="shared" si="42"/>
        <v/>
      </c>
      <c r="FK33" s="49" t="str">
        <f t="shared" si="42"/>
        <v/>
      </c>
      <c r="FL33" s="49" t="str">
        <f t="shared" si="42"/>
        <v/>
      </c>
      <c r="FM33" s="49" t="str">
        <f t="shared" si="42"/>
        <v/>
      </c>
      <c r="FN33" s="49" t="str">
        <f t="shared" si="42"/>
        <v/>
      </c>
      <c r="FO33" s="49" t="str">
        <f t="shared" si="42"/>
        <v/>
      </c>
      <c r="FP33" s="49" t="str">
        <f t="shared" si="42"/>
        <v/>
      </c>
      <c r="FQ33" s="49" t="str">
        <f t="shared" si="42"/>
        <v/>
      </c>
      <c r="FR33" s="49" t="str">
        <f t="shared" si="42"/>
        <v/>
      </c>
      <c r="FS33" s="49" t="str">
        <f t="shared" si="42"/>
        <v/>
      </c>
      <c r="FT33" s="49" t="str">
        <f t="shared" si="42"/>
        <v/>
      </c>
      <c r="FU33" s="49" t="str">
        <f t="shared" si="42"/>
        <v/>
      </c>
      <c r="FV33" s="49" t="str">
        <f t="shared" si="43"/>
        <v/>
      </c>
      <c r="FW33" s="49" t="str">
        <f t="shared" si="43"/>
        <v/>
      </c>
      <c r="FX33" s="49" t="str">
        <f t="shared" si="43"/>
        <v/>
      </c>
      <c r="FY33" s="49" t="str">
        <f t="shared" si="43"/>
        <v/>
      </c>
      <c r="FZ33" s="49" t="str">
        <f t="shared" si="43"/>
        <v/>
      </c>
      <c r="GA33" s="49" t="str">
        <f t="shared" si="43"/>
        <v/>
      </c>
      <c r="GB33" s="49" t="str">
        <f t="shared" si="43"/>
        <v/>
      </c>
      <c r="GC33" s="49" t="str">
        <f t="shared" si="43"/>
        <v/>
      </c>
      <c r="GD33" s="49" t="str">
        <f t="shared" si="43"/>
        <v/>
      </c>
      <c r="GE33" s="49" t="str">
        <f t="shared" si="43"/>
        <v/>
      </c>
      <c r="GF33" s="49" t="str">
        <f t="shared" si="43"/>
        <v/>
      </c>
      <c r="GG33" s="49" t="str">
        <f t="shared" si="43"/>
        <v/>
      </c>
      <c r="GH33" s="49" t="str">
        <f t="shared" si="43"/>
        <v/>
      </c>
      <c r="GI33" s="49" t="str">
        <f t="shared" si="43"/>
        <v/>
      </c>
      <c r="GJ33" s="49" t="str">
        <f t="shared" si="43"/>
        <v/>
      </c>
      <c r="GK33" s="49" t="str">
        <f t="shared" si="43"/>
        <v/>
      </c>
      <c r="GL33" s="49" t="str">
        <f t="shared" si="44"/>
        <v/>
      </c>
      <c r="GM33" s="49" t="str">
        <f t="shared" si="44"/>
        <v/>
      </c>
      <c r="GN33" s="49" t="str">
        <f t="shared" si="44"/>
        <v/>
      </c>
      <c r="GO33" s="49" t="str">
        <f t="shared" si="44"/>
        <v/>
      </c>
      <c r="GP33" s="49" t="str">
        <f t="shared" si="44"/>
        <v/>
      </c>
      <c r="GQ33" s="49" t="str">
        <f t="shared" si="44"/>
        <v/>
      </c>
      <c r="GR33" s="49" t="str">
        <f t="shared" si="44"/>
        <v/>
      </c>
      <c r="GS33" s="49" t="str">
        <f t="shared" si="44"/>
        <v/>
      </c>
      <c r="GT33" s="49" t="str">
        <f t="shared" si="44"/>
        <v/>
      </c>
      <c r="GU33" s="49" t="str">
        <f t="shared" si="44"/>
        <v/>
      </c>
      <c r="GV33" s="49" t="str">
        <f t="shared" si="44"/>
        <v/>
      </c>
      <c r="GW33" s="49" t="str">
        <f t="shared" si="44"/>
        <v/>
      </c>
      <c r="GX33" s="49" t="str">
        <f t="shared" si="44"/>
        <v/>
      </c>
      <c r="GY33" s="49" t="str">
        <f t="shared" si="44"/>
        <v/>
      </c>
      <c r="GZ33" s="49" t="str">
        <f t="shared" si="44"/>
        <v/>
      </c>
      <c r="HA33" s="49" t="str">
        <f t="shared" si="44"/>
        <v/>
      </c>
      <c r="HB33" s="49" t="str">
        <f t="shared" si="45"/>
        <v/>
      </c>
      <c r="HC33" s="49" t="str">
        <f t="shared" si="45"/>
        <v/>
      </c>
      <c r="HD33" s="49" t="str">
        <f t="shared" si="45"/>
        <v/>
      </c>
      <c r="HE33" s="49" t="str">
        <f t="shared" si="45"/>
        <v/>
      </c>
      <c r="HF33" s="49" t="str">
        <f t="shared" si="45"/>
        <v/>
      </c>
      <c r="HG33" s="49" t="str">
        <f t="shared" si="45"/>
        <v/>
      </c>
      <c r="HH33" s="49" t="str">
        <f t="shared" si="45"/>
        <v/>
      </c>
      <c r="HI33" s="49" t="str">
        <f t="shared" si="45"/>
        <v/>
      </c>
      <c r="HJ33" s="49" t="str">
        <f t="shared" si="45"/>
        <v/>
      </c>
      <c r="HK33" s="49" t="str">
        <f t="shared" si="45"/>
        <v/>
      </c>
      <c r="HL33" s="49" t="str">
        <f t="shared" si="45"/>
        <v/>
      </c>
      <c r="HM33" s="49" t="str">
        <f t="shared" si="45"/>
        <v/>
      </c>
      <c r="HN33" s="49" t="str">
        <f t="shared" si="45"/>
        <v/>
      </c>
      <c r="HO33" s="49" t="str">
        <f t="shared" si="45"/>
        <v/>
      </c>
      <c r="HP33" s="49" t="str">
        <f t="shared" si="45"/>
        <v/>
      </c>
      <c r="HQ33" s="49" t="str">
        <f t="shared" si="45"/>
        <v/>
      </c>
      <c r="HR33" s="49" t="str">
        <f t="shared" si="46"/>
        <v/>
      </c>
      <c r="HS33" s="49" t="str">
        <f t="shared" si="16"/>
        <v/>
      </c>
      <c r="HT33" s="49" t="str">
        <f t="shared" si="16"/>
        <v/>
      </c>
      <c r="HU33" s="49" t="str">
        <f t="shared" si="16"/>
        <v/>
      </c>
      <c r="HV33" s="49" t="str">
        <f t="shared" si="16"/>
        <v/>
      </c>
      <c r="HW33" s="169" t="e">
        <f t="shared" si="56"/>
        <v>#N/A</v>
      </c>
      <c r="HX33" s="169" t="e">
        <f t="shared" si="56"/>
        <v>#N/A</v>
      </c>
      <c r="HY33" s="169" t="e">
        <f t="shared" si="56"/>
        <v>#N/A</v>
      </c>
      <c r="HZ33" s="169" t="e">
        <f t="shared" si="56"/>
        <v>#N/A</v>
      </c>
      <c r="IA33" s="169" t="e">
        <f t="shared" si="47"/>
        <v>#N/A</v>
      </c>
      <c r="IB33" s="169" t="e">
        <f t="shared" si="47"/>
        <v>#N/A</v>
      </c>
      <c r="IC33" s="169" t="e">
        <f t="shared" si="47"/>
        <v>#N/A</v>
      </c>
      <c r="ID33" s="169" t="e">
        <f t="shared" si="47"/>
        <v>#N/A</v>
      </c>
      <c r="IE33" s="169" t="e">
        <f t="shared" si="47"/>
        <v>#N/A</v>
      </c>
      <c r="IF33" s="169" t="e">
        <f t="shared" si="47"/>
        <v>#N/A</v>
      </c>
      <c r="IG33" s="169" t="e">
        <f t="shared" si="47"/>
        <v>#N/A</v>
      </c>
      <c r="IH33" s="169" t="e">
        <f t="shared" si="47"/>
        <v>#N/A</v>
      </c>
      <c r="II33" s="169" t="e">
        <f t="shared" si="47"/>
        <v>#N/A</v>
      </c>
      <c r="IJ33" s="169" t="e">
        <f t="shared" si="47"/>
        <v>#N/A</v>
      </c>
      <c r="IK33" s="169" t="e">
        <f t="shared" si="47"/>
        <v>#N/A</v>
      </c>
      <c r="IL33" s="169" t="e">
        <f t="shared" si="47"/>
        <v>#N/A</v>
      </c>
      <c r="IM33" s="169" t="e">
        <f t="shared" si="47"/>
        <v>#N/A</v>
      </c>
      <c r="IN33" s="169" t="e">
        <f t="shared" si="47"/>
        <v>#N/A</v>
      </c>
      <c r="IO33" s="169" t="e">
        <f t="shared" si="47"/>
        <v>#N/A</v>
      </c>
      <c r="IP33" s="169" t="e">
        <f t="shared" si="47"/>
        <v>#N/A</v>
      </c>
      <c r="IQ33" s="169" t="e">
        <f t="shared" si="57"/>
        <v>#N/A</v>
      </c>
      <c r="IR33" s="169" t="e">
        <f t="shared" si="57"/>
        <v>#N/A</v>
      </c>
      <c r="IS33" s="169" t="e">
        <f t="shared" si="57"/>
        <v>#N/A</v>
      </c>
      <c r="IT33" s="169" t="e">
        <f t="shared" si="57"/>
        <v>#N/A</v>
      </c>
      <c r="IU33" s="169" t="e">
        <f t="shared" si="57"/>
        <v>#N/A</v>
      </c>
      <c r="IV33" s="169" t="e">
        <f t="shared" si="57"/>
        <v>#N/A</v>
      </c>
      <c r="IW33" s="169" t="e">
        <f t="shared" si="57"/>
        <v>#N/A</v>
      </c>
      <c r="IX33" s="169" t="e">
        <f t="shared" si="57"/>
        <v>#N/A</v>
      </c>
      <c r="IY33" s="169" t="e">
        <f t="shared" si="57"/>
        <v>#N/A</v>
      </c>
      <c r="IZ33" s="169" t="e">
        <f t="shared" si="57"/>
        <v>#N/A</v>
      </c>
      <c r="JA33" s="169" t="e">
        <f t="shared" si="57"/>
        <v>#N/A</v>
      </c>
      <c r="JB33" s="169" t="e">
        <f t="shared" si="57"/>
        <v>#N/A</v>
      </c>
      <c r="JC33" s="169" t="e">
        <f t="shared" si="57"/>
        <v>#N/A</v>
      </c>
      <c r="JD33" s="169" t="e">
        <f t="shared" si="57"/>
        <v>#N/A</v>
      </c>
      <c r="JE33" s="169" t="e">
        <f t="shared" si="57"/>
        <v>#N/A</v>
      </c>
      <c r="JF33" s="169" t="e">
        <f t="shared" si="57"/>
        <v>#N/A</v>
      </c>
      <c r="JG33" s="169" t="e">
        <f t="shared" si="58"/>
        <v>#N/A</v>
      </c>
      <c r="JH33" s="169" t="e">
        <f t="shared" si="58"/>
        <v>#N/A</v>
      </c>
      <c r="JI33" s="169" t="e">
        <f t="shared" si="58"/>
        <v>#N/A</v>
      </c>
      <c r="JJ33" s="169" t="e">
        <f t="shared" si="58"/>
        <v>#N/A</v>
      </c>
      <c r="JK33" s="169" t="e">
        <f t="shared" si="58"/>
        <v>#N/A</v>
      </c>
      <c r="JL33" s="169" t="e">
        <f t="shared" si="58"/>
        <v>#N/A</v>
      </c>
      <c r="JM33" s="169" t="e">
        <f t="shared" si="58"/>
        <v>#N/A</v>
      </c>
      <c r="JN33" s="169" t="e">
        <f t="shared" si="58"/>
        <v>#N/A</v>
      </c>
      <c r="JO33" s="169" t="e">
        <f t="shared" si="58"/>
        <v>#N/A</v>
      </c>
      <c r="JP33" s="169" t="e">
        <f t="shared" si="58"/>
        <v>#N/A</v>
      </c>
      <c r="JQ33" s="169" t="e">
        <f t="shared" si="58"/>
        <v>#N/A</v>
      </c>
      <c r="JR33" s="169" t="e">
        <f t="shared" si="58"/>
        <v>#N/A</v>
      </c>
      <c r="JS33" s="169" t="e">
        <f t="shared" si="58"/>
        <v>#N/A</v>
      </c>
      <c r="JT33" s="169" t="e">
        <f t="shared" si="58"/>
        <v>#N/A</v>
      </c>
      <c r="JU33" s="169" t="e">
        <f t="shared" si="58"/>
        <v>#N/A</v>
      </c>
      <c r="JV33" s="169" t="e">
        <f t="shared" si="58"/>
        <v>#N/A</v>
      </c>
      <c r="JW33" s="169" t="e">
        <f t="shared" si="48"/>
        <v>#N/A</v>
      </c>
      <c r="JX33" s="169" t="e">
        <f t="shared" si="48"/>
        <v>#N/A</v>
      </c>
      <c r="JY33" s="169" t="e">
        <f t="shared" si="48"/>
        <v>#N/A</v>
      </c>
      <c r="JZ33" s="169" t="e">
        <f t="shared" si="48"/>
        <v>#N/A</v>
      </c>
      <c r="KA33" s="169" t="e">
        <f t="shared" si="48"/>
        <v>#N/A</v>
      </c>
      <c r="KB33" s="169" t="e">
        <f t="shared" si="48"/>
        <v>#N/A</v>
      </c>
      <c r="KC33" s="169" t="e">
        <f t="shared" si="48"/>
        <v>#N/A</v>
      </c>
      <c r="KD33" s="169" t="e">
        <f t="shared" si="48"/>
        <v>#N/A</v>
      </c>
      <c r="KE33" s="169" t="e">
        <f t="shared" si="48"/>
        <v>#N/A</v>
      </c>
      <c r="KF33" s="169" t="e">
        <f t="shared" si="48"/>
        <v>#N/A</v>
      </c>
      <c r="KG33" s="169" t="e">
        <f t="shared" si="48"/>
        <v>#N/A</v>
      </c>
      <c r="KH33" s="169" t="e">
        <f t="shared" si="59"/>
        <v>#N/A</v>
      </c>
      <c r="KI33" s="169" t="e">
        <f t="shared" si="59"/>
        <v>#N/A</v>
      </c>
      <c r="KJ33" s="169" t="e">
        <f t="shared" si="59"/>
        <v>#N/A</v>
      </c>
      <c r="KK33" s="169" t="e">
        <f t="shared" si="59"/>
        <v>#N/A</v>
      </c>
      <c r="KL33" s="169" t="e">
        <f t="shared" si="59"/>
        <v>#N/A</v>
      </c>
      <c r="KM33" s="169" t="e">
        <f t="shared" si="49"/>
        <v>#N/A</v>
      </c>
      <c r="KN33" s="169" t="e">
        <f t="shared" si="49"/>
        <v>#N/A</v>
      </c>
      <c r="KO33" s="169" t="e">
        <f t="shared" si="49"/>
        <v>#N/A</v>
      </c>
      <c r="KP33" s="169" t="e">
        <f t="shared" si="49"/>
        <v>#N/A</v>
      </c>
      <c r="KQ33" s="169" t="e">
        <f t="shared" si="49"/>
        <v>#N/A</v>
      </c>
      <c r="KR33" s="169" t="e">
        <f t="shared" si="49"/>
        <v>#N/A</v>
      </c>
      <c r="KS33" s="169" t="e">
        <f t="shared" si="49"/>
        <v>#N/A</v>
      </c>
      <c r="KT33" s="169" t="e">
        <f t="shared" si="49"/>
        <v>#N/A</v>
      </c>
      <c r="KU33" s="169" t="e">
        <f t="shared" si="49"/>
        <v>#N/A</v>
      </c>
      <c r="KV33" s="169" t="e">
        <f t="shared" si="49"/>
        <v>#N/A</v>
      </c>
      <c r="KW33" s="169" t="e">
        <f t="shared" si="49"/>
        <v>#N/A</v>
      </c>
      <c r="KX33" s="169" t="e">
        <f t="shared" si="49"/>
        <v>#N/A</v>
      </c>
      <c r="KY33" s="169" t="e">
        <f t="shared" si="49"/>
        <v>#N/A</v>
      </c>
      <c r="KZ33" s="169" t="e">
        <f t="shared" si="49"/>
        <v>#N/A</v>
      </c>
      <c r="LA33" s="169" t="e">
        <f t="shared" si="49"/>
        <v>#N/A</v>
      </c>
      <c r="LB33" s="169" t="e">
        <f t="shared" si="49"/>
        <v>#N/A</v>
      </c>
      <c r="LC33" s="169" t="e">
        <f t="shared" si="60"/>
        <v>#N/A</v>
      </c>
      <c r="LD33" s="169" t="e">
        <f t="shared" si="60"/>
        <v>#N/A</v>
      </c>
      <c r="LE33" s="169" t="e">
        <f t="shared" si="60"/>
        <v>#N/A</v>
      </c>
      <c r="LF33" s="169" t="e">
        <f t="shared" si="60"/>
        <v>#N/A</v>
      </c>
      <c r="LG33" s="169" t="e">
        <f t="shared" si="60"/>
        <v>#N/A</v>
      </c>
      <c r="LH33" s="169" t="e">
        <f t="shared" si="60"/>
        <v>#N/A</v>
      </c>
      <c r="LI33" s="169" t="e">
        <f t="shared" si="60"/>
        <v>#N/A</v>
      </c>
      <c r="LJ33" s="169" t="e">
        <f t="shared" si="60"/>
        <v>#N/A</v>
      </c>
      <c r="LK33" s="169" t="e">
        <f t="shared" si="60"/>
        <v>#N/A</v>
      </c>
      <c r="LL33" s="169" t="e">
        <f t="shared" si="60"/>
        <v>#N/A</v>
      </c>
      <c r="LM33" s="169" t="e">
        <f t="shared" si="60"/>
        <v>#N/A</v>
      </c>
      <c r="LN33" s="169" t="e">
        <f t="shared" si="60"/>
        <v>#N/A</v>
      </c>
      <c r="LO33" s="169" t="e">
        <f t="shared" si="60"/>
        <v>#N/A</v>
      </c>
      <c r="LP33" s="169" t="e">
        <f t="shared" si="60"/>
        <v>#N/A</v>
      </c>
      <c r="LQ33" s="169" t="e">
        <f t="shared" si="60"/>
        <v>#N/A</v>
      </c>
      <c r="LR33" s="169" t="e">
        <f t="shared" si="60"/>
        <v>#N/A</v>
      </c>
      <c r="LS33" s="169" t="e">
        <f t="shared" si="61"/>
        <v>#N/A</v>
      </c>
      <c r="LT33" s="169" t="e">
        <f t="shared" si="61"/>
        <v>#N/A</v>
      </c>
      <c r="LU33" s="169" t="e">
        <f t="shared" si="61"/>
        <v>#N/A</v>
      </c>
      <c r="LV33" s="169" t="e">
        <f t="shared" si="61"/>
        <v>#N/A</v>
      </c>
      <c r="LW33" s="169" t="e">
        <f t="shared" si="61"/>
        <v>#N/A</v>
      </c>
      <c r="LX33" s="169" t="e">
        <f t="shared" si="61"/>
        <v>#N/A</v>
      </c>
      <c r="LY33" s="169" t="e">
        <f t="shared" si="61"/>
        <v>#N/A</v>
      </c>
      <c r="LZ33" s="169" t="e">
        <f t="shared" si="61"/>
        <v>#N/A</v>
      </c>
      <c r="MA33" s="169" t="e">
        <f t="shared" si="61"/>
        <v>#N/A</v>
      </c>
      <c r="MB33" s="169" t="e">
        <f t="shared" si="61"/>
        <v>#N/A</v>
      </c>
      <c r="MC33" s="169" t="e">
        <f t="shared" si="61"/>
        <v>#N/A</v>
      </c>
      <c r="MD33" s="169" t="e">
        <f t="shared" si="61"/>
        <v>#N/A</v>
      </c>
      <c r="ME33" s="169" t="e">
        <f t="shared" si="61"/>
        <v>#N/A</v>
      </c>
      <c r="MF33" s="169" t="e">
        <f t="shared" si="61"/>
        <v>#N/A</v>
      </c>
      <c r="MG33" s="169" t="e">
        <f t="shared" si="61"/>
        <v>#N/A</v>
      </c>
      <c r="MH33" s="169" t="e">
        <f t="shared" si="61"/>
        <v>#N/A</v>
      </c>
      <c r="MI33" s="169" t="e">
        <f t="shared" si="50"/>
        <v>#N/A</v>
      </c>
      <c r="MJ33" s="169" t="e">
        <f t="shared" si="50"/>
        <v>#N/A</v>
      </c>
      <c r="MK33" s="169" t="e">
        <f t="shared" si="50"/>
        <v>#N/A</v>
      </c>
      <c r="ML33" s="169" t="e">
        <f t="shared" si="50"/>
        <v>#N/A</v>
      </c>
      <c r="MM33" s="169" t="e">
        <f t="shared" si="50"/>
        <v>#N/A</v>
      </c>
      <c r="MN33" s="169" t="e">
        <f t="shared" si="50"/>
        <v>#N/A</v>
      </c>
      <c r="MO33" s="169" t="e">
        <f t="shared" si="50"/>
        <v>#N/A</v>
      </c>
      <c r="MP33" s="169" t="e">
        <f t="shared" si="50"/>
        <v>#N/A</v>
      </c>
      <c r="MQ33" s="169" t="e">
        <f t="shared" si="50"/>
        <v>#N/A</v>
      </c>
      <c r="MR33" s="169" t="e">
        <f t="shared" si="50"/>
        <v>#N/A</v>
      </c>
      <c r="MS33" s="169" t="e">
        <f t="shared" si="50"/>
        <v>#N/A</v>
      </c>
      <c r="MT33" s="169" t="e">
        <f t="shared" si="62"/>
        <v>#N/A</v>
      </c>
      <c r="MU33" s="169" t="e">
        <f t="shared" si="62"/>
        <v>#N/A</v>
      </c>
      <c r="MV33" s="169" t="e">
        <f t="shared" si="62"/>
        <v>#N/A</v>
      </c>
      <c r="MW33" s="169" t="e">
        <f t="shared" si="62"/>
        <v>#N/A</v>
      </c>
      <c r="MX33" s="169" t="e">
        <f t="shared" si="62"/>
        <v>#N/A</v>
      </c>
      <c r="MY33" s="169" t="e">
        <f t="shared" si="51"/>
        <v>#N/A</v>
      </c>
      <c r="MZ33" s="169" t="e">
        <f t="shared" si="51"/>
        <v>#N/A</v>
      </c>
      <c r="NA33" s="169" t="e">
        <f t="shared" si="51"/>
        <v>#N/A</v>
      </c>
      <c r="NB33" s="169" t="e">
        <f t="shared" si="51"/>
        <v>#N/A</v>
      </c>
      <c r="NC33" s="169" t="e">
        <f t="shared" si="51"/>
        <v>#N/A</v>
      </c>
      <c r="ND33" s="169" t="e">
        <f t="shared" si="51"/>
        <v>#N/A</v>
      </c>
      <c r="NE33" s="169" t="e">
        <f t="shared" si="51"/>
        <v>#N/A</v>
      </c>
      <c r="NF33" s="169" t="e">
        <f t="shared" si="51"/>
        <v>#N/A</v>
      </c>
      <c r="NG33" s="169" t="e">
        <f t="shared" si="51"/>
        <v>#N/A</v>
      </c>
      <c r="NH33" s="169" t="e">
        <f t="shared" si="51"/>
        <v>#N/A</v>
      </c>
      <c r="NI33" s="169" t="e">
        <f t="shared" si="51"/>
        <v>#N/A</v>
      </c>
      <c r="NJ33" s="169" t="e">
        <f t="shared" si="51"/>
        <v>#N/A</v>
      </c>
      <c r="NK33" s="169" t="e">
        <f t="shared" si="51"/>
        <v>#N/A</v>
      </c>
      <c r="NL33" s="169" t="e">
        <f t="shared" si="51"/>
        <v>#N/A</v>
      </c>
      <c r="NM33" s="169" t="e">
        <f t="shared" si="51"/>
        <v>#N/A</v>
      </c>
      <c r="NN33" s="169" t="e">
        <f t="shared" si="51"/>
        <v>#N/A</v>
      </c>
      <c r="NO33" s="169" t="e">
        <f t="shared" si="63"/>
        <v>#N/A</v>
      </c>
      <c r="NP33" s="169" t="e">
        <f t="shared" si="63"/>
        <v>#N/A</v>
      </c>
      <c r="NQ33" s="169" t="e">
        <f t="shared" si="63"/>
        <v>#N/A</v>
      </c>
      <c r="NR33" s="169" t="e">
        <f t="shared" si="63"/>
        <v>#N/A</v>
      </c>
      <c r="NS33" s="169" t="e">
        <f t="shared" si="63"/>
        <v>#N/A</v>
      </c>
      <c r="NT33" s="169" t="e">
        <f t="shared" si="63"/>
        <v>#N/A</v>
      </c>
      <c r="NU33" s="169" t="e">
        <f t="shared" si="63"/>
        <v>#N/A</v>
      </c>
      <c r="NV33" s="169" t="e">
        <f t="shared" si="63"/>
        <v>#N/A</v>
      </c>
      <c r="NW33" s="169" t="e">
        <f t="shared" si="63"/>
        <v>#N/A</v>
      </c>
      <c r="NX33" s="169" t="e">
        <f t="shared" si="63"/>
        <v>#N/A</v>
      </c>
      <c r="NY33" s="169" t="e">
        <f t="shared" si="63"/>
        <v>#N/A</v>
      </c>
      <c r="NZ33" s="169" t="e">
        <f t="shared" si="63"/>
        <v>#N/A</v>
      </c>
      <c r="OA33" s="169" t="e">
        <f t="shared" si="63"/>
        <v>#N/A</v>
      </c>
      <c r="OB33" s="169" t="e">
        <f t="shared" si="63"/>
        <v>#N/A</v>
      </c>
      <c r="OC33" s="169" t="e">
        <f t="shared" si="63"/>
        <v>#N/A</v>
      </c>
      <c r="OD33" s="169" t="e">
        <f t="shared" si="63"/>
        <v>#N/A</v>
      </c>
      <c r="OE33" s="169" t="e">
        <f t="shared" si="64"/>
        <v>#N/A</v>
      </c>
      <c r="OF33" s="169" t="e">
        <f t="shared" si="64"/>
        <v>#N/A</v>
      </c>
      <c r="OG33" s="169" t="e">
        <f t="shared" si="64"/>
        <v>#N/A</v>
      </c>
      <c r="OH33" s="169" t="e">
        <f t="shared" si="64"/>
        <v>#N/A</v>
      </c>
      <c r="OI33" s="169" t="e">
        <f t="shared" si="64"/>
        <v>#N/A</v>
      </c>
      <c r="OJ33" s="169" t="e">
        <f t="shared" si="64"/>
        <v>#N/A</v>
      </c>
      <c r="OK33" s="169" t="e">
        <f t="shared" si="64"/>
        <v>#N/A</v>
      </c>
      <c r="OL33" s="169" t="e">
        <f t="shared" si="64"/>
        <v>#N/A</v>
      </c>
      <c r="OM33" s="169" t="e">
        <f t="shared" si="64"/>
        <v>#N/A</v>
      </c>
      <c r="ON33" s="169" t="e">
        <f t="shared" si="64"/>
        <v>#N/A</v>
      </c>
      <c r="OO33" s="169" t="e">
        <f t="shared" si="64"/>
        <v>#N/A</v>
      </c>
      <c r="OP33" s="169" t="e">
        <f t="shared" si="64"/>
        <v>#N/A</v>
      </c>
      <c r="OQ33" s="169" t="e">
        <f t="shared" si="64"/>
        <v>#N/A</v>
      </c>
      <c r="OR33" s="169" t="e">
        <f t="shared" si="64"/>
        <v>#N/A</v>
      </c>
      <c r="OS33" s="169" t="e">
        <f t="shared" si="64"/>
        <v>#N/A</v>
      </c>
      <c r="OT33" s="169" t="e">
        <f t="shared" si="64"/>
        <v>#N/A</v>
      </c>
      <c r="OU33" s="169" t="e">
        <f t="shared" si="52"/>
        <v>#N/A</v>
      </c>
      <c r="OV33" s="169" t="e">
        <f t="shared" si="52"/>
        <v>#N/A</v>
      </c>
      <c r="OW33" s="169" t="e">
        <f t="shared" si="52"/>
        <v>#N/A</v>
      </c>
      <c r="OX33" s="169" t="e">
        <f t="shared" si="52"/>
        <v>#N/A</v>
      </c>
      <c r="OY33" s="169" t="e">
        <f t="shared" si="52"/>
        <v>#N/A</v>
      </c>
      <c r="OZ33" s="169" t="e">
        <f t="shared" si="52"/>
        <v>#N/A</v>
      </c>
      <c r="PA33" s="169" t="e">
        <f t="shared" si="52"/>
        <v>#N/A</v>
      </c>
      <c r="PB33" s="169" t="e">
        <f t="shared" si="52"/>
        <v>#N/A</v>
      </c>
      <c r="PC33" s="169" t="e">
        <f t="shared" si="52"/>
        <v>#N/A</v>
      </c>
      <c r="PD33" s="169" t="e">
        <f t="shared" si="52"/>
        <v>#N/A</v>
      </c>
      <c r="PE33" s="169" t="e">
        <f t="shared" si="52"/>
        <v>#N/A</v>
      </c>
      <c r="PF33" s="169" t="e">
        <f t="shared" si="65"/>
        <v>#N/A</v>
      </c>
      <c r="PG33" s="169" t="e">
        <f t="shared" si="65"/>
        <v>#N/A</v>
      </c>
      <c r="PH33" s="169" t="e">
        <f t="shared" si="65"/>
        <v>#N/A</v>
      </c>
      <c r="PI33" s="169" t="e">
        <f t="shared" si="65"/>
        <v>#N/A</v>
      </c>
      <c r="PJ33" s="169" t="e">
        <f t="shared" si="65"/>
        <v>#N/A</v>
      </c>
      <c r="PK33" s="169" t="e">
        <f t="shared" si="65"/>
        <v>#N/A</v>
      </c>
      <c r="PL33" s="169" t="e">
        <f t="shared" si="65"/>
        <v>#N/A</v>
      </c>
      <c r="PM33" s="169" t="e">
        <f t="shared" si="65"/>
        <v>#N/A</v>
      </c>
      <c r="PN33" s="169" t="e">
        <f t="shared" si="65"/>
        <v>#N/A</v>
      </c>
      <c r="PO33" s="169" t="e">
        <f t="shared" si="65"/>
        <v>#N/A</v>
      </c>
    </row>
    <row r="34" spans="1:431" hidden="1" x14ac:dyDescent="0.75">
      <c r="A34" s="390"/>
      <c r="B34" s="396" t="str">
        <f>IF($R34="","",ROUND(_xlfn.NORM.INV(ABS(VLOOKUP($T$1,VLookups!$A$43:$B$44,2,FALSE)-B$2),$N34,$R34),0))</f>
        <v/>
      </c>
      <c r="C34" s="403" t="str">
        <f t="shared" si="30"/>
        <v/>
      </c>
      <c r="D34" s="404" t="str">
        <f t="shared" si="31"/>
        <v/>
      </c>
      <c r="E34" s="109"/>
      <c r="F34" s="117"/>
      <c r="G34" s="122" t="str">
        <f t="shared" si="32"/>
        <v/>
      </c>
      <c r="H34" s="95"/>
      <c r="I34" s="122" t="str">
        <f t="shared" si="33"/>
        <v/>
      </c>
      <c r="J34" s="117"/>
      <c r="K34" s="110"/>
      <c r="L34" s="124" t="str">
        <f t="shared" si="0"/>
        <v/>
      </c>
      <c r="M34" s="124" t="str">
        <f t="shared" si="1"/>
        <v/>
      </c>
      <c r="N34" s="73" t="str">
        <f t="shared" si="34"/>
        <v/>
      </c>
      <c r="O34" s="23"/>
      <c r="P34" s="57"/>
      <c r="Q34" s="280"/>
      <c r="R34" s="74" t="str">
        <f>IF(AND(G34&gt;0,H34&gt;0,I34&gt;0),IF(ISBLANK(Q34),IF(ISBLANK(O34),"",(I34-G34)*VLOOKUP(O34,VLookups!$A$4:$B$13,2,FALSE)),Q34),"")</f>
        <v/>
      </c>
      <c r="S34" s="75" t="str">
        <f t="shared" si="2"/>
        <v/>
      </c>
      <c r="T34" s="95"/>
      <c r="U34" s="270" t="str">
        <f>IF(AND(T34&gt;0,H34&gt;0,NOT(R34="")),ABS(VLOOKUP($T$1,VLookups!$A$43:$B$44,2,FALSE)-_xlfn.NORM.DIST(T34,N34,R34,TRUE)),"")</f>
        <v/>
      </c>
      <c r="V34" s="94" t="str">
        <f>IF(AND($G34&gt;0,$H34&gt;0,$I34&gt;0,NOT(ISBLANK($O34))),_xlfn.NORM.INV(ABS(VLOOKUP($T$1,VLookups!$A$43:$B$44,2,FALSE)-V$3),$N34,$R34),"")</f>
        <v/>
      </c>
      <c r="W34" s="93" t="str">
        <f>IF(AND($G34&gt;0,$H34&gt;0,$I34&gt;0,NOT(ISBLANK($O34))),_xlfn.NORM.INV(ABS(VLOOKUP($T$1,VLookups!$A$43:$B$44,2,FALSE)-W$3),$N34,$R34),"")</f>
        <v/>
      </c>
      <c r="X34" s="94" t="str">
        <f>IF(AND($G34&gt;0,$H34&gt;0,$I34&gt;0,NOT(ISBLANK($O34))),_xlfn.NORM.INV(ABS(VLOOKUP($T$1,VLookups!$A$43:$B$44,2,FALSE)-X$3),$N34,$R34),"")</f>
        <v/>
      </c>
      <c r="Y34" s="93" t="str">
        <f>IF(AND($G34&gt;0,$H34&gt;0,$I34&gt;0,NOT(ISBLANK($O34))),_xlfn.NORM.INV(ABS(VLOOKUP($T$1,VLookups!$A$43:$B$44,2,FALSE)-Y$3),$N34,$R34),"")</f>
        <v/>
      </c>
      <c r="Z34" s="94" t="str">
        <f>IF(AND($G34&gt;0,$H34&gt;0,$I34&gt;0,NOT(ISBLANK($O34))),_xlfn.NORM.INV(ABS(VLOOKUP($T$1,VLookups!$A$43:$B$44,2,FALSE)-Z$3),$N34,$R34),"")</f>
        <v/>
      </c>
      <c r="AA34" s="93" t="str">
        <f>IF(AND($G34&gt;0,$H34&gt;0,$I34&gt;0,NOT(ISBLANK($O34))),_xlfn.NORM.INV(ABS(VLOOKUP($T$1,VLookups!$A$43:$B$44,2,FALSE)-AA$3),$N34,$R34),"")</f>
        <v/>
      </c>
      <c r="AB34" s="5"/>
      <c r="AC34" s="168" t="str">
        <f t="shared" si="35"/>
        <v/>
      </c>
      <c r="AD34" s="49" t="str">
        <f t="shared" si="71"/>
        <v/>
      </c>
      <c r="AE34" s="49" t="str">
        <f t="shared" si="71"/>
        <v/>
      </c>
      <c r="AF34" s="49" t="str">
        <f t="shared" si="71"/>
        <v/>
      </c>
      <c r="AG34" s="49" t="str">
        <f t="shared" si="71"/>
        <v/>
      </c>
      <c r="AH34" s="49" t="str">
        <f t="shared" si="71"/>
        <v/>
      </c>
      <c r="AI34" s="49" t="str">
        <f t="shared" si="71"/>
        <v/>
      </c>
      <c r="AJ34" s="49" t="str">
        <f t="shared" si="71"/>
        <v/>
      </c>
      <c r="AK34" s="49" t="str">
        <f t="shared" si="71"/>
        <v/>
      </c>
      <c r="AL34" s="49" t="str">
        <f t="shared" si="71"/>
        <v/>
      </c>
      <c r="AM34" s="49" t="str">
        <f t="shared" si="71"/>
        <v/>
      </c>
      <c r="AN34" s="49" t="str">
        <f t="shared" si="71"/>
        <v/>
      </c>
      <c r="AO34" s="49" t="str">
        <f t="shared" si="71"/>
        <v/>
      </c>
      <c r="AP34" s="49" t="str">
        <f t="shared" si="71"/>
        <v/>
      </c>
      <c r="AQ34" s="49" t="str">
        <f t="shared" si="71"/>
        <v/>
      </c>
      <c r="AR34" s="49" t="str">
        <f t="shared" si="71"/>
        <v/>
      </c>
      <c r="AS34" s="49" t="str">
        <f t="shared" si="71"/>
        <v/>
      </c>
      <c r="AT34" s="49" t="str">
        <f t="shared" si="67"/>
        <v/>
      </c>
      <c r="AU34" s="49" t="str">
        <f t="shared" si="67"/>
        <v/>
      </c>
      <c r="AV34" s="49" t="str">
        <f t="shared" si="67"/>
        <v/>
      </c>
      <c r="AW34" s="49" t="str">
        <f t="shared" si="67"/>
        <v/>
      </c>
      <c r="AX34" s="49" t="str">
        <f t="shared" si="67"/>
        <v/>
      </c>
      <c r="AY34" s="49" t="str">
        <f t="shared" si="67"/>
        <v/>
      </c>
      <c r="AZ34" s="49" t="str">
        <f t="shared" si="67"/>
        <v/>
      </c>
      <c r="BA34" s="49" t="str">
        <f t="shared" si="67"/>
        <v/>
      </c>
      <c r="BB34" s="49" t="str">
        <f t="shared" si="67"/>
        <v/>
      </c>
      <c r="BC34" s="49" t="str">
        <f t="shared" si="67"/>
        <v/>
      </c>
      <c r="BD34" s="49" t="str">
        <f t="shared" si="67"/>
        <v/>
      </c>
      <c r="BE34" s="49" t="str">
        <f t="shared" si="68"/>
        <v/>
      </c>
      <c r="BF34" s="49" t="str">
        <f t="shared" si="68"/>
        <v/>
      </c>
      <c r="BG34" s="49" t="str">
        <f t="shared" si="68"/>
        <v/>
      </c>
      <c r="BH34" s="49" t="str">
        <f t="shared" si="68"/>
        <v/>
      </c>
      <c r="BI34" s="49" t="str">
        <f t="shared" si="68"/>
        <v/>
      </c>
      <c r="BJ34" s="49" t="str">
        <f t="shared" si="68"/>
        <v/>
      </c>
      <c r="BK34" s="49" t="str">
        <f t="shared" si="68"/>
        <v/>
      </c>
      <c r="BL34" s="49" t="str">
        <f t="shared" si="68"/>
        <v/>
      </c>
      <c r="BM34" s="49" t="str">
        <f t="shared" si="68"/>
        <v/>
      </c>
      <c r="BN34" s="49" t="str">
        <f t="shared" si="68"/>
        <v/>
      </c>
      <c r="BO34" s="49" t="str">
        <f t="shared" si="68"/>
        <v/>
      </c>
      <c r="BP34" s="49" t="str">
        <f t="shared" si="68"/>
        <v/>
      </c>
      <c r="BQ34" s="49" t="str">
        <f t="shared" si="68"/>
        <v/>
      </c>
      <c r="BR34" s="49" t="str">
        <f t="shared" si="68"/>
        <v/>
      </c>
      <c r="BS34" s="49" t="str">
        <f t="shared" si="68"/>
        <v/>
      </c>
      <c r="BT34" s="49" t="str">
        <f t="shared" si="68"/>
        <v/>
      </c>
      <c r="BU34" s="49" t="str">
        <f t="shared" si="69"/>
        <v/>
      </c>
      <c r="BV34" s="49" t="str">
        <f t="shared" si="69"/>
        <v/>
      </c>
      <c r="BW34" s="49" t="str">
        <f t="shared" si="69"/>
        <v/>
      </c>
      <c r="BX34" s="49" t="str">
        <f t="shared" si="69"/>
        <v/>
      </c>
      <c r="BY34" s="49" t="str">
        <f t="shared" si="69"/>
        <v/>
      </c>
      <c r="BZ34" s="49" t="str">
        <f t="shared" si="69"/>
        <v/>
      </c>
      <c r="CA34" s="49" t="str">
        <f t="shared" si="69"/>
        <v/>
      </c>
      <c r="CB34" s="49" t="str">
        <f t="shared" si="69"/>
        <v/>
      </c>
      <c r="CC34" s="49" t="str">
        <f t="shared" si="69"/>
        <v/>
      </c>
      <c r="CD34" s="49" t="str">
        <f t="shared" si="69"/>
        <v/>
      </c>
      <c r="CE34" s="49" t="str">
        <f t="shared" si="69"/>
        <v/>
      </c>
      <c r="CF34" s="49" t="str">
        <f t="shared" si="69"/>
        <v/>
      </c>
      <c r="CG34" s="49" t="str">
        <f t="shared" si="69"/>
        <v/>
      </c>
      <c r="CH34" s="49" t="str">
        <f t="shared" si="69"/>
        <v/>
      </c>
      <c r="CI34" s="49" t="str">
        <f t="shared" si="69"/>
        <v/>
      </c>
      <c r="CJ34" s="49" t="str">
        <f t="shared" si="69"/>
        <v/>
      </c>
      <c r="CK34" s="49" t="str">
        <f t="shared" si="70"/>
        <v/>
      </c>
      <c r="CL34" s="49" t="str">
        <f t="shared" si="70"/>
        <v/>
      </c>
      <c r="CM34" s="49" t="str">
        <f t="shared" si="70"/>
        <v/>
      </c>
      <c r="CN34" s="49" t="str">
        <f t="shared" si="70"/>
        <v/>
      </c>
      <c r="CO34" s="49" t="str">
        <f t="shared" si="70"/>
        <v/>
      </c>
      <c r="CP34" s="49" t="str">
        <f t="shared" si="70"/>
        <v/>
      </c>
      <c r="CQ34" s="49" t="str">
        <f t="shared" si="70"/>
        <v/>
      </c>
      <c r="CR34" s="49" t="str">
        <f t="shared" si="70"/>
        <v/>
      </c>
      <c r="CS34" s="49" t="str">
        <f t="shared" si="70"/>
        <v/>
      </c>
      <c r="CT34" s="49" t="str">
        <f t="shared" si="70"/>
        <v/>
      </c>
      <c r="CU34" s="49" t="str">
        <f t="shared" si="70"/>
        <v/>
      </c>
      <c r="CV34" s="49" t="str">
        <f t="shared" si="70"/>
        <v/>
      </c>
      <c r="CW34" s="49" t="str">
        <f t="shared" si="70"/>
        <v/>
      </c>
      <c r="CX34" s="49" t="str">
        <f t="shared" si="70"/>
        <v/>
      </c>
      <c r="CY34" s="49" t="str">
        <f t="shared" si="70"/>
        <v/>
      </c>
      <c r="CZ34" s="49" t="str">
        <f t="shared" si="70"/>
        <v/>
      </c>
      <c r="DA34" s="49" t="str">
        <f t="shared" si="53"/>
        <v/>
      </c>
      <c r="DB34" s="49" t="str">
        <f t="shared" si="53"/>
        <v/>
      </c>
      <c r="DC34" s="49" t="str">
        <f t="shared" si="53"/>
        <v/>
      </c>
      <c r="DD34" s="49" t="str">
        <f t="shared" si="53"/>
        <v/>
      </c>
      <c r="DE34" s="49" t="str">
        <f t="shared" si="53"/>
        <v/>
      </c>
      <c r="DF34" s="49" t="str">
        <f t="shared" si="53"/>
        <v/>
      </c>
      <c r="DG34" s="49" t="str">
        <f t="shared" si="40"/>
        <v/>
      </c>
      <c r="DH34" s="49" t="str">
        <f t="shared" si="40"/>
        <v/>
      </c>
      <c r="DI34" s="49" t="str">
        <f t="shared" si="40"/>
        <v/>
      </c>
      <c r="DJ34" s="49" t="str">
        <f t="shared" si="40"/>
        <v/>
      </c>
      <c r="DK34" s="49" t="str">
        <f t="shared" si="40"/>
        <v/>
      </c>
      <c r="DL34" s="49" t="str">
        <f t="shared" si="40"/>
        <v/>
      </c>
      <c r="DM34" s="49" t="str">
        <f t="shared" si="40"/>
        <v/>
      </c>
      <c r="DN34" s="49" t="str">
        <f t="shared" si="40"/>
        <v/>
      </c>
      <c r="DO34" s="49" t="str">
        <f t="shared" si="40"/>
        <v/>
      </c>
      <c r="DP34" s="49" t="str">
        <f t="shared" si="40"/>
        <v/>
      </c>
      <c r="DQ34" s="49" t="str">
        <f t="shared" si="40"/>
        <v/>
      </c>
      <c r="DR34" s="49" t="str">
        <f t="shared" si="40"/>
        <v/>
      </c>
      <c r="DS34" s="49" t="str">
        <f t="shared" si="40"/>
        <v/>
      </c>
      <c r="DT34" s="49" t="str">
        <f t="shared" si="40"/>
        <v/>
      </c>
      <c r="DU34" s="49" t="str">
        <f t="shared" si="40"/>
        <v/>
      </c>
      <c r="DV34" s="49" t="str">
        <f t="shared" si="54"/>
        <v/>
      </c>
      <c r="DW34" s="49" t="str">
        <f t="shared" si="54"/>
        <v/>
      </c>
      <c r="DX34" s="49" t="str">
        <f t="shared" si="54"/>
        <v/>
      </c>
      <c r="DY34" s="49" t="str">
        <f t="shared" si="54"/>
        <v/>
      </c>
      <c r="DZ34" s="183" t="str">
        <f t="shared" si="37"/>
        <v/>
      </c>
      <c r="EA34" s="49" t="str">
        <f t="shared" si="55"/>
        <v/>
      </c>
      <c r="EB34" s="49" t="str">
        <f t="shared" si="55"/>
        <v/>
      </c>
      <c r="EC34" s="49" t="str">
        <f t="shared" si="55"/>
        <v/>
      </c>
      <c r="ED34" s="49" t="str">
        <f t="shared" si="55"/>
        <v/>
      </c>
      <c r="EE34" s="49" t="str">
        <f t="shared" si="55"/>
        <v/>
      </c>
      <c r="EF34" s="49" t="str">
        <f t="shared" si="55"/>
        <v/>
      </c>
      <c r="EG34" s="49" t="str">
        <f t="shared" si="55"/>
        <v/>
      </c>
      <c r="EH34" s="49" t="str">
        <f t="shared" si="55"/>
        <v/>
      </c>
      <c r="EI34" s="49" t="str">
        <f t="shared" si="55"/>
        <v/>
      </c>
      <c r="EJ34" s="49" t="str">
        <f t="shared" si="55"/>
        <v/>
      </c>
      <c r="EK34" s="49" t="str">
        <f t="shared" si="55"/>
        <v/>
      </c>
      <c r="EL34" s="49" t="str">
        <f t="shared" si="55"/>
        <v/>
      </c>
      <c r="EM34" s="49" t="str">
        <f t="shared" si="55"/>
        <v/>
      </c>
      <c r="EN34" s="49" t="str">
        <f t="shared" si="55"/>
        <v/>
      </c>
      <c r="EO34" s="49" t="str">
        <f t="shared" si="55"/>
        <v/>
      </c>
      <c r="EP34" s="49" t="str">
        <f t="shared" si="41"/>
        <v/>
      </c>
      <c r="EQ34" s="49" t="str">
        <f t="shared" si="41"/>
        <v/>
      </c>
      <c r="ER34" s="49" t="str">
        <f t="shared" si="41"/>
        <v/>
      </c>
      <c r="ES34" s="49" t="str">
        <f t="shared" si="41"/>
        <v/>
      </c>
      <c r="ET34" s="49" t="str">
        <f t="shared" si="41"/>
        <v/>
      </c>
      <c r="EU34" s="49" t="str">
        <f t="shared" si="41"/>
        <v/>
      </c>
      <c r="EV34" s="49" t="str">
        <f t="shared" si="41"/>
        <v/>
      </c>
      <c r="EW34" s="49" t="str">
        <f t="shared" si="41"/>
        <v/>
      </c>
      <c r="EX34" s="49" t="str">
        <f t="shared" si="41"/>
        <v/>
      </c>
      <c r="EY34" s="49" t="str">
        <f t="shared" si="41"/>
        <v/>
      </c>
      <c r="EZ34" s="49" t="str">
        <f t="shared" si="41"/>
        <v/>
      </c>
      <c r="FA34" s="49" t="str">
        <f t="shared" si="41"/>
        <v/>
      </c>
      <c r="FB34" s="49" t="str">
        <f t="shared" si="41"/>
        <v/>
      </c>
      <c r="FC34" s="49" t="str">
        <f t="shared" si="41"/>
        <v/>
      </c>
      <c r="FD34" s="49" t="str">
        <f t="shared" si="41"/>
        <v/>
      </c>
      <c r="FE34" s="49" t="str">
        <f t="shared" si="41"/>
        <v/>
      </c>
      <c r="FF34" s="49" t="str">
        <f t="shared" si="42"/>
        <v/>
      </c>
      <c r="FG34" s="49" t="str">
        <f t="shared" si="42"/>
        <v/>
      </c>
      <c r="FH34" s="49" t="str">
        <f t="shared" si="42"/>
        <v/>
      </c>
      <c r="FI34" s="49" t="str">
        <f t="shared" si="42"/>
        <v/>
      </c>
      <c r="FJ34" s="49" t="str">
        <f t="shared" si="42"/>
        <v/>
      </c>
      <c r="FK34" s="49" t="str">
        <f t="shared" si="42"/>
        <v/>
      </c>
      <c r="FL34" s="49" t="str">
        <f t="shared" si="42"/>
        <v/>
      </c>
      <c r="FM34" s="49" t="str">
        <f t="shared" si="42"/>
        <v/>
      </c>
      <c r="FN34" s="49" t="str">
        <f t="shared" si="42"/>
        <v/>
      </c>
      <c r="FO34" s="49" t="str">
        <f t="shared" si="42"/>
        <v/>
      </c>
      <c r="FP34" s="49" t="str">
        <f t="shared" si="42"/>
        <v/>
      </c>
      <c r="FQ34" s="49" t="str">
        <f t="shared" si="42"/>
        <v/>
      </c>
      <c r="FR34" s="49" t="str">
        <f t="shared" si="42"/>
        <v/>
      </c>
      <c r="FS34" s="49" t="str">
        <f t="shared" si="42"/>
        <v/>
      </c>
      <c r="FT34" s="49" t="str">
        <f t="shared" si="42"/>
        <v/>
      </c>
      <c r="FU34" s="49" t="str">
        <f t="shared" si="42"/>
        <v/>
      </c>
      <c r="FV34" s="49" t="str">
        <f t="shared" si="43"/>
        <v/>
      </c>
      <c r="FW34" s="49" t="str">
        <f t="shared" si="43"/>
        <v/>
      </c>
      <c r="FX34" s="49" t="str">
        <f t="shared" si="43"/>
        <v/>
      </c>
      <c r="FY34" s="49" t="str">
        <f t="shared" si="43"/>
        <v/>
      </c>
      <c r="FZ34" s="49" t="str">
        <f t="shared" si="43"/>
        <v/>
      </c>
      <c r="GA34" s="49" t="str">
        <f t="shared" si="43"/>
        <v/>
      </c>
      <c r="GB34" s="49" t="str">
        <f t="shared" si="43"/>
        <v/>
      </c>
      <c r="GC34" s="49" t="str">
        <f t="shared" si="43"/>
        <v/>
      </c>
      <c r="GD34" s="49" t="str">
        <f t="shared" si="43"/>
        <v/>
      </c>
      <c r="GE34" s="49" t="str">
        <f t="shared" si="43"/>
        <v/>
      </c>
      <c r="GF34" s="49" t="str">
        <f t="shared" si="43"/>
        <v/>
      </c>
      <c r="GG34" s="49" t="str">
        <f t="shared" si="43"/>
        <v/>
      </c>
      <c r="GH34" s="49" t="str">
        <f t="shared" si="43"/>
        <v/>
      </c>
      <c r="GI34" s="49" t="str">
        <f t="shared" si="43"/>
        <v/>
      </c>
      <c r="GJ34" s="49" t="str">
        <f t="shared" si="43"/>
        <v/>
      </c>
      <c r="GK34" s="49" t="str">
        <f t="shared" si="43"/>
        <v/>
      </c>
      <c r="GL34" s="49" t="str">
        <f t="shared" si="44"/>
        <v/>
      </c>
      <c r="GM34" s="49" t="str">
        <f t="shared" si="44"/>
        <v/>
      </c>
      <c r="GN34" s="49" t="str">
        <f t="shared" si="44"/>
        <v/>
      </c>
      <c r="GO34" s="49" t="str">
        <f t="shared" si="44"/>
        <v/>
      </c>
      <c r="GP34" s="49" t="str">
        <f t="shared" si="44"/>
        <v/>
      </c>
      <c r="GQ34" s="49" t="str">
        <f t="shared" si="44"/>
        <v/>
      </c>
      <c r="GR34" s="49" t="str">
        <f t="shared" si="44"/>
        <v/>
      </c>
      <c r="GS34" s="49" t="str">
        <f t="shared" si="44"/>
        <v/>
      </c>
      <c r="GT34" s="49" t="str">
        <f t="shared" si="44"/>
        <v/>
      </c>
      <c r="GU34" s="49" t="str">
        <f t="shared" si="44"/>
        <v/>
      </c>
      <c r="GV34" s="49" t="str">
        <f t="shared" si="44"/>
        <v/>
      </c>
      <c r="GW34" s="49" t="str">
        <f t="shared" si="44"/>
        <v/>
      </c>
      <c r="GX34" s="49" t="str">
        <f t="shared" si="44"/>
        <v/>
      </c>
      <c r="GY34" s="49" t="str">
        <f t="shared" si="44"/>
        <v/>
      </c>
      <c r="GZ34" s="49" t="str">
        <f t="shared" si="44"/>
        <v/>
      </c>
      <c r="HA34" s="49" t="str">
        <f t="shared" si="44"/>
        <v/>
      </c>
      <c r="HB34" s="49" t="str">
        <f t="shared" si="45"/>
        <v/>
      </c>
      <c r="HC34" s="49" t="str">
        <f t="shared" si="45"/>
        <v/>
      </c>
      <c r="HD34" s="49" t="str">
        <f t="shared" si="45"/>
        <v/>
      </c>
      <c r="HE34" s="49" t="str">
        <f t="shared" si="45"/>
        <v/>
      </c>
      <c r="HF34" s="49" t="str">
        <f t="shared" si="45"/>
        <v/>
      </c>
      <c r="HG34" s="49" t="str">
        <f t="shared" si="45"/>
        <v/>
      </c>
      <c r="HH34" s="49" t="str">
        <f t="shared" si="45"/>
        <v/>
      </c>
      <c r="HI34" s="49" t="str">
        <f t="shared" si="45"/>
        <v/>
      </c>
      <c r="HJ34" s="49" t="str">
        <f t="shared" si="45"/>
        <v/>
      </c>
      <c r="HK34" s="49" t="str">
        <f t="shared" si="45"/>
        <v/>
      </c>
      <c r="HL34" s="49" t="str">
        <f t="shared" si="45"/>
        <v/>
      </c>
      <c r="HM34" s="49" t="str">
        <f t="shared" si="45"/>
        <v/>
      </c>
      <c r="HN34" s="49" t="str">
        <f t="shared" si="45"/>
        <v/>
      </c>
      <c r="HO34" s="49" t="str">
        <f t="shared" si="45"/>
        <v/>
      </c>
      <c r="HP34" s="49" t="str">
        <f t="shared" si="45"/>
        <v/>
      </c>
      <c r="HQ34" s="49" t="str">
        <f t="shared" si="45"/>
        <v/>
      </c>
      <c r="HR34" s="49" t="str">
        <f t="shared" si="46"/>
        <v/>
      </c>
      <c r="HS34" s="49" t="str">
        <f t="shared" si="16"/>
        <v/>
      </c>
      <c r="HT34" s="49" t="str">
        <f t="shared" si="16"/>
        <v/>
      </c>
      <c r="HU34" s="49" t="str">
        <f t="shared" si="16"/>
        <v/>
      </c>
      <c r="HV34" s="49" t="str">
        <f t="shared" si="16"/>
        <v/>
      </c>
      <c r="HW34" s="169" t="e">
        <f t="shared" si="56"/>
        <v>#N/A</v>
      </c>
      <c r="HX34" s="169" t="e">
        <f t="shared" si="56"/>
        <v>#N/A</v>
      </c>
      <c r="HY34" s="169" t="e">
        <f t="shared" si="56"/>
        <v>#N/A</v>
      </c>
      <c r="HZ34" s="169" t="e">
        <f t="shared" si="56"/>
        <v>#N/A</v>
      </c>
      <c r="IA34" s="169" t="e">
        <f t="shared" si="47"/>
        <v>#N/A</v>
      </c>
      <c r="IB34" s="169" t="e">
        <f t="shared" si="47"/>
        <v>#N/A</v>
      </c>
      <c r="IC34" s="169" t="e">
        <f t="shared" si="47"/>
        <v>#N/A</v>
      </c>
      <c r="ID34" s="169" t="e">
        <f t="shared" si="47"/>
        <v>#N/A</v>
      </c>
      <c r="IE34" s="169" t="e">
        <f t="shared" si="47"/>
        <v>#N/A</v>
      </c>
      <c r="IF34" s="169" t="e">
        <f t="shared" si="47"/>
        <v>#N/A</v>
      </c>
      <c r="IG34" s="169" t="e">
        <f t="shared" si="47"/>
        <v>#N/A</v>
      </c>
      <c r="IH34" s="169" t="e">
        <f t="shared" si="47"/>
        <v>#N/A</v>
      </c>
      <c r="II34" s="169" t="e">
        <f t="shared" si="47"/>
        <v>#N/A</v>
      </c>
      <c r="IJ34" s="169" t="e">
        <f t="shared" si="47"/>
        <v>#N/A</v>
      </c>
      <c r="IK34" s="169" t="e">
        <f t="shared" si="47"/>
        <v>#N/A</v>
      </c>
      <c r="IL34" s="169" t="e">
        <f t="shared" si="47"/>
        <v>#N/A</v>
      </c>
      <c r="IM34" s="169" t="e">
        <f t="shared" si="47"/>
        <v>#N/A</v>
      </c>
      <c r="IN34" s="169" t="e">
        <f t="shared" si="47"/>
        <v>#N/A</v>
      </c>
      <c r="IO34" s="169" t="e">
        <f t="shared" si="47"/>
        <v>#N/A</v>
      </c>
      <c r="IP34" s="169" t="e">
        <f t="shared" si="47"/>
        <v>#N/A</v>
      </c>
      <c r="IQ34" s="169" t="e">
        <f t="shared" si="57"/>
        <v>#N/A</v>
      </c>
      <c r="IR34" s="169" t="e">
        <f t="shared" si="57"/>
        <v>#N/A</v>
      </c>
      <c r="IS34" s="169" t="e">
        <f t="shared" si="57"/>
        <v>#N/A</v>
      </c>
      <c r="IT34" s="169" t="e">
        <f t="shared" si="57"/>
        <v>#N/A</v>
      </c>
      <c r="IU34" s="169" t="e">
        <f t="shared" si="57"/>
        <v>#N/A</v>
      </c>
      <c r="IV34" s="169" t="e">
        <f t="shared" si="57"/>
        <v>#N/A</v>
      </c>
      <c r="IW34" s="169" t="e">
        <f t="shared" si="57"/>
        <v>#N/A</v>
      </c>
      <c r="IX34" s="169" t="e">
        <f t="shared" si="57"/>
        <v>#N/A</v>
      </c>
      <c r="IY34" s="169" t="e">
        <f t="shared" si="57"/>
        <v>#N/A</v>
      </c>
      <c r="IZ34" s="169" t="e">
        <f t="shared" si="57"/>
        <v>#N/A</v>
      </c>
      <c r="JA34" s="169" t="e">
        <f t="shared" si="57"/>
        <v>#N/A</v>
      </c>
      <c r="JB34" s="169" t="e">
        <f t="shared" si="57"/>
        <v>#N/A</v>
      </c>
      <c r="JC34" s="169" t="e">
        <f t="shared" si="57"/>
        <v>#N/A</v>
      </c>
      <c r="JD34" s="169" t="e">
        <f t="shared" si="57"/>
        <v>#N/A</v>
      </c>
      <c r="JE34" s="169" t="e">
        <f t="shared" si="57"/>
        <v>#N/A</v>
      </c>
      <c r="JF34" s="169" t="e">
        <f t="shared" si="57"/>
        <v>#N/A</v>
      </c>
      <c r="JG34" s="169" t="e">
        <f t="shared" si="58"/>
        <v>#N/A</v>
      </c>
      <c r="JH34" s="169" t="e">
        <f t="shared" si="58"/>
        <v>#N/A</v>
      </c>
      <c r="JI34" s="169" t="e">
        <f t="shared" si="58"/>
        <v>#N/A</v>
      </c>
      <c r="JJ34" s="169" t="e">
        <f t="shared" si="58"/>
        <v>#N/A</v>
      </c>
      <c r="JK34" s="169" t="e">
        <f t="shared" si="58"/>
        <v>#N/A</v>
      </c>
      <c r="JL34" s="169" t="e">
        <f t="shared" si="58"/>
        <v>#N/A</v>
      </c>
      <c r="JM34" s="169" t="e">
        <f t="shared" si="58"/>
        <v>#N/A</v>
      </c>
      <c r="JN34" s="169" t="e">
        <f t="shared" si="58"/>
        <v>#N/A</v>
      </c>
      <c r="JO34" s="169" t="e">
        <f t="shared" si="58"/>
        <v>#N/A</v>
      </c>
      <c r="JP34" s="169" t="e">
        <f t="shared" si="58"/>
        <v>#N/A</v>
      </c>
      <c r="JQ34" s="169" t="e">
        <f t="shared" si="58"/>
        <v>#N/A</v>
      </c>
      <c r="JR34" s="169" t="e">
        <f t="shared" si="58"/>
        <v>#N/A</v>
      </c>
      <c r="JS34" s="169" t="e">
        <f t="shared" si="58"/>
        <v>#N/A</v>
      </c>
      <c r="JT34" s="169" t="e">
        <f t="shared" si="58"/>
        <v>#N/A</v>
      </c>
      <c r="JU34" s="169" t="e">
        <f t="shared" si="58"/>
        <v>#N/A</v>
      </c>
      <c r="JV34" s="169" t="e">
        <f t="shared" si="58"/>
        <v>#N/A</v>
      </c>
      <c r="JW34" s="169" t="e">
        <f t="shared" si="48"/>
        <v>#N/A</v>
      </c>
      <c r="JX34" s="169" t="e">
        <f t="shared" si="48"/>
        <v>#N/A</v>
      </c>
      <c r="JY34" s="169" t="e">
        <f t="shared" si="48"/>
        <v>#N/A</v>
      </c>
      <c r="JZ34" s="169" t="e">
        <f t="shared" si="48"/>
        <v>#N/A</v>
      </c>
      <c r="KA34" s="169" t="e">
        <f t="shared" si="48"/>
        <v>#N/A</v>
      </c>
      <c r="KB34" s="169" t="e">
        <f t="shared" si="48"/>
        <v>#N/A</v>
      </c>
      <c r="KC34" s="169" t="e">
        <f t="shared" si="48"/>
        <v>#N/A</v>
      </c>
      <c r="KD34" s="169" t="e">
        <f t="shared" si="48"/>
        <v>#N/A</v>
      </c>
      <c r="KE34" s="169" t="e">
        <f t="shared" si="48"/>
        <v>#N/A</v>
      </c>
      <c r="KF34" s="169" t="e">
        <f t="shared" si="48"/>
        <v>#N/A</v>
      </c>
      <c r="KG34" s="169" t="e">
        <f t="shared" si="48"/>
        <v>#N/A</v>
      </c>
      <c r="KH34" s="169" t="e">
        <f t="shared" si="59"/>
        <v>#N/A</v>
      </c>
      <c r="KI34" s="169" t="e">
        <f t="shared" si="59"/>
        <v>#N/A</v>
      </c>
      <c r="KJ34" s="169" t="e">
        <f t="shared" si="59"/>
        <v>#N/A</v>
      </c>
      <c r="KK34" s="169" t="e">
        <f t="shared" si="59"/>
        <v>#N/A</v>
      </c>
      <c r="KL34" s="169" t="e">
        <f t="shared" si="59"/>
        <v>#N/A</v>
      </c>
      <c r="KM34" s="169" t="e">
        <f t="shared" si="49"/>
        <v>#N/A</v>
      </c>
      <c r="KN34" s="169" t="e">
        <f t="shared" si="49"/>
        <v>#N/A</v>
      </c>
      <c r="KO34" s="169" t="e">
        <f t="shared" si="49"/>
        <v>#N/A</v>
      </c>
      <c r="KP34" s="169" t="e">
        <f t="shared" si="49"/>
        <v>#N/A</v>
      </c>
      <c r="KQ34" s="169" t="e">
        <f t="shared" si="49"/>
        <v>#N/A</v>
      </c>
      <c r="KR34" s="169" t="e">
        <f t="shared" si="49"/>
        <v>#N/A</v>
      </c>
      <c r="KS34" s="169" t="e">
        <f t="shared" si="49"/>
        <v>#N/A</v>
      </c>
      <c r="KT34" s="169" t="e">
        <f t="shared" si="49"/>
        <v>#N/A</v>
      </c>
      <c r="KU34" s="169" t="e">
        <f t="shared" si="49"/>
        <v>#N/A</v>
      </c>
      <c r="KV34" s="169" t="e">
        <f t="shared" si="49"/>
        <v>#N/A</v>
      </c>
      <c r="KW34" s="169" t="e">
        <f t="shared" si="49"/>
        <v>#N/A</v>
      </c>
      <c r="KX34" s="169" t="e">
        <f t="shared" si="49"/>
        <v>#N/A</v>
      </c>
      <c r="KY34" s="169" t="e">
        <f t="shared" si="49"/>
        <v>#N/A</v>
      </c>
      <c r="KZ34" s="169" t="e">
        <f t="shared" si="49"/>
        <v>#N/A</v>
      </c>
      <c r="LA34" s="169" t="e">
        <f t="shared" si="49"/>
        <v>#N/A</v>
      </c>
      <c r="LB34" s="169" t="e">
        <f t="shared" si="49"/>
        <v>#N/A</v>
      </c>
      <c r="LC34" s="169" t="e">
        <f t="shared" si="60"/>
        <v>#N/A</v>
      </c>
      <c r="LD34" s="169" t="e">
        <f t="shared" si="60"/>
        <v>#N/A</v>
      </c>
      <c r="LE34" s="169" t="e">
        <f t="shared" si="60"/>
        <v>#N/A</v>
      </c>
      <c r="LF34" s="169" t="e">
        <f t="shared" si="60"/>
        <v>#N/A</v>
      </c>
      <c r="LG34" s="169" t="e">
        <f t="shared" si="60"/>
        <v>#N/A</v>
      </c>
      <c r="LH34" s="169" t="e">
        <f t="shared" si="60"/>
        <v>#N/A</v>
      </c>
      <c r="LI34" s="169" t="e">
        <f t="shared" si="60"/>
        <v>#N/A</v>
      </c>
      <c r="LJ34" s="169" t="e">
        <f t="shared" si="60"/>
        <v>#N/A</v>
      </c>
      <c r="LK34" s="169" t="e">
        <f t="shared" si="60"/>
        <v>#N/A</v>
      </c>
      <c r="LL34" s="169" t="e">
        <f t="shared" si="60"/>
        <v>#N/A</v>
      </c>
      <c r="LM34" s="169" t="e">
        <f t="shared" si="60"/>
        <v>#N/A</v>
      </c>
      <c r="LN34" s="169" t="e">
        <f t="shared" si="60"/>
        <v>#N/A</v>
      </c>
      <c r="LO34" s="169" t="e">
        <f t="shared" si="60"/>
        <v>#N/A</v>
      </c>
      <c r="LP34" s="169" t="e">
        <f t="shared" si="60"/>
        <v>#N/A</v>
      </c>
      <c r="LQ34" s="169" t="e">
        <f t="shared" si="60"/>
        <v>#N/A</v>
      </c>
      <c r="LR34" s="169" t="e">
        <f t="shared" si="60"/>
        <v>#N/A</v>
      </c>
      <c r="LS34" s="169" t="e">
        <f t="shared" si="61"/>
        <v>#N/A</v>
      </c>
      <c r="LT34" s="169" t="e">
        <f t="shared" si="61"/>
        <v>#N/A</v>
      </c>
      <c r="LU34" s="169" t="e">
        <f t="shared" si="61"/>
        <v>#N/A</v>
      </c>
      <c r="LV34" s="169" t="e">
        <f t="shared" si="61"/>
        <v>#N/A</v>
      </c>
      <c r="LW34" s="169" t="e">
        <f t="shared" si="61"/>
        <v>#N/A</v>
      </c>
      <c r="LX34" s="169" t="e">
        <f t="shared" si="61"/>
        <v>#N/A</v>
      </c>
      <c r="LY34" s="169" t="e">
        <f t="shared" si="61"/>
        <v>#N/A</v>
      </c>
      <c r="LZ34" s="169" t="e">
        <f t="shared" si="61"/>
        <v>#N/A</v>
      </c>
      <c r="MA34" s="169" t="e">
        <f t="shared" si="61"/>
        <v>#N/A</v>
      </c>
      <c r="MB34" s="169" t="e">
        <f t="shared" si="61"/>
        <v>#N/A</v>
      </c>
      <c r="MC34" s="169" t="e">
        <f t="shared" si="61"/>
        <v>#N/A</v>
      </c>
      <c r="MD34" s="169" t="e">
        <f t="shared" si="61"/>
        <v>#N/A</v>
      </c>
      <c r="ME34" s="169" t="e">
        <f t="shared" si="61"/>
        <v>#N/A</v>
      </c>
      <c r="MF34" s="169" t="e">
        <f t="shared" si="61"/>
        <v>#N/A</v>
      </c>
      <c r="MG34" s="169" t="e">
        <f t="shared" si="61"/>
        <v>#N/A</v>
      </c>
      <c r="MH34" s="169" t="e">
        <f t="shared" si="61"/>
        <v>#N/A</v>
      </c>
      <c r="MI34" s="169" t="e">
        <f t="shared" si="50"/>
        <v>#N/A</v>
      </c>
      <c r="MJ34" s="169" t="e">
        <f t="shared" si="50"/>
        <v>#N/A</v>
      </c>
      <c r="MK34" s="169" t="e">
        <f t="shared" si="50"/>
        <v>#N/A</v>
      </c>
      <c r="ML34" s="169" t="e">
        <f t="shared" si="50"/>
        <v>#N/A</v>
      </c>
      <c r="MM34" s="169" t="e">
        <f t="shared" si="50"/>
        <v>#N/A</v>
      </c>
      <c r="MN34" s="169" t="e">
        <f t="shared" si="50"/>
        <v>#N/A</v>
      </c>
      <c r="MO34" s="169" t="e">
        <f t="shared" si="50"/>
        <v>#N/A</v>
      </c>
      <c r="MP34" s="169" t="e">
        <f t="shared" si="50"/>
        <v>#N/A</v>
      </c>
      <c r="MQ34" s="169" t="e">
        <f t="shared" si="50"/>
        <v>#N/A</v>
      </c>
      <c r="MR34" s="169" t="e">
        <f t="shared" si="50"/>
        <v>#N/A</v>
      </c>
      <c r="MS34" s="169" t="e">
        <f t="shared" si="50"/>
        <v>#N/A</v>
      </c>
      <c r="MT34" s="169" t="e">
        <f t="shared" si="62"/>
        <v>#N/A</v>
      </c>
      <c r="MU34" s="169" t="e">
        <f t="shared" si="62"/>
        <v>#N/A</v>
      </c>
      <c r="MV34" s="169" t="e">
        <f t="shared" si="62"/>
        <v>#N/A</v>
      </c>
      <c r="MW34" s="169" t="e">
        <f t="shared" si="62"/>
        <v>#N/A</v>
      </c>
      <c r="MX34" s="169" t="e">
        <f t="shared" si="62"/>
        <v>#N/A</v>
      </c>
      <c r="MY34" s="169" t="e">
        <f t="shared" si="51"/>
        <v>#N/A</v>
      </c>
      <c r="MZ34" s="169" t="e">
        <f t="shared" si="51"/>
        <v>#N/A</v>
      </c>
      <c r="NA34" s="169" t="e">
        <f t="shared" si="51"/>
        <v>#N/A</v>
      </c>
      <c r="NB34" s="169" t="e">
        <f t="shared" si="51"/>
        <v>#N/A</v>
      </c>
      <c r="NC34" s="169" t="e">
        <f t="shared" si="51"/>
        <v>#N/A</v>
      </c>
      <c r="ND34" s="169" t="e">
        <f t="shared" si="51"/>
        <v>#N/A</v>
      </c>
      <c r="NE34" s="169" t="e">
        <f t="shared" si="51"/>
        <v>#N/A</v>
      </c>
      <c r="NF34" s="169" t="e">
        <f t="shared" si="51"/>
        <v>#N/A</v>
      </c>
      <c r="NG34" s="169" t="e">
        <f t="shared" si="51"/>
        <v>#N/A</v>
      </c>
      <c r="NH34" s="169" t="e">
        <f t="shared" si="51"/>
        <v>#N/A</v>
      </c>
      <c r="NI34" s="169" t="e">
        <f t="shared" si="51"/>
        <v>#N/A</v>
      </c>
      <c r="NJ34" s="169" t="e">
        <f t="shared" si="51"/>
        <v>#N/A</v>
      </c>
      <c r="NK34" s="169" t="e">
        <f t="shared" si="51"/>
        <v>#N/A</v>
      </c>
      <c r="NL34" s="169" t="e">
        <f t="shared" si="51"/>
        <v>#N/A</v>
      </c>
      <c r="NM34" s="169" t="e">
        <f t="shared" si="51"/>
        <v>#N/A</v>
      </c>
      <c r="NN34" s="169" t="e">
        <f t="shared" si="51"/>
        <v>#N/A</v>
      </c>
      <c r="NO34" s="169" t="e">
        <f t="shared" si="63"/>
        <v>#N/A</v>
      </c>
      <c r="NP34" s="169" t="e">
        <f t="shared" si="63"/>
        <v>#N/A</v>
      </c>
      <c r="NQ34" s="169" t="e">
        <f t="shared" si="63"/>
        <v>#N/A</v>
      </c>
      <c r="NR34" s="169" t="e">
        <f t="shared" si="63"/>
        <v>#N/A</v>
      </c>
      <c r="NS34" s="169" t="e">
        <f t="shared" si="63"/>
        <v>#N/A</v>
      </c>
      <c r="NT34" s="169" t="e">
        <f t="shared" si="63"/>
        <v>#N/A</v>
      </c>
      <c r="NU34" s="169" t="e">
        <f t="shared" si="63"/>
        <v>#N/A</v>
      </c>
      <c r="NV34" s="169" t="e">
        <f t="shared" si="63"/>
        <v>#N/A</v>
      </c>
      <c r="NW34" s="169" t="e">
        <f t="shared" si="63"/>
        <v>#N/A</v>
      </c>
      <c r="NX34" s="169" t="e">
        <f t="shared" si="63"/>
        <v>#N/A</v>
      </c>
      <c r="NY34" s="169" t="e">
        <f t="shared" si="63"/>
        <v>#N/A</v>
      </c>
      <c r="NZ34" s="169" t="e">
        <f t="shared" si="63"/>
        <v>#N/A</v>
      </c>
      <c r="OA34" s="169" t="e">
        <f t="shared" si="63"/>
        <v>#N/A</v>
      </c>
      <c r="OB34" s="169" t="e">
        <f t="shared" si="63"/>
        <v>#N/A</v>
      </c>
      <c r="OC34" s="169" t="e">
        <f t="shared" si="63"/>
        <v>#N/A</v>
      </c>
      <c r="OD34" s="169" t="e">
        <f t="shared" si="63"/>
        <v>#N/A</v>
      </c>
      <c r="OE34" s="169" t="e">
        <f t="shared" si="64"/>
        <v>#N/A</v>
      </c>
      <c r="OF34" s="169" t="e">
        <f t="shared" si="64"/>
        <v>#N/A</v>
      </c>
      <c r="OG34" s="169" t="e">
        <f t="shared" si="64"/>
        <v>#N/A</v>
      </c>
      <c r="OH34" s="169" t="e">
        <f t="shared" si="64"/>
        <v>#N/A</v>
      </c>
      <c r="OI34" s="169" t="e">
        <f t="shared" si="64"/>
        <v>#N/A</v>
      </c>
      <c r="OJ34" s="169" t="e">
        <f t="shared" si="64"/>
        <v>#N/A</v>
      </c>
      <c r="OK34" s="169" t="e">
        <f t="shared" si="64"/>
        <v>#N/A</v>
      </c>
      <c r="OL34" s="169" t="e">
        <f t="shared" si="64"/>
        <v>#N/A</v>
      </c>
      <c r="OM34" s="169" t="e">
        <f t="shared" si="64"/>
        <v>#N/A</v>
      </c>
      <c r="ON34" s="169" t="e">
        <f t="shared" si="64"/>
        <v>#N/A</v>
      </c>
      <c r="OO34" s="169" t="e">
        <f t="shared" si="64"/>
        <v>#N/A</v>
      </c>
      <c r="OP34" s="169" t="e">
        <f t="shared" si="64"/>
        <v>#N/A</v>
      </c>
      <c r="OQ34" s="169" t="e">
        <f t="shared" si="64"/>
        <v>#N/A</v>
      </c>
      <c r="OR34" s="169" t="e">
        <f t="shared" si="64"/>
        <v>#N/A</v>
      </c>
      <c r="OS34" s="169" t="e">
        <f t="shared" si="64"/>
        <v>#N/A</v>
      </c>
      <c r="OT34" s="169" t="e">
        <f t="shared" si="64"/>
        <v>#N/A</v>
      </c>
      <c r="OU34" s="169" t="e">
        <f t="shared" si="52"/>
        <v>#N/A</v>
      </c>
      <c r="OV34" s="169" t="e">
        <f t="shared" si="52"/>
        <v>#N/A</v>
      </c>
      <c r="OW34" s="169" t="e">
        <f t="shared" si="52"/>
        <v>#N/A</v>
      </c>
      <c r="OX34" s="169" t="e">
        <f t="shared" si="52"/>
        <v>#N/A</v>
      </c>
      <c r="OY34" s="169" t="e">
        <f t="shared" si="52"/>
        <v>#N/A</v>
      </c>
      <c r="OZ34" s="169" t="e">
        <f t="shared" si="52"/>
        <v>#N/A</v>
      </c>
      <c r="PA34" s="169" t="e">
        <f t="shared" si="52"/>
        <v>#N/A</v>
      </c>
      <c r="PB34" s="169" t="e">
        <f t="shared" si="52"/>
        <v>#N/A</v>
      </c>
      <c r="PC34" s="169" t="e">
        <f t="shared" si="52"/>
        <v>#N/A</v>
      </c>
      <c r="PD34" s="169" t="e">
        <f t="shared" si="52"/>
        <v>#N/A</v>
      </c>
      <c r="PE34" s="169" t="e">
        <f t="shared" si="52"/>
        <v>#N/A</v>
      </c>
      <c r="PF34" s="169" t="e">
        <f t="shared" si="65"/>
        <v>#N/A</v>
      </c>
      <c r="PG34" s="169" t="e">
        <f t="shared" si="65"/>
        <v>#N/A</v>
      </c>
      <c r="PH34" s="169" t="e">
        <f t="shared" si="65"/>
        <v>#N/A</v>
      </c>
      <c r="PI34" s="169" t="e">
        <f t="shared" si="65"/>
        <v>#N/A</v>
      </c>
      <c r="PJ34" s="169" t="e">
        <f t="shared" si="65"/>
        <v>#N/A</v>
      </c>
      <c r="PK34" s="169" t="e">
        <f t="shared" si="65"/>
        <v>#N/A</v>
      </c>
      <c r="PL34" s="169" t="e">
        <f t="shared" si="65"/>
        <v>#N/A</v>
      </c>
      <c r="PM34" s="169" t="e">
        <f t="shared" si="65"/>
        <v>#N/A</v>
      </c>
      <c r="PN34" s="169" t="e">
        <f t="shared" si="65"/>
        <v>#N/A</v>
      </c>
      <c r="PO34" s="169" t="e">
        <f t="shared" si="65"/>
        <v>#N/A</v>
      </c>
    </row>
    <row r="35" spans="1:431" hidden="1" x14ac:dyDescent="0.75">
      <c r="A35" s="390"/>
      <c r="B35" s="396" t="str">
        <f>IF($R35="","",ROUND(_xlfn.NORM.INV(ABS(VLOOKUP($T$1,VLookups!$A$43:$B$44,2,FALSE)-B$2),$N35,$R35),0))</f>
        <v/>
      </c>
      <c r="C35" s="403" t="str">
        <f t="shared" si="30"/>
        <v/>
      </c>
      <c r="D35" s="404" t="str">
        <f t="shared" si="31"/>
        <v/>
      </c>
      <c r="E35" s="109"/>
      <c r="F35" s="117"/>
      <c r="G35" s="122" t="str">
        <f t="shared" si="32"/>
        <v/>
      </c>
      <c r="H35" s="95"/>
      <c r="I35" s="122" t="str">
        <f t="shared" si="33"/>
        <v/>
      </c>
      <c r="J35" s="117"/>
      <c r="K35" s="110"/>
      <c r="L35" s="124" t="str">
        <f t="shared" si="0"/>
        <v/>
      </c>
      <c r="M35" s="124" t="str">
        <f t="shared" si="1"/>
        <v/>
      </c>
      <c r="N35" s="73" t="str">
        <f t="shared" si="34"/>
        <v/>
      </c>
      <c r="O35" s="23"/>
      <c r="P35" s="57"/>
      <c r="Q35" s="280"/>
      <c r="R35" s="74" t="str">
        <f>IF(AND(G35&gt;0,H35&gt;0,I35&gt;0),IF(ISBLANK(Q35),IF(ISBLANK(O35),"",(I35-G35)*VLOOKUP(O35,VLookups!$A$4:$B$13,2,FALSE)),Q35),"")</f>
        <v/>
      </c>
      <c r="S35" s="75" t="str">
        <f t="shared" si="2"/>
        <v/>
      </c>
      <c r="T35" s="95"/>
      <c r="U35" s="270" t="str">
        <f>IF(AND(T35&gt;0,H35&gt;0,NOT(R35="")),ABS(VLOOKUP($T$1,VLookups!$A$43:$B$44,2,FALSE)-_xlfn.NORM.DIST(T35,N35,R35,TRUE)),"")</f>
        <v/>
      </c>
      <c r="V35" s="94" t="str">
        <f>IF(AND($G35&gt;0,$H35&gt;0,$I35&gt;0,NOT(ISBLANK($O35))),_xlfn.NORM.INV(ABS(VLOOKUP($T$1,VLookups!$A$43:$B$44,2,FALSE)-V$3),$N35,$R35),"")</f>
        <v/>
      </c>
      <c r="W35" s="93" t="str">
        <f>IF(AND($G35&gt;0,$H35&gt;0,$I35&gt;0,NOT(ISBLANK($O35))),_xlfn.NORM.INV(ABS(VLOOKUP($T$1,VLookups!$A$43:$B$44,2,FALSE)-W$3),$N35,$R35),"")</f>
        <v/>
      </c>
      <c r="X35" s="94" t="str">
        <f>IF(AND($G35&gt;0,$H35&gt;0,$I35&gt;0,NOT(ISBLANK($O35))),_xlfn.NORM.INV(ABS(VLOOKUP($T$1,VLookups!$A$43:$B$44,2,FALSE)-X$3),$N35,$R35),"")</f>
        <v/>
      </c>
      <c r="Y35" s="93" t="str">
        <f>IF(AND($G35&gt;0,$H35&gt;0,$I35&gt;0,NOT(ISBLANK($O35))),_xlfn.NORM.INV(ABS(VLOOKUP($T$1,VLookups!$A$43:$B$44,2,FALSE)-Y$3),$N35,$R35),"")</f>
        <v/>
      </c>
      <c r="Z35" s="94" t="str">
        <f>IF(AND($G35&gt;0,$H35&gt;0,$I35&gt;0,NOT(ISBLANK($O35))),_xlfn.NORM.INV(ABS(VLOOKUP($T$1,VLookups!$A$43:$B$44,2,FALSE)-Z$3),$N35,$R35),"")</f>
        <v/>
      </c>
      <c r="AA35" s="93" t="str">
        <f>IF(AND($G35&gt;0,$H35&gt;0,$I35&gt;0,NOT(ISBLANK($O35))),_xlfn.NORM.INV(ABS(VLOOKUP($T$1,VLookups!$A$43:$B$44,2,FALSE)-AA$3),$N35,$R35),"")</f>
        <v/>
      </c>
      <c r="AB35" s="5"/>
      <c r="AC35" s="168" t="str">
        <f t="shared" si="35"/>
        <v/>
      </c>
      <c r="AD35" s="49" t="str">
        <f t="shared" si="71"/>
        <v/>
      </c>
      <c r="AE35" s="49" t="str">
        <f t="shared" si="71"/>
        <v/>
      </c>
      <c r="AF35" s="49" t="str">
        <f t="shared" si="71"/>
        <v/>
      </c>
      <c r="AG35" s="49" t="str">
        <f t="shared" si="71"/>
        <v/>
      </c>
      <c r="AH35" s="49" t="str">
        <f t="shared" si="71"/>
        <v/>
      </c>
      <c r="AI35" s="49" t="str">
        <f t="shared" si="71"/>
        <v/>
      </c>
      <c r="AJ35" s="49" t="str">
        <f t="shared" si="71"/>
        <v/>
      </c>
      <c r="AK35" s="49" t="str">
        <f t="shared" si="71"/>
        <v/>
      </c>
      <c r="AL35" s="49" t="str">
        <f t="shared" si="71"/>
        <v/>
      </c>
      <c r="AM35" s="49" t="str">
        <f t="shared" si="71"/>
        <v/>
      </c>
      <c r="AN35" s="49" t="str">
        <f t="shared" si="71"/>
        <v/>
      </c>
      <c r="AO35" s="49" t="str">
        <f t="shared" si="71"/>
        <v/>
      </c>
      <c r="AP35" s="49" t="str">
        <f t="shared" si="71"/>
        <v/>
      </c>
      <c r="AQ35" s="49" t="str">
        <f t="shared" si="71"/>
        <v/>
      </c>
      <c r="AR35" s="49" t="str">
        <f t="shared" si="71"/>
        <v/>
      </c>
      <c r="AS35" s="49" t="str">
        <f t="shared" si="71"/>
        <v/>
      </c>
      <c r="AT35" s="49" t="str">
        <f t="shared" si="67"/>
        <v/>
      </c>
      <c r="AU35" s="49" t="str">
        <f t="shared" si="67"/>
        <v/>
      </c>
      <c r="AV35" s="49" t="str">
        <f t="shared" si="67"/>
        <v/>
      </c>
      <c r="AW35" s="49" t="str">
        <f t="shared" si="67"/>
        <v/>
      </c>
      <c r="AX35" s="49" t="str">
        <f t="shared" si="67"/>
        <v/>
      </c>
      <c r="AY35" s="49" t="str">
        <f t="shared" si="67"/>
        <v/>
      </c>
      <c r="AZ35" s="49" t="str">
        <f t="shared" si="67"/>
        <v/>
      </c>
      <c r="BA35" s="49" t="str">
        <f t="shared" si="67"/>
        <v/>
      </c>
      <c r="BB35" s="49" t="str">
        <f t="shared" si="67"/>
        <v/>
      </c>
      <c r="BC35" s="49" t="str">
        <f t="shared" si="67"/>
        <v/>
      </c>
      <c r="BD35" s="49" t="str">
        <f t="shared" si="67"/>
        <v/>
      </c>
      <c r="BE35" s="49" t="str">
        <f t="shared" si="68"/>
        <v/>
      </c>
      <c r="BF35" s="49" t="str">
        <f t="shared" si="68"/>
        <v/>
      </c>
      <c r="BG35" s="49" t="str">
        <f t="shared" si="68"/>
        <v/>
      </c>
      <c r="BH35" s="49" t="str">
        <f t="shared" si="68"/>
        <v/>
      </c>
      <c r="BI35" s="49" t="str">
        <f t="shared" si="68"/>
        <v/>
      </c>
      <c r="BJ35" s="49" t="str">
        <f t="shared" si="68"/>
        <v/>
      </c>
      <c r="BK35" s="49" t="str">
        <f t="shared" si="68"/>
        <v/>
      </c>
      <c r="BL35" s="49" t="str">
        <f t="shared" si="68"/>
        <v/>
      </c>
      <c r="BM35" s="49" t="str">
        <f t="shared" si="68"/>
        <v/>
      </c>
      <c r="BN35" s="49" t="str">
        <f t="shared" si="68"/>
        <v/>
      </c>
      <c r="BO35" s="49" t="str">
        <f t="shared" si="68"/>
        <v/>
      </c>
      <c r="BP35" s="49" t="str">
        <f t="shared" si="68"/>
        <v/>
      </c>
      <c r="BQ35" s="49" t="str">
        <f t="shared" si="68"/>
        <v/>
      </c>
      <c r="BR35" s="49" t="str">
        <f t="shared" si="68"/>
        <v/>
      </c>
      <c r="BS35" s="49" t="str">
        <f t="shared" si="68"/>
        <v/>
      </c>
      <c r="BT35" s="49" t="str">
        <f t="shared" si="68"/>
        <v/>
      </c>
      <c r="BU35" s="49" t="str">
        <f t="shared" si="69"/>
        <v/>
      </c>
      <c r="BV35" s="49" t="str">
        <f t="shared" si="69"/>
        <v/>
      </c>
      <c r="BW35" s="49" t="str">
        <f t="shared" si="69"/>
        <v/>
      </c>
      <c r="BX35" s="49" t="str">
        <f t="shared" si="69"/>
        <v/>
      </c>
      <c r="BY35" s="49" t="str">
        <f t="shared" si="69"/>
        <v/>
      </c>
      <c r="BZ35" s="49" t="str">
        <f t="shared" si="69"/>
        <v/>
      </c>
      <c r="CA35" s="49" t="str">
        <f t="shared" si="69"/>
        <v/>
      </c>
      <c r="CB35" s="49" t="str">
        <f t="shared" si="69"/>
        <v/>
      </c>
      <c r="CC35" s="49" t="str">
        <f t="shared" si="69"/>
        <v/>
      </c>
      <c r="CD35" s="49" t="str">
        <f t="shared" si="69"/>
        <v/>
      </c>
      <c r="CE35" s="49" t="str">
        <f t="shared" si="69"/>
        <v/>
      </c>
      <c r="CF35" s="49" t="str">
        <f t="shared" si="69"/>
        <v/>
      </c>
      <c r="CG35" s="49" t="str">
        <f t="shared" si="69"/>
        <v/>
      </c>
      <c r="CH35" s="49" t="str">
        <f t="shared" si="69"/>
        <v/>
      </c>
      <c r="CI35" s="49" t="str">
        <f t="shared" si="69"/>
        <v/>
      </c>
      <c r="CJ35" s="49" t="str">
        <f t="shared" si="69"/>
        <v/>
      </c>
      <c r="CK35" s="49" t="str">
        <f t="shared" si="70"/>
        <v/>
      </c>
      <c r="CL35" s="49" t="str">
        <f t="shared" si="70"/>
        <v/>
      </c>
      <c r="CM35" s="49" t="str">
        <f t="shared" si="70"/>
        <v/>
      </c>
      <c r="CN35" s="49" t="str">
        <f t="shared" si="70"/>
        <v/>
      </c>
      <c r="CO35" s="49" t="str">
        <f t="shared" si="70"/>
        <v/>
      </c>
      <c r="CP35" s="49" t="str">
        <f t="shared" si="70"/>
        <v/>
      </c>
      <c r="CQ35" s="49" t="str">
        <f t="shared" si="70"/>
        <v/>
      </c>
      <c r="CR35" s="49" t="str">
        <f t="shared" si="70"/>
        <v/>
      </c>
      <c r="CS35" s="49" t="str">
        <f t="shared" si="70"/>
        <v/>
      </c>
      <c r="CT35" s="49" t="str">
        <f t="shared" si="70"/>
        <v/>
      </c>
      <c r="CU35" s="49" t="str">
        <f t="shared" si="70"/>
        <v/>
      </c>
      <c r="CV35" s="49" t="str">
        <f t="shared" si="70"/>
        <v/>
      </c>
      <c r="CW35" s="49" t="str">
        <f t="shared" si="70"/>
        <v/>
      </c>
      <c r="CX35" s="49" t="str">
        <f t="shared" si="70"/>
        <v/>
      </c>
      <c r="CY35" s="49" t="str">
        <f t="shared" si="70"/>
        <v/>
      </c>
      <c r="CZ35" s="49" t="str">
        <f t="shared" si="70"/>
        <v/>
      </c>
      <c r="DA35" s="49" t="str">
        <f t="shared" si="53"/>
        <v/>
      </c>
      <c r="DB35" s="49" t="str">
        <f t="shared" si="53"/>
        <v/>
      </c>
      <c r="DC35" s="49" t="str">
        <f t="shared" si="53"/>
        <v/>
      </c>
      <c r="DD35" s="49" t="str">
        <f t="shared" si="53"/>
        <v/>
      </c>
      <c r="DE35" s="49" t="str">
        <f t="shared" si="53"/>
        <v/>
      </c>
      <c r="DF35" s="49" t="str">
        <f t="shared" si="53"/>
        <v/>
      </c>
      <c r="DG35" s="49" t="str">
        <f t="shared" ref="DG35:DV50" si="72">IF(ISNONTEXT($AC35),DH35-$AC35,"")</f>
        <v/>
      </c>
      <c r="DH35" s="49" t="str">
        <f t="shared" si="72"/>
        <v/>
      </c>
      <c r="DI35" s="49" t="str">
        <f t="shared" si="72"/>
        <v/>
      </c>
      <c r="DJ35" s="49" t="str">
        <f t="shared" si="72"/>
        <v/>
      </c>
      <c r="DK35" s="49" t="str">
        <f t="shared" si="72"/>
        <v/>
      </c>
      <c r="DL35" s="49" t="str">
        <f t="shared" si="72"/>
        <v/>
      </c>
      <c r="DM35" s="49" t="str">
        <f t="shared" si="72"/>
        <v/>
      </c>
      <c r="DN35" s="49" t="str">
        <f t="shared" si="72"/>
        <v/>
      </c>
      <c r="DO35" s="49" t="str">
        <f t="shared" si="72"/>
        <v/>
      </c>
      <c r="DP35" s="49" t="str">
        <f t="shared" si="72"/>
        <v/>
      </c>
      <c r="DQ35" s="49" t="str">
        <f t="shared" si="72"/>
        <v/>
      </c>
      <c r="DR35" s="49" t="str">
        <f t="shared" si="72"/>
        <v/>
      </c>
      <c r="DS35" s="49" t="str">
        <f t="shared" si="72"/>
        <v/>
      </c>
      <c r="DT35" s="49" t="str">
        <f t="shared" si="72"/>
        <v/>
      </c>
      <c r="DU35" s="49" t="str">
        <f t="shared" si="72"/>
        <v/>
      </c>
      <c r="DV35" s="49" t="str">
        <f t="shared" si="72"/>
        <v/>
      </c>
      <c r="DW35" s="49" t="str">
        <f t="shared" si="54"/>
        <v/>
      </c>
      <c r="DX35" s="49" t="str">
        <f t="shared" si="54"/>
        <v/>
      </c>
      <c r="DY35" s="49" t="str">
        <f t="shared" si="54"/>
        <v/>
      </c>
      <c r="DZ35" s="183" t="str">
        <f t="shared" si="37"/>
        <v/>
      </c>
      <c r="EA35" s="49" t="str">
        <f t="shared" si="55"/>
        <v/>
      </c>
      <c r="EB35" s="49" t="str">
        <f t="shared" si="55"/>
        <v/>
      </c>
      <c r="EC35" s="49" t="str">
        <f t="shared" si="55"/>
        <v/>
      </c>
      <c r="ED35" s="49" t="str">
        <f t="shared" si="55"/>
        <v/>
      </c>
      <c r="EE35" s="49" t="str">
        <f t="shared" si="55"/>
        <v/>
      </c>
      <c r="EF35" s="49" t="str">
        <f t="shared" si="55"/>
        <v/>
      </c>
      <c r="EG35" s="49" t="str">
        <f t="shared" si="55"/>
        <v/>
      </c>
      <c r="EH35" s="49" t="str">
        <f t="shared" si="55"/>
        <v/>
      </c>
      <c r="EI35" s="49" t="str">
        <f t="shared" si="55"/>
        <v/>
      </c>
      <c r="EJ35" s="49" t="str">
        <f t="shared" si="55"/>
        <v/>
      </c>
      <c r="EK35" s="49" t="str">
        <f t="shared" si="55"/>
        <v/>
      </c>
      <c r="EL35" s="49" t="str">
        <f t="shared" si="55"/>
        <v/>
      </c>
      <c r="EM35" s="49" t="str">
        <f t="shared" si="55"/>
        <v/>
      </c>
      <c r="EN35" s="49" t="str">
        <f t="shared" si="55"/>
        <v/>
      </c>
      <c r="EO35" s="49" t="str">
        <f t="shared" si="55"/>
        <v/>
      </c>
      <c r="EP35" s="49" t="str">
        <f t="shared" si="41"/>
        <v/>
      </c>
      <c r="EQ35" s="49" t="str">
        <f t="shared" si="41"/>
        <v/>
      </c>
      <c r="ER35" s="49" t="str">
        <f t="shared" si="41"/>
        <v/>
      </c>
      <c r="ES35" s="49" t="str">
        <f t="shared" si="41"/>
        <v/>
      </c>
      <c r="ET35" s="49" t="str">
        <f t="shared" si="41"/>
        <v/>
      </c>
      <c r="EU35" s="49" t="str">
        <f t="shared" si="41"/>
        <v/>
      </c>
      <c r="EV35" s="49" t="str">
        <f t="shared" si="41"/>
        <v/>
      </c>
      <c r="EW35" s="49" t="str">
        <f t="shared" si="41"/>
        <v/>
      </c>
      <c r="EX35" s="49" t="str">
        <f t="shared" si="41"/>
        <v/>
      </c>
      <c r="EY35" s="49" t="str">
        <f t="shared" si="41"/>
        <v/>
      </c>
      <c r="EZ35" s="49" t="str">
        <f t="shared" si="41"/>
        <v/>
      </c>
      <c r="FA35" s="49" t="str">
        <f t="shared" si="41"/>
        <v/>
      </c>
      <c r="FB35" s="49" t="str">
        <f t="shared" si="41"/>
        <v/>
      </c>
      <c r="FC35" s="49" t="str">
        <f t="shared" si="41"/>
        <v/>
      </c>
      <c r="FD35" s="49" t="str">
        <f t="shared" ref="FD35:FS51" si="73">IF(ISNONTEXT($AC35),FC35+$AC35,"")</f>
        <v/>
      </c>
      <c r="FE35" s="49" t="str">
        <f t="shared" si="73"/>
        <v/>
      </c>
      <c r="FF35" s="49" t="str">
        <f t="shared" si="42"/>
        <v/>
      </c>
      <c r="FG35" s="49" t="str">
        <f t="shared" si="42"/>
        <v/>
      </c>
      <c r="FH35" s="49" t="str">
        <f t="shared" si="42"/>
        <v/>
      </c>
      <c r="FI35" s="49" t="str">
        <f t="shared" si="42"/>
        <v/>
      </c>
      <c r="FJ35" s="49" t="str">
        <f t="shared" si="42"/>
        <v/>
      </c>
      <c r="FK35" s="49" t="str">
        <f t="shared" si="42"/>
        <v/>
      </c>
      <c r="FL35" s="49" t="str">
        <f t="shared" si="42"/>
        <v/>
      </c>
      <c r="FM35" s="49" t="str">
        <f t="shared" si="42"/>
        <v/>
      </c>
      <c r="FN35" s="49" t="str">
        <f t="shared" si="42"/>
        <v/>
      </c>
      <c r="FO35" s="49" t="str">
        <f t="shared" si="42"/>
        <v/>
      </c>
      <c r="FP35" s="49" t="str">
        <f t="shared" si="42"/>
        <v/>
      </c>
      <c r="FQ35" s="49" t="str">
        <f t="shared" si="42"/>
        <v/>
      </c>
      <c r="FR35" s="49" t="str">
        <f t="shared" si="42"/>
        <v/>
      </c>
      <c r="FS35" s="49" t="str">
        <f t="shared" si="42"/>
        <v/>
      </c>
      <c r="FT35" s="49" t="str">
        <f t="shared" ref="FT35:GI51" si="74">IF(ISNONTEXT($AC35),FS35+$AC35,"")</f>
        <v/>
      </c>
      <c r="FU35" s="49" t="str">
        <f t="shared" si="74"/>
        <v/>
      </c>
      <c r="FV35" s="49" t="str">
        <f t="shared" si="43"/>
        <v/>
      </c>
      <c r="FW35" s="49" t="str">
        <f t="shared" si="43"/>
        <v/>
      </c>
      <c r="FX35" s="49" t="str">
        <f t="shared" si="43"/>
        <v/>
      </c>
      <c r="FY35" s="49" t="str">
        <f t="shared" si="43"/>
        <v/>
      </c>
      <c r="FZ35" s="49" t="str">
        <f t="shared" si="43"/>
        <v/>
      </c>
      <c r="GA35" s="49" t="str">
        <f t="shared" si="43"/>
        <v/>
      </c>
      <c r="GB35" s="49" t="str">
        <f t="shared" si="43"/>
        <v/>
      </c>
      <c r="GC35" s="49" t="str">
        <f t="shared" si="43"/>
        <v/>
      </c>
      <c r="GD35" s="49" t="str">
        <f t="shared" si="43"/>
        <v/>
      </c>
      <c r="GE35" s="49" t="str">
        <f t="shared" si="43"/>
        <v/>
      </c>
      <c r="GF35" s="49" t="str">
        <f t="shared" si="43"/>
        <v/>
      </c>
      <c r="GG35" s="49" t="str">
        <f t="shared" si="43"/>
        <v/>
      </c>
      <c r="GH35" s="49" t="str">
        <f t="shared" si="43"/>
        <v/>
      </c>
      <c r="GI35" s="49" t="str">
        <f t="shared" si="43"/>
        <v/>
      </c>
      <c r="GJ35" s="49" t="str">
        <f t="shared" ref="GJ35:GY51" si="75">IF(ISNONTEXT($AC35),GI35+$AC35,"")</f>
        <v/>
      </c>
      <c r="GK35" s="49" t="str">
        <f t="shared" si="75"/>
        <v/>
      </c>
      <c r="GL35" s="49" t="str">
        <f t="shared" si="44"/>
        <v/>
      </c>
      <c r="GM35" s="49" t="str">
        <f t="shared" si="44"/>
        <v/>
      </c>
      <c r="GN35" s="49" t="str">
        <f t="shared" si="44"/>
        <v/>
      </c>
      <c r="GO35" s="49" t="str">
        <f t="shared" si="44"/>
        <v/>
      </c>
      <c r="GP35" s="49" t="str">
        <f t="shared" si="44"/>
        <v/>
      </c>
      <c r="GQ35" s="49" t="str">
        <f t="shared" si="44"/>
        <v/>
      </c>
      <c r="GR35" s="49" t="str">
        <f t="shared" si="44"/>
        <v/>
      </c>
      <c r="GS35" s="49" t="str">
        <f t="shared" si="44"/>
        <v/>
      </c>
      <c r="GT35" s="49" t="str">
        <f t="shared" si="44"/>
        <v/>
      </c>
      <c r="GU35" s="49" t="str">
        <f t="shared" si="44"/>
        <v/>
      </c>
      <c r="GV35" s="49" t="str">
        <f t="shared" si="44"/>
        <v/>
      </c>
      <c r="GW35" s="49" t="str">
        <f t="shared" si="44"/>
        <v/>
      </c>
      <c r="GX35" s="49" t="str">
        <f t="shared" si="44"/>
        <v/>
      </c>
      <c r="GY35" s="49" t="str">
        <f t="shared" si="44"/>
        <v/>
      </c>
      <c r="GZ35" s="49" t="str">
        <f t="shared" ref="GZ35:HO51" si="76">IF(ISNONTEXT($AC35),GY35+$AC35,"")</f>
        <v/>
      </c>
      <c r="HA35" s="49" t="str">
        <f t="shared" si="76"/>
        <v/>
      </c>
      <c r="HB35" s="49" t="str">
        <f t="shared" si="45"/>
        <v/>
      </c>
      <c r="HC35" s="49" t="str">
        <f t="shared" si="45"/>
        <v/>
      </c>
      <c r="HD35" s="49" t="str">
        <f t="shared" si="45"/>
        <v/>
      </c>
      <c r="HE35" s="49" t="str">
        <f t="shared" si="45"/>
        <v/>
      </c>
      <c r="HF35" s="49" t="str">
        <f t="shared" si="45"/>
        <v/>
      </c>
      <c r="HG35" s="49" t="str">
        <f t="shared" si="45"/>
        <v/>
      </c>
      <c r="HH35" s="49" t="str">
        <f t="shared" si="45"/>
        <v/>
      </c>
      <c r="HI35" s="49" t="str">
        <f t="shared" si="45"/>
        <v/>
      </c>
      <c r="HJ35" s="49" t="str">
        <f t="shared" si="45"/>
        <v/>
      </c>
      <c r="HK35" s="49" t="str">
        <f t="shared" si="45"/>
        <v/>
      </c>
      <c r="HL35" s="49" t="str">
        <f t="shared" si="45"/>
        <v/>
      </c>
      <c r="HM35" s="49" t="str">
        <f t="shared" si="45"/>
        <v/>
      </c>
      <c r="HN35" s="49" t="str">
        <f t="shared" si="45"/>
        <v/>
      </c>
      <c r="HO35" s="49" t="str">
        <f t="shared" si="45"/>
        <v/>
      </c>
      <c r="HP35" s="49" t="str">
        <f t="shared" ref="HP35:HU98" si="77">IF(ISNONTEXT($AC35),HO35+$AC35,"")</f>
        <v/>
      </c>
      <c r="HQ35" s="49" t="str">
        <f t="shared" si="77"/>
        <v/>
      </c>
      <c r="HR35" s="49" t="str">
        <f t="shared" si="46"/>
        <v/>
      </c>
      <c r="HS35" s="49" t="str">
        <f t="shared" si="16"/>
        <v/>
      </c>
      <c r="HT35" s="49" t="str">
        <f t="shared" si="16"/>
        <v/>
      </c>
      <c r="HU35" s="49" t="str">
        <f t="shared" si="16"/>
        <v/>
      </c>
      <c r="HV35" s="49" t="str">
        <f t="shared" si="16"/>
        <v/>
      </c>
      <c r="HW35" s="169" t="e">
        <f t="shared" si="56"/>
        <v>#N/A</v>
      </c>
      <c r="HX35" s="169" t="e">
        <f t="shared" si="56"/>
        <v>#N/A</v>
      </c>
      <c r="HY35" s="169" t="e">
        <f t="shared" si="56"/>
        <v>#N/A</v>
      </c>
      <c r="HZ35" s="169" t="e">
        <f t="shared" si="56"/>
        <v>#N/A</v>
      </c>
      <c r="IA35" s="169" t="e">
        <f t="shared" si="56"/>
        <v>#N/A</v>
      </c>
      <c r="IB35" s="169" t="e">
        <f t="shared" si="56"/>
        <v>#N/A</v>
      </c>
      <c r="IC35" s="169" t="e">
        <f t="shared" si="56"/>
        <v>#N/A</v>
      </c>
      <c r="ID35" s="169" t="e">
        <f t="shared" si="56"/>
        <v>#N/A</v>
      </c>
      <c r="IE35" s="169" t="e">
        <f t="shared" si="56"/>
        <v>#N/A</v>
      </c>
      <c r="IF35" s="169" t="e">
        <f t="shared" si="56"/>
        <v>#N/A</v>
      </c>
      <c r="IG35" s="169" t="e">
        <f t="shared" si="56"/>
        <v>#N/A</v>
      </c>
      <c r="IH35" s="169" t="e">
        <f t="shared" si="56"/>
        <v>#N/A</v>
      </c>
      <c r="II35" s="169" t="e">
        <f t="shared" si="56"/>
        <v>#N/A</v>
      </c>
      <c r="IJ35" s="169" t="e">
        <f t="shared" si="56"/>
        <v>#N/A</v>
      </c>
      <c r="IK35" s="169" t="e">
        <f t="shared" si="56"/>
        <v>#N/A</v>
      </c>
      <c r="IL35" s="169" t="e">
        <f t="shared" si="56"/>
        <v>#N/A</v>
      </c>
      <c r="IM35" s="169" t="e">
        <f t="shared" ref="IM35:JB50" si="78">IF(ISNONTEXT($R35),_xlfn.NORM.DIST(AT35,$N35,$R35,FALSE),NA())</f>
        <v>#N/A</v>
      </c>
      <c r="IN35" s="169" t="e">
        <f t="shared" si="78"/>
        <v>#N/A</v>
      </c>
      <c r="IO35" s="169" t="e">
        <f t="shared" si="78"/>
        <v>#N/A</v>
      </c>
      <c r="IP35" s="169" t="e">
        <f t="shared" si="78"/>
        <v>#N/A</v>
      </c>
      <c r="IQ35" s="169" t="e">
        <f t="shared" si="78"/>
        <v>#N/A</v>
      </c>
      <c r="IR35" s="169" t="e">
        <f t="shared" si="78"/>
        <v>#N/A</v>
      </c>
      <c r="IS35" s="169" t="e">
        <f t="shared" si="78"/>
        <v>#N/A</v>
      </c>
      <c r="IT35" s="169" t="e">
        <f t="shared" si="78"/>
        <v>#N/A</v>
      </c>
      <c r="IU35" s="169" t="e">
        <f t="shared" si="78"/>
        <v>#N/A</v>
      </c>
      <c r="IV35" s="169" t="e">
        <f t="shared" si="78"/>
        <v>#N/A</v>
      </c>
      <c r="IW35" s="169" t="e">
        <f t="shared" si="78"/>
        <v>#N/A</v>
      </c>
      <c r="IX35" s="169" t="e">
        <f t="shared" si="78"/>
        <v>#N/A</v>
      </c>
      <c r="IY35" s="169" t="e">
        <f t="shared" si="78"/>
        <v>#N/A</v>
      </c>
      <c r="IZ35" s="169" t="e">
        <f t="shared" si="78"/>
        <v>#N/A</v>
      </c>
      <c r="JA35" s="169" t="e">
        <f t="shared" si="78"/>
        <v>#N/A</v>
      </c>
      <c r="JB35" s="169" t="e">
        <f t="shared" si="78"/>
        <v>#N/A</v>
      </c>
      <c r="JC35" s="169" t="e">
        <f t="shared" si="57"/>
        <v>#N/A</v>
      </c>
      <c r="JD35" s="169" t="e">
        <f t="shared" si="57"/>
        <v>#N/A</v>
      </c>
      <c r="JE35" s="169" t="e">
        <f t="shared" si="57"/>
        <v>#N/A</v>
      </c>
      <c r="JF35" s="169" t="e">
        <f t="shared" si="57"/>
        <v>#N/A</v>
      </c>
      <c r="JG35" s="169" t="e">
        <f t="shared" si="58"/>
        <v>#N/A</v>
      </c>
      <c r="JH35" s="169" t="e">
        <f t="shared" si="58"/>
        <v>#N/A</v>
      </c>
      <c r="JI35" s="169" t="e">
        <f t="shared" si="58"/>
        <v>#N/A</v>
      </c>
      <c r="JJ35" s="169" t="e">
        <f t="shared" si="58"/>
        <v>#N/A</v>
      </c>
      <c r="JK35" s="169" t="e">
        <f t="shared" si="58"/>
        <v>#N/A</v>
      </c>
      <c r="JL35" s="169" t="e">
        <f t="shared" si="58"/>
        <v>#N/A</v>
      </c>
      <c r="JM35" s="169" t="e">
        <f t="shared" si="58"/>
        <v>#N/A</v>
      </c>
      <c r="JN35" s="169" t="e">
        <f t="shared" si="58"/>
        <v>#N/A</v>
      </c>
      <c r="JO35" s="169" t="e">
        <f t="shared" si="58"/>
        <v>#N/A</v>
      </c>
      <c r="JP35" s="169" t="e">
        <f t="shared" si="58"/>
        <v>#N/A</v>
      </c>
      <c r="JQ35" s="169" t="e">
        <f t="shared" si="58"/>
        <v>#N/A</v>
      </c>
      <c r="JR35" s="169" t="e">
        <f t="shared" si="58"/>
        <v>#N/A</v>
      </c>
      <c r="JS35" s="169" t="e">
        <f t="shared" si="58"/>
        <v>#N/A</v>
      </c>
      <c r="JT35" s="169" t="e">
        <f t="shared" si="58"/>
        <v>#N/A</v>
      </c>
      <c r="JU35" s="169" t="e">
        <f t="shared" si="58"/>
        <v>#N/A</v>
      </c>
      <c r="JV35" s="169" t="e">
        <f t="shared" ref="JT35:KI50" si="79">IF(ISNONTEXT($R35),_xlfn.NORM.DIST(CC35,$N35,$R35,FALSE),NA())</f>
        <v>#N/A</v>
      </c>
      <c r="JW35" s="169" t="e">
        <f t="shared" si="79"/>
        <v>#N/A</v>
      </c>
      <c r="JX35" s="169" t="e">
        <f t="shared" si="79"/>
        <v>#N/A</v>
      </c>
      <c r="JY35" s="169" t="e">
        <f t="shared" si="79"/>
        <v>#N/A</v>
      </c>
      <c r="JZ35" s="169" t="e">
        <f t="shared" si="79"/>
        <v>#N/A</v>
      </c>
      <c r="KA35" s="169" t="e">
        <f t="shared" si="79"/>
        <v>#N/A</v>
      </c>
      <c r="KB35" s="169" t="e">
        <f t="shared" si="79"/>
        <v>#N/A</v>
      </c>
      <c r="KC35" s="169" t="e">
        <f t="shared" si="79"/>
        <v>#N/A</v>
      </c>
      <c r="KD35" s="169" t="e">
        <f t="shared" si="79"/>
        <v>#N/A</v>
      </c>
      <c r="KE35" s="169" t="e">
        <f t="shared" si="79"/>
        <v>#N/A</v>
      </c>
      <c r="KF35" s="169" t="e">
        <f t="shared" si="79"/>
        <v>#N/A</v>
      </c>
      <c r="KG35" s="169" t="e">
        <f t="shared" si="79"/>
        <v>#N/A</v>
      </c>
      <c r="KH35" s="169" t="e">
        <f t="shared" si="79"/>
        <v>#N/A</v>
      </c>
      <c r="KI35" s="169" t="e">
        <f t="shared" si="59"/>
        <v>#N/A</v>
      </c>
      <c r="KJ35" s="169" t="e">
        <f t="shared" si="59"/>
        <v>#N/A</v>
      </c>
      <c r="KK35" s="169" t="e">
        <f t="shared" si="59"/>
        <v>#N/A</v>
      </c>
      <c r="KL35" s="169" t="e">
        <f t="shared" si="59"/>
        <v>#N/A</v>
      </c>
      <c r="KM35" s="169" t="e">
        <f t="shared" si="59"/>
        <v>#N/A</v>
      </c>
      <c r="KN35" s="169" t="e">
        <f t="shared" si="59"/>
        <v>#N/A</v>
      </c>
      <c r="KO35" s="169" t="e">
        <f t="shared" si="59"/>
        <v>#N/A</v>
      </c>
      <c r="KP35" s="169" t="e">
        <f t="shared" si="59"/>
        <v>#N/A</v>
      </c>
      <c r="KQ35" s="169" t="e">
        <f t="shared" si="59"/>
        <v>#N/A</v>
      </c>
      <c r="KR35" s="169" t="e">
        <f t="shared" si="59"/>
        <v>#N/A</v>
      </c>
      <c r="KS35" s="169" t="e">
        <f t="shared" si="59"/>
        <v>#N/A</v>
      </c>
      <c r="KT35" s="169" t="e">
        <f t="shared" si="59"/>
        <v>#N/A</v>
      </c>
      <c r="KU35" s="169" t="e">
        <f t="shared" si="59"/>
        <v>#N/A</v>
      </c>
      <c r="KV35" s="169" t="e">
        <f t="shared" si="59"/>
        <v>#N/A</v>
      </c>
      <c r="KW35" s="169" t="e">
        <f t="shared" si="59"/>
        <v>#N/A</v>
      </c>
      <c r="KX35" s="169" t="e">
        <f t="shared" ref="KX35:LM50" si="80">IF(ISNONTEXT($R35),_xlfn.NORM.DIST(DE35,$N35,$R35,FALSE),NA())</f>
        <v>#N/A</v>
      </c>
      <c r="KY35" s="169" t="e">
        <f t="shared" si="80"/>
        <v>#N/A</v>
      </c>
      <c r="KZ35" s="169" t="e">
        <f t="shared" si="80"/>
        <v>#N/A</v>
      </c>
      <c r="LA35" s="169" t="e">
        <f t="shared" si="80"/>
        <v>#N/A</v>
      </c>
      <c r="LB35" s="169" t="e">
        <f t="shared" si="80"/>
        <v>#N/A</v>
      </c>
      <c r="LC35" s="169" t="e">
        <f t="shared" si="80"/>
        <v>#N/A</v>
      </c>
      <c r="LD35" s="169" t="e">
        <f t="shared" si="80"/>
        <v>#N/A</v>
      </c>
      <c r="LE35" s="169" t="e">
        <f t="shared" si="80"/>
        <v>#N/A</v>
      </c>
      <c r="LF35" s="169" t="e">
        <f t="shared" si="80"/>
        <v>#N/A</v>
      </c>
      <c r="LG35" s="169" t="e">
        <f t="shared" si="80"/>
        <v>#N/A</v>
      </c>
      <c r="LH35" s="169" t="e">
        <f t="shared" si="80"/>
        <v>#N/A</v>
      </c>
      <c r="LI35" s="169" t="e">
        <f t="shared" si="80"/>
        <v>#N/A</v>
      </c>
      <c r="LJ35" s="169" t="e">
        <f t="shared" si="80"/>
        <v>#N/A</v>
      </c>
      <c r="LK35" s="169" t="e">
        <f t="shared" si="80"/>
        <v>#N/A</v>
      </c>
      <c r="LL35" s="169" t="e">
        <f t="shared" si="80"/>
        <v>#N/A</v>
      </c>
      <c r="LM35" s="169" t="e">
        <f t="shared" si="80"/>
        <v>#N/A</v>
      </c>
      <c r="LN35" s="169" t="e">
        <f t="shared" si="60"/>
        <v>#N/A</v>
      </c>
      <c r="LO35" s="169" t="e">
        <f t="shared" si="60"/>
        <v>#N/A</v>
      </c>
      <c r="LP35" s="169" t="e">
        <f t="shared" si="60"/>
        <v>#N/A</v>
      </c>
      <c r="LQ35" s="169" t="e">
        <f t="shared" si="60"/>
        <v>#N/A</v>
      </c>
      <c r="LR35" s="169" t="e">
        <f t="shared" si="60"/>
        <v>#N/A</v>
      </c>
      <c r="LS35" s="169" t="e">
        <f t="shared" si="61"/>
        <v>#N/A</v>
      </c>
      <c r="LT35" s="169" t="e">
        <f t="shared" si="61"/>
        <v>#N/A</v>
      </c>
      <c r="LU35" s="169" t="e">
        <f t="shared" si="61"/>
        <v>#N/A</v>
      </c>
      <c r="LV35" s="169" t="e">
        <f t="shared" si="61"/>
        <v>#N/A</v>
      </c>
      <c r="LW35" s="169" t="e">
        <f t="shared" si="61"/>
        <v>#N/A</v>
      </c>
      <c r="LX35" s="169" t="e">
        <f t="shared" si="61"/>
        <v>#N/A</v>
      </c>
      <c r="LY35" s="169" t="e">
        <f t="shared" si="61"/>
        <v>#N/A</v>
      </c>
      <c r="LZ35" s="169" t="e">
        <f t="shared" si="61"/>
        <v>#N/A</v>
      </c>
      <c r="MA35" s="169" t="e">
        <f t="shared" si="61"/>
        <v>#N/A</v>
      </c>
      <c r="MB35" s="169" t="e">
        <f t="shared" si="61"/>
        <v>#N/A</v>
      </c>
      <c r="MC35" s="169" t="e">
        <f t="shared" si="61"/>
        <v>#N/A</v>
      </c>
      <c r="MD35" s="169" t="e">
        <f t="shared" si="61"/>
        <v>#N/A</v>
      </c>
      <c r="ME35" s="169" t="e">
        <f t="shared" si="61"/>
        <v>#N/A</v>
      </c>
      <c r="MF35" s="169" t="e">
        <f t="shared" si="61"/>
        <v>#N/A</v>
      </c>
      <c r="MG35" s="169" t="e">
        <f t="shared" si="61"/>
        <v>#N/A</v>
      </c>
      <c r="MH35" s="169" t="e">
        <f t="shared" ref="MF35:MU50" si="81">IF(ISNONTEXT($R35),_xlfn.NORM.DIST(EO35,$N35,$R35,FALSE),NA())</f>
        <v>#N/A</v>
      </c>
      <c r="MI35" s="169" t="e">
        <f t="shared" si="81"/>
        <v>#N/A</v>
      </c>
      <c r="MJ35" s="169" t="e">
        <f t="shared" si="81"/>
        <v>#N/A</v>
      </c>
      <c r="MK35" s="169" t="e">
        <f t="shared" si="81"/>
        <v>#N/A</v>
      </c>
      <c r="ML35" s="169" t="e">
        <f t="shared" si="81"/>
        <v>#N/A</v>
      </c>
      <c r="MM35" s="169" t="e">
        <f t="shared" si="81"/>
        <v>#N/A</v>
      </c>
      <c r="MN35" s="169" t="e">
        <f t="shared" si="81"/>
        <v>#N/A</v>
      </c>
      <c r="MO35" s="169" t="e">
        <f t="shared" si="81"/>
        <v>#N/A</v>
      </c>
      <c r="MP35" s="169" t="e">
        <f t="shared" si="81"/>
        <v>#N/A</v>
      </c>
      <c r="MQ35" s="169" t="e">
        <f t="shared" si="81"/>
        <v>#N/A</v>
      </c>
      <c r="MR35" s="169" t="e">
        <f t="shared" si="81"/>
        <v>#N/A</v>
      </c>
      <c r="MS35" s="169" t="e">
        <f t="shared" si="81"/>
        <v>#N/A</v>
      </c>
      <c r="MT35" s="169" t="e">
        <f t="shared" si="81"/>
        <v>#N/A</v>
      </c>
      <c r="MU35" s="169" t="e">
        <f t="shared" si="62"/>
        <v>#N/A</v>
      </c>
      <c r="MV35" s="169" t="e">
        <f t="shared" si="62"/>
        <v>#N/A</v>
      </c>
      <c r="MW35" s="169" t="e">
        <f t="shared" si="62"/>
        <v>#N/A</v>
      </c>
      <c r="MX35" s="169" t="e">
        <f t="shared" si="62"/>
        <v>#N/A</v>
      </c>
      <c r="MY35" s="169" t="e">
        <f t="shared" si="62"/>
        <v>#N/A</v>
      </c>
      <c r="MZ35" s="169" t="e">
        <f t="shared" si="62"/>
        <v>#N/A</v>
      </c>
      <c r="NA35" s="169" t="e">
        <f t="shared" si="62"/>
        <v>#N/A</v>
      </c>
      <c r="NB35" s="169" t="e">
        <f t="shared" si="62"/>
        <v>#N/A</v>
      </c>
      <c r="NC35" s="169" t="e">
        <f t="shared" si="62"/>
        <v>#N/A</v>
      </c>
      <c r="ND35" s="169" t="e">
        <f t="shared" si="62"/>
        <v>#N/A</v>
      </c>
      <c r="NE35" s="169" t="e">
        <f t="shared" si="62"/>
        <v>#N/A</v>
      </c>
      <c r="NF35" s="169" t="e">
        <f t="shared" si="62"/>
        <v>#N/A</v>
      </c>
      <c r="NG35" s="169" t="e">
        <f t="shared" si="62"/>
        <v>#N/A</v>
      </c>
      <c r="NH35" s="169" t="e">
        <f t="shared" si="62"/>
        <v>#N/A</v>
      </c>
      <c r="NI35" s="169" t="e">
        <f t="shared" si="62"/>
        <v>#N/A</v>
      </c>
      <c r="NJ35" s="169" t="e">
        <f t="shared" ref="NJ35:NY50" si="82">IF(ISNONTEXT($R35),_xlfn.NORM.DIST(FQ35,$N35,$R35,FALSE),NA())</f>
        <v>#N/A</v>
      </c>
      <c r="NK35" s="169" t="e">
        <f t="shared" si="82"/>
        <v>#N/A</v>
      </c>
      <c r="NL35" s="169" t="e">
        <f t="shared" si="82"/>
        <v>#N/A</v>
      </c>
      <c r="NM35" s="169" t="e">
        <f t="shared" si="82"/>
        <v>#N/A</v>
      </c>
      <c r="NN35" s="169" t="e">
        <f t="shared" si="82"/>
        <v>#N/A</v>
      </c>
      <c r="NO35" s="169" t="e">
        <f t="shared" si="82"/>
        <v>#N/A</v>
      </c>
      <c r="NP35" s="169" t="e">
        <f t="shared" si="82"/>
        <v>#N/A</v>
      </c>
      <c r="NQ35" s="169" t="e">
        <f t="shared" si="82"/>
        <v>#N/A</v>
      </c>
      <c r="NR35" s="169" t="e">
        <f t="shared" si="82"/>
        <v>#N/A</v>
      </c>
      <c r="NS35" s="169" t="e">
        <f t="shared" si="82"/>
        <v>#N/A</v>
      </c>
      <c r="NT35" s="169" t="e">
        <f t="shared" si="82"/>
        <v>#N/A</v>
      </c>
      <c r="NU35" s="169" t="e">
        <f t="shared" si="82"/>
        <v>#N/A</v>
      </c>
      <c r="NV35" s="169" t="e">
        <f t="shared" si="82"/>
        <v>#N/A</v>
      </c>
      <c r="NW35" s="169" t="e">
        <f t="shared" si="82"/>
        <v>#N/A</v>
      </c>
      <c r="NX35" s="169" t="e">
        <f t="shared" si="82"/>
        <v>#N/A</v>
      </c>
      <c r="NY35" s="169" t="e">
        <f t="shared" si="82"/>
        <v>#N/A</v>
      </c>
      <c r="NZ35" s="169" t="e">
        <f t="shared" si="63"/>
        <v>#N/A</v>
      </c>
      <c r="OA35" s="169" t="e">
        <f t="shared" si="63"/>
        <v>#N/A</v>
      </c>
      <c r="OB35" s="169" t="e">
        <f t="shared" si="63"/>
        <v>#N/A</v>
      </c>
      <c r="OC35" s="169" t="e">
        <f t="shared" si="63"/>
        <v>#N/A</v>
      </c>
      <c r="OD35" s="169" t="e">
        <f t="shared" si="63"/>
        <v>#N/A</v>
      </c>
      <c r="OE35" s="169" t="e">
        <f t="shared" si="64"/>
        <v>#N/A</v>
      </c>
      <c r="OF35" s="169" t="e">
        <f t="shared" si="64"/>
        <v>#N/A</v>
      </c>
      <c r="OG35" s="169" t="e">
        <f t="shared" si="64"/>
        <v>#N/A</v>
      </c>
      <c r="OH35" s="169" t="e">
        <f t="shared" si="64"/>
        <v>#N/A</v>
      </c>
      <c r="OI35" s="169" t="e">
        <f t="shared" si="64"/>
        <v>#N/A</v>
      </c>
      <c r="OJ35" s="169" t="e">
        <f t="shared" si="64"/>
        <v>#N/A</v>
      </c>
      <c r="OK35" s="169" t="e">
        <f t="shared" si="64"/>
        <v>#N/A</v>
      </c>
      <c r="OL35" s="169" t="e">
        <f t="shared" si="64"/>
        <v>#N/A</v>
      </c>
      <c r="OM35" s="169" t="e">
        <f t="shared" si="64"/>
        <v>#N/A</v>
      </c>
      <c r="ON35" s="169" t="e">
        <f t="shared" si="64"/>
        <v>#N/A</v>
      </c>
      <c r="OO35" s="169" t="e">
        <f t="shared" si="64"/>
        <v>#N/A</v>
      </c>
      <c r="OP35" s="169" t="e">
        <f t="shared" si="64"/>
        <v>#N/A</v>
      </c>
      <c r="OQ35" s="169" t="e">
        <f t="shared" si="64"/>
        <v>#N/A</v>
      </c>
      <c r="OR35" s="169" t="e">
        <f t="shared" si="64"/>
        <v>#N/A</v>
      </c>
      <c r="OS35" s="169" t="e">
        <f t="shared" si="64"/>
        <v>#N/A</v>
      </c>
      <c r="OT35" s="169" t="e">
        <f t="shared" ref="OR35:PG50" si="83">IF(ISNONTEXT($R35),_xlfn.NORM.DIST(HA35,$N35,$R35,FALSE),NA())</f>
        <v>#N/A</v>
      </c>
      <c r="OU35" s="169" t="e">
        <f t="shared" si="83"/>
        <v>#N/A</v>
      </c>
      <c r="OV35" s="169" t="e">
        <f t="shared" si="83"/>
        <v>#N/A</v>
      </c>
      <c r="OW35" s="169" t="e">
        <f t="shared" si="83"/>
        <v>#N/A</v>
      </c>
      <c r="OX35" s="169" t="e">
        <f t="shared" si="83"/>
        <v>#N/A</v>
      </c>
      <c r="OY35" s="169" t="e">
        <f t="shared" si="83"/>
        <v>#N/A</v>
      </c>
      <c r="OZ35" s="169" t="e">
        <f t="shared" si="83"/>
        <v>#N/A</v>
      </c>
      <c r="PA35" s="169" t="e">
        <f t="shared" si="83"/>
        <v>#N/A</v>
      </c>
      <c r="PB35" s="169" t="e">
        <f t="shared" si="83"/>
        <v>#N/A</v>
      </c>
      <c r="PC35" s="169" t="e">
        <f t="shared" si="83"/>
        <v>#N/A</v>
      </c>
      <c r="PD35" s="169" t="e">
        <f t="shared" si="83"/>
        <v>#N/A</v>
      </c>
      <c r="PE35" s="169" t="e">
        <f t="shared" si="83"/>
        <v>#N/A</v>
      </c>
      <c r="PF35" s="169" t="e">
        <f t="shared" si="83"/>
        <v>#N/A</v>
      </c>
      <c r="PG35" s="169" t="e">
        <f t="shared" si="65"/>
        <v>#N/A</v>
      </c>
      <c r="PH35" s="169" t="e">
        <f t="shared" si="65"/>
        <v>#N/A</v>
      </c>
      <c r="PI35" s="169" t="e">
        <f t="shared" si="65"/>
        <v>#N/A</v>
      </c>
      <c r="PJ35" s="169" t="e">
        <f t="shared" si="65"/>
        <v>#N/A</v>
      </c>
      <c r="PK35" s="169" t="e">
        <f t="shared" si="65"/>
        <v>#N/A</v>
      </c>
      <c r="PL35" s="169" t="e">
        <f t="shared" si="65"/>
        <v>#N/A</v>
      </c>
      <c r="PM35" s="169" t="e">
        <f t="shared" si="65"/>
        <v>#N/A</v>
      </c>
      <c r="PN35" s="169" t="e">
        <f t="shared" si="65"/>
        <v>#N/A</v>
      </c>
      <c r="PO35" s="169" t="e">
        <f t="shared" si="65"/>
        <v>#N/A</v>
      </c>
    </row>
    <row r="36" spans="1:431" hidden="1" x14ac:dyDescent="0.75">
      <c r="A36" s="390"/>
      <c r="B36" s="396" t="str">
        <f>IF($R36="","",ROUND(_xlfn.NORM.INV(ABS(VLOOKUP($T$1,VLookups!$A$43:$B$44,2,FALSE)-B$2),$N36,$R36),0))</f>
        <v/>
      </c>
      <c r="C36" s="403" t="str">
        <f t="shared" si="30"/>
        <v/>
      </c>
      <c r="D36" s="404" t="str">
        <f t="shared" si="31"/>
        <v/>
      </c>
      <c r="E36" s="109"/>
      <c r="F36" s="117"/>
      <c r="G36" s="122" t="str">
        <f t="shared" si="32"/>
        <v/>
      </c>
      <c r="H36" s="95"/>
      <c r="I36" s="122" t="str">
        <f t="shared" si="33"/>
        <v/>
      </c>
      <c r="J36" s="117"/>
      <c r="K36" s="110"/>
      <c r="L36" s="124" t="str">
        <f t="shared" si="0"/>
        <v/>
      </c>
      <c r="M36" s="124" t="str">
        <f t="shared" si="1"/>
        <v/>
      </c>
      <c r="N36" s="73" t="str">
        <f t="shared" si="34"/>
        <v/>
      </c>
      <c r="O36" s="23"/>
      <c r="P36" s="57"/>
      <c r="Q36" s="280"/>
      <c r="R36" s="74" t="str">
        <f>IF(AND(G36&gt;0,H36&gt;0,I36&gt;0),IF(ISBLANK(Q36),IF(ISBLANK(O36),"",(I36-G36)*VLOOKUP(O36,VLookups!$A$4:$B$13,2,FALSE)),Q36),"")</f>
        <v/>
      </c>
      <c r="S36" s="75" t="str">
        <f t="shared" si="2"/>
        <v/>
      </c>
      <c r="T36" s="95"/>
      <c r="U36" s="270" t="str">
        <f>IF(AND(T36&gt;0,H36&gt;0,NOT(R36="")),ABS(VLOOKUP($T$1,VLookups!$A$43:$B$44,2,FALSE)-_xlfn.NORM.DIST(T36,N36,R36,TRUE)),"")</f>
        <v/>
      </c>
      <c r="V36" s="94" t="str">
        <f>IF(AND($G36&gt;0,$H36&gt;0,$I36&gt;0,NOT(ISBLANK($O36))),_xlfn.NORM.INV(ABS(VLOOKUP($T$1,VLookups!$A$43:$B$44,2,FALSE)-V$3),$N36,$R36),"")</f>
        <v/>
      </c>
      <c r="W36" s="93" t="str">
        <f>IF(AND($G36&gt;0,$H36&gt;0,$I36&gt;0,NOT(ISBLANK($O36))),_xlfn.NORM.INV(ABS(VLOOKUP($T$1,VLookups!$A$43:$B$44,2,FALSE)-W$3),$N36,$R36),"")</f>
        <v/>
      </c>
      <c r="X36" s="94" t="str">
        <f>IF(AND($G36&gt;0,$H36&gt;0,$I36&gt;0,NOT(ISBLANK($O36))),_xlfn.NORM.INV(ABS(VLOOKUP($T$1,VLookups!$A$43:$B$44,2,FALSE)-X$3),$N36,$R36),"")</f>
        <v/>
      </c>
      <c r="Y36" s="93" t="str">
        <f>IF(AND($G36&gt;0,$H36&gt;0,$I36&gt;0,NOT(ISBLANK($O36))),_xlfn.NORM.INV(ABS(VLOOKUP($T$1,VLookups!$A$43:$B$44,2,FALSE)-Y$3),$N36,$R36),"")</f>
        <v/>
      </c>
      <c r="Z36" s="94" t="str">
        <f>IF(AND($G36&gt;0,$H36&gt;0,$I36&gt;0,NOT(ISBLANK($O36))),_xlfn.NORM.INV(ABS(VLOOKUP($T$1,VLookups!$A$43:$B$44,2,FALSE)-Z$3),$N36,$R36),"")</f>
        <v/>
      </c>
      <c r="AA36" s="93" t="str">
        <f>IF(AND($G36&gt;0,$H36&gt;0,$I36&gt;0,NOT(ISBLANK($O36))),_xlfn.NORM.INV(ABS(VLOOKUP($T$1,VLookups!$A$43:$B$44,2,FALSE)-AA$3),$N36,$R36),"")</f>
        <v/>
      </c>
      <c r="AB36" s="5"/>
      <c r="AC36" s="168" t="str">
        <f t="shared" si="35"/>
        <v/>
      </c>
      <c r="AD36" s="49" t="str">
        <f t="shared" si="71"/>
        <v/>
      </c>
      <c r="AE36" s="49" t="str">
        <f t="shared" si="71"/>
        <v/>
      </c>
      <c r="AF36" s="49" t="str">
        <f t="shared" si="71"/>
        <v/>
      </c>
      <c r="AG36" s="49" t="str">
        <f t="shared" si="71"/>
        <v/>
      </c>
      <c r="AH36" s="49" t="str">
        <f t="shared" si="71"/>
        <v/>
      </c>
      <c r="AI36" s="49" t="str">
        <f t="shared" si="71"/>
        <v/>
      </c>
      <c r="AJ36" s="49" t="str">
        <f t="shared" si="71"/>
        <v/>
      </c>
      <c r="AK36" s="49" t="str">
        <f t="shared" si="71"/>
        <v/>
      </c>
      <c r="AL36" s="49" t="str">
        <f t="shared" si="71"/>
        <v/>
      </c>
      <c r="AM36" s="49" t="str">
        <f t="shared" si="71"/>
        <v/>
      </c>
      <c r="AN36" s="49" t="str">
        <f t="shared" si="71"/>
        <v/>
      </c>
      <c r="AO36" s="49" t="str">
        <f t="shared" si="71"/>
        <v/>
      </c>
      <c r="AP36" s="49" t="str">
        <f t="shared" si="71"/>
        <v/>
      </c>
      <c r="AQ36" s="49" t="str">
        <f t="shared" si="71"/>
        <v/>
      </c>
      <c r="AR36" s="49" t="str">
        <f t="shared" si="71"/>
        <v/>
      </c>
      <c r="AS36" s="49" t="str">
        <f t="shared" si="71"/>
        <v/>
      </c>
      <c r="AT36" s="49" t="str">
        <f t="shared" si="67"/>
        <v/>
      </c>
      <c r="AU36" s="49" t="str">
        <f t="shared" si="67"/>
        <v/>
      </c>
      <c r="AV36" s="49" t="str">
        <f t="shared" si="67"/>
        <v/>
      </c>
      <c r="AW36" s="49" t="str">
        <f t="shared" si="67"/>
        <v/>
      </c>
      <c r="AX36" s="49" t="str">
        <f t="shared" si="67"/>
        <v/>
      </c>
      <c r="AY36" s="49" t="str">
        <f t="shared" si="67"/>
        <v/>
      </c>
      <c r="AZ36" s="49" t="str">
        <f t="shared" si="67"/>
        <v/>
      </c>
      <c r="BA36" s="49" t="str">
        <f t="shared" si="67"/>
        <v/>
      </c>
      <c r="BB36" s="49" t="str">
        <f t="shared" si="67"/>
        <v/>
      </c>
      <c r="BC36" s="49" t="str">
        <f t="shared" si="67"/>
        <v/>
      </c>
      <c r="BD36" s="49" t="str">
        <f t="shared" si="67"/>
        <v/>
      </c>
      <c r="BE36" s="49" t="str">
        <f t="shared" si="68"/>
        <v/>
      </c>
      <c r="BF36" s="49" t="str">
        <f t="shared" si="68"/>
        <v/>
      </c>
      <c r="BG36" s="49" t="str">
        <f t="shared" si="68"/>
        <v/>
      </c>
      <c r="BH36" s="49" t="str">
        <f t="shared" si="68"/>
        <v/>
      </c>
      <c r="BI36" s="49" t="str">
        <f t="shared" si="68"/>
        <v/>
      </c>
      <c r="BJ36" s="49" t="str">
        <f t="shared" si="68"/>
        <v/>
      </c>
      <c r="BK36" s="49" t="str">
        <f t="shared" si="68"/>
        <v/>
      </c>
      <c r="BL36" s="49" t="str">
        <f t="shared" si="68"/>
        <v/>
      </c>
      <c r="BM36" s="49" t="str">
        <f t="shared" si="68"/>
        <v/>
      </c>
      <c r="BN36" s="49" t="str">
        <f t="shared" si="68"/>
        <v/>
      </c>
      <c r="BO36" s="49" t="str">
        <f t="shared" si="68"/>
        <v/>
      </c>
      <c r="BP36" s="49" t="str">
        <f t="shared" si="68"/>
        <v/>
      </c>
      <c r="BQ36" s="49" t="str">
        <f t="shared" si="68"/>
        <v/>
      </c>
      <c r="BR36" s="49" t="str">
        <f t="shared" si="68"/>
        <v/>
      </c>
      <c r="BS36" s="49" t="str">
        <f t="shared" si="68"/>
        <v/>
      </c>
      <c r="BT36" s="49" t="str">
        <f t="shared" si="68"/>
        <v/>
      </c>
      <c r="BU36" s="49" t="str">
        <f t="shared" si="69"/>
        <v/>
      </c>
      <c r="BV36" s="49" t="str">
        <f t="shared" si="69"/>
        <v/>
      </c>
      <c r="BW36" s="49" t="str">
        <f t="shared" si="69"/>
        <v/>
      </c>
      <c r="BX36" s="49" t="str">
        <f t="shared" si="69"/>
        <v/>
      </c>
      <c r="BY36" s="49" t="str">
        <f t="shared" si="69"/>
        <v/>
      </c>
      <c r="BZ36" s="49" t="str">
        <f t="shared" si="69"/>
        <v/>
      </c>
      <c r="CA36" s="49" t="str">
        <f t="shared" si="69"/>
        <v/>
      </c>
      <c r="CB36" s="49" t="str">
        <f t="shared" si="69"/>
        <v/>
      </c>
      <c r="CC36" s="49" t="str">
        <f t="shared" si="69"/>
        <v/>
      </c>
      <c r="CD36" s="49" t="str">
        <f t="shared" si="69"/>
        <v/>
      </c>
      <c r="CE36" s="49" t="str">
        <f t="shared" si="69"/>
        <v/>
      </c>
      <c r="CF36" s="49" t="str">
        <f t="shared" si="69"/>
        <v/>
      </c>
      <c r="CG36" s="49" t="str">
        <f t="shared" si="69"/>
        <v/>
      </c>
      <c r="CH36" s="49" t="str">
        <f t="shared" si="69"/>
        <v/>
      </c>
      <c r="CI36" s="49" t="str">
        <f t="shared" si="69"/>
        <v/>
      </c>
      <c r="CJ36" s="49" t="str">
        <f t="shared" si="69"/>
        <v/>
      </c>
      <c r="CK36" s="49" t="str">
        <f t="shared" si="70"/>
        <v/>
      </c>
      <c r="CL36" s="49" t="str">
        <f t="shared" si="70"/>
        <v/>
      </c>
      <c r="CM36" s="49" t="str">
        <f t="shared" si="70"/>
        <v/>
      </c>
      <c r="CN36" s="49" t="str">
        <f t="shared" si="70"/>
        <v/>
      </c>
      <c r="CO36" s="49" t="str">
        <f t="shared" si="70"/>
        <v/>
      </c>
      <c r="CP36" s="49" t="str">
        <f t="shared" si="70"/>
        <v/>
      </c>
      <c r="CQ36" s="49" t="str">
        <f t="shared" si="70"/>
        <v/>
      </c>
      <c r="CR36" s="49" t="str">
        <f t="shared" si="70"/>
        <v/>
      </c>
      <c r="CS36" s="49" t="str">
        <f t="shared" si="70"/>
        <v/>
      </c>
      <c r="CT36" s="49" t="str">
        <f t="shared" si="70"/>
        <v/>
      </c>
      <c r="CU36" s="49" t="str">
        <f t="shared" si="70"/>
        <v/>
      </c>
      <c r="CV36" s="49" t="str">
        <f t="shared" si="70"/>
        <v/>
      </c>
      <c r="CW36" s="49" t="str">
        <f t="shared" si="70"/>
        <v/>
      </c>
      <c r="CX36" s="49" t="str">
        <f t="shared" si="70"/>
        <v/>
      </c>
      <c r="CY36" s="49" t="str">
        <f t="shared" si="70"/>
        <v/>
      </c>
      <c r="CZ36" s="49" t="str">
        <f t="shared" si="70"/>
        <v/>
      </c>
      <c r="DA36" s="49" t="str">
        <f t="shared" ref="DA36:DP51" si="84">IF(ISNONTEXT($AC36),DB36-$AC36,"")</f>
        <v/>
      </c>
      <c r="DB36" s="49" t="str">
        <f t="shared" si="84"/>
        <v/>
      </c>
      <c r="DC36" s="49" t="str">
        <f t="shared" si="84"/>
        <v/>
      </c>
      <c r="DD36" s="49" t="str">
        <f t="shared" si="84"/>
        <v/>
      </c>
      <c r="DE36" s="49" t="str">
        <f t="shared" si="84"/>
        <v/>
      </c>
      <c r="DF36" s="49" t="str">
        <f t="shared" si="84"/>
        <v/>
      </c>
      <c r="DG36" s="49" t="str">
        <f t="shared" si="84"/>
        <v/>
      </c>
      <c r="DH36" s="49" t="str">
        <f t="shared" si="84"/>
        <v/>
      </c>
      <c r="DI36" s="49" t="str">
        <f t="shared" si="84"/>
        <v/>
      </c>
      <c r="DJ36" s="49" t="str">
        <f t="shared" si="84"/>
        <v/>
      </c>
      <c r="DK36" s="49" t="str">
        <f t="shared" si="84"/>
        <v/>
      </c>
      <c r="DL36" s="49" t="str">
        <f t="shared" si="84"/>
        <v/>
      </c>
      <c r="DM36" s="49" t="str">
        <f t="shared" si="84"/>
        <v/>
      </c>
      <c r="DN36" s="49" t="str">
        <f t="shared" si="84"/>
        <v/>
      </c>
      <c r="DO36" s="49" t="str">
        <f t="shared" si="84"/>
        <v/>
      </c>
      <c r="DP36" s="49" t="str">
        <f t="shared" si="84"/>
        <v/>
      </c>
      <c r="DQ36" s="49" t="str">
        <f t="shared" si="72"/>
        <v/>
      </c>
      <c r="DR36" s="49" t="str">
        <f t="shared" si="72"/>
        <v/>
      </c>
      <c r="DS36" s="49" t="str">
        <f t="shared" si="72"/>
        <v/>
      </c>
      <c r="DT36" s="49" t="str">
        <f t="shared" si="72"/>
        <v/>
      </c>
      <c r="DU36" s="49" t="str">
        <f t="shared" si="72"/>
        <v/>
      </c>
      <c r="DV36" s="49" t="str">
        <f t="shared" si="72"/>
        <v/>
      </c>
      <c r="DW36" s="49" t="str">
        <f t="shared" ref="DW36:DY50" si="85">IF(ISNONTEXT($AC36),DX36-$AC36,"")</f>
        <v/>
      </c>
      <c r="DX36" s="49" t="str">
        <f t="shared" si="85"/>
        <v/>
      </c>
      <c r="DY36" s="49" t="str">
        <f t="shared" si="85"/>
        <v/>
      </c>
      <c r="DZ36" s="183" t="str">
        <f t="shared" si="37"/>
        <v/>
      </c>
      <c r="EA36" s="49" t="str">
        <f t="shared" si="55"/>
        <v/>
      </c>
      <c r="EB36" s="49" t="str">
        <f t="shared" si="55"/>
        <v/>
      </c>
      <c r="EC36" s="49" t="str">
        <f t="shared" si="55"/>
        <v/>
      </c>
      <c r="ED36" s="49" t="str">
        <f t="shared" si="55"/>
        <v/>
      </c>
      <c r="EE36" s="49" t="str">
        <f t="shared" si="55"/>
        <v/>
      </c>
      <c r="EF36" s="49" t="str">
        <f t="shared" si="55"/>
        <v/>
      </c>
      <c r="EG36" s="49" t="str">
        <f t="shared" si="55"/>
        <v/>
      </c>
      <c r="EH36" s="49" t="str">
        <f t="shared" si="55"/>
        <v/>
      </c>
      <c r="EI36" s="49" t="str">
        <f t="shared" si="55"/>
        <v/>
      </c>
      <c r="EJ36" s="49" t="str">
        <f t="shared" si="55"/>
        <v/>
      </c>
      <c r="EK36" s="49" t="str">
        <f t="shared" si="55"/>
        <v/>
      </c>
      <c r="EL36" s="49" t="str">
        <f t="shared" si="55"/>
        <v/>
      </c>
      <c r="EM36" s="49" t="str">
        <f t="shared" si="55"/>
        <v/>
      </c>
      <c r="EN36" s="49" t="str">
        <f t="shared" si="55"/>
        <v/>
      </c>
      <c r="EO36" s="49" t="str">
        <f t="shared" si="55"/>
        <v/>
      </c>
      <c r="EP36" s="49" t="str">
        <f t="shared" ref="EP36:FE53" si="86">IF(ISNONTEXT($AC36),EO36+$AC36,"")</f>
        <v/>
      </c>
      <c r="EQ36" s="49" t="str">
        <f t="shared" si="86"/>
        <v/>
      </c>
      <c r="ER36" s="49" t="str">
        <f t="shared" si="86"/>
        <v/>
      </c>
      <c r="ES36" s="49" t="str">
        <f t="shared" si="86"/>
        <v/>
      </c>
      <c r="ET36" s="49" t="str">
        <f t="shared" si="86"/>
        <v/>
      </c>
      <c r="EU36" s="49" t="str">
        <f t="shared" si="86"/>
        <v/>
      </c>
      <c r="EV36" s="49" t="str">
        <f t="shared" si="86"/>
        <v/>
      </c>
      <c r="EW36" s="49" t="str">
        <f t="shared" si="86"/>
        <v/>
      </c>
      <c r="EX36" s="49" t="str">
        <f t="shared" si="86"/>
        <v/>
      </c>
      <c r="EY36" s="49" t="str">
        <f t="shared" si="86"/>
        <v/>
      </c>
      <c r="EZ36" s="49" t="str">
        <f t="shared" si="86"/>
        <v/>
      </c>
      <c r="FA36" s="49" t="str">
        <f t="shared" si="86"/>
        <v/>
      </c>
      <c r="FB36" s="49" t="str">
        <f t="shared" si="86"/>
        <v/>
      </c>
      <c r="FC36" s="49" t="str">
        <f t="shared" si="86"/>
        <v/>
      </c>
      <c r="FD36" s="49" t="str">
        <f t="shared" si="73"/>
        <v/>
      </c>
      <c r="FE36" s="49" t="str">
        <f t="shared" si="73"/>
        <v/>
      </c>
      <c r="FF36" s="49" t="str">
        <f t="shared" si="73"/>
        <v/>
      </c>
      <c r="FG36" s="49" t="str">
        <f t="shared" si="73"/>
        <v/>
      </c>
      <c r="FH36" s="49" t="str">
        <f t="shared" si="73"/>
        <v/>
      </c>
      <c r="FI36" s="49" t="str">
        <f t="shared" si="73"/>
        <v/>
      </c>
      <c r="FJ36" s="49" t="str">
        <f t="shared" si="73"/>
        <v/>
      </c>
      <c r="FK36" s="49" t="str">
        <f t="shared" si="73"/>
        <v/>
      </c>
      <c r="FL36" s="49" t="str">
        <f t="shared" si="73"/>
        <v/>
      </c>
      <c r="FM36" s="49" t="str">
        <f t="shared" si="73"/>
        <v/>
      </c>
      <c r="FN36" s="49" t="str">
        <f t="shared" si="73"/>
        <v/>
      </c>
      <c r="FO36" s="49" t="str">
        <f t="shared" si="73"/>
        <v/>
      </c>
      <c r="FP36" s="49" t="str">
        <f t="shared" si="73"/>
        <v/>
      </c>
      <c r="FQ36" s="49" t="str">
        <f t="shared" si="73"/>
        <v/>
      </c>
      <c r="FR36" s="49" t="str">
        <f t="shared" si="73"/>
        <v/>
      </c>
      <c r="FS36" s="49" t="str">
        <f t="shared" si="73"/>
        <v/>
      </c>
      <c r="FT36" s="49" t="str">
        <f t="shared" si="74"/>
        <v/>
      </c>
      <c r="FU36" s="49" t="str">
        <f t="shared" si="74"/>
        <v/>
      </c>
      <c r="FV36" s="49" t="str">
        <f t="shared" si="74"/>
        <v/>
      </c>
      <c r="FW36" s="49" t="str">
        <f t="shared" si="74"/>
        <v/>
      </c>
      <c r="FX36" s="49" t="str">
        <f t="shared" si="74"/>
        <v/>
      </c>
      <c r="FY36" s="49" t="str">
        <f t="shared" si="74"/>
        <v/>
      </c>
      <c r="FZ36" s="49" t="str">
        <f t="shared" si="74"/>
        <v/>
      </c>
      <c r="GA36" s="49" t="str">
        <f t="shared" si="74"/>
        <v/>
      </c>
      <c r="GB36" s="49" t="str">
        <f t="shared" si="74"/>
        <v/>
      </c>
      <c r="GC36" s="49" t="str">
        <f t="shared" si="74"/>
        <v/>
      </c>
      <c r="GD36" s="49" t="str">
        <f t="shared" si="74"/>
        <v/>
      </c>
      <c r="GE36" s="49" t="str">
        <f t="shared" si="74"/>
        <v/>
      </c>
      <c r="GF36" s="49" t="str">
        <f t="shared" si="74"/>
        <v/>
      </c>
      <c r="GG36" s="49" t="str">
        <f t="shared" si="74"/>
        <v/>
      </c>
      <c r="GH36" s="49" t="str">
        <f t="shared" si="74"/>
        <v/>
      </c>
      <c r="GI36" s="49" t="str">
        <f t="shared" si="74"/>
        <v/>
      </c>
      <c r="GJ36" s="49" t="str">
        <f t="shared" si="75"/>
        <v/>
      </c>
      <c r="GK36" s="49" t="str">
        <f t="shared" si="75"/>
        <v/>
      </c>
      <c r="GL36" s="49" t="str">
        <f t="shared" si="75"/>
        <v/>
      </c>
      <c r="GM36" s="49" t="str">
        <f t="shared" si="75"/>
        <v/>
      </c>
      <c r="GN36" s="49" t="str">
        <f t="shared" si="75"/>
        <v/>
      </c>
      <c r="GO36" s="49" t="str">
        <f t="shared" si="75"/>
        <v/>
      </c>
      <c r="GP36" s="49" t="str">
        <f t="shared" si="75"/>
        <v/>
      </c>
      <c r="GQ36" s="49" t="str">
        <f t="shared" si="75"/>
        <v/>
      </c>
      <c r="GR36" s="49" t="str">
        <f t="shared" si="75"/>
        <v/>
      </c>
      <c r="GS36" s="49" t="str">
        <f t="shared" si="75"/>
        <v/>
      </c>
      <c r="GT36" s="49" t="str">
        <f t="shared" si="75"/>
        <v/>
      </c>
      <c r="GU36" s="49" t="str">
        <f t="shared" si="75"/>
        <v/>
      </c>
      <c r="GV36" s="49" t="str">
        <f t="shared" si="75"/>
        <v/>
      </c>
      <c r="GW36" s="49" t="str">
        <f t="shared" si="75"/>
        <v/>
      </c>
      <c r="GX36" s="49" t="str">
        <f t="shared" si="75"/>
        <v/>
      </c>
      <c r="GY36" s="49" t="str">
        <f t="shared" si="75"/>
        <v/>
      </c>
      <c r="GZ36" s="49" t="str">
        <f t="shared" si="76"/>
        <v/>
      </c>
      <c r="HA36" s="49" t="str">
        <f t="shared" si="76"/>
        <v/>
      </c>
      <c r="HB36" s="49" t="str">
        <f t="shared" si="76"/>
        <v/>
      </c>
      <c r="HC36" s="49" t="str">
        <f t="shared" si="76"/>
        <v/>
      </c>
      <c r="HD36" s="49" t="str">
        <f t="shared" si="76"/>
        <v/>
      </c>
      <c r="HE36" s="49" t="str">
        <f t="shared" si="76"/>
        <v/>
      </c>
      <c r="HF36" s="49" t="str">
        <f t="shared" si="76"/>
        <v/>
      </c>
      <c r="HG36" s="49" t="str">
        <f t="shared" si="76"/>
        <v/>
      </c>
      <c r="HH36" s="49" t="str">
        <f t="shared" si="76"/>
        <v/>
      </c>
      <c r="HI36" s="49" t="str">
        <f t="shared" si="76"/>
        <v/>
      </c>
      <c r="HJ36" s="49" t="str">
        <f t="shared" si="76"/>
        <v/>
      </c>
      <c r="HK36" s="49" t="str">
        <f t="shared" si="76"/>
        <v/>
      </c>
      <c r="HL36" s="49" t="str">
        <f t="shared" si="76"/>
        <v/>
      </c>
      <c r="HM36" s="49" t="str">
        <f t="shared" si="76"/>
        <v/>
      </c>
      <c r="HN36" s="49" t="str">
        <f t="shared" si="76"/>
        <v/>
      </c>
      <c r="HO36" s="49" t="str">
        <f t="shared" si="76"/>
        <v/>
      </c>
      <c r="HP36" s="49" t="str">
        <f t="shared" si="77"/>
        <v/>
      </c>
      <c r="HQ36" s="49" t="str">
        <f t="shared" si="77"/>
        <v/>
      </c>
      <c r="HR36" s="49" t="str">
        <f t="shared" si="46"/>
        <v/>
      </c>
      <c r="HS36" s="49" t="str">
        <f t="shared" si="16"/>
        <v/>
      </c>
      <c r="HT36" s="49" t="str">
        <f t="shared" si="16"/>
        <v/>
      </c>
      <c r="HU36" s="49" t="str">
        <f t="shared" si="16"/>
        <v/>
      </c>
      <c r="HV36" s="49" t="str">
        <f t="shared" si="16"/>
        <v/>
      </c>
      <c r="HW36" s="169" t="e">
        <f t="shared" si="56"/>
        <v>#N/A</v>
      </c>
      <c r="HX36" s="169" t="e">
        <f t="shared" si="56"/>
        <v>#N/A</v>
      </c>
      <c r="HY36" s="169" t="e">
        <f t="shared" si="56"/>
        <v>#N/A</v>
      </c>
      <c r="HZ36" s="169" t="e">
        <f t="shared" si="56"/>
        <v>#N/A</v>
      </c>
      <c r="IA36" s="169" t="e">
        <f t="shared" si="56"/>
        <v>#N/A</v>
      </c>
      <c r="IB36" s="169" t="e">
        <f t="shared" si="56"/>
        <v>#N/A</v>
      </c>
      <c r="IC36" s="169" t="e">
        <f t="shared" si="56"/>
        <v>#N/A</v>
      </c>
      <c r="ID36" s="169" t="e">
        <f t="shared" si="56"/>
        <v>#N/A</v>
      </c>
      <c r="IE36" s="169" t="e">
        <f t="shared" si="56"/>
        <v>#N/A</v>
      </c>
      <c r="IF36" s="169" t="e">
        <f t="shared" si="56"/>
        <v>#N/A</v>
      </c>
      <c r="IG36" s="169" t="e">
        <f t="shared" si="56"/>
        <v>#N/A</v>
      </c>
      <c r="IH36" s="169" t="e">
        <f t="shared" si="56"/>
        <v>#N/A</v>
      </c>
      <c r="II36" s="169" t="e">
        <f t="shared" si="56"/>
        <v>#N/A</v>
      </c>
      <c r="IJ36" s="169" t="e">
        <f t="shared" si="56"/>
        <v>#N/A</v>
      </c>
      <c r="IK36" s="169" t="e">
        <f t="shared" si="56"/>
        <v>#N/A</v>
      </c>
      <c r="IL36" s="169" t="e">
        <f t="shared" si="56"/>
        <v>#N/A</v>
      </c>
      <c r="IM36" s="169" t="e">
        <f t="shared" si="78"/>
        <v>#N/A</v>
      </c>
      <c r="IN36" s="169" t="e">
        <f t="shared" si="78"/>
        <v>#N/A</v>
      </c>
      <c r="IO36" s="169" t="e">
        <f t="shared" si="78"/>
        <v>#N/A</v>
      </c>
      <c r="IP36" s="169" t="e">
        <f t="shared" si="78"/>
        <v>#N/A</v>
      </c>
      <c r="IQ36" s="169" t="e">
        <f t="shared" si="78"/>
        <v>#N/A</v>
      </c>
      <c r="IR36" s="169" t="e">
        <f t="shared" si="78"/>
        <v>#N/A</v>
      </c>
      <c r="IS36" s="169" t="e">
        <f t="shared" si="78"/>
        <v>#N/A</v>
      </c>
      <c r="IT36" s="169" t="e">
        <f t="shared" si="78"/>
        <v>#N/A</v>
      </c>
      <c r="IU36" s="169" t="e">
        <f t="shared" si="78"/>
        <v>#N/A</v>
      </c>
      <c r="IV36" s="169" t="e">
        <f t="shared" si="78"/>
        <v>#N/A</v>
      </c>
      <c r="IW36" s="169" t="e">
        <f t="shared" si="78"/>
        <v>#N/A</v>
      </c>
      <c r="IX36" s="169" t="e">
        <f t="shared" si="78"/>
        <v>#N/A</v>
      </c>
      <c r="IY36" s="169" t="e">
        <f t="shared" si="78"/>
        <v>#N/A</v>
      </c>
      <c r="IZ36" s="169" t="e">
        <f t="shared" si="78"/>
        <v>#N/A</v>
      </c>
      <c r="JA36" s="169" t="e">
        <f t="shared" si="78"/>
        <v>#N/A</v>
      </c>
      <c r="JB36" s="169" t="e">
        <f t="shared" si="78"/>
        <v>#N/A</v>
      </c>
      <c r="JC36" s="169" t="e">
        <f t="shared" ref="JC36:JR50" si="87">IF(ISNONTEXT($R36),_xlfn.NORM.DIST(BJ36,$N36,$R36,FALSE),NA())</f>
        <v>#N/A</v>
      </c>
      <c r="JD36" s="169" t="e">
        <f t="shared" si="87"/>
        <v>#N/A</v>
      </c>
      <c r="JE36" s="169" t="e">
        <f t="shared" si="87"/>
        <v>#N/A</v>
      </c>
      <c r="JF36" s="169" t="e">
        <f t="shared" si="87"/>
        <v>#N/A</v>
      </c>
      <c r="JG36" s="169" t="e">
        <f t="shared" si="87"/>
        <v>#N/A</v>
      </c>
      <c r="JH36" s="169" t="e">
        <f t="shared" si="87"/>
        <v>#N/A</v>
      </c>
      <c r="JI36" s="169" t="e">
        <f t="shared" si="87"/>
        <v>#N/A</v>
      </c>
      <c r="JJ36" s="169" t="e">
        <f t="shared" si="87"/>
        <v>#N/A</v>
      </c>
      <c r="JK36" s="169" t="e">
        <f t="shared" si="87"/>
        <v>#N/A</v>
      </c>
      <c r="JL36" s="169" t="e">
        <f t="shared" si="87"/>
        <v>#N/A</v>
      </c>
      <c r="JM36" s="169" t="e">
        <f t="shared" si="87"/>
        <v>#N/A</v>
      </c>
      <c r="JN36" s="169" t="e">
        <f t="shared" si="87"/>
        <v>#N/A</v>
      </c>
      <c r="JO36" s="169" t="e">
        <f t="shared" si="87"/>
        <v>#N/A</v>
      </c>
      <c r="JP36" s="169" t="e">
        <f t="shared" si="87"/>
        <v>#N/A</v>
      </c>
      <c r="JQ36" s="169" t="e">
        <f t="shared" si="87"/>
        <v>#N/A</v>
      </c>
      <c r="JR36" s="169" t="e">
        <f t="shared" si="87"/>
        <v>#N/A</v>
      </c>
      <c r="JS36" s="169" t="e">
        <f t="shared" ref="JE36:JT51" si="88">IF(ISNONTEXT($R36),_xlfn.NORM.DIST(BZ36,$N36,$R36,FALSE),NA())</f>
        <v>#N/A</v>
      </c>
      <c r="JT36" s="169" t="e">
        <f t="shared" si="79"/>
        <v>#N/A</v>
      </c>
      <c r="JU36" s="169" t="e">
        <f t="shared" si="79"/>
        <v>#N/A</v>
      </c>
      <c r="JV36" s="169" t="e">
        <f t="shared" si="79"/>
        <v>#N/A</v>
      </c>
      <c r="JW36" s="169" t="e">
        <f t="shared" si="79"/>
        <v>#N/A</v>
      </c>
      <c r="JX36" s="169" t="e">
        <f t="shared" si="79"/>
        <v>#N/A</v>
      </c>
      <c r="JY36" s="169" t="e">
        <f t="shared" si="79"/>
        <v>#N/A</v>
      </c>
      <c r="JZ36" s="169" t="e">
        <f t="shared" si="79"/>
        <v>#N/A</v>
      </c>
      <c r="KA36" s="169" t="e">
        <f t="shared" si="79"/>
        <v>#N/A</v>
      </c>
      <c r="KB36" s="169" t="e">
        <f t="shared" si="79"/>
        <v>#N/A</v>
      </c>
      <c r="KC36" s="169" t="e">
        <f t="shared" si="79"/>
        <v>#N/A</v>
      </c>
      <c r="KD36" s="169" t="e">
        <f t="shared" si="79"/>
        <v>#N/A</v>
      </c>
      <c r="KE36" s="169" t="e">
        <f t="shared" si="79"/>
        <v>#N/A</v>
      </c>
      <c r="KF36" s="169" t="e">
        <f t="shared" si="79"/>
        <v>#N/A</v>
      </c>
      <c r="KG36" s="169" t="e">
        <f t="shared" si="79"/>
        <v>#N/A</v>
      </c>
      <c r="KH36" s="169" t="e">
        <f t="shared" si="79"/>
        <v>#N/A</v>
      </c>
      <c r="KI36" s="169" t="e">
        <f t="shared" si="79"/>
        <v>#N/A</v>
      </c>
      <c r="KJ36" s="169" t="e">
        <f t="shared" ref="KJ36:KY51" si="89">IF(ISNONTEXT($R36),_xlfn.NORM.DIST(CQ36,$N36,$R36,FALSE),NA())</f>
        <v>#N/A</v>
      </c>
      <c r="KK36" s="169" t="e">
        <f t="shared" si="89"/>
        <v>#N/A</v>
      </c>
      <c r="KL36" s="169" t="e">
        <f t="shared" si="89"/>
        <v>#N/A</v>
      </c>
      <c r="KM36" s="169" t="e">
        <f t="shared" si="89"/>
        <v>#N/A</v>
      </c>
      <c r="KN36" s="169" t="e">
        <f t="shared" si="89"/>
        <v>#N/A</v>
      </c>
      <c r="KO36" s="169" t="e">
        <f t="shared" si="89"/>
        <v>#N/A</v>
      </c>
      <c r="KP36" s="169" t="e">
        <f t="shared" si="89"/>
        <v>#N/A</v>
      </c>
      <c r="KQ36" s="169" t="e">
        <f t="shared" si="89"/>
        <v>#N/A</v>
      </c>
      <c r="KR36" s="169" t="e">
        <f t="shared" si="89"/>
        <v>#N/A</v>
      </c>
      <c r="KS36" s="169" t="e">
        <f t="shared" si="89"/>
        <v>#N/A</v>
      </c>
      <c r="KT36" s="169" t="e">
        <f t="shared" si="89"/>
        <v>#N/A</v>
      </c>
      <c r="KU36" s="169" t="e">
        <f t="shared" si="89"/>
        <v>#N/A</v>
      </c>
      <c r="KV36" s="169" t="e">
        <f t="shared" si="89"/>
        <v>#N/A</v>
      </c>
      <c r="KW36" s="169" t="e">
        <f t="shared" si="89"/>
        <v>#N/A</v>
      </c>
      <c r="KX36" s="169" t="e">
        <f t="shared" si="89"/>
        <v>#N/A</v>
      </c>
      <c r="KY36" s="169" t="e">
        <f t="shared" si="89"/>
        <v>#N/A</v>
      </c>
      <c r="KZ36" s="169" t="e">
        <f t="shared" si="80"/>
        <v>#N/A</v>
      </c>
      <c r="LA36" s="169" t="e">
        <f t="shared" si="80"/>
        <v>#N/A</v>
      </c>
      <c r="LB36" s="169" t="e">
        <f t="shared" si="80"/>
        <v>#N/A</v>
      </c>
      <c r="LC36" s="169" t="e">
        <f t="shared" si="80"/>
        <v>#N/A</v>
      </c>
      <c r="LD36" s="169" t="e">
        <f t="shared" si="80"/>
        <v>#N/A</v>
      </c>
      <c r="LE36" s="169" t="e">
        <f t="shared" si="80"/>
        <v>#N/A</v>
      </c>
      <c r="LF36" s="169" t="e">
        <f t="shared" si="80"/>
        <v>#N/A</v>
      </c>
      <c r="LG36" s="169" t="e">
        <f t="shared" si="80"/>
        <v>#N/A</v>
      </c>
      <c r="LH36" s="169" t="e">
        <f t="shared" si="80"/>
        <v>#N/A</v>
      </c>
      <c r="LI36" s="169" t="e">
        <f t="shared" si="80"/>
        <v>#N/A</v>
      </c>
      <c r="LJ36" s="169" t="e">
        <f t="shared" si="80"/>
        <v>#N/A</v>
      </c>
      <c r="LK36" s="169" t="e">
        <f t="shared" si="80"/>
        <v>#N/A</v>
      </c>
      <c r="LL36" s="169" t="e">
        <f t="shared" si="80"/>
        <v>#N/A</v>
      </c>
      <c r="LM36" s="169" t="e">
        <f t="shared" si="80"/>
        <v>#N/A</v>
      </c>
      <c r="LN36" s="169" t="e">
        <f t="shared" ref="LN36:MC51" si="90">IF(ISNONTEXT($R36),_xlfn.NORM.DIST(DU36,$N36,$R36,FALSE),NA())</f>
        <v>#N/A</v>
      </c>
      <c r="LO36" s="169" t="e">
        <f t="shared" si="90"/>
        <v>#N/A</v>
      </c>
      <c r="LP36" s="169" t="e">
        <f t="shared" si="90"/>
        <v>#N/A</v>
      </c>
      <c r="LQ36" s="169" t="e">
        <f t="shared" si="90"/>
        <v>#N/A</v>
      </c>
      <c r="LR36" s="169" t="e">
        <f t="shared" si="90"/>
        <v>#N/A</v>
      </c>
      <c r="LS36" s="169" t="e">
        <f t="shared" si="90"/>
        <v>#N/A</v>
      </c>
      <c r="LT36" s="169" t="e">
        <f t="shared" si="90"/>
        <v>#N/A</v>
      </c>
      <c r="LU36" s="169" t="e">
        <f t="shared" si="90"/>
        <v>#N/A</v>
      </c>
      <c r="LV36" s="169" t="e">
        <f t="shared" si="90"/>
        <v>#N/A</v>
      </c>
      <c r="LW36" s="169" t="e">
        <f t="shared" si="90"/>
        <v>#N/A</v>
      </c>
      <c r="LX36" s="169" t="e">
        <f t="shared" si="90"/>
        <v>#N/A</v>
      </c>
      <c r="LY36" s="169" t="e">
        <f t="shared" si="90"/>
        <v>#N/A</v>
      </c>
      <c r="LZ36" s="169" t="e">
        <f t="shared" si="90"/>
        <v>#N/A</v>
      </c>
      <c r="MA36" s="169" t="e">
        <f t="shared" si="90"/>
        <v>#N/A</v>
      </c>
      <c r="MB36" s="169" t="e">
        <f t="shared" si="90"/>
        <v>#N/A</v>
      </c>
      <c r="MC36" s="169" t="e">
        <f t="shared" si="90"/>
        <v>#N/A</v>
      </c>
      <c r="MD36" s="169" t="e">
        <f t="shared" ref="LQ36:MF51" si="91">IF(ISNONTEXT($R36),_xlfn.NORM.DIST(EK36,$N36,$R36,FALSE),NA())</f>
        <v>#N/A</v>
      </c>
      <c r="ME36" s="169" t="e">
        <f t="shared" si="91"/>
        <v>#N/A</v>
      </c>
      <c r="MF36" s="169" t="e">
        <f t="shared" si="81"/>
        <v>#N/A</v>
      </c>
      <c r="MG36" s="169" t="e">
        <f t="shared" si="81"/>
        <v>#N/A</v>
      </c>
      <c r="MH36" s="169" t="e">
        <f t="shared" si="81"/>
        <v>#N/A</v>
      </c>
      <c r="MI36" s="169" t="e">
        <f t="shared" si="81"/>
        <v>#N/A</v>
      </c>
      <c r="MJ36" s="169" t="e">
        <f t="shared" si="81"/>
        <v>#N/A</v>
      </c>
      <c r="MK36" s="169" t="e">
        <f t="shared" si="81"/>
        <v>#N/A</v>
      </c>
      <c r="ML36" s="169" t="e">
        <f t="shared" si="81"/>
        <v>#N/A</v>
      </c>
      <c r="MM36" s="169" t="e">
        <f t="shared" si="81"/>
        <v>#N/A</v>
      </c>
      <c r="MN36" s="169" t="e">
        <f t="shared" si="81"/>
        <v>#N/A</v>
      </c>
      <c r="MO36" s="169" t="e">
        <f t="shared" si="81"/>
        <v>#N/A</v>
      </c>
      <c r="MP36" s="169" t="e">
        <f t="shared" si="81"/>
        <v>#N/A</v>
      </c>
      <c r="MQ36" s="169" t="e">
        <f t="shared" si="81"/>
        <v>#N/A</v>
      </c>
      <c r="MR36" s="169" t="e">
        <f t="shared" si="81"/>
        <v>#N/A</v>
      </c>
      <c r="MS36" s="169" t="e">
        <f t="shared" si="81"/>
        <v>#N/A</v>
      </c>
      <c r="MT36" s="169" t="e">
        <f t="shared" si="81"/>
        <v>#N/A</v>
      </c>
      <c r="MU36" s="169" t="e">
        <f t="shared" si="81"/>
        <v>#N/A</v>
      </c>
      <c r="MV36" s="169" t="e">
        <f t="shared" ref="MV36:NK51" si="92">IF(ISNONTEXT($R36),_xlfn.NORM.DIST(FC36,$N36,$R36,FALSE),NA())</f>
        <v>#N/A</v>
      </c>
      <c r="MW36" s="169" t="e">
        <f t="shared" si="92"/>
        <v>#N/A</v>
      </c>
      <c r="MX36" s="169" t="e">
        <f t="shared" si="92"/>
        <v>#N/A</v>
      </c>
      <c r="MY36" s="169" t="e">
        <f t="shared" si="92"/>
        <v>#N/A</v>
      </c>
      <c r="MZ36" s="169" t="e">
        <f t="shared" si="92"/>
        <v>#N/A</v>
      </c>
      <c r="NA36" s="169" t="e">
        <f t="shared" si="92"/>
        <v>#N/A</v>
      </c>
      <c r="NB36" s="169" t="e">
        <f t="shared" si="92"/>
        <v>#N/A</v>
      </c>
      <c r="NC36" s="169" t="e">
        <f t="shared" si="92"/>
        <v>#N/A</v>
      </c>
      <c r="ND36" s="169" t="e">
        <f t="shared" si="92"/>
        <v>#N/A</v>
      </c>
      <c r="NE36" s="169" t="e">
        <f t="shared" si="92"/>
        <v>#N/A</v>
      </c>
      <c r="NF36" s="169" t="e">
        <f t="shared" si="92"/>
        <v>#N/A</v>
      </c>
      <c r="NG36" s="169" t="e">
        <f t="shared" si="92"/>
        <v>#N/A</v>
      </c>
      <c r="NH36" s="169" t="e">
        <f t="shared" si="92"/>
        <v>#N/A</v>
      </c>
      <c r="NI36" s="169" t="e">
        <f t="shared" si="92"/>
        <v>#N/A</v>
      </c>
      <c r="NJ36" s="169" t="e">
        <f t="shared" si="92"/>
        <v>#N/A</v>
      </c>
      <c r="NK36" s="169" t="e">
        <f t="shared" si="92"/>
        <v>#N/A</v>
      </c>
      <c r="NL36" s="169" t="e">
        <f t="shared" si="82"/>
        <v>#N/A</v>
      </c>
      <c r="NM36" s="169" t="e">
        <f t="shared" si="82"/>
        <v>#N/A</v>
      </c>
      <c r="NN36" s="169" t="e">
        <f t="shared" si="82"/>
        <v>#N/A</v>
      </c>
      <c r="NO36" s="169" t="e">
        <f t="shared" si="82"/>
        <v>#N/A</v>
      </c>
      <c r="NP36" s="169" t="e">
        <f t="shared" si="82"/>
        <v>#N/A</v>
      </c>
      <c r="NQ36" s="169" t="e">
        <f t="shared" si="82"/>
        <v>#N/A</v>
      </c>
      <c r="NR36" s="169" t="e">
        <f t="shared" si="82"/>
        <v>#N/A</v>
      </c>
      <c r="NS36" s="169" t="e">
        <f t="shared" si="82"/>
        <v>#N/A</v>
      </c>
      <c r="NT36" s="169" t="e">
        <f t="shared" si="82"/>
        <v>#N/A</v>
      </c>
      <c r="NU36" s="169" t="e">
        <f t="shared" si="82"/>
        <v>#N/A</v>
      </c>
      <c r="NV36" s="169" t="e">
        <f t="shared" si="82"/>
        <v>#N/A</v>
      </c>
      <c r="NW36" s="169" t="e">
        <f t="shared" si="82"/>
        <v>#N/A</v>
      </c>
      <c r="NX36" s="169" t="e">
        <f t="shared" si="82"/>
        <v>#N/A</v>
      </c>
      <c r="NY36" s="169" t="e">
        <f t="shared" si="82"/>
        <v>#N/A</v>
      </c>
      <c r="NZ36" s="169" t="e">
        <f t="shared" ref="NZ36:OO51" si="93">IF(ISNONTEXT($R36),_xlfn.NORM.DIST(GG36,$N36,$R36,FALSE),NA())</f>
        <v>#N/A</v>
      </c>
      <c r="OA36" s="169" t="e">
        <f t="shared" si="93"/>
        <v>#N/A</v>
      </c>
      <c r="OB36" s="169" t="e">
        <f t="shared" si="93"/>
        <v>#N/A</v>
      </c>
      <c r="OC36" s="169" t="e">
        <f t="shared" si="93"/>
        <v>#N/A</v>
      </c>
      <c r="OD36" s="169" t="e">
        <f t="shared" si="93"/>
        <v>#N/A</v>
      </c>
      <c r="OE36" s="169" t="e">
        <f t="shared" si="93"/>
        <v>#N/A</v>
      </c>
      <c r="OF36" s="169" t="e">
        <f t="shared" si="93"/>
        <v>#N/A</v>
      </c>
      <c r="OG36" s="169" t="e">
        <f t="shared" si="93"/>
        <v>#N/A</v>
      </c>
      <c r="OH36" s="169" t="e">
        <f t="shared" si="93"/>
        <v>#N/A</v>
      </c>
      <c r="OI36" s="169" t="e">
        <f t="shared" si="93"/>
        <v>#N/A</v>
      </c>
      <c r="OJ36" s="169" t="e">
        <f t="shared" si="93"/>
        <v>#N/A</v>
      </c>
      <c r="OK36" s="169" t="e">
        <f t="shared" si="93"/>
        <v>#N/A</v>
      </c>
      <c r="OL36" s="169" t="e">
        <f t="shared" si="93"/>
        <v>#N/A</v>
      </c>
      <c r="OM36" s="169" t="e">
        <f t="shared" si="93"/>
        <v>#N/A</v>
      </c>
      <c r="ON36" s="169" t="e">
        <f t="shared" si="93"/>
        <v>#N/A</v>
      </c>
      <c r="OO36" s="169" t="e">
        <f t="shared" si="93"/>
        <v>#N/A</v>
      </c>
      <c r="OP36" s="169" t="e">
        <f t="shared" ref="OC36:OR51" si="94">IF(ISNONTEXT($R36),_xlfn.NORM.DIST(GW36,$N36,$R36,FALSE),NA())</f>
        <v>#N/A</v>
      </c>
      <c r="OQ36" s="169" t="e">
        <f t="shared" si="94"/>
        <v>#N/A</v>
      </c>
      <c r="OR36" s="169" t="e">
        <f t="shared" si="83"/>
        <v>#N/A</v>
      </c>
      <c r="OS36" s="169" t="e">
        <f t="shared" si="83"/>
        <v>#N/A</v>
      </c>
      <c r="OT36" s="169" t="e">
        <f t="shared" si="83"/>
        <v>#N/A</v>
      </c>
      <c r="OU36" s="169" t="e">
        <f t="shared" si="83"/>
        <v>#N/A</v>
      </c>
      <c r="OV36" s="169" t="e">
        <f t="shared" si="83"/>
        <v>#N/A</v>
      </c>
      <c r="OW36" s="169" t="e">
        <f t="shared" si="83"/>
        <v>#N/A</v>
      </c>
      <c r="OX36" s="169" t="e">
        <f t="shared" si="83"/>
        <v>#N/A</v>
      </c>
      <c r="OY36" s="169" t="e">
        <f t="shared" si="83"/>
        <v>#N/A</v>
      </c>
      <c r="OZ36" s="169" t="e">
        <f t="shared" si="83"/>
        <v>#N/A</v>
      </c>
      <c r="PA36" s="169" t="e">
        <f t="shared" si="83"/>
        <v>#N/A</v>
      </c>
      <c r="PB36" s="169" t="e">
        <f t="shared" si="83"/>
        <v>#N/A</v>
      </c>
      <c r="PC36" s="169" t="e">
        <f t="shared" si="83"/>
        <v>#N/A</v>
      </c>
      <c r="PD36" s="169" t="e">
        <f t="shared" si="83"/>
        <v>#N/A</v>
      </c>
      <c r="PE36" s="169" t="e">
        <f t="shared" si="83"/>
        <v>#N/A</v>
      </c>
      <c r="PF36" s="169" t="e">
        <f t="shared" si="83"/>
        <v>#N/A</v>
      </c>
      <c r="PG36" s="169" t="e">
        <f t="shared" si="83"/>
        <v>#N/A</v>
      </c>
      <c r="PH36" s="169" t="e">
        <f t="shared" ref="PH36:PO51" si="95">IF(ISNONTEXT($R36),_xlfn.NORM.DIST(HO36,$N36,$R36,FALSE),NA())</f>
        <v>#N/A</v>
      </c>
      <c r="PI36" s="169" t="e">
        <f t="shared" si="95"/>
        <v>#N/A</v>
      </c>
      <c r="PJ36" s="169" t="e">
        <f t="shared" si="95"/>
        <v>#N/A</v>
      </c>
      <c r="PK36" s="169" t="e">
        <f t="shared" si="95"/>
        <v>#N/A</v>
      </c>
      <c r="PL36" s="169" t="e">
        <f t="shared" si="95"/>
        <v>#N/A</v>
      </c>
      <c r="PM36" s="169" t="e">
        <f t="shared" si="95"/>
        <v>#N/A</v>
      </c>
      <c r="PN36" s="169" t="e">
        <f t="shared" si="95"/>
        <v>#N/A</v>
      </c>
      <c r="PO36" s="169" t="e">
        <f t="shared" si="95"/>
        <v>#N/A</v>
      </c>
    </row>
    <row r="37" spans="1:431" hidden="1" x14ac:dyDescent="0.75">
      <c r="A37" s="390"/>
      <c r="B37" s="396" t="str">
        <f>IF($R37="","",ROUND(_xlfn.NORM.INV(ABS(VLOOKUP($T$1,VLookups!$A$43:$B$44,2,FALSE)-B$2),$N37,$R37),0))</f>
        <v/>
      </c>
      <c r="C37" s="403" t="str">
        <f t="shared" ref="C37:C68" si="96">IF(OR(D36="",B37=""),"",WORKDAY(C36,B36,$B$109:$B$148))</f>
        <v/>
      </c>
      <c r="D37" s="404" t="str">
        <f t="shared" ref="D37:D68" si="97">IFERROR(IF(B37="","",WORKDAY(C37,B37-1,$B$109:$B$148)),"")</f>
        <v/>
      </c>
      <c r="E37" s="109"/>
      <c r="F37" s="117"/>
      <c r="G37" s="122" t="str">
        <f t="shared" si="32"/>
        <v/>
      </c>
      <c r="H37" s="95"/>
      <c r="I37" s="122" t="str">
        <f t="shared" si="33"/>
        <v/>
      </c>
      <c r="J37" s="117"/>
      <c r="K37" s="110"/>
      <c r="L37" s="124" t="str">
        <f t="shared" si="0"/>
        <v/>
      </c>
      <c r="M37" s="124" t="str">
        <f t="shared" si="1"/>
        <v/>
      </c>
      <c r="N37" s="73" t="str">
        <f t="shared" si="34"/>
        <v/>
      </c>
      <c r="O37" s="23"/>
      <c r="P37" s="57"/>
      <c r="Q37" s="280"/>
      <c r="R37" s="74" t="str">
        <f>IF(AND(G37&gt;0,H37&gt;0,I37&gt;0),IF(ISBLANK(Q37),IF(ISBLANK(O37),"",(I37-G37)*VLOOKUP(O37,VLookups!$A$4:$B$13,2,FALSE)),Q37),"")</f>
        <v/>
      </c>
      <c r="S37" s="75" t="str">
        <f t="shared" si="2"/>
        <v/>
      </c>
      <c r="T37" s="95"/>
      <c r="U37" s="270" t="str">
        <f>IF(AND(T37&gt;0,H37&gt;0,NOT(R37="")),ABS(VLOOKUP($T$1,VLookups!$A$43:$B$44,2,FALSE)-_xlfn.NORM.DIST(T37,N37,R37,TRUE)),"")</f>
        <v/>
      </c>
      <c r="V37" s="94" t="str">
        <f>IF(AND($G37&gt;0,$H37&gt;0,$I37&gt;0,NOT(ISBLANK($O37))),_xlfn.NORM.INV(ABS(VLOOKUP($T$1,VLookups!$A$43:$B$44,2,FALSE)-V$3),$N37,$R37),"")</f>
        <v/>
      </c>
      <c r="W37" s="93" t="str">
        <f>IF(AND($G37&gt;0,$H37&gt;0,$I37&gt;0,NOT(ISBLANK($O37))),_xlfn.NORM.INV(ABS(VLOOKUP($T$1,VLookups!$A$43:$B$44,2,FALSE)-W$3),$N37,$R37),"")</f>
        <v/>
      </c>
      <c r="X37" s="94" t="str">
        <f>IF(AND($G37&gt;0,$H37&gt;0,$I37&gt;0,NOT(ISBLANK($O37))),_xlfn.NORM.INV(ABS(VLOOKUP($T$1,VLookups!$A$43:$B$44,2,FALSE)-X$3),$N37,$R37),"")</f>
        <v/>
      </c>
      <c r="Y37" s="93" t="str">
        <f>IF(AND($G37&gt;0,$H37&gt;0,$I37&gt;0,NOT(ISBLANK($O37))),_xlfn.NORM.INV(ABS(VLOOKUP($T$1,VLookups!$A$43:$B$44,2,FALSE)-Y$3),$N37,$R37),"")</f>
        <v/>
      </c>
      <c r="Z37" s="94" t="str">
        <f>IF(AND($G37&gt;0,$H37&gt;0,$I37&gt;0,NOT(ISBLANK($O37))),_xlfn.NORM.INV(ABS(VLOOKUP($T$1,VLookups!$A$43:$B$44,2,FALSE)-Z$3),$N37,$R37),"")</f>
        <v/>
      </c>
      <c r="AA37" s="93" t="str">
        <f>IF(AND($G37&gt;0,$H37&gt;0,$I37&gt;0,NOT(ISBLANK($O37))),_xlfn.NORM.INV(ABS(VLOOKUP($T$1,VLookups!$A$43:$B$44,2,FALSE)-AA$3),$N37,$R37),"")</f>
        <v/>
      </c>
      <c r="AB37" s="5"/>
      <c r="AC37" s="168" t="str">
        <f t="shared" si="35"/>
        <v/>
      </c>
      <c r="AD37" s="49" t="str">
        <f t="shared" si="71"/>
        <v/>
      </c>
      <c r="AE37" s="49" t="str">
        <f t="shared" si="71"/>
        <v/>
      </c>
      <c r="AF37" s="49" t="str">
        <f t="shared" si="71"/>
        <v/>
      </c>
      <c r="AG37" s="49" t="str">
        <f t="shared" si="71"/>
        <v/>
      </c>
      <c r="AH37" s="49" t="str">
        <f t="shared" si="71"/>
        <v/>
      </c>
      <c r="AI37" s="49" t="str">
        <f t="shared" si="71"/>
        <v/>
      </c>
      <c r="AJ37" s="49" t="str">
        <f t="shared" si="71"/>
        <v/>
      </c>
      <c r="AK37" s="49" t="str">
        <f t="shared" si="71"/>
        <v/>
      </c>
      <c r="AL37" s="49" t="str">
        <f t="shared" si="71"/>
        <v/>
      </c>
      <c r="AM37" s="49" t="str">
        <f t="shared" si="71"/>
        <v/>
      </c>
      <c r="AN37" s="49" t="str">
        <f t="shared" si="71"/>
        <v/>
      </c>
      <c r="AO37" s="49" t="str">
        <f t="shared" si="71"/>
        <v/>
      </c>
      <c r="AP37" s="49" t="str">
        <f t="shared" si="71"/>
        <v/>
      </c>
      <c r="AQ37" s="49" t="str">
        <f t="shared" si="71"/>
        <v/>
      </c>
      <c r="AR37" s="49" t="str">
        <f t="shared" si="71"/>
        <v/>
      </c>
      <c r="AS37" s="49" t="str">
        <f t="shared" si="71"/>
        <v/>
      </c>
      <c r="AT37" s="49" t="str">
        <f t="shared" si="67"/>
        <v/>
      </c>
      <c r="AU37" s="49" t="str">
        <f t="shared" si="67"/>
        <v/>
      </c>
      <c r="AV37" s="49" t="str">
        <f t="shared" si="67"/>
        <v/>
      </c>
      <c r="AW37" s="49" t="str">
        <f t="shared" si="67"/>
        <v/>
      </c>
      <c r="AX37" s="49" t="str">
        <f t="shared" si="67"/>
        <v/>
      </c>
      <c r="AY37" s="49" t="str">
        <f t="shared" si="67"/>
        <v/>
      </c>
      <c r="AZ37" s="49" t="str">
        <f t="shared" si="67"/>
        <v/>
      </c>
      <c r="BA37" s="49" t="str">
        <f t="shared" si="67"/>
        <v/>
      </c>
      <c r="BB37" s="49" t="str">
        <f t="shared" si="67"/>
        <v/>
      </c>
      <c r="BC37" s="49" t="str">
        <f t="shared" si="67"/>
        <v/>
      </c>
      <c r="BD37" s="49" t="str">
        <f t="shared" si="67"/>
        <v/>
      </c>
      <c r="BE37" s="49" t="str">
        <f t="shared" si="68"/>
        <v/>
      </c>
      <c r="BF37" s="49" t="str">
        <f t="shared" si="68"/>
        <v/>
      </c>
      <c r="BG37" s="49" t="str">
        <f t="shared" si="68"/>
        <v/>
      </c>
      <c r="BH37" s="49" t="str">
        <f t="shared" si="68"/>
        <v/>
      </c>
      <c r="BI37" s="49" t="str">
        <f t="shared" si="68"/>
        <v/>
      </c>
      <c r="BJ37" s="49" t="str">
        <f t="shared" si="68"/>
        <v/>
      </c>
      <c r="BK37" s="49" t="str">
        <f t="shared" si="68"/>
        <v/>
      </c>
      <c r="BL37" s="49" t="str">
        <f t="shared" si="68"/>
        <v/>
      </c>
      <c r="BM37" s="49" t="str">
        <f t="shared" si="68"/>
        <v/>
      </c>
      <c r="BN37" s="49" t="str">
        <f t="shared" si="68"/>
        <v/>
      </c>
      <c r="BO37" s="49" t="str">
        <f t="shared" si="68"/>
        <v/>
      </c>
      <c r="BP37" s="49" t="str">
        <f t="shared" si="68"/>
        <v/>
      </c>
      <c r="BQ37" s="49" t="str">
        <f t="shared" si="68"/>
        <v/>
      </c>
      <c r="BR37" s="49" t="str">
        <f t="shared" si="68"/>
        <v/>
      </c>
      <c r="BS37" s="49" t="str">
        <f t="shared" si="68"/>
        <v/>
      </c>
      <c r="BT37" s="49" t="str">
        <f t="shared" si="68"/>
        <v/>
      </c>
      <c r="BU37" s="49" t="str">
        <f t="shared" si="69"/>
        <v/>
      </c>
      <c r="BV37" s="49" t="str">
        <f t="shared" si="69"/>
        <v/>
      </c>
      <c r="BW37" s="49" t="str">
        <f t="shared" si="69"/>
        <v/>
      </c>
      <c r="BX37" s="49" t="str">
        <f t="shared" si="69"/>
        <v/>
      </c>
      <c r="BY37" s="49" t="str">
        <f t="shared" si="69"/>
        <v/>
      </c>
      <c r="BZ37" s="49" t="str">
        <f t="shared" si="69"/>
        <v/>
      </c>
      <c r="CA37" s="49" t="str">
        <f t="shared" si="69"/>
        <v/>
      </c>
      <c r="CB37" s="49" t="str">
        <f t="shared" si="69"/>
        <v/>
      </c>
      <c r="CC37" s="49" t="str">
        <f t="shared" si="69"/>
        <v/>
      </c>
      <c r="CD37" s="49" t="str">
        <f t="shared" si="69"/>
        <v/>
      </c>
      <c r="CE37" s="49" t="str">
        <f t="shared" si="69"/>
        <v/>
      </c>
      <c r="CF37" s="49" t="str">
        <f t="shared" si="69"/>
        <v/>
      </c>
      <c r="CG37" s="49" t="str">
        <f t="shared" si="69"/>
        <v/>
      </c>
      <c r="CH37" s="49" t="str">
        <f t="shared" si="69"/>
        <v/>
      </c>
      <c r="CI37" s="49" t="str">
        <f t="shared" si="69"/>
        <v/>
      </c>
      <c r="CJ37" s="49" t="str">
        <f t="shared" si="69"/>
        <v/>
      </c>
      <c r="CK37" s="49" t="str">
        <f t="shared" si="70"/>
        <v/>
      </c>
      <c r="CL37" s="49" t="str">
        <f t="shared" si="70"/>
        <v/>
      </c>
      <c r="CM37" s="49" t="str">
        <f t="shared" si="70"/>
        <v/>
      </c>
      <c r="CN37" s="49" t="str">
        <f t="shared" si="70"/>
        <v/>
      </c>
      <c r="CO37" s="49" t="str">
        <f t="shared" si="70"/>
        <v/>
      </c>
      <c r="CP37" s="49" t="str">
        <f t="shared" si="70"/>
        <v/>
      </c>
      <c r="CQ37" s="49" t="str">
        <f t="shared" si="70"/>
        <v/>
      </c>
      <c r="CR37" s="49" t="str">
        <f t="shared" si="70"/>
        <v/>
      </c>
      <c r="CS37" s="49" t="str">
        <f t="shared" si="70"/>
        <v/>
      </c>
      <c r="CT37" s="49" t="str">
        <f t="shared" si="70"/>
        <v/>
      </c>
      <c r="CU37" s="49" t="str">
        <f t="shared" si="70"/>
        <v/>
      </c>
      <c r="CV37" s="49" t="str">
        <f t="shared" si="70"/>
        <v/>
      </c>
      <c r="CW37" s="49" t="str">
        <f t="shared" si="70"/>
        <v/>
      </c>
      <c r="CX37" s="49" t="str">
        <f t="shared" si="70"/>
        <v/>
      </c>
      <c r="CY37" s="49" t="str">
        <f t="shared" si="70"/>
        <v/>
      </c>
      <c r="CZ37" s="49" t="str">
        <f t="shared" si="70"/>
        <v/>
      </c>
      <c r="DA37" s="49" t="str">
        <f t="shared" si="84"/>
        <v/>
      </c>
      <c r="DB37" s="49" t="str">
        <f t="shared" si="84"/>
        <v/>
      </c>
      <c r="DC37" s="49" t="str">
        <f t="shared" si="84"/>
        <v/>
      </c>
      <c r="DD37" s="49" t="str">
        <f t="shared" si="84"/>
        <v/>
      </c>
      <c r="DE37" s="49" t="str">
        <f t="shared" si="84"/>
        <v/>
      </c>
      <c r="DF37" s="49" t="str">
        <f t="shared" si="84"/>
        <v/>
      </c>
      <c r="DG37" s="49" t="str">
        <f t="shared" si="84"/>
        <v/>
      </c>
      <c r="DH37" s="49" t="str">
        <f t="shared" si="84"/>
        <v/>
      </c>
      <c r="DI37" s="49" t="str">
        <f t="shared" si="84"/>
        <v/>
      </c>
      <c r="DJ37" s="49" t="str">
        <f t="shared" si="84"/>
        <v/>
      </c>
      <c r="DK37" s="49" t="str">
        <f t="shared" si="84"/>
        <v/>
      </c>
      <c r="DL37" s="49" t="str">
        <f t="shared" si="84"/>
        <v/>
      </c>
      <c r="DM37" s="49" t="str">
        <f t="shared" si="84"/>
        <v/>
      </c>
      <c r="DN37" s="49" t="str">
        <f t="shared" si="84"/>
        <v/>
      </c>
      <c r="DO37" s="49" t="str">
        <f t="shared" si="84"/>
        <v/>
      </c>
      <c r="DP37" s="49" t="str">
        <f t="shared" si="84"/>
        <v/>
      </c>
      <c r="DQ37" s="49" t="str">
        <f t="shared" si="72"/>
        <v/>
      </c>
      <c r="DR37" s="49" t="str">
        <f t="shared" si="72"/>
        <v/>
      </c>
      <c r="DS37" s="49" t="str">
        <f t="shared" si="72"/>
        <v/>
      </c>
      <c r="DT37" s="49" t="str">
        <f t="shared" si="72"/>
        <v/>
      </c>
      <c r="DU37" s="49" t="str">
        <f t="shared" si="72"/>
        <v/>
      </c>
      <c r="DV37" s="49" t="str">
        <f t="shared" si="72"/>
        <v/>
      </c>
      <c r="DW37" s="49" t="str">
        <f t="shared" si="85"/>
        <v/>
      </c>
      <c r="DX37" s="49" t="str">
        <f t="shared" si="85"/>
        <v/>
      </c>
      <c r="DY37" s="49" t="str">
        <f t="shared" si="85"/>
        <v/>
      </c>
      <c r="DZ37" s="183" t="str">
        <f t="shared" si="37"/>
        <v/>
      </c>
      <c r="EA37" s="49" t="str">
        <f t="shared" ref="EA37:EO53" si="98">IF(ISNONTEXT($AC37),DZ37+$AC37,"")</f>
        <v/>
      </c>
      <c r="EB37" s="49" t="str">
        <f t="shared" si="98"/>
        <v/>
      </c>
      <c r="EC37" s="49" t="str">
        <f t="shared" si="98"/>
        <v/>
      </c>
      <c r="ED37" s="49" t="str">
        <f t="shared" si="98"/>
        <v/>
      </c>
      <c r="EE37" s="49" t="str">
        <f t="shared" si="98"/>
        <v/>
      </c>
      <c r="EF37" s="49" t="str">
        <f t="shared" si="98"/>
        <v/>
      </c>
      <c r="EG37" s="49" t="str">
        <f t="shared" si="98"/>
        <v/>
      </c>
      <c r="EH37" s="49" t="str">
        <f t="shared" si="98"/>
        <v/>
      </c>
      <c r="EI37" s="49" t="str">
        <f t="shared" si="98"/>
        <v/>
      </c>
      <c r="EJ37" s="49" t="str">
        <f t="shared" si="98"/>
        <v/>
      </c>
      <c r="EK37" s="49" t="str">
        <f t="shared" si="98"/>
        <v/>
      </c>
      <c r="EL37" s="49" t="str">
        <f t="shared" si="98"/>
        <v/>
      </c>
      <c r="EM37" s="49" t="str">
        <f t="shared" si="98"/>
        <v/>
      </c>
      <c r="EN37" s="49" t="str">
        <f t="shared" si="98"/>
        <v/>
      </c>
      <c r="EO37" s="49" t="str">
        <f t="shared" si="98"/>
        <v/>
      </c>
      <c r="EP37" s="49" t="str">
        <f t="shared" si="86"/>
        <v/>
      </c>
      <c r="EQ37" s="49" t="str">
        <f t="shared" si="86"/>
        <v/>
      </c>
      <c r="ER37" s="49" t="str">
        <f t="shared" si="86"/>
        <v/>
      </c>
      <c r="ES37" s="49" t="str">
        <f t="shared" si="86"/>
        <v/>
      </c>
      <c r="ET37" s="49" t="str">
        <f t="shared" si="86"/>
        <v/>
      </c>
      <c r="EU37" s="49" t="str">
        <f t="shared" si="86"/>
        <v/>
      </c>
      <c r="EV37" s="49" t="str">
        <f t="shared" si="86"/>
        <v/>
      </c>
      <c r="EW37" s="49" t="str">
        <f t="shared" si="86"/>
        <v/>
      </c>
      <c r="EX37" s="49" t="str">
        <f t="shared" si="86"/>
        <v/>
      </c>
      <c r="EY37" s="49" t="str">
        <f t="shared" si="86"/>
        <v/>
      </c>
      <c r="EZ37" s="49" t="str">
        <f t="shared" si="86"/>
        <v/>
      </c>
      <c r="FA37" s="49" t="str">
        <f t="shared" si="86"/>
        <v/>
      </c>
      <c r="FB37" s="49" t="str">
        <f t="shared" si="86"/>
        <v/>
      </c>
      <c r="FC37" s="49" t="str">
        <f t="shared" si="86"/>
        <v/>
      </c>
      <c r="FD37" s="49" t="str">
        <f t="shared" si="73"/>
        <v/>
      </c>
      <c r="FE37" s="49" t="str">
        <f t="shared" si="73"/>
        <v/>
      </c>
      <c r="FF37" s="49" t="str">
        <f t="shared" si="73"/>
        <v/>
      </c>
      <c r="FG37" s="49" t="str">
        <f t="shared" si="73"/>
        <v/>
      </c>
      <c r="FH37" s="49" t="str">
        <f t="shared" si="73"/>
        <v/>
      </c>
      <c r="FI37" s="49" t="str">
        <f t="shared" si="73"/>
        <v/>
      </c>
      <c r="FJ37" s="49" t="str">
        <f t="shared" si="73"/>
        <v/>
      </c>
      <c r="FK37" s="49" t="str">
        <f t="shared" si="73"/>
        <v/>
      </c>
      <c r="FL37" s="49" t="str">
        <f t="shared" si="73"/>
        <v/>
      </c>
      <c r="FM37" s="49" t="str">
        <f t="shared" si="73"/>
        <v/>
      </c>
      <c r="FN37" s="49" t="str">
        <f t="shared" si="73"/>
        <v/>
      </c>
      <c r="FO37" s="49" t="str">
        <f t="shared" si="73"/>
        <v/>
      </c>
      <c r="FP37" s="49" t="str">
        <f t="shared" si="73"/>
        <v/>
      </c>
      <c r="FQ37" s="49" t="str">
        <f t="shared" si="73"/>
        <v/>
      </c>
      <c r="FR37" s="49" t="str">
        <f t="shared" si="73"/>
        <v/>
      </c>
      <c r="FS37" s="49" t="str">
        <f t="shared" si="73"/>
        <v/>
      </c>
      <c r="FT37" s="49" t="str">
        <f t="shared" si="74"/>
        <v/>
      </c>
      <c r="FU37" s="49" t="str">
        <f t="shared" si="74"/>
        <v/>
      </c>
      <c r="FV37" s="49" t="str">
        <f t="shared" si="74"/>
        <v/>
      </c>
      <c r="FW37" s="49" t="str">
        <f t="shared" si="74"/>
        <v/>
      </c>
      <c r="FX37" s="49" t="str">
        <f t="shared" si="74"/>
        <v/>
      </c>
      <c r="FY37" s="49" t="str">
        <f t="shared" si="74"/>
        <v/>
      </c>
      <c r="FZ37" s="49" t="str">
        <f t="shared" si="74"/>
        <v/>
      </c>
      <c r="GA37" s="49" t="str">
        <f t="shared" si="74"/>
        <v/>
      </c>
      <c r="GB37" s="49" t="str">
        <f t="shared" si="74"/>
        <v/>
      </c>
      <c r="GC37" s="49" t="str">
        <f t="shared" si="74"/>
        <v/>
      </c>
      <c r="GD37" s="49" t="str">
        <f t="shared" si="74"/>
        <v/>
      </c>
      <c r="GE37" s="49" t="str">
        <f t="shared" si="74"/>
        <v/>
      </c>
      <c r="GF37" s="49" t="str">
        <f t="shared" si="74"/>
        <v/>
      </c>
      <c r="GG37" s="49" t="str">
        <f t="shared" si="74"/>
        <v/>
      </c>
      <c r="GH37" s="49" t="str">
        <f t="shared" si="74"/>
        <v/>
      </c>
      <c r="GI37" s="49" t="str">
        <f t="shared" si="74"/>
        <v/>
      </c>
      <c r="GJ37" s="49" t="str">
        <f t="shared" si="75"/>
        <v/>
      </c>
      <c r="GK37" s="49" t="str">
        <f t="shared" si="75"/>
        <v/>
      </c>
      <c r="GL37" s="49" t="str">
        <f t="shared" si="75"/>
        <v/>
      </c>
      <c r="GM37" s="49" t="str">
        <f t="shared" si="75"/>
        <v/>
      </c>
      <c r="GN37" s="49" t="str">
        <f t="shared" si="75"/>
        <v/>
      </c>
      <c r="GO37" s="49" t="str">
        <f t="shared" si="75"/>
        <v/>
      </c>
      <c r="GP37" s="49" t="str">
        <f t="shared" si="75"/>
        <v/>
      </c>
      <c r="GQ37" s="49" t="str">
        <f t="shared" si="75"/>
        <v/>
      </c>
      <c r="GR37" s="49" t="str">
        <f t="shared" si="75"/>
        <v/>
      </c>
      <c r="GS37" s="49" t="str">
        <f t="shared" si="75"/>
        <v/>
      </c>
      <c r="GT37" s="49" t="str">
        <f t="shared" si="75"/>
        <v/>
      </c>
      <c r="GU37" s="49" t="str">
        <f t="shared" si="75"/>
        <v/>
      </c>
      <c r="GV37" s="49" t="str">
        <f t="shared" si="75"/>
        <v/>
      </c>
      <c r="GW37" s="49" t="str">
        <f t="shared" si="75"/>
        <v/>
      </c>
      <c r="GX37" s="49" t="str">
        <f t="shared" si="75"/>
        <v/>
      </c>
      <c r="GY37" s="49" t="str">
        <f t="shared" si="75"/>
        <v/>
      </c>
      <c r="GZ37" s="49" t="str">
        <f t="shared" si="76"/>
        <v/>
      </c>
      <c r="HA37" s="49" t="str">
        <f t="shared" si="76"/>
        <v/>
      </c>
      <c r="HB37" s="49" t="str">
        <f t="shared" si="76"/>
        <v/>
      </c>
      <c r="HC37" s="49" t="str">
        <f t="shared" si="76"/>
        <v/>
      </c>
      <c r="HD37" s="49" t="str">
        <f t="shared" si="76"/>
        <v/>
      </c>
      <c r="HE37" s="49" t="str">
        <f t="shared" si="76"/>
        <v/>
      </c>
      <c r="HF37" s="49" t="str">
        <f t="shared" si="76"/>
        <v/>
      </c>
      <c r="HG37" s="49" t="str">
        <f t="shared" si="76"/>
        <v/>
      </c>
      <c r="HH37" s="49" t="str">
        <f t="shared" si="76"/>
        <v/>
      </c>
      <c r="HI37" s="49" t="str">
        <f t="shared" si="76"/>
        <v/>
      </c>
      <c r="HJ37" s="49" t="str">
        <f t="shared" si="76"/>
        <v/>
      </c>
      <c r="HK37" s="49" t="str">
        <f t="shared" si="76"/>
        <v/>
      </c>
      <c r="HL37" s="49" t="str">
        <f t="shared" si="76"/>
        <v/>
      </c>
      <c r="HM37" s="49" t="str">
        <f t="shared" si="76"/>
        <v/>
      </c>
      <c r="HN37" s="49" t="str">
        <f t="shared" si="76"/>
        <v/>
      </c>
      <c r="HO37" s="49" t="str">
        <f t="shared" si="76"/>
        <v/>
      </c>
      <c r="HP37" s="49" t="str">
        <f t="shared" si="77"/>
        <v/>
      </c>
      <c r="HQ37" s="49" t="str">
        <f t="shared" si="77"/>
        <v/>
      </c>
      <c r="HR37" s="49" t="str">
        <f t="shared" si="46"/>
        <v/>
      </c>
      <c r="HS37" s="49" t="str">
        <f t="shared" si="16"/>
        <v/>
      </c>
      <c r="HT37" s="49" t="str">
        <f t="shared" si="16"/>
        <v/>
      </c>
      <c r="HU37" s="49" t="str">
        <f t="shared" si="16"/>
        <v/>
      </c>
      <c r="HV37" s="49" t="str">
        <f t="shared" si="16"/>
        <v/>
      </c>
      <c r="HW37" s="169" t="e">
        <f t="shared" si="56"/>
        <v>#N/A</v>
      </c>
      <c r="HX37" s="169" t="e">
        <f t="shared" si="56"/>
        <v>#N/A</v>
      </c>
      <c r="HY37" s="169" t="e">
        <f t="shared" si="56"/>
        <v>#N/A</v>
      </c>
      <c r="HZ37" s="169" t="e">
        <f t="shared" si="56"/>
        <v>#N/A</v>
      </c>
      <c r="IA37" s="169" t="e">
        <f t="shared" si="56"/>
        <v>#N/A</v>
      </c>
      <c r="IB37" s="169" t="e">
        <f t="shared" si="56"/>
        <v>#N/A</v>
      </c>
      <c r="IC37" s="169" t="e">
        <f t="shared" si="56"/>
        <v>#N/A</v>
      </c>
      <c r="ID37" s="169" t="e">
        <f t="shared" si="56"/>
        <v>#N/A</v>
      </c>
      <c r="IE37" s="169" t="e">
        <f t="shared" si="56"/>
        <v>#N/A</v>
      </c>
      <c r="IF37" s="169" t="e">
        <f t="shared" si="56"/>
        <v>#N/A</v>
      </c>
      <c r="IG37" s="169" t="e">
        <f t="shared" si="56"/>
        <v>#N/A</v>
      </c>
      <c r="IH37" s="169" t="e">
        <f t="shared" si="56"/>
        <v>#N/A</v>
      </c>
      <c r="II37" s="169" t="e">
        <f t="shared" si="56"/>
        <v>#N/A</v>
      </c>
      <c r="IJ37" s="169" t="e">
        <f t="shared" si="56"/>
        <v>#N/A</v>
      </c>
      <c r="IK37" s="169" t="e">
        <f t="shared" si="56"/>
        <v>#N/A</v>
      </c>
      <c r="IL37" s="169" t="e">
        <f t="shared" si="56"/>
        <v>#N/A</v>
      </c>
      <c r="IM37" s="169" t="e">
        <f t="shared" si="78"/>
        <v>#N/A</v>
      </c>
      <c r="IN37" s="169" t="e">
        <f t="shared" si="78"/>
        <v>#N/A</v>
      </c>
      <c r="IO37" s="169" t="e">
        <f t="shared" si="78"/>
        <v>#N/A</v>
      </c>
      <c r="IP37" s="169" t="e">
        <f t="shared" si="78"/>
        <v>#N/A</v>
      </c>
      <c r="IQ37" s="169" t="e">
        <f t="shared" si="78"/>
        <v>#N/A</v>
      </c>
      <c r="IR37" s="169" t="e">
        <f t="shared" si="78"/>
        <v>#N/A</v>
      </c>
      <c r="IS37" s="169" t="e">
        <f t="shared" si="78"/>
        <v>#N/A</v>
      </c>
      <c r="IT37" s="169" t="e">
        <f t="shared" si="78"/>
        <v>#N/A</v>
      </c>
      <c r="IU37" s="169" t="e">
        <f t="shared" si="78"/>
        <v>#N/A</v>
      </c>
      <c r="IV37" s="169" t="e">
        <f t="shared" si="78"/>
        <v>#N/A</v>
      </c>
      <c r="IW37" s="169" t="e">
        <f t="shared" si="78"/>
        <v>#N/A</v>
      </c>
      <c r="IX37" s="169" t="e">
        <f t="shared" si="78"/>
        <v>#N/A</v>
      </c>
      <c r="IY37" s="169" t="e">
        <f t="shared" si="78"/>
        <v>#N/A</v>
      </c>
      <c r="IZ37" s="169" t="e">
        <f t="shared" si="78"/>
        <v>#N/A</v>
      </c>
      <c r="JA37" s="169" t="e">
        <f t="shared" si="78"/>
        <v>#N/A</v>
      </c>
      <c r="JB37" s="169" t="e">
        <f t="shared" si="78"/>
        <v>#N/A</v>
      </c>
      <c r="JC37" s="169" t="e">
        <f t="shared" si="87"/>
        <v>#N/A</v>
      </c>
      <c r="JD37" s="169" t="e">
        <f t="shared" si="87"/>
        <v>#N/A</v>
      </c>
      <c r="JE37" s="169" t="e">
        <f t="shared" si="88"/>
        <v>#N/A</v>
      </c>
      <c r="JF37" s="169" t="e">
        <f t="shared" si="88"/>
        <v>#N/A</v>
      </c>
      <c r="JG37" s="169" t="e">
        <f t="shared" si="88"/>
        <v>#N/A</v>
      </c>
      <c r="JH37" s="169" t="e">
        <f t="shared" si="88"/>
        <v>#N/A</v>
      </c>
      <c r="JI37" s="169" t="e">
        <f t="shared" si="88"/>
        <v>#N/A</v>
      </c>
      <c r="JJ37" s="169" t="e">
        <f t="shared" si="88"/>
        <v>#N/A</v>
      </c>
      <c r="JK37" s="169" t="e">
        <f t="shared" si="88"/>
        <v>#N/A</v>
      </c>
      <c r="JL37" s="169" t="e">
        <f t="shared" si="88"/>
        <v>#N/A</v>
      </c>
      <c r="JM37" s="169" t="e">
        <f t="shared" si="88"/>
        <v>#N/A</v>
      </c>
      <c r="JN37" s="169" t="e">
        <f t="shared" si="88"/>
        <v>#N/A</v>
      </c>
      <c r="JO37" s="169" t="e">
        <f t="shared" si="88"/>
        <v>#N/A</v>
      </c>
      <c r="JP37" s="169" t="e">
        <f t="shared" si="88"/>
        <v>#N/A</v>
      </c>
      <c r="JQ37" s="169" t="e">
        <f t="shared" si="88"/>
        <v>#N/A</v>
      </c>
      <c r="JR37" s="169" t="e">
        <f t="shared" si="88"/>
        <v>#N/A</v>
      </c>
      <c r="JS37" s="169" t="e">
        <f t="shared" si="88"/>
        <v>#N/A</v>
      </c>
      <c r="JT37" s="169" t="e">
        <f t="shared" si="79"/>
        <v>#N/A</v>
      </c>
      <c r="JU37" s="169" t="e">
        <f t="shared" si="79"/>
        <v>#N/A</v>
      </c>
      <c r="JV37" s="169" t="e">
        <f t="shared" si="79"/>
        <v>#N/A</v>
      </c>
      <c r="JW37" s="169" t="e">
        <f t="shared" si="79"/>
        <v>#N/A</v>
      </c>
      <c r="JX37" s="169" t="e">
        <f t="shared" si="79"/>
        <v>#N/A</v>
      </c>
      <c r="JY37" s="169" t="e">
        <f t="shared" si="79"/>
        <v>#N/A</v>
      </c>
      <c r="JZ37" s="169" t="e">
        <f t="shared" si="79"/>
        <v>#N/A</v>
      </c>
      <c r="KA37" s="169" t="e">
        <f t="shared" si="79"/>
        <v>#N/A</v>
      </c>
      <c r="KB37" s="169" t="e">
        <f t="shared" si="79"/>
        <v>#N/A</v>
      </c>
      <c r="KC37" s="169" t="e">
        <f t="shared" si="79"/>
        <v>#N/A</v>
      </c>
      <c r="KD37" s="169" t="e">
        <f t="shared" si="79"/>
        <v>#N/A</v>
      </c>
      <c r="KE37" s="169" t="e">
        <f t="shared" si="79"/>
        <v>#N/A</v>
      </c>
      <c r="KF37" s="169" t="e">
        <f t="shared" si="79"/>
        <v>#N/A</v>
      </c>
      <c r="KG37" s="169" t="e">
        <f t="shared" si="79"/>
        <v>#N/A</v>
      </c>
      <c r="KH37" s="169" t="e">
        <f t="shared" si="79"/>
        <v>#N/A</v>
      </c>
      <c r="KI37" s="169" t="e">
        <f t="shared" si="79"/>
        <v>#N/A</v>
      </c>
      <c r="KJ37" s="169" t="e">
        <f t="shared" si="89"/>
        <v>#N/A</v>
      </c>
      <c r="KK37" s="169" t="e">
        <f t="shared" si="89"/>
        <v>#N/A</v>
      </c>
      <c r="KL37" s="169" t="e">
        <f t="shared" si="89"/>
        <v>#N/A</v>
      </c>
      <c r="KM37" s="169" t="e">
        <f t="shared" si="89"/>
        <v>#N/A</v>
      </c>
      <c r="KN37" s="169" t="e">
        <f t="shared" si="89"/>
        <v>#N/A</v>
      </c>
      <c r="KO37" s="169" t="e">
        <f t="shared" si="89"/>
        <v>#N/A</v>
      </c>
      <c r="KP37" s="169" t="e">
        <f t="shared" si="89"/>
        <v>#N/A</v>
      </c>
      <c r="KQ37" s="169" t="e">
        <f t="shared" si="89"/>
        <v>#N/A</v>
      </c>
      <c r="KR37" s="169" t="e">
        <f t="shared" si="89"/>
        <v>#N/A</v>
      </c>
      <c r="KS37" s="169" t="e">
        <f t="shared" si="89"/>
        <v>#N/A</v>
      </c>
      <c r="KT37" s="169" t="e">
        <f t="shared" si="89"/>
        <v>#N/A</v>
      </c>
      <c r="KU37" s="169" t="e">
        <f t="shared" si="89"/>
        <v>#N/A</v>
      </c>
      <c r="KV37" s="169" t="e">
        <f t="shared" si="89"/>
        <v>#N/A</v>
      </c>
      <c r="KW37" s="169" t="e">
        <f t="shared" si="89"/>
        <v>#N/A</v>
      </c>
      <c r="KX37" s="169" t="e">
        <f t="shared" si="89"/>
        <v>#N/A</v>
      </c>
      <c r="KY37" s="169" t="e">
        <f t="shared" si="89"/>
        <v>#N/A</v>
      </c>
      <c r="KZ37" s="169" t="e">
        <f t="shared" si="80"/>
        <v>#N/A</v>
      </c>
      <c r="LA37" s="169" t="e">
        <f t="shared" si="80"/>
        <v>#N/A</v>
      </c>
      <c r="LB37" s="169" t="e">
        <f t="shared" si="80"/>
        <v>#N/A</v>
      </c>
      <c r="LC37" s="169" t="e">
        <f t="shared" si="80"/>
        <v>#N/A</v>
      </c>
      <c r="LD37" s="169" t="e">
        <f t="shared" si="80"/>
        <v>#N/A</v>
      </c>
      <c r="LE37" s="169" t="e">
        <f t="shared" si="80"/>
        <v>#N/A</v>
      </c>
      <c r="LF37" s="169" t="e">
        <f t="shared" si="80"/>
        <v>#N/A</v>
      </c>
      <c r="LG37" s="169" t="e">
        <f t="shared" si="80"/>
        <v>#N/A</v>
      </c>
      <c r="LH37" s="169" t="e">
        <f t="shared" si="80"/>
        <v>#N/A</v>
      </c>
      <c r="LI37" s="169" t="e">
        <f t="shared" si="80"/>
        <v>#N/A</v>
      </c>
      <c r="LJ37" s="169" t="e">
        <f t="shared" si="80"/>
        <v>#N/A</v>
      </c>
      <c r="LK37" s="169" t="e">
        <f t="shared" si="80"/>
        <v>#N/A</v>
      </c>
      <c r="LL37" s="169" t="e">
        <f t="shared" si="80"/>
        <v>#N/A</v>
      </c>
      <c r="LM37" s="169" t="e">
        <f t="shared" si="80"/>
        <v>#N/A</v>
      </c>
      <c r="LN37" s="169" t="e">
        <f t="shared" si="90"/>
        <v>#N/A</v>
      </c>
      <c r="LO37" s="169" t="e">
        <f t="shared" si="90"/>
        <v>#N/A</v>
      </c>
      <c r="LP37" s="169" t="e">
        <f t="shared" si="90"/>
        <v>#N/A</v>
      </c>
      <c r="LQ37" s="169" t="e">
        <f t="shared" si="91"/>
        <v>#N/A</v>
      </c>
      <c r="LR37" s="169" t="e">
        <f t="shared" si="91"/>
        <v>#N/A</v>
      </c>
      <c r="LS37" s="169" t="e">
        <f t="shared" si="91"/>
        <v>#N/A</v>
      </c>
      <c r="LT37" s="169" t="e">
        <f t="shared" si="91"/>
        <v>#N/A</v>
      </c>
      <c r="LU37" s="169" t="e">
        <f t="shared" si="91"/>
        <v>#N/A</v>
      </c>
      <c r="LV37" s="169" t="e">
        <f t="shared" si="91"/>
        <v>#N/A</v>
      </c>
      <c r="LW37" s="169" t="e">
        <f t="shared" si="91"/>
        <v>#N/A</v>
      </c>
      <c r="LX37" s="169" t="e">
        <f t="shared" si="91"/>
        <v>#N/A</v>
      </c>
      <c r="LY37" s="169" t="e">
        <f t="shared" si="91"/>
        <v>#N/A</v>
      </c>
      <c r="LZ37" s="169" t="e">
        <f t="shared" si="91"/>
        <v>#N/A</v>
      </c>
      <c r="MA37" s="169" t="e">
        <f t="shared" si="91"/>
        <v>#N/A</v>
      </c>
      <c r="MB37" s="169" t="e">
        <f t="shared" si="91"/>
        <v>#N/A</v>
      </c>
      <c r="MC37" s="169" t="e">
        <f t="shared" si="91"/>
        <v>#N/A</v>
      </c>
      <c r="MD37" s="169" t="e">
        <f t="shared" si="91"/>
        <v>#N/A</v>
      </c>
      <c r="ME37" s="169" t="e">
        <f t="shared" si="91"/>
        <v>#N/A</v>
      </c>
      <c r="MF37" s="169" t="e">
        <f t="shared" si="81"/>
        <v>#N/A</v>
      </c>
      <c r="MG37" s="169" t="e">
        <f t="shared" si="81"/>
        <v>#N/A</v>
      </c>
      <c r="MH37" s="169" t="e">
        <f t="shared" si="81"/>
        <v>#N/A</v>
      </c>
      <c r="MI37" s="169" t="e">
        <f t="shared" si="81"/>
        <v>#N/A</v>
      </c>
      <c r="MJ37" s="169" t="e">
        <f t="shared" si="81"/>
        <v>#N/A</v>
      </c>
      <c r="MK37" s="169" t="e">
        <f t="shared" si="81"/>
        <v>#N/A</v>
      </c>
      <c r="ML37" s="169" t="e">
        <f t="shared" si="81"/>
        <v>#N/A</v>
      </c>
      <c r="MM37" s="169" t="e">
        <f t="shared" si="81"/>
        <v>#N/A</v>
      </c>
      <c r="MN37" s="169" t="e">
        <f t="shared" si="81"/>
        <v>#N/A</v>
      </c>
      <c r="MO37" s="169" t="e">
        <f t="shared" si="81"/>
        <v>#N/A</v>
      </c>
      <c r="MP37" s="169" t="e">
        <f t="shared" si="81"/>
        <v>#N/A</v>
      </c>
      <c r="MQ37" s="169" t="e">
        <f t="shared" si="81"/>
        <v>#N/A</v>
      </c>
      <c r="MR37" s="169" t="e">
        <f t="shared" si="81"/>
        <v>#N/A</v>
      </c>
      <c r="MS37" s="169" t="e">
        <f t="shared" si="81"/>
        <v>#N/A</v>
      </c>
      <c r="MT37" s="169" t="e">
        <f t="shared" si="81"/>
        <v>#N/A</v>
      </c>
      <c r="MU37" s="169" t="e">
        <f t="shared" si="81"/>
        <v>#N/A</v>
      </c>
      <c r="MV37" s="169" t="e">
        <f t="shared" si="92"/>
        <v>#N/A</v>
      </c>
      <c r="MW37" s="169" t="e">
        <f t="shared" si="92"/>
        <v>#N/A</v>
      </c>
      <c r="MX37" s="169" t="e">
        <f t="shared" si="92"/>
        <v>#N/A</v>
      </c>
      <c r="MY37" s="169" t="e">
        <f t="shared" si="92"/>
        <v>#N/A</v>
      </c>
      <c r="MZ37" s="169" t="e">
        <f t="shared" si="92"/>
        <v>#N/A</v>
      </c>
      <c r="NA37" s="169" t="e">
        <f t="shared" si="92"/>
        <v>#N/A</v>
      </c>
      <c r="NB37" s="169" t="e">
        <f t="shared" si="92"/>
        <v>#N/A</v>
      </c>
      <c r="NC37" s="169" t="e">
        <f t="shared" si="92"/>
        <v>#N/A</v>
      </c>
      <c r="ND37" s="169" t="e">
        <f t="shared" si="92"/>
        <v>#N/A</v>
      </c>
      <c r="NE37" s="169" t="e">
        <f t="shared" si="92"/>
        <v>#N/A</v>
      </c>
      <c r="NF37" s="169" t="e">
        <f t="shared" si="92"/>
        <v>#N/A</v>
      </c>
      <c r="NG37" s="169" t="e">
        <f t="shared" si="92"/>
        <v>#N/A</v>
      </c>
      <c r="NH37" s="169" t="e">
        <f t="shared" si="92"/>
        <v>#N/A</v>
      </c>
      <c r="NI37" s="169" t="e">
        <f t="shared" si="92"/>
        <v>#N/A</v>
      </c>
      <c r="NJ37" s="169" t="e">
        <f t="shared" si="92"/>
        <v>#N/A</v>
      </c>
      <c r="NK37" s="169" t="e">
        <f t="shared" si="92"/>
        <v>#N/A</v>
      </c>
      <c r="NL37" s="169" t="e">
        <f t="shared" si="82"/>
        <v>#N/A</v>
      </c>
      <c r="NM37" s="169" t="e">
        <f t="shared" si="82"/>
        <v>#N/A</v>
      </c>
      <c r="NN37" s="169" t="e">
        <f t="shared" si="82"/>
        <v>#N/A</v>
      </c>
      <c r="NO37" s="169" t="e">
        <f t="shared" si="82"/>
        <v>#N/A</v>
      </c>
      <c r="NP37" s="169" t="e">
        <f t="shared" si="82"/>
        <v>#N/A</v>
      </c>
      <c r="NQ37" s="169" t="e">
        <f t="shared" si="82"/>
        <v>#N/A</v>
      </c>
      <c r="NR37" s="169" t="e">
        <f t="shared" si="82"/>
        <v>#N/A</v>
      </c>
      <c r="NS37" s="169" t="e">
        <f t="shared" si="82"/>
        <v>#N/A</v>
      </c>
      <c r="NT37" s="169" t="e">
        <f t="shared" si="82"/>
        <v>#N/A</v>
      </c>
      <c r="NU37" s="169" t="e">
        <f t="shared" si="82"/>
        <v>#N/A</v>
      </c>
      <c r="NV37" s="169" t="e">
        <f t="shared" si="82"/>
        <v>#N/A</v>
      </c>
      <c r="NW37" s="169" t="e">
        <f t="shared" si="82"/>
        <v>#N/A</v>
      </c>
      <c r="NX37" s="169" t="e">
        <f t="shared" si="82"/>
        <v>#N/A</v>
      </c>
      <c r="NY37" s="169" t="e">
        <f t="shared" si="82"/>
        <v>#N/A</v>
      </c>
      <c r="NZ37" s="169" t="e">
        <f t="shared" si="93"/>
        <v>#N/A</v>
      </c>
      <c r="OA37" s="169" t="e">
        <f t="shared" si="93"/>
        <v>#N/A</v>
      </c>
      <c r="OB37" s="169" t="e">
        <f t="shared" si="93"/>
        <v>#N/A</v>
      </c>
      <c r="OC37" s="169" t="e">
        <f t="shared" si="94"/>
        <v>#N/A</v>
      </c>
      <c r="OD37" s="169" t="e">
        <f t="shared" si="94"/>
        <v>#N/A</v>
      </c>
      <c r="OE37" s="169" t="e">
        <f t="shared" si="94"/>
        <v>#N/A</v>
      </c>
      <c r="OF37" s="169" t="e">
        <f t="shared" si="94"/>
        <v>#N/A</v>
      </c>
      <c r="OG37" s="169" t="e">
        <f t="shared" si="94"/>
        <v>#N/A</v>
      </c>
      <c r="OH37" s="169" t="e">
        <f t="shared" si="94"/>
        <v>#N/A</v>
      </c>
      <c r="OI37" s="169" t="e">
        <f t="shared" si="94"/>
        <v>#N/A</v>
      </c>
      <c r="OJ37" s="169" t="e">
        <f t="shared" si="94"/>
        <v>#N/A</v>
      </c>
      <c r="OK37" s="169" t="e">
        <f t="shared" si="94"/>
        <v>#N/A</v>
      </c>
      <c r="OL37" s="169" t="e">
        <f t="shared" si="94"/>
        <v>#N/A</v>
      </c>
      <c r="OM37" s="169" t="e">
        <f t="shared" si="94"/>
        <v>#N/A</v>
      </c>
      <c r="ON37" s="169" t="e">
        <f t="shared" si="94"/>
        <v>#N/A</v>
      </c>
      <c r="OO37" s="169" t="e">
        <f t="shared" si="94"/>
        <v>#N/A</v>
      </c>
      <c r="OP37" s="169" t="e">
        <f t="shared" si="94"/>
        <v>#N/A</v>
      </c>
      <c r="OQ37" s="169" t="e">
        <f t="shared" si="94"/>
        <v>#N/A</v>
      </c>
      <c r="OR37" s="169" t="e">
        <f t="shared" si="83"/>
        <v>#N/A</v>
      </c>
      <c r="OS37" s="169" t="e">
        <f t="shared" si="83"/>
        <v>#N/A</v>
      </c>
      <c r="OT37" s="169" t="e">
        <f t="shared" si="83"/>
        <v>#N/A</v>
      </c>
      <c r="OU37" s="169" t="e">
        <f t="shared" si="83"/>
        <v>#N/A</v>
      </c>
      <c r="OV37" s="169" t="e">
        <f t="shared" si="83"/>
        <v>#N/A</v>
      </c>
      <c r="OW37" s="169" t="e">
        <f t="shared" si="83"/>
        <v>#N/A</v>
      </c>
      <c r="OX37" s="169" t="e">
        <f t="shared" si="83"/>
        <v>#N/A</v>
      </c>
      <c r="OY37" s="169" t="e">
        <f t="shared" si="83"/>
        <v>#N/A</v>
      </c>
      <c r="OZ37" s="169" t="e">
        <f t="shared" si="83"/>
        <v>#N/A</v>
      </c>
      <c r="PA37" s="169" t="e">
        <f t="shared" si="83"/>
        <v>#N/A</v>
      </c>
      <c r="PB37" s="169" t="e">
        <f t="shared" si="83"/>
        <v>#N/A</v>
      </c>
      <c r="PC37" s="169" t="e">
        <f t="shared" si="83"/>
        <v>#N/A</v>
      </c>
      <c r="PD37" s="169" t="e">
        <f t="shared" si="83"/>
        <v>#N/A</v>
      </c>
      <c r="PE37" s="169" t="e">
        <f t="shared" si="83"/>
        <v>#N/A</v>
      </c>
      <c r="PF37" s="169" t="e">
        <f t="shared" si="83"/>
        <v>#N/A</v>
      </c>
      <c r="PG37" s="169" t="e">
        <f t="shared" si="83"/>
        <v>#N/A</v>
      </c>
      <c r="PH37" s="169" t="e">
        <f t="shared" si="95"/>
        <v>#N/A</v>
      </c>
      <c r="PI37" s="169" t="e">
        <f t="shared" si="95"/>
        <v>#N/A</v>
      </c>
      <c r="PJ37" s="169" t="e">
        <f t="shared" si="95"/>
        <v>#N/A</v>
      </c>
      <c r="PK37" s="169" t="e">
        <f t="shared" si="95"/>
        <v>#N/A</v>
      </c>
      <c r="PL37" s="169" t="e">
        <f t="shared" si="95"/>
        <v>#N/A</v>
      </c>
      <c r="PM37" s="169" t="e">
        <f t="shared" si="95"/>
        <v>#N/A</v>
      </c>
      <c r="PN37" s="169" t="e">
        <f t="shared" si="95"/>
        <v>#N/A</v>
      </c>
      <c r="PO37" s="169" t="e">
        <f t="shared" si="95"/>
        <v>#N/A</v>
      </c>
    </row>
    <row r="38" spans="1:431" hidden="1" x14ac:dyDescent="0.75">
      <c r="A38" s="390"/>
      <c r="B38" s="396" t="str">
        <f>IF($R38="","",ROUND(_xlfn.NORM.INV(ABS(VLOOKUP($T$1,VLookups!$A$43:$B$44,2,FALSE)-B$2),$N38,$R38),0))</f>
        <v/>
      </c>
      <c r="C38" s="403" t="str">
        <f t="shared" si="96"/>
        <v/>
      </c>
      <c r="D38" s="404" t="str">
        <f t="shared" si="97"/>
        <v/>
      </c>
      <c r="E38" s="109"/>
      <c r="F38" s="117"/>
      <c r="G38" s="122" t="str">
        <f t="shared" si="32"/>
        <v/>
      </c>
      <c r="H38" s="95"/>
      <c r="I38" s="122" t="str">
        <f t="shared" si="33"/>
        <v/>
      </c>
      <c r="J38" s="117"/>
      <c r="K38" s="110"/>
      <c r="L38" s="124" t="str">
        <f t="shared" si="0"/>
        <v/>
      </c>
      <c r="M38" s="124" t="str">
        <f t="shared" si="1"/>
        <v/>
      </c>
      <c r="N38" s="73" t="str">
        <f t="shared" si="34"/>
        <v/>
      </c>
      <c r="O38" s="23"/>
      <c r="P38" s="57"/>
      <c r="Q38" s="280"/>
      <c r="R38" s="74" t="str">
        <f>IF(AND(G38&gt;0,H38&gt;0,I38&gt;0),IF(ISBLANK(Q38),IF(ISBLANK(O38),"",(I38-G38)*VLOOKUP(O38,VLookups!$A$4:$B$13,2,FALSE)),Q38),"")</f>
        <v/>
      </c>
      <c r="S38" s="75" t="str">
        <f t="shared" si="2"/>
        <v/>
      </c>
      <c r="T38" s="95"/>
      <c r="U38" s="270" t="str">
        <f>IF(AND(T38&gt;0,H38&gt;0,NOT(R38="")),ABS(VLOOKUP($T$1,VLookups!$A$43:$B$44,2,FALSE)-_xlfn.NORM.DIST(T38,N38,R38,TRUE)),"")</f>
        <v/>
      </c>
      <c r="V38" s="94" t="str">
        <f>IF(AND($G38&gt;0,$H38&gt;0,$I38&gt;0,NOT(ISBLANK($O38))),_xlfn.NORM.INV(ABS(VLOOKUP($T$1,VLookups!$A$43:$B$44,2,FALSE)-V$3),$N38,$R38),"")</f>
        <v/>
      </c>
      <c r="W38" s="93" t="str">
        <f>IF(AND($G38&gt;0,$H38&gt;0,$I38&gt;0,NOT(ISBLANK($O38))),_xlfn.NORM.INV(ABS(VLOOKUP($T$1,VLookups!$A$43:$B$44,2,FALSE)-W$3),$N38,$R38),"")</f>
        <v/>
      </c>
      <c r="X38" s="94" t="str">
        <f>IF(AND($G38&gt;0,$H38&gt;0,$I38&gt;0,NOT(ISBLANK($O38))),_xlfn.NORM.INV(ABS(VLOOKUP($T$1,VLookups!$A$43:$B$44,2,FALSE)-X$3),$N38,$R38),"")</f>
        <v/>
      </c>
      <c r="Y38" s="93" t="str">
        <f>IF(AND($G38&gt;0,$H38&gt;0,$I38&gt;0,NOT(ISBLANK($O38))),_xlfn.NORM.INV(ABS(VLOOKUP($T$1,VLookups!$A$43:$B$44,2,FALSE)-Y$3),$N38,$R38),"")</f>
        <v/>
      </c>
      <c r="Z38" s="94" t="str">
        <f>IF(AND($G38&gt;0,$H38&gt;0,$I38&gt;0,NOT(ISBLANK($O38))),_xlfn.NORM.INV(ABS(VLOOKUP($T$1,VLookups!$A$43:$B$44,2,FALSE)-Z$3),$N38,$R38),"")</f>
        <v/>
      </c>
      <c r="AA38" s="93" t="str">
        <f>IF(AND($G38&gt;0,$H38&gt;0,$I38&gt;0,NOT(ISBLANK($O38))),_xlfn.NORM.INV(ABS(VLOOKUP($T$1,VLookups!$A$43:$B$44,2,FALSE)-AA$3),$N38,$R38),"")</f>
        <v/>
      </c>
      <c r="AB38" s="5"/>
      <c r="AC38" s="168" t="str">
        <f t="shared" si="35"/>
        <v/>
      </c>
      <c r="AD38" s="49" t="str">
        <f t="shared" si="71"/>
        <v/>
      </c>
      <c r="AE38" s="49" t="str">
        <f t="shared" si="71"/>
        <v/>
      </c>
      <c r="AF38" s="49" t="str">
        <f t="shared" si="71"/>
        <v/>
      </c>
      <c r="AG38" s="49" t="str">
        <f t="shared" si="71"/>
        <v/>
      </c>
      <c r="AH38" s="49" t="str">
        <f t="shared" si="71"/>
        <v/>
      </c>
      <c r="AI38" s="49" t="str">
        <f t="shared" si="71"/>
        <v/>
      </c>
      <c r="AJ38" s="49" t="str">
        <f t="shared" si="71"/>
        <v/>
      </c>
      <c r="AK38" s="49" t="str">
        <f t="shared" si="71"/>
        <v/>
      </c>
      <c r="AL38" s="49" t="str">
        <f t="shared" si="71"/>
        <v/>
      </c>
      <c r="AM38" s="49" t="str">
        <f t="shared" si="71"/>
        <v/>
      </c>
      <c r="AN38" s="49" t="str">
        <f t="shared" si="71"/>
        <v/>
      </c>
      <c r="AO38" s="49" t="str">
        <f t="shared" si="71"/>
        <v/>
      </c>
      <c r="AP38" s="49" t="str">
        <f t="shared" si="71"/>
        <v/>
      </c>
      <c r="AQ38" s="49" t="str">
        <f t="shared" si="71"/>
        <v/>
      </c>
      <c r="AR38" s="49" t="str">
        <f t="shared" si="71"/>
        <v/>
      </c>
      <c r="AS38" s="49" t="str">
        <f t="shared" si="71"/>
        <v/>
      </c>
      <c r="AT38" s="49" t="str">
        <f t="shared" si="67"/>
        <v/>
      </c>
      <c r="AU38" s="49" t="str">
        <f t="shared" si="67"/>
        <v/>
      </c>
      <c r="AV38" s="49" t="str">
        <f t="shared" si="67"/>
        <v/>
      </c>
      <c r="AW38" s="49" t="str">
        <f t="shared" si="67"/>
        <v/>
      </c>
      <c r="AX38" s="49" t="str">
        <f t="shared" si="67"/>
        <v/>
      </c>
      <c r="AY38" s="49" t="str">
        <f t="shared" si="67"/>
        <v/>
      </c>
      <c r="AZ38" s="49" t="str">
        <f t="shared" si="67"/>
        <v/>
      </c>
      <c r="BA38" s="49" t="str">
        <f t="shared" si="67"/>
        <v/>
      </c>
      <c r="BB38" s="49" t="str">
        <f t="shared" si="67"/>
        <v/>
      </c>
      <c r="BC38" s="49" t="str">
        <f t="shared" si="67"/>
        <v/>
      </c>
      <c r="BD38" s="49" t="str">
        <f t="shared" si="67"/>
        <v/>
      </c>
      <c r="BE38" s="49" t="str">
        <f t="shared" si="68"/>
        <v/>
      </c>
      <c r="BF38" s="49" t="str">
        <f t="shared" si="68"/>
        <v/>
      </c>
      <c r="BG38" s="49" t="str">
        <f t="shared" si="68"/>
        <v/>
      </c>
      <c r="BH38" s="49" t="str">
        <f t="shared" si="68"/>
        <v/>
      </c>
      <c r="BI38" s="49" t="str">
        <f t="shared" si="68"/>
        <v/>
      </c>
      <c r="BJ38" s="49" t="str">
        <f t="shared" si="68"/>
        <v/>
      </c>
      <c r="BK38" s="49" t="str">
        <f t="shared" si="68"/>
        <v/>
      </c>
      <c r="BL38" s="49" t="str">
        <f t="shared" si="68"/>
        <v/>
      </c>
      <c r="BM38" s="49" t="str">
        <f t="shared" si="68"/>
        <v/>
      </c>
      <c r="BN38" s="49" t="str">
        <f t="shared" si="68"/>
        <v/>
      </c>
      <c r="BO38" s="49" t="str">
        <f t="shared" si="68"/>
        <v/>
      </c>
      <c r="BP38" s="49" t="str">
        <f t="shared" si="68"/>
        <v/>
      </c>
      <c r="BQ38" s="49" t="str">
        <f t="shared" si="68"/>
        <v/>
      </c>
      <c r="BR38" s="49" t="str">
        <f t="shared" si="68"/>
        <v/>
      </c>
      <c r="BS38" s="49" t="str">
        <f t="shared" si="68"/>
        <v/>
      </c>
      <c r="BT38" s="49" t="str">
        <f t="shared" si="68"/>
        <v/>
      </c>
      <c r="BU38" s="49" t="str">
        <f t="shared" si="69"/>
        <v/>
      </c>
      <c r="BV38" s="49" t="str">
        <f t="shared" si="69"/>
        <v/>
      </c>
      <c r="BW38" s="49" t="str">
        <f t="shared" si="69"/>
        <v/>
      </c>
      <c r="BX38" s="49" t="str">
        <f t="shared" si="69"/>
        <v/>
      </c>
      <c r="BY38" s="49" t="str">
        <f t="shared" si="69"/>
        <v/>
      </c>
      <c r="BZ38" s="49" t="str">
        <f t="shared" si="69"/>
        <v/>
      </c>
      <c r="CA38" s="49" t="str">
        <f t="shared" si="69"/>
        <v/>
      </c>
      <c r="CB38" s="49" t="str">
        <f t="shared" si="69"/>
        <v/>
      </c>
      <c r="CC38" s="49" t="str">
        <f t="shared" si="69"/>
        <v/>
      </c>
      <c r="CD38" s="49" t="str">
        <f t="shared" si="69"/>
        <v/>
      </c>
      <c r="CE38" s="49" t="str">
        <f t="shared" si="69"/>
        <v/>
      </c>
      <c r="CF38" s="49" t="str">
        <f t="shared" si="69"/>
        <v/>
      </c>
      <c r="CG38" s="49" t="str">
        <f t="shared" si="69"/>
        <v/>
      </c>
      <c r="CH38" s="49" t="str">
        <f t="shared" si="69"/>
        <v/>
      </c>
      <c r="CI38" s="49" t="str">
        <f t="shared" si="69"/>
        <v/>
      </c>
      <c r="CJ38" s="49" t="str">
        <f t="shared" si="69"/>
        <v/>
      </c>
      <c r="CK38" s="49" t="str">
        <f t="shared" si="70"/>
        <v/>
      </c>
      <c r="CL38" s="49" t="str">
        <f t="shared" si="70"/>
        <v/>
      </c>
      <c r="CM38" s="49" t="str">
        <f t="shared" si="70"/>
        <v/>
      </c>
      <c r="CN38" s="49" t="str">
        <f t="shared" si="70"/>
        <v/>
      </c>
      <c r="CO38" s="49" t="str">
        <f t="shared" si="70"/>
        <v/>
      </c>
      <c r="CP38" s="49" t="str">
        <f t="shared" si="70"/>
        <v/>
      </c>
      <c r="CQ38" s="49" t="str">
        <f t="shared" si="70"/>
        <v/>
      </c>
      <c r="CR38" s="49" t="str">
        <f t="shared" si="70"/>
        <v/>
      </c>
      <c r="CS38" s="49" t="str">
        <f t="shared" si="70"/>
        <v/>
      </c>
      <c r="CT38" s="49" t="str">
        <f t="shared" si="70"/>
        <v/>
      </c>
      <c r="CU38" s="49" t="str">
        <f t="shared" si="70"/>
        <v/>
      </c>
      <c r="CV38" s="49" t="str">
        <f t="shared" si="70"/>
        <v/>
      </c>
      <c r="CW38" s="49" t="str">
        <f t="shared" si="70"/>
        <v/>
      </c>
      <c r="CX38" s="49" t="str">
        <f t="shared" si="70"/>
        <v/>
      </c>
      <c r="CY38" s="49" t="str">
        <f t="shared" si="70"/>
        <v/>
      </c>
      <c r="CZ38" s="49" t="str">
        <f t="shared" si="70"/>
        <v/>
      </c>
      <c r="DA38" s="49" t="str">
        <f t="shared" si="84"/>
        <v/>
      </c>
      <c r="DB38" s="49" t="str">
        <f t="shared" si="84"/>
        <v/>
      </c>
      <c r="DC38" s="49" t="str">
        <f t="shared" si="84"/>
        <v/>
      </c>
      <c r="DD38" s="49" t="str">
        <f t="shared" si="84"/>
        <v/>
      </c>
      <c r="DE38" s="49" t="str">
        <f t="shared" si="84"/>
        <v/>
      </c>
      <c r="DF38" s="49" t="str">
        <f t="shared" si="84"/>
        <v/>
      </c>
      <c r="DG38" s="49" t="str">
        <f t="shared" si="84"/>
        <v/>
      </c>
      <c r="DH38" s="49" t="str">
        <f t="shared" si="84"/>
        <v/>
      </c>
      <c r="DI38" s="49" t="str">
        <f t="shared" si="84"/>
        <v/>
      </c>
      <c r="DJ38" s="49" t="str">
        <f t="shared" si="84"/>
        <v/>
      </c>
      <c r="DK38" s="49" t="str">
        <f t="shared" si="84"/>
        <v/>
      </c>
      <c r="DL38" s="49" t="str">
        <f t="shared" si="84"/>
        <v/>
      </c>
      <c r="DM38" s="49" t="str">
        <f t="shared" si="84"/>
        <v/>
      </c>
      <c r="DN38" s="49" t="str">
        <f t="shared" si="84"/>
        <v/>
      </c>
      <c r="DO38" s="49" t="str">
        <f t="shared" si="84"/>
        <v/>
      </c>
      <c r="DP38" s="49" t="str">
        <f t="shared" si="84"/>
        <v/>
      </c>
      <c r="DQ38" s="49" t="str">
        <f t="shared" si="72"/>
        <v/>
      </c>
      <c r="DR38" s="49" t="str">
        <f t="shared" si="72"/>
        <v/>
      </c>
      <c r="DS38" s="49" t="str">
        <f t="shared" si="72"/>
        <v/>
      </c>
      <c r="DT38" s="49" t="str">
        <f t="shared" si="72"/>
        <v/>
      </c>
      <c r="DU38" s="49" t="str">
        <f t="shared" si="72"/>
        <v/>
      </c>
      <c r="DV38" s="49" t="str">
        <f t="shared" si="72"/>
        <v/>
      </c>
      <c r="DW38" s="49" t="str">
        <f t="shared" si="85"/>
        <v/>
      </c>
      <c r="DX38" s="49" t="str">
        <f t="shared" si="85"/>
        <v/>
      </c>
      <c r="DY38" s="49" t="str">
        <f t="shared" si="85"/>
        <v/>
      </c>
      <c r="DZ38" s="183" t="str">
        <f t="shared" si="37"/>
        <v/>
      </c>
      <c r="EA38" s="49" t="str">
        <f t="shared" si="98"/>
        <v/>
      </c>
      <c r="EB38" s="49" t="str">
        <f t="shared" si="98"/>
        <v/>
      </c>
      <c r="EC38" s="49" t="str">
        <f t="shared" si="98"/>
        <v/>
      </c>
      <c r="ED38" s="49" t="str">
        <f t="shared" si="98"/>
        <v/>
      </c>
      <c r="EE38" s="49" t="str">
        <f t="shared" si="98"/>
        <v/>
      </c>
      <c r="EF38" s="49" t="str">
        <f t="shared" si="98"/>
        <v/>
      </c>
      <c r="EG38" s="49" t="str">
        <f t="shared" si="98"/>
        <v/>
      </c>
      <c r="EH38" s="49" t="str">
        <f t="shared" si="98"/>
        <v/>
      </c>
      <c r="EI38" s="49" t="str">
        <f t="shared" si="98"/>
        <v/>
      </c>
      <c r="EJ38" s="49" t="str">
        <f t="shared" si="98"/>
        <v/>
      </c>
      <c r="EK38" s="49" t="str">
        <f t="shared" si="98"/>
        <v/>
      </c>
      <c r="EL38" s="49" t="str">
        <f t="shared" si="98"/>
        <v/>
      </c>
      <c r="EM38" s="49" t="str">
        <f t="shared" si="98"/>
        <v/>
      </c>
      <c r="EN38" s="49" t="str">
        <f t="shared" si="98"/>
        <v/>
      </c>
      <c r="EO38" s="49" t="str">
        <f t="shared" si="98"/>
        <v/>
      </c>
      <c r="EP38" s="49" t="str">
        <f t="shared" si="86"/>
        <v/>
      </c>
      <c r="EQ38" s="49" t="str">
        <f t="shared" si="86"/>
        <v/>
      </c>
      <c r="ER38" s="49" t="str">
        <f t="shared" si="86"/>
        <v/>
      </c>
      <c r="ES38" s="49" t="str">
        <f t="shared" si="86"/>
        <v/>
      </c>
      <c r="ET38" s="49" t="str">
        <f t="shared" si="86"/>
        <v/>
      </c>
      <c r="EU38" s="49" t="str">
        <f t="shared" si="86"/>
        <v/>
      </c>
      <c r="EV38" s="49" t="str">
        <f t="shared" si="86"/>
        <v/>
      </c>
      <c r="EW38" s="49" t="str">
        <f t="shared" si="86"/>
        <v/>
      </c>
      <c r="EX38" s="49" t="str">
        <f t="shared" si="86"/>
        <v/>
      </c>
      <c r="EY38" s="49" t="str">
        <f t="shared" si="86"/>
        <v/>
      </c>
      <c r="EZ38" s="49" t="str">
        <f t="shared" si="86"/>
        <v/>
      </c>
      <c r="FA38" s="49" t="str">
        <f t="shared" si="86"/>
        <v/>
      </c>
      <c r="FB38" s="49" t="str">
        <f t="shared" si="86"/>
        <v/>
      </c>
      <c r="FC38" s="49" t="str">
        <f t="shared" si="86"/>
        <v/>
      </c>
      <c r="FD38" s="49" t="str">
        <f t="shared" si="73"/>
        <v/>
      </c>
      <c r="FE38" s="49" t="str">
        <f t="shared" si="73"/>
        <v/>
      </c>
      <c r="FF38" s="49" t="str">
        <f t="shared" si="73"/>
        <v/>
      </c>
      <c r="FG38" s="49" t="str">
        <f t="shared" si="73"/>
        <v/>
      </c>
      <c r="FH38" s="49" t="str">
        <f t="shared" si="73"/>
        <v/>
      </c>
      <c r="FI38" s="49" t="str">
        <f t="shared" si="73"/>
        <v/>
      </c>
      <c r="FJ38" s="49" t="str">
        <f t="shared" si="73"/>
        <v/>
      </c>
      <c r="FK38" s="49" t="str">
        <f t="shared" si="73"/>
        <v/>
      </c>
      <c r="FL38" s="49" t="str">
        <f t="shared" si="73"/>
        <v/>
      </c>
      <c r="FM38" s="49" t="str">
        <f t="shared" si="73"/>
        <v/>
      </c>
      <c r="FN38" s="49" t="str">
        <f t="shared" si="73"/>
        <v/>
      </c>
      <c r="FO38" s="49" t="str">
        <f t="shared" si="73"/>
        <v/>
      </c>
      <c r="FP38" s="49" t="str">
        <f t="shared" si="73"/>
        <v/>
      </c>
      <c r="FQ38" s="49" t="str">
        <f t="shared" si="73"/>
        <v/>
      </c>
      <c r="FR38" s="49" t="str">
        <f t="shared" si="73"/>
        <v/>
      </c>
      <c r="FS38" s="49" t="str">
        <f t="shared" si="73"/>
        <v/>
      </c>
      <c r="FT38" s="49" t="str">
        <f t="shared" si="74"/>
        <v/>
      </c>
      <c r="FU38" s="49" t="str">
        <f t="shared" si="74"/>
        <v/>
      </c>
      <c r="FV38" s="49" t="str">
        <f t="shared" si="74"/>
        <v/>
      </c>
      <c r="FW38" s="49" t="str">
        <f t="shared" si="74"/>
        <v/>
      </c>
      <c r="FX38" s="49" t="str">
        <f t="shared" si="74"/>
        <v/>
      </c>
      <c r="FY38" s="49" t="str">
        <f t="shared" si="74"/>
        <v/>
      </c>
      <c r="FZ38" s="49" t="str">
        <f t="shared" si="74"/>
        <v/>
      </c>
      <c r="GA38" s="49" t="str">
        <f t="shared" si="74"/>
        <v/>
      </c>
      <c r="GB38" s="49" t="str">
        <f t="shared" si="74"/>
        <v/>
      </c>
      <c r="GC38" s="49" t="str">
        <f t="shared" si="74"/>
        <v/>
      </c>
      <c r="GD38" s="49" t="str">
        <f t="shared" si="74"/>
        <v/>
      </c>
      <c r="GE38" s="49" t="str">
        <f t="shared" si="74"/>
        <v/>
      </c>
      <c r="GF38" s="49" t="str">
        <f t="shared" si="74"/>
        <v/>
      </c>
      <c r="GG38" s="49" t="str">
        <f t="shared" si="74"/>
        <v/>
      </c>
      <c r="GH38" s="49" t="str">
        <f t="shared" si="74"/>
        <v/>
      </c>
      <c r="GI38" s="49" t="str">
        <f t="shared" si="74"/>
        <v/>
      </c>
      <c r="GJ38" s="49" t="str">
        <f t="shared" si="75"/>
        <v/>
      </c>
      <c r="GK38" s="49" t="str">
        <f t="shared" si="75"/>
        <v/>
      </c>
      <c r="GL38" s="49" t="str">
        <f t="shared" si="75"/>
        <v/>
      </c>
      <c r="GM38" s="49" t="str">
        <f t="shared" si="75"/>
        <v/>
      </c>
      <c r="GN38" s="49" t="str">
        <f t="shared" si="75"/>
        <v/>
      </c>
      <c r="GO38" s="49" t="str">
        <f t="shared" si="75"/>
        <v/>
      </c>
      <c r="GP38" s="49" t="str">
        <f t="shared" si="75"/>
        <v/>
      </c>
      <c r="GQ38" s="49" t="str">
        <f t="shared" si="75"/>
        <v/>
      </c>
      <c r="GR38" s="49" t="str">
        <f t="shared" si="75"/>
        <v/>
      </c>
      <c r="GS38" s="49" t="str">
        <f t="shared" si="75"/>
        <v/>
      </c>
      <c r="GT38" s="49" t="str">
        <f t="shared" si="75"/>
        <v/>
      </c>
      <c r="GU38" s="49" t="str">
        <f t="shared" si="75"/>
        <v/>
      </c>
      <c r="GV38" s="49" t="str">
        <f t="shared" si="75"/>
        <v/>
      </c>
      <c r="GW38" s="49" t="str">
        <f t="shared" si="75"/>
        <v/>
      </c>
      <c r="GX38" s="49" t="str">
        <f t="shared" si="75"/>
        <v/>
      </c>
      <c r="GY38" s="49" t="str">
        <f t="shared" si="75"/>
        <v/>
      </c>
      <c r="GZ38" s="49" t="str">
        <f t="shared" si="76"/>
        <v/>
      </c>
      <c r="HA38" s="49" t="str">
        <f t="shared" si="76"/>
        <v/>
      </c>
      <c r="HB38" s="49" t="str">
        <f t="shared" si="76"/>
        <v/>
      </c>
      <c r="HC38" s="49" t="str">
        <f t="shared" si="76"/>
        <v/>
      </c>
      <c r="HD38" s="49" t="str">
        <f t="shared" si="76"/>
        <v/>
      </c>
      <c r="HE38" s="49" t="str">
        <f t="shared" si="76"/>
        <v/>
      </c>
      <c r="HF38" s="49" t="str">
        <f t="shared" si="76"/>
        <v/>
      </c>
      <c r="HG38" s="49" t="str">
        <f t="shared" si="76"/>
        <v/>
      </c>
      <c r="HH38" s="49" t="str">
        <f t="shared" si="76"/>
        <v/>
      </c>
      <c r="HI38" s="49" t="str">
        <f t="shared" si="76"/>
        <v/>
      </c>
      <c r="HJ38" s="49" t="str">
        <f t="shared" si="76"/>
        <v/>
      </c>
      <c r="HK38" s="49" t="str">
        <f t="shared" si="76"/>
        <v/>
      </c>
      <c r="HL38" s="49" t="str">
        <f t="shared" si="76"/>
        <v/>
      </c>
      <c r="HM38" s="49" t="str">
        <f t="shared" si="76"/>
        <v/>
      </c>
      <c r="HN38" s="49" t="str">
        <f t="shared" si="76"/>
        <v/>
      </c>
      <c r="HO38" s="49" t="str">
        <f t="shared" si="76"/>
        <v/>
      </c>
      <c r="HP38" s="49" t="str">
        <f t="shared" si="77"/>
        <v/>
      </c>
      <c r="HQ38" s="49" t="str">
        <f t="shared" si="77"/>
        <v/>
      </c>
      <c r="HR38" s="49" t="str">
        <f t="shared" si="46"/>
        <v/>
      </c>
      <c r="HS38" s="49" t="str">
        <f t="shared" si="16"/>
        <v/>
      </c>
      <c r="HT38" s="49" t="str">
        <f t="shared" si="16"/>
        <v/>
      </c>
      <c r="HU38" s="49" t="str">
        <f t="shared" si="16"/>
        <v/>
      </c>
      <c r="HV38" s="49" t="str">
        <f t="shared" si="16"/>
        <v/>
      </c>
      <c r="HW38" s="169" t="e">
        <f t="shared" si="56"/>
        <v>#N/A</v>
      </c>
      <c r="HX38" s="169" t="e">
        <f t="shared" si="56"/>
        <v>#N/A</v>
      </c>
      <c r="HY38" s="169" t="e">
        <f t="shared" si="56"/>
        <v>#N/A</v>
      </c>
      <c r="HZ38" s="169" t="e">
        <f t="shared" si="56"/>
        <v>#N/A</v>
      </c>
      <c r="IA38" s="169" t="e">
        <f t="shared" si="56"/>
        <v>#N/A</v>
      </c>
      <c r="IB38" s="169" t="e">
        <f t="shared" si="56"/>
        <v>#N/A</v>
      </c>
      <c r="IC38" s="169" t="e">
        <f t="shared" si="56"/>
        <v>#N/A</v>
      </c>
      <c r="ID38" s="169" t="e">
        <f t="shared" si="56"/>
        <v>#N/A</v>
      </c>
      <c r="IE38" s="169" t="e">
        <f t="shared" si="56"/>
        <v>#N/A</v>
      </c>
      <c r="IF38" s="169" t="e">
        <f t="shared" si="56"/>
        <v>#N/A</v>
      </c>
      <c r="IG38" s="169" t="e">
        <f t="shared" si="56"/>
        <v>#N/A</v>
      </c>
      <c r="IH38" s="169" t="e">
        <f t="shared" si="56"/>
        <v>#N/A</v>
      </c>
      <c r="II38" s="169" t="e">
        <f t="shared" si="56"/>
        <v>#N/A</v>
      </c>
      <c r="IJ38" s="169" t="e">
        <f t="shared" si="56"/>
        <v>#N/A</v>
      </c>
      <c r="IK38" s="169" t="e">
        <f t="shared" si="56"/>
        <v>#N/A</v>
      </c>
      <c r="IL38" s="169" t="e">
        <f t="shared" si="56"/>
        <v>#N/A</v>
      </c>
      <c r="IM38" s="169" t="e">
        <f t="shared" si="78"/>
        <v>#N/A</v>
      </c>
      <c r="IN38" s="169" t="e">
        <f t="shared" si="78"/>
        <v>#N/A</v>
      </c>
      <c r="IO38" s="169" t="e">
        <f t="shared" si="78"/>
        <v>#N/A</v>
      </c>
      <c r="IP38" s="169" t="e">
        <f t="shared" si="78"/>
        <v>#N/A</v>
      </c>
      <c r="IQ38" s="169" t="e">
        <f t="shared" si="78"/>
        <v>#N/A</v>
      </c>
      <c r="IR38" s="169" t="e">
        <f t="shared" si="78"/>
        <v>#N/A</v>
      </c>
      <c r="IS38" s="169" t="e">
        <f t="shared" si="78"/>
        <v>#N/A</v>
      </c>
      <c r="IT38" s="169" t="e">
        <f t="shared" si="78"/>
        <v>#N/A</v>
      </c>
      <c r="IU38" s="169" t="e">
        <f t="shared" si="78"/>
        <v>#N/A</v>
      </c>
      <c r="IV38" s="169" t="e">
        <f t="shared" si="78"/>
        <v>#N/A</v>
      </c>
      <c r="IW38" s="169" t="e">
        <f t="shared" si="78"/>
        <v>#N/A</v>
      </c>
      <c r="IX38" s="169" t="e">
        <f t="shared" si="78"/>
        <v>#N/A</v>
      </c>
      <c r="IY38" s="169" t="e">
        <f t="shared" si="78"/>
        <v>#N/A</v>
      </c>
      <c r="IZ38" s="169" t="e">
        <f t="shared" si="78"/>
        <v>#N/A</v>
      </c>
      <c r="JA38" s="169" t="e">
        <f t="shared" si="78"/>
        <v>#N/A</v>
      </c>
      <c r="JB38" s="169" t="e">
        <f t="shared" si="78"/>
        <v>#N/A</v>
      </c>
      <c r="JC38" s="169" t="e">
        <f t="shared" si="87"/>
        <v>#N/A</v>
      </c>
      <c r="JD38" s="169" t="e">
        <f t="shared" si="87"/>
        <v>#N/A</v>
      </c>
      <c r="JE38" s="169" t="e">
        <f t="shared" si="88"/>
        <v>#N/A</v>
      </c>
      <c r="JF38" s="169" t="e">
        <f t="shared" si="88"/>
        <v>#N/A</v>
      </c>
      <c r="JG38" s="169" t="e">
        <f t="shared" si="88"/>
        <v>#N/A</v>
      </c>
      <c r="JH38" s="169" t="e">
        <f t="shared" si="88"/>
        <v>#N/A</v>
      </c>
      <c r="JI38" s="169" t="e">
        <f t="shared" si="88"/>
        <v>#N/A</v>
      </c>
      <c r="JJ38" s="169" t="e">
        <f t="shared" si="88"/>
        <v>#N/A</v>
      </c>
      <c r="JK38" s="169" t="e">
        <f t="shared" si="88"/>
        <v>#N/A</v>
      </c>
      <c r="JL38" s="169" t="e">
        <f t="shared" si="88"/>
        <v>#N/A</v>
      </c>
      <c r="JM38" s="169" t="e">
        <f t="shared" si="88"/>
        <v>#N/A</v>
      </c>
      <c r="JN38" s="169" t="e">
        <f t="shared" si="88"/>
        <v>#N/A</v>
      </c>
      <c r="JO38" s="169" t="e">
        <f t="shared" si="88"/>
        <v>#N/A</v>
      </c>
      <c r="JP38" s="169" t="e">
        <f t="shared" si="88"/>
        <v>#N/A</v>
      </c>
      <c r="JQ38" s="169" t="e">
        <f t="shared" si="88"/>
        <v>#N/A</v>
      </c>
      <c r="JR38" s="169" t="e">
        <f t="shared" si="88"/>
        <v>#N/A</v>
      </c>
      <c r="JS38" s="169" t="e">
        <f t="shared" si="88"/>
        <v>#N/A</v>
      </c>
      <c r="JT38" s="169" t="e">
        <f t="shared" si="79"/>
        <v>#N/A</v>
      </c>
      <c r="JU38" s="169" t="e">
        <f t="shared" si="79"/>
        <v>#N/A</v>
      </c>
      <c r="JV38" s="169" t="e">
        <f t="shared" si="79"/>
        <v>#N/A</v>
      </c>
      <c r="JW38" s="169" t="e">
        <f t="shared" si="79"/>
        <v>#N/A</v>
      </c>
      <c r="JX38" s="169" t="e">
        <f t="shared" si="79"/>
        <v>#N/A</v>
      </c>
      <c r="JY38" s="169" t="e">
        <f t="shared" si="79"/>
        <v>#N/A</v>
      </c>
      <c r="JZ38" s="169" t="e">
        <f t="shared" si="79"/>
        <v>#N/A</v>
      </c>
      <c r="KA38" s="169" t="e">
        <f t="shared" si="79"/>
        <v>#N/A</v>
      </c>
      <c r="KB38" s="169" t="e">
        <f t="shared" si="79"/>
        <v>#N/A</v>
      </c>
      <c r="KC38" s="169" t="e">
        <f t="shared" si="79"/>
        <v>#N/A</v>
      </c>
      <c r="KD38" s="169" t="e">
        <f t="shared" si="79"/>
        <v>#N/A</v>
      </c>
      <c r="KE38" s="169" t="e">
        <f t="shared" si="79"/>
        <v>#N/A</v>
      </c>
      <c r="KF38" s="169" t="e">
        <f t="shared" si="79"/>
        <v>#N/A</v>
      </c>
      <c r="KG38" s="169" t="e">
        <f t="shared" si="79"/>
        <v>#N/A</v>
      </c>
      <c r="KH38" s="169" t="e">
        <f t="shared" si="79"/>
        <v>#N/A</v>
      </c>
      <c r="KI38" s="169" t="e">
        <f t="shared" si="79"/>
        <v>#N/A</v>
      </c>
      <c r="KJ38" s="169" t="e">
        <f t="shared" si="89"/>
        <v>#N/A</v>
      </c>
      <c r="KK38" s="169" t="e">
        <f t="shared" si="89"/>
        <v>#N/A</v>
      </c>
      <c r="KL38" s="169" t="e">
        <f t="shared" si="89"/>
        <v>#N/A</v>
      </c>
      <c r="KM38" s="169" t="e">
        <f t="shared" si="89"/>
        <v>#N/A</v>
      </c>
      <c r="KN38" s="169" t="e">
        <f t="shared" si="89"/>
        <v>#N/A</v>
      </c>
      <c r="KO38" s="169" t="e">
        <f t="shared" si="89"/>
        <v>#N/A</v>
      </c>
      <c r="KP38" s="169" t="e">
        <f t="shared" si="89"/>
        <v>#N/A</v>
      </c>
      <c r="KQ38" s="169" t="e">
        <f t="shared" si="89"/>
        <v>#N/A</v>
      </c>
      <c r="KR38" s="169" t="e">
        <f t="shared" si="89"/>
        <v>#N/A</v>
      </c>
      <c r="KS38" s="169" t="e">
        <f t="shared" si="89"/>
        <v>#N/A</v>
      </c>
      <c r="KT38" s="169" t="e">
        <f t="shared" si="89"/>
        <v>#N/A</v>
      </c>
      <c r="KU38" s="169" t="e">
        <f t="shared" si="89"/>
        <v>#N/A</v>
      </c>
      <c r="KV38" s="169" t="e">
        <f t="shared" si="89"/>
        <v>#N/A</v>
      </c>
      <c r="KW38" s="169" t="e">
        <f t="shared" si="89"/>
        <v>#N/A</v>
      </c>
      <c r="KX38" s="169" t="e">
        <f t="shared" si="89"/>
        <v>#N/A</v>
      </c>
      <c r="KY38" s="169" t="e">
        <f t="shared" si="89"/>
        <v>#N/A</v>
      </c>
      <c r="KZ38" s="169" t="e">
        <f t="shared" si="80"/>
        <v>#N/A</v>
      </c>
      <c r="LA38" s="169" t="e">
        <f t="shared" si="80"/>
        <v>#N/A</v>
      </c>
      <c r="LB38" s="169" t="e">
        <f t="shared" si="80"/>
        <v>#N/A</v>
      </c>
      <c r="LC38" s="169" t="e">
        <f t="shared" si="80"/>
        <v>#N/A</v>
      </c>
      <c r="LD38" s="169" t="e">
        <f t="shared" si="80"/>
        <v>#N/A</v>
      </c>
      <c r="LE38" s="169" t="e">
        <f t="shared" si="80"/>
        <v>#N/A</v>
      </c>
      <c r="LF38" s="169" t="e">
        <f t="shared" si="80"/>
        <v>#N/A</v>
      </c>
      <c r="LG38" s="169" t="e">
        <f t="shared" si="80"/>
        <v>#N/A</v>
      </c>
      <c r="LH38" s="169" t="e">
        <f t="shared" si="80"/>
        <v>#N/A</v>
      </c>
      <c r="LI38" s="169" t="e">
        <f t="shared" si="80"/>
        <v>#N/A</v>
      </c>
      <c r="LJ38" s="169" t="e">
        <f t="shared" si="80"/>
        <v>#N/A</v>
      </c>
      <c r="LK38" s="169" t="e">
        <f t="shared" si="80"/>
        <v>#N/A</v>
      </c>
      <c r="LL38" s="169" t="e">
        <f t="shared" si="80"/>
        <v>#N/A</v>
      </c>
      <c r="LM38" s="169" t="e">
        <f t="shared" si="80"/>
        <v>#N/A</v>
      </c>
      <c r="LN38" s="169" t="e">
        <f t="shared" si="90"/>
        <v>#N/A</v>
      </c>
      <c r="LO38" s="169" t="e">
        <f t="shared" si="90"/>
        <v>#N/A</v>
      </c>
      <c r="LP38" s="169" t="e">
        <f t="shared" si="90"/>
        <v>#N/A</v>
      </c>
      <c r="LQ38" s="169" t="e">
        <f t="shared" si="91"/>
        <v>#N/A</v>
      </c>
      <c r="LR38" s="169" t="e">
        <f t="shared" si="91"/>
        <v>#N/A</v>
      </c>
      <c r="LS38" s="169" t="e">
        <f t="shared" si="91"/>
        <v>#N/A</v>
      </c>
      <c r="LT38" s="169" t="e">
        <f t="shared" si="91"/>
        <v>#N/A</v>
      </c>
      <c r="LU38" s="169" t="e">
        <f t="shared" si="91"/>
        <v>#N/A</v>
      </c>
      <c r="LV38" s="169" t="e">
        <f t="shared" si="91"/>
        <v>#N/A</v>
      </c>
      <c r="LW38" s="169" t="e">
        <f t="shared" si="91"/>
        <v>#N/A</v>
      </c>
      <c r="LX38" s="169" t="e">
        <f t="shared" si="91"/>
        <v>#N/A</v>
      </c>
      <c r="LY38" s="169" t="e">
        <f t="shared" si="91"/>
        <v>#N/A</v>
      </c>
      <c r="LZ38" s="169" t="e">
        <f t="shared" si="91"/>
        <v>#N/A</v>
      </c>
      <c r="MA38" s="169" t="e">
        <f t="shared" si="91"/>
        <v>#N/A</v>
      </c>
      <c r="MB38" s="169" t="e">
        <f t="shared" si="91"/>
        <v>#N/A</v>
      </c>
      <c r="MC38" s="169" t="e">
        <f t="shared" si="91"/>
        <v>#N/A</v>
      </c>
      <c r="MD38" s="169" t="e">
        <f t="shared" si="91"/>
        <v>#N/A</v>
      </c>
      <c r="ME38" s="169" t="e">
        <f t="shared" si="91"/>
        <v>#N/A</v>
      </c>
      <c r="MF38" s="169" t="e">
        <f t="shared" si="81"/>
        <v>#N/A</v>
      </c>
      <c r="MG38" s="169" t="e">
        <f t="shared" si="81"/>
        <v>#N/A</v>
      </c>
      <c r="MH38" s="169" t="e">
        <f t="shared" si="81"/>
        <v>#N/A</v>
      </c>
      <c r="MI38" s="169" t="e">
        <f t="shared" si="81"/>
        <v>#N/A</v>
      </c>
      <c r="MJ38" s="169" t="e">
        <f t="shared" si="81"/>
        <v>#N/A</v>
      </c>
      <c r="MK38" s="169" t="e">
        <f t="shared" si="81"/>
        <v>#N/A</v>
      </c>
      <c r="ML38" s="169" t="e">
        <f t="shared" si="81"/>
        <v>#N/A</v>
      </c>
      <c r="MM38" s="169" t="e">
        <f t="shared" si="81"/>
        <v>#N/A</v>
      </c>
      <c r="MN38" s="169" t="e">
        <f t="shared" si="81"/>
        <v>#N/A</v>
      </c>
      <c r="MO38" s="169" t="e">
        <f t="shared" si="81"/>
        <v>#N/A</v>
      </c>
      <c r="MP38" s="169" t="e">
        <f t="shared" si="81"/>
        <v>#N/A</v>
      </c>
      <c r="MQ38" s="169" t="e">
        <f t="shared" si="81"/>
        <v>#N/A</v>
      </c>
      <c r="MR38" s="169" t="e">
        <f t="shared" si="81"/>
        <v>#N/A</v>
      </c>
      <c r="MS38" s="169" t="e">
        <f t="shared" si="81"/>
        <v>#N/A</v>
      </c>
      <c r="MT38" s="169" t="e">
        <f t="shared" si="81"/>
        <v>#N/A</v>
      </c>
      <c r="MU38" s="169" t="e">
        <f t="shared" si="81"/>
        <v>#N/A</v>
      </c>
      <c r="MV38" s="169" t="e">
        <f t="shared" si="92"/>
        <v>#N/A</v>
      </c>
      <c r="MW38" s="169" t="e">
        <f t="shared" si="92"/>
        <v>#N/A</v>
      </c>
      <c r="MX38" s="169" t="e">
        <f t="shared" si="92"/>
        <v>#N/A</v>
      </c>
      <c r="MY38" s="169" t="e">
        <f t="shared" si="92"/>
        <v>#N/A</v>
      </c>
      <c r="MZ38" s="169" t="e">
        <f t="shared" si="92"/>
        <v>#N/A</v>
      </c>
      <c r="NA38" s="169" t="e">
        <f t="shared" si="92"/>
        <v>#N/A</v>
      </c>
      <c r="NB38" s="169" t="e">
        <f t="shared" si="92"/>
        <v>#N/A</v>
      </c>
      <c r="NC38" s="169" t="e">
        <f t="shared" si="92"/>
        <v>#N/A</v>
      </c>
      <c r="ND38" s="169" t="e">
        <f t="shared" si="92"/>
        <v>#N/A</v>
      </c>
      <c r="NE38" s="169" t="e">
        <f t="shared" si="92"/>
        <v>#N/A</v>
      </c>
      <c r="NF38" s="169" t="e">
        <f t="shared" si="92"/>
        <v>#N/A</v>
      </c>
      <c r="NG38" s="169" t="e">
        <f t="shared" si="92"/>
        <v>#N/A</v>
      </c>
      <c r="NH38" s="169" t="e">
        <f t="shared" si="92"/>
        <v>#N/A</v>
      </c>
      <c r="NI38" s="169" t="e">
        <f t="shared" si="92"/>
        <v>#N/A</v>
      </c>
      <c r="NJ38" s="169" t="e">
        <f t="shared" si="92"/>
        <v>#N/A</v>
      </c>
      <c r="NK38" s="169" t="e">
        <f t="shared" si="92"/>
        <v>#N/A</v>
      </c>
      <c r="NL38" s="169" t="e">
        <f t="shared" si="82"/>
        <v>#N/A</v>
      </c>
      <c r="NM38" s="169" t="e">
        <f t="shared" si="82"/>
        <v>#N/A</v>
      </c>
      <c r="NN38" s="169" t="e">
        <f t="shared" si="82"/>
        <v>#N/A</v>
      </c>
      <c r="NO38" s="169" t="e">
        <f t="shared" si="82"/>
        <v>#N/A</v>
      </c>
      <c r="NP38" s="169" t="e">
        <f t="shared" si="82"/>
        <v>#N/A</v>
      </c>
      <c r="NQ38" s="169" t="e">
        <f t="shared" si="82"/>
        <v>#N/A</v>
      </c>
      <c r="NR38" s="169" t="e">
        <f t="shared" si="82"/>
        <v>#N/A</v>
      </c>
      <c r="NS38" s="169" t="e">
        <f t="shared" si="82"/>
        <v>#N/A</v>
      </c>
      <c r="NT38" s="169" t="e">
        <f t="shared" si="82"/>
        <v>#N/A</v>
      </c>
      <c r="NU38" s="169" t="e">
        <f t="shared" si="82"/>
        <v>#N/A</v>
      </c>
      <c r="NV38" s="169" t="e">
        <f t="shared" si="82"/>
        <v>#N/A</v>
      </c>
      <c r="NW38" s="169" t="e">
        <f t="shared" si="82"/>
        <v>#N/A</v>
      </c>
      <c r="NX38" s="169" t="e">
        <f t="shared" si="82"/>
        <v>#N/A</v>
      </c>
      <c r="NY38" s="169" t="e">
        <f t="shared" si="82"/>
        <v>#N/A</v>
      </c>
      <c r="NZ38" s="169" t="e">
        <f t="shared" si="93"/>
        <v>#N/A</v>
      </c>
      <c r="OA38" s="169" t="e">
        <f t="shared" si="93"/>
        <v>#N/A</v>
      </c>
      <c r="OB38" s="169" t="e">
        <f t="shared" si="93"/>
        <v>#N/A</v>
      </c>
      <c r="OC38" s="169" t="e">
        <f t="shared" si="94"/>
        <v>#N/A</v>
      </c>
      <c r="OD38" s="169" t="e">
        <f t="shared" si="94"/>
        <v>#N/A</v>
      </c>
      <c r="OE38" s="169" t="e">
        <f t="shared" si="94"/>
        <v>#N/A</v>
      </c>
      <c r="OF38" s="169" t="e">
        <f t="shared" si="94"/>
        <v>#N/A</v>
      </c>
      <c r="OG38" s="169" t="e">
        <f t="shared" si="94"/>
        <v>#N/A</v>
      </c>
      <c r="OH38" s="169" t="e">
        <f t="shared" si="94"/>
        <v>#N/A</v>
      </c>
      <c r="OI38" s="169" t="e">
        <f t="shared" si="94"/>
        <v>#N/A</v>
      </c>
      <c r="OJ38" s="169" t="e">
        <f t="shared" si="94"/>
        <v>#N/A</v>
      </c>
      <c r="OK38" s="169" t="e">
        <f t="shared" si="94"/>
        <v>#N/A</v>
      </c>
      <c r="OL38" s="169" t="e">
        <f t="shared" si="94"/>
        <v>#N/A</v>
      </c>
      <c r="OM38" s="169" t="e">
        <f t="shared" si="94"/>
        <v>#N/A</v>
      </c>
      <c r="ON38" s="169" t="e">
        <f t="shared" si="94"/>
        <v>#N/A</v>
      </c>
      <c r="OO38" s="169" t="e">
        <f t="shared" si="94"/>
        <v>#N/A</v>
      </c>
      <c r="OP38" s="169" t="e">
        <f t="shared" si="94"/>
        <v>#N/A</v>
      </c>
      <c r="OQ38" s="169" t="e">
        <f t="shared" si="94"/>
        <v>#N/A</v>
      </c>
      <c r="OR38" s="169" t="e">
        <f t="shared" si="83"/>
        <v>#N/A</v>
      </c>
      <c r="OS38" s="169" t="e">
        <f t="shared" si="83"/>
        <v>#N/A</v>
      </c>
      <c r="OT38" s="169" t="e">
        <f t="shared" si="83"/>
        <v>#N/A</v>
      </c>
      <c r="OU38" s="169" t="e">
        <f t="shared" si="83"/>
        <v>#N/A</v>
      </c>
      <c r="OV38" s="169" t="e">
        <f t="shared" si="83"/>
        <v>#N/A</v>
      </c>
      <c r="OW38" s="169" t="e">
        <f t="shared" si="83"/>
        <v>#N/A</v>
      </c>
      <c r="OX38" s="169" t="e">
        <f t="shared" si="83"/>
        <v>#N/A</v>
      </c>
      <c r="OY38" s="169" t="e">
        <f t="shared" si="83"/>
        <v>#N/A</v>
      </c>
      <c r="OZ38" s="169" t="e">
        <f t="shared" si="83"/>
        <v>#N/A</v>
      </c>
      <c r="PA38" s="169" t="e">
        <f t="shared" si="83"/>
        <v>#N/A</v>
      </c>
      <c r="PB38" s="169" t="e">
        <f t="shared" si="83"/>
        <v>#N/A</v>
      </c>
      <c r="PC38" s="169" t="e">
        <f t="shared" si="83"/>
        <v>#N/A</v>
      </c>
      <c r="PD38" s="169" t="e">
        <f t="shared" si="83"/>
        <v>#N/A</v>
      </c>
      <c r="PE38" s="169" t="e">
        <f t="shared" si="83"/>
        <v>#N/A</v>
      </c>
      <c r="PF38" s="169" t="e">
        <f t="shared" si="83"/>
        <v>#N/A</v>
      </c>
      <c r="PG38" s="169" t="e">
        <f t="shared" si="83"/>
        <v>#N/A</v>
      </c>
      <c r="PH38" s="169" t="e">
        <f t="shared" si="95"/>
        <v>#N/A</v>
      </c>
      <c r="PI38" s="169" t="e">
        <f t="shared" si="95"/>
        <v>#N/A</v>
      </c>
      <c r="PJ38" s="169" t="e">
        <f t="shared" si="95"/>
        <v>#N/A</v>
      </c>
      <c r="PK38" s="169" t="e">
        <f t="shared" si="95"/>
        <v>#N/A</v>
      </c>
      <c r="PL38" s="169" t="e">
        <f t="shared" si="95"/>
        <v>#N/A</v>
      </c>
      <c r="PM38" s="169" t="e">
        <f t="shared" si="95"/>
        <v>#N/A</v>
      </c>
      <c r="PN38" s="169" t="e">
        <f t="shared" si="95"/>
        <v>#N/A</v>
      </c>
      <c r="PO38" s="169" t="e">
        <f t="shared" si="95"/>
        <v>#N/A</v>
      </c>
    </row>
    <row r="39" spans="1:431" hidden="1" x14ac:dyDescent="0.75">
      <c r="A39" s="390"/>
      <c r="B39" s="396" t="str">
        <f>IF($R39="","",ROUND(_xlfn.NORM.INV(ABS(VLOOKUP($T$1,VLookups!$A$43:$B$44,2,FALSE)-B$2),$N39,$R39),0))</f>
        <v/>
      </c>
      <c r="C39" s="403" t="str">
        <f t="shared" si="96"/>
        <v/>
      </c>
      <c r="D39" s="404" t="str">
        <f t="shared" si="97"/>
        <v/>
      </c>
      <c r="E39" s="109"/>
      <c r="F39" s="117"/>
      <c r="G39" s="122" t="str">
        <f t="shared" si="32"/>
        <v/>
      </c>
      <c r="H39" s="95"/>
      <c r="I39" s="122" t="str">
        <f t="shared" si="33"/>
        <v/>
      </c>
      <c r="J39" s="117"/>
      <c r="K39" s="110"/>
      <c r="L39" s="124" t="str">
        <f t="shared" si="0"/>
        <v/>
      </c>
      <c r="M39" s="124" t="str">
        <f t="shared" si="1"/>
        <v/>
      </c>
      <c r="N39" s="73" t="str">
        <f t="shared" si="34"/>
        <v/>
      </c>
      <c r="O39" s="23"/>
      <c r="P39" s="57"/>
      <c r="Q39" s="280"/>
      <c r="R39" s="74" t="str">
        <f>IF(AND(G39&gt;0,H39&gt;0,I39&gt;0),IF(ISBLANK(Q39),IF(ISBLANK(O39),"",(I39-G39)*VLOOKUP(O39,VLookups!$A$4:$B$13,2,FALSE)),Q39),"")</f>
        <v/>
      </c>
      <c r="S39" s="75" t="str">
        <f t="shared" si="2"/>
        <v/>
      </c>
      <c r="T39" s="95"/>
      <c r="U39" s="270" t="str">
        <f>IF(AND(T39&gt;0,H39&gt;0,NOT(R39="")),ABS(VLOOKUP($T$1,VLookups!$A$43:$B$44,2,FALSE)-_xlfn.NORM.DIST(T39,N39,R39,TRUE)),"")</f>
        <v/>
      </c>
      <c r="V39" s="94" t="str">
        <f>IF(AND($G39&gt;0,$H39&gt;0,$I39&gt;0,NOT(ISBLANK($O39))),_xlfn.NORM.INV(ABS(VLOOKUP($T$1,VLookups!$A$43:$B$44,2,FALSE)-V$3),$N39,$R39),"")</f>
        <v/>
      </c>
      <c r="W39" s="93" t="str">
        <f>IF(AND($G39&gt;0,$H39&gt;0,$I39&gt;0,NOT(ISBLANK($O39))),_xlfn.NORM.INV(ABS(VLOOKUP($T$1,VLookups!$A$43:$B$44,2,FALSE)-W$3),$N39,$R39),"")</f>
        <v/>
      </c>
      <c r="X39" s="94" t="str">
        <f>IF(AND($G39&gt;0,$H39&gt;0,$I39&gt;0,NOT(ISBLANK($O39))),_xlfn.NORM.INV(ABS(VLOOKUP($T$1,VLookups!$A$43:$B$44,2,FALSE)-X$3),$N39,$R39),"")</f>
        <v/>
      </c>
      <c r="Y39" s="93" t="str">
        <f>IF(AND($G39&gt;0,$H39&gt;0,$I39&gt;0,NOT(ISBLANK($O39))),_xlfn.NORM.INV(ABS(VLOOKUP($T$1,VLookups!$A$43:$B$44,2,FALSE)-Y$3),$N39,$R39),"")</f>
        <v/>
      </c>
      <c r="Z39" s="94" t="str">
        <f>IF(AND($G39&gt;0,$H39&gt;0,$I39&gt;0,NOT(ISBLANK($O39))),_xlfn.NORM.INV(ABS(VLOOKUP($T$1,VLookups!$A$43:$B$44,2,FALSE)-Z$3),$N39,$R39),"")</f>
        <v/>
      </c>
      <c r="AA39" s="93" t="str">
        <f>IF(AND($G39&gt;0,$H39&gt;0,$I39&gt;0,NOT(ISBLANK($O39))),_xlfn.NORM.INV(ABS(VLOOKUP($T$1,VLookups!$A$43:$B$44,2,FALSE)-AA$3),$N39,$R39),"")</f>
        <v/>
      </c>
      <c r="AB39" s="5"/>
      <c r="AC39" s="168" t="str">
        <f t="shared" si="35"/>
        <v/>
      </c>
      <c r="AD39" s="49" t="str">
        <f t="shared" si="71"/>
        <v/>
      </c>
      <c r="AE39" s="49" t="str">
        <f t="shared" si="71"/>
        <v/>
      </c>
      <c r="AF39" s="49" t="str">
        <f t="shared" si="71"/>
        <v/>
      </c>
      <c r="AG39" s="49" t="str">
        <f t="shared" si="71"/>
        <v/>
      </c>
      <c r="AH39" s="49" t="str">
        <f t="shared" si="71"/>
        <v/>
      </c>
      <c r="AI39" s="49" t="str">
        <f t="shared" si="71"/>
        <v/>
      </c>
      <c r="AJ39" s="49" t="str">
        <f t="shared" si="71"/>
        <v/>
      </c>
      <c r="AK39" s="49" t="str">
        <f t="shared" si="71"/>
        <v/>
      </c>
      <c r="AL39" s="49" t="str">
        <f t="shared" si="71"/>
        <v/>
      </c>
      <c r="AM39" s="49" t="str">
        <f t="shared" si="71"/>
        <v/>
      </c>
      <c r="AN39" s="49" t="str">
        <f t="shared" si="71"/>
        <v/>
      </c>
      <c r="AO39" s="49" t="str">
        <f t="shared" si="71"/>
        <v/>
      </c>
      <c r="AP39" s="49" t="str">
        <f t="shared" si="71"/>
        <v/>
      </c>
      <c r="AQ39" s="49" t="str">
        <f t="shared" si="71"/>
        <v/>
      </c>
      <c r="AR39" s="49" t="str">
        <f t="shared" si="71"/>
        <v/>
      </c>
      <c r="AS39" s="49" t="str">
        <f t="shared" si="71"/>
        <v/>
      </c>
      <c r="AT39" s="49" t="str">
        <f t="shared" si="67"/>
        <v/>
      </c>
      <c r="AU39" s="49" t="str">
        <f t="shared" si="67"/>
        <v/>
      </c>
      <c r="AV39" s="49" t="str">
        <f t="shared" si="67"/>
        <v/>
      </c>
      <c r="AW39" s="49" t="str">
        <f t="shared" si="67"/>
        <v/>
      </c>
      <c r="AX39" s="49" t="str">
        <f t="shared" si="67"/>
        <v/>
      </c>
      <c r="AY39" s="49" t="str">
        <f t="shared" si="67"/>
        <v/>
      </c>
      <c r="AZ39" s="49" t="str">
        <f t="shared" si="67"/>
        <v/>
      </c>
      <c r="BA39" s="49" t="str">
        <f t="shared" si="67"/>
        <v/>
      </c>
      <c r="BB39" s="49" t="str">
        <f t="shared" si="67"/>
        <v/>
      </c>
      <c r="BC39" s="49" t="str">
        <f t="shared" si="67"/>
        <v/>
      </c>
      <c r="BD39" s="49" t="str">
        <f t="shared" si="67"/>
        <v/>
      </c>
      <c r="BE39" s="49" t="str">
        <f t="shared" si="68"/>
        <v/>
      </c>
      <c r="BF39" s="49" t="str">
        <f t="shared" si="68"/>
        <v/>
      </c>
      <c r="BG39" s="49" t="str">
        <f t="shared" si="68"/>
        <v/>
      </c>
      <c r="BH39" s="49" t="str">
        <f t="shared" si="68"/>
        <v/>
      </c>
      <c r="BI39" s="49" t="str">
        <f t="shared" si="68"/>
        <v/>
      </c>
      <c r="BJ39" s="49" t="str">
        <f t="shared" si="68"/>
        <v/>
      </c>
      <c r="BK39" s="49" t="str">
        <f t="shared" si="68"/>
        <v/>
      </c>
      <c r="BL39" s="49" t="str">
        <f t="shared" si="68"/>
        <v/>
      </c>
      <c r="BM39" s="49" t="str">
        <f t="shared" si="68"/>
        <v/>
      </c>
      <c r="BN39" s="49" t="str">
        <f t="shared" si="68"/>
        <v/>
      </c>
      <c r="BO39" s="49" t="str">
        <f t="shared" si="68"/>
        <v/>
      </c>
      <c r="BP39" s="49" t="str">
        <f t="shared" si="68"/>
        <v/>
      </c>
      <c r="BQ39" s="49" t="str">
        <f t="shared" si="68"/>
        <v/>
      </c>
      <c r="BR39" s="49" t="str">
        <f t="shared" si="68"/>
        <v/>
      </c>
      <c r="BS39" s="49" t="str">
        <f t="shared" si="68"/>
        <v/>
      </c>
      <c r="BT39" s="49" t="str">
        <f t="shared" ref="BT39:CI54" si="99">IF(ISNONTEXT($AC39),BU39-$AC39,"")</f>
        <v/>
      </c>
      <c r="BU39" s="49" t="str">
        <f t="shared" si="99"/>
        <v/>
      </c>
      <c r="BV39" s="49" t="str">
        <f t="shared" si="99"/>
        <v/>
      </c>
      <c r="BW39" s="49" t="str">
        <f t="shared" si="99"/>
        <v/>
      </c>
      <c r="BX39" s="49" t="str">
        <f t="shared" si="99"/>
        <v/>
      </c>
      <c r="BY39" s="49" t="str">
        <f t="shared" si="99"/>
        <v/>
      </c>
      <c r="BZ39" s="49" t="str">
        <f t="shared" si="99"/>
        <v/>
      </c>
      <c r="CA39" s="49" t="str">
        <f t="shared" si="99"/>
        <v/>
      </c>
      <c r="CB39" s="49" t="str">
        <f t="shared" si="99"/>
        <v/>
      </c>
      <c r="CC39" s="49" t="str">
        <f t="shared" si="99"/>
        <v/>
      </c>
      <c r="CD39" s="49" t="str">
        <f t="shared" si="99"/>
        <v/>
      </c>
      <c r="CE39" s="49" t="str">
        <f t="shared" si="99"/>
        <v/>
      </c>
      <c r="CF39" s="49" t="str">
        <f t="shared" si="99"/>
        <v/>
      </c>
      <c r="CG39" s="49" t="str">
        <f t="shared" si="99"/>
        <v/>
      </c>
      <c r="CH39" s="49" t="str">
        <f t="shared" si="99"/>
        <v/>
      </c>
      <c r="CI39" s="49" t="str">
        <f t="shared" si="99"/>
        <v/>
      </c>
      <c r="CJ39" s="49" t="str">
        <f t="shared" si="69"/>
        <v/>
      </c>
      <c r="CK39" s="49" t="str">
        <f t="shared" si="70"/>
        <v/>
      </c>
      <c r="CL39" s="49" t="str">
        <f t="shared" si="70"/>
        <v/>
      </c>
      <c r="CM39" s="49" t="str">
        <f t="shared" si="70"/>
        <v/>
      </c>
      <c r="CN39" s="49" t="str">
        <f t="shared" si="70"/>
        <v/>
      </c>
      <c r="CO39" s="49" t="str">
        <f t="shared" si="70"/>
        <v/>
      </c>
      <c r="CP39" s="49" t="str">
        <f t="shared" si="70"/>
        <v/>
      </c>
      <c r="CQ39" s="49" t="str">
        <f t="shared" si="70"/>
        <v/>
      </c>
      <c r="CR39" s="49" t="str">
        <f t="shared" si="70"/>
        <v/>
      </c>
      <c r="CS39" s="49" t="str">
        <f t="shared" si="70"/>
        <v/>
      </c>
      <c r="CT39" s="49" t="str">
        <f t="shared" si="70"/>
        <v/>
      </c>
      <c r="CU39" s="49" t="str">
        <f t="shared" si="70"/>
        <v/>
      </c>
      <c r="CV39" s="49" t="str">
        <f t="shared" si="70"/>
        <v/>
      </c>
      <c r="CW39" s="49" t="str">
        <f t="shared" si="70"/>
        <v/>
      </c>
      <c r="CX39" s="49" t="str">
        <f t="shared" si="70"/>
        <v/>
      </c>
      <c r="CY39" s="49" t="str">
        <f t="shared" si="70"/>
        <v/>
      </c>
      <c r="CZ39" s="49" t="str">
        <f t="shared" si="70"/>
        <v/>
      </c>
      <c r="DA39" s="49" t="str">
        <f t="shared" si="84"/>
        <v/>
      </c>
      <c r="DB39" s="49" t="str">
        <f t="shared" si="84"/>
        <v/>
      </c>
      <c r="DC39" s="49" t="str">
        <f t="shared" si="84"/>
        <v/>
      </c>
      <c r="DD39" s="49" t="str">
        <f t="shared" si="84"/>
        <v/>
      </c>
      <c r="DE39" s="49" t="str">
        <f t="shared" si="84"/>
        <v/>
      </c>
      <c r="DF39" s="49" t="str">
        <f t="shared" si="84"/>
        <v/>
      </c>
      <c r="DG39" s="49" t="str">
        <f t="shared" si="84"/>
        <v/>
      </c>
      <c r="DH39" s="49" t="str">
        <f t="shared" si="84"/>
        <v/>
      </c>
      <c r="DI39" s="49" t="str">
        <f t="shared" si="84"/>
        <v/>
      </c>
      <c r="DJ39" s="49" t="str">
        <f t="shared" si="84"/>
        <v/>
      </c>
      <c r="DK39" s="49" t="str">
        <f t="shared" si="84"/>
        <v/>
      </c>
      <c r="DL39" s="49" t="str">
        <f t="shared" si="84"/>
        <v/>
      </c>
      <c r="DM39" s="49" t="str">
        <f t="shared" si="84"/>
        <v/>
      </c>
      <c r="DN39" s="49" t="str">
        <f t="shared" si="84"/>
        <v/>
      </c>
      <c r="DO39" s="49" t="str">
        <f t="shared" si="84"/>
        <v/>
      </c>
      <c r="DP39" s="49" t="str">
        <f t="shared" si="84"/>
        <v/>
      </c>
      <c r="DQ39" s="49" t="str">
        <f t="shared" si="72"/>
        <v/>
      </c>
      <c r="DR39" s="49" t="str">
        <f t="shared" si="72"/>
        <v/>
      </c>
      <c r="DS39" s="49" t="str">
        <f t="shared" si="72"/>
        <v/>
      </c>
      <c r="DT39" s="49" t="str">
        <f t="shared" si="72"/>
        <v/>
      </c>
      <c r="DU39" s="49" t="str">
        <f t="shared" si="72"/>
        <v/>
      </c>
      <c r="DV39" s="49" t="str">
        <f t="shared" si="72"/>
        <v/>
      </c>
      <c r="DW39" s="49" t="str">
        <f t="shared" si="85"/>
        <v/>
      </c>
      <c r="DX39" s="49" t="str">
        <f t="shared" si="85"/>
        <v/>
      </c>
      <c r="DY39" s="49" t="str">
        <f t="shared" si="85"/>
        <v/>
      </c>
      <c r="DZ39" s="183" t="str">
        <f t="shared" si="37"/>
        <v/>
      </c>
      <c r="EA39" s="49" t="str">
        <f t="shared" si="98"/>
        <v/>
      </c>
      <c r="EB39" s="49" t="str">
        <f t="shared" si="98"/>
        <v/>
      </c>
      <c r="EC39" s="49" t="str">
        <f t="shared" si="98"/>
        <v/>
      </c>
      <c r="ED39" s="49" t="str">
        <f t="shared" si="98"/>
        <v/>
      </c>
      <c r="EE39" s="49" t="str">
        <f t="shared" si="98"/>
        <v/>
      </c>
      <c r="EF39" s="49" t="str">
        <f t="shared" si="98"/>
        <v/>
      </c>
      <c r="EG39" s="49" t="str">
        <f t="shared" si="98"/>
        <v/>
      </c>
      <c r="EH39" s="49" t="str">
        <f t="shared" si="98"/>
        <v/>
      </c>
      <c r="EI39" s="49" t="str">
        <f t="shared" si="98"/>
        <v/>
      </c>
      <c r="EJ39" s="49" t="str">
        <f t="shared" si="98"/>
        <v/>
      </c>
      <c r="EK39" s="49" t="str">
        <f t="shared" si="98"/>
        <v/>
      </c>
      <c r="EL39" s="49" t="str">
        <f t="shared" si="98"/>
        <v/>
      </c>
      <c r="EM39" s="49" t="str">
        <f t="shared" si="98"/>
        <v/>
      </c>
      <c r="EN39" s="49" t="str">
        <f t="shared" si="98"/>
        <v/>
      </c>
      <c r="EO39" s="49" t="str">
        <f t="shared" si="98"/>
        <v/>
      </c>
      <c r="EP39" s="49" t="str">
        <f t="shared" si="86"/>
        <v/>
      </c>
      <c r="EQ39" s="49" t="str">
        <f t="shared" si="86"/>
        <v/>
      </c>
      <c r="ER39" s="49" t="str">
        <f t="shared" si="86"/>
        <v/>
      </c>
      <c r="ES39" s="49" t="str">
        <f t="shared" si="86"/>
        <v/>
      </c>
      <c r="ET39" s="49" t="str">
        <f t="shared" si="86"/>
        <v/>
      </c>
      <c r="EU39" s="49" t="str">
        <f t="shared" si="86"/>
        <v/>
      </c>
      <c r="EV39" s="49" t="str">
        <f t="shared" si="86"/>
        <v/>
      </c>
      <c r="EW39" s="49" t="str">
        <f t="shared" si="86"/>
        <v/>
      </c>
      <c r="EX39" s="49" t="str">
        <f t="shared" si="86"/>
        <v/>
      </c>
      <c r="EY39" s="49" t="str">
        <f t="shared" si="86"/>
        <v/>
      </c>
      <c r="EZ39" s="49" t="str">
        <f t="shared" si="86"/>
        <v/>
      </c>
      <c r="FA39" s="49" t="str">
        <f t="shared" si="86"/>
        <v/>
      </c>
      <c r="FB39" s="49" t="str">
        <f t="shared" si="86"/>
        <v/>
      </c>
      <c r="FC39" s="49" t="str">
        <f t="shared" si="86"/>
        <v/>
      </c>
      <c r="FD39" s="49" t="str">
        <f t="shared" si="73"/>
        <v/>
      </c>
      <c r="FE39" s="49" t="str">
        <f t="shared" si="73"/>
        <v/>
      </c>
      <c r="FF39" s="49" t="str">
        <f t="shared" si="73"/>
        <v/>
      </c>
      <c r="FG39" s="49" t="str">
        <f t="shared" si="73"/>
        <v/>
      </c>
      <c r="FH39" s="49" t="str">
        <f t="shared" si="73"/>
        <v/>
      </c>
      <c r="FI39" s="49" t="str">
        <f t="shared" si="73"/>
        <v/>
      </c>
      <c r="FJ39" s="49" t="str">
        <f t="shared" si="73"/>
        <v/>
      </c>
      <c r="FK39" s="49" t="str">
        <f t="shared" si="73"/>
        <v/>
      </c>
      <c r="FL39" s="49" t="str">
        <f t="shared" si="73"/>
        <v/>
      </c>
      <c r="FM39" s="49" t="str">
        <f t="shared" si="73"/>
        <v/>
      </c>
      <c r="FN39" s="49" t="str">
        <f t="shared" si="73"/>
        <v/>
      </c>
      <c r="FO39" s="49" t="str">
        <f t="shared" si="73"/>
        <v/>
      </c>
      <c r="FP39" s="49" t="str">
        <f t="shared" si="73"/>
        <v/>
      </c>
      <c r="FQ39" s="49" t="str">
        <f t="shared" si="73"/>
        <v/>
      </c>
      <c r="FR39" s="49" t="str">
        <f t="shared" si="73"/>
        <v/>
      </c>
      <c r="FS39" s="49" t="str">
        <f t="shared" si="73"/>
        <v/>
      </c>
      <c r="FT39" s="49" t="str">
        <f t="shared" si="74"/>
        <v/>
      </c>
      <c r="FU39" s="49" t="str">
        <f t="shared" si="74"/>
        <v/>
      </c>
      <c r="FV39" s="49" t="str">
        <f t="shared" si="74"/>
        <v/>
      </c>
      <c r="FW39" s="49" t="str">
        <f t="shared" si="74"/>
        <v/>
      </c>
      <c r="FX39" s="49" t="str">
        <f t="shared" si="74"/>
        <v/>
      </c>
      <c r="FY39" s="49" t="str">
        <f t="shared" si="74"/>
        <v/>
      </c>
      <c r="FZ39" s="49" t="str">
        <f t="shared" si="74"/>
        <v/>
      </c>
      <c r="GA39" s="49" t="str">
        <f t="shared" si="74"/>
        <v/>
      </c>
      <c r="GB39" s="49" t="str">
        <f t="shared" si="74"/>
        <v/>
      </c>
      <c r="GC39" s="49" t="str">
        <f t="shared" si="74"/>
        <v/>
      </c>
      <c r="GD39" s="49" t="str">
        <f t="shared" si="74"/>
        <v/>
      </c>
      <c r="GE39" s="49" t="str">
        <f t="shared" si="74"/>
        <v/>
      </c>
      <c r="GF39" s="49" t="str">
        <f t="shared" si="74"/>
        <v/>
      </c>
      <c r="GG39" s="49" t="str">
        <f t="shared" si="74"/>
        <v/>
      </c>
      <c r="GH39" s="49" t="str">
        <f t="shared" si="74"/>
        <v/>
      </c>
      <c r="GI39" s="49" t="str">
        <f t="shared" si="74"/>
        <v/>
      </c>
      <c r="GJ39" s="49" t="str">
        <f t="shared" si="75"/>
        <v/>
      </c>
      <c r="GK39" s="49" t="str">
        <f t="shared" si="75"/>
        <v/>
      </c>
      <c r="GL39" s="49" t="str">
        <f t="shared" si="75"/>
        <v/>
      </c>
      <c r="GM39" s="49" t="str">
        <f t="shared" si="75"/>
        <v/>
      </c>
      <c r="GN39" s="49" t="str">
        <f t="shared" si="75"/>
        <v/>
      </c>
      <c r="GO39" s="49" t="str">
        <f t="shared" si="75"/>
        <v/>
      </c>
      <c r="GP39" s="49" t="str">
        <f t="shared" si="75"/>
        <v/>
      </c>
      <c r="GQ39" s="49" t="str">
        <f t="shared" si="75"/>
        <v/>
      </c>
      <c r="GR39" s="49" t="str">
        <f t="shared" si="75"/>
        <v/>
      </c>
      <c r="GS39" s="49" t="str">
        <f t="shared" si="75"/>
        <v/>
      </c>
      <c r="GT39" s="49" t="str">
        <f t="shared" si="75"/>
        <v/>
      </c>
      <c r="GU39" s="49" t="str">
        <f t="shared" si="75"/>
        <v/>
      </c>
      <c r="GV39" s="49" t="str">
        <f t="shared" si="75"/>
        <v/>
      </c>
      <c r="GW39" s="49" t="str">
        <f t="shared" si="75"/>
        <v/>
      </c>
      <c r="GX39" s="49" t="str">
        <f t="shared" si="75"/>
        <v/>
      </c>
      <c r="GY39" s="49" t="str">
        <f t="shared" si="75"/>
        <v/>
      </c>
      <c r="GZ39" s="49" t="str">
        <f t="shared" si="76"/>
        <v/>
      </c>
      <c r="HA39" s="49" t="str">
        <f t="shared" si="76"/>
        <v/>
      </c>
      <c r="HB39" s="49" t="str">
        <f t="shared" si="76"/>
        <v/>
      </c>
      <c r="HC39" s="49" t="str">
        <f t="shared" si="76"/>
        <v/>
      </c>
      <c r="HD39" s="49" t="str">
        <f t="shared" si="76"/>
        <v/>
      </c>
      <c r="HE39" s="49" t="str">
        <f t="shared" si="76"/>
        <v/>
      </c>
      <c r="HF39" s="49" t="str">
        <f t="shared" si="76"/>
        <v/>
      </c>
      <c r="HG39" s="49" t="str">
        <f t="shared" si="76"/>
        <v/>
      </c>
      <c r="HH39" s="49" t="str">
        <f t="shared" si="76"/>
        <v/>
      </c>
      <c r="HI39" s="49" t="str">
        <f t="shared" si="76"/>
        <v/>
      </c>
      <c r="HJ39" s="49" t="str">
        <f t="shared" si="76"/>
        <v/>
      </c>
      <c r="HK39" s="49" t="str">
        <f t="shared" si="76"/>
        <v/>
      </c>
      <c r="HL39" s="49" t="str">
        <f t="shared" si="76"/>
        <v/>
      </c>
      <c r="HM39" s="49" t="str">
        <f t="shared" si="76"/>
        <v/>
      </c>
      <c r="HN39" s="49" t="str">
        <f t="shared" si="76"/>
        <v/>
      </c>
      <c r="HO39" s="49" t="str">
        <f t="shared" si="76"/>
        <v/>
      </c>
      <c r="HP39" s="49" t="str">
        <f t="shared" si="77"/>
        <v/>
      </c>
      <c r="HQ39" s="49" t="str">
        <f t="shared" si="77"/>
        <v/>
      </c>
      <c r="HR39" s="49" t="str">
        <f t="shared" si="46"/>
        <v/>
      </c>
      <c r="HS39" s="49" t="str">
        <f t="shared" si="16"/>
        <v/>
      </c>
      <c r="HT39" s="49" t="str">
        <f t="shared" si="16"/>
        <v/>
      </c>
      <c r="HU39" s="49" t="str">
        <f t="shared" si="16"/>
        <v/>
      </c>
      <c r="HV39" s="49" t="str">
        <f t="shared" si="16"/>
        <v/>
      </c>
      <c r="HW39" s="169" t="e">
        <f t="shared" si="56"/>
        <v>#N/A</v>
      </c>
      <c r="HX39" s="169" t="e">
        <f t="shared" si="56"/>
        <v>#N/A</v>
      </c>
      <c r="HY39" s="169" t="e">
        <f t="shared" si="56"/>
        <v>#N/A</v>
      </c>
      <c r="HZ39" s="169" t="e">
        <f t="shared" si="56"/>
        <v>#N/A</v>
      </c>
      <c r="IA39" s="169" t="e">
        <f t="shared" si="56"/>
        <v>#N/A</v>
      </c>
      <c r="IB39" s="169" t="e">
        <f t="shared" si="56"/>
        <v>#N/A</v>
      </c>
      <c r="IC39" s="169" t="e">
        <f t="shared" si="56"/>
        <v>#N/A</v>
      </c>
      <c r="ID39" s="169" t="e">
        <f t="shared" si="56"/>
        <v>#N/A</v>
      </c>
      <c r="IE39" s="169" t="e">
        <f t="shared" si="56"/>
        <v>#N/A</v>
      </c>
      <c r="IF39" s="169" t="e">
        <f t="shared" si="56"/>
        <v>#N/A</v>
      </c>
      <c r="IG39" s="169" t="e">
        <f t="shared" si="56"/>
        <v>#N/A</v>
      </c>
      <c r="IH39" s="169" t="e">
        <f t="shared" si="56"/>
        <v>#N/A</v>
      </c>
      <c r="II39" s="169" t="e">
        <f t="shared" si="56"/>
        <v>#N/A</v>
      </c>
      <c r="IJ39" s="169" t="e">
        <f t="shared" si="56"/>
        <v>#N/A</v>
      </c>
      <c r="IK39" s="169" t="e">
        <f t="shared" si="56"/>
        <v>#N/A</v>
      </c>
      <c r="IL39" s="169" t="e">
        <f t="shared" si="56"/>
        <v>#N/A</v>
      </c>
      <c r="IM39" s="169" t="e">
        <f t="shared" si="78"/>
        <v>#N/A</v>
      </c>
      <c r="IN39" s="169" t="e">
        <f t="shared" si="78"/>
        <v>#N/A</v>
      </c>
      <c r="IO39" s="169" t="e">
        <f t="shared" si="78"/>
        <v>#N/A</v>
      </c>
      <c r="IP39" s="169" t="e">
        <f t="shared" si="78"/>
        <v>#N/A</v>
      </c>
      <c r="IQ39" s="169" t="e">
        <f t="shared" si="78"/>
        <v>#N/A</v>
      </c>
      <c r="IR39" s="169" t="e">
        <f t="shared" si="78"/>
        <v>#N/A</v>
      </c>
      <c r="IS39" s="169" t="e">
        <f t="shared" si="78"/>
        <v>#N/A</v>
      </c>
      <c r="IT39" s="169" t="e">
        <f t="shared" si="78"/>
        <v>#N/A</v>
      </c>
      <c r="IU39" s="169" t="e">
        <f t="shared" si="78"/>
        <v>#N/A</v>
      </c>
      <c r="IV39" s="169" t="e">
        <f t="shared" si="78"/>
        <v>#N/A</v>
      </c>
      <c r="IW39" s="169" t="e">
        <f t="shared" si="78"/>
        <v>#N/A</v>
      </c>
      <c r="IX39" s="169" t="e">
        <f t="shared" si="78"/>
        <v>#N/A</v>
      </c>
      <c r="IY39" s="169" t="e">
        <f t="shared" si="78"/>
        <v>#N/A</v>
      </c>
      <c r="IZ39" s="169" t="e">
        <f t="shared" si="78"/>
        <v>#N/A</v>
      </c>
      <c r="JA39" s="169" t="e">
        <f t="shared" si="78"/>
        <v>#N/A</v>
      </c>
      <c r="JB39" s="169" t="e">
        <f t="shared" si="78"/>
        <v>#N/A</v>
      </c>
      <c r="JC39" s="169" t="e">
        <f t="shared" si="87"/>
        <v>#N/A</v>
      </c>
      <c r="JD39" s="169" t="e">
        <f t="shared" si="87"/>
        <v>#N/A</v>
      </c>
      <c r="JE39" s="169" t="e">
        <f t="shared" si="88"/>
        <v>#N/A</v>
      </c>
      <c r="JF39" s="169" t="e">
        <f t="shared" si="88"/>
        <v>#N/A</v>
      </c>
      <c r="JG39" s="169" t="e">
        <f t="shared" si="88"/>
        <v>#N/A</v>
      </c>
      <c r="JH39" s="169" t="e">
        <f t="shared" si="88"/>
        <v>#N/A</v>
      </c>
      <c r="JI39" s="169" t="e">
        <f t="shared" si="88"/>
        <v>#N/A</v>
      </c>
      <c r="JJ39" s="169" t="e">
        <f t="shared" si="88"/>
        <v>#N/A</v>
      </c>
      <c r="JK39" s="169" t="e">
        <f t="shared" si="88"/>
        <v>#N/A</v>
      </c>
      <c r="JL39" s="169" t="e">
        <f t="shared" si="88"/>
        <v>#N/A</v>
      </c>
      <c r="JM39" s="169" t="e">
        <f t="shared" si="88"/>
        <v>#N/A</v>
      </c>
      <c r="JN39" s="169" t="e">
        <f t="shared" si="88"/>
        <v>#N/A</v>
      </c>
      <c r="JO39" s="169" t="e">
        <f t="shared" si="88"/>
        <v>#N/A</v>
      </c>
      <c r="JP39" s="169" t="e">
        <f t="shared" si="88"/>
        <v>#N/A</v>
      </c>
      <c r="JQ39" s="169" t="e">
        <f t="shared" si="88"/>
        <v>#N/A</v>
      </c>
      <c r="JR39" s="169" t="e">
        <f t="shared" si="88"/>
        <v>#N/A</v>
      </c>
      <c r="JS39" s="169" t="e">
        <f t="shared" si="88"/>
        <v>#N/A</v>
      </c>
      <c r="JT39" s="169" t="e">
        <f t="shared" si="79"/>
        <v>#N/A</v>
      </c>
      <c r="JU39" s="169" t="e">
        <f t="shared" si="79"/>
        <v>#N/A</v>
      </c>
      <c r="JV39" s="169" t="e">
        <f t="shared" si="79"/>
        <v>#N/A</v>
      </c>
      <c r="JW39" s="169" t="e">
        <f t="shared" si="79"/>
        <v>#N/A</v>
      </c>
      <c r="JX39" s="169" t="e">
        <f t="shared" si="79"/>
        <v>#N/A</v>
      </c>
      <c r="JY39" s="169" t="e">
        <f t="shared" si="79"/>
        <v>#N/A</v>
      </c>
      <c r="JZ39" s="169" t="e">
        <f t="shared" si="79"/>
        <v>#N/A</v>
      </c>
      <c r="KA39" s="169" t="e">
        <f t="shared" si="79"/>
        <v>#N/A</v>
      </c>
      <c r="KB39" s="169" t="e">
        <f t="shared" si="79"/>
        <v>#N/A</v>
      </c>
      <c r="KC39" s="169" t="e">
        <f t="shared" si="79"/>
        <v>#N/A</v>
      </c>
      <c r="KD39" s="169" t="e">
        <f t="shared" si="79"/>
        <v>#N/A</v>
      </c>
      <c r="KE39" s="169" t="e">
        <f t="shared" si="79"/>
        <v>#N/A</v>
      </c>
      <c r="KF39" s="169" t="e">
        <f t="shared" si="79"/>
        <v>#N/A</v>
      </c>
      <c r="KG39" s="169" t="e">
        <f t="shared" si="79"/>
        <v>#N/A</v>
      </c>
      <c r="KH39" s="169" t="e">
        <f t="shared" si="79"/>
        <v>#N/A</v>
      </c>
      <c r="KI39" s="169" t="e">
        <f t="shared" si="79"/>
        <v>#N/A</v>
      </c>
      <c r="KJ39" s="169" t="e">
        <f t="shared" si="89"/>
        <v>#N/A</v>
      </c>
      <c r="KK39" s="169" t="e">
        <f t="shared" si="89"/>
        <v>#N/A</v>
      </c>
      <c r="KL39" s="169" t="e">
        <f t="shared" si="89"/>
        <v>#N/A</v>
      </c>
      <c r="KM39" s="169" t="e">
        <f t="shared" si="89"/>
        <v>#N/A</v>
      </c>
      <c r="KN39" s="169" t="e">
        <f t="shared" si="89"/>
        <v>#N/A</v>
      </c>
      <c r="KO39" s="169" t="e">
        <f t="shared" si="89"/>
        <v>#N/A</v>
      </c>
      <c r="KP39" s="169" t="e">
        <f t="shared" si="89"/>
        <v>#N/A</v>
      </c>
      <c r="KQ39" s="169" t="e">
        <f t="shared" si="89"/>
        <v>#N/A</v>
      </c>
      <c r="KR39" s="169" t="e">
        <f t="shared" si="89"/>
        <v>#N/A</v>
      </c>
      <c r="KS39" s="169" t="e">
        <f t="shared" si="89"/>
        <v>#N/A</v>
      </c>
      <c r="KT39" s="169" t="e">
        <f t="shared" si="89"/>
        <v>#N/A</v>
      </c>
      <c r="KU39" s="169" t="e">
        <f t="shared" si="89"/>
        <v>#N/A</v>
      </c>
      <c r="KV39" s="169" t="e">
        <f t="shared" si="89"/>
        <v>#N/A</v>
      </c>
      <c r="KW39" s="169" t="e">
        <f t="shared" si="89"/>
        <v>#N/A</v>
      </c>
      <c r="KX39" s="169" t="e">
        <f t="shared" si="89"/>
        <v>#N/A</v>
      </c>
      <c r="KY39" s="169" t="e">
        <f t="shared" si="89"/>
        <v>#N/A</v>
      </c>
      <c r="KZ39" s="169" t="e">
        <f t="shared" si="80"/>
        <v>#N/A</v>
      </c>
      <c r="LA39" s="169" t="e">
        <f t="shared" si="80"/>
        <v>#N/A</v>
      </c>
      <c r="LB39" s="169" t="e">
        <f t="shared" si="80"/>
        <v>#N/A</v>
      </c>
      <c r="LC39" s="169" t="e">
        <f t="shared" si="80"/>
        <v>#N/A</v>
      </c>
      <c r="LD39" s="169" t="e">
        <f t="shared" si="80"/>
        <v>#N/A</v>
      </c>
      <c r="LE39" s="169" t="e">
        <f t="shared" si="80"/>
        <v>#N/A</v>
      </c>
      <c r="LF39" s="169" t="e">
        <f t="shared" si="80"/>
        <v>#N/A</v>
      </c>
      <c r="LG39" s="169" t="e">
        <f t="shared" si="80"/>
        <v>#N/A</v>
      </c>
      <c r="LH39" s="169" t="e">
        <f t="shared" si="80"/>
        <v>#N/A</v>
      </c>
      <c r="LI39" s="169" t="e">
        <f t="shared" si="80"/>
        <v>#N/A</v>
      </c>
      <c r="LJ39" s="169" t="e">
        <f t="shared" si="80"/>
        <v>#N/A</v>
      </c>
      <c r="LK39" s="169" t="e">
        <f t="shared" si="80"/>
        <v>#N/A</v>
      </c>
      <c r="LL39" s="169" t="e">
        <f t="shared" si="80"/>
        <v>#N/A</v>
      </c>
      <c r="LM39" s="169" t="e">
        <f t="shared" si="80"/>
        <v>#N/A</v>
      </c>
      <c r="LN39" s="169" t="e">
        <f t="shared" si="90"/>
        <v>#N/A</v>
      </c>
      <c r="LO39" s="169" t="e">
        <f t="shared" si="90"/>
        <v>#N/A</v>
      </c>
      <c r="LP39" s="169" t="e">
        <f t="shared" si="90"/>
        <v>#N/A</v>
      </c>
      <c r="LQ39" s="169" t="e">
        <f t="shared" si="91"/>
        <v>#N/A</v>
      </c>
      <c r="LR39" s="169" t="e">
        <f t="shared" si="91"/>
        <v>#N/A</v>
      </c>
      <c r="LS39" s="169" t="e">
        <f t="shared" si="91"/>
        <v>#N/A</v>
      </c>
      <c r="LT39" s="169" t="e">
        <f t="shared" si="91"/>
        <v>#N/A</v>
      </c>
      <c r="LU39" s="169" t="e">
        <f t="shared" si="91"/>
        <v>#N/A</v>
      </c>
      <c r="LV39" s="169" t="e">
        <f t="shared" si="91"/>
        <v>#N/A</v>
      </c>
      <c r="LW39" s="169" t="e">
        <f t="shared" si="91"/>
        <v>#N/A</v>
      </c>
      <c r="LX39" s="169" t="e">
        <f t="shared" si="91"/>
        <v>#N/A</v>
      </c>
      <c r="LY39" s="169" t="e">
        <f t="shared" si="91"/>
        <v>#N/A</v>
      </c>
      <c r="LZ39" s="169" t="e">
        <f t="shared" si="91"/>
        <v>#N/A</v>
      </c>
      <c r="MA39" s="169" t="e">
        <f t="shared" si="91"/>
        <v>#N/A</v>
      </c>
      <c r="MB39" s="169" t="e">
        <f t="shared" si="91"/>
        <v>#N/A</v>
      </c>
      <c r="MC39" s="169" t="e">
        <f t="shared" si="91"/>
        <v>#N/A</v>
      </c>
      <c r="MD39" s="169" t="e">
        <f t="shared" si="91"/>
        <v>#N/A</v>
      </c>
      <c r="ME39" s="169" t="e">
        <f t="shared" si="91"/>
        <v>#N/A</v>
      </c>
      <c r="MF39" s="169" t="e">
        <f t="shared" si="81"/>
        <v>#N/A</v>
      </c>
      <c r="MG39" s="169" t="e">
        <f t="shared" si="81"/>
        <v>#N/A</v>
      </c>
      <c r="MH39" s="169" t="e">
        <f t="shared" si="81"/>
        <v>#N/A</v>
      </c>
      <c r="MI39" s="169" t="e">
        <f t="shared" si="81"/>
        <v>#N/A</v>
      </c>
      <c r="MJ39" s="169" t="e">
        <f t="shared" si="81"/>
        <v>#N/A</v>
      </c>
      <c r="MK39" s="169" t="e">
        <f t="shared" si="81"/>
        <v>#N/A</v>
      </c>
      <c r="ML39" s="169" t="e">
        <f t="shared" si="81"/>
        <v>#N/A</v>
      </c>
      <c r="MM39" s="169" t="e">
        <f t="shared" si="81"/>
        <v>#N/A</v>
      </c>
      <c r="MN39" s="169" t="e">
        <f t="shared" si="81"/>
        <v>#N/A</v>
      </c>
      <c r="MO39" s="169" t="e">
        <f t="shared" si="81"/>
        <v>#N/A</v>
      </c>
      <c r="MP39" s="169" t="e">
        <f t="shared" si="81"/>
        <v>#N/A</v>
      </c>
      <c r="MQ39" s="169" t="e">
        <f t="shared" si="81"/>
        <v>#N/A</v>
      </c>
      <c r="MR39" s="169" t="e">
        <f t="shared" si="81"/>
        <v>#N/A</v>
      </c>
      <c r="MS39" s="169" t="e">
        <f t="shared" si="81"/>
        <v>#N/A</v>
      </c>
      <c r="MT39" s="169" t="e">
        <f t="shared" si="81"/>
        <v>#N/A</v>
      </c>
      <c r="MU39" s="169" t="e">
        <f t="shared" si="81"/>
        <v>#N/A</v>
      </c>
      <c r="MV39" s="169" t="e">
        <f t="shared" si="92"/>
        <v>#N/A</v>
      </c>
      <c r="MW39" s="169" t="e">
        <f t="shared" si="92"/>
        <v>#N/A</v>
      </c>
      <c r="MX39" s="169" t="e">
        <f t="shared" si="92"/>
        <v>#N/A</v>
      </c>
      <c r="MY39" s="169" t="e">
        <f t="shared" si="92"/>
        <v>#N/A</v>
      </c>
      <c r="MZ39" s="169" t="e">
        <f t="shared" si="92"/>
        <v>#N/A</v>
      </c>
      <c r="NA39" s="169" t="e">
        <f t="shared" si="92"/>
        <v>#N/A</v>
      </c>
      <c r="NB39" s="169" t="e">
        <f t="shared" si="92"/>
        <v>#N/A</v>
      </c>
      <c r="NC39" s="169" t="e">
        <f t="shared" si="92"/>
        <v>#N/A</v>
      </c>
      <c r="ND39" s="169" t="e">
        <f t="shared" si="92"/>
        <v>#N/A</v>
      </c>
      <c r="NE39" s="169" t="e">
        <f t="shared" si="92"/>
        <v>#N/A</v>
      </c>
      <c r="NF39" s="169" t="e">
        <f t="shared" si="92"/>
        <v>#N/A</v>
      </c>
      <c r="NG39" s="169" t="e">
        <f t="shared" si="92"/>
        <v>#N/A</v>
      </c>
      <c r="NH39" s="169" t="e">
        <f t="shared" si="92"/>
        <v>#N/A</v>
      </c>
      <c r="NI39" s="169" t="e">
        <f t="shared" si="92"/>
        <v>#N/A</v>
      </c>
      <c r="NJ39" s="169" t="e">
        <f t="shared" si="92"/>
        <v>#N/A</v>
      </c>
      <c r="NK39" s="169" t="e">
        <f t="shared" si="92"/>
        <v>#N/A</v>
      </c>
      <c r="NL39" s="169" t="e">
        <f t="shared" si="82"/>
        <v>#N/A</v>
      </c>
      <c r="NM39" s="169" t="e">
        <f t="shared" si="82"/>
        <v>#N/A</v>
      </c>
      <c r="NN39" s="169" t="e">
        <f t="shared" si="82"/>
        <v>#N/A</v>
      </c>
      <c r="NO39" s="169" t="e">
        <f t="shared" si="82"/>
        <v>#N/A</v>
      </c>
      <c r="NP39" s="169" t="e">
        <f t="shared" si="82"/>
        <v>#N/A</v>
      </c>
      <c r="NQ39" s="169" t="e">
        <f t="shared" si="82"/>
        <v>#N/A</v>
      </c>
      <c r="NR39" s="169" t="e">
        <f t="shared" si="82"/>
        <v>#N/A</v>
      </c>
      <c r="NS39" s="169" t="e">
        <f t="shared" si="82"/>
        <v>#N/A</v>
      </c>
      <c r="NT39" s="169" t="e">
        <f t="shared" si="82"/>
        <v>#N/A</v>
      </c>
      <c r="NU39" s="169" t="e">
        <f t="shared" si="82"/>
        <v>#N/A</v>
      </c>
      <c r="NV39" s="169" t="e">
        <f t="shared" si="82"/>
        <v>#N/A</v>
      </c>
      <c r="NW39" s="169" t="e">
        <f t="shared" si="82"/>
        <v>#N/A</v>
      </c>
      <c r="NX39" s="169" t="e">
        <f t="shared" si="82"/>
        <v>#N/A</v>
      </c>
      <c r="NY39" s="169" t="e">
        <f t="shared" si="82"/>
        <v>#N/A</v>
      </c>
      <c r="NZ39" s="169" t="e">
        <f t="shared" si="93"/>
        <v>#N/A</v>
      </c>
      <c r="OA39" s="169" t="e">
        <f t="shared" si="93"/>
        <v>#N/A</v>
      </c>
      <c r="OB39" s="169" t="e">
        <f t="shared" si="93"/>
        <v>#N/A</v>
      </c>
      <c r="OC39" s="169" t="e">
        <f t="shared" si="94"/>
        <v>#N/A</v>
      </c>
      <c r="OD39" s="169" t="e">
        <f t="shared" si="94"/>
        <v>#N/A</v>
      </c>
      <c r="OE39" s="169" t="e">
        <f t="shared" si="94"/>
        <v>#N/A</v>
      </c>
      <c r="OF39" s="169" t="e">
        <f t="shared" si="94"/>
        <v>#N/A</v>
      </c>
      <c r="OG39" s="169" t="e">
        <f t="shared" si="94"/>
        <v>#N/A</v>
      </c>
      <c r="OH39" s="169" t="e">
        <f t="shared" si="94"/>
        <v>#N/A</v>
      </c>
      <c r="OI39" s="169" t="e">
        <f t="shared" si="94"/>
        <v>#N/A</v>
      </c>
      <c r="OJ39" s="169" t="e">
        <f t="shared" si="94"/>
        <v>#N/A</v>
      </c>
      <c r="OK39" s="169" t="e">
        <f t="shared" si="94"/>
        <v>#N/A</v>
      </c>
      <c r="OL39" s="169" t="e">
        <f t="shared" si="94"/>
        <v>#N/A</v>
      </c>
      <c r="OM39" s="169" t="e">
        <f t="shared" si="94"/>
        <v>#N/A</v>
      </c>
      <c r="ON39" s="169" t="e">
        <f t="shared" si="94"/>
        <v>#N/A</v>
      </c>
      <c r="OO39" s="169" t="e">
        <f t="shared" si="94"/>
        <v>#N/A</v>
      </c>
      <c r="OP39" s="169" t="e">
        <f t="shared" si="94"/>
        <v>#N/A</v>
      </c>
      <c r="OQ39" s="169" t="e">
        <f t="shared" si="94"/>
        <v>#N/A</v>
      </c>
      <c r="OR39" s="169" t="e">
        <f t="shared" si="83"/>
        <v>#N/A</v>
      </c>
      <c r="OS39" s="169" t="e">
        <f t="shared" si="83"/>
        <v>#N/A</v>
      </c>
      <c r="OT39" s="169" t="e">
        <f t="shared" si="83"/>
        <v>#N/A</v>
      </c>
      <c r="OU39" s="169" t="e">
        <f t="shared" si="83"/>
        <v>#N/A</v>
      </c>
      <c r="OV39" s="169" t="e">
        <f t="shared" si="83"/>
        <v>#N/A</v>
      </c>
      <c r="OW39" s="169" t="e">
        <f t="shared" si="83"/>
        <v>#N/A</v>
      </c>
      <c r="OX39" s="169" t="e">
        <f t="shared" si="83"/>
        <v>#N/A</v>
      </c>
      <c r="OY39" s="169" t="e">
        <f t="shared" si="83"/>
        <v>#N/A</v>
      </c>
      <c r="OZ39" s="169" t="e">
        <f t="shared" si="83"/>
        <v>#N/A</v>
      </c>
      <c r="PA39" s="169" t="e">
        <f t="shared" si="83"/>
        <v>#N/A</v>
      </c>
      <c r="PB39" s="169" t="e">
        <f t="shared" si="83"/>
        <v>#N/A</v>
      </c>
      <c r="PC39" s="169" t="e">
        <f t="shared" si="83"/>
        <v>#N/A</v>
      </c>
      <c r="PD39" s="169" t="e">
        <f t="shared" si="83"/>
        <v>#N/A</v>
      </c>
      <c r="PE39" s="169" t="e">
        <f t="shared" si="83"/>
        <v>#N/A</v>
      </c>
      <c r="PF39" s="169" t="e">
        <f t="shared" si="83"/>
        <v>#N/A</v>
      </c>
      <c r="PG39" s="169" t="e">
        <f t="shared" si="83"/>
        <v>#N/A</v>
      </c>
      <c r="PH39" s="169" t="e">
        <f t="shared" si="95"/>
        <v>#N/A</v>
      </c>
      <c r="PI39" s="169" t="e">
        <f t="shared" si="95"/>
        <v>#N/A</v>
      </c>
      <c r="PJ39" s="169" t="e">
        <f t="shared" si="95"/>
        <v>#N/A</v>
      </c>
      <c r="PK39" s="169" t="e">
        <f t="shared" si="95"/>
        <v>#N/A</v>
      </c>
      <c r="PL39" s="169" t="e">
        <f t="shared" si="95"/>
        <v>#N/A</v>
      </c>
      <c r="PM39" s="169" t="e">
        <f t="shared" si="95"/>
        <v>#N/A</v>
      </c>
      <c r="PN39" s="169" t="e">
        <f t="shared" si="95"/>
        <v>#N/A</v>
      </c>
      <c r="PO39" s="169" t="e">
        <f t="shared" si="95"/>
        <v>#N/A</v>
      </c>
    </row>
    <row r="40" spans="1:431" hidden="1" x14ac:dyDescent="0.75">
      <c r="A40" s="390"/>
      <c r="B40" s="396" t="str">
        <f>IF($R40="","",ROUND(_xlfn.NORM.INV(ABS(VLOOKUP($T$1,VLookups!$A$43:$B$44,2,FALSE)-B$2),$N40,$R40),0))</f>
        <v/>
      </c>
      <c r="C40" s="403" t="str">
        <f t="shared" si="96"/>
        <v/>
      </c>
      <c r="D40" s="404" t="str">
        <f t="shared" si="97"/>
        <v/>
      </c>
      <c r="E40" s="109"/>
      <c r="F40" s="117"/>
      <c r="G40" s="122" t="str">
        <f t="shared" si="32"/>
        <v/>
      </c>
      <c r="H40" s="95"/>
      <c r="I40" s="122" t="str">
        <f t="shared" si="33"/>
        <v/>
      </c>
      <c r="J40" s="117"/>
      <c r="K40" s="110"/>
      <c r="L40" s="124" t="str">
        <f t="shared" si="0"/>
        <v/>
      </c>
      <c r="M40" s="124" t="str">
        <f t="shared" si="1"/>
        <v/>
      </c>
      <c r="N40" s="73" t="str">
        <f t="shared" si="34"/>
        <v/>
      </c>
      <c r="O40" s="23"/>
      <c r="P40" s="57"/>
      <c r="Q40" s="280"/>
      <c r="R40" s="74" t="str">
        <f>IF(AND(G40&gt;0,H40&gt;0,I40&gt;0),IF(ISBLANK(Q40),IF(ISBLANK(O40),"",(I40-G40)*VLOOKUP(O40,VLookups!$A$4:$B$13,2,FALSE)),Q40),"")</f>
        <v/>
      </c>
      <c r="S40" s="75" t="str">
        <f t="shared" si="2"/>
        <v/>
      </c>
      <c r="T40" s="95"/>
      <c r="U40" s="270" t="str">
        <f>IF(AND(T40&gt;0,H40&gt;0,NOT(R40="")),ABS(VLOOKUP($T$1,VLookups!$A$43:$B$44,2,FALSE)-_xlfn.NORM.DIST(T40,N40,R40,TRUE)),"")</f>
        <v/>
      </c>
      <c r="V40" s="94" t="str">
        <f>IF(AND($G40&gt;0,$H40&gt;0,$I40&gt;0,NOT(ISBLANK($O40))),_xlfn.NORM.INV(ABS(VLOOKUP($T$1,VLookups!$A$43:$B$44,2,FALSE)-V$3),$N40,$R40),"")</f>
        <v/>
      </c>
      <c r="W40" s="93" t="str">
        <f>IF(AND($G40&gt;0,$H40&gt;0,$I40&gt;0,NOT(ISBLANK($O40))),_xlfn.NORM.INV(ABS(VLOOKUP($T$1,VLookups!$A$43:$B$44,2,FALSE)-W$3),$N40,$R40),"")</f>
        <v/>
      </c>
      <c r="X40" s="94" t="str">
        <f>IF(AND($G40&gt;0,$H40&gt;0,$I40&gt;0,NOT(ISBLANK($O40))),_xlfn.NORM.INV(ABS(VLOOKUP($T$1,VLookups!$A$43:$B$44,2,FALSE)-X$3),$N40,$R40),"")</f>
        <v/>
      </c>
      <c r="Y40" s="93" t="str">
        <f>IF(AND($G40&gt;0,$H40&gt;0,$I40&gt;0,NOT(ISBLANK($O40))),_xlfn.NORM.INV(ABS(VLOOKUP($T$1,VLookups!$A$43:$B$44,2,FALSE)-Y$3),$N40,$R40),"")</f>
        <v/>
      </c>
      <c r="Z40" s="94" t="str">
        <f>IF(AND($G40&gt;0,$H40&gt;0,$I40&gt;0,NOT(ISBLANK($O40))),_xlfn.NORM.INV(ABS(VLOOKUP($T$1,VLookups!$A$43:$B$44,2,FALSE)-Z$3),$N40,$R40),"")</f>
        <v/>
      </c>
      <c r="AA40" s="93" t="str">
        <f>IF(AND($G40&gt;0,$H40&gt;0,$I40&gt;0,NOT(ISBLANK($O40))),_xlfn.NORM.INV(ABS(VLOOKUP($T$1,VLookups!$A$43:$B$44,2,FALSE)-AA$3),$N40,$R40),"")</f>
        <v/>
      </c>
      <c r="AB40" s="5"/>
      <c r="AC40" s="168" t="str">
        <f t="shared" si="35"/>
        <v/>
      </c>
      <c r="AD40" s="49" t="str">
        <f t="shared" si="71"/>
        <v/>
      </c>
      <c r="AE40" s="49" t="str">
        <f t="shared" si="71"/>
        <v/>
      </c>
      <c r="AF40" s="49" t="str">
        <f t="shared" si="71"/>
        <v/>
      </c>
      <c r="AG40" s="49" t="str">
        <f t="shared" si="71"/>
        <v/>
      </c>
      <c r="AH40" s="49" t="str">
        <f t="shared" si="71"/>
        <v/>
      </c>
      <c r="AI40" s="49" t="str">
        <f t="shared" si="71"/>
        <v/>
      </c>
      <c r="AJ40" s="49" t="str">
        <f t="shared" si="71"/>
        <v/>
      </c>
      <c r="AK40" s="49" t="str">
        <f t="shared" si="71"/>
        <v/>
      </c>
      <c r="AL40" s="49" t="str">
        <f t="shared" si="71"/>
        <v/>
      </c>
      <c r="AM40" s="49" t="str">
        <f t="shared" si="71"/>
        <v/>
      </c>
      <c r="AN40" s="49" t="str">
        <f t="shared" si="71"/>
        <v/>
      </c>
      <c r="AO40" s="49" t="str">
        <f t="shared" si="71"/>
        <v/>
      </c>
      <c r="AP40" s="49" t="str">
        <f t="shared" si="71"/>
        <v/>
      </c>
      <c r="AQ40" s="49" t="str">
        <f t="shared" si="71"/>
        <v/>
      </c>
      <c r="AR40" s="49" t="str">
        <f t="shared" si="71"/>
        <v/>
      </c>
      <c r="AS40" s="49" t="str">
        <f t="shared" ref="AS40:BH55" si="100">IF(ISNONTEXT($AC40),AT40-$AC40,"")</f>
        <v/>
      </c>
      <c r="AT40" s="49" t="str">
        <f t="shared" si="100"/>
        <v/>
      </c>
      <c r="AU40" s="49" t="str">
        <f t="shared" si="100"/>
        <v/>
      </c>
      <c r="AV40" s="49" t="str">
        <f t="shared" si="100"/>
        <v/>
      </c>
      <c r="AW40" s="49" t="str">
        <f t="shared" si="100"/>
        <v/>
      </c>
      <c r="AX40" s="49" t="str">
        <f t="shared" si="100"/>
        <v/>
      </c>
      <c r="AY40" s="49" t="str">
        <f t="shared" si="100"/>
        <v/>
      </c>
      <c r="AZ40" s="49" t="str">
        <f t="shared" si="100"/>
        <v/>
      </c>
      <c r="BA40" s="49" t="str">
        <f t="shared" si="100"/>
        <v/>
      </c>
      <c r="BB40" s="49" t="str">
        <f t="shared" si="100"/>
        <v/>
      </c>
      <c r="BC40" s="49" t="str">
        <f t="shared" si="100"/>
        <v/>
      </c>
      <c r="BD40" s="49" t="str">
        <f t="shared" si="100"/>
        <v/>
      </c>
      <c r="BE40" s="49" t="str">
        <f t="shared" si="100"/>
        <v/>
      </c>
      <c r="BF40" s="49" t="str">
        <f t="shared" si="100"/>
        <v/>
      </c>
      <c r="BG40" s="49" t="str">
        <f t="shared" si="100"/>
        <v/>
      </c>
      <c r="BH40" s="49" t="str">
        <f t="shared" si="100"/>
        <v/>
      </c>
      <c r="BI40" s="49" t="str">
        <f t="shared" ref="BI40:BX55" si="101">IF(ISNONTEXT($AC40),BJ40-$AC40,"")</f>
        <v/>
      </c>
      <c r="BJ40" s="49" t="str">
        <f t="shared" si="101"/>
        <v/>
      </c>
      <c r="BK40" s="49" t="str">
        <f t="shared" si="101"/>
        <v/>
      </c>
      <c r="BL40" s="49" t="str">
        <f t="shared" si="101"/>
        <v/>
      </c>
      <c r="BM40" s="49" t="str">
        <f t="shared" si="101"/>
        <v/>
      </c>
      <c r="BN40" s="49" t="str">
        <f t="shared" si="101"/>
        <v/>
      </c>
      <c r="BO40" s="49" t="str">
        <f t="shared" si="101"/>
        <v/>
      </c>
      <c r="BP40" s="49" t="str">
        <f t="shared" si="101"/>
        <v/>
      </c>
      <c r="BQ40" s="49" t="str">
        <f t="shared" si="101"/>
        <v/>
      </c>
      <c r="BR40" s="49" t="str">
        <f t="shared" si="101"/>
        <v/>
      </c>
      <c r="BS40" s="49" t="str">
        <f t="shared" si="101"/>
        <v/>
      </c>
      <c r="BT40" s="49" t="str">
        <f t="shared" si="101"/>
        <v/>
      </c>
      <c r="BU40" s="49" t="str">
        <f t="shared" si="101"/>
        <v/>
      </c>
      <c r="BV40" s="49" t="str">
        <f t="shared" si="101"/>
        <v/>
      </c>
      <c r="BW40" s="49" t="str">
        <f t="shared" si="101"/>
        <v/>
      </c>
      <c r="BX40" s="49" t="str">
        <f t="shared" si="101"/>
        <v/>
      </c>
      <c r="BY40" s="49" t="str">
        <f t="shared" si="99"/>
        <v/>
      </c>
      <c r="BZ40" s="49" t="str">
        <f t="shared" si="99"/>
        <v/>
      </c>
      <c r="CA40" s="49" t="str">
        <f t="shared" si="99"/>
        <v/>
      </c>
      <c r="CB40" s="49" t="str">
        <f t="shared" si="99"/>
        <v/>
      </c>
      <c r="CC40" s="49" t="str">
        <f t="shared" si="99"/>
        <v/>
      </c>
      <c r="CD40" s="49" t="str">
        <f t="shared" si="99"/>
        <v/>
      </c>
      <c r="CE40" s="49" t="str">
        <f t="shared" si="99"/>
        <v/>
      </c>
      <c r="CF40" s="49" t="str">
        <f t="shared" si="99"/>
        <v/>
      </c>
      <c r="CG40" s="49" t="str">
        <f t="shared" si="99"/>
        <v/>
      </c>
      <c r="CH40" s="49" t="str">
        <f t="shared" si="99"/>
        <v/>
      </c>
      <c r="CI40" s="49" t="str">
        <f t="shared" si="99"/>
        <v/>
      </c>
      <c r="CJ40" s="49" t="str">
        <f t="shared" ref="CJ40:CY55" si="102">IF(ISNONTEXT($AC40),CK40-$AC40,"")</f>
        <v/>
      </c>
      <c r="CK40" s="49" t="str">
        <f t="shared" si="102"/>
        <v/>
      </c>
      <c r="CL40" s="49" t="str">
        <f t="shared" si="102"/>
        <v/>
      </c>
      <c r="CM40" s="49" t="str">
        <f t="shared" si="102"/>
        <v/>
      </c>
      <c r="CN40" s="49" t="str">
        <f t="shared" si="102"/>
        <v/>
      </c>
      <c r="CO40" s="49" t="str">
        <f t="shared" si="102"/>
        <v/>
      </c>
      <c r="CP40" s="49" t="str">
        <f t="shared" si="102"/>
        <v/>
      </c>
      <c r="CQ40" s="49" t="str">
        <f t="shared" si="102"/>
        <v/>
      </c>
      <c r="CR40" s="49" t="str">
        <f t="shared" si="102"/>
        <v/>
      </c>
      <c r="CS40" s="49" t="str">
        <f t="shared" si="102"/>
        <v/>
      </c>
      <c r="CT40" s="49" t="str">
        <f t="shared" si="102"/>
        <v/>
      </c>
      <c r="CU40" s="49" t="str">
        <f t="shared" si="102"/>
        <v/>
      </c>
      <c r="CV40" s="49" t="str">
        <f t="shared" si="102"/>
        <v/>
      </c>
      <c r="CW40" s="49" t="str">
        <f t="shared" si="102"/>
        <v/>
      </c>
      <c r="CX40" s="49" t="str">
        <f t="shared" si="102"/>
        <v/>
      </c>
      <c r="CY40" s="49" t="str">
        <f t="shared" si="102"/>
        <v/>
      </c>
      <c r="CZ40" s="49" t="str">
        <f t="shared" ref="CZ40:DO55" si="103">IF(ISNONTEXT($AC40),DA40-$AC40,"")</f>
        <v/>
      </c>
      <c r="DA40" s="49" t="str">
        <f t="shared" si="103"/>
        <v/>
      </c>
      <c r="DB40" s="49" t="str">
        <f t="shared" si="103"/>
        <v/>
      </c>
      <c r="DC40" s="49" t="str">
        <f t="shared" si="103"/>
        <v/>
      </c>
      <c r="DD40" s="49" t="str">
        <f t="shared" si="103"/>
        <v/>
      </c>
      <c r="DE40" s="49" t="str">
        <f t="shared" si="103"/>
        <v/>
      </c>
      <c r="DF40" s="49" t="str">
        <f t="shared" si="103"/>
        <v/>
      </c>
      <c r="DG40" s="49" t="str">
        <f t="shared" si="103"/>
        <v/>
      </c>
      <c r="DH40" s="49" t="str">
        <f t="shared" si="103"/>
        <v/>
      </c>
      <c r="DI40" s="49" t="str">
        <f t="shared" si="103"/>
        <v/>
      </c>
      <c r="DJ40" s="49" t="str">
        <f t="shared" si="103"/>
        <v/>
      </c>
      <c r="DK40" s="49" t="str">
        <f t="shared" si="103"/>
        <v/>
      </c>
      <c r="DL40" s="49" t="str">
        <f t="shared" si="103"/>
        <v/>
      </c>
      <c r="DM40" s="49" t="str">
        <f t="shared" si="103"/>
        <v/>
      </c>
      <c r="DN40" s="49" t="str">
        <f t="shared" si="103"/>
        <v/>
      </c>
      <c r="DO40" s="49" t="str">
        <f t="shared" si="103"/>
        <v/>
      </c>
      <c r="DP40" s="49" t="str">
        <f t="shared" si="84"/>
        <v/>
      </c>
      <c r="DQ40" s="49" t="str">
        <f t="shared" si="72"/>
        <v/>
      </c>
      <c r="DR40" s="49" t="str">
        <f t="shared" si="72"/>
        <v/>
      </c>
      <c r="DS40" s="49" t="str">
        <f t="shared" si="72"/>
        <v/>
      </c>
      <c r="DT40" s="49" t="str">
        <f t="shared" si="72"/>
        <v/>
      </c>
      <c r="DU40" s="49" t="str">
        <f t="shared" si="72"/>
        <v/>
      </c>
      <c r="DV40" s="49" t="str">
        <f t="shared" si="72"/>
        <v/>
      </c>
      <c r="DW40" s="49" t="str">
        <f t="shared" si="85"/>
        <v/>
      </c>
      <c r="DX40" s="49" t="str">
        <f t="shared" si="85"/>
        <v/>
      </c>
      <c r="DY40" s="49" t="str">
        <f t="shared" si="85"/>
        <v/>
      </c>
      <c r="DZ40" s="183" t="str">
        <f t="shared" si="37"/>
        <v/>
      </c>
      <c r="EA40" s="49" t="str">
        <f t="shared" si="98"/>
        <v/>
      </c>
      <c r="EB40" s="49" t="str">
        <f t="shared" si="98"/>
        <v/>
      </c>
      <c r="EC40" s="49" t="str">
        <f t="shared" si="98"/>
        <v/>
      </c>
      <c r="ED40" s="49" t="str">
        <f t="shared" si="98"/>
        <v/>
      </c>
      <c r="EE40" s="49" t="str">
        <f t="shared" si="98"/>
        <v/>
      </c>
      <c r="EF40" s="49" t="str">
        <f t="shared" si="98"/>
        <v/>
      </c>
      <c r="EG40" s="49" t="str">
        <f t="shared" si="98"/>
        <v/>
      </c>
      <c r="EH40" s="49" t="str">
        <f t="shared" si="98"/>
        <v/>
      </c>
      <c r="EI40" s="49" t="str">
        <f t="shared" si="98"/>
        <v/>
      </c>
      <c r="EJ40" s="49" t="str">
        <f t="shared" si="98"/>
        <v/>
      </c>
      <c r="EK40" s="49" t="str">
        <f t="shared" si="98"/>
        <v/>
      </c>
      <c r="EL40" s="49" t="str">
        <f t="shared" si="98"/>
        <v/>
      </c>
      <c r="EM40" s="49" t="str">
        <f t="shared" si="98"/>
        <v/>
      </c>
      <c r="EN40" s="49" t="str">
        <f t="shared" si="98"/>
        <v/>
      </c>
      <c r="EO40" s="49" t="str">
        <f t="shared" si="98"/>
        <v/>
      </c>
      <c r="EP40" s="49" t="str">
        <f t="shared" si="86"/>
        <v/>
      </c>
      <c r="EQ40" s="49" t="str">
        <f t="shared" si="86"/>
        <v/>
      </c>
      <c r="ER40" s="49" t="str">
        <f t="shared" si="86"/>
        <v/>
      </c>
      <c r="ES40" s="49" t="str">
        <f t="shared" si="86"/>
        <v/>
      </c>
      <c r="ET40" s="49" t="str">
        <f t="shared" si="86"/>
        <v/>
      </c>
      <c r="EU40" s="49" t="str">
        <f t="shared" si="86"/>
        <v/>
      </c>
      <c r="EV40" s="49" t="str">
        <f t="shared" si="86"/>
        <v/>
      </c>
      <c r="EW40" s="49" t="str">
        <f t="shared" si="86"/>
        <v/>
      </c>
      <c r="EX40" s="49" t="str">
        <f t="shared" si="86"/>
        <v/>
      </c>
      <c r="EY40" s="49" t="str">
        <f t="shared" si="86"/>
        <v/>
      </c>
      <c r="EZ40" s="49" t="str">
        <f t="shared" si="86"/>
        <v/>
      </c>
      <c r="FA40" s="49" t="str">
        <f t="shared" si="86"/>
        <v/>
      </c>
      <c r="FB40" s="49" t="str">
        <f t="shared" si="86"/>
        <v/>
      </c>
      <c r="FC40" s="49" t="str">
        <f t="shared" si="86"/>
        <v/>
      </c>
      <c r="FD40" s="49" t="str">
        <f t="shared" si="73"/>
        <v/>
      </c>
      <c r="FE40" s="49" t="str">
        <f t="shared" si="73"/>
        <v/>
      </c>
      <c r="FF40" s="49" t="str">
        <f t="shared" si="73"/>
        <v/>
      </c>
      <c r="FG40" s="49" t="str">
        <f t="shared" si="73"/>
        <v/>
      </c>
      <c r="FH40" s="49" t="str">
        <f t="shared" si="73"/>
        <v/>
      </c>
      <c r="FI40" s="49" t="str">
        <f t="shared" si="73"/>
        <v/>
      </c>
      <c r="FJ40" s="49" t="str">
        <f t="shared" si="73"/>
        <v/>
      </c>
      <c r="FK40" s="49" t="str">
        <f t="shared" si="73"/>
        <v/>
      </c>
      <c r="FL40" s="49" t="str">
        <f t="shared" si="73"/>
        <v/>
      </c>
      <c r="FM40" s="49" t="str">
        <f t="shared" si="73"/>
        <v/>
      </c>
      <c r="FN40" s="49" t="str">
        <f t="shared" si="73"/>
        <v/>
      </c>
      <c r="FO40" s="49" t="str">
        <f t="shared" si="73"/>
        <v/>
      </c>
      <c r="FP40" s="49" t="str">
        <f t="shared" si="73"/>
        <v/>
      </c>
      <c r="FQ40" s="49" t="str">
        <f t="shared" si="73"/>
        <v/>
      </c>
      <c r="FR40" s="49" t="str">
        <f t="shared" si="73"/>
        <v/>
      </c>
      <c r="FS40" s="49" t="str">
        <f t="shared" si="73"/>
        <v/>
      </c>
      <c r="FT40" s="49" t="str">
        <f t="shared" si="74"/>
        <v/>
      </c>
      <c r="FU40" s="49" t="str">
        <f t="shared" si="74"/>
        <v/>
      </c>
      <c r="FV40" s="49" t="str">
        <f t="shared" si="74"/>
        <v/>
      </c>
      <c r="FW40" s="49" t="str">
        <f t="shared" si="74"/>
        <v/>
      </c>
      <c r="FX40" s="49" t="str">
        <f t="shared" si="74"/>
        <v/>
      </c>
      <c r="FY40" s="49" t="str">
        <f t="shared" si="74"/>
        <v/>
      </c>
      <c r="FZ40" s="49" t="str">
        <f t="shared" si="74"/>
        <v/>
      </c>
      <c r="GA40" s="49" t="str">
        <f t="shared" si="74"/>
        <v/>
      </c>
      <c r="GB40" s="49" t="str">
        <f t="shared" si="74"/>
        <v/>
      </c>
      <c r="GC40" s="49" t="str">
        <f t="shared" si="74"/>
        <v/>
      </c>
      <c r="GD40" s="49" t="str">
        <f t="shared" si="74"/>
        <v/>
      </c>
      <c r="GE40" s="49" t="str">
        <f t="shared" si="74"/>
        <v/>
      </c>
      <c r="GF40" s="49" t="str">
        <f t="shared" si="74"/>
        <v/>
      </c>
      <c r="GG40" s="49" t="str">
        <f t="shared" si="74"/>
        <v/>
      </c>
      <c r="GH40" s="49" t="str">
        <f t="shared" si="74"/>
        <v/>
      </c>
      <c r="GI40" s="49" t="str">
        <f t="shared" si="74"/>
        <v/>
      </c>
      <c r="GJ40" s="49" t="str">
        <f t="shared" si="75"/>
        <v/>
      </c>
      <c r="GK40" s="49" t="str">
        <f t="shared" si="75"/>
        <v/>
      </c>
      <c r="GL40" s="49" t="str">
        <f t="shared" si="75"/>
        <v/>
      </c>
      <c r="GM40" s="49" t="str">
        <f t="shared" si="75"/>
        <v/>
      </c>
      <c r="GN40" s="49" t="str">
        <f t="shared" si="75"/>
        <v/>
      </c>
      <c r="GO40" s="49" t="str">
        <f t="shared" si="75"/>
        <v/>
      </c>
      <c r="GP40" s="49" t="str">
        <f t="shared" si="75"/>
        <v/>
      </c>
      <c r="GQ40" s="49" t="str">
        <f t="shared" si="75"/>
        <v/>
      </c>
      <c r="GR40" s="49" t="str">
        <f t="shared" si="75"/>
        <v/>
      </c>
      <c r="GS40" s="49" t="str">
        <f t="shared" si="75"/>
        <v/>
      </c>
      <c r="GT40" s="49" t="str">
        <f t="shared" si="75"/>
        <v/>
      </c>
      <c r="GU40" s="49" t="str">
        <f t="shared" si="75"/>
        <v/>
      </c>
      <c r="GV40" s="49" t="str">
        <f t="shared" si="75"/>
        <v/>
      </c>
      <c r="GW40" s="49" t="str">
        <f t="shared" si="75"/>
        <v/>
      </c>
      <c r="GX40" s="49" t="str">
        <f t="shared" si="75"/>
        <v/>
      </c>
      <c r="GY40" s="49" t="str">
        <f t="shared" si="75"/>
        <v/>
      </c>
      <c r="GZ40" s="49" t="str">
        <f t="shared" si="76"/>
        <v/>
      </c>
      <c r="HA40" s="49" t="str">
        <f t="shared" si="76"/>
        <v/>
      </c>
      <c r="HB40" s="49" t="str">
        <f t="shared" si="76"/>
        <v/>
      </c>
      <c r="HC40" s="49" t="str">
        <f t="shared" si="76"/>
        <v/>
      </c>
      <c r="HD40" s="49" t="str">
        <f t="shared" si="76"/>
        <v/>
      </c>
      <c r="HE40" s="49" t="str">
        <f t="shared" si="76"/>
        <v/>
      </c>
      <c r="HF40" s="49" t="str">
        <f t="shared" si="76"/>
        <v/>
      </c>
      <c r="HG40" s="49" t="str">
        <f t="shared" si="76"/>
        <v/>
      </c>
      <c r="HH40" s="49" t="str">
        <f t="shared" si="76"/>
        <v/>
      </c>
      <c r="HI40" s="49" t="str">
        <f t="shared" si="76"/>
        <v/>
      </c>
      <c r="HJ40" s="49" t="str">
        <f t="shared" si="76"/>
        <v/>
      </c>
      <c r="HK40" s="49" t="str">
        <f t="shared" si="76"/>
        <v/>
      </c>
      <c r="HL40" s="49" t="str">
        <f t="shared" si="76"/>
        <v/>
      </c>
      <c r="HM40" s="49" t="str">
        <f t="shared" si="76"/>
        <v/>
      </c>
      <c r="HN40" s="49" t="str">
        <f t="shared" si="76"/>
        <v/>
      </c>
      <c r="HO40" s="49" t="str">
        <f t="shared" si="76"/>
        <v/>
      </c>
      <c r="HP40" s="49" t="str">
        <f t="shared" si="77"/>
        <v/>
      </c>
      <c r="HQ40" s="49" t="str">
        <f t="shared" si="77"/>
        <v/>
      </c>
      <c r="HR40" s="49" t="str">
        <f t="shared" si="46"/>
        <v/>
      </c>
      <c r="HS40" s="49" t="str">
        <f t="shared" si="16"/>
        <v/>
      </c>
      <c r="HT40" s="49" t="str">
        <f t="shared" si="16"/>
        <v/>
      </c>
      <c r="HU40" s="49" t="str">
        <f t="shared" si="16"/>
        <v/>
      </c>
      <c r="HV40" s="49" t="str">
        <f t="shared" si="16"/>
        <v/>
      </c>
      <c r="HW40" s="169" t="e">
        <f t="shared" si="56"/>
        <v>#N/A</v>
      </c>
      <c r="HX40" s="169" t="e">
        <f t="shared" si="56"/>
        <v>#N/A</v>
      </c>
      <c r="HY40" s="169" t="e">
        <f t="shared" si="56"/>
        <v>#N/A</v>
      </c>
      <c r="HZ40" s="169" t="e">
        <f t="shared" si="56"/>
        <v>#N/A</v>
      </c>
      <c r="IA40" s="169" t="e">
        <f t="shared" si="56"/>
        <v>#N/A</v>
      </c>
      <c r="IB40" s="169" t="e">
        <f t="shared" si="56"/>
        <v>#N/A</v>
      </c>
      <c r="IC40" s="169" t="e">
        <f t="shared" si="56"/>
        <v>#N/A</v>
      </c>
      <c r="ID40" s="169" t="e">
        <f t="shared" si="56"/>
        <v>#N/A</v>
      </c>
      <c r="IE40" s="169" t="e">
        <f t="shared" si="56"/>
        <v>#N/A</v>
      </c>
      <c r="IF40" s="169" t="e">
        <f t="shared" si="56"/>
        <v>#N/A</v>
      </c>
      <c r="IG40" s="169" t="e">
        <f t="shared" si="56"/>
        <v>#N/A</v>
      </c>
      <c r="IH40" s="169" t="e">
        <f t="shared" si="56"/>
        <v>#N/A</v>
      </c>
      <c r="II40" s="169" t="e">
        <f t="shared" si="56"/>
        <v>#N/A</v>
      </c>
      <c r="IJ40" s="169" t="e">
        <f t="shared" si="56"/>
        <v>#N/A</v>
      </c>
      <c r="IK40" s="169" t="e">
        <f t="shared" si="56"/>
        <v>#N/A</v>
      </c>
      <c r="IL40" s="169" t="e">
        <f t="shared" si="56"/>
        <v>#N/A</v>
      </c>
      <c r="IM40" s="169" t="e">
        <f t="shared" si="78"/>
        <v>#N/A</v>
      </c>
      <c r="IN40" s="169" t="e">
        <f t="shared" si="78"/>
        <v>#N/A</v>
      </c>
      <c r="IO40" s="169" t="e">
        <f t="shared" si="78"/>
        <v>#N/A</v>
      </c>
      <c r="IP40" s="169" t="e">
        <f t="shared" si="78"/>
        <v>#N/A</v>
      </c>
      <c r="IQ40" s="169" t="e">
        <f t="shared" si="78"/>
        <v>#N/A</v>
      </c>
      <c r="IR40" s="169" t="e">
        <f t="shared" si="78"/>
        <v>#N/A</v>
      </c>
      <c r="IS40" s="169" t="e">
        <f t="shared" si="78"/>
        <v>#N/A</v>
      </c>
      <c r="IT40" s="169" t="e">
        <f t="shared" si="78"/>
        <v>#N/A</v>
      </c>
      <c r="IU40" s="169" t="e">
        <f t="shared" si="78"/>
        <v>#N/A</v>
      </c>
      <c r="IV40" s="169" t="e">
        <f t="shared" si="78"/>
        <v>#N/A</v>
      </c>
      <c r="IW40" s="169" t="e">
        <f t="shared" si="78"/>
        <v>#N/A</v>
      </c>
      <c r="IX40" s="169" t="e">
        <f t="shared" si="78"/>
        <v>#N/A</v>
      </c>
      <c r="IY40" s="169" t="e">
        <f t="shared" si="78"/>
        <v>#N/A</v>
      </c>
      <c r="IZ40" s="169" t="e">
        <f t="shared" si="78"/>
        <v>#N/A</v>
      </c>
      <c r="JA40" s="169" t="e">
        <f t="shared" si="78"/>
        <v>#N/A</v>
      </c>
      <c r="JB40" s="169" t="e">
        <f t="shared" si="78"/>
        <v>#N/A</v>
      </c>
      <c r="JC40" s="169" t="e">
        <f t="shared" si="87"/>
        <v>#N/A</v>
      </c>
      <c r="JD40" s="169" t="e">
        <f t="shared" si="87"/>
        <v>#N/A</v>
      </c>
      <c r="JE40" s="169" t="e">
        <f t="shared" si="88"/>
        <v>#N/A</v>
      </c>
      <c r="JF40" s="169" t="e">
        <f t="shared" si="88"/>
        <v>#N/A</v>
      </c>
      <c r="JG40" s="169" t="e">
        <f t="shared" si="88"/>
        <v>#N/A</v>
      </c>
      <c r="JH40" s="169" t="e">
        <f t="shared" si="88"/>
        <v>#N/A</v>
      </c>
      <c r="JI40" s="169" t="e">
        <f t="shared" si="88"/>
        <v>#N/A</v>
      </c>
      <c r="JJ40" s="169" t="e">
        <f t="shared" si="88"/>
        <v>#N/A</v>
      </c>
      <c r="JK40" s="169" t="e">
        <f t="shared" si="88"/>
        <v>#N/A</v>
      </c>
      <c r="JL40" s="169" t="e">
        <f t="shared" si="88"/>
        <v>#N/A</v>
      </c>
      <c r="JM40" s="169" t="e">
        <f t="shared" si="88"/>
        <v>#N/A</v>
      </c>
      <c r="JN40" s="169" t="e">
        <f t="shared" si="88"/>
        <v>#N/A</v>
      </c>
      <c r="JO40" s="169" t="e">
        <f t="shared" si="88"/>
        <v>#N/A</v>
      </c>
      <c r="JP40" s="169" t="e">
        <f t="shared" si="88"/>
        <v>#N/A</v>
      </c>
      <c r="JQ40" s="169" t="e">
        <f t="shared" si="88"/>
        <v>#N/A</v>
      </c>
      <c r="JR40" s="169" t="e">
        <f t="shared" si="88"/>
        <v>#N/A</v>
      </c>
      <c r="JS40" s="169" t="e">
        <f t="shared" si="88"/>
        <v>#N/A</v>
      </c>
      <c r="JT40" s="169" t="e">
        <f t="shared" si="79"/>
        <v>#N/A</v>
      </c>
      <c r="JU40" s="169" t="e">
        <f t="shared" si="79"/>
        <v>#N/A</v>
      </c>
      <c r="JV40" s="169" t="e">
        <f t="shared" si="79"/>
        <v>#N/A</v>
      </c>
      <c r="JW40" s="169" t="e">
        <f t="shared" si="79"/>
        <v>#N/A</v>
      </c>
      <c r="JX40" s="169" t="e">
        <f t="shared" si="79"/>
        <v>#N/A</v>
      </c>
      <c r="JY40" s="169" t="e">
        <f t="shared" si="79"/>
        <v>#N/A</v>
      </c>
      <c r="JZ40" s="169" t="e">
        <f t="shared" si="79"/>
        <v>#N/A</v>
      </c>
      <c r="KA40" s="169" t="e">
        <f t="shared" si="79"/>
        <v>#N/A</v>
      </c>
      <c r="KB40" s="169" t="e">
        <f t="shared" si="79"/>
        <v>#N/A</v>
      </c>
      <c r="KC40" s="169" t="e">
        <f t="shared" si="79"/>
        <v>#N/A</v>
      </c>
      <c r="KD40" s="169" t="e">
        <f t="shared" si="79"/>
        <v>#N/A</v>
      </c>
      <c r="KE40" s="169" t="e">
        <f t="shared" si="79"/>
        <v>#N/A</v>
      </c>
      <c r="KF40" s="169" t="e">
        <f t="shared" si="79"/>
        <v>#N/A</v>
      </c>
      <c r="KG40" s="169" t="e">
        <f t="shared" si="79"/>
        <v>#N/A</v>
      </c>
      <c r="KH40" s="169" t="e">
        <f t="shared" si="79"/>
        <v>#N/A</v>
      </c>
      <c r="KI40" s="169" t="e">
        <f t="shared" si="79"/>
        <v>#N/A</v>
      </c>
      <c r="KJ40" s="169" t="e">
        <f t="shared" si="89"/>
        <v>#N/A</v>
      </c>
      <c r="KK40" s="169" t="e">
        <f t="shared" si="89"/>
        <v>#N/A</v>
      </c>
      <c r="KL40" s="169" t="e">
        <f t="shared" si="89"/>
        <v>#N/A</v>
      </c>
      <c r="KM40" s="169" t="e">
        <f t="shared" si="89"/>
        <v>#N/A</v>
      </c>
      <c r="KN40" s="169" t="e">
        <f t="shared" si="89"/>
        <v>#N/A</v>
      </c>
      <c r="KO40" s="169" t="e">
        <f t="shared" si="89"/>
        <v>#N/A</v>
      </c>
      <c r="KP40" s="169" t="e">
        <f t="shared" si="89"/>
        <v>#N/A</v>
      </c>
      <c r="KQ40" s="169" t="e">
        <f t="shared" si="89"/>
        <v>#N/A</v>
      </c>
      <c r="KR40" s="169" t="e">
        <f t="shared" si="89"/>
        <v>#N/A</v>
      </c>
      <c r="KS40" s="169" t="e">
        <f t="shared" si="89"/>
        <v>#N/A</v>
      </c>
      <c r="KT40" s="169" t="e">
        <f t="shared" si="89"/>
        <v>#N/A</v>
      </c>
      <c r="KU40" s="169" t="e">
        <f t="shared" si="89"/>
        <v>#N/A</v>
      </c>
      <c r="KV40" s="169" t="e">
        <f t="shared" si="89"/>
        <v>#N/A</v>
      </c>
      <c r="KW40" s="169" t="e">
        <f t="shared" si="89"/>
        <v>#N/A</v>
      </c>
      <c r="KX40" s="169" t="e">
        <f t="shared" si="89"/>
        <v>#N/A</v>
      </c>
      <c r="KY40" s="169" t="e">
        <f t="shared" si="89"/>
        <v>#N/A</v>
      </c>
      <c r="KZ40" s="169" t="e">
        <f t="shared" si="80"/>
        <v>#N/A</v>
      </c>
      <c r="LA40" s="169" t="e">
        <f t="shared" si="80"/>
        <v>#N/A</v>
      </c>
      <c r="LB40" s="169" t="e">
        <f t="shared" si="80"/>
        <v>#N/A</v>
      </c>
      <c r="LC40" s="169" t="e">
        <f t="shared" si="80"/>
        <v>#N/A</v>
      </c>
      <c r="LD40" s="169" t="e">
        <f t="shared" si="80"/>
        <v>#N/A</v>
      </c>
      <c r="LE40" s="169" t="e">
        <f t="shared" si="80"/>
        <v>#N/A</v>
      </c>
      <c r="LF40" s="169" t="e">
        <f t="shared" si="80"/>
        <v>#N/A</v>
      </c>
      <c r="LG40" s="169" t="e">
        <f t="shared" si="80"/>
        <v>#N/A</v>
      </c>
      <c r="LH40" s="169" t="e">
        <f t="shared" si="80"/>
        <v>#N/A</v>
      </c>
      <c r="LI40" s="169" t="e">
        <f t="shared" si="80"/>
        <v>#N/A</v>
      </c>
      <c r="LJ40" s="169" t="e">
        <f t="shared" si="80"/>
        <v>#N/A</v>
      </c>
      <c r="LK40" s="169" t="e">
        <f t="shared" si="80"/>
        <v>#N/A</v>
      </c>
      <c r="LL40" s="169" t="e">
        <f t="shared" si="80"/>
        <v>#N/A</v>
      </c>
      <c r="LM40" s="169" t="e">
        <f t="shared" si="80"/>
        <v>#N/A</v>
      </c>
      <c r="LN40" s="169" t="e">
        <f t="shared" si="90"/>
        <v>#N/A</v>
      </c>
      <c r="LO40" s="169" t="e">
        <f t="shared" si="90"/>
        <v>#N/A</v>
      </c>
      <c r="LP40" s="169" t="e">
        <f t="shared" si="90"/>
        <v>#N/A</v>
      </c>
      <c r="LQ40" s="169" t="e">
        <f t="shared" si="91"/>
        <v>#N/A</v>
      </c>
      <c r="LR40" s="169" t="e">
        <f t="shared" si="91"/>
        <v>#N/A</v>
      </c>
      <c r="LS40" s="169" t="e">
        <f t="shared" si="91"/>
        <v>#N/A</v>
      </c>
      <c r="LT40" s="169" t="e">
        <f t="shared" si="91"/>
        <v>#N/A</v>
      </c>
      <c r="LU40" s="169" t="e">
        <f t="shared" si="91"/>
        <v>#N/A</v>
      </c>
      <c r="LV40" s="169" t="e">
        <f t="shared" si="91"/>
        <v>#N/A</v>
      </c>
      <c r="LW40" s="169" t="e">
        <f t="shared" si="91"/>
        <v>#N/A</v>
      </c>
      <c r="LX40" s="169" t="e">
        <f t="shared" si="91"/>
        <v>#N/A</v>
      </c>
      <c r="LY40" s="169" t="e">
        <f t="shared" si="91"/>
        <v>#N/A</v>
      </c>
      <c r="LZ40" s="169" t="e">
        <f t="shared" si="91"/>
        <v>#N/A</v>
      </c>
      <c r="MA40" s="169" t="e">
        <f t="shared" si="91"/>
        <v>#N/A</v>
      </c>
      <c r="MB40" s="169" t="e">
        <f t="shared" si="91"/>
        <v>#N/A</v>
      </c>
      <c r="MC40" s="169" t="e">
        <f t="shared" si="91"/>
        <v>#N/A</v>
      </c>
      <c r="MD40" s="169" t="e">
        <f t="shared" si="91"/>
        <v>#N/A</v>
      </c>
      <c r="ME40" s="169" t="e">
        <f t="shared" si="91"/>
        <v>#N/A</v>
      </c>
      <c r="MF40" s="169" t="e">
        <f t="shared" si="81"/>
        <v>#N/A</v>
      </c>
      <c r="MG40" s="169" t="e">
        <f t="shared" si="81"/>
        <v>#N/A</v>
      </c>
      <c r="MH40" s="169" t="e">
        <f t="shared" si="81"/>
        <v>#N/A</v>
      </c>
      <c r="MI40" s="169" t="e">
        <f t="shared" si="81"/>
        <v>#N/A</v>
      </c>
      <c r="MJ40" s="169" t="e">
        <f t="shared" si="81"/>
        <v>#N/A</v>
      </c>
      <c r="MK40" s="169" t="e">
        <f t="shared" si="81"/>
        <v>#N/A</v>
      </c>
      <c r="ML40" s="169" t="e">
        <f t="shared" si="81"/>
        <v>#N/A</v>
      </c>
      <c r="MM40" s="169" t="e">
        <f t="shared" si="81"/>
        <v>#N/A</v>
      </c>
      <c r="MN40" s="169" t="e">
        <f t="shared" si="81"/>
        <v>#N/A</v>
      </c>
      <c r="MO40" s="169" t="e">
        <f t="shared" si="81"/>
        <v>#N/A</v>
      </c>
      <c r="MP40" s="169" t="e">
        <f t="shared" si="81"/>
        <v>#N/A</v>
      </c>
      <c r="MQ40" s="169" t="e">
        <f t="shared" si="81"/>
        <v>#N/A</v>
      </c>
      <c r="MR40" s="169" t="e">
        <f t="shared" si="81"/>
        <v>#N/A</v>
      </c>
      <c r="MS40" s="169" t="e">
        <f t="shared" si="81"/>
        <v>#N/A</v>
      </c>
      <c r="MT40" s="169" t="e">
        <f t="shared" si="81"/>
        <v>#N/A</v>
      </c>
      <c r="MU40" s="169" t="e">
        <f t="shared" si="81"/>
        <v>#N/A</v>
      </c>
      <c r="MV40" s="169" t="e">
        <f t="shared" si="92"/>
        <v>#N/A</v>
      </c>
      <c r="MW40" s="169" t="e">
        <f t="shared" si="92"/>
        <v>#N/A</v>
      </c>
      <c r="MX40" s="169" t="e">
        <f t="shared" si="92"/>
        <v>#N/A</v>
      </c>
      <c r="MY40" s="169" t="e">
        <f t="shared" si="92"/>
        <v>#N/A</v>
      </c>
      <c r="MZ40" s="169" t="e">
        <f t="shared" si="92"/>
        <v>#N/A</v>
      </c>
      <c r="NA40" s="169" t="e">
        <f t="shared" si="92"/>
        <v>#N/A</v>
      </c>
      <c r="NB40" s="169" t="e">
        <f t="shared" si="92"/>
        <v>#N/A</v>
      </c>
      <c r="NC40" s="169" t="e">
        <f t="shared" si="92"/>
        <v>#N/A</v>
      </c>
      <c r="ND40" s="169" t="e">
        <f t="shared" si="92"/>
        <v>#N/A</v>
      </c>
      <c r="NE40" s="169" t="e">
        <f t="shared" si="92"/>
        <v>#N/A</v>
      </c>
      <c r="NF40" s="169" t="e">
        <f t="shared" si="92"/>
        <v>#N/A</v>
      </c>
      <c r="NG40" s="169" t="e">
        <f t="shared" si="92"/>
        <v>#N/A</v>
      </c>
      <c r="NH40" s="169" t="e">
        <f t="shared" si="92"/>
        <v>#N/A</v>
      </c>
      <c r="NI40" s="169" t="e">
        <f t="shared" si="92"/>
        <v>#N/A</v>
      </c>
      <c r="NJ40" s="169" t="e">
        <f t="shared" si="92"/>
        <v>#N/A</v>
      </c>
      <c r="NK40" s="169" t="e">
        <f t="shared" si="92"/>
        <v>#N/A</v>
      </c>
      <c r="NL40" s="169" t="e">
        <f t="shared" si="82"/>
        <v>#N/A</v>
      </c>
      <c r="NM40" s="169" t="e">
        <f t="shared" si="82"/>
        <v>#N/A</v>
      </c>
      <c r="NN40" s="169" t="e">
        <f t="shared" si="82"/>
        <v>#N/A</v>
      </c>
      <c r="NO40" s="169" t="e">
        <f t="shared" si="82"/>
        <v>#N/A</v>
      </c>
      <c r="NP40" s="169" t="e">
        <f t="shared" si="82"/>
        <v>#N/A</v>
      </c>
      <c r="NQ40" s="169" t="e">
        <f t="shared" si="82"/>
        <v>#N/A</v>
      </c>
      <c r="NR40" s="169" t="e">
        <f t="shared" si="82"/>
        <v>#N/A</v>
      </c>
      <c r="NS40" s="169" t="e">
        <f t="shared" si="82"/>
        <v>#N/A</v>
      </c>
      <c r="NT40" s="169" t="e">
        <f t="shared" si="82"/>
        <v>#N/A</v>
      </c>
      <c r="NU40" s="169" t="e">
        <f t="shared" si="82"/>
        <v>#N/A</v>
      </c>
      <c r="NV40" s="169" t="e">
        <f t="shared" si="82"/>
        <v>#N/A</v>
      </c>
      <c r="NW40" s="169" t="e">
        <f t="shared" si="82"/>
        <v>#N/A</v>
      </c>
      <c r="NX40" s="169" t="e">
        <f t="shared" si="82"/>
        <v>#N/A</v>
      </c>
      <c r="NY40" s="169" t="e">
        <f t="shared" si="82"/>
        <v>#N/A</v>
      </c>
      <c r="NZ40" s="169" t="e">
        <f t="shared" si="93"/>
        <v>#N/A</v>
      </c>
      <c r="OA40" s="169" t="e">
        <f t="shared" si="93"/>
        <v>#N/A</v>
      </c>
      <c r="OB40" s="169" t="e">
        <f t="shared" si="93"/>
        <v>#N/A</v>
      </c>
      <c r="OC40" s="169" t="e">
        <f t="shared" si="94"/>
        <v>#N/A</v>
      </c>
      <c r="OD40" s="169" t="e">
        <f t="shared" si="94"/>
        <v>#N/A</v>
      </c>
      <c r="OE40" s="169" t="e">
        <f t="shared" si="94"/>
        <v>#N/A</v>
      </c>
      <c r="OF40" s="169" t="e">
        <f t="shared" si="94"/>
        <v>#N/A</v>
      </c>
      <c r="OG40" s="169" t="e">
        <f t="shared" si="94"/>
        <v>#N/A</v>
      </c>
      <c r="OH40" s="169" t="e">
        <f t="shared" si="94"/>
        <v>#N/A</v>
      </c>
      <c r="OI40" s="169" t="e">
        <f t="shared" si="94"/>
        <v>#N/A</v>
      </c>
      <c r="OJ40" s="169" t="e">
        <f t="shared" si="94"/>
        <v>#N/A</v>
      </c>
      <c r="OK40" s="169" t="e">
        <f t="shared" si="94"/>
        <v>#N/A</v>
      </c>
      <c r="OL40" s="169" t="e">
        <f t="shared" si="94"/>
        <v>#N/A</v>
      </c>
      <c r="OM40" s="169" t="e">
        <f t="shared" si="94"/>
        <v>#N/A</v>
      </c>
      <c r="ON40" s="169" t="e">
        <f t="shared" si="94"/>
        <v>#N/A</v>
      </c>
      <c r="OO40" s="169" t="e">
        <f t="shared" si="94"/>
        <v>#N/A</v>
      </c>
      <c r="OP40" s="169" t="e">
        <f t="shared" si="94"/>
        <v>#N/A</v>
      </c>
      <c r="OQ40" s="169" t="e">
        <f t="shared" si="94"/>
        <v>#N/A</v>
      </c>
      <c r="OR40" s="169" t="e">
        <f t="shared" si="83"/>
        <v>#N/A</v>
      </c>
      <c r="OS40" s="169" t="e">
        <f t="shared" si="83"/>
        <v>#N/A</v>
      </c>
      <c r="OT40" s="169" t="e">
        <f t="shared" si="83"/>
        <v>#N/A</v>
      </c>
      <c r="OU40" s="169" t="e">
        <f t="shared" si="83"/>
        <v>#N/A</v>
      </c>
      <c r="OV40" s="169" t="e">
        <f t="shared" si="83"/>
        <v>#N/A</v>
      </c>
      <c r="OW40" s="169" t="e">
        <f t="shared" si="83"/>
        <v>#N/A</v>
      </c>
      <c r="OX40" s="169" t="e">
        <f t="shared" si="83"/>
        <v>#N/A</v>
      </c>
      <c r="OY40" s="169" t="e">
        <f t="shared" si="83"/>
        <v>#N/A</v>
      </c>
      <c r="OZ40" s="169" t="e">
        <f t="shared" si="83"/>
        <v>#N/A</v>
      </c>
      <c r="PA40" s="169" t="e">
        <f t="shared" si="83"/>
        <v>#N/A</v>
      </c>
      <c r="PB40" s="169" t="e">
        <f t="shared" si="83"/>
        <v>#N/A</v>
      </c>
      <c r="PC40" s="169" t="e">
        <f t="shared" si="83"/>
        <v>#N/A</v>
      </c>
      <c r="PD40" s="169" t="e">
        <f t="shared" si="83"/>
        <v>#N/A</v>
      </c>
      <c r="PE40" s="169" t="e">
        <f t="shared" si="83"/>
        <v>#N/A</v>
      </c>
      <c r="PF40" s="169" t="e">
        <f t="shared" si="83"/>
        <v>#N/A</v>
      </c>
      <c r="PG40" s="169" t="e">
        <f t="shared" si="83"/>
        <v>#N/A</v>
      </c>
      <c r="PH40" s="169" t="e">
        <f t="shared" si="95"/>
        <v>#N/A</v>
      </c>
      <c r="PI40" s="169" t="e">
        <f t="shared" si="95"/>
        <v>#N/A</v>
      </c>
      <c r="PJ40" s="169" t="e">
        <f t="shared" si="95"/>
        <v>#N/A</v>
      </c>
      <c r="PK40" s="169" t="e">
        <f t="shared" si="95"/>
        <v>#N/A</v>
      </c>
      <c r="PL40" s="169" t="e">
        <f t="shared" si="95"/>
        <v>#N/A</v>
      </c>
      <c r="PM40" s="169" t="e">
        <f t="shared" si="95"/>
        <v>#N/A</v>
      </c>
      <c r="PN40" s="169" t="e">
        <f t="shared" si="95"/>
        <v>#N/A</v>
      </c>
      <c r="PO40" s="169" t="e">
        <f t="shared" si="95"/>
        <v>#N/A</v>
      </c>
    </row>
    <row r="41" spans="1:431" hidden="1" x14ac:dyDescent="0.75">
      <c r="A41" s="390"/>
      <c r="B41" s="396" t="str">
        <f>IF($R41="","",ROUND(_xlfn.NORM.INV(ABS(VLOOKUP($T$1,VLookups!$A$43:$B$44,2,FALSE)-B$2),$N41,$R41),0))</f>
        <v/>
      </c>
      <c r="C41" s="403" t="str">
        <f t="shared" si="96"/>
        <v/>
      </c>
      <c r="D41" s="404" t="str">
        <f t="shared" si="97"/>
        <v/>
      </c>
      <c r="E41" s="109"/>
      <c r="F41" s="117"/>
      <c r="G41" s="122" t="str">
        <f t="shared" si="32"/>
        <v/>
      </c>
      <c r="H41" s="95"/>
      <c r="I41" s="122" t="str">
        <f t="shared" si="33"/>
        <v/>
      </c>
      <c r="J41" s="117"/>
      <c r="K41" s="110"/>
      <c r="L41" s="124" t="str">
        <f t="shared" si="0"/>
        <v/>
      </c>
      <c r="M41" s="124" t="str">
        <f t="shared" si="1"/>
        <v/>
      </c>
      <c r="N41" s="73" t="str">
        <f t="shared" si="34"/>
        <v/>
      </c>
      <c r="O41" s="23"/>
      <c r="P41" s="57"/>
      <c r="Q41" s="280"/>
      <c r="R41" s="74" t="str">
        <f>IF(AND(G41&gt;0,H41&gt;0,I41&gt;0),IF(ISBLANK(Q41),IF(ISBLANK(O41),"",(I41-G41)*VLOOKUP(O41,VLookups!$A$4:$B$13,2,FALSE)),Q41),"")</f>
        <v/>
      </c>
      <c r="S41" s="75" t="str">
        <f t="shared" si="2"/>
        <v/>
      </c>
      <c r="T41" s="95"/>
      <c r="U41" s="270" t="str">
        <f>IF(AND(T41&gt;0,H41&gt;0,NOT(R41="")),ABS(VLOOKUP($T$1,VLookups!$A$43:$B$44,2,FALSE)-_xlfn.NORM.DIST(T41,N41,R41,TRUE)),"")</f>
        <v/>
      </c>
      <c r="V41" s="94" t="str">
        <f>IF(AND($G41&gt;0,$H41&gt;0,$I41&gt;0,NOT(ISBLANK($O41))),_xlfn.NORM.INV(ABS(VLOOKUP($T$1,VLookups!$A$43:$B$44,2,FALSE)-V$3),$N41,$R41),"")</f>
        <v/>
      </c>
      <c r="W41" s="93" t="str">
        <f>IF(AND($G41&gt;0,$H41&gt;0,$I41&gt;0,NOT(ISBLANK($O41))),_xlfn.NORM.INV(ABS(VLOOKUP($T$1,VLookups!$A$43:$B$44,2,FALSE)-W$3),$N41,$R41),"")</f>
        <v/>
      </c>
      <c r="X41" s="94" t="str">
        <f>IF(AND($G41&gt;0,$H41&gt;0,$I41&gt;0,NOT(ISBLANK($O41))),_xlfn.NORM.INV(ABS(VLOOKUP($T$1,VLookups!$A$43:$B$44,2,FALSE)-X$3),$N41,$R41),"")</f>
        <v/>
      </c>
      <c r="Y41" s="93" t="str">
        <f>IF(AND($G41&gt;0,$H41&gt;0,$I41&gt;0,NOT(ISBLANK($O41))),_xlfn.NORM.INV(ABS(VLOOKUP($T$1,VLookups!$A$43:$B$44,2,FALSE)-Y$3),$N41,$R41),"")</f>
        <v/>
      </c>
      <c r="Z41" s="94" t="str">
        <f>IF(AND($G41&gt;0,$H41&gt;0,$I41&gt;0,NOT(ISBLANK($O41))),_xlfn.NORM.INV(ABS(VLOOKUP($T$1,VLookups!$A$43:$B$44,2,FALSE)-Z$3),$N41,$R41),"")</f>
        <v/>
      </c>
      <c r="AA41" s="93" t="str">
        <f>IF(AND($G41&gt;0,$H41&gt;0,$I41&gt;0,NOT(ISBLANK($O41))),_xlfn.NORM.INV(ABS(VLOOKUP($T$1,VLookups!$A$43:$B$44,2,FALSE)-AA$3),$N41,$R41),"")</f>
        <v/>
      </c>
      <c r="AB41" s="5"/>
      <c r="AC41" s="168" t="str">
        <f t="shared" si="35"/>
        <v/>
      </c>
      <c r="AD41" s="49" t="str">
        <f t="shared" ref="AD41:AS56" si="104">IF(ISNONTEXT($AC41),AE41-$AC41,"")</f>
        <v/>
      </c>
      <c r="AE41" s="49" t="str">
        <f t="shared" si="104"/>
        <v/>
      </c>
      <c r="AF41" s="49" t="str">
        <f t="shared" si="104"/>
        <v/>
      </c>
      <c r="AG41" s="49" t="str">
        <f t="shared" si="104"/>
        <v/>
      </c>
      <c r="AH41" s="49" t="str">
        <f t="shared" si="104"/>
        <v/>
      </c>
      <c r="AI41" s="49" t="str">
        <f t="shared" si="104"/>
        <v/>
      </c>
      <c r="AJ41" s="49" t="str">
        <f t="shared" si="104"/>
        <v/>
      </c>
      <c r="AK41" s="49" t="str">
        <f t="shared" si="104"/>
        <v/>
      </c>
      <c r="AL41" s="49" t="str">
        <f t="shared" si="104"/>
        <v/>
      </c>
      <c r="AM41" s="49" t="str">
        <f t="shared" si="104"/>
        <v/>
      </c>
      <c r="AN41" s="49" t="str">
        <f t="shared" si="104"/>
        <v/>
      </c>
      <c r="AO41" s="49" t="str">
        <f t="shared" si="104"/>
        <v/>
      </c>
      <c r="AP41" s="49" t="str">
        <f t="shared" si="104"/>
        <v/>
      </c>
      <c r="AQ41" s="49" t="str">
        <f t="shared" si="104"/>
        <v/>
      </c>
      <c r="AR41" s="49" t="str">
        <f t="shared" si="104"/>
        <v/>
      </c>
      <c r="AS41" s="49" t="str">
        <f t="shared" si="104"/>
        <v/>
      </c>
      <c r="AT41" s="49" t="str">
        <f t="shared" si="100"/>
        <v/>
      </c>
      <c r="AU41" s="49" t="str">
        <f t="shared" si="100"/>
        <v/>
      </c>
      <c r="AV41" s="49" t="str">
        <f t="shared" si="100"/>
        <v/>
      </c>
      <c r="AW41" s="49" t="str">
        <f t="shared" si="100"/>
        <v/>
      </c>
      <c r="AX41" s="49" t="str">
        <f t="shared" si="100"/>
        <v/>
      </c>
      <c r="AY41" s="49" t="str">
        <f t="shared" si="100"/>
        <v/>
      </c>
      <c r="AZ41" s="49" t="str">
        <f t="shared" si="100"/>
        <v/>
      </c>
      <c r="BA41" s="49" t="str">
        <f t="shared" si="100"/>
        <v/>
      </c>
      <c r="BB41" s="49" t="str">
        <f t="shared" si="100"/>
        <v/>
      </c>
      <c r="BC41" s="49" t="str">
        <f t="shared" si="100"/>
        <v/>
      </c>
      <c r="BD41" s="49" t="str">
        <f t="shared" si="100"/>
        <v/>
      </c>
      <c r="BE41" s="49" t="str">
        <f t="shared" si="100"/>
        <v/>
      </c>
      <c r="BF41" s="49" t="str">
        <f t="shared" si="100"/>
        <v/>
      </c>
      <c r="BG41" s="49" t="str">
        <f t="shared" si="100"/>
        <v/>
      </c>
      <c r="BH41" s="49" t="str">
        <f t="shared" si="100"/>
        <v/>
      </c>
      <c r="BI41" s="49" t="str">
        <f t="shared" si="101"/>
        <v/>
      </c>
      <c r="BJ41" s="49" t="str">
        <f t="shared" si="101"/>
        <v/>
      </c>
      <c r="BK41" s="49" t="str">
        <f t="shared" si="101"/>
        <v/>
      </c>
      <c r="BL41" s="49" t="str">
        <f t="shared" si="101"/>
        <v/>
      </c>
      <c r="BM41" s="49" t="str">
        <f t="shared" si="101"/>
        <v/>
      </c>
      <c r="BN41" s="49" t="str">
        <f t="shared" si="101"/>
        <v/>
      </c>
      <c r="BO41" s="49" t="str">
        <f t="shared" si="101"/>
        <v/>
      </c>
      <c r="BP41" s="49" t="str">
        <f t="shared" si="101"/>
        <v/>
      </c>
      <c r="BQ41" s="49" t="str">
        <f t="shared" si="101"/>
        <v/>
      </c>
      <c r="BR41" s="49" t="str">
        <f t="shared" si="101"/>
        <v/>
      </c>
      <c r="BS41" s="49" t="str">
        <f t="shared" si="101"/>
        <v/>
      </c>
      <c r="BT41" s="49" t="str">
        <f t="shared" si="101"/>
        <v/>
      </c>
      <c r="BU41" s="49" t="str">
        <f t="shared" si="101"/>
        <v/>
      </c>
      <c r="BV41" s="49" t="str">
        <f t="shared" si="101"/>
        <v/>
      </c>
      <c r="BW41" s="49" t="str">
        <f t="shared" si="101"/>
        <v/>
      </c>
      <c r="BX41" s="49" t="str">
        <f t="shared" si="101"/>
        <v/>
      </c>
      <c r="BY41" s="49" t="str">
        <f t="shared" si="99"/>
        <v/>
      </c>
      <c r="BZ41" s="49" t="str">
        <f t="shared" si="99"/>
        <v/>
      </c>
      <c r="CA41" s="49" t="str">
        <f t="shared" si="99"/>
        <v/>
      </c>
      <c r="CB41" s="49" t="str">
        <f t="shared" si="99"/>
        <v/>
      </c>
      <c r="CC41" s="49" t="str">
        <f t="shared" si="99"/>
        <v/>
      </c>
      <c r="CD41" s="49" t="str">
        <f t="shared" si="99"/>
        <v/>
      </c>
      <c r="CE41" s="49" t="str">
        <f t="shared" si="99"/>
        <v/>
      </c>
      <c r="CF41" s="49" t="str">
        <f t="shared" si="99"/>
        <v/>
      </c>
      <c r="CG41" s="49" t="str">
        <f t="shared" si="99"/>
        <v/>
      </c>
      <c r="CH41" s="49" t="str">
        <f t="shared" si="99"/>
        <v/>
      </c>
      <c r="CI41" s="49" t="str">
        <f t="shared" si="99"/>
        <v/>
      </c>
      <c r="CJ41" s="49" t="str">
        <f t="shared" si="102"/>
        <v/>
      </c>
      <c r="CK41" s="49" t="str">
        <f t="shared" si="102"/>
        <v/>
      </c>
      <c r="CL41" s="49" t="str">
        <f t="shared" si="102"/>
        <v/>
      </c>
      <c r="CM41" s="49" t="str">
        <f t="shared" si="102"/>
        <v/>
      </c>
      <c r="CN41" s="49" t="str">
        <f t="shared" si="102"/>
        <v/>
      </c>
      <c r="CO41" s="49" t="str">
        <f t="shared" si="102"/>
        <v/>
      </c>
      <c r="CP41" s="49" t="str">
        <f t="shared" si="102"/>
        <v/>
      </c>
      <c r="CQ41" s="49" t="str">
        <f t="shared" si="102"/>
        <v/>
      </c>
      <c r="CR41" s="49" t="str">
        <f t="shared" si="102"/>
        <v/>
      </c>
      <c r="CS41" s="49" t="str">
        <f t="shared" si="102"/>
        <v/>
      </c>
      <c r="CT41" s="49" t="str">
        <f t="shared" si="102"/>
        <v/>
      </c>
      <c r="CU41" s="49" t="str">
        <f t="shared" si="102"/>
        <v/>
      </c>
      <c r="CV41" s="49" t="str">
        <f t="shared" si="102"/>
        <v/>
      </c>
      <c r="CW41" s="49" t="str">
        <f t="shared" si="102"/>
        <v/>
      </c>
      <c r="CX41" s="49" t="str">
        <f t="shared" si="102"/>
        <v/>
      </c>
      <c r="CY41" s="49" t="str">
        <f t="shared" si="102"/>
        <v/>
      </c>
      <c r="CZ41" s="49" t="str">
        <f t="shared" si="103"/>
        <v/>
      </c>
      <c r="DA41" s="49" t="str">
        <f t="shared" si="103"/>
        <v/>
      </c>
      <c r="DB41" s="49" t="str">
        <f t="shared" si="103"/>
        <v/>
      </c>
      <c r="DC41" s="49" t="str">
        <f t="shared" si="103"/>
        <v/>
      </c>
      <c r="DD41" s="49" t="str">
        <f t="shared" si="103"/>
        <v/>
      </c>
      <c r="DE41" s="49" t="str">
        <f t="shared" si="103"/>
        <v/>
      </c>
      <c r="DF41" s="49" t="str">
        <f t="shared" si="103"/>
        <v/>
      </c>
      <c r="DG41" s="49" t="str">
        <f t="shared" si="103"/>
        <v/>
      </c>
      <c r="DH41" s="49" t="str">
        <f t="shared" si="103"/>
        <v/>
      </c>
      <c r="DI41" s="49" t="str">
        <f t="shared" si="103"/>
        <v/>
      </c>
      <c r="DJ41" s="49" t="str">
        <f t="shared" si="103"/>
        <v/>
      </c>
      <c r="DK41" s="49" t="str">
        <f t="shared" si="103"/>
        <v/>
      </c>
      <c r="DL41" s="49" t="str">
        <f t="shared" si="103"/>
        <v/>
      </c>
      <c r="DM41" s="49" t="str">
        <f t="shared" si="103"/>
        <v/>
      </c>
      <c r="DN41" s="49" t="str">
        <f t="shared" si="103"/>
        <v/>
      </c>
      <c r="DO41" s="49" t="str">
        <f t="shared" si="103"/>
        <v/>
      </c>
      <c r="DP41" s="49" t="str">
        <f t="shared" si="84"/>
        <v/>
      </c>
      <c r="DQ41" s="49" t="str">
        <f t="shared" si="72"/>
        <v/>
      </c>
      <c r="DR41" s="49" t="str">
        <f t="shared" si="72"/>
        <v/>
      </c>
      <c r="DS41" s="49" t="str">
        <f t="shared" si="72"/>
        <v/>
      </c>
      <c r="DT41" s="49" t="str">
        <f t="shared" si="72"/>
        <v/>
      </c>
      <c r="DU41" s="49" t="str">
        <f t="shared" si="72"/>
        <v/>
      </c>
      <c r="DV41" s="49" t="str">
        <f t="shared" si="72"/>
        <v/>
      </c>
      <c r="DW41" s="49" t="str">
        <f t="shared" si="85"/>
        <v/>
      </c>
      <c r="DX41" s="49" t="str">
        <f t="shared" si="85"/>
        <v/>
      </c>
      <c r="DY41" s="49" t="str">
        <f t="shared" si="85"/>
        <v/>
      </c>
      <c r="DZ41" s="183" t="str">
        <f t="shared" si="37"/>
        <v/>
      </c>
      <c r="EA41" s="49" t="str">
        <f t="shared" si="98"/>
        <v/>
      </c>
      <c r="EB41" s="49" t="str">
        <f t="shared" si="98"/>
        <v/>
      </c>
      <c r="EC41" s="49" t="str">
        <f t="shared" si="98"/>
        <v/>
      </c>
      <c r="ED41" s="49" t="str">
        <f t="shared" si="98"/>
        <v/>
      </c>
      <c r="EE41" s="49" t="str">
        <f t="shared" si="98"/>
        <v/>
      </c>
      <c r="EF41" s="49" t="str">
        <f t="shared" si="98"/>
        <v/>
      </c>
      <c r="EG41" s="49" t="str">
        <f t="shared" si="98"/>
        <v/>
      </c>
      <c r="EH41" s="49" t="str">
        <f t="shared" si="98"/>
        <v/>
      </c>
      <c r="EI41" s="49" t="str">
        <f t="shared" si="98"/>
        <v/>
      </c>
      <c r="EJ41" s="49" t="str">
        <f t="shared" si="98"/>
        <v/>
      </c>
      <c r="EK41" s="49" t="str">
        <f t="shared" si="98"/>
        <v/>
      </c>
      <c r="EL41" s="49" t="str">
        <f t="shared" si="98"/>
        <v/>
      </c>
      <c r="EM41" s="49" t="str">
        <f t="shared" si="98"/>
        <v/>
      </c>
      <c r="EN41" s="49" t="str">
        <f t="shared" si="98"/>
        <v/>
      </c>
      <c r="EO41" s="49" t="str">
        <f t="shared" si="98"/>
        <v/>
      </c>
      <c r="EP41" s="49" t="str">
        <f t="shared" si="86"/>
        <v/>
      </c>
      <c r="EQ41" s="49" t="str">
        <f t="shared" si="86"/>
        <v/>
      </c>
      <c r="ER41" s="49" t="str">
        <f t="shared" si="86"/>
        <v/>
      </c>
      <c r="ES41" s="49" t="str">
        <f t="shared" si="86"/>
        <v/>
      </c>
      <c r="ET41" s="49" t="str">
        <f t="shared" si="86"/>
        <v/>
      </c>
      <c r="EU41" s="49" t="str">
        <f t="shared" si="86"/>
        <v/>
      </c>
      <c r="EV41" s="49" t="str">
        <f t="shared" si="86"/>
        <v/>
      </c>
      <c r="EW41" s="49" t="str">
        <f t="shared" si="86"/>
        <v/>
      </c>
      <c r="EX41" s="49" t="str">
        <f t="shared" si="86"/>
        <v/>
      </c>
      <c r="EY41" s="49" t="str">
        <f t="shared" si="86"/>
        <v/>
      </c>
      <c r="EZ41" s="49" t="str">
        <f t="shared" si="86"/>
        <v/>
      </c>
      <c r="FA41" s="49" t="str">
        <f t="shared" si="86"/>
        <v/>
      </c>
      <c r="FB41" s="49" t="str">
        <f t="shared" si="86"/>
        <v/>
      </c>
      <c r="FC41" s="49" t="str">
        <f t="shared" si="86"/>
        <v/>
      </c>
      <c r="FD41" s="49" t="str">
        <f t="shared" si="73"/>
        <v/>
      </c>
      <c r="FE41" s="49" t="str">
        <f t="shared" si="73"/>
        <v/>
      </c>
      <c r="FF41" s="49" t="str">
        <f t="shared" si="73"/>
        <v/>
      </c>
      <c r="FG41" s="49" t="str">
        <f t="shared" si="73"/>
        <v/>
      </c>
      <c r="FH41" s="49" t="str">
        <f t="shared" si="73"/>
        <v/>
      </c>
      <c r="FI41" s="49" t="str">
        <f t="shared" si="73"/>
        <v/>
      </c>
      <c r="FJ41" s="49" t="str">
        <f t="shared" si="73"/>
        <v/>
      </c>
      <c r="FK41" s="49" t="str">
        <f t="shared" si="73"/>
        <v/>
      </c>
      <c r="FL41" s="49" t="str">
        <f t="shared" si="73"/>
        <v/>
      </c>
      <c r="FM41" s="49" t="str">
        <f t="shared" si="73"/>
        <v/>
      </c>
      <c r="FN41" s="49" t="str">
        <f t="shared" si="73"/>
        <v/>
      </c>
      <c r="FO41" s="49" t="str">
        <f t="shared" si="73"/>
        <v/>
      </c>
      <c r="FP41" s="49" t="str">
        <f t="shared" si="73"/>
        <v/>
      </c>
      <c r="FQ41" s="49" t="str">
        <f t="shared" si="73"/>
        <v/>
      </c>
      <c r="FR41" s="49" t="str">
        <f t="shared" si="73"/>
        <v/>
      </c>
      <c r="FS41" s="49" t="str">
        <f t="shared" si="73"/>
        <v/>
      </c>
      <c r="FT41" s="49" t="str">
        <f t="shared" si="74"/>
        <v/>
      </c>
      <c r="FU41" s="49" t="str">
        <f t="shared" si="74"/>
        <v/>
      </c>
      <c r="FV41" s="49" t="str">
        <f t="shared" si="74"/>
        <v/>
      </c>
      <c r="FW41" s="49" t="str">
        <f t="shared" si="74"/>
        <v/>
      </c>
      <c r="FX41" s="49" t="str">
        <f t="shared" si="74"/>
        <v/>
      </c>
      <c r="FY41" s="49" t="str">
        <f t="shared" si="74"/>
        <v/>
      </c>
      <c r="FZ41" s="49" t="str">
        <f t="shared" si="74"/>
        <v/>
      </c>
      <c r="GA41" s="49" t="str">
        <f t="shared" si="74"/>
        <v/>
      </c>
      <c r="GB41" s="49" t="str">
        <f t="shared" si="74"/>
        <v/>
      </c>
      <c r="GC41" s="49" t="str">
        <f t="shared" si="74"/>
        <v/>
      </c>
      <c r="GD41" s="49" t="str">
        <f t="shared" si="74"/>
        <v/>
      </c>
      <c r="GE41" s="49" t="str">
        <f t="shared" si="74"/>
        <v/>
      </c>
      <c r="GF41" s="49" t="str">
        <f t="shared" si="74"/>
        <v/>
      </c>
      <c r="GG41" s="49" t="str">
        <f t="shared" si="74"/>
        <v/>
      </c>
      <c r="GH41" s="49" t="str">
        <f t="shared" si="74"/>
        <v/>
      </c>
      <c r="GI41" s="49" t="str">
        <f t="shared" si="74"/>
        <v/>
      </c>
      <c r="GJ41" s="49" t="str">
        <f t="shared" si="75"/>
        <v/>
      </c>
      <c r="GK41" s="49" t="str">
        <f t="shared" si="75"/>
        <v/>
      </c>
      <c r="GL41" s="49" t="str">
        <f t="shared" si="75"/>
        <v/>
      </c>
      <c r="GM41" s="49" t="str">
        <f t="shared" si="75"/>
        <v/>
      </c>
      <c r="GN41" s="49" t="str">
        <f t="shared" si="75"/>
        <v/>
      </c>
      <c r="GO41" s="49" t="str">
        <f t="shared" si="75"/>
        <v/>
      </c>
      <c r="GP41" s="49" t="str">
        <f t="shared" si="75"/>
        <v/>
      </c>
      <c r="GQ41" s="49" t="str">
        <f t="shared" si="75"/>
        <v/>
      </c>
      <c r="GR41" s="49" t="str">
        <f t="shared" si="75"/>
        <v/>
      </c>
      <c r="GS41" s="49" t="str">
        <f t="shared" si="75"/>
        <v/>
      </c>
      <c r="GT41" s="49" t="str">
        <f t="shared" si="75"/>
        <v/>
      </c>
      <c r="GU41" s="49" t="str">
        <f t="shared" si="75"/>
        <v/>
      </c>
      <c r="GV41" s="49" t="str">
        <f t="shared" si="75"/>
        <v/>
      </c>
      <c r="GW41" s="49" t="str">
        <f t="shared" si="75"/>
        <v/>
      </c>
      <c r="GX41" s="49" t="str">
        <f t="shared" si="75"/>
        <v/>
      </c>
      <c r="GY41" s="49" t="str">
        <f t="shared" si="75"/>
        <v/>
      </c>
      <c r="GZ41" s="49" t="str">
        <f t="shared" si="76"/>
        <v/>
      </c>
      <c r="HA41" s="49" t="str">
        <f t="shared" si="76"/>
        <v/>
      </c>
      <c r="HB41" s="49" t="str">
        <f t="shared" si="76"/>
        <v/>
      </c>
      <c r="HC41" s="49" t="str">
        <f t="shared" si="76"/>
        <v/>
      </c>
      <c r="HD41" s="49" t="str">
        <f t="shared" si="76"/>
        <v/>
      </c>
      <c r="HE41" s="49" t="str">
        <f t="shared" si="76"/>
        <v/>
      </c>
      <c r="HF41" s="49" t="str">
        <f t="shared" si="76"/>
        <v/>
      </c>
      <c r="HG41" s="49" t="str">
        <f t="shared" si="76"/>
        <v/>
      </c>
      <c r="HH41" s="49" t="str">
        <f t="shared" si="76"/>
        <v/>
      </c>
      <c r="HI41" s="49" t="str">
        <f t="shared" si="76"/>
        <v/>
      </c>
      <c r="HJ41" s="49" t="str">
        <f t="shared" si="76"/>
        <v/>
      </c>
      <c r="HK41" s="49" t="str">
        <f t="shared" si="76"/>
        <v/>
      </c>
      <c r="HL41" s="49" t="str">
        <f t="shared" si="76"/>
        <v/>
      </c>
      <c r="HM41" s="49" t="str">
        <f t="shared" si="76"/>
        <v/>
      </c>
      <c r="HN41" s="49" t="str">
        <f t="shared" si="76"/>
        <v/>
      </c>
      <c r="HO41" s="49" t="str">
        <f t="shared" si="76"/>
        <v/>
      </c>
      <c r="HP41" s="49" t="str">
        <f t="shared" si="77"/>
        <v/>
      </c>
      <c r="HQ41" s="49" t="str">
        <f t="shared" si="77"/>
        <v/>
      </c>
      <c r="HR41" s="49" t="str">
        <f t="shared" si="46"/>
        <v/>
      </c>
      <c r="HS41" s="49" t="str">
        <f t="shared" si="16"/>
        <v/>
      </c>
      <c r="HT41" s="49" t="str">
        <f t="shared" si="16"/>
        <v/>
      </c>
      <c r="HU41" s="49" t="str">
        <f t="shared" si="16"/>
        <v/>
      </c>
      <c r="HV41" s="49" t="str">
        <f t="shared" si="16"/>
        <v/>
      </c>
      <c r="HW41" s="169" t="e">
        <f t="shared" si="56"/>
        <v>#N/A</v>
      </c>
      <c r="HX41" s="169" t="e">
        <f t="shared" si="56"/>
        <v>#N/A</v>
      </c>
      <c r="HY41" s="169" t="e">
        <f t="shared" si="56"/>
        <v>#N/A</v>
      </c>
      <c r="HZ41" s="169" t="e">
        <f t="shared" si="56"/>
        <v>#N/A</v>
      </c>
      <c r="IA41" s="169" t="e">
        <f t="shared" si="56"/>
        <v>#N/A</v>
      </c>
      <c r="IB41" s="169" t="e">
        <f t="shared" si="56"/>
        <v>#N/A</v>
      </c>
      <c r="IC41" s="169" t="e">
        <f t="shared" si="56"/>
        <v>#N/A</v>
      </c>
      <c r="ID41" s="169" t="e">
        <f t="shared" si="56"/>
        <v>#N/A</v>
      </c>
      <c r="IE41" s="169" t="e">
        <f t="shared" si="56"/>
        <v>#N/A</v>
      </c>
      <c r="IF41" s="169" t="e">
        <f t="shared" si="56"/>
        <v>#N/A</v>
      </c>
      <c r="IG41" s="169" t="e">
        <f t="shared" si="56"/>
        <v>#N/A</v>
      </c>
      <c r="IH41" s="169" t="e">
        <f t="shared" si="56"/>
        <v>#N/A</v>
      </c>
      <c r="II41" s="169" t="e">
        <f t="shared" si="56"/>
        <v>#N/A</v>
      </c>
      <c r="IJ41" s="169" t="e">
        <f t="shared" si="56"/>
        <v>#N/A</v>
      </c>
      <c r="IK41" s="169" t="e">
        <f t="shared" si="56"/>
        <v>#N/A</v>
      </c>
      <c r="IL41" s="169" t="e">
        <f t="shared" si="56"/>
        <v>#N/A</v>
      </c>
      <c r="IM41" s="169" t="e">
        <f t="shared" si="78"/>
        <v>#N/A</v>
      </c>
      <c r="IN41" s="169" t="e">
        <f t="shared" si="78"/>
        <v>#N/A</v>
      </c>
      <c r="IO41" s="169" t="e">
        <f t="shared" si="78"/>
        <v>#N/A</v>
      </c>
      <c r="IP41" s="169" t="e">
        <f t="shared" si="78"/>
        <v>#N/A</v>
      </c>
      <c r="IQ41" s="169" t="e">
        <f t="shared" si="78"/>
        <v>#N/A</v>
      </c>
      <c r="IR41" s="169" t="e">
        <f t="shared" si="78"/>
        <v>#N/A</v>
      </c>
      <c r="IS41" s="169" t="e">
        <f t="shared" si="78"/>
        <v>#N/A</v>
      </c>
      <c r="IT41" s="169" t="e">
        <f t="shared" si="78"/>
        <v>#N/A</v>
      </c>
      <c r="IU41" s="169" t="e">
        <f t="shared" si="78"/>
        <v>#N/A</v>
      </c>
      <c r="IV41" s="169" t="e">
        <f t="shared" si="78"/>
        <v>#N/A</v>
      </c>
      <c r="IW41" s="169" t="e">
        <f t="shared" si="78"/>
        <v>#N/A</v>
      </c>
      <c r="IX41" s="169" t="e">
        <f t="shared" si="78"/>
        <v>#N/A</v>
      </c>
      <c r="IY41" s="169" t="e">
        <f t="shared" si="78"/>
        <v>#N/A</v>
      </c>
      <c r="IZ41" s="169" t="e">
        <f t="shared" si="78"/>
        <v>#N/A</v>
      </c>
      <c r="JA41" s="169" t="e">
        <f t="shared" si="78"/>
        <v>#N/A</v>
      </c>
      <c r="JB41" s="169" t="e">
        <f t="shared" si="78"/>
        <v>#N/A</v>
      </c>
      <c r="JC41" s="169" t="e">
        <f t="shared" si="87"/>
        <v>#N/A</v>
      </c>
      <c r="JD41" s="169" t="e">
        <f t="shared" si="87"/>
        <v>#N/A</v>
      </c>
      <c r="JE41" s="169" t="e">
        <f t="shared" si="88"/>
        <v>#N/A</v>
      </c>
      <c r="JF41" s="169" t="e">
        <f t="shared" si="88"/>
        <v>#N/A</v>
      </c>
      <c r="JG41" s="169" t="e">
        <f t="shared" si="88"/>
        <v>#N/A</v>
      </c>
      <c r="JH41" s="169" t="e">
        <f t="shared" si="88"/>
        <v>#N/A</v>
      </c>
      <c r="JI41" s="169" t="e">
        <f t="shared" si="88"/>
        <v>#N/A</v>
      </c>
      <c r="JJ41" s="169" t="e">
        <f t="shared" si="88"/>
        <v>#N/A</v>
      </c>
      <c r="JK41" s="169" t="e">
        <f t="shared" si="88"/>
        <v>#N/A</v>
      </c>
      <c r="JL41" s="169" t="e">
        <f t="shared" si="88"/>
        <v>#N/A</v>
      </c>
      <c r="JM41" s="169" t="e">
        <f t="shared" si="88"/>
        <v>#N/A</v>
      </c>
      <c r="JN41" s="169" t="e">
        <f t="shared" si="88"/>
        <v>#N/A</v>
      </c>
      <c r="JO41" s="169" t="e">
        <f t="shared" si="88"/>
        <v>#N/A</v>
      </c>
      <c r="JP41" s="169" t="e">
        <f t="shared" si="88"/>
        <v>#N/A</v>
      </c>
      <c r="JQ41" s="169" t="e">
        <f t="shared" si="88"/>
        <v>#N/A</v>
      </c>
      <c r="JR41" s="169" t="e">
        <f t="shared" si="88"/>
        <v>#N/A</v>
      </c>
      <c r="JS41" s="169" t="e">
        <f t="shared" si="88"/>
        <v>#N/A</v>
      </c>
      <c r="JT41" s="169" t="e">
        <f t="shared" si="79"/>
        <v>#N/A</v>
      </c>
      <c r="JU41" s="169" t="e">
        <f t="shared" si="79"/>
        <v>#N/A</v>
      </c>
      <c r="JV41" s="169" t="e">
        <f t="shared" si="79"/>
        <v>#N/A</v>
      </c>
      <c r="JW41" s="169" t="e">
        <f t="shared" si="79"/>
        <v>#N/A</v>
      </c>
      <c r="JX41" s="169" t="e">
        <f t="shared" si="79"/>
        <v>#N/A</v>
      </c>
      <c r="JY41" s="169" t="e">
        <f t="shared" si="79"/>
        <v>#N/A</v>
      </c>
      <c r="JZ41" s="169" t="e">
        <f t="shared" si="79"/>
        <v>#N/A</v>
      </c>
      <c r="KA41" s="169" t="e">
        <f t="shared" si="79"/>
        <v>#N/A</v>
      </c>
      <c r="KB41" s="169" t="e">
        <f t="shared" si="79"/>
        <v>#N/A</v>
      </c>
      <c r="KC41" s="169" t="e">
        <f t="shared" si="79"/>
        <v>#N/A</v>
      </c>
      <c r="KD41" s="169" t="e">
        <f t="shared" si="79"/>
        <v>#N/A</v>
      </c>
      <c r="KE41" s="169" t="e">
        <f t="shared" si="79"/>
        <v>#N/A</v>
      </c>
      <c r="KF41" s="169" t="e">
        <f t="shared" si="79"/>
        <v>#N/A</v>
      </c>
      <c r="KG41" s="169" t="e">
        <f t="shared" si="79"/>
        <v>#N/A</v>
      </c>
      <c r="KH41" s="169" t="e">
        <f t="shared" si="79"/>
        <v>#N/A</v>
      </c>
      <c r="KI41" s="169" t="e">
        <f t="shared" si="79"/>
        <v>#N/A</v>
      </c>
      <c r="KJ41" s="169" t="e">
        <f t="shared" si="89"/>
        <v>#N/A</v>
      </c>
      <c r="KK41" s="169" t="e">
        <f t="shared" si="89"/>
        <v>#N/A</v>
      </c>
      <c r="KL41" s="169" t="e">
        <f t="shared" si="89"/>
        <v>#N/A</v>
      </c>
      <c r="KM41" s="169" t="e">
        <f t="shared" si="89"/>
        <v>#N/A</v>
      </c>
      <c r="KN41" s="169" t="e">
        <f t="shared" si="89"/>
        <v>#N/A</v>
      </c>
      <c r="KO41" s="169" t="e">
        <f t="shared" si="89"/>
        <v>#N/A</v>
      </c>
      <c r="KP41" s="169" t="e">
        <f t="shared" si="89"/>
        <v>#N/A</v>
      </c>
      <c r="KQ41" s="169" t="e">
        <f t="shared" si="89"/>
        <v>#N/A</v>
      </c>
      <c r="KR41" s="169" t="e">
        <f t="shared" si="89"/>
        <v>#N/A</v>
      </c>
      <c r="KS41" s="169" t="e">
        <f t="shared" si="89"/>
        <v>#N/A</v>
      </c>
      <c r="KT41" s="169" t="e">
        <f t="shared" si="89"/>
        <v>#N/A</v>
      </c>
      <c r="KU41" s="169" t="e">
        <f t="shared" si="89"/>
        <v>#N/A</v>
      </c>
      <c r="KV41" s="169" t="e">
        <f t="shared" si="89"/>
        <v>#N/A</v>
      </c>
      <c r="KW41" s="169" t="e">
        <f t="shared" si="89"/>
        <v>#N/A</v>
      </c>
      <c r="KX41" s="169" t="e">
        <f t="shared" si="89"/>
        <v>#N/A</v>
      </c>
      <c r="KY41" s="169" t="e">
        <f t="shared" si="89"/>
        <v>#N/A</v>
      </c>
      <c r="KZ41" s="169" t="e">
        <f t="shared" si="80"/>
        <v>#N/A</v>
      </c>
      <c r="LA41" s="169" t="e">
        <f t="shared" si="80"/>
        <v>#N/A</v>
      </c>
      <c r="LB41" s="169" t="e">
        <f t="shared" si="80"/>
        <v>#N/A</v>
      </c>
      <c r="LC41" s="169" t="e">
        <f t="shared" si="80"/>
        <v>#N/A</v>
      </c>
      <c r="LD41" s="169" t="e">
        <f t="shared" si="80"/>
        <v>#N/A</v>
      </c>
      <c r="LE41" s="169" t="e">
        <f t="shared" si="80"/>
        <v>#N/A</v>
      </c>
      <c r="LF41" s="169" t="e">
        <f t="shared" si="80"/>
        <v>#N/A</v>
      </c>
      <c r="LG41" s="169" t="e">
        <f t="shared" si="80"/>
        <v>#N/A</v>
      </c>
      <c r="LH41" s="169" t="e">
        <f t="shared" si="80"/>
        <v>#N/A</v>
      </c>
      <c r="LI41" s="169" t="e">
        <f t="shared" si="80"/>
        <v>#N/A</v>
      </c>
      <c r="LJ41" s="169" t="e">
        <f t="shared" si="80"/>
        <v>#N/A</v>
      </c>
      <c r="LK41" s="169" t="e">
        <f t="shared" si="80"/>
        <v>#N/A</v>
      </c>
      <c r="LL41" s="169" t="e">
        <f t="shared" si="80"/>
        <v>#N/A</v>
      </c>
      <c r="LM41" s="169" t="e">
        <f t="shared" si="80"/>
        <v>#N/A</v>
      </c>
      <c r="LN41" s="169" t="e">
        <f t="shared" si="90"/>
        <v>#N/A</v>
      </c>
      <c r="LO41" s="169" t="e">
        <f t="shared" si="90"/>
        <v>#N/A</v>
      </c>
      <c r="LP41" s="169" t="e">
        <f t="shared" si="90"/>
        <v>#N/A</v>
      </c>
      <c r="LQ41" s="169" t="e">
        <f t="shared" si="91"/>
        <v>#N/A</v>
      </c>
      <c r="LR41" s="169" t="e">
        <f t="shared" si="91"/>
        <v>#N/A</v>
      </c>
      <c r="LS41" s="169" t="e">
        <f t="shared" si="91"/>
        <v>#N/A</v>
      </c>
      <c r="LT41" s="169" t="e">
        <f t="shared" si="91"/>
        <v>#N/A</v>
      </c>
      <c r="LU41" s="169" t="e">
        <f t="shared" si="91"/>
        <v>#N/A</v>
      </c>
      <c r="LV41" s="169" t="e">
        <f t="shared" si="91"/>
        <v>#N/A</v>
      </c>
      <c r="LW41" s="169" t="e">
        <f t="shared" si="91"/>
        <v>#N/A</v>
      </c>
      <c r="LX41" s="169" t="e">
        <f t="shared" si="91"/>
        <v>#N/A</v>
      </c>
      <c r="LY41" s="169" t="e">
        <f t="shared" si="91"/>
        <v>#N/A</v>
      </c>
      <c r="LZ41" s="169" t="e">
        <f t="shared" si="91"/>
        <v>#N/A</v>
      </c>
      <c r="MA41" s="169" t="e">
        <f t="shared" si="91"/>
        <v>#N/A</v>
      </c>
      <c r="MB41" s="169" t="e">
        <f t="shared" si="91"/>
        <v>#N/A</v>
      </c>
      <c r="MC41" s="169" t="e">
        <f t="shared" si="91"/>
        <v>#N/A</v>
      </c>
      <c r="MD41" s="169" t="e">
        <f t="shared" si="91"/>
        <v>#N/A</v>
      </c>
      <c r="ME41" s="169" t="e">
        <f t="shared" si="91"/>
        <v>#N/A</v>
      </c>
      <c r="MF41" s="169" t="e">
        <f t="shared" si="81"/>
        <v>#N/A</v>
      </c>
      <c r="MG41" s="169" t="e">
        <f t="shared" si="81"/>
        <v>#N/A</v>
      </c>
      <c r="MH41" s="169" t="e">
        <f t="shared" si="81"/>
        <v>#N/A</v>
      </c>
      <c r="MI41" s="169" t="e">
        <f t="shared" si="81"/>
        <v>#N/A</v>
      </c>
      <c r="MJ41" s="169" t="e">
        <f t="shared" si="81"/>
        <v>#N/A</v>
      </c>
      <c r="MK41" s="169" t="e">
        <f t="shared" si="81"/>
        <v>#N/A</v>
      </c>
      <c r="ML41" s="169" t="e">
        <f t="shared" si="81"/>
        <v>#N/A</v>
      </c>
      <c r="MM41" s="169" t="e">
        <f t="shared" si="81"/>
        <v>#N/A</v>
      </c>
      <c r="MN41" s="169" t="e">
        <f t="shared" si="81"/>
        <v>#N/A</v>
      </c>
      <c r="MO41" s="169" t="e">
        <f t="shared" si="81"/>
        <v>#N/A</v>
      </c>
      <c r="MP41" s="169" t="e">
        <f t="shared" si="81"/>
        <v>#N/A</v>
      </c>
      <c r="MQ41" s="169" t="e">
        <f t="shared" si="81"/>
        <v>#N/A</v>
      </c>
      <c r="MR41" s="169" t="e">
        <f t="shared" si="81"/>
        <v>#N/A</v>
      </c>
      <c r="MS41" s="169" t="e">
        <f t="shared" si="81"/>
        <v>#N/A</v>
      </c>
      <c r="MT41" s="169" t="e">
        <f t="shared" si="81"/>
        <v>#N/A</v>
      </c>
      <c r="MU41" s="169" t="e">
        <f t="shared" si="81"/>
        <v>#N/A</v>
      </c>
      <c r="MV41" s="169" t="e">
        <f t="shared" si="92"/>
        <v>#N/A</v>
      </c>
      <c r="MW41" s="169" t="e">
        <f t="shared" si="92"/>
        <v>#N/A</v>
      </c>
      <c r="MX41" s="169" t="e">
        <f t="shared" si="92"/>
        <v>#N/A</v>
      </c>
      <c r="MY41" s="169" t="e">
        <f t="shared" si="92"/>
        <v>#N/A</v>
      </c>
      <c r="MZ41" s="169" t="e">
        <f t="shared" si="92"/>
        <v>#N/A</v>
      </c>
      <c r="NA41" s="169" t="e">
        <f t="shared" si="92"/>
        <v>#N/A</v>
      </c>
      <c r="NB41" s="169" t="e">
        <f t="shared" si="92"/>
        <v>#N/A</v>
      </c>
      <c r="NC41" s="169" t="e">
        <f t="shared" si="92"/>
        <v>#N/A</v>
      </c>
      <c r="ND41" s="169" t="e">
        <f t="shared" si="92"/>
        <v>#N/A</v>
      </c>
      <c r="NE41" s="169" t="e">
        <f t="shared" si="92"/>
        <v>#N/A</v>
      </c>
      <c r="NF41" s="169" t="e">
        <f t="shared" si="92"/>
        <v>#N/A</v>
      </c>
      <c r="NG41" s="169" t="e">
        <f t="shared" si="92"/>
        <v>#N/A</v>
      </c>
      <c r="NH41" s="169" t="e">
        <f t="shared" si="92"/>
        <v>#N/A</v>
      </c>
      <c r="NI41" s="169" t="e">
        <f t="shared" si="92"/>
        <v>#N/A</v>
      </c>
      <c r="NJ41" s="169" t="e">
        <f t="shared" si="92"/>
        <v>#N/A</v>
      </c>
      <c r="NK41" s="169" t="e">
        <f t="shared" si="92"/>
        <v>#N/A</v>
      </c>
      <c r="NL41" s="169" t="e">
        <f t="shared" si="82"/>
        <v>#N/A</v>
      </c>
      <c r="NM41" s="169" t="e">
        <f t="shared" si="82"/>
        <v>#N/A</v>
      </c>
      <c r="NN41" s="169" t="e">
        <f t="shared" si="82"/>
        <v>#N/A</v>
      </c>
      <c r="NO41" s="169" t="e">
        <f t="shared" si="82"/>
        <v>#N/A</v>
      </c>
      <c r="NP41" s="169" t="e">
        <f t="shared" si="82"/>
        <v>#N/A</v>
      </c>
      <c r="NQ41" s="169" t="e">
        <f t="shared" si="82"/>
        <v>#N/A</v>
      </c>
      <c r="NR41" s="169" t="e">
        <f t="shared" si="82"/>
        <v>#N/A</v>
      </c>
      <c r="NS41" s="169" t="e">
        <f t="shared" si="82"/>
        <v>#N/A</v>
      </c>
      <c r="NT41" s="169" t="e">
        <f t="shared" si="82"/>
        <v>#N/A</v>
      </c>
      <c r="NU41" s="169" t="e">
        <f t="shared" si="82"/>
        <v>#N/A</v>
      </c>
      <c r="NV41" s="169" t="e">
        <f t="shared" si="82"/>
        <v>#N/A</v>
      </c>
      <c r="NW41" s="169" t="e">
        <f t="shared" si="82"/>
        <v>#N/A</v>
      </c>
      <c r="NX41" s="169" t="e">
        <f t="shared" si="82"/>
        <v>#N/A</v>
      </c>
      <c r="NY41" s="169" t="e">
        <f t="shared" si="82"/>
        <v>#N/A</v>
      </c>
      <c r="NZ41" s="169" t="e">
        <f t="shared" si="93"/>
        <v>#N/A</v>
      </c>
      <c r="OA41" s="169" t="e">
        <f t="shared" si="93"/>
        <v>#N/A</v>
      </c>
      <c r="OB41" s="169" t="e">
        <f t="shared" si="93"/>
        <v>#N/A</v>
      </c>
      <c r="OC41" s="169" t="e">
        <f t="shared" si="94"/>
        <v>#N/A</v>
      </c>
      <c r="OD41" s="169" t="e">
        <f t="shared" si="94"/>
        <v>#N/A</v>
      </c>
      <c r="OE41" s="169" t="e">
        <f t="shared" si="94"/>
        <v>#N/A</v>
      </c>
      <c r="OF41" s="169" t="e">
        <f t="shared" si="94"/>
        <v>#N/A</v>
      </c>
      <c r="OG41" s="169" t="e">
        <f t="shared" si="94"/>
        <v>#N/A</v>
      </c>
      <c r="OH41" s="169" t="e">
        <f t="shared" si="94"/>
        <v>#N/A</v>
      </c>
      <c r="OI41" s="169" t="e">
        <f t="shared" si="94"/>
        <v>#N/A</v>
      </c>
      <c r="OJ41" s="169" t="e">
        <f t="shared" si="94"/>
        <v>#N/A</v>
      </c>
      <c r="OK41" s="169" t="e">
        <f t="shared" si="94"/>
        <v>#N/A</v>
      </c>
      <c r="OL41" s="169" t="e">
        <f t="shared" si="94"/>
        <v>#N/A</v>
      </c>
      <c r="OM41" s="169" t="e">
        <f t="shared" si="94"/>
        <v>#N/A</v>
      </c>
      <c r="ON41" s="169" t="e">
        <f t="shared" si="94"/>
        <v>#N/A</v>
      </c>
      <c r="OO41" s="169" t="e">
        <f t="shared" si="94"/>
        <v>#N/A</v>
      </c>
      <c r="OP41" s="169" t="e">
        <f t="shared" si="94"/>
        <v>#N/A</v>
      </c>
      <c r="OQ41" s="169" t="e">
        <f t="shared" si="94"/>
        <v>#N/A</v>
      </c>
      <c r="OR41" s="169" t="e">
        <f t="shared" si="83"/>
        <v>#N/A</v>
      </c>
      <c r="OS41" s="169" t="e">
        <f t="shared" si="83"/>
        <v>#N/A</v>
      </c>
      <c r="OT41" s="169" t="e">
        <f t="shared" si="83"/>
        <v>#N/A</v>
      </c>
      <c r="OU41" s="169" t="e">
        <f t="shared" si="83"/>
        <v>#N/A</v>
      </c>
      <c r="OV41" s="169" t="e">
        <f t="shared" si="83"/>
        <v>#N/A</v>
      </c>
      <c r="OW41" s="169" t="e">
        <f t="shared" si="83"/>
        <v>#N/A</v>
      </c>
      <c r="OX41" s="169" t="e">
        <f t="shared" si="83"/>
        <v>#N/A</v>
      </c>
      <c r="OY41" s="169" t="e">
        <f t="shared" si="83"/>
        <v>#N/A</v>
      </c>
      <c r="OZ41" s="169" t="e">
        <f t="shared" si="83"/>
        <v>#N/A</v>
      </c>
      <c r="PA41" s="169" t="e">
        <f t="shared" si="83"/>
        <v>#N/A</v>
      </c>
      <c r="PB41" s="169" t="e">
        <f t="shared" si="83"/>
        <v>#N/A</v>
      </c>
      <c r="PC41" s="169" t="e">
        <f t="shared" si="83"/>
        <v>#N/A</v>
      </c>
      <c r="PD41" s="169" t="e">
        <f t="shared" si="83"/>
        <v>#N/A</v>
      </c>
      <c r="PE41" s="169" t="e">
        <f t="shared" si="83"/>
        <v>#N/A</v>
      </c>
      <c r="PF41" s="169" t="e">
        <f t="shared" si="83"/>
        <v>#N/A</v>
      </c>
      <c r="PG41" s="169" t="e">
        <f t="shared" si="83"/>
        <v>#N/A</v>
      </c>
      <c r="PH41" s="169" t="e">
        <f t="shared" si="95"/>
        <v>#N/A</v>
      </c>
      <c r="PI41" s="169" t="e">
        <f t="shared" si="95"/>
        <v>#N/A</v>
      </c>
      <c r="PJ41" s="169" t="e">
        <f t="shared" si="95"/>
        <v>#N/A</v>
      </c>
      <c r="PK41" s="169" t="e">
        <f t="shared" si="95"/>
        <v>#N/A</v>
      </c>
      <c r="PL41" s="169" t="e">
        <f t="shared" si="95"/>
        <v>#N/A</v>
      </c>
      <c r="PM41" s="169" t="e">
        <f t="shared" si="95"/>
        <v>#N/A</v>
      </c>
      <c r="PN41" s="169" t="e">
        <f t="shared" si="95"/>
        <v>#N/A</v>
      </c>
      <c r="PO41" s="169" t="e">
        <f t="shared" si="95"/>
        <v>#N/A</v>
      </c>
    </row>
    <row r="42" spans="1:431" hidden="1" x14ac:dyDescent="0.75">
      <c r="A42" s="390"/>
      <c r="B42" s="396" t="str">
        <f>IF($R42="","",ROUND(_xlfn.NORM.INV(ABS(VLOOKUP($T$1,VLookups!$A$43:$B$44,2,FALSE)-B$2),$N42,$R42),0))</f>
        <v/>
      </c>
      <c r="C42" s="403" t="str">
        <f t="shared" si="96"/>
        <v/>
      </c>
      <c r="D42" s="404" t="str">
        <f t="shared" si="97"/>
        <v/>
      </c>
      <c r="E42" s="109"/>
      <c r="F42" s="117"/>
      <c r="G42" s="122" t="str">
        <f t="shared" si="32"/>
        <v/>
      </c>
      <c r="H42" s="95"/>
      <c r="I42" s="122" t="str">
        <f t="shared" si="33"/>
        <v/>
      </c>
      <c r="J42" s="117"/>
      <c r="K42" s="110"/>
      <c r="L42" s="124" t="str">
        <f t="shared" si="0"/>
        <v/>
      </c>
      <c r="M42" s="124" t="str">
        <f t="shared" si="1"/>
        <v/>
      </c>
      <c r="N42" s="73" t="str">
        <f t="shared" si="34"/>
        <v/>
      </c>
      <c r="O42" s="23"/>
      <c r="P42" s="57"/>
      <c r="Q42" s="280"/>
      <c r="R42" s="74" t="str">
        <f>IF(AND(G42&gt;0,H42&gt;0,I42&gt;0),IF(ISBLANK(Q42),IF(ISBLANK(O42),"",(I42-G42)*VLOOKUP(O42,VLookups!$A$4:$B$13,2,FALSE)),Q42),"")</f>
        <v/>
      </c>
      <c r="S42" s="75" t="str">
        <f t="shared" si="2"/>
        <v/>
      </c>
      <c r="T42" s="95"/>
      <c r="U42" s="270" t="str">
        <f>IF(AND(T42&gt;0,H42&gt;0,NOT(R42="")),ABS(VLOOKUP($T$1,VLookups!$A$43:$B$44,2,FALSE)-_xlfn.NORM.DIST(T42,N42,R42,TRUE)),"")</f>
        <v/>
      </c>
      <c r="V42" s="94" t="str">
        <f>IF(AND($G42&gt;0,$H42&gt;0,$I42&gt;0,NOT(ISBLANK($O42))),_xlfn.NORM.INV(ABS(VLOOKUP($T$1,VLookups!$A$43:$B$44,2,FALSE)-V$3),$N42,$R42),"")</f>
        <v/>
      </c>
      <c r="W42" s="93" t="str">
        <f>IF(AND($G42&gt;0,$H42&gt;0,$I42&gt;0,NOT(ISBLANK($O42))),_xlfn.NORM.INV(ABS(VLOOKUP($T$1,VLookups!$A$43:$B$44,2,FALSE)-W$3),$N42,$R42),"")</f>
        <v/>
      </c>
      <c r="X42" s="94" t="str">
        <f>IF(AND($G42&gt;0,$H42&gt;0,$I42&gt;0,NOT(ISBLANK($O42))),_xlfn.NORM.INV(ABS(VLOOKUP($T$1,VLookups!$A$43:$B$44,2,FALSE)-X$3),$N42,$R42),"")</f>
        <v/>
      </c>
      <c r="Y42" s="93" t="str">
        <f>IF(AND($G42&gt;0,$H42&gt;0,$I42&gt;0,NOT(ISBLANK($O42))),_xlfn.NORM.INV(ABS(VLOOKUP($T$1,VLookups!$A$43:$B$44,2,FALSE)-Y$3),$N42,$R42),"")</f>
        <v/>
      </c>
      <c r="Z42" s="94" t="str">
        <f>IF(AND($G42&gt;0,$H42&gt;0,$I42&gt;0,NOT(ISBLANK($O42))),_xlfn.NORM.INV(ABS(VLOOKUP($T$1,VLookups!$A$43:$B$44,2,FALSE)-Z$3),$N42,$R42),"")</f>
        <v/>
      </c>
      <c r="AA42" s="93" t="str">
        <f>IF(AND($G42&gt;0,$H42&gt;0,$I42&gt;0,NOT(ISBLANK($O42))),_xlfn.NORM.INV(ABS(VLOOKUP($T$1,VLookups!$A$43:$B$44,2,FALSE)-AA$3),$N42,$R42),"")</f>
        <v/>
      </c>
      <c r="AB42" s="5"/>
      <c r="AC42" s="168" t="str">
        <f t="shared" si="35"/>
        <v/>
      </c>
      <c r="AD42" s="49" t="str">
        <f t="shared" si="104"/>
        <v/>
      </c>
      <c r="AE42" s="49" t="str">
        <f t="shared" si="104"/>
        <v/>
      </c>
      <c r="AF42" s="49" t="str">
        <f t="shared" si="104"/>
        <v/>
      </c>
      <c r="AG42" s="49" t="str">
        <f t="shared" si="104"/>
        <v/>
      </c>
      <c r="AH42" s="49" t="str">
        <f t="shared" si="104"/>
        <v/>
      </c>
      <c r="AI42" s="49" t="str">
        <f t="shared" si="104"/>
        <v/>
      </c>
      <c r="AJ42" s="49" t="str">
        <f t="shared" si="104"/>
        <v/>
      </c>
      <c r="AK42" s="49" t="str">
        <f t="shared" si="104"/>
        <v/>
      </c>
      <c r="AL42" s="49" t="str">
        <f t="shared" si="104"/>
        <v/>
      </c>
      <c r="AM42" s="49" t="str">
        <f t="shared" si="104"/>
        <v/>
      </c>
      <c r="AN42" s="49" t="str">
        <f t="shared" si="104"/>
        <v/>
      </c>
      <c r="AO42" s="49" t="str">
        <f t="shared" si="104"/>
        <v/>
      </c>
      <c r="AP42" s="49" t="str">
        <f t="shared" si="104"/>
        <v/>
      </c>
      <c r="AQ42" s="49" t="str">
        <f t="shared" si="104"/>
        <v/>
      </c>
      <c r="AR42" s="49" t="str">
        <f t="shared" si="104"/>
        <v/>
      </c>
      <c r="AS42" s="49" t="str">
        <f t="shared" si="104"/>
        <v/>
      </c>
      <c r="AT42" s="49" t="str">
        <f t="shared" si="100"/>
        <v/>
      </c>
      <c r="AU42" s="49" t="str">
        <f t="shared" si="100"/>
        <v/>
      </c>
      <c r="AV42" s="49" t="str">
        <f t="shared" si="100"/>
        <v/>
      </c>
      <c r="AW42" s="49" t="str">
        <f t="shared" si="100"/>
        <v/>
      </c>
      <c r="AX42" s="49" t="str">
        <f t="shared" si="100"/>
        <v/>
      </c>
      <c r="AY42" s="49" t="str">
        <f t="shared" si="100"/>
        <v/>
      </c>
      <c r="AZ42" s="49" t="str">
        <f t="shared" si="100"/>
        <v/>
      </c>
      <c r="BA42" s="49" t="str">
        <f t="shared" si="100"/>
        <v/>
      </c>
      <c r="BB42" s="49" t="str">
        <f t="shared" si="100"/>
        <v/>
      </c>
      <c r="BC42" s="49" t="str">
        <f t="shared" si="100"/>
        <v/>
      </c>
      <c r="BD42" s="49" t="str">
        <f t="shared" si="100"/>
        <v/>
      </c>
      <c r="BE42" s="49" t="str">
        <f t="shared" si="100"/>
        <v/>
      </c>
      <c r="BF42" s="49" t="str">
        <f t="shared" si="100"/>
        <v/>
      </c>
      <c r="BG42" s="49" t="str">
        <f t="shared" si="100"/>
        <v/>
      </c>
      <c r="BH42" s="49" t="str">
        <f t="shared" si="100"/>
        <v/>
      </c>
      <c r="BI42" s="49" t="str">
        <f t="shared" si="101"/>
        <v/>
      </c>
      <c r="BJ42" s="49" t="str">
        <f t="shared" si="101"/>
        <v/>
      </c>
      <c r="BK42" s="49" t="str">
        <f t="shared" si="101"/>
        <v/>
      </c>
      <c r="BL42" s="49" t="str">
        <f t="shared" si="101"/>
        <v/>
      </c>
      <c r="BM42" s="49" t="str">
        <f t="shared" si="101"/>
        <v/>
      </c>
      <c r="BN42" s="49" t="str">
        <f t="shared" si="101"/>
        <v/>
      </c>
      <c r="BO42" s="49" t="str">
        <f t="shared" si="101"/>
        <v/>
      </c>
      <c r="BP42" s="49" t="str">
        <f t="shared" si="101"/>
        <v/>
      </c>
      <c r="BQ42" s="49" t="str">
        <f t="shared" si="101"/>
        <v/>
      </c>
      <c r="BR42" s="49" t="str">
        <f t="shared" si="101"/>
        <v/>
      </c>
      <c r="BS42" s="49" t="str">
        <f t="shared" si="101"/>
        <v/>
      </c>
      <c r="BT42" s="49" t="str">
        <f t="shared" si="101"/>
        <v/>
      </c>
      <c r="BU42" s="49" t="str">
        <f t="shared" si="101"/>
        <v/>
      </c>
      <c r="BV42" s="49" t="str">
        <f t="shared" si="101"/>
        <v/>
      </c>
      <c r="BW42" s="49" t="str">
        <f t="shared" si="101"/>
        <v/>
      </c>
      <c r="BX42" s="49" t="str">
        <f t="shared" si="101"/>
        <v/>
      </c>
      <c r="BY42" s="49" t="str">
        <f t="shared" si="99"/>
        <v/>
      </c>
      <c r="BZ42" s="49" t="str">
        <f t="shared" si="99"/>
        <v/>
      </c>
      <c r="CA42" s="49" t="str">
        <f t="shared" si="99"/>
        <v/>
      </c>
      <c r="CB42" s="49" t="str">
        <f t="shared" si="99"/>
        <v/>
      </c>
      <c r="CC42" s="49" t="str">
        <f t="shared" si="99"/>
        <v/>
      </c>
      <c r="CD42" s="49" t="str">
        <f t="shared" si="99"/>
        <v/>
      </c>
      <c r="CE42" s="49" t="str">
        <f t="shared" si="99"/>
        <v/>
      </c>
      <c r="CF42" s="49" t="str">
        <f t="shared" si="99"/>
        <v/>
      </c>
      <c r="CG42" s="49" t="str">
        <f t="shared" si="99"/>
        <v/>
      </c>
      <c r="CH42" s="49" t="str">
        <f t="shared" si="99"/>
        <v/>
      </c>
      <c r="CI42" s="49" t="str">
        <f t="shared" si="99"/>
        <v/>
      </c>
      <c r="CJ42" s="49" t="str">
        <f t="shared" si="102"/>
        <v/>
      </c>
      <c r="CK42" s="49" t="str">
        <f t="shared" si="102"/>
        <v/>
      </c>
      <c r="CL42" s="49" t="str">
        <f t="shared" si="102"/>
        <v/>
      </c>
      <c r="CM42" s="49" t="str">
        <f t="shared" si="102"/>
        <v/>
      </c>
      <c r="CN42" s="49" t="str">
        <f t="shared" si="102"/>
        <v/>
      </c>
      <c r="CO42" s="49" t="str">
        <f t="shared" si="102"/>
        <v/>
      </c>
      <c r="CP42" s="49" t="str">
        <f t="shared" si="102"/>
        <v/>
      </c>
      <c r="CQ42" s="49" t="str">
        <f t="shared" si="102"/>
        <v/>
      </c>
      <c r="CR42" s="49" t="str">
        <f t="shared" si="102"/>
        <v/>
      </c>
      <c r="CS42" s="49" t="str">
        <f t="shared" si="102"/>
        <v/>
      </c>
      <c r="CT42" s="49" t="str">
        <f t="shared" si="102"/>
        <v/>
      </c>
      <c r="CU42" s="49" t="str">
        <f t="shared" si="102"/>
        <v/>
      </c>
      <c r="CV42" s="49" t="str">
        <f t="shared" si="102"/>
        <v/>
      </c>
      <c r="CW42" s="49" t="str">
        <f t="shared" si="102"/>
        <v/>
      </c>
      <c r="CX42" s="49" t="str">
        <f t="shared" si="102"/>
        <v/>
      </c>
      <c r="CY42" s="49" t="str">
        <f t="shared" si="102"/>
        <v/>
      </c>
      <c r="CZ42" s="49" t="str">
        <f t="shared" si="103"/>
        <v/>
      </c>
      <c r="DA42" s="49" t="str">
        <f t="shared" si="103"/>
        <v/>
      </c>
      <c r="DB42" s="49" t="str">
        <f t="shared" si="103"/>
        <v/>
      </c>
      <c r="DC42" s="49" t="str">
        <f t="shared" si="103"/>
        <v/>
      </c>
      <c r="DD42" s="49" t="str">
        <f t="shared" si="103"/>
        <v/>
      </c>
      <c r="DE42" s="49" t="str">
        <f t="shared" si="103"/>
        <v/>
      </c>
      <c r="DF42" s="49" t="str">
        <f t="shared" si="103"/>
        <v/>
      </c>
      <c r="DG42" s="49" t="str">
        <f t="shared" si="103"/>
        <v/>
      </c>
      <c r="DH42" s="49" t="str">
        <f t="shared" si="103"/>
        <v/>
      </c>
      <c r="DI42" s="49" t="str">
        <f t="shared" si="103"/>
        <v/>
      </c>
      <c r="DJ42" s="49" t="str">
        <f t="shared" si="103"/>
        <v/>
      </c>
      <c r="DK42" s="49" t="str">
        <f t="shared" si="103"/>
        <v/>
      </c>
      <c r="DL42" s="49" t="str">
        <f t="shared" si="103"/>
        <v/>
      </c>
      <c r="DM42" s="49" t="str">
        <f t="shared" si="103"/>
        <v/>
      </c>
      <c r="DN42" s="49" t="str">
        <f t="shared" si="103"/>
        <v/>
      </c>
      <c r="DO42" s="49" t="str">
        <f t="shared" si="103"/>
        <v/>
      </c>
      <c r="DP42" s="49" t="str">
        <f t="shared" si="84"/>
        <v/>
      </c>
      <c r="DQ42" s="49" t="str">
        <f t="shared" si="72"/>
        <v/>
      </c>
      <c r="DR42" s="49" t="str">
        <f t="shared" si="72"/>
        <v/>
      </c>
      <c r="DS42" s="49" t="str">
        <f t="shared" si="72"/>
        <v/>
      </c>
      <c r="DT42" s="49" t="str">
        <f t="shared" si="72"/>
        <v/>
      </c>
      <c r="DU42" s="49" t="str">
        <f t="shared" si="72"/>
        <v/>
      </c>
      <c r="DV42" s="49" t="str">
        <f t="shared" si="72"/>
        <v/>
      </c>
      <c r="DW42" s="49" t="str">
        <f t="shared" si="85"/>
        <v/>
      </c>
      <c r="DX42" s="49" t="str">
        <f t="shared" si="85"/>
        <v/>
      </c>
      <c r="DY42" s="49" t="str">
        <f t="shared" si="85"/>
        <v/>
      </c>
      <c r="DZ42" s="183" t="str">
        <f t="shared" si="37"/>
        <v/>
      </c>
      <c r="EA42" s="49" t="str">
        <f t="shared" si="98"/>
        <v/>
      </c>
      <c r="EB42" s="49" t="str">
        <f t="shared" si="98"/>
        <v/>
      </c>
      <c r="EC42" s="49" t="str">
        <f t="shared" si="98"/>
        <v/>
      </c>
      <c r="ED42" s="49" t="str">
        <f t="shared" si="98"/>
        <v/>
      </c>
      <c r="EE42" s="49" t="str">
        <f t="shared" si="98"/>
        <v/>
      </c>
      <c r="EF42" s="49" t="str">
        <f t="shared" si="98"/>
        <v/>
      </c>
      <c r="EG42" s="49" t="str">
        <f t="shared" si="98"/>
        <v/>
      </c>
      <c r="EH42" s="49" t="str">
        <f t="shared" si="98"/>
        <v/>
      </c>
      <c r="EI42" s="49" t="str">
        <f t="shared" si="98"/>
        <v/>
      </c>
      <c r="EJ42" s="49" t="str">
        <f t="shared" si="98"/>
        <v/>
      </c>
      <c r="EK42" s="49" t="str">
        <f t="shared" si="98"/>
        <v/>
      </c>
      <c r="EL42" s="49" t="str">
        <f t="shared" si="98"/>
        <v/>
      </c>
      <c r="EM42" s="49" t="str">
        <f t="shared" si="98"/>
        <v/>
      </c>
      <c r="EN42" s="49" t="str">
        <f t="shared" si="98"/>
        <v/>
      </c>
      <c r="EO42" s="49" t="str">
        <f t="shared" si="98"/>
        <v/>
      </c>
      <c r="EP42" s="49" t="str">
        <f t="shared" si="86"/>
        <v/>
      </c>
      <c r="EQ42" s="49" t="str">
        <f t="shared" si="86"/>
        <v/>
      </c>
      <c r="ER42" s="49" t="str">
        <f t="shared" si="86"/>
        <v/>
      </c>
      <c r="ES42" s="49" t="str">
        <f t="shared" si="86"/>
        <v/>
      </c>
      <c r="ET42" s="49" t="str">
        <f t="shared" si="86"/>
        <v/>
      </c>
      <c r="EU42" s="49" t="str">
        <f t="shared" si="86"/>
        <v/>
      </c>
      <c r="EV42" s="49" t="str">
        <f t="shared" si="86"/>
        <v/>
      </c>
      <c r="EW42" s="49" t="str">
        <f t="shared" si="86"/>
        <v/>
      </c>
      <c r="EX42" s="49" t="str">
        <f t="shared" si="86"/>
        <v/>
      </c>
      <c r="EY42" s="49" t="str">
        <f t="shared" si="86"/>
        <v/>
      </c>
      <c r="EZ42" s="49" t="str">
        <f t="shared" si="86"/>
        <v/>
      </c>
      <c r="FA42" s="49" t="str">
        <f t="shared" si="86"/>
        <v/>
      </c>
      <c r="FB42" s="49" t="str">
        <f t="shared" si="86"/>
        <v/>
      </c>
      <c r="FC42" s="49" t="str">
        <f t="shared" si="86"/>
        <v/>
      </c>
      <c r="FD42" s="49" t="str">
        <f t="shared" si="73"/>
        <v/>
      </c>
      <c r="FE42" s="49" t="str">
        <f t="shared" si="73"/>
        <v/>
      </c>
      <c r="FF42" s="49" t="str">
        <f t="shared" si="73"/>
        <v/>
      </c>
      <c r="FG42" s="49" t="str">
        <f t="shared" si="73"/>
        <v/>
      </c>
      <c r="FH42" s="49" t="str">
        <f t="shared" si="73"/>
        <v/>
      </c>
      <c r="FI42" s="49" t="str">
        <f t="shared" si="73"/>
        <v/>
      </c>
      <c r="FJ42" s="49" t="str">
        <f t="shared" si="73"/>
        <v/>
      </c>
      <c r="FK42" s="49" t="str">
        <f t="shared" si="73"/>
        <v/>
      </c>
      <c r="FL42" s="49" t="str">
        <f t="shared" si="73"/>
        <v/>
      </c>
      <c r="FM42" s="49" t="str">
        <f t="shared" si="73"/>
        <v/>
      </c>
      <c r="FN42" s="49" t="str">
        <f t="shared" si="73"/>
        <v/>
      </c>
      <c r="FO42" s="49" t="str">
        <f t="shared" si="73"/>
        <v/>
      </c>
      <c r="FP42" s="49" t="str">
        <f t="shared" si="73"/>
        <v/>
      </c>
      <c r="FQ42" s="49" t="str">
        <f t="shared" si="73"/>
        <v/>
      </c>
      <c r="FR42" s="49" t="str">
        <f t="shared" si="73"/>
        <v/>
      </c>
      <c r="FS42" s="49" t="str">
        <f t="shared" si="73"/>
        <v/>
      </c>
      <c r="FT42" s="49" t="str">
        <f t="shared" si="74"/>
        <v/>
      </c>
      <c r="FU42" s="49" t="str">
        <f t="shared" si="74"/>
        <v/>
      </c>
      <c r="FV42" s="49" t="str">
        <f t="shared" si="74"/>
        <v/>
      </c>
      <c r="FW42" s="49" t="str">
        <f t="shared" si="74"/>
        <v/>
      </c>
      <c r="FX42" s="49" t="str">
        <f t="shared" si="74"/>
        <v/>
      </c>
      <c r="FY42" s="49" t="str">
        <f t="shared" si="74"/>
        <v/>
      </c>
      <c r="FZ42" s="49" t="str">
        <f t="shared" si="74"/>
        <v/>
      </c>
      <c r="GA42" s="49" t="str">
        <f t="shared" si="74"/>
        <v/>
      </c>
      <c r="GB42" s="49" t="str">
        <f t="shared" si="74"/>
        <v/>
      </c>
      <c r="GC42" s="49" t="str">
        <f t="shared" si="74"/>
        <v/>
      </c>
      <c r="GD42" s="49" t="str">
        <f t="shared" si="74"/>
        <v/>
      </c>
      <c r="GE42" s="49" t="str">
        <f t="shared" si="74"/>
        <v/>
      </c>
      <c r="GF42" s="49" t="str">
        <f t="shared" si="74"/>
        <v/>
      </c>
      <c r="GG42" s="49" t="str">
        <f t="shared" si="74"/>
        <v/>
      </c>
      <c r="GH42" s="49" t="str">
        <f t="shared" si="74"/>
        <v/>
      </c>
      <c r="GI42" s="49" t="str">
        <f t="shared" si="74"/>
        <v/>
      </c>
      <c r="GJ42" s="49" t="str">
        <f t="shared" si="75"/>
        <v/>
      </c>
      <c r="GK42" s="49" t="str">
        <f t="shared" si="75"/>
        <v/>
      </c>
      <c r="GL42" s="49" t="str">
        <f t="shared" si="75"/>
        <v/>
      </c>
      <c r="GM42" s="49" t="str">
        <f t="shared" si="75"/>
        <v/>
      </c>
      <c r="GN42" s="49" t="str">
        <f t="shared" si="75"/>
        <v/>
      </c>
      <c r="GO42" s="49" t="str">
        <f t="shared" si="75"/>
        <v/>
      </c>
      <c r="GP42" s="49" t="str">
        <f t="shared" si="75"/>
        <v/>
      </c>
      <c r="GQ42" s="49" t="str">
        <f t="shared" si="75"/>
        <v/>
      </c>
      <c r="GR42" s="49" t="str">
        <f t="shared" si="75"/>
        <v/>
      </c>
      <c r="GS42" s="49" t="str">
        <f t="shared" si="75"/>
        <v/>
      </c>
      <c r="GT42" s="49" t="str">
        <f t="shared" si="75"/>
        <v/>
      </c>
      <c r="GU42" s="49" t="str">
        <f t="shared" si="75"/>
        <v/>
      </c>
      <c r="GV42" s="49" t="str">
        <f t="shared" si="75"/>
        <v/>
      </c>
      <c r="GW42" s="49" t="str">
        <f t="shared" si="75"/>
        <v/>
      </c>
      <c r="GX42" s="49" t="str">
        <f t="shared" si="75"/>
        <v/>
      </c>
      <c r="GY42" s="49" t="str">
        <f t="shared" si="75"/>
        <v/>
      </c>
      <c r="GZ42" s="49" t="str">
        <f t="shared" si="76"/>
        <v/>
      </c>
      <c r="HA42" s="49" t="str">
        <f t="shared" si="76"/>
        <v/>
      </c>
      <c r="HB42" s="49" t="str">
        <f t="shared" si="76"/>
        <v/>
      </c>
      <c r="HC42" s="49" t="str">
        <f t="shared" si="76"/>
        <v/>
      </c>
      <c r="HD42" s="49" t="str">
        <f t="shared" si="76"/>
        <v/>
      </c>
      <c r="HE42" s="49" t="str">
        <f t="shared" si="76"/>
        <v/>
      </c>
      <c r="HF42" s="49" t="str">
        <f t="shared" si="76"/>
        <v/>
      </c>
      <c r="HG42" s="49" t="str">
        <f t="shared" si="76"/>
        <v/>
      </c>
      <c r="HH42" s="49" t="str">
        <f t="shared" si="76"/>
        <v/>
      </c>
      <c r="HI42" s="49" t="str">
        <f t="shared" si="76"/>
        <v/>
      </c>
      <c r="HJ42" s="49" t="str">
        <f t="shared" si="76"/>
        <v/>
      </c>
      <c r="HK42" s="49" t="str">
        <f t="shared" si="76"/>
        <v/>
      </c>
      <c r="HL42" s="49" t="str">
        <f t="shared" si="76"/>
        <v/>
      </c>
      <c r="HM42" s="49" t="str">
        <f t="shared" si="76"/>
        <v/>
      </c>
      <c r="HN42" s="49" t="str">
        <f t="shared" si="76"/>
        <v/>
      </c>
      <c r="HO42" s="49" t="str">
        <f t="shared" si="76"/>
        <v/>
      </c>
      <c r="HP42" s="49" t="str">
        <f t="shared" si="77"/>
        <v/>
      </c>
      <c r="HQ42" s="49" t="str">
        <f t="shared" si="77"/>
        <v/>
      </c>
      <c r="HR42" s="49" t="str">
        <f t="shared" si="46"/>
        <v/>
      </c>
      <c r="HS42" s="49" t="str">
        <f t="shared" si="16"/>
        <v/>
      </c>
      <c r="HT42" s="49" t="str">
        <f t="shared" si="16"/>
        <v/>
      </c>
      <c r="HU42" s="49" t="str">
        <f t="shared" si="16"/>
        <v/>
      </c>
      <c r="HV42" s="49" t="str">
        <f t="shared" si="16"/>
        <v/>
      </c>
      <c r="HW42" s="169" t="e">
        <f t="shared" si="56"/>
        <v>#N/A</v>
      </c>
      <c r="HX42" s="169" t="e">
        <f t="shared" si="56"/>
        <v>#N/A</v>
      </c>
      <c r="HY42" s="169" t="e">
        <f t="shared" si="56"/>
        <v>#N/A</v>
      </c>
      <c r="HZ42" s="169" t="e">
        <f t="shared" si="56"/>
        <v>#N/A</v>
      </c>
      <c r="IA42" s="169" t="e">
        <f t="shared" si="56"/>
        <v>#N/A</v>
      </c>
      <c r="IB42" s="169" t="e">
        <f t="shared" si="56"/>
        <v>#N/A</v>
      </c>
      <c r="IC42" s="169" t="e">
        <f t="shared" si="56"/>
        <v>#N/A</v>
      </c>
      <c r="ID42" s="169" t="e">
        <f t="shared" si="56"/>
        <v>#N/A</v>
      </c>
      <c r="IE42" s="169" t="e">
        <f t="shared" si="56"/>
        <v>#N/A</v>
      </c>
      <c r="IF42" s="169" t="e">
        <f t="shared" si="56"/>
        <v>#N/A</v>
      </c>
      <c r="IG42" s="169" t="e">
        <f t="shared" si="56"/>
        <v>#N/A</v>
      </c>
      <c r="IH42" s="169" t="e">
        <f t="shared" si="56"/>
        <v>#N/A</v>
      </c>
      <c r="II42" s="169" t="e">
        <f t="shared" si="56"/>
        <v>#N/A</v>
      </c>
      <c r="IJ42" s="169" t="e">
        <f t="shared" si="56"/>
        <v>#N/A</v>
      </c>
      <c r="IK42" s="169" t="e">
        <f t="shared" si="56"/>
        <v>#N/A</v>
      </c>
      <c r="IL42" s="169" t="e">
        <f t="shared" si="56"/>
        <v>#N/A</v>
      </c>
      <c r="IM42" s="169" t="e">
        <f t="shared" si="78"/>
        <v>#N/A</v>
      </c>
      <c r="IN42" s="169" t="e">
        <f t="shared" si="78"/>
        <v>#N/A</v>
      </c>
      <c r="IO42" s="169" t="e">
        <f t="shared" si="78"/>
        <v>#N/A</v>
      </c>
      <c r="IP42" s="169" t="e">
        <f t="shared" si="78"/>
        <v>#N/A</v>
      </c>
      <c r="IQ42" s="169" t="e">
        <f t="shared" si="78"/>
        <v>#N/A</v>
      </c>
      <c r="IR42" s="169" t="e">
        <f t="shared" si="78"/>
        <v>#N/A</v>
      </c>
      <c r="IS42" s="169" t="e">
        <f t="shared" si="78"/>
        <v>#N/A</v>
      </c>
      <c r="IT42" s="169" t="e">
        <f t="shared" si="78"/>
        <v>#N/A</v>
      </c>
      <c r="IU42" s="169" t="e">
        <f t="shared" si="78"/>
        <v>#N/A</v>
      </c>
      <c r="IV42" s="169" t="e">
        <f t="shared" si="78"/>
        <v>#N/A</v>
      </c>
      <c r="IW42" s="169" t="e">
        <f t="shared" si="78"/>
        <v>#N/A</v>
      </c>
      <c r="IX42" s="169" t="e">
        <f t="shared" si="78"/>
        <v>#N/A</v>
      </c>
      <c r="IY42" s="169" t="e">
        <f t="shared" si="78"/>
        <v>#N/A</v>
      </c>
      <c r="IZ42" s="169" t="e">
        <f t="shared" si="78"/>
        <v>#N/A</v>
      </c>
      <c r="JA42" s="169" t="e">
        <f t="shared" si="78"/>
        <v>#N/A</v>
      </c>
      <c r="JB42" s="169" t="e">
        <f t="shared" si="78"/>
        <v>#N/A</v>
      </c>
      <c r="JC42" s="169" t="e">
        <f t="shared" si="87"/>
        <v>#N/A</v>
      </c>
      <c r="JD42" s="169" t="e">
        <f t="shared" si="87"/>
        <v>#N/A</v>
      </c>
      <c r="JE42" s="169" t="e">
        <f t="shared" si="88"/>
        <v>#N/A</v>
      </c>
      <c r="JF42" s="169" t="e">
        <f t="shared" si="88"/>
        <v>#N/A</v>
      </c>
      <c r="JG42" s="169" t="e">
        <f t="shared" si="88"/>
        <v>#N/A</v>
      </c>
      <c r="JH42" s="169" t="e">
        <f t="shared" si="88"/>
        <v>#N/A</v>
      </c>
      <c r="JI42" s="169" t="e">
        <f t="shared" si="88"/>
        <v>#N/A</v>
      </c>
      <c r="JJ42" s="169" t="e">
        <f t="shared" si="88"/>
        <v>#N/A</v>
      </c>
      <c r="JK42" s="169" t="e">
        <f t="shared" si="88"/>
        <v>#N/A</v>
      </c>
      <c r="JL42" s="169" t="e">
        <f t="shared" si="88"/>
        <v>#N/A</v>
      </c>
      <c r="JM42" s="169" t="e">
        <f t="shared" si="88"/>
        <v>#N/A</v>
      </c>
      <c r="JN42" s="169" t="e">
        <f t="shared" si="88"/>
        <v>#N/A</v>
      </c>
      <c r="JO42" s="169" t="e">
        <f t="shared" si="88"/>
        <v>#N/A</v>
      </c>
      <c r="JP42" s="169" t="e">
        <f t="shared" si="88"/>
        <v>#N/A</v>
      </c>
      <c r="JQ42" s="169" t="e">
        <f t="shared" si="88"/>
        <v>#N/A</v>
      </c>
      <c r="JR42" s="169" t="e">
        <f t="shared" si="88"/>
        <v>#N/A</v>
      </c>
      <c r="JS42" s="169" t="e">
        <f t="shared" si="88"/>
        <v>#N/A</v>
      </c>
      <c r="JT42" s="169" t="e">
        <f t="shared" si="79"/>
        <v>#N/A</v>
      </c>
      <c r="JU42" s="169" t="e">
        <f t="shared" si="79"/>
        <v>#N/A</v>
      </c>
      <c r="JV42" s="169" t="e">
        <f t="shared" si="79"/>
        <v>#N/A</v>
      </c>
      <c r="JW42" s="169" t="e">
        <f t="shared" si="79"/>
        <v>#N/A</v>
      </c>
      <c r="JX42" s="169" t="e">
        <f t="shared" si="79"/>
        <v>#N/A</v>
      </c>
      <c r="JY42" s="169" t="e">
        <f t="shared" si="79"/>
        <v>#N/A</v>
      </c>
      <c r="JZ42" s="169" t="e">
        <f t="shared" si="79"/>
        <v>#N/A</v>
      </c>
      <c r="KA42" s="169" t="e">
        <f t="shared" si="79"/>
        <v>#N/A</v>
      </c>
      <c r="KB42" s="169" t="e">
        <f t="shared" si="79"/>
        <v>#N/A</v>
      </c>
      <c r="KC42" s="169" t="e">
        <f t="shared" si="79"/>
        <v>#N/A</v>
      </c>
      <c r="KD42" s="169" t="e">
        <f t="shared" si="79"/>
        <v>#N/A</v>
      </c>
      <c r="KE42" s="169" t="e">
        <f t="shared" si="79"/>
        <v>#N/A</v>
      </c>
      <c r="KF42" s="169" t="e">
        <f t="shared" si="79"/>
        <v>#N/A</v>
      </c>
      <c r="KG42" s="169" t="e">
        <f t="shared" si="79"/>
        <v>#N/A</v>
      </c>
      <c r="KH42" s="169" t="e">
        <f t="shared" si="79"/>
        <v>#N/A</v>
      </c>
      <c r="KI42" s="169" t="e">
        <f t="shared" si="79"/>
        <v>#N/A</v>
      </c>
      <c r="KJ42" s="169" t="e">
        <f t="shared" si="89"/>
        <v>#N/A</v>
      </c>
      <c r="KK42" s="169" t="e">
        <f t="shared" si="89"/>
        <v>#N/A</v>
      </c>
      <c r="KL42" s="169" t="e">
        <f t="shared" si="89"/>
        <v>#N/A</v>
      </c>
      <c r="KM42" s="169" t="e">
        <f t="shared" si="89"/>
        <v>#N/A</v>
      </c>
      <c r="KN42" s="169" t="e">
        <f t="shared" si="89"/>
        <v>#N/A</v>
      </c>
      <c r="KO42" s="169" t="e">
        <f t="shared" si="89"/>
        <v>#N/A</v>
      </c>
      <c r="KP42" s="169" t="e">
        <f t="shared" si="89"/>
        <v>#N/A</v>
      </c>
      <c r="KQ42" s="169" t="e">
        <f t="shared" si="89"/>
        <v>#N/A</v>
      </c>
      <c r="KR42" s="169" t="e">
        <f t="shared" si="89"/>
        <v>#N/A</v>
      </c>
      <c r="KS42" s="169" t="e">
        <f t="shared" si="89"/>
        <v>#N/A</v>
      </c>
      <c r="KT42" s="169" t="e">
        <f t="shared" si="89"/>
        <v>#N/A</v>
      </c>
      <c r="KU42" s="169" t="e">
        <f t="shared" si="89"/>
        <v>#N/A</v>
      </c>
      <c r="KV42" s="169" t="e">
        <f t="shared" si="89"/>
        <v>#N/A</v>
      </c>
      <c r="KW42" s="169" t="e">
        <f t="shared" si="89"/>
        <v>#N/A</v>
      </c>
      <c r="KX42" s="169" t="e">
        <f t="shared" si="89"/>
        <v>#N/A</v>
      </c>
      <c r="KY42" s="169" t="e">
        <f t="shared" si="89"/>
        <v>#N/A</v>
      </c>
      <c r="KZ42" s="169" t="e">
        <f t="shared" si="80"/>
        <v>#N/A</v>
      </c>
      <c r="LA42" s="169" t="e">
        <f t="shared" si="80"/>
        <v>#N/A</v>
      </c>
      <c r="LB42" s="169" t="e">
        <f t="shared" si="80"/>
        <v>#N/A</v>
      </c>
      <c r="LC42" s="169" t="e">
        <f t="shared" si="80"/>
        <v>#N/A</v>
      </c>
      <c r="LD42" s="169" t="e">
        <f t="shared" si="80"/>
        <v>#N/A</v>
      </c>
      <c r="LE42" s="169" t="e">
        <f t="shared" si="80"/>
        <v>#N/A</v>
      </c>
      <c r="LF42" s="169" t="e">
        <f t="shared" si="80"/>
        <v>#N/A</v>
      </c>
      <c r="LG42" s="169" t="e">
        <f t="shared" si="80"/>
        <v>#N/A</v>
      </c>
      <c r="LH42" s="169" t="e">
        <f t="shared" si="80"/>
        <v>#N/A</v>
      </c>
      <c r="LI42" s="169" t="e">
        <f t="shared" si="80"/>
        <v>#N/A</v>
      </c>
      <c r="LJ42" s="169" t="e">
        <f t="shared" si="80"/>
        <v>#N/A</v>
      </c>
      <c r="LK42" s="169" t="e">
        <f t="shared" si="80"/>
        <v>#N/A</v>
      </c>
      <c r="LL42" s="169" t="e">
        <f t="shared" si="80"/>
        <v>#N/A</v>
      </c>
      <c r="LM42" s="169" t="e">
        <f t="shared" si="80"/>
        <v>#N/A</v>
      </c>
      <c r="LN42" s="169" t="e">
        <f t="shared" si="90"/>
        <v>#N/A</v>
      </c>
      <c r="LO42" s="169" t="e">
        <f t="shared" si="90"/>
        <v>#N/A</v>
      </c>
      <c r="LP42" s="169" t="e">
        <f t="shared" si="90"/>
        <v>#N/A</v>
      </c>
      <c r="LQ42" s="169" t="e">
        <f t="shared" si="91"/>
        <v>#N/A</v>
      </c>
      <c r="LR42" s="169" t="e">
        <f t="shared" si="91"/>
        <v>#N/A</v>
      </c>
      <c r="LS42" s="169" t="e">
        <f t="shared" si="91"/>
        <v>#N/A</v>
      </c>
      <c r="LT42" s="169" t="e">
        <f t="shared" si="91"/>
        <v>#N/A</v>
      </c>
      <c r="LU42" s="169" t="e">
        <f t="shared" si="91"/>
        <v>#N/A</v>
      </c>
      <c r="LV42" s="169" t="e">
        <f t="shared" si="91"/>
        <v>#N/A</v>
      </c>
      <c r="LW42" s="169" t="e">
        <f t="shared" si="91"/>
        <v>#N/A</v>
      </c>
      <c r="LX42" s="169" t="e">
        <f t="shared" si="91"/>
        <v>#N/A</v>
      </c>
      <c r="LY42" s="169" t="e">
        <f t="shared" si="91"/>
        <v>#N/A</v>
      </c>
      <c r="LZ42" s="169" t="e">
        <f t="shared" si="91"/>
        <v>#N/A</v>
      </c>
      <c r="MA42" s="169" t="e">
        <f t="shared" si="91"/>
        <v>#N/A</v>
      </c>
      <c r="MB42" s="169" t="e">
        <f t="shared" si="91"/>
        <v>#N/A</v>
      </c>
      <c r="MC42" s="169" t="e">
        <f t="shared" si="91"/>
        <v>#N/A</v>
      </c>
      <c r="MD42" s="169" t="e">
        <f t="shared" si="91"/>
        <v>#N/A</v>
      </c>
      <c r="ME42" s="169" t="e">
        <f t="shared" si="91"/>
        <v>#N/A</v>
      </c>
      <c r="MF42" s="169" t="e">
        <f t="shared" si="81"/>
        <v>#N/A</v>
      </c>
      <c r="MG42" s="169" t="e">
        <f t="shared" si="81"/>
        <v>#N/A</v>
      </c>
      <c r="MH42" s="169" t="e">
        <f t="shared" si="81"/>
        <v>#N/A</v>
      </c>
      <c r="MI42" s="169" t="e">
        <f t="shared" si="81"/>
        <v>#N/A</v>
      </c>
      <c r="MJ42" s="169" t="e">
        <f t="shared" si="81"/>
        <v>#N/A</v>
      </c>
      <c r="MK42" s="169" t="e">
        <f t="shared" si="81"/>
        <v>#N/A</v>
      </c>
      <c r="ML42" s="169" t="e">
        <f t="shared" si="81"/>
        <v>#N/A</v>
      </c>
      <c r="MM42" s="169" t="e">
        <f t="shared" si="81"/>
        <v>#N/A</v>
      </c>
      <c r="MN42" s="169" t="e">
        <f t="shared" si="81"/>
        <v>#N/A</v>
      </c>
      <c r="MO42" s="169" t="e">
        <f t="shared" si="81"/>
        <v>#N/A</v>
      </c>
      <c r="MP42" s="169" t="e">
        <f t="shared" si="81"/>
        <v>#N/A</v>
      </c>
      <c r="MQ42" s="169" t="e">
        <f t="shared" si="81"/>
        <v>#N/A</v>
      </c>
      <c r="MR42" s="169" t="e">
        <f t="shared" si="81"/>
        <v>#N/A</v>
      </c>
      <c r="MS42" s="169" t="e">
        <f t="shared" si="81"/>
        <v>#N/A</v>
      </c>
      <c r="MT42" s="169" t="e">
        <f t="shared" si="81"/>
        <v>#N/A</v>
      </c>
      <c r="MU42" s="169" t="e">
        <f t="shared" si="81"/>
        <v>#N/A</v>
      </c>
      <c r="MV42" s="169" t="e">
        <f t="shared" si="92"/>
        <v>#N/A</v>
      </c>
      <c r="MW42" s="169" t="e">
        <f t="shared" si="92"/>
        <v>#N/A</v>
      </c>
      <c r="MX42" s="169" t="e">
        <f t="shared" si="92"/>
        <v>#N/A</v>
      </c>
      <c r="MY42" s="169" t="e">
        <f t="shared" si="92"/>
        <v>#N/A</v>
      </c>
      <c r="MZ42" s="169" t="e">
        <f t="shared" si="92"/>
        <v>#N/A</v>
      </c>
      <c r="NA42" s="169" t="e">
        <f t="shared" si="92"/>
        <v>#N/A</v>
      </c>
      <c r="NB42" s="169" t="e">
        <f t="shared" si="92"/>
        <v>#N/A</v>
      </c>
      <c r="NC42" s="169" t="e">
        <f t="shared" si="92"/>
        <v>#N/A</v>
      </c>
      <c r="ND42" s="169" t="e">
        <f t="shared" si="92"/>
        <v>#N/A</v>
      </c>
      <c r="NE42" s="169" t="e">
        <f t="shared" si="92"/>
        <v>#N/A</v>
      </c>
      <c r="NF42" s="169" t="e">
        <f t="shared" si="92"/>
        <v>#N/A</v>
      </c>
      <c r="NG42" s="169" t="e">
        <f t="shared" si="92"/>
        <v>#N/A</v>
      </c>
      <c r="NH42" s="169" t="e">
        <f t="shared" si="92"/>
        <v>#N/A</v>
      </c>
      <c r="NI42" s="169" t="e">
        <f t="shared" si="92"/>
        <v>#N/A</v>
      </c>
      <c r="NJ42" s="169" t="e">
        <f t="shared" si="92"/>
        <v>#N/A</v>
      </c>
      <c r="NK42" s="169" t="e">
        <f t="shared" si="92"/>
        <v>#N/A</v>
      </c>
      <c r="NL42" s="169" t="e">
        <f t="shared" si="82"/>
        <v>#N/A</v>
      </c>
      <c r="NM42" s="169" t="e">
        <f t="shared" si="82"/>
        <v>#N/A</v>
      </c>
      <c r="NN42" s="169" t="e">
        <f t="shared" si="82"/>
        <v>#N/A</v>
      </c>
      <c r="NO42" s="169" t="e">
        <f t="shared" si="82"/>
        <v>#N/A</v>
      </c>
      <c r="NP42" s="169" t="e">
        <f t="shared" si="82"/>
        <v>#N/A</v>
      </c>
      <c r="NQ42" s="169" t="e">
        <f t="shared" si="82"/>
        <v>#N/A</v>
      </c>
      <c r="NR42" s="169" t="e">
        <f t="shared" si="82"/>
        <v>#N/A</v>
      </c>
      <c r="NS42" s="169" t="e">
        <f t="shared" si="82"/>
        <v>#N/A</v>
      </c>
      <c r="NT42" s="169" t="e">
        <f t="shared" si="82"/>
        <v>#N/A</v>
      </c>
      <c r="NU42" s="169" t="e">
        <f t="shared" si="82"/>
        <v>#N/A</v>
      </c>
      <c r="NV42" s="169" t="e">
        <f t="shared" si="82"/>
        <v>#N/A</v>
      </c>
      <c r="NW42" s="169" t="e">
        <f t="shared" si="82"/>
        <v>#N/A</v>
      </c>
      <c r="NX42" s="169" t="e">
        <f t="shared" si="82"/>
        <v>#N/A</v>
      </c>
      <c r="NY42" s="169" t="e">
        <f t="shared" si="82"/>
        <v>#N/A</v>
      </c>
      <c r="NZ42" s="169" t="e">
        <f t="shared" si="93"/>
        <v>#N/A</v>
      </c>
      <c r="OA42" s="169" t="e">
        <f t="shared" si="93"/>
        <v>#N/A</v>
      </c>
      <c r="OB42" s="169" t="e">
        <f t="shared" si="93"/>
        <v>#N/A</v>
      </c>
      <c r="OC42" s="169" t="e">
        <f t="shared" si="94"/>
        <v>#N/A</v>
      </c>
      <c r="OD42" s="169" t="e">
        <f t="shared" si="94"/>
        <v>#N/A</v>
      </c>
      <c r="OE42" s="169" t="e">
        <f t="shared" si="94"/>
        <v>#N/A</v>
      </c>
      <c r="OF42" s="169" t="e">
        <f t="shared" si="94"/>
        <v>#N/A</v>
      </c>
      <c r="OG42" s="169" t="e">
        <f t="shared" si="94"/>
        <v>#N/A</v>
      </c>
      <c r="OH42" s="169" t="e">
        <f t="shared" si="94"/>
        <v>#N/A</v>
      </c>
      <c r="OI42" s="169" t="e">
        <f t="shared" si="94"/>
        <v>#N/A</v>
      </c>
      <c r="OJ42" s="169" t="e">
        <f t="shared" si="94"/>
        <v>#N/A</v>
      </c>
      <c r="OK42" s="169" t="e">
        <f t="shared" si="94"/>
        <v>#N/A</v>
      </c>
      <c r="OL42" s="169" t="e">
        <f t="shared" si="94"/>
        <v>#N/A</v>
      </c>
      <c r="OM42" s="169" t="e">
        <f t="shared" si="94"/>
        <v>#N/A</v>
      </c>
      <c r="ON42" s="169" t="e">
        <f t="shared" si="94"/>
        <v>#N/A</v>
      </c>
      <c r="OO42" s="169" t="e">
        <f t="shared" si="94"/>
        <v>#N/A</v>
      </c>
      <c r="OP42" s="169" t="e">
        <f t="shared" si="94"/>
        <v>#N/A</v>
      </c>
      <c r="OQ42" s="169" t="e">
        <f t="shared" si="94"/>
        <v>#N/A</v>
      </c>
      <c r="OR42" s="169" t="e">
        <f t="shared" si="83"/>
        <v>#N/A</v>
      </c>
      <c r="OS42" s="169" t="e">
        <f t="shared" si="83"/>
        <v>#N/A</v>
      </c>
      <c r="OT42" s="169" t="e">
        <f t="shared" si="83"/>
        <v>#N/A</v>
      </c>
      <c r="OU42" s="169" t="e">
        <f t="shared" si="83"/>
        <v>#N/A</v>
      </c>
      <c r="OV42" s="169" t="e">
        <f t="shared" si="83"/>
        <v>#N/A</v>
      </c>
      <c r="OW42" s="169" t="e">
        <f t="shared" si="83"/>
        <v>#N/A</v>
      </c>
      <c r="OX42" s="169" t="e">
        <f t="shared" si="83"/>
        <v>#N/A</v>
      </c>
      <c r="OY42" s="169" t="e">
        <f t="shared" si="83"/>
        <v>#N/A</v>
      </c>
      <c r="OZ42" s="169" t="e">
        <f t="shared" si="83"/>
        <v>#N/A</v>
      </c>
      <c r="PA42" s="169" t="e">
        <f t="shared" si="83"/>
        <v>#N/A</v>
      </c>
      <c r="PB42" s="169" t="e">
        <f t="shared" si="83"/>
        <v>#N/A</v>
      </c>
      <c r="PC42" s="169" t="e">
        <f t="shared" si="83"/>
        <v>#N/A</v>
      </c>
      <c r="PD42" s="169" t="e">
        <f t="shared" si="83"/>
        <v>#N/A</v>
      </c>
      <c r="PE42" s="169" t="e">
        <f t="shared" si="83"/>
        <v>#N/A</v>
      </c>
      <c r="PF42" s="169" t="e">
        <f t="shared" si="83"/>
        <v>#N/A</v>
      </c>
      <c r="PG42" s="169" t="e">
        <f t="shared" si="83"/>
        <v>#N/A</v>
      </c>
      <c r="PH42" s="169" t="e">
        <f t="shared" si="95"/>
        <v>#N/A</v>
      </c>
      <c r="PI42" s="169" t="e">
        <f t="shared" si="95"/>
        <v>#N/A</v>
      </c>
      <c r="PJ42" s="169" t="e">
        <f t="shared" si="95"/>
        <v>#N/A</v>
      </c>
      <c r="PK42" s="169" t="e">
        <f t="shared" si="95"/>
        <v>#N/A</v>
      </c>
      <c r="PL42" s="169" t="e">
        <f t="shared" si="95"/>
        <v>#N/A</v>
      </c>
      <c r="PM42" s="169" t="e">
        <f t="shared" si="95"/>
        <v>#N/A</v>
      </c>
      <c r="PN42" s="169" t="e">
        <f t="shared" si="95"/>
        <v>#N/A</v>
      </c>
      <c r="PO42" s="169" t="e">
        <f t="shared" si="95"/>
        <v>#N/A</v>
      </c>
    </row>
    <row r="43" spans="1:431" hidden="1" x14ac:dyDescent="0.75">
      <c r="A43" s="390"/>
      <c r="B43" s="396" t="str">
        <f>IF($R43="","",ROUND(_xlfn.NORM.INV(ABS(VLOOKUP($T$1,VLookups!$A$43:$B$44,2,FALSE)-B$2),$N43,$R43),0))</f>
        <v/>
      </c>
      <c r="C43" s="403" t="str">
        <f t="shared" si="96"/>
        <v/>
      </c>
      <c r="D43" s="404" t="str">
        <f t="shared" si="97"/>
        <v/>
      </c>
      <c r="E43" s="109"/>
      <c r="F43" s="117"/>
      <c r="G43" s="122" t="str">
        <f t="shared" si="32"/>
        <v/>
      </c>
      <c r="H43" s="95"/>
      <c r="I43" s="122" t="str">
        <f t="shared" si="33"/>
        <v/>
      </c>
      <c r="J43" s="117"/>
      <c r="K43" s="110"/>
      <c r="L43" s="124" t="str">
        <f t="shared" si="0"/>
        <v/>
      </c>
      <c r="M43" s="124" t="str">
        <f t="shared" si="1"/>
        <v/>
      </c>
      <c r="N43" s="73" t="str">
        <f t="shared" si="34"/>
        <v/>
      </c>
      <c r="O43" s="23"/>
      <c r="P43" s="57"/>
      <c r="Q43" s="280"/>
      <c r="R43" s="74" t="str">
        <f>IF(AND(G43&gt;0,H43&gt;0,I43&gt;0),IF(ISBLANK(Q43),IF(ISBLANK(O43),"",(I43-G43)*VLOOKUP(O43,VLookups!$A$4:$B$13,2,FALSE)),Q43),"")</f>
        <v/>
      </c>
      <c r="S43" s="75" t="str">
        <f t="shared" si="2"/>
        <v/>
      </c>
      <c r="T43" s="95"/>
      <c r="U43" s="270" t="str">
        <f>IF(AND(T43&gt;0,H43&gt;0,NOT(R43="")),ABS(VLOOKUP($T$1,VLookups!$A$43:$B$44,2,FALSE)-_xlfn.NORM.DIST(T43,N43,R43,TRUE)),"")</f>
        <v/>
      </c>
      <c r="V43" s="94" t="str">
        <f>IF(AND($G43&gt;0,$H43&gt;0,$I43&gt;0,NOT(ISBLANK($O43))),_xlfn.NORM.INV(ABS(VLOOKUP($T$1,VLookups!$A$43:$B$44,2,FALSE)-V$3),$N43,$R43),"")</f>
        <v/>
      </c>
      <c r="W43" s="93" t="str">
        <f>IF(AND($G43&gt;0,$H43&gt;0,$I43&gt;0,NOT(ISBLANK($O43))),_xlfn.NORM.INV(ABS(VLOOKUP($T$1,VLookups!$A$43:$B$44,2,FALSE)-W$3),$N43,$R43),"")</f>
        <v/>
      </c>
      <c r="X43" s="94" t="str">
        <f>IF(AND($G43&gt;0,$H43&gt;0,$I43&gt;0,NOT(ISBLANK($O43))),_xlfn.NORM.INV(ABS(VLOOKUP($T$1,VLookups!$A$43:$B$44,2,FALSE)-X$3),$N43,$R43),"")</f>
        <v/>
      </c>
      <c r="Y43" s="93" t="str">
        <f>IF(AND($G43&gt;0,$H43&gt;0,$I43&gt;0,NOT(ISBLANK($O43))),_xlfn.NORM.INV(ABS(VLOOKUP($T$1,VLookups!$A$43:$B$44,2,FALSE)-Y$3),$N43,$R43),"")</f>
        <v/>
      </c>
      <c r="Z43" s="94" t="str">
        <f>IF(AND($G43&gt;0,$H43&gt;0,$I43&gt;0,NOT(ISBLANK($O43))),_xlfn.NORM.INV(ABS(VLOOKUP($T$1,VLookups!$A$43:$B$44,2,FALSE)-Z$3),$N43,$R43),"")</f>
        <v/>
      </c>
      <c r="AA43" s="93" t="str">
        <f>IF(AND($G43&gt;0,$H43&gt;0,$I43&gt;0,NOT(ISBLANK($O43))),_xlfn.NORM.INV(ABS(VLOOKUP($T$1,VLookups!$A$43:$B$44,2,FALSE)-AA$3),$N43,$R43),"")</f>
        <v/>
      </c>
      <c r="AB43" s="5"/>
      <c r="AC43" s="168" t="str">
        <f t="shared" si="35"/>
        <v/>
      </c>
      <c r="AD43" s="49" t="str">
        <f t="shared" si="104"/>
        <v/>
      </c>
      <c r="AE43" s="49" t="str">
        <f t="shared" si="104"/>
        <v/>
      </c>
      <c r="AF43" s="49" t="str">
        <f t="shared" si="104"/>
        <v/>
      </c>
      <c r="AG43" s="49" t="str">
        <f t="shared" si="104"/>
        <v/>
      </c>
      <c r="AH43" s="49" t="str">
        <f t="shared" si="104"/>
        <v/>
      </c>
      <c r="AI43" s="49" t="str">
        <f t="shared" si="104"/>
        <v/>
      </c>
      <c r="AJ43" s="49" t="str">
        <f t="shared" si="104"/>
        <v/>
      </c>
      <c r="AK43" s="49" t="str">
        <f t="shared" si="104"/>
        <v/>
      </c>
      <c r="AL43" s="49" t="str">
        <f t="shared" si="104"/>
        <v/>
      </c>
      <c r="AM43" s="49" t="str">
        <f t="shared" si="104"/>
        <v/>
      </c>
      <c r="AN43" s="49" t="str">
        <f t="shared" si="104"/>
        <v/>
      </c>
      <c r="AO43" s="49" t="str">
        <f t="shared" si="104"/>
        <v/>
      </c>
      <c r="AP43" s="49" t="str">
        <f t="shared" si="104"/>
        <v/>
      </c>
      <c r="AQ43" s="49" t="str">
        <f t="shared" si="104"/>
        <v/>
      </c>
      <c r="AR43" s="49" t="str">
        <f t="shared" si="104"/>
        <v/>
      </c>
      <c r="AS43" s="49" t="str">
        <f t="shared" si="104"/>
        <v/>
      </c>
      <c r="AT43" s="49" t="str">
        <f t="shared" si="100"/>
        <v/>
      </c>
      <c r="AU43" s="49" t="str">
        <f t="shared" si="100"/>
        <v/>
      </c>
      <c r="AV43" s="49" t="str">
        <f t="shared" si="100"/>
        <v/>
      </c>
      <c r="AW43" s="49" t="str">
        <f t="shared" si="100"/>
        <v/>
      </c>
      <c r="AX43" s="49" t="str">
        <f t="shared" si="100"/>
        <v/>
      </c>
      <c r="AY43" s="49" t="str">
        <f t="shared" si="100"/>
        <v/>
      </c>
      <c r="AZ43" s="49" t="str">
        <f t="shared" si="100"/>
        <v/>
      </c>
      <c r="BA43" s="49" t="str">
        <f t="shared" si="100"/>
        <v/>
      </c>
      <c r="BB43" s="49" t="str">
        <f t="shared" si="100"/>
        <v/>
      </c>
      <c r="BC43" s="49" t="str">
        <f t="shared" si="100"/>
        <v/>
      </c>
      <c r="BD43" s="49" t="str">
        <f t="shared" si="100"/>
        <v/>
      </c>
      <c r="BE43" s="49" t="str">
        <f t="shared" si="100"/>
        <v/>
      </c>
      <c r="BF43" s="49" t="str">
        <f t="shared" si="100"/>
        <v/>
      </c>
      <c r="BG43" s="49" t="str">
        <f t="shared" si="100"/>
        <v/>
      </c>
      <c r="BH43" s="49" t="str">
        <f t="shared" si="100"/>
        <v/>
      </c>
      <c r="BI43" s="49" t="str">
        <f t="shared" si="101"/>
        <v/>
      </c>
      <c r="BJ43" s="49" t="str">
        <f t="shared" si="101"/>
        <v/>
      </c>
      <c r="BK43" s="49" t="str">
        <f t="shared" si="101"/>
        <v/>
      </c>
      <c r="BL43" s="49" t="str">
        <f t="shared" si="101"/>
        <v/>
      </c>
      <c r="BM43" s="49" t="str">
        <f t="shared" si="101"/>
        <v/>
      </c>
      <c r="BN43" s="49" t="str">
        <f t="shared" si="101"/>
        <v/>
      </c>
      <c r="BO43" s="49" t="str">
        <f t="shared" si="101"/>
        <v/>
      </c>
      <c r="BP43" s="49" t="str">
        <f t="shared" si="101"/>
        <v/>
      </c>
      <c r="BQ43" s="49" t="str">
        <f t="shared" si="101"/>
        <v/>
      </c>
      <c r="BR43" s="49" t="str">
        <f t="shared" si="101"/>
        <v/>
      </c>
      <c r="BS43" s="49" t="str">
        <f t="shared" si="101"/>
        <v/>
      </c>
      <c r="BT43" s="49" t="str">
        <f t="shared" si="101"/>
        <v/>
      </c>
      <c r="BU43" s="49" t="str">
        <f t="shared" si="101"/>
        <v/>
      </c>
      <c r="BV43" s="49" t="str">
        <f t="shared" si="101"/>
        <v/>
      </c>
      <c r="BW43" s="49" t="str">
        <f t="shared" si="101"/>
        <v/>
      </c>
      <c r="BX43" s="49" t="str">
        <f t="shared" si="101"/>
        <v/>
      </c>
      <c r="BY43" s="49" t="str">
        <f t="shared" si="99"/>
        <v/>
      </c>
      <c r="BZ43" s="49" t="str">
        <f t="shared" si="99"/>
        <v/>
      </c>
      <c r="CA43" s="49" t="str">
        <f t="shared" si="99"/>
        <v/>
      </c>
      <c r="CB43" s="49" t="str">
        <f t="shared" si="99"/>
        <v/>
      </c>
      <c r="CC43" s="49" t="str">
        <f t="shared" si="99"/>
        <v/>
      </c>
      <c r="CD43" s="49" t="str">
        <f t="shared" si="99"/>
        <v/>
      </c>
      <c r="CE43" s="49" t="str">
        <f t="shared" si="99"/>
        <v/>
      </c>
      <c r="CF43" s="49" t="str">
        <f t="shared" si="99"/>
        <v/>
      </c>
      <c r="CG43" s="49" t="str">
        <f t="shared" si="99"/>
        <v/>
      </c>
      <c r="CH43" s="49" t="str">
        <f t="shared" si="99"/>
        <v/>
      </c>
      <c r="CI43" s="49" t="str">
        <f t="shared" si="99"/>
        <v/>
      </c>
      <c r="CJ43" s="49" t="str">
        <f t="shared" si="102"/>
        <v/>
      </c>
      <c r="CK43" s="49" t="str">
        <f t="shared" si="102"/>
        <v/>
      </c>
      <c r="CL43" s="49" t="str">
        <f t="shared" si="102"/>
        <v/>
      </c>
      <c r="CM43" s="49" t="str">
        <f t="shared" si="102"/>
        <v/>
      </c>
      <c r="CN43" s="49" t="str">
        <f t="shared" si="102"/>
        <v/>
      </c>
      <c r="CO43" s="49" t="str">
        <f t="shared" si="102"/>
        <v/>
      </c>
      <c r="CP43" s="49" t="str">
        <f t="shared" si="102"/>
        <v/>
      </c>
      <c r="CQ43" s="49" t="str">
        <f t="shared" si="102"/>
        <v/>
      </c>
      <c r="CR43" s="49" t="str">
        <f t="shared" si="102"/>
        <v/>
      </c>
      <c r="CS43" s="49" t="str">
        <f t="shared" si="102"/>
        <v/>
      </c>
      <c r="CT43" s="49" t="str">
        <f t="shared" si="102"/>
        <v/>
      </c>
      <c r="CU43" s="49" t="str">
        <f t="shared" si="102"/>
        <v/>
      </c>
      <c r="CV43" s="49" t="str">
        <f t="shared" si="102"/>
        <v/>
      </c>
      <c r="CW43" s="49" t="str">
        <f t="shared" si="102"/>
        <v/>
      </c>
      <c r="CX43" s="49" t="str">
        <f t="shared" si="102"/>
        <v/>
      </c>
      <c r="CY43" s="49" t="str">
        <f t="shared" si="102"/>
        <v/>
      </c>
      <c r="CZ43" s="49" t="str">
        <f t="shared" si="103"/>
        <v/>
      </c>
      <c r="DA43" s="49" t="str">
        <f t="shared" si="103"/>
        <v/>
      </c>
      <c r="DB43" s="49" t="str">
        <f t="shared" si="103"/>
        <v/>
      </c>
      <c r="DC43" s="49" t="str">
        <f t="shared" si="103"/>
        <v/>
      </c>
      <c r="DD43" s="49" t="str">
        <f t="shared" si="103"/>
        <v/>
      </c>
      <c r="DE43" s="49" t="str">
        <f t="shared" si="103"/>
        <v/>
      </c>
      <c r="DF43" s="49" t="str">
        <f t="shared" si="103"/>
        <v/>
      </c>
      <c r="DG43" s="49" t="str">
        <f t="shared" si="103"/>
        <v/>
      </c>
      <c r="DH43" s="49" t="str">
        <f t="shared" si="103"/>
        <v/>
      </c>
      <c r="DI43" s="49" t="str">
        <f t="shared" si="103"/>
        <v/>
      </c>
      <c r="DJ43" s="49" t="str">
        <f t="shared" si="103"/>
        <v/>
      </c>
      <c r="DK43" s="49" t="str">
        <f t="shared" si="103"/>
        <v/>
      </c>
      <c r="DL43" s="49" t="str">
        <f t="shared" si="103"/>
        <v/>
      </c>
      <c r="DM43" s="49" t="str">
        <f t="shared" si="103"/>
        <v/>
      </c>
      <c r="DN43" s="49" t="str">
        <f t="shared" si="103"/>
        <v/>
      </c>
      <c r="DO43" s="49" t="str">
        <f t="shared" si="103"/>
        <v/>
      </c>
      <c r="DP43" s="49" t="str">
        <f t="shared" si="84"/>
        <v/>
      </c>
      <c r="DQ43" s="49" t="str">
        <f t="shared" si="72"/>
        <v/>
      </c>
      <c r="DR43" s="49" t="str">
        <f t="shared" si="72"/>
        <v/>
      </c>
      <c r="DS43" s="49" t="str">
        <f t="shared" si="72"/>
        <v/>
      </c>
      <c r="DT43" s="49" t="str">
        <f t="shared" si="72"/>
        <v/>
      </c>
      <c r="DU43" s="49" t="str">
        <f t="shared" si="72"/>
        <v/>
      </c>
      <c r="DV43" s="49" t="str">
        <f t="shared" si="72"/>
        <v/>
      </c>
      <c r="DW43" s="49" t="str">
        <f t="shared" si="85"/>
        <v/>
      </c>
      <c r="DX43" s="49" t="str">
        <f t="shared" si="85"/>
        <v/>
      </c>
      <c r="DY43" s="49" t="str">
        <f t="shared" si="85"/>
        <v/>
      </c>
      <c r="DZ43" s="183" t="str">
        <f t="shared" si="37"/>
        <v/>
      </c>
      <c r="EA43" s="49" t="str">
        <f t="shared" si="98"/>
        <v/>
      </c>
      <c r="EB43" s="49" t="str">
        <f t="shared" si="98"/>
        <v/>
      </c>
      <c r="EC43" s="49" t="str">
        <f t="shared" si="98"/>
        <v/>
      </c>
      <c r="ED43" s="49" t="str">
        <f t="shared" si="98"/>
        <v/>
      </c>
      <c r="EE43" s="49" t="str">
        <f t="shared" si="98"/>
        <v/>
      </c>
      <c r="EF43" s="49" t="str">
        <f t="shared" si="98"/>
        <v/>
      </c>
      <c r="EG43" s="49" t="str">
        <f t="shared" si="98"/>
        <v/>
      </c>
      <c r="EH43" s="49" t="str">
        <f t="shared" si="98"/>
        <v/>
      </c>
      <c r="EI43" s="49" t="str">
        <f t="shared" si="98"/>
        <v/>
      </c>
      <c r="EJ43" s="49" t="str">
        <f t="shared" si="98"/>
        <v/>
      </c>
      <c r="EK43" s="49" t="str">
        <f t="shared" si="98"/>
        <v/>
      </c>
      <c r="EL43" s="49" t="str">
        <f t="shared" si="98"/>
        <v/>
      </c>
      <c r="EM43" s="49" t="str">
        <f t="shared" si="98"/>
        <v/>
      </c>
      <c r="EN43" s="49" t="str">
        <f t="shared" si="98"/>
        <v/>
      </c>
      <c r="EO43" s="49" t="str">
        <f t="shared" si="98"/>
        <v/>
      </c>
      <c r="EP43" s="49" t="str">
        <f t="shared" si="86"/>
        <v/>
      </c>
      <c r="EQ43" s="49" t="str">
        <f t="shared" si="86"/>
        <v/>
      </c>
      <c r="ER43" s="49" t="str">
        <f t="shared" si="86"/>
        <v/>
      </c>
      <c r="ES43" s="49" t="str">
        <f t="shared" si="86"/>
        <v/>
      </c>
      <c r="ET43" s="49" t="str">
        <f t="shared" si="86"/>
        <v/>
      </c>
      <c r="EU43" s="49" t="str">
        <f t="shared" si="86"/>
        <v/>
      </c>
      <c r="EV43" s="49" t="str">
        <f t="shared" si="86"/>
        <v/>
      </c>
      <c r="EW43" s="49" t="str">
        <f t="shared" si="86"/>
        <v/>
      </c>
      <c r="EX43" s="49" t="str">
        <f t="shared" si="86"/>
        <v/>
      </c>
      <c r="EY43" s="49" t="str">
        <f t="shared" si="86"/>
        <v/>
      </c>
      <c r="EZ43" s="49" t="str">
        <f t="shared" si="86"/>
        <v/>
      </c>
      <c r="FA43" s="49" t="str">
        <f t="shared" si="86"/>
        <v/>
      </c>
      <c r="FB43" s="49" t="str">
        <f t="shared" si="86"/>
        <v/>
      </c>
      <c r="FC43" s="49" t="str">
        <f t="shared" si="86"/>
        <v/>
      </c>
      <c r="FD43" s="49" t="str">
        <f t="shared" si="73"/>
        <v/>
      </c>
      <c r="FE43" s="49" t="str">
        <f t="shared" si="73"/>
        <v/>
      </c>
      <c r="FF43" s="49" t="str">
        <f t="shared" si="73"/>
        <v/>
      </c>
      <c r="FG43" s="49" t="str">
        <f t="shared" si="73"/>
        <v/>
      </c>
      <c r="FH43" s="49" t="str">
        <f t="shared" si="73"/>
        <v/>
      </c>
      <c r="FI43" s="49" t="str">
        <f t="shared" si="73"/>
        <v/>
      </c>
      <c r="FJ43" s="49" t="str">
        <f t="shared" si="73"/>
        <v/>
      </c>
      <c r="FK43" s="49" t="str">
        <f t="shared" si="73"/>
        <v/>
      </c>
      <c r="FL43" s="49" t="str">
        <f t="shared" si="73"/>
        <v/>
      </c>
      <c r="FM43" s="49" t="str">
        <f t="shared" si="73"/>
        <v/>
      </c>
      <c r="FN43" s="49" t="str">
        <f t="shared" si="73"/>
        <v/>
      </c>
      <c r="FO43" s="49" t="str">
        <f t="shared" si="73"/>
        <v/>
      </c>
      <c r="FP43" s="49" t="str">
        <f t="shared" si="73"/>
        <v/>
      </c>
      <c r="FQ43" s="49" t="str">
        <f t="shared" si="73"/>
        <v/>
      </c>
      <c r="FR43" s="49" t="str">
        <f t="shared" si="73"/>
        <v/>
      </c>
      <c r="FS43" s="49" t="str">
        <f t="shared" si="73"/>
        <v/>
      </c>
      <c r="FT43" s="49" t="str">
        <f t="shared" si="74"/>
        <v/>
      </c>
      <c r="FU43" s="49" t="str">
        <f t="shared" si="74"/>
        <v/>
      </c>
      <c r="FV43" s="49" t="str">
        <f t="shared" si="74"/>
        <v/>
      </c>
      <c r="FW43" s="49" t="str">
        <f t="shared" si="74"/>
        <v/>
      </c>
      <c r="FX43" s="49" t="str">
        <f t="shared" si="74"/>
        <v/>
      </c>
      <c r="FY43" s="49" t="str">
        <f t="shared" si="74"/>
        <v/>
      </c>
      <c r="FZ43" s="49" t="str">
        <f t="shared" si="74"/>
        <v/>
      </c>
      <c r="GA43" s="49" t="str">
        <f t="shared" si="74"/>
        <v/>
      </c>
      <c r="GB43" s="49" t="str">
        <f t="shared" si="74"/>
        <v/>
      </c>
      <c r="GC43" s="49" t="str">
        <f t="shared" si="74"/>
        <v/>
      </c>
      <c r="GD43" s="49" t="str">
        <f t="shared" si="74"/>
        <v/>
      </c>
      <c r="GE43" s="49" t="str">
        <f t="shared" si="74"/>
        <v/>
      </c>
      <c r="GF43" s="49" t="str">
        <f t="shared" si="74"/>
        <v/>
      </c>
      <c r="GG43" s="49" t="str">
        <f t="shared" si="74"/>
        <v/>
      </c>
      <c r="GH43" s="49" t="str">
        <f t="shared" si="74"/>
        <v/>
      </c>
      <c r="GI43" s="49" t="str">
        <f t="shared" si="74"/>
        <v/>
      </c>
      <c r="GJ43" s="49" t="str">
        <f t="shared" si="75"/>
        <v/>
      </c>
      <c r="GK43" s="49" t="str">
        <f t="shared" si="75"/>
        <v/>
      </c>
      <c r="GL43" s="49" t="str">
        <f t="shared" si="75"/>
        <v/>
      </c>
      <c r="GM43" s="49" t="str">
        <f t="shared" si="75"/>
        <v/>
      </c>
      <c r="GN43" s="49" t="str">
        <f t="shared" si="75"/>
        <v/>
      </c>
      <c r="GO43" s="49" t="str">
        <f t="shared" si="75"/>
        <v/>
      </c>
      <c r="GP43" s="49" t="str">
        <f t="shared" si="75"/>
        <v/>
      </c>
      <c r="GQ43" s="49" t="str">
        <f t="shared" si="75"/>
        <v/>
      </c>
      <c r="GR43" s="49" t="str">
        <f t="shared" si="75"/>
        <v/>
      </c>
      <c r="GS43" s="49" t="str">
        <f t="shared" si="75"/>
        <v/>
      </c>
      <c r="GT43" s="49" t="str">
        <f t="shared" si="75"/>
        <v/>
      </c>
      <c r="GU43" s="49" t="str">
        <f t="shared" si="75"/>
        <v/>
      </c>
      <c r="GV43" s="49" t="str">
        <f t="shared" si="75"/>
        <v/>
      </c>
      <c r="GW43" s="49" t="str">
        <f t="shared" si="75"/>
        <v/>
      </c>
      <c r="GX43" s="49" t="str">
        <f t="shared" si="75"/>
        <v/>
      </c>
      <c r="GY43" s="49" t="str">
        <f t="shared" si="75"/>
        <v/>
      </c>
      <c r="GZ43" s="49" t="str">
        <f t="shared" si="76"/>
        <v/>
      </c>
      <c r="HA43" s="49" t="str">
        <f t="shared" si="76"/>
        <v/>
      </c>
      <c r="HB43" s="49" t="str">
        <f t="shared" si="76"/>
        <v/>
      </c>
      <c r="HC43" s="49" t="str">
        <f t="shared" si="76"/>
        <v/>
      </c>
      <c r="HD43" s="49" t="str">
        <f t="shared" si="76"/>
        <v/>
      </c>
      <c r="HE43" s="49" t="str">
        <f t="shared" si="76"/>
        <v/>
      </c>
      <c r="HF43" s="49" t="str">
        <f t="shared" si="76"/>
        <v/>
      </c>
      <c r="HG43" s="49" t="str">
        <f t="shared" si="76"/>
        <v/>
      </c>
      <c r="HH43" s="49" t="str">
        <f t="shared" si="76"/>
        <v/>
      </c>
      <c r="HI43" s="49" t="str">
        <f t="shared" si="76"/>
        <v/>
      </c>
      <c r="HJ43" s="49" t="str">
        <f t="shared" si="76"/>
        <v/>
      </c>
      <c r="HK43" s="49" t="str">
        <f t="shared" si="76"/>
        <v/>
      </c>
      <c r="HL43" s="49" t="str">
        <f t="shared" si="76"/>
        <v/>
      </c>
      <c r="HM43" s="49" t="str">
        <f t="shared" si="76"/>
        <v/>
      </c>
      <c r="HN43" s="49" t="str">
        <f t="shared" si="76"/>
        <v/>
      </c>
      <c r="HO43" s="49" t="str">
        <f t="shared" si="76"/>
        <v/>
      </c>
      <c r="HP43" s="49" t="str">
        <f t="shared" si="77"/>
        <v/>
      </c>
      <c r="HQ43" s="49" t="str">
        <f t="shared" si="77"/>
        <v/>
      </c>
      <c r="HR43" s="49" t="str">
        <f t="shared" si="46"/>
        <v/>
      </c>
      <c r="HS43" s="49" t="str">
        <f t="shared" si="16"/>
        <v/>
      </c>
      <c r="HT43" s="49" t="str">
        <f t="shared" si="16"/>
        <v/>
      </c>
      <c r="HU43" s="49" t="str">
        <f t="shared" si="16"/>
        <v/>
      </c>
      <c r="HV43" s="49" t="str">
        <f t="shared" si="16"/>
        <v/>
      </c>
      <c r="HW43" s="169" t="e">
        <f t="shared" si="56"/>
        <v>#N/A</v>
      </c>
      <c r="HX43" s="169" t="e">
        <f t="shared" si="56"/>
        <v>#N/A</v>
      </c>
      <c r="HY43" s="169" t="e">
        <f t="shared" si="56"/>
        <v>#N/A</v>
      </c>
      <c r="HZ43" s="169" t="e">
        <f t="shared" si="56"/>
        <v>#N/A</v>
      </c>
      <c r="IA43" s="169" t="e">
        <f t="shared" si="56"/>
        <v>#N/A</v>
      </c>
      <c r="IB43" s="169" t="e">
        <f t="shared" si="56"/>
        <v>#N/A</v>
      </c>
      <c r="IC43" s="169" t="e">
        <f t="shared" si="56"/>
        <v>#N/A</v>
      </c>
      <c r="ID43" s="169" t="e">
        <f t="shared" si="56"/>
        <v>#N/A</v>
      </c>
      <c r="IE43" s="169" t="e">
        <f t="shared" si="56"/>
        <v>#N/A</v>
      </c>
      <c r="IF43" s="169" t="e">
        <f t="shared" si="56"/>
        <v>#N/A</v>
      </c>
      <c r="IG43" s="169" t="e">
        <f t="shared" si="56"/>
        <v>#N/A</v>
      </c>
      <c r="IH43" s="169" t="e">
        <f t="shared" si="56"/>
        <v>#N/A</v>
      </c>
      <c r="II43" s="169" t="e">
        <f t="shared" si="56"/>
        <v>#N/A</v>
      </c>
      <c r="IJ43" s="169" t="e">
        <f t="shared" si="56"/>
        <v>#N/A</v>
      </c>
      <c r="IK43" s="169" t="e">
        <f t="shared" si="56"/>
        <v>#N/A</v>
      </c>
      <c r="IL43" s="169" t="e">
        <f t="shared" si="56"/>
        <v>#N/A</v>
      </c>
      <c r="IM43" s="169" t="e">
        <f t="shared" si="78"/>
        <v>#N/A</v>
      </c>
      <c r="IN43" s="169" t="e">
        <f t="shared" si="78"/>
        <v>#N/A</v>
      </c>
      <c r="IO43" s="169" t="e">
        <f t="shared" si="78"/>
        <v>#N/A</v>
      </c>
      <c r="IP43" s="169" t="e">
        <f t="shared" si="78"/>
        <v>#N/A</v>
      </c>
      <c r="IQ43" s="169" t="e">
        <f t="shared" si="78"/>
        <v>#N/A</v>
      </c>
      <c r="IR43" s="169" t="e">
        <f t="shared" si="78"/>
        <v>#N/A</v>
      </c>
      <c r="IS43" s="169" t="e">
        <f t="shared" si="78"/>
        <v>#N/A</v>
      </c>
      <c r="IT43" s="169" t="e">
        <f t="shared" si="78"/>
        <v>#N/A</v>
      </c>
      <c r="IU43" s="169" t="e">
        <f t="shared" si="78"/>
        <v>#N/A</v>
      </c>
      <c r="IV43" s="169" t="e">
        <f t="shared" si="78"/>
        <v>#N/A</v>
      </c>
      <c r="IW43" s="169" t="e">
        <f t="shared" si="78"/>
        <v>#N/A</v>
      </c>
      <c r="IX43" s="169" t="e">
        <f t="shared" si="78"/>
        <v>#N/A</v>
      </c>
      <c r="IY43" s="169" t="e">
        <f t="shared" si="78"/>
        <v>#N/A</v>
      </c>
      <c r="IZ43" s="169" t="e">
        <f t="shared" si="78"/>
        <v>#N/A</v>
      </c>
      <c r="JA43" s="169" t="e">
        <f t="shared" si="78"/>
        <v>#N/A</v>
      </c>
      <c r="JB43" s="169" t="e">
        <f t="shared" si="78"/>
        <v>#N/A</v>
      </c>
      <c r="JC43" s="169" t="e">
        <f t="shared" si="87"/>
        <v>#N/A</v>
      </c>
      <c r="JD43" s="169" t="e">
        <f t="shared" si="87"/>
        <v>#N/A</v>
      </c>
      <c r="JE43" s="169" t="e">
        <f t="shared" si="88"/>
        <v>#N/A</v>
      </c>
      <c r="JF43" s="169" t="e">
        <f t="shared" si="88"/>
        <v>#N/A</v>
      </c>
      <c r="JG43" s="169" t="e">
        <f t="shared" si="88"/>
        <v>#N/A</v>
      </c>
      <c r="JH43" s="169" t="e">
        <f t="shared" si="88"/>
        <v>#N/A</v>
      </c>
      <c r="JI43" s="169" t="e">
        <f t="shared" si="88"/>
        <v>#N/A</v>
      </c>
      <c r="JJ43" s="169" t="e">
        <f t="shared" si="88"/>
        <v>#N/A</v>
      </c>
      <c r="JK43" s="169" t="e">
        <f t="shared" si="88"/>
        <v>#N/A</v>
      </c>
      <c r="JL43" s="169" t="e">
        <f t="shared" si="88"/>
        <v>#N/A</v>
      </c>
      <c r="JM43" s="169" t="e">
        <f t="shared" si="88"/>
        <v>#N/A</v>
      </c>
      <c r="JN43" s="169" t="e">
        <f t="shared" si="88"/>
        <v>#N/A</v>
      </c>
      <c r="JO43" s="169" t="e">
        <f t="shared" si="88"/>
        <v>#N/A</v>
      </c>
      <c r="JP43" s="169" t="e">
        <f t="shared" si="88"/>
        <v>#N/A</v>
      </c>
      <c r="JQ43" s="169" t="e">
        <f t="shared" si="88"/>
        <v>#N/A</v>
      </c>
      <c r="JR43" s="169" t="e">
        <f t="shared" si="88"/>
        <v>#N/A</v>
      </c>
      <c r="JS43" s="169" t="e">
        <f t="shared" si="88"/>
        <v>#N/A</v>
      </c>
      <c r="JT43" s="169" t="e">
        <f t="shared" si="79"/>
        <v>#N/A</v>
      </c>
      <c r="JU43" s="169" t="e">
        <f t="shared" si="79"/>
        <v>#N/A</v>
      </c>
      <c r="JV43" s="169" t="e">
        <f t="shared" si="79"/>
        <v>#N/A</v>
      </c>
      <c r="JW43" s="169" t="e">
        <f t="shared" si="79"/>
        <v>#N/A</v>
      </c>
      <c r="JX43" s="169" t="e">
        <f t="shared" si="79"/>
        <v>#N/A</v>
      </c>
      <c r="JY43" s="169" t="e">
        <f t="shared" si="79"/>
        <v>#N/A</v>
      </c>
      <c r="JZ43" s="169" t="e">
        <f t="shared" si="79"/>
        <v>#N/A</v>
      </c>
      <c r="KA43" s="169" t="e">
        <f t="shared" si="79"/>
        <v>#N/A</v>
      </c>
      <c r="KB43" s="169" t="e">
        <f t="shared" si="79"/>
        <v>#N/A</v>
      </c>
      <c r="KC43" s="169" t="e">
        <f t="shared" si="79"/>
        <v>#N/A</v>
      </c>
      <c r="KD43" s="169" t="e">
        <f t="shared" si="79"/>
        <v>#N/A</v>
      </c>
      <c r="KE43" s="169" t="e">
        <f t="shared" si="79"/>
        <v>#N/A</v>
      </c>
      <c r="KF43" s="169" t="e">
        <f t="shared" si="79"/>
        <v>#N/A</v>
      </c>
      <c r="KG43" s="169" t="e">
        <f t="shared" si="79"/>
        <v>#N/A</v>
      </c>
      <c r="KH43" s="169" t="e">
        <f t="shared" si="79"/>
        <v>#N/A</v>
      </c>
      <c r="KI43" s="169" t="e">
        <f t="shared" si="79"/>
        <v>#N/A</v>
      </c>
      <c r="KJ43" s="169" t="e">
        <f t="shared" si="89"/>
        <v>#N/A</v>
      </c>
      <c r="KK43" s="169" t="e">
        <f t="shared" si="89"/>
        <v>#N/A</v>
      </c>
      <c r="KL43" s="169" t="e">
        <f t="shared" si="89"/>
        <v>#N/A</v>
      </c>
      <c r="KM43" s="169" t="e">
        <f t="shared" si="89"/>
        <v>#N/A</v>
      </c>
      <c r="KN43" s="169" t="e">
        <f t="shared" si="89"/>
        <v>#N/A</v>
      </c>
      <c r="KO43" s="169" t="e">
        <f t="shared" si="89"/>
        <v>#N/A</v>
      </c>
      <c r="KP43" s="169" t="e">
        <f t="shared" si="89"/>
        <v>#N/A</v>
      </c>
      <c r="KQ43" s="169" t="e">
        <f t="shared" si="89"/>
        <v>#N/A</v>
      </c>
      <c r="KR43" s="169" t="e">
        <f t="shared" si="89"/>
        <v>#N/A</v>
      </c>
      <c r="KS43" s="169" t="e">
        <f t="shared" si="89"/>
        <v>#N/A</v>
      </c>
      <c r="KT43" s="169" t="e">
        <f t="shared" si="89"/>
        <v>#N/A</v>
      </c>
      <c r="KU43" s="169" t="e">
        <f t="shared" si="89"/>
        <v>#N/A</v>
      </c>
      <c r="KV43" s="169" t="e">
        <f t="shared" si="89"/>
        <v>#N/A</v>
      </c>
      <c r="KW43" s="169" t="e">
        <f t="shared" si="89"/>
        <v>#N/A</v>
      </c>
      <c r="KX43" s="169" t="e">
        <f t="shared" si="89"/>
        <v>#N/A</v>
      </c>
      <c r="KY43" s="169" t="e">
        <f t="shared" si="89"/>
        <v>#N/A</v>
      </c>
      <c r="KZ43" s="169" t="e">
        <f t="shared" si="80"/>
        <v>#N/A</v>
      </c>
      <c r="LA43" s="169" t="e">
        <f t="shared" si="80"/>
        <v>#N/A</v>
      </c>
      <c r="LB43" s="169" t="e">
        <f t="shared" si="80"/>
        <v>#N/A</v>
      </c>
      <c r="LC43" s="169" t="e">
        <f t="shared" si="80"/>
        <v>#N/A</v>
      </c>
      <c r="LD43" s="169" t="e">
        <f t="shared" si="80"/>
        <v>#N/A</v>
      </c>
      <c r="LE43" s="169" t="e">
        <f t="shared" si="80"/>
        <v>#N/A</v>
      </c>
      <c r="LF43" s="169" t="e">
        <f t="shared" si="80"/>
        <v>#N/A</v>
      </c>
      <c r="LG43" s="169" t="e">
        <f t="shared" si="80"/>
        <v>#N/A</v>
      </c>
      <c r="LH43" s="169" t="e">
        <f t="shared" si="80"/>
        <v>#N/A</v>
      </c>
      <c r="LI43" s="169" t="e">
        <f t="shared" si="80"/>
        <v>#N/A</v>
      </c>
      <c r="LJ43" s="169" t="e">
        <f t="shared" si="80"/>
        <v>#N/A</v>
      </c>
      <c r="LK43" s="169" t="e">
        <f t="shared" si="80"/>
        <v>#N/A</v>
      </c>
      <c r="LL43" s="169" t="e">
        <f t="shared" si="80"/>
        <v>#N/A</v>
      </c>
      <c r="LM43" s="169" t="e">
        <f t="shared" si="80"/>
        <v>#N/A</v>
      </c>
      <c r="LN43" s="169" t="e">
        <f t="shared" si="90"/>
        <v>#N/A</v>
      </c>
      <c r="LO43" s="169" t="e">
        <f t="shared" si="90"/>
        <v>#N/A</v>
      </c>
      <c r="LP43" s="169" t="e">
        <f t="shared" si="90"/>
        <v>#N/A</v>
      </c>
      <c r="LQ43" s="169" t="e">
        <f t="shared" si="91"/>
        <v>#N/A</v>
      </c>
      <c r="LR43" s="169" t="e">
        <f t="shared" si="91"/>
        <v>#N/A</v>
      </c>
      <c r="LS43" s="169" t="e">
        <f t="shared" si="91"/>
        <v>#N/A</v>
      </c>
      <c r="LT43" s="169" t="e">
        <f t="shared" si="91"/>
        <v>#N/A</v>
      </c>
      <c r="LU43" s="169" t="e">
        <f t="shared" si="91"/>
        <v>#N/A</v>
      </c>
      <c r="LV43" s="169" t="e">
        <f t="shared" si="91"/>
        <v>#N/A</v>
      </c>
      <c r="LW43" s="169" t="e">
        <f t="shared" si="91"/>
        <v>#N/A</v>
      </c>
      <c r="LX43" s="169" t="e">
        <f t="shared" si="91"/>
        <v>#N/A</v>
      </c>
      <c r="LY43" s="169" t="e">
        <f t="shared" si="91"/>
        <v>#N/A</v>
      </c>
      <c r="LZ43" s="169" t="e">
        <f t="shared" si="91"/>
        <v>#N/A</v>
      </c>
      <c r="MA43" s="169" t="e">
        <f t="shared" si="91"/>
        <v>#N/A</v>
      </c>
      <c r="MB43" s="169" t="e">
        <f t="shared" si="91"/>
        <v>#N/A</v>
      </c>
      <c r="MC43" s="169" t="e">
        <f t="shared" si="91"/>
        <v>#N/A</v>
      </c>
      <c r="MD43" s="169" t="e">
        <f t="shared" si="91"/>
        <v>#N/A</v>
      </c>
      <c r="ME43" s="169" t="e">
        <f t="shared" si="91"/>
        <v>#N/A</v>
      </c>
      <c r="MF43" s="169" t="e">
        <f t="shared" si="81"/>
        <v>#N/A</v>
      </c>
      <c r="MG43" s="169" t="e">
        <f t="shared" si="81"/>
        <v>#N/A</v>
      </c>
      <c r="MH43" s="169" t="e">
        <f t="shared" si="81"/>
        <v>#N/A</v>
      </c>
      <c r="MI43" s="169" t="e">
        <f t="shared" si="81"/>
        <v>#N/A</v>
      </c>
      <c r="MJ43" s="169" t="e">
        <f t="shared" si="81"/>
        <v>#N/A</v>
      </c>
      <c r="MK43" s="169" t="e">
        <f t="shared" si="81"/>
        <v>#N/A</v>
      </c>
      <c r="ML43" s="169" t="e">
        <f t="shared" si="81"/>
        <v>#N/A</v>
      </c>
      <c r="MM43" s="169" t="e">
        <f t="shared" si="81"/>
        <v>#N/A</v>
      </c>
      <c r="MN43" s="169" t="e">
        <f t="shared" si="81"/>
        <v>#N/A</v>
      </c>
      <c r="MO43" s="169" t="e">
        <f t="shared" si="81"/>
        <v>#N/A</v>
      </c>
      <c r="MP43" s="169" t="e">
        <f t="shared" si="81"/>
        <v>#N/A</v>
      </c>
      <c r="MQ43" s="169" t="e">
        <f t="shared" si="81"/>
        <v>#N/A</v>
      </c>
      <c r="MR43" s="169" t="e">
        <f t="shared" si="81"/>
        <v>#N/A</v>
      </c>
      <c r="MS43" s="169" t="e">
        <f t="shared" si="81"/>
        <v>#N/A</v>
      </c>
      <c r="MT43" s="169" t="e">
        <f t="shared" si="81"/>
        <v>#N/A</v>
      </c>
      <c r="MU43" s="169" t="e">
        <f t="shared" si="81"/>
        <v>#N/A</v>
      </c>
      <c r="MV43" s="169" t="e">
        <f t="shared" si="92"/>
        <v>#N/A</v>
      </c>
      <c r="MW43" s="169" t="e">
        <f t="shared" si="92"/>
        <v>#N/A</v>
      </c>
      <c r="MX43" s="169" t="e">
        <f t="shared" si="92"/>
        <v>#N/A</v>
      </c>
      <c r="MY43" s="169" t="e">
        <f t="shared" si="92"/>
        <v>#N/A</v>
      </c>
      <c r="MZ43" s="169" t="e">
        <f t="shared" si="92"/>
        <v>#N/A</v>
      </c>
      <c r="NA43" s="169" t="e">
        <f t="shared" si="92"/>
        <v>#N/A</v>
      </c>
      <c r="NB43" s="169" t="e">
        <f t="shared" si="92"/>
        <v>#N/A</v>
      </c>
      <c r="NC43" s="169" t="e">
        <f t="shared" si="92"/>
        <v>#N/A</v>
      </c>
      <c r="ND43" s="169" t="e">
        <f t="shared" si="92"/>
        <v>#N/A</v>
      </c>
      <c r="NE43" s="169" t="e">
        <f t="shared" si="92"/>
        <v>#N/A</v>
      </c>
      <c r="NF43" s="169" t="e">
        <f t="shared" si="92"/>
        <v>#N/A</v>
      </c>
      <c r="NG43" s="169" t="e">
        <f t="shared" si="92"/>
        <v>#N/A</v>
      </c>
      <c r="NH43" s="169" t="e">
        <f t="shared" si="92"/>
        <v>#N/A</v>
      </c>
      <c r="NI43" s="169" t="e">
        <f t="shared" si="92"/>
        <v>#N/A</v>
      </c>
      <c r="NJ43" s="169" t="e">
        <f t="shared" si="92"/>
        <v>#N/A</v>
      </c>
      <c r="NK43" s="169" t="e">
        <f t="shared" si="92"/>
        <v>#N/A</v>
      </c>
      <c r="NL43" s="169" t="e">
        <f t="shared" si="82"/>
        <v>#N/A</v>
      </c>
      <c r="NM43" s="169" t="e">
        <f t="shared" si="82"/>
        <v>#N/A</v>
      </c>
      <c r="NN43" s="169" t="e">
        <f t="shared" si="82"/>
        <v>#N/A</v>
      </c>
      <c r="NO43" s="169" t="e">
        <f t="shared" si="82"/>
        <v>#N/A</v>
      </c>
      <c r="NP43" s="169" t="e">
        <f t="shared" si="82"/>
        <v>#N/A</v>
      </c>
      <c r="NQ43" s="169" t="e">
        <f t="shared" si="82"/>
        <v>#N/A</v>
      </c>
      <c r="NR43" s="169" t="e">
        <f t="shared" si="82"/>
        <v>#N/A</v>
      </c>
      <c r="NS43" s="169" t="e">
        <f t="shared" si="82"/>
        <v>#N/A</v>
      </c>
      <c r="NT43" s="169" t="e">
        <f t="shared" si="82"/>
        <v>#N/A</v>
      </c>
      <c r="NU43" s="169" t="e">
        <f t="shared" si="82"/>
        <v>#N/A</v>
      </c>
      <c r="NV43" s="169" t="e">
        <f t="shared" si="82"/>
        <v>#N/A</v>
      </c>
      <c r="NW43" s="169" t="e">
        <f t="shared" si="82"/>
        <v>#N/A</v>
      </c>
      <c r="NX43" s="169" t="e">
        <f t="shared" si="82"/>
        <v>#N/A</v>
      </c>
      <c r="NY43" s="169" t="e">
        <f t="shared" si="82"/>
        <v>#N/A</v>
      </c>
      <c r="NZ43" s="169" t="e">
        <f t="shared" si="93"/>
        <v>#N/A</v>
      </c>
      <c r="OA43" s="169" t="e">
        <f t="shared" si="93"/>
        <v>#N/A</v>
      </c>
      <c r="OB43" s="169" t="e">
        <f t="shared" si="93"/>
        <v>#N/A</v>
      </c>
      <c r="OC43" s="169" t="e">
        <f t="shared" si="94"/>
        <v>#N/A</v>
      </c>
      <c r="OD43" s="169" t="e">
        <f t="shared" si="94"/>
        <v>#N/A</v>
      </c>
      <c r="OE43" s="169" t="e">
        <f t="shared" si="94"/>
        <v>#N/A</v>
      </c>
      <c r="OF43" s="169" t="e">
        <f t="shared" si="94"/>
        <v>#N/A</v>
      </c>
      <c r="OG43" s="169" t="e">
        <f t="shared" si="94"/>
        <v>#N/A</v>
      </c>
      <c r="OH43" s="169" t="e">
        <f t="shared" si="94"/>
        <v>#N/A</v>
      </c>
      <c r="OI43" s="169" t="e">
        <f t="shared" si="94"/>
        <v>#N/A</v>
      </c>
      <c r="OJ43" s="169" t="e">
        <f t="shared" si="94"/>
        <v>#N/A</v>
      </c>
      <c r="OK43" s="169" t="e">
        <f t="shared" si="94"/>
        <v>#N/A</v>
      </c>
      <c r="OL43" s="169" t="e">
        <f t="shared" si="94"/>
        <v>#N/A</v>
      </c>
      <c r="OM43" s="169" t="e">
        <f t="shared" si="94"/>
        <v>#N/A</v>
      </c>
      <c r="ON43" s="169" t="e">
        <f t="shared" si="94"/>
        <v>#N/A</v>
      </c>
      <c r="OO43" s="169" t="e">
        <f t="shared" si="94"/>
        <v>#N/A</v>
      </c>
      <c r="OP43" s="169" t="e">
        <f t="shared" si="94"/>
        <v>#N/A</v>
      </c>
      <c r="OQ43" s="169" t="e">
        <f t="shared" si="94"/>
        <v>#N/A</v>
      </c>
      <c r="OR43" s="169" t="e">
        <f t="shared" si="83"/>
        <v>#N/A</v>
      </c>
      <c r="OS43" s="169" t="e">
        <f t="shared" si="83"/>
        <v>#N/A</v>
      </c>
      <c r="OT43" s="169" t="e">
        <f t="shared" si="83"/>
        <v>#N/A</v>
      </c>
      <c r="OU43" s="169" t="e">
        <f t="shared" si="83"/>
        <v>#N/A</v>
      </c>
      <c r="OV43" s="169" t="e">
        <f t="shared" si="83"/>
        <v>#N/A</v>
      </c>
      <c r="OW43" s="169" t="e">
        <f t="shared" si="83"/>
        <v>#N/A</v>
      </c>
      <c r="OX43" s="169" t="e">
        <f t="shared" si="83"/>
        <v>#N/A</v>
      </c>
      <c r="OY43" s="169" t="e">
        <f t="shared" si="83"/>
        <v>#N/A</v>
      </c>
      <c r="OZ43" s="169" t="e">
        <f t="shared" si="83"/>
        <v>#N/A</v>
      </c>
      <c r="PA43" s="169" t="e">
        <f t="shared" si="83"/>
        <v>#N/A</v>
      </c>
      <c r="PB43" s="169" t="e">
        <f t="shared" si="83"/>
        <v>#N/A</v>
      </c>
      <c r="PC43" s="169" t="e">
        <f t="shared" si="83"/>
        <v>#N/A</v>
      </c>
      <c r="PD43" s="169" t="e">
        <f t="shared" si="83"/>
        <v>#N/A</v>
      </c>
      <c r="PE43" s="169" t="e">
        <f t="shared" si="83"/>
        <v>#N/A</v>
      </c>
      <c r="PF43" s="169" t="e">
        <f t="shared" si="83"/>
        <v>#N/A</v>
      </c>
      <c r="PG43" s="169" t="e">
        <f t="shared" si="83"/>
        <v>#N/A</v>
      </c>
      <c r="PH43" s="169" t="e">
        <f t="shared" si="95"/>
        <v>#N/A</v>
      </c>
      <c r="PI43" s="169" t="e">
        <f t="shared" si="95"/>
        <v>#N/A</v>
      </c>
      <c r="PJ43" s="169" t="e">
        <f t="shared" si="95"/>
        <v>#N/A</v>
      </c>
      <c r="PK43" s="169" t="e">
        <f t="shared" si="95"/>
        <v>#N/A</v>
      </c>
      <c r="PL43" s="169" t="e">
        <f t="shared" si="95"/>
        <v>#N/A</v>
      </c>
      <c r="PM43" s="169" t="e">
        <f t="shared" si="95"/>
        <v>#N/A</v>
      </c>
      <c r="PN43" s="169" t="e">
        <f t="shared" si="95"/>
        <v>#N/A</v>
      </c>
      <c r="PO43" s="169" t="e">
        <f t="shared" si="95"/>
        <v>#N/A</v>
      </c>
    </row>
    <row r="44" spans="1:431" hidden="1" x14ac:dyDescent="0.75">
      <c r="A44" s="390"/>
      <c r="B44" s="396" t="str">
        <f>IF($R44="","",ROUND(_xlfn.NORM.INV(ABS(VLOOKUP($T$1,VLookups!$A$43:$B$44,2,FALSE)-B$2),$N44,$R44),0))</f>
        <v/>
      </c>
      <c r="C44" s="403" t="str">
        <f t="shared" si="96"/>
        <v/>
      </c>
      <c r="D44" s="404" t="str">
        <f t="shared" si="97"/>
        <v/>
      </c>
      <c r="E44" s="109"/>
      <c r="F44" s="117"/>
      <c r="G44" s="122" t="str">
        <f t="shared" si="32"/>
        <v/>
      </c>
      <c r="H44" s="95"/>
      <c r="I44" s="122" t="str">
        <f t="shared" si="33"/>
        <v/>
      </c>
      <c r="J44" s="117"/>
      <c r="K44" s="110"/>
      <c r="L44" s="124" t="str">
        <f t="shared" si="0"/>
        <v/>
      </c>
      <c r="M44" s="124" t="str">
        <f t="shared" si="1"/>
        <v/>
      </c>
      <c r="N44" s="73" t="str">
        <f t="shared" si="34"/>
        <v/>
      </c>
      <c r="O44" s="23"/>
      <c r="P44" s="57"/>
      <c r="Q44" s="280"/>
      <c r="R44" s="74" t="str">
        <f>IF(AND(G44&gt;0,H44&gt;0,I44&gt;0),IF(ISBLANK(Q44),IF(ISBLANK(O44),"",(I44-G44)*VLOOKUP(O44,VLookups!$A$4:$B$13,2,FALSE)),Q44),"")</f>
        <v/>
      </c>
      <c r="S44" s="75" t="str">
        <f t="shared" si="2"/>
        <v/>
      </c>
      <c r="T44" s="95"/>
      <c r="U44" s="270" t="str">
        <f>IF(AND(T44&gt;0,H44&gt;0,NOT(R44="")),ABS(VLOOKUP($T$1,VLookups!$A$43:$B$44,2,FALSE)-_xlfn.NORM.DIST(T44,N44,R44,TRUE)),"")</f>
        <v/>
      </c>
      <c r="V44" s="94" t="str">
        <f>IF(AND($G44&gt;0,$H44&gt;0,$I44&gt;0,NOT(ISBLANK($O44))),_xlfn.NORM.INV(ABS(VLOOKUP($T$1,VLookups!$A$43:$B$44,2,FALSE)-V$3),$N44,$R44),"")</f>
        <v/>
      </c>
      <c r="W44" s="93" t="str">
        <f>IF(AND($G44&gt;0,$H44&gt;0,$I44&gt;0,NOT(ISBLANK($O44))),_xlfn.NORM.INV(ABS(VLOOKUP($T$1,VLookups!$A$43:$B$44,2,FALSE)-W$3),$N44,$R44),"")</f>
        <v/>
      </c>
      <c r="X44" s="94" t="str">
        <f>IF(AND($G44&gt;0,$H44&gt;0,$I44&gt;0,NOT(ISBLANK($O44))),_xlfn.NORM.INV(ABS(VLOOKUP($T$1,VLookups!$A$43:$B$44,2,FALSE)-X$3),$N44,$R44),"")</f>
        <v/>
      </c>
      <c r="Y44" s="93" t="str">
        <f>IF(AND($G44&gt;0,$H44&gt;0,$I44&gt;0,NOT(ISBLANK($O44))),_xlfn.NORM.INV(ABS(VLOOKUP($T$1,VLookups!$A$43:$B$44,2,FALSE)-Y$3),$N44,$R44),"")</f>
        <v/>
      </c>
      <c r="Z44" s="94" t="str">
        <f>IF(AND($G44&gt;0,$H44&gt;0,$I44&gt;0,NOT(ISBLANK($O44))),_xlfn.NORM.INV(ABS(VLOOKUP($T$1,VLookups!$A$43:$B$44,2,FALSE)-Z$3),$N44,$R44),"")</f>
        <v/>
      </c>
      <c r="AA44" s="93" t="str">
        <f>IF(AND($G44&gt;0,$H44&gt;0,$I44&gt;0,NOT(ISBLANK($O44))),_xlfn.NORM.INV(ABS(VLOOKUP($T$1,VLookups!$A$43:$B$44,2,FALSE)-AA$3),$N44,$R44),"")</f>
        <v/>
      </c>
      <c r="AB44" s="5"/>
      <c r="AC44" s="168" t="str">
        <f t="shared" si="35"/>
        <v/>
      </c>
      <c r="AD44" s="49" t="str">
        <f t="shared" si="104"/>
        <v/>
      </c>
      <c r="AE44" s="49" t="str">
        <f t="shared" si="104"/>
        <v/>
      </c>
      <c r="AF44" s="49" t="str">
        <f t="shared" si="104"/>
        <v/>
      </c>
      <c r="AG44" s="49" t="str">
        <f t="shared" si="104"/>
        <v/>
      </c>
      <c r="AH44" s="49" t="str">
        <f t="shared" si="104"/>
        <v/>
      </c>
      <c r="AI44" s="49" t="str">
        <f t="shared" si="104"/>
        <v/>
      </c>
      <c r="AJ44" s="49" t="str">
        <f t="shared" si="104"/>
        <v/>
      </c>
      <c r="AK44" s="49" t="str">
        <f t="shared" si="104"/>
        <v/>
      </c>
      <c r="AL44" s="49" t="str">
        <f t="shared" si="104"/>
        <v/>
      </c>
      <c r="AM44" s="49" t="str">
        <f t="shared" si="104"/>
        <v/>
      </c>
      <c r="AN44" s="49" t="str">
        <f t="shared" si="104"/>
        <v/>
      </c>
      <c r="AO44" s="49" t="str">
        <f t="shared" si="104"/>
        <v/>
      </c>
      <c r="AP44" s="49" t="str">
        <f t="shared" si="104"/>
        <v/>
      </c>
      <c r="AQ44" s="49" t="str">
        <f t="shared" si="104"/>
        <v/>
      </c>
      <c r="AR44" s="49" t="str">
        <f t="shared" si="104"/>
        <v/>
      </c>
      <c r="AS44" s="49" t="str">
        <f t="shared" si="104"/>
        <v/>
      </c>
      <c r="AT44" s="49" t="str">
        <f t="shared" si="100"/>
        <v/>
      </c>
      <c r="AU44" s="49" t="str">
        <f t="shared" si="100"/>
        <v/>
      </c>
      <c r="AV44" s="49" t="str">
        <f t="shared" si="100"/>
        <v/>
      </c>
      <c r="AW44" s="49" t="str">
        <f t="shared" si="100"/>
        <v/>
      </c>
      <c r="AX44" s="49" t="str">
        <f t="shared" si="100"/>
        <v/>
      </c>
      <c r="AY44" s="49" t="str">
        <f t="shared" si="100"/>
        <v/>
      </c>
      <c r="AZ44" s="49" t="str">
        <f t="shared" si="100"/>
        <v/>
      </c>
      <c r="BA44" s="49" t="str">
        <f t="shared" si="100"/>
        <v/>
      </c>
      <c r="BB44" s="49" t="str">
        <f t="shared" si="100"/>
        <v/>
      </c>
      <c r="BC44" s="49" t="str">
        <f t="shared" si="100"/>
        <v/>
      </c>
      <c r="BD44" s="49" t="str">
        <f t="shared" si="100"/>
        <v/>
      </c>
      <c r="BE44" s="49" t="str">
        <f t="shared" si="100"/>
        <v/>
      </c>
      <c r="BF44" s="49" t="str">
        <f t="shared" si="100"/>
        <v/>
      </c>
      <c r="BG44" s="49" t="str">
        <f t="shared" si="100"/>
        <v/>
      </c>
      <c r="BH44" s="49" t="str">
        <f t="shared" si="100"/>
        <v/>
      </c>
      <c r="BI44" s="49" t="str">
        <f t="shared" si="101"/>
        <v/>
      </c>
      <c r="BJ44" s="49" t="str">
        <f t="shared" si="101"/>
        <v/>
      </c>
      <c r="BK44" s="49" t="str">
        <f t="shared" si="101"/>
        <v/>
      </c>
      <c r="BL44" s="49" t="str">
        <f t="shared" si="101"/>
        <v/>
      </c>
      <c r="BM44" s="49" t="str">
        <f t="shared" si="101"/>
        <v/>
      </c>
      <c r="BN44" s="49" t="str">
        <f t="shared" si="101"/>
        <v/>
      </c>
      <c r="BO44" s="49" t="str">
        <f t="shared" si="101"/>
        <v/>
      </c>
      <c r="BP44" s="49" t="str">
        <f t="shared" si="101"/>
        <v/>
      </c>
      <c r="BQ44" s="49" t="str">
        <f t="shared" si="101"/>
        <v/>
      </c>
      <c r="BR44" s="49" t="str">
        <f t="shared" si="101"/>
        <v/>
      </c>
      <c r="BS44" s="49" t="str">
        <f t="shared" si="101"/>
        <v/>
      </c>
      <c r="BT44" s="49" t="str">
        <f t="shared" si="101"/>
        <v/>
      </c>
      <c r="BU44" s="49" t="str">
        <f t="shared" si="101"/>
        <v/>
      </c>
      <c r="BV44" s="49" t="str">
        <f t="shared" si="101"/>
        <v/>
      </c>
      <c r="BW44" s="49" t="str">
        <f t="shared" si="101"/>
        <v/>
      </c>
      <c r="BX44" s="49" t="str">
        <f t="shared" si="101"/>
        <v/>
      </c>
      <c r="BY44" s="49" t="str">
        <f t="shared" si="99"/>
        <v/>
      </c>
      <c r="BZ44" s="49" t="str">
        <f t="shared" si="99"/>
        <v/>
      </c>
      <c r="CA44" s="49" t="str">
        <f t="shared" si="99"/>
        <v/>
      </c>
      <c r="CB44" s="49" t="str">
        <f t="shared" si="99"/>
        <v/>
      </c>
      <c r="CC44" s="49" t="str">
        <f t="shared" si="99"/>
        <v/>
      </c>
      <c r="CD44" s="49" t="str">
        <f t="shared" si="99"/>
        <v/>
      </c>
      <c r="CE44" s="49" t="str">
        <f t="shared" si="99"/>
        <v/>
      </c>
      <c r="CF44" s="49" t="str">
        <f t="shared" si="99"/>
        <v/>
      </c>
      <c r="CG44" s="49" t="str">
        <f t="shared" si="99"/>
        <v/>
      </c>
      <c r="CH44" s="49" t="str">
        <f t="shared" si="99"/>
        <v/>
      </c>
      <c r="CI44" s="49" t="str">
        <f t="shared" si="99"/>
        <v/>
      </c>
      <c r="CJ44" s="49" t="str">
        <f t="shared" si="102"/>
        <v/>
      </c>
      <c r="CK44" s="49" t="str">
        <f t="shared" si="102"/>
        <v/>
      </c>
      <c r="CL44" s="49" t="str">
        <f t="shared" si="102"/>
        <v/>
      </c>
      <c r="CM44" s="49" t="str">
        <f t="shared" si="102"/>
        <v/>
      </c>
      <c r="CN44" s="49" t="str">
        <f t="shared" si="102"/>
        <v/>
      </c>
      <c r="CO44" s="49" t="str">
        <f t="shared" si="102"/>
        <v/>
      </c>
      <c r="CP44" s="49" t="str">
        <f t="shared" si="102"/>
        <v/>
      </c>
      <c r="CQ44" s="49" t="str">
        <f t="shared" si="102"/>
        <v/>
      </c>
      <c r="CR44" s="49" t="str">
        <f t="shared" si="102"/>
        <v/>
      </c>
      <c r="CS44" s="49" t="str">
        <f t="shared" si="102"/>
        <v/>
      </c>
      <c r="CT44" s="49" t="str">
        <f t="shared" si="102"/>
        <v/>
      </c>
      <c r="CU44" s="49" t="str">
        <f t="shared" si="102"/>
        <v/>
      </c>
      <c r="CV44" s="49" t="str">
        <f t="shared" si="102"/>
        <v/>
      </c>
      <c r="CW44" s="49" t="str">
        <f t="shared" si="102"/>
        <v/>
      </c>
      <c r="CX44" s="49" t="str">
        <f t="shared" si="102"/>
        <v/>
      </c>
      <c r="CY44" s="49" t="str">
        <f t="shared" si="102"/>
        <v/>
      </c>
      <c r="CZ44" s="49" t="str">
        <f t="shared" si="103"/>
        <v/>
      </c>
      <c r="DA44" s="49" t="str">
        <f t="shared" si="103"/>
        <v/>
      </c>
      <c r="DB44" s="49" t="str">
        <f t="shared" si="103"/>
        <v/>
      </c>
      <c r="DC44" s="49" t="str">
        <f t="shared" si="103"/>
        <v/>
      </c>
      <c r="DD44" s="49" t="str">
        <f t="shared" si="103"/>
        <v/>
      </c>
      <c r="DE44" s="49" t="str">
        <f t="shared" si="103"/>
        <v/>
      </c>
      <c r="DF44" s="49" t="str">
        <f t="shared" si="103"/>
        <v/>
      </c>
      <c r="DG44" s="49" t="str">
        <f t="shared" si="103"/>
        <v/>
      </c>
      <c r="DH44" s="49" t="str">
        <f t="shared" si="103"/>
        <v/>
      </c>
      <c r="DI44" s="49" t="str">
        <f t="shared" si="103"/>
        <v/>
      </c>
      <c r="DJ44" s="49" t="str">
        <f t="shared" si="103"/>
        <v/>
      </c>
      <c r="DK44" s="49" t="str">
        <f t="shared" si="103"/>
        <v/>
      </c>
      <c r="DL44" s="49" t="str">
        <f t="shared" si="103"/>
        <v/>
      </c>
      <c r="DM44" s="49" t="str">
        <f t="shared" si="103"/>
        <v/>
      </c>
      <c r="DN44" s="49" t="str">
        <f t="shared" si="103"/>
        <v/>
      </c>
      <c r="DO44" s="49" t="str">
        <f t="shared" si="103"/>
        <v/>
      </c>
      <c r="DP44" s="49" t="str">
        <f t="shared" si="84"/>
        <v/>
      </c>
      <c r="DQ44" s="49" t="str">
        <f t="shared" si="72"/>
        <v/>
      </c>
      <c r="DR44" s="49" t="str">
        <f t="shared" si="72"/>
        <v/>
      </c>
      <c r="DS44" s="49" t="str">
        <f t="shared" si="72"/>
        <v/>
      </c>
      <c r="DT44" s="49" t="str">
        <f t="shared" si="72"/>
        <v/>
      </c>
      <c r="DU44" s="49" t="str">
        <f t="shared" si="72"/>
        <v/>
      </c>
      <c r="DV44" s="49" t="str">
        <f t="shared" si="72"/>
        <v/>
      </c>
      <c r="DW44" s="49" t="str">
        <f t="shared" si="85"/>
        <v/>
      </c>
      <c r="DX44" s="49" t="str">
        <f t="shared" si="85"/>
        <v/>
      </c>
      <c r="DY44" s="49" t="str">
        <f t="shared" si="85"/>
        <v/>
      </c>
      <c r="DZ44" s="183" t="str">
        <f t="shared" si="37"/>
        <v/>
      </c>
      <c r="EA44" s="49" t="str">
        <f t="shared" si="98"/>
        <v/>
      </c>
      <c r="EB44" s="49" t="str">
        <f t="shared" si="98"/>
        <v/>
      </c>
      <c r="EC44" s="49" t="str">
        <f t="shared" si="98"/>
        <v/>
      </c>
      <c r="ED44" s="49" t="str">
        <f t="shared" si="98"/>
        <v/>
      </c>
      <c r="EE44" s="49" t="str">
        <f t="shared" si="98"/>
        <v/>
      </c>
      <c r="EF44" s="49" t="str">
        <f t="shared" si="98"/>
        <v/>
      </c>
      <c r="EG44" s="49" t="str">
        <f t="shared" si="98"/>
        <v/>
      </c>
      <c r="EH44" s="49" t="str">
        <f t="shared" si="98"/>
        <v/>
      </c>
      <c r="EI44" s="49" t="str">
        <f t="shared" si="98"/>
        <v/>
      </c>
      <c r="EJ44" s="49" t="str">
        <f t="shared" si="98"/>
        <v/>
      </c>
      <c r="EK44" s="49" t="str">
        <f t="shared" si="98"/>
        <v/>
      </c>
      <c r="EL44" s="49" t="str">
        <f t="shared" si="98"/>
        <v/>
      </c>
      <c r="EM44" s="49" t="str">
        <f t="shared" si="98"/>
        <v/>
      </c>
      <c r="EN44" s="49" t="str">
        <f t="shared" si="98"/>
        <v/>
      </c>
      <c r="EO44" s="49" t="str">
        <f t="shared" si="98"/>
        <v/>
      </c>
      <c r="EP44" s="49" t="str">
        <f t="shared" si="86"/>
        <v/>
      </c>
      <c r="EQ44" s="49" t="str">
        <f t="shared" si="86"/>
        <v/>
      </c>
      <c r="ER44" s="49" t="str">
        <f t="shared" si="86"/>
        <v/>
      </c>
      <c r="ES44" s="49" t="str">
        <f t="shared" si="86"/>
        <v/>
      </c>
      <c r="ET44" s="49" t="str">
        <f t="shared" si="86"/>
        <v/>
      </c>
      <c r="EU44" s="49" t="str">
        <f t="shared" si="86"/>
        <v/>
      </c>
      <c r="EV44" s="49" t="str">
        <f t="shared" si="86"/>
        <v/>
      </c>
      <c r="EW44" s="49" t="str">
        <f t="shared" si="86"/>
        <v/>
      </c>
      <c r="EX44" s="49" t="str">
        <f t="shared" si="86"/>
        <v/>
      </c>
      <c r="EY44" s="49" t="str">
        <f t="shared" si="86"/>
        <v/>
      </c>
      <c r="EZ44" s="49" t="str">
        <f t="shared" si="86"/>
        <v/>
      </c>
      <c r="FA44" s="49" t="str">
        <f t="shared" si="86"/>
        <v/>
      </c>
      <c r="FB44" s="49" t="str">
        <f t="shared" si="86"/>
        <v/>
      </c>
      <c r="FC44" s="49" t="str">
        <f t="shared" si="86"/>
        <v/>
      </c>
      <c r="FD44" s="49" t="str">
        <f t="shared" si="73"/>
        <v/>
      </c>
      <c r="FE44" s="49" t="str">
        <f t="shared" si="73"/>
        <v/>
      </c>
      <c r="FF44" s="49" t="str">
        <f t="shared" si="73"/>
        <v/>
      </c>
      <c r="FG44" s="49" t="str">
        <f t="shared" si="73"/>
        <v/>
      </c>
      <c r="FH44" s="49" t="str">
        <f t="shared" si="73"/>
        <v/>
      </c>
      <c r="FI44" s="49" t="str">
        <f t="shared" si="73"/>
        <v/>
      </c>
      <c r="FJ44" s="49" t="str">
        <f t="shared" si="73"/>
        <v/>
      </c>
      <c r="FK44" s="49" t="str">
        <f t="shared" si="73"/>
        <v/>
      </c>
      <c r="FL44" s="49" t="str">
        <f t="shared" si="73"/>
        <v/>
      </c>
      <c r="FM44" s="49" t="str">
        <f t="shared" si="73"/>
        <v/>
      </c>
      <c r="FN44" s="49" t="str">
        <f t="shared" si="73"/>
        <v/>
      </c>
      <c r="FO44" s="49" t="str">
        <f t="shared" si="73"/>
        <v/>
      </c>
      <c r="FP44" s="49" t="str">
        <f t="shared" si="73"/>
        <v/>
      </c>
      <c r="FQ44" s="49" t="str">
        <f t="shared" si="73"/>
        <v/>
      </c>
      <c r="FR44" s="49" t="str">
        <f t="shared" si="73"/>
        <v/>
      </c>
      <c r="FS44" s="49" t="str">
        <f t="shared" si="73"/>
        <v/>
      </c>
      <c r="FT44" s="49" t="str">
        <f t="shared" si="74"/>
        <v/>
      </c>
      <c r="FU44" s="49" t="str">
        <f t="shared" si="74"/>
        <v/>
      </c>
      <c r="FV44" s="49" t="str">
        <f t="shared" si="74"/>
        <v/>
      </c>
      <c r="FW44" s="49" t="str">
        <f t="shared" si="74"/>
        <v/>
      </c>
      <c r="FX44" s="49" t="str">
        <f t="shared" si="74"/>
        <v/>
      </c>
      <c r="FY44" s="49" t="str">
        <f t="shared" si="74"/>
        <v/>
      </c>
      <c r="FZ44" s="49" t="str">
        <f t="shared" si="74"/>
        <v/>
      </c>
      <c r="GA44" s="49" t="str">
        <f t="shared" si="74"/>
        <v/>
      </c>
      <c r="GB44" s="49" t="str">
        <f t="shared" si="74"/>
        <v/>
      </c>
      <c r="GC44" s="49" t="str">
        <f t="shared" si="74"/>
        <v/>
      </c>
      <c r="GD44" s="49" t="str">
        <f t="shared" si="74"/>
        <v/>
      </c>
      <c r="GE44" s="49" t="str">
        <f t="shared" si="74"/>
        <v/>
      </c>
      <c r="GF44" s="49" t="str">
        <f t="shared" si="74"/>
        <v/>
      </c>
      <c r="GG44" s="49" t="str">
        <f t="shared" si="74"/>
        <v/>
      </c>
      <c r="GH44" s="49" t="str">
        <f t="shared" si="74"/>
        <v/>
      </c>
      <c r="GI44" s="49" t="str">
        <f t="shared" si="74"/>
        <v/>
      </c>
      <c r="GJ44" s="49" t="str">
        <f t="shared" si="75"/>
        <v/>
      </c>
      <c r="GK44" s="49" t="str">
        <f t="shared" si="75"/>
        <v/>
      </c>
      <c r="GL44" s="49" t="str">
        <f t="shared" si="75"/>
        <v/>
      </c>
      <c r="GM44" s="49" t="str">
        <f t="shared" si="75"/>
        <v/>
      </c>
      <c r="GN44" s="49" t="str">
        <f t="shared" si="75"/>
        <v/>
      </c>
      <c r="GO44" s="49" t="str">
        <f t="shared" si="75"/>
        <v/>
      </c>
      <c r="GP44" s="49" t="str">
        <f t="shared" si="75"/>
        <v/>
      </c>
      <c r="GQ44" s="49" t="str">
        <f t="shared" si="75"/>
        <v/>
      </c>
      <c r="GR44" s="49" t="str">
        <f t="shared" si="75"/>
        <v/>
      </c>
      <c r="GS44" s="49" t="str">
        <f t="shared" si="75"/>
        <v/>
      </c>
      <c r="GT44" s="49" t="str">
        <f t="shared" si="75"/>
        <v/>
      </c>
      <c r="GU44" s="49" t="str">
        <f t="shared" si="75"/>
        <v/>
      </c>
      <c r="GV44" s="49" t="str">
        <f t="shared" si="75"/>
        <v/>
      </c>
      <c r="GW44" s="49" t="str">
        <f t="shared" si="75"/>
        <v/>
      </c>
      <c r="GX44" s="49" t="str">
        <f t="shared" si="75"/>
        <v/>
      </c>
      <c r="GY44" s="49" t="str">
        <f t="shared" si="75"/>
        <v/>
      </c>
      <c r="GZ44" s="49" t="str">
        <f t="shared" si="76"/>
        <v/>
      </c>
      <c r="HA44" s="49" t="str">
        <f t="shared" si="76"/>
        <v/>
      </c>
      <c r="HB44" s="49" t="str">
        <f t="shared" si="76"/>
        <v/>
      </c>
      <c r="HC44" s="49" t="str">
        <f t="shared" si="76"/>
        <v/>
      </c>
      <c r="HD44" s="49" t="str">
        <f t="shared" si="76"/>
        <v/>
      </c>
      <c r="HE44" s="49" t="str">
        <f t="shared" si="76"/>
        <v/>
      </c>
      <c r="HF44" s="49" t="str">
        <f t="shared" si="76"/>
        <v/>
      </c>
      <c r="HG44" s="49" t="str">
        <f t="shared" si="76"/>
        <v/>
      </c>
      <c r="HH44" s="49" t="str">
        <f t="shared" si="76"/>
        <v/>
      </c>
      <c r="HI44" s="49" t="str">
        <f t="shared" si="76"/>
        <v/>
      </c>
      <c r="HJ44" s="49" t="str">
        <f t="shared" si="76"/>
        <v/>
      </c>
      <c r="HK44" s="49" t="str">
        <f t="shared" si="76"/>
        <v/>
      </c>
      <c r="HL44" s="49" t="str">
        <f t="shared" si="76"/>
        <v/>
      </c>
      <c r="HM44" s="49" t="str">
        <f t="shared" si="76"/>
        <v/>
      </c>
      <c r="HN44" s="49" t="str">
        <f t="shared" si="76"/>
        <v/>
      </c>
      <c r="HO44" s="49" t="str">
        <f t="shared" si="76"/>
        <v/>
      </c>
      <c r="HP44" s="49" t="str">
        <f t="shared" si="77"/>
        <v/>
      </c>
      <c r="HQ44" s="49" t="str">
        <f t="shared" si="77"/>
        <v/>
      </c>
      <c r="HR44" s="49" t="str">
        <f t="shared" si="46"/>
        <v/>
      </c>
      <c r="HS44" s="49" t="str">
        <f t="shared" si="16"/>
        <v/>
      </c>
      <c r="HT44" s="49" t="str">
        <f t="shared" si="16"/>
        <v/>
      </c>
      <c r="HU44" s="49" t="str">
        <f t="shared" si="16"/>
        <v/>
      </c>
      <c r="HV44" s="49" t="str">
        <f t="shared" si="16"/>
        <v/>
      </c>
      <c r="HW44" s="169" t="e">
        <f t="shared" si="56"/>
        <v>#N/A</v>
      </c>
      <c r="HX44" s="169" t="e">
        <f t="shared" si="56"/>
        <v>#N/A</v>
      </c>
      <c r="HY44" s="169" t="e">
        <f t="shared" si="56"/>
        <v>#N/A</v>
      </c>
      <c r="HZ44" s="169" t="e">
        <f t="shared" si="56"/>
        <v>#N/A</v>
      </c>
      <c r="IA44" s="169" t="e">
        <f t="shared" si="56"/>
        <v>#N/A</v>
      </c>
      <c r="IB44" s="169" t="e">
        <f t="shared" si="56"/>
        <v>#N/A</v>
      </c>
      <c r="IC44" s="169" t="e">
        <f t="shared" si="56"/>
        <v>#N/A</v>
      </c>
      <c r="ID44" s="169" t="e">
        <f t="shared" si="56"/>
        <v>#N/A</v>
      </c>
      <c r="IE44" s="169" t="e">
        <f t="shared" si="56"/>
        <v>#N/A</v>
      </c>
      <c r="IF44" s="169" t="e">
        <f t="shared" si="56"/>
        <v>#N/A</v>
      </c>
      <c r="IG44" s="169" t="e">
        <f t="shared" si="56"/>
        <v>#N/A</v>
      </c>
      <c r="IH44" s="169" t="e">
        <f t="shared" si="56"/>
        <v>#N/A</v>
      </c>
      <c r="II44" s="169" t="e">
        <f t="shared" si="56"/>
        <v>#N/A</v>
      </c>
      <c r="IJ44" s="169" t="e">
        <f t="shared" si="56"/>
        <v>#N/A</v>
      </c>
      <c r="IK44" s="169" t="e">
        <f t="shared" si="56"/>
        <v>#N/A</v>
      </c>
      <c r="IL44" s="169" t="e">
        <f t="shared" si="56"/>
        <v>#N/A</v>
      </c>
      <c r="IM44" s="169" t="e">
        <f t="shared" si="78"/>
        <v>#N/A</v>
      </c>
      <c r="IN44" s="169" t="e">
        <f t="shared" si="78"/>
        <v>#N/A</v>
      </c>
      <c r="IO44" s="169" t="e">
        <f t="shared" si="78"/>
        <v>#N/A</v>
      </c>
      <c r="IP44" s="169" t="e">
        <f t="shared" si="78"/>
        <v>#N/A</v>
      </c>
      <c r="IQ44" s="169" t="e">
        <f t="shared" si="78"/>
        <v>#N/A</v>
      </c>
      <c r="IR44" s="169" t="e">
        <f t="shared" si="78"/>
        <v>#N/A</v>
      </c>
      <c r="IS44" s="169" t="e">
        <f t="shared" si="78"/>
        <v>#N/A</v>
      </c>
      <c r="IT44" s="169" t="e">
        <f t="shared" si="78"/>
        <v>#N/A</v>
      </c>
      <c r="IU44" s="169" t="e">
        <f t="shared" si="78"/>
        <v>#N/A</v>
      </c>
      <c r="IV44" s="169" t="e">
        <f t="shared" si="78"/>
        <v>#N/A</v>
      </c>
      <c r="IW44" s="169" t="e">
        <f t="shared" si="78"/>
        <v>#N/A</v>
      </c>
      <c r="IX44" s="169" t="e">
        <f t="shared" si="78"/>
        <v>#N/A</v>
      </c>
      <c r="IY44" s="169" t="e">
        <f t="shared" si="78"/>
        <v>#N/A</v>
      </c>
      <c r="IZ44" s="169" t="e">
        <f t="shared" si="78"/>
        <v>#N/A</v>
      </c>
      <c r="JA44" s="169" t="e">
        <f t="shared" si="78"/>
        <v>#N/A</v>
      </c>
      <c r="JB44" s="169" t="e">
        <f t="shared" si="78"/>
        <v>#N/A</v>
      </c>
      <c r="JC44" s="169" t="e">
        <f t="shared" si="87"/>
        <v>#N/A</v>
      </c>
      <c r="JD44" s="169" t="e">
        <f t="shared" si="87"/>
        <v>#N/A</v>
      </c>
      <c r="JE44" s="169" t="e">
        <f t="shared" si="88"/>
        <v>#N/A</v>
      </c>
      <c r="JF44" s="169" t="e">
        <f t="shared" si="88"/>
        <v>#N/A</v>
      </c>
      <c r="JG44" s="169" t="e">
        <f t="shared" si="88"/>
        <v>#N/A</v>
      </c>
      <c r="JH44" s="169" t="e">
        <f t="shared" si="88"/>
        <v>#N/A</v>
      </c>
      <c r="JI44" s="169" t="e">
        <f t="shared" si="88"/>
        <v>#N/A</v>
      </c>
      <c r="JJ44" s="169" t="e">
        <f t="shared" si="88"/>
        <v>#N/A</v>
      </c>
      <c r="JK44" s="169" t="e">
        <f t="shared" si="88"/>
        <v>#N/A</v>
      </c>
      <c r="JL44" s="169" t="e">
        <f t="shared" si="88"/>
        <v>#N/A</v>
      </c>
      <c r="JM44" s="169" t="e">
        <f t="shared" si="88"/>
        <v>#N/A</v>
      </c>
      <c r="JN44" s="169" t="e">
        <f t="shared" si="88"/>
        <v>#N/A</v>
      </c>
      <c r="JO44" s="169" t="e">
        <f t="shared" si="88"/>
        <v>#N/A</v>
      </c>
      <c r="JP44" s="169" t="e">
        <f t="shared" si="88"/>
        <v>#N/A</v>
      </c>
      <c r="JQ44" s="169" t="e">
        <f t="shared" si="88"/>
        <v>#N/A</v>
      </c>
      <c r="JR44" s="169" t="e">
        <f t="shared" si="88"/>
        <v>#N/A</v>
      </c>
      <c r="JS44" s="169" t="e">
        <f t="shared" si="88"/>
        <v>#N/A</v>
      </c>
      <c r="JT44" s="169" t="e">
        <f t="shared" si="79"/>
        <v>#N/A</v>
      </c>
      <c r="JU44" s="169" t="e">
        <f t="shared" si="79"/>
        <v>#N/A</v>
      </c>
      <c r="JV44" s="169" t="e">
        <f t="shared" si="79"/>
        <v>#N/A</v>
      </c>
      <c r="JW44" s="169" t="e">
        <f t="shared" si="79"/>
        <v>#N/A</v>
      </c>
      <c r="JX44" s="169" t="e">
        <f t="shared" si="79"/>
        <v>#N/A</v>
      </c>
      <c r="JY44" s="169" t="e">
        <f t="shared" si="79"/>
        <v>#N/A</v>
      </c>
      <c r="JZ44" s="169" t="e">
        <f t="shared" si="79"/>
        <v>#N/A</v>
      </c>
      <c r="KA44" s="169" t="e">
        <f t="shared" si="79"/>
        <v>#N/A</v>
      </c>
      <c r="KB44" s="169" t="e">
        <f t="shared" si="79"/>
        <v>#N/A</v>
      </c>
      <c r="KC44" s="169" t="e">
        <f t="shared" si="79"/>
        <v>#N/A</v>
      </c>
      <c r="KD44" s="169" t="e">
        <f t="shared" si="79"/>
        <v>#N/A</v>
      </c>
      <c r="KE44" s="169" t="e">
        <f t="shared" si="79"/>
        <v>#N/A</v>
      </c>
      <c r="KF44" s="169" t="e">
        <f t="shared" si="79"/>
        <v>#N/A</v>
      </c>
      <c r="KG44" s="169" t="e">
        <f t="shared" si="79"/>
        <v>#N/A</v>
      </c>
      <c r="KH44" s="169" t="e">
        <f t="shared" si="79"/>
        <v>#N/A</v>
      </c>
      <c r="KI44" s="169" t="e">
        <f t="shared" si="79"/>
        <v>#N/A</v>
      </c>
      <c r="KJ44" s="169" t="e">
        <f t="shared" si="89"/>
        <v>#N/A</v>
      </c>
      <c r="KK44" s="169" t="e">
        <f t="shared" si="89"/>
        <v>#N/A</v>
      </c>
      <c r="KL44" s="169" t="e">
        <f t="shared" si="89"/>
        <v>#N/A</v>
      </c>
      <c r="KM44" s="169" t="e">
        <f t="shared" si="89"/>
        <v>#N/A</v>
      </c>
      <c r="KN44" s="169" t="e">
        <f t="shared" si="89"/>
        <v>#N/A</v>
      </c>
      <c r="KO44" s="169" t="e">
        <f t="shared" si="89"/>
        <v>#N/A</v>
      </c>
      <c r="KP44" s="169" t="e">
        <f t="shared" si="89"/>
        <v>#N/A</v>
      </c>
      <c r="KQ44" s="169" t="e">
        <f t="shared" si="89"/>
        <v>#N/A</v>
      </c>
      <c r="KR44" s="169" t="e">
        <f t="shared" si="89"/>
        <v>#N/A</v>
      </c>
      <c r="KS44" s="169" t="e">
        <f t="shared" si="89"/>
        <v>#N/A</v>
      </c>
      <c r="KT44" s="169" t="e">
        <f t="shared" si="89"/>
        <v>#N/A</v>
      </c>
      <c r="KU44" s="169" t="e">
        <f t="shared" si="89"/>
        <v>#N/A</v>
      </c>
      <c r="KV44" s="169" t="e">
        <f t="shared" si="89"/>
        <v>#N/A</v>
      </c>
      <c r="KW44" s="169" t="e">
        <f t="shared" si="89"/>
        <v>#N/A</v>
      </c>
      <c r="KX44" s="169" t="e">
        <f t="shared" si="89"/>
        <v>#N/A</v>
      </c>
      <c r="KY44" s="169" t="e">
        <f t="shared" si="89"/>
        <v>#N/A</v>
      </c>
      <c r="KZ44" s="169" t="e">
        <f t="shared" si="80"/>
        <v>#N/A</v>
      </c>
      <c r="LA44" s="169" t="e">
        <f t="shared" si="80"/>
        <v>#N/A</v>
      </c>
      <c r="LB44" s="169" t="e">
        <f t="shared" si="80"/>
        <v>#N/A</v>
      </c>
      <c r="LC44" s="169" t="e">
        <f t="shared" si="80"/>
        <v>#N/A</v>
      </c>
      <c r="LD44" s="169" t="e">
        <f t="shared" si="80"/>
        <v>#N/A</v>
      </c>
      <c r="LE44" s="169" t="e">
        <f t="shared" si="80"/>
        <v>#N/A</v>
      </c>
      <c r="LF44" s="169" t="e">
        <f t="shared" si="80"/>
        <v>#N/A</v>
      </c>
      <c r="LG44" s="169" t="e">
        <f t="shared" si="80"/>
        <v>#N/A</v>
      </c>
      <c r="LH44" s="169" t="e">
        <f t="shared" si="80"/>
        <v>#N/A</v>
      </c>
      <c r="LI44" s="169" t="e">
        <f t="shared" si="80"/>
        <v>#N/A</v>
      </c>
      <c r="LJ44" s="169" t="e">
        <f t="shared" si="80"/>
        <v>#N/A</v>
      </c>
      <c r="LK44" s="169" t="e">
        <f t="shared" si="80"/>
        <v>#N/A</v>
      </c>
      <c r="LL44" s="169" t="e">
        <f t="shared" si="80"/>
        <v>#N/A</v>
      </c>
      <c r="LM44" s="169" t="e">
        <f t="shared" si="80"/>
        <v>#N/A</v>
      </c>
      <c r="LN44" s="169" t="e">
        <f t="shared" si="90"/>
        <v>#N/A</v>
      </c>
      <c r="LO44" s="169" t="e">
        <f t="shared" si="90"/>
        <v>#N/A</v>
      </c>
      <c r="LP44" s="169" t="e">
        <f t="shared" si="90"/>
        <v>#N/A</v>
      </c>
      <c r="LQ44" s="169" t="e">
        <f t="shared" si="91"/>
        <v>#N/A</v>
      </c>
      <c r="LR44" s="169" t="e">
        <f t="shared" si="91"/>
        <v>#N/A</v>
      </c>
      <c r="LS44" s="169" t="e">
        <f t="shared" si="91"/>
        <v>#N/A</v>
      </c>
      <c r="LT44" s="169" t="e">
        <f t="shared" si="91"/>
        <v>#N/A</v>
      </c>
      <c r="LU44" s="169" t="e">
        <f t="shared" si="91"/>
        <v>#N/A</v>
      </c>
      <c r="LV44" s="169" t="e">
        <f t="shared" si="91"/>
        <v>#N/A</v>
      </c>
      <c r="LW44" s="169" t="e">
        <f t="shared" si="91"/>
        <v>#N/A</v>
      </c>
      <c r="LX44" s="169" t="e">
        <f t="shared" si="91"/>
        <v>#N/A</v>
      </c>
      <c r="LY44" s="169" t="e">
        <f t="shared" si="91"/>
        <v>#N/A</v>
      </c>
      <c r="LZ44" s="169" t="e">
        <f t="shared" si="91"/>
        <v>#N/A</v>
      </c>
      <c r="MA44" s="169" t="e">
        <f t="shared" si="91"/>
        <v>#N/A</v>
      </c>
      <c r="MB44" s="169" t="e">
        <f t="shared" si="91"/>
        <v>#N/A</v>
      </c>
      <c r="MC44" s="169" t="e">
        <f t="shared" si="91"/>
        <v>#N/A</v>
      </c>
      <c r="MD44" s="169" t="e">
        <f t="shared" si="91"/>
        <v>#N/A</v>
      </c>
      <c r="ME44" s="169" t="e">
        <f t="shared" si="91"/>
        <v>#N/A</v>
      </c>
      <c r="MF44" s="169" t="e">
        <f t="shared" si="81"/>
        <v>#N/A</v>
      </c>
      <c r="MG44" s="169" t="e">
        <f t="shared" si="81"/>
        <v>#N/A</v>
      </c>
      <c r="MH44" s="169" t="e">
        <f t="shared" si="81"/>
        <v>#N/A</v>
      </c>
      <c r="MI44" s="169" t="e">
        <f t="shared" si="81"/>
        <v>#N/A</v>
      </c>
      <c r="MJ44" s="169" t="e">
        <f t="shared" si="81"/>
        <v>#N/A</v>
      </c>
      <c r="MK44" s="169" t="e">
        <f t="shared" si="81"/>
        <v>#N/A</v>
      </c>
      <c r="ML44" s="169" t="e">
        <f t="shared" si="81"/>
        <v>#N/A</v>
      </c>
      <c r="MM44" s="169" t="e">
        <f t="shared" si="81"/>
        <v>#N/A</v>
      </c>
      <c r="MN44" s="169" t="e">
        <f t="shared" si="81"/>
        <v>#N/A</v>
      </c>
      <c r="MO44" s="169" t="e">
        <f t="shared" si="81"/>
        <v>#N/A</v>
      </c>
      <c r="MP44" s="169" t="e">
        <f t="shared" si="81"/>
        <v>#N/A</v>
      </c>
      <c r="MQ44" s="169" t="e">
        <f t="shared" si="81"/>
        <v>#N/A</v>
      </c>
      <c r="MR44" s="169" t="e">
        <f t="shared" si="81"/>
        <v>#N/A</v>
      </c>
      <c r="MS44" s="169" t="e">
        <f t="shared" si="81"/>
        <v>#N/A</v>
      </c>
      <c r="MT44" s="169" t="e">
        <f t="shared" si="81"/>
        <v>#N/A</v>
      </c>
      <c r="MU44" s="169" t="e">
        <f t="shared" si="81"/>
        <v>#N/A</v>
      </c>
      <c r="MV44" s="169" t="e">
        <f t="shared" si="92"/>
        <v>#N/A</v>
      </c>
      <c r="MW44" s="169" t="e">
        <f t="shared" si="92"/>
        <v>#N/A</v>
      </c>
      <c r="MX44" s="169" t="e">
        <f t="shared" si="92"/>
        <v>#N/A</v>
      </c>
      <c r="MY44" s="169" t="e">
        <f t="shared" si="92"/>
        <v>#N/A</v>
      </c>
      <c r="MZ44" s="169" t="e">
        <f t="shared" si="92"/>
        <v>#N/A</v>
      </c>
      <c r="NA44" s="169" t="e">
        <f t="shared" si="92"/>
        <v>#N/A</v>
      </c>
      <c r="NB44" s="169" t="e">
        <f t="shared" si="92"/>
        <v>#N/A</v>
      </c>
      <c r="NC44" s="169" t="e">
        <f t="shared" si="92"/>
        <v>#N/A</v>
      </c>
      <c r="ND44" s="169" t="e">
        <f t="shared" si="92"/>
        <v>#N/A</v>
      </c>
      <c r="NE44" s="169" t="e">
        <f t="shared" si="92"/>
        <v>#N/A</v>
      </c>
      <c r="NF44" s="169" t="e">
        <f t="shared" si="92"/>
        <v>#N/A</v>
      </c>
      <c r="NG44" s="169" t="e">
        <f t="shared" si="92"/>
        <v>#N/A</v>
      </c>
      <c r="NH44" s="169" t="e">
        <f t="shared" si="92"/>
        <v>#N/A</v>
      </c>
      <c r="NI44" s="169" t="e">
        <f t="shared" si="92"/>
        <v>#N/A</v>
      </c>
      <c r="NJ44" s="169" t="e">
        <f t="shared" si="92"/>
        <v>#N/A</v>
      </c>
      <c r="NK44" s="169" t="e">
        <f t="shared" si="92"/>
        <v>#N/A</v>
      </c>
      <c r="NL44" s="169" t="e">
        <f t="shared" si="82"/>
        <v>#N/A</v>
      </c>
      <c r="NM44" s="169" t="e">
        <f t="shared" si="82"/>
        <v>#N/A</v>
      </c>
      <c r="NN44" s="169" t="e">
        <f t="shared" si="82"/>
        <v>#N/A</v>
      </c>
      <c r="NO44" s="169" t="e">
        <f t="shared" si="82"/>
        <v>#N/A</v>
      </c>
      <c r="NP44" s="169" t="e">
        <f t="shared" si="82"/>
        <v>#N/A</v>
      </c>
      <c r="NQ44" s="169" t="e">
        <f t="shared" si="82"/>
        <v>#N/A</v>
      </c>
      <c r="NR44" s="169" t="e">
        <f t="shared" si="82"/>
        <v>#N/A</v>
      </c>
      <c r="NS44" s="169" t="e">
        <f t="shared" si="82"/>
        <v>#N/A</v>
      </c>
      <c r="NT44" s="169" t="e">
        <f t="shared" si="82"/>
        <v>#N/A</v>
      </c>
      <c r="NU44" s="169" t="e">
        <f t="shared" si="82"/>
        <v>#N/A</v>
      </c>
      <c r="NV44" s="169" t="e">
        <f t="shared" si="82"/>
        <v>#N/A</v>
      </c>
      <c r="NW44" s="169" t="e">
        <f t="shared" si="82"/>
        <v>#N/A</v>
      </c>
      <c r="NX44" s="169" t="e">
        <f t="shared" si="82"/>
        <v>#N/A</v>
      </c>
      <c r="NY44" s="169" t="e">
        <f t="shared" si="82"/>
        <v>#N/A</v>
      </c>
      <c r="NZ44" s="169" t="e">
        <f t="shared" si="93"/>
        <v>#N/A</v>
      </c>
      <c r="OA44" s="169" t="e">
        <f t="shared" si="93"/>
        <v>#N/A</v>
      </c>
      <c r="OB44" s="169" t="e">
        <f t="shared" si="93"/>
        <v>#N/A</v>
      </c>
      <c r="OC44" s="169" t="e">
        <f t="shared" si="94"/>
        <v>#N/A</v>
      </c>
      <c r="OD44" s="169" t="e">
        <f t="shared" si="94"/>
        <v>#N/A</v>
      </c>
      <c r="OE44" s="169" t="e">
        <f t="shared" si="94"/>
        <v>#N/A</v>
      </c>
      <c r="OF44" s="169" t="e">
        <f t="shared" si="94"/>
        <v>#N/A</v>
      </c>
      <c r="OG44" s="169" t="e">
        <f t="shared" si="94"/>
        <v>#N/A</v>
      </c>
      <c r="OH44" s="169" t="e">
        <f t="shared" si="94"/>
        <v>#N/A</v>
      </c>
      <c r="OI44" s="169" t="e">
        <f t="shared" si="94"/>
        <v>#N/A</v>
      </c>
      <c r="OJ44" s="169" t="e">
        <f t="shared" si="94"/>
        <v>#N/A</v>
      </c>
      <c r="OK44" s="169" t="e">
        <f t="shared" si="94"/>
        <v>#N/A</v>
      </c>
      <c r="OL44" s="169" t="e">
        <f t="shared" si="94"/>
        <v>#N/A</v>
      </c>
      <c r="OM44" s="169" t="e">
        <f t="shared" si="94"/>
        <v>#N/A</v>
      </c>
      <c r="ON44" s="169" t="e">
        <f t="shared" si="94"/>
        <v>#N/A</v>
      </c>
      <c r="OO44" s="169" t="e">
        <f t="shared" si="94"/>
        <v>#N/A</v>
      </c>
      <c r="OP44" s="169" t="e">
        <f t="shared" si="94"/>
        <v>#N/A</v>
      </c>
      <c r="OQ44" s="169" t="e">
        <f t="shared" si="94"/>
        <v>#N/A</v>
      </c>
      <c r="OR44" s="169" t="e">
        <f t="shared" si="83"/>
        <v>#N/A</v>
      </c>
      <c r="OS44" s="169" t="e">
        <f t="shared" si="83"/>
        <v>#N/A</v>
      </c>
      <c r="OT44" s="169" t="e">
        <f t="shared" si="83"/>
        <v>#N/A</v>
      </c>
      <c r="OU44" s="169" t="e">
        <f t="shared" si="83"/>
        <v>#N/A</v>
      </c>
      <c r="OV44" s="169" t="e">
        <f t="shared" si="83"/>
        <v>#N/A</v>
      </c>
      <c r="OW44" s="169" t="e">
        <f t="shared" si="83"/>
        <v>#N/A</v>
      </c>
      <c r="OX44" s="169" t="e">
        <f t="shared" si="83"/>
        <v>#N/A</v>
      </c>
      <c r="OY44" s="169" t="e">
        <f t="shared" si="83"/>
        <v>#N/A</v>
      </c>
      <c r="OZ44" s="169" t="e">
        <f t="shared" si="83"/>
        <v>#N/A</v>
      </c>
      <c r="PA44" s="169" t="e">
        <f t="shared" si="83"/>
        <v>#N/A</v>
      </c>
      <c r="PB44" s="169" t="e">
        <f t="shared" si="83"/>
        <v>#N/A</v>
      </c>
      <c r="PC44" s="169" t="e">
        <f t="shared" si="83"/>
        <v>#N/A</v>
      </c>
      <c r="PD44" s="169" t="e">
        <f t="shared" si="83"/>
        <v>#N/A</v>
      </c>
      <c r="PE44" s="169" t="e">
        <f t="shared" si="83"/>
        <v>#N/A</v>
      </c>
      <c r="PF44" s="169" t="e">
        <f t="shared" si="83"/>
        <v>#N/A</v>
      </c>
      <c r="PG44" s="169" t="e">
        <f t="shared" si="83"/>
        <v>#N/A</v>
      </c>
      <c r="PH44" s="169" t="e">
        <f t="shared" si="95"/>
        <v>#N/A</v>
      </c>
      <c r="PI44" s="169" t="e">
        <f t="shared" si="95"/>
        <v>#N/A</v>
      </c>
      <c r="PJ44" s="169" t="e">
        <f t="shared" si="95"/>
        <v>#N/A</v>
      </c>
      <c r="PK44" s="169" t="e">
        <f t="shared" si="95"/>
        <v>#N/A</v>
      </c>
      <c r="PL44" s="169" t="e">
        <f t="shared" si="95"/>
        <v>#N/A</v>
      </c>
      <c r="PM44" s="169" t="e">
        <f t="shared" si="95"/>
        <v>#N/A</v>
      </c>
      <c r="PN44" s="169" t="e">
        <f t="shared" si="95"/>
        <v>#N/A</v>
      </c>
      <c r="PO44" s="169" t="e">
        <f t="shared" si="95"/>
        <v>#N/A</v>
      </c>
    </row>
    <row r="45" spans="1:431" hidden="1" x14ac:dyDescent="0.75">
      <c r="A45" s="390"/>
      <c r="B45" s="396" t="str">
        <f>IF($R45="","",ROUND(_xlfn.NORM.INV(ABS(VLOOKUP($T$1,VLookups!$A$43:$B$44,2,FALSE)-B$2),$N45,$R45),0))</f>
        <v/>
      </c>
      <c r="C45" s="403" t="str">
        <f t="shared" si="96"/>
        <v/>
      </c>
      <c r="D45" s="404" t="str">
        <f t="shared" si="97"/>
        <v/>
      </c>
      <c r="E45" s="109"/>
      <c r="F45" s="117"/>
      <c r="G45" s="122" t="str">
        <f t="shared" si="32"/>
        <v/>
      </c>
      <c r="H45" s="95"/>
      <c r="I45" s="122" t="str">
        <f t="shared" si="33"/>
        <v/>
      </c>
      <c r="J45" s="117"/>
      <c r="K45" s="110"/>
      <c r="L45" s="124" t="str">
        <f t="shared" si="0"/>
        <v/>
      </c>
      <c r="M45" s="124" t="str">
        <f t="shared" si="1"/>
        <v/>
      </c>
      <c r="N45" s="73" t="str">
        <f t="shared" si="34"/>
        <v/>
      </c>
      <c r="O45" s="23"/>
      <c r="P45" s="57"/>
      <c r="Q45" s="280"/>
      <c r="R45" s="74" t="str">
        <f>IF(AND(G45&gt;0,H45&gt;0,I45&gt;0),IF(ISBLANK(Q45),IF(ISBLANK(O45),"",(I45-G45)*VLOOKUP(O45,VLookups!$A$4:$B$13,2,FALSE)),Q45),"")</f>
        <v/>
      </c>
      <c r="S45" s="75" t="str">
        <f t="shared" si="2"/>
        <v/>
      </c>
      <c r="T45" s="95"/>
      <c r="U45" s="270" t="str">
        <f>IF(AND(T45&gt;0,H45&gt;0,NOT(R45="")),ABS(VLOOKUP($T$1,VLookups!$A$43:$B$44,2,FALSE)-_xlfn.NORM.DIST(T45,N45,R45,TRUE)),"")</f>
        <v/>
      </c>
      <c r="V45" s="94" t="str">
        <f>IF(AND($G45&gt;0,$H45&gt;0,$I45&gt;0,NOT(ISBLANK($O45))),_xlfn.NORM.INV(ABS(VLOOKUP($T$1,VLookups!$A$43:$B$44,2,FALSE)-V$3),$N45,$R45),"")</f>
        <v/>
      </c>
      <c r="W45" s="93" t="str">
        <f>IF(AND($G45&gt;0,$H45&gt;0,$I45&gt;0,NOT(ISBLANK($O45))),_xlfn.NORM.INV(ABS(VLOOKUP($T$1,VLookups!$A$43:$B$44,2,FALSE)-W$3),$N45,$R45),"")</f>
        <v/>
      </c>
      <c r="X45" s="94" t="str">
        <f>IF(AND($G45&gt;0,$H45&gt;0,$I45&gt;0,NOT(ISBLANK($O45))),_xlfn.NORM.INV(ABS(VLOOKUP($T$1,VLookups!$A$43:$B$44,2,FALSE)-X$3),$N45,$R45),"")</f>
        <v/>
      </c>
      <c r="Y45" s="93" t="str">
        <f>IF(AND($G45&gt;0,$H45&gt;0,$I45&gt;0,NOT(ISBLANK($O45))),_xlfn.NORM.INV(ABS(VLOOKUP($T$1,VLookups!$A$43:$B$44,2,FALSE)-Y$3),$N45,$R45),"")</f>
        <v/>
      </c>
      <c r="Z45" s="94" t="str">
        <f>IF(AND($G45&gt;0,$H45&gt;0,$I45&gt;0,NOT(ISBLANK($O45))),_xlfn.NORM.INV(ABS(VLOOKUP($T$1,VLookups!$A$43:$B$44,2,FALSE)-Z$3),$N45,$R45),"")</f>
        <v/>
      </c>
      <c r="AA45" s="93" t="str">
        <f>IF(AND($G45&gt;0,$H45&gt;0,$I45&gt;0,NOT(ISBLANK($O45))),_xlfn.NORM.INV(ABS(VLOOKUP($T$1,VLookups!$A$43:$B$44,2,FALSE)-AA$3),$N45,$R45),"")</f>
        <v/>
      </c>
      <c r="AB45" s="5"/>
      <c r="AC45" s="168" t="str">
        <f t="shared" si="35"/>
        <v/>
      </c>
      <c r="AD45" s="49" t="str">
        <f t="shared" si="104"/>
        <v/>
      </c>
      <c r="AE45" s="49" t="str">
        <f t="shared" si="104"/>
        <v/>
      </c>
      <c r="AF45" s="49" t="str">
        <f t="shared" si="104"/>
        <v/>
      </c>
      <c r="AG45" s="49" t="str">
        <f t="shared" si="104"/>
        <v/>
      </c>
      <c r="AH45" s="49" t="str">
        <f t="shared" si="104"/>
        <v/>
      </c>
      <c r="AI45" s="49" t="str">
        <f t="shared" si="104"/>
        <v/>
      </c>
      <c r="AJ45" s="49" t="str">
        <f t="shared" si="104"/>
        <v/>
      </c>
      <c r="AK45" s="49" t="str">
        <f t="shared" si="104"/>
        <v/>
      </c>
      <c r="AL45" s="49" t="str">
        <f t="shared" si="104"/>
        <v/>
      </c>
      <c r="AM45" s="49" t="str">
        <f t="shared" si="104"/>
        <v/>
      </c>
      <c r="AN45" s="49" t="str">
        <f t="shared" si="104"/>
        <v/>
      </c>
      <c r="AO45" s="49" t="str">
        <f t="shared" si="104"/>
        <v/>
      </c>
      <c r="AP45" s="49" t="str">
        <f t="shared" si="104"/>
        <v/>
      </c>
      <c r="AQ45" s="49" t="str">
        <f t="shared" si="104"/>
        <v/>
      </c>
      <c r="AR45" s="49" t="str">
        <f t="shared" si="104"/>
        <v/>
      </c>
      <c r="AS45" s="49" t="str">
        <f t="shared" si="104"/>
        <v/>
      </c>
      <c r="AT45" s="49" t="str">
        <f t="shared" si="100"/>
        <v/>
      </c>
      <c r="AU45" s="49" t="str">
        <f t="shared" si="100"/>
        <v/>
      </c>
      <c r="AV45" s="49" t="str">
        <f t="shared" si="100"/>
        <v/>
      </c>
      <c r="AW45" s="49" t="str">
        <f t="shared" si="100"/>
        <v/>
      </c>
      <c r="AX45" s="49" t="str">
        <f t="shared" si="100"/>
        <v/>
      </c>
      <c r="AY45" s="49" t="str">
        <f t="shared" si="100"/>
        <v/>
      </c>
      <c r="AZ45" s="49" t="str">
        <f t="shared" si="100"/>
        <v/>
      </c>
      <c r="BA45" s="49" t="str">
        <f t="shared" si="100"/>
        <v/>
      </c>
      <c r="BB45" s="49" t="str">
        <f t="shared" si="100"/>
        <v/>
      </c>
      <c r="BC45" s="49" t="str">
        <f t="shared" si="100"/>
        <v/>
      </c>
      <c r="BD45" s="49" t="str">
        <f t="shared" si="100"/>
        <v/>
      </c>
      <c r="BE45" s="49" t="str">
        <f t="shared" si="100"/>
        <v/>
      </c>
      <c r="BF45" s="49" t="str">
        <f t="shared" si="100"/>
        <v/>
      </c>
      <c r="BG45" s="49" t="str">
        <f t="shared" si="100"/>
        <v/>
      </c>
      <c r="BH45" s="49" t="str">
        <f t="shared" si="100"/>
        <v/>
      </c>
      <c r="BI45" s="49" t="str">
        <f t="shared" si="101"/>
        <v/>
      </c>
      <c r="BJ45" s="49" t="str">
        <f t="shared" si="101"/>
        <v/>
      </c>
      <c r="BK45" s="49" t="str">
        <f t="shared" si="101"/>
        <v/>
      </c>
      <c r="BL45" s="49" t="str">
        <f t="shared" si="101"/>
        <v/>
      </c>
      <c r="BM45" s="49" t="str">
        <f t="shared" si="101"/>
        <v/>
      </c>
      <c r="BN45" s="49" t="str">
        <f t="shared" si="101"/>
        <v/>
      </c>
      <c r="BO45" s="49" t="str">
        <f t="shared" si="101"/>
        <v/>
      </c>
      <c r="BP45" s="49" t="str">
        <f t="shared" si="101"/>
        <v/>
      </c>
      <c r="BQ45" s="49" t="str">
        <f t="shared" si="101"/>
        <v/>
      </c>
      <c r="BR45" s="49" t="str">
        <f t="shared" si="101"/>
        <v/>
      </c>
      <c r="BS45" s="49" t="str">
        <f t="shared" si="101"/>
        <v/>
      </c>
      <c r="BT45" s="49" t="str">
        <f t="shared" si="101"/>
        <v/>
      </c>
      <c r="BU45" s="49" t="str">
        <f t="shared" si="101"/>
        <v/>
      </c>
      <c r="BV45" s="49" t="str">
        <f t="shared" si="101"/>
        <v/>
      </c>
      <c r="BW45" s="49" t="str">
        <f t="shared" si="101"/>
        <v/>
      </c>
      <c r="BX45" s="49" t="str">
        <f t="shared" si="101"/>
        <v/>
      </c>
      <c r="BY45" s="49" t="str">
        <f t="shared" si="99"/>
        <v/>
      </c>
      <c r="BZ45" s="49" t="str">
        <f t="shared" si="99"/>
        <v/>
      </c>
      <c r="CA45" s="49" t="str">
        <f t="shared" si="99"/>
        <v/>
      </c>
      <c r="CB45" s="49" t="str">
        <f t="shared" si="99"/>
        <v/>
      </c>
      <c r="CC45" s="49" t="str">
        <f t="shared" si="99"/>
        <v/>
      </c>
      <c r="CD45" s="49" t="str">
        <f t="shared" si="99"/>
        <v/>
      </c>
      <c r="CE45" s="49" t="str">
        <f t="shared" si="99"/>
        <v/>
      </c>
      <c r="CF45" s="49" t="str">
        <f t="shared" si="99"/>
        <v/>
      </c>
      <c r="CG45" s="49" t="str">
        <f t="shared" si="99"/>
        <v/>
      </c>
      <c r="CH45" s="49" t="str">
        <f t="shared" si="99"/>
        <v/>
      </c>
      <c r="CI45" s="49" t="str">
        <f t="shared" si="99"/>
        <v/>
      </c>
      <c r="CJ45" s="49" t="str">
        <f t="shared" si="102"/>
        <v/>
      </c>
      <c r="CK45" s="49" t="str">
        <f t="shared" si="102"/>
        <v/>
      </c>
      <c r="CL45" s="49" t="str">
        <f t="shared" si="102"/>
        <v/>
      </c>
      <c r="CM45" s="49" t="str">
        <f t="shared" si="102"/>
        <v/>
      </c>
      <c r="CN45" s="49" t="str">
        <f t="shared" si="102"/>
        <v/>
      </c>
      <c r="CO45" s="49" t="str">
        <f t="shared" si="102"/>
        <v/>
      </c>
      <c r="CP45" s="49" t="str">
        <f t="shared" si="102"/>
        <v/>
      </c>
      <c r="CQ45" s="49" t="str">
        <f t="shared" si="102"/>
        <v/>
      </c>
      <c r="CR45" s="49" t="str">
        <f t="shared" si="102"/>
        <v/>
      </c>
      <c r="CS45" s="49" t="str">
        <f t="shared" si="102"/>
        <v/>
      </c>
      <c r="CT45" s="49" t="str">
        <f t="shared" si="102"/>
        <v/>
      </c>
      <c r="CU45" s="49" t="str">
        <f t="shared" si="102"/>
        <v/>
      </c>
      <c r="CV45" s="49" t="str">
        <f t="shared" si="102"/>
        <v/>
      </c>
      <c r="CW45" s="49" t="str">
        <f t="shared" si="102"/>
        <v/>
      </c>
      <c r="CX45" s="49" t="str">
        <f t="shared" si="102"/>
        <v/>
      </c>
      <c r="CY45" s="49" t="str">
        <f t="shared" si="102"/>
        <v/>
      </c>
      <c r="CZ45" s="49" t="str">
        <f t="shared" si="103"/>
        <v/>
      </c>
      <c r="DA45" s="49" t="str">
        <f t="shared" si="103"/>
        <v/>
      </c>
      <c r="DB45" s="49" t="str">
        <f t="shared" si="103"/>
        <v/>
      </c>
      <c r="DC45" s="49" t="str">
        <f t="shared" si="103"/>
        <v/>
      </c>
      <c r="DD45" s="49" t="str">
        <f t="shared" si="103"/>
        <v/>
      </c>
      <c r="DE45" s="49" t="str">
        <f t="shared" si="103"/>
        <v/>
      </c>
      <c r="DF45" s="49" t="str">
        <f t="shared" si="103"/>
        <v/>
      </c>
      <c r="DG45" s="49" t="str">
        <f t="shared" si="103"/>
        <v/>
      </c>
      <c r="DH45" s="49" t="str">
        <f t="shared" si="103"/>
        <v/>
      </c>
      <c r="DI45" s="49" t="str">
        <f t="shared" si="103"/>
        <v/>
      </c>
      <c r="DJ45" s="49" t="str">
        <f t="shared" si="103"/>
        <v/>
      </c>
      <c r="DK45" s="49" t="str">
        <f t="shared" si="103"/>
        <v/>
      </c>
      <c r="DL45" s="49" t="str">
        <f t="shared" si="103"/>
        <v/>
      </c>
      <c r="DM45" s="49" t="str">
        <f t="shared" si="103"/>
        <v/>
      </c>
      <c r="DN45" s="49" t="str">
        <f t="shared" si="103"/>
        <v/>
      </c>
      <c r="DO45" s="49" t="str">
        <f t="shared" si="103"/>
        <v/>
      </c>
      <c r="DP45" s="49" t="str">
        <f t="shared" si="84"/>
        <v/>
      </c>
      <c r="DQ45" s="49" t="str">
        <f t="shared" si="72"/>
        <v/>
      </c>
      <c r="DR45" s="49" t="str">
        <f t="shared" si="72"/>
        <v/>
      </c>
      <c r="DS45" s="49" t="str">
        <f t="shared" si="72"/>
        <v/>
      </c>
      <c r="DT45" s="49" t="str">
        <f t="shared" si="72"/>
        <v/>
      </c>
      <c r="DU45" s="49" t="str">
        <f t="shared" si="72"/>
        <v/>
      </c>
      <c r="DV45" s="49" t="str">
        <f t="shared" si="72"/>
        <v/>
      </c>
      <c r="DW45" s="49" t="str">
        <f t="shared" si="85"/>
        <v/>
      </c>
      <c r="DX45" s="49" t="str">
        <f t="shared" si="85"/>
        <v/>
      </c>
      <c r="DY45" s="49" t="str">
        <f t="shared" si="85"/>
        <v/>
      </c>
      <c r="DZ45" s="183" t="str">
        <f t="shared" si="37"/>
        <v/>
      </c>
      <c r="EA45" s="49" t="str">
        <f t="shared" si="98"/>
        <v/>
      </c>
      <c r="EB45" s="49" t="str">
        <f t="shared" si="98"/>
        <v/>
      </c>
      <c r="EC45" s="49" t="str">
        <f t="shared" si="98"/>
        <v/>
      </c>
      <c r="ED45" s="49" t="str">
        <f t="shared" si="98"/>
        <v/>
      </c>
      <c r="EE45" s="49" t="str">
        <f t="shared" si="98"/>
        <v/>
      </c>
      <c r="EF45" s="49" t="str">
        <f t="shared" si="98"/>
        <v/>
      </c>
      <c r="EG45" s="49" t="str">
        <f t="shared" si="98"/>
        <v/>
      </c>
      <c r="EH45" s="49" t="str">
        <f t="shared" si="98"/>
        <v/>
      </c>
      <c r="EI45" s="49" t="str">
        <f t="shared" si="98"/>
        <v/>
      </c>
      <c r="EJ45" s="49" t="str">
        <f t="shared" si="98"/>
        <v/>
      </c>
      <c r="EK45" s="49" t="str">
        <f t="shared" si="98"/>
        <v/>
      </c>
      <c r="EL45" s="49" t="str">
        <f t="shared" si="98"/>
        <v/>
      </c>
      <c r="EM45" s="49" t="str">
        <f t="shared" si="98"/>
        <v/>
      </c>
      <c r="EN45" s="49" t="str">
        <f t="shared" si="98"/>
        <v/>
      </c>
      <c r="EO45" s="49" t="str">
        <f t="shared" si="98"/>
        <v/>
      </c>
      <c r="EP45" s="49" t="str">
        <f t="shared" si="86"/>
        <v/>
      </c>
      <c r="EQ45" s="49" t="str">
        <f t="shared" si="86"/>
        <v/>
      </c>
      <c r="ER45" s="49" t="str">
        <f t="shared" si="86"/>
        <v/>
      </c>
      <c r="ES45" s="49" t="str">
        <f t="shared" si="86"/>
        <v/>
      </c>
      <c r="ET45" s="49" t="str">
        <f t="shared" si="86"/>
        <v/>
      </c>
      <c r="EU45" s="49" t="str">
        <f t="shared" si="86"/>
        <v/>
      </c>
      <c r="EV45" s="49" t="str">
        <f t="shared" si="86"/>
        <v/>
      </c>
      <c r="EW45" s="49" t="str">
        <f t="shared" si="86"/>
        <v/>
      </c>
      <c r="EX45" s="49" t="str">
        <f t="shared" si="86"/>
        <v/>
      </c>
      <c r="EY45" s="49" t="str">
        <f t="shared" si="86"/>
        <v/>
      </c>
      <c r="EZ45" s="49" t="str">
        <f t="shared" si="86"/>
        <v/>
      </c>
      <c r="FA45" s="49" t="str">
        <f t="shared" si="86"/>
        <v/>
      </c>
      <c r="FB45" s="49" t="str">
        <f t="shared" si="86"/>
        <v/>
      </c>
      <c r="FC45" s="49" t="str">
        <f t="shared" si="86"/>
        <v/>
      </c>
      <c r="FD45" s="49" t="str">
        <f t="shared" si="73"/>
        <v/>
      </c>
      <c r="FE45" s="49" t="str">
        <f t="shared" si="73"/>
        <v/>
      </c>
      <c r="FF45" s="49" t="str">
        <f t="shared" si="73"/>
        <v/>
      </c>
      <c r="FG45" s="49" t="str">
        <f t="shared" si="73"/>
        <v/>
      </c>
      <c r="FH45" s="49" t="str">
        <f t="shared" si="73"/>
        <v/>
      </c>
      <c r="FI45" s="49" t="str">
        <f t="shared" si="73"/>
        <v/>
      </c>
      <c r="FJ45" s="49" t="str">
        <f t="shared" si="73"/>
        <v/>
      </c>
      <c r="FK45" s="49" t="str">
        <f t="shared" si="73"/>
        <v/>
      </c>
      <c r="FL45" s="49" t="str">
        <f t="shared" si="73"/>
        <v/>
      </c>
      <c r="FM45" s="49" t="str">
        <f t="shared" si="73"/>
        <v/>
      </c>
      <c r="FN45" s="49" t="str">
        <f t="shared" si="73"/>
        <v/>
      </c>
      <c r="FO45" s="49" t="str">
        <f t="shared" si="73"/>
        <v/>
      </c>
      <c r="FP45" s="49" t="str">
        <f t="shared" si="73"/>
        <v/>
      </c>
      <c r="FQ45" s="49" t="str">
        <f t="shared" si="73"/>
        <v/>
      </c>
      <c r="FR45" s="49" t="str">
        <f t="shared" si="73"/>
        <v/>
      </c>
      <c r="FS45" s="49" t="str">
        <f t="shared" si="73"/>
        <v/>
      </c>
      <c r="FT45" s="49" t="str">
        <f t="shared" si="74"/>
        <v/>
      </c>
      <c r="FU45" s="49" t="str">
        <f t="shared" si="74"/>
        <v/>
      </c>
      <c r="FV45" s="49" t="str">
        <f t="shared" si="74"/>
        <v/>
      </c>
      <c r="FW45" s="49" t="str">
        <f t="shared" si="74"/>
        <v/>
      </c>
      <c r="FX45" s="49" t="str">
        <f t="shared" si="74"/>
        <v/>
      </c>
      <c r="FY45" s="49" t="str">
        <f t="shared" si="74"/>
        <v/>
      </c>
      <c r="FZ45" s="49" t="str">
        <f t="shared" si="74"/>
        <v/>
      </c>
      <c r="GA45" s="49" t="str">
        <f t="shared" si="74"/>
        <v/>
      </c>
      <c r="GB45" s="49" t="str">
        <f t="shared" si="74"/>
        <v/>
      </c>
      <c r="GC45" s="49" t="str">
        <f t="shared" si="74"/>
        <v/>
      </c>
      <c r="GD45" s="49" t="str">
        <f t="shared" si="74"/>
        <v/>
      </c>
      <c r="GE45" s="49" t="str">
        <f t="shared" si="74"/>
        <v/>
      </c>
      <c r="GF45" s="49" t="str">
        <f t="shared" si="74"/>
        <v/>
      </c>
      <c r="GG45" s="49" t="str">
        <f t="shared" si="74"/>
        <v/>
      </c>
      <c r="GH45" s="49" t="str">
        <f t="shared" si="74"/>
        <v/>
      </c>
      <c r="GI45" s="49" t="str">
        <f t="shared" si="74"/>
        <v/>
      </c>
      <c r="GJ45" s="49" t="str">
        <f t="shared" si="75"/>
        <v/>
      </c>
      <c r="GK45" s="49" t="str">
        <f t="shared" si="75"/>
        <v/>
      </c>
      <c r="GL45" s="49" t="str">
        <f t="shared" si="75"/>
        <v/>
      </c>
      <c r="GM45" s="49" t="str">
        <f t="shared" si="75"/>
        <v/>
      </c>
      <c r="GN45" s="49" t="str">
        <f t="shared" si="75"/>
        <v/>
      </c>
      <c r="GO45" s="49" t="str">
        <f t="shared" si="75"/>
        <v/>
      </c>
      <c r="GP45" s="49" t="str">
        <f t="shared" si="75"/>
        <v/>
      </c>
      <c r="GQ45" s="49" t="str">
        <f t="shared" si="75"/>
        <v/>
      </c>
      <c r="GR45" s="49" t="str">
        <f t="shared" si="75"/>
        <v/>
      </c>
      <c r="GS45" s="49" t="str">
        <f t="shared" si="75"/>
        <v/>
      </c>
      <c r="GT45" s="49" t="str">
        <f t="shared" si="75"/>
        <v/>
      </c>
      <c r="GU45" s="49" t="str">
        <f t="shared" si="75"/>
        <v/>
      </c>
      <c r="GV45" s="49" t="str">
        <f t="shared" si="75"/>
        <v/>
      </c>
      <c r="GW45" s="49" t="str">
        <f t="shared" si="75"/>
        <v/>
      </c>
      <c r="GX45" s="49" t="str">
        <f t="shared" si="75"/>
        <v/>
      </c>
      <c r="GY45" s="49" t="str">
        <f t="shared" si="75"/>
        <v/>
      </c>
      <c r="GZ45" s="49" t="str">
        <f t="shared" si="76"/>
        <v/>
      </c>
      <c r="HA45" s="49" t="str">
        <f t="shared" si="76"/>
        <v/>
      </c>
      <c r="HB45" s="49" t="str">
        <f t="shared" si="76"/>
        <v/>
      </c>
      <c r="HC45" s="49" t="str">
        <f t="shared" si="76"/>
        <v/>
      </c>
      <c r="HD45" s="49" t="str">
        <f t="shared" si="76"/>
        <v/>
      </c>
      <c r="HE45" s="49" t="str">
        <f t="shared" si="76"/>
        <v/>
      </c>
      <c r="HF45" s="49" t="str">
        <f t="shared" si="76"/>
        <v/>
      </c>
      <c r="HG45" s="49" t="str">
        <f t="shared" si="76"/>
        <v/>
      </c>
      <c r="HH45" s="49" t="str">
        <f t="shared" si="76"/>
        <v/>
      </c>
      <c r="HI45" s="49" t="str">
        <f t="shared" si="76"/>
        <v/>
      </c>
      <c r="HJ45" s="49" t="str">
        <f t="shared" si="76"/>
        <v/>
      </c>
      <c r="HK45" s="49" t="str">
        <f t="shared" si="76"/>
        <v/>
      </c>
      <c r="HL45" s="49" t="str">
        <f t="shared" si="76"/>
        <v/>
      </c>
      <c r="HM45" s="49" t="str">
        <f t="shared" si="76"/>
        <v/>
      </c>
      <c r="HN45" s="49" t="str">
        <f t="shared" si="76"/>
        <v/>
      </c>
      <c r="HO45" s="49" t="str">
        <f t="shared" si="76"/>
        <v/>
      </c>
      <c r="HP45" s="49" t="str">
        <f t="shared" si="77"/>
        <v/>
      </c>
      <c r="HQ45" s="49" t="str">
        <f t="shared" si="77"/>
        <v/>
      </c>
      <c r="HR45" s="49" t="str">
        <f t="shared" si="46"/>
        <v/>
      </c>
      <c r="HS45" s="49" t="str">
        <f t="shared" si="16"/>
        <v/>
      </c>
      <c r="HT45" s="49" t="str">
        <f t="shared" si="16"/>
        <v/>
      </c>
      <c r="HU45" s="49" t="str">
        <f t="shared" si="16"/>
        <v/>
      </c>
      <c r="HV45" s="49" t="str">
        <f t="shared" si="16"/>
        <v/>
      </c>
      <c r="HW45" s="169" t="e">
        <f t="shared" si="56"/>
        <v>#N/A</v>
      </c>
      <c r="HX45" s="169" t="e">
        <f t="shared" si="56"/>
        <v>#N/A</v>
      </c>
      <c r="HY45" s="169" t="e">
        <f t="shared" si="56"/>
        <v>#N/A</v>
      </c>
      <c r="HZ45" s="169" t="e">
        <f t="shared" si="56"/>
        <v>#N/A</v>
      </c>
      <c r="IA45" s="169" t="e">
        <f t="shared" si="56"/>
        <v>#N/A</v>
      </c>
      <c r="IB45" s="169" t="e">
        <f t="shared" si="56"/>
        <v>#N/A</v>
      </c>
      <c r="IC45" s="169" t="e">
        <f t="shared" si="56"/>
        <v>#N/A</v>
      </c>
      <c r="ID45" s="169" t="e">
        <f t="shared" si="56"/>
        <v>#N/A</v>
      </c>
      <c r="IE45" s="169" t="e">
        <f t="shared" si="56"/>
        <v>#N/A</v>
      </c>
      <c r="IF45" s="169" t="e">
        <f t="shared" si="56"/>
        <v>#N/A</v>
      </c>
      <c r="IG45" s="169" t="e">
        <f t="shared" si="56"/>
        <v>#N/A</v>
      </c>
      <c r="IH45" s="169" t="e">
        <f t="shared" si="56"/>
        <v>#N/A</v>
      </c>
      <c r="II45" s="169" t="e">
        <f t="shared" si="56"/>
        <v>#N/A</v>
      </c>
      <c r="IJ45" s="169" t="e">
        <f t="shared" si="56"/>
        <v>#N/A</v>
      </c>
      <c r="IK45" s="169" t="e">
        <f t="shared" si="56"/>
        <v>#N/A</v>
      </c>
      <c r="IL45" s="169" t="e">
        <f t="shared" si="56"/>
        <v>#N/A</v>
      </c>
      <c r="IM45" s="169" t="e">
        <f t="shared" si="78"/>
        <v>#N/A</v>
      </c>
      <c r="IN45" s="169" t="e">
        <f t="shared" si="78"/>
        <v>#N/A</v>
      </c>
      <c r="IO45" s="169" t="e">
        <f t="shared" si="78"/>
        <v>#N/A</v>
      </c>
      <c r="IP45" s="169" t="e">
        <f t="shared" si="78"/>
        <v>#N/A</v>
      </c>
      <c r="IQ45" s="169" t="e">
        <f t="shared" si="78"/>
        <v>#N/A</v>
      </c>
      <c r="IR45" s="169" t="e">
        <f t="shared" si="78"/>
        <v>#N/A</v>
      </c>
      <c r="IS45" s="169" t="e">
        <f t="shared" si="78"/>
        <v>#N/A</v>
      </c>
      <c r="IT45" s="169" t="e">
        <f t="shared" si="78"/>
        <v>#N/A</v>
      </c>
      <c r="IU45" s="169" t="e">
        <f t="shared" si="78"/>
        <v>#N/A</v>
      </c>
      <c r="IV45" s="169" t="e">
        <f t="shared" si="78"/>
        <v>#N/A</v>
      </c>
      <c r="IW45" s="169" t="e">
        <f t="shared" si="78"/>
        <v>#N/A</v>
      </c>
      <c r="IX45" s="169" t="e">
        <f t="shared" si="78"/>
        <v>#N/A</v>
      </c>
      <c r="IY45" s="169" t="e">
        <f t="shared" si="78"/>
        <v>#N/A</v>
      </c>
      <c r="IZ45" s="169" t="e">
        <f t="shared" si="78"/>
        <v>#N/A</v>
      </c>
      <c r="JA45" s="169" t="e">
        <f t="shared" si="78"/>
        <v>#N/A</v>
      </c>
      <c r="JB45" s="169" t="e">
        <f t="shared" si="78"/>
        <v>#N/A</v>
      </c>
      <c r="JC45" s="169" t="e">
        <f t="shared" si="87"/>
        <v>#N/A</v>
      </c>
      <c r="JD45" s="169" t="e">
        <f t="shared" si="87"/>
        <v>#N/A</v>
      </c>
      <c r="JE45" s="169" t="e">
        <f t="shared" si="88"/>
        <v>#N/A</v>
      </c>
      <c r="JF45" s="169" t="e">
        <f t="shared" si="88"/>
        <v>#N/A</v>
      </c>
      <c r="JG45" s="169" t="e">
        <f t="shared" si="88"/>
        <v>#N/A</v>
      </c>
      <c r="JH45" s="169" t="e">
        <f t="shared" si="88"/>
        <v>#N/A</v>
      </c>
      <c r="JI45" s="169" t="e">
        <f t="shared" si="88"/>
        <v>#N/A</v>
      </c>
      <c r="JJ45" s="169" t="e">
        <f t="shared" si="88"/>
        <v>#N/A</v>
      </c>
      <c r="JK45" s="169" t="e">
        <f t="shared" si="88"/>
        <v>#N/A</v>
      </c>
      <c r="JL45" s="169" t="e">
        <f t="shared" si="88"/>
        <v>#N/A</v>
      </c>
      <c r="JM45" s="169" t="e">
        <f t="shared" si="88"/>
        <v>#N/A</v>
      </c>
      <c r="JN45" s="169" t="e">
        <f t="shared" si="88"/>
        <v>#N/A</v>
      </c>
      <c r="JO45" s="169" t="e">
        <f t="shared" si="88"/>
        <v>#N/A</v>
      </c>
      <c r="JP45" s="169" t="e">
        <f t="shared" si="88"/>
        <v>#N/A</v>
      </c>
      <c r="JQ45" s="169" t="e">
        <f t="shared" si="88"/>
        <v>#N/A</v>
      </c>
      <c r="JR45" s="169" t="e">
        <f t="shared" si="88"/>
        <v>#N/A</v>
      </c>
      <c r="JS45" s="169" t="e">
        <f t="shared" si="88"/>
        <v>#N/A</v>
      </c>
      <c r="JT45" s="169" t="e">
        <f t="shared" si="79"/>
        <v>#N/A</v>
      </c>
      <c r="JU45" s="169" t="e">
        <f t="shared" si="79"/>
        <v>#N/A</v>
      </c>
      <c r="JV45" s="169" t="e">
        <f t="shared" si="79"/>
        <v>#N/A</v>
      </c>
      <c r="JW45" s="169" t="e">
        <f t="shared" si="79"/>
        <v>#N/A</v>
      </c>
      <c r="JX45" s="169" t="e">
        <f t="shared" si="79"/>
        <v>#N/A</v>
      </c>
      <c r="JY45" s="169" t="e">
        <f t="shared" si="79"/>
        <v>#N/A</v>
      </c>
      <c r="JZ45" s="169" t="e">
        <f t="shared" si="79"/>
        <v>#N/A</v>
      </c>
      <c r="KA45" s="169" t="e">
        <f t="shared" si="79"/>
        <v>#N/A</v>
      </c>
      <c r="KB45" s="169" t="e">
        <f t="shared" si="79"/>
        <v>#N/A</v>
      </c>
      <c r="KC45" s="169" t="e">
        <f t="shared" si="79"/>
        <v>#N/A</v>
      </c>
      <c r="KD45" s="169" t="e">
        <f t="shared" si="79"/>
        <v>#N/A</v>
      </c>
      <c r="KE45" s="169" t="e">
        <f t="shared" si="79"/>
        <v>#N/A</v>
      </c>
      <c r="KF45" s="169" t="e">
        <f t="shared" si="79"/>
        <v>#N/A</v>
      </c>
      <c r="KG45" s="169" t="e">
        <f t="shared" si="79"/>
        <v>#N/A</v>
      </c>
      <c r="KH45" s="169" t="e">
        <f t="shared" si="79"/>
        <v>#N/A</v>
      </c>
      <c r="KI45" s="169" t="e">
        <f t="shared" si="79"/>
        <v>#N/A</v>
      </c>
      <c r="KJ45" s="169" t="e">
        <f t="shared" si="89"/>
        <v>#N/A</v>
      </c>
      <c r="KK45" s="169" t="e">
        <f t="shared" si="89"/>
        <v>#N/A</v>
      </c>
      <c r="KL45" s="169" t="e">
        <f t="shared" si="89"/>
        <v>#N/A</v>
      </c>
      <c r="KM45" s="169" t="e">
        <f t="shared" si="89"/>
        <v>#N/A</v>
      </c>
      <c r="KN45" s="169" t="e">
        <f t="shared" si="89"/>
        <v>#N/A</v>
      </c>
      <c r="KO45" s="169" t="e">
        <f t="shared" si="89"/>
        <v>#N/A</v>
      </c>
      <c r="KP45" s="169" t="e">
        <f t="shared" si="89"/>
        <v>#N/A</v>
      </c>
      <c r="KQ45" s="169" t="e">
        <f t="shared" si="89"/>
        <v>#N/A</v>
      </c>
      <c r="KR45" s="169" t="e">
        <f t="shared" si="89"/>
        <v>#N/A</v>
      </c>
      <c r="KS45" s="169" t="e">
        <f t="shared" si="89"/>
        <v>#N/A</v>
      </c>
      <c r="KT45" s="169" t="e">
        <f t="shared" si="89"/>
        <v>#N/A</v>
      </c>
      <c r="KU45" s="169" t="e">
        <f t="shared" si="89"/>
        <v>#N/A</v>
      </c>
      <c r="KV45" s="169" t="e">
        <f t="shared" si="89"/>
        <v>#N/A</v>
      </c>
      <c r="KW45" s="169" t="e">
        <f t="shared" si="89"/>
        <v>#N/A</v>
      </c>
      <c r="KX45" s="169" t="e">
        <f t="shared" si="89"/>
        <v>#N/A</v>
      </c>
      <c r="KY45" s="169" t="e">
        <f t="shared" si="89"/>
        <v>#N/A</v>
      </c>
      <c r="KZ45" s="169" t="e">
        <f t="shared" si="80"/>
        <v>#N/A</v>
      </c>
      <c r="LA45" s="169" t="e">
        <f t="shared" si="80"/>
        <v>#N/A</v>
      </c>
      <c r="LB45" s="169" t="e">
        <f t="shared" si="80"/>
        <v>#N/A</v>
      </c>
      <c r="LC45" s="169" t="e">
        <f t="shared" si="80"/>
        <v>#N/A</v>
      </c>
      <c r="LD45" s="169" t="e">
        <f t="shared" si="80"/>
        <v>#N/A</v>
      </c>
      <c r="LE45" s="169" t="e">
        <f t="shared" si="80"/>
        <v>#N/A</v>
      </c>
      <c r="LF45" s="169" t="e">
        <f t="shared" si="80"/>
        <v>#N/A</v>
      </c>
      <c r="LG45" s="169" t="e">
        <f t="shared" si="80"/>
        <v>#N/A</v>
      </c>
      <c r="LH45" s="169" t="e">
        <f t="shared" si="80"/>
        <v>#N/A</v>
      </c>
      <c r="LI45" s="169" t="e">
        <f t="shared" si="80"/>
        <v>#N/A</v>
      </c>
      <c r="LJ45" s="169" t="e">
        <f t="shared" si="80"/>
        <v>#N/A</v>
      </c>
      <c r="LK45" s="169" t="e">
        <f t="shared" si="80"/>
        <v>#N/A</v>
      </c>
      <c r="LL45" s="169" t="e">
        <f t="shared" si="80"/>
        <v>#N/A</v>
      </c>
      <c r="LM45" s="169" t="e">
        <f t="shared" si="80"/>
        <v>#N/A</v>
      </c>
      <c r="LN45" s="169" t="e">
        <f t="shared" si="90"/>
        <v>#N/A</v>
      </c>
      <c r="LO45" s="169" t="e">
        <f t="shared" si="90"/>
        <v>#N/A</v>
      </c>
      <c r="LP45" s="169" t="e">
        <f t="shared" si="90"/>
        <v>#N/A</v>
      </c>
      <c r="LQ45" s="169" t="e">
        <f t="shared" si="91"/>
        <v>#N/A</v>
      </c>
      <c r="LR45" s="169" t="e">
        <f t="shared" si="91"/>
        <v>#N/A</v>
      </c>
      <c r="LS45" s="169" t="e">
        <f t="shared" si="91"/>
        <v>#N/A</v>
      </c>
      <c r="LT45" s="169" t="e">
        <f t="shared" si="91"/>
        <v>#N/A</v>
      </c>
      <c r="LU45" s="169" t="e">
        <f t="shared" si="91"/>
        <v>#N/A</v>
      </c>
      <c r="LV45" s="169" t="e">
        <f t="shared" si="91"/>
        <v>#N/A</v>
      </c>
      <c r="LW45" s="169" t="e">
        <f t="shared" si="91"/>
        <v>#N/A</v>
      </c>
      <c r="LX45" s="169" t="e">
        <f t="shared" si="91"/>
        <v>#N/A</v>
      </c>
      <c r="LY45" s="169" t="e">
        <f t="shared" si="91"/>
        <v>#N/A</v>
      </c>
      <c r="LZ45" s="169" t="e">
        <f t="shared" si="91"/>
        <v>#N/A</v>
      </c>
      <c r="MA45" s="169" t="e">
        <f t="shared" si="91"/>
        <v>#N/A</v>
      </c>
      <c r="MB45" s="169" t="e">
        <f t="shared" si="91"/>
        <v>#N/A</v>
      </c>
      <c r="MC45" s="169" t="e">
        <f t="shared" si="91"/>
        <v>#N/A</v>
      </c>
      <c r="MD45" s="169" t="e">
        <f t="shared" si="91"/>
        <v>#N/A</v>
      </c>
      <c r="ME45" s="169" t="e">
        <f t="shared" si="91"/>
        <v>#N/A</v>
      </c>
      <c r="MF45" s="169" t="e">
        <f t="shared" si="81"/>
        <v>#N/A</v>
      </c>
      <c r="MG45" s="169" t="e">
        <f t="shared" si="81"/>
        <v>#N/A</v>
      </c>
      <c r="MH45" s="169" t="e">
        <f t="shared" si="81"/>
        <v>#N/A</v>
      </c>
      <c r="MI45" s="169" t="e">
        <f t="shared" si="81"/>
        <v>#N/A</v>
      </c>
      <c r="MJ45" s="169" t="e">
        <f t="shared" si="81"/>
        <v>#N/A</v>
      </c>
      <c r="MK45" s="169" t="e">
        <f t="shared" si="81"/>
        <v>#N/A</v>
      </c>
      <c r="ML45" s="169" t="e">
        <f t="shared" si="81"/>
        <v>#N/A</v>
      </c>
      <c r="MM45" s="169" t="e">
        <f t="shared" si="81"/>
        <v>#N/A</v>
      </c>
      <c r="MN45" s="169" t="e">
        <f t="shared" si="81"/>
        <v>#N/A</v>
      </c>
      <c r="MO45" s="169" t="e">
        <f t="shared" si="81"/>
        <v>#N/A</v>
      </c>
      <c r="MP45" s="169" t="e">
        <f t="shared" si="81"/>
        <v>#N/A</v>
      </c>
      <c r="MQ45" s="169" t="e">
        <f t="shared" si="81"/>
        <v>#N/A</v>
      </c>
      <c r="MR45" s="169" t="e">
        <f t="shared" si="81"/>
        <v>#N/A</v>
      </c>
      <c r="MS45" s="169" t="e">
        <f t="shared" si="81"/>
        <v>#N/A</v>
      </c>
      <c r="MT45" s="169" t="e">
        <f t="shared" si="81"/>
        <v>#N/A</v>
      </c>
      <c r="MU45" s="169" t="e">
        <f t="shared" si="81"/>
        <v>#N/A</v>
      </c>
      <c r="MV45" s="169" t="e">
        <f t="shared" si="92"/>
        <v>#N/A</v>
      </c>
      <c r="MW45" s="169" t="e">
        <f t="shared" si="92"/>
        <v>#N/A</v>
      </c>
      <c r="MX45" s="169" t="e">
        <f t="shared" si="92"/>
        <v>#N/A</v>
      </c>
      <c r="MY45" s="169" t="e">
        <f t="shared" si="92"/>
        <v>#N/A</v>
      </c>
      <c r="MZ45" s="169" t="e">
        <f t="shared" si="92"/>
        <v>#N/A</v>
      </c>
      <c r="NA45" s="169" t="e">
        <f t="shared" si="92"/>
        <v>#N/A</v>
      </c>
      <c r="NB45" s="169" t="e">
        <f t="shared" si="92"/>
        <v>#N/A</v>
      </c>
      <c r="NC45" s="169" t="e">
        <f t="shared" si="92"/>
        <v>#N/A</v>
      </c>
      <c r="ND45" s="169" t="e">
        <f t="shared" si="92"/>
        <v>#N/A</v>
      </c>
      <c r="NE45" s="169" t="e">
        <f t="shared" si="92"/>
        <v>#N/A</v>
      </c>
      <c r="NF45" s="169" t="e">
        <f t="shared" si="92"/>
        <v>#N/A</v>
      </c>
      <c r="NG45" s="169" t="e">
        <f t="shared" si="92"/>
        <v>#N/A</v>
      </c>
      <c r="NH45" s="169" t="e">
        <f t="shared" si="92"/>
        <v>#N/A</v>
      </c>
      <c r="NI45" s="169" t="e">
        <f t="shared" si="92"/>
        <v>#N/A</v>
      </c>
      <c r="NJ45" s="169" t="e">
        <f t="shared" si="92"/>
        <v>#N/A</v>
      </c>
      <c r="NK45" s="169" t="e">
        <f t="shared" si="92"/>
        <v>#N/A</v>
      </c>
      <c r="NL45" s="169" t="e">
        <f t="shared" si="82"/>
        <v>#N/A</v>
      </c>
      <c r="NM45" s="169" t="e">
        <f t="shared" si="82"/>
        <v>#N/A</v>
      </c>
      <c r="NN45" s="169" t="e">
        <f t="shared" si="82"/>
        <v>#N/A</v>
      </c>
      <c r="NO45" s="169" t="e">
        <f t="shared" si="82"/>
        <v>#N/A</v>
      </c>
      <c r="NP45" s="169" t="e">
        <f t="shared" si="82"/>
        <v>#N/A</v>
      </c>
      <c r="NQ45" s="169" t="e">
        <f t="shared" si="82"/>
        <v>#N/A</v>
      </c>
      <c r="NR45" s="169" t="e">
        <f t="shared" si="82"/>
        <v>#N/A</v>
      </c>
      <c r="NS45" s="169" t="e">
        <f t="shared" si="82"/>
        <v>#N/A</v>
      </c>
      <c r="NT45" s="169" t="e">
        <f t="shared" si="82"/>
        <v>#N/A</v>
      </c>
      <c r="NU45" s="169" t="e">
        <f t="shared" si="82"/>
        <v>#N/A</v>
      </c>
      <c r="NV45" s="169" t="e">
        <f t="shared" si="82"/>
        <v>#N/A</v>
      </c>
      <c r="NW45" s="169" t="e">
        <f t="shared" si="82"/>
        <v>#N/A</v>
      </c>
      <c r="NX45" s="169" t="e">
        <f t="shared" si="82"/>
        <v>#N/A</v>
      </c>
      <c r="NY45" s="169" t="e">
        <f t="shared" si="82"/>
        <v>#N/A</v>
      </c>
      <c r="NZ45" s="169" t="e">
        <f t="shared" si="93"/>
        <v>#N/A</v>
      </c>
      <c r="OA45" s="169" t="e">
        <f t="shared" si="93"/>
        <v>#N/A</v>
      </c>
      <c r="OB45" s="169" t="e">
        <f t="shared" si="93"/>
        <v>#N/A</v>
      </c>
      <c r="OC45" s="169" t="e">
        <f t="shared" si="94"/>
        <v>#N/A</v>
      </c>
      <c r="OD45" s="169" t="e">
        <f t="shared" si="94"/>
        <v>#N/A</v>
      </c>
      <c r="OE45" s="169" t="e">
        <f t="shared" si="94"/>
        <v>#N/A</v>
      </c>
      <c r="OF45" s="169" t="e">
        <f t="shared" si="94"/>
        <v>#N/A</v>
      </c>
      <c r="OG45" s="169" t="e">
        <f t="shared" si="94"/>
        <v>#N/A</v>
      </c>
      <c r="OH45" s="169" t="e">
        <f t="shared" si="94"/>
        <v>#N/A</v>
      </c>
      <c r="OI45" s="169" t="e">
        <f t="shared" si="94"/>
        <v>#N/A</v>
      </c>
      <c r="OJ45" s="169" t="e">
        <f t="shared" si="94"/>
        <v>#N/A</v>
      </c>
      <c r="OK45" s="169" t="e">
        <f t="shared" si="94"/>
        <v>#N/A</v>
      </c>
      <c r="OL45" s="169" t="e">
        <f t="shared" si="94"/>
        <v>#N/A</v>
      </c>
      <c r="OM45" s="169" t="e">
        <f t="shared" si="94"/>
        <v>#N/A</v>
      </c>
      <c r="ON45" s="169" t="e">
        <f t="shared" si="94"/>
        <v>#N/A</v>
      </c>
      <c r="OO45" s="169" t="e">
        <f t="shared" si="94"/>
        <v>#N/A</v>
      </c>
      <c r="OP45" s="169" t="e">
        <f t="shared" si="94"/>
        <v>#N/A</v>
      </c>
      <c r="OQ45" s="169" t="e">
        <f t="shared" si="94"/>
        <v>#N/A</v>
      </c>
      <c r="OR45" s="169" t="e">
        <f t="shared" si="83"/>
        <v>#N/A</v>
      </c>
      <c r="OS45" s="169" t="e">
        <f t="shared" si="83"/>
        <v>#N/A</v>
      </c>
      <c r="OT45" s="169" t="e">
        <f t="shared" si="83"/>
        <v>#N/A</v>
      </c>
      <c r="OU45" s="169" t="e">
        <f t="shared" si="83"/>
        <v>#N/A</v>
      </c>
      <c r="OV45" s="169" t="e">
        <f t="shared" si="83"/>
        <v>#N/A</v>
      </c>
      <c r="OW45" s="169" t="e">
        <f t="shared" si="83"/>
        <v>#N/A</v>
      </c>
      <c r="OX45" s="169" t="e">
        <f t="shared" si="83"/>
        <v>#N/A</v>
      </c>
      <c r="OY45" s="169" t="e">
        <f t="shared" si="83"/>
        <v>#N/A</v>
      </c>
      <c r="OZ45" s="169" t="e">
        <f t="shared" si="83"/>
        <v>#N/A</v>
      </c>
      <c r="PA45" s="169" t="e">
        <f t="shared" si="83"/>
        <v>#N/A</v>
      </c>
      <c r="PB45" s="169" t="e">
        <f t="shared" si="83"/>
        <v>#N/A</v>
      </c>
      <c r="PC45" s="169" t="e">
        <f t="shared" si="83"/>
        <v>#N/A</v>
      </c>
      <c r="PD45" s="169" t="e">
        <f t="shared" si="83"/>
        <v>#N/A</v>
      </c>
      <c r="PE45" s="169" t="e">
        <f t="shared" si="83"/>
        <v>#N/A</v>
      </c>
      <c r="PF45" s="169" t="e">
        <f t="shared" si="83"/>
        <v>#N/A</v>
      </c>
      <c r="PG45" s="169" t="e">
        <f t="shared" si="83"/>
        <v>#N/A</v>
      </c>
      <c r="PH45" s="169" t="e">
        <f t="shared" si="95"/>
        <v>#N/A</v>
      </c>
      <c r="PI45" s="169" t="e">
        <f t="shared" si="95"/>
        <v>#N/A</v>
      </c>
      <c r="PJ45" s="169" t="e">
        <f t="shared" si="95"/>
        <v>#N/A</v>
      </c>
      <c r="PK45" s="169" t="e">
        <f t="shared" si="95"/>
        <v>#N/A</v>
      </c>
      <c r="PL45" s="169" t="e">
        <f t="shared" si="95"/>
        <v>#N/A</v>
      </c>
      <c r="PM45" s="169" t="e">
        <f t="shared" si="95"/>
        <v>#N/A</v>
      </c>
      <c r="PN45" s="169" t="e">
        <f t="shared" si="95"/>
        <v>#N/A</v>
      </c>
      <c r="PO45" s="169" t="e">
        <f t="shared" si="95"/>
        <v>#N/A</v>
      </c>
    </row>
    <row r="46" spans="1:431" hidden="1" x14ac:dyDescent="0.75">
      <c r="A46" s="390"/>
      <c r="B46" s="396" t="str">
        <f>IF($R46="","",ROUND(_xlfn.NORM.INV(ABS(VLOOKUP($T$1,VLookups!$A$43:$B$44,2,FALSE)-B$2),$N46,$R46),0))</f>
        <v/>
      </c>
      <c r="C46" s="403" t="str">
        <f t="shared" si="96"/>
        <v/>
      </c>
      <c r="D46" s="404" t="str">
        <f t="shared" si="97"/>
        <v/>
      </c>
      <c r="E46" s="109"/>
      <c r="F46" s="117"/>
      <c r="G46" s="122" t="str">
        <f t="shared" si="32"/>
        <v/>
      </c>
      <c r="H46" s="95"/>
      <c r="I46" s="122" t="str">
        <f t="shared" si="33"/>
        <v/>
      </c>
      <c r="J46" s="117"/>
      <c r="K46" s="110"/>
      <c r="L46" s="124" t="str">
        <f t="shared" si="0"/>
        <v/>
      </c>
      <c r="M46" s="124" t="str">
        <f t="shared" si="1"/>
        <v/>
      </c>
      <c r="N46" s="73" t="str">
        <f t="shared" si="34"/>
        <v/>
      </c>
      <c r="O46" s="23"/>
      <c r="P46" s="57"/>
      <c r="Q46" s="280"/>
      <c r="R46" s="74" t="str">
        <f>IF(AND(G46&gt;0,H46&gt;0,I46&gt;0),IF(ISBLANK(Q46),IF(ISBLANK(O46),"",(I46-G46)*VLOOKUP(O46,VLookups!$A$4:$B$13,2,FALSE)),Q46),"")</f>
        <v/>
      </c>
      <c r="S46" s="75" t="str">
        <f t="shared" si="2"/>
        <v/>
      </c>
      <c r="T46" s="95"/>
      <c r="U46" s="270" t="str">
        <f>IF(AND(T46&gt;0,H46&gt;0,NOT(R46="")),ABS(VLOOKUP($T$1,VLookups!$A$43:$B$44,2,FALSE)-_xlfn.NORM.DIST(T46,N46,R46,TRUE)),"")</f>
        <v/>
      </c>
      <c r="V46" s="94" t="str">
        <f>IF(AND($G46&gt;0,$H46&gt;0,$I46&gt;0,NOT(ISBLANK($O46))),_xlfn.NORM.INV(ABS(VLOOKUP($T$1,VLookups!$A$43:$B$44,2,FALSE)-V$3),$N46,$R46),"")</f>
        <v/>
      </c>
      <c r="W46" s="93" t="str">
        <f>IF(AND($G46&gt;0,$H46&gt;0,$I46&gt;0,NOT(ISBLANK($O46))),_xlfn.NORM.INV(ABS(VLOOKUP($T$1,VLookups!$A$43:$B$44,2,FALSE)-W$3),$N46,$R46),"")</f>
        <v/>
      </c>
      <c r="X46" s="94" t="str">
        <f>IF(AND($G46&gt;0,$H46&gt;0,$I46&gt;0,NOT(ISBLANK($O46))),_xlfn.NORM.INV(ABS(VLOOKUP($T$1,VLookups!$A$43:$B$44,2,FALSE)-X$3),$N46,$R46),"")</f>
        <v/>
      </c>
      <c r="Y46" s="93" t="str">
        <f>IF(AND($G46&gt;0,$H46&gt;0,$I46&gt;0,NOT(ISBLANK($O46))),_xlfn.NORM.INV(ABS(VLOOKUP($T$1,VLookups!$A$43:$B$44,2,FALSE)-Y$3),$N46,$R46),"")</f>
        <v/>
      </c>
      <c r="Z46" s="94" t="str">
        <f>IF(AND($G46&gt;0,$H46&gt;0,$I46&gt;0,NOT(ISBLANK($O46))),_xlfn.NORM.INV(ABS(VLOOKUP($T$1,VLookups!$A$43:$B$44,2,FALSE)-Z$3),$N46,$R46),"")</f>
        <v/>
      </c>
      <c r="AA46" s="93" t="str">
        <f>IF(AND($G46&gt;0,$H46&gt;0,$I46&gt;0,NOT(ISBLANK($O46))),_xlfn.NORM.INV(ABS(VLOOKUP($T$1,VLookups!$A$43:$B$44,2,FALSE)-AA$3),$N46,$R46),"")</f>
        <v/>
      </c>
      <c r="AB46" s="5"/>
      <c r="AC46" s="168" t="str">
        <f t="shared" si="35"/>
        <v/>
      </c>
      <c r="AD46" s="49" t="str">
        <f t="shared" si="104"/>
        <v/>
      </c>
      <c r="AE46" s="49" t="str">
        <f t="shared" si="104"/>
        <v/>
      </c>
      <c r="AF46" s="49" t="str">
        <f t="shared" si="104"/>
        <v/>
      </c>
      <c r="AG46" s="49" t="str">
        <f t="shared" si="104"/>
        <v/>
      </c>
      <c r="AH46" s="49" t="str">
        <f t="shared" si="104"/>
        <v/>
      </c>
      <c r="AI46" s="49" t="str">
        <f t="shared" si="104"/>
        <v/>
      </c>
      <c r="AJ46" s="49" t="str">
        <f t="shared" si="104"/>
        <v/>
      </c>
      <c r="AK46" s="49" t="str">
        <f t="shared" si="104"/>
        <v/>
      </c>
      <c r="AL46" s="49" t="str">
        <f t="shared" si="104"/>
        <v/>
      </c>
      <c r="AM46" s="49" t="str">
        <f t="shared" si="104"/>
        <v/>
      </c>
      <c r="AN46" s="49" t="str">
        <f t="shared" si="104"/>
        <v/>
      </c>
      <c r="AO46" s="49" t="str">
        <f t="shared" si="104"/>
        <v/>
      </c>
      <c r="AP46" s="49" t="str">
        <f t="shared" si="104"/>
        <v/>
      </c>
      <c r="AQ46" s="49" t="str">
        <f t="shared" si="104"/>
        <v/>
      </c>
      <c r="AR46" s="49" t="str">
        <f t="shared" si="104"/>
        <v/>
      </c>
      <c r="AS46" s="49" t="str">
        <f t="shared" si="104"/>
        <v/>
      </c>
      <c r="AT46" s="49" t="str">
        <f t="shared" si="100"/>
        <v/>
      </c>
      <c r="AU46" s="49" t="str">
        <f t="shared" si="100"/>
        <v/>
      </c>
      <c r="AV46" s="49" t="str">
        <f t="shared" si="100"/>
        <v/>
      </c>
      <c r="AW46" s="49" t="str">
        <f t="shared" si="100"/>
        <v/>
      </c>
      <c r="AX46" s="49" t="str">
        <f t="shared" si="100"/>
        <v/>
      </c>
      <c r="AY46" s="49" t="str">
        <f t="shared" si="100"/>
        <v/>
      </c>
      <c r="AZ46" s="49" t="str">
        <f t="shared" si="100"/>
        <v/>
      </c>
      <c r="BA46" s="49" t="str">
        <f t="shared" si="100"/>
        <v/>
      </c>
      <c r="BB46" s="49" t="str">
        <f t="shared" si="100"/>
        <v/>
      </c>
      <c r="BC46" s="49" t="str">
        <f t="shared" si="100"/>
        <v/>
      </c>
      <c r="BD46" s="49" t="str">
        <f t="shared" si="100"/>
        <v/>
      </c>
      <c r="BE46" s="49" t="str">
        <f t="shared" si="100"/>
        <v/>
      </c>
      <c r="BF46" s="49" t="str">
        <f t="shared" si="100"/>
        <v/>
      </c>
      <c r="BG46" s="49" t="str">
        <f t="shared" si="100"/>
        <v/>
      </c>
      <c r="BH46" s="49" t="str">
        <f t="shared" si="100"/>
        <v/>
      </c>
      <c r="BI46" s="49" t="str">
        <f t="shared" si="101"/>
        <v/>
      </c>
      <c r="BJ46" s="49" t="str">
        <f t="shared" si="101"/>
        <v/>
      </c>
      <c r="BK46" s="49" t="str">
        <f t="shared" si="101"/>
        <v/>
      </c>
      <c r="BL46" s="49" t="str">
        <f t="shared" si="101"/>
        <v/>
      </c>
      <c r="BM46" s="49" t="str">
        <f t="shared" si="101"/>
        <v/>
      </c>
      <c r="BN46" s="49" t="str">
        <f t="shared" si="101"/>
        <v/>
      </c>
      <c r="BO46" s="49" t="str">
        <f t="shared" si="101"/>
        <v/>
      </c>
      <c r="BP46" s="49" t="str">
        <f t="shared" si="101"/>
        <v/>
      </c>
      <c r="BQ46" s="49" t="str">
        <f t="shared" si="101"/>
        <v/>
      </c>
      <c r="BR46" s="49" t="str">
        <f t="shared" si="101"/>
        <v/>
      </c>
      <c r="BS46" s="49" t="str">
        <f t="shared" si="101"/>
        <v/>
      </c>
      <c r="BT46" s="49" t="str">
        <f t="shared" si="101"/>
        <v/>
      </c>
      <c r="BU46" s="49" t="str">
        <f t="shared" si="101"/>
        <v/>
      </c>
      <c r="BV46" s="49" t="str">
        <f t="shared" si="101"/>
        <v/>
      </c>
      <c r="BW46" s="49" t="str">
        <f t="shared" si="101"/>
        <v/>
      </c>
      <c r="BX46" s="49" t="str">
        <f t="shared" si="101"/>
        <v/>
      </c>
      <c r="BY46" s="49" t="str">
        <f t="shared" si="99"/>
        <v/>
      </c>
      <c r="BZ46" s="49" t="str">
        <f t="shared" si="99"/>
        <v/>
      </c>
      <c r="CA46" s="49" t="str">
        <f t="shared" si="99"/>
        <v/>
      </c>
      <c r="CB46" s="49" t="str">
        <f t="shared" si="99"/>
        <v/>
      </c>
      <c r="CC46" s="49" t="str">
        <f t="shared" si="99"/>
        <v/>
      </c>
      <c r="CD46" s="49" t="str">
        <f t="shared" si="99"/>
        <v/>
      </c>
      <c r="CE46" s="49" t="str">
        <f t="shared" si="99"/>
        <v/>
      </c>
      <c r="CF46" s="49" t="str">
        <f t="shared" si="99"/>
        <v/>
      </c>
      <c r="CG46" s="49" t="str">
        <f t="shared" si="99"/>
        <v/>
      </c>
      <c r="CH46" s="49" t="str">
        <f t="shared" si="99"/>
        <v/>
      </c>
      <c r="CI46" s="49" t="str">
        <f t="shared" si="99"/>
        <v/>
      </c>
      <c r="CJ46" s="49" t="str">
        <f t="shared" si="102"/>
        <v/>
      </c>
      <c r="CK46" s="49" t="str">
        <f t="shared" si="102"/>
        <v/>
      </c>
      <c r="CL46" s="49" t="str">
        <f t="shared" si="102"/>
        <v/>
      </c>
      <c r="CM46" s="49" t="str">
        <f t="shared" si="102"/>
        <v/>
      </c>
      <c r="CN46" s="49" t="str">
        <f t="shared" si="102"/>
        <v/>
      </c>
      <c r="CO46" s="49" t="str">
        <f t="shared" si="102"/>
        <v/>
      </c>
      <c r="CP46" s="49" t="str">
        <f t="shared" si="102"/>
        <v/>
      </c>
      <c r="CQ46" s="49" t="str">
        <f t="shared" si="102"/>
        <v/>
      </c>
      <c r="CR46" s="49" t="str">
        <f t="shared" si="102"/>
        <v/>
      </c>
      <c r="CS46" s="49" t="str">
        <f t="shared" si="102"/>
        <v/>
      </c>
      <c r="CT46" s="49" t="str">
        <f t="shared" si="102"/>
        <v/>
      </c>
      <c r="CU46" s="49" t="str">
        <f t="shared" si="102"/>
        <v/>
      </c>
      <c r="CV46" s="49" t="str">
        <f t="shared" si="102"/>
        <v/>
      </c>
      <c r="CW46" s="49" t="str">
        <f t="shared" si="102"/>
        <v/>
      </c>
      <c r="CX46" s="49" t="str">
        <f t="shared" si="102"/>
        <v/>
      </c>
      <c r="CY46" s="49" t="str">
        <f t="shared" si="102"/>
        <v/>
      </c>
      <c r="CZ46" s="49" t="str">
        <f t="shared" si="103"/>
        <v/>
      </c>
      <c r="DA46" s="49" t="str">
        <f t="shared" si="103"/>
        <v/>
      </c>
      <c r="DB46" s="49" t="str">
        <f t="shared" si="103"/>
        <v/>
      </c>
      <c r="DC46" s="49" t="str">
        <f t="shared" si="103"/>
        <v/>
      </c>
      <c r="DD46" s="49" t="str">
        <f t="shared" si="103"/>
        <v/>
      </c>
      <c r="DE46" s="49" t="str">
        <f t="shared" si="103"/>
        <v/>
      </c>
      <c r="DF46" s="49" t="str">
        <f t="shared" si="103"/>
        <v/>
      </c>
      <c r="DG46" s="49" t="str">
        <f t="shared" si="103"/>
        <v/>
      </c>
      <c r="DH46" s="49" t="str">
        <f t="shared" si="103"/>
        <v/>
      </c>
      <c r="DI46" s="49" t="str">
        <f t="shared" si="103"/>
        <v/>
      </c>
      <c r="DJ46" s="49" t="str">
        <f t="shared" si="103"/>
        <v/>
      </c>
      <c r="DK46" s="49" t="str">
        <f t="shared" si="103"/>
        <v/>
      </c>
      <c r="DL46" s="49" t="str">
        <f t="shared" si="103"/>
        <v/>
      </c>
      <c r="DM46" s="49" t="str">
        <f t="shared" si="103"/>
        <v/>
      </c>
      <c r="DN46" s="49" t="str">
        <f t="shared" si="103"/>
        <v/>
      </c>
      <c r="DO46" s="49" t="str">
        <f t="shared" si="103"/>
        <v/>
      </c>
      <c r="DP46" s="49" t="str">
        <f t="shared" si="84"/>
        <v/>
      </c>
      <c r="DQ46" s="49" t="str">
        <f t="shared" si="72"/>
        <v/>
      </c>
      <c r="DR46" s="49" t="str">
        <f t="shared" si="72"/>
        <v/>
      </c>
      <c r="DS46" s="49" t="str">
        <f t="shared" si="72"/>
        <v/>
      </c>
      <c r="DT46" s="49" t="str">
        <f t="shared" si="72"/>
        <v/>
      </c>
      <c r="DU46" s="49" t="str">
        <f t="shared" si="72"/>
        <v/>
      </c>
      <c r="DV46" s="49" t="str">
        <f t="shared" si="72"/>
        <v/>
      </c>
      <c r="DW46" s="49" t="str">
        <f t="shared" si="85"/>
        <v/>
      </c>
      <c r="DX46" s="49" t="str">
        <f t="shared" si="85"/>
        <v/>
      </c>
      <c r="DY46" s="49" t="str">
        <f t="shared" si="85"/>
        <v/>
      </c>
      <c r="DZ46" s="183" t="str">
        <f t="shared" si="37"/>
        <v/>
      </c>
      <c r="EA46" s="49" t="str">
        <f t="shared" si="98"/>
        <v/>
      </c>
      <c r="EB46" s="49" t="str">
        <f t="shared" si="98"/>
        <v/>
      </c>
      <c r="EC46" s="49" t="str">
        <f t="shared" si="98"/>
        <v/>
      </c>
      <c r="ED46" s="49" t="str">
        <f t="shared" si="98"/>
        <v/>
      </c>
      <c r="EE46" s="49" t="str">
        <f t="shared" si="98"/>
        <v/>
      </c>
      <c r="EF46" s="49" t="str">
        <f t="shared" si="98"/>
        <v/>
      </c>
      <c r="EG46" s="49" t="str">
        <f t="shared" si="98"/>
        <v/>
      </c>
      <c r="EH46" s="49" t="str">
        <f t="shared" si="98"/>
        <v/>
      </c>
      <c r="EI46" s="49" t="str">
        <f t="shared" si="98"/>
        <v/>
      </c>
      <c r="EJ46" s="49" t="str">
        <f t="shared" si="98"/>
        <v/>
      </c>
      <c r="EK46" s="49" t="str">
        <f t="shared" si="98"/>
        <v/>
      </c>
      <c r="EL46" s="49" t="str">
        <f t="shared" si="98"/>
        <v/>
      </c>
      <c r="EM46" s="49" t="str">
        <f t="shared" si="98"/>
        <v/>
      </c>
      <c r="EN46" s="49" t="str">
        <f t="shared" si="98"/>
        <v/>
      </c>
      <c r="EO46" s="49" t="str">
        <f t="shared" si="98"/>
        <v/>
      </c>
      <c r="EP46" s="49" t="str">
        <f t="shared" si="86"/>
        <v/>
      </c>
      <c r="EQ46" s="49" t="str">
        <f t="shared" si="86"/>
        <v/>
      </c>
      <c r="ER46" s="49" t="str">
        <f t="shared" si="86"/>
        <v/>
      </c>
      <c r="ES46" s="49" t="str">
        <f t="shared" si="86"/>
        <v/>
      </c>
      <c r="ET46" s="49" t="str">
        <f t="shared" si="86"/>
        <v/>
      </c>
      <c r="EU46" s="49" t="str">
        <f t="shared" si="86"/>
        <v/>
      </c>
      <c r="EV46" s="49" t="str">
        <f t="shared" si="86"/>
        <v/>
      </c>
      <c r="EW46" s="49" t="str">
        <f t="shared" si="86"/>
        <v/>
      </c>
      <c r="EX46" s="49" t="str">
        <f t="shared" si="86"/>
        <v/>
      </c>
      <c r="EY46" s="49" t="str">
        <f t="shared" si="86"/>
        <v/>
      </c>
      <c r="EZ46" s="49" t="str">
        <f t="shared" si="86"/>
        <v/>
      </c>
      <c r="FA46" s="49" t="str">
        <f t="shared" si="86"/>
        <v/>
      </c>
      <c r="FB46" s="49" t="str">
        <f t="shared" si="86"/>
        <v/>
      </c>
      <c r="FC46" s="49" t="str">
        <f t="shared" si="86"/>
        <v/>
      </c>
      <c r="FD46" s="49" t="str">
        <f t="shared" si="73"/>
        <v/>
      </c>
      <c r="FE46" s="49" t="str">
        <f t="shared" si="73"/>
        <v/>
      </c>
      <c r="FF46" s="49" t="str">
        <f t="shared" si="73"/>
        <v/>
      </c>
      <c r="FG46" s="49" t="str">
        <f t="shared" si="73"/>
        <v/>
      </c>
      <c r="FH46" s="49" t="str">
        <f t="shared" si="73"/>
        <v/>
      </c>
      <c r="FI46" s="49" t="str">
        <f t="shared" si="73"/>
        <v/>
      </c>
      <c r="FJ46" s="49" t="str">
        <f t="shared" si="73"/>
        <v/>
      </c>
      <c r="FK46" s="49" t="str">
        <f t="shared" si="73"/>
        <v/>
      </c>
      <c r="FL46" s="49" t="str">
        <f t="shared" si="73"/>
        <v/>
      </c>
      <c r="FM46" s="49" t="str">
        <f t="shared" si="73"/>
        <v/>
      </c>
      <c r="FN46" s="49" t="str">
        <f t="shared" si="73"/>
        <v/>
      </c>
      <c r="FO46" s="49" t="str">
        <f t="shared" si="73"/>
        <v/>
      </c>
      <c r="FP46" s="49" t="str">
        <f t="shared" si="73"/>
        <v/>
      </c>
      <c r="FQ46" s="49" t="str">
        <f t="shared" si="73"/>
        <v/>
      </c>
      <c r="FR46" s="49" t="str">
        <f t="shared" si="73"/>
        <v/>
      </c>
      <c r="FS46" s="49" t="str">
        <f t="shared" si="73"/>
        <v/>
      </c>
      <c r="FT46" s="49" t="str">
        <f t="shared" si="74"/>
        <v/>
      </c>
      <c r="FU46" s="49" t="str">
        <f t="shared" si="74"/>
        <v/>
      </c>
      <c r="FV46" s="49" t="str">
        <f t="shared" si="74"/>
        <v/>
      </c>
      <c r="FW46" s="49" t="str">
        <f t="shared" si="74"/>
        <v/>
      </c>
      <c r="FX46" s="49" t="str">
        <f t="shared" si="74"/>
        <v/>
      </c>
      <c r="FY46" s="49" t="str">
        <f t="shared" si="74"/>
        <v/>
      </c>
      <c r="FZ46" s="49" t="str">
        <f t="shared" si="74"/>
        <v/>
      </c>
      <c r="GA46" s="49" t="str">
        <f t="shared" si="74"/>
        <v/>
      </c>
      <c r="GB46" s="49" t="str">
        <f t="shared" si="74"/>
        <v/>
      </c>
      <c r="GC46" s="49" t="str">
        <f t="shared" si="74"/>
        <v/>
      </c>
      <c r="GD46" s="49" t="str">
        <f t="shared" si="74"/>
        <v/>
      </c>
      <c r="GE46" s="49" t="str">
        <f t="shared" si="74"/>
        <v/>
      </c>
      <c r="GF46" s="49" t="str">
        <f t="shared" si="74"/>
        <v/>
      </c>
      <c r="GG46" s="49" t="str">
        <f t="shared" si="74"/>
        <v/>
      </c>
      <c r="GH46" s="49" t="str">
        <f t="shared" si="74"/>
        <v/>
      </c>
      <c r="GI46" s="49" t="str">
        <f t="shared" si="74"/>
        <v/>
      </c>
      <c r="GJ46" s="49" t="str">
        <f t="shared" si="75"/>
        <v/>
      </c>
      <c r="GK46" s="49" t="str">
        <f t="shared" si="75"/>
        <v/>
      </c>
      <c r="GL46" s="49" t="str">
        <f t="shared" si="75"/>
        <v/>
      </c>
      <c r="GM46" s="49" t="str">
        <f t="shared" si="75"/>
        <v/>
      </c>
      <c r="GN46" s="49" t="str">
        <f t="shared" si="75"/>
        <v/>
      </c>
      <c r="GO46" s="49" t="str">
        <f t="shared" si="75"/>
        <v/>
      </c>
      <c r="GP46" s="49" t="str">
        <f t="shared" si="75"/>
        <v/>
      </c>
      <c r="GQ46" s="49" t="str">
        <f t="shared" si="75"/>
        <v/>
      </c>
      <c r="GR46" s="49" t="str">
        <f t="shared" si="75"/>
        <v/>
      </c>
      <c r="GS46" s="49" t="str">
        <f t="shared" si="75"/>
        <v/>
      </c>
      <c r="GT46" s="49" t="str">
        <f t="shared" si="75"/>
        <v/>
      </c>
      <c r="GU46" s="49" t="str">
        <f t="shared" si="75"/>
        <v/>
      </c>
      <c r="GV46" s="49" t="str">
        <f t="shared" si="75"/>
        <v/>
      </c>
      <c r="GW46" s="49" t="str">
        <f t="shared" si="75"/>
        <v/>
      </c>
      <c r="GX46" s="49" t="str">
        <f t="shared" si="75"/>
        <v/>
      </c>
      <c r="GY46" s="49" t="str">
        <f t="shared" si="75"/>
        <v/>
      </c>
      <c r="GZ46" s="49" t="str">
        <f t="shared" si="76"/>
        <v/>
      </c>
      <c r="HA46" s="49" t="str">
        <f t="shared" si="76"/>
        <v/>
      </c>
      <c r="HB46" s="49" t="str">
        <f t="shared" si="76"/>
        <v/>
      </c>
      <c r="HC46" s="49" t="str">
        <f t="shared" si="76"/>
        <v/>
      </c>
      <c r="HD46" s="49" t="str">
        <f t="shared" si="76"/>
        <v/>
      </c>
      <c r="HE46" s="49" t="str">
        <f t="shared" si="76"/>
        <v/>
      </c>
      <c r="HF46" s="49" t="str">
        <f t="shared" si="76"/>
        <v/>
      </c>
      <c r="HG46" s="49" t="str">
        <f t="shared" si="76"/>
        <v/>
      </c>
      <c r="HH46" s="49" t="str">
        <f t="shared" si="76"/>
        <v/>
      </c>
      <c r="HI46" s="49" t="str">
        <f t="shared" si="76"/>
        <v/>
      </c>
      <c r="HJ46" s="49" t="str">
        <f t="shared" si="76"/>
        <v/>
      </c>
      <c r="HK46" s="49" t="str">
        <f t="shared" si="76"/>
        <v/>
      </c>
      <c r="HL46" s="49" t="str">
        <f t="shared" si="76"/>
        <v/>
      </c>
      <c r="HM46" s="49" t="str">
        <f t="shared" si="76"/>
        <v/>
      </c>
      <c r="HN46" s="49" t="str">
        <f t="shared" si="76"/>
        <v/>
      </c>
      <c r="HO46" s="49" t="str">
        <f t="shared" si="76"/>
        <v/>
      </c>
      <c r="HP46" s="49" t="str">
        <f t="shared" si="77"/>
        <v/>
      </c>
      <c r="HQ46" s="49" t="str">
        <f t="shared" si="77"/>
        <v/>
      </c>
      <c r="HR46" s="49" t="str">
        <f t="shared" si="46"/>
        <v/>
      </c>
      <c r="HS46" s="49" t="str">
        <f t="shared" si="16"/>
        <v/>
      </c>
      <c r="HT46" s="49" t="str">
        <f t="shared" si="16"/>
        <v/>
      </c>
      <c r="HU46" s="49" t="str">
        <f t="shared" si="16"/>
        <v/>
      </c>
      <c r="HV46" s="49" t="str">
        <f t="shared" si="16"/>
        <v/>
      </c>
      <c r="HW46" s="169" t="e">
        <f t="shared" si="56"/>
        <v>#N/A</v>
      </c>
      <c r="HX46" s="169" t="e">
        <f t="shared" si="56"/>
        <v>#N/A</v>
      </c>
      <c r="HY46" s="169" t="e">
        <f t="shared" si="56"/>
        <v>#N/A</v>
      </c>
      <c r="HZ46" s="169" t="e">
        <f t="shared" si="56"/>
        <v>#N/A</v>
      </c>
      <c r="IA46" s="169" t="e">
        <f t="shared" si="56"/>
        <v>#N/A</v>
      </c>
      <c r="IB46" s="169" t="e">
        <f t="shared" si="56"/>
        <v>#N/A</v>
      </c>
      <c r="IC46" s="169" t="e">
        <f t="shared" si="56"/>
        <v>#N/A</v>
      </c>
      <c r="ID46" s="169" t="e">
        <f t="shared" si="56"/>
        <v>#N/A</v>
      </c>
      <c r="IE46" s="169" t="e">
        <f t="shared" si="56"/>
        <v>#N/A</v>
      </c>
      <c r="IF46" s="169" t="e">
        <f t="shared" si="56"/>
        <v>#N/A</v>
      </c>
      <c r="IG46" s="169" t="e">
        <f t="shared" si="56"/>
        <v>#N/A</v>
      </c>
      <c r="IH46" s="169" t="e">
        <f t="shared" si="56"/>
        <v>#N/A</v>
      </c>
      <c r="II46" s="169" t="e">
        <f t="shared" si="56"/>
        <v>#N/A</v>
      </c>
      <c r="IJ46" s="169" t="e">
        <f t="shared" si="56"/>
        <v>#N/A</v>
      </c>
      <c r="IK46" s="169" t="e">
        <f t="shared" si="56"/>
        <v>#N/A</v>
      </c>
      <c r="IL46" s="169" t="e">
        <f t="shared" si="56"/>
        <v>#N/A</v>
      </c>
      <c r="IM46" s="169" t="e">
        <f t="shared" si="78"/>
        <v>#N/A</v>
      </c>
      <c r="IN46" s="169" t="e">
        <f t="shared" si="78"/>
        <v>#N/A</v>
      </c>
      <c r="IO46" s="169" t="e">
        <f t="shared" si="78"/>
        <v>#N/A</v>
      </c>
      <c r="IP46" s="169" t="e">
        <f t="shared" si="78"/>
        <v>#N/A</v>
      </c>
      <c r="IQ46" s="169" t="e">
        <f t="shared" si="78"/>
        <v>#N/A</v>
      </c>
      <c r="IR46" s="169" t="e">
        <f t="shared" si="78"/>
        <v>#N/A</v>
      </c>
      <c r="IS46" s="169" t="e">
        <f t="shared" si="78"/>
        <v>#N/A</v>
      </c>
      <c r="IT46" s="169" t="e">
        <f t="shared" si="78"/>
        <v>#N/A</v>
      </c>
      <c r="IU46" s="169" t="e">
        <f t="shared" si="78"/>
        <v>#N/A</v>
      </c>
      <c r="IV46" s="169" t="e">
        <f t="shared" si="78"/>
        <v>#N/A</v>
      </c>
      <c r="IW46" s="169" t="e">
        <f t="shared" si="78"/>
        <v>#N/A</v>
      </c>
      <c r="IX46" s="169" t="e">
        <f t="shared" si="78"/>
        <v>#N/A</v>
      </c>
      <c r="IY46" s="169" t="e">
        <f t="shared" si="78"/>
        <v>#N/A</v>
      </c>
      <c r="IZ46" s="169" t="e">
        <f t="shared" si="78"/>
        <v>#N/A</v>
      </c>
      <c r="JA46" s="169" t="e">
        <f t="shared" si="78"/>
        <v>#N/A</v>
      </c>
      <c r="JB46" s="169" t="e">
        <f t="shared" si="78"/>
        <v>#N/A</v>
      </c>
      <c r="JC46" s="169" t="e">
        <f t="shared" si="87"/>
        <v>#N/A</v>
      </c>
      <c r="JD46" s="169" t="e">
        <f t="shared" si="87"/>
        <v>#N/A</v>
      </c>
      <c r="JE46" s="169" t="e">
        <f t="shared" si="88"/>
        <v>#N/A</v>
      </c>
      <c r="JF46" s="169" t="e">
        <f t="shared" si="88"/>
        <v>#N/A</v>
      </c>
      <c r="JG46" s="169" t="e">
        <f t="shared" si="88"/>
        <v>#N/A</v>
      </c>
      <c r="JH46" s="169" t="e">
        <f t="shared" si="88"/>
        <v>#N/A</v>
      </c>
      <c r="JI46" s="169" t="e">
        <f t="shared" si="88"/>
        <v>#N/A</v>
      </c>
      <c r="JJ46" s="169" t="e">
        <f t="shared" si="88"/>
        <v>#N/A</v>
      </c>
      <c r="JK46" s="169" t="e">
        <f t="shared" si="88"/>
        <v>#N/A</v>
      </c>
      <c r="JL46" s="169" t="e">
        <f t="shared" si="88"/>
        <v>#N/A</v>
      </c>
      <c r="JM46" s="169" t="e">
        <f t="shared" si="88"/>
        <v>#N/A</v>
      </c>
      <c r="JN46" s="169" t="e">
        <f t="shared" si="88"/>
        <v>#N/A</v>
      </c>
      <c r="JO46" s="169" t="e">
        <f t="shared" si="88"/>
        <v>#N/A</v>
      </c>
      <c r="JP46" s="169" t="e">
        <f t="shared" si="88"/>
        <v>#N/A</v>
      </c>
      <c r="JQ46" s="169" t="e">
        <f t="shared" si="88"/>
        <v>#N/A</v>
      </c>
      <c r="JR46" s="169" t="e">
        <f t="shared" si="88"/>
        <v>#N/A</v>
      </c>
      <c r="JS46" s="169" t="e">
        <f t="shared" si="88"/>
        <v>#N/A</v>
      </c>
      <c r="JT46" s="169" t="e">
        <f t="shared" si="79"/>
        <v>#N/A</v>
      </c>
      <c r="JU46" s="169" t="e">
        <f t="shared" si="79"/>
        <v>#N/A</v>
      </c>
      <c r="JV46" s="169" t="e">
        <f t="shared" si="79"/>
        <v>#N/A</v>
      </c>
      <c r="JW46" s="169" t="e">
        <f t="shared" si="79"/>
        <v>#N/A</v>
      </c>
      <c r="JX46" s="169" t="e">
        <f t="shared" si="79"/>
        <v>#N/A</v>
      </c>
      <c r="JY46" s="169" t="e">
        <f t="shared" si="79"/>
        <v>#N/A</v>
      </c>
      <c r="JZ46" s="169" t="e">
        <f t="shared" si="79"/>
        <v>#N/A</v>
      </c>
      <c r="KA46" s="169" t="e">
        <f t="shared" si="79"/>
        <v>#N/A</v>
      </c>
      <c r="KB46" s="169" t="e">
        <f t="shared" si="79"/>
        <v>#N/A</v>
      </c>
      <c r="KC46" s="169" t="e">
        <f t="shared" si="79"/>
        <v>#N/A</v>
      </c>
      <c r="KD46" s="169" t="e">
        <f t="shared" si="79"/>
        <v>#N/A</v>
      </c>
      <c r="KE46" s="169" t="e">
        <f t="shared" si="79"/>
        <v>#N/A</v>
      </c>
      <c r="KF46" s="169" t="e">
        <f t="shared" si="79"/>
        <v>#N/A</v>
      </c>
      <c r="KG46" s="169" t="e">
        <f t="shared" si="79"/>
        <v>#N/A</v>
      </c>
      <c r="KH46" s="169" t="e">
        <f t="shared" si="79"/>
        <v>#N/A</v>
      </c>
      <c r="KI46" s="169" t="e">
        <f t="shared" si="79"/>
        <v>#N/A</v>
      </c>
      <c r="KJ46" s="169" t="e">
        <f t="shared" si="89"/>
        <v>#N/A</v>
      </c>
      <c r="KK46" s="169" t="e">
        <f t="shared" si="89"/>
        <v>#N/A</v>
      </c>
      <c r="KL46" s="169" t="e">
        <f t="shared" si="89"/>
        <v>#N/A</v>
      </c>
      <c r="KM46" s="169" t="e">
        <f t="shared" si="89"/>
        <v>#N/A</v>
      </c>
      <c r="KN46" s="169" t="e">
        <f t="shared" si="89"/>
        <v>#N/A</v>
      </c>
      <c r="KO46" s="169" t="e">
        <f t="shared" si="89"/>
        <v>#N/A</v>
      </c>
      <c r="KP46" s="169" t="e">
        <f t="shared" si="89"/>
        <v>#N/A</v>
      </c>
      <c r="KQ46" s="169" t="e">
        <f t="shared" si="89"/>
        <v>#N/A</v>
      </c>
      <c r="KR46" s="169" t="e">
        <f t="shared" si="89"/>
        <v>#N/A</v>
      </c>
      <c r="KS46" s="169" t="e">
        <f t="shared" si="89"/>
        <v>#N/A</v>
      </c>
      <c r="KT46" s="169" t="e">
        <f t="shared" si="89"/>
        <v>#N/A</v>
      </c>
      <c r="KU46" s="169" t="e">
        <f t="shared" si="89"/>
        <v>#N/A</v>
      </c>
      <c r="KV46" s="169" t="e">
        <f t="shared" si="89"/>
        <v>#N/A</v>
      </c>
      <c r="KW46" s="169" t="e">
        <f t="shared" si="89"/>
        <v>#N/A</v>
      </c>
      <c r="KX46" s="169" t="e">
        <f t="shared" si="89"/>
        <v>#N/A</v>
      </c>
      <c r="KY46" s="169" t="e">
        <f t="shared" si="89"/>
        <v>#N/A</v>
      </c>
      <c r="KZ46" s="169" t="e">
        <f t="shared" si="80"/>
        <v>#N/A</v>
      </c>
      <c r="LA46" s="169" t="e">
        <f t="shared" si="80"/>
        <v>#N/A</v>
      </c>
      <c r="LB46" s="169" t="e">
        <f t="shared" si="80"/>
        <v>#N/A</v>
      </c>
      <c r="LC46" s="169" t="e">
        <f t="shared" si="80"/>
        <v>#N/A</v>
      </c>
      <c r="LD46" s="169" t="e">
        <f t="shared" si="80"/>
        <v>#N/A</v>
      </c>
      <c r="LE46" s="169" t="e">
        <f t="shared" si="80"/>
        <v>#N/A</v>
      </c>
      <c r="LF46" s="169" t="e">
        <f t="shared" si="80"/>
        <v>#N/A</v>
      </c>
      <c r="LG46" s="169" t="e">
        <f t="shared" si="80"/>
        <v>#N/A</v>
      </c>
      <c r="LH46" s="169" t="e">
        <f t="shared" si="80"/>
        <v>#N/A</v>
      </c>
      <c r="LI46" s="169" t="e">
        <f t="shared" si="80"/>
        <v>#N/A</v>
      </c>
      <c r="LJ46" s="169" t="e">
        <f t="shared" si="80"/>
        <v>#N/A</v>
      </c>
      <c r="LK46" s="169" t="e">
        <f t="shared" si="80"/>
        <v>#N/A</v>
      </c>
      <c r="LL46" s="169" t="e">
        <f t="shared" si="80"/>
        <v>#N/A</v>
      </c>
      <c r="LM46" s="169" t="e">
        <f t="shared" si="80"/>
        <v>#N/A</v>
      </c>
      <c r="LN46" s="169" t="e">
        <f t="shared" si="90"/>
        <v>#N/A</v>
      </c>
      <c r="LO46" s="169" t="e">
        <f t="shared" si="90"/>
        <v>#N/A</v>
      </c>
      <c r="LP46" s="169" t="e">
        <f t="shared" si="90"/>
        <v>#N/A</v>
      </c>
      <c r="LQ46" s="169" t="e">
        <f t="shared" si="91"/>
        <v>#N/A</v>
      </c>
      <c r="LR46" s="169" t="e">
        <f t="shared" si="91"/>
        <v>#N/A</v>
      </c>
      <c r="LS46" s="169" t="e">
        <f t="shared" si="91"/>
        <v>#N/A</v>
      </c>
      <c r="LT46" s="169" t="e">
        <f t="shared" si="91"/>
        <v>#N/A</v>
      </c>
      <c r="LU46" s="169" t="e">
        <f t="shared" si="91"/>
        <v>#N/A</v>
      </c>
      <c r="LV46" s="169" t="e">
        <f t="shared" si="91"/>
        <v>#N/A</v>
      </c>
      <c r="LW46" s="169" t="e">
        <f t="shared" si="91"/>
        <v>#N/A</v>
      </c>
      <c r="LX46" s="169" t="e">
        <f t="shared" si="91"/>
        <v>#N/A</v>
      </c>
      <c r="LY46" s="169" t="e">
        <f t="shared" si="91"/>
        <v>#N/A</v>
      </c>
      <c r="LZ46" s="169" t="e">
        <f t="shared" si="91"/>
        <v>#N/A</v>
      </c>
      <c r="MA46" s="169" t="e">
        <f t="shared" si="91"/>
        <v>#N/A</v>
      </c>
      <c r="MB46" s="169" t="e">
        <f t="shared" si="91"/>
        <v>#N/A</v>
      </c>
      <c r="MC46" s="169" t="e">
        <f t="shared" si="91"/>
        <v>#N/A</v>
      </c>
      <c r="MD46" s="169" t="e">
        <f t="shared" si="91"/>
        <v>#N/A</v>
      </c>
      <c r="ME46" s="169" t="e">
        <f t="shared" si="91"/>
        <v>#N/A</v>
      </c>
      <c r="MF46" s="169" t="e">
        <f t="shared" si="81"/>
        <v>#N/A</v>
      </c>
      <c r="MG46" s="169" t="e">
        <f t="shared" si="81"/>
        <v>#N/A</v>
      </c>
      <c r="MH46" s="169" t="e">
        <f t="shared" si="81"/>
        <v>#N/A</v>
      </c>
      <c r="MI46" s="169" t="e">
        <f t="shared" si="81"/>
        <v>#N/A</v>
      </c>
      <c r="MJ46" s="169" t="e">
        <f t="shared" si="81"/>
        <v>#N/A</v>
      </c>
      <c r="MK46" s="169" t="e">
        <f t="shared" si="81"/>
        <v>#N/A</v>
      </c>
      <c r="ML46" s="169" t="e">
        <f t="shared" si="81"/>
        <v>#N/A</v>
      </c>
      <c r="MM46" s="169" t="e">
        <f t="shared" si="81"/>
        <v>#N/A</v>
      </c>
      <c r="MN46" s="169" t="e">
        <f t="shared" si="81"/>
        <v>#N/A</v>
      </c>
      <c r="MO46" s="169" t="e">
        <f t="shared" si="81"/>
        <v>#N/A</v>
      </c>
      <c r="MP46" s="169" t="e">
        <f t="shared" si="81"/>
        <v>#N/A</v>
      </c>
      <c r="MQ46" s="169" t="e">
        <f t="shared" si="81"/>
        <v>#N/A</v>
      </c>
      <c r="MR46" s="169" t="e">
        <f t="shared" si="81"/>
        <v>#N/A</v>
      </c>
      <c r="MS46" s="169" t="e">
        <f t="shared" si="81"/>
        <v>#N/A</v>
      </c>
      <c r="MT46" s="169" t="e">
        <f t="shared" si="81"/>
        <v>#N/A</v>
      </c>
      <c r="MU46" s="169" t="e">
        <f t="shared" si="81"/>
        <v>#N/A</v>
      </c>
      <c r="MV46" s="169" t="e">
        <f t="shared" si="92"/>
        <v>#N/A</v>
      </c>
      <c r="MW46" s="169" t="e">
        <f t="shared" si="92"/>
        <v>#N/A</v>
      </c>
      <c r="MX46" s="169" t="e">
        <f t="shared" si="92"/>
        <v>#N/A</v>
      </c>
      <c r="MY46" s="169" t="e">
        <f t="shared" si="92"/>
        <v>#N/A</v>
      </c>
      <c r="MZ46" s="169" t="e">
        <f t="shared" si="92"/>
        <v>#N/A</v>
      </c>
      <c r="NA46" s="169" t="e">
        <f t="shared" si="92"/>
        <v>#N/A</v>
      </c>
      <c r="NB46" s="169" t="e">
        <f t="shared" si="92"/>
        <v>#N/A</v>
      </c>
      <c r="NC46" s="169" t="e">
        <f t="shared" si="92"/>
        <v>#N/A</v>
      </c>
      <c r="ND46" s="169" t="e">
        <f t="shared" si="92"/>
        <v>#N/A</v>
      </c>
      <c r="NE46" s="169" t="e">
        <f t="shared" si="92"/>
        <v>#N/A</v>
      </c>
      <c r="NF46" s="169" t="e">
        <f t="shared" si="92"/>
        <v>#N/A</v>
      </c>
      <c r="NG46" s="169" t="e">
        <f t="shared" si="92"/>
        <v>#N/A</v>
      </c>
      <c r="NH46" s="169" t="e">
        <f t="shared" si="92"/>
        <v>#N/A</v>
      </c>
      <c r="NI46" s="169" t="e">
        <f t="shared" si="92"/>
        <v>#N/A</v>
      </c>
      <c r="NJ46" s="169" t="e">
        <f t="shared" si="92"/>
        <v>#N/A</v>
      </c>
      <c r="NK46" s="169" t="e">
        <f t="shared" si="92"/>
        <v>#N/A</v>
      </c>
      <c r="NL46" s="169" t="e">
        <f t="shared" si="82"/>
        <v>#N/A</v>
      </c>
      <c r="NM46" s="169" t="e">
        <f t="shared" si="82"/>
        <v>#N/A</v>
      </c>
      <c r="NN46" s="169" t="e">
        <f t="shared" si="82"/>
        <v>#N/A</v>
      </c>
      <c r="NO46" s="169" t="e">
        <f t="shared" si="82"/>
        <v>#N/A</v>
      </c>
      <c r="NP46" s="169" t="e">
        <f t="shared" si="82"/>
        <v>#N/A</v>
      </c>
      <c r="NQ46" s="169" t="e">
        <f t="shared" si="82"/>
        <v>#N/A</v>
      </c>
      <c r="NR46" s="169" t="e">
        <f t="shared" si="82"/>
        <v>#N/A</v>
      </c>
      <c r="NS46" s="169" t="e">
        <f t="shared" si="82"/>
        <v>#N/A</v>
      </c>
      <c r="NT46" s="169" t="e">
        <f t="shared" si="82"/>
        <v>#N/A</v>
      </c>
      <c r="NU46" s="169" t="e">
        <f t="shared" si="82"/>
        <v>#N/A</v>
      </c>
      <c r="NV46" s="169" t="e">
        <f t="shared" si="82"/>
        <v>#N/A</v>
      </c>
      <c r="NW46" s="169" t="e">
        <f t="shared" si="82"/>
        <v>#N/A</v>
      </c>
      <c r="NX46" s="169" t="e">
        <f t="shared" si="82"/>
        <v>#N/A</v>
      </c>
      <c r="NY46" s="169" t="e">
        <f t="shared" si="82"/>
        <v>#N/A</v>
      </c>
      <c r="NZ46" s="169" t="e">
        <f t="shared" si="93"/>
        <v>#N/A</v>
      </c>
      <c r="OA46" s="169" t="e">
        <f t="shared" si="93"/>
        <v>#N/A</v>
      </c>
      <c r="OB46" s="169" t="e">
        <f t="shared" si="93"/>
        <v>#N/A</v>
      </c>
      <c r="OC46" s="169" t="e">
        <f t="shared" si="94"/>
        <v>#N/A</v>
      </c>
      <c r="OD46" s="169" t="e">
        <f t="shared" si="94"/>
        <v>#N/A</v>
      </c>
      <c r="OE46" s="169" t="e">
        <f t="shared" si="94"/>
        <v>#N/A</v>
      </c>
      <c r="OF46" s="169" t="e">
        <f t="shared" si="94"/>
        <v>#N/A</v>
      </c>
      <c r="OG46" s="169" t="e">
        <f t="shared" si="94"/>
        <v>#N/A</v>
      </c>
      <c r="OH46" s="169" t="e">
        <f t="shared" si="94"/>
        <v>#N/A</v>
      </c>
      <c r="OI46" s="169" t="e">
        <f t="shared" si="94"/>
        <v>#N/A</v>
      </c>
      <c r="OJ46" s="169" t="e">
        <f t="shared" si="94"/>
        <v>#N/A</v>
      </c>
      <c r="OK46" s="169" t="e">
        <f t="shared" si="94"/>
        <v>#N/A</v>
      </c>
      <c r="OL46" s="169" t="e">
        <f t="shared" si="94"/>
        <v>#N/A</v>
      </c>
      <c r="OM46" s="169" t="e">
        <f t="shared" si="94"/>
        <v>#N/A</v>
      </c>
      <c r="ON46" s="169" t="e">
        <f t="shared" si="94"/>
        <v>#N/A</v>
      </c>
      <c r="OO46" s="169" t="e">
        <f t="shared" si="94"/>
        <v>#N/A</v>
      </c>
      <c r="OP46" s="169" t="e">
        <f t="shared" si="94"/>
        <v>#N/A</v>
      </c>
      <c r="OQ46" s="169" t="e">
        <f t="shared" si="94"/>
        <v>#N/A</v>
      </c>
      <c r="OR46" s="169" t="e">
        <f t="shared" si="83"/>
        <v>#N/A</v>
      </c>
      <c r="OS46" s="169" t="e">
        <f t="shared" si="83"/>
        <v>#N/A</v>
      </c>
      <c r="OT46" s="169" t="e">
        <f t="shared" si="83"/>
        <v>#N/A</v>
      </c>
      <c r="OU46" s="169" t="e">
        <f t="shared" si="83"/>
        <v>#N/A</v>
      </c>
      <c r="OV46" s="169" t="e">
        <f t="shared" si="83"/>
        <v>#N/A</v>
      </c>
      <c r="OW46" s="169" t="e">
        <f t="shared" si="83"/>
        <v>#N/A</v>
      </c>
      <c r="OX46" s="169" t="e">
        <f t="shared" si="83"/>
        <v>#N/A</v>
      </c>
      <c r="OY46" s="169" t="e">
        <f t="shared" si="83"/>
        <v>#N/A</v>
      </c>
      <c r="OZ46" s="169" t="e">
        <f t="shared" si="83"/>
        <v>#N/A</v>
      </c>
      <c r="PA46" s="169" t="e">
        <f t="shared" si="83"/>
        <v>#N/A</v>
      </c>
      <c r="PB46" s="169" t="e">
        <f t="shared" si="83"/>
        <v>#N/A</v>
      </c>
      <c r="PC46" s="169" t="e">
        <f t="shared" si="83"/>
        <v>#N/A</v>
      </c>
      <c r="PD46" s="169" t="e">
        <f t="shared" si="83"/>
        <v>#N/A</v>
      </c>
      <c r="PE46" s="169" t="e">
        <f t="shared" si="83"/>
        <v>#N/A</v>
      </c>
      <c r="PF46" s="169" t="e">
        <f t="shared" si="83"/>
        <v>#N/A</v>
      </c>
      <c r="PG46" s="169" t="e">
        <f t="shared" si="83"/>
        <v>#N/A</v>
      </c>
      <c r="PH46" s="169" t="e">
        <f t="shared" si="95"/>
        <v>#N/A</v>
      </c>
      <c r="PI46" s="169" t="e">
        <f t="shared" si="95"/>
        <v>#N/A</v>
      </c>
      <c r="PJ46" s="169" t="e">
        <f t="shared" si="95"/>
        <v>#N/A</v>
      </c>
      <c r="PK46" s="169" t="e">
        <f t="shared" si="95"/>
        <v>#N/A</v>
      </c>
      <c r="PL46" s="169" t="e">
        <f t="shared" si="95"/>
        <v>#N/A</v>
      </c>
      <c r="PM46" s="169" t="e">
        <f t="shared" si="95"/>
        <v>#N/A</v>
      </c>
      <c r="PN46" s="169" t="e">
        <f t="shared" si="95"/>
        <v>#N/A</v>
      </c>
      <c r="PO46" s="169" t="e">
        <f t="shared" si="95"/>
        <v>#N/A</v>
      </c>
    </row>
    <row r="47" spans="1:431" hidden="1" x14ac:dyDescent="0.75">
      <c r="A47" s="390"/>
      <c r="B47" s="396" t="str">
        <f>IF($R47="","",ROUND(_xlfn.NORM.INV(ABS(VLOOKUP($T$1,VLookups!$A$43:$B$44,2,FALSE)-B$2),$N47,$R47),0))</f>
        <v/>
      </c>
      <c r="C47" s="403" t="str">
        <f t="shared" si="96"/>
        <v/>
      </c>
      <c r="D47" s="404" t="str">
        <f t="shared" si="97"/>
        <v/>
      </c>
      <c r="E47" s="109"/>
      <c r="F47" s="117"/>
      <c r="G47" s="122" t="str">
        <f t="shared" si="32"/>
        <v/>
      </c>
      <c r="H47" s="95"/>
      <c r="I47" s="122" t="str">
        <f t="shared" si="33"/>
        <v/>
      </c>
      <c r="J47" s="117"/>
      <c r="K47" s="110"/>
      <c r="L47" s="124" t="str">
        <f t="shared" si="0"/>
        <v/>
      </c>
      <c r="M47" s="124" t="str">
        <f t="shared" si="1"/>
        <v/>
      </c>
      <c r="N47" s="73" t="str">
        <f t="shared" si="34"/>
        <v/>
      </c>
      <c r="O47" s="23"/>
      <c r="P47" s="57"/>
      <c r="Q47" s="280"/>
      <c r="R47" s="74" t="str">
        <f>IF(AND(G47&gt;0,H47&gt;0,I47&gt;0),IF(ISBLANK(Q47),IF(ISBLANK(O47),"",(I47-G47)*VLOOKUP(O47,VLookups!$A$4:$B$13,2,FALSE)),Q47),"")</f>
        <v/>
      </c>
      <c r="S47" s="75" t="str">
        <f t="shared" si="2"/>
        <v/>
      </c>
      <c r="T47" s="95"/>
      <c r="U47" s="270" t="str">
        <f>IF(AND(T47&gt;0,H47&gt;0,NOT(R47="")),ABS(VLOOKUP($T$1,VLookups!$A$43:$B$44,2,FALSE)-_xlfn.NORM.DIST(T47,N47,R47,TRUE)),"")</f>
        <v/>
      </c>
      <c r="V47" s="94" t="str">
        <f>IF(AND($G47&gt;0,$H47&gt;0,$I47&gt;0,NOT(ISBLANK($O47))),_xlfn.NORM.INV(ABS(VLOOKUP($T$1,VLookups!$A$43:$B$44,2,FALSE)-V$3),$N47,$R47),"")</f>
        <v/>
      </c>
      <c r="W47" s="93" t="str">
        <f>IF(AND($G47&gt;0,$H47&gt;0,$I47&gt;0,NOT(ISBLANK($O47))),_xlfn.NORM.INV(ABS(VLOOKUP($T$1,VLookups!$A$43:$B$44,2,FALSE)-W$3),$N47,$R47),"")</f>
        <v/>
      </c>
      <c r="X47" s="94" t="str">
        <f>IF(AND($G47&gt;0,$H47&gt;0,$I47&gt;0,NOT(ISBLANK($O47))),_xlfn.NORM.INV(ABS(VLOOKUP($T$1,VLookups!$A$43:$B$44,2,FALSE)-X$3),$N47,$R47),"")</f>
        <v/>
      </c>
      <c r="Y47" s="93" t="str">
        <f>IF(AND($G47&gt;0,$H47&gt;0,$I47&gt;0,NOT(ISBLANK($O47))),_xlfn.NORM.INV(ABS(VLOOKUP($T$1,VLookups!$A$43:$B$44,2,FALSE)-Y$3),$N47,$R47),"")</f>
        <v/>
      </c>
      <c r="Z47" s="94" t="str">
        <f>IF(AND($G47&gt;0,$H47&gt;0,$I47&gt;0,NOT(ISBLANK($O47))),_xlfn.NORM.INV(ABS(VLOOKUP($T$1,VLookups!$A$43:$B$44,2,FALSE)-Z$3),$N47,$R47),"")</f>
        <v/>
      </c>
      <c r="AA47" s="93" t="str">
        <f>IF(AND($G47&gt;0,$H47&gt;0,$I47&gt;0,NOT(ISBLANK($O47))),_xlfn.NORM.INV(ABS(VLOOKUP($T$1,VLookups!$A$43:$B$44,2,FALSE)-AA$3),$N47,$R47),"")</f>
        <v/>
      </c>
      <c r="AB47" s="5"/>
      <c r="AC47" s="168" t="str">
        <f t="shared" si="35"/>
        <v/>
      </c>
      <c r="AD47" s="49" t="str">
        <f t="shared" si="104"/>
        <v/>
      </c>
      <c r="AE47" s="49" t="str">
        <f t="shared" si="104"/>
        <v/>
      </c>
      <c r="AF47" s="49" t="str">
        <f t="shared" si="104"/>
        <v/>
      </c>
      <c r="AG47" s="49" t="str">
        <f t="shared" si="104"/>
        <v/>
      </c>
      <c r="AH47" s="49" t="str">
        <f t="shared" si="104"/>
        <v/>
      </c>
      <c r="AI47" s="49" t="str">
        <f t="shared" si="104"/>
        <v/>
      </c>
      <c r="AJ47" s="49" t="str">
        <f t="shared" si="104"/>
        <v/>
      </c>
      <c r="AK47" s="49" t="str">
        <f t="shared" si="104"/>
        <v/>
      </c>
      <c r="AL47" s="49" t="str">
        <f t="shared" si="104"/>
        <v/>
      </c>
      <c r="AM47" s="49" t="str">
        <f t="shared" si="104"/>
        <v/>
      </c>
      <c r="AN47" s="49" t="str">
        <f t="shared" si="104"/>
        <v/>
      </c>
      <c r="AO47" s="49" t="str">
        <f t="shared" si="104"/>
        <v/>
      </c>
      <c r="AP47" s="49" t="str">
        <f t="shared" si="104"/>
        <v/>
      </c>
      <c r="AQ47" s="49" t="str">
        <f t="shared" si="104"/>
        <v/>
      </c>
      <c r="AR47" s="49" t="str">
        <f t="shared" si="104"/>
        <v/>
      </c>
      <c r="AS47" s="49" t="str">
        <f t="shared" si="104"/>
        <v/>
      </c>
      <c r="AT47" s="49" t="str">
        <f t="shared" si="100"/>
        <v/>
      </c>
      <c r="AU47" s="49" t="str">
        <f t="shared" si="100"/>
        <v/>
      </c>
      <c r="AV47" s="49" t="str">
        <f t="shared" si="100"/>
        <v/>
      </c>
      <c r="AW47" s="49" t="str">
        <f t="shared" si="100"/>
        <v/>
      </c>
      <c r="AX47" s="49" t="str">
        <f t="shared" si="100"/>
        <v/>
      </c>
      <c r="AY47" s="49" t="str">
        <f t="shared" si="100"/>
        <v/>
      </c>
      <c r="AZ47" s="49" t="str">
        <f t="shared" si="100"/>
        <v/>
      </c>
      <c r="BA47" s="49" t="str">
        <f t="shared" si="100"/>
        <v/>
      </c>
      <c r="BB47" s="49" t="str">
        <f t="shared" si="100"/>
        <v/>
      </c>
      <c r="BC47" s="49" t="str">
        <f t="shared" si="100"/>
        <v/>
      </c>
      <c r="BD47" s="49" t="str">
        <f t="shared" si="100"/>
        <v/>
      </c>
      <c r="BE47" s="49" t="str">
        <f t="shared" si="100"/>
        <v/>
      </c>
      <c r="BF47" s="49" t="str">
        <f t="shared" si="100"/>
        <v/>
      </c>
      <c r="BG47" s="49" t="str">
        <f t="shared" si="100"/>
        <v/>
      </c>
      <c r="BH47" s="49" t="str">
        <f t="shared" si="100"/>
        <v/>
      </c>
      <c r="BI47" s="49" t="str">
        <f t="shared" si="101"/>
        <v/>
      </c>
      <c r="BJ47" s="49" t="str">
        <f t="shared" si="101"/>
        <v/>
      </c>
      <c r="BK47" s="49" t="str">
        <f t="shared" si="101"/>
        <v/>
      </c>
      <c r="BL47" s="49" t="str">
        <f t="shared" si="101"/>
        <v/>
      </c>
      <c r="BM47" s="49" t="str">
        <f t="shared" si="101"/>
        <v/>
      </c>
      <c r="BN47" s="49" t="str">
        <f t="shared" si="101"/>
        <v/>
      </c>
      <c r="BO47" s="49" t="str">
        <f t="shared" si="101"/>
        <v/>
      </c>
      <c r="BP47" s="49" t="str">
        <f t="shared" si="101"/>
        <v/>
      </c>
      <c r="BQ47" s="49" t="str">
        <f t="shared" si="101"/>
        <v/>
      </c>
      <c r="BR47" s="49" t="str">
        <f t="shared" si="101"/>
        <v/>
      </c>
      <c r="BS47" s="49" t="str">
        <f t="shared" si="101"/>
        <v/>
      </c>
      <c r="BT47" s="49" t="str">
        <f t="shared" si="101"/>
        <v/>
      </c>
      <c r="BU47" s="49" t="str">
        <f t="shared" si="101"/>
        <v/>
      </c>
      <c r="BV47" s="49" t="str">
        <f t="shared" si="101"/>
        <v/>
      </c>
      <c r="BW47" s="49" t="str">
        <f t="shared" si="101"/>
        <v/>
      </c>
      <c r="BX47" s="49" t="str">
        <f t="shared" si="101"/>
        <v/>
      </c>
      <c r="BY47" s="49" t="str">
        <f t="shared" si="99"/>
        <v/>
      </c>
      <c r="BZ47" s="49" t="str">
        <f t="shared" si="99"/>
        <v/>
      </c>
      <c r="CA47" s="49" t="str">
        <f t="shared" si="99"/>
        <v/>
      </c>
      <c r="CB47" s="49" t="str">
        <f t="shared" si="99"/>
        <v/>
      </c>
      <c r="CC47" s="49" t="str">
        <f t="shared" si="99"/>
        <v/>
      </c>
      <c r="CD47" s="49" t="str">
        <f t="shared" si="99"/>
        <v/>
      </c>
      <c r="CE47" s="49" t="str">
        <f t="shared" si="99"/>
        <v/>
      </c>
      <c r="CF47" s="49" t="str">
        <f t="shared" si="99"/>
        <v/>
      </c>
      <c r="CG47" s="49" t="str">
        <f t="shared" si="99"/>
        <v/>
      </c>
      <c r="CH47" s="49" t="str">
        <f t="shared" si="99"/>
        <v/>
      </c>
      <c r="CI47" s="49" t="str">
        <f t="shared" si="99"/>
        <v/>
      </c>
      <c r="CJ47" s="49" t="str">
        <f t="shared" si="102"/>
        <v/>
      </c>
      <c r="CK47" s="49" t="str">
        <f t="shared" si="102"/>
        <v/>
      </c>
      <c r="CL47" s="49" t="str">
        <f t="shared" si="102"/>
        <v/>
      </c>
      <c r="CM47" s="49" t="str">
        <f t="shared" si="102"/>
        <v/>
      </c>
      <c r="CN47" s="49" t="str">
        <f t="shared" si="102"/>
        <v/>
      </c>
      <c r="CO47" s="49" t="str">
        <f t="shared" si="102"/>
        <v/>
      </c>
      <c r="CP47" s="49" t="str">
        <f t="shared" si="102"/>
        <v/>
      </c>
      <c r="CQ47" s="49" t="str">
        <f t="shared" si="102"/>
        <v/>
      </c>
      <c r="CR47" s="49" t="str">
        <f t="shared" si="102"/>
        <v/>
      </c>
      <c r="CS47" s="49" t="str">
        <f t="shared" si="102"/>
        <v/>
      </c>
      <c r="CT47" s="49" t="str">
        <f t="shared" si="102"/>
        <v/>
      </c>
      <c r="CU47" s="49" t="str">
        <f t="shared" si="102"/>
        <v/>
      </c>
      <c r="CV47" s="49" t="str">
        <f t="shared" si="102"/>
        <v/>
      </c>
      <c r="CW47" s="49" t="str">
        <f t="shared" si="102"/>
        <v/>
      </c>
      <c r="CX47" s="49" t="str">
        <f t="shared" si="102"/>
        <v/>
      </c>
      <c r="CY47" s="49" t="str">
        <f t="shared" si="102"/>
        <v/>
      </c>
      <c r="CZ47" s="49" t="str">
        <f t="shared" si="103"/>
        <v/>
      </c>
      <c r="DA47" s="49" t="str">
        <f t="shared" si="103"/>
        <v/>
      </c>
      <c r="DB47" s="49" t="str">
        <f t="shared" si="103"/>
        <v/>
      </c>
      <c r="DC47" s="49" t="str">
        <f t="shared" si="103"/>
        <v/>
      </c>
      <c r="DD47" s="49" t="str">
        <f t="shared" si="103"/>
        <v/>
      </c>
      <c r="DE47" s="49" t="str">
        <f t="shared" si="103"/>
        <v/>
      </c>
      <c r="DF47" s="49" t="str">
        <f t="shared" si="103"/>
        <v/>
      </c>
      <c r="DG47" s="49" t="str">
        <f t="shared" si="103"/>
        <v/>
      </c>
      <c r="DH47" s="49" t="str">
        <f t="shared" si="103"/>
        <v/>
      </c>
      <c r="DI47" s="49" t="str">
        <f t="shared" si="103"/>
        <v/>
      </c>
      <c r="DJ47" s="49" t="str">
        <f t="shared" si="103"/>
        <v/>
      </c>
      <c r="DK47" s="49" t="str">
        <f t="shared" si="103"/>
        <v/>
      </c>
      <c r="DL47" s="49" t="str">
        <f t="shared" si="103"/>
        <v/>
      </c>
      <c r="DM47" s="49" t="str">
        <f t="shared" si="103"/>
        <v/>
      </c>
      <c r="DN47" s="49" t="str">
        <f t="shared" si="103"/>
        <v/>
      </c>
      <c r="DO47" s="49" t="str">
        <f t="shared" si="103"/>
        <v/>
      </c>
      <c r="DP47" s="49" t="str">
        <f t="shared" si="84"/>
        <v/>
      </c>
      <c r="DQ47" s="49" t="str">
        <f t="shared" si="72"/>
        <v/>
      </c>
      <c r="DR47" s="49" t="str">
        <f t="shared" si="72"/>
        <v/>
      </c>
      <c r="DS47" s="49" t="str">
        <f t="shared" si="72"/>
        <v/>
      </c>
      <c r="DT47" s="49" t="str">
        <f t="shared" si="72"/>
        <v/>
      </c>
      <c r="DU47" s="49" t="str">
        <f t="shared" si="72"/>
        <v/>
      </c>
      <c r="DV47" s="49" t="str">
        <f t="shared" si="72"/>
        <v/>
      </c>
      <c r="DW47" s="49" t="str">
        <f t="shared" si="85"/>
        <v/>
      </c>
      <c r="DX47" s="49" t="str">
        <f t="shared" si="85"/>
        <v/>
      </c>
      <c r="DY47" s="49" t="str">
        <f t="shared" si="85"/>
        <v/>
      </c>
      <c r="DZ47" s="183" t="str">
        <f t="shared" si="37"/>
        <v/>
      </c>
      <c r="EA47" s="49" t="str">
        <f t="shared" si="98"/>
        <v/>
      </c>
      <c r="EB47" s="49" t="str">
        <f t="shared" si="98"/>
        <v/>
      </c>
      <c r="EC47" s="49" t="str">
        <f t="shared" si="98"/>
        <v/>
      </c>
      <c r="ED47" s="49" t="str">
        <f t="shared" si="98"/>
        <v/>
      </c>
      <c r="EE47" s="49" t="str">
        <f t="shared" si="98"/>
        <v/>
      </c>
      <c r="EF47" s="49" t="str">
        <f t="shared" si="98"/>
        <v/>
      </c>
      <c r="EG47" s="49" t="str">
        <f t="shared" si="98"/>
        <v/>
      </c>
      <c r="EH47" s="49" t="str">
        <f t="shared" si="98"/>
        <v/>
      </c>
      <c r="EI47" s="49" t="str">
        <f t="shared" si="98"/>
        <v/>
      </c>
      <c r="EJ47" s="49" t="str">
        <f t="shared" si="98"/>
        <v/>
      </c>
      <c r="EK47" s="49" t="str">
        <f t="shared" si="98"/>
        <v/>
      </c>
      <c r="EL47" s="49" t="str">
        <f t="shared" si="98"/>
        <v/>
      </c>
      <c r="EM47" s="49" t="str">
        <f t="shared" si="98"/>
        <v/>
      </c>
      <c r="EN47" s="49" t="str">
        <f t="shared" si="98"/>
        <v/>
      </c>
      <c r="EO47" s="49" t="str">
        <f t="shared" si="98"/>
        <v/>
      </c>
      <c r="EP47" s="49" t="str">
        <f t="shared" si="86"/>
        <v/>
      </c>
      <c r="EQ47" s="49" t="str">
        <f t="shared" si="86"/>
        <v/>
      </c>
      <c r="ER47" s="49" t="str">
        <f t="shared" si="86"/>
        <v/>
      </c>
      <c r="ES47" s="49" t="str">
        <f t="shared" si="86"/>
        <v/>
      </c>
      <c r="ET47" s="49" t="str">
        <f t="shared" si="86"/>
        <v/>
      </c>
      <c r="EU47" s="49" t="str">
        <f t="shared" si="86"/>
        <v/>
      </c>
      <c r="EV47" s="49" t="str">
        <f t="shared" si="86"/>
        <v/>
      </c>
      <c r="EW47" s="49" t="str">
        <f t="shared" si="86"/>
        <v/>
      </c>
      <c r="EX47" s="49" t="str">
        <f t="shared" si="86"/>
        <v/>
      </c>
      <c r="EY47" s="49" t="str">
        <f t="shared" si="86"/>
        <v/>
      </c>
      <c r="EZ47" s="49" t="str">
        <f t="shared" si="86"/>
        <v/>
      </c>
      <c r="FA47" s="49" t="str">
        <f t="shared" si="86"/>
        <v/>
      </c>
      <c r="FB47" s="49" t="str">
        <f t="shared" si="86"/>
        <v/>
      </c>
      <c r="FC47" s="49" t="str">
        <f t="shared" si="86"/>
        <v/>
      </c>
      <c r="FD47" s="49" t="str">
        <f t="shared" si="73"/>
        <v/>
      </c>
      <c r="FE47" s="49" t="str">
        <f t="shared" si="73"/>
        <v/>
      </c>
      <c r="FF47" s="49" t="str">
        <f t="shared" si="73"/>
        <v/>
      </c>
      <c r="FG47" s="49" t="str">
        <f t="shared" si="73"/>
        <v/>
      </c>
      <c r="FH47" s="49" t="str">
        <f t="shared" si="73"/>
        <v/>
      </c>
      <c r="FI47" s="49" t="str">
        <f t="shared" si="73"/>
        <v/>
      </c>
      <c r="FJ47" s="49" t="str">
        <f t="shared" si="73"/>
        <v/>
      </c>
      <c r="FK47" s="49" t="str">
        <f t="shared" si="73"/>
        <v/>
      </c>
      <c r="FL47" s="49" t="str">
        <f t="shared" si="73"/>
        <v/>
      </c>
      <c r="FM47" s="49" t="str">
        <f t="shared" si="73"/>
        <v/>
      </c>
      <c r="FN47" s="49" t="str">
        <f t="shared" si="73"/>
        <v/>
      </c>
      <c r="FO47" s="49" t="str">
        <f t="shared" si="73"/>
        <v/>
      </c>
      <c r="FP47" s="49" t="str">
        <f t="shared" si="73"/>
        <v/>
      </c>
      <c r="FQ47" s="49" t="str">
        <f t="shared" si="73"/>
        <v/>
      </c>
      <c r="FR47" s="49" t="str">
        <f t="shared" si="73"/>
        <v/>
      </c>
      <c r="FS47" s="49" t="str">
        <f t="shared" si="73"/>
        <v/>
      </c>
      <c r="FT47" s="49" t="str">
        <f t="shared" si="74"/>
        <v/>
      </c>
      <c r="FU47" s="49" t="str">
        <f t="shared" si="74"/>
        <v/>
      </c>
      <c r="FV47" s="49" t="str">
        <f t="shared" si="74"/>
        <v/>
      </c>
      <c r="FW47" s="49" t="str">
        <f t="shared" si="74"/>
        <v/>
      </c>
      <c r="FX47" s="49" t="str">
        <f t="shared" si="74"/>
        <v/>
      </c>
      <c r="FY47" s="49" t="str">
        <f t="shared" si="74"/>
        <v/>
      </c>
      <c r="FZ47" s="49" t="str">
        <f t="shared" si="74"/>
        <v/>
      </c>
      <c r="GA47" s="49" t="str">
        <f t="shared" si="74"/>
        <v/>
      </c>
      <c r="GB47" s="49" t="str">
        <f t="shared" si="74"/>
        <v/>
      </c>
      <c r="GC47" s="49" t="str">
        <f t="shared" si="74"/>
        <v/>
      </c>
      <c r="GD47" s="49" t="str">
        <f t="shared" si="74"/>
        <v/>
      </c>
      <c r="GE47" s="49" t="str">
        <f t="shared" si="74"/>
        <v/>
      </c>
      <c r="GF47" s="49" t="str">
        <f t="shared" si="74"/>
        <v/>
      </c>
      <c r="GG47" s="49" t="str">
        <f t="shared" si="74"/>
        <v/>
      </c>
      <c r="GH47" s="49" t="str">
        <f t="shared" si="74"/>
        <v/>
      </c>
      <c r="GI47" s="49" t="str">
        <f t="shared" si="74"/>
        <v/>
      </c>
      <c r="GJ47" s="49" t="str">
        <f t="shared" si="75"/>
        <v/>
      </c>
      <c r="GK47" s="49" t="str">
        <f t="shared" si="75"/>
        <v/>
      </c>
      <c r="GL47" s="49" t="str">
        <f t="shared" si="75"/>
        <v/>
      </c>
      <c r="GM47" s="49" t="str">
        <f t="shared" si="75"/>
        <v/>
      </c>
      <c r="GN47" s="49" t="str">
        <f t="shared" si="75"/>
        <v/>
      </c>
      <c r="GO47" s="49" t="str">
        <f t="shared" si="75"/>
        <v/>
      </c>
      <c r="GP47" s="49" t="str">
        <f t="shared" si="75"/>
        <v/>
      </c>
      <c r="GQ47" s="49" t="str">
        <f t="shared" si="75"/>
        <v/>
      </c>
      <c r="GR47" s="49" t="str">
        <f t="shared" si="75"/>
        <v/>
      </c>
      <c r="GS47" s="49" t="str">
        <f t="shared" si="75"/>
        <v/>
      </c>
      <c r="GT47" s="49" t="str">
        <f t="shared" si="75"/>
        <v/>
      </c>
      <c r="GU47" s="49" t="str">
        <f t="shared" si="75"/>
        <v/>
      </c>
      <c r="GV47" s="49" t="str">
        <f t="shared" si="75"/>
        <v/>
      </c>
      <c r="GW47" s="49" t="str">
        <f t="shared" si="75"/>
        <v/>
      </c>
      <c r="GX47" s="49" t="str">
        <f t="shared" si="75"/>
        <v/>
      </c>
      <c r="GY47" s="49" t="str">
        <f t="shared" si="75"/>
        <v/>
      </c>
      <c r="GZ47" s="49" t="str">
        <f t="shared" si="76"/>
        <v/>
      </c>
      <c r="HA47" s="49" t="str">
        <f t="shared" si="76"/>
        <v/>
      </c>
      <c r="HB47" s="49" t="str">
        <f t="shared" si="76"/>
        <v/>
      </c>
      <c r="HC47" s="49" t="str">
        <f t="shared" si="76"/>
        <v/>
      </c>
      <c r="HD47" s="49" t="str">
        <f t="shared" si="76"/>
        <v/>
      </c>
      <c r="HE47" s="49" t="str">
        <f t="shared" si="76"/>
        <v/>
      </c>
      <c r="HF47" s="49" t="str">
        <f t="shared" si="76"/>
        <v/>
      </c>
      <c r="HG47" s="49" t="str">
        <f t="shared" si="76"/>
        <v/>
      </c>
      <c r="HH47" s="49" t="str">
        <f t="shared" si="76"/>
        <v/>
      </c>
      <c r="HI47" s="49" t="str">
        <f t="shared" si="76"/>
        <v/>
      </c>
      <c r="HJ47" s="49" t="str">
        <f t="shared" si="76"/>
        <v/>
      </c>
      <c r="HK47" s="49" t="str">
        <f t="shared" si="76"/>
        <v/>
      </c>
      <c r="HL47" s="49" t="str">
        <f t="shared" si="76"/>
        <v/>
      </c>
      <c r="HM47" s="49" t="str">
        <f t="shared" si="76"/>
        <v/>
      </c>
      <c r="HN47" s="49" t="str">
        <f t="shared" si="76"/>
        <v/>
      </c>
      <c r="HO47" s="49" t="str">
        <f t="shared" si="76"/>
        <v/>
      </c>
      <c r="HP47" s="49" t="str">
        <f t="shared" si="77"/>
        <v/>
      </c>
      <c r="HQ47" s="49" t="str">
        <f t="shared" si="77"/>
        <v/>
      </c>
      <c r="HR47" s="49" t="str">
        <f t="shared" si="46"/>
        <v/>
      </c>
      <c r="HS47" s="49" t="str">
        <f t="shared" si="16"/>
        <v/>
      </c>
      <c r="HT47" s="49" t="str">
        <f t="shared" si="16"/>
        <v/>
      </c>
      <c r="HU47" s="49" t="str">
        <f t="shared" si="16"/>
        <v/>
      </c>
      <c r="HV47" s="49" t="str">
        <f t="shared" si="16"/>
        <v/>
      </c>
      <c r="HW47" s="169" t="e">
        <f t="shared" si="56"/>
        <v>#N/A</v>
      </c>
      <c r="HX47" s="169" t="e">
        <f t="shared" si="56"/>
        <v>#N/A</v>
      </c>
      <c r="HY47" s="169" t="e">
        <f t="shared" si="56"/>
        <v>#N/A</v>
      </c>
      <c r="HZ47" s="169" t="e">
        <f t="shared" ref="HZ47:IO62" si="105">IF(ISNONTEXT($R47),_xlfn.NORM.DIST(AG47,$N47,$R47,FALSE),NA())</f>
        <v>#N/A</v>
      </c>
      <c r="IA47" s="169" t="e">
        <f t="shared" si="105"/>
        <v>#N/A</v>
      </c>
      <c r="IB47" s="169" t="e">
        <f t="shared" si="105"/>
        <v>#N/A</v>
      </c>
      <c r="IC47" s="169" t="e">
        <f t="shared" si="105"/>
        <v>#N/A</v>
      </c>
      <c r="ID47" s="169" t="e">
        <f t="shared" si="105"/>
        <v>#N/A</v>
      </c>
      <c r="IE47" s="169" t="e">
        <f t="shared" si="105"/>
        <v>#N/A</v>
      </c>
      <c r="IF47" s="169" t="e">
        <f t="shared" si="105"/>
        <v>#N/A</v>
      </c>
      <c r="IG47" s="169" t="e">
        <f t="shared" si="105"/>
        <v>#N/A</v>
      </c>
      <c r="IH47" s="169" t="e">
        <f t="shared" si="105"/>
        <v>#N/A</v>
      </c>
      <c r="II47" s="169" t="e">
        <f t="shared" si="105"/>
        <v>#N/A</v>
      </c>
      <c r="IJ47" s="169" t="e">
        <f t="shared" si="105"/>
        <v>#N/A</v>
      </c>
      <c r="IK47" s="169" t="e">
        <f t="shared" si="105"/>
        <v>#N/A</v>
      </c>
      <c r="IL47" s="169" t="e">
        <f t="shared" si="105"/>
        <v>#N/A</v>
      </c>
      <c r="IM47" s="169" t="e">
        <f t="shared" si="105"/>
        <v>#N/A</v>
      </c>
      <c r="IN47" s="169" t="e">
        <f t="shared" si="105"/>
        <v>#N/A</v>
      </c>
      <c r="IO47" s="169" t="e">
        <f t="shared" si="105"/>
        <v>#N/A</v>
      </c>
      <c r="IP47" s="169" t="e">
        <f t="shared" si="78"/>
        <v>#N/A</v>
      </c>
      <c r="IQ47" s="169" t="e">
        <f t="shared" si="78"/>
        <v>#N/A</v>
      </c>
      <c r="IR47" s="169" t="e">
        <f t="shared" si="78"/>
        <v>#N/A</v>
      </c>
      <c r="IS47" s="169" t="e">
        <f t="shared" si="78"/>
        <v>#N/A</v>
      </c>
      <c r="IT47" s="169" t="e">
        <f t="shared" si="78"/>
        <v>#N/A</v>
      </c>
      <c r="IU47" s="169" t="e">
        <f t="shared" si="78"/>
        <v>#N/A</v>
      </c>
      <c r="IV47" s="169" t="e">
        <f t="shared" si="78"/>
        <v>#N/A</v>
      </c>
      <c r="IW47" s="169" t="e">
        <f t="shared" si="78"/>
        <v>#N/A</v>
      </c>
      <c r="IX47" s="169" t="e">
        <f t="shared" si="78"/>
        <v>#N/A</v>
      </c>
      <c r="IY47" s="169" t="e">
        <f t="shared" si="78"/>
        <v>#N/A</v>
      </c>
      <c r="IZ47" s="169" t="e">
        <f t="shared" si="78"/>
        <v>#N/A</v>
      </c>
      <c r="JA47" s="169" t="e">
        <f t="shared" si="78"/>
        <v>#N/A</v>
      </c>
      <c r="JB47" s="169" t="e">
        <f t="shared" si="78"/>
        <v>#N/A</v>
      </c>
      <c r="JC47" s="169" t="e">
        <f t="shared" si="87"/>
        <v>#N/A</v>
      </c>
      <c r="JD47" s="169" t="e">
        <f t="shared" si="87"/>
        <v>#N/A</v>
      </c>
      <c r="JE47" s="169" t="e">
        <f t="shared" si="88"/>
        <v>#N/A</v>
      </c>
      <c r="JF47" s="169" t="e">
        <f t="shared" si="88"/>
        <v>#N/A</v>
      </c>
      <c r="JG47" s="169" t="e">
        <f t="shared" si="88"/>
        <v>#N/A</v>
      </c>
      <c r="JH47" s="169" t="e">
        <f t="shared" si="88"/>
        <v>#N/A</v>
      </c>
      <c r="JI47" s="169" t="e">
        <f t="shared" si="88"/>
        <v>#N/A</v>
      </c>
      <c r="JJ47" s="169" t="e">
        <f t="shared" si="88"/>
        <v>#N/A</v>
      </c>
      <c r="JK47" s="169" t="e">
        <f t="shared" si="88"/>
        <v>#N/A</v>
      </c>
      <c r="JL47" s="169" t="e">
        <f t="shared" si="88"/>
        <v>#N/A</v>
      </c>
      <c r="JM47" s="169" t="e">
        <f t="shared" si="88"/>
        <v>#N/A</v>
      </c>
      <c r="JN47" s="169" t="e">
        <f t="shared" si="88"/>
        <v>#N/A</v>
      </c>
      <c r="JO47" s="169" t="e">
        <f t="shared" si="88"/>
        <v>#N/A</v>
      </c>
      <c r="JP47" s="169" t="e">
        <f t="shared" si="88"/>
        <v>#N/A</v>
      </c>
      <c r="JQ47" s="169" t="e">
        <f t="shared" si="88"/>
        <v>#N/A</v>
      </c>
      <c r="JR47" s="169" t="e">
        <f t="shared" si="88"/>
        <v>#N/A</v>
      </c>
      <c r="JS47" s="169" t="e">
        <f t="shared" si="88"/>
        <v>#N/A</v>
      </c>
      <c r="JT47" s="169" t="e">
        <f t="shared" si="79"/>
        <v>#N/A</v>
      </c>
      <c r="JU47" s="169" t="e">
        <f t="shared" si="79"/>
        <v>#N/A</v>
      </c>
      <c r="JV47" s="169" t="e">
        <f t="shared" si="79"/>
        <v>#N/A</v>
      </c>
      <c r="JW47" s="169" t="e">
        <f t="shared" si="79"/>
        <v>#N/A</v>
      </c>
      <c r="JX47" s="169" t="e">
        <f t="shared" si="79"/>
        <v>#N/A</v>
      </c>
      <c r="JY47" s="169" t="e">
        <f t="shared" si="79"/>
        <v>#N/A</v>
      </c>
      <c r="JZ47" s="169" t="e">
        <f t="shared" si="79"/>
        <v>#N/A</v>
      </c>
      <c r="KA47" s="169" t="e">
        <f t="shared" si="79"/>
        <v>#N/A</v>
      </c>
      <c r="KB47" s="169" t="e">
        <f t="shared" si="79"/>
        <v>#N/A</v>
      </c>
      <c r="KC47" s="169" t="e">
        <f t="shared" si="79"/>
        <v>#N/A</v>
      </c>
      <c r="KD47" s="169" t="e">
        <f t="shared" si="79"/>
        <v>#N/A</v>
      </c>
      <c r="KE47" s="169" t="e">
        <f t="shared" si="79"/>
        <v>#N/A</v>
      </c>
      <c r="KF47" s="169" t="e">
        <f t="shared" si="79"/>
        <v>#N/A</v>
      </c>
      <c r="KG47" s="169" t="e">
        <f t="shared" si="79"/>
        <v>#N/A</v>
      </c>
      <c r="KH47" s="169" t="e">
        <f t="shared" si="79"/>
        <v>#N/A</v>
      </c>
      <c r="KI47" s="169" t="e">
        <f t="shared" si="79"/>
        <v>#N/A</v>
      </c>
      <c r="KJ47" s="169" t="e">
        <f t="shared" si="89"/>
        <v>#N/A</v>
      </c>
      <c r="KK47" s="169" t="e">
        <f t="shared" si="89"/>
        <v>#N/A</v>
      </c>
      <c r="KL47" s="169" t="e">
        <f t="shared" si="89"/>
        <v>#N/A</v>
      </c>
      <c r="KM47" s="169" t="e">
        <f t="shared" si="89"/>
        <v>#N/A</v>
      </c>
      <c r="KN47" s="169" t="e">
        <f t="shared" si="89"/>
        <v>#N/A</v>
      </c>
      <c r="KO47" s="169" t="e">
        <f t="shared" si="89"/>
        <v>#N/A</v>
      </c>
      <c r="KP47" s="169" t="e">
        <f t="shared" si="89"/>
        <v>#N/A</v>
      </c>
      <c r="KQ47" s="169" t="e">
        <f t="shared" si="89"/>
        <v>#N/A</v>
      </c>
      <c r="KR47" s="169" t="e">
        <f t="shared" si="89"/>
        <v>#N/A</v>
      </c>
      <c r="KS47" s="169" t="e">
        <f t="shared" si="89"/>
        <v>#N/A</v>
      </c>
      <c r="KT47" s="169" t="e">
        <f t="shared" si="89"/>
        <v>#N/A</v>
      </c>
      <c r="KU47" s="169" t="e">
        <f t="shared" si="89"/>
        <v>#N/A</v>
      </c>
      <c r="KV47" s="169" t="e">
        <f t="shared" si="89"/>
        <v>#N/A</v>
      </c>
      <c r="KW47" s="169" t="e">
        <f t="shared" si="89"/>
        <v>#N/A</v>
      </c>
      <c r="KX47" s="169" t="e">
        <f t="shared" si="89"/>
        <v>#N/A</v>
      </c>
      <c r="KY47" s="169" t="e">
        <f t="shared" si="89"/>
        <v>#N/A</v>
      </c>
      <c r="KZ47" s="169" t="e">
        <f t="shared" si="80"/>
        <v>#N/A</v>
      </c>
      <c r="LA47" s="169" t="e">
        <f t="shared" si="80"/>
        <v>#N/A</v>
      </c>
      <c r="LB47" s="169" t="e">
        <f t="shared" si="80"/>
        <v>#N/A</v>
      </c>
      <c r="LC47" s="169" t="e">
        <f t="shared" si="80"/>
        <v>#N/A</v>
      </c>
      <c r="LD47" s="169" t="e">
        <f t="shared" si="80"/>
        <v>#N/A</v>
      </c>
      <c r="LE47" s="169" t="e">
        <f t="shared" si="80"/>
        <v>#N/A</v>
      </c>
      <c r="LF47" s="169" t="e">
        <f t="shared" si="80"/>
        <v>#N/A</v>
      </c>
      <c r="LG47" s="169" t="e">
        <f t="shared" si="80"/>
        <v>#N/A</v>
      </c>
      <c r="LH47" s="169" t="e">
        <f t="shared" si="80"/>
        <v>#N/A</v>
      </c>
      <c r="LI47" s="169" t="e">
        <f t="shared" si="80"/>
        <v>#N/A</v>
      </c>
      <c r="LJ47" s="169" t="e">
        <f t="shared" si="80"/>
        <v>#N/A</v>
      </c>
      <c r="LK47" s="169" t="e">
        <f t="shared" si="80"/>
        <v>#N/A</v>
      </c>
      <c r="LL47" s="169" t="e">
        <f t="shared" si="80"/>
        <v>#N/A</v>
      </c>
      <c r="LM47" s="169" t="e">
        <f t="shared" si="80"/>
        <v>#N/A</v>
      </c>
      <c r="LN47" s="169" t="e">
        <f t="shared" si="90"/>
        <v>#N/A</v>
      </c>
      <c r="LO47" s="169" t="e">
        <f t="shared" si="90"/>
        <v>#N/A</v>
      </c>
      <c r="LP47" s="169" t="e">
        <f t="shared" si="90"/>
        <v>#N/A</v>
      </c>
      <c r="LQ47" s="169" t="e">
        <f t="shared" si="91"/>
        <v>#N/A</v>
      </c>
      <c r="LR47" s="169" t="e">
        <f t="shared" si="91"/>
        <v>#N/A</v>
      </c>
      <c r="LS47" s="169" t="e">
        <f t="shared" si="91"/>
        <v>#N/A</v>
      </c>
      <c r="LT47" s="169" t="e">
        <f t="shared" si="91"/>
        <v>#N/A</v>
      </c>
      <c r="LU47" s="169" t="e">
        <f t="shared" si="91"/>
        <v>#N/A</v>
      </c>
      <c r="LV47" s="169" t="e">
        <f t="shared" si="91"/>
        <v>#N/A</v>
      </c>
      <c r="LW47" s="169" t="e">
        <f t="shared" si="91"/>
        <v>#N/A</v>
      </c>
      <c r="LX47" s="169" t="e">
        <f t="shared" si="91"/>
        <v>#N/A</v>
      </c>
      <c r="LY47" s="169" t="e">
        <f t="shared" si="91"/>
        <v>#N/A</v>
      </c>
      <c r="LZ47" s="169" t="e">
        <f t="shared" si="91"/>
        <v>#N/A</v>
      </c>
      <c r="MA47" s="169" t="e">
        <f t="shared" si="91"/>
        <v>#N/A</v>
      </c>
      <c r="MB47" s="169" t="e">
        <f t="shared" si="91"/>
        <v>#N/A</v>
      </c>
      <c r="MC47" s="169" t="e">
        <f t="shared" si="91"/>
        <v>#N/A</v>
      </c>
      <c r="MD47" s="169" t="e">
        <f t="shared" si="91"/>
        <v>#N/A</v>
      </c>
      <c r="ME47" s="169" t="e">
        <f t="shared" si="91"/>
        <v>#N/A</v>
      </c>
      <c r="MF47" s="169" t="e">
        <f t="shared" si="81"/>
        <v>#N/A</v>
      </c>
      <c r="MG47" s="169" t="e">
        <f t="shared" si="81"/>
        <v>#N/A</v>
      </c>
      <c r="MH47" s="169" t="e">
        <f t="shared" si="81"/>
        <v>#N/A</v>
      </c>
      <c r="MI47" s="169" t="e">
        <f t="shared" si="81"/>
        <v>#N/A</v>
      </c>
      <c r="MJ47" s="169" t="e">
        <f t="shared" si="81"/>
        <v>#N/A</v>
      </c>
      <c r="MK47" s="169" t="e">
        <f t="shared" si="81"/>
        <v>#N/A</v>
      </c>
      <c r="ML47" s="169" t="e">
        <f t="shared" si="81"/>
        <v>#N/A</v>
      </c>
      <c r="MM47" s="169" t="e">
        <f t="shared" si="81"/>
        <v>#N/A</v>
      </c>
      <c r="MN47" s="169" t="e">
        <f t="shared" si="81"/>
        <v>#N/A</v>
      </c>
      <c r="MO47" s="169" t="e">
        <f t="shared" si="81"/>
        <v>#N/A</v>
      </c>
      <c r="MP47" s="169" t="e">
        <f t="shared" si="81"/>
        <v>#N/A</v>
      </c>
      <c r="MQ47" s="169" t="e">
        <f t="shared" si="81"/>
        <v>#N/A</v>
      </c>
      <c r="MR47" s="169" t="e">
        <f t="shared" si="81"/>
        <v>#N/A</v>
      </c>
      <c r="MS47" s="169" t="e">
        <f t="shared" si="81"/>
        <v>#N/A</v>
      </c>
      <c r="MT47" s="169" t="e">
        <f t="shared" si="81"/>
        <v>#N/A</v>
      </c>
      <c r="MU47" s="169" t="e">
        <f t="shared" si="81"/>
        <v>#N/A</v>
      </c>
      <c r="MV47" s="169" t="e">
        <f t="shared" si="92"/>
        <v>#N/A</v>
      </c>
      <c r="MW47" s="169" t="e">
        <f t="shared" si="92"/>
        <v>#N/A</v>
      </c>
      <c r="MX47" s="169" t="e">
        <f t="shared" si="92"/>
        <v>#N/A</v>
      </c>
      <c r="MY47" s="169" t="e">
        <f t="shared" si="92"/>
        <v>#N/A</v>
      </c>
      <c r="MZ47" s="169" t="e">
        <f t="shared" si="92"/>
        <v>#N/A</v>
      </c>
      <c r="NA47" s="169" t="e">
        <f t="shared" si="92"/>
        <v>#N/A</v>
      </c>
      <c r="NB47" s="169" t="e">
        <f t="shared" si="92"/>
        <v>#N/A</v>
      </c>
      <c r="NC47" s="169" t="e">
        <f t="shared" si="92"/>
        <v>#N/A</v>
      </c>
      <c r="ND47" s="169" t="e">
        <f t="shared" si="92"/>
        <v>#N/A</v>
      </c>
      <c r="NE47" s="169" t="e">
        <f t="shared" si="92"/>
        <v>#N/A</v>
      </c>
      <c r="NF47" s="169" t="e">
        <f t="shared" si="92"/>
        <v>#N/A</v>
      </c>
      <c r="NG47" s="169" t="e">
        <f t="shared" si="92"/>
        <v>#N/A</v>
      </c>
      <c r="NH47" s="169" t="e">
        <f t="shared" si="92"/>
        <v>#N/A</v>
      </c>
      <c r="NI47" s="169" t="e">
        <f t="shared" si="92"/>
        <v>#N/A</v>
      </c>
      <c r="NJ47" s="169" t="e">
        <f t="shared" si="92"/>
        <v>#N/A</v>
      </c>
      <c r="NK47" s="169" t="e">
        <f t="shared" si="92"/>
        <v>#N/A</v>
      </c>
      <c r="NL47" s="169" t="e">
        <f t="shared" si="82"/>
        <v>#N/A</v>
      </c>
      <c r="NM47" s="169" t="e">
        <f t="shared" si="82"/>
        <v>#N/A</v>
      </c>
      <c r="NN47" s="169" t="e">
        <f t="shared" si="82"/>
        <v>#N/A</v>
      </c>
      <c r="NO47" s="169" t="e">
        <f t="shared" si="82"/>
        <v>#N/A</v>
      </c>
      <c r="NP47" s="169" t="e">
        <f t="shared" si="82"/>
        <v>#N/A</v>
      </c>
      <c r="NQ47" s="169" t="e">
        <f t="shared" si="82"/>
        <v>#N/A</v>
      </c>
      <c r="NR47" s="169" t="e">
        <f t="shared" si="82"/>
        <v>#N/A</v>
      </c>
      <c r="NS47" s="169" t="e">
        <f t="shared" si="82"/>
        <v>#N/A</v>
      </c>
      <c r="NT47" s="169" t="e">
        <f t="shared" si="82"/>
        <v>#N/A</v>
      </c>
      <c r="NU47" s="169" t="e">
        <f t="shared" si="82"/>
        <v>#N/A</v>
      </c>
      <c r="NV47" s="169" t="e">
        <f t="shared" si="82"/>
        <v>#N/A</v>
      </c>
      <c r="NW47" s="169" t="e">
        <f t="shared" si="82"/>
        <v>#N/A</v>
      </c>
      <c r="NX47" s="169" t="e">
        <f t="shared" si="82"/>
        <v>#N/A</v>
      </c>
      <c r="NY47" s="169" t="e">
        <f t="shared" si="82"/>
        <v>#N/A</v>
      </c>
      <c r="NZ47" s="169" t="e">
        <f t="shared" si="93"/>
        <v>#N/A</v>
      </c>
      <c r="OA47" s="169" t="e">
        <f t="shared" si="93"/>
        <v>#N/A</v>
      </c>
      <c r="OB47" s="169" t="e">
        <f t="shared" si="93"/>
        <v>#N/A</v>
      </c>
      <c r="OC47" s="169" t="e">
        <f t="shared" si="94"/>
        <v>#N/A</v>
      </c>
      <c r="OD47" s="169" t="e">
        <f t="shared" si="94"/>
        <v>#N/A</v>
      </c>
      <c r="OE47" s="169" t="e">
        <f t="shared" si="94"/>
        <v>#N/A</v>
      </c>
      <c r="OF47" s="169" t="e">
        <f t="shared" si="94"/>
        <v>#N/A</v>
      </c>
      <c r="OG47" s="169" t="e">
        <f t="shared" si="94"/>
        <v>#N/A</v>
      </c>
      <c r="OH47" s="169" t="e">
        <f t="shared" si="94"/>
        <v>#N/A</v>
      </c>
      <c r="OI47" s="169" t="e">
        <f t="shared" si="94"/>
        <v>#N/A</v>
      </c>
      <c r="OJ47" s="169" t="e">
        <f t="shared" si="94"/>
        <v>#N/A</v>
      </c>
      <c r="OK47" s="169" t="e">
        <f t="shared" si="94"/>
        <v>#N/A</v>
      </c>
      <c r="OL47" s="169" t="e">
        <f t="shared" si="94"/>
        <v>#N/A</v>
      </c>
      <c r="OM47" s="169" t="e">
        <f t="shared" si="94"/>
        <v>#N/A</v>
      </c>
      <c r="ON47" s="169" t="e">
        <f t="shared" si="94"/>
        <v>#N/A</v>
      </c>
      <c r="OO47" s="169" t="e">
        <f t="shared" si="94"/>
        <v>#N/A</v>
      </c>
      <c r="OP47" s="169" t="e">
        <f t="shared" si="94"/>
        <v>#N/A</v>
      </c>
      <c r="OQ47" s="169" t="e">
        <f t="shared" si="94"/>
        <v>#N/A</v>
      </c>
      <c r="OR47" s="169" t="e">
        <f t="shared" si="83"/>
        <v>#N/A</v>
      </c>
      <c r="OS47" s="169" t="e">
        <f t="shared" si="83"/>
        <v>#N/A</v>
      </c>
      <c r="OT47" s="169" t="e">
        <f t="shared" si="83"/>
        <v>#N/A</v>
      </c>
      <c r="OU47" s="169" t="e">
        <f t="shared" si="83"/>
        <v>#N/A</v>
      </c>
      <c r="OV47" s="169" t="e">
        <f t="shared" si="83"/>
        <v>#N/A</v>
      </c>
      <c r="OW47" s="169" t="e">
        <f t="shared" si="83"/>
        <v>#N/A</v>
      </c>
      <c r="OX47" s="169" t="e">
        <f t="shared" si="83"/>
        <v>#N/A</v>
      </c>
      <c r="OY47" s="169" t="e">
        <f t="shared" si="83"/>
        <v>#N/A</v>
      </c>
      <c r="OZ47" s="169" t="e">
        <f t="shared" si="83"/>
        <v>#N/A</v>
      </c>
      <c r="PA47" s="169" t="e">
        <f t="shared" si="83"/>
        <v>#N/A</v>
      </c>
      <c r="PB47" s="169" t="e">
        <f t="shared" si="83"/>
        <v>#N/A</v>
      </c>
      <c r="PC47" s="169" t="e">
        <f t="shared" si="83"/>
        <v>#N/A</v>
      </c>
      <c r="PD47" s="169" t="e">
        <f t="shared" si="83"/>
        <v>#N/A</v>
      </c>
      <c r="PE47" s="169" t="e">
        <f t="shared" si="83"/>
        <v>#N/A</v>
      </c>
      <c r="PF47" s="169" t="e">
        <f t="shared" si="83"/>
        <v>#N/A</v>
      </c>
      <c r="PG47" s="169" t="e">
        <f t="shared" si="83"/>
        <v>#N/A</v>
      </c>
      <c r="PH47" s="169" t="e">
        <f t="shared" si="95"/>
        <v>#N/A</v>
      </c>
      <c r="PI47" s="169" t="e">
        <f t="shared" si="95"/>
        <v>#N/A</v>
      </c>
      <c r="PJ47" s="169" t="e">
        <f t="shared" si="95"/>
        <v>#N/A</v>
      </c>
      <c r="PK47" s="169" t="e">
        <f t="shared" si="95"/>
        <v>#N/A</v>
      </c>
      <c r="PL47" s="169" t="e">
        <f t="shared" si="95"/>
        <v>#N/A</v>
      </c>
      <c r="PM47" s="169" t="e">
        <f t="shared" si="95"/>
        <v>#N/A</v>
      </c>
      <c r="PN47" s="169" t="e">
        <f t="shared" si="95"/>
        <v>#N/A</v>
      </c>
      <c r="PO47" s="169" t="e">
        <f t="shared" si="95"/>
        <v>#N/A</v>
      </c>
    </row>
    <row r="48" spans="1:431" hidden="1" x14ac:dyDescent="0.75">
      <c r="A48" s="390"/>
      <c r="B48" s="396" t="str">
        <f>IF($R48="","",ROUND(_xlfn.NORM.INV(ABS(VLOOKUP($T$1,VLookups!$A$43:$B$44,2,FALSE)-B$2),$N48,$R48),0))</f>
        <v/>
      </c>
      <c r="C48" s="403" t="str">
        <f t="shared" si="96"/>
        <v/>
      </c>
      <c r="D48" s="404" t="str">
        <f t="shared" si="97"/>
        <v/>
      </c>
      <c r="E48" s="109"/>
      <c r="F48" s="117"/>
      <c r="G48" s="122" t="str">
        <f t="shared" si="32"/>
        <v/>
      </c>
      <c r="H48" s="95"/>
      <c r="I48" s="122" t="str">
        <f t="shared" si="33"/>
        <v/>
      </c>
      <c r="J48" s="117"/>
      <c r="K48" s="110"/>
      <c r="L48" s="124" t="str">
        <f t="shared" si="0"/>
        <v/>
      </c>
      <c r="M48" s="124" t="str">
        <f t="shared" si="1"/>
        <v/>
      </c>
      <c r="N48" s="73" t="str">
        <f t="shared" si="34"/>
        <v/>
      </c>
      <c r="O48" s="23"/>
      <c r="P48" s="57"/>
      <c r="Q48" s="280"/>
      <c r="R48" s="74" t="str">
        <f>IF(AND(G48&gt;0,H48&gt;0,I48&gt;0),IF(ISBLANK(Q48),IF(ISBLANK(O48),"",(I48-G48)*VLOOKUP(O48,VLookups!$A$4:$B$13,2,FALSE)),Q48),"")</f>
        <v/>
      </c>
      <c r="S48" s="75" t="str">
        <f t="shared" si="2"/>
        <v/>
      </c>
      <c r="T48" s="95"/>
      <c r="U48" s="270" t="str">
        <f>IF(AND(T48&gt;0,H48&gt;0,NOT(R48="")),ABS(VLOOKUP($T$1,VLookups!$A$43:$B$44,2,FALSE)-_xlfn.NORM.DIST(T48,N48,R48,TRUE)),"")</f>
        <v/>
      </c>
      <c r="V48" s="94" t="str">
        <f>IF(AND($G48&gt;0,$H48&gt;0,$I48&gt;0,NOT(ISBLANK($O48))),_xlfn.NORM.INV(ABS(VLOOKUP($T$1,VLookups!$A$43:$B$44,2,FALSE)-V$3),$N48,$R48),"")</f>
        <v/>
      </c>
      <c r="W48" s="93" t="str">
        <f>IF(AND($G48&gt;0,$H48&gt;0,$I48&gt;0,NOT(ISBLANK($O48))),_xlfn.NORM.INV(ABS(VLOOKUP($T$1,VLookups!$A$43:$B$44,2,FALSE)-W$3),$N48,$R48),"")</f>
        <v/>
      </c>
      <c r="X48" s="94" t="str">
        <f>IF(AND($G48&gt;0,$H48&gt;0,$I48&gt;0,NOT(ISBLANK($O48))),_xlfn.NORM.INV(ABS(VLOOKUP($T$1,VLookups!$A$43:$B$44,2,FALSE)-X$3),$N48,$R48),"")</f>
        <v/>
      </c>
      <c r="Y48" s="93" t="str">
        <f>IF(AND($G48&gt;0,$H48&gt;0,$I48&gt;0,NOT(ISBLANK($O48))),_xlfn.NORM.INV(ABS(VLOOKUP($T$1,VLookups!$A$43:$B$44,2,FALSE)-Y$3),$N48,$R48),"")</f>
        <v/>
      </c>
      <c r="Z48" s="94" t="str">
        <f>IF(AND($G48&gt;0,$H48&gt;0,$I48&gt;0,NOT(ISBLANK($O48))),_xlfn.NORM.INV(ABS(VLOOKUP($T$1,VLookups!$A$43:$B$44,2,FALSE)-Z$3),$N48,$R48),"")</f>
        <v/>
      </c>
      <c r="AA48" s="93" t="str">
        <f>IF(AND($G48&gt;0,$H48&gt;0,$I48&gt;0,NOT(ISBLANK($O48))),_xlfn.NORM.INV(ABS(VLOOKUP($T$1,VLookups!$A$43:$B$44,2,FALSE)-AA$3),$N48,$R48),"")</f>
        <v/>
      </c>
      <c r="AB48" s="5"/>
      <c r="AC48" s="168" t="str">
        <f t="shared" si="35"/>
        <v/>
      </c>
      <c r="AD48" s="49" t="str">
        <f t="shared" si="104"/>
        <v/>
      </c>
      <c r="AE48" s="49" t="str">
        <f t="shared" si="104"/>
        <v/>
      </c>
      <c r="AF48" s="49" t="str">
        <f t="shared" si="104"/>
        <v/>
      </c>
      <c r="AG48" s="49" t="str">
        <f t="shared" si="104"/>
        <v/>
      </c>
      <c r="AH48" s="49" t="str">
        <f t="shared" si="104"/>
        <v/>
      </c>
      <c r="AI48" s="49" t="str">
        <f t="shared" si="104"/>
        <v/>
      </c>
      <c r="AJ48" s="49" t="str">
        <f t="shared" si="104"/>
        <v/>
      </c>
      <c r="AK48" s="49" t="str">
        <f t="shared" si="104"/>
        <v/>
      </c>
      <c r="AL48" s="49" t="str">
        <f t="shared" si="104"/>
        <v/>
      </c>
      <c r="AM48" s="49" t="str">
        <f t="shared" si="104"/>
        <v/>
      </c>
      <c r="AN48" s="49" t="str">
        <f t="shared" si="104"/>
        <v/>
      </c>
      <c r="AO48" s="49" t="str">
        <f t="shared" si="104"/>
        <v/>
      </c>
      <c r="AP48" s="49" t="str">
        <f t="shared" si="104"/>
        <v/>
      </c>
      <c r="AQ48" s="49" t="str">
        <f t="shared" si="104"/>
        <v/>
      </c>
      <c r="AR48" s="49" t="str">
        <f t="shared" si="104"/>
        <v/>
      </c>
      <c r="AS48" s="49" t="str">
        <f t="shared" si="104"/>
        <v/>
      </c>
      <c r="AT48" s="49" t="str">
        <f t="shared" si="100"/>
        <v/>
      </c>
      <c r="AU48" s="49" t="str">
        <f t="shared" si="100"/>
        <v/>
      </c>
      <c r="AV48" s="49" t="str">
        <f t="shared" si="100"/>
        <v/>
      </c>
      <c r="AW48" s="49" t="str">
        <f t="shared" si="100"/>
        <v/>
      </c>
      <c r="AX48" s="49" t="str">
        <f t="shared" si="100"/>
        <v/>
      </c>
      <c r="AY48" s="49" t="str">
        <f t="shared" si="100"/>
        <v/>
      </c>
      <c r="AZ48" s="49" t="str">
        <f t="shared" si="100"/>
        <v/>
      </c>
      <c r="BA48" s="49" t="str">
        <f t="shared" si="100"/>
        <v/>
      </c>
      <c r="BB48" s="49" t="str">
        <f t="shared" si="100"/>
        <v/>
      </c>
      <c r="BC48" s="49" t="str">
        <f t="shared" si="100"/>
        <v/>
      </c>
      <c r="BD48" s="49" t="str">
        <f t="shared" si="100"/>
        <v/>
      </c>
      <c r="BE48" s="49" t="str">
        <f t="shared" si="100"/>
        <v/>
      </c>
      <c r="BF48" s="49" t="str">
        <f t="shared" si="100"/>
        <v/>
      </c>
      <c r="BG48" s="49" t="str">
        <f t="shared" si="100"/>
        <v/>
      </c>
      <c r="BH48" s="49" t="str">
        <f t="shared" si="100"/>
        <v/>
      </c>
      <c r="BI48" s="49" t="str">
        <f t="shared" si="101"/>
        <v/>
      </c>
      <c r="BJ48" s="49" t="str">
        <f t="shared" si="101"/>
        <v/>
      </c>
      <c r="BK48" s="49" t="str">
        <f t="shared" si="101"/>
        <v/>
      </c>
      <c r="BL48" s="49" t="str">
        <f t="shared" si="101"/>
        <v/>
      </c>
      <c r="BM48" s="49" t="str">
        <f t="shared" si="101"/>
        <v/>
      </c>
      <c r="BN48" s="49" t="str">
        <f t="shared" si="101"/>
        <v/>
      </c>
      <c r="BO48" s="49" t="str">
        <f t="shared" si="101"/>
        <v/>
      </c>
      <c r="BP48" s="49" t="str">
        <f t="shared" si="101"/>
        <v/>
      </c>
      <c r="BQ48" s="49" t="str">
        <f t="shared" si="101"/>
        <v/>
      </c>
      <c r="BR48" s="49" t="str">
        <f t="shared" si="101"/>
        <v/>
      </c>
      <c r="BS48" s="49" t="str">
        <f t="shared" si="101"/>
        <v/>
      </c>
      <c r="BT48" s="49" t="str">
        <f t="shared" si="101"/>
        <v/>
      </c>
      <c r="BU48" s="49" t="str">
        <f t="shared" si="101"/>
        <v/>
      </c>
      <c r="BV48" s="49" t="str">
        <f t="shared" si="101"/>
        <v/>
      </c>
      <c r="BW48" s="49" t="str">
        <f t="shared" si="101"/>
        <v/>
      </c>
      <c r="BX48" s="49" t="str">
        <f t="shared" si="101"/>
        <v/>
      </c>
      <c r="BY48" s="49" t="str">
        <f t="shared" si="99"/>
        <v/>
      </c>
      <c r="BZ48" s="49" t="str">
        <f t="shared" si="99"/>
        <v/>
      </c>
      <c r="CA48" s="49" t="str">
        <f t="shared" si="99"/>
        <v/>
      </c>
      <c r="CB48" s="49" t="str">
        <f t="shared" si="99"/>
        <v/>
      </c>
      <c r="CC48" s="49" t="str">
        <f t="shared" si="99"/>
        <v/>
      </c>
      <c r="CD48" s="49" t="str">
        <f t="shared" si="99"/>
        <v/>
      </c>
      <c r="CE48" s="49" t="str">
        <f t="shared" si="99"/>
        <v/>
      </c>
      <c r="CF48" s="49" t="str">
        <f t="shared" si="99"/>
        <v/>
      </c>
      <c r="CG48" s="49" t="str">
        <f t="shared" si="99"/>
        <v/>
      </c>
      <c r="CH48" s="49" t="str">
        <f t="shared" si="99"/>
        <v/>
      </c>
      <c r="CI48" s="49" t="str">
        <f t="shared" si="99"/>
        <v/>
      </c>
      <c r="CJ48" s="49" t="str">
        <f t="shared" si="102"/>
        <v/>
      </c>
      <c r="CK48" s="49" t="str">
        <f t="shared" si="102"/>
        <v/>
      </c>
      <c r="CL48" s="49" t="str">
        <f t="shared" si="102"/>
        <v/>
      </c>
      <c r="CM48" s="49" t="str">
        <f t="shared" si="102"/>
        <v/>
      </c>
      <c r="CN48" s="49" t="str">
        <f t="shared" si="102"/>
        <v/>
      </c>
      <c r="CO48" s="49" t="str">
        <f t="shared" si="102"/>
        <v/>
      </c>
      <c r="CP48" s="49" t="str">
        <f t="shared" si="102"/>
        <v/>
      </c>
      <c r="CQ48" s="49" t="str">
        <f t="shared" si="102"/>
        <v/>
      </c>
      <c r="CR48" s="49" t="str">
        <f t="shared" si="102"/>
        <v/>
      </c>
      <c r="CS48" s="49" t="str">
        <f t="shared" si="102"/>
        <v/>
      </c>
      <c r="CT48" s="49" t="str">
        <f t="shared" si="102"/>
        <v/>
      </c>
      <c r="CU48" s="49" t="str">
        <f t="shared" si="102"/>
        <v/>
      </c>
      <c r="CV48" s="49" t="str">
        <f t="shared" si="102"/>
        <v/>
      </c>
      <c r="CW48" s="49" t="str">
        <f t="shared" si="102"/>
        <v/>
      </c>
      <c r="CX48" s="49" t="str">
        <f t="shared" si="102"/>
        <v/>
      </c>
      <c r="CY48" s="49" t="str">
        <f t="shared" si="102"/>
        <v/>
      </c>
      <c r="CZ48" s="49" t="str">
        <f t="shared" si="103"/>
        <v/>
      </c>
      <c r="DA48" s="49" t="str">
        <f t="shared" si="103"/>
        <v/>
      </c>
      <c r="DB48" s="49" t="str">
        <f t="shared" si="103"/>
        <v/>
      </c>
      <c r="DC48" s="49" t="str">
        <f t="shared" si="103"/>
        <v/>
      </c>
      <c r="DD48" s="49" t="str">
        <f t="shared" si="103"/>
        <v/>
      </c>
      <c r="DE48" s="49" t="str">
        <f t="shared" si="103"/>
        <v/>
      </c>
      <c r="DF48" s="49" t="str">
        <f t="shared" si="103"/>
        <v/>
      </c>
      <c r="DG48" s="49" t="str">
        <f t="shared" si="103"/>
        <v/>
      </c>
      <c r="DH48" s="49" t="str">
        <f t="shared" si="103"/>
        <v/>
      </c>
      <c r="DI48" s="49" t="str">
        <f t="shared" si="103"/>
        <v/>
      </c>
      <c r="DJ48" s="49" t="str">
        <f t="shared" si="103"/>
        <v/>
      </c>
      <c r="DK48" s="49" t="str">
        <f t="shared" si="103"/>
        <v/>
      </c>
      <c r="DL48" s="49" t="str">
        <f t="shared" si="103"/>
        <v/>
      </c>
      <c r="DM48" s="49" t="str">
        <f t="shared" si="103"/>
        <v/>
      </c>
      <c r="DN48" s="49" t="str">
        <f t="shared" si="103"/>
        <v/>
      </c>
      <c r="DO48" s="49" t="str">
        <f t="shared" si="103"/>
        <v/>
      </c>
      <c r="DP48" s="49" t="str">
        <f t="shared" si="84"/>
        <v/>
      </c>
      <c r="DQ48" s="49" t="str">
        <f t="shared" si="72"/>
        <v/>
      </c>
      <c r="DR48" s="49" t="str">
        <f t="shared" si="72"/>
        <v/>
      </c>
      <c r="DS48" s="49" t="str">
        <f t="shared" si="72"/>
        <v/>
      </c>
      <c r="DT48" s="49" t="str">
        <f t="shared" si="72"/>
        <v/>
      </c>
      <c r="DU48" s="49" t="str">
        <f t="shared" si="72"/>
        <v/>
      </c>
      <c r="DV48" s="49" t="str">
        <f t="shared" si="72"/>
        <v/>
      </c>
      <c r="DW48" s="49" t="str">
        <f t="shared" si="85"/>
        <v/>
      </c>
      <c r="DX48" s="49" t="str">
        <f t="shared" si="85"/>
        <v/>
      </c>
      <c r="DY48" s="49" t="str">
        <f t="shared" si="85"/>
        <v/>
      </c>
      <c r="DZ48" s="183" t="str">
        <f t="shared" si="37"/>
        <v/>
      </c>
      <c r="EA48" s="49" t="str">
        <f t="shared" si="98"/>
        <v/>
      </c>
      <c r="EB48" s="49" t="str">
        <f t="shared" si="98"/>
        <v/>
      </c>
      <c r="EC48" s="49" t="str">
        <f t="shared" si="98"/>
        <v/>
      </c>
      <c r="ED48" s="49" t="str">
        <f t="shared" si="98"/>
        <v/>
      </c>
      <c r="EE48" s="49" t="str">
        <f t="shared" si="98"/>
        <v/>
      </c>
      <c r="EF48" s="49" t="str">
        <f t="shared" si="98"/>
        <v/>
      </c>
      <c r="EG48" s="49" t="str">
        <f t="shared" si="98"/>
        <v/>
      </c>
      <c r="EH48" s="49" t="str">
        <f t="shared" si="98"/>
        <v/>
      </c>
      <c r="EI48" s="49" t="str">
        <f t="shared" si="98"/>
        <v/>
      </c>
      <c r="EJ48" s="49" t="str">
        <f t="shared" si="98"/>
        <v/>
      </c>
      <c r="EK48" s="49" t="str">
        <f t="shared" si="98"/>
        <v/>
      </c>
      <c r="EL48" s="49" t="str">
        <f t="shared" si="98"/>
        <v/>
      </c>
      <c r="EM48" s="49" t="str">
        <f t="shared" si="98"/>
        <v/>
      </c>
      <c r="EN48" s="49" t="str">
        <f t="shared" si="98"/>
        <v/>
      </c>
      <c r="EO48" s="49" t="str">
        <f t="shared" si="98"/>
        <v/>
      </c>
      <c r="EP48" s="49" t="str">
        <f t="shared" si="86"/>
        <v/>
      </c>
      <c r="EQ48" s="49" t="str">
        <f t="shared" si="86"/>
        <v/>
      </c>
      <c r="ER48" s="49" t="str">
        <f t="shared" si="86"/>
        <v/>
      </c>
      <c r="ES48" s="49" t="str">
        <f t="shared" si="86"/>
        <v/>
      </c>
      <c r="ET48" s="49" t="str">
        <f t="shared" si="86"/>
        <v/>
      </c>
      <c r="EU48" s="49" t="str">
        <f t="shared" si="86"/>
        <v/>
      </c>
      <c r="EV48" s="49" t="str">
        <f t="shared" si="86"/>
        <v/>
      </c>
      <c r="EW48" s="49" t="str">
        <f t="shared" si="86"/>
        <v/>
      </c>
      <c r="EX48" s="49" t="str">
        <f t="shared" si="86"/>
        <v/>
      </c>
      <c r="EY48" s="49" t="str">
        <f t="shared" si="86"/>
        <v/>
      </c>
      <c r="EZ48" s="49" t="str">
        <f t="shared" si="86"/>
        <v/>
      </c>
      <c r="FA48" s="49" t="str">
        <f t="shared" si="86"/>
        <v/>
      </c>
      <c r="FB48" s="49" t="str">
        <f t="shared" si="86"/>
        <v/>
      </c>
      <c r="FC48" s="49" t="str">
        <f t="shared" si="86"/>
        <v/>
      </c>
      <c r="FD48" s="49" t="str">
        <f t="shared" si="73"/>
        <v/>
      </c>
      <c r="FE48" s="49" t="str">
        <f t="shared" si="73"/>
        <v/>
      </c>
      <c r="FF48" s="49" t="str">
        <f t="shared" si="73"/>
        <v/>
      </c>
      <c r="FG48" s="49" t="str">
        <f t="shared" si="73"/>
        <v/>
      </c>
      <c r="FH48" s="49" t="str">
        <f t="shared" si="73"/>
        <v/>
      </c>
      <c r="FI48" s="49" t="str">
        <f t="shared" si="73"/>
        <v/>
      </c>
      <c r="FJ48" s="49" t="str">
        <f t="shared" si="73"/>
        <v/>
      </c>
      <c r="FK48" s="49" t="str">
        <f t="shared" si="73"/>
        <v/>
      </c>
      <c r="FL48" s="49" t="str">
        <f t="shared" si="73"/>
        <v/>
      </c>
      <c r="FM48" s="49" t="str">
        <f t="shared" si="73"/>
        <v/>
      </c>
      <c r="FN48" s="49" t="str">
        <f t="shared" si="73"/>
        <v/>
      </c>
      <c r="FO48" s="49" t="str">
        <f t="shared" si="73"/>
        <v/>
      </c>
      <c r="FP48" s="49" t="str">
        <f t="shared" si="73"/>
        <v/>
      </c>
      <c r="FQ48" s="49" t="str">
        <f t="shared" si="73"/>
        <v/>
      </c>
      <c r="FR48" s="49" t="str">
        <f t="shared" si="73"/>
        <v/>
      </c>
      <c r="FS48" s="49" t="str">
        <f t="shared" si="73"/>
        <v/>
      </c>
      <c r="FT48" s="49" t="str">
        <f t="shared" si="74"/>
        <v/>
      </c>
      <c r="FU48" s="49" t="str">
        <f t="shared" si="74"/>
        <v/>
      </c>
      <c r="FV48" s="49" t="str">
        <f t="shared" si="74"/>
        <v/>
      </c>
      <c r="FW48" s="49" t="str">
        <f t="shared" si="74"/>
        <v/>
      </c>
      <c r="FX48" s="49" t="str">
        <f t="shared" si="74"/>
        <v/>
      </c>
      <c r="FY48" s="49" t="str">
        <f t="shared" si="74"/>
        <v/>
      </c>
      <c r="FZ48" s="49" t="str">
        <f t="shared" si="74"/>
        <v/>
      </c>
      <c r="GA48" s="49" t="str">
        <f t="shared" si="74"/>
        <v/>
      </c>
      <c r="GB48" s="49" t="str">
        <f t="shared" si="74"/>
        <v/>
      </c>
      <c r="GC48" s="49" t="str">
        <f t="shared" si="74"/>
        <v/>
      </c>
      <c r="GD48" s="49" t="str">
        <f t="shared" si="74"/>
        <v/>
      </c>
      <c r="GE48" s="49" t="str">
        <f t="shared" si="74"/>
        <v/>
      </c>
      <c r="GF48" s="49" t="str">
        <f t="shared" si="74"/>
        <v/>
      </c>
      <c r="GG48" s="49" t="str">
        <f t="shared" si="74"/>
        <v/>
      </c>
      <c r="GH48" s="49" t="str">
        <f t="shared" si="74"/>
        <v/>
      </c>
      <c r="GI48" s="49" t="str">
        <f t="shared" si="74"/>
        <v/>
      </c>
      <c r="GJ48" s="49" t="str">
        <f t="shared" si="75"/>
        <v/>
      </c>
      <c r="GK48" s="49" t="str">
        <f t="shared" si="75"/>
        <v/>
      </c>
      <c r="GL48" s="49" t="str">
        <f t="shared" si="75"/>
        <v/>
      </c>
      <c r="GM48" s="49" t="str">
        <f t="shared" si="75"/>
        <v/>
      </c>
      <c r="GN48" s="49" t="str">
        <f t="shared" si="75"/>
        <v/>
      </c>
      <c r="GO48" s="49" t="str">
        <f t="shared" si="75"/>
        <v/>
      </c>
      <c r="GP48" s="49" t="str">
        <f t="shared" si="75"/>
        <v/>
      </c>
      <c r="GQ48" s="49" t="str">
        <f t="shared" si="75"/>
        <v/>
      </c>
      <c r="GR48" s="49" t="str">
        <f t="shared" si="75"/>
        <v/>
      </c>
      <c r="GS48" s="49" t="str">
        <f t="shared" si="75"/>
        <v/>
      </c>
      <c r="GT48" s="49" t="str">
        <f t="shared" si="75"/>
        <v/>
      </c>
      <c r="GU48" s="49" t="str">
        <f t="shared" si="75"/>
        <v/>
      </c>
      <c r="GV48" s="49" t="str">
        <f t="shared" si="75"/>
        <v/>
      </c>
      <c r="GW48" s="49" t="str">
        <f t="shared" si="75"/>
        <v/>
      </c>
      <c r="GX48" s="49" t="str">
        <f t="shared" si="75"/>
        <v/>
      </c>
      <c r="GY48" s="49" t="str">
        <f t="shared" si="75"/>
        <v/>
      </c>
      <c r="GZ48" s="49" t="str">
        <f t="shared" si="76"/>
        <v/>
      </c>
      <c r="HA48" s="49" t="str">
        <f t="shared" si="76"/>
        <v/>
      </c>
      <c r="HB48" s="49" t="str">
        <f t="shared" si="76"/>
        <v/>
      </c>
      <c r="HC48" s="49" t="str">
        <f t="shared" si="76"/>
        <v/>
      </c>
      <c r="HD48" s="49" t="str">
        <f t="shared" si="76"/>
        <v/>
      </c>
      <c r="HE48" s="49" t="str">
        <f t="shared" si="76"/>
        <v/>
      </c>
      <c r="HF48" s="49" t="str">
        <f t="shared" si="76"/>
        <v/>
      </c>
      <c r="HG48" s="49" t="str">
        <f t="shared" si="76"/>
        <v/>
      </c>
      <c r="HH48" s="49" t="str">
        <f t="shared" si="76"/>
        <v/>
      </c>
      <c r="HI48" s="49" t="str">
        <f t="shared" si="76"/>
        <v/>
      </c>
      <c r="HJ48" s="49" t="str">
        <f t="shared" si="76"/>
        <v/>
      </c>
      <c r="HK48" s="49" t="str">
        <f t="shared" si="76"/>
        <v/>
      </c>
      <c r="HL48" s="49" t="str">
        <f t="shared" si="76"/>
        <v/>
      </c>
      <c r="HM48" s="49" t="str">
        <f t="shared" si="76"/>
        <v/>
      </c>
      <c r="HN48" s="49" t="str">
        <f t="shared" si="76"/>
        <v/>
      </c>
      <c r="HO48" s="49" t="str">
        <f t="shared" si="76"/>
        <v/>
      </c>
      <c r="HP48" s="49" t="str">
        <f t="shared" si="77"/>
        <v/>
      </c>
      <c r="HQ48" s="49" t="str">
        <f t="shared" si="77"/>
        <v/>
      </c>
      <c r="HR48" s="49" t="str">
        <f t="shared" si="46"/>
        <v/>
      </c>
      <c r="HS48" s="49" t="str">
        <f t="shared" si="16"/>
        <v/>
      </c>
      <c r="HT48" s="49" t="str">
        <f t="shared" si="16"/>
        <v/>
      </c>
      <c r="HU48" s="49" t="str">
        <f t="shared" si="16"/>
        <v/>
      </c>
      <c r="HV48" s="49" t="str">
        <f t="shared" si="16"/>
        <v/>
      </c>
      <c r="HW48" s="169" t="e">
        <f t="shared" ref="HW48:IL79" si="106">IF(ISNONTEXT($R48),_xlfn.NORM.DIST(AD48,$N48,$R48,FALSE),NA())</f>
        <v>#N/A</v>
      </c>
      <c r="HX48" s="169" t="e">
        <f t="shared" si="106"/>
        <v>#N/A</v>
      </c>
      <c r="HY48" s="169" t="e">
        <f t="shared" si="106"/>
        <v>#N/A</v>
      </c>
      <c r="HZ48" s="169" t="e">
        <f t="shared" si="106"/>
        <v>#N/A</v>
      </c>
      <c r="IA48" s="169" t="e">
        <f t="shared" si="105"/>
        <v>#N/A</v>
      </c>
      <c r="IB48" s="169" t="e">
        <f t="shared" si="105"/>
        <v>#N/A</v>
      </c>
      <c r="IC48" s="169" t="e">
        <f t="shared" si="105"/>
        <v>#N/A</v>
      </c>
      <c r="ID48" s="169" t="e">
        <f t="shared" si="105"/>
        <v>#N/A</v>
      </c>
      <c r="IE48" s="169" t="e">
        <f t="shared" si="105"/>
        <v>#N/A</v>
      </c>
      <c r="IF48" s="169" t="e">
        <f t="shared" si="105"/>
        <v>#N/A</v>
      </c>
      <c r="IG48" s="169" t="e">
        <f t="shared" si="105"/>
        <v>#N/A</v>
      </c>
      <c r="IH48" s="169" t="e">
        <f t="shared" si="105"/>
        <v>#N/A</v>
      </c>
      <c r="II48" s="169" t="e">
        <f t="shared" si="105"/>
        <v>#N/A</v>
      </c>
      <c r="IJ48" s="169" t="e">
        <f t="shared" si="105"/>
        <v>#N/A</v>
      </c>
      <c r="IK48" s="169" t="e">
        <f t="shared" si="105"/>
        <v>#N/A</v>
      </c>
      <c r="IL48" s="169" t="e">
        <f t="shared" si="105"/>
        <v>#N/A</v>
      </c>
      <c r="IM48" s="169" t="e">
        <f t="shared" si="105"/>
        <v>#N/A</v>
      </c>
      <c r="IN48" s="169" t="e">
        <f t="shared" si="105"/>
        <v>#N/A</v>
      </c>
      <c r="IO48" s="169" t="e">
        <f t="shared" si="105"/>
        <v>#N/A</v>
      </c>
      <c r="IP48" s="169" t="e">
        <f t="shared" si="78"/>
        <v>#N/A</v>
      </c>
      <c r="IQ48" s="169" t="e">
        <f t="shared" si="78"/>
        <v>#N/A</v>
      </c>
      <c r="IR48" s="169" t="e">
        <f t="shared" si="78"/>
        <v>#N/A</v>
      </c>
      <c r="IS48" s="169" t="e">
        <f t="shared" si="78"/>
        <v>#N/A</v>
      </c>
      <c r="IT48" s="169" t="e">
        <f t="shared" si="78"/>
        <v>#N/A</v>
      </c>
      <c r="IU48" s="169" t="e">
        <f t="shared" si="78"/>
        <v>#N/A</v>
      </c>
      <c r="IV48" s="169" t="e">
        <f t="shared" si="78"/>
        <v>#N/A</v>
      </c>
      <c r="IW48" s="169" t="e">
        <f t="shared" si="78"/>
        <v>#N/A</v>
      </c>
      <c r="IX48" s="169" t="e">
        <f t="shared" si="78"/>
        <v>#N/A</v>
      </c>
      <c r="IY48" s="169" t="e">
        <f t="shared" si="78"/>
        <v>#N/A</v>
      </c>
      <c r="IZ48" s="169" t="e">
        <f t="shared" si="78"/>
        <v>#N/A</v>
      </c>
      <c r="JA48" s="169" t="e">
        <f t="shared" si="78"/>
        <v>#N/A</v>
      </c>
      <c r="JB48" s="169" t="e">
        <f t="shared" si="78"/>
        <v>#N/A</v>
      </c>
      <c r="JC48" s="169" t="e">
        <f t="shared" si="87"/>
        <v>#N/A</v>
      </c>
      <c r="JD48" s="169" t="e">
        <f t="shared" si="87"/>
        <v>#N/A</v>
      </c>
      <c r="JE48" s="169" t="e">
        <f t="shared" si="88"/>
        <v>#N/A</v>
      </c>
      <c r="JF48" s="169" t="e">
        <f t="shared" si="88"/>
        <v>#N/A</v>
      </c>
      <c r="JG48" s="169" t="e">
        <f t="shared" si="88"/>
        <v>#N/A</v>
      </c>
      <c r="JH48" s="169" t="e">
        <f t="shared" si="88"/>
        <v>#N/A</v>
      </c>
      <c r="JI48" s="169" t="e">
        <f t="shared" si="88"/>
        <v>#N/A</v>
      </c>
      <c r="JJ48" s="169" t="e">
        <f t="shared" si="88"/>
        <v>#N/A</v>
      </c>
      <c r="JK48" s="169" t="e">
        <f t="shared" si="88"/>
        <v>#N/A</v>
      </c>
      <c r="JL48" s="169" t="e">
        <f t="shared" si="88"/>
        <v>#N/A</v>
      </c>
      <c r="JM48" s="169" t="e">
        <f t="shared" si="88"/>
        <v>#N/A</v>
      </c>
      <c r="JN48" s="169" t="e">
        <f t="shared" si="88"/>
        <v>#N/A</v>
      </c>
      <c r="JO48" s="169" t="e">
        <f t="shared" si="88"/>
        <v>#N/A</v>
      </c>
      <c r="JP48" s="169" t="e">
        <f t="shared" si="88"/>
        <v>#N/A</v>
      </c>
      <c r="JQ48" s="169" t="e">
        <f t="shared" si="88"/>
        <v>#N/A</v>
      </c>
      <c r="JR48" s="169" t="e">
        <f t="shared" si="88"/>
        <v>#N/A</v>
      </c>
      <c r="JS48" s="169" t="e">
        <f t="shared" si="88"/>
        <v>#N/A</v>
      </c>
      <c r="JT48" s="169" t="e">
        <f t="shared" si="79"/>
        <v>#N/A</v>
      </c>
      <c r="JU48" s="169" t="e">
        <f t="shared" si="79"/>
        <v>#N/A</v>
      </c>
      <c r="JV48" s="169" t="e">
        <f t="shared" si="79"/>
        <v>#N/A</v>
      </c>
      <c r="JW48" s="169" t="e">
        <f t="shared" si="79"/>
        <v>#N/A</v>
      </c>
      <c r="JX48" s="169" t="e">
        <f t="shared" si="79"/>
        <v>#N/A</v>
      </c>
      <c r="JY48" s="169" t="e">
        <f t="shared" si="79"/>
        <v>#N/A</v>
      </c>
      <c r="JZ48" s="169" t="e">
        <f t="shared" si="79"/>
        <v>#N/A</v>
      </c>
      <c r="KA48" s="169" t="e">
        <f t="shared" si="79"/>
        <v>#N/A</v>
      </c>
      <c r="KB48" s="169" t="e">
        <f t="shared" si="79"/>
        <v>#N/A</v>
      </c>
      <c r="KC48" s="169" t="e">
        <f t="shared" si="79"/>
        <v>#N/A</v>
      </c>
      <c r="KD48" s="169" t="e">
        <f t="shared" si="79"/>
        <v>#N/A</v>
      </c>
      <c r="KE48" s="169" t="e">
        <f t="shared" si="79"/>
        <v>#N/A</v>
      </c>
      <c r="KF48" s="169" t="e">
        <f t="shared" si="79"/>
        <v>#N/A</v>
      </c>
      <c r="KG48" s="169" t="e">
        <f t="shared" si="79"/>
        <v>#N/A</v>
      </c>
      <c r="KH48" s="169" t="e">
        <f t="shared" si="79"/>
        <v>#N/A</v>
      </c>
      <c r="KI48" s="169" t="e">
        <f t="shared" si="79"/>
        <v>#N/A</v>
      </c>
      <c r="KJ48" s="169" t="e">
        <f t="shared" si="89"/>
        <v>#N/A</v>
      </c>
      <c r="KK48" s="169" t="e">
        <f t="shared" si="89"/>
        <v>#N/A</v>
      </c>
      <c r="KL48" s="169" t="e">
        <f t="shared" si="89"/>
        <v>#N/A</v>
      </c>
      <c r="KM48" s="169" t="e">
        <f t="shared" si="89"/>
        <v>#N/A</v>
      </c>
      <c r="KN48" s="169" t="e">
        <f t="shared" si="89"/>
        <v>#N/A</v>
      </c>
      <c r="KO48" s="169" t="e">
        <f t="shared" si="89"/>
        <v>#N/A</v>
      </c>
      <c r="KP48" s="169" t="e">
        <f t="shared" si="89"/>
        <v>#N/A</v>
      </c>
      <c r="KQ48" s="169" t="e">
        <f t="shared" si="89"/>
        <v>#N/A</v>
      </c>
      <c r="KR48" s="169" t="e">
        <f t="shared" si="89"/>
        <v>#N/A</v>
      </c>
      <c r="KS48" s="169" t="e">
        <f t="shared" si="89"/>
        <v>#N/A</v>
      </c>
      <c r="KT48" s="169" t="e">
        <f t="shared" si="89"/>
        <v>#N/A</v>
      </c>
      <c r="KU48" s="169" t="e">
        <f t="shared" si="89"/>
        <v>#N/A</v>
      </c>
      <c r="KV48" s="169" t="e">
        <f t="shared" si="89"/>
        <v>#N/A</v>
      </c>
      <c r="KW48" s="169" t="e">
        <f t="shared" si="89"/>
        <v>#N/A</v>
      </c>
      <c r="KX48" s="169" t="e">
        <f t="shared" si="89"/>
        <v>#N/A</v>
      </c>
      <c r="KY48" s="169" t="e">
        <f t="shared" si="89"/>
        <v>#N/A</v>
      </c>
      <c r="KZ48" s="169" t="e">
        <f t="shared" si="80"/>
        <v>#N/A</v>
      </c>
      <c r="LA48" s="169" t="e">
        <f t="shared" si="80"/>
        <v>#N/A</v>
      </c>
      <c r="LB48" s="169" t="e">
        <f t="shared" si="80"/>
        <v>#N/A</v>
      </c>
      <c r="LC48" s="169" t="e">
        <f t="shared" si="80"/>
        <v>#N/A</v>
      </c>
      <c r="LD48" s="169" t="e">
        <f t="shared" si="80"/>
        <v>#N/A</v>
      </c>
      <c r="LE48" s="169" t="e">
        <f t="shared" si="80"/>
        <v>#N/A</v>
      </c>
      <c r="LF48" s="169" t="e">
        <f t="shared" si="80"/>
        <v>#N/A</v>
      </c>
      <c r="LG48" s="169" t="e">
        <f t="shared" si="80"/>
        <v>#N/A</v>
      </c>
      <c r="LH48" s="169" t="e">
        <f t="shared" si="80"/>
        <v>#N/A</v>
      </c>
      <c r="LI48" s="169" t="e">
        <f t="shared" si="80"/>
        <v>#N/A</v>
      </c>
      <c r="LJ48" s="169" t="e">
        <f t="shared" si="80"/>
        <v>#N/A</v>
      </c>
      <c r="LK48" s="169" t="e">
        <f t="shared" si="80"/>
        <v>#N/A</v>
      </c>
      <c r="LL48" s="169" t="e">
        <f t="shared" si="80"/>
        <v>#N/A</v>
      </c>
      <c r="LM48" s="169" t="e">
        <f t="shared" si="80"/>
        <v>#N/A</v>
      </c>
      <c r="LN48" s="169" t="e">
        <f t="shared" si="90"/>
        <v>#N/A</v>
      </c>
      <c r="LO48" s="169" t="e">
        <f t="shared" si="90"/>
        <v>#N/A</v>
      </c>
      <c r="LP48" s="169" t="e">
        <f t="shared" si="90"/>
        <v>#N/A</v>
      </c>
      <c r="LQ48" s="169" t="e">
        <f t="shared" si="91"/>
        <v>#N/A</v>
      </c>
      <c r="LR48" s="169" t="e">
        <f t="shared" si="91"/>
        <v>#N/A</v>
      </c>
      <c r="LS48" s="169" t="e">
        <f t="shared" si="91"/>
        <v>#N/A</v>
      </c>
      <c r="LT48" s="169" t="e">
        <f t="shared" si="91"/>
        <v>#N/A</v>
      </c>
      <c r="LU48" s="169" t="e">
        <f t="shared" si="91"/>
        <v>#N/A</v>
      </c>
      <c r="LV48" s="169" t="e">
        <f t="shared" si="91"/>
        <v>#N/A</v>
      </c>
      <c r="LW48" s="169" t="e">
        <f t="shared" si="91"/>
        <v>#N/A</v>
      </c>
      <c r="LX48" s="169" t="e">
        <f t="shared" si="91"/>
        <v>#N/A</v>
      </c>
      <c r="LY48" s="169" t="e">
        <f t="shared" si="91"/>
        <v>#N/A</v>
      </c>
      <c r="LZ48" s="169" t="e">
        <f t="shared" si="91"/>
        <v>#N/A</v>
      </c>
      <c r="MA48" s="169" t="e">
        <f t="shared" si="91"/>
        <v>#N/A</v>
      </c>
      <c r="MB48" s="169" t="e">
        <f t="shared" si="91"/>
        <v>#N/A</v>
      </c>
      <c r="MC48" s="169" t="e">
        <f t="shared" si="91"/>
        <v>#N/A</v>
      </c>
      <c r="MD48" s="169" t="e">
        <f t="shared" si="91"/>
        <v>#N/A</v>
      </c>
      <c r="ME48" s="169" t="e">
        <f t="shared" si="91"/>
        <v>#N/A</v>
      </c>
      <c r="MF48" s="169" t="e">
        <f t="shared" si="81"/>
        <v>#N/A</v>
      </c>
      <c r="MG48" s="169" t="e">
        <f t="shared" si="81"/>
        <v>#N/A</v>
      </c>
      <c r="MH48" s="169" t="e">
        <f t="shared" si="81"/>
        <v>#N/A</v>
      </c>
      <c r="MI48" s="169" t="e">
        <f t="shared" si="81"/>
        <v>#N/A</v>
      </c>
      <c r="MJ48" s="169" t="e">
        <f t="shared" si="81"/>
        <v>#N/A</v>
      </c>
      <c r="MK48" s="169" t="e">
        <f t="shared" si="81"/>
        <v>#N/A</v>
      </c>
      <c r="ML48" s="169" t="e">
        <f t="shared" si="81"/>
        <v>#N/A</v>
      </c>
      <c r="MM48" s="169" t="e">
        <f t="shared" si="81"/>
        <v>#N/A</v>
      </c>
      <c r="MN48" s="169" t="e">
        <f t="shared" si="81"/>
        <v>#N/A</v>
      </c>
      <c r="MO48" s="169" t="e">
        <f t="shared" si="81"/>
        <v>#N/A</v>
      </c>
      <c r="MP48" s="169" t="e">
        <f t="shared" si="81"/>
        <v>#N/A</v>
      </c>
      <c r="MQ48" s="169" t="e">
        <f t="shared" si="81"/>
        <v>#N/A</v>
      </c>
      <c r="MR48" s="169" t="e">
        <f t="shared" si="81"/>
        <v>#N/A</v>
      </c>
      <c r="MS48" s="169" t="e">
        <f t="shared" si="81"/>
        <v>#N/A</v>
      </c>
      <c r="MT48" s="169" t="e">
        <f t="shared" si="81"/>
        <v>#N/A</v>
      </c>
      <c r="MU48" s="169" t="e">
        <f t="shared" si="81"/>
        <v>#N/A</v>
      </c>
      <c r="MV48" s="169" t="e">
        <f t="shared" si="92"/>
        <v>#N/A</v>
      </c>
      <c r="MW48" s="169" t="e">
        <f t="shared" si="92"/>
        <v>#N/A</v>
      </c>
      <c r="MX48" s="169" t="e">
        <f t="shared" si="92"/>
        <v>#N/A</v>
      </c>
      <c r="MY48" s="169" t="e">
        <f t="shared" si="92"/>
        <v>#N/A</v>
      </c>
      <c r="MZ48" s="169" t="e">
        <f t="shared" si="92"/>
        <v>#N/A</v>
      </c>
      <c r="NA48" s="169" t="e">
        <f t="shared" si="92"/>
        <v>#N/A</v>
      </c>
      <c r="NB48" s="169" t="e">
        <f t="shared" si="92"/>
        <v>#N/A</v>
      </c>
      <c r="NC48" s="169" t="e">
        <f t="shared" si="92"/>
        <v>#N/A</v>
      </c>
      <c r="ND48" s="169" t="e">
        <f t="shared" si="92"/>
        <v>#N/A</v>
      </c>
      <c r="NE48" s="169" t="e">
        <f t="shared" si="92"/>
        <v>#N/A</v>
      </c>
      <c r="NF48" s="169" t="e">
        <f t="shared" si="92"/>
        <v>#N/A</v>
      </c>
      <c r="NG48" s="169" t="e">
        <f t="shared" si="92"/>
        <v>#N/A</v>
      </c>
      <c r="NH48" s="169" t="e">
        <f t="shared" si="92"/>
        <v>#N/A</v>
      </c>
      <c r="NI48" s="169" t="e">
        <f t="shared" si="92"/>
        <v>#N/A</v>
      </c>
      <c r="NJ48" s="169" t="e">
        <f t="shared" si="92"/>
        <v>#N/A</v>
      </c>
      <c r="NK48" s="169" t="e">
        <f t="shared" si="92"/>
        <v>#N/A</v>
      </c>
      <c r="NL48" s="169" t="e">
        <f t="shared" si="82"/>
        <v>#N/A</v>
      </c>
      <c r="NM48" s="169" t="e">
        <f t="shared" si="82"/>
        <v>#N/A</v>
      </c>
      <c r="NN48" s="169" t="e">
        <f t="shared" si="82"/>
        <v>#N/A</v>
      </c>
      <c r="NO48" s="169" t="e">
        <f t="shared" si="82"/>
        <v>#N/A</v>
      </c>
      <c r="NP48" s="169" t="e">
        <f t="shared" si="82"/>
        <v>#N/A</v>
      </c>
      <c r="NQ48" s="169" t="e">
        <f t="shared" si="82"/>
        <v>#N/A</v>
      </c>
      <c r="NR48" s="169" t="e">
        <f t="shared" si="82"/>
        <v>#N/A</v>
      </c>
      <c r="NS48" s="169" t="e">
        <f t="shared" si="82"/>
        <v>#N/A</v>
      </c>
      <c r="NT48" s="169" t="e">
        <f t="shared" si="82"/>
        <v>#N/A</v>
      </c>
      <c r="NU48" s="169" t="e">
        <f t="shared" si="82"/>
        <v>#N/A</v>
      </c>
      <c r="NV48" s="169" t="e">
        <f t="shared" si="82"/>
        <v>#N/A</v>
      </c>
      <c r="NW48" s="169" t="e">
        <f t="shared" si="82"/>
        <v>#N/A</v>
      </c>
      <c r="NX48" s="169" t="e">
        <f t="shared" si="82"/>
        <v>#N/A</v>
      </c>
      <c r="NY48" s="169" t="e">
        <f t="shared" si="82"/>
        <v>#N/A</v>
      </c>
      <c r="NZ48" s="169" t="e">
        <f t="shared" si="93"/>
        <v>#N/A</v>
      </c>
      <c r="OA48" s="169" t="e">
        <f t="shared" si="93"/>
        <v>#N/A</v>
      </c>
      <c r="OB48" s="169" t="e">
        <f t="shared" si="93"/>
        <v>#N/A</v>
      </c>
      <c r="OC48" s="169" t="e">
        <f t="shared" si="94"/>
        <v>#N/A</v>
      </c>
      <c r="OD48" s="169" t="e">
        <f t="shared" si="94"/>
        <v>#N/A</v>
      </c>
      <c r="OE48" s="169" t="e">
        <f t="shared" si="94"/>
        <v>#N/A</v>
      </c>
      <c r="OF48" s="169" t="e">
        <f t="shared" si="94"/>
        <v>#N/A</v>
      </c>
      <c r="OG48" s="169" t="e">
        <f t="shared" si="94"/>
        <v>#N/A</v>
      </c>
      <c r="OH48" s="169" t="e">
        <f t="shared" si="94"/>
        <v>#N/A</v>
      </c>
      <c r="OI48" s="169" t="e">
        <f t="shared" si="94"/>
        <v>#N/A</v>
      </c>
      <c r="OJ48" s="169" t="e">
        <f t="shared" si="94"/>
        <v>#N/A</v>
      </c>
      <c r="OK48" s="169" t="e">
        <f t="shared" si="94"/>
        <v>#N/A</v>
      </c>
      <c r="OL48" s="169" t="e">
        <f t="shared" si="94"/>
        <v>#N/A</v>
      </c>
      <c r="OM48" s="169" t="e">
        <f t="shared" si="94"/>
        <v>#N/A</v>
      </c>
      <c r="ON48" s="169" t="e">
        <f t="shared" si="94"/>
        <v>#N/A</v>
      </c>
      <c r="OO48" s="169" t="e">
        <f t="shared" si="94"/>
        <v>#N/A</v>
      </c>
      <c r="OP48" s="169" t="e">
        <f t="shared" si="94"/>
        <v>#N/A</v>
      </c>
      <c r="OQ48" s="169" t="e">
        <f t="shared" si="94"/>
        <v>#N/A</v>
      </c>
      <c r="OR48" s="169" t="e">
        <f t="shared" si="83"/>
        <v>#N/A</v>
      </c>
      <c r="OS48" s="169" t="e">
        <f t="shared" si="83"/>
        <v>#N/A</v>
      </c>
      <c r="OT48" s="169" t="e">
        <f t="shared" si="83"/>
        <v>#N/A</v>
      </c>
      <c r="OU48" s="169" t="e">
        <f t="shared" si="83"/>
        <v>#N/A</v>
      </c>
      <c r="OV48" s="169" t="e">
        <f t="shared" si="83"/>
        <v>#N/A</v>
      </c>
      <c r="OW48" s="169" t="e">
        <f t="shared" si="83"/>
        <v>#N/A</v>
      </c>
      <c r="OX48" s="169" t="e">
        <f t="shared" si="83"/>
        <v>#N/A</v>
      </c>
      <c r="OY48" s="169" t="e">
        <f t="shared" si="83"/>
        <v>#N/A</v>
      </c>
      <c r="OZ48" s="169" t="e">
        <f t="shared" si="83"/>
        <v>#N/A</v>
      </c>
      <c r="PA48" s="169" t="e">
        <f t="shared" si="83"/>
        <v>#N/A</v>
      </c>
      <c r="PB48" s="169" t="e">
        <f t="shared" si="83"/>
        <v>#N/A</v>
      </c>
      <c r="PC48" s="169" t="e">
        <f t="shared" si="83"/>
        <v>#N/A</v>
      </c>
      <c r="PD48" s="169" t="e">
        <f t="shared" si="83"/>
        <v>#N/A</v>
      </c>
      <c r="PE48" s="169" t="e">
        <f t="shared" si="83"/>
        <v>#N/A</v>
      </c>
      <c r="PF48" s="169" t="e">
        <f t="shared" si="83"/>
        <v>#N/A</v>
      </c>
      <c r="PG48" s="169" t="e">
        <f t="shared" si="83"/>
        <v>#N/A</v>
      </c>
      <c r="PH48" s="169" t="e">
        <f t="shared" si="95"/>
        <v>#N/A</v>
      </c>
      <c r="PI48" s="169" t="e">
        <f t="shared" si="95"/>
        <v>#N/A</v>
      </c>
      <c r="PJ48" s="169" t="e">
        <f t="shared" si="95"/>
        <v>#N/A</v>
      </c>
      <c r="PK48" s="169" t="e">
        <f t="shared" si="95"/>
        <v>#N/A</v>
      </c>
      <c r="PL48" s="169" t="e">
        <f t="shared" si="95"/>
        <v>#N/A</v>
      </c>
      <c r="PM48" s="169" t="e">
        <f t="shared" si="95"/>
        <v>#N/A</v>
      </c>
      <c r="PN48" s="169" t="e">
        <f t="shared" si="95"/>
        <v>#N/A</v>
      </c>
      <c r="PO48" s="169" t="e">
        <f t="shared" si="95"/>
        <v>#N/A</v>
      </c>
    </row>
    <row r="49" spans="1:431" hidden="1" x14ac:dyDescent="0.75">
      <c r="A49" s="390"/>
      <c r="B49" s="396" t="str">
        <f>IF($R49="","",ROUND(_xlfn.NORM.INV(ABS(VLOOKUP($T$1,VLookups!$A$43:$B$44,2,FALSE)-B$2),$N49,$R49),0))</f>
        <v/>
      </c>
      <c r="C49" s="403" t="str">
        <f t="shared" si="96"/>
        <v/>
      </c>
      <c r="D49" s="404" t="str">
        <f t="shared" si="97"/>
        <v/>
      </c>
      <c r="E49" s="109"/>
      <c r="F49" s="117"/>
      <c r="G49" s="122" t="str">
        <f t="shared" si="32"/>
        <v/>
      </c>
      <c r="H49" s="95"/>
      <c r="I49" s="122" t="str">
        <f t="shared" si="33"/>
        <v/>
      </c>
      <c r="J49" s="117"/>
      <c r="K49" s="110"/>
      <c r="L49" s="124" t="str">
        <f t="shared" si="0"/>
        <v/>
      </c>
      <c r="M49" s="124" t="str">
        <f t="shared" si="1"/>
        <v/>
      </c>
      <c r="N49" s="73" t="str">
        <f t="shared" si="34"/>
        <v/>
      </c>
      <c r="O49" s="23"/>
      <c r="P49" s="57"/>
      <c r="Q49" s="280"/>
      <c r="R49" s="74" t="str">
        <f>IF(AND(G49&gt;0,H49&gt;0,I49&gt;0),IF(ISBLANK(Q49),IF(ISBLANK(O49),"",(I49-G49)*VLOOKUP(O49,VLookups!$A$4:$B$13,2,FALSE)),Q49),"")</f>
        <v/>
      </c>
      <c r="S49" s="75" t="str">
        <f t="shared" si="2"/>
        <v/>
      </c>
      <c r="T49" s="95"/>
      <c r="U49" s="270" t="str">
        <f>IF(AND(T49&gt;0,H49&gt;0,NOT(R49="")),ABS(VLOOKUP($T$1,VLookups!$A$43:$B$44,2,FALSE)-_xlfn.NORM.DIST(T49,N49,R49,TRUE)),"")</f>
        <v/>
      </c>
      <c r="V49" s="94" t="str">
        <f>IF(AND($G49&gt;0,$H49&gt;0,$I49&gt;0,NOT(ISBLANK($O49))),_xlfn.NORM.INV(ABS(VLOOKUP($T$1,VLookups!$A$43:$B$44,2,FALSE)-V$3),$N49,$R49),"")</f>
        <v/>
      </c>
      <c r="W49" s="93" t="str">
        <f>IF(AND($G49&gt;0,$H49&gt;0,$I49&gt;0,NOT(ISBLANK($O49))),_xlfn.NORM.INV(ABS(VLOOKUP($T$1,VLookups!$A$43:$B$44,2,FALSE)-W$3),$N49,$R49),"")</f>
        <v/>
      </c>
      <c r="X49" s="94" t="str">
        <f>IF(AND($G49&gt;0,$H49&gt;0,$I49&gt;0,NOT(ISBLANK($O49))),_xlfn.NORM.INV(ABS(VLOOKUP($T$1,VLookups!$A$43:$B$44,2,FALSE)-X$3),$N49,$R49),"")</f>
        <v/>
      </c>
      <c r="Y49" s="93" t="str">
        <f>IF(AND($G49&gt;0,$H49&gt;0,$I49&gt;0,NOT(ISBLANK($O49))),_xlfn.NORM.INV(ABS(VLOOKUP($T$1,VLookups!$A$43:$B$44,2,FALSE)-Y$3),$N49,$R49),"")</f>
        <v/>
      </c>
      <c r="Z49" s="94" t="str">
        <f>IF(AND($G49&gt;0,$H49&gt;0,$I49&gt;0,NOT(ISBLANK($O49))),_xlfn.NORM.INV(ABS(VLOOKUP($T$1,VLookups!$A$43:$B$44,2,FALSE)-Z$3),$N49,$R49),"")</f>
        <v/>
      </c>
      <c r="AA49" s="93" t="str">
        <f>IF(AND($G49&gt;0,$H49&gt;0,$I49&gt;0,NOT(ISBLANK($O49))),_xlfn.NORM.INV(ABS(VLOOKUP($T$1,VLookups!$A$43:$B$44,2,FALSE)-AA$3),$N49,$R49),"")</f>
        <v/>
      </c>
      <c r="AB49" s="5"/>
      <c r="AC49" s="168" t="str">
        <f t="shared" si="35"/>
        <v/>
      </c>
      <c r="AD49" s="49" t="str">
        <f t="shared" si="104"/>
        <v/>
      </c>
      <c r="AE49" s="49" t="str">
        <f t="shared" si="104"/>
        <v/>
      </c>
      <c r="AF49" s="49" t="str">
        <f t="shared" si="104"/>
        <v/>
      </c>
      <c r="AG49" s="49" t="str">
        <f t="shared" si="104"/>
        <v/>
      </c>
      <c r="AH49" s="49" t="str">
        <f t="shared" si="104"/>
        <v/>
      </c>
      <c r="AI49" s="49" t="str">
        <f t="shared" si="104"/>
        <v/>
      </c>
      <c r="AJ49" s="49" t="str">
        <f t="shared" si="104"/>
        <v/>
      </c>
      <c r="AK49" s="49" t="str">
        <f t="shared" si="104"/>
        <v/>
      </c>
      <c r="AL49" s="49" t="str">
        <f t="shared" si="104"/>
        <v/>
      </c>
      <c r="AM49" s="49" t="str">
        <f t="shared" si="104"/>
        <v/>
      </c>
      <c r="AN49" s="49" t="str">
        <f t="shared" si="104"/>
        <v/>
      </c>
      <c r="AO49" s="49" t="str">
        <f t="shared" si="104"/>
        <v/>
      </c>
      <c r="AP49" s="49" t="str">
        <f t="shared" si="104"/>
        <v/>
      </c>
      <c r="AQ49" s="49" t="str">
        <f t="shared" si="104"/>
        <v/>
      </c>
      <c r="AR49" s="49" t="str">
        <f t="shared" si="104"/>
        <v/>
      </c>
      <c r="AS49" s="49" t="str">
        <f t="shared" si="104"/>
        <v/>
      </c>
      <c r="AT49" s="49" t="str">
        <f t="shared" si="100"/>
        <v/>
      </c>
      <c r="AU49" s="49" t="str">
        <f t="shared" si="100"/>
        <v/>
      </c>
      <c r="AV49" s="49" t="str">
        <f t="shared" si="100"/>
        <v/>
      </c>
      <c r="AW49" s="49" t="str">
        <f t="shared" si="100"/>
        <v/>
      </c>
      <c r="AX49" s="49" t="str">
        <f t="shared" si="100"/>
        <v/>
      </c>
      <c r="AY49" s="49" t="str">
        <f t="shared" si="100"/>
        <v/>
      </c>
      <c r="AZ49" s="49" t="str">
        <f t="shared" si="100"/>
        <v/>
      </c>
      <c r="BA49" s="49" t="str">
        <f t="shared" si="100"/>
        <v/>
      </c>
      <c r="BB49" s="49" t="str">
        <f t="shared" si="100"/>
        <v/>
      </c>
      <c r="BC49" s="49" t="str">
        <f t="shared" si="100"/>
        <v/>
      </c>
      <c r="BD49" s="49" t="str">
        <f t="shared" si="100"/>
        <v/>
      </c>
      <c r="BE49" s="49" t="str">
        <f t="shared" si="100"/>
        <v/>
      </c>
      <c r="BF49" s="49" t="str">
        <f t="shared" si="100"/>
        <v/>
      </c>
      <c r="BG49" s="49" t="str">
        <f t="shared" si="100"/>
        <v/>
      </c>
      <c r="BH49" s="49" t="str">
        <f t="shared" si="100"/>
        <v/>
      </c>
      <c r="BI49" s="49" t="str">
        <f t="shared" si="101"/>
        <v/>
      </c>
      <c r="BJ49" s="49" t="str">
        <f t="shared" si="101"/>
        <v/>
      </c>
      <c r="BK49" s="49" t="str">
        <f t="shared" si="101"/>
        <v/>
      </c>
      <c r="BL49" s="49" t="str">
        <f t="shared" si="101"/>
        <v/>
      </c>
      <c r="BM49" s="49" t="str">
        <f t="shared" si="101"/>
        <v/>
      </c>
      <c r="BN49" s="49" t="str">
        <f t="shared" si="101"/>
        <v/>
      </c>
      <c r="BO49" s="49" t="str">
        <f t="shared" si="101"/>
        <v/>
      </c>
      <c r="BP49" s="49" t="str">
        <f t="shared" si="101"/>
        <v/>
      </c>
      <c r="BQ49" s="49" t="str">
        <f t="shared" si="101"/>
        <v/>
      </c>
      <c r="BR49" s="49" t="str">
        <f t="shared" si="101"/>
        <v/>
      </c>
      <c r="BS49" s="49" t="str">
        <f t="shared" si="101"/>
        <v/>
      </c>
      <c r="BT49" s="49" t="str">
        <f t="shared" si="101"/>
        <v/>
      </c>
      <c r="BU49" s="49" t="str">
        <f t="shared" si="101"/>
        <v/>
      </c>
      <c r="BV49" s="49" t="str">
        <f t="shared" si="101"/>
        <v/>
      </c>
      <c r="BW49" s="49" t="str">
        <f t="shared" si="101"/>
        <v/>
      </c>
      <c r="BX49" s="49" t="str">
        <f t="shared" si="101"/>
        <v/>
      </c>
      <c r="BY49" s="49" t="str">
        <f t="shared" si="99"/>
        <v/>
      </c>
      <c r="BZ49" s="49" t="str">
        <f t="shared" si="99"/>
        <v/>
      </c>
      <c r="CA49" s="49" t="str">
        <f t="shared" si="99"/>
        <v/>
      </c>
      <c r="CB49" s="49" t="str">
        <f t="shared" si="99"/>
        <v/>
      </c>
      <c r="CC49" s="49" t="str">
        <f t="shared" si="99"/>
        <v/>
      </c>
      <c r="CD49" s="49" t="str">
        <f t="shared" si="99"/>
        <v/>
      </c>
      <c r="CE49" s="49" t="str">
        <f t="shared" si="99"/>
        <v/>
      </c>
      <c r="CF49" s="49" t="str">
        <f t="shared" si="99"/>
        <v/>
      </c>
      <c r="CG49" s="49" t="str">
        <f t="shared" si="99"/>
        <v/>
      </c>
      <c r="CH49" s="49" t="str">
        <f t="shared" si="99"/>
        <v/>
      </c>
      <c r="CI49" s="49" t="str">
        <f t="shared" si="99"/>
        <v/>
      </c>
      <c r="CJ49" s="49" t="str">
        <f t="shared" si="102"/>
        <v/>
      </c>
      <c r="CK49" s="49" t="str">
        <f t="shared" si="102"/>
        <v/>
      </c>
      <c r="CL49" s="49" t="str">
        <f t="shared" si="102"/>
        <v/>
      </c>
      <c r="CM49" s="49" t="str">
        <f t="shared" si="102"/>
        <v/>
      </c>
      <c r="CN49" s="49" t="str">
        <f t="shared" si="102"/>
        <v/>
      </c>
      <c r="CO49" s="49" t="str">
        <f t="shared" si="102"/>
        <v/>
      </c>
      <c r="CP49" s="49" t="str">
        <f t="shared" si="102"/>
        <v/>
      </c>
      <c r="CQ49" s="49" t="str">
        <f t="shared" si="102"/>
        <v/>
      </c>
      <c r="CR49" s="49" t="str">
        <f t="shared" si="102"/>
        <v/>
      </c>
      <c r="CS49" s="49" t="str">
        <f t="shared" si="102"/>
        <v/>
      </c>
      <c r="CT49" s="49" t="str">
        <f t="shared" si="102"/>
        <v/>
      </c>
      <c r="CU49" s="49" t="str">
        <f t="shared" si="102"/>
        <v/>
      </c>
      <c r="CV49" s="49" t="str">
        <f t="shared" si="102"/>
        <v/>
      </c>
      <c r="CW49" s="49" t="str">
        <f t="shared" si="102"/>
        <v/>
      </c>
      <c r="CX49" s="49" t="str">
        <f t="shared" si="102"/>
        <v/>
      </c>
      <c r="CY49" s="49" t="str">
        <f t="shared" si="102"/>
        <v/>
      </c>
      <c r="CZ49" s="49" t="str">
        <f t="shared" si="103"/>
        <v/>
      </c>
      <c r="DA49" s="49" t="str">
        <f t="shared" si="103"/>
        <v/>
      </c>
      <c r="DB49" s="49" t="str">
        <f t="shared" si="103"/>
        <v/>
      </c>
      <c r="DC49" s="49" t="str">
        <f t="shared" si="103"/>
        <v/>
      </c>
      <c r="DD49" s="49" t="str">
        <f t="shared" si="103"/>
        <v/>
      </c>
      <c r="DE49" s="49" t="str">
        <f t="shared" si="103"/>
        <v/>
      </c>
      <c r="DF49" s="49" t="str">
        <f t="shared" si="103"/>
        <v/>
      </c>
      <c r="DG49" s="49" t="str">
        <f t="shared" si="103"/>
        <v/>
      </c>
      <c r="DH49" s="49" t="str">
        <f t="shared" si="103"/>
        <v/>
      </c>
      <c r="DI49" s="49" t="str">
        <f t="shared" si="103"/>
        <v/>
      </c>
      <c r="DJ49" s="49" t="str">
        <f t="shared" si="103"/>
        <v/>
      </c>
      <c r="DK49" s="49" t="str">
        <f t="shared" si="103"/>
        <v/>
      </c>
      <c r="DL49" s="49" t="str">
        <f t="shared" si="103"/>
        <v/>
      </c>
      <c r="DM49" s="49" t="str">
        <f t="shared" si="103"/>
        <v/>
      </c>
      <c r="DN49" s="49" t="str">
        <f t="shared" si="103"/>
        <v/>
      </c>
      <c r="DO49" s="49" t="str">
        <f t="shared" si="103"/>
        <v/>
      </c>
      <c r="DP49" s="49" t="str">
        <f t="shared" si="84"/>
        <v/>
      </c>
      <c r="DQ49" s="49" t="str">
        <f t="shared" si="72"/>
        <v/>
      </c>
      <c r="DR49" s="49" t="str">
        <f t="shared" si="72"/>
        <v/>
      </c>
      <c r="DS49" s="49" t="str">
        <f t="shared" si="72"/>
        <v/>
      </c>
      <c r="DT49" s="49" t="str">
        <f t="shared" si="72"/>
        <v/>
      </c>
      <c r="DU49" s="49" t="str">
        <f t="shared" si="72"/>
        <v/>
      </c>
      <c r="DV49" s="49" t="str">
        <f t="shared" si="72"/>
        <v/>
      </c>
      <c r="DW49" s="49" t="str">
        <f t="shared" si="85"/>
        <v/>
      </c>
      <c r="DX49" s="49" t="str">
        <f t="shared" si="85"/>
        <v/>
      </c>
      <c r="DY49" s="49" t="str">
        <f t="shared" si="85"/>
        <v/>
      </c>
      <c r="DZ49" s="183" t="str">
        <f t="shared" si="37"/>
        <v/>
      </c>
      <c r="EA49" s="49" t="str">
        <f t="shared" si="98"/>
        <v/>
      </c>
      <c r="EB49" s="49" t="str">
        <f t="shared" si="98"/>
        <v/>
      </c>
      <c r="EC49" s="49" t="str">
        <f t="shared" si="98"/>
        <v/>
      </c>
      <c r="ED49" s="49" t="str">
        <f t="shared" si="98"/>
        <v/>
      </c>
      <c r="EE49" s="49" t="str">
        <f t="shared" si="98"/>
        <v/>
      </c>
      <c r="EF49" s="49" t="str">
        <f t="shared" si="98"/>
        <v/>
      </c>
      <c r="EG49" s="49" t="str">
        <f t="shared" si="98"/>
        <v/>
      </c>
      <c r="EH49" s="49" t="str">
        <f t="shared" si="98"/>
        <v/>
      </c>
      <c r="EI49" s="49" t="str">
        <f t="shared" si="98"/>
        <v/>
      </c>
      <c r="EJ49" s="49" t="str">
        <f t="shared" si="98"/>
        <v/>
      </c>
      <c r="EK49" s="49" t="str">
        <f t="shared" si="98"/>
        <v/>
      </c>
      <c r="EL49" s="49" t="str">
        <f t="shared" si="98"/>
        <v/>
      </c>
      <c r="EM49" s="49" t="str">
        <f t="shared" si="98"/>
        <v/>
      </c>
      <c r="EN49" s="49" t="str">
        <f t="shared" si="98"/>
        <v/>
      </c>
      <c r="EO49" s="49" t="str">
        <f t="shared" si="98"/>
        <v/>
      </c>
      <c r="EP49" s="49" t="str">
        <f t="shared" si="86"/>
        <v/>
      </c>
      <c r="EQ49" s="49" t="str">
        <f t="shared" si="86"/>
        <v/>
      </c>
      <c r="ER49" s="49" t="str">
        <f t="shared" si="86"/>
        <v/>
      </c>
      <c r="ES49" s="49" t="str">
        <f t="shared" si="86"/>
        <v/>
      </c>
      <c r="ET49" s="49" t="str">
        <f t="shared" si="86"/>
        <v/>
      </c>
      <c r="EU49" s="49" t="str">
        <f t="shared" si="86"/>
        <v/>
      </c>
      <c r="EV49" s="49" t="str">
        <f t="shared" si="86"/>
        <v/>
      </c>
      <c r="EW49" s="49" t="str">
        <f t="shared" si="86"/>
        <v/>
      </c>
      <c r="EX49" s="49" t="str">
        <f t="shared" si="86"/>
        <v/>
      </c>
      <c r="EY49" s="49" t="str">
        <f t="shared" si="86"/>
        <v/>
      </c>
      <c r="EZ49" s="49" t="str">
        <f t="shared" si="86"/>
        <v/>
      </c>
      <c r="FA49" s="49" t="str">
        <f t="shared" si="86"/>
        <v/>
      </c>
      <c r="FB49" s="49" t="str">
        <f t="shared" si="86"/>
        <v/>
      </c>
      <c r="FC49" s="49" t="str">
        <f t="shared" si="86"/>
        <v/>
      </c>
      <c r="FD49" s="49" t="str">
        <f t="shared" si="73"/>
        <v/>
      </c>
      <c r="FE49" s="49" t="str">
        <f t="shared" si="73"/>
        <v/>
      </c>
      <c r="FF49" s="49" t="str">
        <f t="shared" si="73"/>
        <v/>
      </c>
      <c r="FG49" s="49" t="str">
        <f t="shared" si="73"/>
        <v/>
      </c>
      <c r="FH49" s="49" t="str">
        <f t="shared" si="73"/>
        <v/>
      </c>
      <c r="FI49" s="49" t="str">
        <f t="shared" si="73"/>
        <v/>
      </c>
      <c r="FJ49" s="49" t="str">
        <f t="shared" si="73"/>
        <v/>
      </c>
      <c r="FK49" s="49" t="str">
        <f t="shared" si="73"/>
        <v/>
      </c>
      <c r="FL49" s="49" t="str">
        <f t="shared" si="73"/>
        <v/>
      </c>
      <c r="FM49" s="49" t="str">
        <f t="shared" si="73"/>
        <v/>
      </c>
      <c r="FN49" s="49" t="str">
        <f t="shared" si="73"/>
        <v/>
      </c>
      <c r="FO49" s="49" t="str">
        <f t="shared" si="73"/>
        <v/>
      </c>
      <c r="FP49" s="49" t="str">
        <f t="shared" si="73"/>
        <v/>
      </c>
      <c r="FQ49" s="49" t="str">
        <f t="shared" si="73"/>
        <v/>
      </c>
      <c r="FR49" s="49" t="str">
        <f t="shared" si="73"/>
        <v/>
      </c>
      <c r="FS49" s="49" t="str">
        <f t="shared" si="73"/>
        <v/>
      </c>
      <c r="FT49" s="49" t="str">
        <f t="shared" si="74"/>
        <v/>
      </c>
      <c r="FU49" s="49" t="str">
        <f t="shared" si="74"/>
        <v/>
      </c>
      <c r="FV49" s="49" t="str">
        <f t="shared" si="74"/>
        <v/>
      </c>
      <c r="FW49" s="49" t="str">
        <f t="shared" si="74"/>
        <v/>
      </c>
      <c r="FX49" s="49" t="str">
        <f t="shared" si="74"/>
        <v/>
      </c>
      <c r="FY49" s="49" t="str">
        <f t="shared" si="74"/>
        <v/>
      </c>
      <c r="FZ49" s="49" t="str">
        <f t="shared" si="74"/>
        <v/>
      </c>
      <c r="GA49" s="49" t="str">
        <f t="shared" si="74"/>
        <v/>
      </c>
      <c r="GB49" s="49" t="str">
        <f t="shared" si="74"/>
        <v/>
      </c>
      <c r="GC49" s="49" t="str">
        <f t="shared" si="74"/>
        <v/>
      </c>
      <c r="GD49" s="49" t="str">
        <f t="shared" si="74"/>
        <v/>
      </c>
      <c r="GE49" s="49" t="str">
        <f t="shared" si="74"/>
        <v/>
      </c>
      <c r="GF49" s="49" t="str">
        <f t="shared" si="74"/>
        <v/>
      </c>
      <c r="GG49" s="49" t="str">
        <f t="shared" si="74"/>
        <v/>
      </c>
      <c r="GH49" s="49" t="str">
        <f t="shared" si="74"/>
        <v/>
      </c>
      <c r="GI49" s="49" t="str">
        <f t="shared" si="74"/>
        <v/>
      </c>
      <c r="GJ49" s="49" t="str">
        <f t="shared" si="75"/>
        <v/>
      </c>
      <c r="GK49" s="49" t="str">
        <f t="shared" si="75"/>
        <v/>
      </c>
      <c r="GL49" s="49" t="str">
        <f t="shared" si="75"/>
        <v/>
      </c>
      <c r="GM49" s="49" t="str">
        <f t="shared" si="75"/>
        <v/>
      </c>
      <c r="GN49" s="49" t="str">
        <f t="shared" si="75"/>
        <v/>
      </c>
      <c r="GO49" s="49" t="str">
        <f t="shared" si="75"/>
        <v/>
      </c>
      <c r="GP49" s="49" t="str">
        <f t="shared" si="75"/>
        <v/>
      </c>
      <c r="GQ49" s="49" t="str">
        <f t="shared" si="75"/>
        <v/>
      </c>
      <c r="GR49" s="49" t="str">
        <f t="shared" si="75"/>
        <v/>
      </c>
      <c r="GS49" s="49" t="str">
        <f t="shared" si="75"/>
        <v/>
      </c>
      <c r="GT49" s="49" t="str">
        <f t="shared" si="75"/>
        <v/>
      </c>
      <c r="GU49" s="49" t="str">
        <f t="shared" si="75"/>
        <v/>
      </c>
      <c r="GV49" s="49" t="str">
        <f t="shared" si="75"/>
        <v/>
      </c>
      <c r="GW49" s="49" t="str">
        <f t="shared" si="75"/>
        <v/>
      </c>
      <c r="GX49" s="49" t="str">
        <f t="shared" si="75"/>
        <v/>
      </c>
      <c r="GY49" s="49" t="str">
        <f t="shared" si="75"/>
        <v/>
      </c>
      <c r="GZ49" s="49" t="str">
        <f t="shared" si="76"/>
        <v/>
      </c>
      <c r="HA49" s="49" t="str">
        <f t="shared" si="76"/>
        <v/>
      </c>
      <c r="HB49" s="49" t="str">
        <f t="shared" si="76"/>
        <v/>
      </c>
      <c r="HC49" s="49" t="str">
        <f t="shared" si="76"/>
        <v/>
      </c>
      <c r="HD49" s="49" t="str">
        <f t="shared" si="76"/>
        <v/>
      </c>
      <c r="HE49" s="49" t="str">
        <f t="shared" si="76"/>
        <v/>
      </c>
      <c r="HF49" s="49" t="str">
        <f t="shared" si="76"/>
        <v/>
      </c>
      <c r="HG49" s="49" t="str">
        <f t="shared" si="76"/>
        <v/>
      </c>
      <c r="HH49" s="49" t="str">
        <f t="shared" si="76"/>
        <v/>
      </c>
      <c r="HI49" s="49" t="str">
        <f t="shared" si="76"/>
        <v/>
      </c>
      <c r="HJ49" s="49" t="str">
        <f t="shared" si="76"/>
        <v/>
      </c>
      <c r="HK49" s="49" t="str">
        <f t="shared" si="76"/>
        <v/>
      </c>
      <c r="HL49" s="49" t="str">
        <f t="shared" si="76"/>
        <v/>
      </c>
      <c r="HM49" s="49" t="str">
        <f t="shared" si="76"/>
        <v/>
      </c>
      <c r="HN49" s="49" t="str">
        <f t="shared" si="76"/>
        <v/>
      </c>
      <c r="HO49" s="49" t="str">
        <f t="shared" si="76"/>
        <v/>
      </c>
      <c r="HP49" s="49" t="str">
        <f t="shared" si="77"/>
        <v/>
      </c>
      <c r="HQ49" s="49" t="str">
        <f t="shared" si="77"/>
        <v/>
      </c>
      <c r="HR49" s="49" t="str">
        <f t="shared" si="46"/>
        <v/>
      </c>
      <c r="HS49" s="49" t="str">
        <f t="shared" si="16"/>
        <v/>
      </c>
      <c r="HT49" s="49" t="str">
        <f t="shared" si="16"/>
        <v/>
      </c>
      <c r="HU49" s="49" t="str">
        <f t="shared" si="16"/>
        <v/>
      </c>
      <c r="HV49" s="49" t="str">
        <f t="shared" si="16"/>
        <v/>
      </c>
      <c r="HW49" s="169" t="e">
        <f t="shared" si="106"/>
        <v>#N/A</v>
      </c>
      <c r="HX49" s="169" t="e">
        <f t="shared" si="106"/>
        <v>#N/A</v>
      </c>
      <c r="HY49" s="169" t="e">
        <f t="shared" si="106"/>
        <v>#N/A</v>
      </c>
      <c r="HZ49" s="169" t="e">
        <f t="shared" si="106"/>
        <v>#N/A</v>
      </c>
      <c r="IA49" s="169" t="e">
        <f t="shared" si="105"/>
        <v>#N/A</v>
      </c>
      <c r="IB49" s="169" t="e">
        <f t="shared" si="105"/>
        <v>#N/A</v>
      </c>
      <c r="IC49" s="169" t="e">
        <f t="shared" si="105"/>
        <v>#N/A</v>
      </c>
      <c r="ID49" s="169" t="e">
        <f t="shared" si="105"/>
        <v>#N/A</v>
      </c>
      <c r="IE49" s="169" t="e">
        <f t="shared" si="105"/>
        <v>#N/A</v>
      </c>
      <c r="IF49" s="169" t="e">
        <f t="shared" si="105"/>
        <v>#N/A</v>
      </c>
      <c r="IG49" s="169" t="e">
        <f t="shared" si="105"/>
        <v>#N/A</v>
      </c>
      <c r="IH49" s="169" t="e">
        <f t="shared" si="105"/>
        <v>#N/A</v>
      </c>
      <c r="II49" s="169" t="e">
        <f t="shared" si="105"/>
        <v>#N/A</v>
      </c>
      <c r="IJ49" s="169" t="e">
        <f t="shared" si="105"/>
        <v>#N/A</v>
      </c>
      <c r="IK49" s="169" t="e">
        <f t="shared" si="105"/>
        <v>#N/A</v>
      </c>
      <c r="IL49" s="169" t="e">
        <f t="shared" si="105"/>
        <v>#N/A</v>
      </c>
      <c r="IM49" s="169" t="e">
        <f t="shared" si="105"/>
        <v>#N/A</v>
      </c>
      <c r="IN49" s="169" t="e">
        <f t="shared" si="105"/>
        <v>#N/A</v>
      </c>
      <c r="IO49" s="169" t="e">
        <f t="shared" si="105"/>
        <v>#N/A</v>
      </c>
      <c r="IP49" s="169" t="e">
        <f t="shared" si="78"/>
        <v>#N/A</v>
      </c>
      <c r="IQ49" s="169" t="e">
        <f t="shared" si="78"/>
        <v>#N/A</v>
      </c>
      <c r="IR49" s="169" t="e">
        <f t="shared" si="78"/>
        <v>#N/A</v>
      </c>
      <c r="IS49" s="169" t="e">
        <f t="shared" si="78"/>
        <v>#N/A</v>
      </c>
      <c r="IT49" s="169" t="e">
        <f t="shared" si="78"/>
        <v>#N/A</v>
      </c>
      <c r="IU49" s="169" t="e">
        <f t="shared" si="78"/>
        <v>#N/A</v>
      </c>
      <c r="IV49" s="169" t="e">
        <f t="shared" si="78"/>
        <v>#N/A</v>
      </c>
      <c r="IW49" s="169" t="e">
        <f t="shared" si="78"/>
        <v>#N/A</v>
      </c>
      <c r="IX49" s="169" t="e">
        <f t="shared" si="78"/>
        <v>#N/A</v>
      </c>
      <c r="IY49" s="169" t="e">
        <f t="shared" si="78"/>
        <v>#N/A</v>
      </c>
      <c r="IZ49" s="169" t="e">
        <f t="shared" si="78"/>
        <v>#N/A</v>
      </c>
      <c r="JA49" s="169" t="e">
        <f t="shared" si="78"/>
        <v>#N/A</v>
      </c>
      <c r="JB49" s="169" t="e">
        <f t="shared" si="78"/>
        <v>#N/A</v>
      </c>
      <c r="JC49" s="169" t="e">
        <f t="shared" si="87"/>
        <v>#N/A</v>
      </c>
      <c r="JD49" s="169" t="e">
        <f t="shared" si="87"/>
        <v>#N/A</v>
      </c>
      <c r="JE49" s="169" t="e">
        <f t="shared" si="88"/>
        <v>#N/A</v>
      </c>
      <c r="JF49" s="169" t="e">
        <f t="shared" si="88"/>
        <v>#N/A</v>
      </c>
      <c r="JG49" s="169" t="e">
        <f t="shared" si="88"/>
        <v>#N/A</v>
      </c>
      <c r="JH49" s="169" t="e">
        <f t="shared" si="88"/>
        <v>#N/A</v>
      </c>
      <c r="JI49" s="169" t="e">
        <f t="shared" si="88"/>
        <v>#N/A</v>
      </c>
      <c r="JJ49" s="169" t="e">
        <f t="shared" si="88"/>
        <v>#N/A</v>
      </c>
      <c r="JK49" s="169" t="e">
        <f t="shared" si="88"/>
        <v>#N/A</v>
      </c>
      <c r="JL49" s="169" t="e">
        <f t="shared" si="88"/>
        <v>#N/A</v>
      </c>
      <c r="JM49" s="169" t="e">
        <f t="shared" si="88"/>
        <v>#N/A</v>
      </c>
      <c r="JN49" s="169" t="e">
        <f t="shared" si="88"/>
        <v>#N/A</v>
      </c>
      <c r="JO49" s="169" t="e">
        <f t="shared" si="88"/>
        <v>#N/A</v>
      </c>
      <c r="JP49" s="169" t="e">
        <f t="shared" si="88"/>
        <v>#N/A</v>
      </c>
      <c r="JQ49" s="169" t="e">
        <f t="shared" si="88"/>
        <v>#N/A</v>
      </c>
      <c r="JR49" s="169" t="e">
        <f t="shared" si="88"/>
        <v>#N/A</v>
      </c>
      <c r="JS49" s="169" t="e">
        <f t="shared" si="88"/>
        <v>#N/A</v>
      </c>
      <c r="JT49" s="169" t="e">
        <f t="shared" si="79"/>
        <v>#N/A</v>
      </c>
      <c r="JU49" s="169" t="e">
        <f t="shared" si="79"/>
        <v>#N/A</v>
      </c>
      <c r="JV49" s="169" t="e">
        <f t="shared" si="79"/>
        <v>#N/A</v>
      </c>
      <c r="JW49" s="169" t="e">
        <f t="shared" si="79"/>
        <v>#N/A</v>
      </c>
      <c r="JX49" s="169" t="e">
        <f t="shared" si="79"/>
        <v>#N/A</v>
      </c>
      <c r="JY49" s="169" t="e">
        <f t="shared" si="79"/>
        <v>#N/A</v>
      </c>
      <c r="JZ49" s="169" t="e">
        <f t="shared" si="79"/>
        <v>#N/A</v>
      </c>
      <c r="KA49" s="169" t="e">
        <f t="shared" si="79"/>
        <v>#N/A</v>
      </c>
      <c r="KB49" s="169" t="e">
        <f t="shared" si="79"/>
        <v>#N/A</v>
      </c>
      <c r="KC49" s="169" t="e">
        <f t="shared" si="79"/>
        <v>#N/A</v>
      </c>
      <c r="KD49" s="169" t="e">
        <f t="shared" si="79"/>
        <v>#N/A</v>
      </c>
      <c r="KE49" s="169" t="e">
        <f t="shared" si="79"/>
        <v>#N/A</v>
      </c>
      <c r="KF49" s="169" t="e">
        <f t="shared" si="79"/>
        <v>#N/A</v>
      </c>
      <c r="KG49" s="169" t="e">
        <f t="shared" si="79"/>
        <v>#N/A</v>
      </c>
      <c r="KH49" s="169" t="e">
        <f t="shared" si="79"/>
        <v>#N/A</v>
      </c>
      <c r="KI49" s="169" t="e">
        <f t="shared" si="79"/>
        <v>#N/A</v>
      </c>
      <c r="KJ49" s="169" t="e">
        <f t="shared" si="89"/>
        <v>#N/A</v>
      </c>
      <c r="KK49" s="169" t="e">
        <f t="shared" si="89"/>
        <v>#N/A</v>
      </c>
      <c r="KL49" s="169" t="e">
        <f t="shared" si="89"/>
        <v>#N/A</v>
      </c>
      <c r="KM49" s="169" t="e">
        <f t="shared" si="89"/>
        <v>#N/A</v>
      </c>
      <c r="KN49" s="169" t="e">
        <f t="shared" si="89"/>
        <v>#N/A</v>
      </c>
      <c r="KO49" s="169" t="e">
        <f t="shared" si="89"/>
        <v>#N/A</v>
      </c>
      <c r="KP49" s="169" t="e">
        <f t="shared" si="89"/>
        <v>#N/A</v>
      </c>
      <c r="KQ49" s="169" t="e">
        <f t="shared" si="89"/>
        <v>#N/A</v>
      </c>
      <c r="KR49" s="169" t="e">
        <f t="shared" si="89"/>
        <v>#N/A</v>
      </c>
      <c r="KS49" s="169" t="e">
        <f t="shared" si="89"/>
        <v>#N/A</v>
      </c>
      <c r="KT49" s="169" t="e">
        <f t="shared" si="89"/>
        <v>#N/A</v>
      </c>
      <c r="KU49" s="169" t="e">
        <f t="shared" si="89"/>
        <v>#N/A</v>
      </c>
      <c r="KV49" s="169" t="e">
        <f t="shared" si="89"/>
        <v>#N/A</v>
      </c>
      <c r="KW49" s="169" t="e">
        <f t="shared" si="89"/>
        <v>#N/A</v>
      </c>
      <c r="KX49" s="169" t="e">
        <f t="shared" si="89"/>
        <v>#N/A</v>
      </c>
      <c r="KY49" s="169" t="e">
        <f t="shared" si="89"/>
        <v>#N/A</v>
      </c>
      <c r="KZ49" s="169" t="e">
        <f t="shared" si="80"/>
        <v>#N/A</v>
      </c>
      <c r="LA49" s="169" t="e">
        <f t="shared" si="80"/>
        <v>#N/A</v>
      </c>
      <c r="LB49" s="169" t="e">
        <f t="shared" si="80"/>
        <v>#N/A</v>
      </c>
      <c r="LC49" s="169" t="e">
        <f t="shared" si="80"/>
        <v>#N/A</v>
      </c>
      <c r="LD49" s="169" t="e">
        <f t="shared" si="80"/>
        <v>#N/A</v>
      </c>
      <c r="LE49" s="169" t="e">
        <f t="shared" si="80"/>
        <v>#N/A</v>
      </c>
      <c r="LF49" s="169" t="e">
        <f t="shared" si="80"/>
        <v>#N/A</v>
      </c>
      <c r="LG49" s="169" t="e">
        <f t="shared" si="80"/>
        <v>#N/A</v>
      </c>
      <c r="LH49" s="169" t="e">
        <f t="shared" si="80"/>
        <v>#N/A</v>
      </c>
      <c r="LI49" s="169" t="e">
        <f t="shared" si="80"/>
        <v>#N/A</v>
      </c>
      <c r="LJ49" s="169" t="e">
        <f t="shared" si="80"/>
        <v>#N/A</v>
      </c>
      <c r="LK49" s="169" t="e">
        <f t="shared" si="80"/>
        <v>#N/A</v>
      </c>
      <c r="LL49" s="169" t="e">
        <f t="shared" si="80"/>
        <v>#N/A</v>
      </c>
      <c r="LM49" s="169" t="e">
        <f t="shared" si="80"/>
        <v>#N/A</v>
      </c>
      <c r="LN49" s="169" t="e">
        <f t="shared" si="90"/>
        <v>#N/A</v>
      </c>
      <c r="LO49" s="169" t="e">
        <f t="shared" si="90"/>
        <v>#N/A</v>
      </c>
      <c r="LP49" s="169" t="e">
        <f t="shared" si="90"/>
        <v>#N/A</v>
      </c>
      <c r="LQ49" s="169" t="e">
        <f t="shared" si="91"/>
        <v>#N/A</v>
      </c>
      <c r="LR49" s="169" t="e">
        <f t="shared" si="91"/>
        <v>#N/A</v>
      </c>
      <c r="LS49" s="169" t="e">
        <f t="shared" si="91"/>
        <v>#N/A</v>
      </c>
      <c r="LT49" s="169" t="e">
        <f t="shared" si="91"/>
        <v>#N/A</v>
      </c>
      <c r="LU49" s="169" t="e">
        <f t="shared" si="91"/>
        <v>#N/A</v>
      </c>
      <c r="LV49" s="169" t="e">
        <f t="shared" si="91"/>
        <v>#N/A</v>
      </c>
      <c r="LW49" s="169" t="e">
        <f t="shared" si="91"/>
        <v>#N/A</v>
      </c>
      <c r="LX49" s="169" t="e">
        <f t="shared" si="91"/>
        <v>#N/A</v>
      </c>
      <c r="LY49" s="169" t="e">
        <f t="shared" si="91"/>
        <v>#N/A</v>
      </c>
      <c r="LZ49" s="169" t="e">
        <f t="shared" si="91"/>
        <v>#N/A</v>
      </c>
      <c r="MA49" s="169" t="e">
        <f t="shared" si="91"/>
        <v>#N/A</v>
      </c>
      <c r="MB49" s="169" t="e">
        <f t="shared" si="91"/>
        <v>#N/A</v>
      </c>
      <c r="MC49" s="169" t="e">
        <f t="shared" si="91"/>
        <v>#N/A</v>
      </c>
      <c r="MD49" s="169" t="e">
        <f t="shared" si="91"/>
        <v>#N/A</v>
      </c>
      <c r="ME49" s="169" t="e">
        <f t="shared" si="91"/>
        <v>#N/A</v>
      </c>
      <c r="MF49" s="169" t="e">
        <f t="shared" si="81"/>
        <v>#N/A</v>
      </c>
      <c r="MG49" s="169" t="e">
        <f t="shared" si="81"/>
        <v>#N/A</v>
      </c>
      <c r="MH49" s="169" t="e">
        <f t="shared" si="81"/>
        <v>#N/A</v>
      </c>
      <c r="MI49" s="169" t="e">
        <f t="shared" si="81"/>
        <v>#N/A</v>
      </c>
      <c r="MJ49" s="169" t="e">
        <f t="shared" si="81"/>
        <v>#N/A</v>
      </c>
      <c r="MK49" s="169" t="e">
        <f t="shared" si="81"/>
        <v>#N/A</v>
      </c>
      <c r="ML49" s="169" t="e">
        <f t="shared" si="81"/>
        <v>#N/A</v>
      </c>
      <c r="MM49" s="169" t="e">
        <f t="shared" si="81"/>
        <v>#N/A</v>
      </c>
      <c r="MN49" s="169" t="e">
        <f t="shared" si="81"/>
        <v>#N/A</v>
      </c>
      <c r="MO49" s="169" t="e">
        <f t="shared" si="81"/>
        <v>#N/A</v>
      </c>
      <c r="MP49" s="169" t="e">
        <f t="shared" si="81"/>
        <v>#N/A</v>
      </c>
      <c r="MQ49" s="169" t="e">
        <f t="shared" si="81"/>
        <v>#N/A</v>
      </c>
      <c r="MR49" s="169" t="e">
        <f t="shared" si="81"/>
        <v>#N/A</v>
      </c>
      <c r="MS49" s="169" t="e">
        <f t="shared" si="81"/>
        <v>#N/A</v>
      </c>
      <c r="MT49" s="169" t="e">
        <f t="shared" si="81"/>
        <v>#N/A</v>
      </c>
      <c r="MU49" s="169" t="e">
        <f t="shared" si="81"/>
        <v>#N/A</v>
      </c>
      <c r="MV49" s="169" t="e">
        <f t="shared" si="92"/>
        <v>#N/A</v>
      </c>
      <c r="MW49" s="169" t="e">
        <f t="shared" si="92"/>
        <v>#N/A</v>
      </c>
      <c r="MX49" s="169" t="e">
        <f t="shared" si="92"/>
        <v>#N/A</v>
      </c>
      <c r="MY49" s="169" t="e">
        <f t="shared" si="92"/>
        <v>#N/A</v>
      </c>
      <c r="MZ49" s="169" t="e">
        <f t="shared" si="92"/>
        <v>#N/A</v>
      </c>
      <c r="NA49" s="169" t="e">
        <f t="shared" si="92"/>
        <v>#N/A</v>
      </c>
      <c r="NB49" s="169" t="e">
        <f t="shared" si="92"/>
        <v>#N/A</v>
      </c>
      <c r="NC49" s="169" t="e">
        <f t="shared" si="92"/>
        <v>#N/A</v>
      </c>
      <c r="ND49" s="169" t="e">
        <f t="shared" si="92"/>
        <v>#N/A</v>
      </c>
      <c r="NE49" s="169" t="e">
        <f t="shared" si="92"/>
        <v>#N/A</v>
      </c>
      <c r="NF49" s="169" t="e">
        <f t="shared" si="92"/>
        <v>#N/A</v>
      </c>
      <c r="NG49" s="169" t="e">
        <f t="shared" si="92"/>
        <v>#N/A</v>
      </c>
      <c r="NH49" s="169" t="e">
        <f t="shared" si="92"/>
        <v>#N/A</v>
      </c>
      <c r="NI49" s="169" t="e">
        <f t="shared" si="92"/>
        <v>#N/A</v>
      </c>
      <c r="NJ49" s="169" t="e">
        <f t="shared" si="92"/>
        <v>#N/A</v>
      </c>
      <c r="NK49" s="169" t="e">
        <f t="shared" si="92"/>
        <v>#N/A</v>
      </c>
      <c r="NL49" s="169" t="e">
        <f t="shared" si="82"/>
        <v>#N/A</v>
      </c>
      <c r="NM49" s="169" t="e">
        <f t="shared" si="82"/>
        <v>#N/A</v>
      </c>
      <c r="NN49" s="169" t="e">
        <f t="shared" si="82"/>
        <v>#N/A</v>
      </c>
      <c r="NO49" s="169" t="e">
        <f t="shared" si="82"/>
        <v>#N/A</v>
      </c>
      <c r="NP49" s="169" t="e">
        <f t="shared" si="82"/>
        <v>#N/A</v>
      </c>
      <c r="NQ49" s="169" t="e">
        <f t="shared" si="82"/>
        <v>#N/A</v>
      </c>
      <c r="NR49" s="169" t="e">
        <f t="shared" si="82"/>
        <v>#N/A</v>
      </c>
      <c r="NS49" s="169" t="e">
        <f t="shared" si="82"/>
        <v>#N/A</v>
      </c>
      <c r="NT49" s="169" t="e">
        <f t="shared" si="82"/>
        <v>#N/A</v>
      </c>
      <c r="NU49" s="169" t="e">
        <f t="shared" si="82"/>
        <v>#N/A</v>
      </c>
      <c r="NV49" s="169" t="e">
        <f t="shared" si="82"/>
        <v>#N/A</v>
      </c>
      <c r="NW49" s="169" t="e">
        <f t="shared" si="82"/>
        <v>#N/A</v>
      </c>
      <c r="NX49" s="169" t="e">
        <f t="shared" si="82"/>
        <v>#N/A</v>
      </c>
      <c r="NY49" s="169" t="e">
        <f t="shared" si="82"/>
        <v>#N/A</v>
      </c>
      <c r="NZ49" s="169" t="e">
        <f t="shared" si="93"/>
        <v>#N/A</v>
      </c>
      <c r="OA49" s="169" t="e">
        <f t="shared" si="93"/>
        <v>#N/A</v>
      </c>
      <c r="OB49" s="169" t="e">
        <f t="shared" si="93"/>
        <v>#N/A</v>
      </c>
      <c r="OC49" s="169" t="e">
        <f t="shared" si="94"/>
        <v>#N/A</v>
      </c>
      <c r="OD49" s="169" t="e">
        <f t="shared" si="94"/>
        <v>#N/A</v>
      </c>
      <c r="OE49" s="169" t="e">
        <f t="shared" si="94"/>
        <v>#N/A</v>
      </c>
      <c r="OF49" s="169" t="e">
        <f t="shared" si="94"/>
        <v>#N/A</v>
      </c>
      <c r="OG49" s="169" t="e">
        <f t="shared" si="94"/>
        <v>#N/A</v>
      </c>
      <c r="OH49" s="169" t="e">
        <f t="shared" si="94"/>
        <v>#N/A</v>
      </c>
      <c r="OI49" s="169" t="e">
        <f t="shared" si="94"/>
        <v>#N/A</v>
      </c>
      <c r="OJ49" s="169" t="e">
        <f t="shared" si="94"/>
        <v>#N/A</v>
      </c>
      <c r="OK49" s="169" t="e">
        <f t="shared" si="94"/>
        <v>#N/A</v>
      </c>
      <c r="OL49" s="169" t="e">
        <f t="shared" si="94"/>
        <v>#N/A</v>
      </c>
      <c r="OM49" s="169" t="e">
        <f t="shared" si="94"/>
        <v>#N/A</v>
      </c>
      <c r="ON49" s="169" t="e">
        <f t="shared" si="94"/>
        <v>#N/A</v>
      </c>
      <c r="OO49" s="169" t="e">
        <f t="shared" si="94"/>
        <v>#N/A</v>
      </c>
      <c r="OP49" s="169" t="e">
        <f t="shared" si="94"/>
        <v>#N/A</v>
      </c>
      <c r="OQ49" s="169" t="e">
        <f t="shared" si="94"/>
        <v>#N/A</v>
      </c>
      <c r="OR49" s="169" t="e">
        <f t="shared" si="83"/>
        <v>#N/A</v>
      </c>
      <c r="OS49" s="169" t="e">
        <f t="shared" si="83"/>
        <v>#N/A</v>
      </c>
      <c r="OT49" s="169" t="e">
        <f t="shared" si="83"/>
        <v>#N/A</v>
      </c>
      <c r="OU49" s="169" t="e">
        <f t="shared" si="83"/>
        <v>#N/A</v>
      </c>
      <c r="OV49" s="169" t="e">
        <f t="shared" si="83"/>
        <v>#N/A</v>
      </c>
      <c r="OW49" s="169" t="e">
        <f t="shared" si="83"/>
        <v>#N/A</v>
      </c>
      <c r="OX49" s="169" t="e">
        <f t="shared" si="83"/>
        <v>#N/A</v>
      </c>
      <c r="OY49" s="169" t="e">
        <f t="shared" si="83"/>
        <v>#N/A</v>
      </c>
      <c r="OZ49" s="169" t="e">
        <f t="shared" si="83"/>
        <v>#N/A</v>
      </c>
      <c r="PA49" s="169" t="e">
        <f t="shared" si="83"/>
        <v>#N/A</v>
      </c>
      <c r="PB49" s="169" t="e">
        <f t="shared" si="83"/>
        <v>#N/A</v>
      </c>
      <c r="PC49" s="169" t="e">
        <f t="shared" si="83"/>
        <v>#N/A</v>
      </c>
      <c r="PD49" s="169" t="e">
        <f t="shared" si="83"/>
        <v>#N/A</v>
      </c>
      <c r="PE49" s="169" t="e">
        <f t="shared" si="83"/>
        <v>#N/A</v>
      </c>
      <c r="PF49" s="169" t="e">
        <f t="shared" si="83"/>
        <v>#N/A</v>
      </c>
      <c r="PG49" s="169" t="e">
        <f t="shared" si="83"/>
        <v>#N/A</v>
      </c>
      <c r="PH49" s="169" t="e">
        <f t="shared" si="95"/>
        <v>#N/A</v>
      </c>
      <c r="PI49" s="169" t="e">
        <f t="shared" si="95"/>
        <v>#N/A</v>
      </c>
      <c r="PJ49" s="169" t="e">
        <f t="shared" si="95"/>
        <v>#N/A</v>
      </c>
      <c r="PK49" s="169" t="e">
        <f t="shared" si="95"/>
        <v>#N/A</v>
      </c>
      <c r="PL49" s="169" t="e">
        <f t="shared" si="95"/>
        <v>#N/A</v>
      </c>
      <c r="PM49" s="169" t="e">
        <f t="shared" si="95"/>
        <v>#N/A</v>
      </c>
      <c r="PN49" s="169" t="e">
        <f t="shared" si="95"/>
        <v>#N/A</v>
      </c>
      <c r="PO49" s="169" t="e">
        <f t="shared" si="95"/>
        <v>#N/A</v>
      </c>
    </row>
    <row r="50" spans="1:431" hidden="1" x14ac:dyDescent="0.75">
      <c r="A50" s="390"/>
      <c r="B50" s="396" t="str">
        <f>IF($R50="","",ROUND(_xlfn.NORM.INV(ABS(VLOOKUP($T$1,VLookups!$A$43:$B$44,2,FALSE)-B$2),$N50,$R50),0))</f>
        <v/>
      </c>
      <c r="C50" s="403" t="str">
        <f t="shared" si="96"/>
        <v/>
      </c>
      <c r="D50" s="404" t="str">
        <f t="shared" si="97"/>
        <v/>
      </c>
      <c r="E50" s="109"/>
      <c r="F50" s="117"/>
      <c r="G50" s="122" t="str">
        <f t="shared" si="32"/>
        <v/>
      </c>
      <c r="H50" s="95"/>
      <c r="I50" s="122" t="str">
        <f t="shared" si="33"/>
        <v/>
      </c>
      <c r="J50" s="117"/>
      <c r="K50" s="110"/>
      <c r="L50" s="124" t="str">
        <f t="shared" si="0"/>
        <v/>
      </c>
      <c r="M50" s="124" t="str">
        <f t="shared" si="1"/>
        <v/>
      </c>
      <c r="N50" s="73" t="str">
        <f t="shared" si="34"/>
        <v/>
      </c>
      <c r="O50" s="23"/>
      <c r="P50" s="57"/>
      <c r="Q50" s="280"/>
      <c r="R50" s="74" t="str">
        <f>IF(AND(G50&gt;0,H50&gt;0,I50&gt;0),IF(ISBLANK(Q50),IF(ISBLANK(O50),"",(I50-G50)*VLOOKUP(O50,VLookups!$A$4:$B$13,2,FALSE)),Q50),"")</f>
        <v/>
      </c>
      <c r="S50" s="75" t="str">
        <f t="shared" si="2"/>
        <v/>
      </c>
      <c r="T50" s="95"/>
      <c r="U50" s="270" t="str">
        <f>IF(AND(T50&gt;0,H50&gt;0,NOT(R50="")),ABS(VLOOKUP($T$1,VLookups!$A$43:$B$44,2,FALSE)-_xlfn.NORM.DIST(T50,N50,R50,TRUE)),"")</f>
        <v/>
      </c>
      <c r="V50" s="94" t="str">
        <f>IF(AND($G50&gt;0,$H50&gt;0,$I50&gt;0,NOT(ISBLANK($O50))),_xlfn.NORM.INV(ABS(VLOOKUP($T$1,VLookups!$A$43:$B$44,2,FALSE)-V$3),$N50,$R50),"")</f>
        <v/>
      </c>
      <c r="W50" s="93" t="str">
        <f>IF(AND($G50&gt;0,$H50&gt;0,$I50&gt;0,NOT(ISBLANK($O50))),_xlfn.NORM.INV(ABS(VLOOKUP($T$1,VLookups!$A$43:$B$44,2,FALSE)-W$3),$N50,$R50),"")</f>
        <v/>
      </c>
      <c r="X50" s="94" t="str">
        <f>IF(AND($G50&gt;0,$H50&gt;0,$I50&gt;0,NOT(ISBLANK($O50))),_xlfn.NORM.INV(ABS(VLOOKUP($T$1,VLookups!$A$43:$B$44,2,FALSE)-X$3),$N50,$R50),"")</f>
        <v/>
      </c>
      <c r="Y50" s="93" t="str">
        <f>IF(AND($G50&gt;0,$H50&gt;0,$I50&gt;0,NOT(ISBLANK($O50))),_xlfn.NORM.INV(ABS(VLOOKUP($T$1,VLookups!$A$43:$B$44,2,FALSE)-Y$3),$N50,$R50),"")</f>
        <v/>
      </c>
      <c r="Z50" s="94" t="str">
        <f>IF(AND($G50&gt;0,$H50&gt;0,$I50&gt;0,NOT(ISBLANK($O50))),_xlfn.NORM.INV(ABS(VLOOKUP($T$1,VLookups!$A$43:$B$44,2,FALSE)-Z$3),$N50,$R50),"")</f>
        <v/>
      </c>
      <c r="AA50" s="93" t="str">
        <f>IF(AND($G50&gt;0,$H50&gt;0,$I50&gt;0,NOT(ISBLANK($O50))),_xlfn.NORM.INV(ABS(VLOOKUP($T$1,VLookups!$A$43:$B$44,2,FALSE)-AA$3),$N50,$R50),"")</f>
        <v/>
      </c>
      <c r="AB50" s="5"/>
      <c r="AC50" s="168" t="str">
        <f t="shared" si="35"/>
        <v/>
      </c>
      <c r="AD50" s="49" t="str">
        <f t="shared" si="104"/>
        <v/>
      </c>
      <c r="AE50" s="49" t="str">
        <f t="shared" si="104"/>
        <v/>
      </c>
      <c r="AF50" s="49" t="str">
        <f t="shared" si="104"/>
        <v/>
      </c>
      <c r="AG50" s="49" t="str">
        <f t="shared" si="104"/>
        <v/>
      </c>
      <c r="AH50" s="49" t="str">
        <f t="shared" si="104"/>
        <v/>
      </c>
      <c r="AI50" s="49" t="str">
        <f t="shared" si="104"/>
        <v/>
      </c>
      <c r="AJ50" s="49" t="str">
        <f t="shared" si="104"/>
        <v/>
      </c>
      <c r="AK50" s="49" t="str">
        <f t="shared" si="104"/>
        <v/>
      </c>
      <c r="AL50" s="49" t="str">
        <f t="shared" si="104"/>
        <v/>
      </c>
      <c r="AM50" s="49" t="str">
        <f t="shared" si="104"/>
        <v/>
      </c>
      <c r="AN50" s="49" t="str">
        <f t="shared" si="104"/>
        <v/>
      </c>
      <c r="AO50" s="49" t="str">
        <f t="shared" si="104"/>
        <v/>
      </c>
      <c r="AP50" s="49" t="str">
        <f t="shared" si="104"/>
        <v/>
      </c>
      <c r="AQ50" s="49" t="str">
        <f t="shared" si="104"/>
        <v/>
      </c>
      <c r="AR50" s="49" t="str">
        <f t="shared" si="104"/>
        <v/>
      </c>
      <c r="AS50" s="49" t="str">
        <f t="shared" si="104"/>
        <v/>
      </c>
      <c r="AT50" s="49" t="str">
        <f t="shared" si="100"/>
        <v/>
      </c>
      <c r="AU50" s="49" t="str">
        <f t="shared" si="100"/>
        <v/>
      </c>
      <c r="AV50" s="49" t="str">
        <f t="shared" si="100"/>
        <v/>
      </c>
      <c r="AW50" s="49" t="str">
        <f t="shared" si="100"/>
        <v/>
      </c>
      <c r="AX50" s="49" t="str">
        <f t="shared" si="100"/>
        <v/>
      </c>
      <c r="AY50" s="49" t="str">
        <f t="shared" si="100"/>
        <v/>
      </c>
      <c r="AZ50" s="49" t="str">
        <f t="shared" si="100"/>
        <v/>
      </c>
      <c r="BA50" s="49" t="str">
        <f t="shared" si="100"/>
        <v/>
      </c>
      <c r="BB50" s="49" t="str">
        <f t="shared" si="100"/>
        <v/>
      </c>
      <c r="BC50" s="49" t="str">
        <f t="shared" si="100"/>
        <v/>
      </c>
      <c r="BD50" s="49" t="str">
        <f t="shared" si="100"/>
        <v/>
      </c>
      <c r="BE50" s="49" t="str">
        <f t="shared" si="100"/>
        <v/>
      </c>
      <c r="BF50" s="49" t="str">
        <f t="shared" si="100"/>
        <v/>
      </c>
      <c r="BG50" s="49" t="str">
        <f t="shared" si="100"/>
        <v/>
      </c>
      <c r="BH50" s="49" t="str">
        <f t="shared" si="100"/>
        <v/>
      </c>
      <c r="BI50" s="49" t="str">
        <f t="shared" si="101"/>
        <v/>
      </c>
      <c r="BJ50" s="49" t="str">
        <f t="shared" si="101"/>
        <v/>
      </c>
      <c r="BK50" s="49" t="str">
        <f t="shared" si="101"/>
        <v/>
      </c>
      <c r="BL50" s="49" t="str">
        <f t="shared" si="101"/>
        <v/>
      </c>
      <c r="BM50" s="49" t="str">
        <f t="shared" si="101"/>
        <v/>
      </c>
      <c r="BN50" s="49" t="str">
        <f t="shared" si="101"/>
        <v/>
      </c>
      <c r="BO50" s="49" t="str">
        <f t="shared" si="101"/>
        <v/>
      </c>
      <c r="BP50" s="49" t="str">
        <f t="shared" si="101"/>
        <v/>
      </c>
      <c r="BQ50" s="49" t="str">
        <f t="shared" si="101"/>
        <v/>
      </c>
      <c r="BR50" s="49" t="str">
        <f t="shared" si="101"/>
        <v/>
      </c>
      <c r="BS50" s="49" t="str">
        <f t="shared" si="101"/>
        <v/>
      </c>
      <c r="BT50" s="49" t="str">
        <f t="shared" si="101"/>
        <v/>
      </c>
      <c r="BU50" s="49" t="str">
        <f t="shared" si="101"/>
        <v/>
      </c>
      <c r="BV50" s="49" t="str">
        <f t="shared" si="101"/>
        <v/>
      </c>
      <c r="BW50" s="49" t="str">
        <f t="shared" si="101"/>
        <v/>
      </c>
      <c r="BX50" s="49" t="str">
        <f t="shared" si="101"/>
        <v/>
      </c>
      <c r="BY50" s="49" t="str">
        <f t="shared" si="99"/>
        <v/>
      </c>
      <c r="BZ50" s="49" t="str">
        <f t="shared" si="99"/>
        <v/>
      </c>
      <c r="CA50" s="49" t="str">
        <f t="shared" si="99"/>
        <v/>
      </c>
      <c r="CB50" s="49" t="str">
        <f t="shared" si="99"/>
        <v/>
      </c>
      <c r="CC50" s="49" t="str">
        <f t="shared" si="99"/>
        <v/>
      </c>
      <c r="CD50" s="49" t="str">
        <f t="shared" si="99"/>
        <v/>
      </c>
      <c r="CE50" s="49" t="str">
        <f t="shared" si="99"/>
        <v/>
      </c>
      <c r="CF50" s="49" t="str">
        <f t="shared" si="99"/>
        <v/>
      </c>
      <c r="CG50" s="49" t="str">
        <f t="shared" si="99"/>
        <v/>
      </c>
      <c r="CH50" s="49" t="str">
        <f t="shared" si="99"/>
        <v/>
      </c>
      <c r="CI50" s="49" t="str">
        <f t="shared" si="99"/>
        <v/>
      </c>
      <c r="CJ50" s="49" t="str">
        <f t="shared" si="102"/>
        <v/>
      </c>
      <c r="CK50" s="49" t="str">
        <f t="shared" si="102"/>
        <v/>
      </c>
      <c r="CL50" s="49" t="str">
        <f t="shared" si="102"/>
        <v/>
      </c>
      <c r="CM50" s="49" t="str">
        <f t="shared" si="102"/>
        <v/>
      </c>
      <c r="CN50" s="49" t="str">
        <f t="shared" si="102"/>
        <v/>
      </c>
      <c r="CO50" s="49" t="str">
        <f t="shared" si="102"/>
        <v/>
      </c>
      <c r="CP50" s="49" t="str">
        <f t="shared" si="102"/>
        <v/>
      </c>
      <c r="CQ50" s="49" t="str">
        <f t="shared" si="102"/>
        <v/>
      </c>
      <c r="CR50" s="49" t="str">
        <f t="shared" si="102"/>
        <v/>
      </c>
      <c r="CS50" s="49" t="str">
        <f t="shared" si="102"/>
        <v/>
      </c>
      <c r="CT50" s="49" t="str">
        <f t="shared" si="102"/>
        <v/>
      </c>
      <c r="CU50" s="49" t="str">
        <f t="shared" si="102"/>
        <v/>
      </c>
      <c r="CV50" s="49" t="str">
        <f t="shared" si="102"/>
        <v/>
      </c>
      <c r="CW50" s="49" t="str">
        <f t="shared" si="102"/>
        <v/>
      </c>
      <c r="CX50" s="49" t="str">
        <f t="shared" si="102"/>
        <v/>
      </c>
      <c r="CY50" s="49" t="str">
        <f t="shared" si="102"/>
        <v/>
      </c>
      <c r="CZ50" s="49" t="str">
        <f t="shared" si="103"/>
        <v/>
      </c>
      <c r="DA50" s="49" t="str">
        <f t="shared" si="103"/>
        <v/>
      </c>
      <c r="DB50" s="49" t="str">
        <f t="shared" si="103"/>
        <v/>
      </c>
      <c r="DC50" s="49" t="str">
        <f t="shared" si="103"/>
        <v/>
      </c>
      <c r="DD50" s="49" t="str">
        <f t="shared" si="103"/>
        <v/>
      </c>
      <c r="DE50" s="49" t="str">
        <f t="shared" si="103"/>
        <v/>
      </c>
      <c r="DF50" s="49" t="str">
        <f t="shared" si="103"/>
        <v/>
      </c>
      <c r="DG50" s="49" t="str">
        <f t="shared" si="103"/>
        <v/>
      </c>
      <c r="DH50" s="49" t="str">
        <f t="shared" si="103"/>
        <v/>
      </c>
      <c r="DI50" s="49" t="str">
        <f t="shared" si="103"/>
        <v/>
      </c>
      <c r="DJ50" s="49" t="str">
        <f t="shared" si="103"/>
        <v/>
      </c>
      <c r="DK50" s="49" t="str">
        <f t="shared" si="103"/>
        <v/>
      </c>
      <c r="DL50" s="49" t="str">
        <f t="shared" si="103"/>
        <v/>
      </c>
      <c r="DM50" s="49" t="str">
        <f t="shared" si="103"/>
        <v/>
      </c>
      <c r="DN50" s="49" t="str">
        <f t="shared" si="103"/>
        <v/>
      </c>
      <c r="DO50" s="49" t="str">
        <f t="shared" si="103"/>
        <v/>
      </c>
      <c r="DP50" s="49" t="str">
        <f t="shared" si="84"/>
        <v/>
      </c>
      <c r="DQ50" s="49" t="str">
        <f t="shared" si="72"/>
        <v/>
      </c>
      <c r="DR50" s="49" t="str">
        <f t="shared" si="72"/>
        <v/>
      </c>
      <c r="DS50" s="49" t="str">
        <f t="shared" si="72"/>
        <v/>
      </c>
      <c r="DT50" s="49" t="str">
        <f t="shared" si="72"/>
        <v/>
      </c>
      <c r="DU50" s="49" t="str">
        <f t="shared" si="72"/>
        <v/>
      </c>
      <c r="DV50" s="49" t="str">
        <f t="shared" si="72"/>
        <v/>
      </c>
      <c r="DW50" s="49" t="str">
        <f t="shared" si="85"/>
        <v/>
      </c>
      <c r="DX50" s="49" t="str">
        <f t="shared" si="85"/>
        <v/>
      </c>
      <c r="DY50" s="49" t="str">
        <f t="shared" si="85"/>
        <v/>
      </c>
      <c r="DZ50" s="183" t="str">
        <f t="shared" si="37"/>
        <v/>
      </c>
      <c r="EA50" s="49" t="str">
        <f t="shared" si="98"/>
        <v/>
      </c>
      <c r="EB50" s="49" t="str">
        <f t="shared" si="98"/>
        <v/>
      </c>
      <c r="EC50" s="49" t="str">
        <f t="shared" si="98"/>
        <v/>
      </c>
      <c r="ED50" s="49" t="str">
        <f t="shared" si="98"/>
        <v/>
      </c>
      <c r="EE50" s="49" t="str">
        <f t="shared" si="98"/>
        <v/>
      </c>
      <c r="EF50" s="49" t="str">
        <f t="shared" si="98"/>
        <v/>
      </c>
      <c r="EG50" s="49" t="str">
        <f t="shared" si="98"/>
        <v/>
      </c>
      <c r="EH50" s="49" t="str">
        <f t="shared" si="98"/>
        <v/>
      </c>
      <c r="EI50" s="49" t="str">
        <f t="shared" si="98"/>
        <v/>
      </c>
      <c r="EJ50" s="49" t="str">
        <f t="shared" si="98"/>
        <v/>
      </c>
      <c r="EK50" s="49" t="str">
        <f t="shared" si="98"/>
        <v/>
      </c>
      <c r="EL50" s="49" t="str">
        <f t="shared" si="98"/>
        <v/>
      </c>
      <c r="EM50" s="49" t="str">
        <f t="shared" si="98"/>
        <v/>
      </c>
      <c r="EN50" s="49" t="str">
        <f t="shared" si="98"/>
        <v/>
      </c>
      <c r="EO50" s="49" t="str">
        <f t="shared" si="98"/>
        <v/>
      </c>
      <c r="EP50" s="49" t="str">
        <f t="shared" si="86"/>
        <v/>
      </c>
      <c r="EQ50" s="49" t="str">
        <f t="shared" si="86"/>
        <v/>
      </c>
      <c r="ER50" s="49" t="str">
        <f t="shared" si="86"/>
        <v/>
      </c>
      <c r="ES50" s="49" t="str">
        <f t="shared" si="86"/>
        <v/>
      </c>
      <c r="ET50" s="49" t="str">
        <f t="shared" si="86"/>
        <v/>
      </c>
      <c r="EU50" s="49" t="str">
        <f t="shared" si="86"/>
        <v/>
      </c>
      <c r="EV50" s="49" t="str">
        <f t="shared" si="86"/>
        <v/>
      </c>
      <c r="EW50" s="49" t="str">
        <f t="shared" si="86"/>
        <v/>
      </c>
      <c r="EX50" s="49" t="str">
        <f t="shared" si="86"/>
        <v/>
      </c>
      <c r="EY50" s="49" t="str">
        <f t="shared" si="86"/>
        <v/>
      </c>
      <c r="EZ50" s="49" t="str">
        <f t="shared" si="86"/>
        <v/>
      </c>
      <c r="FA50" s="49" t="str">
        <f t="shared" si="86"/>
        <v/>
      </c>
      <c r="FB50" s="49" t="str">
        <f t="shared" si="86"/>
        <v/>
      </c>
      <c r="FC50" s="49" t="str">
        <f t="shared" si="86"/>
        <v/>
      </c>
      <c r="FD50" s="49" t="str">
        <f t="shared" si="73"/>
        <v/>
      </c>
      <c r="FE50" s="49" t="str">
        <f t="shared" si="73"/>
        <v/>
      </c>
      <c r="FF50" s="49" t="str">
        <f t="shared" si="73"/>
        <v/>
      </c>
      <c r="FG50" s="49" t="str">
        <f t="shared" si="73"/>
        <v/>
      </c>
      <c r="FH50" s="49" t="str">
        <f t="shared" si="73"/>
        <v/>
      </c>
      <c r="FI50" s="49" t="str">
        <f t="shared" si="73"/>
        <v/>
      </c>
      <c r="FJ50" s="49" t="str">
        <f t="shared" si="73"/>
        <v/>
      </c>
      <c r="FK50" s="49" t="str">
        <f t="shared" si="73"/>
        <v/>
      </c>
      <c r="FL50" s="49" t="str">
        <f t="shared" si="73"/>
        <v/>
      </c>
      <c r="FM50" s="49" t="str">
        <f t="shared" si="73"/>
        <v/>
      </c>
      <c r="FN50" s="49" t="str">
        <f t="shared" si="73"/>
        <v/>
      </c>
      <c r="FO50" s="49" t="str">
        <f t="shared" si="73"/>
        <v/>
      </c>
      <c r="FP50" s="49" t="str">
        <f t="shared" si="73"/>
        <v/>
      </c>
      <c r="FQ50" s="49" t="str">
        <f t="shared" si="73"/>
        <v/>
      </c>
      <c r="FR50" s="49" t="str">
        <f t="shared" si="73"/>
        <v/>
      </c>
      <c r="FS50" s="49" t="str">
        <f t="shared" si="73"/>
        <v/>
      </c>
      <c r="FT50" s="49" t="str">
        <f t="shared" si="74"/>
        <v/>
      </c>
      <c r="FU50" s="49" t="str">
        <f t="shared" si="74"/>
        <v/>
      </c>
      <c r="FV50" s="49" t="str">
        <f t="shared" si="74"/>
        <v/>
      </c>
      <c r="FW50" s="49" t="str">
        <f t="shared" si="74"/>
        <v/>
      </c>
      <c r="FX50" s="49" t="str">
        <f t="shared" si="74"/>
        <v/>
      </c>
      <c r="FY50" s="49" t="str">
        <f t="shared" si="74"/>
        <v/>
      </c>
      <c r="FZ50" s="49" t="str">
        <f t="shared" si="74"/>
        <v/>
      </c>
      <c r="GA50" s="49" t="str">
        <f t="shared" si="74"/>
        <v/>
      </c>
      <c r="GB50" s="49" t="str">
        <f t="shared" si="74"/>
        <v/>
      </c>
      <c r="GC50" s="49" t="str">
        <f t="shared" si="74"/>
        <v/>
      </c>
      <c r="GD50" s="49" t="str">
        <f t="shared" si="74"/>
        <v/>
      </c>
      <c r="GE50" s="49" t="str">
        <f t="shared" si="74"/>
        <v/>
      </c>
      <c r="GF50" s="49" t="str">
        <f t="shared" si="74"/>
        <v/>
      </c>
      <c r="GG50" s="49" t="str">
        <f t="shared" si="74"/>
        <v/>
      </c>
      <c r="GH50" s="49" t="str">
        <f t="shared" si="74"/>
        <v/>
      </c>
      <c r="GI50" s="49" t="str">
        <f t="shared" si="74"/>
        <v/>
      </c>
      <c r="GJ50" s="49" t="str">
        <f t="shared" si="75"/>
        <v/>
      </c>
      <c r="GK50" s="49" t="str">
        <f t="shared" si="75"/>
        <v/>
      </c>
      <c r="GL50" s="49" t="str">
        <f t="shared" si="75"/>
        <v/>
      </c>
      <c r="GM50" s="49" t="str">
        <f t="shared" si="75"/>
        <v/>
      </c>
      <c r="GN50" s="49" t="str">
        <f t="shared" si="75"/>
        <v/>
      </c>
      <c r="GO50" s="49" t="str">
        <f t="shared" si="75"/>
        <v/>
      </c>
      <c r="GP50" s="49" t="str">
        <f t="shared" si="75"/>
        <v/>
      </c>
      <c r="GQ50" s="49" t="str">
        <f t="shared" si="75"/>
        <v/>
      </c>
      <c r="GR50" s="49" t="str">
        <f t="shared" si="75"/>
        <v/>
      </c>
      <c r="GS50" s="49" t="str">
        <f t="shared" si="75"/>
        <v/>
      </c>
      <c r="GT50" s="49" t="str">
        <f t="shared" si="75"/>
        <v/>
      </c>
      <c r="GU50" s="49" t="str">
        <f t="shared" si="75"/>
        <v/>
      </c>
      <c r="GV50" s="49" t="str">
        <f t="shared" si="75"/>
        <v/>
      </c>
      <c r="GW50" s="49" t="str">
        <f t="shared" si="75"/>
        <v/>
      </c>
      <c r="GX50" s="49" t="str">
        <f t="shared" si="75"/>
        <v/>
      </c>
      <c r="GY50" s="49" t="str">
        <f t="shared" si="75"/>
        <v/>
      </c>
      <c r="GZ50" s="49" t="str">
        <f t="shared" si="76"/>
        <v/>
      </c>
      <c r="HA50" s="49" t="str">
        <f t="shared" si="76"/>
        <v/>
      </c>
      <c r="HB50" s="49" t="str">
        <f t="shared" si="76"/>
        <v/>
      </c>
      <c r="HC50" s="49" t="str">
        <f t="shared" si="76"/>
        <v/>
      </c>
      <c r="HD50" s="49" t="str">
        <f t="shared" si="76"/>
        <v/>
      </c>
      <c r="HE50" s="49" t="str">
        <f t="shared" si="76"/>
        <v/>
      </c>
      <c r="HF50" s="49" t="str">
        <f t="shared" si="76"/>
        <v/>
      </c>
      <c r="HG50" s="49" t="str">
        <f t="shared" si="76"/>
        <v/>
      </c>
      <c r="HH50" s="49" t="str">
        <f t="shared" si="76"/>
        <v/>
      </c>
      <c r="HI50" s="49" t="str">
        <f t="shared" si="76"/>
        <v/>
      </c>
      <c r="HJ50" s="49" t="str">
        <f t="shared" si="76"/>
        <v/>
      </c>
      <c r="HK50" s="49" t="str">
        <f t="shared" si="76"/>
        <v/>
      </c>
      <c r="HL50" s="49" t="str">
        <f t="shared" si="76"/>
        <v/>
      </c>
      <c r="HM50" s="49" t="str">
        <f t="shared" si="76"/>
        <v/>
      </c>
      <c r="HN50" s="49" t="str">
        <f t="shared" si="76"/>
        <v/>
      </c>
      <c r="HO50" s="49" t="str">
        <f t="shared" si="76"/>
        <v/>
      </c>
      <c r="HP50" s="49" t="str">
        <f t="shared" si="77"/>
        <v/>
      </c>
      <c r="HQ50" s="49" t="str">
        <f t="shared" si="77"/>
        <v/>
      </c>
      <c r="HR50" s="49" t="str">
        <f t="shared" si="46"/>
        <v/>
      </c>
      <c r="HS50" s="49" t="str">
        <f t="shared" si="16"/>
        <v/>
      </c>
      <c r="HT50" s="49" t="str">
        <f t="shared" si="16"/>
        <v/>
      </c>
      <c r="HU50" s="49" t="str">
        <f t="shared" si="16"/>
        <v/>
      </c>
      <c r="HV50" s="49" t="str">
        <f t="shared" si="16"/>
        <v/>
      </c>
      <c r="HW50" s="169" t="e">
        <f t="shared" si="106"/>
        <v>#N/A</v>
      </c>
      <c r="HX50" s="169" t="e">
        <f t="shared" si="106"/>
        <v>#N/A</v>
      </c>
      <c r="HY50" s="169" t="e">
        <f t="shared" si="106"/>
        <v>#N/A</v>
      </c>
      <c r="HZ50" s="169" t="e">
        <f t="shared" si="106"/>
        <v>#N/A</v>
      </c>
      <c r="IA50" s="169" t="e">
        <f t="shared" si="105"/>
        <v>#N/A</v>
      </c>
      <c r="IB50" s="169" t="e">
        <f t="shared" si="105"/>
        <v>#N/A</v>
      </c>
      <c r="IC50" s="169" t="e">
        <f t="shared" si="105"/>
        <v>#N/A</v>
      </c>
      <c r="ID50" s="169" t="e">
        <f t="shared" si="105"/>
        <v>#N/A</v>
      </c>
      <c r="IE50" s="169" t="e">
        <f t="shared" si="105"/>
        <v>#N/A</v>
      </c>
      <c r="IF50" s="169" t="e">
        <f t="shared" si="105"/>
        <v>#N/A</v>
      </c>
      <c r="IG50" s="169" t="e">
        <f t="shared" si="105"/>
        <v>#N/A</v>
      </c>
      <c r="IH50" s="169" t="e">
        <f t="shared" si="105"/>
        <v>#N/A</v>
      </c>
      <c r="II50" s="169" t="e">
        <f t="shared" si="105"/>
        <v>#N/A</v>
      </c>
      <c r="IJ50" s="169" t="e">
        <f t="shared" si="105"/>
        <v>#N/A</v>
      </c>
      <c r="IK50" s="169" t="e">
        <f t="shared" si="105"/>
        <v>#N/A</v>
      </c>
      <c r="IL50" s="169" t="e">
        <f t="shared" si="105"/>
        <v>#N/A</v>
      </c>
      <c r="IM50" s="169" t="e">
        <f t="shared" si="105"/>
        <v>#N/A</v>
      </c>
      <c r="IN50" s="169" t="e">
        <f t="shared" si="105"/>
        <v>#N/A</v>
      </c>
      <c r="IO50" s="169" t="e">
        <f t="shared" si="105"/>
        <v>#N/A</v>
      </c>
      <c r="IP50" s="169" t="e">
        <f t="shared" si="78"/>
        <v>#N/A</v>
      </c>
      <c r="IQ50" s="169" t="e">
        <f t="shared" si="78"/>
        <v>#N/A</v>
      </c>
      <c r="IR50" s="169" t="e">
        <f t="shared" si="78"/>
        <v>#N/A</v>
      </c>
      <c r="IS50" s="169" t="e">
        <f t="shared" si="78"/>
        <v>#N/A</v>
      </c>
      <c r="IT50" s="169" t="e">
        <f t="shared" si="78"/>
        <v>#N/A</v>
      </c>
      <c r="IU50" s="169" t="e">
        <f t="shared" si="78"/>
        <v>#N/A</v>
      </c>
      <c r="IV50" s="169" t="e">
        <f t="shared" si="78"/>
        <v>#N/A</v>
      </c>
      <c r="IW50" s="169" t="e">
        <f t="shared" si="78"/>
        <v>#N/A</v>
      </c>
      <c r="IX50" s="169" t="e">
        <f t="shared" si="78"/>
        <v>#N/A</v>
      </c>
      <c r="IY50" s="169" t="e">
        <f t="shared" si="78"/>
        <v>#N/A</v>
      </c>
      <c r="IZ50" s="169" t="e">
        <f t="shared" si="78"/>
        <v>#N/A</v>
      </c>
      <c r="JA50" s="169" t="e">
        <f t="shared" si="78"/>
        <v>#N/A</v>
      </c>
      <c r="JB50" s="169" t="e">
        <f t="shared" si="78"/>
        <v>#N/A</v>
      </c>
      <c r="JC50" s="169" t="e">
        <f t="shared" si="87"/>
        <v>#N/A</v>
      </c>
      <c r="JD50" s="169" t="e">
        <f t="shared" si="87"/>
        <v>#N/A</v>
      </c>
      <c r="JE50" s="169" t="e">
        <f t="shared" si="88"/>
        <v>#N/A</v>
      </c>
      <c r="JF50" s="169" t="e">
        <f t="shared" si="88"/>
        <v>#N/A</v>
      </c>
      <c r="JG50" s="169" t="e">
        <f t="shared" si="88"/>
        <v>#N/A</v>
      </c>
      <c r="JH50" s="169" t="e">
        <f t="shared" si="88"/>
        <v>#N/A</v>
      </c>
      <c r="JI50" s="169" t="e">
        <f t="shared" si="88"/>
        <v>#N/A</v>
      </c>
      <c r="JJ50" s="169" t="e">
        <f t="shared" si="88"/>
        <v>#N/A</v>
      </c>
      <c r="JK50" s="169" t="e">
        <f t="shared" si="88"/>
        <v>#N/A</v>
      </c>
      <c r="JL50" s="169" t="e">
        <f t="shared" si="88"/>
        <v>#N/A</v>
      </c>
      <c r="JM50" s="169" t="e">
        <f t="shared" si="88"/>
        <v>#N/A</v>
      </c>
      <c r="JN50" s="169" t="e">
        <f t="shared" si="88"/>
        <v>#N/A</v>
      </c>
      <c r="JO50" s="169" t="e">
        <f t="shared" si="88"/>
        <v>#N/A</v>
      </c>
      <c r="JP50" s="169" t="e">
        <f t="shared" si="88"/>
        <v>#N/A</v>
      </c>
      <c r="JQ50" s="169" t="e">
        <f t="shared" si="88"/>
        <v>#N/A</v>
      </c>
      <c r="JR50" s="169" t="e">
        <f t="shared" si="88"/>
        <v>#N/A</v>
      </c>
      <c r="JS50" s="169" t="e">
        <f t="shared" si="88"/>
        <v>#N/A</v>
      </c>
      <c r="JT50" s="169" t="e">
        <f t="shared" si="79"/>
        <v>#N/A</v>
      </c>
      <c r="JU50" s="169" t="e">
        <f t="shared" si="79"/>
        <v>#N/A</v>
      </c>
      <c r="JV50" s="169" t="e">
        <f t="shared" si="79"/>
        <v>#N/A</v>
      </c>
      <c r="JW50" s="169" t="e">
        <f t="shared" si="79"/>
        <v>#N/A</v>
      </c>
      <c r="JX50" s="169" t="e">
        <f t="shared" si="79"/>
        <v>#N/A</v>
      </c>
      <c r="JY50" s="169" t="e">
        <f t="shared" si="79"/>
        <v>#N/A</v>
      </c>
      <c r="JZ50" s="169" t="e">
        <f t="shared" si="79"/>
        <v>#N/A</v>
      </c>
      <c r="KA50" s="169" t="e">
        <f t="shared" si="79"/>
        <v>#N/A</v>
      </c>
      <c r="KB50" s="169" t="e">
        <f t="shared" si="79"/>
        <v>#N/A</v>
      </c>
      <c r="KC50" s="169" t="e">
        <f t="shared" si="79"/>
        <v>#N/A</v>
      </c>
      <c r="KD50" s="169" t="e">
        <f t="shared" si="79"/>
        <v>#N/A</v>
      </c>
      <c r="KE50" s="169" t="e">
        <f t="shared" si="79"/>
        <v>#N/A</v>
      </c>
      <c r="KF50" s="169" t="e">
        <f t="shared" si="79"/>
        <v>#N/A</v>
      </c>
      <c r="KG50" s="169" t="e">
        <f t="shared" si="79"/>
        <v>#N/A</v>
      </c>
      <c r="KH50" s="169" t="e">
        <f t="shared" si="79"/>
        <v>#N/A</v>
      </c>
      <c r="KI50" s="169" t="e">
        <f t="shared" si="79"/>
        <v>#N/A</v>
      </c>
      <c r="KJ50" s="169" t="e">
        <f t="shared" si="89"/>
        <v>#N/A</v>
      </c>
      <c r="KK50" s="169" t="e">
        <f t="shared" si="89"/>
        <v>#N/A</v>
      </c>
      <c r="KL50" s="169" t="e">
        <f t="shared" si="89"/>
        <v>#N/A</v>
      </c>
      <c r="KM50" s="169" t="e">
        <f t="shared" si="89"/>
        <v>#N/A</v>
      </c>
      <c r="KN50" s="169" t="e">
        <f t="shared" si="89"/>
        <v>#N/A</v>
      </c>
      <c r="KO50" s="169" t="e">
        <f t="shared" si="89"/>
        <v>#N/A</v>
      </c>
      <c r="KP50" s="169" t="e">
        <f t="shared" si="89"/>
        <v>#N/A</v>
      </c>
      <c r="KQ50" s="169" t="e">
        <f t="shared" si="89"/>
        <v>#N/A</v>
      </c>
      <c r="KR50" s="169" t="e">
        <f t="shared" si="89"/>
        <v>#N/A</v>
      </c>
      <c r="KS50" s="169" t="e">
        <f t="shared" si="89"/>
        <v>#N/A</v>
      </c>
      <c r="KT50" s="169" t="e">
        <f t="shared" si="89"/>
        <v>#N/A</v>
      </c>
      <c r="KU50" s="169" t="e">
        <f t="shared" si="89"/>
        <v>#N/A</v>
      </c>
      <c r="KV50" s="169" t="e">
        <f t="shared" si="89"/>
        <v>#N/A</v>
      </c>
      <c r="KW50" s="169" t="e">
        <f t="shared" si="89"/>
        <v>#N/A</v>
      </c>
      <c r="KX50" s="169" t="e">
        <f t="shared" si="89"/>
        <v>#N/A</v>
      </c>
      <c r="KY50" s="169" t="e">
        <f t="shared" si="89"/>
        <v>#N/A</v>
      </c>
      <c r="KZ50" s="169" t="e">
        <f t="shared" si="80"/>
        <v>#N/A</v>
      </c>
      <c r="LA50" s="169" t="e">
        <f t="shared" si="80"/>
        <v>#N/A</v>
      </c>
      <c r="LB50" s="169" t="e">
        <f t="shared" si="80"/>
        <v>#N/A</v>
      </c>
      <c r="LC50" s="169" t="e">
        <f t="shared" si="80"/>
        <v>#N/A</v>
      </c>
      <c r="LD50" s="169" t="e">
        <f t="shared" si="80"/>
        <v>#N/A</v>
      </c>
      <c r="LE50" s="169" t="e">
        <f t="shared" si="80"/>
        <v>#N/A</v>
      </c>
      <c r="LF50" s="169" t="e">
        <f t="shared" si="80"/>
        <v>#N/A</v>
      </c>
      <c r="LG50" s="169" t="e">
        <f t="shared" si="80"/>
        <v>#N/A</v>
      </c>
      <c r="LH50" s="169" t="e">
        <f t="shared" si="80"/>
        <v>#N/A</v>
      </c>
      <c r="LI50" s="169" t="e">
        <f t="shared" si="80"/>
        <v>#N/A</v>
      </c>
      <c r="LJ50" s="169" t="e">
        <f t="shared" si="80"/>
        <v>#N/A</v>
      </c>
      <c r="LK50" s="169" t="e">
        <f t="shared" si="80"/>
        <v>#N/A</v>
      </c>
      <c r="LL50" s="169" t="e">
        <f t="shared" si="80"/>
        <v>#N/A</v>
      </c>
      <c r="LM50" s="169" t="e">
        <f t="shared" si="80"/>
        <v>#N/A</v>
      </c>
      <c r="LN50" s="169" t="e">
        <f t="shared" si="90"/>
        <v>#N/A</v>
      </c>
      <c r="LO50" s="169" t="e">
        <f t="shared" si="90"/>
        <v>#N/A</v>
      </c>
      <c r="LP50" s="169" t="e">
        <f t="shared" si="90"/>
        <v>#N/A</v>
      </c>
      <c r="LQ50" s="169" t="e">
        <f t="shared" si="91"/>
        <v>#N/A</v>
      </c>
      <c r="LR50" s="169" t="e">
        <f t="shared" si="91"/>
        <v>#N/A</v>
      </c>
      <c r="LS50" s="169" t="e">
        <f t="shared" si="91"/>
        <v>#N/A</v>
      </c>
      <c r="LT50" s="169" t="e">
        <f t="shared" si="91"/>
        <v>#N/A</v>
      </c>
      <c r="LU50" s="169" t="e">
        <f t="shared" si="91"/>
        <v>#N/A</v>
      </c>
      <c r="LV50" s="169" t="e">
        <f t="shared" si="91"/>
        <v>#N/A</v>
      </c>
      <c r="LW50" s="169" t="e">
        <f t="shared" si="91"/>
        <v>#N/A</v>
      </c>
      <c r="LX50" s="169" t="e">
        <f t="shared" si="91"/>
        <v>#N/A</v>
      </c>
      <c r="LY50" s="169" t="e">
        <f t="shared" si="91"/>
        <v>#N/A</v>
      </c>
      <c r="LZ50" s="169" t="e">
        <f t="shared" si="91"/>
        <v>#N/A</v>
      </c>
      <c r="MA50" s="169" t="e">
        <f t="shared" si="91"/>
        <v>#N/A</v>
      </c>
      <c r="MB50" s="169" t="e">
        <f t="shared" si="91"/>
        <v>#N/A</v>
      </c>
      <c r="MC50" s="169" t="e">
        <f t="shared" si="91"/>
        <v>#N/A</v>
      </c>
      <c r="MD50" s="169" t="e">
        <f t="shared" si="91"/>
        <v>#N/A</v>
      </c>
      <c r="ME50" s="169" t="e">
        <f t="shared" si="91"/>
        <v>#N/A</v>
      </c>
      <c r="MF50" s="169" t="e">
        <f t="shared" si="81"/>
        <v>#N/A</v>
      </c>
      <c r="MG50" s="169" t="e">
        <f t="shared" si="81"/>
        <v>#N/A</v>
      </c>
      <c r="MH50" s="169" t="e">
        <f t="shared" si="81"/>
        <v>#N/A</v>
      </c>
      <c r="MI50" s="169" t="e">
        <f t="shared" si="81"/>
        <v>#N/A</v>
      </c>
      <c r="MJ50" s="169" t="e">
        <f t="shared" si="81"/>
        <v>#N/A</v>
      </c>
      <c r="MK50" s="169" t="e">
        <f t="shared" si="81"/>
        <v>#N/A</v>
      </c>
      <c r="ML50" s="169" t="e">
        <f t="shared" si="81"/>
        <v>#N/A</v>
      </c>
      <c r="MM50" s="169" t="e">
        <f t="shared" si="81"/>
        <v>#N/A</v>
      </c>
      <c r="MN50" s="169" t="e">
        <f t="shared" si="81"/>
        <v>#N/A</v>
      </c>
      <c r="MO50" s="169" t="e">
        <f t="shared" si="81"/>
        <v>#N/A</v>
      </c>
      <c r="MP50" s="169" t="e">
        <f t="shared" si="81"/>
        <v>#N/A</v>
      </c>
      <c r="MQ50" s="169" t="e">
        <f t="shared" si="81"/>
        <v>#N/A</v>
      </c>
      <c r="MR50" s="169" t="e">
        <f t="shared" si="81"/>
        <v>#N/A</v>
      </c>
      <c r="MS50" s="169" t="e">
        <f t="shared" si="81"/>
        <v>#N/A</v>
      </c>
      <c r="MT50" s="169" t="e">
        <f t="shared" si="81"/>
        <v>#N/A</v>
      </c>
      <c r="MU50" s="169" t="e">
        <f t="shared" si="81"/>
        <v>#N/A</v>
      </c>
      <c r="MV50" s="169" t="e">
        <f t="shared" si="92"/>
        <v>#N/A</v>
      </c>
      <c r="MW50" s="169" t="e">
        <f t="shared" si="92"/>
        <v>#N/A</v>
      </c>
      <c r="MX50" s="169" t="e">
        <f t="shared" si="92"/>
        <v>#N/A</v>
      </c>
      <c r="MY50" s="169" t="e">
        <f t="shared" si="92"/>
        <v>#N/A</v>
      </c>
      <c r="MZ50" s="169" t="e">
        <f t="shared" si="92"/>
        <v>#N/A</v>
      </c>
      <c r="NA50" s="169" t="e">
        <f t="shared" si="92"/>
        <v>#N/A</v>
      </c>
      <c r="NB50" s="169" t="e">
        <f t="shared" si="92"/>
        <v>#N/A</v>
      </c>
      <c r="NC50" s="169" t="e">
        <f t="shared" si="92"/>
        <v>#N/A</v>
      </c>
      <c r="ND50" s="169" t="e">
        <f t="shared" si="92"/>
        <v>#N/A</v>
      </c>
      <c r="NE50" s="169" t="e">
        <f t="shared" si="92"/>
        <v>#N/A</v>
      </c>
      <c r="NF50" s="169" t="e">
        <f t="shared" si="92"/>
        <v>#N/A</v>
      </c>
      <c r="NG50" s="169" t="e">
        <f t="shared" si="92"/>
        <v>#N/A</v>
      </c>
      <c r="NH50" s="169" t="e">
        <f t="shared" si="92"/>
        <v>#N/A</v>
      </c>
      <c r="NI50" s="169" t="e">
        <f t="shared" si="92"/>
        <v>#N/A</v>
      </c>
      <c r="NJ50" s="169" t="e">
        <f t="shared" si="92"/>
        <v>#N/A</v>
      </c>
      <c r="NK50" s="169" t="e">
        <f t="shared" si="92"/>
        <v>#N/A</v>
      </c>
      <c r="NL50" s="169" t="e">
        <f t="shared" si="82"/>
        <v>#N/A</v>
      </c>
      <c r="NM50" s="169" t="e">
        <f t="shared" si="82"/>
        <v>#N/A</v>
      </c>
      <c r="NN50" s="169" t="e">
        <f t="shared" si="82"/>
        <v>#N/A</v>
      </c>
      <c r="NO50" s="169" t="e">
        <f t="shared" si="82"/>
        <v>#N/A</v>
      </c>
      <c r="NP50" s="169" t="e">
        <f t="shared" si="82"/>
        <v>#N/A</v>
      </c>
      <c r="NQ50" s="169" t="e">
        <f t="shared" si="82"/>
        <v>#N/A</v>
      </c>
      <c r="NR50" s="169" t="e">
        <f t="shared" si="82"/>
        <v>#N/A</v>
      </c>
      <c r="NS50" s="169" t="e">
        <f t="shared" si="82"/>
        <v>#N/A</v>
      </c>
      <c r="NT50" s="169" t="e">
        <f t="shared" si="82"/>
        <v>#N/A</v>
      </c>
      <c r="NU50" s="169" t="e">
        <f t="shared" si="82"/>
        <v>#N/A</v>
      </c>
      <c r="NV50" s="169" t="e">
        <f t="shared" si="82"/>
        <v>#N/A</v>
      </c>
      <c r="NW50" s="169" t="e">
        <f t="shared" si="82"/>
        <v>#N/A</v>
      </c>
      <c r="NX50" s="169" t="e">
        <f t="shared" si="82"/>
        <v>#N/A</v>
      </c>
      <c r="NY50" s="169" t="e">
        <f t="shared" si="82"/>
        <v>#N/A</v>
      </c>
      <c r="NZ50" s="169" t="e">
        <f t="shared" si="93"/>
        <v>#N/A</v>
      </c>
      <c r="OA50" s="169" t="e">
        <f t="shared" si="93"/>
        <v>#N/A</v>
      </c>
      <c r="OB50" s="169" t="e">
        <f t="shared" si="93"/>
        <v>#N/A</v>
      </c>
      <c r="OC50" s="169" t="e">
        <f t="shared" si="94"/>
        <v>#N/A</v>
      </c>
      <c r="OD50" s="169" t="e">
        <f t="shared" si="94"/>
        <v>#N/A</v>
      </c>
      <c r="OE50" s="169" t="e">
        <f t="shared" si="94"/>
        <v>#N/A</v>
      </c>
      <c r="OF50" s="169" t="e">
        <f t="shared" si="94"/>
        <v>#N/A</v>
      </c>
      <c r="OG50" s="169" t="e">
        <f t="shared" si="94"/>
        <v>#N/A</v>
      </c>
      <c r="OH50" s="169" t="e">
        <f t="shared" si="94"/>
        <v>#N/A</v>
      </c>
      <c r="OI50" s="169" t="e">
        <f t="shared" si="94"/>
        <v>#N/A</v>
      </c>
      <c r="OJ50" s="169" t="e">
        <f t="shared" si="94"/>
        <v>#N/A</v>
      </c>
      <c r="OK50" s="169" t="e">
        <f t="shared" si="94"/>
        <v>#N/A</v>
      </c>
      <c r="OL50" s="169" t="e">
        <f t="shared" si="94"/>
        <v>#N/A</v>
      </c>
      <c r="OM50" s="169" t="e">
        <f t="shared" si="94"/>
        <v>#N/A</v>
      </c>
      <c r="ON50" s="169" t="e">
        <f t="shared" si="94"/>
        <v>#N/A</v>
      </c>
      <c r="OO50" s="169" t="e">
        <f t="shared" si="94"/>
        <v>#N/A</v>
      </c>
      <c r="OP50" s="169" t="e">
        <f t="shared" si="94"/>
        <v>#N/A</v>
      </c>
      <c r="OQ50" s="169" t="e">
        <f t="shared" si="94"/>
        <v>#N/A</v>
      </c>
      <c r="OR50" s="169" t="e">
        <f t="shared" si="83"/>
        <v>#N/A</v>
      </c>
      <c r="OS50" s="169" t="e">
        <f t="shared" si="83"/>
        <v>#N/A</v>
      </c>
      <c r="OT50" s="169" t="e">
        <f t="shared" si="83"/>
        <v>#N/A</v>
      </c>
      <c r="OU50" s="169" t="e">
        <f t="shared" si="83"/>
        <v>#N/A</v>
      </c>
      <c r="OV50" s="169" t="e">
        <f t="shared" si="83"/>
        <v>#N/A</v>
      </c>
      <c r="OW50" s="169" t="e">
        <f t="shared" si="83"/>
        <v>#N/A</v>
      </c>
      <c r="OX50" s="169" t="e">
        <f t="shared" si="83"/>
        <v>#N/A</v>
      </c>
      <c r="OY50" s="169" t="e">
        <f t="shared" si="83"/>
        <v>#N/A</v>
      </c>
      <c r="OZ50" s="169" t="e">
        <f t="shared" si="83"/>
        <v>#N/A</v>
      </c>
      <c r="PA50" s="169" t="e">
        <f t="shared" si="83"/>
        <v>#N/A</v>
      </c>
      <c r="PB50" s="169" t="e">
        <f t="shared" si="83"/>
        <v>#N/A</v>
      </c>
      <c r="PC50" s="169" t="e">
        <f t="shared" si="83"/>
        <v>#N/A</v>
      </c>
      <c r="PD50" s="169" t="e">
        <f t="shared" si="83"/>
        <v>#N/A</v>
      </c>
      <c r="PE50" s="169" t="e">
        <f t="shared" si="83"/>
        <v>#N/A</v>
      </c>
      <c r="PF50" s="169" t="e">
        <f t="shared" si="83"/>
        <v>#N/A</v>
      </c>
      <c r="PG50" s="169" t="e">
        <f t="shared" si="83"/>
        <v>#N/A</v>
      </c>
      <c r="PH50" s="169" t="e">
        <f t="shared" si="95"/>
        <v>#N/A</v>
      </c>
      <c r="PI50" s="169" t="e">
        <f t="shared" si="95"/>
        <v>#N/A</v>
      </c>
      <c r="PJ50" s="169" t="e">
        <f t="shared" si="95"/>
        <v>#N/A</v>
      </c>
      <c r="PK50" s="169" t="e">
        <f t="shared" si="95"/>
        <v>#N/A</v>
      </c>
      <c r="PL50" s="169" t="e">
        <f t="shared" si="95"/>
        <v>#N/A</v>
      </c>
      <c r="PM50" s="169" t="e">
        <f t="shared" si="95"/>
        <v>#N/A</v>
      </c>
      <c r="PN50" s="169" t="e">
        <f t="shared" si="95"/>
        <v>#N/A</v>
      </c>
      <c r="PO50" s="169" t="e">
        <f t="shared" si="95"/>
        <v>#N/A</v>
      </c>
    </row>
    <row r="51" spans="1:431" hidden="1" x14ac:dyDescent="0.75">
      <c r="A51" s="390"/>
      <c r="B51" s="396" t="str">
        <f>IF($R51="","",ROUND(_xlfn.NORM.INV(ABS(VLOOKUP($T$1,VLookups!$A$43:$B$44,2,FALSE)-B$2),$N51,$R51),0))</f>
        <v/>
      </c>
      <c r="C51" s="403" t="str">
        <f t="shared" si="96"/>
        <v/>
      </c>
      <c r="D51" s="404" t="str">
        <f t="shared" si="97"/>
        <v/>
      </c>
      <c r="E51" s="109"/>
      <c r="F51" s="117"/>
      <c r="G51" s="122" t="str">
        <f t="shared" si="32"/>
        <v/>
      </c>
      <c r="H51" s="95"/>
      <c r="I51" s="122" t="str">
        <f t="shared" si="33"/>
        <v/>
      </c>
      <c r="J51" s="117"/>
      <c r="K51" s="110"/>
      <c r="L51" s="124" t="str">
        <f t="shared" si="0"/>
        <v/>
      </c>
      <c r="M51" s="124" t="str">
        <f t="shared" si="1"/>
        <v/>
      </c>
      <c r="N51" s="73" t="str">
        <f t="shared" si="34"/>
        <v/>
      </c>
      <c r="O51" s="23"/>
      <c r="P51" s="57"/>
      <c r="Q51" s="280"/>
      <c r="R51" s="74" t="str">
        <f>IF(AND(G51&gt;0,H51&gt;0,I51&gt;0),IF(ISBLANK(Q51),IF(ISBLANK(O51),"",(I51-G51)*VLOOKUP(O51,VLookups!$A$4:$B$13,2,FALSE)),Q51),"")</f>
        <v/>
      </c>
      <c r="S51" s="75" t="str">
        <f t="shared" si="2"/>
        <v/>
      </c>
      <c r="T51" s="95"/>
      <c r="U51" s="270" t="str">
        <f>IF(AND(T51&gt;0,H51&gt;0,NOT(R51="")),ABS(VLOOKUP($T$1,VLookups!$A$43:$B$44,2,FALSE)-_xlfn.NORM.DIST(T51,N51,R51,TRUE)),"")</f>
        <v/>
      </c>
      <c r="V51" s="94" t="str">
        <f>IF(AND($G51&gt;0,$H51&gt;0,$I51&gt;0,NOT(ISBLANK($O51))),_xlfn.NORM.INV(ABS(VLOOKUP($T$1,VLookups!$A$43:$B$44,2,FALSE)-V$3),$N51,$R51),"")</f>
        <v/>
      </c>
      <c r="W51" s="93" t="str">
        <f>IF(AND($G51&gt;0,$H51&gt;0,$I51&gt;0,NOT(ISBLANK($O51))),_xlfn.NORM.INV(ABS(VLOOKUP($T$1,VLookups!$A$43:$B$44,2,FALSE)-W$3),$N51,$R51),"")</f>
        <v/>
      </c>
      <c r="X51" s="94" t="str">
        <f>IF(AND($G51&gt;0,$H51&gt;0,$I51&gt;0,NOT(ISBLANK($O51))),_xlfn.NORM.INV(ABS(VLOOKUP($T$1,VLookups!$A$43:$B$44,2,FALSE)-X$3),$N51,$R51),"")</f>
        <v/>
      </c>
      <c r="Y51" s="93" t="str">
        <f>IF(AND($G51&gt;0,$H51&gt;0,$I51&gt;0,NOT(ISBLANK($O51))),_xlfn.NORM.INV(ABS(VLOOKUP($T$1,VLookups!$A$43:$B$44,2,FALSE)-Y$3),$N51,$R51),"")</f>
        <v/>
      </c>
      <c r="Z51" s="94" t="str">
        <f>IF(AND($G51&gt;0,$H51&gt;0,$I51&gt;0,NOT(ISBLANK($O51))),_xlfn.NORM.INV(ABS(VLOOKUP($T$1,VLookups!$A$43:$B$44,2,FALSE)-Z$3),$N51,$R51),"")</f>
        <v/>
      </c>
      <c r="AA51" s="93" t="str">
        <f>IF(AND($G51&gt;0,$H51&gt;0,$I51&gt;0,NOT(ISBLANK($O51))),_xlfn.NORM.INV(ABS(VLOOKUP($T$1,VLookups!$A$43:$B$44,2,FALSE)-AA$3),$N51,$R51),"")</f>
        <v/>
      </c>
      <c r="AB51" s="5"/>
      <c r="AC51" s="168" t="str">
        <f t="shared" si="35"/>
        <v/>
      </c>
      <c r="AD51" s="49" t="str">
        <f t="shared" si="104"/>
        <v/>
      </c>
      <c r="AE51" s="49" t="str">
        <f t="shared" si="104"/>
        <v/>
      </c>
      <c r="AF51" s="49" t="str">
        <f t="shared" si="104"/>
        <v/>
      </c>
      <c r="AG51" s="49" t="str">
        <f t="shared" si="104"/>
        <v/>
      </c>
      <c r="AH51" s="49" t="str">
        <f t="shared" si="104"/>
        <v/>
      </c>
      <c r="AI51" s="49" t="str">
        <f t="shared" si="104"/>
        <v/>
      </c>
      <c r="AJ51" s="49" t="str">
        <f t="shared" si="104"/>
        <v/>
      </c>
      <c r="AK51" s="49" t="str">
        <f t="shared" si="104"/>
        <v/>
      </c>
      <c r="AL51" s="49" t="str">
        <f t="shared" si="104"/>
        <v/>
      </c>
      <c r="AM51" s="49" t="str">
        <f t="shared" si="104"/>
        <v/>
      </c>
      <c r="AN51" s="49" t="str">
        <f t="shared" si="104"/>
        <v/>
      </c>
      <c r="AO51" s="49" t="str">
        <f t="shared" si="104"/>
        <v/>
      </c>
      <c r="AP51" s="49" t="str">
        <f t="shared" si="104"/>
        <v/>
      </c>
      <c r="AQ51" s="49" t="str">
        <f t="shared" si="104"/>
        <v/>
      </c>
      <c r="AR51" s="49" t="str">
        <f t="shared" si="104"/>
        <v/>
      </c>
      <c r="AS51" s="49" t="str">
        <f t="shared" si="104"/>
        <v/>
      </c>
      <c r="AT51" s="49" t="str">
        <f t="shared" si="100"/>
        <v/>
      </c>
      <c r="AU51" s="49" t="str">
        <f t="shared" si="100"/>
        <v/>
      </c>
      <c r="AV51" s="49" t="str">
        <f t="shared" si="100"/>
        <v/>
      </c>
      <c r="AW51" s="49" t="str">
        <f t="shared" si="100"/>
        <v/>
      </c>
      <c r="AX51" s="49" t="str">
        <f t="shared" si="100"/>
        <v/>
      </c>
      <c r="AY51" s="49" t="str">
        <f t="shared" si="100"/>
        <v/>
      </c>
      <c r="AZ51" s="49" t="str">
        <f t="shared" si="100"/>
        <v/>
      </c>
      <c r="BA51" s="49" t="str">
        <f t="shared" si="100"/>
        <v/>
      </c>
      <c r="BB51" s="49" t="str">
        <f t="shared" si="100"/>
        <v/>
      </c>
      <c r="BC51" s="49" t="str">
        <f t="shared" si="100"/>
        <v/>
      </c>
      <c r="BD51" s="49" t="str">
        <f t="shared" si="100"/>
        <v/>
      </c>
      <c r="BE51" s="49" t="str">
        <f t="shared" si="100"/>
        <v/>
      </c>
      <c r="BF51" s="49" t="str">
        <f t="shared" si="100"/>
        <v/>
      </c>
      <c r="BG51" s="49" t="str">
        <f t="shared" si="100"/>
        <v/>
      </c>
      <c r="BH51" s="49" t="str">
        <f t="shared" si="100"/>
        <v/>
      </c>
      <c r="BI51" s="49" t="str">
        <f t="shared" si="101"/>
        <v/>
      </c>
      <c r="BJ51" s="49" t="str">
        <f t="shared" si="101"/>
        <v/>
      </c>
      <c r="BK51" s="49" t="str">
        <f t="shared" si="101"/>
        <v/>
      </c>
      <c r="BL51" s="49" t="str">
        <f t="shared" si="101"/>
        <v/>
      </c>
      <c r="BM51" s="49" t="str">
        <f t="shared" si="101"/>
        <v/>
      </c>
      <c r="BN51" s="49" t="str">
        <f t="shared" si="101"/>
        <v/>
      </c>
      <c r="BO51" s="49" t="str">
        <f t="shared" si="101"/>
        <v/>
      </c>
      <c r="BP51" s="49" t="str">
        <f t="shared" si="101"/>
        <v/>
      </c>
      <c r="BQ51" s="49" t="str">
        <f t="shared" si="101"/>
        <v/>
      </c>
      <c r="BR51" s="49" t="str">
        <f t="shared" si="101"/>
        <v/>
      </c>
      <c r="BS51" s="49" t="str">
        <f t="shared" si="101"/>
        <v/>
      </c>
      <c r="BT51" s="49" t="str">
        <f t="shared" si="101"/>
        <v/>
      </c>
      <c r="BU51" s="49" t="str">
        <f t="shared" si="101"/>
        <v/>
      </c>
      <c r="BV51" s="49" t="str">
        <f t="shared" si="101"/>
        <v/>
      </c>
      <c r="BW51" s="49" t="str">
        <f t="shared" si="101"/>
        <v/>
      </c>
      <c r="BX51" s="49" t="str">
        <f t="shared" si="101"/>
        <v/>
      </c>
      <c r="BY51" s="49" t="str">
        <f t="shared" si="99"/>
        <v/>
      </c>
      <c r="BZ51" s="49" t="str">
        <f t="shared" si="99"/>
        <v/>
      </c>
      <c r="CA51" s="49" t="str">
        <f t="shared" si="99"/>
        <v/>
      </c>
      <c r="CB51" s="49" t="str">
        <f t="shared" si="99"/>
        <v/>
      </c>
      <c r="CC51" s="49" t="str">
        <f t="shared" si="99"/>
        <v/>
      </c>
      <c r="CD51" s="49" t="str">
        <f t="shared" si="99"/>
        <v/>
      </c>
      <c r="CE51" s="49" t="str">
        <f t="shared" si="99"/>
        <v/>
      </c>
      <c r="CF51" s="49" t="str">
        <f t="shared" si="99"/>
        <v/>
      </c>
      <c r="CG51" s="49" t="str">
        <f t="shared" si="99"/>
        <v/>
      </c>
      <c r="CH51" s="49" t="str">
        <f t="shared" si="99"/>
        <v/>
      </c>
      <c r="CI51" s="49" t="str">
        <f t="shared" si="99"/>
        <v/>
      </c>
      <c r="CJ51" s="49" t="str">
        <f t="shared" si="102"/>
        <v/>
      </c>
      <c r="CK51" s="49" t="str">
        <f t="shared" si="102"/>
        <v/>
      </c>
      <c r="CL51" s="49" t="str">
        <f t="shared" si="102"/>
        <v/>
      </c>
      <c r="CM51" s="49" t="str">
        <f t="shared" si="102"/>
        <v/>
      </c>
      <c r="CN51" s="49" t="str">
        <f t="shared" si="102"/>
        <v/>
      </c>
      <c r="CO51" s="49" t="str">
        <f t="shared" si="102"/>
        <v/>
      </c>
      <c r="CP51" s="49" t="str">
        <f t="shared" si="102"/>
        <v/>
      </c>
      <c r="CQ51" s="49" t="str">
        <f t="shared" si="102"/>
        <v/>
      </c>
      <c r="CR51" s="49" t="str">
        <f t="shared" si="102"/>
        <v/>
      </c>
      <c r="CS51" s="49" t="str">
        <f t="shared" si="102"/>
        <v/>
      </c>
      <c r="CT51" s="49" t="str">
        <f t="shared" si="102"/>
        <v/>
      </c>
      <c r="CU51" s="49" t="str">
        <f t="shared" si="102"/>
        <v/>
      </c>
      <c r="CV51" s="49" t="str">
        <f t="shared" si="102"/>
        <v/>
      </c>
      <c r="CW51" s="49" t="str">
        <f t="shared" si="102"/>
        <v/>
      </c>
      <c r="CX51" s="49" t="str">
        <f t="shared" si="102"/>
        <v/>
      </c>
      <c r="CY51" s="49" t="str">
        <f t="shared" si="102"/>
        <v/>
      </c>
      <c r="CZ51" s="49" t="str">
        <f t="shared" si="103"/>
        <v/>
      </c>
      <c r="DA51" s="49" t="str">
        <f t="shared" si="103"/>
        <v/>
      </c>
      <c r="DB51" s="49" t="str">
        <f t="shared" si="103"/>
        <v/>
      </c>
      <c r="DC51" s="49" t="str">
        <f t="shared" si="103"/>
        <v/>
      </c>
      <c r="DD51" s="49" t="str">
        <f t="shared" si="103"/>
        <v/>
      </c>
      <c r="DE51" s="49" t="str">
        <f t="shared" si="103"/>
        <v/>
      </c>
      <c r="DF51" s="49" t="str">
        <f t="shared" si="103"/>
        <v/>
      </c>
      <c r="DG51" s="49" t="str">
        <f t="shared" si="103"/>
        <v/>
      </c>
      <c r="DH51" s="49" t="str">
        <f t="shared" si="103"/>
        <v/>
      </c>
      <c r="DI51" s="49" t="str">
        <f t="shared" si="103"/>
        <v/>
      </c>
      <c r="DJ51" s="49" t="str">
        <f t="shared" si="103"/>
        <v/>
      </c>
      <c r="DK51" s="49" t="str">
        <f t="shared" si="103"/>
        <v/>
      </c>
      <c r="DL51" s="49" t="str">
        <f t="shared" si="103"/>
        <v/>
      </c>
      <c r="DM51" s="49" t="str">
        <f t="shared" si="103"/>
        <v/>
      </c>
      <c r="DN51" s="49" t="str">
        <f t="shared" si="103"/>
        <v/>
      </c>
      <c r="DO51" s="49" t="str">
        <f t="shared" si="103"/>
        <v/>
      </c>
      <c r="DP51" s="49" t="str">
        <f t="shared" si="84"/>
        <v/>
      </c>
      <c r="DQ51" s="49" t="str">
        <f t="shared" ref="DQ51:DY51" si="107">IF(ISNONTEXT($AC51),DR51-$AC51,"")</f>
        <v/>
      </c>
      <c r="DR51" s="49" t="str">
        <f t="shared" si="107"/>
        <v/>
      </c>
      <c r="DS51" s="49" t="str">
        <f t="shared" si="107"/>
        <v/>
      </c>
      <c r="DT51" s="49" t="str">
        <f t="shared" si="107"/>
        <v/>
      </c>
      <c r="DU51" s="49" t="str">
        <f t="shared" si="107"/>
        <v/>
      </c>
      <c r="DV51" s="49" t="str">
        <f t="shared" si="107"/>
        <v/>
      </c>
      <c r="DW51" s="49" t="str">
        <f t="shared" si="107"/>
        <v/>
      </c>
      <c r="DX51" s="49" t="str">
        <f t="shared" si="107"/>
        <v/>
      </c>
      <c r="DY51" s="49" t="str">
        <f t="shared" si="107"/>
        <v/>
      </c>
      <c r="DZ51" s="183" t="str">
        <f t="shared" si="37"/>
        <v/>
      </c>
      <c r="EA51" s="49" t="str">
        <f t="shared" si="98"/>
        <v/>
      </c>
      <c r="EB51" s="49" t="str">
        <f t="shared" si="98"/>
        <v/>
      </c>
      <c r="EC51" s="49" t="str">
        <f t="shared" si="98"/>
        <v/>
      </c>
      <c r="ED51" s="49" t="str">
        <f t="shared" si="98"/>
        <v/>
      </c>
      <c r="EE51" s="49" t="str">
        <f t="shared" si="98"/>
        <v/>
      </c>
      <c r="EF51" s="49" t="str">
        <f t="shared" si="98"/>
        <v/>
      </c>
      <c r="EG51" s="49" t="str">
        <f t="shared" si="98"/>
        <v/>
      </c>
      <c r="EH51" s="49" t="str">
        <f t="shared" si="98"/>
        <v/>
      </c>
      <c r="EI51" s="49" t="str">
        <f t="shared" si="98"/>
        <v/>
      </c>
      <c r="EJ51" s="49" t="str">
        <f t="shared" si="98"/>
        <v/>
      </c>
      <c r="EK51" s="49" t="str">
        <f t="shared" si="98"/>
        <v/>
      </c>
      <c r="EL51" s="49" t="str">
        <f t="shared" si="98"/>
        <v/>
      </c>
      <c r="EM51" s="49" t="str">
        <f t="shared" si="98"/>
        <v/>
      </c>
      <c r="EN51" s="49" t="str">
        <f t="shared" si="98"/>
        <v/>
      </c>
      <c r="EO51" s="49" t="str">
        <f t="shared" si="98"/>
        <v/>
      </c>
      <c r="EP51" s="49" t="str">
        <f t="shared" si="86"/>
        <v/>
      </c>
      <c r="EQ51" s="49" t="str">
        <f t="shared" si="86"/>
        <v/>
      </c>
      <c r="ER51" s="49" t="str">
        <f t="shared" si="86"/>
        <v/>
      </c>
      <c r="ES51" s="49" t="str">
        <f t="shared" si="86"/>
        <v/>
      </c>
      <c r="ET51" s="49" t="str">
        <f t="shared" si="86"/>
        <v/>
      </c>
      <c r="EU51" s="49" t="str">
        <f t="shared" si="86"/>
        <v/>
      </c>
      <c r="EV51" s="49" t="str">
        <f t="shared" si="86"/>
        <v/>
      </c>
      <c r="EW51" s="49" t="str">
        <f t="shared" si="86"/>
        <v/>
      </c>
      <c r="EX51" s="49" t="str">
        <f t="shared" si="86"/>
        <v/>
      </c>
      <c r="EY51" s="49" t="str">
        <f t="shared" si="86"/>
        <v/>
      </c>
      <c r="EZ51" s="49" t="str">
        <f t="shared" si="86"/>
        <v/>
      </c>
      <c r="FA51" s="49" t="str">
        <f t="shared" si="86"/>
        <v/>
      </c>
      <c r="FB51" s="49" t="str">
        <f t="shared" si="86"/>
        <v/>
      </c>
      <c r="FC51" s="49" t="str">
        <f t="shared" si="86"/>
        <v/>
      </c>
      <c r="FD51" s="49" t="str">
        <f t="shared" si="73"/>
        <v/>
      </c>
      <c r="FE51" s="49" t="str">
        <f t="shared" si="73"/>
        <v/>
      </c>
      <c r="FF51" s="49" t="str">
        <f t="shared" si="73"/>
        <v/>
      </c>
      <c r="FG51" s="49" t="str">
        <f t="shared" si="73"/>
        <v/>
      </c>
      <c r="FH51" s="49" t="str">
        <f t="shared" si="73"/>
        <v/>
      </c>
      <c r="FI51" s="49" t="str">
        <f t="shared" si="73"/>
        <v/>
      </c>
      <c r="FJ51" s="49" t="str">
        <f t="shared" si="73"/>
        <v/>
      </c>
      <c r="FK51" s="49" t="str">
        <f t="shared" si="73"/>
        <v/>
      </c>
      <c r="FL51" s="49" t="str">
        <f t="shared" si="73"/>
        <v/>
      </c>
      <c r="FM51" s="49" t="str">
        <f t="shared" si="73"/>
        <v/>
      </c>
      <c r="FN51" s="49" t="str">
        <f t="shared" si="73"/>
        <v/>
      </c>
      <c r="FO51" s="49" t="str">
        <f t="shared" si="73"/>
        <v/>
      </c>
      <c r="FP51" s="49" t="str">
        <f t="shared" si="73"/>
        <v/>
      </c>
      <c r="FQ51" s="49" t="str">
        <f t="shared" ref="FQ51:GF67" si="108">IF(ISNONTEXT($AC51),FP51+$AC51,"")</f>
        <v/>
      </c>
      <c r="FR51" s="49" t="str">
        <f t="shared" si="108"/>
        <v/>
      </c>
      <c r="FS51" s="49" t="str">
        <f t="shared" si="108"/>
        <v/>
      </c>
      <c r="FT51" s="49" t="str">
        <f t="shared" si="74"/>
        <v/>
      </c>
      <c r="FU51" s="49" t="str">
        <f t="shared" si="74"/>
        <v/>
      </c>
      <c r="FV51" s="49" t="str">
        <f t="shared" si="74"/>
        <v/>
      </c>
      <c r="FW51" s="49" t="str">
        <f t="shared" si="74"/>
        <v/>
      </c>
      <c r="FX51" s="49" t="str">
        <f t="shared" si="74"/>
        <v/>
      </c>
      <c r="FY51" s="49" t="str">
        <f t="shared" si="74"/>
        <v/>
      </c>
      <c r="FZ51" s="49" t="str">
        <f t="shared" si="74"/>
        <v/>
      </c>
      <c r="GA51" s="49" t="str">
        <f t="shared" si="74"/>
        <v/>
      </c>
      <c r="GB51" s="49" t="str">
        <f t="shared" si="74"/>
        <v/>
      </c>
      <c r="GC51" s="49" t="str">
        <f t="shared" si="74"/>
        <v/>
      </c>
      <c r="GD51" s="49" t="str">
        <f t="shared" si="74"/>
        <v/>
      </c>
      <c r="GE51" s="49" t="str">
        <f t="shared" si="74"/>
        <v/>
      </c>
      <c r="GF51" s="49" t="str">
        <f t="shared" si="74"/>
        <v/>
      </c>
      <c r="GG51" s="49" t="str">
        <f t="shared" ref="GG51:GV67" si="109">IF(ISNONTEXT($AC51),GF51+$AC51,"")</f>
        <v/>
      </c>
      <c r="GH51" s="49" t="str">
        <f t="shared" si="109"/>
        <v/>
      </c>
      <c r="GI51" s="49" t="str">
        <f t="shared" si="109"/>
        <v/>
      </c>
      <c r="GJ51" s="49" t="str">
        <f t="shared" si="75"/>
        <v/>
      </c>
      <c r="GK51" s="49" t="str">
        <f t="shared" si="75"/>
        <v/>
      </c>
      <c r="GL51" s="49" t="str">
        <f t="shared" si="75"/>
        <v/>
      </c>
      <c r="GM51" s="49" t="str">
        <f t="shared" si="75"/>
        <v/>
      </c>
      <c r="GN51" s="49" t="str">
        <f t="shared" si="75"/>
        <v/>
      </c>
      <c r="GO51" s="49" t="str">
        <f t="shared" si="75"/>
        <v/>
      </c>
      <c r="GP51" s="49" t="str">
        <f t="shared" si="75"/>
        <v/>
      </c>
      <c r="GQ51" s="49" t="str">
        <f t="shared" si="75"/>
        <v/>
      </c>
      <c r="GR51" s="49" t="str">
        <f t="shared" si="75"/>
        <v/>
      </c>
      <c r="GS51" s="49" t="str">
        <f t="shared" si="75"/>
        <v/>
      </c>
      <c r="GT51" s="49" t="str">
        <f t="shared" si="75"/>
        <v/>
      </c>
      <c r="GU51" s="49" t="str">
        <f t="shared" si="75"/>
        <v/>
      </c>
      <c r="GV51" s="49" t="str">
        <f t="shared" si="75"/>
        <v/>
      </c>
      <c r="GW51" s="49" t="str">
        <f t="shared" ref="GW51:HL67" si="110">IF(ISNONTEXT($AC51),GV51+$AC51,"")</f>
        <v/>
      </c>
      <c r="GX51" s="49" t="str">
        <f t="shared" si="110"/>
        <v/>
      </c>
      <c r="GY51" s="49" t="str">
        <f t="shared" si="110"/>
        <v/>
      </c>
      <c r="GZ51" s="49" t="str">
        <f t="shared" si="76"/>
        <v/>
      </c>
      <c r="HA51" s="49" t="str">
        <f t="shared" si="76"/>
        <v/>
      </c>
      <c r="HB51" s="49" t="str">
        <f t="shared" si="76"/>
        <v/>
      </c>
      <c r="HC51" s="49" t="str">
        <f t="shared" si="76"/>
        <v/>
      </c>
      <c r="HD51" s="49" t="str">
        <f t="shared" si="76"/>
        <v/>
      </c>
      <c r="HE51" s="49" t="str">
        <f t="shared" si="76"/>
        <v/>
      </c>
      <c r="HF51" s="49" t="str">
        <f t="shared" si="76"/>
        <v/>
      </c>
      <c r="HG51" s="49" t="str">
        <f t="shared" si="76"/>
        <v/>
      </c>
      <c r="HH51" s="49" t="str">
        <f t="shared" si="76"/>
        <v/>
      </c>
      <c r="HI51" s="49" t="str">
        <f t="shared" si="76"/>
        <v/>
      </c>
      <c r="HJ51" s="49" t="str">
        <f t="shared" si="76"/>
        <v/>
      </c>
      <c r="HK51" s="49" t="str">
        <f t="shared" si="76"/>
        <v/>
      </c>
      <c r="HL51" s="49" t="str">
        <f t="shared" si="76"/>
        <v/>
      </c>
      <c r="HM51" s="49" t="str">
        <f t="shared" ref="HM51:HU103" si="111">IF(ISNONTEXT($AC51),HL51+$AC51,"")</f>
        <v/>
      </c>
      <c r="HN51" s="49" t="str">
        <f t="shared" si="111"/>
        <v/>
      </c>
      <c r="HO51" s="49" t="str">
        <f t="shared" si="111"/>
        <v/>
      </c>
      <c r="HP51" s="49" t="str">
        <f t="shared" si="77"/>
        <v/>
      </c>
      <c r="HQ51" s="49" t="str">
        <f t="shared" si="77"/>
        <v/>
      </c>
      <c r="HR51" s="49" t="str">
        <f t="shared" si="46"/>
        <v/>
      </c>
      <c r="HS51" s="49" t="str">
        <f t="shared" si="16"/>
        <v/>
      </c>
      <c r="HT51" s="49" t="str">
        <f t="shared" si="16"/>
        <v/>
      </c>
      <c r="HU51" s="49" t="str">
        <f t="shared" si="16"/>
        <v/>
      </c>
      <c r="HV51" s="49" t="str">
        <f t="shared" si="16"/>
        <v/>
      </c>
      <c r="HW51" s="169" t="e">
        <f t="shared" si="106"/>
        <v>#N/A</v>
      </c>
      <c r="HX51" s="169" t="e">
        <f t="shared" si="106"/>
        <v>#N/A</v>
      </c>
      <c r="HY51" s="169" t="e">
        <f t="shared" si="106"/>
        <v>#N/A</v>
      </c>
      <c r="HZ51" s="169" t="e">
        <f t="shared" si="106"/>
        <v>#N/A</v>
      </c>
      <c r="IA51" s="169" t="e">
        <f t="shared" si="105"/>
        <v>#N/A</v>
      </c>
      <c r="IB51" s="169" t="e">
        <f t="shared" si="105"/>
        <v>#N/A</v>
      </c>
      <c r="IC51" s="169" t="e">
        <f t="shared" si="105"/>
        <v>#N/A</v>
      </c>
      <c r="ID51" s="169" t="e">
        <f t="shared" si="105"/>
        <v>#N/A</v>
      </c>
      <c r="IE51" s="169" t="e">
        <f t="shared" si="105"/>
        <v>#N/A</v>
      </c>
      <c r="IF51" s="169" t="e">
        <f t="shared" si="105"/>
        <v>#N/A</v>
      </c>
      <c r="IG51" s="169" t="e">
        <f t="shared" si="105"/>
        <v>#N/A</v>
      </c>
      <c r="IH51" s="169" t="e">
        <f t="shared" si="105"/>
        <v>#N/A</v>
      </c>
      <c r="II51" s="169" t="e">
        <f t="shared" si="105"/>
        <v>#N/A</v>
      </c>
      <c r="IJ51" s="169" t="e">
        <f t="shared" si="105"/>
        <v>#N/A</v>
      </c>
      <c r="IK51" s="169" t="e">
        <f t="shared" si="105"/>
        <v>#N/A</v>
      </c>
      <c r="IL51" s="169" t="e">
        <f t="shared" si="105"/>
        <v>#N/A</v>
      </c>
      <c r="IM51" s="169" t="e">
        <f t="shared" si="105"/>
        <v>#N/A</v>
      </c>
      <c r="IN51" s="169" t="e">
        <f t="shared" si="105"/>
        <v>#N/A</v>
      </c>
      <c r="IO51" s="169" t="e">
        <f t="shared" si="105"/>
        <v>#N/A</v>
      </c>
      <c r="IP51" s="169" t="e">
        <f t="shared" ref="IP51:JE66" si="112">IF(ISNONTEXT($R51),_xlfn.NORM.DIST(AW51,$N51,$R51,FALSE),NA())</f>
        <v>#N/A</v>
      </c>
      <c r="IQ51" s="169" t="e">
        <f t="shared" si="112"/>
        <v>#N/A</v>
      </c>
      <c r="IR51" s="169" t="e">
        <f t="shared" si="112"/>
        <v>#N/A</v>
      </c>
      <c r="IS51" s="169" t="e">
        <f t="shared" si="112"/>
        <v>#N/A</v>
      </c>
      <c r="IT51" s="169" t="e">
        <f t="shared" si="112"/>
        <v>#N/A</v>
      </c>
      <c r="IU51" s="169" t="e">
        <f t="shared" si="112"/>
        <v>#N/A</v>
      </c>
      <c r="IV51" s="169" t="e">
        <f t="shared" si="112"/>
        <v>#N/A</v>
      </c>
      <c r="IW51" s="169" t="e">
        <f t="shared" si="112"/>
        <v>#N/A</v>
      </c>
      <c r="IX51" s="169" t="e">
        <f t="shared" si="112"/>
        <v>#N/A</v>
      </c>
      <c r="IY51" s="169" t="e">
        <f t="shared" si="112"/>
        <v>#N/A</v>
      </c>
      <c r="IZ51" s="169" t="e">
        <f t="shared" si="112"/>
        <v>#N/A</v>
      </c>
      <c r="JA51" s="169" t="e">
        <f t="shared" si="112"/>
        <v>#N/A</v>
      </c>
      <c r="JB51" s="169" t="e">
        <f t="shared" si="112"/>
        <v>#N/A</v>
      </c>
      <c r="JC51" s="169" t="e">
        <f t="shared" si="112"/>
        <v>#N/A</v>
      </c>
      <c r="JD51" s="169" t="e">
        <f t="shared" si="112"/>
        <v>#N/A</v>
      </c>
      <c r="JE51" s="169" t="e">
        <f t="shared" si="88"/>
        <v>#N/A</v>
      </c>
      <c r="JF51" s="169" t="e">
        <f t="shared" si="88"/>
        <v>#N/A</v>
      </c>
      <c r="JG51" s="169" t="e">
        <f t="shared" si="88"/>
        <v>#N/A</v>
      </c>
      <c r="JH51" s="169" t="e">
        <f t="shared" si="88"/>
        <v>#N/A</v>
      </c>
      <c r="JI51" s="169" t="e">
        <f t="shared" si="88"/>
        <v>#N/A</v>
      </c>
      <c r="JJ51" s="169" t="e">
        <f t="shared" si="88"/>
        <v>#N/A</v>
      </c>
      <c r="JK51" s="169" t="e">
        <f t="shared" si="88"/>
        <v>#N/A</v>
      </c>
      <c r="JL51" s="169" t="e">
        <f t="shared" si="88"/>
        <v>#N/A</v>
      </c>
      <c r="JM51" s="169" t="e">
        <f t="shared" si="88"/>
        <v>#N/A</v>
      </c>
      <c r="JN51" s="169" t="e">
        <f t="shared" si="88"/>
        <v>#N/A</v>
      </c>
      <c r="JO51" s="169" t="e">
        <f t="shared" si="88"/>
        <v>#N/A</v>
      </c>
      <c r="JP51" s="169" t="e">
        <f t="shared" si="88"/>
        <v>#N/A</v>
      </c>
      <c r="JQ51" s="169" t="e">
        <f t="shared" si="88"/>
        <v>#N/A</v>
      </c>
      <c r="JR51" s="169" t="e">
        <f t="shared" si="88"/>
        <v>#N/A</v>
      </c>
      <c r="JS51" s="169" t="e">
        <f t="shared" si="88"/>
        <v>#N/A</v>
      </c>
      <c r="JT51" s="169" t="e">
        <f t="shared" si="88"/>
        <v>#N/A</v>
      </c>
      <c r="JU51" s="169" t="e">
        <f t="shared" ref="JT51:KI66" si="113">IF(ISNONTEXT($R51),_xlfn.NORM.DIST(CB51,$N51,$R51,FALSE),NA())</f>
        <v>#N/A</v>
      </c>
      <c r="JV51" s="169" t="e">
        <f t="shared" si="113"/>
        <v>#N/A</v>
      </c>
      <c r="JW51" s="169" t="e">
        <f t="shared" si="113"/>
        <v>#N/A</v>
      </c>
      <c r="JX51" s="169" t="e">
        <f t="shared" si="113"/>
        <v>#N/A</v>
      </c>
      <c r="JY51" s="169" t="e">
        <f t="shared" si="113"/>
        <v>#N/A</v>
      </c>
      <c r="JZ51" s="169" t="e">
        <f t="shared" si="113"/>
        <v>#N/A</v>
      </c>
      <c r="KA51" s="169" t="e">
        <f t="shared" si="113"/>
        <v>#N/A</v>
      </c>
      <c r="KB51" s="169" t="e">
        <f t="shared" si="113"/>
        <v>#N/A</v>
      </c>
      <c r="KC51" s="169" t="e">
        <f t="shared" si="113"/>
        <v>#N/A</v>
      </c>
      <c r="KD51" s="169" t="e">
        <f t="shared" si="113"/>
        <v>#N/A</v>
      </c>
      <c r="KE51" s="169" t="e">
        <f t="shared" si="113"/>
        <v>#N/A</v>
      </c>
      <c r="KF51" s="169" t="e">
        <f t="shared" si="113"/>
        <v>#N/A</v>
      </c>
      <c r="KG51" s="169" t="e">
        <f t="shared" si="113"/>
        <v>#N/A</v>
      </c>
      <c r="KH51" s="169" t="e">
        <f t="shared" si="113"/>
        <v>#N/A</v>
      </c>
      <c r="KI51" s="169" t="e">
        <f t="shared" si="113"/>
        <v>#N/A</v>
      </c>
      <c r="KJ51" s="169" t="e">
        <f t="shared" si="89"/>
        <v>#N/A</v>
      </c>
      <c r="KK51" s="169" t="e">
        <f t="shared" si="89"/>
        <v>#N/A</v>
      </c>
      <c r="KL51" s="169" t="e">
        <f t="shared" si="89"/>
        <v>#N/A</v>
      </c>
      <c r="KM51" s="169" t="e">
        <f t="shared" si="89"/>
        <v>#N/A</v>
      </c>
      <c r="KN51" s="169" t="e">
        <f t="shared" si="89"/>
        <v>#N/A</v>
      </c>
      <c r="KO51" s="169" t="e">
        <f t="shared" si="89"/>
        <v>#N/A</v>
      </c>
      <c r="KP51" s="169" t="e">
        <f t="shared" si="89"/>
        <v>#N/A</v>
      </c>
      <c r="KQ51" s="169" t="e">
        <f t="shared" si="89"/>
        <v>#N/A</v>
      </c>
      <c r="KR51" s="169" t="e">
        <f t="shared" si="89"/>
        <v>#N/A</v>
      </c>
      <c r="KS51" s="169" t="e">
        <f t="shared" si="89"/>
        <v>#N/A</v>
      </c>
      <c r="KT51" s="169" t="e">
        <f t="shared" si="89"/>
        <v>#N/A</v>
      </c>
      <c r="KU51" s="169" t="e">
        <f t="shared" si="89"/>
        <v>#N/A</v>
      </c>
      <c r="KV51" s="169" t="e">
        <f t="shared" si="89"/>
        <v>#N/A</v>
      </c>
      <c r="KW51" s="169" t="e">
        <f t="shared" si="89"/>
        <v>#N/A</v>
      </c>
      <c r="KX51" s="169" t="e">
        <f t="shared" si="89"/>
        <v>#N/A</v>
      </c>
      <c r="KY51" s="169" t="e">
        <f t="shared" ref="KY51:LN66" si="114">IF(ISNONTEXT($R51),_xlfn.NORM.DIST(DF51,$N51,$R51,FALSE),NA())</f>
        <v>#N/A</v>
      </c>
      <c r="KZ51" s="169" t="e">
        <f t="shared" si="114"/>
        <v>#N/A</v>
      </c>
      <c r="LA51" s="169" t="e">
        <f t="shared" si="114"/>
        <v>#N/A</v>
      </c>
      <c r="LB51" s="169" t="e">
        <f t="shared" si="114"/>
        <v>#N/A</v>
      </c>
      <c r="LC51" s="169" t="e">
        <f t="shared" si="114"/>
        <v>#N/A</v>
      </c>
      <c r="LD51" s="169" t="e">
        <f t="shared" si="114"/>
        <v>#N/A</v>
      </c>
      <c r="LE51" s="169" t="e">
        <f t="shared" si="114"/>
        <v>#N/A</v>
      </c>
      <c r="LF51" s="169" t="e">
        <f t="shared" si="114"/>
        <v>#N/A</v>
      </c>
      <c r="LG51" s="169" t="e">
        <f t="shared" si="114"/>
        <v>#N/A</v>
      </c>
      <c r="LH51" s="169" t="e">
        <f t="shared" si="114"/>
        <v>#N/A</v>
      </c>
      <c r="LI51" s="169" t="e">
        <f t="shared" si="114"/>
        <v>#N/A</v>
      </c>
      <c r="LJ51" s="169" t="e">
        <f t="shared" si="114"/>
        <v>#N/A</v>
      </c>
      <c r="LK51" s="169" t="e">
        <f t="shared" si="114"/>
        <v>#N/A</v>
      </c>
      <c r="LL51" s="169" t="e">
        <f t="shared" si="114"/>
        <v>#N/A</v>
      </c>
      <c r="LM51" s="169" t="e">
        <f t="shared" si="114"/>
        <v>#N/A</v>
      </c>
      <c r="LN51" s="169" t="e">
        <f t="shared" si="114"/>
        <v>#N/A</v>
      </c>
      <c r="LO51" s="169" t="e">
        <f t="shared" si="90"/>
        <v>#N/A</v>
      </c>
      <c r="LP51" s="169" t="e">
        <f t="shared" si="90"/>
        <v>#N/A</v>
      </c>
      <c r="LQ51" s="169" t="e">
        <f t="shared" si="91"/>
        <v>#N/A</v>
      </c>
      <c r="LR51" s="169" t="e">
        <f t="shared" si="91"/>
        <v>#N/A</v>
      </c>
      <c r="LS51" s="169" t="e">
        <f t="shared" si="91"/>
        <v>#N/A</v>
      </c>
      <c r="LT51" s="169" t="e">
        <f t="shared" si="91"/>
        <v>#N/A</v>
      </c>
      <c r="LU51" s="169" t="e">
        <f t="shared" si="91"/>
        <v>#N/A</v>
      </c>
      <c r="LV51" s="169" t="e">
        <f t="shared" si="91"/>
        <v>#N/A</v>
      </c>
      <c r="LW51" s="169" t="e">
        <f t="shared" si="91"/>
        <v>#N/A</v>
      </c>
      <c r="LX51" s="169" t="e">
        <f t="shared" si="91"/>
        <v>#N/A</v>
      </c>
      <c r="LY51" s="169" t="e">
        <f t="shared" si="91"/>
        <v>#N/A</v>
      </c>
      <c r="LZ51" s="169" t="e">
        <f t="shared" si="91"/>
        <v>#N/A</v>
      </c>
      <c r="MA51" s="169" t="e">
        <f t="shared" si="91"/>
        <v>#N/A</v>
      </c>
      <c r="MB51" s="169" t="e">
        <f t="shared" si="91"/>
        <v>#N/A</v>
      </c>
      <c r="MC51" s="169" t="e">
        <f t="shared" si="91"/>
        <v>#N/A</v>
      </c>
      <c r="MD51" s="169" t="e">
        <f t="shared" si="91"/>
        <v>#N/A</v>
      </c>
      <c r="ME51" s="169" t="e">
        <f t="shared" si="91"/>
        <v>#N/A</v>
      </c>
      <c r="MF51" s="169" t="e">
        <f t="shared" si="91"/>
        <v>#N/A</v>
      </c>
      <c r="MG51" s="169" t="e">
        <f t="shared" ref="MF51:MU66" si="115">IF(ISNONTEXT($R51),_xlfn.NORM.DIST(EN51,$N51,$R51,FALSE),NA())</f>
        <v>#N/A</v>
      </c>
      <c r="MH51" s="169" t="e">
        <f t="shared" si="115"/>
        <v>#N/A</v>
      </c>
      <c r="MI51" s="169" t="e">
        <f t="shared" si="115"/>
        <v>#N/A</v>
      </c>
      <c r="MJ51" s="169" t="e">
        <f t="shared" si="115"/>
        <v>#N/A</v>
      </c>
      <c r="MK51" s="169" t="e">
        <f t="shared" si="115"/>
        <v>#N/A</v>
      </c>
      <c r="ML51" s="169" t="e">
        <f t="shared" si="115"/>
        <v>#N/A</v>
      </c>
      <c r="MM51" s="169" t="e">
        <f t="shared" si="115"/>
        <v>#N/A</v>
      </c>
      <c r="MN51" s="169" t="e">
        <f t="shared" si="115"/>
        <v>#N/A</v>
      </c>
      <c r="MO51" s="169" t="e">
        <f t="shared" si="115"/>
        <v>#N/A</v>
      </c>
      <c r="MP51" s="169" t="e">
        <f t="shared" si="115"/>
        <v>#N/A</v>
      </c>
      <c r="MQ51" s="169" t="e">
        <f t="shared" si="115"/>
        <v>#N/A</v>
      </c>
      <c r="MR51" s="169" t="e">
        <f t="shared" si="115"/>
        <v>#N/A</v>
      </c>
      <c r="MS51" s="169" t="e">
        <f t="shared" si="115"/>
        <v>#N/A</v>
      </c>
      <c r="MT51" s="169" t="e">
        <f t="shared" si="115"/>
        <v>#N/A</v>
      </c>
      <c r="MU51" s="169" t="e">
        <f t="shared" si="115"/>
        <v>#N/A</v>
      </c>
      <c r="MV51" s="169" t="e">
        <f t="shared" si="92"/>
        <v>#N/A</v>
      </c>
      <c r="MW51" s="169" t="e">
        <f t="shared" si="92"/>
        <v>#N/A</v>
      </c>
      <c r="MX51" s="169" t="e">
        <f t="shared" si="92"/>
        <v>#N/A</v>
      </c>
      <c r="MY51" s="169" t="e">
        <f t="shared" si="92"/>
        <v>#N/A</v>
      </c>
      <c r="MZ51" s="169" t="e">
        <f t="shared" si="92"/>
        <v>#N/A</v>
      </c>
      <c r="NA51" s="169" t="e">
        <f t="shared" si="92"/>
        <v>#N/A</v>
      </c>
      <c r="NB51" s="169" t="e">
        <f t="shared" si="92"/>
        <v>#N/A</v>
      </c>
      <c r="NC51" s="169" t="e">
        <f t="shared" si="92"/>
        <v>#N/A</v>
      </c>
      <c r="ND51" s="169" t="e">
        <f t="shared" si="92"/>
        <v>#N/A</v>
      </c>
      <c r="NE51" s="169" t="e">
        <f t="shared" si="92"/>
        <v>#N/A</v>
      </c>
      <c r="NF51" s="169" t="e">
        <f t="shared" si="92"/>
        <v>#N/A</v>
      </c>
      <c r="NG51" s="169" t="e">
        <f t="shared" si="92"/>
        <v>#N/A</v>
      </c>
      <c r="NH51" s="169" t="e">
        <f t="shared" si="92"/>
        <v>#N/A</v>
      </c>
      <c r="NI51" s="169" t="e">
        <f t="shared" si="92"/>
        <v>#N/A</v>
      </c>
      <c r="NJ51" s="169" t="e">
        <f t="shared" si="92"/>
        <v>#N/A</v>
      </c>
      <c r="NK51" s="169" t="e">
        <f t="shared" ref="NK51:NZ66" si="116">IF(ISNONTEXT($R51),_xlfn.NORM.DIST(FR51,$N51,$R51,FALSE),NA())</f>
        <v>#N/A</v>
      </c>
      <c r="NL51" s="169" t="e">
        <f t="shared" si="116"/>
        <v>#N/A</v>
      </c>
      <c r="NM51" s="169" t="e">
        <f t="shared" si="116"/>
        <v>#N/A</v>
      </c>
      <c r="NN51" s="169" t="e">
        <f t="shared" si="116"/>
        <v>#N/A</v>
      </c>
      <c r="NO51" s="169" t="e">
        <f t="shared" si="116"/>
        <v>#N/A</v>
      </c>
      <c r="NP51" s="169" t="e">
        <f t="shared" si="116"/>
        <v>#N/A</v>
      </c>
      <c r="NQ51" s="169" t="e">
        <f t="shared" si="116"/>
        <v>#N/A</v>
      </c>
      <c r="NR51" s="169" t="e">
        <f t="shared" si="116"/>
        <v>#N/A</v>
      </c>
      <c r="NS51" s="169" t="e">
        <f t="shared" si="116"/>
        <v>#N/A</v>
      </c>
      <c r="NT51" s="169" t="e">
        <f t="shared" si="116"/>
        <v>#N/A</v>
      </c>
      <c r="NU51" s="169" t="e">
        <f t="shared" si="116"/>
        <v>#N/A</v>
      </c>
      <c r="NV51" s="169" t="e">
        <f t="shared" si="116"/>
        <v>#N/A</v>
      </c>
      <c r="NW51" s="169" t="e">
        <f t="shared" si="116"/>
        <v>#N/A</v>
      </c>
      <c r="NX51" s="169" t="e">
        <f t="shared" si="116"/>
        <v>#N/A</v>
      </c>
      <c r="NY51" s="169" t="e">
        <f t="shared" si="116"/>
        <v>#N/A</v>
      </c>
      <c r="NZ51" s="169" t="e">
        <f t="shared" si="116"/>
        <v>#N/A</v>
      </c>
      <c r="OA51" s="169" t="e">
        <f t="shared" si="93"/>
        <v>#N/A</v>
      </c>
      <c r="OB51" s="169" t="e">
        <f t="shared" si="93"/>
        <v>#N/A</v>
      </c>
      <c r="OC51" s="169" t="e">
        <f t="shared" si="94"/>
        <v>#N/A</v>
      </c>
      <c r="OD51" s="169" t="e">
        <f t="shared" si="94"/>
        <v>#N/A</v>
      </c>
      <c r="OE51" s="169" t="e">
        <f t="shared" si="94"/>
        <v>#N/A</v>
      </c>
      <c r="OF51" s="169" t="e">
        <f t="shared" si="94"/>
        <v>#N/A</v>
      </c>
      <c r="OG51" s="169" t="e">
        <f t="shared" si="94"/>
        <v>#N/A</v>
      </c>
      <c r="OH51" s="169" t="e">
        <f t="shared" si="94"/>
        <v>#N/A</v>
      </c>
      <c r="OI51" s="169" t="e">
        <f t="shared" si="94"/>
        <v>#N/A</v>
      </c>
      <c r="OJ51" s="169" t="e">
        <f t="shared" si="94"/>
        <v>#N/A</v>
      </c>
      <c r="OK51" s="169" t="e">
        <f t="shared" si="94"/>
        <v>#N/A</v>
      </c>
      <c r="OL51" s="169" t="e">
        <f t="shared" si="94"/>
        <v>#N/A</v>
      </c>
      <c r="OM51" s="169" t="e">
        <f t="shared" si="94"/>
        <v>#N/A</v>
      </c>
      <c r="ON51" s="169" t="e">
        <f t="shared" si="94"/>
        <v>#N/A</v>
      </c>
      <c r="OO51" s="169" t="e">
        <f t="shared" si="94"/>
        <v>#N/A</v>
      </c>
      <c r="OP51" s="169" t="e">
        <f t="shared" si="94"/>
        <v>#N/A</v>
      </c>
      <c r="OQ51" s="169" t="e">
        <f t="shared" si="94"/>
        <v>#N/A</v>
      </c>
      <c r="OR51" s="169" t="e">
        <f t="shared" si="94"/>
        <v>#N/A</v>
      </c>
      <c r="OS51" s="169" t="e">
        <f t="shared" ref="OR51:PG66" si="117">IF(ISNONTEXT($R51),_xlfn.NORM.DIST(GZ51,$N51,$R51,FALSE),NA())</f>
        <v>#N/A</v>
      </c>
      <c r="OT51" s="169" t="e">
        <f t="shared" si="117"/>
        <v>#N/A</v>
      </c>
      <c r="OU51" s="169" t="e">
        <f t="shared" si="117"/>
        <v>#N/A</v>
      </c>
      <c r="OV51" s="169" t="e">
        <f t="shared" si="117"/>
        <v>#N/A</v>
      </c>
      <c r="OW51" s="169" t="e">
        <f t="shared" si="117"/>
        <v>#N/A</v>
      </c>
      <c r="OX51" s="169" t="e">
        <f t="shared" si="117"/>
        <v>#N/A</v>
      </c>
      <c r="OY51" s="169" t="e">
        <f t="shared" si="117"/>
        <v>#N/A</v>
      </c>
      <c r="OZ51" s="169" t="e">
        <f t="shared" si="117"/>
        <v>#N/A</v>
      </c>
      <c r="PA51" s="169" t="e">
        <f t="shared" si="117"/>
        <v>#N/A</v>
      </c>
      <c r="PB51" s="169" t="e">
        <f t="shared" si="117"/>
        <v>#N/A</v>
      </c>
      <c r="PC51" s="169" t="e">
        <f t="shared" si="117"/>
        <v>#N/A</v>
      </c>
      <c r="PD51" s="169" t="e">
        <f t="shared" si="117"/>
        <v>#N/A</v>
      </c>
      <c r="PE51" s="169" t="e">
        <f t="shared" si="117"/>
        <v>#N/A</v>
      </c>
      <c r="PF51" s="169" t="e">
        <f t="shared" si="117"/>
        <v>#N/A</v>
      </c>
      <c r="PG51" s="169" t="e">
        <f t="shared" si="117"/>
        <v>#N/A</v>
      </c>
      <c r="PH51" s="169" t="e">
        <f t="shared" si="95"/>
        <v>#N/A</v>
      </c>
      <c r="PI51" s="169" t="e">
        <f t="shared" si="95"/>
        <v>#N/A</v>
      </c>
      <c r="PJ51" s="169" t="e">
        <f t="shared" si="95"/>
        <v>#N/A</v>
      </c>
      <c r="PK51" s="169" t="e">
        <f t="shared" si="95"/>
        <v>#N/A</v>
      </c>
      <c r="PL51" s="169" t="e">
        <f t="shared" si="95"/>
        <v>#N/A</v>
      </c>
      <c r="PM51" s="169" t="e">
        <f t="shared" si="95"/>
        <v>#N/A</v>
      </c>
      <c r="PN51" s="169" t="e">
        <f t="shared" si="95"/>
        <v>#N/A</v>
      </c>
      <c r="PO51" s="169" t="e">
        <f t="shared" si="95"/>
        <v>#N/A</v>
      </c>
    </row>
    <row r="52" spans="1:431" hidden="1" x14ac:dyDescent="0.75">
      <c r="A52" s="390"/>
      <c r="B52" s="396" t="str">
        <f>IF($R52="","",ROUND(_xlfn.NORM.INV(ABS(VLOOKUP($T$1,VLookups!$A$43:$B$44,2,FALSE)-B$2),$N52,$R52),0))</f>
        <v/>
      </c>
      <c r="C52" s="403" t="str">
        <f t="shared" si="96"/>
        <v/>
      </c>
      <c r="D52" s="404" t="str">
        <f t="shared" si="97"/>
        <v/>
      </c>
      <c r="E52" s="109"/>
      <c r="F52" s="117"/>
      <c r="G52" s="122" t="str">
        <f t="shared" si="32"/>
        <v/>
      </c>
      <c r="H52" s="95"/>
      <c r="I52" s="122" t="str">
        <f t="shared" si="33"/>
        <v/>
      </c>
      <c r="J52" s="117"/>
      <c r="K52" s="110"/>
      <c r="L52" s="124" t="str">
        <f t="shared" si="0"/>
        <v/>
      </c>
      <c r="M52" s="124" t="str">
        <f t="shared" si="1"/>
        <v/>
      </c>
      <c r="N52" s="73" t="str">
        <f t="shared" si="34"/>
        <v/>
      </c>
      <c r="O52" s="23"/>
      <c r="P52" s="57"/>
      <c r="Q52" s="280"/>
      <c r="R52" s="74" t="str">
        <f>IF(AND(G52&gt;0,H52&gt;0,I52&gt;0),IF(ISBLANK(Q52),IF(ISBLANK(O52),"",(I52-G52)*VLOOKUP(O52,VLookups!$A$4:$B$13,2,FALSE)),Q52),"")</f>
        <v/>
      </c>
      <c r="S52" s="75" t="str">
        <f t="shared" si="2"/>
        <v/>
      </c>
      <c r="T52" s="95"/>
      <c r="U52" s="270" t="str">
        <f>IF(AND(T52&gt;0,H52&gt;0,NOT(R52="")),ABS(VLOOKUP($T$1,VLookups!$A$43:$B$44,2,FALSE)-_xlfn.NORM.DIST(T52,N52,R52,TRUE)),"")</f>
        <v/>
      </c>
      <c r="V52" s="94" t="str">
        <f>IF(AND($G52&gt;0,$H52&gt;0,$I52&gt;0,NOT(ISBLANK($O52))),_xlfn.NORM.INV(ABS(VLOOKUP($T$1,VLookups!$A$43:$B$44,2,FALSE)-V$3),$N52,$R52),"")</f>
        <v/>
      </c>
      <c r="W52" s="93" t="str">
        <f>IF(AND($G52&gt;0,$H52&gt;0,$I52&gt;0,NOT(ISBLANK($O52))),_xlfn.NORM.INV(ABS(VLOOKUP($T$1,VLookups!$A$43:$B$44,2,FALSE)-W$3),$N52,$R52),"")</f>
        <v/>
      </c>
      <c r="X52" s="94" t="str">
        <f>IF(AND($G52&gt;0,$H52&gt;0,$I52&gt;0,NOT(ISBLANK($O52))),_xlfn.NORM.INV(ABS(VLOOKUP($T$1,VLookups!$A$43:$B$44,2,FALSE)-X$3),$N52,$R52),"")</f>
        <v/>
      </c>
      <c r="Y52" s="93" t="str">
        <f>IF(AND($G52&gt;0,$H52&gt;0,$I52&gt;0,NOT(ISBLANK($O52))),_xlfn.NORM.INV(ABS(VLOOKUP($T$1,VLookups!$A$43:$B$44,2,FALSE)-Y$3),$N52,$R52),"")</f>
        <v/>
      </c>
      <c r="Z52" s="94" t="str">
        <f>IF(AND($G52&gt;0,$H52&gt;0,$I52&gt;0,NOT(ISBLANK($O52))),_xlfn.NORM.INV(ABS(VLOOKUP($T$1,VLookups!$A$43:$B$44,2,FALSE)-Z$3),$N52,$R52),"")</f>
        <v/>
      </c>
      <c r="AA52" s="93" t="str">
        <f>IF(AND($G52&gt;0,$H52&gt;0,$I52&gt;0,NOT(ISBLANK($O52))),_xlfn.NORM.INV(ABS(VLOOKUP($T$1,VLookups!$A$43:$B$44,2,FALSE)-AA$3),$N52,$R52),"")</f>
        <v/>
      </c>
      <c r="AB52" s="5"/>
      <c r="AC52" s="168" t="str">
        <f t="shared" si="35"/>
        <v/>
      </c>
      <c r="AD52" s="49" t="str">
        <f t="shared" si="104"/>
        <v/>
      </c>
      <c r="AE52" s="49" t="str">
        <f t="shared" si="104"/>
        <v/>
      </c>
      <c r="AF52" s="49" t="str">
        <f t="shared" si="104"/>
        <v/>
      </c>
      <c r="AG52" s="49" t="str">
        <f t="shared" si="104"/>
        <v/>
      </c>
      <c r="AH52" s="49" t="str">
        <f t="shared" si="104"/>
        <v/>
      </c>
      <c r="AI52" s="49" t="str">
        <f t="shared" si="104"/>
        <v/>
      </c>
      <c r="AJ52" s="49" t="str">
        <f t="shared" si="104"/>
        <v/>
      </c>
      <c r="AK52" s="49" t="str">
        <f t="shared" si="104"/>
        <v/>
      </c>
      <c r="AL52" s="49" t="str">
        <f t="shared" si="104"/>
        <v/>
      </c>
      <c r="AM52" s="49" t="str">
        <f t="shared" si="104"/>
        <v/>
      </c>
      <c r="AN52" s="49" t="str">
        <f t="shared" si="104"/>
        <v/>
      </c>
      <c r="AO52" s="49" t="str">
        <f t="shared" si="104"/>
        <v/>
      </c>
      <c r="AP52" s="49" t="str">
        <f t="shared" si="104"/>
        <v/>
      </c>
      <c r="AQ52" s="49" t="str">
        <f t="shared" si="104"/>
        <v/>
      </c>
      <c r="AR52" s="49" t="str">
        <f t="shared" si="104"/>
        <v/>
      </c>
      <c r="AS52" s="49" t="str">
        <f t="shared" si="104"/>
        <v/>
      </c>
      <c r="AT52" s="49" t="str">
        <f t="shared" si="100"/>
        <v/>
      </c>
      <c r="AU52" s="49" t="str">
        <f t="shared" si="100"/>
        <v/>
      </c>
      <c r="AV52" s="49" t="str">
        <f t="shared" si="100"/>
        <v/>
      </c>
      <c r="AW52" s="49" t="str">
        <f t="shared" si="100"/>
        <v/>
      </c>
      <c r="AX52" s="49" t="str">
        <f t="shared" si="100"/>
        <v/>
      </c>
      <c r="AY52" s="49" t="str">
        <f t="shared" si="100"/>
        <v/>
      </c>
      <c r="AZ52" s="49" t="str">
        <f t="shared" si="100"/>
        <v/>
      </c>
      <c r="BA52" s="49" t="str">
        <f t="shared" si="100"/>
        <v/>
      </c>
      <c r="BB52" s="49" t="str">
        <f t="shared" si="100"/>
        <v/>
      </c>
      <c r="BC52" s="49" t="str">
        <f t="shared" si="100"/>
        <v/>
      </c>
      <c r="BD52" s="49" t="str">
        <f t="shared" si="100"/>
        <v/>
      </c>
      <c r="BE52" s="49" t="str">
        <f t="shared" si="100"/>
        <v/>
      </c>
      <c r="BF52" s="49" t="str">
        <f t="shared" si="100"/>
        <v/>
      </c>
      <c r="BG52" s="49" t="str">
        <f t="shared" si="100"/>
        <v/>
      </c>
      <c r="BH52" s="49" t="str">
        <f t="shared" si="100"/>
        <v/>
      </c>
      <c r="BI52" s="49" t="str">
        <f t="shared" si="101"/>
        <v/>
      </c>
      <c r="BJ52" s="49" t="str">
        <f t="shared" si="101"/>
        <v/>
      </c>
      <c r="BK52" s="49" t="str">
        <f t="shared" si="101"/>
        <v/>
      </c>
      <c r="BL52" s="49" t="str">
        <f t="shared" si="101"/>
        <v/>
      </c>
      <c r="BM52" s="49" t="str">
        <f t="shared" si="101"/>
        <v/>
      </c>
      <c r="BN52" s="49" t="str">
        <f t="shared" si="101"/>
        <v/>
      </c>
      <c r="BO52" s="49" t="str">
        <f t="shared" si="101"/>
        <v/>
      </c>
      <c r="BP52" s="49" t="str">
        <f t="shared" si="101"/>
        <v/>
      </c>
      <c r="BQ52" s="49" t="str">
        <f t="shared" si="101"/>
        <v/>
      </c>
      <c r="BR52" s="49" t="str">
        <f t="shared" si="101"/>
        <v/>
      </c>
      <c r="BS52" s="49" t="str">
        <f t="shared" si="101"/>
        <v/>
      </c>
      <c r="BT52" s="49" t="str">
        <f t="shared" si="101"/>
        <v/>
      </c>
      <c r="BU52" s="49" t="str">
        <f t="shared" si="101"/>
        <v/>
      </c>
      <c r="BV52" s="49" t="str">
        <f t="shared" si="101"/>
        <v/>
      </c>
      <c r="BW52" s="49" t="str">
        <f t="shared" si="101"/>
        <v/>
      </c>
      <c r="BX52" s="49" t="str">
        <f t="shared" si="101"/>
        <v/>
      </c>
      <c r="BY52" s="49" t="str">
        <f t="shared" si="99"/>
        <v/>
      </c>
      <c r="BZ52" s="49" t="str">
        <f t="shared" si="99"/>
        <v/>
      </c>
      <c r="CA52" s="49" t="str">
        <f t="shared" si="99"/>
        <v/>
      </c>
      <c r="CB52" s="49" t="str">
        <f t="shared" si="99"/>
        <v/>
      </c>
      <c r="CC52" s="49" t="str">
        <f t="shared" si="99"/>
        <v/>
      </c>
      <c r="CD52" s="49" t="str">
        <f t="shared" si="99"/>
        <v/>
      </c>
      <c r="CE52" s="49" t="str">
        <f t="shared" si="99"/>
        <v/>
      </c>
      <c r="CF52" s="49" t="str">
        <f t="shared" si="99"/>
        <v/>
      </c>
      <c r="CG52" s="49" t="str">
        <f t="shared" si="99"/>
        <v/>
      </c>
      <c r="CH52" s="49" t="str">
        <f t="shared" si="99"/>
        <v/>
      </c>
      <c r="CI52" s="49" t="str">
        <f t="shared" si="99"/>
        <v/>
      </c>
      <c r="CJ52" s="49" t="str">
        <f t="shared" si="102"/>
        <v/>
      </c>
      <c r="CK52" s="49" t="str">
        <f t="shared" si="102"/>
        <v/>
      </c>
      <c r="CL52" s="49" t="str">
        <f t="shared" si="102"/>
        <v/>
      </c>
      <c r="CM52" s="49" t="str">
        <f t="shared" si="102"/>
        <v/>
      </c>
      <c r="CN52" s="49" t="str">
        <f t="shared" si="102"/>
        <v/>
      </c>
      <c r="CO52" s="49" t="str">
        <f t="shared" si="102"/>
        <v/>
      </c>
      <c r="CP52" s="49" t="str">
        <f t="shared" si="102"/>
        <v/>
      </c>
      <c r="CQ52" s="49" t="str">
        <f t="shared" si="102"/>
        <v/>
      </c>
      <c r="CR52" s="49" t="str">
        <f t="shared" si="102"/>
        <v/>
      </c>
      <c r="CS52" s="49" t="str">
        <f t="shared" si="102"/>
        <v/>
      </c>
      <c r="CT52" s="49" t="str">
        <f t="shared" si="102"/>
        <v/>
      </c>
      <c r="CU52" s="49" t="str">
        <f t="shared" si="102"/>
        <v/>
      </c>
      <c r="CV52" s="49" t="str">
        <f t="shared" si="102"/>
        <v/>
      </c>
      <c r="CW52" s="49" t="str">
        <f t="shared" si="102"/>
        <v/>
      </c>
      <c r="CX52" s="49" t="str">
        <f t="shared" si="102"/>
        <v/>
      </c>
      <c r="CY52" s="49" t="str">
        <f t="shared" si="102"/>
        <v/>
      </c>
      <c r="CZ52" s="49" t="str">
        <f t="shared" si="103"/>
        <v/>
      </c>
      <c r="DA52" s="49" t="str">
        <f t="shared" si="103"/>
        <v/>
      </c>
      <c r="DB52" s="49" t="str">
        <f t="shared" si="103"/>
        <v/>
      </c>
      <c r="DC52" s="49" t="str">
        <f t="shared" si="103"/>
        <v/>
      </c>
      <c r="DD52" s="49" t="str">
        <f t="shared" si="103"/>
        <v/>
      </c>
      <c r="DE52" s="49" t="str">
        <f t="shared" si="103"/>
        <v/>
      </c>
      <c r="DF52" s="49" t="str">
        <f t="shared" si="103"/>
        <v/>
      </c>
      <c r="DG52" s="49" t="str">
        <f t="shared" si="103"/>
        <v/>
      </c>
      <c r="DH52" s="49" t="str">
        <f t="shared" si="103"/>
        <v/>
      </c>
      <c r="DI52" s="49" t="str">
        <f t="shared" si="103"/>
        <v/>
      </c>
      <c r="DJ52" s="49" t="str">
        <f t="shared" si="103"/>
        <v/>
      </c>
      <c r="DK52" s="49" t="str">
        <f t="shared" si="103"/>
        <v/>
      </c>
      <c r="DL52" s="49" t="str">
        <f t="shared" si="103"/>
        <v/>
      </c>
      <c r="DM52" s="49" t="str">
        <f t="shared" si="103"/>
        <v/>
      </c>
      <c r="DN52" s="49" t="str">
        <f t="shared" si="103"/>
        <v/>
      </c>
      <c r="DO52" s="49" t="str">
        <f t="shared" si="103"/>
        <v/>
      </c>
      <c r="DP52" s="49" t="str">
        <f t="shared" ref="DP52:DY54" si="118">IF(ISNONTEXT($AC52),DQ52-$AC52,"")</f>
        <v/>
      </c>
      <c r="DQ52" s="49" t="str">
        <f t="shared" si="118"/>
        <v/>
      </c>
      <c r="DR52" s="49" t="str">
        <f t="shared" si="118"/>
        <v/>
      </c>
      <c r="DS52" s="49" t="str">
        <f t="shared" si="118"/>
        <v/>
      </c>
      <c r="DT52" s="49" t="str">
        <f t="shared" si="118"/>
        <v/>
      </c>
      <c r="DU52" s="49" t="str">
        <f t="shared" si="118"/>
        <v/>
      </c>
      <c r="DV52" s="49" t="str">
        <f t="shared" si="118"/>
        <v/>
      </c>
      <c r="DW52" s="49" t="str">
        <f t="shared" si="118"/>
        <v/>
      </c>
      <c r="DX52" s="49" t="str">
        <f t="shared" si="118"/>
        <v/>
      </c>
      <c r="DY52" s="49" t="str">
        <f t="shared" si="118"/>
        <v/>
      </c>
      <c r="DZ52" s="183" t="str">
        <f t="shared" si="37"/>
        <v/>
      </c>
      <c r="EA52" s="49" t="str">
        <f t="shared" si="98"/>
        <v/>
      </c>
      <c r="EB52" s="49" t="str">
        <f t="shared" si="98"/>
        <v/>
      </c>
      <c r="EC52" s="49" t="str">
        <f t="shared" si="98"/>
        <v/>
      </c>
      <c r="ED52" s="49" t="str">
        <f t="shared" si="98"/>
        <v/>
      </c>
      <c r="EE52" s="49" t="str">
        <f t="shared" si="98"/>
        <v/>
      </c>
      <c r="EF52" s="49" t="str">
        <f t="shared" si="98"/>
        <v/>
      </c>
      <c r="EG52" s="49" t="str">
        <f t="shared" si="98"/>
        <v/>
      </c>
      <c r="EH52" s="49" t="str">
        <f t="shared" si="98"/>
        <v/>
      </c>
      <c r="EI52" s="49" t="str">
        <f t="shared" si="98"/>
        <v/>
      </c>
      <c r="EJ52" s="49" t="str">
        <f t="shared" si="98"/>
        <v/>
      </c>
      <c r="EK52" s="49" t="str">
        <f t="shared" si="98"/>
        <v/>
      </c>
      <c r="EL52" s="49" t="str">
        <f t="shared" si="98"/>
        <v/>
      </c>
      <c r="EM52" s="49" t="str">
        <f t="shared" si="98"/>
        <v/>
      </c>
      <c r="EN52" s="49" t="str">
        <f t="shared" si="98"/>
        <v/>
      </c>
      <c r="EO52" s="49" t="str">
        <f t="shared" si="98"/>
        <v/>
      </c>
      <c r="EP52" s="49" t="str">
        <f t="shared" si="86"/>
        <v/>
      </c>
      <c r="EQ52" s="49" t="str">
        <f t="shared" si="86"/>
        <v/>
      </c>
      <c r="ER52" s="49" t="str">
        <f t="shared" si="86"/>
        <v/>
      </c>
      <c r="ES52" s="49" t="str">
        <f t="shared" si="86"/>
        <v/>
      </c>
      <c r="ET52" s="49" t="str">
        <f t="shared" si="86"/>
        <v/>
      </c>
      <c r="EU52" s="49" t="str">
        <f t="shared" si="86"/>
        <v/>
      </c>
      <c r="EV52" s="49" t="str">
        <f t="shared" si="86"/>
        <v/>
      </c>
      <c r="EW52" s="49" t="str">
        <f t="shared" si="86"/>
        <v/>
      </c>
      <c r="EX52" s="49" t="str">
        <f t="shared" si="86"/>
        <v/>
      </c>
      <c r="EY52" s="49" t="str">
        <f t="shared" si="86"/>
        <v/>
      </c>
      <c r="EZ52" s="49" t="str">
        <f t="shared" si="86"/>
        <v/>
      </c>
      <c r="FA52" s="49" t="str">
        <f t="shared" si="86"/>
        <v/>
      </c>
      <c r="FB52" s="49" t="str">
        <f t="shared" si="86"/>
        <v/>
      </c>
      <c r="FC52" s="49" t="str">
        <f t="shared" si="86"/>
        <v/>
      </c>
      <c r="FD52" s="49" t="str">
        <f t="shared" si="86"/>
        <v/>
      </c>
      <c r="FE52" s="49" t="str">
        <f t="shared" si="86"/>
        <v/>
      </c>
      <c r="FF52" s="49" t="str">
        <f t="shared" ref="FF52:FU72" si="119">IF(ISNONTEXT($AC52),FE52+$AC52,"")</f>
        <v/>
      </c>
      <c r="FG52" s="49" t="str">
        <f t="shared" si="119"/>
        <v/>
      </c>
      <c r="FH52" s="49" t="str">
        <f t="shared" si="119"/>
        <v/>
      </c>
      <c r="FI52" s="49" t="str">
        <f t="shared" si="119"/>
        <v/>
      </c>
      <c r="FJ52" s="49" t="str">
        <f t="shared" si="119"/>
        <v/>
      </c>
      <c r="FK52" s="49" t="str">
        <f t="shared" si="119"/>
        <v/>
      </c>
      <c r="FL52" s="49" t="str">
        <f t="shared" si="119"/>
        <v/>
      </c>
      <c r="FM52" s="49" t="str">
        <f t="shared" si="119"/>
        <v/>
      </c>
      <c r="FN52" s="49" t="str">
        <f t="shared" si="119"/>
        <v/>
      </c>
      <c r="FO52" s="49" t="str">
        <f t="shared" si="119"/>
        <v/>
      </c>
      <c r="FP52" s="49" t="str">
        <f t="shared" si="119"/>
        <v/>
      </c>
      <c r="FQ52" s="49" t="str">
        <f t="shared" si="108"/>
        <v/>
      </c>
      <c r="FR52" s="49" t="str">
        <f t="shared" si="108"/>
        <v/>
      </c>
      <c r="FS52" s="49" t="str">
        <f t="shared" si="108"/>
        <v/>
      </c>
      <c r="FT52" s="49" t="str">
        <f t="shared" si="108"/>
        <v/>
      </c>
      <c r="FU52" s="49" t="str">
        <f t="shared" si="108"/>
        <v/>
      </c>
      <c r="FV52" s="49" t="str">
        <f t="shared" si="108"/>
        <v/>
      </c>
      <c r="FW52" s="49" t="str">
        <f t="shared" si="108"/>
        <v/>
      </c>
      <c r="FX52" s="49" t="str">
        <f t="shared" si="108"/>
        <v/>
      </c>
      <c r="FY52" s="49" t="str">
        <f t="shared" si="108"/>
        <v/>
      </c>
      <c r="FZ52" s="49" t="str">
        <f t="shared" si="108"/>
        <v/>
      </c>
      <c r="GA52" s="49" t="str">
        <f t="shared" si="108"/>
        <v/>
      </c>
      <c r="GB52" s="49" t="str">
        <f t="shared" si="108"/>
        <v/>
      </c>
      <c r="GC52" s="49" t="str">
        <f t="shared" si="108"/>
        <v/>
      </c>
      <c r="GD52" s="49" t="str">
        <f t="shared" si="108"/>
        <v/>
      </c>
      <c r="GE52" s="49" t="str">
        <f t="shared" si="108"/>
        <v/>
      </c>
      <c r="GF52" s="49" t="str">
        <f t="shared" si="108"/>
        <v/>
      </c>
      <c r="GG52" s="49" t="str">
        <f t="shared" si="109"/>
        <v/>
      </c>
      <c r="GH52" s="49" t="str">
        <f t="shared" si="109"/>
        <v/>
      </c>
      <c r="GI52" s="49" t="str">
        <f t="shared" si="109"/>
        <v/>
      </c>
      <c r="GJ52" s="49" t="str">
        <f t="shared" si="109"/>
        <v/>
      </c>
      <c r="GK52" s="49" t="str">
        <f t="shared" si="109"/>
        <v/>
      </c>
      <c r="GL52" s="49" t="str">
        <f t="shared" si="109"/>
        <v/>
      </c>
      <c r="GM52" s="49" t="str">
        <f t="shared" si="109"/>
        <v/>
      </c>
      <c r="GN52" s="49" t="str">
        <f t="shared" si="109"/>
        <v/>
      </c>
      <c r="GO52" s="49" t="str">
        <f t="shared" si="109"/>
        <v/>
      </c>
      <c r="GP52" s="49" t="str">
        <f t="shared" si="109"/>
        <v/>
      </c>
      <c r="GQ52" s="49" t="str">
        <f t="shared" si="109"/>
        <v/>
      </c>
      <c r="GR52" s="49" t="str">
        <f t="shared" si="109"/>
        <v/>
      </c>
      <c r="GS52" s="49" t="str">
        <f t="shared" si="109"/>
        <v/>
      </c>
      <c r="GT52" s="49" t="str">
        <f t="shared" si="109"/>
        <v/>
      </c>
      <c r="GU52" s="49" t="str">
        <f t="shared" si="109"/>
        <v/>
      </c>
      <c r="GV52" s="49" t="str">
        <f t="shared" si="109"/>
        <v/>
      </c>
      <c r="GW52" s="49" t="str">
        <f t="shared" si="110"/>
        <v/>
      </c>
      <c r="GX52" s="49" t="str">
        <f t="shared" si="110"/>
        <v/>
      </c>
      <c r="GY52" s="49" t="str">
        <f t="shared" si="110"/>
        <v/>
      </c>
      <c r="GZ52" s="49" t="str">
        <f t="shared" si="110"/>
        <v/>
      </c>
      <c r="HA52" s="49" t="str">
        <f t="shared" si="110"/>
        <v/>
      </c>
      <c r="HB52" s="49" t="str">
        <f t="shared" si="110"/>
        <v/>
      </c>
      <c r="HC52" s="49" t="str">
        <f t="shared" si="110"/>
        <v/>
      </c>
      <c r="HD52" s="49" t="str">
        <f t="shared" si="110"/>
        <v/>
      </c>
      <c r="HE52" s="49" t="str">
        <f t="shared" si="110"/>
        <v/>
      </c>
      <c r="HF52" s="49" t="str">
        <f t="shared" si="110"/>
        <v/>
      </c>
      <c r="HG52" s="49" t="str">
        <f t="shared" si="110"/>
        <v/>
      </c>
      <c r="HH52" s="49" t="str">
        <f t="shared" si="110"/>
        <v/>
      </c>
      <c r="HI52" s="49" t="str">
        <f t="shared" si="110"/>
        <v/>
      </c>
      <c r="HJ52" s="49" t="str">
        <f t="shared" si="110"/>
        <v/>
      </c>
      <c r="HK52" s="49" t="str">
        <f t="shared" si="110"/>
        <v/>
      </c>
      <c r="HL52" s="49" t="str">
        <f t="shared" si="110"/>
        <v/>
      </c>
      <c r="HM52" s="49" t="str">
        <f t="shared" si="111"/>
        <v/>
      </c>
      <c r="HN52" s="49" t="str">
        <f t="shared" si="111"/>
        <v/>
      </c>
      <c r="HO52" s="49" t="str">
        <f t="shared" si="111"/>
        <v/>
      </c>
      <c r="HP52" s="49" t="str">
        <f t="shared" si="77"/>
        <v/>
      </c>
      <c r="HQ52" s="49" t="str">
        <f t="shared" si="77"/>
        <v/>
      </c>
      <c r="HR52" s="49" t="str">
        <f t="shared" si="46"/>
        <v/>
      </c>
      <c r="HS52" s="49" t="str">
        <f t="shared" si="16"/>
        <v/>
      </c>
      <c r="HT52" s="49" t="str">
        <f t="shared" si="16"/>
        <v/>
      </c>
      <c r="HU52" s="49" t="str">
        <f t="shared" si="16"/>
        <v/>
      </c>
      <c r="HV52" s="49" t="str">
        <f t="shared" si="16"/>
        <v/>
      </c>
      <c r="HW52" s="169" t="e">
        <f t="shared" si="106"/>
        <v>#N/A</v>
      </c>
      <c r="HX52" s="169" t="e">
        <f t="shared" si="106"/>
        <v>#N/A</v>
      </c>
      <c r="HY52" s="169" t="e">
        <f t="shared" si="106"/>
        <v>#N/A</v>
      </c>
      <c r="HZ52" s="169" t="e">
        <f t="shared" si="106"/>
        <v>#N/A</v>
      </c>
      <c r="IA52" s="169" t="e">
        <f t="shared" si="105"/>
        <v>#N/A</v>
      </c>
      <c r="IB52" s="169" t="e">
        <f t="shared" si="105"/>
        <v>#N/A</v>
      </c>
      <c r="IC52" s="169" t="e">
        <f t="shared" si="105"/>
        <v>#N/A</v>
      </c>
      <c r="ID52" s="169" t="e">
        <f t="shared" si="105"/>
        <v>#N/A</v>
      </c>
      <c r="IE52" s="169" t="e">
        <f t="shared" si="105"/>
        <v>#N/A</v>
      </c>
      <c r="IF52" s="169" t="e">
        <f t="shared" si="105"/>
        <v>#N/A</v>
      </c>
      <c r="IG52" s="169" t="e">
        <f t="shared" si="105"/>
        <v>#N/A</v>
      </c>
      <c r="IH52" s="169" t="e">
        <f t="shared" si="105"/>
        <v>#N/A</v>
      </c>
      <c r="II52" s="169" t="e">
        <f t="shared" si="105"/>
        <v>#N/A</v>
      </c>
      <c r="IJ52" s="169" t="e">
        <f t="shared" si="105"/>
        <v>#N/A</v>
      </c>
      <c r="IK52" s="169" t="e">
        <f t="shared" si="105"/>
        <v>#N/A</v>
      </c>
      <c r="IL52" s="169" t="e">
        <f t="shared" si="105"/>
        <v>#N/A</v>
      </c>
      <c r="IM52" s="169" t="e">
        <f t="shared" si="105"/>
        <v>#N/A</v>
      </c>
      <c r="IN52" s="169" t="e">
        <f t="shared" si="105"/>
        <v>#N/A</v>
      </c>
      <c r="IO52" s="169" t="e">
        <f t="shared" si="105"/>
        <v>#N/A</v>
      </c>
      <c r="IP52" s="169" t="e">
        <f t="shared" si="112"/>
        <v>#N/A</v>
      </c>
      <c r="IQ52" s="169" t="e">
        <f t="shared" si="112"/>
        <v>#N/A</v>
      </c>
      <c r="IR52" s="169" t="e">
        <f t="shared" si="112"/>
        <v>#N/A</v>
      </c>
      <c r="IS52" s="169" t="e">
        <f t="shared" si="112"/>
        <v>#N/A</v>
      </c>
      <c r="IT52" s="169" t="e">
        <f t="shared" si="112"/>
        <v>#N/A</v>
      </c>
      <c r="IU52" s="169" t="e">
        <f t="shared" si="112"/>
        <v>#N/A</v>
      </c>
      <c r="IV52" s="169" t="e">
        <f t="shared" si="112"/>
        <v>#N/A</v>
      </c>
      <c r="IW52" s="169" t="e">
        <f t="shared" si="112"/>
        <v>#N/A</v>
      </c>
      <c r="IX52" s="169" t="e">
        <f t="shared" si="112"/>
        <v>#N/A</v>
      </c>
      <c r="IY52" s="169" t="e">
        <f t="shared" si="112"/>
        <v>#N/A</v>
      </c>
      <c r="IZ52" s="169" t="e">
        <f t="shared" si="112"/>
        <v>#N/A</v>
      </c>
      <c r="JA52" s="169" t="e">
        <f t="shared" si="112"/>
        <v>#N/A</v>
      </c>
      <c r="JB52" s="169" t="e">
        <f t="shared" si="112"/>
        <v>#N/A</v>
      </c>
      <c r="JC52" s="169" t="e">
        <f t="shared" si="112"/>
        <v>#N/A</v>
      </c>
      <c r="JD52" s="169" t="e">
        <f t="shared" si="112"/>
        <v>#N/A</v>
      </c>
      <c r="JE52" s="169" t="e">
        <f t="shared" si="112"/>
        <v>#N/A</v>
      </c>
      <c r="JF52" s="169" t="e">
        <f t="shared" ref="JE52:JT67" si="120">IF(ISNONTEXT($R52),_xlfn.NORM.DIST(BM52,$N52,$R52,FALSE),NA())</f>
        <v>#N/A</v>
      </c>
      <c r="JG52" s="169" t="e">
        <f t="shared" si="120"/>
        <v>#N/A</v>
      </c>
      <c r="JH52" s="169" t="e">
        <f t="shared" si="120"/>
        <v>#N/A</v>
      </c>
      <c r="JI52" s="169" t="e">
        <f t="shared" si="120"/>
        <v>#N/A</v>
      </c>
      <c r="JJ52" s="169" t="e">
        <f t="shared" si="120"/>
        <v>#N/A</v>
      </c>
      <c r="JK52" s="169" t="e">
        <f t="shared" si="120"/>
        <v>#N/A</v>
      </c>
      <c r="JL52" s="169" t="e">
        <f t="shared" si="120"/>
        <v>#N/A</v>
      </c>
      <c r="JM52" s="169" t="e">
        <f t="shared" si="120"/>
        <v>#N/A</v>
      </c>
      <c r="JN52" s="169" t="e">
        <f t="shared" si="120"/>
        <v>#N/A</v>
      </c>
      <c r="JO52" s="169" t="e">
        <f t="shared" si="120"/>
        <v>#N/A</v>
      </c>
      <c r="JP52" s="169" t="e">
        <f t="shared" si="120"/>
        <v>#N/A</v>
      </c>
      <c r="JQ52" s="169" t="e">
        <f t="shared" si="120"/>
        <v>#N/A</v>
      </c>
      <c r="JR52" s="169" t="e">
        <f t="shared" si="120"/>
        <v>#N/A</v>
      </c>
      <c r="JS52" s="169" t="e">
        <f t="shared" si="120"/>
        <v>#N/A</v>
      </c>
      <c r="JT52" s="169" t="e">
        <f t="shared" si="113"/>
        <v>#N/A</v>
      </c>
      <c r="JU52" s="169" t="e">
        <f t="shared" si="113"/>
        <v>#N/A</v>
      </c>
      <c r="JV52" s="169" t="e">
        <f t="shared" si="113"/>
        <v>#N/A</v>
      </c>
      <c r="JW52" s="169" t="e">
        <f t="shared" si="113"/>
        <v>#N/A</v>
      </c>
      <c r="JX52" s="169" t="e">
        <f t="shared" si="113"/>
        <v>#N/A</v>
      </c>
      <c r="JY52" s="169" t="e">
        <f t="shared" si="113"/>
        <v>#N/A</v>
      </c>
      <c r="JZ52" s="169" t="e">
        <f t="shared" si="113"/>
        <v>#N/A</v>
      </c>
      <c r="KA52" s="169" t="e">
        <f t="shared" si="113"/>
        <v>#N/A</v>
      </c>
      <c r="KB52" s="169" t="e">
        <f t="shared" si="113"/>
        <v>#N/A</v>
      </c>
      <c r="KC52" s="169" t="e">
        <f t="shared" si="113"/>
        <v>#N/A</v>
      </c>
      <c r="KD52" s="169" t="e">
        <f t="shared" si="113"/>
        <v>#N/A</v>
      </c>
      <c r="KE52" s="169" t="e">
        <f t="shared" si="113"/>
        <v>#N/A</v>
      </c>
      <c r="KF52" s="169" t="e">
        <f t="shared" si="113"/>
        <v>#N/A</v>
      </c>
      <c r="KG52" s="169" t="e">
        <f t="shared" si="113"/>
        <v>#N/A</v>
      </c>
      <c r="KH52" s="169" t="e">
        <f t="shared" si="113"/>
        <v>#N/A</v>
      </c>
      <c r="KI52" s="169" t="e">
        <f t="shared" si="113"/>
        <v>#N/A</v>
      </c>
      <c r="KJ52" s="169" t="e">
        <f t="shared" ref="KJ52:KY67" si="121">IF(ISNONTEXT($R52),_xlfn.NORM.DIST(CQ52,$N52,$R52,FALSE),NA())</f>
        <v>#N/A</v>
      </c>
      <c r="KK52" s="169" t="e">
        <f t="shared" si="121"/>
        <v>#N/A</v>
      </c>
      <c r="KL52" s="169" t="e">
        <f t="shared" si="121"/>
        <v>#N/A</v>
      </c>
      <c r="KM52" s="169" t="e">
        <f t="shared" si="121"/>
        <v>#N/A</v>
      </c>
      <c r="KN52" s="169" t="e">
        <f t="shared" si="121"/>
        <v>#N/A</v>
      </c>
      <c r="KO52" s="169" t="e">
        <f t="shared" si="121"/>
        <v>#N/A</v>
      </c>
      <c r="KP52" s="169" t="e">
        <f t="shared" si="121"/>
        <v>#N/A</v>
      </c>
      <c r="KQ52" s="169" t="e">
        <f t="shared" si="121"/>
        <v>#N/A</v>
      </c>
      <c r="KR52" s="169" t="e">
        <f t="shared" si="121"/>
        <v>#N/A</v>
      </c>
      <c r="KS52" s="169" t="e">
        <f t="shared" si="121"/>
        <v>#N/A</v>
      </c>
      <c r="KT52" s="169" t="e">
        <f t="shared" si="121"/>
        <v>#N/A</v>
      </c>
      <c r="KU52" s="169" t="e">
        <f t="shared" si="121"/>
        <v>#N/A</v>
      </c>
      <c r="KV52" s="169" t="e">
        <f t="shared" si="121"/>
        <v>#N/A</v>
      </c>
      <c r="KW52" s="169" t="e">
        <f t="shared" si="121"/>
        <v>#N/A</v>
      </c>
      <c r="KX52" s="169" t="e">
        <f t="shared" si="121"/>
        <v>#N/A</v>
      </c>
      <c r="KY52" s="169" t="e">
        <f t="shared" si="121"/>
        <v>#N/A</v>
      </c>
      <c r="KZ52" s="169" t="e">
        <f t="shared" si="114"/>
        <v>#N/A</v>
      </c>
      <c r="LA52" s="169" t="e">
        <f t="shared" si="114"/>
        <v>#N/A</v>
      </c>
      <c r="LB52" s="169" t="e">
        <f t="shared" si="114"/>
        <v>#N/A</v>
      </c>
      <c r="LC52" s="169" t="e">
        <f t="shared" si="114"/>
        <v>#N/A</v>
      </c>
      <c r="LD52" s="169" t="e">
        <f t="shared" si="114"/>
        <v>#N/A</v>
      </c>
      <c r="LE52" s="169" t="e">
        <f t="shared" si="114"/>
        <v>#N/A</v>
      </c>
      <c r="LF52" s="169" t="e">
        <f t="shared" si="114"/>
        <v>#N/A</v>
      </c>
      <c r="LG52" s="169" t="e">
        <f t="shared" si="114"/>
        <v>#N/A</v>
      </c>
      <c r="LH52" s="169" t="e">
        <f t="shared" si="114"/>
        <v>#N/A</v>
      </c>
      <c r="LI52" s="169" t="e">
        <f t="shared" si="114"/>
        <v>#N/A</v>
      </c>
      <c r="LJ52" s="169" t="e">
        <f t="shared" si="114"/>
        <v>#N/A</v>
      </c>
      <c r="LK52" s="169" t="e">
        <f t="shared" si="114"/>
        <v>#N/A</v>
      </c>
      <c r="LL52" s="169" t="e">
        <f t="shared" si="114"/>
        <v>#N/A</v>
      </c>
      <c r="LM52" s="169" t="e">
        <f t="shared" si="114"/>
        <v>#N/A</v>
      </c>
      <c r="LN52" s="169" t="e">
        <f t="shared" si="114"/>
        <v>#N/A</v>
      </c>
      <c r="LO52" s="169" t="e">
        <f t="shared" ref="LO52:MD67" si="122">IF(ISNONTEXT($R52),_xlfn.NORM.DIST(DV52,$N52,$R52,FALSE),NA())</f>
        <v>#N/A</v>
      </c>
      <c r="LP52" s="169" t="e">
        <f t="shared" si="122"/>
        <v>#N/A</v>
      </c>
      <c r="LQ52" s="169" t="e">
        <f t="shared" si="122"/>
        <v>#N/A</v>
      </c>
      <c r="LR52" s="169" t="e">
        <f t="shared" si="122"/>
        <v>#N/A</v>
      </c>
      <c r="LS52" s="169" t="e">
        <f t="shared" si="122"/>
        <v>#N/A</v>
      </c>
      <c r="LT52" s="169" t="e">
        <f t="shared" si="122"/>
        <v>#N/A</v>
      </c>
      <c r="LU52" s="169" t="e">
        <f t="shared" si="122"/>
        <v>#N/A</v>
      </c>
      <c r="LV52" s="169" t="e">
        <f t="shared" si="122"/>
        <v>#N/A</v>
      </c>
      <c r="LW52" s="169" t="e">
        <f t="shared" si="122"/>
        <v>#N/A</v>
      </c>
      <c r="LX52" s="169" t="e">
        <f t="shared" si="122"/>
        <v>#N/A</v>
      </c>
      <c r="LY52" s="169" t="e">
        <f t="shared" si="122"/>
        <v>#N/A</v>
      </c>
      <c r="LZ52" s="169" t="e">
        <f t="shared" si="122"/>
        <v>#N/A</v>
      </c>
      <c r="MA52" s="169" t="e">
        <f t="shared" si="122"/>
        <v>#N/A</v>
      </c>
      <c r="MB52" s="169" t="e">
        <f t="shared" si="122"/>
        <v>#N/A</v>
      </c>
      <c r="MC52" s="169" t="e">
        <f t="shared" si="122"/>
        <v>#N/A</v>
      </c>
      <c r="MD52" s="169" t="e">
        <f t="shared" si="122"/>
        <v>#N/A</v>
      </c>
      <c r="ME52" s="169" t="e">
        <f t="shared" ref="LQ52:MF67" si="123">IF(ISNONTEXT($R52),_xlfn.NORM.DIST(EL52,$N52,$R52,FALSE),NA())</f>
        <v>#N/A</v>
      </c>
      <c r="MF52" s="169" t="e">
        <f t="shared" si="115"/>
        <v>#N/A</v>
      </c>
      <c r="MG52" s="169" t="e">
        <f t="shared" si="115"/>
        <v>#N/A</v>
      </c>
      <c r="MH52" s="169" t="e">
        <f t="shared" si="115"/>
        <v>#N/A</v>
      </c>
      <c r="MI52" s="169" t="e">
        <f t="shared" si="115"/>
        <v>#N/A</v>
      </c>
      <c r="MJ52" s="169" t="e">
        <f t="shared" si="115"/>
        <v>#N/A</v>
      </c>
      <c r="MK52" s="169" t="e">
        <f t="shared" si="115"/>
        <v>#N/A</v>
      </c>
      <c r="ML52" s="169" t="e">
        <f t="shared" si="115"/>
        <v>#N/A</v>
      </c>
      <c r="MM52" s="169" t="e">
        <f t="shared" si="115"/>
        <v>#N/A</v>
      </c>
      <c r="MN52" s="169" t="e">
        <f t="shared" si="115"/>
        <v>#N/A</v>
      </c>
      <c r="MO52" s="169" t="e">
        <f t="shared" si="115"/>
        <v>#N/A</v>
      </c>
      <c r="MP52" s="169" t="e">
        <f t="shared" si="115"/>
        <v>#N/A</v>
      </c>
      <c r="MQ52" s="169" t="e">
        <f t="shared" si="115"/>
        <v>#N/A</v>
      </c>
      <c r="MR52" s="169" t="e">
        <f t="shared" si="115"/>
        <v>#N/A</v>
      </c>
      <c r="MS52" s="169" t="e">
        <f t="shared" si="115"/>
        <v>#N/A</v>
      </c>
      <c r="MT52" s="169" t="e">
        <f t="shared" si="115"/>
        <v>#N/A</v>
      </c>
      <c r="MU52" s="169" t="e">
        <f t="shared" si="115"/>
        <v>#N/A</v>
      </c>
      <c r="MV52" s="169" t="e">
        <f t="shared" ref="MV52:NK67" si="124">IF(ISNONTEXT($R52),_xlfn.NORM.DIST(FC52,$N52,$R52,FALSE),NA())</f>
        <v>#N/A</v>
      </c>
      <c r="MW52" s="169" t="e">
        <f t="shared" si="124"/>
        <v>#N/A</v>
      </c>
      <c r="MX52" s="169" t="e">
        <f t="shared" si="124"/>
        <v>#N/A</v>
      </c>
      <c r="MY52" s="169" t="e">
        <f t="shared" si="124"/>
        <v>#N/A</v>
      </c>
      <c r="MZ52" s="169" t="e">
        <f t="shared" si="124"/>
        <v>#N/A</v>
      </c>
      <c r="NA52" s="169" t="e">
        <f t="shared" si="124"/>
        <v>#N/A</v>
      </c>
      <c r="NB52" s="169" t="e">
        <f t="shared" si="124"/>
        <v>#N/A</v>
      </c>
      <c r="NC52" s="169" t="e">
        <f t="shared" si="124"/>
        <v>#N/A</v>
      </c>
      <c r="ND52" s="169" t="e">
        <f t="shared" si="124"/>
        <v>#N/A</v>
      </c>
      <c r="NE52" s="169" t="e">
        <f t="shared" si="124"/>
        <v>#N/A</v>
      </c>
      <c r="NF52" s="169" t="e">
        <f t="shared" si="124"/>
        <v>#N/A</v>
      </c>
      <c r="NG52" s="169" t="e">
        <f t="shared" si="124"/>
        <v>#N/A</v>
      </c>
      <c r="NH52" s="169" t="e">
        <f t="shared" si="124"/>
        <v>#N/A</v>
      </c>
      <c r="NI52" s="169" t="e">
        <f t="shared" si="124"/>
        <v>#N/A</v>
      </c>
      <c r="NJ52" s="169" t="e">
        <f t="shared" si="124"/>
        <v>#N/A</v>
      </c>
      <c r="NK52" s="169" t="e">
        <f t="shared" si="124"/>
        <v>#N/A</v>
      </c>
      <c r="NL52" s="169" t="e">
        <f t="shared" si="116"/>
        <v>#N/A</v>
      </c>
      <c r="NM52" s="169" t="e">
        <f t="shared" si="116"/>
        <v>#N/A</v>
      </c>
      <c r="NN52" s="169" t="e">
        <f t="shared" si="116"/>
        <v>#N/A</v>
      </c>
      <c r="NO52" s="169" t="e">
        <f t="shared" si="116"/>
        <v>#N/A</v>
      </c>
      <c r="NP52" s="169" t="e">
        <f t="shared" si="116"/>
        <v>#N/A</v>
      </c>
      <c r="NQ52" s="169" t="e">
        <f t="shared" si="116"/>
        <v>#N/A</v>
      </c>
      <c r="NR52" s="169" t="e">
        <f t="shared" si="116"/>
        <v>#N/A</v>
      </c>
      <c r="NS52" s="169" t="e">
        <f t="shared" si="116"/>
        <v>#N/A</v>
      </c>
      <c r="NT52" s="169" t="e">
        <f t="shared" si="116"/>
        <v>#N/A</v>
      </c>
      <c r="NU52" s="169" t="e">
        <f t="shared" si="116"/>
        <v>#N/A</v>
      </c>
      <c r="NV52" s="169" t="e">
        <f t="shared" si="116"/>
        <v>#N/A</v>
      </c>
      <c r="NW52" s="169" t="e">
        <f t="shared" si="116"/>
        <v>#N/A</v>
      </c>
      <c r="NX52" s="169" t="e">
        <f t="shared" si="116"/>
        <v>#N/A</v>
      </c>
      <c r="NY52" s="169" t="e">
        <f t="shared" si="116"/>
        <v>#N/A</v>
      </c>
      <c r="NZ52" s="169" t="e">
        <f t="shared" si="116"/>
        <v>#N/A</v>
      </c>
      <c r="OA52" s="169" t="e">
        <f t="shared" ref="OA52:OP67" si="125">IF(ISNONTEXT($R52),_xlfn.NORM.DIST(GH52,$N52,$R52,FALSE),NA())</f>
        <v>#N/A</v>
      </c>
      <c r="OB52" s="169" t="e">
        <f t="shared" si="125"/>
        <v>#N/A</v>
      </c>
      <c r="OC52" s="169" t="e">
        <f t="shared" si="125"/>
        <v>#N/A</v>
      </c>
      <c r="OD52" s="169" t="e">
        <f t="shared" si="125"/>
        <v>#N/A</v>
      </c>
      <c r="OE52" s="169" t="e">
        <f t="shared" si="125"/>
        <v>#N/A</v>
      </c>
      <c r="OF52" s="169" t="e">
        <f t="shared" si="125"/>
        <v>#N/A</v>
      </c>
      <c r="OG52" s="169" t="e">
        <f t="shared" si="125"/>
        <v>#N/A</v>
      </c>
      <c r="OH52" s="169" t="e">
        <f t="shared" si="125"/>
        <v>#N/A</v>
      </c>
      <c r="OI52" s="169" t="e">
        <f t="shared" si="125"/>
        <v>#N/A</v>
      </c>
      <c r="OJ52" s="169" t="e">
        <f t="shared" si="125"/>
        <v>#N/A</v>
      </c>
      <c r="OK52" s="169" t="e">
        <f t="shared" si="125"/>
        <v>#N/A</v>
      </c>
      <c r="OL52" s="169" t="e">
        <f t="shared" si="125"/>
        <v>#N/A</v>
      </c>
      <c r="OM52" s="169" t="e">
        <f t="shared" si="125"/>
        <v>#N/A</v>
      </c>
      <c r="ON52" s="169" t="e">
        <f t="shared" si="125"/>
        <v>#N/A</v>
      </c>
      <c r="OO52" s="169" t="e">
        <f t="shared" si="125"/>
        <v>#N/A</v>
      </c>
      <c r="OP52" s="169" t="e">
        <f t="shared" si="125"/>
        <v>#N/A</v>
      </c>
      <c r="OQ52" s="169" t="e">
        <f t="shared" ref="OC52:OR67" si="126">IF(ISNONTEXT($R52),_xlfn.NORM.DIST(GX52,$N52,$R52,FALSE),NA())</f>
        <v>#N/A</v>
      </c>
      <c r="OR52" s="169" t="e">
        <f t="shared" si="117"/>
        <v>#N/A</v>
      </c>
      <c r="OS52" s="169" t="e">
        <f t="shared" si="117"/>
        <v>#N/A</v>
      </c>
      <c r="OT52" s="169" t="e">
        <f t="shared" si="117"/>
        <v>#N/A</v>
      </c>
      <c r="OU52" s="169" t="e">
        <f t="shared" si="117"/>
        <v>#N/A</v>
      </c>
      <c r="OV52" s="169" t="e">
        <f t="shared" si="117"/>
        <v>#N/A</v>
      </c>
      <c r="OW52" s="169" t="e">
        <f t="shared" si="117"/>
        <v>#N/A</v>
      </c>
      <c r="OX52" s="169" t="e">
        <f t="shared" si="117"/>
        <v>#N/A</v>
      </c>
      <c r="OY52" s="169" t="e">
        <f t="shared" si="117"/>
        <v>#N/A</v>
      </c>
      <c r="OZ52" s="169" t="e">
        <f t="shared" si="117"/>
        <v>#N/A</v>
      </c>
      <c r="PA52" s="169" t="e">
        <f t="shared" si="117"/>
        <v>#N/A</v>
      </c>
      <c r="PB52" s="169" t="e">
        <f t="shared" si="117"/>
        <v>#N/A</v>
      </c>
      <c r="PC52" s="169" t="e">
        <f t="shared" si="117"/>
        <v>#N/A</v>
      </c>
      <c r="PD52" s="169" t="e">
        <f t="shared" si="117"/>
        <v>#N/A</v>
      </c>
      <c r="PE52" s="169" t="e">
        <f t="shared" si="117"/>
        <v>#N/A</v>
      </c>
      <c r="PF52" s="169" t="e">
        <f t="shared" si="117"/>
        <v>#N/A</v>
      </c>
      <c r="PG52" s="169" t="e">
        <f t="shared" si="117"/>
        <v>#N/A</v>
      </c>
      <c r="PH52" s="169" t="e">
        <f t="shared" ref="PH52:PO67" si="127">IF(ISNONTEXT($R52),_xlfn.NORM.DIST(HO52,$N52,$R52,FALSE),NA())</f>
        <v>#N/A</v>
      </c>
      <c r="PI52" s="169" t="e">
        <f t="shared" si="127"/>
        <v>#N/A</v>
      </c>
      <c r="PJ52" s="169" t="e">
        <f t="shared" si="127"/>
        <v>#N/A</v>
      </c>
      <c r="PK52" s="169" t="e">
        <f t="shared" si="127"/>
        <v>#N/A</v>
      </c>
      <c r="PL52" s="169" t="e">
        <f t="shared" si="127"/>
        <v>#N/A</v>
      </c>
      <c r="PM52" s="169" t="e">
        <f t="shared" si="127"/>
        <v>#N/A</v>
      </c>
      <c r="PN52" s="169" t="e">
        <f t="shared" si="127"/>
        <v>#N/A</v>
      </c>
      <c r="PO52" s="169" t="e">
        <f t="shared" si="127"/>
        <v>#N/A</v>
      </c>
    </row>
    <row r="53" spans="1:431" hidden="1" x14ac:dyDescent="0.75">
      <c r="A53" s="390"/>
      <c r="B53" s="396" t="str">
        <f>IF($R53="","",ROUND(_xlfn.NORM.INV(ABS(VLOOKUP($T$1,VLookups!$A$43:$B$44,2,FALSE)-B$2),$N53,$R53),0))</f>
        <v/>
      </c>
      <c r="C53" s="403" t="str">
        <f t="shared" si="96"/>
        <v/>
      </c>
      <c r="D53" s="404" t="str">
        <f t="shared" si="97"/>
        <v/>
      </c>
      <c r="E53" s="109"/>
      <c r="F53" s="117"/>
      <c r="G53" s="122" t="str">
        <f t="shared" si="32"/>
        <v/>
      </c>
      <c r="H53" s="95"/>
      <c r="I53" s="122" t="str">
        <f t="shared" si="33"/>
        <v/>
      </c>
      <c r="J53" s="117"/>
      <c r="K53" s="110"/>
      <c r="L53" s="124" t="str">
        <f t="shared" si="0"/>
        <v/>
      </c>
      <c r="M53" s="124" t="str">
        <f t="shared" si="1"/>
        <v/>
      </c>
      <c r="N53" s="73" t="str">
        <f t="shared" si="34"/>
        <v/>
      </c>
      <c r="O53" s="23"/>
      <c r="P53" s="57"/>
      <c r="Q53" s="280"/>
      <c r="R53" s="74" t="str">
        <f>IF(AND(G53&gt;0,H53&gt;0,I53&gt;0),IF(ISBLANK(Q53),IF(ISBLANK(O53),"",(I53-G53)*VLOOKUP(O53,VLookups!$A$4:$B$13,2,FALSE)),Q53),"")</f>
        <v/>
      </c>
      <c r="S53" s="75" t="str">
        <f t="shared" si="2"/>
        <v/>
      </c>
      <c r="T53" s="95"/>
      <c r="U53" s="270" t="str">
        <f>IF(AND(T53&gt;0,H53&gt;0,NOT(R53="")),ABS(VLOOKUP($T$1,VLookups!$A$43:$B$44,2,FALSE)-_xlfn.NORM.DIST(T53,N53,R53,TRUE)),"")</f>
        <v/>
      </c>
      <c r="V53" s="94" t="str">
        <f>IF(AND($G53&gt;0,$H53&gt;0,$I53&gt;0,NOT(ISBLANK($O53))),_xlfn.NORM.INV(ABS(VLOOKUP($T$1,VLookups!$A$43:$B$44,2,FALSE)-V$3),$N53,$R53),"")</f>
        <v/>
      </c>
      <c r="W53" s="93" t="str">
        <f>IF(AND($G53&gt;0,$H53&gt;0,$I53&gt;0,NOT(ISBLANK($O53))),_xlfn.NORM.INV(ABS(VLOOKUP($T$1,VLookups!$A$43:$B$44,2,FALSE)-W$3),$N53,$R53),"")</f>
        <v/>
      </c>
      <c r="X53" s="94" t="str">
        <f>IF(AND($G53&gt;0,$H53&gt;0,$I53&gt;0,NOT(ISBLANK($O53))),_xlfn.NORM.INV(ABS(VLOOKUP($T$1,VLookups!$A$43:$B$44,2,FALSE)-X$3),$N53,$R53),"")</f>
        <v/>
      </c>
      <c r="Y53" s="93" t="str">
        <f>IF(AND($G53&gt;0,$H53&gt;0,$I53&gt;0,NOT(ISBLANK($O53))),_xlfn.NORM.INV(ABS(VLOOKUP($T$1,VLookups!$A$43:$B$44,2,FALSE)-Y$3),$N53,$R53),"")</f>
        <v/>
      </c>
      <c r="Z53" s="94" t="str">
        <f>IF(AND($G53&gt;0,$H53&gt;0,$I53&gt;0,NOT(ISBLANK($O53))),_xlfn.NORM.INV(ABS(VLOOKUP($T$1,VLookups!$A$43:$B$44,2,FALSE)-Z$3),$N53,$R53),"")</f>
        <v/>
      </c>
      <c r="AA53" s="93" t="str">
        <f>IF(AND($G53&gt;0,$H53&gt;0,$I53&gt;0,NOT(ISBLANK($O53))),_xlfn.NORM.INV(ABS(VLOOKUP($T$1,VLookups!$A$43:$B$44,2,FALSE)-AA$3),$N53,$R53),"")</f>
        <v/>
      </c>
      <c r="AB53" s="5"/>
      <c r="AC53" s="168" t="str">
        <f t="shared" si="35"/>
        <v/>
      </c>
      <c r="AD53" s="49" t="str">
        <f t="shared" si="104"/>
        <v/>
      </c>
      <c r="AE53" s="49" t="str">
        <f t="shared" si="104"/>
        <v/>
      </c>
      <c r="AF53" s="49" t="str">
        <f t="shared" si="104"/>
        <v/>
      </c>
      <c r="AG53" s="49" t="str">
        <f t="shared" si="104"/>
        <v/>
      </c>
      <c r="AH53" s="49" t="str">
        <f t="shared" si="104"/>
        <v/>
      </c>
      <c r="AI53" s="49" t="str">
        <f t="shared" si="104"/>
        <v/>
      </c>
      <c r="AJ53" s="49" t="str">
        <f t="shared" si="104"/>
        <v/>
      </c>
      <c r="AK53" s="49" t="str">
        <f t="shared" si="104"/>
        <v/>
      </c>
      <c r="AL53" s="49" t="str">
        <f t="shared" si="104"/>
        <v/>
      </c>
      <c r="AM53" s="49" t="str">
        <f t="shared" si="104"/>
        <v/>
      </c>
      <c r="AN53" s="49" t="str">
        <f t="shared" si="104"/>
        <v/>
      </c>
      <c r="AO53" s="49" t="str">
        <f t="shared" si="104"/>
        <v/>
      </c>
      <c r="AP53" s="49" t="str">
        <f t="shared" si="104"/>
        <v/>
      </c>
      <c r="AQ53" s="49" t="str">
        <f t="shared" si="104"/>
        <v/>
      </c>
      <c r="AR53" s="49" t="str">
        <f t="shared" si="104"/>
        <v/>
      </c>
      <c r="AS53" s="49" t="str">
        <f t="shared" si="104"/>
        <v/>
      </c>
      <c r="AT53" s="49" t="str">
        <f t="shared" si="100"/>
        <v/>
      </c>
      <c r="AU53" s="49" t="str">
        <f t="shared" si="100"/>
        <v/>
      </c>
      <c r="AV53" s="49" t="str">
        <f t="shared" si="100"/>
        <v/>
      </c>
      <c r="AW53" s="49" t="str">
        <f t="shared" si="100"/>
        <v/>
      </c>
      <c r="AX53" s="49" t="str">
        <f t="shared" si="100"/>
        <v/>
      </c>
      <c r="AY53" s="49" t="str">
        <f t="shared" si="100"/>
        <v/>
      </c>
      <c r="AZ53" s="49" t="str">
        <f t="shared" si="100"/>
        <v/>
      </c>
      <c r="BA53" s="49" t="str">
        <f t="shared" si="100"/>
        <v/>
      </c>
      <c r="BB53" s="49" t="str">
        <f t="shared" si="100"/>
        <v/>
      </c>
      <c r="BC53" s="49" t="str">
        <f t="shared" si="100"/>
        <v/>
      </c>
      <c r="BD53" s="49" t="str">
        <f t="shared" si="100"/>
        <v/>
      </c>
      <c r="BE53" s="49" t="str">
        <f t="shared" si="100"/>
        <v/>
      </c>
      <c r="BF53" s="49" t="str">
        <f t="shared" si="100"/>
        <v/>
      </c>
      <c r="BG53" s="49" t="str">
        <f t="shared" si="100"/>
        <v/>
      </c>
      <c r="BH53" s="49" t="str">
        <f t="shared" si="100"/>
        <v/>
      </c>
      <c r="BI53" s="49" t="str">
        <f t="shared" si="101"/>
        <v/>
      </c>
      <c r="BJ53" s="49" t="str">
        <f t="shared" si="101"/>
        <v/>
      </c>
      <c r="BK53" s="49" t="str">
        <f t="shared" si="101"/>
        <v/>
      </c>
      <c r="BL53" s="49" t="str">
        <f t="shared" si="101"/>
        <v/>
      </c>
      <c r="BM53" s="49" t="str">
        <f t="shared" si="101"/>
        <v/>
      </c>
      <c r="BN53" s="49" t="str">
        <f t="shared" si="101"/>
        <v/>
      </c>
      <c r="BO53" s="49" t="str">
        <f t="shared" si="101"/>
        <v/>
      </c>
      <c r="BP53" s="49" t="str">
        <f t="shared" si="101"/>
        <v/>
      </c>
      <c r="BQ53" s="49" t="str">
        <f t="shared" si="101"/>
        <v/>
      </c>
      <c r="BR53" s="49" t="str">
        <f t="shared" si="101"/>
        <v/>
      </c>
      <c r="BS53" s="49" t="str">
        <f t="shared" si="101"/>
        <v/>
      </c>
      <c r="BT53" s="49" t="str">
        <f t="shared" si="101"/>
        <v/>
      </c>
      <c r="BU53" s="49" t="str">
        <f t="shared" si="101"/>
        <v/>
      </c>
      <c r="BV53" s="49" t="str">
        <f t="shared" si="101"/>
        <v/>
      </c>
      <c r="BW53" s="49" t="str">
        <f t="shared" si="101"/>
        <v/>
      </c>
      <c r="BX53" s="49" t="str">
        <f t="shared" si="101"/>
        <v/>
      </c>
      <c r="BY53" s="49" t="str">
        <f t="shared" si="99"/>
        <v/>
      </c>
      <c r="BZ53" s="49" t="str">
        <f t="shared" si="99"/>
        <v/>
      </c>
      <c r="CA53" s="49" t="str">
        <f t="shared" si="99"/>
        <v/>
      </c>
      <c r="CB53" s="49" t="str">
        <f t="shared" si="99"/>
        <v/>
      </c>
      <c r="CC53" s="49" t="str">
        <f t="shared" si="99"/>
        <v/>
      </c>
      <c r="CD53" s="49" t="str">
        <f t="shared" si="99"/>
        <v/>
      </c>
      <c r="CE53" s="49" t="str">
        <f t="shared" si="99"/>
        <v/>
      </c>
      <c r="CF53" s="49" t="str">
        <f t="shared" si="99"/>
        <v/>
      </c>
      <c r="CG53" s="49" t="str">
        <f t="shared" si="99"/>
        <v/>
      </c>
      <c r="CH53" s="49" t="str">
        <f t="shared" si="99"/>
        <v/>
      </c>
      <c r="CI53" s="49" t="str">
        <f t="shared" si="99"/>
        <v/>
      </c>
      <c r="CJ53" s="49" t="str">
        <f t="shared" si="102"/>
        <v/>
      </c>
      <c r="CK53" s="49" t="str">
        <f t="shared" si="102"/>
        <v/>
      </c>
      <c r="CL53" s="49" t="str">
        <f t="shared" si="102"/>
        <v/>
      </c>
      <c r="CM53" s="49" t="str">
        <f t="shared" si="102"/>
        <v/>
      </c>
      <c r="CN53" s="49" t="str">
        <f t="shared" si="102"/>
        <v/>
      </c>
      <c r="CO53" s="49" t="str">
        <f t="shared" si="102"/>
        <v/>
      </c>
      <c r="CP53" s="49" t="str">
        <f t="shared" si="102"/>
        <v/>
      </c>
      <c r="CQ53" s="49" t="str">
        <f t="shared" si="102"/>
        <v/>
      </c>
      <c r="CR53" s="49" t="str">
        <f t="shared" si="102"/>
        <v/>
      </c>
      <c r="CS53" s="49" t="str">
        <f t="shared" si="102"/>
        <v/>
      </c>
      <c r="CT53" s="49" t="str">
        <f t="shared" si="102"/>
        <v/>
      </c>
      <c r="CU53" s="49" t="str">
        <f t="shared" si="102"/>
        <v/>
      </c>
      <c r="CV53" s="49" t="str">
        <f t="shared" si="102"/>
        <v/>
      </c>
      <c r="CW53" s="49" t="str">
        <f t="shared" si="102"/>
        <v/>
      </c>
      <c r="CX53" s="49" t="str">
        <f t="shared" si="102"/>
        <v/>
      </c>
      <c r="CY53" s="49" t="str">
        <f t="shared" si="102"/>
        <v/>
      </c>
      <c r="CZ53" s="49" t="str">
        <f t="shared" si="103"/>
        <v/>
      </c>
      <c r="DA53" s="49" t="str">
        <f t="shared" si="103"/>
        <v/>
      </c>
      <c r="DB53" s="49" t="str">
        <f t="shared" si="103"/>
        <v/>
      </c>
      <c r="DC53" s="49" t="str">
        <f t="shared" si="103"/>
        <v/>
      </c>
      <c r="DD53" s="49" t="str">
        <f t="shared" si="103"/>
        <v/>
      </c>
      <c r="DE53" s="49" t="str">
        <f t="shared" si="103"/>
        <v/>
      </c>
      <c r="DF53" s="49" t="str">
        <f t="shared" si="103"/>
        <v/>
      </c>
      <c r="DG53" s="49" t="str">
        <f t="shared" si="103"/>
        <v/>
      </c>
      <c r="DH53" s="49" t="str">
        <f t="shared" si="103"/>
        <v/>
      </c>
      <c r="DI53" s="49" t="str">
        <f t="shared" si="103"/>
        <v/>
      </c>
      <c r="DJ53" s="49" t="str">
        <f t="shared" si="103"/>
        <v/>
      </c>
      <c r="DK53" s="49" t="str">
        <f t="shared" si="103"/>
        <v/>
      </c>
      <c r="DL53" s="49" t="str">
        <f t="shared" si="103"/>
        <v/>
      </c>
      <c r="DM53" s="49" t="str">
        <f t="shared" si="103"/>
        <v/>
      </c>
      <c r="DN53" s="49" t="str">
        <f t="shared" si="103"/>
        <v/>
      </c>
      <c r="DO53" s="49" t="str">
        <f t="shared" si="103"/>
        <v/>
      </c>
      <c r="DP53" s="49" t="str">
        <f t="shared" si="118"/>
        <v/>
      </c>
      <c r="DQ53" s="49" t="str">
        <f t="shared" si="118"/>
        <v/>
      </c>
      <c r="DR53" s="49" t="str">
        <f t="shared" si="118"/>
        <v/>
      </c>
      <c r="DS53" s="49" t="str">
        <f t="shared" si="118"/>
        <v/>
      </c>
      <c r="DT53" s="49" t="str">
        <f t="shared" si="118"/>
        <v/>
      </c>
      <c r="DU53" s="49" t="str">
        <f t="shared" si="118"/>
        <v/>
      </c>
      <c r="DV53" s="49" t="str">
        <f t="shared" si="118"/>
        <v/>
      </c>
      <c r="DW53" s="49" t="str">
        <f t="shared" si="118"/>
        <v/>
      </c>
      <c r="DX53" s="49" t="str">
        <f t="shared" si="118"/>
        <v/>
      </c>
      <c r="DY53" s="49" t="str">
        <f t="shared" si="118"/>
        <v/>
      </c>
      <c r="DZ53" s="183" t="str">
        <f t="shared" si="37"/>
        <v/>
      </c>
      <c r="EA53" s="49" t="str">
        <f t="shared" si="98"/>
        <v/>
      </c>
      <c r="EB53" s="49" t="str">
        <f t="shared" si="98"/>
        <v/>
      </c>
      <c r="EC53" s="49" t="str">
        <f t="shared" si="98"/>
        <v/>
      </c>
      <c r="ED53" s="49" t="str">
        <f t="shared" si="98"/>
        <v/>
      </c>
      <c r="EE53" s="49" t="str">
        <f t="shared" si="98"/>
        <v/>
      </c>
      <c r="EF53" s="49" t="str">
        <f t="shared" si="98"/>
        <v/>
      </c>
      <c r="EG53" s="49" t="str">
        <f t="shared" si="98"/>
        <v/>
      </c>
      <c r="EH53" s="49" t="str">
        <f t="shared" si="98"/>
        <v/>
      </c>
      <c r="EI53" s="49" t="str">
        <f t="shared" si="98"/>
        <v/>
      </c>
      <c r="EJ53" s="49" t="str">
        <f t="shared" si="98"/>
        <v/>
      </c>
      <c r="EK53" s="49" t="str">
        <f t="shared" si="98"/>
        <v/>
      </c>
      <c r="EL53" s="49" t="str">
        <f t="shared" si="98"/>
        <v/>
      </c>
      <c r="EM53" s="49" t="str">
        <f t="shared" si="98"/>
        <v/>
      </c>
      <c r="EN53" s="49" t="str">
        <f t="shared" si="98"/>
        <v/>
      </c>
      <c r="EO53" s="49" t="str">
        <f t="shared" si="98"/>
        <v/>
      </c>
      <c r="EP53" s="49" t="str">
        <f t="shared" si="86"/>
        <v/>
      </c>
      <c r="EQ53" s="49" t="str">
        <f t="shared" si="86"/>
        <v/>
      </c>
      <c r="ER53" s="49" t="str">
        <f t="shared" si="86"/>
        <v/>
      </c>
      <c r="ES53" s="49" t="str">
        <f t="shared" si="86"/>
        <v/>
      </c>
      <c r="ET53" s="49" t="str">
        <f t="shared" si="86"/>
        <v/>
      </c>
      <c r="EU53" s="49" t="str">
        <f t="shared" si="86"/>
        <v/>
      </c>
      <c r="EV53" s="49" t="str">
        <f t="shared" si="86"/>
        <v/>
      </c>
      <c r="EW53" s="49" t="str">
        <f t="shared" si="86"/>
        <v/>
      </c>
      <c r="EX53" s="49" t="str">
        <f t="shared" si="86"/>
        <v/>
      </c>
      <c r="EY53" s="49" t="str">
        <f t="shared" si="86"/>
        <v/>
      </c>
      <c r="EZ53" s="49" t="str">
        <f t="shared" si="86"/>
        <v/>
      </c>
      <c r="FA53" s="49" t="str">
        <f t="shared" si="86"/>
        <v/>
      </c>
      <c r="FB53" s="49" t="str">
        <f t="shared" si="86"/>
        <v/>
      </c>
      <c r="FC53" s="49" t="str">
        <f t="shared" si="86"/>
        <v/>
      </c>
      <c r="FD53" s="49" t="str">
        <f t="shared" si="86"/>
        <v/>
      </c>
      <c r="FE53" s="49" t="str">
        <f t="shared" ref="FE53:FT87" si="128">IF(ISNONTEXT($AC53),FD53+$AC53,"")</f>
        <v/>
      </c>
      <c r="FF53" s="49" t="str">
        <f t="shared" si="119"/>
        <v/>
      </c>
      <c r="FG53" s="49" t="str">
        <f t="shared" si="119"/>
        <v/>
      </c>
      <c r="FH53" s="49" t="str">
        <f t="shared" si="119"/>
        <v/>
      </c>
      <c r="FI53" s="49" t="str">
        <f t="shared" si="119"/>
        <v/>
      </c>
      <c r="FJ53" s="49" t="str">
        <f t="shared" si="119"/>
        <v/>
      </c>
      <c r="FK53" s="49" t="str">
        <f t="shared" si="119"/>
        <v/>
      </c>
      <c r="FL53" s="49" t="str">
        <f t="shared" si="119"/>
        <v/>
      </c>
      <c r="FM53" s="49" t="str">
        <f t="shared" si="119"/>
        <v/>
      </c>
      <c r="FN53" s="49" t="str">
        <f t="shared" si="119"/>
        <v/>
      </c>
      <c r="FO53" s="49" t="str">
        <f t="shared" si="119"/>
        <v/>
      </c>
      <c r="FP53" s="49" t="str">
        <f t="shared" si="119"/>
        <v/>
      </c>
      <c r="FQ53" s="49" t="str">
        <f t="shared" si="108"/>
        <v/>
      </c>
      <c r="FR53" s="49" t="str">
        <f t="shared" si="108"/>
        <v/>
      </c>
      <c r="FS53" s="49" t="str">
        <f t="shared" si="108"/>
        <v/>
      </c>
      <c r="FT53" s="49" t="str">
        <f t="shared" si="108"/>
        <v/>
      </c>
      <c r="FU53" s="49" t="str">
        <f t="shared" si="108"/>
        <v/>
      </c>
      <c r="FV53" s="49" t="str">
        <f t="shared" si="108"/>
        <v/>
      </c>
      <c r="FW53" s="49" t="str">
        <f t="shared" si="108"/>
        <v/>
      </c>
      <c r="FX53" s="49" t="str">
        <f t="shared" si="108"/>
        <v/>
      </c>
      <c r="FY53" s="49" t="str">
        <f t="shared" si="108"/>
        <v/>
      </c>
      <c r="FZ53" s="49" t="str">
        <f t="shared" si="108"/>
        <v/>
      </c>
      <c r="GA53" s="49" t="str">
        <f t="shared" si="108"/>
        <v/>
      </c>
      <c r="GB53" s="49" t="str">
        <f t="shared" si="108"/>
        <v/>
      </c>
      <c r="GC53" s="49" t="str">
        <f t="shared" si="108"/>
        <v/>
      </c>
      <c r="GD53" s="49" t="str">
        <f t="shared" si="108"/>
        <v/>
      </c>
      <c r="GE53" s="49" t="str">
        <f t="shared" si="108"/>
        <v/>
      </c>
      <c r="GF53" s="49" t="str">
        <f t="shared" si="108"/>
        <v/>
      </c>
      <c r="GG53" s="49" t="str">
        <f t="shared" si="109"/>
        <v/>
      </c>
      <c r="GH53" s="49" t="str">
        <f t="shared" si="109"/>
        <v/>
      </c>
      <c r="GI53" s="49" t="str">
        <f t="shared" si="109"/>
        <v/>
      </c>
      <c r="GJ53" s="49" t="str">
        <f t="shared" si="109"/>
        <v/>
      </c>
      <c r="GK53" s="49" t="str">
        <f t="shared" si="109"/>
        <v/>
      </c>
      <c r="GL53" s="49" t="str">
        <f t="shared" si="109"/>
        <v/>
      </c>
      <c r="GM53" s="49" t="str">
        <f t="shared" si="109"/>
        <v/>
      </c>
      <c r="GN53" s="49" t="str">
        <f t="shared" si="109"/>
        <v/>
      </c>
      <c r="GO53" s="49" t="str">
        <f t="shared" si="109"/>
        <v/>
      </c>
      <c r="GP53" s="49" t="str">
        <f t="shared" si="109"/>
        <v/>
      </c>
      <c r="GQ53" s="49" t="str">
        <f t="shared" si="109"/>
        <v/>
      </c>
      <c r="GR53" s="49" t="str">
        <f t="shared" si="109"/>
        <v/>
      </c>
      <c r="GS53" s="49" t="str">
        <f t="shared" si="109"/>
        <v/>
      </c>
      <c r="GT53" s="49" t="str">
        <f t="shared" si="109"/>
        <v/>
      </c>
      <c r="GU53" s="49" t="str">
        <f t="shared" si="109"/>
        <v/>
      </c>
      <c r="GV53" s="49" t="str">
        <f t="shared" si="109"/>
        <v/>
      </c>
      <c r="GW53" s="49" t="str">
        <f t="shared" si="110"/>
        <v/>
      </c>
      <c r="GX53" s="49" t="str">
        <f t="shared" si="110"/>
        <v/>
      </c>
      <c r="GY53" s="49" t="str">
        <f t="shared" si="110"/>
        <v/>
      </c>
      <c r="GZ53" s="49" t="str">
        <f t="shared" si="110"/>
        <v/>
      </c>
      <c r="HA53" s="49" t="str">
        <f t="shared" si="110"/>
        <v/>
      </c>
      <c r="HB53" s="49" t="str">
        <f t="shared" si="110"/>
        <v/>
      </c>
      <c r="HC53" s="49" t="str">
        <f t="shared" si="110"/>
        <v/>
      </c>
      <c r="HD53" s="49" t="str">
        <f t="shared" si="110"/>
        <v/>
      </c>
      <c r="HE53" s="49" t="str">
        <f t="shared" si="110"/>
        <v/>
      </c>
      <c r="HF53" s="49" t="str">
        <f t="shared" si="110"/>
        <v/>
      </c>
      <c r="HG53" s="49" t="str">
        <f t="shared" si="110"/>
        <v/>
      </c>
      <c r="HH53" s="49" t="str">
        <f t="shared" si="110"/>
        <v/>
      </c>
      <c r="HI53" s="49" t="str">
        <f t="shared" si="110"/>
        <v/>
      </c>
      <c r="HJ53" s="49" t="str">
        <f t="shared" si="110"/>
        <v/>
      </c>
      <c r="HK53" s="49" t="str">
        <f t="shared" si="110"/>
        <v/>
      </c>
      <c r="HL53" s="49" t="str">
        <f t="shared" si="110"/>
        <v/>
      </c>
      <c r="HM53" s="49" t="str">
        <f t="shared" si="111"/>
        <v/>
      </c>
      <c r="HN53" s="49" t="str">
        <f t="shared" si="111"/>
        <v/>
      </c>
      <c r="HO53" s="49" t="str">
        <f t="shared" si="111"/>
        <v/>
      </c>
      <c r="HP53" s="49" t="str">
        <f t="shared" si="77"/>
        <v/>
      </c>
      <c r="HQ53" s="49" t="str">
        <f t="shared" si="77"/>
        <v/>
      </c>
      <c r="HR53" s="49" t="str">
        <f t="shared" si="46"/>
        <v/>
      </c>
      <c r="HS53" s="49" t="str">
        <f t="shared" si="16"/>
        <v/>
      </c>
      <c r="HT53" s="49" t="str">
        <f t="shared" si="16"/>
        <v/>
      </c>
      <c r="HU53" s="49" t="str">
        <f t="shared" si="16"/>
        <v/>
      </c>
      <c r="HV53" s="49" t="str">
        <f t="shared" si="16"/>
        <v/>
      </c>
      <c r="HW53" s="169" t="e">
        <f t="shared" si="106"/>
        <v>#N/A</v>
      </c>
      <c r="HX53" s="169" t="e">
        <f t="shared" si="106"/>
        <v>#N/A</v>
      </c>
      <c r="HY53" s="169" t="e">
        <f t="shared" si="106"/>
        <v>#N/A</v>
      </c>
      <c r="HZ53" s="169" t="e">
        <f t="shared" si="106"/>
        <v>#N/A</v>
      </c>
      <c r="IA53" s="169" t="e">
        <f t="shared" si="105"/>
        <v>#N/A</v>
      </c>
      <c r="IB53" s="169" t="e">
        <f t="shared" si="105"/>
        <v>#N/A</v>
      </c>
      <c r="IC53" s="169" t="e">
        <f t="shared" si="105"/>
        <v>#N/A</v>
      </c>
      <c r="ID53" s="169" t="e">
        <f t="shared" si="105"/>
        <v>#N/A</v>
      </c>
      <c r="IE53" s="169" t="e">
        <f t="shared" si="105"/>
        <v>#N/A</v>
      </c>
      <c r="IF53" s="169" t="e">
        <f t="shared" si="105"/>
        <v>#N/A</v>
      </c>
      <c r="IG53" s="169" t="e">
        <f t="shared" si="105"/>
        <v>#N/A</v>
      </c>
      <c r="IH53" s="169" t="e">
        <f t="shared" si="105"/>
        <v>#N/A</v>
      </c>
      <c r="II53" s="169" t="e">
        <f t="shared" si="105"/>
        <v>#N/A</v>
      </c>
      <c r="IJ53" s="169" t="e">
        <f t="shared" si="105"/>
        <v>#N/A</v>
      </c>
      <c r="IK53" s="169" t="e">
        <f t="shared" si="105"/>
        <v>#N/A</v>
      </c>
      <c r="IL53" s="169" t="e">
        <f t="shared" si="105"/>
        <v>#N/A</v>
      </c>
      <c r="IM53" s="169" t="e">
        <f t="shared" si="105"/>
        <v>#N/A</v>
      </c>
      <c r="IN53" s="169" t="e">
        <f t="shared" si="105"/>
        <v>#N/A</v>
      </c>
      <c r="IO53" s="169" t="e">
        <f t="shared" si="105"/>
        <v>#N/A</v>
      </c>
      <c r="IP53" s="169" t="e">
        <f t="shared" si="112"/>
        <v>#N/A</v>
      </c>
      <c r="IQ53" s="169" t="e">
        <f t="shared" si="112"/>
        <v>#N/A</v>
      </c>
      <c r="IR53" s="169" t="e">
        <f t="shared" si="112"/>
        <v>#N/A</v>
      </c>
      <c r="IS53" s="169" t="e">
        <f t="shared" si="112"/>
        <v>#N/A</v>
      </c>
      <c r="IT53" s="169" t="e">
        <f t="shared" si="112"/>
        <v>#N/A</v>
      </c>
      <c r="IU53" s="169" t="e">
        <f t="shared" si="112"/>
        <v>#N/A</v>
      </c>
      <c r="IV53" s="169" t="e">
        <f t="shared" si="112"/>
        <v>#N/A</v>
      </c>
      <c r="IW53" s="169" t="e">
        <f t="shared" si="112"/>
        <v>#N/A</v>
      </c>
      <c r="IX53" s="169" t="e">
        <f t="shared" si="112"/>
        <v>#N/A</v>
      </c>
      <c r="IY53" s="169" t="e">
        <f t="shared" si="112"/>
        <v>#N/A</v>
      </c>
      <c r="IZ53" s="169" t="e">
        <f t="shared" si="112"/>
        <v>#N/A</v>
      </c>
      <c r="JA53" s="169" t="e">
        <f t="shared" si="112"/>
        <v>#N/A</v>
      </c>
      <c r="JB53" s="169" t="e">
        <f t="shared" si="112"/>
        <v>#N/A</v>
      </c>
      <c r="JC53" s="169" t="e">
        <f t="shared" si="112"/>
        <v>#N/A</v>
      </c>
      <c r="JD53" s="169" t="e">
        <f t="shared" si="112"/>
        <v>#N/A</v>
      </c>
      <c r="JE53" s="169" t="e">
        <f t="shared" si="120"/>
        <v>#N/A</v>
      </c>
      <c r="JF53" s="169" t="e">
        <f t="shared" si="120"/>
        <v>#N/A</v>
      </c>
      <c r="JG53" s="169" t="e">
        <f t="shared" si="120"/>
        <v>#N/A</v>
      </c>
      <c r="JH53" s="169" t="e">
        <f t="shared" si="120"/>
        <v>#N/A</v>
      </c>
      <c r="JI53" s="169" t="e">
        <f t="shared" si="120"/>
        <v>#N/A</v>
      </c>
      <c r="JJ53" s="169" t="e">
        <f t="shared" si="120"/>
        <v>#N/A</v>
      </c>
      <c r="JK53" s="169" t="e">
        <f t="shared" si="120"/>
        <v>#N/A</v>
      </c>
      <c r="JL53" s="169" t="e">
        <f t="shared" si="120"/>
        <v>#N/A</v>
      </c>
      <c r="JM53" s="169" t="e">
        <f t="shared" si="120"/>
        <v>#N/A</v>
      </c>
      <c r="JN53" s="169" t="e">
        <f t="shared" si="120"/>
        <v>#N/A</v>
      </c>
      <c r="JO53" s="169" t="e">
        <f t="shared" si="120"/>
        <v>#N/A</v>
      </c>
      <c r="JP53" s="169" t="e">
        <f t="shared" si="120"/>
        <v>#N/A</v>
      </c>
      <c r="JQ53" s="169" t="e">
        <f t="shared" si="120"/>
        <v>#N/A</v>
      </c>
      <c r="JR53" s="169" t="e">
        <f t="shared" si="120"/>
        <v>#N/A</v>
      </c>
      <c r="JS53" s="169" t="e">
        <f t="shared" si="120"/>
        <v>#N/A</v>
      </c>
      <c r="JT53" s="169" t="e">
        <f t="shared" si="113"/>
        <v>#N/A</v>
      </c>
      <c r="JU53" s="169" t="e">
        <f t="shared" si="113"/>
        <v>#N/A</v>
      </c>
      <c r="JV53" s="169" t="e">
        <f t="shared" si="113"/>
        <v>#N/A</v>
      </c>
      <c r="JW53" s="169" t="e">
        <f t="shared" si="113"/>
        <v>#N/A</v>
      </c>
      <c r="JX53" s="169" t="e">
        <f t="shared" si="113"/>
        <v>#N/A</v>
      </c>
      <c r="JY53" s="169" t="e">
        <f t="shared" si="113"/>
        <v>#N/A</v>
      </c>
      <c r="JZ53" s="169" t="e">
        <f t="shared" si="113"/>
        <v>#N/A</v>
      </c>
      <c r="KA53" s="169" t="e">
        <f t="shared" si="113"/>
        <v>#N/A</v>
      </c>
      <c r="KB53" s="169" t="e">
        <f t="shared" si="113"/>
        <v>#N/A</v>
      </c>
      <c r="KC53" s="169" t="e">
        <f t="shared" si="113"/>
        <v>#N/A</v>
      </c>
      <c r="KD53" s="169" t="e">
        <f t="shared" si="113"/>
        <v>#N/A</v>
      </c>
      <c r="KE53" s="169" t="e">
        <f t="shared" si="113"/>
        <v>#N/A</v>
      </c>
      <c r="KF53" s="169" t="e">
        <f t="shared" si="113"/>
        <v>#N/A</v>
      </c>
      <c r="KG53" s="169" t="e">
        <f t="shared" si="113"/>
        <v>#N/A</v>
      </c>
      <c r="KH53" s="169" t="e">
        <f t="shared" si="113"/>
        <v>#N/A</v>
      </c>
      <c r="KI53" s="169" t="e">
        <f t="shared" si="113"/>
        <v>#N/A</v>
      </c>
      <c r="KJ53" s="169" t="e">
        <f t="shared" si="121"/>
        <v>#N/A</v>
      </c>
      <c r="KK53" s="169" t="e">
        <f t="shared" si="121"/>
        <v>#N/A</v>
      </c>
      <c r="KL53" s="169" t="e">
        <f t="shared" si="121"/>
        <v>#N/A</v>
      </c>
      <c r="KM53" s="169" t="e">
        <f t="shared" si="121"/>
        <v>#N/A</v>
      </c>
      <c r="KN53" s="169" t="e">
        <f t="shared" si="121"/>
        <v>#N/A</v>
      </c>
      <c r="KO53" s="169" t="e">
        <f t="shared" si="121"/>
        <v>#N/A</v>
      </c>
      <c r="KP53" s="169" t="e">
        <f t="shared" si="121"/>
        <v>#N/A</v>
      </c>
      <c r="KQ53" s="169" t="e">
        <f t="shared" si="121"/>
        <v>#N/A</v>
      </c>
      <c r="KR53" s="169" t="e">
        <f t="shared" si="121"/>
        <v>#N/A</v>
      </c>
      <c r="KS53" s="169" t="e">
        <f t="shared" si="121"/>
        <v>#N/A</v>
      </c>
      <c r="KT53" s="169" t="e">
        <f t="shared" si="121"/>
        <v>#N/A</v>
      </c>
      <c r="KU53" s="169" t="e">
        <f t="shared" si="121"/>
        <v>#N/A</v>
      </c>
      <c r="KV53" s="169" t="e">
        <f t="shared" si="121"/>
        <v>#N/A</v>
      </c>
      <c r="KW53" s="169" t="e">
        <f t="shared" si="121"/>
        <v>#N/A</v>
      </c>
      <c r="KX53" s="169" t="e">
        <f t="shared" si="121"/>
        <v>#N/A</v>
      </c>
      <c r="KY53" s="169" t="e">
        <f t="shared" si="121"/>
        <v>#N/A</v>
      </c>
      <c r="KZ53" s="169" t="e">
        <f t="shared" si="114"/>
        <v>#N/A</v>
      </c>
      <c r="LA53" s="169" t="e">
        <f t="shared" si="114"/>
        <v>#N/A</v>
      </c>
      <c r="LB53" s="169" t="e">
        <f t="shared" si="114"/>
        <v>#N/A</v>
      </c>
      <c r="LC53" s="169" t="e">
        <f t="shared" si="114"/>
        <v>#N/A</v>
      </c>
      <c r="LD53" s="169" t="e">
        <f t="shared" si="114"/>
        <v>#N/A</v>
      </c>
      <c r="LE53" s="169" t="e">
        <f t="shared" si="114"/>
        <v>#N/A</v>
      </c>
      <c r="LF53" s="169" t="e">
        <f t="shared" si="114"/>
        <v>#N/A</v>
      </c>
      <c r="LG53" s="169" t="e">
        <f t="shared" si="114"/>
        <v>#N/A</v>
      </c>
      <c r="LH53" s="169" t="e">
        <f t="shared" si="114"/>
        <v>#N/A</v>
      </c>
      <c r="LI53" s="169" t="e">
        <f t="shared" si="114"/>
        <v>#N/A</v>
      </c>
      <c r="LJ53" s="169" t="e">
        <f t="shared" si="114"/>
        <v>#N/A</v>
      </c>
      <c r="LK53" s="169" t="e">
        <f t="shared" si="114"/>
        <v>#N/A</v>
      </c>
      <c r="LL53" s="169" t="e">
        <f t="shared" si="114"/>
        <v>#N/A</v>
      </c>
      <c r="LM53" s="169" t="e">
        <f t="shared" si="114"/>
        <v>#N/A</v>
      </c>
      <c r="LN53" s="169" t="e">
        <f t="shared" si="114"/>
        <v>#N/A</v>
      </c>
      <c r="LO53" s="169" t="e">
        <f t="shared" si="122"/>
        <v>#N/A</v>
      </c>
      <c r="LP53" s="169" t="e">
        <f t="shared" si="122"/>
        <v>#N/A</v>
      </c>
      <c r="LQ53" s="169" t="e">
        <f t="shared" si="123"/>
        <v>#N/A</v>
      </c>
      <c r="LR53" s="169" t="e">
        <f t="shared" si="123"/>
        <v>#N/A</v>
      </c>
      <c r="LS53" s="169" t="e">
        <f t="shared" si="123"/>
        <v>#N/A</v>
      </c>
      <c r="LT53" s="169" t="e">
        <f t="shared" si="123"/>
        <v>#N/A</v>
      </c>
      <c r="LU53" s="169" t="e">
        <f t="shared" si="123"/>
        <v>#N/A</v>
      </c>
      <c r="LV53" s="169" t="e">
        <f t="shared" si="123"/>
        <v>#N/A</v>
      </c>
      <c r="LW53" s="169" t="e">
        <f t="shared" si="123"/>
        <v>#N/A</v>
      </c>
      <c r="LX53" s="169" t="e">
        <f t="shared" si="123"/>
        <v>#N/A</v>
      </c>
      <c r="LY53" s="169" t="e">
        <f t="shared" si="123"/>
        <v>#N/A</v>
      </c>
      <c r="LZ53" s="169" t="e">
        <f t="shared" si="123"/>
        <v>#N/A</v>
      </c>
      <c r="MA53" s="169" t="e">
        <f t="shared" si="123"/>
        <v>#N/A</v>
      </c>
      <c r="MB53" s="169" t="e">
        <f t="shared" si="123"/>
        <v>#N/A</v>
      </c>
      <c r="MC53" s="169" t="e">
        <f t="shared" si="123"/>
        <v>#N/A</v>
      </c>
      <c r="MD53" s="169" t="e">
        <f t="shared" si="123"/>
        <v>#N/A</v>
      </c>
      <c r="ME53" s="169" t="e">
        <f t="shared" si="123"/>
        <v>#N/A</v>
      </c>
      <c r="MF53" s="169" t="e">
        <f t="shared" si="115"/>
        <v>#N/A</v>
      </c>
      <c r="MG53" s="169" t="e">
        <f t="shared" si="115"/>
        <v>#N/A</v>
      </c>
      <c r="MH53" s="169" t="e">
        <f t="shared" si="115"/>
        <v>#N/A</v>
      </c>
      <c r="MI53" s="169" t="e">
        <f t="shared" si="115"/>
        <v>#N/A</v>
      </c>
      <c r="MJ53" s="169" t="e">
        <f t="shared" si="115"/>
        <v>#N/A</v>
      </c>
      <c r="MK53" s="169" t="e">
        <f t="shared" si="115"/>
        <v>#N/A</v>
      </c>
      <c r="ML53" s="169" t="e">
        <f t="shared" si="115"/>
        <v>#N/A</v>
      </c>
      <c r="MM53" s="169" t="e">
        <f t="shared" si="115"/>
        <v>#N/A</v>
      </c>
      <c r="MN53" s="169" t="e">
        <f t="shared" si="115"/>
        <v>#N/A</v>
      </c>
      <c r="MO53" s="169" t="e">
        <f t="shared" si="115"/>
        <v>#N/A</v>
      </c>
      <c r="MP53" s="169" t="e">
        <f t="shared" si="115"/>
        <v>#N/A</v>
      </c>
      <c r="MQ53" s="169" t="e">
        <f t="shared" si="115"/>
        <v>#N/A</v>
      </c>
      <c r="MR53" s="169" t="e">
        <f t="shared" si="115"/>
        <v>#N/A</v>
      </c>
      <c r="MS53" s="169" t="e">
        <f t="shared" si="115"/>
        <v>#N/A</v>
      </c>
      <c r="MT53" s="169" t="e">
        <f t="shared" si="115"/>
        <v>#N/A</v>
      </c>
      <c r="MU53" s="169" t="e">
        <f t="shared" si="115"/>
        <v>#N/A</v>
      </c>
      <c r="MV53" s="169" t="e">
        <f t="shared" si="124"/>
        <v>#N/A</v>
      </c>
      <c r="MW53" s="169" t="e">
        <f t="shared" si="124"/>
        <v>#N/A</v>
      </c>
      <c r="MX53" s="169" t="e">
        <f t="shared" si="124"/>
        <v>#N/A</v>
      </c>
      <c r="MY53" s="169" t="e">
        <f t="shared" si="124"/>
        <v>#N/A</v>
      </c>
      <c r="MZ53" s="169" t="e">
        <f t="shared" si="124"/>
        <v>#N/A</v>
      </c>
      <c r="NA53" s="169" t="e">
        <f t="shared" si="124"/>
        <v>#N/A</v>
      </c>
      <c r="NB53" s="169" t="e">
        <f t="shared" si="124"/>
        <v>#N/A</v>
      </c>
      <c r="NC53" s="169" t="e">
        <f t="shared" si="124"/>
        <v>#N/A</v>
      </c>
      <c r="ND53" s="169" t="e">
        <f t="shared" si="124"/>
        <v>#N/A</v>
      </c>
      <c r="NE53" s="169" t="e">
        <f t="shared" si="124"/>
        <v>#N/A</v>
      </c>
      <c r="NF53" s="169" t="e">
        <f t="shared" si="124"/>
        <v>#N/A</v>
      </c>
      <c r="NG53" s="169" t="e">
        <f t="shared" si="124"/>
        <v>#N/A</v>
      </c>
      <c r="NH53" s="169" t="e">
        <f t="shared" si="124"/>
        <v>#N/A</v>
      </c>
      <c r="NI53" s="169" t="e">
        <f t="shared" si="124"/>
        <v>#N/A</v>
      </c>
      <c r="NJ53" s="169" t="e">
        <f t="shared" si="124"/>
        <v>#N/A</v>
      </c>
      <c r="NK53" s="169" t="e">
        <f t="shared" si="124"/>
        <v>#N/A</v>
      </c>
      <c r="NL53" s="169" t="e">
        <f t="shared" si="116"/>
        <v>#N/A</v>
      </c>
      <c r="NM53" s="169" t="e">
        <f t="shared" si="116"/>
        <v>#N/A</v>
      </c>
      <c r="NN53" s="169" t="e">
        <f t="shared" si="116"/>
        <v>#N/A</v>
      </c>
      <c r="NO53" s="169" t="e">
        <f t="shared" si="116"/>
        <v>#N/A</v>
      </c>
      <c r="NP53" s="169" t="e">
        <f t="shared" si="116"/>
        <v>#N/A</v>
      </c>
      <c r="NQ53" s="169" t="e">
        <f t="shared" si="116"/>
        <v>#N/A</v>
      </c>
      <c r="NR53" s="169" t="e">
        <f t="shared" si="116"/>
        <v>#N/A</v>
      </c>
      <c r="NS53" s="169" t="e">
        <f t="shared" si="116"/>
        <v>#N/A</v>
      </c>
      <c r="NT53" s="169" t="e">
        <f t="shared" si="116"/>
        <v>#N/A</v>
      </c>
      <c r="NU53" s="169" t="e">
        <f t="shared" si="116"/>
        <v>#N/A</v>
      </c>
      <c r="NV53" s="169" t="e">
        <f t="shared" si="116"/>
        <v>#N/A</v>
      </c>
      <c r="NW53" s="169" t="e">
        <f t="shared" si="116"/>
        <v>#N/A</v>
      </c>
      <c r="NX53" s="169" t="e">
        <f t="shared" si="116"/>
        <v>#N/A</v>
      </c>
      <c r="NY53" s="169" t="e">
        <f t="shared" si="116"/>
        <v>#N/A</v>
      </c>
      <c r="NZ53" s="169" t="e">
        <f t="shared" si="116"/>
        <v>#N/A</v>
      </c>
      <c r="OA53" s="169" t="e">
        <f t="shared" si="125"/>
        <v>#N/A</v>
      </c>
      <c r="OB53" s="169" t="e">
        <f t="shared" si="125"/>
        <v>#N/A</v>
      </c>
      <c r="OC53" s="169" t="e">
        <f t="shared" si="126"/>
        <v>#N/A</v>
      </c>
      <c r="OD53" s="169" t="e">
        <f t="shared" si="126"/>
        <v>#N/A</v>
      </c>
      <c r="OE53" s="169" t="e">
        <f t="shared" si="126"/>
        <v>#N/A</v>
      </c>
      <c r="OF53" s="169" t="e">
        <f t="shared" si="126"/>
        <v>#N/A</v>
      </c>
      <c r="OG53" s="169" t="e">
        <f t="shared" si="126"/>
        <v>#N/A</v>
      </c>
      <c r="OH53" s="169" t="e">
        <f t="shared" si="126"/>
        <v>#N/A</v>
      </c>
      <c r="OI53" s="169" t="e">
        <f t="shared" si="126"/>
        <v>#N/A</v>
      </c>
      <c r="OJ53" s="169" t="e">
        <f t="shared" si="126"/>
        <v>#N/A</v>
      </c>
      <c r="OK53" s="169" t="e">
        <f t="shared" si="126"/>
        <v>#N/A</v>
      </c>
      <c r="OL53" s="169" t="e">
        <f t="shared" si="126"/>
        <v>#N/A</v>
      </c>
      <c r="OM53" s="169" t="e">
        <f t="shared" si="126"/>
        <v>#N/A</v>
      </c>
      <c r="ON53" s="169" t="e">
        <f t="shared" si="126"/>
        <v>#N/A</v>
      </c>
      <c r="OO53" s="169" t="e">
        <f t="shared" si="126"/>
        <v>#N/A</v>
      </c>
      <c r="OP53" s="169" t="e">
        <f t="shared" si="126"/>
        <v>#N/A</v>
      </c>
      <c r="OQ53" s="169" t="e">
        <f t="shared" si="126"/>
        <v>#N/A</v>
      </c>
      <c r="OR53" s="169" t="e">
        <f t="shared" si="117"/>
        <v>#N/A</v>
      </c>
      <c r="OS53" s="169" t="e">
        <f t="shared" si="117"/>
        <v>#N/A</v>
      </c>
      <c r="OT53" s="169" t="e">
        <f t="shared" si="117"/>
        <v>#N/A</v>
      </c>
      <c r="OU53" s="169" t="e">
        <f t="shared" si="117"/>
        <v>#N/A</v>
      </c>
      <c r="OV53" s="169" t="e">
        <f t="shared" si="117"/>
        <v>#N/A</v>
      </c>
      <c r="OW53" s="169" t="e">
        <f t="shared" si="117"/>
        <v>#N/A</v>
      </c>
      <c r="OX53" s="169" t="e">
        <f t="shared" si="117"/>
        <v>#N/A</v>
      </c>
      <c r="OY53" s="169" t="e">
        <f t="shared" si="117"/>
        <v>#N/A</v>
      </c>
      <c r="OZ53" s="169" t="e">
        <f t="shared" si="117"/>
        <v>#N/A</v>
      </c>
      <c r="PA53" s="169" t="e">
        <f t="shared" si="117"/>
        <v>#N/A</v>
      </c>
      <c r="PB53" s="169" t="e">
        <f t="shared" si="117"/>
        <v>#N/A</v>
      </c>
      <c r="PC53" s="169" t="e">
        <f t="shared" si="117"/>
        <v>#N/A</v>
      </c>
      <c r="PD53" s="169" t="e">
        <f t="shared" si="117"/>
        <v>#N/A</v>
      </c>
      <c r="PE53" s="169" t="e">
        <f t="shared" si="117"/>
        <v>#N/A</v>
      </c>
      <c r="PF53" s="169" t="e">
        <f t="shared" si="117"/>
        <v>#N/A</v>
      </c>
      <c r="PG53" s="169" t="e">
        <f t="shared" si="117"/>
        <v>#N/A</v>
      </c>
      <c r="PH53" s="169" t="e">
        <f t="shared" si="127"/>
        <v>#N/A</v>
      </c>
      <c r="PI53" s="169" t="e">
        <f t="shared" si="127"/>
        <v>#N/A</v>
      </c>
      <c r="PJ53" s="169" t="e">
        <f t="shared" si="127"/>
        <v>#N/A</v>
      </c>
      <c r="PK53" s="169" t="e">
        <f t="shared" si="127"/>
        <v>#N/A</v>
      </c>
      <c r="PL53" s="169" t="e">
        <f t="shared" si="127"/>
        <v>#N/A</v>
      </c>
      <c r="PM53" s="169" t="e">
        <f t="shared" si="127"/>
        <v>#N/A</v>
      </c>
      <c r="PN53" s="169" t="e">
        <f t="shared" si="127"/>
        <v>#N/A</v>
      </c>
      <c r="PO53" s="169" t="e">
        <f t="shared" si="127"/>
        <v>#N/A</v>
      </c>
    </row>
    <row r="54" spans="1:431" hidden="1" x14ac:dyDescent="0.75">
      <c r="A54" s="390"/>
      <c r="B54" s="396" t="str">
        <f>IF($R54="","",ROUND(_xlfn.NORM.INV(ABS(VLOOKUP($T$1,VLookups!$A$43:$B$44,2,FALSE)-B$2),$N54,$R54),0))</f>
        <v/>
      </c>
      <c r="C54" s="403" t="str">
        <f t="shared" si="96"/>
        <v/>
      </c>
      <c r="D54" s="404" t="str">
        <f t="shared" si="97"/>
        <v/>
      </c>
      <c r="E54" s="109"/>
      <c r="F54" s="117"/>
      <c r="G54" s="122" t="str">
        <f t="shared" si="32"/>
        <v/>
      </c>
      <c r="H54" s="95"/>
      <c r="I54" s="122" t="str">
        <f t="shared" si="33"/>
        <v/>
      </c>
      <c r="J54" s="117"/>
      <c r="K54" s="110"/>
      <c r="L54" s="124" t="str">
        <f t="shared" si="0"/>
        <v/>
      </c>
      <c r="M54" s="124" t="str">
        <f t="shared" si="1"/>
        <v/>
      </c>
      <c r="N54" s="73" t="str">
        <f t="shared" si="34"/>
        <v/>
      </c>
      <c r="O54" s="23"/>
      <c r="P54" s="57"/>
      <c r="Q54" s="280"/>
      <c r="R54" s="74" t="str">
        <f>IF(AND(G54&gt;0,H54&gt;0,I54&gt;0),IF(ISBLANK(Q54),IF(ISBLANK(O54),"",(I54-G54)*VLOOKUP(O54,VLookups!$A$4:$B$13,2,FALSE)),Q54),"")</f>
        <v/>
      </c>
      <c r="S54" s="75" t="str">
        <f t="shared" si="2"/>
        <v/>
      </c>
      <c r="T54" s="95"/>
      <c r="U54" s="270" t="str">
        <f>IF(AND(T54&gt;0,H54&gt;0,NOT(R54="")),ABS(VLOOKUP($T$1,VLookups!$A$43:$B$44,2,FALSE)-_xlfn.NORM.DIST(T54,N54,R54,TRUE)),"")</f>
        <v/>
      </c>
      <c r="V54" s="94" t="str">
        <f>IF(AND($G54&gt;0,$H54&gt;0,$I54&gt;0,NOT(ISBLANK($O54))),_xlfn.NORM.INV(ABS(VLOOKUP($T$1,VLookups!$A$43:$B$44,2,FALSE)-V$3),$N54,$R54),"")</f>
        <v/>
      </c>
      <c r="W54" s="93" t="str">
        <f>IF(AND($G54&gt;0,$H54&gt;0,$I54&gt;0,NOT(ISBLANK($O54))),_xlfn.NORM.INV(ABS(VLOOKUP($T$1,VLookups!$A$43:$B$44,2,FALSE)-W$3),$N54,$R54),"")</f>
        <v/>
      </c>
      <c r="X54" s="94" t="str">
        <f>IF(AND($G54&gt;0,$H54&gt;0,$I54&gt;0,NOT(ISBLANK($O54))),_xlfn.NORM.INV(ABS(VLOOKUP($T$1,VLookups!$A$43:$B$44,2,FALSE)-X$3),$N54,$R54),"")</f>
        <v/>
      </c>
      <c r="Y54" s="93" t="str">
        <f>IF(AND($G54&gt;0,$H54&gt;0,$I54&gt;0,NOT(ISBLANK($O54))),_xlfn.NORM.INV(ABS(VLOOKUP($T$1,VLookups!$A$43:$B$44,2,FALSE)-Y$3),$N54,$R54),"")</f>
        <v/>
      </c>
      <c r="Z54" s="94" t="str">
        <f>IF(AND($G54&gt;0,$H54&gt;0,$I54&gt;0,NOT(ISBLANK($O54))),_xlfn.NORM.INV(ABS(VLOOKUP($T$1,VLookups!$A$43:$B$44,2,FALSE)-Z$3),$N54,$R54),"")</f>
        <v/>
      </c>
      <c r="AA54" s="93" t="str">
        <f>IF(AND($G54&gt;0,$H54&gt;0,$I54&gt;0,NOT(ISBLANK($O54))),_xlfn.NORM.INV(ABS(VLOOKUP($T$1,VLookups!$A$43:$B$44,2,FALSE)-AA$3),$N54,$R54),"")</f>
        <v/>
      </c>
      <c r="AB54" s="5"/>
      <c r="AC54" s="168" t="str">
        <f t="shared" si="35"/>
        <v/>
      </c>
      <c r="AD54" s="49" t="str">
        <f t="shared" si="104"/>
        <v/>
      </c>
      <c r="AE54" s="49" t="str">
        <f t="shared" si="104"/>
        <v/>
      </c>
      <c r="AF54" s="49" t="str">
        <f t="shared" si="104"/>
        <v/>
      </c>
      <c r="AG54" s="49" t="str">
        <f t="shared" si="104"/>
        <v/>
      </c>
      <c r="AH54" s="49" t="str">
        <f t="shared" si="104"/>
        <v/>
      </c>
      <c r="AI54" s="49" t="str">
        <f t="shared" si="104"/>
        <v/>
      </c>
      <c r="AJ54" s="49" t="str">
        <f t="shared" si="104"/>
        <v/>
      </c>
      <c r="AK54" s="49" t="str">
        <f t="shared" si="104"/>
        <v/>
      </c>
      <c r="AL54" s="49" t="str">
        <f t="shared" si="104"/>
        <v/>
      </c>
      <c r="AM54" s="49" t="str">
        <f t="shared" si="104"/>
        <v/>
      </c>
      <c r="AN54" s="49" t="str">
        <f t="shared" si="104"/>
        <v/>
      </c>
      <c r="AO54" s="49" t="str">
        <f t="shared" si="104"/>
        <v/>
      </c>
      <c r="AP54" s="49" t="str">
        <f t="shared" si="104"/>
        <v/>
      </c>
      <c r="AQ54" s="49" t="str">
        <f t="shared" si="104"/>
        <v/>
      </c>
      <c r="AR54" s="49" t="str">
        <f t="shared" si="104"/>
        <v/>
      </c>
      <c r="AS54" s="49" t="str">
        <f t="shared" si="104"/>
        <v/>
      </c>
      <c r="AT54" s="49" t="str">
        <f t="shared" si="100"/>
        <v/>
      </c>
      <c r="AU54" s="49" t="str">
        <f t="shared" si="100"/>
        <v/>
      </c>
      <c r="AV54" s="49" t="str">
        <f t="shared" si="100"/>
        <v/>
      </c>
      <c r="AW54" s="49" t="str">
        <f t="shared" si="100"/>
        <v/>
      </c>
      <c r="AX54" s="49" t="str">
        <f t="shared" si="100"/>
        <v/>
      </c>
      <c r="AY54" s="49" t="str">
        <f t="shared" si="100"/>
        <v/>
      </c>
      <c r="AZ54" s="49" t="str">
        <f t="shared" si="100"/>
        <v/>
      </c>
      <c r="BA54" s="49" t="str">
        <f t="shared" si="100"/>
        <v/>
      </c>
      <c r="BB54" s="49" t="str">
        <f t="shared" si="100"/>
        <v/>
      </c>
      <c r="BC54" s="49" t="str">
        <f t="shared" si="100"/>
        <v/>
      </c>
      <c r="BD54" s="49" t="str">
        <f t="shared" si="100"/>
        <v/>
      </c>
      <c r="BE54" s="49" t="str">
        <f t="shared" si="100"/>
        <v/>
      </c>
      <c r="BF54" s="49" t="str">
        <f t="shared" si="100"/>
        <v/>
      </c>
      <c r="BG54" s="49" t="str">
        <f t="shared" si="100"/>
        <v/>
      </c>
      <c r="BH54" s="49" t="str">
        <f t="shared" si="100"/>
        <v/>
      </c>
      <c r="BI54" s="49" t="str">
        <f t="shared" si="101"/>
        <v/>
      </c>
      <c r="BJ54" s="49" t="str">
        <f t="shared" si="101"/>
        <v/>
      </c>
      <c r="BK54" s="49" t="str">
        <f t="shared" si="101"/>
        <v/>
      </c>
      <c r="BL54" s="49" t="str">
        <f t="shared" si="101"/>
        <v/>
      </c>
      <c r="BM54" s="49" t="str">
        <f t="shared" si="101"/>
        <v/>
      </c>
      <c r="BN54" s="49" t="str">
        <f t="shared" si="101"/>
        <v/>
      </c>
      <c r="BO54" s="49" t="str">
        <f t="shared" si="101"/>
        <v/>
      </c>
      <c r="BP54" s="49" t="str">
        <f t="shared" si="101"/>
        <v/>
      </c>
      <c r="BQ54" s="49" t="str">
        <f t="shared" si="101"/>
        <v/>
      </c>
      <c r="BR54" s="49" t="str">
        <f t="shared" si="101"/>
        <v/>
      </c>
      <c r="BS54" s="49" t="str">
        <f t="shared" si="101"/>
        <v/>
      </c>
      <c r="BT54" s="49" t="str">
        <f t="shared" si="101"/>
        <v/>
      </c>
      <c r="BU54" s="49" t="str">
        <f t="shared" si="101"/>
        <v/>
      </c>
      <c r="BV54" s="49" t="str">
        <f t="shared" si="101"/>
        <v/>
      </c>
      <c r="BW54" s="49" t="str">
        <f t="shared" si="101"/>
        <v/>
      </c>
      <c r="BX54" s="49" t="str">
        <f t="shared" si="101"/>
        <v/>
      </c>
      <c r="BY54" s="49" t="str">
        <f t="shared" si="99"/>
        <v/>
      </c>
      <c r="BZ54" s="49" t="str">
        <f t="shared" si="99"/>
        <v/>
      </c>
      <c r="CA54" s="49" t="str">
        <f t="shared" si="99"/>
        <v/>
      </c>
      <c r="CB54" s="49" t="str">
        <f t="shared" si="99"/>
        <v/>
      </c>
      <c r="CC54" s="49" t="str">
        <f t="shared" si="99"/>
        <v/>
      </c>
      <c r="CD54" s="49" t="str">
        <f t="shared" si="99"/>
        <v/>
      </c>
      <c r="CE54" s="49" t="str">
        <f t="shared" si="99"/>
        <v/>
      </c>
      <c r="CF54" s="49" t="str">
        <f t="shared" si="99"/>
        <v/>
      </c>
      <c r="CG54" s="49" t="str">
        <f t="shared" si="99"/>
        <v/>
      </c>
      <c r="CH54" s="49" t="str">
        <f t="shared" si="99"/>
        <v/>
      </c>
      <c r="CI54" s="49" t="str">
        <f t="shared" si="99"/>
        <v/>
      </c>
      <c r="CJ54" s="49" t="str">
        <f t="shared" si="102"/>
        <v/>
      </c>
      <c r="CK54" s="49" t="str">
        <f t="shared" si="102"/>
        <v/>
      </c>
      <c r="CL54" s="49" t="str">
        <f t="shared" si="102"/>
        <v/>
      </c>
      <c r="CM54" s="49" t="str">
        <f t="shared" si="102"/>
        <v/>
      </c>
      <c r="CN54" s="49" t="str">
        <f t="shared" si="102"/>
        <v/>
      </c>
      <c r="CO54" s="49" t="str">
        <f t="shared" si="102"/>
        <v/>
      </c>
      <c r="CP54" s="49" t="str">
        <f t="shared" si="102"/>
        <v/>
      </c>
      <c r="CQ54" s="49" t="str">
        <f t="shared" si="102"/>
        <v/>
      </c>
      <c r="CR54" s="49" t="str">
        <f t="shared" si="102"/>
        <v/>
      </c>
      <c r="CS54" s="49" t="str">
        <f t="shared" si="102"/>
        <v/>
      </c>
      <c r="CT54" s="49" t="str">
        <f t="shared" si="102"/>
        <v/>
      </c>
      <c r="CU54" s="49" t="str">
        <f t="shared" si="102"/>
        <v/>
      </c>
      <c r="CV54" s="49" t="str">
        <f t="shared" si="102"/>
        <v/>
      </c>
      <c r="CW54" s="49" t="str">
        <f t="shared" si="102"/>
        <v/>
      </c>
      <c r="CX54" s="49" t="str">
        <f t="shared" si="102"/>
        <v/>
      </c>
      <c r="CY54" s="49" t="str">
        <f t="shared" si="102"/>
        <v/>
      </c>
      <c r="CZ54" s="49" t="str">
        <f t="shared" si="103"/>
        <v/>
      </c>
      <c r="DA54" s="49" t="str">
        <f t="shared" si="103"/>
        <v/>
      </c>
      <c r="DB54" s="49" t="str">
        <f t="shared" si="103"/>
        <v/>
      </c>
      <c r="DC54" s="49" t="str">
        <f t="shared" si="103"/>
        <v/>
      </c>
      <c r="DD54" s="49" t="str">
        <f t="shared" si="103"/>
        <v/>
      </c>
      <c r="DE54" s="49" t="str">
        <f t="shared" si="103"/>
        <v/>
      </c>
      <c r="DF54" s="49" t="str">
        <f t="shared" si="103"/>
        <v/>
      </c>
      <c r="DG54" s="49" t="str">
        <f t="shared" si="103"/>
        <v/>
      </c>
      <c r="DH54" s="49" t="str">
        <f t="shared" si="103"/>
        <v/>
      </c>
      <c r="DI54" s="49" t="str">
        <f t="shared" si="103"/>
        <v/>
      </c>
      <c r="DJ54" s="49" t="str">
        <f t="shared" si="103"/>
        <v/>
      </c>
      <c r="DK54" s="49" t="str">
        <f t="shared" si="103"/>
        <v/>
      </c>
      <c r="DL54" s="49" t="str">
        <f t="shared" si="103"/>
        <v/>
      </c>
      <c r="DM54" s="49" t="str">
        <f t="shared" si="103"/>
        <v/>
      </c>
      <c r="DN54" s="49" t="str">
        <f t="shared" si="103"/>
        <v/>
      </c>
      <c r="DO54" s="49" t="str">
        <f t="shared" si="103"/>
        <v/>
      </c>
      <c r="DP54" s="49" t="str">
        <f t="shared" si="118"/>
        <v/>
      </c>
      <c r="DQ54" s="49" t="str">
        <f t="shared" si="118"/>
        <v/>
      </c>
      <c r="DR54" s="49" t="str">
        <f t="shared" si="118"/>
        <v/>
      </c>
      <c r="DS54" s="49" t="str">
        <f t="shared" si="118"/>
        <v/>
      </c>
      <c r="DT54" s="49" t="str">
        <f t="shared" si="118"/>
        <v/>
      </c>
      <c r="DU54" s="49" t="str">
        <f t="shared" si="118"/>
        <v/>
      </c>
      <c r="DV54" s="49" t="str">
        <f t="shared" si="118"/>
        <v/>
      </c>
      <c r="DW54" s="49" t="str">
        <f t="shared" si="118"/>
        <v/>
      </c>
      <c r="DX54" s="49" t="str">
        <f t="shared" si="118"/>
        <v/>
      </c>
      <c r="DY54" s="49" t="str">
        <f t="shared" si="118"/>
        <v/>
      </c>
      <c r="DZ54" s="183" t="str">
        <f t="shared" si="37"/>
        <v/>
      </c>
      <c r="EA54" s="49" t="str">
        <f t="shared" ref="EA54:EP69" si="129">IF(ISNONTEXT($AC54),DZ54+$AC54,"")</f>
        <v/>
      </c>
      <c r="EB54" s="49" t="str">
        <f t="shared" si="129"/>
        <v/>
      </c>
      <c r="EC54" s="49" t="str">
        <f t="shared" si="129"/>
        <v/>
      </c>
      <c r="ED54" s="49" t="str">
        <f t="shared" si="129"/>
        <v/>
      </c>
      <c r="EE54" s="49" t="str">
        <f t="shared" si="129"/>
        <v/>
      </c>
      <c r="EF54" s="49" t="str">
        <f t="shared" si="129"/>
        <v/>
      </c>
      <c r="EG54" s="49" t="str">
        <f t="shared" si="129"/>
        <v/>
      </c>
      <c r="EH54" s="49" t="str">
        <f t="shared" si="129"/>
        <v/>
      </c>
      <c r="EI54" s="49" t="str">
        <f t="shared" si="129"/>
        <v/>
      </c>
      <c r="EJ54" s="49" t="str">
        <f t="shared" si="129"/>
        <v/>
      </c>
      <c r="EK54" s="49" t="str">
        <f t="shared" si="129"/>
        <v/>
      </c>
      <c r="EL54" s="49" t="str">
        <f t="shared" si="129"/>
        <v/>
      </c>
      <c r="EM54" s="49" t="str">
        <f t="shared" si="129"/>
        <v/>
      </c>
      <c r="EN54" s="49" t="str">
        <f t="shared" si="129"/>
        <v/>
      </c>
      <c r="EO54" s="49" t="str">
        <f t="shared" si="129"/>
        <v/>
      </c>
      <c r="EP54" s="49" t="str">
        <f t="shared" si="129"/>
        <v/>
      </c>
      <c r="EQ54" s="49" t="str">
        <f t="shared" ref="EQ54:FD72" si="130">IF(ISNONTEXT($AC54),EP54+$AC54,"")</f>
        <v/>
      </c>
      <c r="ER54" s="49" t="str">
        <f t="shared" si="130"/>
        <v/>
      </c>
      <c r="ES54" s="49" t="str">
        <f t="shared" si="130"/>
        <v/>
      </c>
      <c r="ET54" s="49" t="str">
        <f t="shared" si="130"/>
        <v/>
      </c>
      <c r="EU54" s="49" t="str">
        <f t="shared" si="130"/>
        <v/>
      </c>
      <c r="EV54" s="49" t="str">
        <f t="shared" si="130"/>
        <v/>
      </c>
      <c r="EW54" s="49" t="str">
        <f t="shared" si="130"/>
        <v/>
      </c>
      <c r="EX54" s="49" t="str">
        <f t="shared" si="130"/>
        <v/>
      </c>
      <c r="EY54" s="49" t="str">
        <f t="shared" si="130"/>
        <v/>
      </c>
      <c r="EZ54" s="49" t="str">
        <f t="shared" si="130"/>
        <v/>
      </c>
      <c r="FA54" s="49" t="str">
        <f t="shared" si="130"/>
        <v/>
      </c>
      <c r="FB54" s="49" t="str">
        <f t="shared" si="130"/>
        <v/>
      </c>
      <c r="FC54" s="49" t="str">
        <f t="shared" si="130"/>
        <v/>
      </c>
      <c r="FD54" s="49" t="str">
        <f t="shared" si="130"/>
        <v/>
      </c>
      <c r="FE54" s="49" t="str">
        <f t="shared" si="128"/>
        <v/>
      </c>
      <c r="FF54" s="49" t="str">
        <f t="shared" si="119"/>
        <v/>
      </c>
      <c r="FG54" s="49" t="str">
        <f t="shared" si="119"/>
        <v/>
      </c>
      <c r="FH54" s="49" t="str">
        <f t="shared" si="119"/>
        <v/>
      </c>
      <c r="FI54" s="49" t="str">
        <f t="shared" si="119"/>
        <v/>
      </c>
      <c r="FJ54" s="49" t="str">
        <f t="shared" si="119"/>
        <v/>
      </c>
      <c r="FK54" s="49" t="str">
        <f t="shared" si="119"/>
        <v/>
      </c>
      <c r="FL54" s="49" t="str">
        <f t="shared" si="119"/>
        <v/>
      </c>
      <c r="FM54" s="49" t="str">
        <f t="shared" si="119"/>
        <v/>
      </c>
      <c r="FN54" s="49" t="str">
        <f t="shared" si="119"/>
        <v/>
      </c>
      <c r="FO54" s="49" t="str">
        <f t="shared" si="119"/>
        <v/>
      </c>
      <c r="FP54" s="49" t="str">
        <f t="shared" si="119"/>
        <v/>
      </c>
      <c r="FQ54" s="49" t="str">
        <f t="shared" si="108"/>
        <v/>
      </c>
      <c r="FR54" s="49" t="str">
        <f t="shared" si="108"/>
        <v/>
      </c>
      <c r="FS54" s="49" t="str">
        <f t="shared" si="108"/>
        <v/>
      </c>
      <c r="FT54" s="49" t="str">
        <f t="shared" si="108"/>
        <v/>
      </c>
      <c r="FU54" s="49" t="str">
        <f t="shared" si="108"/>
        <v/>
      </c>
      <c r="FV54" s="49" t="str">
        <f t="shared" si="108"/>
        <v/>
      </c>
      <c r="FW54" s="49" t="str">
        <f t="shared" si="108"/>
        <v/>
      </c>
      <c r="FX54" s="49" t="str">
        <f t="shared" si="108"/>
        <v/>
      </c>
      <c r="FY54" s="49" t="str">
        <f t="shared" si="108"/>
        <v/>
      </c>
      <c r="FZ54" s="49" t="str">
        <f t="shared" si="108"/>
        <v/>
      </c>
      <c r="GA54" s="49" t="str">
        <f t="shared" si="108"/>
        <v/>
      </c>
      <c r="GB54" s="49" t="str">
        <f t="shared" si="108"/>
        <v/>
      </c>
      <c r="GC54" s="49" t="str">
        <f t="shared" si="108"/>
        <v/>
      </c>
      <c r="GD54" s="49" t="str">
        <f t="shared" si="108"/>
        <v/>
      </c>
      <c r="GE54" s="49" t="str">
        <f t="shared" si="108"/>
        <v/>
      </c>
      <c r="GF54" s="49" t="str">
        <f t="shared" si="108"/>
        <v/>
      </c>
      <c r="GG54" s="49" t="str">
        <f t="shared" si="109"/>
        <v/>
      </c>
      <c r="GH54" s="49" t="str">
        <f t="shared" si="109"/>
        <v/>
      </c>
      <c r="GI54" s="49" t="str">
        <f t="shared" si="109"/>
        <v/>
      </c>
      <c r="GJ54" s="49" t="str">
        <f t="shared" si="109"/>
        <v/>
      </c>
      <c r="GK54" s="49" t="str">
        <f t="shared" si="109"/>
        <v/>
      </c>
      <c r="GL54" s="49" t="str">
        <f t="shared" si="109"/>
        <v/>
      </c>
      <c r="GM54" s="49" t="str">
        <f t="shared" si="109"/>
        <v/>
      </c>
      <c r="GN54" s="49" t="str">
        <f t="shared" si="109"/>
        <v/>
      </c>
      <c r="GO54" s="49" t="str">
        <f t="shared" si="109"/>
        <v/>
      </c>
      <c r="GP54" s="49" t="str">
        <f t="shared" si="109"/>
        <v/>
      </c>
      <c r="GQ54" s="49" t="str">
        <f t="shared" si="109"/>
        <v/>
      </c>
      <c r="GR54" s="49" t="str">
        <f t="shared" si="109"/>
        <v/>
      </c>
      <c r="GS54" s="49" t="str">
        <f t="shared" si="109"/>
        <v/>
      </c>
      <c r="GT54" s="49" t="str">
        <f t="shared" si="109"/>
        <v/>
      </c>
      <c r="GU54" s="49" t="str">
        <f t="shared" si="109"/>
        <v/>
      </c>
      <c r="GV54" s="49" t="str">
        <f t="shared" si="109"/>
        <v/>
      </c>
      <c r="GW54" s="49" t="str">
        <f t="shared" si="110"/>
        <v/>
      </c>
      <c r="GX54" s="49" t="str">
        <f t="shared" si="110"/>
        <v/>
      </c>
      <c r="GY54" s="49" t="str">
        <f t="shared" si="110"/>
        <v/>
      </c>
      <c r="GZ54" s="49" t="str">
        <f t="shared" si="110"/>
        <v/>
      </c>
      <c r="HA54" s="49" t="str">
        <f t="shared" si="110"/>
        <v/>
      </c>
      <c r="HB54" s="49" t="str">
        <f t="shared" si="110"/>
        <v/>
      </c>
      <c r="HC54" s="49" t="str">
        <f t="shared" si="110"/>
        <v/>
      </c>
      <c r="HD54" s="49" t="str">
        <f t="shared" si="110"/>
        <v/>
      </c>
      <c r="HE54" s="49" t="str">
        <f t="shared" si="110"/>
        <v/>
      </c>
      <c r="HF54" s="49" t="str">
        <f t="shared" si="110"/>
        <v/>
      </c>
      <c r="HG54" s="49" t="str">
        <f t="shared" si="110"/>
        <v/>
      </c>
      <c r="HH54" s="49" t="str">
        <f t="shared" si="110"/>
        <v/>
      </c>
      <c r="HI54" s="49" t="str">
        <f t="shared" si="110"/>
        <v/>
      </c>
      <c r="HJ54" s="49" t="str">
        <f t="shared" si="110"/>
        <v/>
      </c>
      <c r="HK54" s="49" t="str">
        <f t="shared" si="110"/>
        <v/>
      </c>
      <c r="HL54" s="49" t="str">
        <f t="shared" si="110"/>
        <v/>
      </c>
      <c r="HM54" s="49" t="str">
        <f t="shared" si="111"/>
        <v/>
      </c>
      <c r="HN54" s="49" t="str">
        <f t="shared" si="111"/>
        <v/>
      </c>
      <c r="HO54" s="49" t="str">
        <f t="shared" si="111"/>
        <v/>
      </c>
      <c r="HP54" s="49" t="str">
        <f t="shared" si="77"/>
        <v/>
      </c>
      <c r="HQ54" s="49" t="str">
        <f t="shared" si="77"/>
        <v/>
      </c>
      <c r="HR54" s="49" t="str">
        <f t="shared" si="46"/>
        <v/>
      </c>
      <c r="HS54" s="49" t="str">
        <f t="shared" si="16"/>
        <v/>
      </c>
      <c r="HT54" s="49" t="str">
        <f t="shared" si="16"/>
        <v/>
      </c>
      <c r="HU54" s="49" t="str">
        <f t="shared" si="16"/>
        <v/>
      </c>
      <c r="HV54" s="49" t="str">
        <f t="shared" si="16"/>
        <v/>
      </c>
      <c r="HW54" s="169" t="e">
        <f t="shared" si="106"/>
        <v>#N/A</v>
      </c>
      <c r="HX54" s="169" t="e">
        <f t="shared" si="106"/>
        <v>#N/A</v>
      </c>
      <c r="HY54" s="169" t="e">
        <f t="shared" si="106"/>
        <v>#N/A</v>
      </c>
      <c r="HZ54" s="169" t="e">
        <f t="shared" si="106"/>
        <v>#N/A</v>
      </c>
      <c r="IA54" s="169" t="e">
        <f t="shared" si="105"/>
        <v>#N/A</v>
      </c>
      <c r="IB54" s="169" t="e">
        <f t="shared" si="105"/>
        <v>#N/A</v>
      </c>
      <c r="IC54" s="169" t="e">
        <f t="shared" si="105"/>
        <v>#N/A</v>
      </c>
      <c r="ID54" s="169" t="e">
        <f t="shared" si="105"/>
        <v>#N/A</v>
      </c>
      <c r="IE54" s="169" t="e">
        <f t="shared" si="105"/>
        <v>#N/A</v>
      </c>
      <c r="IF54" s="169" t="e">
        <f t="shared" si="105"/>
        <v>#N/A</v>
      </c>
      <c r="IG54" s="169" t="e">
        <f t="shared" si="105"/>
        <v>#N/A</v>
      </c>
      <c r="IH54" s="169" t="e">
        <f t="shared" si="105"/>
        <v>#N/A</v>
      </c>
      <c r="II54" s="169" t="e">
        <f t="shared" si="105"/>
        <v>#N/A</v>
      </c>
      <c r="IJ54" s="169" t="e">
        <f t="shared" si="105"/>
        <v>#N/A</v>
      </c>
      <c r="IK54" s="169" t="e">
        <f t="shared" si="105"/>
        <v>#N/A</v>
      </c>
      <c r="IL54" s="169" t="e">
        <f t="shared" si="105"/>
        <v>#N/A</v>
      </c>
      <c r="IM54" s="169" t="e">
        <f t="shared" si="105"/>
        <v>#N/A</v>
      </c>
      <c r="IN54" s="169" t="e">
        <f t="shared" si="105"/>
        <v>#N/A</v>
      </c>
      <c r="IO54" s="169" t="e">
        <f t="shared" si="105"/>
        <v>#N/A</v>
      </c>
      <c r="IP54" s="169" t="e">
        <f t="shared" si="112"/>
        <v>#N/A</v>
      </c>
      <c r="IQ54" s="169" t="e">
        <f t="shared" si="112"/>
        <v>#N/A</v>
      </c>
      <c r="IR54" s="169" t="e">
        <f t="shared" si="112"/>
        <v>#N/A</v>
      </c>
      <c r="IS54" s="169" t="e">
        <f t="shared" si="112"/>
        <v>#N/A</v>
      </c>
      <c r="IT54" s="169" t="e">
        <f t="shared" si="112"/>
        <v>#N/A</v>
      </c>
      <c r="IU54" s="169" t="e">
        <f t="shared" si="112"/>
        <v>#N/A</v>
      </c>
      <c r="IV54" s="169" t="e">
        <f t="shared" si="112"/>
        <v>#N/A</v>
      </c>
      <c r="IW54" s="169" t="e">
        <f t="shared" si="112"/>
        <v>#N/A</v>
      </c>
      <c r="IX54" s="169" t="e">
        <f t="shared" si="112"/>
        <v>#N/A</v>
      </c>
      <c r="IY54" s="169" t="e">
        <f t="shared" si="112"/>
        <v>#N/A</v>
      </c>
      <c r="IZ54" s="169" t="e">
        <f t="shared" si="112"/>
        <v>#N/A</v>
      </c>
      <c r="JA54" s="169" t="e">
        <f t="shared" si="112"/>
        <v>#N/A</v>
      </c>
      <c r="JB54" s="169" t="e">
        <f t="shared" si="112"/>
        <v>#N/A</v>
      </c>
      <c r="JC54" s="169" t="e">
        <f t="shared" si="112"/>
        <v>#N/A</v>
      </c>
      <c r="JD54" s="169" t="e">
        <f t="shared" si="112"/>
        <v>#N/A</v>
      </c>
      <c r="JE54" s="169" t="e">
        <f t="shared" si="120"/>
        <v>#N/A</v>
      </c>
      <c r="JF54" s="169" t="e">
        <f t="shared" si="120"/>
        <v>#N/A</v>
      </c>
      <c r="JG54" s="169" t="e">
        <f t="shared" si="120"/>
        <v>#N/A</v>
      </c>
      <c r="JH54" s="169" t="e">
        <f t="shared" si="120"/>
        <v>#N/A</v>
      </c>
      <c r="JI54" s="169" t="e">
        <f t="shared" si="120"/>
        <v>#N/A</v>
      </c>
      <c r="JJ54" s="169" t="e">
        <f t="shared" si="120"/>
        <v>#N/A</v>
      </c>
      <c r="JK54" s="169" t="e">
        <f t="shared" si="120"/>
        <v>#N/A</v>
      </c>
      <c r="JL54" s="169" t="e">
        <f t="shared" si="120"/>
        <v>#N/A</v>
      </c>
      <c r="JM54" s="169" t="e">
        <f t="shared" si="120"/>
        <v>#N/A</v>
      </c>
      <c r="JN54" s="169" t="e">
        <f t="shared" si="120"/>
        <v>#N/A</v>
      </c>
      <c r="JO54" s="169" t="e">
        <f t="shared" si="120"/>
        <v>#N/A</v>
      </c>
      <c r="JP54" s="169" t="e">
        <f t="shared" si="120"/>
        <v>#N/A</v>
      </c>
      <c r="JQ54" s="169" t="e">
        <f t="shared" si="120"/>
        <v>#N/A</v>
      </c>
      <c r="JR54" s="169" t="e">
        <f t="shared" si="120"/>
        <v>#N/A</v>
      </c>
      <c r="JS54" s="169" t="e">
        <f t="shared" si="120"/>
        <v>#N/A</v>
      </c>
      <c r="JT54" s="169" t="e">
        <f t="shared" si="113"/>
        <v>#N/A</v>
      </c>
      <c r="JU54" s="169" t="e">
        <f t="shared" si="113"/>
        <v>#N/A</v>
      </c>
      <c r="JV54" s="169" t="e">
        <f t="shared" si="113"/>
        <v>#N/A</v>
      </c>
      <c r="JW54" s="169" t="e">
        <f t="shared" si="113"/>
        <v>#N/A</v>
      </c>
      <c r="JX54" s="169" t="e">
        <f t="shared" si="113"/>
        <v>#N/A</v>
      </c>
      <c r="JY54" s="169" t="e">
        <f t="shared" si="113"/>
        <v>#N/A</v>
      </c>
      <c r="JZ54" s="169" t="e">
        <f t="shared" si="113"/>
        <v>#N/A</v>
      </c>
      <c r="KA54" s="169" t="e">
        <f t="shared" si="113"/>
        <v>#N/A</v>
      </c>
      <c r="KB54" s="169" t="e">
        <f t="shared" si="113"/>
        <v>#N/A</v>
      </c>
      <c r="KC54" s="169" t="e">
        <f t="shared" si="113"/>
        <v>#N/A</v>
      </c>
      <c r="KD54" s="169" t="e">
        <f t="shared" si="113"/>
        <v>#N/A</v>
      </c>
      <c r="KE54" s="169" t="e">
        <f t="shared" si="113"/>
        <v>#N/A</v>
      </c>
      <c r="KF54" s="169" t="e">
        <f t="shared" si="113"/>
        <v>#N/A</v>
      </c>
      <c r="KG54" s="169" t="e">
        <f t="shared" si="113"/>
        <v>#N/A</v>
      </c>
      <c r="KH54" s="169" t="e">
        <f t="shared" si="113"/>
        <v>#N/A</v>
      </c>
      <c r="KI54" s="169" t="e">
        <f t="shared" si="113"/>
        <v>#N/A</v>
      </c>
      <c r="KJ54" s="169" t="e">
        <f t="shared" si="121"/>
        <v>#N/A</v>
      </c>
      <c r="KK54" s="169" t="e">
        <f t="shared" si="121"/>
        <v>#N/A</v>
      </c>
      <c r="KL54" s="169" t="e">
        <f t="shared" si="121"/>
        <v>#N/A</v>
      </c>
      <c r="KM54" s="169" t="e">
        <f t="shared" si="121"/>
        <v>#N/A</v>
      </c>
      <c r="KN54" s="169" t="e">
        <f t="shared" si="121"/>
        <v>#N/A</v>
      </c>
      <c r="KO54" s="169" t="e">
        <f t="shared" si="121"/>
        <v>#N/A</v>
      </c>
      <c r="KP54" s="169" t="e">
        <f t="shared" si="121"/>
        <v>#N/A</v>
      </c>
      <c r="KQ54" s="169" t="e">
        <f t="shared" si="121"/>
        <v>#N/A</v>
      </c>
      <c r="KR54" s="169" t="e">
        <f t="shared" si="121"/>
        <v>#N/A</v>
      </c>
      <c r="KS54" s="169" t="e">
        <f t="shared" si="121"/>
        <v>#N/A</v>
      </c>
      <c r="KT54" s="169" t="e">
        <f t="shared" si="121"/>
        <v>#N/A</v>
      </c>
      <c r="KU54" s="169" t="e">
        <f t="shared" si="121"/>
        <v>#N/A</v>
      </c>
      <c r="KV54" s="169" t="e">
        <f t="shared" si="121"/>
        <v>#N/A</v>
      </c>
      <c r="KW54" s="169" t="e">
        <f t="shared" si="121"/>
        <v>#N/A</v>
      </c>
      <c r="KX54" s="169" t="e">
        <f t="shared" si="121"/>
        <v>#N/A</v>
      </c>
      <c r="KY54" s="169" t="e">
        <f t="shared" si="121"/>
        <v>#N/A</v>
      </c>
      <c r="KZ54" s="169" t="e">
        <f t="shared" si="114"/>
        <v>#N/A</v>
      </c>
      <c r="LA54" s="169" t="e">
        <f t="shared" si="114"/>
        <v>#N/A</v>
      </c>
      <c r="LB54" s="169" t="e">
        <f t="shared" si="114"/>
        <v>#N/A</v>
      </c>
      <c r="LC54" s="169" t="e">
        <f t="shared" si="114"/>
        <v>#N/A</v>
      </c>
      <c r="LD54" s="169" t="e">
        <f t="shared" si="114"/>
        <v>#N/A</v>
      </c>
      <c r="LE54" s="169" t="e">
        <f t="shared" si="114"/>
        <v>#N/A</v>
      </c>
      <c r="LF54" s="169" t="e">
        <f t="shared" si="114"/>
        <v>#N/A</v>
      </c>
      <c r="LG54" s="169" t="e">
        <f t="shared" si="114"/>
        <v>#N/A</v>
      </c>
      <c r="LH54" s="169" t="e">
        <f t="shared" si="114"/>
        <v>#N/A</v>
      </c>
      <c r="LI54" s="169" t="e">
        <f t="shared" si="114"/>
        <v>#N/A</v>
      </c>
      <c r="LJ54" s="169" t="e">
        <f t="shared" si="114"/>
        <v>#N/A</v>
      </c>
      <c r="LK54" s="169" t="e">
        <f t="shared" si="114"/>
        <v>#N/A</v>
      </c>
      <c r="LL54" s="169" t="e">
        <f t="shared" si="114"/>
        <v>#N/A</v>
      </c>
      <c r="LM54" s="169" t="e">
        <f t="shared" si="114"/>
        <v>#N/A</v>
      </c>
      <c r="LN54" s="169" t="e">
        <f t="shared" si="114"/>
        <v>#N/A</v>
      </c>
      <c r="LO54" s="169" t="e">
        <f t="shared" si="122"/>
        <v>#N/A</v>
      </c>
      <c r="LP54" s="169" t="e">
        <f t="shared" si="122"/>
        <v>#N/A</v>
      </c>
      <c r="LQ54" s="169" t="e">
        <f t="shared" si="123"/>
        <v>#N/A</v>
      </c>
      <c r="LR54" s="169" t="e">
        <f t="shared" si="123"/>
        <v>#N/A</v>
      </c>
      <c r="LS54" s="169" t="e">
        <f t="shared" si="123"/>
        <v>#N/A</v>
      </c>
      <c r="LT54" s="169" t="e">
        <f t="shared" si="123"/>
        <v>#N/A</v>
      </c>
      <c r="LU54" s="169" t="e">
        <f t="shared" si="123"/>
        <v>#N/A</v>
      </c>
      <c r="LV54" s="169" t="e">
        <f t="shared" si="123"/>
        <v>#N/A</v>
      </c>
      <c r="LW54" s="169" t="e">
        <f t="shared" si="123"/>
        <v>#N/A</v>
      </c>
      <c r="LX54" s="169" t="e">
        <f t="shared" si="123"/>
        <v>#N/A</v>
      </c>
      <c r="LY54" s="169" t="e">
        <f t="shared" si="123"/>
        <v>#N/A</v>
      </c>
      <c r="LZ54" s="169" t="e">
        <f t="shared" si="123"/>
        <v>#N/A</v>
      </c>
      <c r="MA54" s="169" t="e">
        <f t="shared" si="123"/>
        <v>#N/A</v>
      </c>
      <c r="MB54" s="169" t="e">
        <f t="shared" si="123"/>
        <v>#N/A</v>
      </c>
      <c r="MC54" s="169" t="e">
        <f t="shared" si="123"/>
        <v>#N/A</v>
      </c>
      <c r="MD54" s="169" t="e">
        <f t="shared" si="123"/>
        <v>#N/A</v>
      </c>
      <c r="ME54" s="169" t="e">
        <f t="shared" si="123"/>
        <v>#N/A</v>
      </c>
      <c r="MF54" s="169" t="e">
        <f t="shared" si="115"/>
        <v>#N/A</v>
      </c>
      <c r="MG54" s="169" t="e">
        <f t="shared" si="115"/>
        <v>#N/A</v>
      </c>
      <c r="MH54" s="169" t="e">
        <f t="shared" si="115"/>
        <v>#N/A</v>
      </c>
      <c r="MI54" s="169" t="e">
        <f t="shared" si="115"/>
        <v>#N/A</v>
      </c>
      <c r="MJ54" s="169" t="e">
        <f t="shared" si="115"/>
        <v>#N/A</v>
      </c>
      <c r="MK54" s="169" t="e">
        <f t="shared" si="115"/>
        <v>#N/A</v>
      </c>
      <c r="ML54" s="169" t="e">
        <f t="shared" si="115"/>
        <v>#N/A</v>
      </c>
      <c r="MM54" s="169" t="e">
        <f t="shared" si="115"/>
        <v>#N/A</v>
      </c>
      <c r="MN54" s="169" t="e">
        <f t="shared" si="115"/>
        <v>#N/A</v>
      </c>
      <c r="MO54" s="169" t="e">
        <f t="shared" si="115"/>
        <v>#N/A</v>
      </c>
      <c r="MP54" s="169" t="e">
        <f t="shared" si="115"/>
        <v>#N/A</v>
      </c>
      <c r="MQ54" s="169" t="e">
        <f t="shared" si="115"/>
        <v>#N/A</v>
      </c>
      <c r="MR54" s="169" t="e">
        <f t="shared" si="115"/>
        <v>#N/A</v>
      </c>
      <c r="MS54" s="169" t="e">
        <f t="shared" si="115"/>
        <v>#N/A</v>
      </c>
      <c r="MT54" s="169" t="e">
        <f t="shared" si="115"/>
        <v>#N/A</v>
      </c>
      <c r="MU54" s="169" t="e">
        <f t="shared" si="115"/>
        <v>#N/A</v>
      </c>
      <c r="MV54" s="169" t="e">
        <f t="shared" si="124"/>
        <v>#N/A</v>
      </c>
      <c r="MW54" s="169" t="e">
        <f t="shared" si="124"/>
        <v>#N/A</v>
      </c>
      <c r="MX54" s="169" t="e">
        <f t="shared" si="124"/>
        <v>#N/A</v>
      </c>
      <c r="MY54" s="169" t="e">
        <f t="shared" si="124"/>
        <v>#N/A</v>
      </c>
      <c r="MZ54" s="169" t="e">
        <f t="shared" si="124"/>
        <v>#N/A</v>
      </c>
      <c r="NA54" s="169" t="e">
        <f t="shared" si="124"/>
        <v>#N/A</v>
      </c>
      <c r="NB54" s="169" t="e">
        <f t="shared" si="124"/>
        <v>#N/A</v>
      </c>
      <c r="NC54" s="169" t="e">
        <f t="shared" si="124"/>
        <v>#N/A</v>
      </c>
      <c r="ND54" s="169" t="e">
        <f t="shared" si="124"/>
        <v>#N/A</v>
      </c>
      <c r="NE54" s="169" t="e">
        <f t="shared" si="124"/>
        <v>#N/A</v>
      </c>
      <c r="NF54" s="169" t="e">
        <f t="shared" si="124"/>
        <v>#N/A</v>
      </c>
      <c r="NG54" s="169" t="e">
        <f t="shared" si="124"/>
        <v>#N/A</v>
      </c>
      <c r="NH54" s="169" t="e">
        <f t="shared" si="124"/>
        <v>#N/A</v>
      </c>
      <c r="NI54" s="169" t="e">
        <f t="shared" si="124"/>
        <v>#N/A</v>
      </c>
      <c r="NJ54" s="169" t="e">
        <f t="shared" si="124"/>
        <v>#N/A</v>
      </c>
      <c r="NK54" s="169" t="e">
        <f t="shared" si="124"/>
        <v>#N/A</v>
      </c>
      <c r="NL54" s="169" t="e">
        <f t="shared" si="116"/>
        <v>#N/A</v>
      </c>
      <c r="NM54" s="169" t="e">
        <f t="shared" si="116"/>
        <v>#N/A</v>
      </c>
      <c r="NN54" s="169" t="e">
        <f t="shared" si="116"/>
        <v>#N/A</v>
      </c>
      <c r="NO54" s="169" t="e">
        <f t="shared" si="116"/>
        <v>#N/A</v>
      </c>
      <c r="NP54" s="169" t="e">
        <f t="shared" si="116"/>
        <v>#N/A</v>
      </c>
      <c r="NQ54" s="169" t="e">
        <f t="shared" si="116"/>
        <v>#N/A</v>
      </c>
      <c r="NR54" s="169" t="e">
        <f t="shared" si="116"/>
        <v>#N/A</v>
      </c>
      <c r="NS54" s="169" t="e">
        <f t="shared" si="116"/>
        <v>#N/A</v>
      </c>
      <c r="NT54" s="169" t="e">
        <f t="shared" si="116"/>
        <v>#N/A</v>
      </c>
      <c r="NU54" s="169" t="e">
        <f t="shared" si="116"/>
        <v>#N/A</v>
      </c>
      <c r="NV54" s="169" t="e">
        <f t="shared" si="116"/>
        <v>#N/A</v>
      </c>
      <c r="NW54" s="169" t="e">
        <f t="shared" si="116"/>
        <v>#N/A</v>
      </c>
      <c r="NX54" s="169" t="e">
        <f t="shared" si="116"/>
        <v>#N/A</v>
      </c>
      <c r="NY54" s="169" t="e">
        <f t="shared" si="116"/>
        <v>#N/A</v>
      </c>
      <c r="NZ54" s="169" t="e">
        <f t="shared" si="116"/>
        <v>#N/A</v>
      </c>
      <c r="OA54" s="169" t="e">
        <f t="shared" si="125"/>
        <v>#N/A</v>
      </c>
      <c r="OB54" s="169" t="e">
        <f t="shared" si="125"/>
        <v>#N/A</v>
      </c>
      <c r="OC54" s="169" t="e">
        <f t="shared" si="126"/>
        <v>#N/A</v>
      </c>
      <c r="OD54" s="169" t="e">
        <f t="shared" si="126"/>
        <v>#N/A</v>
      </c>
      <c r="OE54" s="169" t="e">
        <f t="shared" si="126"/>
        <v>#N/A</v>
      </c>
      <c r="OF54" s="169" t="e">
        <f t="shared" si="126"/>
        <v>#N/A</v>
      </c>
      <c r="OG54" s="169" t="e">
        <f t="shared" si="126"/>
        <v>#N/A</v>
      </c>
      <c r="OH54" s="169" t="e">
        <f t="shared" si="126"/>
        <v>#N/A</v>
      </c>
      <c r="OI54" s="169" t="e">
        <f t="shared" si="126"/>
        <v>#N/A</v>
      </c>
      <c r="OJ54" s="169" t="e">
        <f t="shared" si="126"/>
        <v>#N/A</v>
      </c>
      <c r="OK54" s="169" t="e">
        <f t="shared" si="126"/>
        <v>#N/A</v>
      </c>
      <c r="OL54" s="169" t="e">
        <f t="shared" si="126"/>
        <v>#N/A</v>
      </c>
      <c r="OM54" s="169" t="e">
        <f t="shared" si="126"/>
        <v>#N/A</v>
      </c>
      <c r="ON54" s="169" t="e">
        <f t="shared" si="126"/>
        <v>#N/A</v>
      </c>
      <c r="OO54" s="169" t="e">
        <f t="shared" si="126"/>
        <v>#N/A</v>
      </c>
      <c r="OP54" s="169" t="e">
        <f t="shared" si="126"/>
        <v>#N/A</v>
      </c>
      <c r="OQ54" s="169" t="e">
        <f t="shared" si="126"/>
        <v>#N/A</v>
      </c>
      <c r="OR54" s="169" t="e">
        <f t="shared" si="117"/>
        <v>#N/A</v>
      </c>
      <c r="OS54" s="169" t="e">
        <f t="shared" si="117"/>
        <v>#N/A</v>
      </c>
      <c r="OT54" s="169" t="e">
        <f t="shared" si="117"/>
        <v>#N/A</v>
      </c>
      <c r="OU54" s="169" t="e">
        <f t="shared" si="117"/>
        <v>#N/A</v>
      </c>
      <c r="OV54" s="169" t="e">
        <f t="shared" si="117"/>
        <v>#N/A</v>
      </c>
      <c r="OW54" s="169" t="e">
        <f t="shared" si="117"/>
        <v>#N/A</v>
      </c>
      <c r="OX54" s="169" t="e">
        <f t="shared" si="117"/>
        <v>#N/A</v>
      </c>
      <c r="OY54" s="169" t="e">
        <f t="shared" si="117"/>
        <v>#N/A</v>
      </c>
      <c r="OZ54" s="169" t="e">
        <f t="shared" si="117"/>
        <v>#N/A</v>
      </c>
      <c r="PA54" s="169" t="e">
        <f t="shared" si="117"/>
        <v>#N/A</v>
      </c>
      <c r="PB54" s="169" t="e">
        <f t="shared" si="117"/>
        <v>#N/A</v>
      </c>
      <c r="PC54" s="169" t="e">
        <f t="shared" si="117"/>
        <v>#N/A</v>
      </c>
      <c r="PD54" s="169" t="e">
        <f t="shared" si="117"/>
        <v>#N/A</v>
      </c>
      <c r="PE54" s="169" t="e">
        <f t="shared" si="117"/>
        <v>#N/A</v>
      </c>
      <c r="PF54" s="169" t="e">
        <f t="shared" si="117"/>
        <v>#N/A</v>
      </c>
      <c r="PG54" s="169" t="e">
        <f t="shared" si="117"/>
        <v>#N/A</v>
      </c>
      <c r="PH54" s="169" t="e">
        <f t="shared" si="127"/>
        <v>#N/A</v>
      </c>
      <c r="PI54" s="169" t="e">
        <f t="shared" si="127"/>
        <v>#N/A</v>
      </c>
      <c r="PJ54" s="169" t="e">
        <f t="shared" si="127"/>
        <v>#N/A</v>
      </c>
      <c r="PK54" s="169" t="e">
        <f t="shared" si="127"/>
        <v>#N/A</v>
      </c>
      <c r="PL54" s="169" t="e">
        <f t="shared" si="127"/>
        <v>#N/A</v>
      </c>
      <c r="PM54" s="169" t="e">
        <f t="shared" si="127"/>
        <v>#N/A</v>
      </c>
      <c r="PN54" s="169" t="e">
        <f t="shared" si="127"/>
        <v>#N/A</v>
      </c>
      <c r="PO54" s="169" t="e">
        <f t="shared" si="127"/>
        <v>#N/A</v>
      </c>
    </row>
    <row r="55" spans="1:431" hidden="1" x14ac:dyDescent="0.75">
      <c r="A55" s="390"/>
      <c r="B55" s="396" t="str">
        <f>IF($R55="","",ROUND(_xlfn.NORM.INV(ABS(VLOOKUP($T$1,VLookups!$A$43:$B$44,2,FALSE)-B$2),$N55,$R55),0))</f>
        <v/>
      </c>
      <c r="C55" s="403" t="str">
        <f t="shared" si="96"/>
        <v/>
      </c>
      <c r="D55" s="404" t="str">
        <f t="shared" si="97"/>
        <v/>
      </c>
      <c r="E55" s="109"/>
      <c r="F55" s="117"/>
      <c r="G55" s="122" t="str">
        <f t="shared" si="32"/>
        <v/>
      </c>
      <c r="H55" s="95"/>
      <c r="I55" s="122" t="str">
        <f t="shared" si="33"/>
        <v/>
      </c>
      <c r="J55" s="117"/>
      <c r="K55" s="110"/>
      <c r="L55" s="124" t="str">
        <f t="shared" si="0"/>
        <v/>
      </c>
      <c r="M55" s="124" t="str">
        <f t="shared" si="1"/>
        <v/>
      </c>
      <c r="N55" s="73" t="str">
        <f t="shared" si="34"/>
        <v/>
      </c>
      <c r="O55" s="23"/>
      <c r="P55" s="57"/>
      <c r="Q55" s="280"/>
      <c r="R55" s="74" t="str">
        <f>IF(AND(G55&gt;0,H55&gt;0,I55&gt;0),IF(ISBLANK(Q55),IF(ISBLANK(O55),"",(I55-G55)*VLOOKUP(O55,VLookups!$A$4:$B$13,2,FALSE)),Q55),"")</f>
        <v/>
      </c>
      <c r="S55" s="75" t="str">
        <f t="shared" si="2"/>
        <v/>
      </c>
      <c r="T55" s="95"/>
      <c r="U55" s="270" t="str">
        <f>IF(AND(T55&gt;0,H55&gt;0,NOT(R55="")),ABS(VLOOKUP($T$1,VLookups!$A$43:$B$44,2,FALSE)-_xlfn.NORM.DIST(T55,N55,R55,TRUE)),"")</f>
        <v/>
      </c>
      <c r="V55" s="94" t="str">
        <f>IF(AND($G55&gt;0,$H55&gt;0,$I55&gt;0,NOT(ISBLANK($O55))),_xlfn.NORM.INV(ABS(VLOOKUP($T$1,VLookups!$A$43:$B$44,2,FALSE)-V$3),$N55,$R55),"")</f>
        <v/>
      </c>
      <c r="W55" s="93" t="str">
        <f>IF(AND($G55&gt;0,$H55&gt;0,$I55&gt;0,NOT(ISBLANK($O55))),_xlfn.NORM.INV(ABS(VLOOKUP($T$1,VLookups!$A$43:$B$44,2,FALSE)-W$3),$N55,$R55),"")</f>
        <v/>
      </c>
      <c r="X55" s="94" t="str">
        <f>IF(AND($G55&gt;0,$H55&gt;0,$I55&gt;0,NOT(ISBLANK($O55))),_xlfn.NORM.INV(ABS(VLOOKUP($T$1,VLookups!$A$43:$B$44,2,FALSE)-X$3),$N55,$R55),"")</f>
        <v/>
      </c>
      <c r="Y55" s="93" t="str">
        <f>IF(AND($G55&gt;0,$H55&gt;0,$I55&gt;0,NOT(ISBLANK($O55))),_xlfn.NORM.INV(ABS(VLOOKUP($T$1,VLookups!$A$43:$B$44,2,FALSE)-Y$3),$N55,$R55),"")</f>
        <v/>
      </c>
      <c r="Z55" s="94" t="str">
        <f>IF(AND($G55&gt;0,$H55&gt;0,$I55&gt;0,NOT(ISBLANK($O55))),_xlfn.NORM.INV(ABS(VLOOKUP($T$1,VLookups!$A$43:$B$44,2,FALSE)-Z$3),$N55,$R55),"")</f>
        <v/>
      </c>
      <c r="AA55" s="93" t="str">
        <f>IF(AND($G55&gt;0,$H55&gt;0,$I55&gt;0,NOT(ISBLANK($O55))),_xlfn.NORM.INV(ABS(VLOOKUP($T$1,VLookups!$A$43:$B$44,2,FALSE)-AA$3),$N55,$R55),"")</f>
        <v/>
      </c>
      <c r="AB55" s="5"/>
      <c r="AC55" s="168" t="str">
        <f t="shared" si="35"/>
        <v/>
      </c>
      <c r="AD55" s="49" t="str">
        <f t="shared" si="104"/>
        <v/>
      </c>
      <c r="AE55" s="49" t="str">
        <f t="shared" si="104"/>
        <v/>
      </c>
      <c r="AF55" s="49" t="str">
        <f t="shared" si="104"/>
        <v/>
      </c>
      <c r="AG55" s="49" t="str">
        <f t="shared" si="104"/>
        <v/>
      </c>
      <c r="AH55" s="49" t="str">
        <f t="shared" si="104"/>
        <v/>
      </c>
      <c r="AI55" s="49" t="str">
        <f t="shared" si="104"/>
        <v/>
      </c>
      <c r="AJ55" s="49" t="str">
        <f t="shared" si="104"/>
        <v/>
      </c>
      <c r="AK55" s="49" t="str">
        <f t="shared" si="104"/>
        <v/>
      </c>
      <c r="AL55" s="49" t="str">
        <f t="shared" si="104"/>
        <v/>
      </c>
      <c r="AM55" s="49" t="str">
        <f t="shared" si="104"/>
        <v/>
      </c>
      <c r="AN55" s="49" t="str">
        <f t="shared" si="104"/>
        <v/>
      </c>
      <c r="AO55" s="49" t="str">
        <f t="shared" si="104"/>
        <v/>
      </c>
      <c r="AP55" s="49" t="str">
        <f t="shared" si="104"/>
        <v/>
      </c>
      <c r="AQ55" s="49" t="str">
        <f t="shared" si="104"/>
        <v/>
      </c>
      <c r="AR55" s="49" t="str">
        <f t="shared" si="104"/>
        <v/>
      </c>
      <c r="AS55" s="49" t="str">
        <f t="shared" si="104"/>
        <v/>
      </c>
      <c r="AT55" s="49" t="str">
        <f t="shared" si="100"/>
        <v/>
      </c>
      <c r="AU55" s="49" t="str">
        <f t="shared" si="100"/>
        <v/>
      </c>
      <c r="AV55" s="49" t="str">
        <f t="shared" si="100"/>
        <v/>
      </c>
      <c r="AW55" s="49" t="str">
        <f t="shared" si="100"/>
        <v/>
      </c>
      <c r="AX55" s="49" t="str">
        <f t="shared" si="100"/>
        <v/>
      </c>
      <c r="AY55" s="49" t="str">
        <f t="shared" si="100"/>
        <v/>
      </c>
      <c r="AZ55" s="49" t="str">
        <f t="shared" si="100"/>
        <v/>
      </c>
      <c r="BA55" s="49" t="str">
        <f t="shared" si="100"/>
        <v/>
      </c>
      <c r="BB55" s="49" t="str">
        <f t="shared" si="100"/>
        <v/>
      </c>
      <c r="BC55" s="49" t="str">
        <f t="shared" si="100"/>
        <v/>
      </c>
      <c r="BD55" s="49" t="str">
        <f t="shared" si="100"/>
        <v/>
      </c>
      <c r="BE55" s="49" t="str">
        <f t="shared" si="100"/>
        <v/>
      </c>
      <c r="BF55" s="49" t="str">
        <f t="shared" si="100"/>
        <v/>
      </c>
      <c r="BG55" s="49" t="str">
        <f t="shared" si="100"/>
        <v/>
      </c>
      <c r="BH55" s="49" t="str">
        <f t="shared" si="100"/>
        <v/>
      </c>
      <c r="BI55" s="49" t="str">
        <f t="shared" si="101"/>
        <v/>
      </c>
      <c r="BJ55" s="49" t="str">
        <f t="shared" si="101"/>
        <v/>
      </c>
      <c r="BK55" s="49" t="str">
        <f t="shared" si="101"/>
        <v/>
      </c>
      <c r="BL55" s="49" t="str">
        <f t="shared" si="101"/>
        <v/>
      </c>
      <c r="BM55" s="49" t="str">
        <f t="shared" si="101"/>
        <v/>
      </c>
      <c r="BN55" s="49" t="str">
        <f t="shared" si="101"/>
        <v/>
      </c>
      <c r="BO55" s="49" t="str">
        <f t="shared" si="101"/>
        <v/>
      </c>
      <c r="BP55" s="49" t="str">
        <f t="shared" si="101"/>
        <v/>
      </c>
      <c r="BQ55" s="49" t="str">
        <f t="shared" si="101"/>
        <v/>
      </c>
      <c r="BR55" s="49" t="str">
        <f t="shared" si="101"/>
        <v/>
      </c>
      <c r="BS55" s="49" t="str">
        <f t="shared" si="101"/>
        <v/>
      </c>
      <c r="BT55" s="49" t="str">
        <f t="shared" si="101"/>
        <v/>
      </c>
      <c r="BU55" s="49" t="str">
        <f t="shared" si="101"/>
        <v/>
      </c>
      <c r="BV55" s="49" t="str">
        <f t="shared" si="101"/>
        <v/>
      </c>
      <c r="BW55" s="49" t="str">
        <f t="shared" si="101"/>
        <v/>
      </c>
      <c r="BX55" s="49" t="str">
        <f t="shared" ref="BX55:CM70" si="131">IF(ISNONTEXT($AC55),BY55-$AC55,"")</f>
        <v/>
      </c>
      <c r="BY55" s="49" t="str">
        <f t="shared" si="131"/>
        <v/>
      </c>
      <c r="BZ55" s="49" t="str">
        <f t="shared" si="131"/>
        <v/>
      </c>
      <c r="CA55" s="49" t="str">
        <f t="shared" si="131"/>
        <v/>
      </c>
      <c r="CB55" s="49" t="str">
        <f t="shared" si="131"/>
        <v/>
      </c>
      <c r="CC55" s="49" t="str">
        <f t="shared" si="131"/>
        <v/>
      </c>
      <c r="CD55" s="49" t="str">
        <f t="shared" si="131"/>
        <v/>
      </c>
      <c r="CE55" s="49" t="str">
        <f t="shared" si="131"/>
        <v/>
      </c>
      <c r="CF55" s="49" t="str">
        <f t="shared" si="131"/>
        <v/>
      </c>
      <c r="CG55" s="49" t="str">
        <f t="shared" si="131"/>
        <v/>
      </c>
      <c r="CH55" s="49" t="str">
        <f t="shared" si="131"/>
        <v/>
      </c>
      <c r="CI55" s="49" t="str">
        <f t="shared" si="131"/>
        <v/>
      </c>
      <c r="CJ55" s="49" t="str">
        <f t="shared" si="131"/>
        <v/>
      </c>
      <c r="CK55" s="49" t="str">
        <f t="shared" si="131"/>
        <v/>
      </c>
      <c r="CL55" s="49" t="str">
        <f t="shared" si="131"/>
        <v/>
      </c>
      <c r="CM55" s="49" t="str">
        <f t="shared" si="131"/>
        <v/>
      </c>
      <c r="CN55" s="49" t="str">
        <f t="shared" si="102"/>
        <v/>
      </c>
      <c r="CO55" s="49" t="str">
        <f t="shared" si="102"/>
        <v/>
      </c>
      <c r="CP55" s="49" t="str">
        <f t="shared" si="102"/>
        <v/>
      </c>
      <c r="CQ55" s="49" t="str">
        <f t="shared" si="102"/>
        <v/>
      </c>
      <c r="CR55" s="49" t="str">
        <f t="shared" si="102"/>
        <v/>
      </c>
      <c r="CS55" s="49" t="str">
        <f t="shared" si="102"/>
        <v/>
      </c>
      <c r="CT55" s="49" t="str">
        <f t="shared" si="102"/>
        <v/>
      </c>
      <c r="CU55" s="49" t="str">
        <f t="shared" si="102"/>
        <v/>
      </c>
      <c r="CV55" s="49" t="str">
        <f t="shared" si="102"/>
        <v/>
      </c>
      <c r="CW55" s="49" t="str">
        <f t="shared" si="102"/>
        <v/>
      </c>
      <c r="CX55" s="49" t="str">
        <f t="shared" si="102"/>
        <v/>
      </c>
      <c r="CY55" s="49" t="str">
        <f t="shared" si="102"/>
        <v/>
      </c>
      <c r="CZ55" s="49" t="str">
        <f t="shared" si="103"/>
        <v/>
      </c>
      <c r="DA55" s="49" t="str">
        <f t="shared" si="103"/>
        <v/>
      </c>
      <c r="DB55" s="49" t="str">
        <f t="shared" si="103"/>
        <v/>
      </c>
      <c r="DC55" s="49" t="str">
        <f t="shared" si="103"/>
        <v/>
      </c>
      <c r="DD55" s="49" t="str">
        <f t="shared" si="103"/>
        <v/>
      </c>
      <c r="DE55" s="49" t="str">
        <f t="shared" si="103"/>
        <v/>
      </c>
      <c r="DF55" s="49" t="str">
        <f t="shared" si="103"/>
        <v/>
      </c>
      <c r="DG55" s="49" t="str">
        <f t="shared" si="103"/>
        <v/>
      </c>
      <c r="DH55" s="49" t="str">
        <f t="shared" si="103"/>
        <v/>
      </c>
      <c r="DI55" s="49" t="str">
        <f t="shared" si="103"/>
        <v/>
      </c>
      <c r="DJ55" s="49" t="str">
        <f t="shared" si="103"/>
        <v/>
      </c>
      <c r="DK55" s="49" t="str">
        <f t="shared" si="103"/>
        <v/>
      </c>
      <c r="DL55" s="49" t="str">
        <f t="shared" si="103"/>
        <v/>
      </c>
      <c r="DM55" s="49" t="str">
        <f t="shared" si="103"/>
        <v/>
      </c>
      <c r="DN55" s="49" t="str">
        <f t="shared" si="103"/>
        <v/>
      </c>
      <c r="DO55" s="49" t="str">
        <f t="shared" ref="DO55:DY70" si="132">IF(ISNONTEXT($AC55),DP55-$AC55,"")</f>
        <v/>
      </c>
      <c r="DP55" s="49" t="str">
        <f t="shared" si="132"/>
        <v/>
      </c>
      <c r="DQ55" s="49" t="str">
        <f t="shared" si="132"/>
        <v/>
      </c>
      <c r="DR55" s="49" t="str">
        <f t="shared" si="132"/>
        <v/>
      </c>
      <c r="DS55" s="49" t="str">
        <f t="shared" si="132"/>
        <v/>
      </c>
      <c r="DT55" s="49" t="str">
        <f t="shared" si="132"/>
        <v/>
      </c>
      <c r="DU55" s="49" t="str">
        <f t="shared" si="132"/>
        <v/>
      </c>
      <c r="DV55" s="49" t="str">
        <f t="shared" si="132"/>
        <v/>
      </c>
      <c r="DW55" s="49" t="str">
        <f t="shared" si="132"/>
        <v/>
      </c>
      <c r="DX55" s="49" t="str">
        <f t="shared" si="132"/>
        <v/>
      </c>
      <c r="DY55" s="49" t="str">
        <f t="shared" si="132"/>
        <v/>
      </c>
      <c r="DZ55" s="183" t="str">
        <f t="shared" si="37"/>
        <v/>
      </c>
      <c r="EA55" s="49" t="str">
        <f t="shared" si="129"/>
        <v/>
      </c>
      <c r="EB55" s="49" t="str">
        <f t="shared" si="129"/>
        <v/>
      </c>
      <c r="EC55" s="49" t="str">
        <f t="shared" si="129"/>
        <v/>
      </c>
      <c r="ED55" s="49" t="str">
        <f t="shared" si="129"/>
        <v/>
      </c>
      <c r="EE55" s="49" t="str">
        <f t="shared" si="129"/>
        <v/>
      </c>
      <c r="EF55" s="49" t="str">
        <f t="shared" si="129"/>
        <v/>
      </c>
      <c r="EG55" s="49" t="str">
        <f t="shared" si="129"/>
        <v/>
      </c>
      <c r="EH55" s="49" t="str">
        <f t="shared" si="129"/>
        <v/>
      </c>
      <c r="EI55" s="49" t="str">
        <f t="shared" si="129"/>
        <v/>
      </c>
      <c r="EJ55" s="49" t="str">
        <f t="shared" si="129"/>
        <v/>
      </c>
      <c r="EK55" s="49" t="str">
        <f t="shared" si="129"/>
        <v/>
      </c>
      <c r="EL55" s="49" t="str">
        <f t="shared" si="129"/>
        <v/>
      </c>
      <c r="EM55" s="49" t="str">
        <f t="shared" si="129"/>
        <v/>
      </c>
      <c r="EN55" s="49" t="str">
        <f t="shared" si="129"/>
        <v/>
      </c>
      <c r="EO55" s="49" t="str">
        <f t="shared" si="129"/>
        <v/>
      </c>
      <c r="EP55" s="49" t="str">
        <f t="shared" si="129"/>
        <v/>
      </c>
      <c r="EQ55" s="49" t="str">
        <f t="shared" si="130"/>
        <v/>
      </c>
      <c r="ER55" s="49" t="str">
        <f t="shared" si="130"/>
        <v/>
      </c>
      <c r="ES55" s="49" t="str">
        <f t="shared" si="130"/>
        <v/>
      </c>
      <c r="ET55" s="49" t="str">
        <f t="shared" si="130"/>
        <v/>
      </c>
      <c r="EU55" s="49" t="str">
        <f t="shared" si="130"/>
        <v/>
      </c>
      <c r="EV55" s="49" t="str">
        <f t="shared" si="130"/>
        <v/>
      </c>
      <c r="EW55" s="49" t="str">
        <f t="shared" si="130"/>
        <v/>
      </c>
      <c r="EX55" s="49" t="str">
        <f t="shared" si="130"/>
        <v/>
      </c>
      <c r="EY55" s="49" t="str">
        <f t="shared" si="130"/>
        <v/>
      </c>
      <c r="EZ55" s="49" t="str">
        <f t="shared" si="130"/>
        <v/>
      </c>
      <c r="FA55" s="49" t="str">
        <f t="shared" si="130"/>
        <v/>
      </c>
      <c r="FB55" s="49" t="str">
        <f t="shared" si="130"/>
        <v/>
      </c>
      <c r="FC55" s="49" t="str">
        <f t="shared" si="130"/>
        <v/>
      </c>
      <c r="FD55" s="49" t="str">
        <f t="shared" si="130"/>
        <v/>
      </c>
      <c r="FE55" s="49" t="str">
        <f t="shared" si="128"/>
        <v/>
      </c>
      <c r="FF55" s="49" t="str">
        <f t="shared" si="119"/>
        <v/>
      </c>
      <c r="FG55" s="49" t="str">
        <f t="shared" si="119"/>
        <v/>
      </c>
      <c r="FH55" s="49" t="str">
        <f t="shared" si="119"/>
        <v/>
      </c>
      <c r="FI55" s="49" t="str">
        <f t="shared" si="119"/>
        <v/>
      </c>
      <c r="FJ55" s="49" t="str">
        <f t="shared" si="119"/>
        <v/>
      </c>
      <c r="FK55" s="49" t="str">
        <f t="shared" si="119"/>
        <v/>
      </c>
      <c r="FL55" s="49" t="str">
        <f t="shared" si="119"/>
        <v/>
      </c>
      <c r="FM55" s="49" t="str">
        <f t="shared" si="119"/>
        <v/>
      </c>
      <c r="FN55" s="49" t="str">
        <f t="shared" si="119"/>
        <v/>
      </c>
      <c r="FO55" s="49" t="str">
        <f t="shared" si="119"/>
        <v/>
      </c>
      <c r="FP55" s="49" t="str">
        <f t="shared" si="119"/>
        <v/>
      </c>
      <c r="FQ55" s="49" t="str">
        <f t="shared" si="108"/>
        <v/>
      </c>
      <c r="FR55" s="49" t="str">
        <f t="shared" si="108"/>
        <v/>
      </c>
      <c r="FS55" s="49" t="str">
        <f t="shared" si="108"/>
        <v/>
      </c>
      <c r="FT55" s="49" t="str">
        <f t="shared" si="108"/>
        <v/>
      </c>
      <c r="FU55" s="49" t="str">
        <f t="shared" si="108"/>
        <v/>
      </c>
      <c r="FV55" s="49" t="str">
        <f t="shared" si="108"/>
        <v/>
      </c>
      <c r="FW55" s="49" t="str">
        <f t="shared" si="108"/>
        <v/>
      </c>
      <c r="FX55" s="49" t="str">
        <f t="shared" si="108"/>
        <v/>
      </c>
      <c r="FY55" s="49" t="str">
        <f t="shared" si="108"/>
        <v/>
      </c>
      <c r="FZ55" s="49" t="str">
        <f t="shared" si="108"/>
        <v/>
      </c>
      <c r="GA55" s="49" t="str">
        <f t="shared" si="108"/>
        <v/>
      </c>
      <c r="GB55" s="49" t="str">
        <f t="shared" si="108"/>
        <v/>
      </c>
      <c r="GC55" s="49" t="str">
        <f t="shared" si="108"/>
        <v/>
      </c>
      <c r="GD55" s="49" t="str">
        <f t="shared" si="108"/>
        <v/>
      </c>
      <c r="GE55" s="49" t="str">
        <f t="shared" si="108"/>
        <v/>
      </c>
      <c r="GF55" s="49" t="str">
        <f t="shared" si="108"/>
        <v/>
      </c>
      <c r="GG55" s="49" t="str">
        <f t="shared" si="109"/>
        <v/>
      </c>
      <c r="GH55" s="49" t="str">
        <f t="shared" si="109"/>
        <v/>
      </c>
      <c r="GI55" s="49" t="str">
        <f t="shared" si="109"/>
        <v/>
      </c>
      <c r="GJ55" s="49" t="str">
        <f t="shared" si="109"/>
        <v/>
      </c>
      <c r="GK55" s="49" t="str">
        <f t="shared" si="109"/>
        <v/>
      </c>
      <c r="GL55" s="49" t="str">
        <f t="shared" si="109"/>
        <v/>
      </c>
      <c r="GM55" s="49" t="str">
        <f t="shared" si="109"/>
        <v/>
      </c>
      <c r="GN55" s="49" t="str">
        <f t="shared" si="109"/>
        <v/>
      </c>
      <c r="GO55" s="49" t="str">
        <f t="shared" si="109"/>
        <v/>
      </c>
      <c r="GP55" s="49" t="str">
        <f t="shared" si="109"/>
        <v/>
      </c>
      <c r="GQ55" s="49" t="str">
        <f t="shared" si="109"/>
        <v/>
      </c>
      <c r="GR55" s="49" t="str">
        <f t="shared" si="109"/>
        <v/>
      </c>
      <c r="GS55" s="49" t="str">
        <f t="shared" si="109"/>
        <v/>
      </c>
      <c r="GT55" s="49" t="str">
        <f t="shared" si="109"/>
        <v/>
      </c>
      <c r="GU55" s="49" t="str">
        <f t="shared" si="109"/>
        <v/>
      </c>
      <c r="GV55" s="49" t="str">
        <f t="shared" si="109"/>
        <v/>
      </c>
      <c r="GW55" s="49" t="str">
        <f t="shared" si="110"/>
        <v/>
      </c>
      <c r="GX55" s="49" t="str">
        <f t="shared" si="110"/>
        <v/>
      </c>
      <c r="GY55" s="49" t="str">
        <f t="shared" si="110"/>
        <v/>
      </c>
      <c r="GZ55" s="49" t="str">
        <f t="shared" si="110"/>
        <v/>
      </c>
      <c r="HA55" s="49" t="str">
        <f t="shared" si="110"/>
        <v/>
      </c>
      <c r="HB55" s="49" t="str">
        <f t="shared" si="110"/>
        <v/>
      </c>
      <c r="HC55" s="49" t="str">
        <f t="shared" si="110"/>
        <v/>
      </c>
      <c r="HD55" s="49" t="str">
        <f t="shared" si="110"/>
        <v/>
      </c>
      <c r="HE55" s="49" t="str">
        <f t="shared" si="110"/>
        <v/>
      </c>
      <c r="HF55" s="49" t="str">
        <f t="shared" si="110"/>
        <v/>
      </c>
      <c r="HG55" s="49" t="str">
        <f t="shared" si="110"/>
        <v/>
      </c>
      <c r="HH55" s="49" t="str">
        <f t="shared" si="110"/>
        <v/>
      </c>
      <c r="HI55" s="49" t="str">
        <f t="shared" si="110"/>
        <v/>
      </c>
      <c r="HJ55" s="49" t="str">
        <f t="shared" si="110"/>
        <v/>
      </c>
      <c r="HK55" s="49" t="str">
        <f t="shared" si="110"/>
        <v/>
      </c>
      <c r="HL55" s="49" t="str">
        <f t="shared" si="110"/>
        <v/>
      </c>
      <c r="HM55" s="49" t="str">
        <f t="shared" si="111"/>
        <v/>
      </c>
      <c r="HN55" s="49" t="str">
        <f t="shared" si="111"/>
        <v/>
      </c>
      <c r="HO55" s="49" t="str">
        <f t="shared" si="111"/>
        <v/>
      </c>
      <c r="HP55" s="49" t="str">
        <f t="shared" si="77"/>
        <v/>
      </c>
      <c r="HQ55" s="49" t="str">
        <f t="shared" si="77"/>
        <v/>
      </c>
      <c r="HR55" s="49" t="str">
        <f t="shared" si="46"/>
        <v/>
      </c>
      <c r="HS55" s="49" t="str">
        <f t="shared" si="16"/>
        <v/>
      </c>
      <c r="HT55" s="49" t="str">
        <f t="shared" si="16"/>
        <v/>
      </c>
      <c r="HU55" s="49" t="str">
        <f t="shared" si="16"/>
        <v/>
      </c>
      <c r="HV55" s="49" t="str">
        <f t="shared" si="16"/>
        <v/>
      </c>
      <c r="HW55" s="169" t="e">
        <f t="shared" si="106"/>
        <v>#N/A</v>
      </c>
      <c r="HX55" s="169" t="e">
        <f t="shared" si="106"/>
        <v>#N/A</v>
      </c>
      <c r="HY55" s="169" t="e">
        <f t="shared" si="106"/>
        <v>#N/A</v>
      </c>
      <c r="HZ55" s="169" t="e">
        <f t="shared" si="106"/>
        <v>#N/A</v>
      </c>
      <c r="IA55" s="169" t="e">
        <f t="shared" si="105"/>
        <v>#N/A</v>
      </c>
      <c r="IB55" s="169" t="e">
        <f t="shared" si="105"/>
        <v>#N/A</v>
      </c>
      <c r="IC55" s="169" t="e">
        <f t="shared" si="105"/>
        <v>#N/A</v>
      </c>
      <c r="ID55" s="169" t="e">
        <f t="shared" si="105"/>
        <v>#N/A</v>
      </c>
      <c r="IE55" s="169" t="e">
        <f t="shared" si="105"/>
        <v>#N/A</v>
      </c>
      <c r="IF55" s="169" t="e">
        <f t="shared" si="105"/>
        <v>#N/A</v>
      </c>
      <c r="IG55" s="169" t="e">
        <f t="shared" si="105"/>
        <v>#N/A</v>
      </c>
      <c r="IH55" s="169" t="e">
        <f t="shared" si="105"/>
        <v>#N/A</v>
      </c>
      <c r="II55" s="169" t="e">
        <f t="shared" si="105"/>
        <v>#N/A</v>
      </c>
      <c r="IJ55" s="169" t="e">
        <f t="shared" si="105"/>
        <v>#N/A</v>
      </c>
      <c r="IK55" s="169" t="e">
        <f t="shared" si="105"/>
        <v>#N/A</v>
      </c>
      <c r="IL55" s="169" t="e">
        <f t="shared" si="105"/>
        <v>#N/A</v>
      </c>
      <c r="IM55" s="169" t="e">
        <f t="shared" si="105"/>
        <v>#N/A</v>
      </c>
      <c r="IN55" s="169" t="e">
        <f t="shared" si="105"/>
        <v>#N/A</v>
      </c>
      <c r="IO55" s="169" t="e">
        <f t="shared" si="105"/>
        <v>#N/A</v>
      </c>
      <c r="IP55" s="169" t="e">
        <f t="shared" si="112"/>
        <v>#N/A</v>
      </c>
      <c r="IQ55" s="169" t="e">
        <f t="shared" si="112"/>
        <v>#N/A</v>
      </c>
      <c r="IR55" s="169" t="e">
        <f t="shared" si="112"/>
        <v>#N/A</v>
      </c>
      <c r="IS55" s="169" t="e">
        <f t="shared" si="112"/>
        <v>#N/A</v>
      </c>
      <c r="IT55" s="169" t="e">
        <f t="shared" si="112"/>
        <v>#N/A</v>
      </c>
      <c r="IU55" s="169" t="e">
        <f t="shared" si="112"/>
        <v>#N/A</v>
      </c>
      <c r="IV55" s="169" t="e">
        <f t="shared" si="112"/>
        <v>#N/A</v>
      </c>
      <c r="IW55" s="169" t="e">
        <f t="shared" si="112"/>
        <v>#N/A</v>
      </c>
      <c r="IX55" s="169" t="e">
        <f t="shared" si="112"/>
        <v>#N/A</v>
      </c>
      <c r="IY55" s="169" t="e">
        <f t="shared" si="112"/>
        <v>#N/A</v>
      </c>
      <c r="IZ55" s="169" t="e">
        <f t="shared" si="112"/>
        <v>#N/A</v>
      </c>
      <c r="JA55" s="169" t="e">
        <f t="shared" si="112"/>
        <v>#N/A</v>
      </c>
      <c r="JB55" s="169" t="e">
        <f t="shared" si="112"/>
        <v>#N/A</v>
      </c>
      <c r="JC55" s="169" t="e">
        <f t="shared" si="112"/>
        <v>#N/A</v>
      </c>
      <c r="JD55" s="169" t="e">
        <f t="shared" si="112"/>
        <v>#N/A</v>
      </c>
      <c r="JE55" s="169" t="e">
        <f t="shared" si="120"/>
        <v>#N/A</v>
      </c>
      <c r="JF55" s="169" t="e">
        <f t="shared" si="120"/>
        <v>#N/A</v>
      </c>
      <c r="JG55" s="169" t="e">
        <f t="shared" si="120"/>
        <v>#N/A</v>
      </c>
      <c r="JH55" s="169" t="e">
        <f t="shared" si="120"/>
        <v>#N/A</v>
      </c>
      <c r="JI55" s="169" t="e">
        <f t="shared" si="120"/>
        <v>#N/A</v>
      </c>
      <c r="JJ55" s="169" t="e">
        <f t="shared" si="120"/>
        <v>#N/A</v>
      </c>
      <c r="JK55" s="169" t="e">
        <f t="shared" si="120"/>
        <v>#N/A</v>
      </c>
      <c r="JL55" s="169" t="e">
        <f t="shared" si="120"/>
        <v>#N/A</v>
      </c>
      <c r="JM55" s="169" t="e">
        <f t="shared" si="120"/>
        <v>#N/A</v>
      </c>
      <c r="JN55" s="169" t="e">
        <f t="shared" si="120"/>
        <v>#N/A</v>
      </c>
      <c r="JO55" s="169" t="e">
        <f t="shared" si="120"/>
        <v>#N/A</v>
      </c>
      <c r="JP55" s="169" t="e">
        <f t="shared" si="120"/>
        <v>#N/A</v>
      </c>
      <c r="JQ55" s="169" t="e">
        <f t="shared" si="120"/>
        <v>#N/A</v>
      </c>
      <c r="JR55" s="169" t="e">
        <f t="shared" si="120"/>
        <v>#N/A</v>
      </c>
      <c r="JS55" s="169" t="e">
        <f t="shared" si="120"/>
        <v>#N/A</v>
      </c>
      <c r="JT55" s="169" t="e">
        <f t="shared" si="113"/>
        <v>#N/A</v>
      </c>
      <c r="JU55" s="169" t="e">
        <f t="shared" si="113"/>
        <v>#N/A</v>
      </c>
      <c r="JV55" s="169" t="e">
        <f t="shared" si="113"/>
        <v>#N/A</v>
      </c>
      <c r="JW55" s="169" t="e">
        <f t="shared" si="113"/>
        <v>#N/A</v>
      </c>
      <c r="JX55" s="169" t="e">
        <f t="shared" si="113"/>
        <v>#N/A</v>
      </c>
      <c r="JY55" s="169" t="e">
        <f t="shared" si="113"/>
        <v>#N/A</v>
      </c>
      <c r="JZ55" s="169" t="e">
        <f t="shared" si="113"/>
        <v>#N/A</v>
      </c>
      <c r="KA55" s="169" t="e">
        <f t="shared" si="113"/>
        <v>#N/A</v>
      </c>
      <c r="KB55" s="169" t="e">
        <f t="shared" si="113"/>
        <v>#N/A</v>
      </c>
      <c r="KC55" s="169" t="e">
        <f t="shared" si="113"/>
        <v>#N/A</v>
      </c>
      <c r="KD55" s="169" t="e">
        <f t="shared" si="113"/>
        <v>#N/A</v>
      </c>
      <c r="KE55" s="169" t="e">
        <f t="shared" si="113"/>
        <v>#N/A</v>
      </c>
      <c r="KF55" s="169" t="e">
        <f t="shared" si="113"/>
        <v>#N/A</v>
      </c>
      <c r="KG55" s="169" t="e">
        <f t="shared" si="113"/>
        <v>#N/A</v>
      </c>
      <c r="KH55" s="169" t="e">
        <f t="shared" si="113"/>
        <v>#N/A</v>
      </c>
      <c r="KI55" s="169" t="e">
        <f t="shared" si="113"/>
        <v>#N/A</v>
      </c>
      <c r="KJ55" s="169" t="e">
        <f t="shared" si="121"/>
        <v>#N/A</v>
      </c>
      <c r="KK55" s="169" t="e">
        <f t="shared" si="121"/>
        <v>#N/A</v>
      </c>
      <c r="KL55" s="169" t="e">
        <f t="shared" si="121"/>
        <v>#N/A</v>
      </c>
      <c r="KM55" s="169" t="e">
        <f t="shared" si="121"/>
        <v>#N/A</v>
      </c>
      <c r="KN55" s="169" t="e">
        <f t="shared" si="121"/>
        <v>#N/A</v>
      </c>
      <c r="KO55" s="169" t="e">
        <f t="shared" si="121"/>
        <v>#N/A</v>
      </c>
      <c r="KP55" s="169" t="e">
        <f t="shared" si="121"/>
        <v>#N/A</v>
      </c>
      <c r="KQ55" s="169" t="e">
        <f t="shared" si="121"/>
        <v>#N/A</v>
      </c>
      <c r="KR55" s="169" t="e">
        <f t="shared" si="121"/>
        <v>#N/A</v>
      </c>
      <c r="KS55" s="169" t="e">
        <f t="shared" si="121"/>
        <v>#N/A</v>
      </c>
      <c r="KT55" s="169" t="e">
        <f t="shared" si="121"/>
        <v>#N/A</v>
      </c>
      <c r="KU55" s="169" t="e">
        <f t="shared" si="121"/>
        <v>#N/A</v>
      </c>
      <c r="KV55" s="169" t="e">
        <f t="shared" si="121"/>
        <v>#N/A</v>
      </c>
      <c r="KW55" s="169" t="e">
        <f t="shared" si="121"/>
        <v>#N/A</v>
      </c>
      <c r="KX55" s="169" t="e">
        <f t="shared" si="121"/>
        <v>#N/A</v>
      </c>
      <c r="KY55" s="169" t="e">
        <f t="shared" si="121"/>
        <v>#N/A</v>
      </c>
      <c r="KZ55" s="169" t="e">
        <f t="shared" si="114"/>
        <v>#N/A</v>
      </c>
      <c r="LA55" s="169" t="e">
        <f t="shared" si="114"/>
        <v>#N/A</v>
      </c>
      <c r="LB55" s="169" t="e">
        <f t="shared" si="114"/>
        <v>#N/A</v>
      </c>
      <c r="LC55" s="169" t="e">
        <f t="shared" si="114"/>
        <v>#N/A</v>
      </c>
      <c r="LD55" s="169" t="e">
        <f t="shared" si="114"/>
        <v>#N/A</v>
      </c>
      <c r="LE55" s="169" t="e">
        <f t="shared" si="114"/>
        <v>#N/A</v>
      </c>
      <c r="LF55" s="169" t="e">
        <f t="shared" si="114"/>
        <v>#N/A</v>
      </c>
      <c r="LG55" s="169" t="e">
        <f t="shared" si="114"/>
        <v>#N/A</v>
      </c>
      <c r="LH55" s="169" t="e">
        <f t="shared" si="114"/>
        <v>#N/A</v>
      </c>
      <c r="LI55" s="169" t="e">
        <f t="shared" si="114"/>
        <v>#N/A</v>
      </c>
      <c r="LJ55" s="169" t="e">
        <f t="shared" si="114"/>
        <v>#N/A</v>
      </c>
      <c r="LK55" s="169" t="e">
        <f t="shared" si="114"/>
        <v>#N/A</v>
      </c>
      <c r="LL55" s="169" t="e">
        <f t="shared" si="114"/>
        <v>#N/A</v>
      </c>
      <c r="LM55" s="169" t="e">
        <f t="shared" si="114"/>
        <v>#N/A</v>
      </c>
      <c r="LN55" s="169" t="e">
        <f t="shared" si="114"/>
        <v>#N/A</v>
      </c>
      <c r="LO55" s="169" t="e">
        <f t="shared" si="122"/>
        <v>#N/A</v>
      </c>
      <c r="LP55" s="169" t="e">
        <f t="shared" si="122"/>
        <v>#N/A</v>
      </c>
      <c r="LQ55" s="169" t="e">
        <f t="shared" si="123"/>
        <v>#N/A</v>
      </c>
      <c r="LR55" s="169" t="e">
        <f t="shared" si="123"/>
        <v>#N/A</v>
      </c>
      <c r="LS55" s="169" t="e">
        <f t="shared" si="123"/>
        <v>#N/A</v>
      </c>
      <c r="LT55" s="169" t="e">
        <f t="shared" si="123"/>
        <v>#N/A</v>
      </c>
      <c r="LU55" s="169" t="e">
        <f t="shared" si="123"/>
        <v>#N/A</v>
      </c>
      <c r="LV55" s="169" t="e">
        <f t="shared" si="123"/>
        <v>#N/A</v>
      </c>
      <c r="LW55" s="169" t="e">
        <f t="shared" si="123"/>
        <v>#N/A</v>
      </c>
      <c r="LX55" s="169" t="e">
        <f t="shared" si="123"/>
        <v>#N/A</v>
      </c>
      <c r="LY55" s="169" t="e">
        <f t="shared" si="123"/>
        <v>#N/A</v>
      </c>
      <c r="LZ55" s="169" t="e">
        <f t="shared" si="123"/>
        <v>#N/A</v>
      </c>
      <c r="MA55" s="169" t="e">
        <f t="shared" si="123"/>
        <v>#N/A</v>
      </c>
      <c r="MB55" s="169" t="e">
        <f t="shared" si="123"/>
        <v>#N/A</v>
      </c>
      <c r="MC55" s="169" t="e">
        <f t="shared" si="123"/>
        <v>#N/A</v>
      </c>
      <c r="MD55" s="169" t="e">
        <f t="shared" si="123"/>
        <v>#N/A</v>
      </c>
      <c r="ME55" s="169" t="e">
        <f t="shared" si="123"/>
        <v>#N/A</v>
      </c>
      <c r="MF55" s="169" t="e">
        <f t="shared" si="115"/>
        <v>#N/A</v>
      </c>
      <c r="MG55" s="169" t="e">
        <f t="shared" si="115"/>
        <v>#N/A</v>
      </c>
      <c r="MH55" s="169" t="e">
        <f t="shared" si="115"/>
        <v>#N/A</v>
      </c>
      <c r="MI55" s="169" t="e">
        <f t="shared" si="115"/>
        <v>#N/A</v>
      </c>
      <c r="MJ55" s="169" t="e">
        <f t="shared" si="115"/>
        <v>#N/A</v>
      </c>
      <c r="MK55" s="169" t="e">
        <f t="shared" si="115"/>
        <v>#N/A</v>
      </c>
      <c r="ML55" s="169" t="e">
        <f t="shared" si="115"/>
        <v>#N/A</v>
      </c>
      <c r="MM55" s="169" t="e">
        <f t="shared" si="115"/>
        <v>#N/A</v>
      </c>
      <c r="MN55" s="169" t="e">
        <f t="shared" si="115"/>
        <v>#N/A</v>
      </c>
      <c r="MO55" s="169" t="e">
        <f t="shared" si="115"/>
        <v>#N/A</v>
      </c>
      <c r="MP55" s="169" t="e">
        <f t="shared" si="115"/>
        <v>#N/A</v>
      </c>
      <c r="MQ55" s="169" t="e">
        <f t="shared" si="115"/>
        <v>#N/A</v>
      </c>
      <c r="MR55" s="169" t="e">
        <f t="shared" si="115"/>
        <v>#N/A</v>
      </c>
      <c r="MS55" s="169" t="e">
        <f t="shared" si="115"/>
        <v>#N/A</v>
      </c>
      <c r="MT55" s="169" t="e">
        <f t="shared" si="115"/>
        <v>#N/A</v>
      </c>
      <c r="MU55" s="169" t="e">
        <f t="shared" si="115"/>
        <v>#N/A</v>
      </c>
      <c r="MV55" s="169" t="e">
        <f t="shared" si="124"/>
        <v>#N/A</v>
      </c>
      <c r="MW55" s="169" t="e">
        <f t="shared" si="124"/>
        <v>#N/A</v>
      </c>
      <c r="MX55" s="169" t="e">
        <f t="shared" si="124"/>
        <v>#N/A</v>
      </c>
      <c r="MY55" s="169" t="e">
        <f t="shared" si="124"/>
        <v>#N/A</v>
      </c>
      <c r="MZ55" s="169" t="e">
        <f t="shared" si="124"/>
        <v>#N/A</v>
      </c>
      <c r="NA55" s="169" t="e">
        <f t="shared" si="124"/>
        <v>#N/A</v>
      </c>
      <c r="NB55" s="169" t="e">
        <f t="shared" si="124"/>
        <v>#N/A</v>
      </c>
      <c r="NC55" s="169" t="e">
        <f t="shared" si="124"/>
        <v>#N/A</v>
      </c>
      <c r="ND55" s="169" t="e">
        <f t="shared" si="124"/>
        <v>#N/A</v>
      </c>
      <c r="NE55" s="169" t="e">
        <f t="shared" si="124"/>
        <v>#N/A</v>
      </c>
      <c r="NF55" s="169" t="e">
        <f t="shared" si="124"/>
        <v>#N/A</v>
      </c>
      <c r="NG55" s="169" t="e">
        <f t="shared" si="124"/>
        <v>#N/A</v>
      </c>
      <c r="NH55" s="169" t="e">
        <f t="shared" si="124"/>
        <v>#N/A</v>
      </c>
      <c r="NI55" s="169" t="e">
        <f t="shared" si="124"/>
        <v>#N/A</v>
      </c>
      <c r="NJ55" s="169" t="e">
        <f t="shared" si="124"/>
        <v>#N/A</v>
      </c>
      <c r="NK55" s="169" t="e">
        <f t="shared" si="124"/>
        <v>#N/A</v>
      </c>
      <c r="NL55" s="169" t="e">
        <f t="shared" si="116"/>
        <v>#N/A</v>
      </c>
      <c r="NM55" s="169" t="e">
        <f t="shared" si="116"/>
        <v>#N/A</v>
      </c>
      <c r="NN55" s="169" t="e">
        <f t="shared" si="116"/>
        <v>#N/A</v>
      </c>
      <c r="NO55" s="169" t="e">
        <f t="shared" si="116"/>
        <v>#N/A</v>
      </c>
      <c r="NP55" s="169" t="e">
        <f t="shared" si="116"/>
        <v>#N/A</v>
      </c>
      <c r="NQ55" s="169" t="e">
        <f t="shared" si="116"/>
        <v>#N/A</v>
      </c>
      <c r="NR55" s="169" t="e">
        <f t="shared" si="116"/>
        <v>#N/A</v>
      </c>
      <c r="NS55" s="169" t="e">
        <f t="shared" si="116"/>
        <v>#N/A</v>
      </c>
      <c r="NT55" s="169" t="e">
        <f t="shared" si="116"/>
        <v>#N/A</v>
      </c>
      <c r="NU55" s="169" t="e">
        <f t="shared" si="116"/>
        <v>#N/A</v>
      </c>
      <c r="NV55" s="169" t="e">
        <f t="shared" si="116"/>
        <v>#N/A</v>
      </c>
      <c r="NW55" s="169" t="e">
        <f t="shared" si="116"/>
        <v>#N/A</v>
      </c>
      <c r="NX55" s="169" t="e">
        <f t="shared" si="116"/>
        <v>#N/A</v>
      </c>
      <c r="NY55" s="169" t="e">
        <f t="shared" si="116"/>
        <v>#N/A</v>
      </c>
      <c r="NZ55" s="169" t="e">
        <f t="shared" si="116"/>
        <v>#N/A</v>
      </c>
      <c r="OA55" s="169" t="e">
        <f t="shared" si="125"/>
        <v>#N/A</v>
      </c>
      <c r="OB55" s="169" t="e">
        <f t="shared" si="125"/>
        <v>#N/A</v>
      </c>
      <c r="OC55" s="169" t="e">
        <f t="shared" si="126"/>
        <v>#N/A</v>
      </c>
      <c r="OD55" s="169" t="e">
        <f t="shared" si="126"/>
        <v>#N/A</v>
      </c>
      <c r="OE55" s="169" t="e">
        <f t="shared" si="126"/>
        <v>#N/A</v>
      </c>
      <c r="OF55" s="169" t="e">
        <f t="shared" si="126"/>
        <v>#N/A</v>
      </c>
      <c r="OG55" s="169" t="e">
        <f t="shared" si="126"/>
        <v>#N/A</v>
      </c>
      <c r="OH55" s="169" t="e">
        <f t="shared" si="126"/>
        <v>#N/A</v>
      </c>
      <c r="OI55" s="169" t="e">
        <f t="shared" si="126"/>
        <v>#N/A</v>
      </c>
      <c r="OJ55" s="169" t="e">
        <f t="shared" si="126"/>
        <v>#N/A</v>
      </c>
      <c r="OK55" s="169" t="e">
        <f t="shared" si="126"/>
        <v>#N/A</v>
      </c>
      <c r="OL55" s="169" t="e">
        <f t="shared" si="126"/>
        <v>#N/A</v>
      </c>
      <c r="OM55" s="169" t="e">
        <f t="shared" si="126"/>
        <v>#N/A</v>
      </c>
      <c r="ON55" s="169" t="e">
        <f t="shared" si="126"/>
        <v>#N/A</v>
      </c>
      <c r="OO55" s="169" t="e">
        <f t="shared" si="126"/>
        <v>#N/A</v>
      </c>
      <c r="OP55" s="169" t="e">
        <f t="shared" si="126"/>
        <v>#N/A</v>
      </c>
      <c r="OQ55" s="169" t="e">
        <f t="shared" si="126"/>
        <v>#N/A</v>
      </c>
      <c r="OR55" s="169" t="e">
        <f t="shared" si="117"/>
        <v>#N/A</v>
      </c>
      <c r="OS55" s="169" t="e">
        <f t="shared" si="117"/>
        <v>#N/A</v>
      </c>
      <c r="OT55" s="169" t="e">
        <f t="shared" si="117"/>
        <v>#N/A</v>
      </c>
      <c r="OU55" s="169" t="e">
        <f t="shared" si="117"/>
        <v>#N/A</v>
      </c>
      <c r="OV55" s="169" t="e">
        <f t="shared" si="117"/>
        <v>#N/A</v>
      </c>
      <c r="OW55" s="169" t="e">
        <f t="shared" si="117"/>
        <v>#N/A</v>
      </c>
      <c r="OX55" s="169" t="e">
        <f t="shared" si="117"/>
        <v>#N/A</v>
      </c>
      <c r="OY55" s="169" t="e">
        <f t="shared" si="117"/>
        <v>#N/A</v>
      </c>
      <c r="OZ55" s="169" t="e">
        <f t="shared" si="117"/>
        <v>#N/A</v>
      </c>
      <c r="PA55" s="169" t="e">
        <f t="shared" si="117"/>
        <v>#N/A</v>
      </c>
      <c r="PB55" s="169" t="e">
        <f t="shared" si="117"/>
        <v>#N/A</v>
      </c>
      <c r="PC55" s="169" t="e">
        <f t="shared" si="117"/>
        <v>#N/A</v>
      </c>
      <c r="PD55" s="169" t="e">
        <f t="shared" si="117"/>
        <v>#N/A</v>
      </c>
      <c r="PE55" s="169" t="e">
        <f t="shared" si="117"/>
        <v>#N/A</v>
      </c>
      <c r="PF55" s="169" t="e">
        <f t="shared" si="117"/>
        <v>#N/A</v>
      </c>
      <c r="PG55" s="169" t="e">
        <f t="shared" si="117"/>
        <v>#N/A</v>
      </c>
      <c r="PH55" s="169" t="e">
        <f t="shared" si="127"/>
        <v>#N/A</v>
      </c>
      <c r="PI55" s="169" t="e">
        <f t="shared" si="127"/>
        <v>#N/A</v>
      </c>
      <c r="PJ55" s="169" t="e">
        <f t="shared" si="127"/>
        <v>#N/A</v>
      </c>
      <c r="PK55" s="169" t="e">
        <f t="shared" si="127"/>
        <v>#N/A</v>
      </c>
      <c r="PL55" s="169" t="e">
        <f t="shared" si="127"/>
        <v>#N/A</v>
      </c>
      <c r="PM55" s="169" t="e">
        <f t="shared" si="127"/>
        <v>#N/A</v>
      </c>
      <c r="PN55" s="169" t="e">
        <f t="shared" si="127"/>
        <v>#N/A</v>
      </c>
      <c r="PO55" s="169" t="e">
        <f t="shared" si="127"/>
        <v>#N/A</v>
      </c>
    </row>
    <row r="56" spans="1:431" hidden="1" x14ac:dyDescent="0.75">
      <c r="A56" s="390"/>
      <c r="B56" s="396" t="str">
        <f>IF($R56="","",ROUND(_xlfn.NORM.INV(ABS(VLOOKUP($T$1,VLookups!$A$43:$B$44,2,FALSE)-B$2),$N56,$R56),0))</f>
        <v/>
      </c>
      <c r="C56" s="403" t="str">
        <f t="shared" si="96"/>
        <v/>
      </c>
      <c r="D56" s="404" t="str">
        <f t="shared" si="97"/>
        <v/>
      </c>
      <c r="E56" s="109"/>
      <c r="F56" s="117"/>
      <c r="G56" s="122" t="str">
        <f t="shared" si="32"/>
        <v/>
      </c>
      <c r="H56" s="95"/>
      <c r="I56" s="122" t="str">
        <f t="shared" si="33"/>
        <v/>
      </c>
      <c r="J56" s="117"/>
      <c r="K56" s="110"/>
      <c r="L56" s="124" t="str">
        <f t="shared" si="0"/>
        <v/>
      </c>
      <c r="M56" s="124" t="str">
        <f t="shared" si="1"/>
        <v/>
      </c>
      <c r="N56" s="73" t="str">
        <f t="shared" si="34"/>
        <v/>
      </c>
      <c r="O56" s="23"/>
      <c r="P56" s="57"/>
      <c r="Q56" s="280"/>
      <c r="R56" s="74" t="str">
        <f>IF(AND(G56&gt;0,H56&gt;0,I56&gt;0),IF(ISBLANK(Q56),IF(ISBLANK(O56),"",(I56-G56)*VLOOKUP(O56,VLookups!$A$4:$B$13,2,FALSE)),Q56),"")</f>
        <v/>
      </c>
      <c r="S56" s="75" t="str">
        <f t="shared" si="2"/>
        <v/>
      </c>
      <c r="T56" s="95"/>
      <c r="U56" s="270" t="str">
        <f>IF(AND(T56&gt;0,H56&gt;0,NOT(R56="")),ABS(VLOOKUP($T$1,VLookups!$A$43:$B$44,2,FALSE)-_xlfn.NORM.DIST(T56,N56,R56,TRUE)),"")</f>
        <v/>
      </c>
      <c r="V56" s="94" t="str">
        <f>IF(AND($G56&gt;0,$H56&gt;0,$I56&gt;0,NOT(ISBLANK($O56))),_xlfn.NORM.INV(ABS(VLOOKUP($T$1,VLookups!$A$43:$B$44,2,FALSE)-V$3),$N56,$R56),"")</f>
        <v/>
      </c>
      <c r="W56" s="93" t="str">
        <f>IF(AND($G56&gt;0,$H56&gt;0,$I56&gt;0,NOT(ISBLANK($O56))),_xlfn.NORM.INV(ABS(VLOOKUP($T$1,VLookups!$A$43:$B$44,2,FALSE)-W$3),$N56,$R56),"")</f>
        <v/>
      </c>
      <c r="X56" s="94" t="str">
        <f>IF(AND($G56&gt;0,$H56&gt;0,$I56&gt;0,NOT(ISBLANK($O56))),_xlfn.NORM.INV(ABS(VLOOKUP($T$1,VLookups!$A$43:$B$44,2,FALSE)-X$3),$N56,$R56),"")</f>
        <v/>
      </c>
      <c r="Y56" s="93" t="str">
        <f>IF(AND($G56&gt;0,$H56&gt;0,$I56&gt;0,NOT(ISBLANK($O56))),_xlfn.NORM.INV(ABS(VLOOKUP($T$1,VLookups!$A$43:$B$44,2,FALSE)-Y$3),$N56,$R56),"")</f>
        <v/>
      </c>
      <c r="Z56" s="94" t="str">
        <f>IF(AND($G56&gt;0,$H56&gt;0,$I56&gt;0,NOT(ISBLANK($O56))),_xlfn.NORM.INV(ABS(VLOOKUP($T$1,VLookups!$A$43:$B$44,2,FALSE)-Z$3),$N56,$R56),"")</f>
        <v/>
      </c>
      <c r="AA56" s="93" t="str">
        <f>IF(AND($G56&gt;0,$H56&gt;0,$I56&gt;0,NOT(ISBLANK($O56))),_xlfn.NORM.INV(ABS(VLOOKUP($T$1,VLookups!$A$43:$B$44,2,FALSE)-AA$3),$N56,$R56),"")</f>
        <v/>
      </c>
      <c r="AB56" s="5"/>
      <c r="AC56" s="168" t="str">
        <f t="shared" si="35"/>
        <v/>
      </c>
      <c r="AD56" s="49" t="str">
        <f t="shared" si="104"/>
        <v/>
      </c>
      <c r="AE56" s="49" t="str">
        <f t="shared" si="104"/>
        <v/>
      </c>
      <c r="AF56" s="49" t="str">
        <f t="shared" si="104"/>
        <v/>
      </c>
      <c r="AG56" s="49" t="str">
        <f t="shared" si="104"/>
        <v/>
      </c>
      <c r="AH56" s="49" t="str">
        <f t="shared" si="104"/>
        <v/>
      </c>
      <c r="AI56" s="49" t="str">
        <f t="shared" si="104"/>
        <v/>
      </c>
      <c r="AJ56" s="49" t="str">
        <f t="shared" si="104"/>
        <v/>
      </c>
      <c r="AK56" s="49" t="str">
        <f t="shared" si="104"/>
        <v/>
      </c>
      <c r="AL56" s="49" t="str">
        <f t="shared" si="104"/>
        <v/>
      </c>
      <c r="AM56" s="49" t="str">
        <f t="shared" si="104"/>
        <v/>
      </c>
      <c r="AN56" s="49" t="str">
        <f t="shared" si="104"/>
        <v/>
      </c>
      <c r="AO56" s="49" t="str">
        <f t="shared" si="104"/>
        <v/>
      </c>
      <c r="AP56" s="49" t="str">
        <f t="shared" si="104"/>
        <v/>
      </c>
      <c r="AQ56" s="49" t="str">
        <f t="shared" si="104"/>
        <v/>
      </c>
      <c r="AR56" s="49" t="str">
        <f t="shared" si="104"/>
        <v/>
      </c>
      <c r="AS56" s="49" t="str">
        <f t="shared" ref="AS56:BH71" si="133">IF(ISNONTEXT($AC56),AT56-$AC56,"")</f>
        <v/>
      </c>
      <c r="AT56" s="49" t="str">
        <f t="shared" si="133"/>
        <v/>
      </c>
      <c r="AU56" s="49" t="str">
        <f t="shared" si="133"/>
        <v/>
      </c>
      <c r="AV56" s="49" t="str">
        <f t="shared" si="133"/>
        <v/>
      </c>
      <c r="AW56" s="49" t="str">
        <f t="shared" si="133"/>
        <v/>
      </c>
      <c r="AX56" s="49" t="str">
        <f t="shared" si="133"/>
        <v/>
      </c>
      <c r="AY56" s="49" t="str">
        <f t="shared" si="133"/>
        <v/>
      </c>
      <c r="AZ56" s="49" t="str">
        <f t="shared" si="133"/>
        <v/>
      </c>
      <c r="BA56" s="49" t="str">
        <f t="shared" si="133"/>
        <v/>
      </c>
      <c r="BB56" s="49" t="str">
        <f t="shared" si="133"/>
        <v/>
      </c>
      <c r="BC56" s="49" t="str">
        <f t="shared" si="133"/>
        <v/>
      </c>
      <c r="BD56" s="49" t="str">
        <f t="shared" si="133"/>
        <v/>
      </c>
      <c r="BE56" s="49" t="str">
        <f t="shared" si="133"/>
        <v/>
      </c>
      <c r="BF56" s="49" t="str">
        <f t="shared" si="133"/>
        <v/>
      </c>
      <c r="BG56" s="49" t="str">
        <f t="shared" si="133"/>
        <v/>
      </c>
      <c r="BH56" s="49" t="str">
        <f t="shared" si="133"/>
        <v/>
      </c>
      <c r="BI56" s="49" t="str">
        <f t="shared" ref="BI56:BX71" si="134">IF(ISNONTEXT($AC56),BJ56-$AC56,"")</f>
        <v/>
      </c>
      <c r="BJ56" s="49" t="str">
        <f t="shared" si="134"/>
        <v/>
      </c>
      <c r="BK56" s="49" t="str">
        <f t="shared" si="134"/>
        <v/>
      </c>
      <c r="BL56" s="49" t="str">
        <f t="shared" si="134"/>
        <v/>
      </c>
      <c r="BM56" s="49" t="str">
        <f t="shared" si="134"/>
        <v/>
      </c>
      <c r="BN56" s="49" t="str">
        <f t="shared" si="134"/>
        <v/>
      </c>
      <c r="BO56" s="49" t="str">
        <f t="shared" si="134"/>
        <v/>
      </c>
      <c r="BP56" s="49" t="str">
        <f t="shared" si="134"/>
        <v/>
      </c>
      <c r="BQ56" s="49" t="str">
        <f t="shared" si="134"/>
        <v/>
      </c>
      <c r="BR56" s="49" t="str">
        <f t="shared" si="134"/>
        <v/>
      </c>
      <c r="BS56" s="49" t="str">
        <f t="shared" si="134"/>
        <v/>
      </c>
      <c r="BT56" s="49" t="str">
        <f t="shared" si="134"/>
        <v/>
      </c>
      <c r="BU56" s="49" t="str">
        <f t="shared" si="134"/>
        <v/>
      </c>
      <c r="BV56" s="49" t="str">
        <f t="shared" si="134"/>
        <v/>
      </c>
      <c r="BW56" s="49" t="str">
        <f t="shared" si="134"/>
        <v/>
      </c>
      <c r="BX56" s="49" t="str">
        <f t="shared" si="134"/>
        <v/>
      </c>
      <c r="BY56" s="49" t="str">
        <f t="shared" si="131"/>
        <v/>
      </c>
      <c r="BZ56" s="49" t="str">
        <f t="shared" si="131"/>
        <v/>
      </c>
      <c r="CA56" s="49" t="str">
        <f t="shared" si="131"/>
        <v/>
      </c>
      <c r="CB56" s="49" t="str">
        <f t="shared" si="131"/>
        <v/>
      </c>
      <c r="CC56" s="49" t="str">
        <f t="shared" si="131"/>
        <v/>
      </c>
      <c r="CD56" s="49" t="str">
        <f t="shared" si="131"/>
        <v/>
      </c>
      <c r="CE56" s="49" t="str">
        <f t="shared" si="131"/>
        <v/>
      </c>
      <c r="CF56" s="49" t="str">
        <f t="shared" si="131"/>
        <v/>
      </c>
      <c r="CG56" s="49" t="str">
        <f t="shared" si="131"/>
        <v/>
      </c>
      <c r="CH56" s="49" t="str">
        <f t="shared" si="131"/>
        <v/>
      </c>
      <c r="CI56" s="49" t="str">
        <f t="shared" si="131"/>
        <v/>
      </c>
      <c r="CJ56" s="49" t="str">
        <f t="shared" si="131"/>
        <v/>
      </c>
      <c r="CK56" s="49" t="str">
        <f t="shared" si="131"/>
        <v/>
      </c>
      <c r="CL56" s="49" t="str">
        <f t="shared" si="131"/>
        <v/>
      </c>
      <c r="CM56" s="49" t="str">
        <f t="shared" si="131"/>
        <v/>
      </c>
      <c r="CN56" s="49" t="str">
        <f t="shared" ref="CN56:DC71" si="135">IF(ISNONTEXT($AC56),CO56-$AC56,"")</f>
        <v/>
      </c>
      <c r="CO56" s="49" t="str">
        <f t="shared" si="135"/>
        <v/>
      </c>
      <c r="CP56" s="49" t="str">
        <f t="shared" si="135"/>
        <v/>
      </c>
      <c r="CQ56" s="49" t="str">
        <f t="shared" si="135"/>
        <v/>
      </c>
      <c r="CR56" s="49" t="str">
        <f t="shared" si="135"/>
        <v/>
      </c>
      <c r="CS56" s="49" t="str">
        <f t="shared" si="135"/>
        <v/>
      </c>
      <c r="CT56" s="49" t="str">
        <f t="shared" si="135"/>
        <v/>
      </c>
      <c r="CU56" s="49" t="str">
        <f t="shared" si="135"/>
        <v/>
      </c>
      <c r="CV56" s="49" t="str">
        <f t="shared" si="135"/>
        <v/>
      </c>
      <c r="CW56" s="49" t="str">
        <f t="shared" si="135"/>
        <v/>
      </c>
      <c r="CX56" s="49" t="str">
        <f t="shared" si="135"/>
        <v/>
      </c>
      <c r="CY56" s="49" t="str">
        <f t="shared" si="135"/>
        <v/>
      </c>
      <c r="CZ56" s="49" t="str">
        <f t="shared" si="135"/>
        <v/>
      </c>
      <c r="DA56" s="49" t="str">
        <f t="shared" si="135"/>
        <v/>
      </c>
      <c r="DB56" s="49" t="str">
        <f t="shared" si="135"/>
        <v/>
      </c>
      <c r="DC56" s="49" t="str">
        <f t="shared" si="135"/>
        <v/>
      </c>
      <c r="DD56" s="49" t="str">
        <f t="shared" ref="DD56:DS71" si="136">IF(ISNONTEXT($AC56),DE56-$AC56,"")</f>
        <v/>
      </c>
      <c r="DE56" s="49" t="str">
        <f t="shared" si="136"/>
        <v/>
      </c>
      <c r="DF56" s="49" t="str">
        <f t="shared" si="136"/>
        <v/>
      </c>
      <c r="DG56" s="49" t="str">
        <f t="shared" si="136"/>
        <v/>
      </c>
      <c r="DH56" s="49" t="str">
        <f t="shared" si="136"/>
        <v/>
      </c>
      <c r="DI56" s="49" t="str">
        <f t="shared" si="136"/>
        <v/>
      </c>
      <c r="DJ56" s="49" t="str">
        <f t="shared" si="136"/>
        <v/>
      </c>
      <c r="DK56" s="49" t="str">
        <f t="shared" si="136"/>
        <v/>
      </c>
      <c r="DL56" s="49" t="str">
        <f t="shared" si="136"/>
        <v/>
      </c>
      <c r="DM56" s="49" t="str">
        <f t="shared" si="136"/>
        <v/>
      </c>
      <c r="DN56" s="49" t="str">
        <f t="shared" si="136"/>
        <v/>
      </c>
      <c r="DO56" s="49" t="str">
        <f t="shared" si="136"/>
        <v/>
      </c>
      <c r="DP56" s="49" t="str">
        <f t="shared" si="136"/>
        <v/>
      </c>
      <c r="DQ56" s="49" t="str">
        <f t="shared" si="136"/>
        <v/>
      </c>
      <c r="DR56" s="49" t="str">
        <f t="shared" si="136"/>
        <v/>
      </c>
      <c r="DS56" s="49" t="str">
        <f t="shared" si="136"/>
        <v/>
      </c>
      <c r="DT56" s="49" t="str">
        <f t="shared" si="132"/>
        <v/>
      </c>
      <c r="DU56" s="49" t="str">
        <f t="shared" si="132"/>
        <v/>
      </c>
      <c r="DV56" s="49" t="str">
        <f t="shared" si="132"/>
        <v/>
      </c>
      <c r="DW56" s="49" t="str">
        <f t="shared" si="132"/>
        <v/>
      </c>
      <c r="DX56" s="49" t="str">
        <f t="shared" si="132"/>
        <v/>
      </c>
      <c r="DY56" s="49" t="str">
        <f t="shared" si="132"/>
        <v/>
      </c>
      <c r="DZ56" s="183" t="str">
        <f t="shared" si="37"/>
        <v/>
      </c>
      <c r="EA56" s="49" t="str">
        <f t="shared" si="129"/>
        <v/>
      </c>
      <c r="EB56" s="49" t="str">
        <f t="shared" si="129"/>
        <v/>
      </c>
      <c r="EC56" s="49" t="str">
        <f t="shared" si="129"/>
        <v/>
      </c>
      <c r="ED56" s="49" t="str">
        <f t="shared" si="129"/>
        <v/>
      </c>
      <c r="EE56" s="49" t="str">
        <f t="shared" si="129"/>
        <v/>
      </c>
      <c r="EF56" s="49" t="str">
        <f t="shared" si="129"/>
        <v/>
      </c>
      <c r="EG56" s="49" t="str">
        <f t="shared" si="129"/>
        <v/>
      </c>
      <c r="EH56" s="49" t="str">
        <f t="shared" si="129"/>
        <v/>
      </c>
      <c r="EI56" s="49" t="str">
        <f t="shared" si="129"/>
        <v/>
      </c>
      <c r="EJ56" s="49" t="str">
        <f t="shared" si="129"/>
        <v/>
      </c>
      <c r="EK56" s="49" t="str">
        <f t="shared" si="129"/>
        <v/>
      </c>
      <c r="EL56" s="49" t="str">
        <f t="shared" si="129"/>
        <v/>
      </c>
      <c r="EM56" s="49" t="str">
        <f t="shared" si="129"/>
        <v/>
      </c>
      <c r="EN56" s="49" t="str">
        <f t="shared" si="129"/>
        <v/>
      </c>
      <c r="EO56" s="49" t="str">
        <f t="shared" si="129"/>
        <v/>
      </c>
      <c r="EP56" s="49" t="str">
        <f t="shared" si="129"/>
        <v/>
      </c>
      <c r="EQ56" s="49" t="str">
        <f t="shared" si="130"/>
        <v/>
      </c>
      <c r="ER56" s="49" t="str">
        <f t="shared" si="130"/>
        <v/>
      </c>
      <c r="ES56" s="49" t="str">
        <f t="shared" si="130"/>
        <v/>
      </c>
      <c r="ET56" s="49" t="str">
        <f t="shared" si="130"/>
        <v/>
      </c>
      <c r="EU56" s="49" t="str">
        <f t="shared" si="130"/>
        <v/>
      </c>
      <c r="EV56" s="49" t="str">
        <f t="shared" si="130"/>
        <v/>
      </c>
      <c r="EW56" s="49" t="str">
        <f t="shared" si="130"/>
        <v/>
      </c>
      <c r="EX56" s="49" t="str">
        <f t="shared" si="130"/>
        <v/>
      </c>
      <c r="EY56" s="49" t="str">
        <f t="shared" si="130"/>
        <v/>
      </c>
      <c r="EZ56" s="49" t="str">
        <f t="shared" si="130"/>
        <v/>
      </c>
      <c r="FA56" s="49" t="str">
        <f t="shared" si="130"/>
        <v/>
      </c>
      <c r="FB56" s="49" t="str">
        <f t="shared" si="130"/>
        <v/>
      </c>
      <c r="FC56" s="49" t="str">
        <f t="shared" si="130"/>
        <v/>
      </c>
      <c r="FD56" s="49" t="str">
        <f t="shared" si="130"/>
        <v/>
      </c>
      <c r="FE56" s="49" t="str">
        <f t="shared" si="128"/>
        <v/>
      </c>
      <c r="FF56" s="49" t="str">
        <f t="shared" si="119"/>
        <v/>
      </c>
      <c r="FG56" s="49" t="str">
        <f t="shared" si="119"/>
        <v/>
      </c>
      <c r="FH56" s="49" t="str">
        <f t="shared" si="119"/>
        <v/>
      </c>
      <c r="FI56" s="49" t="str">
        <f t="shared" si="119"/>
        <v/>
      </c>
      <c r="FJ56" s="49" t="str">
        <f t="shared" si="119"/>
        <v/>
      </c>
      <c r="FK56" s="49" t="str">
        <f t="shared" si="119"/>
        <v/>
      </c>
      <c r="FL56" s="49" t="str">
        <f t="shared" si="119"/>
        <v/>
      </c>
      <c r="FM56" s="49" t="str">
        <f t="shared" si="119"/>
        <v/>
      </c>
      <c r="FN56" s="49" t="str">
        <f t="shared" si="119"/>
        <v/>
      </c>
      <c r="FO56" s="49" t="str">
        <f t="shared" si="119"/>
        <v/>
      </c>
      <c r="FP56" s="49" t="str">
        <f t="shared" si="119"/>
        <v/>
      </c>
      <c r="FQ56" s="49" t="str">
        <f t="shared" si="108"/>
        <v/>
      </c>
      <c r="FR56" s="49" t="str">
        <f t="shared" si="108"/>
        <v/>
      </c>
      <c r="FS56" s="49" t="str">
        <f t="shared" si="108"/>
        <v/>
      </c>
      <c r="FT56" s="49" t="str">
        <f t="shared" si="108"/>
        <v/>
      </c>
      <c r="FU56" s="49" t="str">
        <f t="shared" si="108"/>
        <v/>
      </c>
      <c r="FV56" s="49" t="str">
        <f t="shared" si="108"/>
        <v/>
      </c>
      <c r="FW56" s="49" t="str">
        <f t="shared" si="108"/>
        <v/>
      </c>
      <c r="FX56" s="49" t="str">
        <f t="shared" si="108"/>
        <v/>
      </c>
      <c r="FY56" s="49" t="str">
        <f t="shared" si="108"/>
        <v/>
      </c>
      <c r="FZ56" s="49" t="str">
        <f t="shared" si="108"/>
        <v/>
      </c>
      <c r="GA56" s="49" t="str">
        <f t="shared" si="108"/>
        <v/>
      </c>
      <c r="GB56" s="49" t="str">
        <f t="shared" si="108"/>
        <v/>
      </c>
      <c r="GC56" s="49" t="str">
        <f t="shared" si="108"/>
        <v/>
      </c>
      <c r="GD56" s="49" t="str">
        <f t="shared" si="108"/>
        <v/>
      </c>
      <c r="GE56" s="49" t="str">
        <f t="shared" si="108"/>
        <v/>
      </c>
      <c r="GF56" s="49" t="str">
        <f t="shared" si="108"/>
        <v/>
      </c>
      <c r="GG56" s="49" t="str">
        <f t="shared" si="109"/>
        <v/>
      </c>
      <c r="GH56" s="49" t="str">
        <f t="shared" si="109"/>
        <v/>
      </c>
      <c r="GI56" s="49" t="str">
        <f t="shared" si="109"/>
        <v/>
      </c>
      <c r="GJ56" s="49" t="str">
        <f t="shared" si="109"/>
        <v/>
      </c>
      <c r="GK56" s="49" t="str">
        <f t="shared" si="109"/>
        <v/>
      </c>
      <c r="GL56" s="49" t="str">
        <f t="shared" si="109"/>
        <v/>
      </c>
      <c r="GM56" s="49" t="str">
        <f t="shared" si="109"/>
        <v/>
      </c>
      <c r="GN56" s="49" t="str">
        <f t="shared" si="109"/>
        <v/>
      </c>
      <c r="GO56" s="49" t="str">
        <f t="shared" si="109"/>
        <v/>
      </c>
      <c r="GP56" s="49" t="str">
        <f t="shared" si="109"/>
        <v/>
      </c>
      <c r="GQ56" s="49" t="str">
        <f t="shared" si="109"/>
        <v/>
      </c>
      <c r="GR56" s="49" t="str">
        <f t="shared" si="109"/>
        <v/>
      </c>
      <c r="GS56" s="49" t="str">
        <f t="shared" si="109"/>
        <v/>
      </c>
      <c r="GT56" s="49" t="str">
        <f t="shared" si="109"/>
        <v/>
      </c>
      <c r="GU56" s="49" t="str">
        <f t="shared" si="109"/>
        <v/>
      </c>
      <c r="GV56" s="49" t="str">
        <f t="shared" si="109"/>
        <v/>
      </c>
      <c r="GW56" s="49" t="str">
        <f t="shared" si="110"/>
        <v/>
      </c>
      <c r="GX56" s="49" t="str">
        <f t="shared" si="110"/>
        <v/>
      </c>
      <c r="GY56" s="49" t="str">
        <f t="shared" si="110"/>
        <v/>
      </c>
      <c r="GZ56" s="49" t="str">
        <f t="shared" si="110"/>
        <v/>
      </c>
      <c r="HA56" s="49" t="str">
        <f t="shared" si="110"/>
        <v/>
      </c>
      <c r="HB56" s="49" t="str">
        <f t="shared" si="110"/>
        <v/>
      </c>
      <c r="HC56" s="49" t="str">
        <f t="shared" si="110"/>
        <v/>
      </c>
      <c r="HD56" s="49" t="str">
        <f t="shared" si="110"/>
        <v/>
      </c>
      <c r="HE56" s="49" t="str">
        <f t="shared" si="110"/>
        <v/>
      </c>
      <c r="HF56" s="49" t="str">
        <f t="shared" si="110"/>
        <v/>
      </c>
      <c r="HG56" s="49" t="str">
        <f t="shared" si="110"/>
        <v/>
      </c>
      <c r="HH56" s="49" t="str">
        <f t="shared" si="110"/>
        <v/>
      </c>
      <c r="HI56" s="49" t="str">
        <f t="shared" si="110"/>
        <v/>
      </c>
      <c r="HJ56" s="49" t="str">
        <f t="shared" si="110"/>
        <v/>
      </c>
      <c r="HK56" s="49" t="str">
        <f t="shared" si="110"/>
        <v/>
      </c>
      <c r="HL56" s="49" t="str">
        <f t="shared" si="110"/>
        <v/>
      </c>
      <c r="HM56" s="49" t="str">
        <f t="shared" si="111"/>
        <v/>
      </c>
      <c r="HN56" s="49" t="str">
        <f t="shared" si="111"/>
        <v/>
      </c>
      <c r="HO56" s="49" t="str">
        <f t="shared" si="111"/>
        <v/>
      </c>
      <c r="HP56" s="49" t="str">
        <f t="shared" si="77"/>
        <v/>
      </c>
      <c r="HQ56" s="49" t="str">
        <f t="shared" si="77"/>
        <v/>
      </c>
      <c r="HR56" s="49" t="str">
        <f t="shared" si="46"/>
        <v/>
      </c>
      <c r="HS56" s="49" t="str">
        <f t="shared" si="16"/>
        <v/>
      </c>
      <c r="HT56" s="49" t="str">
        <f t="shared" si="16"/>
        <v/>
      </c>
      <c r="HU56" s="49" t="str">
        <f t="shared" si="16"/>
        <v/>
      </c>
      <c r="HV56" s="49" t="str">
        <f t="shared" si="16"/>
        <v/>
      </c>
      <c r="HW56" s="169" t="e">
        <f t="shared" si="106"/>
        <v>#N/A</v>
      </c>
      <c r="HX56" s="169" t="e">
        <f t="shared" si="106"/>
        <v>#N/A</v>
      </c>
      <c r="HY56" s="169" t="e">
        <f t="shared" si="106"/>
        <v>#N/A</v>
      </c>
      <c r="HZ56" s="169" t="e">
        <f t="shared" si="106"/>
        <v>#N/A</v>
      </c>
      <c r="IA56" s="169" t="e">
        <f t="shared" si="105"/>
        <v>#N/A</v>
      </c>
      <c r="IB56" s="169" t="e">
        <f t="shared" si="105"/>
        <v>#N/A</v>
      </c>
      <c r="IC56" s="169" t="e">
        <f t="shared" si="105"/>
        <v>#N/A</v>
      </c>
      <c r="ID56" s="169" t="e">
        <f t="shared" si="105"/>
        <v>#N/A</v>
      </c>
      <c r="IE56" s="169" t="e">
        <f t="shared" si="105"/>
        <v>#N/A</v>
      </c>
      <c r="IF56" s="169" t="e">
        <f t="shared" si="105"/>
        <v>#N/A</v>
      </c>
      <c r="IG56" s="169" t="e">
        <f t="shared" si="105"/>
        <v>#N/A</v>
      </c>
      <c r="IH56" s="169" t="e">
        <f t="shared" si="105"/>
        <v>#N/A</v>
      </c>
      <c r="II56" s="169" t="e">
        <f t="shared" si="105"/>
        <v>#N/A</v>
      </c>
      <c r="IJ56" s="169" t="e">
        <f t="shared" si="105"/>
        <v>#N/A</v>
      </c>
      <c r="IK56" s="169" t="e">
        <f t="shared" si="105"/>
        <v>#N/A</v>
      </c>
      <c r="IL56" s="169" t="e">
        <f t="shared" si="105"/>
        <v>#N/A</v>
      </c>
      <c r="IM56" s="169" t="e">
        <f t="shared" si="105"/>
        <v>#N/A</v>
      </c>
      <c r="IN56" s="169" t="e">
        <f t="shared" si="105"/>
        <v>#N/A</v>
      </c>
      <c r="IO56" s="169" t="e">
        <f t="shared" si="105"/>
        <v>#N/A</v>
      </c>
      <c r="IP56" s="169" t="e">
        <f t="shared" si="112"/>
        <v>#N/A</v>
      </c>
      <c r="IQ56" s="169" t="e">
        <f t="shared" si="112"/>
        <v>#N/A</v>
      </c>
      <c r="IR56" s="169" t="e">
        <f t="shared" si="112"/>
        <v>#N/A</v>
      </c>
      <c r="IS56" s="169" t="e">
        <f t="shared" si="112"/>
        <v>#N/A</v>
      </c>
      <c r="IT56" s="169" t="e">
        <f t="shared" si="112"/>
        <v>#N/A</v>
      </c>
      <c r="IU56" s="169" t="e">
        <f t="shared" si="112"/>
        <v>#N/A</v>
      </c>
      <c r="IV56" s="169" t="e">
        <f t="shared" si="112"/>
        <v>#N/A</v>
      </c>
      <c r="IW56" s="169" t="e">
        <f t="shared" si="112"/>
        <v>#N/A</v>
      </c>
      <c r="IX56" s="169" t="e">
        <f t="shared" si="112"/>
        <v>#N/A</v>
      </c>
      <c r="IY56" s="169" t="e">
        <f t="shared" si="112"/>
        <v>#N/A</v>
      </c>
      <c r="IZ56" s="169" t="e">
        <f t="shared" si="112"/>
        <v>#N/A</v>
      </c>
      <c r="JA56" s="169" t="e">
        <f t="shared" si="112"/>
        <v>#N/A</v>
      </c>
      <c r="JB56" s="169" t="e">
        <f t="shared" si="112"/>
        <v>#N/A</v>
      </c>
      <c r="JC56" s="169" t="e">
        <f t="shared" si="112"/>
        <v>#N/A</v>
      </c>
      <c r="JD56" s="169" t="e">
        <f t="shared" si="112"/>
        <v>#N/A</v>
      </c>
      <c r="JE56" s="169" t="e">
        <f t="shared" si="120"/>
        <v>#N/A</v>
      </c>
      <c r="JF56" s="169" t="e">
        <f t="shared" si="120"/>
        <v>#N/A</v>
      </c>
      <c r="JG56" s="169" t="e">
        <f t="shared" si="120"/>
        <v>#N/A</v>
      </c>
      <c r="JH56" s="169" t="e">
        <f t="shared" si="120"/>
        <v>#N/A</v>
      </c>
      <c r="JI56" s="169" t="e">
        <f t="shared" si="120"/>
        <v>#N/A</v>
      </c>
      <c r="JJ56" s="169" t="e">
        <f t="shared" si="120"/>
        <v>#N/A</v>
      </c>
      <c r="JK56" s="169" t="e">
        <f t="shared" si="120"/>
        <v>#N/A</v>
      </c>
      <c r="JL56" s="169" t="e">
        <f t="shared" si="120"/>
        <v>#N/A</v>
      </c>
      <c r="JM56" s="169" t="e">
        <f t="shared" si="120"/>
        <v>#N/A</v>
      </c>
      <c r="JN56" s="169" t="e">
        <f t="shared" si="120"/>
        <v>#N/A</v>
      </c>
      <c r="JO56" s="169" t="e">
        <f t="shared" si="120"/>
        <v>#N/A</v>
      </c>
      <c r="JP56" s="169" t="e">
        <f t="shared" si="120"/>
        <v>#N/A</v>
      </c>
      <c r="JQ56" s="169" t="e">
        <f t="shared" si="120"/>
        <v>#N/A</v>
      </c>
      <c r="JR56" s="169" t="e">
        <f t="shared" si="120"/>
        <v>#N/A</v>
      </c>
      <c r="JS56" s="169" t="e">
        <f t="shared" si="120"/>
        <v>#N/A</v>
      </c>
      <c r="JT56" s="169" t="e">
        <f t="shared" si="113"/>
        <v>#N/A</v>
      </c>
      <c r="JU56" s="169" t="e">
        <f t="shared" si="113"/>
        <v>#N/A</v>
      </c>
      <c r="JV56" s="169" t="e">
        <f t="shared" si="113"/>
        <v>#N/A</v>
      </c>
      <c r="JW56" s="169" t="e">
        <f t="shared" si="113"/>
        <v>#N/A</v>
      </c>
      <c r="JX56" s="169" t="e">
        <f t="shared" si="113"/>
        <v>#N/A</v>
      </c>
      <c r="JY56" s="169" t="e">
        <f t="shared" si="113"/>
        <v>#N/A</v>
      </c>
      <c r="JZ56" s="169" t="e">
        <f t="shared" si="113"/>
        <v>#N/A</v>
      </c>
      <c r="KA56" s="169" t="e">
        <f t="shared" si="113"/>
        <v>#N/A</v>
      </c>
      <c r="KB56" s="169" t="e">
        <f t="shared" si="113"/>
        <v>#N/A</v>
      </c>
      <c r="KC56" s="169" t="e">
        <f t="shared" si="113"/>
        <v>#N/A</v>
      </c>
      <c r="KD56" s="169" t="e">
        <f t="shared" si="113"/>
        <v>#N/A</v>
      </c>
      <c r="KE56" s="169" t="e">
        <f t="shared" si="113"/>
        <v>#N/A</v>
      </c>
      <c r="KF56" s="169" t="e">
        <f t="shared" si="113"/>
        <v>#N/A</v>
      </c>
      <c r="KG56" s="169" t="e">
        <f t="shared" si="113"/>
        <v>#N/A</v>
      </c>
      <c r="KH56" s="169" t="e">
        <f t="shared" si="113"/>
        <v>#N/A</v>
      </c>
      <c r="KI56" s="169" t="e">
        <f t="shared" si="113"/>
        <v>#N/A</v>
      </c>
      <c r="KJ56" s="169" t="e">
        <f t="shared" si="121"/>
        <v>#N/A</v>
      </c>
      <c r="KK56" s="169" t="e">
        <f t="shared" si="121"/>
        <v>#N/A</v>
      </c>
      <c r="KL56" s="169" t="e">
        <f t="shared" si="121"/>
        <v>#N/A</v>
      </c>
      <c r="KM56" s="169" t="e">
        <f t="shared" si="121"/>
        <v>#N/A</v>
      </c>
      <c r="KN56" s="169" t="e">
        <f t="shared" si="121"/>
        <v>#N/A</v>
      </c>
      <c r="KO56" s="169" t="e">
        <f t="shared" si="121"/>
        <v>#N/A</v>
      </c>
      <c r="KP56" s="169" t="e">
        <f t="shared" si="121"/>
        <v>#N/A</v>
      </c>
      <c r="KQ56" s="169" t="e">
        <f t="shared" si="121"/>
        <v>#N/A</v>
      </c>
      <c r="KR56" s="169" t="e">
        <f t="shared" si="121"/>
        <v>#N/A</v>
      </c>
      <c r="KS56" s="169" t="e">
        <f t="shared" si="121"/>
        <v>#N/A</v>
      </c>
      <c r="KT56" s="169" t="e">
        <f t="shared" si="121"/>
        <v>#N/A</v>
      </c>
      <c r="KU56" s="169" t="e">
        <f t="shared" si="121"/>
        <v>#N/A</v>
      </c>
      <c r="KV56" s="169" t="e">
        <f t="shared" si="121"/>
        <v>#N/A</v>
      </c>
      <c r="KW56" s="169" t="e">
        <f t="shared" si="121"/>
        <v>#N/A</v>
      </c>
      <c r="KX56" s="169" t="e">
        <f t="shared" si="121"/>
        <v>#N/A</v>
      </c>
      <c r="KY56" s="169" t="e">
        <f t="shared" si="121"/>
        <v>#N/A</v>
      </c>
      <c r="KZ56" s="169" t="e">
        <f t="shared" si="114"/>
        <v>#N/A</v>
      </c>
      <c r="LA56" s="169" t="e">
        <f t="shared" si="114"/>
        <v>#N/A</v>
      </c>
      <c r="LB56" s="169" t="e">
        <f t="shared" si="114"/>
        <v>#N/A</v>
      </c>
      <c r="LC56" s="169" t="e">
        <f t="shared" si="114"/>
        <v>#N/A</v>
      </c>
      <c r="LD56" s="169" t="e">
        <f t="shared" si="114"/>
        <v>#N/A</v>
      </c>
      <c r="LE56" s="169" t="e">
        <f t="shared" si="114"/>
        <v>#N/A</v>
      </c>
      <c r="LF56" s="169" t="e">
        <f t="shared" si="114"/>
        <v>#N/A</v>
      </c>
      <c r="LG56" s="169" t="e">
        <f t="shared" si="114"/>
        <v>#N/A</v>
      </c>
      <c r="LH56" s="169" t="e">
        <f t="shared" si="114"/>
        <v>#N/A</v>
      </c>
      <c r="LI56" s="169" t="e">
        <f t="shared" si="114"/>
        <v>#N/A</v>
      </c>
      <c r="LJ56" s="169" t="e">
        <f t="shared" si="114"/>
        <v>#N/A</v>
      </c>
      <c r="LK56" s="169" t="e">
        <f t="shared" si="114"/>
        <v>#N/A</v>
      </c>
      <c r="LL56" s="169" t="e">
        <f t="shared" si="114"/>
        <v>#N/A</v>
      </c>
      <c r="LM56" s="169" t="e">
        <f t="shared" si="114"/>
        <v>#N/A</v>
      </c>
      <c r="LN56" s="169" t="e">
        <f t="shared" si="114"/>
        <v>#N/A</v>
      </c>
      <c r="LO56" s="169" t="e">
        <f t="shared" si="122"/>
        <v>#N/A</v>
      </c>
      <c r="LP56" s="169" t="e">
        <f t="shared" si="122"/>
        <v>#N/A</v>
      </c>
      <c r="LQ56" s="169" t="e">
        <f t="shared" si="123"/>
        <v>#N/A</v>
      </c>
      <c r="LR56" s="169" t="e">
        <f t="shared" si="123"/>
        <v>#N/A</v>
      </c>
      <c r="LS56" s="169" t="e">
        <f t="shared" si="123"/>
        <v>#N/A</v>
      </c>
      <c r="LT56" s="169" t="e">
        <f t="shared" si="123"/>
        <v>#N/A</v>
      </c>
      <c r="LU56" s="169" t="e">
        <f t="shared" si="123"/>
        <v>#N/A</v>
      </c>
      <c r="LV56" s="169" t="e">
        <f t="shared" si="123"/>
        <v>#N/A</v>
      </c>
      <c r="LW56" s="169" t="e">
        <f t="shared" si="123"/>
        <v>#N/A</v>
      </c>
      <c r="LX56" s="169" t="e">
        <f t="shared" si="123"/>
        <v>#N/A</v>
      </c>
      <c r="LY56" s="169" t="e">
        <f t="shared" si="123"/>
        <v>#N/A</v>
      </c>
      <c r="LZ56" s="169" t="e">
        <f t="shared" si="123"/>
        <v>#N/A</v>
      </c>
      <c r="MA56" s="169" t="e">
        <f t="shared" si="123"/>
        <v>#N/A</v>
      </c>
      <c r="MB56" s="169" t="e">
        <f t="shared" si="123"/>
        <v>#N/A</v>
      </c>
      <c r="MC56" s="169" t="e">
        <f t="shared" si="123"/>
        <v>#N/A</v>
      </c>
      <c r="MD56" s="169" t="e">
        <f t="shared" si="123"/>
        <v>#N/A</v>
      </c>
      <c r="ME56" s="169" t="e">
        <f t="shared" si="123"/>
        <v>#N/A</v>
      </c>
      <c r="MF56" s="169" t="e">
        <f t="shared" si="115"/>
        <v>#N/A</v>
      </c>
      <c r="MG56" s="169" t="e">
        <f t="shared" si="115"/>
        <v>#N/A</v>
      </c>
      <c r="MH56" s="169" t="e">
        <f t="shared" si="115"/>
        <v>#N/A</v>
      </c>
      <c r="MI56" s="169" t="e">
        <f t="shared" si="115"/>
        <v>#N/A</v>
      </c>
      <c r="MJ56" s="169" t="e">
        <f t="shared" si="115"/>
        <v>#N/A</v>
      </c>
      <c r="MK56" s="169" t="e">
        <f t="shared" si="115"/>
        <v>#N/A</v>
      </c>
      <c r="ML56" s="169" t="e">
        <f t="shared" si="115"/>
        <v>#N/A</v>
      </c>
      <c r="MM56" s="169" t="e">
        <f t="shared" si="115"/>
        <v>#N/A</v>
      </c>
      <c r="MN56" s="169" t="e">
        <f t="shared" si="115"/>
        <v>#N/A</v>
      </c>
      <c r="MO56" s="169" t="e">
        <f t="shared" si="115"/>
        <v>#N/A</v>
      </c>
      <c r="MP56" s="169" t="e">
        <f t="shared" si="115"/>
        <v>#N/A</v>
      </c>
      <c r="MQ56" s="169" t="e">
        <f t="shared" si="115"/>
        <v>#N/A</v>
      </c>
      <c r="MR56" s="169" t="e">
        <f t="shared" si="115"/>
        <v>#N/A</v>
      </c>
      <c r="MS56" s="169" t="e">
        <f t="shared" si="115"/>
        <v>#N/A</v>
      </c>
      <c r="MT56" s="169" t="e">
        <f t="shared" si="115"/>
        <v>#N/A</v>
      </c>
      <c r="MU56" s="169" t="e">
        <f t="shared" si="115"/>
        <v>#N/A</v>
      </c>
      <c r="MV56" s="169" t="e">
        <f t="shared" si="124"/>
        <v>#N/A</v>
      </c>
      <c r="MW56" s="169" t="e">
        <f t="shared" si="124"/>
        <v>#N/A</v>
      </c>
      <c r="MX56" s="169" t="e">
        <f t="shared" si="124"/>
        <v>#N/A</v>
      </c>
      <c r="MY56" s="169" t="e">
        <f t="shared" si="124"/>
        <v>#N/A</v>
      </c>
      <c r="MZ56" s="169" t="e">
        <f t="shared" si="124"/>
        <v>#N/A</v>
      </c>
      <c r="NA56" s="169" t="e">
        <f t="shared" si="124"/>
        <v>#N/A</v>
      </c>
      <c r="NB56" s="169" t="e">
        <f t="shared" si="124"/>
        <v>#N/A</v>
      </c>
      <c r="NC56" s="169" t="e">
        <f t="shared" si="124"/>
        <v>#N/A</v>
      </c>
      <c r="ND56" s="169" t="e">
        <f t="shared" si="124"/>
        <v>#N/A</v>
      </c>
      <c r="NE56" s="169" t="e">
        <f t="shared" si="124"/>
        <v>#N/A</v>
      </c>
      <c r="NF56" s="169" t="e">
        <f t="shared" si="124"/>
        <v>#N/A</v>
      </c>
      <c r="NG56" s="169" t="e">
        <f t="shared" si="124"/>
        <v>#N/A</v>
      </c>
      <c r="NH56" s="169" t="e">
        <f t="shared" si="124"/>
        <v>#N/A</v>
      </c>
      <c r="NI56" s="169" t="e">
        <f t="shared" si="124"/>
        <v>#N/A</v>
      </c>
      <c r="NJ56" s="169" t="e">
        <f t="shared" si="124"/>
        <v>#N/A</v>
      </c>
      <c r="NK56" s="169" t="e">
        <f t="shared" si="124"/>
        <v>#N/A</v>
      </c>
      <c r="NL56" s="169" t="e">
        <f t="shared" si="116"/>
        <v>#N/A</v>
      </c>
      <c r="NM56" s="169" t="e">
        <f t="shared" si="116"/>
        <v>#N/A</v>
      </c>
      <c r="NN56" s="169" t="e">
        <f t="shared" si="116"/>
        <v>#N/A</v>
      </c>
      <c r="NO56" s="169" t="e">
        <f t="shared" si="116"/>
        <v>#N/A</v>
      </c>
      <c r="NP56" s="169" t="e">
        <f t="shared" si="116"/>
        <v>#N/A</v>
      </c>
      <c r="NQ56" s="169" t="e">
        <f t="shared" si="116"/>
        <v>#N/A</v>
      </c>
      <c r="NR56" s="169" t="e">
        <f t="shared" si="116"/>
        <v>#N/A</v>
      </c>
      <c r="NS56" s="169" t="e">
        <f t="shared" si="116"/>
        <v>#N/A</v>
      </c>
      <c r="NT56" s="169" t="e">
        <f t="shared" si="116"/>
        <v>#N/A</v>
      </c>
      <c r="NU56" s="169" t="e">
        <f t="shared" si="116"/>
        <v>#N/A</v>
      </c>
      <c r="NV56" s="169" t="e">
        <f t="shared" si="116"/>
        <v>#N/A</v>
      </c>
      <c r="NW56" s="169" t="e">
        <f t="shared" si="116"/>
        <v>#N/A</v>
      </c>
      <c r="NX56" s="169" t="e">
        <f t="shared" si="116"/>
        <v>#N/A</v>
      </c>
      <c r="NY56" s="169" t="e">
        <f t="shared" si="116"/>
        <v>#N/A</v>
      </c>
      <c r="NZ56" s="169" t="e">
        <f t="shared" si="116"/>
        <v>#N/A</v>
      </c>
      <c r="OA56" s="169" t="e">
        <f t="shared" si="125"/>
        <v>#N/A</v>
      </c>
      <c r="OB56" s="169" t="e">
        <f t="shared" si="125"/>
        <v>#N/A</v>
      </c>
      <c r="OC56" s="169" t="e">
        <f t="shared" si="126"/>
        <v>#N/A</v>
      </c>
      <c r="OD56" s="169" t="e">
        <f t="shared" si="126"/>
        <v>#N/A</v>
      </c>
      <c r="OE56" s="169" t="e">
        <f t="shared" si="126"/>
        <v>#N/A</v>
      </c>
      <c r="OF56" s="169" t="e">
        <f t="shared" si="126"/>
        <v>#N/A</v>
      </c>
      <c r="OG56" s="169" t="e">
        <f t="shared" si="126"/>
        <v>#N/A</v>
      </c>
      <c r="OH56" s="169" t="e">
        <f t="shared" si="126"/>
        <v>#N/A</v>
      </c>
      <c r="OI56" s="169" t="e">
        <f t="shared" si="126"/>
        <v>#N/A</v>
      </c>
      <c r="OJ56" s="169" t="e">
        <f t="shared" si="126"/>
        <v>#N/A</v>
      </c>
      <c r="OK56" s="169" t="e">
        <f t="shared" si="126"/>
        <v>#N/A</v>
      </c>
      <c r="OL56" s="169" t="e">
        <f t="shared" si="126"/>
        <v>#N/A</v>
      </c>
      <c r="OM56" s="169" t="e">
        <f t="shared" si="126"/>
        <v>#N/A</v>
      </c>
      <c r="ON56" s="169" t="e">
        <f t="shared" si="126"/>
        <v>#N/A</v>
      </c>
      <c r="OO56" s="169" t="e">
        <f t="shared" si="126"/>
        <v>#N/A</v>
      </c>
      <c r="OP56" s="169" t="e">
        <f t="shared" si="126"/>
        <v>#N/A</v>
      </c>
      <c r="OQ56" s="169" t="e">
        <f t="shared" si="126"/>
        <v>#N/A</v>
      </c>
      <c r="OR56" s="169" t="e">
        <f t="shared" si="117"/>
        <v>#N/A</v>
      </c>
      <c r="OS56" s="169" t="e">
        <f t="shared" si="117"/>
        <v>#N/A</v>
      </c>
      <c r="OT56" s="169" t="e">
        <f t="shared" si="117"/>
        <v>#N/A</v>
      </c>
      <c r="OU56" s="169" t="e">
        <f t="shared" si="117"/>
        <v>#N/A</v>
      </c>
      <c r="OV56" s="169" t="e">
        <f t="shared" si="117"/>
        <v>#N/A</v>
      </c>
      <c r="OW56" s="169" t="e">
        <f t="shared" si="117"/>
        <v>#N/A</v>
      </c>
      <c r="OX56" s="169" t="e">
        <f t="shared" si="117"/>
        <v>#N/A</v>
      </c>
      <c r="OY56" s="169" t="e">
        <f t="shared" si="117"/>
        <v>#N/A</v>
      </c>
      <c r="OZ56" s="169" t="e">
        <f t="shared" si="117"/>
        <v>#N/A</v>
      </c>
      <c r="PA56" s="169" t="e">
        <f t="shared" si="117"/>
        <v>#N/A</v>
      </c>
      <c r="PB56" s="169" t="e">
        <f t="shared" si="117"/>
        <v>#N/A</v>
      </c>
      <c r="PC56" s="169" t="e">
        <f t="shared" si="117"/>
        <v>#N/A</v>
      </c>
      <c r="PD56" s="169" t="e">
        <f t="shared" si="117"/>
        <v>#N/A</v>
      </c>
      <c r="PE56" s="169" t="e">
        <f t="shared" si="117"/>
        <v>#N/A</v>
      </c>
      <c r="PF56" s="169" t="e">
        <f t="shared" si="117"/>
        <v>#N/A</v>
      </c>
      <c r="PG56" s="169" t="e">
        <f t="shared" si="117"/>
        <v>#N/A</v>
      </c>
      <c r="PH56" s="169" t="e">
        <f t="shared" si="127"/>
        <v>#N/A</v>
      </c>
      <c r="PI56" s="169" t="e">
        <f t="shared" si="127"/>
        <v>#N/A</v>
      </c>
      <c r="PJ56" s="169" t="e">
        <f t="shared" si="127"/>
        <v>#N/A</v>
      </c>
      <c r="PK56" s="169" t="e">
        <f t="shared" si="127"/>
        <v>#N/A</v>
      </c>
      <c r="PL56" s="169" t="e">
        <f t="shared" si="127"/>
        <v>#N/A</v>
      </c>
      <c r="PM56" s="169" t="e">
        <f t="shared" si="127"/>
        <v>#N/A</v>
      </c>
      <c r="PN56" s="169" t="e">
        <f t="shared" si="127"/>
        <v>#N/A</v>
      </c>
      <c r="PO56" s="169" t="e">
        <f t="shared" si="127"/>
        <v>#N/A</v>
      </c>
    </row>
    <row r="57" spans="1:431" hidden="1" x14ac:dyDescent="0.75">
      <c r="A57" s="390"/>
      <c r="B57" s="396" t="str">
        <f>IF($R57="","",ROUND(_xlfn.NORM.INV(ABS(VLOOKUP($T$1,VLookups!$A$43:$B$44,2,FALSE)-B$2),$N57,$R57),0))</f>
        <v/>
      </c>
      <c r="C57" s="403" t="str">
        <f t="shared" si="96"/>
        <v/>
      </c>
      <c r="D57" s="404" t="str">
        <f t="shared" si="97"/>
        <v/>
      </c>
      <c r="E57" s="109"/>
      <c r="F57" s="117"/>
      <c r="G57" s="122" t="str">
        <f t="shared" si="32"/>
        <v/>
      </c>
      <c r="H57" s="95"/>
      <c r="I57" s="122" t="str">
        <f t="shared" si="33"/>
        <v/>
      </c>
      <c r="J57" s="117"/>
      <c r="K57" s="110"/>
      <c r="L57" s="124" t="str">
        <f t="shared" si="0"/>
        <v/>
      </c>
      <c r="M57" s="124" t="str">
        <f t="shared" si="1"/>
        <v/>
      </c>
      <c r="N57" s="73" t="str">
        <f t="shared" si="34"/>
        <v/>
      </c>
      <c r="O57" s="23"/>
      <c r="P57" s="57"/>
      <c r="Q57" s="280"/>
      <c r="R57" s="74" t="str">
        <f>IF(AND(G57&gt;0,H57&gt;0,I57&gt;0),IF(ISBLANK(Q57),IF(ISBLANK(O57),"",(I57-G57)*VLOOKUP(O57,VLookups!$A$4:$B$13,2,FALSE)),Q57),"")</f>
        <v/>
      </c>
      <c r="S57" s="75" t="str">
        <f t="shared" si="2"/>
        <v/>
      </c>
      <c r="T57" s="95"/>
      <c r="U57" s="270" t="str">
        <f>IF(AND(T57&gt;0,H57&gt;0,NOT(R57="")),ABS(VLOOKUP($T$1,VLookups!$A$43:$B$44,2,FALSE)-_xlfn.NORM.DIST(T57,N57,R57,TRUE)),"")</f>
        <v/>
      </c>
      <c r="V57" s="94" t="str">
        <f>IF(AND($G57&gt;0,$H57&gt;0,$I57&gt;0,NOT(ISBLANK($O57))),_xlfn.NORM.INV(ABS(VLOOKUP($T$1,VLookups!$A$43:$B$44,2,FALSE)-V$3),$N57,$R57),"")</f>
        <v/>
      </c>
      <c r="W57" s="93" t="str">
        <f>IF(AND($G57&gt;0,$H57&gt;0,$I57&gt;0,NOT(ISBLANK($O57))),_xlfn.NORM.INV(ABS(VLOOKUP($T$1,VLookups!$A$43:$B$44,2,FALSE)-W$3),$N57,$R57),"")</f>
        <v/>
      </c>
      <c r="X57" s="94" t="str">
        <f>IF(AND($G57&gt;0,$H57&gt;0,$I57&gt;0,NOT(ISBLANK($O57))),_xlfn.NORM.INV(ABS(VLOOKUP($T$1,VLookups!$A$43:$B$44,2,FALSE)-X$3),$N57,$R57),"")</f>
        <v/>
      </c>
      <c r="Y57" s="93" t="str">
        <f>IF(AND($G57&gt;0,$H57&gt;0,$I57&gt;0,NOT(ISBLANK($O57))),_xlfn.NORM.INV(ABS(VLOOKUP($T$1,VLookups!$A$43:$B$44,2,FALSE)-Y$3),$N57,$R57),"")</f>
        <v/>
      </c>
      <c r="Z57" s="94" t="str">
        <f>IF(AND($G57&gt;0,$H57&gt;0,$I57&gt;0,NOT(ISBLANK($O57))),_xlfn.NORM.INV(ABS(VLOOKUP($T$1,VLookups!$A$43:$B$44,2,FALSE)-Z$3),$N57,$R57),"")</f>
        <v/>
      </c>
      <c r="AA57" s="93" t="str">
        <f>IF(AND($G57&gt;0,$H57&gt;0,$I57&gt;0,NOT(ISBLANK($O57))),_xlfn.NORM.INV(ABS(VLOOKUP($T$1,VLookups!$A$43:$B$44,2,FALSE)-AA$3),$N57,$R57),"")</f>
        <v/>
      </c>
      <c r="AB57" s="5"/>
      <c r="AC57" s="168" t="str">
        <f t="shared" si="35"/>
        <v/>
      </c>
      <c r="AD57" s="49" t="str">
        <f t="shared" ref="AD57:AS72" si="137">IF(ISNONTEXT($AC57),AE57-$AC57,"")</f>
        <v/>
      </c>
      <c r="AE57" s="49" t="str">
        <f t="shared" si="137"/>
        <v/>
      </c>
      <c r="AF57" s="49" t="str">
        <f t="shared" si="137"/>
        <v/>
      </c>
      <c r="AG57" s="49" t="str">
        <f t="shared" si="137"/>
        <v/>
      </c>
      <c r="AH57" s="49" t="str">
        <f t="shared" si="137"/>
        <v/>
      </c>
      <c r="AI57" s="49" t="str">
        <f t="shared" si="137"/>
        <v/>
      </c>
      <c r="AJ57" s="49" t="str">
        <f t="shared" si="137"/>
        <v/>
      </c>
      <c r="AK57" s="49" t="str">
        <f t="shared" si="137"/>
        <v/>
      </c>
      <c r="AL57" s="49" t="str">
        <f t="shared" si="137"/>
        <v/>
      </c>
      <c r="AM57" s="49" t="str">
        <f t="shared" si="137"/>
        <v/>
      </c>
      <c r="AN57" s="49" t="str">
        <f t="shared" si="137"/>
        <v/>
      </c>
      <c r="AO57" s="49" t="str">
        <f t="shared" si="137"/>
        <v/>
      </c>
      <c r="AP57" s="49" t="str">
        <f t="shared" si="137"/>
        <v/>
      </c>
      <c r="AQ57" s="49" t="str">
        <f t="shared" si="137"/>
        <v/>
      </c>
      <c r="AR57" s="49" t="str">
        <f t="shared" si="137"/>
        <v/>
      </c>
      <c r="AS57" s="49" t="str">
        <f t="shared" si="137"/>
        <v/>
      </c>
      <c r="AT57" s="49" t="str">
        <f t="shared" si="133"/>
        <v/>
      </c>
      <c r="AU57" s="49" t="str">
        <f t="shared" si="133"/>
        <v/>
      </c>
      <c r="AV57" s="49" t="str">
        <f t="shared" si="133"/>
        <v/>
      </c>
      <c r="AW57" s="49" t="str">
        <f t="shared" si="133"/>
        <v/>
      </c>
      <c r="AX57" s="49" t="str">
        <f t="shared" si="133"/>
        <v/>
      </c>
      <c r="AY57" s="49" t="str">
        <f t="shared" si="133"/>
        <v/>
      </c>
      <c r="AZ57" s="49" t="str">
        <f t="shared" si="133"/>
        <v/>
      </c>
      <c r="BA57" s="49" t="str">
        <f t="shared" si="133"/>
        <v/>
      </c>
      <c r="BB57" s="49" t="str">
        <f t="shared" si="133"/>
        <v/>
      </c>
      <c r="BC57" s="49" t="str">
        <f t="shared" si="133"/>
        <v/>
      </c>
      <c r="BD57" s="49" t="str">
        <f t="shared" si="133"/>
        <v/>
      </c>
      <c r="BE57" s="49" t="str">
        <f t="shared" si="133"/>
        <v/>
      </c>
      <c r="BF57" s="49" t="str">
        <f t="shared" si="133"/>
        <v/>
      </c>
      <c r="BG57" s="49" t="str">
        <f t="shared" si="133"/>
        <v/>
      </c>
      <c r="BH57" s="49" t="str">
        <f t="shared" si="133"/>
        <v/>
      </c>
      <c r="BI57" s="49" t="str">
        <f t="shared" si="134"/>
        <v/>
      </c>
      <c r="BJ57" s="49" t="str">
        <f t="shared" si="134"/>
        <v/>
      </c>
      <c r="BK57" s="49" t="str">
        <f t="shared" si="134"/>
        <v/>
      </c>
      <c r="BL57" s="49" t="str">
        <f t="shared" si="134"/>
        <v/>
      </c>
      <c r="BM57" s="49" t="str">
        <f t="shared" si="134"/>
        <v/>
      </c>
      <c r="BN57" s="49" t="str">
        <f t="shared" si="134"/>
        <v/>
      </c>
      <c r="BO57" s="49" t="str">
        <f t="shared" si="134"/>
        <v/>
      </c>
      <c r="BP57" s="49" t="str">
        <f t="shared" si="134"/>
        <v/>
      </c>
      <c r="BQ57" s="49" t="str">
        <f t="shared" si="134"/>
        <v/>
      </c>
      <c r="BR57" s="49" t="str">
        <f t="shared" si="134"/>
        <v/>
      </c>
      <c r="BS57" s="49" t="str">
        <f t="shared" si="134"/>
        <v/>
      </c>
      <c r="BT57" s="49" t="str">
        <f t="shared" si="134"/>
        <v/>
      </c>
      <c r="BU57" s="49" t="str">
        <f t="shared" si="134"/>
        <v/>
      </c>
      <c r="BV57" s="49" t="str">
        <f t="shared" si="134"/>
        <v/>
      </c>
      <c r="BW57" s="49" t="str">
        <f t="shared" si="134"/>
        <v/>
      </c>
      <c r="BX57" s="49" t="str">
        <f t="shared" si="134"/>
        <v/>
      </c>
      <c r="BY57" s="49" t="str">
        <f t="shared" si="131"/>
        <v/>
      </c>
      <c r="BZ57" s="49" t="str">
        <f t="shared" si="131"/>
        <v/>
      </c>
      <c r="CA57" s="49" t="str">
        <f t="shared" si="131"/>
        <v/>
      </c>
      <c r="CB57" s="49" t="str">
        <f t="shared" si="131"/>
        <v/>
      </c>
      <c r="CC57" s="49" t="str">
        <f t="shared" si="131"/>
        <v/>
      </c>
      <c r="CD57" s="49" t="str">
        <f t="shared" si="131"/>
        <v/>
      </c>
      <c r="CE57" s="49" t="str">
        <f t="shared" si="131"/>
        <v/>
      </c>
      <c r="CF57" s="49" t="str">
        <f t="shared" si="131"/>
        <v/>
      </c>
      <c r="CG57" s="49" t="str">
        <f t="shared" si="131"/>
        <v/>
      </c>
      <c r="CH57" s="49" t="str">
        <f t="shared" si="131"/>
        <v/>
      </c>
      <c r="CI57" s="49" t="str">
        <f t="shared" si="131"/>
        <v/>
      </c>
      <c r="CJ57" s="49" t="str">
        <f t="shared" si="131"/>
        <v/>
      </c>
      <c r="CK57" s="49" t="str">
        <f t="shared" si="131"/>
        <v/>
      </c>
      <c r="CL57" s="49" t="str">
        <f t="shared" si="131"/>
        <v/>
      </c>
      <c r="CM57" s="49" t="str">
        <f t="shared" si="131"/>
        <v/>
      </c>
      <c r="CN57" s="49" t="str">
        <f t="shared" si="135"/>
        <v/>
      </c>
      <c r="CO57" s="49" t="str">
        <f t="shared" si="135"/>
        <v/>
      </c>
      <c r="CP57" s="49" t="str">
        <f t="shared" si="135"/>
        <v/>
      </c>
      <c r="CQ57" s="49" t="str">
        <f t="shared" si="135"/>
        <v/>
      </c>
      <c r="CR57" s="49" t="str">
        <f t="shared" si="135"/>
        <v/>
      </c>
      <c r="CS57" s="49" t="str">
        <f t="shared" si="135"/>
        <v/>
      </c>
      <c r="CT57" s="49" t="str">
        <f t="shared" si="135"/>
        <v/>
      </c>
      <c r="CU57" s="49" t="str">
        <f t="shared" si="135"/>
        <v/>
      </c>
      <c r="CV57" s="49" t="str">
        <f t="shared" si="135"/>
        <v/>
      </c>
      <c r="CW57" s="49" t="str">
        <f t="shared" si="135"/>
        <v/>
      </c>
      <c r="CX57" s="49" t="str">
        <f t="shared" si="135"/>
        <v/>
      </c>
      <c r="CY57" s="49" t="str">
        <f t="shared" si="135"/>
        <v/>
      </c>
      <c r="CZ57" s="49" t="str">
        <f t="shared" si="135"/>
        <v/>
      </c>
      <c r="DA57" s="49" t="str">
        <f t="shared" si="135"/>
        <v/>
      </c>
      <c r="DB57" s="49" t="str">
        <f t="shared" si="135"/>
        <v/>
      </c>
      <c r="DC57" s="49" t="str">
        <f t="shared" si="135"/>
        <v/>
      </c>
      <c r="DD57" s="49" t="str">
        <f t="shared" si="136"/>
        <v/>
      </c>
      <c r="DE57" s="49" t="str">
        <f t="shared" si="136"/>
        <v/>
      </c>
      <c r="DF57" s="49" t="str">
        <f t="shared" si="136"/>
        <v/>
      </c>
      <c r="DG57" s="49" t="str">
        <f t="shared" si="136"/>
        <v/>
      </c>
      <c r="DH57" s="49" t="str">
        <f t="shared" si="136"/>
        <v/>
      </c>
      <c r="DI57" s="49" t="str">
        <f t="shared" si="136"/>
        <v/>
      </c>
      <c r="DJ57" s="49" t="str">
        <f t="shared" si="136"/>
        <v/>
      </c>
      <c r="DK57" s="49" t="str">
        <f t="shared" si="136"/>
        <v/>
      </c>
      <c r="DL57" s="49" t="str">
        <f t="shared" si="136"/>
        <v/>
      </c>
      <c r="DM57" s="49" t="str">
        <f t="shared" si="136"/>
        <v/>
      </c>
      <c r="DN57" s="49" t="str">
        <f t="shared" si="136"/>
        <v/>
      </c>
      <c r="DO57" s="49" t="str">
        <f t="shared" si="136"/>
        <v/>
      </c>
      <c r="DP57" s="49" t="str">
        <f t="shared" si="136"/>
        <v/>
      </c>
      <c r="DQ57" s="49" t="str">
        <f t="shared" si="136"/>
        <v/>
      </c>
      <c r="DR57" s="49" t="str">
        <f t="shared" si="136"/>
        <v/>
      </c>
      <c r="DS57" s="49" t="str">
        <f t="shared" si="136"/>
        <v/>
      </c>
      <c r="DT57" s="49" t="str">
        <f t="shared" si="132"/>
        <v/>
      </c>
      <c r="DU57" s="49" t="str">
        <f t="shared" si="132"/>
        <v/>
      </c>
      <c r="DV57" s="49" t="str">
        <f t="shared" si="132"/>
        <v/>
      </c>
      <c r="DW57" s="49" t="str">
        <f t="shared" si="132"/>
        <v/>
      </c>
      <c r="DX57" s="49" t="str">
        <f t="shared" si="132"/>
        <v/>
      </c>
      <c r="DY57" s="49" t="str">
        <f t="shared" si="132"/>
        <v/>
      </c>
      <c r="DZ57" s="183" t="str">
        <f t="shared" si="37"/>
        <v/>
      </c>
      <c r="EA57" s="49" t="str">
        <f t="shared" si="129"/>
        <v/>
      </c>
      <c r="EB57" s="49" t="str">
        <f t="shared" si="129"/>
        <v/>
      </c>
      <c r="EC57" s="49" t="str">
        <f t="shared" si="129"/>
        <v/>
      </c>
      <c r="ED57" s="49" t="str">
        <f t="shared" si="129"/>
        <v/>
      </c>
      <c r="EE57" s="49" t="str">
        <f t="shared" si="129"/>
        <v/>
      </c>
      <c r="EF57" s="49" t="str">
        <f t="shared" si="129"/>
        <v/>
      </c>
      <c r="EG57" s="49" t="str">
        <f t="shared" si="129"/>
        <v/>
      </c>
      <c r="EH57" s="49" t="str">
        <f t="shared" si="129"/>
        <v/>
      </c>
      <c r="EI57" s="49" t="str">
        <f t="shared" si="129"/>
        <v/>
      </c>
      <c r="EJ57" s="49" t="str">
        <f t="shared" si="129"/>
        <v/>
      </c>
      <c r="EK57" s="49" t="str">
        <f t="shared" si="129"/>
        <v/>
      </c>
      <c r="EL57" s="49" t="str">
        <f t="shared" si="129"/>
        <v/>
      </c>
      <c r="EM57" s="49" t="str">
        <f t="shared" si="129"/>
        <v/>
      </c>
      <c r="EN57" s="49" t="str">
        <f t="shared" si="129"/>
        <v/>
      </c>
      <c r="EO57" s="49" t="str">
        <f t="shared" si="129"/>
        <v/>
      </c>
      <c r="EP57" s="49" t="str">
        <f t="shared" si="129"/>
        <v/>
      </c>
      <c r="EQ57" s="49" t="str">
        <f t="shared" si="130"/>
        <v/>
      </c>
      <c r="ER57" s="49" t="str">
        <f t="shared" si="130"/>
        <v/>
      </c>
      <c r="ES57" s="49" t="str">
        <f t="shared" si="130"/>
        <v/>
      </c>
      <c r="ET57" s="49" t="str">
        <f t="shared" si="130"/>
        <v/>
      </c>
      <c r="EU57" s="49" t="str">
        <f t="shared" si="130"/>
        <v/>
      </c>
      <c r="EV57" s="49" t="str">
        <f t="shared" si="130"/>
        <v/>
      </c>
      <c r="EW57" s="49" t="str">
        <f t="shared" si="130"/>
        <v/>
      </c>
      <c r="EX57" s="49" t="str">
        <f t="shared" si="130"/>
        <v/>
      </c>
      <c r="EY57" s="49" t="str">
        <f t="shared" si="130"/>
        <v/>
      </c>
      <c r="EZ57" s="49" t="str">
        <f t="shared" si="130"/>
        <v/>
      </c>
      <c r="FA57" s="49" t="str">
        <f t="shared" si="130"/>
        <v/>
      </c>
      <c r="FB57" s="49" t="str">
        <f t="shared" si="130"/>
        <v/>
      </c>
      <c r="FC57" s="49" t="str">
        <f t="shared" si="130"/>
        <v/>
      </c>
      <c r="FD57" s="49" t="str">
        <f t="shared" si="130"/>
        <v/>
      </c>
      <c r="FE57" s="49" t="str">
        <f t="shared" si="128"/>
        <v/>
      </c>
      <c r="FF57" s="49" t="str">
        <f t="shared" si="119"/>
        <v/>
      </c>
      <c r="FG57" s="49" t="str">
        <f t="shared" si="119"/>
        <v/>
      </c>
      <c r="FH57" s="49" t="str">
        <f t="shared" si="119"/>
        <v/>
      </c>
      <c r="FI57" s="49" t="str">
        <f t="shared" si="119"/>
        <v/>
      </c>
      <c r="FJ57" s="49" t="str">
        <f t="shared" si="119"/>
        <v/>
      </c>
      <c r="FK57" s="49" t="str">
        <f t="shared" si="119"/>
        <v/>
      </c>
      <c r="FL57" s="49" t="str">
        <f t="shared" si="119"/>
        <v/>
      </c>
      <c r="FM57" s="49" t="str">
        <f t="shared" si="119"/>
        <v/>
      </c>
      <c r="FN57" s="49" t="str">
        <f t="shared" si="119"/>
        <v/>
      </c>
      <c r="FO57" s="49" t="str">
        <f t="shared" si="119"/>
        <v/>
      </c>
      <c r="FP57" s="49" t="str">
        <f t="shared" si="119"/>
        <v/>
      </c>
      <c r="FQ57" s="49" t="str">
        <f t="shared" si="108"/>
        <v/>
      </c>
      <c r="FR57" s="49" t="str">
        <f t="shared" si="108"/>
        <v/>
      </c>
      <c r="FS57" s="49" t="str">
        <f t="shared" si="108"/>
        <v/>
      </c>
      <c r="FT57" s="49" t="str">
        <f t="shared" si="108"/>
        <v/>
      </c>
      <c r="FU57" s="49" t="str">
        <f t="shared" si="108"/>
        <v/>
      </c>
      <c r="FV57" s="49" t="str">
        <f t="shared" si="108"/>
        <v/>
      </c>
      <c r="FW57" s="49" t="str">
        <f t="shared" si="108"/>
        <v/>
      </c>
      <c r="FX57" s="49" t="str">
        <f t="shared" si="108"/>
        <v/>
      </c>
      <c r="FY57" s="49" t="str">
        <f t="shared" si="108"/>
        <v/>
      </c>
      <c r="FZ57" s="49" t="str">
        <f t="shared" si="108"/>
        <v/>
      </c>
      <c r="GA57" s="49" t="str">
        <f t="shared" si="108"/>
        <v/>
      </c>
      <c r="GB57" s="49" t="str">
        <f t="shared" si="108"/>
        <v/>
      </c>
      <c r="GC57" s="49" t="str">
        <f t="shared" si="108"/>
        <v/>
      </c>
      <c r="GD57" s="49" t="str">
        <f t="shared" si="108"/>
        <v/>
      </c>
      <c r="GE57" s="49" t="str">
        <f t="shared" si="108"/>
        <v/>
      </c>
      <c r="GF57" s="49" t="str">
        <f t="shared" si="108"/>
        <v/>
      </c>
      <c r="GG57" s="49" t="str">
        <f t="shared" si="109"/>
        <v/>
      </c>
      <c r="GH57" s="49" t="str">
        <f t="shared" si="109"/>
        <v/>
      </c>
      <c r="GI57" s="49" t="str">
        <f t="shared" si="109"/>
        <v/>
      </c>
      <c r="GJ57" s="49" t="str">
        <f t="shared" si="109"/>
        <v/>
      </c>
      <c r="GK57" s="49" t="str">
        <f t="shared" si="109"/>
        <v/>
      </c>
      <c r="GL57" s="49" t="str">
        <f t="shared" si="109"/>
        <v/>
      </c>
      <c r="GM57" s="49" t="str">
        <f t="shared" si="109"/>
        <v/>
      </c>
      <c r="GN57" s="49" t="str">
        <f t="shared" si="109"/>
        <v/>
      </c>
      <c r="GO57" s="49" t="str">
        <f t="shared" si="109"/>
        <v/>
      </c>
      <c r="GP57" s="49" t="str">
        <f t="shared" si="109"/>
        <v/>
      </c>
      <c r="GQ57" s="49" t="str">
        <f t="shared" si="109"/>
        <v/>
      </c>
      <c r="GR57" s="49" t="str">
        <f t="shared" si="109"/>
        <v/>
      </c>
      <c r="GS57" s="49" t="str">
        <f t="shared" si="109"/>
        <v/>
      </c>
      <c r="GT57" s="49" t="str">
        <f t="shared" si="109"/>
        <v/>
      </c>
      <c r="GU57" s="49" t="str">
        <f t="shared" si="109"/>
        <v/>
      </c>
      <c r="GV57" s="49" t="str">
        <f t="shared" si="109"/>
        <v/>
      </c>
      <c r="GW57" s="49" t="str">
        <f t="shared" si="110"/>
        <v/>
      </c>
      <c r="GX57" s="49" t="str">
        <f t="shared" si="110"/>
        <v/>
      </c>
      <c r="GY57" s="49" t="str">
        <f t="shared" si="110"/>
        <v/>
      </c>
      <c r="GZ57" s="49" t="str">
        <f t="shared" si="110"/>
        <v/>
      </c>
      <c r="HA57" s="49" t="str">
        <f t="shared" si="110"/>
        <v/>
      </c>
      <c r="HB57" s="49" t="str">
        <f t="shared" si="110"/>
        <v/>
      </c>
      <c r="HC57" s="49" t="str">
        <f t="shared" si="110"/>
        <v/>
      </c>
      <c r="HD57" s="49" t="str">
        <f t="shared" si="110"/>
        <v/>
      </c>
      <c r="HE57" s="49" t="str">
        <f t="shared" si="110"/>
        <v/>
      </c>
      <c r="HF57" s="49" t="str">
        <f t="shared" si="110"/>
        <v/>
      </c>
      <c r="HG57" s="49" t="str">
        <f t="shared" si="110"/>
        <v/>
      </c>
      <c r="HH57" s="49" t="str">
        <f t="shared" si="110"/>
        <v/>
      </c>
      <c r="HI57" s="49" t="str">
        <f t="shared" si="110"/>
        <v/>
      </c>
      <c r="HJ57" s="49" t="str">
        <f t="shared" si="110"/>
        <v/>
      </c>
      <c r="HK57" s="49" t="str">
        <f t="shared" si="110"/>
        <v/>
      </c>
      <c r="HL57" s="49" t="str">
        <f t="shared" si="110"/>
        <v/>
      </c>
      <c r="HM57" s="49" t="str">
        <f t="shared" si="111"/>
        <v/>
      </c>
      <c r="HN57" s="49" t="str">
        <f t="shared" si="111"/>
        <v/>
      </c>
      <c r="HO57" s="49" t="str">
        <f t="shared" si="111"/>
        <v/>
      </c>
      <c r="HP57" s="49" t="str">
        <f t="shared" si="77"/>
        <v/>
      </c>
      <c r="HQ57" s="49" t="str">
        <f t="shared" si="77"/>
        <v/>
      </c>
      <c r="HR57" s="49" t="str">
        <f t="shared" si="46"/>
        <v/>
      </c>
      <c r="HS57" s="49" t="str">
        <f t="shared" si="16"/>
        <v/>
      </c>
      <c r="HT57" s="49" t="str">
        <f t="shared" si="16"/>
        <v/>
      </c>
      <c r="HU57" s="49" t="str">
        <f t="shared" si="16"/>
        <v/>
      </c>
      <c r="HV57" s="49" t="str">
        <f t="shared" si="16"/>
        <v/>
      </c>
      <c r="HW57" s="169" t="e">
        <f t="shared" si="106"/>
        <v>#N/A</v>
      </c>
      <c r="HX57" s="169" t="e">
        <f t="shared" si="106"/>
        <v>#N/A</v>
      </c>
      <c r="HY57" s="169" t="e">
        <f t="shared" si="106"/>
        <v>#N/A</v>
      </c>
      <c r="HZ57" s="169" t="e">
        <f t="shared" si="106"/>
        <v>#N/A</v>
      </c>
      <c r="IA57" s="169" t="e">
        <f t="shared" si="105"/>
        <v>#N/A</v>
      </c>
      <c r="IB57" s="169" t="e">
        <f t="shared" si="105"/>
        <v>#N/A</v>
      </c>
      <c r="IC57" s="169" t="e">
        <f t="shared" si="105"/>
        <v>#N/A</v>
      </c>
      <c r="ID57" s="169" t="e">
        <f t="shared" si="105"/>
        <v>#N/A</v>
      </c>
      <c r="IE57" s="169" t="e">
        <f t="shared" si="105"/>
        <v>#N/A</v>
      </c>
      <c r="IF57" s="169" t="e">
        <f t="shared" si="105"/>
        <v>#N/A</v>
      </c>
      <c r="IG57" s="169" t="e">
        <f t="shared" si="105"/>
        <v>#N/A</v>
      </c>
      <c r="IH57" s="169" t="e">
        <f t="shared" si="105"/>
        <v>#N/A</v>
      </c>
      <c r="II57" s="169" t="e">
        <f t="shared" si="105"/>
        <v>#N/A</v>
      </c>
      <c r="IJ57" s="169" t="e">
        <f t="shared" si="105"/>
        <v>#N/A</v>
      </c>
      <c r="IK57" s="169" t="e">
        <f t="shared" si="105"/>
        <v>#N/A</v>
      </c>
      <c r="IL57" s="169" t="e">
        <f t="shared" si="105"/>
        <v>#N/A</v>
      </c>
      <c r="IM57" s="169" t="e">
        <f t="shared" si="105"/>
        <v>#N/A</v>
      </c>
      <c r="IN57" s="169" t="e">
        <f t="shared" si="105"/>
        <v>#N/A</v>
      </c>
      <c r="IO57" s="169" t="e">
        <f t="shared" si="105"/>
        <v>#N/A</v>
      </c>
      <c r="IP57" s="169" t="e">
        <f t="shared" si="112"/>
        <v>#N/A</v>
      </c>
      <c r="IQ57" s="169" t="e">
        <f t="shared" si="112"/>
        <v>#N/A</v>
      </c>
      <c r="IR57" s="169" t="e">
        <f t="shared" si="112"/>
        <v>#N/A</v>
      </c>
      <c r="IS57" s="169" t="e">
        <f t="shared" si="112"/>
        <v>#N/A</v>
      </c>
      <c r="IT57" s="169" t="e">
        <f t="shared" si="112"/>
        <v>#N/A</v>
      </c>
      <c r="IU57" s="169" t="e">
        <f t="shared" si="112"/>
        <v>#N/A</v>
      </c>
      <c r="IV57" s="169" t="e">
        <f t="shared" si="112"/>
        <v>#N/A</v>
      </c>
      <c r="IW57" s="169" t="e">
        <f t="shared" si="112"/>
        <v>#N/A</v>
      </c>
      <c r="IX57" s="169" t="e">
        <f t="shared" si="112"/>
        <v>#N/A</v>
      </c>
      <c r="IY57" s="169" t="e">
        <f t="shared" si="112"/>
        <v>#N/A</v>
      </c>
      <c r="IZ57" s="169" t="e">
        <f t="shared" si="112"/>
        <v>#N/A</v>
      </c>
      <c r="JA57" s="169" t="e">
        <f t="shared" si="112"/>
        <v>#N/A</v>
      </c>
      <c r="JB57" s="169" t="e">
        <f t="shared" si="112"/>
        <v>#N/A</v>
      </c>
      <c r="JC57" s="169" t="e">
        <f t="shared" si="112"/>
        <v>#N/A</v>
      </c>
      <c r="JD57" s="169" t="e">
        <f t="shared" si="112"/>
        <v>#N/A</v>
      </c>
      <c r="JE57" s="169" t="e">
        <f t="shared" si="120"/>
        <v>#N/A</v>
      </c>
      <c r="JF57" s="169" t="e">
        <f t="shared" si="120"/>
        <v>#N/A</v>
      </c>
      <c r="JG57" s="169" t="e">
        <f t="shared" si="120"/>
        <v>#N/A</v>
      </c>
      <c r="JH57" s="169" t="e">
        <f t="shared" si="120"/>
        <v>#N/A</v>
      </c>
      <c r="JI57" s="169" t="e">
        <f t="shared" si="120"/>
        <v>#N/A</v>
      </c>
      <c r="JJ57" s="169" t="e">
        <f t="shared" si="120"/>
        <v>#N/A</v>
      </c>
      <c r="JK57" s="169" t="e">
        <f t="shared" si="120"/>
        <v>#N/A</v>
      </c>
      <c r="JL57" s="169" t="e">
        <f t="shared" si="120"/>
        <v>#N/A</v>
      </c>
      <c r="JM57" s="169" t="e">
        <f t="shared" si="120"/>
        <v>#N/A</v>
      </c>
      <c r="JN57" s="169" t="e">
        <f t="shared" si="120"/>
        <v>#N/A</v>
      </c>
      <c r="JO57" s="169" t="e">
        <f t="shared" si="120"/>
        <v>#N/A</v>
      </c>
      <c r="JP57" s="169" t="e">
        <f t="shared" si="120"/>
        <v>#N/A</v>
      </c>
      <c r="JQ57" s="169" t="e">
        <f t="shared" si="120"/>
        <v>#N/A</v>
      </c>
      <c r="JR57" s="169" t="e">
        <f t="shared" si="120"/>
        <v>#N/A</v>
      </c>
      <c r="JS57" s="169" t="e">
        <f t="shared" si="120"/>
        <v>#N/A</v>
      </c>
      <c r="JT57" s="169" t="e">
        <f t="shared" si="113"/>
        <v>#N/A</v>
      </c>
      <c r="JU57" s="169" t="e">
        <f t="shared" si="113"/>
        <v>#N/A</v>
      </c>
      <c r="JV57" s="169" t="e">
        <f t="shared" si="113"/>
        <v>#N/A</v>
      </c>
      <c r="JW57" s="169" t="e">
        <f t="shared" si="113"/>
        <v>#N/A</v>
      </c>
      <c r="JX57" s="169" t="e">
        <f t="shared" si="113"/>
        <v>#N/A</v>
      </c>
      <c r="JY57" s="169" t="e">
        <f t="shared" si="113"/>
        <v>#N/A</v>
      </c>
      <c r="JZ57" s="169" t="e">
        <f t="shared" si="113"/>
        <v>#N/A</v>
      </c>
      <c r="KA57" s="169" t="e">
        <f t="shared" si="113"/>
        <v>#N/A</v>
      </c>
      <c r="KB57" s="169" t="e">
        <f t="shared" si="113"/>
        <v>#N/A</v>
      </c>
      <c r="KC57" s="169" t="e">
        <f t="shared" si="113"/>
        <v>#N/A</v>
      </c>
      <c r="KD57" s="169" t="e">
        <f t="shared" si="113"/>
        <v>#N/A</v>
      </c>
      <c r="KE57" s="169" t="e">
        <f t="shared" si="113"/>
        <v>#N/A</v>
      </c>
      <c r="KF57" s="169" t="e">
        <f t="shared" si="113"/>
        <v>#N/A</v>
      </c>
      <c r="KG57" s="169" t="e">
        <f t="shared" si="113"/>
        <v>#N/A</v>
      </c>
      <c r="KH57" s="169" t="e">
        <f t="shared" si="113"/>
        <v>#N/A</v>
      </c>
      <c r="KI57" s="169" t="e">
        <f t="shared" si="113"/>
        <v>#N/A</v>
      </c>
      <c r="KJ57" s="169" t="e">
        <f t="shared" si="121"/>
        <v>#N/A</v>
      </c>
      <c r="KK57" s="169" t="e">
        <f t="shared" si="121"/>
        <v>#N/A</v>
      </c>
      <c r="KL57" s="169" t="e">
        <f t="shared" si="121"/>
        <v>#N/A</v>
      </c>
      <c r="KM57" s="169" t="e">
        <f t="shared" si="121"/>
        <v>#N/A</v>
      </c>
      <c r="KN57" s="169" t="e">
        <f t="shared" si="121"/>
        <v>#N/A</v>
      </c>
      <c r="KO57" s="169" t="e">
        <f t="shared" si="121"/>
        <v>#N/A</v>
      </c>
      <c r="KP57" s="169" t="e">
        <f t="shared" si="121"/>
        <v>#N/A</v>
      </c>
      <c r="KQ57" s="169" t="e">
        <f t="shared" si="121"/>
        <v>#N/A</v>
      </c>
      <c r="KR57" s="169" t="e">
        <f t="shared" si="121"/>
        <v>#N/A</v>
      </c>
      <c r="KS57" s="169" t="e">
        <f t="shared" si="121"/>
        <v>#N/A</v>
      </c>
      <c r="KT57" s="169" t="e">
        <f t="shared" si="121"/>
        <v>#N/A</v>
      </c>
      <c r="KU57" s="169" t="e">
        <f t="shared" si="121"/>
        <v>#N/A</v>
      </c>
      <c r="KV57" s="169" t="e">
        <f t="shared" si="121"/>
        <v>#N/A</v>
      </c>
      <c r="KW57" s="169" t="e">
        <f t="shared" si="121"/>
        <v>#N/A</v>
      </c>
      <c r="KX57" s="169" t="e">
        <f t="shared" si="121"/>
        <v>#N/A</v>
      </c>
      <c r="KY57" s="169" t="e">
        <f t="shared" si="121"/>
        <v>#N/A</v>
      </c>
      <c r="KZ57" s="169" t="e">
        <f t="shared" si="114"/>
        <v>#N/A</v>
      </c>
      <c r="LA57" s="169" t="e">
        <f t="shared" si="114"/>
        <v>#N/A</v>
      </c>
      <c r="LB57" s="169" t="e">
        <f t="shared" si="114"/>
        <v>#N/A</v>
      </c>
      <c r="LC57" s="169" t="e">
        <f t="shared" si="114"/>
        <v>#N/A</v>
      </c>
      <c r="LD57" s="169" t="e">
        <f t="shared" si="114"/>
        <v>#N/A</v>
      </c>
      <c r="LE57" s="169" t="e">
        <f t="shared" si="114"/>
        <v>#N/A</v>
      </c>
      <c r="LF57" s="169" t="e">
        <f t="shared" si="114"/>
        <v>#N/A</v>
      </c>
      <c r="LG57" s="169" t="e">
        <f t="shared" si="114"/>
        <v>#N/A</v>
      </c>
      <c r="LH57" s="169" t="e">
        <f t="shared" si="114"/>
        <v>#N/A</v>
      </c>
      <c r="LI57" s="169" t="e">
        <f t="shared" si="114"/>
        <v>#N/A</v>
      </c>
      <c r="LJ57" s="169" t="e">
        <f t="shared" si="114"/>
        <v>#N/A</v>
      </c>
      <c r="LK57" s="169" t="e">
        <f t="shared" si="114"/>
        <v>#N/A</v>
      </c>
      <c r="LL57" s="169" t="e">
        <f t="shared" si="114"/>
        <v>#N/A</v>
      </c>
      <c r="LM57" s="169" t="e">
        <f t="shared" si="114"/>
        <v>#N/A</v>
      </c>
      <c r="LN57" s="169" t="e">
        <f t="shared" si="114"/>
        <v>#N/A</v>
      </c>
      <c r="LO57" s="169" t="e">
        <f t="shared" si="122"/>
        <v>#N/A</v>
      </c>
      <c r="LP57" s="169" t="e">
        <f t="shared" si="122"/>
        <v>#N/A</v>
      </c>
      <c r="LQ57" s="169" t="e">
        <f t="shared" si="123"/>
        <v>#N/A</v>
      </c>
      <c r="LR57" s="169" t="e">
        <f t="shared" si="123"/>
        <v>#N/A</v>
      </c>
      <c r="LS57" s="169" t="e">
        <f t="shared" si="123"/>
        <v>#N/A</v>
      </c>
      <c r="LT57" s="169" t="e">
        <f t="shared" si="123"/>
        <v>#N/A</v>
      </c>
      <c r="LU57" s="169" t="e">
        <f t="shared" si="123"/>
        <v>#N/A</v>
      </c>
      <c r="LV57" s="169" t="e">
        <f t="shared" si="123"/>
        <v>#N/A</v>
      </c>
      <c r="LW57" s="169" t="e">
        <f t="shared" si="123"/>
        <v>#N/A</v>
      </c>
      <c r="LX57" s="169" t="e">
        <f t="shared" si="123"/>
        <v>#N/A</v>
      </c>
      <c r="LY57" s="169" t="e">
        <f t="shared" si="123"/>
        <v>#N/A</v>
      </c>
      <c r="LZ57" s="169" t="e">
        <f t="shared" si="123"/>
        <v>#N/A</v>
      </c>
      <c r="MA57" s="169" t="e">
        <f t="shared" si="123"/>
        <v>#N/A</v>
      </c>
      <c r="MB57" s="169" t="e">
        <f t="shared" si="123"/>
        <v>#N/A</v>
      </c>
      <c r="MC57" s="169" t="e">
        <f t="shared" si="123"/>
        <v>#N/A</v>
      </c>
      <c r="MD57" s="169" t="e">
        <f t="shared" si="123"/>
        <v>#N/A</v>
      </c>
      <c r="ME57" s="169" t="e">
        <f t="shared" si="123"/>
        <v>#N/A</v>
      </c>
      <c r="MF57" s="169" t="e">
        <f t="shared" si="115"/>
        <v>#N/A</v>
      </c>
      <c r="MG57" s="169" t="e">
        <f t="shared" si="115"/>
        <v>#N/A</v>
      </c>
      <c r="MH57" s="169" t="e">
        <f t="shared" si="115"/>
        <v>#N/A</v>
      </c>
      <c r="MI57" s="169" t="e">
        <f t="shared" si="115"/>
        <v>#N/A</v>
      </c>
      <c r="MJ57" s="169" t="e">
        <f t="shared" si="115"/>
        <v>#N/A</v>
      </c>
      <c r="MK57" s="169" t="e">
        <f t="shared" si="115"/>
        <v>#N/A</v>
      </c>
      <c r="ML57" s="169" t="e">
        <f t="shared" si="115"/>
        <v>#N/A</v>
      </c>
      <c r="MM57" s="169" t="e">
        <f t="shared" si="115"/>
        <v>#N/A</v>
      </c>
      <c r="MN57" s="169" t="e">
        <f t="shared" si="115"/>
        <v>#N/A</v>
      </c>
      <c r="MO57" s="169" t="e">
        <f t="shared" si="115"/>
        <v>#N/A</v>
      </c>
      <c r="MP57" s="169" t="e">
        <f t="shared" si="115"/>
        <v>#N/A</v>
      </c>
      <c r="MQ57" s="169" t="e">
        <f t="shared" si="115"/>
        <v>#N/A</v>
      </c>
      <c r="MR57" s="169" t="e">
        <f t="shared" si="115"/>
        <v>#N/A</v>
      </c>
      <c r="MS57" s="169" t="e">
        <f t="shared" si="115"/>
        <v>#N/A</v>
      </c>
      <c r="MT57" s="169" t="e">
        <f t="shared" si="115"/>
        <v>#N/A</v>
      </c>
      <c r="MU57" s="169" t="e">
        <f t="shared" si="115"/>
        <v>#N/A</v>
      </c>
      <c r="MV57" s="169" t="e">
        <f t="shared" si="124"/>
        <v>#N/A</v>
      </c>
      <c r="MW57" s="169" t="e">
        <f t="shared" si="124"/>
        <v>#N/A</v>
      </c>
      <c r="MX57" s="169" t="e">
        <f t="shared" si="124"/>
        <v>#N/A</v>
      </c>
      <c r="MY57" s="169" t="e">
        <f t="shared" si="124"/>
        <v>#N/A</v>
      </c>
      <c r="MZ57" s="169" t="e">
        <f t="shared" si="124"/>
        <v>#N/A</v>
      </c>
      <c r="NA57" s="169" t="e">
        <f t="shared" si="124"/>
        <v>#N/A</v>
      </c>
      <c r="NB57" s="169" t="e">
        <f t="shared" si="124"/>
        <v>#N/A</v>
      </c>
      <c r="NC57" s="169" t="e">
        <f t="shared" si="124"/>
        <v>#N/A</v>
      </c>
      <c r="ND57" s="169" t="e">
        <f t="shared" si="124"/>
        <v>#N/A</v>
      </c>
      <c r="NE57" s="169" t="e">
        <f t="shared" si="124"/>
        <v>#N/A</v>
      </c>
      <c r="NF57" s="169" t="e">
        <f t="shared" si="124"/>
        <v>#N/A</v>
      </c>
      <c r="NG57" s="169" t="e">
        <f t="shared" si="124"/>
        <v>#N/A</v>
      </c>
      <c r="NH57" s="169" t="e">
        <f t="shared" si="124"/>
        <v>#N/A</v>
      </c>
      <c r="NI57" s="169" t="e">
        <f t="shared" si="124"/>
        <v>#N/A</v>
      </c>
      <c r="NJ57" s="169" t="e">
        <f t="shared" si="124"/>
        <v>#N/A</v>
      </c>
      <c r="NK57" s="169" t="e">
        <f t="shared" si="124"/>
        <v>#N/A</v>
      </c>
      <c r="NL57" s="169" t="e">
        <f t="shared" si="116"/>
        <v>#N/A</v>
      </c>
      <c r="NM57" s="169" t="e">
        <f t="shared" si="116"/>
        <v>#N/A</v>
      </c>
      <c r="NN57" s="169" t="e">
        <f t="shared" si="116"/>
        <v>#N/A</v>
      </c>
      <c r="NO57" s="169" t="e">
        <f t="shared" si="116"/>
        <v>#N/A</v>
      </c>
      <c r="NP57" s="169" t="e">
        <f t="shared" si="116"/>
        <v>#N/A</v>
      </c>
      <c r="NQ57" s="169" t="e">
        <f t="shared" si="116"/>
        <v>#N/A</v>
      </c>
      <c r="NR57" s="169" t="e">
        <f t="shared" si="116"/>
        <v>#N/A</v>
      </c>
      <c r="NS57" s="169" t="e">
        <f t="shared" si="116"/>
        <v>#N/A</v>
      </c>
      <c r="NT57" s="169" t="e">
        <f t="shared" si="116"/>
        <v>#N/A</v>
      </c>
      <c r="NU57" s="169" t="e">
        <f t="shared" si="116"/>
        <v>#N/A</v>
      </c>
      <c r="NV57" s="169" t="e">
        <f t="shared" si="116"/>
        <v>#N/A</v>
      </c>
      <c r="NW57" s="169" t="e">
        <f t="shared" si="116"/>
        <v>#N/A</v>
      </c>
      <c r="NX57" s="169" t="e">
        <f t="shared" si="116"/>
        <v>#N/A</v>
      </c>
      <c r="NY57" s="169" t="e">
        <f t="shared" si="116"/>
        <v>#N/A</v>
      </c>
      <c r="NZ57" s="169" t="e">
        <f t="shared" si="116"/>
        <v>#N/A</v>
      </c>
      <c r="OA57" s="169" t="e">
        <f t="shared" si="125"/>
        <v>#N/A</v>
      </c>
      <c r="OB57" s="169" t="e">
        <f t="shared" si="125"/>
        <v>#N/A</v>
      </c>
      <c r="OC57" s="169" t="e">
        <f t="shared" si="126"/>
        <v>#N/A</v>
      </c>
      <c r="OD57" s="169" t="e">
        <f t="shared" si="126"/>
        <v>#N/A</v>
      </c>
      <c r="OE57" s="169" t="e">
        <f t="shared" si="126"/>
        <v>#N/A</v>
      </c>
      <c r="OF57" s="169" t="e">
        <f t="shared" si="126"/>
        <v>#N/A</v>
      </c>
      <c r="OG57" s="169" t="e">
        <f t="shared" si="126"/>
        <v>#N/A</v>
      </c>
      <c r="OH57" s="169" t="e">
        <f t="shared" si="126"/>
        <v>#N/A</v>
      </c>
      <c r="OI57" s="169" t="e">
        <f t="shared" si="126"/>
        <v>#N/A</v>
      </c>
      <c r="OJ57" s="169" t="e">
        <f t="shared" si="126"/>
        <v>#N/A</v>
      </c>
      <c r="OK57" s="169" t="e">
        <f t="shared" si="126"/>
        <v>#N/A</v>
      </c>
      <c r="OL57" s="169" t="e">
        <f t="shared" si="126"/>
        <v>#N/A</v>
      </c>
      <c r="OM57" s="169" t="e">
        <f t="shared" si="126"/>
        <v>#N/A</v>
      </c>
      <c r="ON57" s="169" t="e">
        <f t="shared" si="126"/>
        <v>#N/A</v>
      </c>
      <c r="OO57" s="169" t="e">
        <f t="shared" si="126"/>
        <v>#N/A</v>
      </c>
      <c r="OP57" s="169" t="e">
        <f t="shared" si="126"/>
        <v>#N/A</v>
      </c>
      <c r="OQ57" s="169" t="e">
        <f t="shared" si="126"/>
        <v>#N/A</v>
      </c>
      <c r="OR57" s="169" t="e">
        <f t="shared" si="117"/>
        <v>#N/A</v>
      </c>
      <c r="OS57" s="169" t="e">
        <f t="shared" si="117"/>
        <v>#N/A</v>
      </c>
      <c r="OT57" s="169" t="e">
        <f t="shared" si="117"/>
        <v>#N/A</v>
      </c>
      <c r="OU57" s="169" t="e">
        <f t="shared" si="117"/>
        <v>#N/A</v>
      </c>
      <c r="OV57" s="169" t="e">
        <f t="shared" si="117"/>
        <v>#N/A</v>
      </c>
      <c r="OW57" s="169" t="e">
        <f t="shared" si="117"/>
        <v>#N/A</v>
      </c>
      <c r="OX57" s="169" t="e">
        <f t="shared" si="117"/>
        <v>#N/A</v>
      </c>
      <c r="OY57" s="169" t="e">
        <f t="shared" si="117"/>
        <v>#N/A</v>
      </c>
      <c r="OZ57" s="169" t="e">
        <f t="shared" si="117"/>
        <v>#N/A</v>
      </c>
      <c r="PA57" s="169" t="e">
        <f t="shared" si="117"/>
        <v>#N/A</v>
      </c>
      <c r="PB57" s="169" t="e">
        <f t="shared" si="117"/>
        <v>#N/A</v>
      </c>
      <c r="PC57" s="169" t="e">
        <f t="shared" si="117"/>
        <v>#N/A</v>
      </c>
      <c r="PD57" s="169" t="e">
        <f t="shared" si="117"/>
        <v>#N/A</v>
      </c>
      <c r="PE57" s="169" t="e">
        <f t="shared" si="117"/>
        <v>#N/A</v>
      </c>
      <c r="PF57" s="169" t="e">
        <f t="shared" si="117"/>
        <v>#N/A</v>
      </c>
      <c r="PG57" s="169" t="e">
        <f t="shared" si="117"/>
        <v>#N/A</v>
      </c>
      <c r="PH57" s="169" t="e">
        <f t="shared" si="127"/>
        <v>#N/A</v>
      </c>
      <c r="PI57" s="169" t="e">
        <f t="shared" si="127"/>
        <v>#N/A</v>
      </c>
      <c r="PJ57" s="169" t="e">
        <f t="shared" si="127"/>
        <v>#N/A</v>
      </c>
      <c r="PK57" s="169" t="e">
        <f t="shared" si="127"/>
        <v>#N/A</v>
      </c>
      <c r="PL57" s="169" t="e">
        <f t="shared" si="127"/>
        <v>#N/A</v>
      </c>
      <c r="PM57" s="169" t="e">
        <f t="shared" si="127"/>
        <v>#N/A</v>
      </c>
      <c r="PN57" s="169" t="e">
        <f t="shared" si="127"/>
        <v>#N/A</v>
      </c>
      <c r="PO57" s="169" t="e">
        <f t="shared" si="127"/>
        <v>#N/A</v>
      </c>
    </row>
    <row r="58" spans="1:431" hidden="1" x14ac:dyDescent="0.75">
      <c r="A58" s="390"/>
      <c r="B58" s="396" t="str">
        <f>IF($R58="","",ROUND(_xlfn.NORM.INV(ABS(VLOOKUP($T$1,VLookups!$A$43:$B$44,2,FALSE)-B$2),$N58,$R58),0))</f>
        <v/>
      </c>
      <c r="C58" s="403" t="str">
        <f t="shared" si="96"/>
        <v/>
      </c>
      <c r="D58" s="404" t="str">
        <f t="shared" si="97"/>
        <v/>
      </c>
      <c r="E58" s="109"/>
      <c r="F58" s="117"/>
      <c r="G58" s="122" t="str">
        <f t="shared" si="32"/>
        <v/>
      </c>
      <c r="H58" s="95"/>
      <c r="I58" s="122" t="str">
        <f t="shared" si="33"/>
        <v/>
      </c>
      <c r="J58" s="117"/>
      <c r="K58" s="110"/>
      <c r="L58" s="124" t="str">
        <f t="shared" si="0"/>
        <v/>
      </c>
      <c r="M58" s="124" t="str">
        <f t="shared" si="1"/>
        <v/>
      </c>
      <c r="N58" s="73" t="str">
        <f t="shared" si="34"/>
        <v/>
      </c>
      <c r="O58" s="23"/>
      <c r="P58" s="57"/>
      <c r="Q58" s="280"/>
      <c r="R58" s="74" t="str">
        <f>IF(AND(G58&gt;0,H58&gt;0,I58&gt;0),IF(ISBLANK(Q58),IF(ISBLANK(O58),"",(I58-G58)*VLOOKUP(O58,VLookups!$A$4:$B$13,2,FALSE)),Q58),"")</f>
        <v/>
      </c>
      <c r="S58" s="75" t="str">
        <f t="shared" si="2"/>
        <v/>
      </c>
      <c r="T58" s="95"/>
      <c r="U58" s="270" t="str">
        <f>IF(AND(T58&gt;0,H58&gt;0,NOT(R58="")),ABS(VLOOKUP($T$1,VLookups!$A$43:$B$44,2,FALSE)-_xlfn.NORM.DIST(T58,N58,R58,TRUE)),"")</f>
        <v/>
      </c>
      <c r="V58" s="94" t="str">
        <f>IF(AND($G58&gt;0,$H58&gt;0,$I58&gt;0,NOT(ISBLANK($O58))),_xlfn.NORM.INV(ABS(VLOOKUP($T$1,VLookups!$A$43:$B$44,2,FALSE)-V$3),$N58,$R58),"")</f>
        <v/>
      </c>
      <c r="W58" s="93" t="str">
        <f>IF(AND($G58&gt;0,$H58&gt;0,$I58&gt;0,NOT(ISBLANK($O58))),_xlfn.NORM.INV(ABS(VLOOKUP($T$1,VLookups!$A$43:$B$44,2,FALSE)-W$3),$N58,$R58),"")</f>
        <v/>
      </c>
      <c r="X58" s="94" t="str">
        <f>IF(AND($G58&gt;0,$H58&gt;0,$I58&gt;0,NOT(ISBLANK($O58))),_xlfn.NORM.INV(ABS(VLOOKUP($T$1,VLookups!$A$43:$B$44,2,FALSE)-X$3),$N58,$R58),"")</f>
        <v/>
      </c>
      <c r="Y58" s="93" t="str">
        <f>IF(AND($G58&gt;0,$H58&gt;0,$I58&gt;0,NOT(ISBLANK($O58))),_xlfn.NORM.INV(ABS(VLOOKUP($T$1,VLookups!$A$43:$B$44,2,FALSE)-Y$3),$N58,$R58),"")</f>
        <v/>
      </c>
      <c r="Z58" s="94" t="str">
        <f>IF(AND($G58&gt;0,$H58&gt;0,$I58&gt;0,NOT(ISBLANK($O58))),_xlfn.NORM.INV(ABS(VLOOKUP($T$1,VLookups!$A$43:$B$44,2,FALSE)-Z$3),$N58,$R58),"")</f>
        <v/>
      </c>
      <c r="AA58" s="93" t="str">
        <f>IF(AND($G58&gt;0,$H58&gt;0,$I58&gt;0,NOT(ISBLANK($O58))),_xlfn.NORM.INV(ABS(VLOOKUP($T$1,VLookups!$A$43:$B$44,2,FALSE)-AA$3),$N58,$R58),"")</f>
        <v/>
      </c>
      <c r="AB58" s="5"/>
      <c r="AC58" s="168" t="str">
        <f t="shared" si="35"/>
        <v/>
      </c>
      <c r="AD58" s="49" t="str">
        <f t="shared" si="137"/>
        <v/>
      </c>
      <c r="AE58" s="49" t="str">
        <f t="shared" si="137"/>
        <v/>
      </c>
      <c r="AF58" s="49" t="str">
        <f t="shared" si="137"/>
        <v/>
      </c>
      <c r="AG58" s="49" t="str">
        <f t="shared" si="137"/>
        <v/>
      </c>
      <c r="AH58" s="49" t="str">
        <f t="shared" si="137"/>
        <v/>
      </c>
      <c r="AI58" s="49" t="str">
        <f t="shared" si="137"/>
        <v/>
      </c>
      <c r="AJ58" s="49" t="str">
        <f t="shared" si="137"/>
        <v/>
      </c>
      <c r="AK58" s="49" t="str">
        <f t="shared" si="137"/>
        <v/>
      </c>
      <c r="AL58" s="49" t="str">
        <f t="shared" si="137"/>
        <v/>
      </c>
      <c r="AM58" s="49" t="str">
        <f t="shared" si="137"/>
        <v/>
      </c>
      <c r="AN58" s="49" t="str">
        <f t="shared" si="137"/>
        <v/>
      </c>
      <c r="AO58" s="49" t="str">
        <f t="shared" si="137"/>
        <v/>
      </c>
      <c r="AP58" s="49" t="str">
        <f t="shared" si="137"/>
        <v/>
      </c>
      <c r="AQ58" s="49" t="str">
        <f t="shared" si="137"/>
        <v/>
      </c>
      <c r="AR58" s="49" t="str">
        <f t="shared" si="137"/>
        <v/>
      </c>
      <c r="AS58" s="49" t="str">
        <f t="shared" si="137"/>
        <v/>
      </c>
      <c r="AT58" s="49" t="str">
        <f t="shared" si="133"/>
        <v/>
      </c>
      <c r="AU58" s="49" t="str">
        <f t="shared" si="133"/>
        <v/>
      </c>
      <c r="AV58" s="49" t="str">
        <f t="shared" si="133"/>
        <v/>
      </c>
      <c r="AW58" s="49" t="str">
        <f t="shared" si="133"/>
        <v/>
      </c>
      <c r="AX58" s="49" t="str">
        <f t="shared" si="133"/>
        <v/>
      </c>
      <c r="AY58" s="49" t="str">
        <f t="shared" si="133"/>
        <v/>
      </c>
      <c r="AZ58" s="49" t="str">
        <f t="shared" si="133"/>
        <v/>
      </c>
      <c r="BA58" s="49" t="str">
        <f t="shared" si="133"/>
        <v/>
      </c>
      <c r="BB58" s="49" t="str">
        <f t="shared" si="133"/>
        <v/>
      </c>
      <c r="BC58" s="49" t="str">
        <f t="shared" si="133"/>
        <v/>
      </c>
      <c r="BD58" s="49" t="str">
        <f t="shared" si="133"/>
        <v/>
      </c>
      <c r="BE58" s="49" t="str">
        <f t="shared" si="133"/>
        <v/>
      </c>
      <c r="BF58" s="49" t="str">
        <f t="shared" si="133"/>
        <v/>
      </c>
      <c r="BG58" s="49" t="str">
        <f t="shared" si="133"/>
        <v/>
      </c>
      <c r="BH58" s="49" t="str">
        <f t="shared" si="133"/>
        <v/>
      </c>
      <c r="BI58" s="49" t="str">
        <f t="shared" si="134"/>
        <v/>
      </c>
      <c r="BJ58" s="49" t="str">
        <f t="shared" si="134"/>
        <v/>
      </c>
      <c r="BK58" s="49" t="str">
        <f t="shared" si="134"/>
        <v/>
      </c>
      <c r="BL58" s="49" t="str">
        <f t="shared" si="134"/>
        <v/>
      </c>
      <c r="BM58" s="49" t="str">
        <f t="shared" si="134"/>
        <v/>
      </c>
      <c r="BN58" s="49" t="str">
        <f t="shared" si="134"/>
        <v/>
      </c>
      <c r="BO58" s="49" t="str">
        <f t="shared" si="134"/>
        <v/>
      </c>
      <c r="BP58" s="49" t="str">
        <f t="shared" si="134"/>
        <v/>
      </c>
      <c r="BQ58" s="49" t="str">
        <f t="shared" si="134"/>
        <v/>
      </c>
      <c r="BR58" s="49" t="str">
        <f t="shared" si="134"/>
        <v/>
      </c>
      <c r="BS58" s="49" t="str">
        <f t="shared" si="134"/>
        <v/>
      </c>
      <c r="BT58" s="49" t="str">
        <f t="shared" si="134"/>
        <v/>
      </c>
      <c r="BU58" s="49" t="str">
        <f t="shared" si="134"/>
        <v/>
      </c>
      <c r="BV58" s="49" t="str">
        <f t="shared" si="134"/>
        <v/>
      </c>
      <c r="BW58" s="49" t="str">
        <f t="shared" si="134"/>
        <v/>
      </c>
      <c r="BX58" s="49" t="str">
        <f t="shared" si="134"/>
        <v/>
      </c>
      <c r="BY58" s="49" t="str">
        <f t="shared" si="131"/>
        <v/>
      </c>
      <c r="BZ58" s="49" t="str">
        <f t="shared" si="131"/>
        <v/>
      </c>
      <c r="CA58" s="49" t="str">
        <f t="shared" si="131"/>
        <v/>
      </c>
      <c r="CB58" s="49" t="str">
        <f t="shared" si="131"/>
        <v/>
      </c>
      <c r="CC58" s="49" t="str">
        <f t="shared" si="131"/>
        <v/>
      </c>
      <c r="CD58" s="49" t="str">
        <f t="shared" si="131"/>
        <v/>
      </c>
      <c r="CE58" s="49" t="str">
        <f t="shared" si="131"/>
        <v/>
      </c>
      <c r="CF58" s="49" t="str">
        <f t="shared" si="131"/>
        <v/>
      </c>
      <c r="CG58" s="49" t="str">
        <f t="shared" si="131"/>
        <v/>
      </c>
      <c r="CH58" s="49" t="str">
        <f t="shared" si="131"/>
        <v/>
      </c>
      <c r="CI58" s="49" t="str">
        <f t="shared" si="131"/>
        <v/>
      </c>
      <c r="CJ58" s="49" t="str">
        <f t="shared" si="131"/>
        <v/>
      </c>
      <c r="CK58" s="49" t="str">
        <f t="shared" si="131"/>
        <v/>
      </c>
      <c r="CL58" s="49" t="str">
        <f t="shared" si="131"/>
        <v/>
      </c>
      <c r="CM58" s="49" t="str">
        <f t="shared" si="131"/>
        <v/>
      </c>
      <c r="CN58" s="49" t="str">
        <f t="shared" si="135"/>
        <v/>
      </c>
      <c r="CO58" s="49" t="str">
        <f t="shared" si="135"/>
        <v/>
      </c>
      <c r="CP58" s="49" t="str">
        <f t="shared" si="135"/>
        <v/>
      </c>
      <c r="CQ58" s="49" t="str">
        <f t="shared" si="135"/>
        <v/>
      </c>
      <c r="CR58" s="49" t="str">
        <f t="shared" si="135"/>
        <v/>
      </c>
      <c r="CS58" s="49" t="str">
        <f t="shared" si="135"/>
        <v/>
      </c>
      <c r="CT58" s="49" t="str">
        <f t="shared" si="135"/>
        <v/>
      </c>
      <c r="CU58" s="49" t="str">
        <f t="shared" si="135"/>
        <v/>
      </c>
      <c r="CV58" s="49" t="str">
        <f t="shared" si="135"/>
        <v/>
      </c>
      <c r="CW58" s="49" t="str">
        <f t="shared" si="135"/>
        <v/>
      </c>
      <c r="CX58" s="49" t="str">
        <f t="shared" si="135"/>
        <v/>
      </c>
      <c r="CY58" s="49" t="str">
        <f t="shared" si="135"/>
        <v/>
      </c>
      <c r="CZ58" s="49" t="str">
        <f t="shared" si="135"/>
        <v/>
      </c>
      <c r="DA58" s="49" t="str">
        <f t="shared" si="135"/>
        <v/>
      </c>
      <c r="DB58" s="49" t="str">
        <f t="shared" si="135"/>
        <v/>
      </c>
      <c r="DC58" s="49" t="str">
        <f t="shared" si="135"/>
        <v/>
      </c>
      <c r="DD58" s="49" t="str">
        <f t="shared" si="136"/>
        <v/>
      </c>
      <c r="DE58" s="49" t="str">
        <f t="shared" si="136"/>
        <v/>
      </c>
      <c r="DF58" s="49" t="str">
        <f t="shared" si="136"/>
        <v/>
      </c>
      <c r="DG58" s="49" t="str">
        <f t="shared" si="136"/>
        <v/>
      </c>
      <c r="DH58" s="49" t="str">
        <f t="shared" si="136"/>
        <v/>
      </c>
      <c r="DI58" s="49" t="str">
        <f t="shared" si="136"/>
        <v/>
      </c>
      <c r="DJ58" s="49" t="str">
        <f t="shared" si="136"/>
        <v/>
      </c>
      <c r="DK58" s="49" t="str">
        <f t="shared" si="136"/>
        <v/>
      </c>
      <c r="DL58" s="49" t="str">
        <f t="shared" si="136"/>
        <v/>
      </c>
      <c r="DM58" s="49" t="str">
        <f t="shared" si="136"/>
        <v/>
      </c>
      <c r="DN58" s="49" t="str">
        <f t="shared" si="136"/>
        <v/>
      </c>
      <c r="DO58" s="49" t="str">
        <f t="shared" si="136"/>
        <v/>
      </c>
      <c r="DP58" s="49" t="str">
        <f t="shared" si="136"/>
        <v/>
      </c>
      <c r="DQ58" s="49" t="str">
        <f t="shared" si="136"/>
        <v/>
      </c>
      <c r="DR58" s="49" t="str">
        <f t="shared" si="136"/>
        <v/>
      </c>
      <c r="DS58" s="49" t="str">
        <f t="shared" si="136"/>
        <v/>
      </c>
      <c r="DT58" s="49" t="str">
        <f t="shared" si="132"/>
        <v/>
      </c>
      <c r="DU58" s="49" t="str">
        <f t="shared" si="132"/>
        <v/>
      </c>
      <c r="DV58" s="49" t="str">
        <f t="shared" si="132"/>
        <v/>
      </c>
      <c r="DW58" s="49" t="str">
        <f t="shared" si="132"/>
        <v/>
      </c>
      <c r="DX58" s="49" t="str">
        <f t="shared" si="132"/>
        <v/>
      </c>
      <c r="DY58" s="49" t="str">
        <f t="shared" si="132"/>
        <v/>
      </c>
      <c r="DZ58" s="183" t="str">
        <f t="shared" si="37"/>
        <v/>
      </c>
      <c r="EA58" s="49" t="str">
        <f t="shared" si="129"/>
        <v/>
      </c>
      <c r="EB58" s="49" t="str">
        <f t="shared" si="129"/>
        <v/>
      </c>
      <c r="EC58" s="49" t="str">
        <f t="shared" si="129"/>
        <v/>
      </c>
      <c r="ED58" s="49" t="str">
        <f t="shared" si="129"/>
        <v/>
      </c>
      <c r="EE58" s="49" t="str">
        <f t="shared" si="129"/>
        <v/>
      </c>
      <c r="EF58" s="49" t="str">
        <f t="shared" si="129"/>
        <v/>
      </c>
      <c r="EG58" s="49" t="str">
        <f t="shared" si="129"/>
        <v/>
      </c>
      <c r="EH58" s="49" t="str">
        <f t="shared" si="129"/>
        <v/>
      </c>
      <c r="EI58" s="49" t="str">
        <f t="shared" si="129"/>
        <v/>
      </c>
      <c r="EJ58" s="49" t="str">
        <f t="shared" si="129"/>
        <v/>
      </c>
      <c r="EK58" s="49" t="str">
        <f t="shared" si="129"/>
        <v/>
      </c>
      <c r="EL58" s="49" t="str">
        <f t="shared" si="129"/>
        <v/>
      </c>
      <c r="EM58" s="49" t="str">
        <f t="shared" si="129"/>
        <v/>
      </c>
      <c r="EN58" s="49" t="str">
        <f t="shared" si="129"/>
        <v/>
      </c>
      <c r="EO58" s="49" t="str">
        <f t="shared" si="129"/>
        <v/>
      </c>
      <c r="EP58" s="49" t="str">
        <f t="shared" si="129"/>
        <v/>
      </c>
      <c r="EQ58" s="49" t="str">
        <f t="shared" si="130"/>
        <v/>
      </c>
      <c r="ER58" s="49" t="str">
        <f t="shared" si="130"/>
        <v/>
      </c>
      <c r="ES58" s="49" t="str">
        <f t="shared" si="130"/>
        <v/>
      </c>
      <c r="ET58" s="49" t="str">
        <f t="shared" si="130"/>
        <v/>
      </c>
      <c r="EU58" s="49" t="str">
        <f t="shared" si="130"/>
        <v/>
      </c>
      <c r="EV58" s="49" t="str">
        <f t="shared" si="130"/>
        <v/>
      </c>
      <c r="EW58" s="49" t="str">
        <f t="shared" si="130"/>
        <v/>
      </c>
      <c r="EX58" s="49" t="str">
        <f t="shared" si="130"/>
        <v/>
      </c>
      <c r="EY58" s="49" t="str">
        <f t="shared" si="130"/>
        <v/>
      </c>
      <c r="EZ58" s="49" t="str">
        <f t="shared" si="130"/>
        <v/>
      </c>
      <c r="FA58" s="49" t="str">
        <f t="shared" si="130"/>
        <v/>
      </c>
      <c r="FB58" s="49" t="str">
        <f t="shared" si="130"/>
        <v/>
      </c>
      <c r="FC58" s="49" t="str">
        <f t="shared" si="130"/>
        <v/>
      </c>
      <c r="FD58" s="49" t="str">
        <f t="shared" si="130"/>
        <v/>
      </c>
      <c r="FE58" s="49" t="str">
        <f t="shared" si="128"/>
        <v/>
      </c>
      <c r="FF58" s="49" t="str">
        <f t="shared" si="119"/>
        <v/>
      </c>
      <c r="FG58" s="49" t="str">
        <f t="shared" si="119"/>
        <v/>
      </c>
      <c r="FH58" s="49" t="str">
        <f t="shared" si="119"/>
        <v/>
      </c>
      <c r="FI58" s="49" t="str">
        <f t="shared" si="119"/>
        <v/>
      </c>
      <c r="FJ58" s="49" t="str">
        <f t="shared" si="119"/>
        <v/>
      </c>
      <c r="FK58" s="49" t="str">
        <f t="shared" si="119"/>
        <v/>
      </c>
      <c r="FL58" s="49" t="str">
        <f t="shared" si="119"/>
        <v/>
      </c>
      <c r="FM58" s="49" t="str">
        <f t="shared" si="119"/>
        <v/>
      </c>
      <c r="FN58" s="49" t="str">
        <f t="shared" si="119"/>
        <v/>
      </c>
      <c r="FO58" s="49" t="str">
        <f t="shared" si="119"/>
        <v/>
      </c>
      <c r="FP58" s="49" t="str">
        <f t="shared" si="119"/>
        <v/>
      </c>
      <c r="FQ58" s="49" t="str">
        <f t="shared" si="108"/>
        <v/>
      </c>
      <c r="FR58" s="49" t="str">
        <f t="shared" si="108"/>
        <v/>
      </c>
      <c r="FS58" s="49" t="str">
        <f t="shared" si="108"/>
        <v/>
      </c>
      <c r="FT58" s="49" t="str">
        <f t="shared" si="108"/>
        <v/>
      </c>
      <c r="FU58" s="49" t="str">
        <f t="shared" si="108"/>
        <v/>
      </c>
      <c r="FV58" s="49" t="str">
        <f t="shared" si="108"/>
        <v/>
      </c>
      <c r="FW58" s="49" t="str">
        <f t="shared" si="108"/>
        <v/>
      </c>
      <c r="FX58" s="49" t="str">
        <f t="shared" si="108"/>
        <v/>
      </c>
      <c r="FY58" s="49" t="str">
        <f t="shared" si="108"/>
        <v/>
      </c>
      <c r="FZ58" s="49" t="str">
        <f t="shared" si="108"/>
        <v/>
      </c>
      <c r="GA58" s="49" t="str">
        <f t="shared" si="108"/>
        <v/>
      </c>
      <c r="GB58" s="49" t="str">
        <f t="shared" si="108"/>
        <v/>
      </c>
      <c r="GC58" s="49" t="str">
        <f t="shared" si="108"/>
        <v/>
      </c>
      <c r="GD58" s="49" t="str">
        <f t="shared" si="108"/>
        <v/>
      </c>
      <c r="GE58" s="49" t="str">
        <f t="shared" si="108"/>
        <v/>
      </c>
      <c r="GF58" s="49" t="str">
        <f t="shared" si="108"/>
        <v/>
      </c>
      <c r="GG58" s="49" t="str">
        <f t="shared" si="109"/>
        <v/>
      </c>
      <c r="GH58" s="49" t="str">
        <f t="shared" si="109"/>
        <v/>
      </c>
      <c r="GI58" s="49" t="str">
        <f t="shared" si="109"/>
        <v/>
      </c>
      <c r="GJ58" s="49" t="str">
        <f t="shared" si="109"/>
        <v/>
      </c>
      <c r="GK58" s="49" t="str">
        <f t="shared" si="109"/>
        <v/>
      </c>
      <c r="GL58" s="49" t="str">
        <f t="shared" si="109"/>
        <v/>
      </c>
      <c r="GM58" s="49" t="str">
        <f t="shared" si="109"/>
        <v/>
      </c>
      <c r="GN58" s="49" t="str">
        <f t="shared" si="109"/>
        <v/>
      </c>
      <c r="GO58" s="49" t="str">
        <f t="shared" si="109"/>
        <v/>
      </c>
      <c r="GP58" s="49" t="str">
        <f t="shared" si="109"/>
        <v/>
      </c>
      <c r="GQ58" s="49" t="str">
        <f t="shared" si="109"/>
        <v/>
      </c>
      <c r="GR58" s="49" t="str">
        <f t="shared" si="109"/>
        <v/>
      </c>
      <c r="GS58" s="49" t="str">
        <f t="shared" si="109"/>
        <v/>
      </c>
      <c r="GT58" s="49" t="str">
        <f t="shared" si="109"/>
        <v/>
      </c>
      <c r="GU58" s="49" t="str">
        <f t="shared" si="109"/>
        <v/>
      </c>
      <c r="GV58" s="49" t="str">
        <f t="shared" si="109"/>
        <v/>
      </c>
      <c r="GW58" s="49" t="str">
        <f t="shared" si="110"/>
        <v/>
      </c>
      <c r="GX58" s="49" t="str">
        <f t="shared" si="110"/>
        <v/>
      </c>
      <c r="GY58" s="49" t="str">
        <f t="shared" si="110"/>
        <v/>
      </c>
      <c r="GZ58" s="49" t="str">
        <f t="shared" si="110"/>
        <v/>
      </c>
      <c r="HA58" s="49" t="str">
        <f t="shared" si="110"/>
        <v/>
      </c>
      <c r="HB58" s="49" t="str">
        <f t="shared" si="110"/>
        <v/>
      </c>
      <c r="HC58" s="49" t="str">
        <f t="shared" si="110"/>
        <v/>
      </c>
      <c r="HD58" s="49" t="str">
        <f t="shared" si="110"/>
        <v/>
      </c>
      <c r="HE58" s="49" t="str">
        <f t="shared" si="110"/>
        <v/>
      </c>
      <c r="HF58" s="49" t="str">
        <f t="shared" si="110"/>
        <v/>
      </c>
      <c r="HG58" s="49" t="str">
        <f t="shared" si="110"/>
        <v/>
      </c>
      <c r="HH58" s="49" t="str">
        <f t="shared" si="110"/>
        <v/>
      </c>
      <c r="HI58" s="49" t="str">
        <f t="shared" si="110"/>
        <v/>
      </c>
      <c r="HJ58" s="49" t="str">
        <f t="shared" si="110"/>
        <v/>
      </c>
      <c r="HK58" s="49" t="str">
        <f t="shared" si="110"/>
        <v/>
      </c>
      <c r="HL58" s="49" t="str">
        <f t="shared" si="110"/>
        <v/>
      </c>
      <c r="HM58" s="49" t="str">
        <f t="shared" si="111"/>
        <v/>
      </c>
      <c r="HN58" s="49" t="str">
        <f t="shared" si="111"/>
        <v/>
      </c>
      <c r="HO58" s="49" t="str">
        <f t="shared" si="111"/>
        <v/>
      </c>
      <c r="HP58" s="49" t="str">
        <f t="shared" si="77"/>
        <v/>
      </c>
      <c r="HQ58" s="49" t="str">
        <f t="shared" si="77"/>
        <v/>
      </c>
      <c r="HR58" s="49" t="str">
        <f t="shared" si="46"/>
        <v/>
      </c>
      <c r="HS58" s="49" t="str">
        <f t="shared" si="16"/>
        <v/>
      </c>
      <c r="HT58" s="49" t="str">
        <f t="shared" si="16"/>
        <v/>
      </c>
      <c r="HU58" s="49" t="str">
        <f t="shared" si="16"/>
        <v/>
      </c>
      <c r="HV58" s="49" t="str">
        <f t="shared" si="16"/>
        <v/>
      </c>
      <c r="HW58" s="169" t="e">
        <f t="shared" si="106"/>
        <v>#N/A</v>
      </c>
      <c r="HX58" s="169" t="e">
        <f t="shared" si="106"/>
        <v>#N/A</v>
      </c>
      <c r="HY58" s="169" t="e">
        <f t="shared" si="106"/>
        <v>#N/A</v>
      </c>
      <c r="HZ58" s="169" t="e">
        <f t="shared" si="106"/>
        <v>#N/A</v>
      </c>
      <c r="IA58" s="169" t="e">
        <f t="shared" si="105"/>
        <v>#N/A</v>
      </c>
      <c r="IB58" s="169" t="e">
        <f t="shared" si="105"/>
        <v>#N/A</v>
      </c>
      <c r="IC58" s="169" t="e">
        <f t="shared" si="105"/>
        <v>#N/A</v>
      </c>
      <c r="ID58" s="169" t="e">
        <f t="shared" si="105"/>
        <v>#N/A</v>
      </c>
      <c r="IE58" s="169" t="e">
        <f t="shared" si="105"/>
        <v>#N/A</v>
      </c>
      <c r="IF58" s="169" t="e">
        <f t="shared" si="105"/>
        <v>#N/A</v>
      </c>
      <c r="IG58" s="169" t="e">
        <f t="shared" si="105"/>
        <v>#N/A</v>
      </c>
      <c r="IH58" s="169" t="e">
        <f t="shared" si="105"/>
        <v>#N/A</v>
      </c>
      <c r="II58" s="169" t="e">
        <f t="shared" si="105"/>
        <v>#N/A</v>
      </c>
      <c r="IJ58" s="169" t="e">
        <f t="shared" si="105"/>
        <v>#N/A</v>
      </c>
      <c r="IK58" s="169" t="e">
        <f t="shared" si="105"/>
        <v>#N/A</v>
      </c>
      <c r="IL58" s="169" t="e">
        <f t="shared" si="105"/>
        <v>#N/A</v>
      </c>
      <c r="IM58" s="169" t="e">
        <f t="shared" si="105"/>
        <v>#N/A</v>
      </c>
      <c r="IN58" s="169" t="e">
        <f t="shared" si="105"/>
        <v>#N/A</v>
      </c>
      <c r="IO58" s="169" t="e">
        <f t="shared" si="105"/>
        <v>#N/A</v>
      </c>
      <c r="IP58" s="169" t="e">
        <f t="shared" si="112"/>
        <v>#N/A</v>
      </c>
      <c r="IQ58" s="169" t="e">
        <f t="shared" si="112"/>
        <v>#N/A</v>
      </c>
      <c r="IR58" s="169" t="e">
        <f t="shared" si="112"/>
        <v>#N/A</v>
      </c>
      <c r="IS58" s="169" t="e">
        <f t="shared" si="112"/>
        <v>#N/A</v>
      </c>
      <c r="IT58" s="169" t="e">
        <f t="shared" si="112"/>
        <v>#N/A</v>
      </c>
      <c r="IU58" s="169" t="e">
        <f t="shared" si="112"/>
        <v>#N/A</v>
      </c>
      <c r="IV58" s="169" t="e">
        <f t="shared" si="112"/>
        <v>#N/A</v>
      </c>
      <c r="IW58" s="169" t="e">
        <f t="shared" si="112"/>
        <v>#N/A</v>
      </c>
      <c r="IX58" s="169" t="e">
        <f t="shared" si="112"/>
        <v>#N/A</v>
      </c>
      <c r="IY58" s="169" t="e">
        <f t="shared" si="112"/>
        <v>#N/A</v>
      </c>
      <c r="IZ58" s="169" t="e">
        <f t="shared" si="112"/>
        <v>#N/A</v>
      </c>
      <c r="JA58" s="169" t="e">
        <f t="shared" si="112"/>
        <v>#N/A</v>
      </c>
      <c r="JB58" s="169" t="e">
        <f t="shared" si="112"/>
        <v>#N/A</v>
      </c>
      <c r="JC58" s="169" t="e">
        <f t="shared" si="112"/>
        <v>#N/A</v>
      </c>
      <c r="JD58" s="169" t="e">
        <f t="shared" si="112"/>
        <v>#N/A</v>
      </c>
      <c r="JE58" s="169" t="e">
        <f t="shared" si="120"/>
        <v>#N/A</v>
      </c>
      <c r="JF58" s="169" t="e">
        <f t="shared" si="120"/>
        <v>#N/A</v>
      </c>
      <c r="JG58" s="169" t="e">
        <f t="shared" si="120"/>
        <v>#N/A</v>
      </c>
      <c r="JH58" s="169" t="e">
        <f t="shared" si="120"/>
        <v>#N/A</v>
      </c>
      <c r="JI58" s="169" t="e">
        <f t="shared" si="120"/>
        <v>#N/A</v>
      </c>
      <c r="JJ58" s="169" t="e">
        <f t="shared" si="120"/>
        <v>#N/A</v>
      </c>
      <c r="JK58" s="169" t="e">
        <f t="shared" si="120"/>
        <v>#N/A</v>
      </c>
      <c r="JL58" s="169" t="e">
        <f t="shared" si="120"/>
        <v>#N/A</v>
      </c>
      <c r="JM58" s="169" t="e">
        <f t="shared" si="120"/>
        <v>#N/A</v>
      </c>
      <c r="JN58" s="169" t="e">
        <f t="shared" si="120"/>
        <v>#N/A</v>
      </c>
      <c r="JO58" s="169" t="e">
        <f t="shared" si="120"/>
        <v>#N/A</v>
      </c>
      <c r="JP58" s="169" t="e">
        <f t="shared" si="120"/>
        <v>#N/A</v>
      </c>
      <c r="JQ58" s="169" t="e">
        <f t="shared" si="120"/>
        <v>#N/A</v>
      </c>
      <c r="JR58" s="169" t="e">
        <f t="shared" si="120"/>
        <v>#N/A</v>
      </c>
      <c r="JS58" s="169" t="e">
        <f t="shared" si="120"/>
        <v>#N/A</v>
      </c>
      <c r="JT58" s="169" t="e">
        <f t="shared" si="113"/>
        <v>#N/A</v>
      </c>
      <c r="JU58" s="169" t="e">
        <f t="shared" si="113"/>
        <v>#N/A</v>
      </c>
      <c r="JV58" s="169" t="e">
        <f t="shared" si="113"/>
        <v>#N/A</v>
      </c>
      <c r="JW58" s="169" t="e">
        <f t="shared" si="113"/>
        <v>#N/A</v>
      </c>
      <c r="JX58" s="169" t="e">
        <f t="shared" si="113"/>
        <v>#N/A</v>
      </c>
      <c r="JY58" s="169" t="e">
        <f t="shared" si="113"/>
        <v>#N/A</v>
      </c>
      <c r="JZ58" s="169" t="e">
        <f t="shared" si="113"/>
        <v>#N/A</v>
      </c>
      <c r="KA58" s="169" t="e">
        <f t="shared" si="113"/>
        <v>#N/A</v>
      </c>
      <c r="KB58" s="169" t="e">
        <f t="shared" si="113"/>
        <v>#N/A</v>
      </c>
      <c r="KC58" s="169" t="e">
        <f t="shared" si="113"/>
        <v>#N/A</v>
      </c>
      <c r="KD58" s="169" t="e">
        <f t="shared" si="113"/>
        <v>#N/A</v>
      </c>
      <c r="KE58" s="169" t="e">
        <f t="shared" si="113"/>
        <v>#N/A</v>
      </c>
      <c r="KF58" s="169" t="e">
        <f t="shared" si="113"/>
        <v>#N/A</v>
      </c>
      <c r="KG58" s="169" t="e">
        <f t="shared" si="113"/>
        <v>#N/A</v>
      </c>
      <c r="KH58" s="169" t="e">
        <f t="shared" si="113"/>
        <v>#N/A</v>
      </c>
      <c r="KI58" s="169" t="e">
        <f t="shared" si="113"/>
        <v>#N/A</v>
      </c>
      <c r="KJ58" s="169" t="e">
        <f t="shared" si="121"/>
        <v>#N/A</v>
      </c>
      <c r="KK58" s="169" t="e">
        <f t="shared" si="121"/>
        <v>#N/A</v>
      </c>
      <c r="KL58" s="169" t="e">
        <f t="shared" si="121"/>
        <v>#N/A</v>
      </c>
      <c r="KM58" s="169" t="e">
        <f t="shared" si="121"/>
        <v>#N/A</v>
      </c>
      <c r="KN58" s="169" t="e">
        <f t="shared" si="121"/>
        <v>#N/A</v>
      </c>
      <c r="KO58" s="169" t="e">
        <f t="shared" si="121"/>
        <v>#N/A</v>
      </c>
      <c r="KP58" s="169" t="e">
        <f t="shared" si="121"/>
        <v>#N/A</v>
      </c>
      <c r="KQ58" s="169" t="e">
        <f t="shared" si="121"/>
        <v>#N/A</v>
      </c>
      <c r="KR58" s="169" t="e">
        <f t="shared" si="121"/>
        <v>#N/A</v>
      </c>
      <c r="KS58" s="169" t="e">
        <f t="shared" si="121"/>
        <v>#N/A</v>
      </c>
      <c r="KT58" s="169" t="e">
        <f t="shared" si="121"/>
        <v>#N/A</v>
      </c>
      <c r="KU58" s="169" t="e">
        <f t="shared" si="121"/>
        <v>#N/A</v>
      </c>
      <c r="KV58" s="169" t="e">
        <f t="shared" si="121"/>
        <v>#N/A</v>
      </c>
      <c r="KW58" s="169" t="e">
        <f t="shared" si="121"/>
        <v>#N/A</v>
      </c>
      <c r="KX58" s="169" t="e">
        <f t="shared" si="121"/>
        <v>#N/A</v>
      </c>
      <c r="KY58" s="169" t="e">
        <f t="shared" si="121"/>
        <v>#N/A</v>
      </c>
      <c r="KZ58" s="169" t="e">
        <f t="shared" si="114"/>
        <v>#N/A</v>
      </c>
      <c r="LA58" s="169" t="e">
        <f t="shared" si="114"/>
        <v>#N/A</v>
      </c>
      <c r="LB58" s="169" t="e">
        <f t="shared" si="114"/>
        <v>#N/A</v>
      </c>
      <c r="LC58" s="169" t="e">
        <f t="shared" si="114"/>
        <v>#N/A</v>
      </c>
      <c r="LD58" s="169" t="e">
        <f t="shared" si="114"/>
        <v>#N/A</v>
      </c>
      <c r="LE58" s="169" t="e">
        <f t="shared" si="114"/>
        <v>#N/A</v>
      </c>
      <c r="LF58" s="169" t="e">
        <f t="shared" si="114"/>
        <v>#N/A</v>
      </c>
      <c r="LG58" s="169" t="e">
        <f t="shared" si="114"/>
        <v>#N/A</v>
      </c>
      <c r="LH58" s="169" t="e">
        <f t="shared" si="114"/>
        <v>#N/A</v>
      </c>
      <c r="LI58" s="169" t="e">
        <f t="shared" si="114"/>
        <v>#N/A</v>
      </c>
      <c r="LJ58" s="169" t="e">
        <f t="shared" si="114"/>
        <v>#N/A</v>
      </c>
      <c r="LK58" s="169" t="e">
        <f t="shared" si="114"/>
        <v>#N/A</v>
      </c>
      <c r="LL58" s="169" t="e">
        <f t="shared" si="114"/>
        <v>#N/A</v>
      </c>
      <c r="LM58" s="169" t="e">
        <f t="shared" si="114"/>
        <v>#N/A</v>
      </c>
      <c r="LN58" s="169" t="e">
        <f t="shared" si="114"/>
        <v>#N/A</v>
      </c>
      <c r="LO58" s="169" t="e">
        <f t="shared" si="122"/>
        <v>#N/A</v>
      </c>
      <c r="LP58" s="169" t="e">
        <f t="shared" si="122"/>
        <v>#N/A</v>
      </c>
      <c r="LQ58" s="169" t="e">
        <f t="shared" si="123"/>
        <v>#N/A</v>
      </c>
      <c r="LR58" s="169" t="e">
        <f t="shared" si="123"/>
        <v>#N/A</v>
      </c>
      <c r="LS58" s="169" t="e">
        <f t="shared" si="123"/>
        <v>#N/A</v>
      </c>
      <c r="LT58" s="169" t="e">
        <f t="shared" si="123"/>
        <v>#N/A</v>
      </c>
      <c r="LU58" s="169" t="e">
        <f t="shared" si="123"/>
        <v>#N/A</v>
      </c>
      <c r="LV58" s="169" t="e">
        <f t="shared" si="123"/>
        <v>#N/A</v>
      </c>
      <c r="LW58" s="169" t="e">
        <f t="shared" si="123"/>
        <v>#N/A</v>
      </c>
      <c r="LX58" s="169" t="e">
        <f t="shared" si="123"/>
        <v>#N/A</v>
      </c>
      <c r="LY58" s="169" t="e">
        <f t="shared" si="123"/>
        <v>#N/A</v>
      </c>
      <c r="LZ58" s="169" t="e">
        <f t="shared" si="123"/>
        <v>#N/A</v>
      </c>
      <c r="MA58" s="169" t="e">
        <f t="shared" si="123"/>
        <v>#N/A</v>
      </c>
      <c r="MB58" s="169" t="e">
        <f t="shared" si="123"/>
        <v>#N/A</v>
      </c>
      <c r="MC58" s="169" t="e">
        <f t="shared" si="123"/>
        <v>#N/A</v>
      </c>
      <c r="MD58" s="169" t="e">
        <f t="shared" si="123"/>
        <v>#N/A</v>
      </c>
      <c r="ME58" s="169" t="e">
        <f t="shared" si="123"/>
        <v>#N/A</v>
      </c>
      <c r="MF58" s="169" t="e">
        <f t="shared" si="115"/>
        <v>#N/A</v>
      </c>
      <c r="MG58" s="169" t="e">
        <f t="shared" si="115"/>
        <v>#N/A</v>
      </c>
      <c r="MH58" s="169" t="e">
        <f t="shared" si="115"/>
        <v>#N/A</v>
      </c>
      <c r="MI58" s="169" t="e">
        <f t="shared" si="115"/>
        <v>#N/A</v>
      </c>
      <c r="MJ58" s="169" t="e">
        <f t="shared" si="115"/>
        <v>#N/A</v>
      </c>
      <c r="MK58" s="169" t="e">
        <f t="shared" si="115"/>
        <v>#N/A</v>
      </c>
      <c r="ML58" s="169" t="e">
        <f t="shared" si="115"/>
        <v>#N/A</v>
      </c>
      <c r="MM58" s="169" t="e">
        <f t="shared" si="115"/>
        <v>#N/A</v>
      </c>
      <c r="MN58" s="169" t="e">
        <f t="shared" si="115"/>
        <v>#N/A</v>
      </c>
      <c r="MO58" s="169" t="e">
        <f t="shared" si="115"/>
        <v>#N/A</v>
      </c>
      <c r="MP58" s="169" t="e">
        <f t="shared" si="115"/>
        <v>#N/A</v>
      </c>
      <c r="MQ58" s="169" t="e">
        <f t="shared" si="115"/>
        <v>#N/A</v>
      </c>
      <c r="MR58" s="169" t="e">
        <f t="shared" si="115"/>
        <v>#N/A</v>
      </c>
      <c r="MS58" s="169" t="e">
        <f t="shared" si="115"/>
        <v>#N/A</v>
      </c>
      <c r="MT58" s="169" t="e">
        <f t="shared" si="115"/>
        <v>#N/A</v>
      </c>
      <c r="MU58" s="169" t="e">
        <f t="shared" si="115"/>
        <v>#N/A</v>
      </c>
      <c r="MV58" s="169" t="e">
        <f t="shared" si="124"/>
        <v>#N/A</v>
      </c>
      <c r="MW58" s="169" t="e">
        <f t="shared" si="124"/>
        <v>#N/A</v>
      </c>
      <c r="MX58" s="169" t="e">
        <f t="shared" si="124"/>
        <v>#N/A</v>
      </c>
      <c r="MY58" s="169" t="e">
        <f t="shared" si="124"/>
        <v>#N/A</v>
      </c>
      <c r="MZ58" s="169" t="e">
        <f t="shared" si="124"/>
        <v>#N/A</v>
      </c>
      <c r="NA58" s="169" t="e">
        <f t="shared" si="124"/>
        <v>#N/A</v>
      </c>
      <c r="NB58" s="169" t="e">
        <f t="shared" si="124"/>
        <v>#N/A</v>
      </c>
      <c r="NC58" s="169" t="e">
        <f t="shared" si="124"/>
        <v>#N/A</v>
      </c>
      <c r="ND58" s="169" t="e">
        <f t="shared" si="124"/>
        <v>#N/A</v>
      </c>
      <c r="NE58" s="169" t="e">
        <f t="shared" si="124"/>
        <v>#N/A</v>
      </c>
      <c r="NF58" s="169" t="e">
        <f t="shared" si="124"/>
        <v>#N/A</v>
      </c>
      <c r="NG58" s="169" t="e">
        <f t="shared" si="124"/>
        <v>#N/A</v>
      </c>
      <c r="NH58" s="169" t="e">
        <f t="shared" si="124"/>
        <v>#N/A</v>
      </c>
      <c r="NI58" s="169" t="e">
        <f t="shared" si="124"/>
        <v>#N/A</v>
      </c>
      <c r="NJ58" s="169" t="e">
        <f t="shared" si="124"/>
        <v>#N/A</v>
      </c>
      <c r="NK58" s="169" t="e">
        <f t="shared" si="124"/>
        <v>#N/A</v>
      </c>
      <c r="NL58" s="169" t="e">
        <f t="shared" si="116"/>
        <v>#N/A</v>
      </c>
      <c r="NM58" s="169" t="e">
        <f t="shared" si="116"/>
        <v>#N/A</v>
      </c>
      <c r="NN58" s="169" t="e">
        <f t="shared" si="116"/>
        <v>#N/A</v>
      </c>
      <c r="NO58" s="169" t="e">
        <f t="shared" si="116"/>
        <v>#N/A</v>
      </c>
      <c r="NP58" s="169" t="e">
        <f t="shared" si="116"/>
        <v>#N/A</v>
      </c>
      <c r="NQ58" s="169" t="e">
        <f t="shared" si="116"/>
        <v>#N/A</v>
      </c>
      <c r="NR58" s="169" t="e">
        <f t="shared" si="116"/>
        <v>#N/A</v>
      </c>
      <c r="NS58" s="169" t="e">
        <f t="shared" si="116"/>
        <v>#N/A</v>
      </c>
      <c r="NT58" s="169" t="e">
        <f t="shared" si="116"/>
        <v>#N/A</v>
      </c>
      <c r="NU58" s="169" t="e">
        <f t="shared" si="116"/>
        <v>#N/A</v>
      </c>
      <c r="NV58" s="169" t="e">
        <f t="shared" si="116"/>
        <v>#N/A</v>
      </c>
      <c r="NW58" s="169" t="e">
        <f t="shared" si="116"/>
        <v>#N/A</v>
      </c>
      <c r="NX58" s="169" t="e">
        <f t="shared" si="116"/>
        <v>#N/A</v>
      </c>
      <c r="NY58" s="169" t="e">
        <f t="shared" si="116"/>
        <v>#N/A</v>
      </c>
      <c r="NZ58" s="169" t="e">
        <f t="shared" si="116"/>
        <v>#N/A</v>
      </c>
      <c r="OA58" s="169" t="e">
        <f t="shared" si="125"/>
        <v>#N/A</v>
      </c>
      <c r="OB58" s="169" t="e">
        <f t="shared" si="125"/>
        <v>#N/A</v>
      </c>
      <c r="OC58" s="169" t="e">
        <f t="shared" si="126"/>
        <v>#N/A</v>
      </c>
      <c r="OD58" s="169" t="e">
        <f t="shared" si="126"/>
        <v>#N/A</v>
      </c>
      <c r="OE58" s="169" t="e">
        <f t="shared" si="126"/>
        <v>#N/A</v>
      </c>
      <c r="OF58" s="169" t="e">
        <f t="shared" si="126"/>
        <v>#N/A</v>
      </c>
      <c r="OG58" s="169" t="e">
        <f t="shared" si="126"/>
        <v>#N/A</v>
      </c>
      <c r="OH58" s="169" t="e">
        <f t="shared" si="126"/>
        <v>#N/A</v>
      </c>
      <c r="OI58" s="169" t="e">
        <f t="shared" si="126"/>
        <v>#N/A</v>
      </c>
      <c r="OJ58" s="169" t="e">
        <f t="shared" si="126"/>
        <v>#N/A</v>
      </c>
      <c r="OK58" s="169" t="e">
        <f t="shared" si="126"/>
        <v>#N/A</v>
      </c>
      <c r="OL58" s="169" t="e">
        <f t="shared" si="126"/>
        <v>#N/A</v>
      </c>
      <c r="OM58" s="169" t="e">
        <f t="shared" si="126"/>
        <v>#N/A</v>
      </c>
      <c r="ON58" s="169" t="e">
        <f t="shared" si="126"/>
        <v>#N/A</v>
      </c>
      <c r="OO58" s="169" t="e">
        <f t="shared" si="126"/>
        <v>#N/A</v>
      </c>
      <c r="OP58" s="169" t="e">
        <f t="shared" si="126"/>
        <v>#N/A</v>
      </c>
      <c r="OQ58" s="169" t="e">
        <f t="shared" si="126"/>
        <v>#N/A</v>
      </c>
      <c r="OR58" s="169" t="e">
        <f t="shared" si="117"/>
        <v>#N/A</v>
      </c>
      <c r="OS58" s="169" t="e">
        <f t="shared" si="117"/>
        <v>#N/A</v>
      </c>
      <c r="OT58" s="169" t="e">
        <f t="shared" si="117"/>
        <v>#N/A</v>
      </c>
      <c r="OU58" s="169" t="e">
        <f t="shared" si="117"/>
        <v>#N/A</v>
      </c>
      <c r="OV58" s="169" t="e">
        <f t="shared" si="117"/>
        <v>#N/A</v>
      </c>
      <c r="OW58" s="169" t="e">
        <f t="shared" si="117"/>
        <v>#N/A</v>
      </c>
      <c r="OX58" s="169" t="e">
        <f t="shared" si="117"/>
        <v>#N/A</v>
      </c>
      <c r="OY58" s="169" t="e">
        <f t="shared" si="117"/>
        <v>#N/A</v>
      </c>
      <c r="OZ58" s="169" t="e">
        <f t="shared" si="117"/>
        <v>#N/A</v>
      </c>
      <c r="PA58" s="169" t="e">
        <f t="shared" si="117"/>
        <v>#N/A</v>
      </c>
      <c r="PB58" s="169" t="e">
        <f t="shared" si="117"/>
        <v>#N/A</v>
      </c>
      <c r="PC58" s="169" t="e">
        <f t="shared" si="117"/>
        <v>#N/A</v>
      </c>
      <c r="PD58" s="169" t="e">
        <f t="shared" si="117"/>
        <v>#N/A</v>
      </c>
      <c r="PE58" s="169" t="e">
        <f t="shared" si="117"/>
        <v>#N/A</v>
      </c>
      <c r="PF58" s="169" t="e">
        <f t="shared" si="117"/>
        <v>#N/A</v>
      </c>
      <c r="PG58" s="169" t="e">
        <f t="shared" si="117"/>
        <v>#N/A</v>
      </c>
      <c r="PH58" s="169" t="e">
        <f t="shared" si="127"/>
        <v>#N/A</v>
      </c>
      <c r="PI58" s="169" t="e">
        <f t="shared" si="127"/>
        <v>#N/A</v>
      </c>
      <c r="PJ58" s="169" t="e">
        <f t="shared" si="127"/>
        <v>#N/A</v>
      </c>
      <c r="PK58" s="169" t="e">
        <f t="shared" si="127"/>
        <v>#N/A</v>
      </c>
      <c r="PL58" s="169" t="e">
        <f t="shared" si="127"/>
        <v>#N/A</v>
      </c>
      <c r="PM58" s="169" t="e">
        <f t="shared" si="127"/>
        <v>#N/A</v>
      </c>
      <c r="PN58" s="169" t="e">
        <f t="shared" si="127"/>
        <v>#N/A</v>
      </c>
      <c r="PO58" s="169" t="e">
        <f t="shared" si="127"/>
        <v>#N/A</v>
      </c>
    </row>
    <row r="59" spans="1:431" hidden="1" x14ac:dyDescent="0.75">
      <c r="A59" s="390"/>
      <c r="B59" s="396" t="str">
        <f>IF($R59="","",ROUND(_xlfn.NORM.INV(ABS(VLOOKUP($T$1,VLookups!$A$43:$B$44,2,FALSE)-B$2),$N59,$R59),0))</f>
        <v/>
      </c>
      <c r="C59" s="403" t="str">
        <f t="shared" si="96"/>
        <v/>
      </c>
      <c r="D59" s="404" t="str">
        <f t="shared" si="97"/>
        <v/>
      </c>
      <c r="E59" s="109"/>
      <c r="F59" s="117"/>
      <c r="G59" s="122" t="str">
        <f t="shared" si="32"/>
        <v/>
      </c>
      <c r="H59" s="95"/>
      <c r="I59" s="122" t="str">
        <f t="shared" si="33"/>
        <v/>
      </c>
      <c r="J59" s="117"/>
      <c r="K59" s="110"/>
      <c r="L59" s="124" t="str">
        <f t="shared" si="0"/>
        <v/>
      </c>
      <c r="M59" s="124" t="str">
        <f t="shared" si="1"/>
        <v/>
      </c>
      <c r="N59" s="73" t="str">
        <f t="shared" si="34"/>
        <v/>
      </c>
      <c r="O59" s="23"/>
      <c r="P59" s="57"/>
      <c r="Q59" s="280"/>
      <c r="R59" s="74" t="str">
        <f>IF(AND(G59&gt;0,H59&gt;0,I59&gt;0),IF(ISBLANK(Q59),IF(ISBLANK(O59),"",(I59-G59)*VLOOKUP(O59,VLookups!$A$4:$B$13,2,FALSE)),Q59),"")</f>
        <v/>
      </c>
      <c r="S59" s="75" t="str">
        <f t="shared" si="2"/>
        <v/>
      </c>
      <c r="T59" s="95"/>
      <c r="U59" s="270" t="str">
        <f>IF(AND(T59&gt;0,H59&gt;0,NOT(R59="")),ABS(VLOOKUP($T$1,VLookups!$A$43:$B$44,2,FALSE)-_xlfn.NORM.DIST(T59,N59,R59,TRUE)),"")</f>
        <v/>
      </c>
      <c r="V59" s="94" t="str">
        <f>IF(AND($G59&gt;0,$H59&gt;0,$I59&gt;0,NOT(ISBLANK($O59))),_xlfn.NORM.INV(ABS(VLOOKUP($T$1,VLookups!$A$43:$B$44,2,FALSE)-V$3),$N59,$R59),"")</f>
        <v/>
      </c>
      <c r="W59" s="93" t="str">
        <f>IF(AND($G59&gt;0,$H59&gt;0,$I59&gt;0,NOT(ISBLANK($O59))),_xlfn.NORM.INV(ABS(VLOOKUP($T$1,VLookups!$A$43:$B$44,2,FALSE)-W$3),$N59,$R59),"")</f>
        <v/>
      </c>
      <c r="X59" s="94" t="str">
        <f>IF(AND($G59&gt;0,$H59&gt;0,$I59&gt;0,NOT(ISBLANK($O59))),_xlfn.NORM.INV(ABS(VLOOKUP($T$1,VLookups!$A$43:$B$44,2,FALSE)-X$3),$N59,$R59),"")</f>
        <v/>
      </c>
      <c r="Y59" s="93" t="str">
        <f>IF(AND($G59&gt;0,$H59&gt;0,$I59&gt;0,NOT(ISBLANK($O59))),_xlfn.NORM.INV(ABS(VLOOKUP($T$1,VLookups!$A$43:$B$44,2,FALSE)-Y$3),$N59,$R59),"")</f>
        <v/>
      </c>
      <c r="Z59" s="94" t="str">
        <f>IF(AND($G59&gt;0,$H59&gt;0,$I59&gt;0,NOT(ISBLANK($O59))),_xlfn.NORM.INV(ABS(VLOOKUP($T$1,VLookups!$A$43:$B$44,2,FALSE)-Z$3),$N59,$R59),"")</f>
        <v/>
      </c>
      <c r="AA59" s="93" t="str">
        <f>IF(AND($G59&gt;0,$H59&gt;0,$I59&gt;0,NOT(ISBLANK($O59))),_xlfn.NORM.INV(ABS(VLOOKUP($T$1,VLookups!$A$43:$B$44,2,FALSE)-AA$3),$N59,$R59),"")</f>
        <v/>
      </c>
      <c r="AB59" s="5"/>
      <c r="AC59" s="168" t="str">
        <f t="shared" si="35"/>
        <v/>
      </c>
      <c r="AD59" s="49" t="str">
        <f t="shared" si="137"/>
        <v/>
      </c>
      <c r="AE59" s="49" t="str">
        <f t="shared" si="137"/>
        <v/>
      </c>
      <c r="AF59" s="49" t="str">
        <f t="shared" si="137"/>
        <v/>
      </c>
      <c r="AG59" s="49" t="str">
        <f t="shared" si="137"/>
        <v/>
      </c>
      <c r="AH59" s="49" t="str">
        <f t="shared" si="137"/>
        <v/>
      </c>
      <c r="AI59" s="49" t="str">
        <f t="shared" si="137"/>
        <v/>
      </c>
      <c r="AJ59" s="49" t="str">
        <f t="shared" si="137"/>
        <v/>
      </c>
      <c r="AK59" s="49" t="str">
        <f t="shared" si="137"/>
        <v/>
      </c>
      <c r="AL59" s="49" t="str">
        <f t="shared" si="137"/>
        <v/>
      </c>
      <c r="AM59" s="49" t="str">
        <f t="shared" si="137"/>
        <v/>
      </c>
      <c r="AN59" s="49" t="str">
        <f t="shared" si="137"/>
        <v/>
      </c>
      <c r="AO59" s="49" t="str">
        <f t="shared" si="137"/>
        <v/>
      </c>
      <c r="AP59" s="49" t="str">
        <f t="shared" si="137"/>
        <v/>
      </c>
      <c r="AQ59" s="49" t="str">
        <f t="shared" si="137"/>
        <v/>
      </c>
      <c r="AR59" s="49" t="str">
        <f t="shared" si="137"/>
        <v/>
      </c>
      <c r="AS59" s="49" t="str">
        <f t="shared" si="137"/>
        <v/>
      </c>
      <c r="AT59" s="49" t="str">
        <f t="shared" si="133"/>
        <v/>
      </c>
      <c r="AU59" s="49" t="str">
        <f t="shared" si="133"/>
        <v/>
      </c>
      <c r="AV59" s="49" t="str">
        <f t="shared" si="133"/>
        <v/>
      </c>
      <c r="AW59" s="49" t="str">
        <f t="shared" si="133"/>
        <v/>
      </c>
      <c r="AX59" s="49" t="str">
        <f t="shared" si="133"/>
        <v/>
      </c>
      <c r="AY59" s="49" t="str">
        <f t="shared" si="133"/>
        <v/>
      </c>
      <c r="AZ59" s="49" t="str">
        <f t="shared" si="133"/>
        <v/>
      </c>
      <c r="BA59" s="49" t="str">
        <f t="shared" si="133"/>
        <v/>
      </c>
      <c r="BB59" s="49" t="str">
        <f t="shared" si="133"/>
        <v/>
      </c>
      <c r="BC59" s="49" t="str">
        <f t="shared" si="133"/>
        <v/>
      </c>
      <c r="BD59" s="49" t="str">
        <f t="shared" si="133"/>
        <v/>
      </c>
      <c r="BE59" s="49" t="str">
        <f t="shared" si="133"/>
        <v/>
      </c>
      <c r="BF59" s="49" t="str">
        <f t="shared" si="133"/>
        <v/>
      </c>
      <c r="BG59" s="49" t="str">
        <f t="shared" si="133"/>
        <v/>
      </c>
      <c r="BH59" s="49" t="str">
        <f t="shared" si="133"/>
        <v/>
      </c>
      <c r="BI59" s="49" t="str">
        <f t="shared" si="134"/>
        <v/>
      </c>
      <c r="BJ59" s="49" t="str">
        <f t="shared" si="134"/>
        <v/>
      </c>
      <c r="BK59" s="49" t="str">
        <f t="shared" si="134"/>
        <v/>
      </c>
      <c r="BL59" s="49" t="str">
        <f t="shared" si="134"/>
        <v/>
      </c>
      <c r="BM59" s="49" t="str">
        <f t="shared" si="134"/>
        <v/>
      </c>
      <c r="BN59" s="49" t="str">
        <f t="shared" si="134"/>
        <v/>
      </c>
      <c r="BO59" s="49" t="str">
        <f t="shared" si="134"/>
        <v/>
      </c>
      <c r="BP59" s="49" t="str">
        <f t="shared" si="134"/>
        <v/>
      </c>
      <c r="BQ59" s="49" t="str">
        <f t="shared" si="134"/>
        <v/>
      </c>
      <c r="BR59" s="49" t="str">
        <f t="shared" si="134"/>
        <v/>
      </c>
      <c r="BS59" s="49" t="str">
        <f t="shared" si="134"/>
        <v/>
      </c>
      <c r="BT59" s="49" t="str">
        <f t="shared" si="134"/>
        <v/>
      </c>
      <c r="BU59" s="49" t="str">
        <f t="shared" si="134"/>
        <v/>
      </c>
      <c r="BV59" s="49" t="str">
        <f t="shared" si="134"/>
        <v/>
      </c>
      <c r="BW59" s="49" t="str">
        <f t="shared" si="134"/>
        <v/>
      </c>
      <c r="BX59" s="49" t="str">
        <f t="shared" si="134"/>
        <v/>
      </c>
      <c r="BY59" s="49" t="str">
        <f t="shared" si="131"/>
        <v/>
      </c>
      <c r="BZ59" s="49" t="str">
        <f t="shared" si="131"/>
        <v/>
      </c>
      <c r="CA59" s="49" t="str">
        <f t="shared" si="131"/>
        <v/>
      </c>
      <c r="CB59" s="49" t="str">
        <f t="shared" si="131"/>
        <v/>
      </c>
      <c r="CC59" s="49" t="str">
        <f t="shared" si="131"/>
        <v/>
      </c>
      <c r="CD59" s="49" t="str">
        <f t="shared" si="131"/>
        <v/>
      </c>
      <c r="CE59" s="49" t="str">
        <f t="shared" si="131"/>
        <v/>
      </c>
      <c r="CF59" s="49" t="str">
        <f t="shared" si="131"/>
        <v/>
      </c>
      <c r="CG59" s="49" t="str">
        <f t="shared" si="131"/>
        <v/>
      </c>
      <c r="CH59" s="49" t="str">
        <f t="shared" si="131"/>
        <v/>
      </c>
      <c r="CI59" s="49" t="str">
        <f t="shared" si="131"/>
        <v/>
      </c>
      <c r="CJ59" s="49" t="str">
        <f t="shared" si="131"/>
        <v/>
      </c>
      <c r="CK59" s="49" t="str">
        <f t="shared" si="131"/>
        <v/>
      </c>
      <c r="CL59" s="49" t="str">
        <f t="shared" si="131"/>
        <v/>
      </c>
      <c r="CM59" s="49" t="str">
        <f t="shared" si="131"/>
        <v/>
      </c>
      <c r="CN59" s="49" t="str">
        <f t="shared" si="135"/>
        <v/>
      </c>
      <c r="CO59" s="49" t="str">
        <f t="shared" si="135"/>
        <v/>
      </c>
      <c r="CP59" s="49" t="str">
        <f t="shared" si="135"/>
        <v/>
      </c>
      <c r="CQ59" s="49" t="str">
        <f t="shared" si="135"/>
        <v/>
      </c>
      <c r="CR59" s="49" t="str">
        <f t="shared" si="135"/>
        <v/>
      </c>
      <c r="CS59" s="49" t="str">
        <f t="shared" si="135"/>
        <v/>
      </c>
      <c r="CT59" s="49" t="str">
        <f t="shared" si="135"/>
        <v/>
      </c>
      <c r="CU59" s="49" t="str">
        <f t="shared" si="135"/>
        <v/>
      </c>
      <c r="CV59" s="49" t="str">
        <f t="shared" si="135"/>
        <v/>
      </c>
      <c r="CW59" s="49" t="str">
        <f t="shared" si="135"/>
        <v/>
      </c>
      <c r="CX59" s="49" t="str">
        <f t="shared" si="135"/>
        <v/>
      </c>
      <c r="CY59" s="49" t="str">
        <f t="shared" si="135"/>
        <v/>
      </c>
      <c r="CZ59" s="49" t="str">
        <f t="shared" si="135"/>
        <v/>
      </c>
      <c r="DA59" s="49" t="str">
        <f t="shared" si="135"/>
        <v/>
      </c>
      <c r="DB59" s="49" t="str">
        <f t="shared" si="135"/>
        <v/>
      </c>
      <c r="DC59" s="49" t="str">
        <f t="shared" si="135"/>
        <v/>
      </c>
      <c r="DD59" s="49" t="str">
        <f t="shared" si="136"/>
        <v/>
      </c>
      <c r="DE59" s="49" t="str">
        <f t="shared" si="136"/>
        <v/>
      </c>
      <c r="DF59" s="49" t="str">
        <f t="shared" si="136"/>
        <v/>
      </c>
      <c r="DG59" s="49" t="str">
        <f t="shared" si="136"/>
        <v/>
      </c>
      <c r="DH59" s="49" t="str">
        <f t="shared" si="136"/>
        <v/>
      </c>
      <c r="DI59" s="49" t="str">
        <f t="shared" si="136"/>
        <v/>
      </c>
      <c r="DJ59" s="49" t="str">
        <f t="shared" si="136"/>
        <v/>
      </c>
      <c r="DK59" s="49" t="str">
        <f t="shared" si="136"/>
        <v/>
      </c>
      <c r="DL59" s="49" t="str">
        <f t="shared" si="136"/>
        <v/>
      </c>
      <c r="DM59" s="49" t="str">
        <f t="shared" si="136"/>
        <v/>
      </c>
      <c r="DN59" s="49" t="str">
        <f t="shared" si="136"/>
        <v/>
      </c>
      <c r="DO59" s="49" t="str">
        <f t="shared" si="136"/>
        <v/>
      </c>
      <c r="DP59" s="49" t="str">
        <f t="shared" si="136"/>
        <v/>
      </c>
      <c r="DQ59" s="49" t="str">
        <f t="shared" si="136"/>
        <v/>
      </c>
      <c r="DR59" s="49" t="str">
        <f t="shared" si="136"/>
        <v/>
      </c>
      <c r="DS59" s="49" t="str">
        <f t="shared" si="136"/>
        <v/>
      </c>
      <c r="DT59" s="49" t="str">
        <f t="shared" si="132"/>
        <v/>
      </c>
      <c r="DU59" s="49" t="str">
        <f t="shared" si="132"/>
        <v/>
      </c>
      <c r="DV59" s="49" t="str">
        <f t="shared" si="132"/>
        <v/>
      </c>
      <c r="DW59" s="49" t="str">
        <f t="shared" si="132"/>
        <v/>
      </c>
      <c r="DX59" s="49" t="str">
        <f t="shared" si="132"/>
        <v/>
      </c>
      <c r="DY59" s="49" t="str">
        <f t="shared" si="132"/>
        <v/>
      </c>
      <c r="DZ59" s="183" t="str">
        <f t="shared" si="37"/>
        <v/>
      </c>
      <c r="EA59" s="49" t="str">
        <f t="shared" si="129"/>
        <v/>
      </c>
      <c r="EB59" s="49" t="str">
        <f t="shared" si="129"/>
        <v/>
      </c>
      <c r="EC59" s="49" t="str">
        <f t="shared" si="129"/>
        <v/>
      </c>
      <c r="ED59" s="49" t="str">
        <f t="shared" si="129"/>
        <v/>
      </c>
      <c r="EE59" s="49" t="str">
        <f t="shared" si="129"/>
        <v/>
      </c>
      <c r="EF59" s="49" t="str">
        <f t="shared" si="129"/>
        <v/>
      </c>
      <c r="EG59" s="49" t="str">
        <f t="shared" si="129"/>
        <v/>
      </c>
      <c r="EH59" s="49" t="str">
        <f t="shared" si="129"/>
        <v/>
      </c>
      <c r="EI59" s="49" t="str">
        <f t="shared" si="129"/>
        <v/>
      </c>
      <c r="EJ59" s="49" t="str">
        <f t="shared" si="129"/>
        <v/>
      </c>
      <c r="EK59" s="49" t="str">
        <f t="shared" si="129"/>
        <v/>
      </c>
      <c r="EL59" s="49" t="str">
        <f t="shared" si="129"/>
        <v/>
      </c>
      <c r="EM59" s="49" t="str">
        <f t="shared" si="129"/>
        <v/>
      </c>
      <c r="EN59" s="49" t="str">
        <f t="shared" si="129"/>
        <v/>
      </c>
      <c r="EO59" s="49" t="str">
        <f t="shared" si="129"/>
        <v/>
      </c>
      <c r="EP59" s="49" t="str">
        <f t="shared" si="129"/>
        <v/>
      </c>
      <c r="EQ59" s="49" t="str">
        <f t="shared" si="130"/>
        <v/>
      </c>
      <c r="ER59" s="49" t="str">
        <f t="shared" si="130"/>
        <v/>
      </c>
      <c r="ES59" s="49" t="str">
        <f t="shared" si="130"/>
        <v/>
      </c>
      <c r="ET59" s="49" t="str">
        <f t="shared" si="130"/>
        <v/>
      </c>
      <c r="EU59" s="49" t="str">
        <f t="shared" si="130"/>
        <v/>
      </c>
      <c r="EV59" s="49" t="str">
        <f t="shared" si="130"/>
        <v/>
      </c>
      <c r="EW59" s="49" t="str">
        <f t="shared" si="130"/>
        <v/>
      </c>
      <c r="EX59" s="49" t="str">
        <f t="shared" si="130"/>
        <v/>
      </c>
      <c r="EY59" s="49" t="str">
        <f t="shared" si="130"/>
        <v/>
      </c>
      <c r="EZ59" s="49" t="str">
        <f t="shared" si="130"/>
        <v/>
      </c>
      <c r="FA59" s="49" t="str">
        <f t="shared" si="130"/>
        <v/>
      </c>
      <c r="FB59" s="49" t="str">
        <f t="shared" si="130"/>
        <v/>
      </c>
      <c r="FC59" s="49" t="str">
        <f t="shared" si="130"/>
        <v/>
      </c>
      <c r="FD59" s="49" t="str">
        <f t="shared" si="130"/>
        <v/>
      </c>
      <c r="FE59" s="49" t="str">
        <f t="shared" si="128"/>
        <v/>
      </c>
      <c r="FF59" s="49" t="str">
        <f t="shared" si="119"/>
        <v/>
      </c>
      <c r="FG59" s="49" t="str">
        <f t="shared" si="119"/>
        <v/>
      </c>
      <c r="FH59" s="49" t="str">
        <f t="shared" si="119"/>
        <v/>
      </c>
      <c r="FI59" s="49" t="str">
        <f t="shared" si="119"/>
        <v/>
      </c>
      <c r="FJ59" s="49" t="str">
        <f t="shared" si="119"/>
        <v/>
      </c>
      <c r="FK59" s="49" t="str">
        <f t="shared" si="119"/>
        <v/>
      </c>
      <c r="FL59" s="49" t="str">
        <f t="shared" si="119"/>
        <v/>
      </c>
      <c r="FM59" s="49" t="str">
        <f t="shared" si="119"/>
        <v/>
      </c>
      <c r="FN59" s="49" t="str">
        <f t="shared" si="119"/>
        <v/>
      </c>
      <c r="FO59" s="49" t="str">
        <f t="shared" si="119"/>
        <v/>
      </c>
      <c r="FP59" s="49" t="str">
        <f t="shared" si="119"/>
        <v/>
      </c>
      <c r="FQ59" s="49" t="str">
        <f t="shared" si="108"/>
        <v/>
      </c>
      <c r="FR59" s="49" t="str">
        <f t="shared" si="108"/>
        <v/>
      </c>
      <c r="FS59" s="49" t="str">
        <f t="shared" si="108"/>
        <v/>
      </c>
      <c r="FT59" s="49" t="str">
        <f t="shared" si="108"/>
        <v/>
      </c>
      <c r="FU59" s="49" t="str">
        <f t="shared" si="108"/>
        <v/>
      </c>
      <c r="FV59" s="49" t="str">
        <f t="shared" si="108"/>
        <v/>
      </c>
      <c r="FW59" s="49" t="str">
        <f t="shared" si="108"/>
        <v/>
      </c>
      <c r="FX59" s="49" t="str">
        <f t="shared" si="108"/>
        <v/>
      </c>
      <c r="FY59" s="49" t="str">
        <f t="shared" si="108"/>
        <v/>
      </c>
      <c r="FZ59" s="49" t="str">
        <f t="shared" si="108"/>
        <v/>
      </c>
      <c r="GA59" s="49" t="str">
        <f t="shared" si="108"/>
        <v/>
      </c>
      <c r="GB59" s="49" t="str">
        <f t="shared" si="108"/>
        <v/>
      </c>
      <c r="GC59" s="49" t="str">
        <f t="shared" si="108"/>
        <v/>
      </c>
      <c r="GD59" s="49" t="str">
        <f t="shared" si="108"/>
        <v/>
      </c>
      <c r="GE59" s="49" t="str">
        <f t="shared" si="108"/>
        <v/>
      </c>
      <c r="GF59" s="49" t="str">
        <f t="shared" si="108"/>
        <v/>
      </c>
      <c r="GG59" s="49" t="str">
        <f t="shared" si="109"/>
        <v/>
      </c>
      <c r="GH59" s="49" t="str">
        <f t="shared" si="109"/>
        <v/>
      </c>
      <c r="GI59" s="49" t="str">
        <f t="shared" si="109"/>
        <v/>
      </c>
      <c r="GJ59" s="49" t="str">
        <f t="shared" si="109"/>
        <v/>
      </c>
      <c r="GK59" s="49" t="str">
        <f t="shared" si="109"/>
        <v/>
      </c>
      <c r="GL59" s="49" t="str">
        <f t="shared" si="109"/>
        <v/>
      </c>
      <c r="GM59" s="49" t="str">
        <f t="shared" si="109"/>
        <v/>
      </c>
      <c r="GN59" s="49" t="str">
        <f t="shared" si="109"/>
        <v/>
      </c>
      <c r="GO59" s="49" t="str">
        <f t="shared" si="109"/>
        <v/>
      </c>
      <c r="GP59" s="49" t="str">
        <f t="shared" si="109"/>
        <v/>
      </c>
      <c r="GQ59" s="49" t="str">
        <f t="shared" si="109"/>
        <v/>
      </c>
      <c r="GR59" s="49" t="str">
        <f t="shared" si="109"/>
        <v/>
      </c>
      <c r="GS59" s="49" t="str">
        <f t="shared" si="109"/>
        <v/>
      </c>
      <c r="GT59" s="49" t="str">
        <f t="shared" si="109"/>
        <v/>
      </c>
      <c r="GU59" s="49" t="str">
        <f t="shared" si="109"/>
        <v/>
      </c>
      <c r="GV59" s="49" t="str">
        <f t="shared" si="109"/>
        <v/>
      </c>
      <c r="GW59" s="49" t="str">
        <f t="shared" si="110"/>
        <v/>
      </c>
      <c r="GX59" s="49" t="str">
        <f t="shared" si="110"/>
        <v/>
      </c>
      <c r="GY59" s="49" t="str">
        <f t="shared" si="110"/>
        <v/>
      </c>
      <c r="GZ59" s="49" t="str">
        <f t="shared" si="110"/>
        <v/>
      </c>
      <c r="HA59" s="49" t="str">
        <f t="shared" si="110"/>
        <v/>
      </c>
      <c r="HB59" s="49" t="str">
        <f t="shared" si="110"/>
        <v/>
      </c>
      <c r="HC59" s="49" t="str">
        <f t="shared" si="110"/>
        <v/>
      </c>
      <c r="HD59" s="49" t="str">
        <f t="shared" si="110"/>
        <v/>
      </c>
      <c r="HE59" s="49" t="str">
        <f t="shared" si="110"/>
        <v/>
      </c>
      <c r="HF59" s="49" t="str">
        <f t="shared" si="110"/>
        <v/>
      </c>
      <c r="HG59" s="49" t="str">
        <f t="shared" si="110"/>
        <v/>
      </c>
      <c r="HH59" s="49" t="str">
        <f t="shared" si="110"/>
        <v/>
      </c>
      <c r="HI59" s="49" t="str">
        <f t="shared" si="110"/>
        <v/>
      </c>
      <c r="HJ59" s="49" t="str">
        <f t="shared" si="110"/>
        <v/>
      </c>
      <c r="HK59" s="49" t="str">
        <f t="shared" si="110"/>
        <v/>
      </c>
      <c r="HL59" s="49" t="str">
        <f t="shared" si="110"/>
        <v/>
      </c>
      <c r="HM59" s="49" t="str">
        <f t="shared" si="111"/>
        <v/>
      </c>
      <c r="HN59" s="49" t="str">
        <f t="shared" si="111"/>
        <v/>
      </c>
      <c r="HO59" s="49" t="str">
        <f t="shared" si="111"/>
        <v/>
      </c>
      <c r="HP59" s="49" t="str">
        <f t="shared" si="77"/>
        <v/>
      </c>
      <c r="HQ59" s="49" t="str">
        <f t="shared" si="77"/>
        <v/>
      </c>
      <c r="HR59" s="49" t="str">
        <f t="shared" si="46"/>
        <v/>
      </c>
      <c r="HS59" s="49" t="str">
        <f t="shared" si="16"/>
        <v/>
      </c>
      <c r="HT59" s="49" t="str">
        <f t="shared" si="16"/>
        <v/>
      </c>
      <c r="HU59" s="49" t="str">
        <f t="shared" si="16"/>
        <v/>
      </c>
      <c r="HV59" s="49" t="str">
        <f t="shared" si="16"/>
        <v/>
      </c>
      <c r="HW59" s="169" t="e">
        <f t="shared" si="106"/>
        <v>#N/A</v>
      </c>
      <c r="HX59" s="169" t="e">
        <f t="shared" si="106"/>
        <v>#N/A</v>
      </c>
      <c r="HY59" s="169" t="e">
        <f t="shared" si="106"/>
        <v>#N/A</v>
      </c>
      <c r="HZ59" s="169" t="e">
        <f t="shared" si="106"/>
        <v>#N/A</v>
      </c>
      <c r="IA59" s="169" t="e">
        <f t="shared" si="105"/>
        <v>#N/A</v>
      </c>
      <c r="IB59" s="169" t="e">
        <f t="shared" si="105"/>
        <v>#N/A</v>
      </c>
      <c r="IC59" s="169" t="e">
        <f t="shared" si="105"/>
        <v>#N/A</v>
      </c>
      <c r="ID59" s="169" t="e">
        <f t="shared" si="105"/>
        <v>#N/A</v>
      </c>
      <c r="IE59" s="169" t="e">
        <f t="shared" si="105"/>
        <v>#N/A</v>
      </c>
      <c r="IF59" s="169" t="e">
        <f t="shared" si="105"/>
        <v>#N/A</v>
      </c>
      <c r="IG59" s="169" t="e">
        <f t="shared" si="105"/>
        <v>#N/A</v>
      </c>
      <c r="IH59" s="169" t="e">
        <f t="shared" si="105"/>
        <v>#N/A</v>
      </c>
      <c r="II59" s="169" t="e">
        <f t="shared" si="105"/>
        <v>#N/A</v>
      </c>
      <c r="IJ59" s="169" t="e">
        <f t="shared" si="105"/>
        <v>#N/A</v>
      </c>
      <c r="IK59" s="169" t="e">
        <f t="shared" si="105"/>
        <v>#N/A</v>
      </c>
      <c r="IL59" s="169" t="e">
        <f t="shared" si="105"/>
        <v>#N/A</v>
      </c>
      <c r="IM59" s="169" t="e">
        <f t="shared" si="105"/>
        <v>#N/A</v>
      </c>
      <c r="IN59" s="169" t="e">
        <f t="shared" si="105"/>
        <v>#N/A</v>
      </c>
      <c r="IO59" s="169" t="e">
        <f t="shared" si="105"/>
        <v>#N/A</v>
      </c>
      <c r="IP59" s="169" t="e">
        <f t="shared" si="112"/>
        <v>#N/A</v>
      </c>
      <c r="IQ59" s="169" t="e">
        <f t="shared" si="112"/>
        <v>#N/A</v>
      </c>
      <c r="IR59" s="169" t="e">
        <f t="shared" si="112"/>
        <v>#N/A</v>
      </c>
      <c r="IS59" s="169" t="e">
        <f t="shared" si="112"/>
        <v>#N/A</v>
      </c>
      <c r="IT59" s="169" t="e">
        <f t="shared" si="112"/>
        <v>#N/A</v>
      </c>
      <c r="IU59" s="169" t="e">
        <f t="shared" si="112"/>
        <v>#N/A</v>
      </c>
      <c r="IV59" s="169" t="e">
        <f t="shared" si="112"/>
        <v>#N/A</v>
      </c>
      <c r="IW59" s="169" t="e">
        <f t="shared" si="112"/>
        <v>#N/A</v>
      </c>
      <c r="IX59" s="169" t="e">
        <f t="shared" si="112"/>
        <v>#N/A</v>
      </c>
      <c r="IY59" s="169" t="e">
        <f t="shared" si="112"/>
        <v>#N/A</v>
      </c>
      <c r="IZ59" s="169" t="e">
        <f t="shared" si="112"/>
        <v>#N/A</v>
      </c>
      <c r="JA59" s="169" t="e">
        <f t="shared" si="112"/>
        <v>#N/A</v>
      </c>
      <c r="JB59" s="169" t="e">
        <f t="shared" si="112"/>
        <v>#N/A</v>
      </c>
      <c r="JC59" s="169" t="e">
        <f t="shared" si="112"/>
        <v>#N/A</v>
      </c>
      <c r="JD59" s="169" t="e">
        <f t="shared" si="112"/>
        <v>#N/A</v>
      </c>
      <c r="JE59" s="169" t="e">
        <f t="shared" si="120"/>
        <v>#N/A</v>
      </c>
      <c r="JF59" s="169" t="e">
        <f t="shared" si="120"/>
        <v>#N/A</v>
      </c>
      <c r="JG59" s="169" t="e">
        <f t="shared" si="120"/>
        <v>#N/A</v>
      </c>
      <c r="JH59" s="169" t="e">
        <f t="shared" si="120"/>
        <v>#N/A</v>
      </c>
      <c r="JI59" s="169" t="e">
        <f t="shared" si="120"/>
        <v>#N/A</v>
      </c>
      <c r="JJ59" s="169" t="e">
        <f t="shared" si="120"/>
        <v>#N/A</v>
      </c>
      <c r="JK59" s="169" t="e">
        <f t="shared" si="120"/>
        <v>#N/A</v>
      </c>
      <c r="JL59" s="169" t="e">
        <f t="shared" si="120"/>
        <v>#N/A</v>
      </c>
      <c r="JM59" s="169" t="e">
        <f t="shared" si="120"/>
        <v>#N/A</v>
      </c>
      <c r="JN59" s="169" t="e">
        <f t="shared" si="120"/>
        <v>#N/A</v>
      </c>
      <c r="JO59" s="169" t="e">
        <f t="shared" si="120"/>
        <v>#N/A</v>
      </c>
      <c r="JP59" s="169" t="e">
        <f t="shared" si="120"/>
        <v>#N/A</v>
      </c>
      <c r="JQ59" s="169" t="e">
        <f t="shared" si="120"/>
        <v>#N/A</v>
      </c>
      <c r="JR59" s="169" t="e">
        <f t="shared" si="120"/>
        <v>#N/A</v>
      </c>
      <c r="JS59" s="169" t="e">
        <f t="shared" si="120"/>
        <v>#N/A</v>
      </c>
      <c r="JT59" s="169" t="e">
        <f t="shared" si="113"/>
        <v>#N/A</v>
      </c>
      <c r="JU59" s="169" t="e">
        <f t="shared" si="113"/>
        <v>#N/A</v>
      </c>
      <c r="JV59" s="169" t="e">
        <f t="shared" si="113"/>
        <v>#N/A</v>
      </c>
      <c r="JW59" s="169" t="e">
        <f t="shared" si="113"/>
        <v>#N/A</v>
      </c>
      <c r="JX59" s="169" t="e">
        <f t="shared" si="113"/>
        <v>#N/A</v>
      </c>
      <c r="JY59" s="169" t="e">
        <f t="shared" si="113"/>
        <v>#N/A</v>
      </c>
      <c r="JZ59" s="169" t="e">
        <f t="shared" si="113"/>
        <v>#N/A</v>
      </c>
      <c r="KA59" s="169" t="e">
        <f t="shared" si="113"/>
        <v>#N/A</v>
      </c>
      <c r="KB59" s="169" t="e">
        <f t="shared" si="113"/>
        <v>#N/A</v>
      </c>
      <c r="KC59" s="169" t="e">
        <f t="shared" si="113"/>
        <v>#N/A</v>
      </c>
      <c r="KD59" s="169" t="e">
        <f t="shared" si="113"/>
        <v>#N/A</v>
      </c>
      <c r="KE59" s="169" t="e">
        <f t="shared" si="113"/>
        <v>#N/A</v>
      </c>
      <c r="KF59" s="169" t="e">
        <f t="shared" si="113"/>
        <v>#N/A</v>
      </c>
      <c r="KG59" s="169" t="e">
        <f t="shared" si="113"/>
        <v>#N/A</v>
      </c>
      <c r="KH59" s="169" t="e">
        <f t="shared" si="113"/>
        <v>#N/A</v>
      </c>
      <c r="KI59" s="169" t="e">
        <f t="shared" si="113"/>
        <v>#N/A</v>
      </c>
      <c r="KJ59" s="169" t="e">
        <f t="shared" si="121"/>
        <v>#N/A</v>
      </c>
      <c r="KK59" s="169" t="e">
        <f t="shared" si="121"/>
        <v>#N/A</v>
      </c>
      <c r="KL59" s="169" t="e">
        <f t="shared" si="121"/>
        <v>#N/A</v>
      </c>
      <c r="KM59" s="169" t="e">
        <f t="shared" si="121"/>
        <v>#N/A</v>
      </c>
      <c r="KN59" s="169" t="e">
        <f t="shared" si="121"/>
        <v>#N/A</v>
      </c>
      <c r="KO59" s="169" t="e">
        <f t="shared" si="121"/>
        <v>#N/A</v>
      </c>
      <c r="KP59" s="169" t="e">
        <f t="shared" si="121"/>
        <v>#N/A</v>
      </c>
      <c r="KQ59" s="169" t="e">
        <f t="shared" si="121"/>
        <v>#N/A</v>
      </c>
      <c r="KR59" s="169" t="e">
        <f t="shared" si="121"/>
        <v>#N/A</v>
      </c>
      <c r="KS59" s="169" t="e">
        <f t="shared" si="121"/>
        <v>#N/A</v>
      </c>
      <c r="KT59" s="169" t="e">
        <f t="shared" si="121"/>
        <v>#N/A</v>
      </c>
      <c r="KU59" s="169" t="e">
        <f t="shared" si="121"/>
        <v>#N/A</v>
      </c>
      <c r="KV59" s="169" t="e">
        <f t="shared" si="121"/>
        <v>#N/A</v>
      </c>
      <c r="KW59" s="169" t="e">
        <f t="shared" si="121"/>
        <v>#N/A</v>
      </c>
      <c r="KX59" s="169" t="e">
        <f t="shared" si="121"/>
        <v>#N/A</v>
      </c>
      <c r="KY59" s="169" t="e">
        <f t="shared" si="121"/>
        <v>#N/A</v>
      </c>
      <c r="KZ59" s="169" t="e">
        <f t="shared" si="114"/>
        <v>#N/A</v>
      </c>
      <c r="LA59" s="169" t="e">
        <f t="shared" si="114"/>
        <v>#N/A</v>
      </c>
      <c r="LB59" s="169" t="e">
        <f t="shared" si="114"/>
        <v>#N/A</v>
      </c>
      <c r="LC59" s="169" t="e">
        <f t="shared" si="114"/>
        <v>#N/A</v>
      </c>
      <c r="LD59" s="169" t="e">
        <f t="shared" si="114"/>
        <v>#N/A</v>
      </c>
      <c r="LE59" s="169" t="e">
        <f t="shared" si="114"/>
        <v>#N/A</v>
      </c>
      <c r="LF59" s="169" t="e">
        <f t="shared" si="114"/>
        <v>#N/A</v>
      </c>
      <c r="LG59" s="169" t="e">
        <f t="shared" si="114"/>
        <v>#N/A</v>
      </c>
      <c r="LH59" s="169" t="e">
        <f t="shared" si="114"/>
        <v>#N/A</v>
      </c>
      <c r="LI59" s="169" t="e">
        <f t="shared" si="114"/>
        <v>#N/A</v>
      </c>
      <c r="LJ59" s="169" t="e">
        <f t="shared" si="114"/>
        <v>#N/A</v>
      </c>
      <c r="LK59" s="169" t="e">
        <f t="shared" si="114"/>
        <v>#N/A</v>
      </c>
      <c r="LL59" s="169" t="e">
        <f t="shared" si="114"/>
        <v>#N/A</v>
      </c>
      <c r="LM59" s="169" t="e">
        <f t="shared" si="114"/>
        <v>#N/A</v>
      </c>
      <c r="LN59" s="169" t="e">
        <f t="shared" si="114"/>
        <v>#N/A</v>
      </c>
      <c r="LO59" s="169" t="e">
        <f t="shared" si="122"/>
        <v>#N/A</v>
      </c>
      <c r="LP59" s="169" t="e">
        <f t="shared" si="122"/>
        <v>#N/A</v>
      </c>
      <c r="LQ59" s="169" t="e">
        <f t="shared" si="123"/>
        <v>#N/A</v>
      </c>
      <c r="LR59" s="169" t="e">
        <f t="shared" si="123"/>
        <v>#N/A</v>
      </c>
      <c r="LS59" s="169" t="e">
        <f t="shared" si="123"/>
        <v>#N/A</v>
      </c>
      <c r="LT59" s="169" t="e">
        <f t="shared" si="123"/>
        <v>#N/A</v>
      </c>
      <c r="LU59" s="169" t="e">
        <f t="shared" si="123"/>
        <v>#N/A</v>
      </c>
      <c r="LV59" s="169" t="e">
        <f t="shared" si="123"/>
        <v>#N/A</v>
      </c>
      <c r="LW59" s="169" t="e">
        <f t="shared" si="123"/>
        <v>#N/A</v>
      </c>
      <c r="LX59" s="169" t="e">
        <f t="shared" si="123"/>
        <v>#N/A</v>
      </c>
      <c r="LY59" s="169" t="e">
        <f t="shared" si="123"/>
        <v>#N/A</v>
      </c>
      <c r="LZ59" s="169" t="e">
        <f t="shared" si="123"/>
        <v>#N/A</v>
      </c>
      <c r="MA59" s="169" t="e">
        <f t="shared" si="123"/>
        <v>#N/A</v>
      </c>
      <c r="MB59" s="169" t="e">
        <f t="shared" si="123"/>
        <v>#N/A</v>
      </c>
      <c r="MC59" s="169" t="e">
        <f t="shared" si="123"/>
        <v>#N/A</v>
      </c>
      <c r="MD59" s="169" t="e">
        <f t="shared" si="123"/>
        <v>#N/A</v>
      </c>
      <c r="ME59" s="169" t="e">
        <f t="shared" si="123"/>
        <v>#N/A</v>
      </c>
      <c r="MF59" s="169" t="e">
        <f t="shared" si="115"/>
        <v>#N/A</v>
      </c>
      <c r="MG59" s="169" t="e">
        <f t="shared" si="115"/>
        <v>#N/A</v>
      </c>
      <c r="MH59" s="169" t="e">
        <f t="shared" si="115"/>
        <v>#N/A</v>
      </c>
      <c r="MI59" s="169" t="e">
        <f t="shared" si="115"/>
        <v>#N/A</v>
      </c>
      <c r="MJ59" s="169" t="e">
        <f t="shared" si="115"/>
        <v>#N/A</v>
      </c>
      <c r="MK59" s="169" t="e">
        <f t="shared" si="115"/>
        <v>#N/A</v>
      </c>
      <c r="ML59" s="169" t="e">
        <f t="shared" si="115"/>
        <v>#N/A</v>
      </c>
      <c r="MM59" s="169" t="e">
        <f t="shared" si="115"/>
        <v>#N/A</v>
      </c>
      <c r="MN59" s="169" t="e">
        <f t="shared" si="115"/>
        <v>#N/A</v>
      </c>
      <c r="MO59" s="169" t="e">
        <f t="shared" si="115"/>
        <v>#N/A</v>
      </c>
      <c r="MP59" s="169" t="e">
        <f t="shared" si="115"/>
        <v>#N/A</v>
      </c>
      <c r="MQ59" s="169" t="e">
        <f t="shared" si="115"/>
        <v>#N/A</v>
      </c>
      <c r="MR59" s="169" t="e">
        <f t="shared" si="115"/>
        <v>#N/A</v>
      </c>
      <c r="MS59" s="169" t="e">
        <f t="shared" si="115"/>
        <v>#N/A</v>
      </c>
      <c r="MT59" s="169" t="e">
        <f t="shared" si="115"/>
        <v>#N/A</v>
      </c>
      <c r="MU59" s="169" t="e">
        <f t="shared" si="115"/>
        <v>#N/A</v>
      </c>
      <c r="MV59" s="169" t="e">
        <f t="shared" si="124"/>
        <v>#N/A</v>
      </c>
      <c r="MW59" s="169" t="e">
        <f t="shared" si="124"/>
        <v>#N/A</v>
      </c>
      <c r="MX59" s="169" t="e">
        <f t="shared" si="124"/>
        <v>#N/A</v>
      </c>
      <c r="MY59" s="169" t="e">
        <f t="shared" si="124"/>
        <v>#N/A</v>
      </c>
      <c r="MZ59" s="169" t="e">
        <f t="shared" si="124"/>
        <v>#N/A</v>
      </c>
      <c r="NA59" s="169" t="e">
        <f t="shared" si="124"/>
        <v>#N/A</v>
      </c>
      <c r="NB59" s="169" t="e">
        <f t="shared" si="124"/>
        <v>#N/A</v>
      </c>
      <c r="NC59" s="169" t="e">
        <f t="shared" si="124"/>
        <v>#N/A</v>
      </c>
      <c r="ND59" s="169" t="e">
        <f t="shared" si="124"/>
        <v>#N/A</v>
      </c>
      <c r="NE59" s="169" t="e">
        <f t="shared" si="124"/>
        <v>#N/A</v>
      </c>
      <c r="NF59" s="169" t="e">
        <f t="shared" si="124"/>
        <v>#N/A</v>
      </c>
      <c r="NG59" s="169" t="e">
        <f t="shared" si="124"/>
        <v>#N/A</v>
      </c>
      <c r="NH59" s="169" t="e">
        <f t="shared" si="124"/>
        <v>#N/A</v>
      </c>
      <c r="NI59" s="169" t="e">
        <f t="shared" si="124"/>
        <v>#N/A</v>
      </c>
      <c r="NJ59" s="169" t="e">
        <f t="shared" si="124"/>
        <v>#N/A</v>
      </c>
      <c r="NK59" s="169" t="e">
        <f t="shared" si="124"/>
        <v>#N/A</v>
      </c>
      <c r="NL59" s="169" t="e">
        <f t="shared" si="116"/>
        <v>#N/A</v>
      </c>
      <c r="NM59" s="169" t="e">
        <f t="shared" si="116"/>
        <v>#N/A</v>
      </c>
      <c r="NN59" s="169" t="e">
        <f t="shared" si="116"/>
        <v>#N/A</v>
      </c>
      <c r="NO59" s="169" t="e">
        <f t="shared" si="116"/>
        <v>#N/A</v>
      </c>
      <c r="NP59" s="169" t="e">
        <f t="shared" si="116"/>
        <v>#N/A</v>
      </c>
      <c r="NQ59" s="169" t="e">
        <f t="shared" si="116"/>
        <v>#N/A</v>
      </c>
      <c r="NR59" s="169" t="e">
        <f t="shared" si="116"/>
        <v>#N/A</v>
      </c>
      <c r="NS59" s="169" t="e">
        <f t="shared" si="116"/>
        <v>#N/A</v>
      </c>
      <c r="NT59" s="169" t="e">
        <f t="shared" si="116"/>
        <v>#N/A</v>
      </c>
      <c r="NU59" s="169" t="e">
        <f t="shared" si="116"/>
        <v>#N/A</v>
      </c>
      <c r="NV59" s="169" t="e">
        <f t="shared" si="116"/>
        <v>#N/A</v>
      </c>
      <c r="NW59" s="169" t="e">
        <f t="shared" si="116"/>
        <v>#N/A</v>
      </c>
      <c r="NX59" s="169" t="e">
        <f t="shared" si="116"/>
        <v>#N/A</v>
      </c>
      <c r="NY59" s="169" t="e">
        <f t="shared" si="116"/>
        <v>#N/A</v>
      </c>
      <c r="NZ59" s="169" t="e">
        <f t="shared" si="116"/>
        <v>#N/A</v>
      </c>
      <c r="OA59" s="169" t="e">
        <f t="shared" si="125"/>
        <v>#N/A</v>
      </c>
      <c r="OB59" s="169" t="e">
        <f t="shared" si="125"/>
        <v>#N/A</v>
      </c>
      <c r="OC59" s="169" t="e">
        <f t="shared" si="126"/>
        <v>#N/A</v>
      </c>
      <c r="OD59" s="169" t="e">
        <f t="shared" si="126"/>
        <v>#N/A</v>
      </c>
      <c r="OE59" s="169" t="e">
        <f t="shared" si="126"/>
        <v>#N/A</v>
      </c>
      <c r="OF59" s="169" t="e">
        <f t="shared" si="126"/>
        <v>#N/A</v>
      </c>
      <c r="OG59" s="169" t="e">
        <f t="shared" si="126"/>
        <v>#N/A</v>
      </c>
      <c r="OH59" s="169" t="e">
        <f t="shared" si="126"/>
        <v>#N/A</v>
      </c>
      <c r="OI59" s="169" t="e">
        <f t="shared" si="126"/>
        <v>#N/A</v>
      </c>
      <c r="OJ59" s="169" t="e">
        <f t="shared" si="126"/>
        <v>#N/A</v>
      </c>
      <c r="OK59" s="169" t="e">
        <f t="shared" si="126"/>
        <v>#N/A</v>
      </c>
      <c r="OL59" s="169" t="e">
        <f t="shared" si="126"/>
        <v>#N/A</v>
      </c>
      <c r="OM59" s="169" t="e">
        <f t="shared" si="126"/>
        <v>#N/A</v>
      </c>
      <c r="ON59" s="169" t="e">
        <f t="shared" si="126"/>
        <v>#N/A</v>
      </c>
      <c r="OO59" s="169" t="e">
        <f t="shared" si="126"/>
        <v>#N/A</v>
      </c>
      <c r="OP59" s="169" t="e">
        <f t="shared" si="126"/>
        <v>#N/A</v>
      </c>
      <c r="OQ59" s="169" t="e">
        <f t="shared" si="126"/>
        <v>#N/A</v>
      </c>
      <c r="OR59" s="169" t="e">
        <f t="shared" si="117"/>
        <v>#N/A</v>
      </c>
      <c r="OS59" s="169" t="e">
        <f t="shared" si="117"/>
        <v>#N/A</v>
      </c>
      <c r="OT59" s="169" t="e">
        <f t="shared" si="117"/>
        <v>#N/A</v>
      </c>
      <c r="OU59" s="169" t="e">
        <f t="shared" si="117"/>
        <v>#N/A</v>
      </c>
      <c r="OV59" s="169" t="e">
        <f t="shared" si="117"/>
        <v>#N/A</v>
      </c>
      <c r="OW59" s="169" t="e">
        <f t="shared" si="117"/>
        <v>#N/A</v>
      </c>
      <c r="OX59" s="169" t="e">
        <f t="shared" si="117"/>
        <v>#N/A</v>
      </c>
      <c r="OY59" s="169" t="e">
        <f t="shared" si="117"/>
        <v>#N/A</v>
      </c>
      <c r="OZ59" s="169" t="e">
        <f t="shared" si="117"/>
        <v>#N/A</v>
      </c>
      <c r="PA59" s="169" t="e">
        <f t="shared" si="117"/>
        <v>#N/A</v>
      </c>
      <c r="PB59" s="169" t="e">
        <f t="shared" si="117"/>
        <v>#N/A</v>
      </c>
      <c r="PC59" s="169" t="e">
        <f t="shared" si="117"/>
        <v>#N/A</v>
      </c>
      <c r="PD59" s="169" t="e">
        <f t="shared" si="117"/>
        <v>#N/A</v>
      </c>
      <c r="PE59" s="169" t="e">
        <f t="shared" si="117"/>
        <v>#N/A</v>
      </c>
      <c r="PF59" s="169" t="e">
        <f t="shared" si="117"/>
        <v>#N/A</v>
      </c>
      <c r="PG59" s="169" t="e">
        <f t="shared" si="117"/>
        <v>#N/A</v>
      </c>
      <c r="PH59" s="169" t="e">
        <f t="shared" si="127"/>
        <v>#N/A</v>
      </c>
      <c r="PI59" s="169" t="e">
        <f t="shared" si="127"/>
        <v>#N/A</v>
      </c>
      <c r="PJ59" s="169" t="e">
        <f t="shared" si="127"/>
        <v>#N/A</v>
      </c>
      <c r="PK59" s="169" t="e">
        <f t="shared" si="127"/>
        <v>#N/A</v>
      </c>
      <c r="PL59" s="169" t="e">
        <f t="shared" si="127"/>
        <v>#N/A</v>
      </c>
      <c r="PM59" s="169" t="e">
        <f t="shared" si="127"/>
        <v>#N/A</v>
      </c>
      <c r="PN59" s="169" t="e">
        <f t="shared" si="127"/>
        <v>#N/A</v>
      </c>
      <c r="PO59" s="169" t="e">
        <f t="shared" si="127"/>
        <v>#N/A</v>
      </c>
    </row>
    <row r="60" spans="1:431" hidden="1" x14ac:dyDescent="0.75">
      <c r="A60" s="390"/>
      <c r="B60" s="396" t="str">
        <f>IF($R60="","",ROUND(_xlfn.NORM.INV(ABS(VLOOKUP($T$1,VLookups!$A$43:$B$44,2,FALSE)-B$2),$N60,$R60),0))</f>
        <v/>
      </c>
      <c r="C60" s="403" t="str">
        <f t="shared" si="96"/>
        <v/>
      </c>
      <c r="D60" s="404" t="str">
        <f t="shared" si="97"/>
        <v/>
      </c>
      <c r="E60" s="109"/>
      <c r="F60" s="117"/>
      <c r="G60" s="122" t="str">
        <f t="shared" si="32"/>
        <v/>
      </c>
      <c r="H60" s="95"/>
      <c r="I60" s="122" t="str">
        <f t="shared" si="33"/>
        <v/>
      </c>
      <c r="J60" s="117"/>
      <c r="K60" s="110"/>
      <c r="L60" s="124" t="str">
        <f t="shared" si="0"/>
        <v/>
      </c>
      <c r="M60" s="124" t="str">
        <f t="shared" si="1"/>
        <v/>
      </c>
      <c r="N60" s="73" t="str">
        <f t="shared" si="34"/>
        <v/>
      </c>
      <c r="O60" s="23"/>
      <c r="P60" s="57"/>
      <c r="Q60" s="280"/>
      <c r="R60" s="74" t="str">
        <f>IF(AND(G60&gt;0,H60&gt;0,I60&gt;0),IF(ISBLANK(Q60),IF(ISBLANK(O60),"",(I60-G60)*VLOOKUP(O60,VLookups!$A$4:$B$13,2,FALSE)),Q60),"")</f>
        <v/>
      </c>
      <c r="S60" s="75" t="str">
        <f t="shared" si="2"/>
        <v/>
      </c>
      <c r="T60" s="95"/>
      <c r="U60" s="270" t="str">
        <f>IF(AND(T60&gt;0,H60&gt;0,NOT(R60="")),ABS(VLOOKUP($T$1,VLookups!$A$43:$B$44,2,FALSE)-_xlfn.NORM.DIST(T60,N60,R60,TRUE)),"")</f>
        <v/>
      </c>
      <c r="V60" s="94" t="str">
        <f>IF(AND($G60&gt;0,$H60&gt;0,$I60&gt;0,NOT(ISBLANK($O60))),_xlfn.NORM.INV(ABS(VLOOKUP($T$1,VLookups!$A$43:$B$44,2,FALSE)-V$3),$N60,$R60),"")</f>
        <v/>
      </c>
      <c r="W60" s="93" t="str">
        <f>IF(AND($G60&gt;0,$H60&gt;0,$I60&gt;0,NOT(ISBLANK($O60))),_xlfn.NORM.INV(ABS(VLOOKUP($T$1,VLookups!$A$43:$B$44,2,FALSE)-W$3),$N60,$R60),"")</f>
        <v/>
      </c>
      <c r="X60" s="94" t="str">
        <f>IF(AND($G60&gt;0,$H60&gt;0,$I60&gt;0,NOT(ISBLANK($O60))),_xlfn.NORM.INV(ABS(VLOOKUP($T$1,VLookups!$A$43:$B$44,2,FALSE)-X$3),$N60,$R60),"")</f>
        <v/>
      </c>
      <c r="Y60" s="93" t="str">
        <f>IF(AND($G60&gt;0,$H60&gt;0,$I60&gt;0,NOT(ISBLANK($O60))),_xlfn.NORM.INV(ABS(VLOOKUP($T$1,VLookups!$A$43:$B$44,2,FALSE)-Y$3),$N60,$R60),"")</f>
        <v/>
      </c>
      <c r="Z60" s="94" t="str">
        <f>IF(AND($G60&gt;0,$H60&gt;0,$I60&gt;0,NOT(ISBLANK($O60))),_xlfn.NORM.INV(ABS(VLOOKUP($T$1,VLookups!$A$43:$B$44,2,FALSE)-Z$3),$N60,$R60),"")</f>
        <v/>
      </c>
      <c r="AA60" s="93" t="str">
        <f>IF(AND($G60&gt;0,$H60&gt;0,$I60&gt;0,NOT(ISBLANK($O60))),_xlfn.NORM.INV(ABS(VLOOKUP($T$1,VLookups!$A$43:$B$44,2,FALSE)-AA$3),$N60,$R60),"")</f>
        <v/>
      </c>
      <c r="AB60" s="5"/>
      <c r="AC60" s="168" t="str">
        <f t="shared" si="35"/>
        <v/>
      </c>
      <c r="AD60" s="49" t="str">
        <f t="shared" si="137"/>
        <v/>
      </c>
      <c r="AE60" s="49" t="str">
        <f t="shared" si="137"/>
        <v/>
      </c>
      <c r="AF60" s="49" t="str">
        <f t="shared" si="137"/>
        <v/>
      </c>
      <c r="AG60" s="49" t="str">
        <f t="shared" si="137"/>
        <v/>
      </c>
      <c r="AH60" s="49" t="str">
        <f t="shared" si="137"/>
        <v/>
      </c>
      <c r="AI60" s="49" t="str">
        <f t="shared" si="137"/>
        <v/>
      </c>
      <c r="AJ60" s="49" t="str">
        <f t="shared" si="137"/>
        <v/>
      </c>
      <c r="AK60" s="49" t="str">
        <f t="shared" si="137"/>
        <v/>
      </c>
      <c r="AL60" s="49" t="str">
        <f t="shared" si="137"/>
        <v/>
      </c>
      <c r="AM60" s="49" t="str">
        <f t="shared" si="137"/>
        <v/>
      </c>
      <c r="AN60" s="49" t="str">
        <f t="shared" si="137"/>
        <v/>
      </c>
      <c r="AO60" s="49" t="str">
        <f t="shared" si="137"/>
        <v/>
      </c>
      <c r="AP60" s="49" t="str">
        <f t="shared" si="137"/>
        <v/>
      </c>
      <c r="AQ60" s="49" t="str">
        <f t="shared" si="137"/>
        <v/>
      </c>
      <c r="AR60" s="49" t="str">
        <f t="shared" si="137"/>
        <v/>
      </c>
      <c r="AS60" s="49" t="str">
        <f t="shared" si="137"/>
        <v/>
      </c>
      <c r="AT60" s="49" t="str">
        <f t="shared" si="133"/>
        <v/>
      </c>
      <c r="AU60" s="49" t="str">
        <f t="shared" si="133"/>
        <v/>
      </c>
      <c r="AV60" s="49" t="str">
        <f t="shared" si="133"/>
        <v/>
      </c>
      <c r="AW60" s="49" t="str">
        <f t="shared" si="133"/>
        <v/>
      </c>
      <c r="AX60" s="49" t="str">
        <f t="shared" si="133"/>
        <v/>
      </c>
      <c r="AY60" s="49" t="str">
        <f t="shared" si="133"/>
        <v/>
      </c>
      <c r="AZ60" s="49" t="str">
        <f t="shared" si="133"/>
        <v/>
      </c>
      <c r="BA60" s="49" t="str">
        <f t="shared" si="133"/>
        <v/>
      </c>
      <c r="BB60" s="49" t="str">
        <f t="shared" si="133"/>
        <v/>
      </c>
      <c r="BC60" s="49" t="str">
        <f t="shared" si="133"/>
        <v/>
      </c>
      <c r="BD60" s="49" t="str">
        <f t="shared" si="133"/>
        <v/>
      </c>
      <c r="BE60" s="49" t="str">
        <f t="shared" si="133"/>
        <v/>
      </c>
      <c r="BF60" s="49" t="str">
        <f t="shared" si="133"/>
        <v/>
      </c>
      <c r="BG60" s="49" t="str">
        <f t="shared" si="133"/>
        <v/>
      </c>
      <c r="BH60" s="49" t="str">
        <f t="shared" si="133"/>
        <v/>
      </c>
      <c r="BI60" s="49" t="str">
        <f t="shared" si="134"/>
        <v/>
      </c>
      <c r="BJ60" s="49" t="str">
        <f t="shared" si="134"/>
        <v/>
      </c>
      <c r="BK60" s="49" t="str">
        <f t="shared" si="134"/>
        <v/>
      </c>
      <c r="BL60" s="49" t="str">
        <f t="shared" si="134"/>
        <v/>
      </c>
      <c r="BM60" s="49" t="str">
        <f t="shared" si="134"/>
        <v/>
      </c>
      <c r="BN60" s="49" t="str">
        <f t="shared" si="134"/>
        <v/>
      </c>
      <c r="BO60" s="49" t="str">
        <f t="shared" si="134"/>
        <v/>
      </c>
      <c r="BP60" s="49" t="str">
        <f t="shared" si="134"/>
        <v/>
      </c>
      <c r="BQ60" s="49" t="str">
        <f t="shared" si="134"/>
        <v/>
      </c>
      <c r="BR60" s="49" t="str">
        <f t="shared" si="134"/>
        <v/>
      </c>
      <c r="BS60" s="49" t="str">
        <f t="shared" si="134"/>
        <v/>
      </c>
      <c r="BT60" s="49" t="str">
        <f t="shared" si="134"/>
        <v/>
      </c>
      <c r="BU60" s="49" t="str">
        <f t="shared" si="134"/>
        <v/>
      </c>
      <c r="BV60" s="49" t="str">
        <f t="shared" si="134"/>
        <v/>
      </c>
      <c r="BW60" s="49" t="str">
        <f t="shared" si="134"/>
        <v/>
      </c>
      <c r="BX60" s="49" t="str">
        <f t="shared" si="134"/>
        <v/>
      </c>
      <c r="BY60" s="49" t="str">
        <f t="shared" si="131"/>
        <v/>
      </c>
      <c r="BZ60" s="49" t="str">
        <f t="shared" si="131"/>
        <v/>
      </c>
      <c r="CA60" s="49" t="str">
        <f t="shared" si="131"/>
        <v/>
      </c>
      <c r="CB60" s="49" t="str">
        <f t="shared" si="131"/>
        <v/>
      </c>
      <c r="CC60" s="49" t="str">
        <f t="shared" si="131"/>
        <v/>
      </c>
      <c r="CD60" s="49" t="str">
        <f t="shared" si="131"/>
        <v/>
      </c>
      <c r="CE60" s="49" t="str">
        <f t="shared" si="131"/>
        <v/>
      </c>
      <c r="CF60" s="49" t="str">
        <f t="shared" si="131"/>
        <v/>
      </c>
      <c r="CG60" s="49" t="str">
        <f t="shared" si="131"/>
        <v/>
      </c>
      <c r="CH60" s="49" t="str">
        <f t="shared" si="131"/>
        <v/>
      </c>
      <c r="CI60" s="49" t="str">
        <f t="shared" si="131"/>
        <v/>
      </c>
      <c r="CJ60" s="49" t="str">
        <f t="shared" si="131"/>
        <v/>
      </c>
      <c r="CK60" s="49" t="str">
        <f t="shared" si="131"/>
        <v/>
      </c>
      <c r="CL60" s="49" t="str">
        <f t="shared" si="131"/>
        <v/>
      </c>
      <c r="CM60" s="49" t="str">
        <f t="shared" si="131"/>
        <v/>
      </c>
      <c r="CN60" s="49" t="str">
        <f t="shared" si="135"/>
        <v/>
      </c>
      <c r="CO60" s="49" t="str">
        <f t="shared" si="135"/>
        <v/>
      </c>
      <c r="CP60" s="49" t="str">
        <f t="shared" si="135"/>
        <v/>
      </c>
      <c r="CQ60" s="49" t="str">
        <f t="shared" si="135"/>
        <v/>
      </c>
      <c r="CR60" s="49" t="str">
        <f t="shared" si="135"/>
        <v/>
      </c>
      <c r="CS60" s="49" t="str">
        <f t="shared" si="135"/>
        <v/>
      </c>
      <c r="CT60" s="49" t="str">
        <f t="shared" si="135"/>
        <v/>
      </c>
      <c r="CU60" s="49" t="str">
        <f t="shared" si="135"/>
        <v/>
      </c>
      <c r="CV60" s="49" t="str">
        <f t="shared" si="135"/>
        <v/>
      </c>
      <c r="CW60" s="49" t="str">
        <f t="shared" si="135"/>
        <v/>
      </c>
      <c r="CX60" s="49" t="str">
        <f t="shared" si="135"/>
        <v/>
      </c>
      <c r="CY60" s="49" t="str">
        <f t="shared" si="135"/>
        <v/>
      </c>
      <c r="CZ60" s="49" t="str">
        <f t="shared" si="135"/>
        <v/>
      </c>
      <c r="DA60" s="49" t="str">
        <f t="shared" si="135"/>
        <v/>
      </c>
      <c r="DB60" s="49" t="str">
        <f t="shared" si="135"/>
        <v/>
      </c>
      <c r="DC60" s="49" t="str">
        <f t="shared" si="135"/>
        <v/>
      </c>
      <c r="DD60" s="49" t="str">
        <f t="shared" si="136"/>
        <v/>
      </c>
      <c r="DE60" s="49" t="str">
        <f t="shared" si="136"/>
        <v/>
      </c>
      <c r="DF60" s="49" t="str">
        <f t="shared" si="136"/>
        <v/>
      </c>
      <c r="DG60" s="49" t="str">
        <f t="shared" si="136"/>
        <v/>
      </c>
      <c r="DH60" s="49" t="str">
        <f t="shared" si="136"/>
        <v/>
      </c>
      <c r="DI60" s="49" t="str">
        <f t="shared" si="136"/>
        <v/>
      </c>
      <c r="DJ60" s="49" t="str">
        <f t="shared" si="136"/>
        <v/>
      </c>
      <c r="DK60" s="49" t="str">
        <f t="shared" si="136"/>
        <v/>
      </c>
      <c r="DL60" s="49" t="str">
        <f t="shared" si="136"/>
        <v/>
      </c>
      <c r="DM60" s="49" t="str">
        <f t="shared" si="136"/>
        <v/>
      </c>
      <c r="DN60" s="49" t="str">
        <f t="shared" si="136"/>
        <v/>
      </c>
      <c r="DO60" s="49" t="str">
        <f t="shared" si="136"/>
        <v/>
      </c>
      <c r="DP60" s="49" t="str">
        <f t="shared" si="136"/>
        <v/>
      </c>
      <c r="DQ60" s="49" t="str">
        <f t="shared" si="136"/>
        <v/>
      </c>
      <c r="DR60" s="49" t="str">
        <f t="shared" si="136"/>
        <v/>
      </c>
      <c r="DS60" s="49" t="str">
        <f t="shared" si="136"/>
        <v/>
      </c>
      <c r="DT60" s="49" t="str">
        <f t="shared" si="132"/>
        <v/>
      </c>
      <c r="DU60" s="49" t="str">
        <f t="shared" si="132"/>
        <v/>
      </c>
      <c r="DV60" s="49" t="str">
        <f t="shared" si="132"/>
        <v/>
      </c>
      <c r="DW60" s="49" t="str">
        <f t="shared" si="132"/>
        <v/>
      </c>
      <c r="DX60" s="49" t="str">
        <f t="shared" si="132"/>
        <v/>
      </c>
      <c r="DY60" s="49" t="str">
        <f t="shared" si="132"/>
        <v/>
      </c>
      <c r="DZ60" s="183" t="str">
        <f t="shared" si="37"/>
        <v/>
      </c>
      <c r="EA60" s="49" t="str">
        <f t="shared" si="129"/>
        <v/>
      </c>
      <c r="EB60" s="49" t="str">
        <f t="shared" si="129"/>
        <v/>
      </c>
      <c r="EC60" s="49" t="str">
        <f t="shared" si="129"/>
        <v/>
      </c>
      <c r="ED60" s="49" t="str">
        <f t="shared" si="129"/>
        <v/>
      </c>
      <c r="EE60" s="49" t="str">
        <f t="shared" si="129"/>
        <v/>
      </c>
      <c r="EF60" s="49" t="str">
        <f t="shared" si="129"/>
        <v/>
      </c>
      <c r="EG60" s="49" t="str">
        <f t="shared" si="129"/>
        <v/>
      </c>
      <c r="EH60" s="49" t="str">
        <f t="shared" si="129"/>
        <v/>
      </c>
      <c r="EI60" s="49" t="str">
        <f t="shared" si="129"/>
        <v/>
      </c>
      <c r="EJ60" s="49" t="str">
        <f t="shared" si="129"/>
        <v/>
      </c>
      <c r="EK60" s="49" t="str">
        <f t="shared" si="129"/>
        <v/>
      </c>
      <c r="EL60" s="49" t="str">
        <f t="shared" si="129"/>
        <v/>
      </c>
      <c r="EM60" s="49" t="str">
        <f t="shared" si="129"/>
        <v/>
      </c>
      <c r="EN60" s="49" t="str">
        <f t="shared" si="129"/>
        <v/>
      </c>
      <c r="EO60" s="49" t="str">
        <f t="shared" si="129"/>
        <v/>
      </c>
      <c r="EP60" s="49" t="str">
        <f t="shared" si="129"/>
        <v/>
      </c>
      <c r="EQ60" s="49" t="str">
        <f t="shared" si="130"/>
        <v/>
      </c>
      <c r="ER60" s="49" t="str">
        <f t="shared" si="130"/>
        <v/>
      </c>
      <c r="ES60" s="49" t="str">
        <f t="shared" si="130"/>
        <v/>
      </c>
      <c r="ET60" s="49" t="str">
        <f t="shared" si="130"/>
        <v/>
      </c>
      <c r="EU60" s="49" t="str">
        <f t="shared" si="130"/>
        <v/>
      </c>
      <c r="EV60" s="49" t="str">
        <f t="shared" si="130"/>
        <v/>
      </c>
      <c r="EW60" s="49" t="str">
        <f t="shared" si="130"/>
        <v/>
      </c>
      <c r="EX60" s="49" t="str">
        <f t="shared" si="130"/>
        <v/>
      </c>
      <c r="EY60" s="49" t="str">
        <f t="shared" si="130"/>
        <v/>
      </c>
      <c r="EZ60" s="49" t="str">
        <f t="shared" si="130"/>
        <v/>
      </c>
      <c r="FA60" s="49" t="str">
        <f t="shared" si="130"/>
        <v/>
      </c>
      <c r="FB60" s="49" t="str">
        <f t="shared" si="130"/>
        <v/>
      </c>
      <c r="FC60" s="49" t="str">
        <f t="shared" si="130"/>
        <v/>
      </c>
      <c r="FD60" s="49" t="str">
        <f t="shared" si="130"/>
        <v/>
      </c>
      <c r="FE60" s="49" t="str">
        <f t="shared" si="128"/>
        <v/>
      </c>
      <c r="FF60" s="49" t="str">
        <f t="shared" si="119"/>
        <v/>
      </c>
      <c r="FG60" s="49" t="str">
        <f t="shared" si="119"/>
        <v/>
      </c>
      <c r="FH60" s="49" t="str">
        <f t="shared" si="119"/>
        <v/>
      </c>
      <c r="FI60" s="49" t="str">
        <f t="shared" si="119"/>
        <v/>
      </c>
      <c r="FJ60" s="49" t="str">
        <f t="shared" si="119"/>
        <v/>
      </c>
      <c r="FK60" s="49" t="str">
        <f t="shared" si="119"/>
        <v/>
      </c>
      <c r="FL60" s="49" t="str">
        <f t="shared" si="119"/>
        <v/>
      </c>
      <c r="FM60" s="49" t="str">
        <f t="shared" si="119"/>
        <v/>
      </c>
      <c r="FN60" s="49" t="str">
        <f t="shared" si="119"/>
        <v/>
      </c>
      <c r="FO60" s="49" t="str">
        <f t="shared" si="119"/>
        <v/>
      </c>
      <c r="FP60" s="49" t="str">
        <f t="shared" si="119"/>
        <v/>
      </c>
      <c r="FQ60" s="49" t="str">
        <f t="shared" si="108"/>
        <v/>
      </c>
      <c r="FR60" s="49" t="str">
        <f t="shared" si="108"/>
        <v/>
      </c>
      <c r="FS60" s="49" t="str">
        <f t="shared" si="108"/>
        <v/>
      </c>
      <c r="FT60" s="49" t="str">
        <f t="shared" si="108"/>
        <v/>
      </c>
      <c r="FU60" s="49" t="str">
        <f t="shared" si="108"/>
        <v/>
      </c>
      <c r="FV60" s="49" t="str">
        <f t="shared" si="108"/>
        <v/>
      </c>
      <c r="FW60" s="49" t="str">
        <f t="shared" si="108"/>
        <v/>
      </c>
      <c r="FX60" s="49" t="str">
        <f t="shared" si="108"/>
        <v/>
      </c>
      <c r="FY60" s="49" t="str">
        <f t="shared" si="108"/>
        <v/>
      </c>
      <c r="FZ60" s="49" t="str">
        <f t="shared" si="108"/>
        <v/>
      </c>
      <c r="GA60" s="49" t="str">
        <f t="shared" si="108"/>
        <v/>
      </c>
      <c r="GB60" s="49" t="str">
        <f t="shared" si="108"/>
        <v/>
      </c>
      <c r="GC60" s="49" t="str">
        <f t="shared" si="108"/>
        <v/>
      </c>
      <c r="GD60" s="49" t="str">
        <f t="shared" si="108"/>
        <v/>
      </c>
      <c r="GE60" s="49" t="str">
        <f t="shared" si="108"/>
        <v/>
      </c>
      <c r="GF60" s="49" t="str">
        <f t="shared" si="108"/>
        <v/>
      </c>
      <c r="GG60" s="49" t="str">
        <f t="shared" si="109"/>
        <v/>
      </c>
      <c r="GH60" s="49" t="str">
        <f t="shared" si="109"/>
        <v/>
      </c>
      <c r="GI60" s="49" t="str">
        <f t="shared" si="109"/>
        <v/>
      </c>
      <c r="GJ60" s="49" t="str">
        <f t="shared" si="109"/>
        <v/>
      </c>
      <c r="GK60" s="49" t="str">
        <f t="shared" si="109"/>
        <v/>
      </c>
      <c r="GL60" s="49" t="str">
        <f t="shared" si="109"/>
        <v/>
      </c>
      <c r="GM60" s="49" t="str">
        <f t="shared" si="109"/>
        <v/>
      </c>
      <c r="GN60" s="49" t="str">
        <f t="shared" si="109"/>
        <v/>
      </c>
      <c r="GO60" s="49" t="str">
        <f t="shared" si="109"/>
        <v/>
      </c>
      <c r="GP60" s="49" t="str">
        <f t="shared" si="109"/>
        <v/>
      </c>
      <c r="GQ60" s="49" t="str">
        <f t="shared" si="109"/>
        <v/>
      </c>
      <c r="GR60" s="49" t="str">
        <f t="shared" si="109"/>
        <v/>
      </c>
      <c r="GS60" s="49" t="str">
        <f t="shared" si="109"/>
        <v/>
      </c>
      <c r="GT60" s="49" t="str">
        <f t="shared" si="109"/>
        <v/>
      </c>
      <c r="GU60" s="49" t="str">
        <f t="shared" si="109"/>
        <v/>
      </c>
      <c r="GV60" s="49" t="str">
        <f t="shared" si="109"/>
        <v/>
      </c>
      <c r="GW60" s="49" t="str">
        <f t="shared" si="110"/>
        <v/>
      </c>
      <c r="GX60" s="49" t="str">
        <f t="shared" si="110"/>
        <v/>
      </c>
      <c r="GY60" s="49" t="str">
        <f t="shared" si="110"/>
        <v/>
      </c>
      <c r="GZ60" s="49" t="str">
        <f t="shared" si="110"/>
        <v/>
      </c>
      <c r="HA60" s="49" t="str">
        <f t="shared" si="110"/>
        <v/>
      </c>
      <c r="HB60" s="49" t="str">
        <f t="shared" si="110"/>
        <v/>
      </c>
      <c r="HC60" s="49" t="str">
        <f t="shared" si="110"/>
        <v/>
      </c>
      <c r="HD60" s="49" t="str">
        <f t="shared" si="110"/>
        <v/>
      </c>
      <c r="HE60" s="49" t="str">
        <f t="shared" si="110"/>
        <v/>
      </c>
      <c r="HF60" s="49" t="str">
        <f t="shared" si="110"/>
        <v/>
      </c>
      <c r="HG60" s="49" t="str">
        <f t="shared" si="110"/>
        <v/>
      </c>
      <c r="HH60" s="49" t="str">
        <f t="shared" si="110"/>
        <v/>
      </c>
      <c r="HI60" s="49" t="str">
        <f t="shared" si="110"/>
        <v/>
      </c>
      <c r="HJ60" s="49" t="str">
        <f t="shared" si="110"/>
        <v/>
      </c>
      <c r="HK60" s="49" t="str">
        <f t="shared" si="110"/>
        <v/>
      </c>
      <c r="HL60" s="49" t="str">
        <f t="shared" si="110"/>
        <v/>
      </c>
      <c r="HM60" s="49" t="str">
        <f t="shared" si="111"/>
        <v/>
      </c>
      <c r="HN60" s="49" t="str">
        <f t="shared" si="111"/>
        <v/>
      </c>
      <c r="HO60" s="49" t="str">
        <f t="shared" si="111"/>
        <v/>
      </c>
      <c r="HP60" s="49" t="str">
        <f t="shared" si="77"/>
        <v/>
      </c>
      <c r="HQ60" s="49" t="str">
        <f t="shared" si="77"/>
        <v/>
      </c>
      <c r="HR60" s="49" t="str">
        <f t="shared" si="46"/>
        <v/>
      </c>
      <c r="HS60" s="49" t="str">
        <f t="shared" si="16"/>
        <v/>
      </c>
      <c r="HT60" s="49" t="str">
        <f t="shared" si="16"/>
        <v/>
      </c>
      <c r="HU60" s="49" t="str">
        <f t="shared" si="16"/>
        <v/>
      </c>
      <c r="HV60" s="49" t="str">
        <f t="shared" si="16"/>
        <v/>
      </c>
      <c r="HW60" s="169" t="e">
        <f t="shared" si="106"/>
        <v>#N/A</v>
      </c>
      <c r="HX60" s="169" t="e">
        <f t="shared" si="106"/>
        <v>#N/A</v>
      </c>
      <c r="HY60" s="169" t="e">
        <f t="shared" si="106"/>
        <v>#N/A</v>
      </c>
      <c r="HZ60" s="169" t="e">
        <f t="shared" si="106"/>
        <v>#N/A</v>
      </c>
      <c r="IA60" s="169" t="e">
        <f t="shared" si="105"/>
        <v>#N/A</v>
      </c>
      <c r="IB60" s="169" t="e">
        <f t="shared" si="105"/>
        <v>#N/A</v>
      </c>
      <c r="IC60" s="169" t="e">
        <f t="shared" si="105"/>
        <v>#N/A</v>
      </c>
      <c r="ID60" s="169" t="e">
        <f t="shared" si="105"/>
        <v>#N/A</v>
      </c>
      <c r="IE60" s="169" t="e">
        <f t="shared" si="105"/>
        <v>#N/A</v>
      </c>
      <c r="IF60" s="169" t="e">
        <f t="shared" si="105"/>
        <v>#N/A</v>
      </c>
      <c r="IG60" s="169" t="e">
        <f t="shared" si="105"/>
        <v>#N/A</v>
      </c>
      <c r="IH60" s="169" t="e">
        <f t="shared" si="105"/>
        <v>#N/A</v>
      </c>
      <c r="II60" s="169" t="e">
        <f t="shared" si="105"/>
        <v>#N/A</v>
      </c>
      <c r="IJ60" s="169" t="e">
        <f t="shared" si="105"/>
        <v>#N/A</v>
      </c>
      <c r="IK60" s="169" t="e">
        <f t="shared" si="105"/>
        <v>#N/A</v>
      </c>
      <c r="IL60" s="169" t="e">
        <f t="shared" si="105"/>
        <v>#N/A</v>
      </c>
      <c r="IM60" s="169" t="e">
        <f t="shared" si="105"/>
        <v>#N/A</v>
      </c>
      <c r="IN60" s="169" t="e">
        <f t="shared" si="105"/>
        <v>#N/A</v>
      </c>
      <c r="IO60" s="169" t="e">
        <f t="shared" si="105"/>
        <v>#N/A</v>
      </c>
      <c r="IP60" s="169" t="e">
        <f t="shared" si="112"/>
        <v>#N/A</v>
      </c>
      <c r="IQ60" s="169" t="e">
        <f t="shared" si="112"/>
        <v>#N/A</v>
      </c>
      <c r="IR60" s="169" t="e">
        <f t="shared" si="112"/>
        <v>#N/A</v>
      </c>
      <c r="IS60" s="169" t="e">
        <f t="shared" si="112"/>
        <v>#N/A</v>
      </c>
      <c r="IT60" s="169" t="e">
        <f t="shared" si="112"/>
        <v>#N/A</v>
      </c>
      <c r="IU60" s="169" t="e">
        <f t="shared" si="112"/>
        <v>#N/A</v>
      </c>
      <c r="IV60" s="169" t="e">
        <f t="shared" si="112"/>
        <v>#N/A</v>
      </c>
      <c r="IW60" s="169" t="e">
        <f t="shared" si="112"/>
        <v>#N/A</v>
      </c>
      <c r="IX60" s="169" t="e">
        <f t="shared" si="112"/>
        <v>#N/A</v>
      </c>
      <c r="IY60" s="169" t="e">
        <f t="shared" si="112"/>
        <v>#N/A</v>
      </c>
      <c r="IZ60" s="169" t="e">
        <f t="shared" si="112"/>
        <v>#N/A</v>
      </c>
      <c r="JA60" s="169" t="e">
        <f t="shared" si="112"/>
        <v>#N/A</v>
      </c>
      <c r="JB60" s="169" t="e">
        <f t="shared" si="112"/>
        <v>#N/A</v>
      </c>
      <c r="JC60" s="169" t="e">
        <f t="shared" si="112"/>
        <v>#N/A</v>
      </c>
      <c r="JD60" s="169" t="e">
        <f t="shared" si="112"/>
        <v>#N/A</v>
      </c>
      <c r="JE60" s="169" t="e">
        <f t="shared" si="120"/>
        <v>#N/A</v>
      </c>
      <c r="JF60" s="169" t="e">
        <f t="shared" si="120"/>
        <v>#N/A</v>
      </c>
      <c r="JG60" s="169" t="e">
        <f t="shared" si="120"/>
        <v>#N/A</v>
      </c>
      <c r="JH60" s="169" t="e">
        <f t="shared" si="120"/>
        <v>#N/A</v>
      </c>
      <c r="JI60" s="169" t="e">
        <f t="shared" si="120"/>
        <v>#N/A</v>
      </c>
      <c r="JJ60" s="169" t="e">
        <f t="shared" si="120"/>
        <v>#N/A</v>
      </c>
      <c r="JK60" s="169" t="e">
        <f t="shared" si="120"/>
        <v>#N/A</v>
      </c>
      <c r="JL60" s="169" t="e">
        <f t="shared" si="120"/>
        <v>#N/A</v>
      </c>
      <c r="JM60" s="169" t="e">
        <f t="shared" si="120"/>
        <v>#N/A</v>
      </c>
      <c r="JN60" s="169" t="e">
        <f t="shared" si="120"/>
        <v>#N/A</v>
      </c>
      <c r="JO60" s="169" t="e">
        <f t="shared" si="120"/>
        <v>#N/A</v>
      </c>
      <c r="JP60" s="169" t="e">
        <f t="shared" si="120"/>
        <v>#N/A</v>
      </c>
      <c r="JQ60" s="169" t="e">
        <f t="shared" si="120"/>
        <v>#N/A</v>
      </c>
      <c r="JR60" s="169" t="e">
        <f t="shared" si="120"/>
        <v>#N/A</v>
      </c>
      <c r="JS60" s="169" t="e">
        <f t="shared" si="120"/>
        <v>#N/A</v>
      </c>
      <c r="JT60" s="169" t="e">
        <f t="shared" si="113"/>
        <v>#N/A</v>
      </c>
      <c r="JU60" s="169" t="e">
        <f t="shared" si="113"/>
        <v>#N/A</v>
      </c>
      <c r="JV60" s="169" t="e">
        <f t="shared" si="113"/>
        <v>#N/A</v>
      </c>
      <c r="JW60" s="169" t="e">
        <f t="shared" si="113"/>
        <v>#N/A</v>
      </c>
      <c r="JX60" s="169" t="e">
        <f t="shared" si="113"/>
        <v>#N/A</v>
      </c>
      <c r="JY60" s="169" t="e">
        <f t="shared" si="113"/>
        <v>#N/A</v>
      </c>
      <c r="JZ60" s="169" t="e">
        <f t="shared" si="113"/>
        <v>#N/A</v>
      </c>
      <c r="KA60" s="169" t="e">
        <f t="shared" si="113"/>
        <v>#N/A</v>
      </c>
      <c r="KB60" s="169" t="e">
        <f t="shared" si="113"/>
        <v>#N/A</v>
      </c>
      <c r="KC60" s="169" t="e">
        <f t="shared" si="113"/>
        <v>#N/A</v>
      </c>
      <c r="KD60" s="169" t="e">
        <f t="shared" si="113"/>
        <v>#N/A</v>
      </c>
      <c r="KE60" s="169" t="e">
        <f t="shared" si="113"/>
        <v>#N/A</v>
      </c>
      <c r="KF60" s="169" t="e">
        <f t="shared" si="113"/>
        <v>#N/A</v>
      </c>
      <c r="KG60" s="169" t="e">
        <f t="shared" si="113"/>
        <v>#N/A</v>
      </c>
      <c r="KH60" s="169" t="e">
        <f t="shared" si="113"/>
        <v>#N/A</v>
      </c>
      <c r="KI60" s="169" t="e">
        <f t="shared" si="113"/>
        <v>#N/A</v>
      </c>
      <c r="KJ60" s="169" t="e">
        <f t="shared" si="121"/>
        <v>#N/A</v>
      </c>
      <c r="KK60" s="169" t="e">
        <f t="shared" si="121"/>
        <v>#N/A</v>
      </c>
      <c r="KL60" s="169" t="e">
        <f t="shared" si="121"/>
        <v>#N/A</v>
      </c>
      <c r="KM60" s="169" t="e">
        <f t="shared" si="121"/>
        <v>#N/A</v>
      </c>
      <c r="KN60" s="169" t="e">
        <f t="shared" si="121"/>
        <v>#N/A</v>
      </c>
      <c r="KO60" s="169" t="e">
        <f t="shared" si="121"/>
        <v>#N/A</v>
      </c>
      <c r="KP60" s="169" t="e">
        <f t="shared" si="121"/>
        <v>#N/A</v>
      </c>
      <c r="KQ60" s="169" t="e">
        <f t="shared" si="121"/>
        <v>#N/A</v>
      </c>
      <c r="KR60" s="169" t="e">
        <f t="shared" si="121"/>
        <v>#N/A</v>
      </c>
      <c r="KS60" s="169" t="e">
        <f t="shared" si="121"/>
        <v>#N/A</v>
      </c>
      <c r="KT60" s="169" t="e">
        <f t="shared" si="121"/>
        <v>#N/A</v>
      </c>
      <c r="KU60" s="169" t="e">
        <f t="shared" si="121"/>
        <v>#N/A</v>
      </c>
      <c r="KV60" s="169" t="e">
        <f t="shared" si="121"/>
        <v>#N/A</v>
      </c>
      <c r="KW60" s="169" t="e">
        <f t="shared" si="121"/>
        <v>#N/A</v>
      </c>
      <c r="KX60" s="169" t="e">
        <f t="shared" si="121"/>
        <v>#N/A</v>
      </c>
      <c r="KY60" s="169" t="e">
        <f t="shared" si="121"/>
        <v>#N/A</v>
      </c>
      <c r="KZ60" s="169" t="e">
        <f t="shared" si="114"/>
        <v>#N/A</v>
      </c>
      <c r="LA60" s="169" t="e">
        <f t="shared" si="114"/>
        <v>#N/A</v>
      </c>
      <c r="LB60" s="169" t="e">
        <f t="shared" si="114"/>
        <v>#N/A</v>
      </c>
      <c r="LC60" s="169" t="e">
        <f t="shared" si="114"/>
        <v>#N/A</v>
      </c>
      <c r="LD60" s="169" t="e">
        <f t="shared" si="114"/>
        <v>#N/A</v>
      </c>
      <c r="LE60" s="169" t="e">
        <f t="shared" si="114"/>
        <v>#N/A</v>
      </c>
      <c r="LF60" s="169" t="e">
        <f t="shared" si="114"/>
        <v>#N/A</v>
      </c>
      <c r="LG60" s="169" t="e">
        <f t="shared" si="114"/>
        <v>#N/A</v>
      </c>
      <c r="LH60" s="169" t="e">
        <f t="shared" si="114"/>
        <v>#N/A</v>
      </c>
      <c r="LI60" s="169" t="e">
        <f t="shared" si="114"/>
        <v>#N/A</v>
      </c>
      <c r="LJ60" s="169" t="e">
        <f t="shared" si="114"/>
        <v>#N/A</v>
      </c>
      <c r="LK60" s="169" t="e">
        <f t="shared" si="114"/>
        <v>#N/A</v>
      </c>
      <c r="LL60" s="169" t="e">
        <f t="shared" si="114"/>
        <v>#N/A</v>
      </c>
      <c r="LM60" s="169" t="e">
        <f t="shared" si="114"/>
        <v>#N/A</v>
      </c>
      <c r="LN60" s="169" t="e">
        <f t="shared" si="114"/>
        <v>#N/A</v>
      </c>
      <c r="LO60" s="169" t="e">
        <f t="shared" si="122"/>
        <v>#N/A</v>
      </c>
      <c r="LP60" s="169" t="e">
        <f t="shared" si="122"/>
        <v>#N/A</v>
      </c>
      <c r="LQ60" s="169" t="e">
        <f t="shared" si="123"/>
        <v>#N/A</v>
      </c>
      <c r="LR60" s="169" t="e">
        <f t="shared" si="123"/>
        <v>#N/A</v>
      </c>
      <c r="LS60" s="169" t="e">
        <f t="shared" si="123"/>
        <v>#N/A</v>
      </c>
      <c r="LT60" s="169" t="e">
        <f t="shared" si="123"/>
        <v>#N/A</v>
      </c>
      <c r="LU60" s="169" t="e">
        <f t="shared" si="123"/>
        <v>#N/A</v>
      </c>
      <c r="LV60" s="169" t="e">
        <f t="shared" si="123"/>
        <v>#N/A</v>
      </c>
      <c r="LW60" s="169" t="e">
        <f t="shared" si="123"/>
        <v>#N/A</v>
      </c>
      <c r="LX60" s="169" t="e">
        <f t="shared" si="123"/>
        <v>#N/A</v>
      </c>
      <c r="LY60" s="169" t="e">
        <f t="shared" si="123"/>
        <v>#N/A</v>
      </c>
      <c r="LZ60" s="169" t="e">
        <f t="shared" si="123"/>
        <v>#N/A</v>
      </c>
      <c r="MA60" s="169" t="e">
        <f t="shared" si="123"/>
        <v>#N/A</v>
      </c>
      <c r="MB60" s="169" t="e">
        <f t="shared" si="123"/>
        <v>#N/A</v>
      </c>
      <c r="MC60" s="169" t="e">
        <f t="shared" si="123"/>
        <v>#N/A</v>
      </c>
      <c r="MD60" s="169" t="e">
        <f t="shared" si="123"/>
        <v>#N/A</v>
      </c>
      <c r="ME60" s="169" t="e">
        <f t="shared" si="123"/>
        <v>#N/A</v>
      </c>
      <c r="MF60" s="169" t="e">
        <f t="shared" si="115"/>
        <v>#N/A</v>
      </c>
      <c r="MG60" s="169" t="e">
        <f t="shared" si="115"/>
        <v>#N/A</v>
      </c>
      <c r="MH60" s="169" t="e">
        <f t="shared" si="115"/>
        <v>#N/A</v>
      </c>
      <c r="MI60" s="169" t="e">
        <f t="shared" si="115"/>
        <v>#N/A</v>
      </c>
      <c r="MJ60" s="169" t="e">
        <f t="shared" si="115"/>
        <v>#N/A</v>
      </c>
      <c r="MK60" s="169" t="e">
        <f t="shared" si="115"/>
        <v>#N/A</v>
      </c>
      <c r="ML60" s="169" t="e">
        <f t="shared" si="115"/>
        <v>#N/A</v>
      </c>
      <c r="MM60" s="169" t="e">
        <f t="shared" si="115"/>
        <v>#N/A</v>
      </c>
      <c r="MN60" s="169" t="e">
        <f t="shared" si="115"/>
        <v>#N/A</v>
      </c>
      <c r="MO60" s="169" t="e">
        <f t="shared" si="115"/>
        <v>#N/A</v>
      </c>
      <c r="MP60" s="169" t="e">
        <f t="shared" si="115"/>
        <v>#N/A</v>
      </c>
      <c r="MQ60" s="169" t="e">
        <f t="shared" si="115"/>
        <v>#N/A</v>
      </c>
      <c r="MR60" s="169" t="e">
        <f t="shared" si="115"/>
        <v>#N/A</v>
      </c>
      <c r="MS60" s="169" t="e">
        <f t="shared" si="115"/>
        <v>#N/A</v>
      </c>
      <c r="MT60" s="169" t="e">
        <f t="shared" si="115"/>
        <v>#N/A</v>
      </c>
      <c r="MU60" s="169" t="e">
        <f t="shared" si="115"/>
        <v>#N/A</v>
      </c>
      <c r="MV60" s="169" t="e">
        <f t="shared" si="124"/>
        <v>#N/A</v>
      </c>
      <c r="MW60" s="169" t="e">
        <f t="shared" si="124"/>
        <v>#N/A</v>
      </c>
      <c r="MX60" s="169" t="e">
        <f t="shared" si="124"/>
        <v>#N/A</v>
      </c>
      <c r="MY60" s="169" t="e">
        <f t="shared" si="124"/>
        <v>#N/A</v>
      </c>
      <c r="MZ60" s="169" t="e">
        <f t="shared" si="124"/>
        <v>#N/A</v>
      </c>
      <c r="NA60" s="169" t="e">
        <f t="shared" si="124"/>
        <v>#N/A</v>
      </c>
      <c r="NB60" s="169" t="e">
        <f t="shared" si="124"/>
        <v>#N/A</v>
      </c>
      <c r="NC60" s="169" t="e">
        <f t="shared" si="124"/>
        <v>#N/A</v>
      </c>
      <c r="ND60" s="169" t="e">
        <f t="shared" si="124"/>
        <v>#N/A</v>
      </c>
      <c r="NE60" s="169" t="e">
        <f t="shared" si="124"/>
        <v>#N/A</v>
      </c>
      <c r="NF60" s="169" t="e">
        <f t="shared" si="124"/>
        <v>#N/A</v>
      </c>
      <c r="NG60" s="169" t="e">
        <f t="shared" si="124"/>
        <v>#N/A</v>
      </c>
      <c r="NH60" s="169" t="e">
        <f t="shared" si="124"/>
        <v>#N/A</v>
      </c>
      <c r="NI60" s="169" t="e">
        <f t="shared" si="124"/>
        <v>#N/A</v>
      </c>
      <c r="NJ60" s="169" t="e">
        <f t="shared" si="124"/>
        <v>#N/A</v>
      </c>
      <c r="NK60" s="169" t="e">
        <f t="shared" si="124"/>
        <v>#N/A</v>
      </c>
      <c r="NL60" s="169" t="e">
        <f t="shared" si="116"/>
        <v>#N/A</v>
      </c>
      <c r="NM60" s="169" t="e">
        <f t="shared" si="116"/>
        <v>#N/A</v>
      </c>
      <c r="NN60" s="169" t="e">
        <f t="shared" si="116"/>
        <v>#N/A</v>
      </c>
      <c r="NO60" s="169" t="e">
        <f t="shared" si="116"/>
        <v>#N/A</v>
      </c>
      <c r="NP60" s="169" t="e">
        <f t="shared" si="116"/>
        <v>#N/A</v>
      </c>
      <c r="NQ60" s="169" t="e">
        <f t="shared" si="116"/>
        <v>#N/A</v>
      </c>
      <c r="NR60" s="169" t="e">
        <f t="shared" si="116"/>
        <v>#N/A</v>
      </c>
      <c r="NS60" s="169" t="e">
        <f t="shared" si="116"/>
        <v>#N/A</v>
      </c>
      <c r="NT60" s="169" t="e">
        <f t="shared" si="116"/>
        <v>#N/A</v>
      </c>
      <c r="NU60" s="169" t="e">
        <f t="shared" si="116"/>
        <v>#N/A</v>
      </c>
      <c r="NV60" s="169" t="e">
        <f t="shared" si="116"/>
        <v>#N/A</v>
      </c>
      <c r="NW60" s="169" t="e">
        <f t="shared" si="116"/>
        <v>#N/A</v>
      </c>
      <c r="NX60" s="169" t="e">
        <f t="shared" si="116"/>
        <v>#N/A</v>
      </c>
      <c r="NY60" s="169" t="e">
        <f t="shared" si="116"/>
        <v>#N/A</v>
      </c>
      <c r="NZ60" s="169" t="e">
        <f t="shared" si="116"/>
        <v>#N/A</v>
      </c>
      <c r="OA60" s="169" t="e">
        <f t="shared" si="125"/>
        <v>#N/A</v>
      </c>
      <c r="OB60" s="169" t="e">
        <f t="shared" si="125"/>
        <v>#N/A</v>
      </c>
      <c r="OC60" s="169" t="e">
        <f t="shared" si="126"/>
        <v>#N/A</v>
      </c>
      <c r="OD60" s="169" t="e">
        <f t="shared" si="126"/>
        <v>#N/A</v>
      </c>
      <c r="OE60" s="169" t="e">
        <f t="shared" si="126"/>
        <v>#N/A</v>
      </c>
      <c r="OF60" s="169" t="e">
        <f t="shared" si="126"/>
        <v>#N/A</v>
      </c>
      <c r="OG60" s="169" t="e">
        <f t="shared" si="126"/>
        <v>#N/A</v>
      </c>
      <c r="OH60" s="169" t="e">
        <f t="shared" si="126"/>
        <v>#N/A</v>
      </c>
      <c r="OI60" s="169" t="e">
        <f t="shared" si="126"/>
        <v>#N/A</v>
      </c>
      <c r="OJ60" s="169" t="e">
        <f t="shared" si="126"/>
        <v>#N/A</v>
      </c>
      <c r="OK60" s="169" t="e">
        <f t="shared" si="126"/>
        <v>#N/A</v>
      </c>
      <c r="OL60" s="169" t="e">
        <f t="shared" si="126"/>
        <v>#N/A</v>
      </c>
      <c r="OM60" s="169" t="e">
        <f t="shared" si="126"/>
        <v>#N/A</v>
      </c>
      <c r="ON60" s="169" t="e">
        <f t="shared" si="126"/>
        <v>#N/A</v>
      </c>
      <c r="OO60" s="169" t="e">
        <f t="shared" si="126"/>
        <v>#N/A</v>
      </c>
      <c r="OP60" s="169" t="e">
        <f t="shared" si="126"/>
        <v>#N/A</v>
      </c>
      <c r="OQ60" s="169" t="e">
        <f t="shared" si="126"/>
        <v>#N/A</v>
      </c>
      <c r="OR60" s="169" t="e">
        <f t="shared" si="117"/>
        <v>#N/A</v>
      </c>
      <c r="OS60" s="169" t="e">
        <f t="shared" si="117"/>
        <v>#N/A</v>
      </c>
      <c r="OT60" s="169" t="e">
        <f t="shared" si="117"/>
        <v>#N/A</v>
      </c>
      <c r="OU60" s="169" t="e">
        <f t="shared" si="117"/>
        <v>#N/A</v>
      </c>
      <c r="OV60" s="169" t="e">
        <f t="shared" si="117"/>
        <v>#N/A</v>
      </c>
      <c r="OW60" s="169" t="e">
        <f t="shared" si="117"/>
        <v>#N/A</v>
      </c>
      <c r="OX60" s="169" t="e">
        <f t="shared" si="117"/>
        <v>#N/A</v>
      </c>
      <c r="OY60" s="169" t="e">
        <f t="shared" si="117"/>
        <v>#N/A</v>
      </c>
      <c r="OZ60" s="169" t="e">
        <f t="shared" si="117"/>
        <v>#N/A</v>
      </c>
      <c r="PA60" s="169" t="e">
        <f t="shared" si="117"/>
        <v>#N/A</v>
      </c>
      <c r="PB60" s="169" t="e">
        <f t="shared" si="117"/>
        <v>#N/A</v>
      </c>
      <c r="PC60" s="169" t="e">
        <f t="shared" si="117"/>
        <v>#N/A</v>
      </c>
      <c r="PD60" s="169" t="e">
        <f t="shared" si="117"/>
        <v>#N/A</v>
      </c>
      <c r="PE60" s="169" t="e">
        <f t="shared" si="117"/>
        <v>#N/A</v>
      </c>
      <c r="PF60" s="169" t="e">
        <f t="shared" si="117"/>
        <v>#N/A</v>
      </c>
      <c r="PG60" s="169" t="e">
        <f t="shared" si="117"/>
        <v>#N/A</v>
      </c>
      <c r="PH60" s="169" t="e">
        <f t="shared" si="127"/>
        <v>#N/A</v>
      </c>
      <c r="PI60" s="169" t="e">
        <f t="shared" si="127"/>
        <v>#N/A</v>
      </c>
      <c r="PJ60" s="169" t="e">
        <f t="shared" si="127"/>
        <v>#N/A</v>
      </c>
      <c r="PK60" s="169" t="e">
        <f t="shared" si="127"/>
        <v>#N/A</v>
      </c>
      <c r="PL60" s="169" t="e">
        <f t="shared" si="127"/>
        <v>#N/A</v>
      </c>
      <c r="PM60" s="169" t="e">
        <f t="shared" si="127"/>
        <v>#N/A</v>
      </c>
      <c r="PN60" s="169" t="e">
        <f t="shared" si="127"/>
        <v>#N/A</v>
      </c>
      <c r="PO60" s="169" t="e">
        <f t="shared" si="127"/>
        <v>#N/A</v>
      </c>
    </row>
    <row r="61" spans="1:431" hidden="1" x14ac:dyDescent="0.75">
      <c r="A61" s="390"/>
      <c r="B61" s="396" t="str">
        <f>IF($R61="","",ROUND(_xlfn.NORM.INV(ABS(VLOOKUP($T$1,VLookups!$A$43:$B$44,2,FALSE)-B$2),$N61,$R61),0))</f>
        <v/>
      </c>
      <c r="C61" s="403" t="str">
        <f t="shared" si="96"/>
        <v/>
      </c>
      <c r="D61" s="404" t="str">
        <f t="shared" si="97"/>
        <v/>
      </c>
      <c r="E61" s="109"/>
      <c r="F61" s="117"/>
      <c r="G61" s="122" t="str">
        <f t="shared" si="32"/>
        <v/>
      </c>
      <c r="H61" s="95"/>
      <c r="I61" s="122" t="str">
        <f t="shared" si="33"/>
        <v/>
      </c>
      <c r="J61" s="117"/>
      <c r="K61" s="110"/>
      <c r="L61" s="124" t="str">
        <f t="shared" si="0"/>
        <v/>
      </c>
      <c r="M61" s="124" t="str">
        <f t="shared" si="1"/>
        <v/>
      </c>
      <c r="N61" s="73" t="str">
        <f t="shared" si="34"/>
        <v/>
      </c>
      <c r="O61" s="23"/>
      <c r="P61" s="57"/>
      <c r="Q61" s="280"/>
      <c r="R61" s="74" t="str">
        <f>IF(AND(G61&gt;0,H61&gt;0,I61&gt;0),IF(ISBLANK(Q61),IF(ISBLANK(O61),"",(I61-G61)*VLOOKUP(O61,VLookups!$A$4:$B$13,2,FALSE)),Q61),"")</f>
        <v/>
      </c>
      <c r="S61" s="75" t="str">
        <f t="shared" si="2"/>
        <v/>
      </c>
      <c r="T61" s="95"/>
      <c r="U61" s="270" t="str">
        <f>IF(AND(T61&gt;0,H61&gt;0,NOT(R61="")),ABS(VLOOKUP($T$1,VLookups!$A$43:$B$44,2,FALSE)-_xlfn.NORM.DIST(T61,N61,R61,TRUE)),"")</f>
        <v/>
      </c>
      <c r="V61" s="94" t="str">
        <f>IF(AND($G61&gt;0,$H61&gt;0,$I61&gt;0,NOT(ISBLANK($O61))),_xlfn.NORM.INV(ABS(VLOOKUP($T$1,VLookups!$A$43:$B$44,2,FALSE)-V$3),$N61,$R61),"")</f>
        <v/>
      </c>
      <c r="W61" s="93" t="str">
        <f>IF(AND($G61&gt;0,$H61&gt;0,$I61&gt;0,NOT(ISBLANK($O61))),_xlfn.NORM.INV(ABS(VLOOKUP($T$1,VLookups!$A$43:$B$44,2,FALSE)-W$3),$N61,$R61),"")</f>
        <v/>
      </c>
      <c r="X61" s="94" t="str">
        <f>IF(AND($G61&gt;0,$H61&gt;0,$I61&gt;0,NOT(ISBLANK($O61))),_xlfn.NORM.INV(ABS(VLOOKUP($T$1,VLookups!$A$43:$B$44,2,FALSE)-X$3),$N61,$R61),"")</f>
        <v/>
      </c>
      <c r="Y61" s="93" t="str">
        <f>IF(AND($G61&gt;0,$H61&gt;0,$I61&gt;0,NOT(ISBLANK($O61))),_xlfn.NORM.INV(ABS(VLOOKUP($T$1,VLookups!$A$43:$B$44,2,FALSE)-Y$3),$N61,$R61),"")</f>
        <v/>
      </c>
      <c r="Z61" s="94" t="str">
        <f>IF(AND($G61&gt;0,$H61&gt;0,$I61&gt;0,NOT(ISBLANK($O61))),_xlfn.NORM.INV(ABS(VLOOKUP($T$1,VLookups!$A$43:$B$44,2,FALSE)-Z$3),$N61,$R61),"")</f>
        <v/>
      </c>
      <c r="AA61" s="93" t="str">
        <f>IF(AND($G61&gt;0,$H61&gt;0,$I61&gt;0,NOT(ISBLANK($O61))),_xlfn.NORM.INV(ABS(VLOOKUP($T$1,VLookups!$A$43:$B$44,2,FALSE)-AA$3),$N61,$R61),"")</f>
        <v/>
      </c>
      <c r="AB61" s="5"/>
      <c r="AC61" s="168" t="str">
        <f t="shared" si="35"/>
        <v/>
      </c>
      <c r="AD61" s="49" t="str">
        <f t="shared" si="137"/>
        <v/>
      </c>
      <c r="AE61" s="49" t="str">
        <f t="shared" si="137"/>
        <v/>
      </c>
      <c r="AF61" s="49" t="str">
        <f t="shared" si="137"/>
        <v/>
      </c>
      <c r="AG61" s="49" t="str">
        <f t="shared" si="137"/>
        <v/>
      </c>
      <c r="AH61" s="49" t="str">
        <f t="shared" si="137"/>
        <v/>
      </c>
      <c r="AI61" s="49" t="str">
        <f t="shared" si="137"/>
        <v/>
      </c>
      <c r="AJ61" s="49" t="str">
        <f t="shared" si="137"/>
        <v/>
      </c>
      <c r="AK61" s="49" t="str">
        <f t="shared" si="137"/>
        <v/>
      </c>
      <c r="AL61" s="49" t="str">
        <f t="shared" si="137"/>
        <v/>
      </c>
      <c r="AM61" s="49" t="str">
        <f t="shared" si="137"/>
        <v/>
      </c>
      <c r="AN61" s="49" t="str">
        <f t="shared" si="137"/>
        <v/>
      </c>
      <c r="AO61" s="49" t="str">
        <f t="shared" si="137"/>
        <v/>
      </c>
      <c r="AP61" s="49" t="str">
        <f t="shared" si="137"/>
        <v/>
      </c>
      <c r="AQ61" s="49" t="str">
        <f t="shared" si="137"/>
        <v/>
      </c>
      <c r="AR61" s="49" t="str">
        <f t="shared" si="137"/>
        <v/>
      </c>
      <c r="AS61" s="49" t="str">
        <f t="shared" si="137"/>
        <v/>
      </c>
      <c r="AT61" s="49" t="str">
        <f t="shared" si="133"/>
        <v/>
      </c>
      <c r="AU61" s="49" t="str">
        <f t="shared" si="133"/>
        <v/>
      </c>
      <c r="AV61" s="49" t="str">
        <f t="shared" si="133"/>
        <v/>
      </c>
      <c r="AW61" s="49" t="str">
        <f t="shared" si="133"/>
        <v/>
      </c>
      <c r="AX61" s="49" t="str">
        <f t="shared" si="133"/>
        <v/>
      </c>
      <c r="AY61" s="49" t="str">
        <f t="shared" si="133"/>
        <v/>
      </c>
      <c r="AZ61" s="49" t="str">
        <f t="shared" si="133"/>
        <v/>
      </c>
      <c r="BA61" s="49" t="str">
        <f t="shared" si="133"/>
        <v/>
      </c>
      <c r="BB61" s="49" t="str">
        <f t="shared" si="133"/>
        <v/>
      </c>
      <c r="BC61" s="49" t="str">
        <f t="shared" si="133"/>
        <v/>
      </c>
      <c r="BD61" s="49" t="str">
        <f t="shared" si="133"/>
        <v/>
      </c>
      <c r="BE61" s="49" t="str">
        <f t="shared" si="133"/>
        <v/>
      </c>
      <c r="BF61" s="49" t="str">
        <f t="shared" si="133"/>
        <v/>
      </c>
      <c r="BG61" s="49" t="str">
        <f t="shared" si="133"/>
        <v/>
      </c>
      <c r="BH61" s="49" t="str">
        <f t="shared" si="133"/>
        <v/>
      </c>
      <c r="BI61" s="49" t="str">
        <f t="shared" si="134"/>
        <v/>
      </c>
      <c r="BJ61" s="49" t="str">
        <f t="shared" si="134"/>
        <v/>
      </c>
      <c r="BK61" s="49" t="str">
        <f t="shared" si="134"/>
        <v/>
      </c>
      <c r="BL61" s="49" t="str">
        <f t="shared" si="134"/>
        <v/>
      </c>
      <c r="BM61" s="49" t="str">
        <f t="shared" si="134"/>
        <v/>
      </c>
      <c r="BN61" s="49" t="str">
        <f t="shared" si="134"/>
        <v/>
      </c>
      <c r="BO61" s="49" t="str">
        <f t="shared" si="134"/>
        <v/>
      </c>
      <c r="BP61" s="49" t="str">
        <f t="shared" si="134"/>
        <v/>
      </c>
      <c r="BQ61" s="49" t="str">
        <f t="shared" si="134"/>
        <v/>
      </c>
      <c r="BR61" s="49" t="str">
        <f t="shared" si="134"/>
        <v/>
      </c>
      <c r="BS61" s="49" t="str">
        <f t="shared" si="134"/>
        <v/>
      </c>
      <c r="BT61" s="49" t="str">
        <f t="shared" si="134"/>
        <v/>
      </c>
      <c r="BU61" s="49" t="str">
        <f t="shared" si="134"/>
        <v/>
      </c>
      <c r="BV61" s="49" t="str">
        <f t="shared" si="134"/>
        <v/>
      </c>
      <c r="BW61" s="49" t="str">
        <f t="shared" si="134"/>
        <v/>
      </c>
      <c r="BX61" s="49" t="str">
        <f t="shared" si="134"/>
        <v/>
      </c>
      <c r="BY61" s="49" t="str">
        <f t="shared" si="131"/>
        <v/>
      </c>
      <c r="BZ61" s="49" t="str">
        <f t="shared" si="131"/>
        <v/>
      </c>
      <c r="CA61" s="49" t="str">
        <f t="shared" si="131"/>
        <v/>
      </c>
      <c r="CB61" s="49" t="str">
        <f t="shared" si="131"/>
        <v/>
      </c>
      <c r="CC61" s="49" t="str">
        <f t="shared" si="131"/>
        <v/>
      </c>
      <c r="CD61" s="49" t="str">
        <f t="shared" si="131"/>
        <v/>
      </c>
      <c r="CE61" s="49" t="str">
        <f t="shared" si="131"/>
        <v/>
      </c>
      <c r="CF61" s="49" t="str">
        <f t="shared" si="131"/>
        <v/>
      </c>
      <c r="CG61" s="49" t="str">
        <f t="shared" si="131"/>
        <v/>
      </c>
      <c r="CH61" s="49" t="str">
        <f t="shared" si="131"/>
        <v/>
      </c>
      <c r="CI61" s="49" t="str">
        <f t="shared" si="131"/>
        <v/>
      </c>
      <c r="CJ61" s="49" t="str">
        <f t="shared" si="131"/>
        <v/>
      </c>
      <c r="CK61" s="49" t="str">
        <f t="shared" si="131"/>
        <v/>
      </c>
      <c r="CL61" s="49" t="str">
        <f t="shared" si="131"/>
        <v/>
      </c>
      <c r="CM61" s="49" t="str">
        <f t="shared" si="131"/>
        <v/>
      </c>
      <c r="CN61" s="49" t="str">
        <f t="shared" si="135"/>
        <v/>
      </c>
      <c r="CO61" s="49" t="str">
        <f t="shared" si="135"/>
        <v/>
      </c>
      <c r="CP61" s="49" t="str">
        <f t="shared" si="135"/>
        <v/>
      </c>
      <c r="CQ61" s="49" t="str">
        <f t="shared" si="135"/>
        <v/>
      </c>
      <c r="CR61" s="49" t="str">
        <f t="shared" si="135"/>
        <v/>
      </c>
      <c r="CS61" s="49" t="str">
        <f t="shared" si="135"/>
        <v/>
      </c>
      <c r="CT61" s="49" t="str">
        <f t="shared" si="135"/>
        <v/>
      </c>
      <c r="CU61" s="49" t="str">
        <f t="shared" si="135"/>
        <v/>
      </c>
      <c r="CV61" s="49" t="str">
        <f t="shared" si="135"/>
        <v/>
      </c>
      <c r="CW61" s="49" t="str">
        <f t="shared" si="135"/>
        <v/>
      </c>
      <c r="CX61" s="49" t="str">
        <f t="shared" si="135"/>
        <v/>
      </c>
      <c r="CY61" s="49" t="str">
        <f t="shared" si="135"/>
        <v/>
      </c>
      <c r="CZ61" s="49" t="str">
        <f t="shared" si="135"/>
        <v/>
      </c>
      <c r="DA61" s="49" t="str">
        <f t="shared" si="135"/>
        <v/>
      </c>
      <c r="DB61" s="49" t="str">
        <f t="shared" si="135"/>
        <v/>
      </c>
      <c r="DC61" s="49" t="str">
        <f t="shared" si="135"/>
        <v/>
      </c>
      <c r="DD61" s="49" t="str">
        <f t="shared" si="136"/>
        <v/>
      </c>
      <c r="DE61" s="49" t="str">
        <f t="shared" si="136"/>
        <v/>
      </c>
      <c r="DF61" s="49" t="str">
        <f t="shared" si="136"/>
        <v/>
      </c>
      <c r="DG61" s="49" t="str">
        <f t="shared" si="136"/>
        <v/>
      </c>
      <c r="DH61" s="49" t="str">
        <f t="shared" si="136"/>
        <v/>
      </c>
      <c r="DI61" s="49" t="str">
        <f t="shared" si="136"/>
        <v/>
      </c>
      <c r="DJ61" s="49" t="str">
        <f t="shared" si="136"/>
        <v/>
      </c>
      <c r="DK61" s="49" t="str">
        <f t="shared" si="136"/>
        <v/>
      </c>
      <c r="DL61" s="49" t="str">
        <f t="shared" si="136"/>
        <v/>
      </c>
      <c r="DM61" s="49" t="str">
        <f t="shared" si="136"/>
        <v/>
      </c>
      <c r="DN61" s="49" t="str">
        <f t="shared" si="136"/>
        <v/>
      </c>
      <c r="DO61" s="49" t="str">
        <f t="shared" si="136"/>
        <v/>
      </c>
      <c r="DP61" s="49" t="str">
        <f t="shared" si="136"/>
        <v/>
      </c>
      <c r="DQ61" s="49" t="str">
        <f t="shared" si="136"/>
        <v/>
      </c>
      <c r="DR61" s="49" t="str">
        <f t="shared" si="136"/>
        <v/>
      </c>
      <c r="DS61" s="49" t="str">
        <f t="shared" si="136"/>
        <v/>
      </c>
      <c r="DT61" s="49" t="str">
        <f t="shared" si="132"/>
        <v/>
      </c>
      <c r="DU61" s="49" t="str">
        <f t="shared" si="132"/>
        <v/>
      </c>
      <c r="DV61" s="49" t="str">
        <f t="shared" si="132"/>
        <v/>
      </c>
      <c r="DW61" s="49" t="str">
        <f t="shared" si="132"/>
        <v/>
      </c>
      <c r="DX61" s="49" t="str">
        <f t="shared" si="132"/>
        <v/>
      </c>
      <c r="DY61" s="49" t="str">
        <f t="shared" si="132"/>
        <v/>
      </c>
      <c r="DZ61" s="183" t="str">
        <f t="shared" si="37"/>
        <v/>
      </c>
      <c r="EA61" s="49" t="str">
        <f t="shared" si="129"/>
        <v/>
      </c>
      <c r="EB61" s="49" t="str">
        <f t="shared" si="129"/>
        <v/>
      </c>
      <c r="EC61" s="49" t="str">
        <f t="shared" si="129"/>
        <v/>
      </c>
      <c r="ED61" s="49" t="str">
        <f t="shared" si="129"/>
        <v/>
      </c>
      <c r="EE61" s="49" t="str">
        <f t="shared" si="129"/>
        <v/>
      </c>
      <c r="EF61" s="49" t="str">
        <f t="shared" si="129"/>
        <v/>
      </c>
      <c r="EG61" s="49" t="str">
        <f t="shared" si="129"/>
        <v/>
      </c>
      <c r="EH61" s="49" t="str">
        <f t="shared" si="129"/>
        <v/>
      </c>
      <c r="EI61" s="49" t="str">
        <f t="shared" si="129"/>
        <v/>
      </c>
      <c r="EJ61" s="49" t="str">
        <f t="shared" si="129"/>
        <v/>
      </c>
      <c r="EK61" s="49" t="str">
        <f t="shared" si="129"/>
        <v/>
      </c>
      <c r="EL61" s="49" t="str">
        <f t="shared" si="129"/>
        <v/>
      </c>
      <c r="EM61" s="49" t="str">
        <f t="shared" si="129"/>
        <v/>
      </c>
      <c r="EN61" s="49" t="str">
        <f t="shared" si="129"/>
        <v/>
      </c>
      <c r="EO61" s="49" t="str">
        <f t="shared" si="129"/>
        <v/>
      </c>
      <c r="EP61" s="49" t="str">
        <f t="shared" si="129"/>
        <v/>
      </c>
      <c r="EQ61" s="49" t="str">
        <f t="shared" si="130"/>
        <v/>
      </c>
      <c r="ER61" s="49" t="str">
        <f t="shared" si="130"/>
        <v/>
      </c>
      <c r="ES61" s="49" t="str">
        <f t="shared" si="130"/>
        <v/>
      </c>
      <c r="ET61" s="49" t="str">
        <f t="shared" si="130"/>
        <v/>
      </c>
      <c r="EU61" s="49" t="str">
        <f t="shared" si="130"/>
        <v/>
      </c>
      <c r="EV61" s="49" t="str">
        <f t="shared" si="130"/>
        <v/>
      </c>
      <c r="EW61" s="49" t="str">
        <f t="shared" si="130"/>
        <v/>
      </c>
      <c r="EX61" s="49" t="str">
        <f t="shared" si="130"/>
        <v/>
      </c>
      <c r="EY61" s="49" t="str">
        <f t="shared" si="130"/>
        <v/>
      </c>
      <c r="EZ61" s="49" t="str">
        <f t="shared" si="130"/>
        <v/>
      </c>
      <c r="FA61" s="49" t="str">
        <f t="shared" si="130"/>
        <v/>
      </c>
      <c r="FB61" s="49" t="str">
        <f t="shared" si="130"/>
        <v/>
      </c>
      <c r="FC61" s="49" t="str">
        <f t="shared" si="130"/>
        <v/>
      </c>
      <c r="FD61" s="49" t="str">
        <f t="shared" si="130"/>
        <v/>
      </c>
      <c r="FE61" s="49" t="str">
        <f t="shared" si="128"/>
        <v/>
      </c>
      <c r="FF61" s="49" t="str">
        <f t="shared" si="119"/>
        <v/>
      </c>
      <c r="FG61" s="49" t="str">
        <f t="shared" si="119"/>
        <v/>
      </c>
      <c r="FH61" s="49" t="str">
        <f t="shared" si="119"/>
        <v/>
      </c>
      <c r="FI61" s="49" t="str">
        <f t="shared" si="119"/>
        <v/>
      </c>
      <c r="FJ61" s="49" t="str">
        <f t="shared" si="119"/>
        <v/>
      </c>
      <c r="FK61" s="49" t="str">
        <f t="shared" si="119"/>
        <v/>
      </c>
      <c r="FL61" s="49" t="str">
        <f t="shared" si="119"/>
        <v/>
      </c>
      <c r="FM61" s="49" t="str">
        <f t="shared" si="119"/>
        <v/>
      </c>
      <c r="FN61" s="49" t="str">
        <f t="shared" si="119"/>
        <v/>
      </c>
      <c r="FO61" s="49" t="str">
        <f t="shared" si="119"/>
        <v/>
      </c>
      <c r="FP61" s="49" t="str">
        <f t="shared" si="119"/>
        <v/>
      </c>
      <c r="FQ61" s="49" t="str">
        <f t="shared" si="108"/>
        <v/>
      </c>
      <c r="FR61" s="49" t="str">
        <f t="shared" si="108"/>
        <v/>
      </c>
      <c r="FS61" s="49" t="str">
        <f t="shared" si="108"/>
        <v/>
      </c>
      <c r="FT61" s="49" t="str">
        <f t="shared" si="108"/>
        <v/>
      </c>
      <c r="FU61" s="49" t="str">
        <f t="shared" si="108"/>
        <v/>
      </c>
      <c r="FV61" s="49" t="str">
        <f t="shared" si="108"/>
        <v/>
      </c>
      <c r="FW61" s="49" t="str">
        <f t="shared" si="108"/>
        <v/>
      </c>
      <c r="FX61" s="49" t="str">
        <f t="shared" si="108"/>
        <v/>
      </c>
      <c r="FY61" s="49" t="str">
        <f t="shared" si="108"/>
        <v/>
      </c>
      <c r="FZ61" s="49" t="str">
        <f t="shared" si="108"/>
        <v/>
      </c>
      <c r="GA61" s="49" t="str">
        <f t="shared" si="108"/>
        <v/>
      </c>
      <c r="GB61" s="49" t="str">
        <f t="shared" si="108"/>
        <v/>
      </c>
      <c r="GC61" s="49" t="str">
        <f t="shared" si="108"/>
        <v/>
      </c>
      <c r="GD61" s="49" t="str">
        <f t="shared" si="108"/>
        <v/>
      </c>
      <c r="GE61" s="49" t="str">
        <f t="shared" si="108"/>
        <v/>
      </c>
      <c r="GF61" s="49" t="str">
        <f t="shared" si="108"/>
        <v/>
      </c>
      <c r="GG61" s="49" t="str">
        <f t="shared" si="109"/>
        <v/>
      </c>
      <c r="GH61" s="49" t="str">
        <f t="shared" si="109"/>
        <v/>
      </c>
      <c r="GI61" s="49" t="str">
        <f t="shared" si="109"/>
        <v/>
      </c>
      <c r="GJ61" s="49" t="str">
        <f t="shared" si="109"/>
        <v/>
      </c>
      <c r="GK61" s="49" t="str">
        <f t="shared" si="109"/>
        <v/>
      </c>
      <c r="GL61" s="49" t="str">
        <f t="shared" si="109"/>
        <v/>
      </c>
      <c r="GM61" s="49" t="str">
        <f t="shared" si="109"/>
        <v/>
      </c>
      <c r="GN61" s="49" t="str">
        <f t="shared" si="109"/>
        <v/>
      </c>
      <c r="GO61" s="49" t="str">
        <f t="shared" si="109"/>
        <v/>
      </c>
      <c r="GP61" s="49" t="str">
        <f t="shared" si="109"/>
        <v/>
      </c>
      <c r="GQ61" s="49" t="str">
        <f t="shared" si="109"/>
        <v/>
      </c>
      <c r="GR61" s="49" t="str">
        <f t="shared" si="109"/>
        <v/>
      </c>
      <c r="GS61" s="49" t="str">
        <f t="shared" si="109"/>
        <v/>
      </c>
      <c r="GT61" s="49" t="str">
        <f t="shared" si="109"/>
        <v/>
      </c>
      <c r="GU61" s="49" t="str">
        <f t="shared" si="109"/>
        <v/>
      </c>
      <c r="GV61" s="49" t="str">
        <f t="shared" si="109"/>
        <v/>
      </c>
      <c r="GW61" s="49" t="str">
        <f t="shared" si="110"/>
        <v/>
      </c>
      <c r="GX61" s="49" t="str">
        <f t="shared" si="110"/>
        <v/>
      </c>
      <c r="GY61" s="49" t="str">
        <f t="shared" si="110"/>
        <v/>
      </c>
      <c r="GZ61" s="49" t="str">
        <f t="shared" si="110"/>
        <v/>
      </c>
      <c r="HA61" s="49" t="str">
        <f t="shared" si="110"/>
        <v/>
      </c>
      <c r="HB61" s="49" t="str">
        <f t="shared" si="110"/>
        <v/>
      </c>
      <c r="HC61" s="49" t="str">
        <f t="shared" si="110"/>
        <v/>
      </c>
      <c r="HD61" s="49" t="str">
        <f t="shared" si="110"/>
        <v/>
      </c>
      <c r="HE61" s="49" t="str">
        <f t="shared" si="110"/>
        <v/>
      </c>
      <c r="HF61" s="49" t="str">
        <f t="shared" si="110"/>
        <v/>
      </c>
      <c r="HG61" s="49" t="str">
        <f t="shared" si="110"/>
        <v/>
      </c>
      <c r="HH61" s="49" t="str">
        <f t="shared" si="110"/>
        <v/>
      </c>
      <c r="HI61" s="49" t="str">
        <f t="shared" si="110"/>
        <v/>
      </c>
      <c r="HJ61" s="49" t="str">
        <f t="shared" si="110"/>
        <v/>
      </c>
      <c r="HK61" s="49" t="str">
        <f t="shared" si="110"/>
        <v/>
      </c>
      <c r="HL61" s="49" t="str">
        <f t="shared" si="110"/>
        <v/>
      </c>
      <c r="HM61" s="49" t="str">
        <f t="shared" si="111"/>
        <v/>
      </c>
      <c r="HN61" s="49" t="str">
        <f t="shared" si="111"/>
        <v/>
      </c>
      <c r="HO61" s="49" t="str">
        <f t="shared" si="111"/>
        <v/>
      </c>
      <c r="HP61" s="49" t="str">
        <f t="shared" si="77"/>
        <v/>
      </c>
      <c r="HQ61" s="49" t="str">
        <f t="shared" si="77"/>
        <v/>
      </c>
      <c r="HR61" s="49" t="str">
        <f t="shared" si="46"/>
        <v/>
      </c>
      <c r="HS61" s="49" t="str">
        <f t="shared" si="16"/>
        <v/>
      </c>
      <c r="HT61" s="49" t="str">
        <f t="shared" si="16"/>
        <v/>
      </c>
      <c r="HU61" s="49" t="str">
        <f t="shared" si="16"/>
        <v/>
      </c>
      <c r="HV61" s="49" t="str">
        <f t="shared" si="16"/>
        <v/>
      </c>
      <c r="HW61" s="169" t="e">
        <f t="shared" si="106"/>
        <v>#N/A</v>
      </c>
      <c r="HX61" s="169" t="e">
        <f t="shared" si="106"/>
        <v>#N/A</v>
      </c>
      <c r="HY61" s="169" t="e">
        <f t="shared" si="106"/>
        <v>#N/A</v>
      </c>
      <c r="HZ61" s="169" t="e">
        <f t="shared" si="106"/>
        <v>#N/A</v>
      </c>
      <c r="IA61" s="169" t="e">
        <f t="shared" si="105"/>
        <v>#N/A</v>
      </c>
      <c r="IB61" s="169" t="e">
        <f t="shared" si="105"/>
        <v>#N/A</v>
      </c>
      <c r="IC61" s="169" t="e">
        <f t="shared" si="105"/>
        <v>#N/A</v>
      </c>
      <c r="ID61" s="169" t="e">
        <f t="shared" si="105"/>
        <v>#N/A</v>
      </c>
      <c r="IE61" s="169" t="e">
        <f t="shared" si="105"/>
        <v>#N/A</v>
      </c>
      <c r="IF61" s="169" t="e">
        <f t="shared" si="105"/>
        <v>#N/A</v>
      </c>
      <c r="IG61" s="169" t="e">
        <f t="shared" si="105"/>
        <v>#N/A</v>
      </c>
      <c r="IH61" s="169" t="e">
        <f t="shared" si="105"/>
        <v>#N/A</v>
      </c>
      <c r="II61" s="169" t="e">
        <f t="shared" si="105"/>
        <v>#N/A</v>
      </c>
      <c r="IJ61" s="169" t="e">
        <f t="shared" si="105"/>
        <v>#N/A</v>
      </c>
      <c r="IK61" s="169" t="e">
        <f t="shared" si="105"/>
        <v>#N/A</v>
      </c>
      <c r="IL61" s="169" t="e">
        <f t="shared" si="105"/>
        <v>#N/A</v>
      </c>
      <c r="IM61" s="169" t="e">
        <f t="shared" si="105"/>
        <v>#N/A</v>
      </c>
      <c r="IN61" s="169" t="e">
        <f t="shared" si="105"/>
        <v>#N/A</v>
      </c>
      <c r="IO61" s="169" t="e">
        <f t="shared" si="105"/>
        <v>#N/A</v>
      </c>
      <c r="IP61" s="169" t="e">
        <f t="shared" si="112"/>
        <v>#N/A</v>
      </c>
      <c r="IQ61" s="169" t="e">
        <f t="shared" si="112"/>
        <v>#N/A</v>
      </c>
      <c r="IR61" s="169" t="e">
        <f t="shared" si="112"/>
        <v>#N/A</v>
      </c>
      <c r="IS61" s="169" t="e">
        <f t="shared" si="112"/>
        <v>#N/A</v>
      </c>
      <c r="IT61" s="169" t="e">
        <f t="shared" si="112"/>
        <v>#N/A</v>
      </c>
      <c r="IU61" s="169" t="e">
        <f t="shared" si="112"/>
        <v>#N/A</v>
      </c>
      <c r="IV61" s="169" t="e">
        <f t="shared" si="112"/>
        <v>#N/A</v>
      </c>
      <c r="IW61" s="169" t="e">
        <f t="shared" si="112"/>
        <v>#N/A</v>
      </c>
      <c r="IX61" s="169" t="e">
        <f t="shared" si="112"/>
        <v>#N/A</v>
      </c>
      <c r="IY61" s="169" t="e">
        <f t="shared" si="112"/>
        <v>#N/A</v>
      </c>
      <c r="IZ61" s="169" t="e">
        <f t="shared" si="112"/>
        <v>#N/A</v>
      </c>
      <c r="JA61" s="169" t="e">
        <f t="shared" si="112"/>
        <v>#N/A</v>
      </c>
      <c r="JB61" s="169" t="e">
        <f t="shared" si="112"/>
        <v>#N/A</v>
      </c>
      <c r="JC61" s="169" t="e">
        <f t="shared" si="112"/>
        <v>#N/A</v>
      </c>
      <c r="JD61" s="169" t="e">
        <f t="shared" si="112"/>
        <v>#N/A</v>
      </c>
      <c r="JE61" s="169" t="e">
        <f t="shared" si="120"/>
        <v>#N/A</v>
      </c>
      <c r="JF61" s="169" t="e">
        <f t="shared" si="120"/>
        <v>#N/A</v>
      </c>
      <c r="JG61" s="169" t="e">
        <f t="shared" si="120"/>
        <v>#N/A</v>
      </c>
      <c r="JH61" s="169" t="e">
        <f t="shared" si="120"/>
        <v>#N/A</v>
      </c>
      <c r="JI61" s="169" t="e">
        <f t="shared" si="120"/>
        <v>#N/A</v>
      </c>
      <c r="JJ61" s="169" t="e">
        <f t="shared" si="120"/>
        <v>#N/A</v>
      </c>
      <c r="JK61" s="169" t="e">
        <f t="shared" si="120"/>
        <v>#N/A</v>
      </c>
      <c r="JL61" s="169" t="e">
        <f t="shared" si="120"/>
        <v>#N/A</v>
      </c>
      <c r="JM61" s="169" t="e">
        <f t="shared" si="120"/>
        <v>#N/A</v>
      </c>
      <c r="JN61" s="169" t="e">
        <f t="shared" si="120"/>
        <v>#N/A</v>
      </c>
      <c r="JO61" s="169" t="e">
        <f t="shared" si="120"/>
        <v>#N/A</v>
      </c>
      <c r="JP61" s="169" t="e">
        <f t="shared" si="120"/>
        <v>#N/A</v>
      </c>
      <c r="JQ61" s="169" t="e">
        <f t="shared" si="120"/>
        <v>#N/A</v>
      </c>
      <c r="JR61" s="169" t="e">
        <f t="shared" si="120"/>
        <v>#N/A</v>
      </c>
      <c r="JS61" s="169" t="e">
        <f t="shared" si="120"/>
        <v>#N/A</v>
      </c>
      <c r="JT61" s="169" t="e">
        <f t="shared" si="113"/>
        <v>#N/A</v>
      </c>
      <c r="JU61" s="169" t="e">
        <f t="shared" si="113"/>
        <v>#N/A</v>
      </c>
      <c r="JV61" s="169" t="e">
        <f t="shared" si="113"/>
        <v>#N/A</v>
      </c>
      <c r="JW61" s="169" t="e">
        <f t="shared" si="113"/>
        <v>#N/A</v>
      </c>
      <c r="JX61" s="169" t="e">
        <f t="shared" si="113"/>
        <v>#N/A</v>
      </c>
      <c r="JY61" s="169" t="e">
        <f t="shared" si="113"/>
        <v>#N/A</v>
      </c>
      <c r="JZ61" s="169" t="e">
        <f t="shared" si="113"/>
        <v>#N/A</v>
      </c>
      <c r="KA61" s="169" t="e">
        <f t="shared" si="113"/>
        <v>#N/A</v>
      </c>
      <c r="KB61" s="169" t="e">
        <f t="shared" si="113"/>
        <v>#N/A</v>
      </c>
      <c r="KC61" s="169" t="e">
        <f t="shared" si="113"/>
        <v>#N/A</v>
      </c>
      <c r="KD61" s="169" t="e">
        <f t="shared" si="113"/>
        <v>#N/A</v>
      </c>
      <c r="KE61" s="169" t="e">
        <f t="shared" si="113"/>
        <v>#N/A</v>
      </c>
      <c r="KF61" s="169" t="e">
        <f t="shared" si="113"/>
        <v>#N/A</v>
      </c>
      <c r="KG61" s="169" t="e">
        <f t="shared" si="113"/>
        <v>#N/A</v>
      </c>
      <c r="KH61" s="169" t="e">
        <f t="shared" si="113"/>
        <v>#N/A</v>
      </c>
      <c r="KI61" s="169" t="e">
        <f t="shared" si="113"/>
        <v>#N/A</v>
      </c>
      <c r="KJ61" s="169" t="e">
        <f t="shared" si="121"/>
        <v>#N/A</v>
      </c>
      <c r="KK61" s="169" t="e">
        <f t="shared" si="121"/>
        <v>#N/A</v>
      </c>
      <c r="KL61" s="169" t="e">
        <f t="shared" si="121"/>
        <v>#N/A</v>
      </c>
      <c r="KM61" s="169" t="e">
        <f t="shared" si="121"/>
        <v>#N/A</v>
      </c>
      <c r="KN61" s="169" t="e">
        <f t="shared" si="121"/>
        <v>#N/A</v>
      </c>
      <c r="KO61" s="169" t="e">
        <f t="shared" si="121"/>
        <v>#N/A</v>
      </c>
      <c r="KP61" s="169" t="e">
        <f t="shared" si="121"/>
        <v>#N/A</v>
      </c>
      <c r="KQ61" s="169" t="e">
        <f t="shared" si="121"/>
        <v>#N/A</v>
      </c>
      <c r="KR61" s="169" t="e">
        <f t="shared" si="121"/>
        <v>#N/A</v>
      </c>
      <c r="KS61" s="169" t="e">
        <f t="shared" si="121"/>
        <v>#N/A</v>
      </c>
      <c r="KT61" s="169" t="e">
        <f t="shared" si="121"/>
        <v>#N/A</v>
      </c>
      <c r="KU61" s="169" t="e">
        <f t="shared" si="121"/>
        <v>#N/A</v>
      </c>
      <c r="KV61" s="169" t="e">
        <f t="shared" si="121"/>
        <v>#N/A</v>
      </c>
      <c r="KW61" s="169" t="e">
        <f t="shared" si="121"/>
        <v>#N/A</v>
      </c>
      <c r="KX61" s="169" t="e">
        <f t="shared" si="121"/>
        <v>#N/A</v>
      </c>
      <c r="KY61" s="169" t="e">
        <f t="shared" si="121"/>
        <v>#N/A</v>
      </c>
      <c r="KZ61" s="169" t="e">
        <f t="shared" si="114"/>
        <v>#N/A</v>
      </c>
      <c r="LA61" s="169" t="e">
        <f t="shared" si="114"/>
        <v>#N/A</v>
      </c>
      <c r="LB61" s="169" t="e">
        <f t="shared" si="114"/>
        <v>#N/A</v>
      </c>
      <c r="LC61" s="169" t="e">
        <f t="shared" si="114"/>
        <v>#N/A</v>
      </c>
      <c r="LD61" s="169" t="e">
        <f t="shared" si="114"/>
        <v>#N/A</v>
      </c>
      <c r="LE61" s="169" t="e">
        <f t="shared" si="114"/>
        <v>#N/A</v>
      </c>
      <c r="LF61" s="169" t="e">
        <f t="shared" si="114"/>
        <v>#N/A</v>
      </c>
      <c r="LG61" s="169" t="e">
        <f t="shared" si="114"/>
        <v>#N/A</v>
      </c>
      <c r="LH61" s="169" t="e">
        <f t="shared" si="114"/>
        <v>#N/A</v>
      </c>
      <c r="LI61" s="169" t="e">
        <f t="shared" si="114"/>
        <v>#N/A</v>
      </c>
      <c r="LJ61" s="169" t="e">
        <f t="shared" si="114"/>
        <v>#N/A</v>
      </c>
      <c r="LK61" s="169" t="e">
        <f t="shared" si="114"/>
        <v>#N/A</v>
      </c>
      <c r="LL61" s="169" t="e">
        <f t="shared" si="114"/>
        <v>#N/A</v>
      </c>
      <c r="LM61" s="169" t="e">
        <f t="shared" si="114"/>
        <v>#N/A</v>
      </c>
      <c r="LN61" s="169" t="e">
        <f t="shared" si="114"/>
        <v>#N/A</v>
      </c>
      <c r="LO61" s="169" t="e">
        <f t="shared" si="122"/>
        <v>#N/A</v>
      </c>
      <c r="LP61" s="169" t="e">
        <f t="shared" si="122"/>
        <v>#N/A</v>
      </c>
      <c r="LQ61" s="169" t="e">
        <f t="shared" si="123"/>
        <v>#N/A</v>
      </c>
      <c r="LR61" s="169" t="e">
        <f t="shared" si="123"/>
        <v>#N/A</v>
      </c>
      <c r="LS61" s="169" t="e">
        <f t="shared" si="123"/>
        <v>#N/A</v>
      </c>
      <c r="LT61" s="169" t="e">
        <f t="shared" si="123"/>
        <v>#N/A</v>
      </c>
      <c r="LU61" s="169" t="e">
        <f t="shared" si="123"/>
        <v>#N/A</v>
      </c>
      <c r="LV61" s="169" t="e">
        <f t="shared" si="123"/>
        <v>#N/A</v>
      </c>
      <c r="LW61" s="169" t="e">
        <f t="shared" si="123"/>
        <v>#N/A</v>
      </c>
      <c r="LX61" s="169" t="e">
        <f t="shared" si="123"/>
        <v>#N/A</v>
      </c>
      <c r="LY61" s="169" t="e">
        <f t="shared" si="123"/>
        <v>#N/A</v>
      </c>
      <c r="LZ61" s="169" t="e">
        <f t="shared" si="123"/>
        <v>#N/A</v>
      </c>
      <c r="MA61" s="169" t="e">
        <f t="shared" si="123"/>
        <v>#N/A</v>
      </c>
      <c r="MB61" s="169" t="e">
        <f t="shared" si="123"/>
        <v>#N/A</v>
      </c>
      <c r="MC61" s="169" t="e">
        <f t="shared" si="123"/>
        <v>#N/A</v>
      </c>
      <c r="MD61" s="169" t="e">
        <f t="shared" si="123"/>
        <v>#N/A</v>
      </c>
      <c r="ME61" s="169" t="e">
        <f t="shared" si="123"/>
        <v>#N/A</v>
      </c>
      <c r="MF61" s="169" t="e">
        <f t="shared" si="115"/>
        <v>#N/A</v>
      </c>
      <c r="MG61" s="169" t="e">
        <f t="shared" si="115"/>
        <v>#N/A</v>
      </c>
      <c r="MH61" s="169" t="e">
        <f t="shared" si="115"/>
        <v>#N/A</v>
      </c>
      <c r="MI61" s="169" t="e">
        <f t="shared" si="115"/>
        <v>#N/A</v>
      </c>
      <c r="MJ61" s="169" t="e">
        <f t="shared" si="115"/>
        <v>#N/A</v>
      </c>
      <c r="MK61" s="169" t="e">
        <f t="shared" si="115"/>
        <v>#N/A</v>
      </c>
      <c r="ML61" s="169" t="e">
        <f t="shared" si="115"/>
        <v>#N/A</v>
      </c>
      <c r="MM61" s="169" t="e">
        <f t="shared" si="115"/>
        <v>#N/A</v>
      </c>
      <c r="MN61" s="169" t="e">
        <f t="shared" si="115"/>
        <v>#N/A</v>
      </c>
      <c r="MO61" s="169" t="e">
        <f t="shared" si="115"/>
        <v>#N/A</v>
      </c>
      <c r="MP61" s="169" t="e">
        <f t="shared" si="115"/>
        <v>#N/A</v>
      </c>
      <c r="MQ61" s="169" t="e">
        <f t="shared" si="115"/>
        <v>#N/A</v>
      </c>
      <c r="MR61" s="169" t="e">
        <f t="shared" si="115"/>
        <v>#N/A</v>
      </c>
      <c r="MS61" s="169" t="e">
        <f t="shared" si="115"/>
        <v>#N/A</v>
      </c>
      <c r="MT61" s="169" t="e">
        <f t="shared" si="115"/>
        <v>#N/A</v>
      </c>
      <c r="MU61" s="169" t="e">
        <f t="shared" si="115"/>
        <v>#N/A</v>
      </c>
      <c r="MV61" s="169" t="e">
        <f t="shared" si="124"/>
        <v>#N/A</v>
      </c>
      <c r="MW61" s="169" t="e">
        <f t="shared" si="124"/>
        <v>#N/A</v>
      </c>
      <c r="MX61" s="169" t="e">
        <f t="shared" si="124"/>
        <v>#N/A</v>
      </c>
      <c r="MY61" s="169" t="e">
        <f t="shared" si="124"/>
        <v>#N/A</v>
      </c>
      <c r="MZ61" s="169" t="e">
        <f t="shared" si="124"/>
        <v>#N/A</v>
      </c>
      <c r="NA61" s="169" t="e">
        <f t="shared" si="124"/>
        <v>#N/A</v>
      </c>
      <c r="NB61" s="169" t="e">
        <f t="shared" si="124"/>
        <v>#N/A</v>
      </c>
      <c r="NC61" s="169" t="e">
        <f t="shared" si="124"/>
        <v>#N/A</v>
      </c>
      <c r="ND61" s="169" t="e">
        <f t="shared" si="124"/>
        <v>#N/A</v>
      </c>
      <c r="NE61" s="169" t="e">
        <f t="shared" si="124"/>
        <v>#N/A</v>
      </c>
      <c r="NF61" s="169" t="e">
        <f t="shared" si="124"/>
        <v>#N/A</v>
      </c>
      <c r="NG61" s="169" t="e">
        <f t="shared" si="124"/>
        <v>#N/A</v>
      </c>
      <c r="NH61" s="169" t="e">
        <f t="shared" si="124"/>
        <v>#N/A</v>
      </c>
      <c r="NI61" s="169" t="e">
        <f t="shared" si="124"/>
        <v>#N/A</v>
      </c>
      <c r="NJ61" s="169" t="e">
        <f t="shared" si="124"/>
        <v>#N/A</v>
      </c>
      <c r="NK61" s="169" t="e">
        <f t="shared" si="124"/>
        <v>#N/A</v>
      </c>
      <c r="NL61" s="169" t="e">
        <f t="shared" si="116"/>
        <v>#N/A</v>
      </c>
      <c r="NM61" s="169" t="e">
        <f t="shared" si="116"/>
        <v>#N/A</v>
      </c>
      <c r="NN61" s="169" t="e">
        <f t="shared" si="116"/>
        <v>#N/A</v>
      </c>
      <c r="NO61" s="169" t="e">
        <f t="shared" si="116"/>
        <v>#N/A</v>
      </c>
      <c r="NP61" s="169" t="e">
        <f t="shared" si="116"/>
        <v>#N/A</v>
      </c>
      <c r="NQ61" s="169" t="e">
        <f t="shared" si="116"/>
        <v>#N/A</v>
      </c>
      <c r="NR61" s="169" t="e">
        <f t="shared" si="116"/>
        <v>#N/A</v>
      </c>
      <c r="NS61" s="169" t="e">
        <f t="shared" si="116"/>
        <v>#N/A</v>
      </c>
      <c r="NT61" s="169" t="e">
        <f t="shared" si="116"/>
        <v>#N/A</v>
      </c>
      <c r="NU61" s="169" t="e">
        <f t="shared" si="116"/>
        <v>#N/A</v>
      </c>
      <c r="NV61" s="169" t="e">
        <f t="shared" si="116"/>
        <v>#N/A</v>
      </c>
      <c r="NW61" s="169" t="e">
        <f t="shared" si="116"/>
        <v>#N/A</v>
      </c>
      <c r="NX61" s="169" t="e">
        <f t="shared" si="116"/>
        <v>#N/A</v>
      </c>
      <c r="NY61" s="169" t="e">
        <f t="shared" si="116"/>
        <v>#N/A</v>
      </c>
      <c r="NZ61" s="169" t="e">
        <f t="shared" si="116"/>
        <v>#N/A</v>
      </c>
      <c r="OA61" s="169" t="e">
        <f t="shared" si="125"/>
        <v>#N/A</v>
      </c>
      <c r="OB61" s="169" t="e">
        <f t="shared" si="125"/>
        <v>#N/A</v>
      </c>
      <c r="OC61" s="169" t="e">
        <f t="shared" si="126"/>
        <v>#N/A</v>
      </c>
      <c r="OD61" s="169" t="e">
        <f t="shared" si="126"/>
        <v>#N/A</v>
      </c>
      <c r="OE61" s="169" t="e">
        <f t="shared" si="126"/>
        <v>#N/A</v>
      </c>
      <c r="OF61" s="169" t="e">
        <f t="shared" si="126"/>
        <v>#N/A</v>
      </c>
      <c r="OG61" s="169" t="e">
        <f t="shared" si="126"/>
        <v>#N/A</v>
      </c>
      <c r="OH61" s="169" t="e">
        <f t="shared" si="126"/>
        <v>#N/A</v>
      </c>
      <c r="OI61" s="169" t="e">
        <f t="shared" si="126"/>
        <v>#N/A</v>
      </c>
      <c r="OJ61" s="169" t="e">
        <f t="shared" si="126"/>
        <v>#N/A</v>
      </c>
      <c r="OK61" s="169" t="e">
        <f t="shared" si="126"/>
        <v>#N/A</v>
      </c>
      <c r="OL61" s="169" t="e">
        <f t="shared" si="126"/>
        <v>#N/A</v>
      </c>
      <c r="OM61" s="169" t="e">
        <f t="shared" si="126"/>
        <v>#N/A</v>
      </c>
      <c r="ON61" s="169" t="e">
        <f t="shared" si="126"/>
        <v>#N/A</v>
      </c>
      <c r="OO61" s="169" t="e">
        <f t="shared" si="126"/>
        <v>#N/A</v>
      </c>
      <c r="OP61" s="169" t="e">
        <f t="shared" si="126"/>
        <v>#N/A</v>
      </c>
      <c r="OQ61" s="169" t="e">
        <f t="shared" si="126"/>
        <v>#N/A</v>
      </c>
      <c r="OR61" s="169" t="e">
        <f t="shared" si="117"/>
        <v>#N/A</v>
      </c>
      <c r="OS61" s="169" t="e">
        <f t="shared" si="117"/>
        <v>#N/A</v>
      </c>
      <c r="OT61" s="169" t="e">
        <f t="shared" si="117"/>
        <v>#N/A</v>
      </c>
      <c r="OU61" s="169" t="e">
        <f t="shared" si="117"/>
        <v>#N/A</v>
      </c>
      <c r="OV61" s="169" t="e">
        <f t="shared" si="117"/>
        <v>#N/A</v>
      </c>
      <c r="OW61" s="169" t="e">
        <f t="shared" si="117"/>
        <v>#N/A</v>
      </c>
      <c r="OX61" s="169" t="e">
        <f t="shared" si="117"/>
        <v>#N/A</v>
      </c>
      <c r="OY61" s="169" t="e">
        <f t="shared" si="117"/>
        <v>#N/A</v>
      </c>
      <c r="OZ61" s="169" t="e">
        <f t="shared" si="117"/>
        <v>#N/A</v>
      </c>
      <c r="PA61" s="169" t="e">
        <f t="shared" si="117"/>
        <v>#N/A</v>
      </c>
      <c r="PB61" s="169" t="e">
        <f t="shared" si="117"/>
        <v>#N/A</v>
      </c>
      <c r="PC61" s="169" t="e">
        <f t="shared" si="117"/>
        <v>#N/A</v>
      </c>
      <c r="PD61" s="169" t="e">
        <f t="shared" si="117"/>
        <v>#N/A</v>
      </c>
      <c r="PE61" s="169" t="e">
        <f t="shared" si="117"/>
        <v>#N/A</v>
      </c>
      <c r="PF61" s="169" t="e">
        <f t="shared" si="117"/>
        <v>#N/A</v>
      </c>
      <c r="PG61" s="169" t="e">
        <f t="shared" si="117"/>
        <v>#N/A</v>
      </c>
      <c r="PH61" s="169" t="e">
        <f t="shared" si="127"/>
        <v>#N/A</v>
      </c>
      <c r="PI61" s="169" t="e">
        <f t="shared" si="127"/>
        <v>#N/A</v>
      </c>
      <c r="PJ61" s="169" t="e">
        <f t="shared" si="127"/>
        <v>#N/A</v>
      </c>
      <c r="PK61" s="169" t="e">
        <f t="shared" si="127"/>
        <v>#N/A</v>
      </c>
      <c r="PL61" s="169" t="e">
        <f t="shared" si="127"/>
        <v>#N/A</v>
      </c>
      <c r="PM61" s="169" t="e">
        <f t="shared" si="127"/>
        <v>#N/A</v>
      </c>
      <c r="PN61" s="169" t="e">
        <f t="shared" si="127"/>
        <v>#N/A</v>
      </c>
      <c r="PO61" s="169" t="e">
        <f t="shared" si="127"/>
        <v>#N/A</v>
      </c>
    </row>
    <row r="62" spans="1:431" hidden="1" x14ac:dyDescent="0.75">
      <c r="A62" s="390"/>
      <c r="B62" s="396" t="str">
        <f>IF($R62="","",ROUND(_xlfn.NORM.INV(ABS(VLOOKUP($T$1,VLookups!$A$43:$B$44,2,FALSE)-B$2),$N62,$R62),0))</f>
        <v/>
      </c>
      <c r="C62" s="403" t="str">
        <f t="shared" si="96"/>
        <v/>
      </c>
      <c r="D62" s="404" t="str">
        <f t="shared" si="97"/>
        <v/>
      </c>
      <c r="E62" s="109"/>
      <c r="F62" s="117"/>
      <c r="G62" s="122" t="str">
        <f t="shared" si="32"/>
        <v/>
      </c>
      <c r="H62" s="95"/>
      <c r="I62" s="122" t="str">
        <f t="shared" si="33"/>
        <v/>
      </c>
      <c r="J62" s="117"/>
      <c r="K62" s="110"/>
      <c r="L62" s="124" t="str">
        <f t="shared" si="0"/>
        <v/>
      </c>
      <c r="M62" s="124" t="str">
        <f t="shared" si="1"/>
        <v/>
      </c>
      <c r="N62" s="73" t="str">
        <f t="shared" si="34"/>
        <v/>
      </c>
      <c r="O62" s="23"/>
      <c r="P62" s="57"/>
      <c r="Q62" s="280"/>
      <c r="R62" s="74" t="str">
        <f>IF(AND(G62&gt;0,H62&gt;0,I62&gt;0),IF(ISBLANK(Q62),IF(ISBLANK(O62),"",(I62-G62)*VLOOKUP(O62,VLookups!$A$4:$B$13,2,FALSE)),Q62),"")</f>
        <v/>
      </c>
      <c r="S62" s="75" t="str">
        <f t="shared" si="2"/>
        <v/>
      </c>
      <c r="T62" s="95"/>
      <c r="U62" s="270" t="str">
        <f>IF(AND(T62&gt;0,H62&gt;0,NOT(R62="")),ABS(VLOOKUP($T$1,VLookups!$A$43:$B$44,2,FALSE)-_xlfn.NORM.DIST(T62,N62,R62,TRUE)),"")</f>
        <v/>
      </c>
      <c r="V62" s="94" t="str">
        <f>IF(AND($G62&gt;0,$H62&gt;0,$I62&gt;0,NOT(ISBLANK($O62))),_xlfn.NORM.INV(ABS(VLOOKUP($T$1,VLookups!$A$43:$B$44,2,FALSE)-V$3),$N62,$R62),"")</f>
        <v/>
      </c>
      <c r="W62" s="93" t="str">
        <f>IF(AND($G62&gt;0,$H62&gt;0,$I62&gt;0,NOT(ISBLANK($O62))),_xlfn.NORM.INV(ABS(VLOOKUP($T$1,VLookups!$A$43:$B$44,2,FALSE)-W$3),$N62,$R62),"")</f>
        <v/>
      </c>
      <c r="X62" s="94" t="str">
        <f>IF(AND($G62&gt;0,$H62&gt;0,$I62&gt;0,NOT(ISBLANK($O62))),_xlfn.NORM.INV(ABS(VLOOKUP($T$1,VLookups!$A$43:$B$44,2,FALSE)-X$3),$N62,$R62),"")</f>
        <v/>
      </c>
      <c r="Y62" s="93" t="str">
        <f>IF(AND($G62&gt;0,$H62&gt;0,$I62&gt;0,NOT(ISBLANK($O62))),_xlfn.NORM.INV(ABS(VLOOKUP($T$1,VLookups!$A$43:$B$44,2,FALSE)-Y$3),$N62,$R62),"")</f>
        <v/>
      </c>
      <c r="Z62" s="94" t="str">
        <f>IF(AND($G62&gt;0,$H62&gt;0,$I62&gt;0,NOT(ISBLANK($O62))),_xlfn.NORM.INV(ABS(VLOOKUP($T$1,VLookups!$A$43:$B$44,2,FALSE)-Z$3),$N62,$R62),"")</f>
        <v/>
      </c>
      <c r="AA62" s="93" t="str">
        <f>IF(AND($G62&gt;0,$H62&gt;0,$I62&gt;0,NOT(ISBLANK($O62))),_xlfn.NORM.INV(ABS(VLOOKUP($T$1,VLookups!$A$43:$B$44,2,FALSE)-AA$3),$N62,$R62),"")</f>
        <v/>
      </c>
      <c r="AB62" s="5"/>
      <c r="AC62" s="168" t="str">
        <f t="shared" si="35"/>
        <v/>
      </c>
      <c r="AD62" s="49" t="str">
        <f t="shared" si="137"/>
        <v/>
      </c>
      <c r="AE62" s="49" t="str">
        <f t="shared" si="137"/>
        <v/>
      </c>
      <c r="AF62" s="49" t="str">
        <f t="shared" si="137"/>
        <v/>
      </c>
      <c r="AG62" s="49" t="str">
        <f t="shared" si="137"/>
        <v/>
      </c>
      <c r="AH62" s="49" t="str">
        <f t="shared" si="137"/>
        <v/>
      </c>
      <c r="AI62" s="49" t="str">
        <f t="shared" si="137"/>
        <v/>
      </c>
      <c r="AJ62" s="49" t="str">
        <f t="shared" si="137"/>
        <v/>
      </c>
      <c r="AK62" s="49" t="str">
        <f t="shared" si="137"/>
        <v/>
      </c>
      <c r="AL62" s="49" t="str">
        <f t="shared" si="137"/>
        <v/>
      </c>
      <c r="AM62" s="49" t="str">
        <f t="shared" si="137"/>
        <v/>
      </c>
      <c r="AN62" s="49" t="str">
        <f t="shared" si="137"/>
        <v/>
      </c>
      <c r="AO62" s="49" t="str">
        <f t="shared" si="137"/>
        <v/>
      </c>
      <c r="AP62" s="49" t="str">
        <f t="shared" si="137"/>
        <v/>
      </c>
      <c r="AQ62" s="49" t="str">
        <f t="shared" si="137"/>
        <v/>
      </c>
      <c r="AR62" s="49" t="str">
        <f t="shared" si="137"/>
        <v/>
      </c>
      <c r="AS62" s="49" t="str">
        <f t="shared" si="137"/>
        <v/>
      </c>
      <c r="AT62" s="49" t="str">
        <f t="shared" si="133"/>
        <v/>
      </c>
      <c r="AU62" s="49" t="str">
        <f t="shared" si="133"/>
        <v/>
      </c>
      <c r="AV62" s="49" t="str">
        <f t="shared" si="133"/>
        <v/>
      </c>
      <c r="AW62" s="49" t="str">
        <f t="shared" si="133"/>
        <v/>
      </c>
      <c r="AX62" s="49" t="str">
        <f t="shared" si="133"/>
        <v/>
      </c>
      <c r="AY62" s="49" t="str">
        <f t="shared" si="133"/>
        <v/>
      </c>
      <c r="AZ62" s="49" t="str">
        <f t="shared" si="133"/>
        <v/>
      </c>
      <c r="BA62" s="49" t="str">
        <f t="shared" si="133"/>
        <v/>
      </c>
      <c r="BB62" s="49" t="str">
        <f t="shared" si="133"/>
        <v/>
      </c>
      <c r="BC62" s="49" t="str">
        <f t="shared" si="133"/>
        <v/>
      </c>
      <c r="BD62" s="49" t="str">
        <f t="shared" si="133"/>
        <v/>
      </c>
      <c r="BE62" s="49" t="str">
        <f t="shared" si="133"/>
        <v/>
      </c>
      <c r="BF62" s="49" t="str">
        <f t="shared" si="133"/>
        <v/>
      </c>
      <c r="BG62" s="49" t="str">
        <f t="shared" si="133"/>
        <v/>
      </c>
      <c r="BH62" s="49" t="str">
        <f t="shared" si="133"/>
        <v/>
      </c>
      <c r="BI62" s="49" t="str">
        <f t="shared" si="134"/>
        <v/>
      </c>
      <c r="BJ62" s="49" t="str">
        <f t="shared" si="134"/>
        <v/>
      </c>
      <c r="BK62" s="49" t="str">
        <f t="shared" si="134"/>
        <v/>
      </c>
      <c r="BL62" s="49" t="str">
        <f t="shared" si="134"/>
        <v/>
      </c>
      <c r="BM62" s="49" t="str">
        <f t="shared" si="134"/>
        <v/>
      </c>
      <c r="BN62" s="49" t="str">
        <f t="shared" si="134"/>
        <v/>
      </c>
      <c r="BO62" s="49" t="str">
        <f t="shared" si="134"/>
        <v/>
      </c>
      <c r="BP62" s="49" t="str">
        <f t="shared" si="134"/>
        <v/>
      </c>
      <c r="BQ62" s="49" t="str">
        <f t="shared" si="134"/>
        <v/>
      </c>
      <c r="BR62" s="49" t="str">
        <f t="shared" si="134"/>
        <v/>
      </c>
      <c r="BS62" s="49" t="str">
        <f t="shared" si="134"/>
        <v/>
      </c>
      <c r="BT62" s="49" t="str">
        <f t="shared" si="134"/>
        <v/>
      </c>
      <c r="BU62" s="49" t="str">
        <f t="shared" si="134"/>
        <v/>
      </c>
      <c r="BV62" s="49" t="str">
        <f t="shared" si="134"/>
        <v/>
      </c>
      <c r="BW62" s="49" t="str">
        <f t="shared" si="134"/>
        <v/>
      </c>
      <c r="BX62" s="49" t="str">
        <f t="shared" si="134"/>
        <v/>
      </c>
      <c r="BY62" s="49" t="str">
        <f t="shared" si="131"/>
        <v/>
      </c>
      <c r="BZ62" s="49" t="str">
        <f t="shared" si="131"/>
        <v/>
      </c>
      <c r="CA62" s="49" t="str">
        <f t="shared" si="131"/>
        <v/>
      </c>
      <c r="CB62" s="49" t="str">
        <f t="shared" si="131"/>
        <v/>
      </c>
      <c r="CC62" s="49" t="str">
        <f t="shared" si="131"/>
        <v/>
      </c>
      <c r="CD62" s="49" t="str">
        <f t="shared" si="131"/>
        <v/>
      </c>
      <c r="CE62" s="49" t="str">
        <f t="shared" si="131"/>
        <v/>
      </c>
      <c r="CF62" s="49" t="str">
        <f t="shared" si="131"/>
        <v/>
      </c>
      <c r="CG62" s="49" t="str">
        <f t="shared" si="131"/>
        <v/>
      </c>
      <c r="CH62" s="49" t="str">
        <f t="shared" si="131"/>
        <v/>
      </c>
      <c r="CI62" s="49" t="str">
        <f t="shared" si="131"/>
        <v/>
      </c>
      <c r="CJ62" s="49" t="str">
        <f t="shared" si="131"/>
        <v/>
      </c>
      <c r="CK62" s="49" t="str">
        <f t="shared" si="131"/>
        <v/>
      </c>
      <c r="CL62" s="49" t="str">
        <f t="shared" si="131"/>
        <v/>
      </c>
      <c r="CM62" s="49" t="str">
        <f t="shared" si="131"/>
        <v/>
      </c>
      <c r="CN62" s="49" t="str">
        <f t="shared" si="135"/>
        <v/>
      </c>
      <c r="CO62" s="49" t="str">
        <f t="shared" si="135"/>
        <v/>
      </c>
      <c r="CP62" s="49" t="str">
        <f t="shared" si="135"/>
        <v/>
      </c>
      <c r="CQ62" s="49" t="str">
        <f t="shared" si="135"/>
        <v/>
      </c>
      <c r="CR62" s="49" t="str">
        <f t="shared" si="135"/>
        <v/>
      </c>
      <c r="CS62" s="49" t="str">
        <f t="shared" si="135"/>
        <v/>
      </c>
      <c r="CT62" s="49" t="str">
        <f t="shared" si="135"/>
        <v/>
      </c>
      <c r="CU62" s="49" t="str">
        <f t="shared" si="135"/>
        <v/>
      </c>
      <c r="CV62" s="49" t="str">
        <f t="shared" si="135"/>
        <v/>
      </c>
      <c r="CW62" s="49" t="str">
        <f t="shared" si="135"/>
        <v/>
      </c>
      <c r="CX62" s="49" t="str">
        <f t="shared" si="135"/>
        <v/>
      </c>
      <c r="CY62" s="49" t="str">
        <f t="shared" si="135"/>
        <v/>
      </c>
      <c r="CZ62" s="49" t="str">
        <f t="shared" si="135"/>
        <v/>
      </c>
      <c r="DA62" s="49" t="str">
        <f t="shared" si="135"/>
        <v/>
      </c>
      <c r="DB62" s="49" t="str">
        <f t="shared" si="135"/>
        <v/>
      </c>
      <c r="DC62" s="49" t="str">
        <f t="shared" si="135"/>
        <v/>
      </c>
      <c r="DD62" s="49" t="str">
        <f t="shared" si="136"/>
        <v/>
      </c>
      <c r="DE62" s="49" t="str">
        <f t="shared" si="136"/>
        <v/>
      </c>
      <c r="DF62" s="49" t="str">
        <f t="shared" si="136"/>
        <v/>
      </c>
      <c r="DG62" s="49" t="str">
        <f t="shared" si="136"/>
        <v/>
      </c>
      <c r="DH62" s="49" t="str">
        <f t="shared" si="136"/>
        <v/>
      </c>
      <c r="DI62" s="49" t="str">
        <f t="shared" si="136"/>
        <v/>
      </c>
      <c r="DJ62" s="49" t="str">
        <f t="shared" si="136"/>
        <v/>
      </c>
      <c r="DK62" s="49" t="str">
        <f t="shared" si="136"/>
        <v/>
      </c>
      <c r="DL62" s="49" t="str">
        <f t="shared" si="136"/>
        <v/>
      </c>
      <c r="DM62" s="49" t="str">
        <f t="shared" si="136"/>
        <v/>
      </c>
      <c r="DN62" s="49" t="str">
        <f t="shared" si="136"/>
        <v/>
      </c>
      <c r="DO62" s="49" t="str">
        <f t="shared" si="136"/>
        <v/>
      </c>
      <c r="DP62" s="49" t="str">
        <f t="shared" si="136"/>
        <v/>
      </c>
      <c r="DQ62" s="49" t="str">
        <f t="shared" si="136"/>
        <v/>
      </c>
      <c r="DR62" s="49" t="str">
        <f t="shared" si="136"/>
        <v/>
      </c>
      <c r="DS62" s="49" t="str">
        <f t="shared" si="136"/>
        <v/>
      </c>
      <c r="DT62" s="49" t="str">
        <f t="shared" si="132"/>
        <v/>
      </c>
      <c r="DU62" s="49" t="str">
        <f t="shared" si="132"/>
        <v/>
      </c>
      <c r="DV62" s="49" t="str">
        <f t="shared" si="132"/>
        <v/>
      </c>
      <c r="DW62" s="49" t="str">
        <f t="shared" si="132"/>
        <v/>
      </c>
      <c r="DX62" s="49" t="str">
        <f t="shared" si="132"/>
        <v/>
      </c>
      <c r="DY62" s="49" t="str">
        <f t="shared" si="132"/>
        <v/>
      </c>
      <c r="DZ62" s="183" t="str">
        <f t="shared" si="37"/>
        <v/>
      </c>
      <c r="EA62" s="49" t="str">
        <f t="shared" si="129"/>
        <v/>
      </c>
      <c r="EB62" s="49" t="str">
        <f t="shared" si="129"/>
        <v/>
      </c>
      <c r="EC62" s="49" t="str">
        <f t="shared" si="129"/>
        <v/>
      </c>
      <c r="ED62" s="49" t="str">
        <f t="shared" si="129"/>
        <v/>
      </c>
      <c r="EE62" s="49" t="str">
        <f t="shared" si="129"/>
        <v/>
      </c>
      <c r="EF62" s="49" t="str">
        <f t="shared" si="129"/>
        <v/>
      </c>
      <c r="EG62" s="49" t="str">
        <f t="shared" si="129"/>
        <v/>
      </c>
      <c r="EH62" s="49" t="str">
        <f t="shared" si="129"/>
        <v/>
      </c>
      <c r="EI62" s="49" t="str">
        <f t="shared" si="129"/>
        <v/>
      </c>
      <c r="EJ62" s="49" t="str">
        <f t="shared" si="129"/>
        <v/>
      </c>
      <c r="EK62" s="49" t="str">
        <f t="shared" si="129"/>
        <v/>
      </c>
      <c r="EL62" s="49" t="str">
        <f t="shared" si="129"/>
        <v/>
      </c>
      <c r="EM62" s="49" t="str">
        <f t="shared" si="129"/>
        <v/>
      </c>
      <c r="EN62" s="49" t="str">
        <f t="shared" si="129"/>
        <v/>
      </c>
      <c r="EO62" s="49" t="str">
        <f t="shared" si="129"/>
        <v/>
      </c>
      <c r="EP62" s="49" t="str">
        <f t="shared" si="129"/>
        <v/>
      </c>
      <c r="EQ62" s="49" t="str">
        <f t="shared" si="130"/>
        <v/>
      </c>
      <c r="ER62" s="49" t="str">
        <f t="shared" si="130"/>
        <v/>
      </c>
      <c r="ES62" s="49" t="str">
        <f t="shared" si="130"/>
        <v/>
      </c>
      <c r="ET62" s="49" t="str">
        <f t="shared" si="130"/>
        <v/>
      </c>
      <c r="EU62" s="49" t="str">
        <f t="shared" si="130"/>
        <v/>
      </c>
      <c r="EV62" s="49" t="str">
        <f t="shared" si="130"/>
        <v/>
      </c>
      <c r="EW62" s="49" t="str">
        <f t="shared" si="130"/>
        <v/>
      </c>
      <c r="EX62" s="49" t="str">
        <f t="shared" si="130"/>
        <v/>
      </c>
      <c r="EY62" s="49" t="str">
        <f t="shared" si="130"/>
        <v/>
      </c>
      <c r="EZ62" s="49" t="str">
        <f t="shared" si="130"/>
        <v/>
      </c>
      <c r="FA62" s="49" t="str">
        <f t="shared" si="130"/>
        <v/>
      </c>
      <c r="FB62" s="49" t="str">
        <f t="shared" si="130"/>
        <v/>
      </c>
      <c r="FC62" s="49" t="str">
        <f t="shared" si="130"/>
        <v/>
      </c>
      <c r="FD62" s="49" t="str">
        <f t="shared" si="130"/>
        <v/>
      </c>
      <c r="FE62" s="49" t="str">
        <f t="shared" si="128"/>
        <v/>
      </c>
      <c r="FF62" s="49" t="str">
        <f t="shared" si="119"/>
        <v/>
      </c>
      <c r="FG62" s="49" t="str">
        <f t="shared" si="119"/>
        <v/>
      </c>
      <c r="FH62" s="49" t="str">
        <f t="shared" si="119"/>
        <v/>
      </c>
      <c r="FI62" s="49" t="str">
        <f t="shared" si="119"/>
        <v/>
      </c>
      <c r="FJ62" s="49" t="str">
        <f t="shared" si="119"/>
        <v/>
      </c>
      <c r="FK62" s="49" t="str">
        <f t="shared" si="119"/>
        <v/>
      </c>
      <c r="FL62" s="49" t="str">
        <f t="shared" si="119"/>
        <v/>
      </c>
      <c r="FM62" s="49" t="str">
        <f t="shared" si="119"/>
        <v/>
      </c>
      <c r="FN62" s="49" t="str">
        <f t="shared" si="119"/>
        <v/>
      </c>
      <c r="FO62" s="49" t="str">
        <f t="shared" si="119"/>
        <v/>
      </c>
      <c r="FP62" s="49" t="str">
        <f t="shared" si="119"/>
        <v/>
      </c>
      <c r="FQ62" s="49" t="str">
        <f t="shared" si="108"/>
        <v/>
      </c>
      <c r="FR62" s="49" t="str">
        <f t="shared" si="108"/>
        <v/>
      </c>
      <c r="FS62" s="49" t="str">
        <f t="shared" si="108"/>
        <v/>
      </c>
      <c r="FT62" s="49" t="str">
        <f t="shared" si="108"/>
        <v/>
      </c>
      <c r="FU62" s="49" t="str">
        <f t="shared" si="108"/>
        <v/>
      </c>
      <c r="FV62" s="49" t="str">
        <f t="shared" si="108"/>
        <v/>
      </c>
      <c r="FW62" s="49" t="str">
        <f t="shared" si="108"/>
        <v/>
      </c>
      <c r="FX62" s="49" t="str">
        <f t="shared" si="108"/>
        <v/>
      </c>
      <c r="FY62" s="49" t="str">
        <f t="shared" si="108"/>
        <v/>
      </c>
      <c r="FZ62" s="49" t="str">
        <f t="shared" si="108"/>
        <v/>
      </c>
      <c r="GA62" s="49" t="str">
        <f t="shared" si="108"/>
        <v/>
      </c>
      <c r="GB62" s="49" t="str">
        <f t="shared" si="108"/>
        <v/>
      </c>
      <c r="GC62" s="49" t="str">
        <f t="shared" si="108"/>
        <v/>
      </c>
      <c r="GD62" s="49" t="str">
        <f t="shared" si="108"/>
        <v/>
      </c>
      <c r="GE62" s="49" t="str">
        <f t="shared" si="108"/>
        <v/>
      </c>
      <c r="GF62" s="49" t="str">
        <f t="shared" si="108"/>
        <v/>
      </c>
      <c r="GG62" s="49" t="str">
        <f t="shared" si="109"/>
        <v/>
      </c>
      <c r="GH62" s="49" t="str">
        <f t="shared" si="109"/>
        <v/>
      </c>
      <c r="GI62" s="49" t="str">
        <f t="shared" si="109"/>
        <v/>
      </c>
      <c r="GJ62" s="49" t="str">
        <f t="shared" si="109"/>
        <v/>
      </c>
      <c r="GK62" s="49" t="str">
        <f t="shared" si="109"/>
        <v/>
      </c>
      <c r="GL62" s="49" t="str">
        <f t="shared" si="109"/>
        <v/>
      </c>
      <c r="GM62" s="49" t="str">
        <f t="shared" si="109"/>
        <v/>
      </c>
      <c r="GN62" s="49" t="str">
        <f t="shared" si="109"/>
        <v/>
      </c>
      <c r="GO62" s="49" t="str">
        <f t="shared" si="109"/>
        <v/>
      </c>
      <c r="GP62" s="49" t="str">
        <f t="shared" si="109"/>
        <v/>
      </c>
      <c r="GQ62" s="49" t="str">
        <f t="shared" si="109"/>
        <v/>
      </c>
      <c r="GR62" s="49" t="str">
        <f t="shared" si="109"/>
        <v/>
      </c>
      <c r="GS62" s="49" t="str">
        <f t="shared" si="109"/>
        <v/>
      </c>
      <c r="GT62" s="49" t="str">
        <f t="shared" si="109"/>
        <v/>
      </c>
      <c r="GU62" s="49" t="str">
        <f t="shared" si="109"/>
        <v/>
      </c>
      <c r="GV62" s="49" t="str">
        <f t="shared" si="109"/>
        <v/>
      </c>
      <c r="GW62" s="49" t="str">
        <f t="shared" si="110"/>
        <v/>
      </c>
      <c r="GX62" s="49" t="str">
        <f t="shared" si="110"/>
        <v/>
      </c>
      <c r="GY62" s="49" t="str">
        <f t="shared" si="110"/>
        <v/>
      </c>
      <c r="GZ62" s="49" t="str">
        <f t="shared" si="110"/>
        <v/>
      </c>
      <c r="HA62" s="49" t="str">
        <f t="shared" si="110"/>
        <v/>
      </c>
      <c r="HB62" s="49" t="str">
        <f t="shared" si="110"/>
        <v/>
      </c>
      <c r="HC62" s="49" t="str">
        <f t="shared" si="110"/>
        <v/>
      </c>
      <c r="HD62" s="49" t="str">
        <f t="shared" si="110"/>
        <v/>
      </c>
      <c r="HE62" s="49" t="str">
        <f t="shared" si="110"/>
        <v/>
      </c>
      <c r="HF62" s="49" t="str">
        <f t="shared" si="110"/>
        <v/>
      </c>
      <c r="HG62" s="49" t="str">
        <f t="shared" si="110"/>
        <v/>
      </c>
      <c r="HH62" s="49" t="str">
        <f t="shared" si="110"/>
        <v/>
      </c>
      <c r="HI62" s="49" t="str">
        <f t="shared" si="110"/>
        <v/>
      </c>
      <c r="HJ62" s="49" t="str">
        <f t="shared" si="110"/>
        <v/>
      </c>
      <c r="HK62" s="49" t="str">
        <f t="shared" si="110"/>
        <v/>
      </c>
      <c r="HL62" s="49" t="str">
        <f t="shared" si="110"/>
        <v/>
      </c>
      <c r="HM62" s="49" t="str">
        <f t="shared" si="111"/>
        <v/>
      </c>
      <c r="HN62" s="49" t="str">
        <f t="shared" si="111"/>
        <v/>
      </c>
      <c r="HO62" s="49" t="str">
        <f t="shared" si="111"/>
        <v/>
      </c>
      <c r="HP62" s="49" t="str">
        <f t="shared" si="77"/>
        <v/>
      </c>
      <c r="HQ62" s="49" t="str">
        <f t="shared" si="77"/>
        <v/>
      </c>
      <c r="HR62" s="49" t="str">
        <f t="shared" si="46"/>
        <v/>
      </c>
      <c r="HS62" s="49" t="str">
        <f t="shared" si="16"/>
        <v/>
      </c>
      <c r="HT62" s="49" t="str">
        <f t="shared" si="16"/>
        <v/>
      </c>
      <c r="HU62" s="49" t="str">
        <f t="shared" si="16"/>
        <v/>
      </c>
      <c r="HV62" s="49" t="str">
        <f t="shared" si="16"/>
        <v/>
      </c>
      <c r="HW62" s="169" t="e">
        <f t="shared" si="106"/>
        <v>#N/A</v>
      </c>
      <c r="HX62" s="169" t="e">
        <f t="shared" si="106"/>
        <v>#N/A</v>
      </c>
      <c r="HY62" s="169" t="e">
        <f t="shared" si="106"/>
        <v>#N/A</v>
      </c>
      <c r="HZ62" s="169" t="e">
        <f t="shared" si="106"/>
        <v>#N/A</v>
      </c>
      <c r="IA62" s="169" t="e">
        <f t="shared" si="105"/>
        <v>#N/A</v>
      </c>
      <c r="IB62" s="169" t="e">
        <f t="shared" si="105"/>
        <v>#N/A</v>
      </c>
      <c r="IC62" s="169" t="e">
        <f t="shared" si="105"/>
        <v>#N/A</v>
      </c>
      <c r="ID62" s="169" t="e">
        <f t="shared" si="105"/>
        <v>#N/A</v>
      </c>
      <c r="IE62" s="169" t="e">
        <f t="shared" si="105"/>
        <v>#N/A</v>
      </c>
      <c r="IF62" s="169" t="e">
        <f t="shared" si="105"/>
        <v>#N/A</v>
      </c>
      <c r="IG62" s="169" t="e">
        <f t="shared" si="105"/>
        <v>#N/A</v>
      </c>
      <c r="IH62" s="169" t="e">
        <f t="shared" si="105"/>
        <v>#N/A</v>
      </c>
      <c r="II62" s="169" t="e">
        <f t="shared" si="105"/>
        <v>#N/A</v>
      </c>
      <c r="IJ62" s="169" t="e">
        <f t="shared" si="105"/>
        <v>#N/A</v>
      </c>
      <c r="IK62" s="169" t="e">
        <f t="shared" si="105"/>
        <v>#N/A</v>
      </c>
      <c r="IL62" s="169" t="e">
        <f t="shared" si="105"/>
        <v>#N/A</v>
      </c>
      <c r="IM62" s="169" t="e">
        <f t="shared" si="105"/>
        <v>#N/A</v>
      </c>
      <c r="IN62" s="169" t="e">
        <f t="shared" si="105"/>
        <v>#N/A</v>
      </c>
      <c r="IO62" s="169" t="e">
        <f t="shared" si="105"/>
        <v>#N/A</v>
      </c>
      <c r="IP62" s="169" t="e">
        <f t="shared" si="112"/>
        <v>#N/A</v>
      </c>
      <c r="IQ62" s="169" t="e">
        <f t="shared" si="112"/>
        <v>#N/A</v>
      </c>
      <c r="IR62" s="169" t="e">
        <f t="shared" si="112"/>
        <v>#N/A</v>
      </c>
      <c r="IS62" s="169" t="e">
        <f t="shared" si="112"/>
        <v>#N/A</v>
      </c>
      <c r="IT62" s="169" t="e">
        <f t="shared" si="112"/>
        <v>#N/A</v>
      </c>
      <c r="IU62" s="169" t="e">
        <f t="shared" si="112"/>
        <v>#N/A</v>
      </c>
      <c r="IV62" s="169" t="e">
        <f t="shared" si="112"/>
        <v>#N/A</v>
      </c>
      <c r="IW62" s="169" t="e">
        <f t="shared" si="112"/>
        <v>#N/A</v>
      </c>
      <c r="IX62" s="169" t="e">
        <f t="shared" si="112"/>
        <v>#N/A</v>
      </c>
      <c r="IY62" s="169" t="e">
        <f t="shared" si="112"/>
        <v>#N/A</v>
      </c>
      <c r="IZ62" s="169" t="e">
        <f t="shared" si="112"/>
        <v>#N/A</v>
      </c>
      <c r="JA62" s="169" t="e">
        <f t="shared" si="112"/>
        <v>#N/A</v>
      </c>
      <c r="JB62" s="169" t="e">
        <f t="shared" si="112"/>
        <v>#N/A</v>
      </c>
      <c r="JC62" s="169" t="e">
        <f t="shared" si="112"/>
        <v>#N/A</v>
      </c>
      <c r="JD62" s="169" t="e">
        <f t="shared" si="112"/>
        <v>#N/A</v>
      </c>
      <c r="JE62" s="169" t="e">
        <f t="shared" si="120"/>
        <v>#N/A</v>
      </c>
      <c r="JF62" s="169" t="e">
        <f t="shared" si="120"/>
        <v>#N/A</v>
      </c>
      <c r="JG62" s="169" t="e">
        <f t="shared" si="120"/>
        <v>#N/A</v>
      </c>
      <c r="JH62" s="169" t="e">
        <f t="shared" si="120"/>
        <v>#N/A</v>
      </c>
      <c r="JI62" s="169" t="e">
        <f t="shared" si="120"/>
        <v>#N/A</v>
      </c>
      <c r="JJ62" s="169" t="e">
        <f t="shared" si="120"/>
        <v>#N/A</v>
      </c>
      <c r="JK62" s="169" t="e">
        <f t="shared" si="120"/>
        <v>#N/A</v>
      </c>
      <c r="JL62" s="169" t="e">
        <f t="shared" si="120"/>
        <v>#N/A</v>
      </c>
      <c r="JM62" s="169" t="e">
        <f t="shared" si="120"/>
        <v>#N/A</v>
      </c>
      <c r="JN62" s="169" t="e">
        <f t="shared" si="120"/>
        <v>#N/A</v>
      </c>
      <c r="JO62" s="169" t="e">
        <f t="shared" si="120"/>
        <v>#N/A</v>
      </c>
      <c r="JP62" s="169" t="e">
        <f t="shared" si="120"/>
        <v>#N/A</v>
      </c>
      <c r="JQ62" s="169" t="e">
        <f t="shared" si="120"/>
        <v>#N/A</v>
      </c>
      <c r="JR62" s="169" t="e">
        <f t="shared" si="120"/>
        <v>#N/A</v>
      </c>
      <c r="JS62" s="169" t="e">
        <f t="shared" si="120"/>
        <v>#N/A</v>
      </c>
      <c r="JT62" s="169" t="e">
        <f t="shared" si="113"/>
        <v>#N/A</v>
      </c>
      <c r="JU62" s="169" t="e">
        <f t="shared" si="113"/>
        <v>#N/A</v>
      </c>
      <c r="JV62" s="169" t="e">
        <f t="shared" si="113"/>
        <v>#N/A</v>
      </c>
      <c r="JW62" s="169" t="e">
        <f t="shared" si="113"/>
        <v>#N/A</v>
      </c>
      <c r="JX62" s="169" t="e">
        <f t="shared" si="113"/>
        <v>#N/A</v>
      </c>
      <c r="JY62" s="169" t="e">
        <f t="shared" si="113"/>
        <v>#N/A</v>
      </c>
      <c r="JZ62" s="169" t="e">
        <f t="shared" si="113"/>
        <v>#N/A</v>
      </c>
      <c r="KA62" s="169" t="e">
        <f t="shared" si="113"/>
        <v>#N/A</v>
      </c>
      <c r="KB62" s="169" t="e">
        <f t="shared" si="113"/>
        <v>#N/A</v>
      </c>
      <c r="KC62" s="169" t="e">
        <f t="shared" si="113"/>
        <v>#N/A</v>
      </c>
      <c r="KD62" s="169" t="e">
        <f t="shared" si="113"/>
        <v>#N/A</v>
      </c>
      <c r="KE62" s="169" t="e">
        <f t="shared" si="113"/>
        <v>#N/A</v>
      </c>
      <c r="KF62" s="169" t="e">
        <f t="shared" si="113"/>
        <v>#N/A</v>
      </c>
      <c r="KG62" s="169" t="e">
        <f t="shared" si="113"/>
        <v>#N/A</v>
      </c>
      <c r="KH62" s="169" t="e">
        <f t="shared" si="113"/>
        <v>#N/A</v>
      </c>
      <c r="KI62" s="169" t="e">
        <f t="shared" si="113"/>
        <v>#N/A</v>
      </c>
      <c r="KJ62" s="169" t="e">
        <f t="shared" si="121"/>
        <v>#N/A</v>
      </c>
      <c r="KK62" s="169" t="e">
        <f t="shared" si="121"/>
        <v>#N/A</v>
      </c>
      <c r="KL62" s="169" t="e">
        <f t="shared" si="121"/>
        <v>#N/A</v>
      </c>
      <c r="KM62" s="169" t="e">
        <f t="shared" si="121"/>
        <v>#N/A</v>
      </c>
      <c r="KN62" s="169" t="e">
        <f t="shared" si="121"/>
        <v>#N/A</v>
      </c>
      <c r="KO62" s="169" t="e">
        <f t="shared" si="121"/>
        <v>#N/A</v>
      </c>
      <c r="KP62" s="169" t="e">
        <f t="shared" si="121"/>
        <v>#N/A</v>
      </c>
      <c r="KQ62" s="169" t="e">
        <f t="shared" si="121"/>
        <v>#N/A</v>
      </c>
      <c r="KR62" s="169" t="e">
        <f t="shared" si="121"/>
        <v>#N/A</v>
      </c>
      <c r="KS62" s="169" t="e">
        <f t="shared" si="121"/>
        <v>#N/A</v>
      </c>
      <c r="KT62" s="169" t="e">
        <f t="shared" si="121"/>
        <v>#N/A</v>
      </c>
      <c r="KU62" s="169" t="e">
        <f t="shared" si="121"/>
        <v>#N/A</v>
      </c>
      <c r="KV62" s="169" t="e">
        <f t="shared" si="121"/>
        <v>#N/A</v>
      </c>
      <c r="KW62" s="169" t="e">
        <f t="shared" si="121"/>
        <v>#N/A</v>
      </c>
      <c r="KX62" s="169" t="e">
        <f t="shared" si="121"/>
        <v>#N/A</v>
      </c>
      <c r="KY62" s="169" t="e">
        <f t="shared" si="121"/>
        <v>#N/A</v>
      </c>
      <c r="KZ62" s="169" t="e">
        <f t="shared" si="114"/>
        <v>#N/A</v>
      </c>
      <c r="LA62" s="169" t="e">
        <f t="shared" si="114"/>
        <v>#N/A</v>
      </c>
      <c r="LB62" s="169" t="e">
        <f t="shared" si="114"/>
        <v>#N/A</v>
      </c>
      <c r="LC62" s="169" t="e">
        <f t="shared" si="114"/>
        <v>#N/A</v>
      </c>
      <c r="LD62" s="169" t="e">
        <f t="shared" si="114"/>
        <v>#N/A</v>
      </c>
      <c r="LE62" s="169" t="e">
        <f t="shared" si="114"/>
        <v>#N/A</v>
      </c>
      <c r="LF62" s="169" t="e">
        <f t="shared" si="114"/>
        <v>#N/A</v>
      </c>
      <c r="LG62" s="169" t="e">
        <f t="shared" si="114"/>
        <v>#N/A</v>
      </c>
      <c r="LH62" s="169" t="e">
        <f t="shared" si="114"/>
        <v>#N/A</v>
      </c>
      <c r="LI62" s="169" t="e">
        <f t="shared" si="114"/>
        <v>#N/A</v>
      </c>
      <c r="LJ62" s="169" t="e">
        <f t="shared" si="114"/>
        <v>#N/A</v>
      </c>
      <c r="LK62" s="169" t="e">
        <f t="shared" si="114"/>
        <v>#N/A</v>
      </c>
      <c r="LL62" s="169" t="e">
        <f t="shared" si="114"/>
        <v>#N/A</v>
      </c>
      <c r="LM62" s="169" t="e">
        <f t="shared" si="114"/>
        <v>#N/A</v>
      </c>
      <c r="LN62" s="169" t="e">
        <f t="shared" si="114"/>
        <v>#N/A</v>
      </c>
      <c r="LO62" s="169" t="e">
        <f t="shared" si="122"/>
        <v>#N/A</v>
      </c>
      <c r="LP62" s="169" t="e">
        <f t="shared" si="122"/>
        <v>#N/A</v>
      </c>
      <c r="LQ62" s="169" t="e">
        <f t="shared" si="123"/>
        <v>#N/A</v>
      </c>
      <c r="LR62" s="169" t="e">
        <f t="shared" si="123"/>
        <v>#N/A</v>
      </c>
      <c r="LS62" s="169" t="e">
        <f t="shared" si="123"/>
        <v>#N/A</v>
      </c>
      <c r="LT62" s="169" t="e">
        <f t="shared" si="123"/>
        <v>#N/A</v>
      </c>
      <c r="LU62" s="169" t="e">
        <f t="shared" si="123"/>
        <v>#N/A</v>
      </c>
      <c r="LV62" s="169" t="e">
        <f t="shared" si="123"/>
        <v>#N/A</v>
      </c>
      <c r="LW62" s="169" t="e">
        <f t="shared" si="123"/>
        <v>#N/A</v>
      </c>
      <c r="LX62" s="169" t="e">
        <f t="shared" si="123"/>
        <v>#N/A</v>
      </c>
      <c r="LY62" s="169" t="e">
        <f t="shared" si="123"/>
        <v>#N/A</v>
      </c>
      <c r="LZ62" s="169" t="e">
        <f t="shared" si="123"/>
        <v>#N/A</v>
      </c>
      <c r="MA62" s="169" t="e">
        <f t="shared" si="123"/>
        <v>#N/A</v>
      </c>
      <c r="MB62" s="169" t="e">
        <f t="shared" si="123"/>
        <v>#N/A</v>
      </c>
      <c r="MC62" s="169" t="e">
        <f t="shared" si="123"/>
        <v>#N/A</v>
      </c>
      <c r="MD62" s="169" t="e">
        <f t="shared" si="123"/>
        <v>#N/A</v>
      </c>
      <c r="ME62" s="169" t="e">
        <f t="shared" si="123"/>
        <v>#N/A</v>
      </c>
      <c r="MF62" s="169" t="e">
        <f t="shared" si="115"/>
        <v>#N/A</v>
      </c>
      <c r="MG62" s="169" t="e">
        <f t="shared" si="115"/>
        <v>#N/A</v>
      </c>
      <c r="MH62" s="169" t="e">
        <f t="shared" si="115"/>
        <v>#N/A</v>
      </c>
      <c r="MI62" s="169" t="e">
        <f t="shared" si="115"/>
        <v>#N/A</v>
      </c>
      <c r="MJ62" s="169" t="e">
        <f t="shared" si="115"/>
        <v>#N/A</v>
      </c>
      <c r="MK62" s="169" t="e">
        <f t="shared" si="115"/>
        <v>#N/A</v>
      </c>
      <c r="ML62" s="169" t="e">
        <f t="shared" si="115"/>
        <v>#N/A</v>
      </c>
      <c r="MM62" s="169" t="e">
        <f t="shared" si="115"/>
        <v>#N/A</v>
      </c>
      <c r="MN62" s="169" t="e">
        <f t="shared" si="115"/>
        <v>#N/A</v>
      </c>
      <c r="MO62" s="169" t="e">
        <f t="shared" si="115"/>
        <v>#N/A</v>
      </c>
      <c r="MP62" s="169" t="e">
        <f t="shared" si="115"/>
        <v>#N/A</v>
      </c>
      <c r="MQ62" s="169" t="e">
        <f t="shared" si="115"/>
        <v>#N/A</v>
      </c>
      <c r="MR62" s="169" t="e">
        <f t="shared" si="115"/>
        <v>#N/A</v>
      </c>
      <c r="MS62" s="169" t="e">
        <f t="shared" si="115"/>
        <v>#N/A</v>
      </c>
      <c r="MT62" s="169" t="e">
        <f t="shared" si="115"/>
        <v>#N/A</v>
      </c>
      <c r="MU62" s="169" t="e">
        <f t="shared" si="115"/>
        <v>#N/A</v>
      </c>
      <c r="MV62" s="169" t="e">
        <f t="shared" si="124"/>
        <v>#N/A</v>
      </c>
      <c r="MW62" s="169" t="e">
        <f t="shared" si="124"/>
        <v>#N/A</v>
      </c>
      <c r="MX62" s="169" t="e">
        <f t="shared" si="124"/>
        <v>#N/A</v>
      </c>
      <c r="MY62" s="169" t="e">
        <f t="shared" si="124"/>
        <v>#N/A</v>
      </c>
      <c r="MZ62" s="169" t="e">
        <f t="shared" si="124"/>
        <v>#N/A</v>
      </c>
      <c r="NA62" s="169" t="e">
        <f t="shared" si="124"/>
        <v>#N/A</v>
      </c>
      <c r="NB62" s="169" t="e">
        <f t="shared" si="124"/>
        <v>#N/A</v>
      </c>
      <c r="NC62" s="169" t="e">
        <f t="shared" si="124"/>
        <v>#N/A</v>
      </c>
      <c r="ND62" s="169" t="e">
        <f t="shared" si="124"/>
        <v>#N/A</v>
      </c>
      <c r="NE62" s="169" t="e">
        <f t="shared" si="124"/>
        <v>#N/A</v>
      </c>
      <c r="NF62" s="169" t="e">
        <f t="shared" si="124"/>
        <v>#N/A</v>
      </c>
      <c r="NG62" s="169" t="e">
        <f t="shared" si="124"/>
        <v>#N/A</v>
      </c>
      <c r="NH62" s="169" t="e">
        <f t="shared" si="124"/>
        <v>#N/A</v>
      </c>
      <c r="NI62" s="169" t="e">
        <f t="shared" si="124"/>
        <v>#N/A</v>
      </c>
      <c r="NJ62" s="169" t="e">
        <f t="shared" si="124"/>
        <v>#N/A</v>
      </c>
      <c r="NK62" s="169" t="e">
        <f t="shared" si="124"/>
        <v>#N/A</v>
      </c>
      <c r="NL62" s="169" t="e">
        <f t="shared" si="116"/>
        <v>#N/A</v>
      </c>
      <c r="NM62" s="169" t="e">
        <f t="shared" si="116"/>
        <v>#N/A</v>
      </c>
      <c r="NN62" s="169" t="e">
        <f t="shared" si="116"/>
        <v>#N/A</v>
      </c>
      <c r="NO62" s="169" t="e">
        <f t="shared" si="116"/>
        <v>#N/A</v>
      </c>
      <c r="NP62" s="169" t="e">
        <f t="shared" si="116"/>
        <v>#N/A</v>
      </c>
      <c r="NQ62" s="169" t="e">
        <f t="shared" si="116"/>
        <v>#N/A</v>
      </c>
      <c r="NR62" s="169" t="e">
        <f t="shared" si="116"/>
        <v>#N/A</v>
      </c>
      <c r="NS62" s="169" t="e">
        <f t="shared" si="116"/>
        <v>#N/A</v>
      </c>
      <c r="NT62" s="169" t="e">
        <f t="shared" si="116"/>
        <v>#N/A</v>
      </c>
      <c r="NU62" s="169" t="e">
        <f t="shared" si="116"/>
        <v>#N/A</v>
      </c>
      <c r="NV62" s="169" t="e">
        <f t="shared" si="116"/>
        <v>#N/A</v>
      </c>
      <c r="NW62" s="169" t="e">
        <f t="shared" si="116"/>
        <v>#N/A</v>
      </c>
      <c r="NX62" s="169" t="e">
        <f t="shared" si="116"/>
        <v>#N/A</v>
      </c>
      <c r="NY62" s="169" t="e">
        <f t="shared" si="116"/>
        <v>#N/A</v>
      </c>
      <c r="NZ62" s="169" t="e">
        <f t="shared" si="116"/>
        <v>#N/A</v>
      </c>
      <c r="OA62" s="169" t="e">
        <f t="shared" si="125"/>
        <v>#N/A</v>
      </c>
      <c r="OB62" s="169" t="e">
        <f t="shared" si="125"/>
        <v>#N/A</v>
      </c>
      <c r="OC62" s="169" t="e">
        <f t="shared" si="126"/>
        <v>#N/A</v>
      </c>
      <c r="OD62" s="169" t="e">
        <f t="shared" si="126"/>
        <v>#N/A</v>
      </c>
      <c r="OE62" s="169" t="e">
        <f t="shared" si="126"/>
        <v>#N/A</v>
      </c>
      <c r="OF62" s="169" t="e">
        <f t="shared" si="126"/>
        <v>#N/A</v>
      </c>
      <c r="OG62" s="169" t="e">
        <f t="shared" si="126"/>
        <v>#N/A</v>
      </c>
      <c r="OH62" s="169" t="e">
        <f t="shared" si="126"/>
        <v>#N/A</v>
      </c>
      <c r="OI62" s="169" t="e">
        <f t="shared" si="126"/>
        <v>#N/A</v>
      </c>
      <c r="OJ62" s="169" t="e">
        <f t="shared" si="126"/>
        <v>#N/A</v>
      </c>
      <c r="OK62" s="169" t="e">
        <f t="shared" si="126"/>
        <v>#N/A</v>
      </c>
      <c r="OL62" s="169" t="e">
        <f t="shared" si="126"/>
        <v>#N/A</v>
      </c>
      <c r="OM62" s="169" t="e">
        <f t="shared" si="126"/>
        <v>#N/A</v>
      </c>
      <c r="ON62" s="169" t="e">
        <f t="shared" si="126"/>
        <v>#N/A</v>
      </c>
      <c r="OO62" s="169" t="e">
        <f t="shared" si="126"/>
        <v>#N/A</v>
      </c>
      <c r="OP62" s="169" t="e">
        <f t="shared" si="126"/>
        <v>#N/A</v>
      </c>
      <c r="OQ62" s="169" t="e">
        <f t="shared" si="126"/>
        <v>#N/A</v>
      </c>
      <c r="OR62" s="169" t="e">
        <f t="shared" si="117"/>
        <v>#N/A</v>
      </c>
      <c r="OS62" s="169" t="e">
        <f t="shared" si="117"/>
        <v>#N/A</v>
      </c>
      <c r="OT62" s="169" t="e">
        <f t="shared" si="117"/>
        <v>#N/A</v>
      </c>
      <c r="OU62" s="169" t="e">
        <f t="shared" si="117"/>
        <v>#N/A</v>
      </c>
      <c r="OV62" s="169" t="e">
        <f t="shared" si="117"/>
        <v>#N/A</v>
      </c>
      <c r="OW62" s="169" t="e">
        <f t="shared" si="117"/>
        <v>#N/A</v>
      </c>
      <c r="OX62" s="169" t="e">
        <f t="shared" si="117"/>
        <v>#N/A</v>
      </c>
      <c r="OY62" s="169" t="e">
        <f t="shared" si="117"/>
        <v>#N/A</v>
      </c>
      <c r="OZ62" s="169" t="e">
        <f t="shared" si="117"/>
        <v>#N/A</v>
      </c>
      <c r="PA62" s="169" t="e">
        <f t="shared" si="117"/>
        <v>#N/A</v>
      </c>
      <c r="PB62" s="169" t="e">
        <f t="shared" si="117"/>
        <v>#N/A</v>
      </c>
      <c r="PC62" s="169" t="e">
        <f t="shared" si="117"/>
        <v>#N/A</v>
      </c>
      <c r="PD62" s="169" t="e">
        <f t="shared" si="117"/>
        <v>#N/A</v>
      </c>
      <c r="PE62" s="169" t="e">
        <f t="shared" si="117"/>
        <v>#N/A</v>
      </c>
      <c r="PF62" s="169" t="e">
        <f t="shared" si="117"/>
        <v>#N/A</v>
      </c>
      <c r="PG62" s="169" t="e">
        <f t="shared" si="117"/>
        <v>#N/A</v>
      </c>
      <c r="PH62" s="169" t="e">
        <f t="shared" si="127"/>
        <v>#N/A</v>
      </c>
      <c r="PI62" s="169" t="e">
        <f t="shared" si="127"/>
        <v>#N/A</v>
      </c>
      <c r="PJ62" s="169" t="e">
        <f t="shared" si="127"/>
        <v>#N/A</v>
      </c>
      <c r="PK62" s="169" t="e">
        <f t="shared" si="127"/>
        <v>#N/A</v>
      </c>
      <c r="PL62" s="169" t="e">
        <f t="shared" si="127"/>
        <v>#N/A</v>
      </c>
      <c r="PM62" s="169" t="e">
        <f t="shared" si="127"/>
        <v>#N/A</v>
      </c>
      <c r="PN62" s="169" t="e">
        <f t="shared" si="127"/>
        <v>#N/A</v>
      </c>
      <c r="PO62" s="169" t="e">
        <f t="shared" si="127"/>
        <v>#N/A</v>
      </c>
    </row>
    <row r="63" spans="1:431" hidden="1" x14ac:dyDescent="0.75">
      <c r="A63" s="390"/>
      <c r="B63" s="396" t="str">
        <f>IF($R63="","",ROUND(_xlfn.NORM.INV(ABS(VLOOKUP($T$1,VLookups!$A$43:$B$44,2,FALSE)-B$2),$N63,$R63),0))</f>
        <v/>
      </c>
      <c r="C63" s="403" t="str">
        <f t="shared" si="96"/>
        <v/>
      </c>
      <c r="D63" s="404" t="str">
        <f t="shared" si="97"/>
        <v/>
      </c>
      <c r="E63" s="109"/>
      <c r="F63" s="117"/>
      <c r="G63" s="122" t="str">
        <f t="shared" si="32"/>
        <v/>
      </c>
      <c r="H63" s="95"/>
      <c r="I63" s="122" t="str">
        <f t="shared" si="33"/>
        <v/>
      </c>
      <c r="J63" s="117"/>
      <c r="K63" s="110"/>
      <c r="L63" s="124" t="str">
        <f t="shared" si="0"/>
        <v/>
      </c>
      <c r="M63" s="124" t="str">
        <f t="shared" si="1"/>
        <v/>
      </c>
      <c r="N63" s="73" t="str">
        <f t="shared" si="34"/>
        <v/>
      </c>
      <c r="O63" s="23"/>
      <c r="P63" s="57"/>
      <c r="Q63" s="280"/>
      <c r="R63" s="74" t="str">
        <f>IF(AND(G63&gt;0,H63&gt;0,I63&gt;0),IF(ISBLANK(Q63),IF(ISBLANK(O63),"",(I63-G63)*VLOOKUP(O63,VLookups!$A$4:$B$13,2,FALSE)),Q63),"")</f>
        <v/>
      </c>
      <c r="S63" s="75" t="str">
        <f t="shared" si="2"/>
        <v/>
      </c>
      <c r="T63" s="95"/>
      <c r="U63" s="270" t="str">
        <f>IF(AND(T63&gt;0,H63&gt;0,NOT(R63="")),ABS(VLOOKUP($T$1,VLookups!$A$43:$B$44,2,FALSE)-_xlfn.NORM.DIST(T63,N63,R63,TRUE)),"")</f>
        <v/>
      </c>
      <c r="V63" s="94" t="str">
        <f>IF(AND($G63&gt;0,$H63&gt;0,$I63&gt;0,NOT(ISBLANK($O63))),_xlfn.NORM.INV(ABS(VLOOKUP($T$1,VLookups!$A$43:$B$44,2,FALSE)-V$3),$N63,$R63),"")</f>
        <v/>
      </c>
      <c r="W63" s="93" t="str">
        <f>IF(AND($G63&gt;0,$H63&gt;0,$I63&gt;0,NOT(ISBLANK($O63))),_xlfn.NORM.INV(ABS(VLOOKUP($T$1,VLookups!$A$43:$B$44,2,FALSE)-W$3),$N63,$R63),"")</f>
        <v/>
      </c>
      <c r="X63" s="94" t="str">
        <f>IF(AND($G63&gt;0,$H63&gt;0,$I63&gt;0,NOT(ISBLANK($O63))),_xlfn.NORM.INV(ABS(VLOOKUP($T$1,VLookups!$A$43:$B$44,2,FALSE)-X$3),$N63,$R63),"")</f>
        <v/>
      </c>
      <c r="Y63" s="93" t="str">
        <f>IF(AND($G63&gt;0,$H63&gt;0,$I63&gt;0,NOT(ISBLANK($O63))),_xlfn.NORM.INV(ABS(VLOOKUP($T$1,VLookups!$A$43:$B$44,2,FALSE)-Y$3),$N63,$R63),"")</f>
        <v/>
      </c>
      <c r="Z63" s="94" t="str">
        <f>IF(AND($G63&gt;0,$H63&gt;0,$I63&gt;0,NOT(ISBLANK($O63))),_xlfn.NORM.INV(ABS(VLOOKUP($T$1,VLookups!$A$43:$B$44,2,FALSE)-Z$3),$N63,$R63),"")</f>
        <v/>
      </c>
      <c r="AA63" s="93" t="str">
        <f>IF(AND($G63&gt;0,$H63&gt;0,$I63&gt;0,NOT(ISBLANK($O63))),_xlfn.NORM.INV(ABS(VLOOKUP($T$1,VLookups!$A$43:$B$44,2,FALSE)-AA$3),$N63,$R63),"")</f>
        <v/>
      </c>
      <c r="AB63" s="5"/>
      <c r="AC63" s="168" t="str">
        <f t="shared" si="35"/>
        <v/>
      </c>
      <c r="AD63" s="49" t="str">
        <f t="shared" si="137"/>
        <v/>
      </c>
      <c r="AE63" s="49" t="str">
        <f t="shared" si="137"/>
        <v/>
      </c>
      <c r="AF63" s="49" t="str">
        <f t="shared" si="137"/>
        <v/>
      </c>
      <c r="AG63" s="49" t="str">
        <f t="shared" si="137"/>
        <v/>
      </c>
      <c r="AH63" s="49" t="str">
        <f t="shared" si="137"/>
        <v/>
      </c>
      <c r="AI63" s="49" t="str">
        <f t="shared" si="137"/>
        <v/>
      </c>
      <c r="AJ63" s="49" t="str">
        <f t="shared" si="137"/>
        <v/>
      </c>
      <c r="AK63" s="49" t="str">
        <f t="shared" si="137"/>
        <v/>
      </c>
      <c r="AL63" s="49" t="str">
        <f t="shared" si="137"/>
        <v/>
      </c>
      <c r="AM63" s="49" t="str">
        <f t="shared" si="137"/>
        <v/>
      </c>
      <c r="AN63" s="49" t="str">
        <f t="shared" si="137"/>
        <v/>
      </c>
      <c r="AO63" s="49" t="str">
        <f t="shared" si="137"/>
        <v/>
      </c>
      <c r="AP63" s="49" t="str">
        <f t="shared" si="137"/>
        <v/>
      </c>
      <c r="AQ63" s="49" t="str">
        <f t="shared" si="137"/>
        <v/>
      </c>
      <c r="AR63" s="49" t="str">
        <f t="shared" si="137"/>
        <v/>
      </c>
      <c r="AS63" s="49" t="str">
        <f t="shared" si="137"/>
        <v/>
      </c>
      <c r="AT63" s="49" t="str">
        <f t="shared" si="133"/>
        <v/>
      </c>
      <c r="AU63" s="49" t="str">
        <f t="shared" si="133"/>
        <v/>
      </c>
      <c r="AV63" s="49" t="str">
        <f t="shared" si="133"/>
        <v/>
      </c>
      <c r="AW63" s="49" t="str">
        <f t="shared" si="133"/>
        <v/>
      </c>
      <c r="AX63" s="49" t="str">
        <f t="shared" si="133"/>
        <v/>
      </c>
      <c r="AY63" s="49" t="str">
        <f t="shared" si="133"/>
        <v/>
      </c>
      <c r="AZ63" s="49" t="str">
        <f t="shared" si="133"/>
        <v/>
      </c>
      <c r="BA63" s="49" t="str">
        <f t="shared" si="133"/>
        <v/>
      </c>
      <c r="BB63" s="49" t="str">
        <f t="shared" si="133"/>
        <v/>
      </c>
      <c r="BC63" s="49" t="str">
        <f t="shared" si="133"/>
        <v/>
      </c>
      <c r="BD63" s="49" t="str">
        <f t="shared" si="133"/>
        <v/>
      </c>
      <c r="BE63" s="49" t="str">
        <f t="shared" si="133"/>
        <v/>
      </c>
      <c r="BF63" s="49" t="str">
        <f t="shared" si="133"/>
        <v/>
      </c>
      <c r="BG63" s="49" t="str">
        <f t="shared" si="133"/>
        <v/>
      </c>
      <c r="BH63" s="49" t="str">
        <f t="shared" si="133"/>
        <v/>
      </c>
      <c r="BI63" s="49" t="str">
        <f t="shared" si="134"/>
        <v/>
      </c>
      <c r="BJ63" s="49" t="str">
        <f t="shared" si="134"/>
        <v/>
      </c>
      <c r="BK63" s="49" t="str">
        <f t="shared" si="134"/>
        <v/>
      </c>
      <c r="BL63" s="49" t="str">
        <f t="shared" si="134"/>
        <v/>
      </c>
      <c r="BM63" s="49" t="str">
        <f t="shared" si="134"/>
        <v/>
      </c>
      <c r="BN63" s="49" t="str">
        <f t="shared" si="134"/>
        <v/>
      </c>
      <c r="BO63" s="49" t="str">
        <f t="shared" si="134"/>
        <v/>
      </c>
      <c r="BP63" s="49" t="str">
        <f t="shared" si="134"/>
        <v/>
      </c>
      <c r="BQ63" s="49" t="str">
        <f t="shared" si="134"/>
        <v/>
      </c>
      <c r="BR63" s="49" t="str">
        <f t="shared" si="134"/>
        <v/>
      </c>
      <c r="BS63" s="49" t="str">
        <f t="shared" si="134"/>
        <v/>
      </c>
      <c r="BT63" s="49" t="str">
        <f t="shared" si="134"/>
        <v/>
      </c>
      <c r="BU63" s="49" t="str">
        <f t="shared" si="134"/>
        <v/>
      </c>
      <c r="BV63" s="49" t="str">
        <f t="shared" si="134"/>
        <v/>
      </c>
      <c r="BW63" s="49" t="str">
        <f t="shared" si="134"/>
        <v/>
      </c>
      <c r="BX63" s="49" t="str">
        <f t="shared" si="134"/>
        <v/>
      </c>
      <c r="BY63" s="49" t="str">
        <f t="shared" si="131"/>
        <v/>
      </c>
      <c r="BZ63" s="49" t="str">
        <f t="shared" si="131"/>
        <v/>
      </c>
      <c r="CA63" s="49" t="str">
        <f t="shared" si="131"/>
        <v/>
      </c>
      <c r="CB63" s="49" t="str">
        <f t="shared" si="131"/>
        <v/>
      </c>
      <c r="CC63" s="49" t="str">
        <f t="shared" si="131"/>
        <v/>
      </c>
      <c r="CD63" s="49" t="str">
        <f t="shared" si="131"/>
        <v/>
      </c>
      <c r="CE63" s="49" t="str">
        <f t="shared" si="131"/>
        <v/>
      </c>
      <c r="CF63" s="49" t="str">
        <f t="shared" si="131"/>
        <v/>
      </c>
      <c r="CG63" s="49" t="str">
        <f t="shared" si="131"/>
        <v/>
      </c>
      <c r="CH63" s="49" t="str">
        <f t="shared" si="131"/>
        <v/>
      </c>
      <c r="CI63" s="49" t="str">
        <f t="shared" si="131"/>
        <v/>
      </c>
      <c r="CJ63" s="49" t="str">
        <f t="shared" si="131"/>
        <v/>
      </c>
      <c r="CK63" s="49" t="str">
        <f t="shared" si="131"/>
        <v/>
      </c>
      <c r="CL63" s="49" t="str">
        <f t="shared" si="131"/>
        <v/>
      </c>
      <c r="CM63" s="49" t="str">
        <f t="shared" si="131"/>
        <v/>
      </c>
      <c r="CN63" s="49" t="str">
        <f t="shared" si="135"/>
        <v/>
      </c>
      <c r="CO63" s="49" t="str">
        <f t="shared" si="135"/>
        <v/>
      </c>
      <c r="CP63" s="49" t="str">
        <f t="shared" si="135"/>
        <v/>
      </c>
      <c r="CQ63" s="49" t="str">
        <f t="shared" si="135"/>
        <v/>
      </c>
      <c r="CR63" s="49" t="str">
        <f t="shared" si="135"/>
        <v/>
      </c>
      <c r="CS63" s="49" t="str">
        <f t="shared" si="135"/>
        <v/>
      </c>
      <c r="CT63" s="49" t="str">
        <f t="shared" si="135"/>
        <v/>
      </c>
      <c r="CU63" s="49" t="str">
        <f t="shared" si="135"/>
        <v/>
      </c>
      <c r="CV63" s="49" t="str">
        <f t="shared" si="135"/>
        <v/>
      </c>
      <c r="CW63" s="49" t="str">
        <f t="shared" si="135"/>
        <v/>
      </c>
      <c r="CX63" s="49" t="str">
        <f t="shared" si="135"/>
        <v/>
      </c>
      <c r="CY63" s="49" t="str">
        <f t="shared" si="135"/>
        <v/>
      </c>
      <c r="CZ63" s="49" t="str">
        <f t="shared" si="135"/>
        <v/>
      </c>
      <c r="DA63" s="49" t="str">
        <f t="shared" si="135"/>
        <v/>
      </c>
      <c r="DB63" s="49" t="str">
        <f t="shared" si="135"/>
        <v/>
      </c>
      <c r="DC63" s="49" t="str">
        <f t="shared" si="135"/>
        <v/>
      </c>
      <c r="DD63" s="49" t="str">
        <f t="shared" si="136"/>
        <v/>
      </c>
      <c r="DE63" s="49" t="str">
        <f t="shared" si="136"/>
        <v/>
      </c>
      <c r="DF63" s="49" t="str">
        <f t="shared" si="136"/>
        <v/>
      </c>
      <c r="DG63" s="49" t="str">
        <f t="shared" si="136"/>
        <v/>
      </c>
      <c r="DH63" s="49" t="str">
        <f t="shared" si="136"/>
        <v/>
      </c>
      <c r="DI63" s="49" t="str">
        <f t="shared" si="136"/>
        <v/>
      </c>
      <c r="DJ63" s="49" t="str">
        <f t="shared" si="136"/>
        <v/>
      </c>
      <c r="DK63" s="49" t="str">
        <f t="shared" si="136"/>
        <v/>
      </c>
      <c r="DL63" s="49" t="str">
        <f t="shared" si="136"/>
        <v/>
      </c>
      <c r="DM63" s="49" t="str">
        <f t="shared" si="136"/>
        <v/>
      </c>
      <c r="DN63" s="49" t="str">
        <f t="shared" si="136"/>
        <v/>
      </c>
      <c r="DO63" s="49" t="str">
        <f t="shared" si="136"/>
        <v/>
      </c>
      <c r="DP63" s="49" t="str">
        <f t="shared" si="136"/>
        <v/>
      </c>
      <c r="DQ63" s="49" t="str">
        <f t="shared" si="136"/>
        <v/>
      </c>
      <c r="DR63" s="49" t="str">
        <f t="shared" si="136"/>
        <v/>
      </c>
      <c r="DS63" s="49" t="str">
        <f t="shared" si="136"/>
        <v/>
      </c>
      <c r="DT63" s="49" t="str">
        <f t="shared" si="132"/>
        <v/>
      </c>
      <c r="DU63" s="49" t="str">
        <f t="shared" si="132"/>
        <v/>
      </c>
      <c r="DV63" s="49" t="str">
        <f t="shared" si="132"/>
        <v/>
      </c>
      <c r="DW63" s="49" t="str">
        <f t="shared" si="132"/>
        <v/>
      </c>
      <c r="DX63" s="49" t="str">
        <f t="shared" si="132"/>
        <v/>
      </c>
      <c r="DY63" s="49" t="str">
        <f t="shared" si="132"/>
        <v/>
      </c>
      <c r="DZ63" s="183" t="str">
        <f t="shared" si="37"/>
        <v/>
      </c>
      <c r="EA63" s="49" t="str">
        <f t="shared" si="129"/>
        <v/>
      </c>
      <c r="EB63" s="49" t="str">
        <f t="shared" si="129"/>
        <v/>
      </c>
      <c r="EC63" s="49" t="str">
        <f t="shared" si="129"/>
        <v/>
      </c>
      <c r="ED63" s="49" t="str">
        <f t="shared" si="129"/>
        <v/>
      </c>
      <c r="EE63" s="49" t="str">
        <f t="shared" si="129"/>
        <v/>
      </c>
      <c r="EF63" s="49" t="str">
        <f t="shared" si="129"/>
        <v/>
      </c>
      <c r="EG63" s="49" t="str">
        <f t="shared" si="129"/>
        <v/>
      </c>
      <c r="EH63" s="49" t="str">
        <f t="shared" si="129"/>
        <v/>
      </c>
      <c r="EI63" s="49" t="str">
        <f t="shared" si="129"/>
        <v/>
      </c>
      <c r="EJ63" s="49" t="str">
        <f t="shared" si="129"/>
        <v/>
      </c>
      <c r="EK63" s="49" t="str">
        <f t="shared" si="129"/>
        <v/>
      </c>
      <c r="EL63" s="49" t="str">
        <f t="shared" si="129"/>
        <v/>
      </c>
      <c r="EM63" s="49" t="str">
        <f t="shared" si="129"/>
        <v/>
      </c>
      <c r="EN63" s="49" t="str">
        <f t="shared" si="129"/>
        <v/>
      </c>
      <c r="EO63" s="49" t="str">
        <f t="shared" si="129"/>
        <v/>
      </c>
      <c r="EP63" s="49" t="str">
        <f t="shared" si="129"/>
        <v/>
      </c>
      <c r="EQ63" s="49" t="str">
        <f t="shared" si="130"/>
        <v/>
      </c>
      <c r="ER63" s="49" t="str">
        <f t="shared" si="130"/>
        <v/>
      </c>
      <c r="ES63" s="49" t="str">
        <f t="shared" si="130"/>
        <v/>
      </c>
      <c r="ET63" s="49" t="str">
        <f t="shared" si="130"/>
        <v/>
      </c>
      <c r="EU63" s="49" t="str">
        <f t="shared" si="130"/>
        <v/>
      </c>
      <c r="EV63" s="49" t="str">
        <f t="shared" si="130"/>
        <v/>
      </c>
      <c r="EW63" s="49" t="str">
        <f t="shared" si="130"/>
        <v/>
      </c>
      <c r="EX63" s="49" t="str">
        <f t="shared" si="130"/>
        <v/>
      </c>
      <c r="EY63" s="49" t="str">
        <f t="shared" si="130"/>
        <v/>
      </c>
      <c r="EZ63" s="49" t="str">
        <f t="shared" si="130"/>
        <v/>
      </c>
      <c r="FA63" s="49" t="str">
        <f t="shared" si="130"/>
        <v/>
      </c>
      <c r="FB63" s="49" t="str">
        <f t="shared" si="130"/>
        <v/>
      </c>
      <c r="FC63" s="49" t="str">
        <f t="shared" si="130"/>
        <v/>
      </c>
      <c r="FD63" s="49" t="str">
        <f t="shared" si="130"/>
        <v/>
      </c>
      <c r="FE63" s="49" t="str">
        <f t="shared" si="128"/>
        <v/>
      </c>
      <c r="FF63" s="49" t="str">
        <f t="shared" si="119"/>
        <v/>
      </c>
      <c r="FG63" s="49" t="str">
        <f t="shared" si="119"/>
        <v/>
      </c>
      <c r="FH63" s="49" t="str">
        <f t="shared" si="119"/>
        <v/>
      </c>
      <c r="FI63" s="49" t="str">
        <f t="shared" si="119"/>
        <v/>
      </c>
      <c r="FJ63" s="49" t="str">
        <f t="shared" si="119"/>
        <v/>
      </c>
      <c r="FK63" s="49" t="str">
        <f t="shared" si="119"/>
        <v/>
      </c>
      <c r="FL63" s="49" t="str">
        <f t="shared" si="119"/>
        <v/>
      </c>
      <c r="FM63" s="49" t="str">
        <f t="shared" si="119"/>
        <v/>
      </c>
      <c r="FN63" s="49" t="str">
        <f t="shared" si="119"/>
        <v/>
      </c>
      <c r="FO63" s="49" t="str">
        <f t="shared" si="119"/>
        <v/>
      </c>
      <c r="FP63" s="49" t="str">
        <f t="shared" si="119"/>
        <v/>
      </c>
      <c r="FQ63" s="49" t="str">
        <f t="shared" si="108"/>
        <v/>
      </c>
      <c r="FR63" s="49" t="str">
        <f t="shared" si="108"/>
        <v/>
      </c>
      <c r="FS63" s="49" t="str">
        <f t="shared" si="108"/>
        <v/>
      </c>
      <c r="FT63" s="49" t="str">
        <f t="shared" si="108"/>
        <v/>
      </c>
      <c r="FU63" s="49" t="str">
        <f t="shared" si="108"/>
        <v/>
      </c>
      <c r="FV63" s="49" t="str">
        <f t="shared" si="108"/>
        <v/>
      </c>
      <c r="FW63" s="49" t="str">
        <f t="shared" si="108"/>
        <v/>
      </c>
      <c r="FX63" s="49" t="str">
        <f t="shared" si="108"/>
        <v/>
      </c>
      <c r="FY63" s="49" t="str">
        <f t="shared" si="108"/>
        <v/>
      </c>
      <c r="FZ63" s="49" t="str">
        <f t="shared" si="108"/>
        <v/>
      </c>
      <c r="GA63" s="49" t="str">
        <f t="shared" si="108"/>
        <v/>
      </c>
      <c r="GB63" s="49" t="str">
        <f t="shared" si="108"/>
        <v/>
      </c>
      <c r="GC63" s="49" t="str">
        <f t="shared" si="108"/>
        <v/>
      </c>
      <c r="GD63" s="49" t="str">
        <f t="shared" si="108"/>
        <v/>
      </c>
      <c r="GE63" s="49" t="str">
        <f t="shared" si="108"/>
        <v/>
      </c>
      <c r="GF63" s="49" t="str">
        <f t="shared" si="108"/>
        <v/>
      </c>
      <c r="GG63" s="49" t="str">
        <f t="shared" si="109"/>
        <v/>
      </c>
      <c r="GH63" s="49" t="str">
        <f t="shared" si="109"/>
        <v/>
      </c>
      <c r="GI63" s="49" t="str">
        <f t="shared" si="109"/>
        <v/>
      </c>
      <c r="GJ63" s="49" t="str">
        <f t="shared" si="109"/>
        <v/>
      </c>
      <c r="GK63" s="49" t="str">
        <f t="shared" si="109"/>
        <v/>
      </c>
      <c r="GL63" s="49" t="str">
        <f t="shared" si="109"/>
        <v/>
      </c>
      <c r="GM63" s="49" t="str">
        <f t="shared" si="109"/>
        <v/>
      </c>
      <c r="GN63" s="49" t="str">
        <f t="shared" si="109"/>
        <v/>
      </c>
      <c r="GO63" s="49" t="str">
        <f t="shared" si="109"/>
        <v/>
      </c>
      <c r="GP63" s="49" t="str">
        <f t="shared" si="109"/>
        <v/>
      </c>
      <c r="GQ63" s="49" t="str">
        <f t="shared" si="109"/>
        <v/>
      </c>
      <c r="GR63" s="49" t="str">
        <f t="shared" si="109"/>
        <v/>
      </c>
      <c r="GS63" s="49" t="str">
        <f t="shared" si="109"/>
        <v/>
      </c>
      <c r="GT63" s="49" t="str">
        <f t="shared" si="109"/>
        <v/>
      </c>
      <c r="GU63" s="49" t="str">
        <f t="shared" si="109"/>
        <v/>
      </c>
      <c r="GV63" s="49" t="str">
        <f t="shared" si="109"/>
        <v/>
      </c>
      <c r="GW63" s="49" t="str">
        <f t="shared" si="110"/>
        <v/>
      </c>
      <c r="GX63" s="49" t="str">
        <f t="shared" si="110"/>
        <v/>
      </c>
      <c r="GY63" s="49" t="str">
        <f t="shared" si="110"/>
        <v/>
      </c>
      <c r="GZ63" s="49" t="str">
        <f t="shared" si="110"/>
        <v/>
      </c>
      <c r="HA63" s="49" t="str">
        <f t="shared" si="110"/>
        <v/>
      </c>
      <c r="HB63" s="49" t="str">
        <f t="shared" si="110"/>
        <v/>
      </c>
      <c r="HC63" s="49" t="str">
        <f t="shared" si="110"/>
        <v/>
      </c>
      <c r="HD63" s="49" t="str">
        <f t="shared" si="110"/>
        <v/>
      </c>
      <c r="HE63" s="49" t="str">
        <f t="shared" si="110"/>
        <v/>
      </c>
      <c r="HF63" s="49" t="str">
        <f t="shared" si="110"/>
        <v/>
      </c>
      <c r="HG63" s="49" t="str">
        <f t="shared" si="110"/>
        <v/>
      </c>
      <c r="HH63" s="49" t="str">
        <f t="shared" si="110"/>
        <v/>
      </c>
      <c r="HI63" s="49" t="str">
        <f t="shared" si="110"/>
        <v/>
      </c>
      <c r="HJ63" s="49" t="str">
        <f t="shared" si="110"/>
        <v/>
      </c>
      <c r="HK63" s="49" t="str">
        <f t="shared" si="110"/>
        <v/>
      </c>
      <c r="HL63" s="49" t="str">
        <f t="shared" si="110"/>
        <v/>
      </c>
      <c r="HM63" s="49" t="str">
        <f t="shared" si="111"/>
        <v/>
      </c>
      <c r="HN63" s="49" t="str">
        <f t="shared" si="111"/>
        <v/>
      </c>
      <c r="HO63" s="49" t="str">
        <f t="shared" si="111"/>
        <v/>
      </c>
      <c r="HP63" s="49" t="str">
        <f t="shared" si="77"/>
        <v/>
      </c>
      <c r="HQ63" s="49" t="str">
        <f t="shared" si="77"/>
        <v/>
      </c>
      <c r="HR63" s="49" t="str">
        <f t="shared" si="46"/>
        <v/>
      </c>
      <c r="HS63" s="49" t="str">
        <f t="shared" si="16"/>
        <v/>
      </c>
      <c r="HT63" s="49" t="str">
        <f t="shared" si="16"/>
        <v/>
      </c>
      <c r="HU63" s="49" t="str">
        <f t="shared" si="16"/>
        <v/>
      </c>
      <c r="HV63" s="49" t="str">
        <f t="shared" si="16"/>
        <v/>
      </c>
      <c r="HW63" s="169" t="e">
        <f t="shared" si="106"/>
        <v>#N/A</v>
      </c>
      <c r="HX63" s="169" t="e">
        <f t="shared" si="106"/>
        <v>#N/A</v>
      </c>
      <c r="HY63" s="169" t="e">
        <f t="shared" si="106"/>
        <v>#N/A</v>
      </c>
      <c r="HZ63" s="169" t="e">
        <f t="shared" si="106"/>
        <v>#N/A</v>
      </c>
      <c r="IA63" s="169" t="e">
        <f t="shared" si="106"/>
        <v>#N/A</v>
      </c>
      <c r="IB63" s="169" t="e">
        <f t="shared" si="106"/>
        <v>#N/A</v>
      </c>
      <c r="IC63" s="169" t="e">
        <f t="shared" si="106"/>
        <v>#N/A</v>
      </c>
      <c r="ID63" s="169" t="e">
        <f t="shared" si="106"/>
        <v>#N/A</v>
      </c>
      <c r="IE63" s="169" t="e">
        <f t="shared" si="106"/>
        <v>#N/A</v>
      </c>
      <c r="IF63" s="169" t="e">
        <f t="shared" si="106"/>
        <v>#N/A</v>
      </c>
      <c r="IG63" s="169" t="e">
        <f t="shared" si="106"/>
        <v>#N/A</v>
      </c>
      <c r="IH63" s="169" t="e">
        <f t="shared" si="106"/>
        <v>#N/A</v>
      </c>
      <c r="II63" s="169" t="e">
        <f t="shared" si="106"/>
        <v>#N/A</v>
      </c>
      <c r="IJ63" s="169" t="e">
        <f t="shared" si="106"/>
        <v>#N/A</v>
      </c>
      <c r="IK63" s="169" t="e">
        <f t="shared" si="106"/>
        <v>#N/A</v>
      </c>
      <c r="IL63" s="169" t="e">
        <f t="shared" si="106"/>
        <v>#N/A</v>
      </c>
      <c r="IM63" s="169" t="e">
        <f t="shared" ref="IA63:IP78" si="138">IF(ISNONTEXT($R63),_xlfn.NORM.DIST(AT63,$N63,$R63,FALSE),NA())</f>
        <v>#N/A</v>
      </c>
      <c r="IN63" s="169" t="e">
        <f t="shared" si="138"/>
        <v>#N/A</v>
      </c>
      <c r="IO63" s="169" t="e">
        <f t="shared" si="138"/>
        <v>#N/A</v>
      </c>
      <c r="IP63" s="169" t="e">
        <f t="shared" si="112"/>
        <v>#N/A</v>
      </c>
      <c r="IQ63" s="169" t="e">
        <f t="shared" si="112"/>
        <v>#N/A</v>
      </c>
      <c r="IR63" s="169" t="e">
        <f t="shared" si="112"/>
        <v>#N/A</v>
      </c>
      <c r="IS63" s="169" t="e">
        <f t="shared" si="112"/>
        <v>#N/A</v>
      </c>
      <c r="IT63" s="169" t="e">
        <f t="shared" si="112"/>
        <v>#N/A</v>
      </c>
      <c r="IU63" s="169" t="e">
        <f t="shared" si="112"/>
        <v>#N/A</v>
      </c>
      <c r="IV63" s="169" t="e">
        <f t="shared" si="112"/>
        <v>#N/A</v>
      </c>
      <c r="IW63" s="169" t="e">
        <f t="shared" si="112"/>
        <v>#N/A</v>
      </c>
      <c r="IX63" s="169" t="e">
        <f t="shared" si="112"/>
        <v>#N/A</v>
      </c>
      <c r="IY63" s="169" t="e">
        <f t="shared" si="112"/>
        <v>#N/A</v>
      </c>
      <c r="IZ63" s="169" t="e">
        <f t="shared" si="112"/>
        <v>#N/A</v>
      </c>
      <c r="JA63" s="169" t="e">
        <f t="shared" si="112"/>
        <v>#N/A</v>
      </c>
      <c r="JB63" s="169" t="e">
        <f t="shared" si="112"/>
        <v>#N/A</v>
      </c>
      <c r="JC63" s="169" t="e">
        <f t="shared" si="112"/>
        <v>#N/A</v>
      </c>
      <c r="JD63" s="169" t="e">
        <f t="shared" si="112"/>
        <v>#N/A</v>
      </c>
      <c r="JE63" s="169" t="e">
        <f t="shared" si="120"/>
        <v>#N/A</v>
      </c>
      <c r="JF63" s="169" t="e">
        <f t="shared" si="120"/>
        <v>#N/A</v>
      </c>
      <c r="JG63" s="169" t="e">
        <f t="shared" si="120"/>
        <v>#N/A</v>
      </c>
      <c r="JH63" s="169" t="e">
        <f t="shared" si="120"/>
        <v>#N/A</v>
      </c>
      <c r="JI63" s="169" t="e">
        <f t="shared" si="120"/>
        <v>#N/A</v>
      </c>
      <c r="JJ63" s="169" t="e">
        <f t="shared" si="120"/>
        <v>#N/A</v>
      </c>
      <c r="JK63" s="169" t="e">
        <f t="shared" si="120"/>
        <v>#N/A</v>
      </c>
      <c r="JL63" s="169" t="e">
        <f t="shared" si="120"/>
        <v>#N/A</v>
      </c>
      <c r="JM63" s="169" t="e">
        <f t="shared" si="120"/>
        <v>#N/A</v>
      </c>
      <c r="JN63" s="169" t="e">
        <f t="shared" si="120"/>
        <v>#N/A</v>
      </c>
      <c r="JO63" s="169" t="e">
        <f t="shared" si="120"/>
        <v>#N/A</v>
      </c>
      <c r="JP63" s="169" t="e">
        <f t="shared" si="120"/>
        <v>#N/A</v>
      </c>
      <c r="JQ63" s="169" t="e">
        <f t="shared" si="120"/>
        <v>#N/A</v>
      </c>
      <c r="JR63" s="169" t="e">
        <f t="shared" si="120"/>
        <v>#N/A</v>
      </c>
      <c r="JS63" s="169" t="e">
        <f t="shared" si="120"/>
        <v>#N/A</v>
      </c>
      <c r="JT63" s="169" t="e">
        <f t="shared" si="113"/>
        <v>#N/A</v>
      </c>
      <c r="JU63" s="169" t="e">
        <f t="shared" si="113"/>
        <v>#N/A</v>
      </c>
      <c r="JV63" s="169" t="e">
        <f t="shared" si="113"/>
        <v>#N/A</v>
      </c>
      <c r="JW63" s="169" t="e">
        <f t="shared" si="113"/>
        <v>#N/A</v>
      </c>
      <c r="JX63" s="169" t="e">
        <f t="shared" si="113"/>
        <v>#N/A</v>
      </c>
      <c r="JY63" s="169" t="e">
        <f t="shared" si="113"/>
        <v>#N/A</v>
      </c>
      <c r="JZ63" s="169" t="e">
        <f t="shared" si="113"/>
        <v>#N/A</v>
      </c>
      <c r="KA63" s="169" t="e">
        <f t="shared" si="113"/>
        <v>#N/A</v>
      </c>
      <c r="KB63" s="169" t="e">
        <f t="shared" si="113"/>
        <v>#N/A</v>
      </c>
      <c r="KC63" s="169" t="e">
        <f t="shared" si="113"/>
        <v>#N/A</v>
      </c>
      <c r="KD63" s="169" t="e">
        <f t="shared" si="113"/>
        <v>#N/A</v>
      </c>
      <c r="KE63" s="169" t="e">
        <f t="shared" si="113"/>
        <v>#N/A</v>
      </c>
      <c r="KF63" s="169" t="e">
        <f t="shared" si="113"/>
        <v>#N/A</v>
      </c>
      <c r="KG63" s="169" t="e">
        <f t="shared" si="113"/>
        <v>#N/A</v>
      </c>
      <c r="KH63" s="169" t="e">
        <f t="shared" si="113"/>
        <v>#N/A</v>
      </c>
      <c r="KI63" s="169" t="e">
        <f t="shared" si="113"/>
        <v>#N/A</v>
      </c>
      <c r="KJ63" s="169" t="e">
        <f t="shared" si="121"/>
        <v>#N/A</v>
      </c>
      <c r="KK63" s="169" t="e">
        <f t="shared" si="121"/>
        <v>#N/A</v>
      </c>
      <c r="KL63" s="169" t="e">
        <f t="shared" si="121"/>
        <v>#N/A</v>
      </c>
      <c r="KM63" s="169" t="e">
        <f t="shared" si="121"/>
        <v>#N/A</v>
      </c>
      <c r="KN63" s="169" t="e">
        <f t="shared" si="121"/>
        <v>#N/A</v>
      </c>
      <c r="KO63" s="169" t="e">
        <f t="shared" si="121"/>
        <v>#N/A</v>
      </c>
      <c r="KP63" s="169" t="e">
        <f t="shared" si="121"/>
        <v>#N/A</v>
      </c>
      <c r="KQ63" s="169" t="e">
        <f t="shared" si="121"/>
        <v>#N/A</v>
      </c>
      <c r="KR63" s="169" t="e">
        <f t="shared" si="121"/>
        <v>#N/A</v>
      </c>
      <c r="KS63" s="169" t="e">
        <f t="shared" si="121"/>
        <v>#N/A</v>
      </c>
      <c r="KT63" s="169" t="e">
        <f t="shared" si="121"/>
        <v>#N/A</v>
      </c>
      <c r="KU63" s="169" t="e">
        <f t="shared" si="121"/>
        <v>#N/A</v>
      </c>
      <c r="KV63" s="169" t="e">
        <f t="shared" si="121"/>
        <v>#N/A</v>
      </c>
      <c r="KW63" s="169" t="e">
        <f t="shared" si="121"/>
        <v>#N/A</v>
      </c>
      <c r="KX63" s="169" t="e">
        <f t="shared" si="121"/>
        <v>#N/A</v>
      </c>
      <c r="KY63" s="169" t="e">
        <f t="shared" si="121"/>
        <v>#N/A</v>
      </c>
      <c r="KZ63" s="169" t="e">
        <f t="shared" si="114"/>
        <v>#N/A</v>
      </c>
      <c r="LA63" s="169" t="e">
        <f t="shared" si="114"/>
        <v>#N/A</v>
      </c>
      <c r="LB63" s="169" t="e">
        <f t="shared" si="114"/>
        <v>#N/A</v>
      </c>
      <c r="LC63" s="169" t="e">
        <f t="shared" si="114"/>
        <v>#N/A</v>
      </c>
      <c r="LD63" s="169" t="e">
        <f t="shared" si="114"/>
        <v>#N/A</v>
      </c>
      <c r="LE63" s="169" t="e">
        <f t="shared" si="114"/>
        <v>#N/A</v>
      </c>
      <c r="LF63" s="169" t="e">
        <f t="shared" si="114"/>
        <v>#N/A</v>
      </c>
      <c r="LG63" s="169" t="e">
        <f t="shared" si="114"/>
        <v>#N/A</v>
      </c>
      <c r="LH63" s="169" t="e">
        <f t="shared" si="114"/>
        <v>#N/A</v>
      </c>
      <c r="LI63" s="169" t="e">
        <f t="shared" si="114"/>
        <v>#N/A</v>
      </c>
      <c r="LJ63" s="169" t="e">
        <f t="shared" si="114"/>
        <v>#N/A</v>
      </c>
      <c r="LK63" s="169" t="e">
        <f t="shared" si="114"/>
        <v>#N/A</v>
      </c>
      <c r="LL63" s="169" t="e">
        <f t="shared" si="114"/>
        <v>#N/A</v>
      </c>
      <c r="LM63" s="169" t="e">
        <f t="shared" si="114"/>
        <v>#N/A</v>
      </c>
      <c r="LN63" s="169" t="e">
        <f t="shared" si="114"/>
        <v>#N/A</v>
      </c>
      <c r="LO63" s="169" t="e">
        <f t="shared" si="122"/>
        <v>#N/A</v>
      </c>
      <c r="LP63" s="169" t="e">
        <f t="shared" si="122"/>
        <v>#N/A</v>
      </c>
      <c r="LQ63" s="169" t="e">
        <f t="shared" si="123"/>
        <v>#N/A</v>
      </c>
      <c r="LR63" s="169" t="e">
        <f t="shared" si="123"/>
        <v>#N/A</v>
      </c>
      <c r="LS63" s="169" t="e">
        <f t="shared" si="123"/>
        <v>#N/A</v>
      </c>
      <c r="LT63" s="169" t="e">
        <f t="shared" si="123"/>
        <v>#N/A</v>
      </c>
      <c r="LU63" s="169" t="e">
        <f t="shared" si="123"/>
        <v>#N/A</v>
      </c>
      <c r="LV63" s="169" t="e">
        <f t="shared" si="123"/>
        <v>#N/A</v>
      </c>
      <c r="LW63" s="169" t="e">
        <f t="shared" si="123"/>
        <v>#N/A</v>
      </c>
      <c r="LX63" s="169" t="e">
        <f t="shared" si="123"/>
        <v>#N/A</v>
      </c>
      <c r="LY63" s="169" t="e">
        <f t="shared" si="123"/>
        <v>#N/A</v>
      </c>
      <c r="LZ63" s="169" t="e">
        <f t="shared" si="123"/>
        <v>#N/A</v>
      </c>
      <c r="MA63" s="169" t="e">
        <f t="shared" si="123"/>
        <v>#N/A</v>
      </c>
      <c r="MB63" s="169" t="e">
        <f t="shared" si="123"/>
        <v>#N/A</v>
      </c>
      <c r="MC63" s="169" t="e">
        <f t="shared" si="123"/>
        <v>#N/A</v>
      </c>
      <c r="MD63" s="169" t="e">
        <f t="shared" si="123"/>
        <v>#N/A</v>
      </c>
      <c r="ME63" s="169" t="e">
        <f t="shared" si="123"/>
        <v>#N/A</v>
      </c>
      <c r="MF63" s="169" t="e">
        <f t="shared" si="115"/>
        <v>#N/A</v>
      </c>
      <c r="MG63" s="169" t="e">
        <f t="shared" si="115"/>
        <v>#N/A</v>
      </c>
      <c r="MH63" s="169" t="e">
        <f t="shared" si="115"/>
        <v>#N/A</v>
      </c>
      <c r="MI63" s="169" t="e">
        <f t="shared" si="115"/>
        <v>#N/A</v>
      </c>
      <c r="MJ63" s="169" t="e">
        <f t="shared" si="115"/>
        <v>#N/A</v>
      </c>
      <c r="MK63" s="169" t="e">
        <f t="shared" si="115"/>
        <v>#N/A</v>
      </c>
      <c r="ML63" s="169" t="e">
        <f t="shared" si="115"/>
        <v>#N/A</v>
      </c>
      <c r="MM63" s="169" t="e">
        <f t="shared" si="115"/>
        <v>#N/A</v>
      </c>
      <c r="MN63" s="169" t="e">
        <f t="shared" si="115"/>
        <v>#N/A</v>
      </c>
      <c r="MO63" s="169" t="e">
        <f t="shared" si="115"/>
        <v>#N/A</v>
      </c>
      <c r="MP63" s="169" t="e">
        <f t="shared" si="115"/>
        <v>#N/A</v>
      </c>
      <c r="MQ63" s="169" t="e">
        <f t="shared" si="115"/>
        <v>#N/A</v>
      </c>
      <c r="MR63" s="169" t="e">
        <f t="shared" si="115"/>
        <v>#N/A</v>
      </c>
      <c r="MS63" s="169" t="e">
        <f t="shared" si="115"/>
        <v>#N/A</v>
      </c>
      <c r="MT63" s="169" t="e">
        <f t="shared" si="115"/>
        <v>#N/A</v>
      </c>
      <c r="MU63" s="169" t="e">
        <f t="shared" si="115"/>
        <v>#N/A</v>
      </c>
      <c r="MV63" s="169" t="e">
        <f t="shared" si="124"/>
        <v>#N/A</v>
      </c>
      <c r="MW63" s="169" t="e">
        <f t="shared" si="124"/>
        <v>#N/A</v>
      </c>
      <c r="MX63" s="169" t="e">
        <f t="shared" si="124"/>
        <v>#N/A</v>
      </c>
      <c r="MY63" s="169" t="e">
        <f t="shared" si="124"/>
        <v>#N/A</v>
      </c>
      <c r="MZ63" s="169" t="e">
        <f t="shared" si="124"/>
        <v>#N/A</v>
      </c>
      <c r="NA63" s="169" t="e">
        <f t="shared" si="124"/>
        <v>#N/A</v>
      </c>
      <c r="NB63" s="169" t="e">
        <f t="shared" si="124"/>
        <v>#N/A</v>
      </c>
      <c r="NC63" s="169" t="e">
        <f t="shared" si="124"/>
        <v>#N/A</v>
      </c>
      <c r="ND63" s="169" t="e">
        <f t="shared" si="124"/>
        <v>#N/A</v>
      </c>
      <c r="NE63" s="169" t="e">
        <f t="shared" si="124"/>
        <v>#N/A</v>
      </c>
      <c r="NF63" s="169" t="e">
        <f t="shared" si="124"/>
        <v>#N/A</v>
      </c>
      <c r="NG63" s="169" t="e">
        <f t="shared" si="124"/>
        <v>#N/A</v>
      </c>
      <c r="NH63" s="169" t="e">
        <f t="shared" si="124"/>
        <v>#N/A</v>
      </c>
      <c r="NI63" s="169" t="e">
        <f t="shared" si="124"/>
        <v>#N/A</v>
      </c>
      <c r="NJ63" s="169" t="e">
        <f t="shared" si="124"/>
        <v>#N/A</v>
      </c>
      <c r="NK63" s="169" t="e">
        <f t="shared" si="124"/>
        <v>#N/A</v>
      </c>
      <c r="NL63" s="169" t="e">
        <f t="shared" si="116"/>
        <v>#N/A</v>
      </c>
      <c r="NM63" s="169" t="e">
        <f t="shared" si="116"/>
        <v>#N/A</v>
      </c>
      <c r="NN63" s="169" t="e">
        <f t="shared" si="116"/>
        <v>#N/A</v>
      </c>
      <c r="NO63" s="169" t="e">
        <f t="shared" si="116"/>
        <v>#N/A</v>
      </c>
      <c r="NP63" s="169" t="e">
        <f t="shared" si="116"/>
        <v>#N/A</v>
      </c>
      <c r="NQ63" s="169" t="e">
        <f t="shared" si="116"/>
        <v>#N/A</v>
      </c>
      <c r="NR63" s="169" t="e">
        <f t="shared" si="116"/>
        <v>#N/A</v>
      </c>
      <c r="NS63" s="169" t="e">
        <f t="shared" si="116"/>
        <v>#N/A</v>
      </c>
      <c r="NT63" s="169" t="e">
        <f t="shared" si="116"/>
        <v>#N/A</v>
      </c>
      <c r="NU63" s="169" t="e">
        <f t="shared" si="116"/>
        <v>#N/A</v>
      </c>
      <c r="NV63" s="169" t="e">
        <f t="shared" si="116"/>
        <v>#N/A</v>
      </c>
      <c r="NW63" s="169" t="e">
        <f t="shared" si="116"/>
        <v>#N/A</v>
      </c>
      <c r="NX63" s="169" t="e">
        <f t="shared" si="116"/>
        <v>#N/A</v>
      </c>
      <c r="NY63" s="169" t="e">
        <f t="shared" si="116"/>
        <v>#N/A</v>
      </c>
      <c r="NZ63" s="169" t="e">
        <f t="shared" si="116"/>
        <v>#N/A</v>
      </c>
      <c r="OA63" s="169" t="e">
        <f t="shared" si="125"/>
        <v>#N/A</v>
      </c>
      <c r="OB63" s="169" t="e">
        <f t="shared" si="125"/>
        <v>#N/A</v>
      </c>
      <c r="OC63" s="169" t="e">
        <f t="shared" si="126"/>
        <v>#N/A</v>
      </c>
      <c r="OD63" s="169" t="e">
        <f t="shared" si="126"/>
        <v>#N/A</v>
      </c>
      <c r="OE63" s="169" t="e">
        <f t="shared" si="126"/>
        <v>#N/A</v>
      </c>
      <c r="OF63" s="169" t="e">
        <f t="shared" si="126"/>
        <v>#N/A</v>
      </c>
      <c r="OG63" s="169" t="e">
        <f t="shared" si="126"/>
        <v>#N/A</v>
      </c>
      <c r="OH63" s="169" t="e">
        <f t="shared" si="126"/>
        <v>#N/A</v>
      </c>
      <c r="OI63" s="169" t="e">
        <f t="shared" si="126"/>
        <v>#N/A</v>
      </c>
      <c r="OJ63" s="169" t="e">
        <f t="shared" si="126"/>
        <v>#N/A</v>
      </c>
      <c r="OK63" s="169" t="e">
        <f t="shared" si="126"/>
        <v>#N/A</v>
      </c>
      <c r="OL63" s="169" t="e">
        <f t="shared" si="126"/>
        <v>#N/A</v>
      </c>
      <c r="OM63" s="169" t="e">
        <f t="shared" si="126"/>
        <v>#N/A</v>
      </c>
      <c r="ON63" s="169" t="e">
        <f t="shared" si="126"/>
        <v>#N/A</v>
      </c>
      <c r="OO63" s="169" t="e">
        <f t="shared" si="126"/>
        <v>#N/A</v>
      </c>
      <c r="OP63" s="169" t="e">
        <f t="shared" si="126"/>
        <v>#N/A</v>
      </c>
      <c r="OQ63" s="169" t="e">
        <f t="shared" si="126"/>
        <v>#N/A</v>
      </c>
      <c r="OR63" s="169" t="e">
        <f t="shared" si="117"/>
        <v>#N/A</v>
      </c>
      <c r="OS63" s="169" t="e">
        <f t="shared" si="117"/>
        <v>#N/A</v>
      </c>
      <c r="OT63" s="169" t="e">
        <f t="shared" si="117"/>
        <v>#N/A</v>
      </c>
      <c r="OU63" s="169" t="e">
        <f t="shared" si="117"/>
        <v>#N/A</v>
      </c>
      <c r="OV63" s="169" t="e">
        <f t="shared" si="117"/>
        <v>#N/A</v>
      </c>
      <c r="OW63" s="169" t="e">
        <f t="shared" si="117"/>
        <v>#N/A</v>
      </c>
      <c r="OX63" s="169" t="e">
        <f t="shared" si="117"/>
        <v>#N/A</v>
      </c>
      <c r="OY63" s="169" t="e">
        <f t="shared" si="117"/>
        <v>#N/A</v>
      </c>
      <c r="OZ63" s="169" t="e">
        <f t="shared" si="117"/>
        <v>#N/A</v>
      </c>
      <c r="PA63" s="169" t="e">
        <f t="shared" si="117"/>
        <v>#N/A</v>
      </c>
      <c r="PB63" s="169" t="e">
        <f t="shared" si="117"/>
        <v>#N/A</v>
      </c>
      <c r="PC63" s="169" t="e">
        <f t="shared" si="117"/>
        <v>#N/A</v>
      </c>
      <c r="PD63" s="169" t="e">
        <f t="shared" si="117"/>
        <v>#N/A</v>
      </c>
      <c r="PE63" s="169" t="e">
        <f t="shared" si="117"/>
        <v>#N/A</v>
      </c>
      <c r="PF63" s="169" t="e">
        <f t="shared" si="117"/>
        <v>#N/A</v>
      </c>
      <c r="PG63" s="169" t="e">
        <f t="shared" si="117"/>
        <v>#N/A</v>
      </c>
      <c r="PH63" s="169" t="e">
        <f t="shared" si="127"/>
        <v>#N/A</v>
      </c>
      <c r="PI63" s="169" t="e">
        <f t="shared" si="127"/>
        <v>#N/A</v>
      </c>
      <c r="PJ63" s="169" t="e">
        <f t="shared" si="127"/>
        <v>#N/A</v>
      </c>
      <c r="PK63" s="169" t="e">
        <f t="shared" si="127"/>
        <v>#N/A</v>
      </c>
      <c r="PL63" s="169" t="e">
        <f t="shared" si="127"/>
        <v>#N/A</v>
      </c>
      <c r="PM63" s="169" t="e">
        <f t="shared" si="127"/>
        <v>#N/A</v>
      </c>
      <c r="PN63" s="169" t="e">
        <f t="shared" si="127"/>
        <v>#N/A</v>
      </c>
      <c r="PO63" s="169" t="e">
        <f t="shared" si="127"/>
        <v>#N/A</v>
      </c>
    </row>
    <row r="64" spans="1:431" hidden="1" x14ac:dyDescent="0.75">
      <c r="A64" s="390"/>
      <c r="B64" s="396" t="str">
        <f>IF($R64="","",ROUND(_xlfn.NORM.INV(ABS(VLOOKUP($T$1,VLookups!$A$43:$B$44,2,FALSE)-B$2),$N64,$R64),0))</f>
        <v/>
      </c>
      <c r="C64" s="403" t="str">
        <f t="shared" si="96"/>
        <v/>
      </c>
      <c r="D64" s="404" t="str">
        <f t="shared" si="97"/>
        <v/>
      </c>
      <c r="E64" s="109"/>
      <c r="F64" s="117"/>
      <c r="G64" s="122" t="str">
        <f t="shared" si="32"/>
        <v/>
      </c>
      <c r="H64" s="95"/>
      <c r="I64" s="122" t="str">
        <f t="shared" si="33"/>
        <v/>
      </c>
      <c r="J64" s="117"/>
      <c r="K64" s="110"/>
      <c r="L64" s="124" t="str">
        <f t="shared" si="0"/>
        <v/>
      </c>
      <c r="M64" s="124" t="str">
        <f t="shared" si="1"/>
        <v/>
      </c>
      <c r="N64" s="73" t="str">
        <f t="shared" si="34"/>
        <v/>
      </c>
      <c r="O64" s="23"/>
      <c r="P64" s="57"/>
      <c r="Q64" s="280"/>
      <c r="R64" s="74" t="str">
        <f>IF(AND(G64&gt;0,H64&gt;0,I64&gt;0),IF(ISBLANK(Q64),IF(ISBLANK(O64),"",(I64-G64)*VLOOKUP(O64,VLookups!$A$4:$B$13,2,FALSE)),Q64),"")</f>
        <v/>
      </c>
      <c r="S64" s="75" t="str">
        <f t="shared" si="2"/>
        <v/>
      </c>
      <c r="T64" s="95"/>
      <c r="U64" s="270" t="str">
        <f>IF(AND(T64&gt;0,H64&gt;0,NOT(R64="")),ABS(VLOOKUP($T$1,VLookups!$A$43:$B$44,2,FALSE)-_xlfn.NORM.DIST(T64,N64,R64,TRUE)),"")</f>
        <v/>
      </c>
      <c r="V64" s="94" t="str">
        <f>IF(AND($G64&gt;0,$H64&gt;0,$I64&gt;0,NOT(ISBLANK($O64))),_xlfn.NORM.INV(ABS(VLOOKUP($T$1,VLookups!$A$43:$B$44,2,FALSE)-V$3),$N64,$R64),"")</f>
        <v/>
      </c>
      <c r="W64" s="93" t="str">
        <f>IF(AND($G64&gt;0,$H64&gt;0,$I64&gt;0,NOT(ISBLANK($O64))),_xlfn.NORM.INV(ABS(VLOOKUP($T$1,VLookups!$A$43:$B$44,2,FALSE)-W$3),$N64,$R64),"")</f>
        <v/>
      </c>
      <c r="X64" s="94" t="str">
        <f>IF(AND($G64&gt;0,$H64&gt;0,$I64&gt;0,NOT(ISBLANK($O64))),_xlfn.NORM.INV(ABS(VLOOKUP($T$1,VLookups!$A$43:$B$44,2,FALSE)-X$3),$N64,$R64),"")</f>
        <v/>
      </c>
      <c r="Y64" s="93" t="str">
        <f>IF(AND($G64&gt;0,$H64&gt;0,$I64&gt;0,NOT(ISBLANK($O64))),_xlfn.NORM.INV(ABS(VLOOKUP($T$1,VLookups!$A$43:$B$44,2,FALSE)-Y$3),$N64,$R64),"")</f>
        <v/>
      </c>
      <c r="Z64" s="94" t="str">
        <f>IF(AND($G64&gt;0,$H64&gt;0,$I64&gt;0,NOT(ISBLANK($O64))),_xlfn.NORM.INV(ABS(VLOOKUP($T$1,VLookups!$A$43:$B$44,2,FALSE)-Z$3),$N64,$R64),"")</f>
        <v/>
      </c>
      <c r="AA64" s="93" t="str">
        <f>IF(AND($G64&gt;0,$H64&gt;0,$I64&gt;0,NOT(ISBLANK($O64))),_xlfn.NORM.INV(ABS(VLOOKUP($T$1,VLookups!$A$43:$B$44,2,FALSE)-AA$3),$N64,$R64),"")</f>
        <v/>
      </c>
      <c r="AB64" s="5"/>
      <c r="AC64" s="168" t="str">
        <f t="shared" si="35"/>
        <v/>
      </c>
      <c r="AD64" s="49" t="str">
        <f t="shared" si="137"/>
        <v/>
      </c>
      <c r="AE64" s="49" t="str">
        <f t="shared" si="137"/>
        <v/>
      </c>
      <c r="AF64" s="49" t="str">
        <f t="shared" si="137"/>
        <v/>
      </c>
      <c r="AG64" s="49" t="str">
        <f t="shared" si="137"/>
        <v/>
      </c>
      <c r="AH64" s="49" t="str">
        <f t="shared" si="137"/>
        <v/>
      </c>
      <c r="AI64" s="49" t="str">
        <f t="shared" si="137"/>
        <v/>
      </c>
      <c r="AJ64" s="49" t="str">
        <f t="shared" si="137"/>
        <v/>
      </c>
      <c r="AK64" s="49" t="str">
        <f t="shared" si="137"/>
        <v/>
      </c>
      <c r="AL64" s="49" t="str">
        <f t="shared" si="137"/>
        <v/>
      </c>
      <c r="AM64" s="49" t="str">
        <f t="shared" si="137"/>
        <v/>
      </c>
      <c r="AN64" s="49" t="str">
        <f t="shared" si="137"/>
        <v/>
      </c>
      <c r="AO64" s="49" t="str">
        <f t="shared" si="137"/>
        <v/>
      </c>
      <c r="AP64" s="49" t="str">
        <f t="shared" si="137"/>
        <v/>
      </c>
      <c r="AQ64" s="49" t="str">
        <f t="shared" si="137"/>
        <v/>
      </c>
      <c r="AR64" s="49" t="str">
        <f t="shared" si="137"/>
        <v/>
      </c>
      <c r="AS64" s="49" t="str">
        <f t="shared" si="137"/>
        <v/>
      </c>
      <c r="AT64" s="49" t="str">
        <f t="shared" si="133"/>
        <v/>
      </c>
      <c r="AU64" s="49" t="str">
        <f t="shared" si="133"/>
        <v/>
      </c>
      <c r="AV64" s="49" t="str">
        <f t="shared" si="133"/>
        <v/>
      </c>
      <c r="AW64" s="49" t="str">
        <f t="shared" si="133"/>
        <v/>
      </c>
      <c r="AX64" s="49" t="str">
        <f t="shared" si="133"/>
        <v/>
      </c>
      <c r="AY64" s="49" t="str">
        <f t="shared" si="133"/>
        <v/>
      </c>
      <c r="AZ64" s="49" t="str">
        <f t="shared" si="133"/>
        <v/>
      </c>
      <c r="BA64" s="49" t="str">
        <f t="shared" si="133"/>
        <v/>
      </c>
      <c r="BB64" s="49" t="str">
        <f t="shared" si="133"/>
        <v/>
      </c>
      <c r="BC64" s="49" t="str">
        <f t="shared" si="133"/>
        <v/>
      </c>
      <c r="BD64" s="49" t="str">
        <f t="shared" si="133"/>
        <v/>
      </c>
      <c r="BE64" s="49" t="str">
        <f t="shared" si="133"/>
        <v/>
      </c>
      <c r="BF64" s="49" t="str">
        <f t="shared" si="133"/>
        <v/>
      </c>
      <c r="BG64" s="49" t="str">
        <f t="shared" si="133"/>
        <v/>
      </c>
      <c r="BH64" s="49" t="str">
        <f t="shared" si="133"/>
        <v/>
      </c>
      <c r="BI64" s="49" t="str">
        <f t="shared" si="134"/>
        <v/>
      </c>
      <c r="BJ64" s="49" t="str">
        <f t="shared" si="134"/>
        <v/>
      </c>
      <c r="BK64" s="49" t="str">
        <f t="shared" si="134"/>
        <v/>
      </c>
      <c r="BL64" s="49" t="str">
        <f t="shared" si="134"/>
        <v/>
      </c>
      <c r="BM64" s="49" t="str">
        <f t="shared" si="134"/>
        <v/>
      </c>
      <c r="BN64" s="49" t="str">
        <f t="shared" si="134"/>
        <v/>
      </c>
      <c r="BO64" s="49" t="str">
        <f t="shared" si="134"/>
        <v/>
      </c>
      <c r="BP64" s="49" t="str">
        <f t="shared" si="134"/>
        <v/>
      </c>
      <c r="BQ64" s="49" t="str">
        <f t="shared" si="134"/>
        <v/>
      </c>
      <c r="BR64" s="49" t="str">
        <f t="shared" si="134"/>
        <v/>
      </c>
      <c r="BS64" s="49" t="str">
        <f t="shared" si="134"/>
        <v/>
      </c>
      <c r="BT64" s="49" t="str">
        <f t="shared" si="134"/>
        <v/>
      </c>
      <c r="BU64" s="49" t="str">
        <f t="shared" si="134"/>
        <v/>
      </c>
      <c r="BV64" s="49" t="str">
        <f t="shared" si="134"/>
        <v/>
      </c>
      <c r="BW64" s="49" t="str">
        <f t="shared" si="134"/>
        <v/>
      </c>
      <c r="BX64" s="49" t="str">
        <f t="shared" si="134"/>
        <v/>
      </c>
      <c r="BY64" s="49" t="str">
        <f t="shared" si="131"/>
        <v/>
      </c>
      <c r="BZ64" s="49" t="str">
        <f t="shared" si="131"/>
        <v/>
      </c>
      <c r="CA64" s="49" t="str">
        <f t="shared" si="131"/>
        <v/>
      </c>
      <c r="CB64" s="49" t="str">
        <f t="shared" si="131"/>
        <v/>
      </c>
      <c r="CC64" s="49" t="str">
        <f t="shared" si="131"/>
        <v/>
      </c>
      <c r="CD64" s="49" t="str">
        <f t="shared" si="131"/>
        <v/>
      </c>
      <c r="CE64" s="49" t="str">
        <f t="shared" si="131"/>
        <v/>
      </c>
      <c r="CF64" s="49" t="str">
        <f t="shared" si="131"/>
        <v/>
      </c>
      <c r="CG64" s="49" t="str">
        <f t="shared" si="131"/>
        <v/>
      </c>
      <c r="CH64" s="49" t="str">
        <f t="shared" si="131"/>
        <v/>
      </c>
      <c r="CI64" s="49" t="str">
        <f t="shared" si="131"/>
        <v/>
      </c>
      <c r="CJ64" s="49" t="str">
        <f t="shared" si="131"/>
        <v/>
      </c>
      <c r="CK64" s="49" t="str">
        <f t="shared" si="131"/>
        <v/>
      </c>
      <c r="CL64" s="49" t="str">
        <f t="shared" si="131"/>
        <v/>
      </c>
      <c r="CM64" s="49" t="str">
        <f t="shared" si="131"/>
        <v/>
      </c>
      <c r="CN64" s="49" t="str">
        <f t="shared" si="135"/>
        <v/>
      </c>
      <c r="CO64" s="49" t="str">
        <f t="shared" si="135"/>
        <v/>
      </c>
      <c r="CP64" s="49" t="str">
        <f t="shared" si="135"/>
        <v/>
      </c>
      <c r="CQ64" s="49" t="str">
        <f t="shared" si="135"/>
        <v/>
      </c>
      <c r="CR64" s="49" t="str">
        <f t="shared" si="135"/>
        <v/>
      </c>
      <c r="CS64" s="49" t="str">
        <f t="shared" si="135"/>
        <v/>
      </c>
      <c r="CT64" s="49" t="str">
        <f t="shared" si="135"/>
        <v/>
      </c>
      <c r="CU64" s="49" t="str">
        <f t="shared" si="135"/>
        <v/>
      </c>
      <c r="CV64" s="49" t="str">
        <f t="shared" si="135"/>
        <v/>
      </c>
      <c r="CW64" s="49" t="str">
        <f t="shared" si="135"/>
        <v/>
      </c>
      <c r="CX64" s="49" t="str">
        <f t="shared" si="135"/>
        <v/>
      </c>
      <c r="CY64" s="49" t="str">
        <f t="shared" si="135"/>
        <v/>
      </c>
      <c r="CZ64" s="49" t="str">
        <f t="shared" si="135"/>
        <v/>
      </c>
      <c r="DA64" s="49" t="str">
        <f t="shared" si="135"/>
        <v/>
      </c>
      <c r="DB64" s="49" t="str">
        <f t="shared" si="135"/>
        <v/>
      </c>
      <c r="DC64" s="49" t="str">
        <f t="shared" si="135"/>
        <v/>
      </c>
      <c r="DD64" s="49" t="str">
        <f t="shared" si="136"/>
        <v/>
      </c>
      <c r="DE64" s="49" t="str">
        <f t="shared" si="136"/>
        <v/>
      </c>
      <c r="DF64" s="49" t="str">
        <f t="shared" si="136"/>
        <v/>
      </c>
      <c r="DG64" s="49" t="str">
        <f t="shared" si="136"/>
        <v/>
      </c>
      <c r="DH64" s="49" t="str">
        <f t="shared" si="136"/>
        <v/>
      </c>
      <c r="DI64" s="49" t="str">
        <f t="shared" si="136"/>
        <v/>
      </c>
      <c r="DJ64" s="49" t="str">
        <f t="shared" si="136"/>
        <v/>
      </c>
      <c r="DK64" s="49" t="str">
        <f t="shared" si="136"/>
        <v/>
      </c>
      <c r="DL64" s="49" t="str">
        <f t="shared" si="136"/>
        <v/>
      </c>
      <c r="DM64" s="49" t="str">
        <f t="shared" si="136"/>
        <v/>
      </c>
      <c r="DN64" s="49" t="str">
        <f t="shared" si="136"/>
        <v/>
      </c>
      <c r="DO64" s="49" t="str">
        <f t="shared" si="136"/>
        <v/>
      </c>
      <c r="DP64" s="49" t="str">
        <f t="shared" si="136"/>
        <v/>
      </c>
      <c r="DQ64" s="49" t="str">
        <f t="shared" si="136"/>
        <v/>
      </c>
      <c r="DR64" s="49" t="str">
        <f t="shared" si="136"/>
        <v/>
      </c>
      <c r="DS64" s="49" t="str">
        <f t="shared" si="136"/>
        <v/>
      </c>
      <c r="DT64" s="49" t="str">
        <f t="shared" si="132"/>
        <v/>
      </c>
      <c r="DU64" s="49" t="str">
        <f t="shared" si="132"/>
        <v/>
      </c>
      <c r="DV64" s="49" t="str">
        <f t="shared" si="132"/>
        <v/>
      </c>
      <c r="DW64" s="49" t="str">
        <f t="shared" si="132"/>
        <v/>
      </c>
      <c r="DX64" s="49" t="str">
        <f t="shared" si="132"/>
        <v/>
      </c>
      <c r="DY64" s="49" t="str">
        <f t="shared" si="132"/>
        <v/>
      </c>
      <c r="DZ64" s="183" t="str">
        <f t="shared" si="37"/>
        <v/>
      </c>
      <c r="EA64" s="49" t="str">
        <f t="shared" si="129"/>
        <v/>
      </c>
      <c r="EB64" s="49" t="str">
        <f t="shared" si="129"/>
        <v/>
      </c>
      <c r="EC64" s="49" t="str">
        <f t="shared" si="129"/>
        <v/>
      </c>
      <c r="ED64" s="49" t="str">
        <f t="shared" si="129"/>
        <v/>
      </c>
      <c r="EE64" s="49" t="str">
        <f t="shared" si="129"/>
        <v/>
      </c>
      <c r="EF64" s="49" t="str">
        <f t="shared" si="129"/>
        <v/>
      </c>
      <c r="EG64" s="49" t="str">
        <f t="shared" si="129"/>
        <v/>
      </c>
      <c r="EH64" s="49" t="str">
        <f t="shared" si="129"/>
        <v/>
      </c>
      <c r="EI64" s="49" t="str">
        <f t="shared" si="129"/>
        <v/>
      </c>
      <c r="EJ64" s="49" t="str">
        <f t="shared" si="129"/>
        <v/>
      </c>
      <c r="EK64" s="49" t="str">
        <f t="shared" si="129"/>
        <v/>
      </c>
      <c r="EL64" s="49" t="str">
        <f t="shared" si="129"/>
        <v/>
      </c>
      <c r="EM64" s="49" t="str">
        <f t="shared" si="129"/>
        <v/>
      </c>
      <c r="EN64" s="49" t="str">
        <f t="shared" si="129"/>
        <v/>
      </c>
      <c r="EO64" s="49" t="str">
        <f t="shared" si="129"/>
        <v/>
      </c>
      <c r="EP64" s="49" t="str">
        <f t="shared" si="129"/>
        <v/>
      </c>
      <c r="EQ64" s="49" t="str">
        <f t="shared" si="130"/>
        <v/>
      </c>
      <c r="ER64" s="49" t="str">
        <f t="shared" si="130"/>
        <v/>
      </c>
      <c r="ES64" s="49" t="str">
        <f t="shared" si="130"/>
        <v/>
      </c>
      <c r="ET64" s="49" t="str">
        <f t="shared" si="130"/>
        <v/>
      </c>
      <c r="EU64" s="49" t="str">
        <f t="shared" si="130"/>
        <v/>
      </c>
      <c r="EV64" s="49" t="str">
        <f t="shared" si="130"/>
        <v/>
      </c>
      <c r="EW64" s="49" t="str">
        <f t="shared" si="130"/>
        <v/>
      </c>
      <c r="EX64" s="49" t="str">
        <f t="shared" si="130"/>
        <v/>
      </c>
      <c r="EY64" s="49" t="str">
        <f t="shared" si="130"/>
        <v/>
      </c>
      <c r="EZ64" s="49" t="str">
        <f t="shared" si="130"/>
        <v/>
      </c>
      <c r="FA64" s="49" t="str">
        <f t="shared" si="130"/>
        <v/>
      </c>
      <c r="FB64" s="49" t="str">
        <f t="shared" si="130"/>
        <v/>
      </c>
      <c r="FC64" s="49" t="str">
        <f t="shared" si="130"/>
        <v/>
      </c>
      <c r="FD64" s="49" t="str">
        <f t="shared" si="130"/>
        <v/>
      </c>
      <c r="FE64" s="49" t="str">
        <f t="shared" si="128"/>
        <v/>
      </c>
      <c r="FF64" s="49" t="str">
        <f t="shared" si="119"/>
        <v/>
      </c>
      <c r="FG64" s="49" t="str">
        <f t="shared" si="119"/>
        <v/>
      </c>
      <c r="FH64" s="49" t="str">
        <f t="shared" si="119"/>
        <v/>
      </c>
      <c r="FI64" s="49" t="str">
        <f t="shared" si="119"/>
        <v/>
      </c>
      <c r="FJ64" s="49" t="str">
        <f t="shared" si="119"/>
        <v/>
      </c>
      <c r="FK64" s="49" t="str">
        <f t="shared" si="119"/>
        <v/>
      </c>
      <c r="FL64" s="49" t="str">
        <f t="shared" si="119"/>
        <v/>
      </c>
      <c r="FM64" s="49" t="str">
        <f t="shared" si="119"/>
        <v/>
      </c>
      <c r="FN64" s="49" t="str">
        <f t="shared" si="119"/>
        <v/>
      </c>
      <c r="FO64" s="49" t="str">
        <f t="shared" si="119"/>
        <v/>
      </c>
      <c r="FP64" s="49" t="str">
        <f t="shared" si="119"/>
        <v/>
      </c>
      <c r="FQ64" s="49" t="str">
        <f t="shared" si="108"/>
        <v/>
      </c>
      <c r="FR64" s="49" t="str">
        <f t="shared" si="108"/>
        <v/>
      </c>
      <c r="FS64" s="49" t="str">
        <f t="shared" si="108"/>
        <v/>
      </c>
      <c r="FT64" s="49" t="str">
        <f t="shared" si="108"/>
        <v/>
      </c>
      <c r="FU64" s="49" t="str">
        <f t="shared" si="108"/>
        <v/>
      </c>
      <c r="FV64" s="49" t="str">
        <f t="shared" si="108"/>
        <v/>
      </c>
      <c r="FW64" s="49" t="str">
        <f t="shared" si="108"/>
        <v/>
      </c>
      <c r="FX64" s="49" t="str">
        <f t="shared" si="108"/>
        <v/>
      </c>
      <c r="FY64" s="49" t="str">
        <f t="shared" si="108"/>
        <v/>
      </c>
      <c r="FZ64" s="49" t="str">
        <f t="shared" si="108"/>
        <v/>
      </c>
      <c r="GA64" s="49" t="str">
        <f t="shared" si="108"/>
        <v/>
      </c>
      <c r="GB64" s="49" t="str">
        <f t="shared" si="108"/>
        <v/>
      </c>
      <c r="GC64" s="49" t="str">
        <f t="shared" si="108"/>
        <v/>
      </c>
      <c r="GD64" s="49" t="str">
        <f t="shared" si="108"/>
        <v/>
      </c>
      <c r="GE64" s="49" t="str">
        <f t="shared" si="108"/>
        <v/>
      </c>
      <c r="GF64" s="49" t="str">
        <f t="shared" si="108"/>
        <v/>
      </c>
      <c r="GG64" s="49" t="str">
        <f t="shared" si="109"/>
        <v/>
      </c>
      <c r="GH64" s="49" t="str">
        <f t="shared" si="109"/>
        <v/>
      </c>
      <c r="GI64" s="49" t="str">
        <f t="shared" si="109"/>
        <v/>
      </c>
      <c r="GJ64" s="49" t="str">
        <f t="shared" si="109"/>
        <v/>
      </c>
      <c r="GK64" s="49" t="str">
        <f t="shared" si="109"/>
        <v/>
      </c>
      <c r="GL64" s="49" t="str">
        <f t="shared" si="109"/>
        <v/>
      </c>
      <c r="GM64" s="49" t="str">
        <f t="shared" si="109"/>
        <v/>
      </c>
      <c r="GN64" s="49" t="str">
        <f t="shared" si="109"/>
        <v/>
      </c>
      <c r="GO64" s="49" t="str">
        <f t="shared" si="109"/>
        <v/>
      </c>
      <c r="GP64" s="49" t="str">
        <f t="shared" si="109"/>
        <v/>
      </c>
      <c r="GQ64" s="49" t="str">
        <f t="shared" si="109"/>
        <v/>
      </c>
      <c r="GR64" s="49" t="str">
        <f t="shared" si="109"/>
        <v/>
      </c>
      <c r="GS64" s="49" t="str">
        <f t="shared" si="109"/>
        <v/>
      </c>
      <c r="GT64" s="49" t="str">
        <f t="shared" si="109"/>
        <v/>
      </c>
      <c r="GU64" s="49" t="str">
        <f t="shared" si="109"/>
        <v/>
      </c>
      <c r="GV64" s="49" t="str">
        <f t="shared" si="109"/>
        <v/>
      </c>
      <c r="GW64" s="49" t="str">
        <f t="shared" si="110"/>
        <v/>
      </c>
      <c r="GX64" s="49" t="str">
        <f t="shared" si="110"/>
        <v/>
      </c>
      <c r="GY64" s="49" t="str">
        <f t="shared" si="110"/>
        <v/>
      </c>
      <c r="GZ64" s="49" t="str">
        <f t="shared" si="110"/>
        <v/>
      </c>
      <c r="HA64" s="49" t="str">
        <f t="shared" si="110"/>
        <v/>
      </c>
      <c r="HB64" s="49" t="str">
        <f t="shared" si="110"/>
        <v/>
      </c>
      <c r="HC64" s="49" t="str">
        <f t="shared" si="110"/>
        <v/>
      </c>
      <c r="HD64" s="49" t="str">
        <f t="shared" si="110"/>
        <v/>
      </c>
      <c r="HE64" s="49" t="str">
        <f t="shared" si="110"/>
        <v/>
      </c>
      <c r="HF64" s="49" t="str">
        <f t="shared" si="110"/>
        <v/>
      </c>
      <c r="HG64" s="49" t="str">
        <f t="shared" si="110"/>
        <v/>
      </c>
      <c r="HH64" s="49" t="str">
        <f t="shared" si="110"/>
        <v/>
      </c>
      <c r="HI64" s="49" t="str">
        <f t="shared" si="110"/>
        <v/>
      </c>
      <c r="HJ64" s="49" t="str">
        <f t="shared" si="110"/>
        <v/>
      </c>
      <c r="HK64" s="49" t="str">
        <f t="shared" si="110"/>
        <v/>
      </c>
      <c r="HL64" s="49" t="str">
        <f t="shared" si="110"/>
        <v/>
      </c>
      <c r="HM64" s="49" t="str">
        <f t="shared" si="111"/>
        <v/>
      </c>
      <c r="HN64" s="49" t="str">
        <f t="shared" si="111"/>
        <v/>
      </c>
      <c r="HO64" s="49" t="str">
        <f t="shared" si="111"/>
        <v/>
      </c>
      <c r="HP64" s="49" t="str">
        <f t="shared" si="77"/>
        <v/>
      </c>
      <c r="HQ64" s="49" t="str">
        <f t="shared" si="77"/>
        <v/>
      </c>
      <c r="HR64" s="49" t="str">
        <f t="shared" si="46"/>
        <v/>
      </c>
      <c r="HS64" s="49" t="str">
        <f t="shared" si="16"/>
        <v/>
      </c>
      <c r="HT64" s="49" t="str">
        <f t="shared" si="16"/>
        <v/>
      </c>
      <c r="HU64" s="49" t="str">
        <f t="shared" si="16"/>
        <v/>
      </c>
      <c r="HV64" s="49" t="str">
        <f t="shared" si="16"/>
        <v/>
      </c>
      <c r="HW64" s="169" t="e">
        <f t="shared" si="106"/>
        <v>#N/A</v>
      </c>
      <c r="HX64" s="169" t="e">
        <f t="shared" si="106"/>
        <v>#N/A</v>
      </c>
      <c r="HY64" s="169" t="e">
        <f t="shared" si="106"/>
        <v>#N/A</v>
      </c>
      <c r="HZ64" s="169" t="e">
        <f t="shared" si="106"/>
        <v>#N/A</v>
      </c>
      <c r="IA64" s="169" t="e">
        <f t="shared" si="138"/>
        <v>#N/A</v>
      </c>
      <c r="IB64" s="169" t="e">
        <f t="shared" si="138"/>
        <v>#N/A</v>
      </c>
      <c r="IC64" s="169" t="e">
        <f t="shared" si="138"/>
        <v>#N/A</v>
      </c>
      <c r="ID64" s="169" t="e">
        <f t="shared" si="138"/>
        <v>#N/A</v>
      </c>
      <c r="IE64" s="169" t="e">
        <f t="shared" si="138"/>
        <v>#N/A</v>
      </c>
      <c r="IF64" s="169" t="e">
        <f t="shared" si="138"/>
        <v>#N/A</v>
      </c>
      <c r="IG64" s="169" t="e">
        <f t="shared" si="138"/>
        <v>#N/A</v>
      </c>
      <c r="IH64" s="169" t="e">
        <f t="shared" si="138"/>
        <v>#N/A</v>
      </c>
      <c r="II64" s="169" t="e">
        <f t="shared" si="138"/>
        <v>#N/A</v>
      </c>
      <c r="IJ64" s="169" t="e">
        <f t="shared" si="138"/>
        <v>#N/A</v>
      </c>
      <c r="IK64" s="169" t="e">
        <f t="shared" si="138"/>
        <v>#N/A</v>
      </c>
      <c r="IL64" s="169" t="e">
        <f t="shared" si="138"/>
        <v>#N/A</v>
      </c>
      <c r="IM64" s="169" t="e">
        <f t="shared" si="138"/>
        <v>#N/A</v>
      </c>
      <c r="IN64" s="169" t="e">
        <f t="shared" si="138"/>
        <v>#N/A</v>
      </c>
      <c r="IO64" s="169" t="e">
        <f t="shared" si="138"/>
        <v>#N/A</v>
      </c>
      <c r="IP64" s="169" t="e">
        <f t="shared" si="112"/>
        <v>#N/A</v>
      </c>
      <c r="IQ64" s="169" t="e">
        <f t="shared" si="112"/>
        <v>#N/A</v>
      </c>
      <c r="IR64" s="169" t="e">
        <f t="shared" si="112"/>
        <v>#N/A</v>
      </c>
      <c r="IS64" s="169" t="e">
        <f t="shared" si="112"/>
        <v>#N/A</v>
      </c>
      <c r="IT64" s="169" t="e">
        <f t="shared" si="112"/>
        <v>#N/A</v>
      </c>
      <c r="IU64" s="169" t="e">
        <f t="shared" si="112"/>
        <v>#N/A</v>
      </c>
      <c r="IV64" s="169" t="e">
        <f t="shared" si="112"/>
        <v>#N/A</v>
      </c>
      <c r="IW64" s="169" t="e">
        <f t="shared" si="112"/>
        <v>#N/A</v>
      </c>
      <c r="IX64" s="169" t="e">
        <f t="shared" si="112"/>
        <v>#N/A</v>
      </c>
      <c r="IY64" s="169" t="e">
        <f t="shared" si="112"/>
        <v>#N/A</v>
      </c>
      <c r="IZ64" s="169" t="e">
        <f t="shared" si="112"/>
        <v>#N/A</v>
      </c>
      <c r="JA64" s="169" t="e">
        <f t="shared" si="112"/>
        <v>#N/A</v>
      </c>
      <c r="JB64" s="169" t="e">
        <f t="shared" si="112"/>
        <v>#N/A</v>
      </c>
      <c r="JC64" s="169" t="e">
        <f t="shared" si="112"/>
        <v>#N/A</v>
      </c>
      <c r="JD64" s="169" t="e">
        <f t="shared" si="112"/>
        <v>#N/A</v>
      </c>
      <c r="JE64" s="169" t="e">
        <f t="shared" si="120"/>
        <v>#N/A</v>
      </c>
      <c r="JF64" s="169" t="e">
        <f t="shared" si="120"/>
        <v>#N/A</v>
      </c>
      <c r="JG64" s="169" t="e">
        <f t="shared" si="120"/>
        <v>#N/A</v>
      </c>
      <c r="JH64" s="169" t="e">
        <f t="shared" si="120"/>
        <v>#N/A</v>
      </c>
      <c r="JI64" s="169" t="e">
        <f t="shared" si="120"/>
        <v>#N/A</v>
      </c>
      <c r="JJ64" s="169" t="e">
        <f t="shared" si="120"/>
        <v>#N/A</v>
      </c>
      <c r="JK64" s="169" t="e">
        <f t="shared" si="120"/>
        <v>#N/A</v>
      </c>
      <c r="JL64" s="169" t="e">
        <f t="shared" si="120"/>
        <v>#N/A</v>
      </c>
      <c r="JM64" s="169" t="e">
        <f t="shared" si="120"/>
        <v>#N/A</v>
      </c>
      <c r="JN64" s="169" t="e">
        <f t="shared" si="120"/>
        <v>#N/A</v>
      </c>
      <c r="JO64" s="169" t="e">
        <f t="shared" si="120"/>
        <v>#N/A</v>
      </c>
      <c r="JP64" s="169" t="e">
        <f t="shared" si="120"/>
        <v>#N/A</v>
      </c>
      <c r="JQ64" s="169" t="e">
        <f t="shared" si="120"/>
        <v>#N/A</v>
      </c>
      <c r="JR64" s="169" t="e">
        <f t="shared" si="120"/>
        <v>#N/A</v>
      </c>
      <c r="JS64" s="169" t="e">
        <f t="shared" si="120"/>
        <v>#N/A</v>
      </c>
      <c r="JT64" s="169" t="e">
        <f t="shared" si="113"/>
        <v>#N/A</v>
      </c>
      <c r="JU64" s="169" t="e">
        <f t="shared" si="113"/>
        <v>#N/A</v>
      </c>
      <c r="JV64" s="169" t="e">
        <f t="shared" si="113"/>
        <v>#N/A</v>
      </c>
      <c r="JW64" s="169" t="e">
        <f t="shared" si="113"/>
        <v>#N/A</v>
      </c>
      <c r="JX64" s="169" t="e">
        <f t="shared" si="113"/>
        <v>#N/A</v>
      </c>
      <c r="JY64" s="169" t="e">
        <f t="shared" si="113"/>
        <v>#N/A</v>
      </c>
      <c r="JZ64" s="169" t="e">
        <f t="shared" si="113"/>
        <v>#N/A</v>
      </c>
      <c r="KA64" s="169" t="e">
        <f t="shared" si="113"/>
        <v>#N/A</v>
      </c>
      <c r="KB64" s="169" t="e">
        <f t="shared" si="113"/>
        <v>#N/A</v>
      </c>
      <c r="KC64" s="169" t="e">
        <f t="shared" si="113"/>
        <v>#N/A</v>
      </c>
      <c r="KD64" s="169" t="e">
        <f t="shared" si="113"/>
        <v>#N/A</v>
      </c>
      <c r="KE64" s="169" t="e">
        <f t="shared" si="113"/>
        <v>#N/A</v>
      </c>
      <c r="KF64" s="169" t="e">
        <f t="shared" si="113"/>
        <v>#N/A</v>
      </c>
      <c r="KG64" s="169" t="e">
        <f t="shared" si="113"/>
        <v>#N/A</v>
      </c>
      <c r="KH64" s="169" t="e">
        <f t="shared" si="113"/>
        <v>#N/A</v>
      </c>
      <c r="KI64" s="169" t="e">
        <f t="shared" si="113"/>
        <v>#N/A</v>
      </c>
      <c r="KJ64" s="169" t="e">
        <f t="shared" si="121"/>
        <v>#N/A</v>
      </c>
      <c r="KK64" s="169" t="e">
        <f t="shared" si="121"/>
        <v>#N/A</v>
      </c>
      <c r="KL64" s="169" t="e">
        <f t="shared" si="121"/>
        <v>#N/A</v>
      </c>
      <c r="KM64" s="169" t="e">
        <f t="shared" si="121"/>
        <v>#N/A</v>
      </c>
      <c r="KN64" s="169" t="e">
        <f t="shared" si="121"/>
        <v>#N/A</v>
      </c>
      <c r="KO64" s="169" t="e">
        <f t="shared" si="121"/>
        <v>#N/A</v>
      </c>
      <c r="KP64" s="169" t="e">
        <f t="shared" si="121"/>
        <v>#N/A</v>
      </c>
      <c r="KQ64" s="169" t="e">
        <f t="shared" si="121"/>
        <v>#N/A</v>
      </c>
      <c r="KR64" s="169" t="e">
        <f t="shared" si="121"/>
        <v>#N/A</v>
      </c>
      <c r="KS64" s="169" t="e">
        <f t="shared" si="121"/>
        <v>#N/A</v>
      </c>
      <c r="KT64" s="169" t="e">
        <f t="shared" si="121"/>
        <v>#N/A</v>
      </c>
      <c r="KU64" s="169" t="e">
        <f t="shared" si="121"/>
        <v>#N/A</v>
      </c>
      <c r="KV64" s="169" t="e">
        <f t="shared" si="121"/>
        <v>#N/A</v>
      </c>
      <c r="KW64" s="169" t="e">
        <f t="shared" si="121"/>
        <v>#N/A</v>
      </c>
      <c r="KX64" s="169" t="e">
        <f t="shared" si="121"/>
        <v>#N/A</v>
      </c>
      <c r="KY64" s="169" t="e">
        <f t="shared" si="121"/>
        <v>#N/A</v>
      </c>
      <c r="KZ64" s="169" t="e">
        <f t="shared" si="114"/>
        <v>#N/A</v>
      </c>
      <c r="LA64" s="169" t="e">
        <f t="shared" si="114"/>
        <v>#N/A</v>
      </c>
      <c r="LB64" s="169" t="e">
        <f t="shared" si="114"/>
        <v>#N/A</v>
      </c>
      <c r="LC64" s="169" t="e">
        <f t="shared" si="114"/>
        <v>#N/A</v>
      </c>
      <c r="LD64" s="169" t="e">
        <f t="shared" si="114"/>
        <v>#N/A</v>
      </c>
      <c r="LE64" s="169" t="e">
        <f t="shared" si="114"/>
        <v>#N/A</v>
      </c>
      <c r="LF64" s="169" t="e">
        <f t="shared" si="114"/>
        <v>#N/A</v>
      </c>
      <c r="LG64" s="169" t="e">
        <f t="shared" si="114"/>
        <v>#N/A</v>
      </c>
      <c r="LH64" s="169" t="e">
        <f t="shared" si="114"/>
        <v>#N/A</v>
      </c>
      <c r="LI64" s="169" t="e">
        <f t="shared" si="114"/>
        <v>#N/A</v>
      </c>
      <c r="LJ64" s="169" t="e">
        <f t="shared" si="114"/>
        <v>#N/A</v>
      </c>
      <c r="LK64" s="169" t="e">
        <f t="shared" si="114"/>
        <v>#N/A</v>
      </c>
      <c r="LL64" s="169" t="e">
        <f t="shared" si="114"/>
        <v>#N/A</v>
      </c>
      <c r="LM64" s="169" t="e">
        <f t="shared" si="114"/>
        <v>#N/A</v>
      </c>
      <c r="LN64" s="169" t="e">
        <f t="shared" si="114"/>
        <v>#N/A</v>
      </c>
      <c r="LO64" s="169" t="e">
        <f t="shared" si="122"/>
        <v>#N/A</v>
      </c>
      <c r="LP64" s="169" t="e">
        <f t="shared" si="122"/>
        <v>#N/A</v>
      </c>
      <c r="LQ64" s="169" t="e">
        <f t="shared" si="123"/>
        <v>#N/A</v>
      </c>
      <c r="LR64" s="169" t="e">
        <f t="shared" si="123"/>
        <v>#N/A</v>
      </c>
      <c r="LS64" s="169" t="e">
        <f t="shared" si="123"/>
        <v>#N/A</v>
      </c>
      <c r="LT64" s="169" t="e">
        <f t="shared" si="123"/>
        <v>#N/A</v>
      </c>
      <c r="LU64" s="169" t="e">
        <f t="shared" si="123"/>
        <v>#N/A</v>
      </c>
      <c r="LV64" s="169" t="e">
        <f t="shared" si="123"/>
        <v>#N/A</v>
      </c>
      <c r="LW64" s="169" t="e">
        <f t="shared" si="123"/>
        <v>#N/A</v>
      </c>
      <c r="LX64" s="169" t="e">
        <f t="shared" si="123"/>
        <v>#N/A</v>
      </c>
      <c r="LY64" s="169" t="e">
        <f t="shared" si="123"/>
        <v>#N/A</v>
      </c>
      <c r="LZ64" s="169" t="e">
        <f t="shared" si="123"/>
        <v>#N/A</v>
      </c>
      <c r="MA64" s="169" t="e">
        <f t="shared" si="123"/>
        <v>#N/A</v>
      </c>
      <c r="MB64" s="169" t="e">
        <f t="shared" si="123"/>
        <v>#N/A</v>
      </c>
      <c r="MC64" s="169" t="e">
        <f t="shared" si="123"/>
        <v>#N/A</v>
      </c>
      <c r="MD64" s="169" t="e">
        <f t="shared" si="123"/>
        <v>#N/A</v>
      </c>
      <c r="ME64" s="169" t="e">
        <f t="shared" si="123"/>
        <v>#N/A</v>
      </c>
      <c r="MF64" s="169" t="e">
        <f t="shared" si="115"/>
        <v>#N/A</v>
      </c>
      <c r="MG64" s="169" t="e">
        <f t="shared" si="115"/>
        <v>#N/A</v>
      </c>
      <c r="MH64" s="169" t="e">
        <f t="shared" si="115"/>
        <v>#N/A</v>
      </c>
      <c r="MI64" s="169" t="e">
        <f t="shared" si="115"/>
        <v>#N/A</v>
      </c>
      <c r="MJ64" s="169" t="e">
        <f t="shared" si="115"/>
        <v>#N/A</v>
      </c>
      <c r="MK64" s="169" t="e">
        <f t="shared" si="115"/>
        <v>#N/A</v>
      </c>
      <c r="ML64" s="169" t="e">
        <f t="shared" si="115"/>
        <v>#N/A</v>
      </c>
      <c r="MM64" s="169" t="e">
        <f t="shared" si="115"/>
        <v>#N/A</v>
      </c>
      <c r="MN64" s="169" t="e">
        <f t="shared" si="115"/>
        <v>#N/A</v>
      </c>
      <c r="MO64" s="169" t="e">
        <f t="shared" si="115"/>
        <v>#N/A</v>
      </c>
      <c r="MP64" s="169" t="e">
        <f t="shared" si="115"/>
        <v>#N/A</v>
      </c>
      <c r="MQ64" s="169" t="e">
        <f t="shared" si="115"/>
        <v>#N/A</v>
      </c>
      <c r="MR64" s="169" t="e">
        <f t="shared" si="115"/>
        <v>#N/A</v>
      </c>
      <c r="MS64" s="169" t="e">
        <f t="shared" si="115"/>
        <v>#N/A</v>
      </c>
      <c r="MT64" s="169" t="e">
        <f t="shared" si="115"/>
        <v>#N/A</v>
      </c>
      <c r="MU64" s="169" t="e">
        <f t="shared" si="115"/>
        <v>#N/A</v>
      </c>
      <c r="MV64" s="169" t="e">
        <f t="shared" si="124"/>
        <v>#N/A</v>
      </c>
      <c r="MW64" s="169" t="e">
        <f t="shared" si="124"/>
        <v>#N/A</v>
      </c>
      <c r="MX64" s="169" t="e">
        <f t="shared" si="124"/>
        <v>#N/A</v>
      </c>
      <c r="MY64" s="169" t="e">
        <f t="shared" si="124"/>
        <v>#N/A</v>
      </c>
      <c r="MZ64" s="169" t="e">
        <f t="shared" si="124"/>
        <v>#N/A</v>
      </c>
      <c r="NA64" s="169" t="e">
        <f t="shared" si="124"/>
        <v>#N/A</v>
      </c>
      <c r="NB64" s="169" t="e">
        <f t="shared" si="124"/>
        <v>#N/A</v>
      </c>
      <c r="NC64" s="169" t="e">
        <f t="shared" si="124"/>
        <v>#N/A</v>
      </c>
      <c r="ND64" s="169" t="e">
        <f t="shared" si="124"/>
        <v>#N/A</v>
      </c>
      <c r="NE64" s="169" t="e">
        <f t="shared" si="124"/>
        <v>#N/A</v>
      </c>
      <c r="NF64" s="169" t="e">
        <f t="shared" si="124"/>
        <v>#N/A</v>
      </c>
      <c r="NG64" s="169" t="e">
        <f t="shared" si="124"/>
        <v>#N/A</v>
      </c>
      <c r="NH64" s="169" t="e">
        <f t="shared" si="124"/>
        <v>#N/A</v>
      </c>
      <c r="NI64" s="169" t="e">
        <f t="shared" si="124"/>
        <v>#N/A</v>
      </c>
      <c r="NJ64" s="169" t="e">
        <f t="shared" si="124"/>
        <v>#N/A</v>
      </c>
      <c r="NK64" s="169" t="e">
        <f t="shared" si="124"/>
        <v>#N/A</v>
      </c>
      <c r="NL64" s="169" t="e">
        <f t="shared" si="116"/>
        <v>#N/A</v>
      </c>
      <c r="NM64" s="169" t="e">
        <f t="shared" si="116"/>
        <v>#N/A</v>
      </c>
      <c r="NN64" s="169" t="e">
        <f t="shared" si="116"/>
        <v>#N/A</v>
      </c>
      <c r="NO64" s="169" t="e">
        <f t="shared" si="116"/>
        <v>#N/A</v>
      </c>
      <c r="NP64" s="169" t="e">
        <f t="shared" si="116"/>
        <v>#N/A</v>
      </c>
      <c r="NQ64" s="169" t="e">
        <f t="shared" si="116"/>
        <v>#N/A</v>
      </c>
      <c r="NR64" s="169" t="e">
        <f t="shared" si="116"/>
        <v>#N/A</v>
      </c>
      <c r="NS64" s="169" t="e">
        <f t="shared" si="116"/>
        <v>#N/A</v>
      </c>
      <c r="NT64" s="169" t="e">
        <f t="shared" si="116"/>
        <v>#N/A</v>
      </c>
      <c r="NU64" s="169" t="e">
        <f t="shared" si="116"/>
        <v>#N/A</v>
      </c>
      <c r="NV64" s="169" t="e">
        <f t="shared" si="116"/>
        <v>#N/A</v>
      </c>
      <c r="NW64" s="169" t="e">
        <f t="shared" si="116"/>
        <v>#N/A</v>
      </c>
      <c r="NX64" s="169" t="e">
        <f t="shared" si="116"/>
        <v>#N/A</v>
      </c>
      <c r="NY64" s="169" t="e">
        <f t="shared" si="116"/>
        <v>#N/A</v>
      </c>
      <c r="NZ64" s="169" t="e">
        <f t="shared" si="116"/>
        <v>#N/A</v>
      </c>
      <c r="OA64" s="169" t="e">
        <f t="shared" si="125"/>
        <v>#N/A</v>
      </c>
      <c r="OB64" s="169" t="e">
        <f t="shared" si="125"/>
        <v>#N/A</v>
      </c>
      <c r="OC64" s="169" t="e">
        <f t="shared" si="126"/>
        <v>#N/A</v>
      </c>
      <c r="OD64" s="169" t="e">
        <f t="shared" si="126"/>
        <v>#N/A</v>
      </c>
      <c r="OE64" s="169" t="e">
        <f t="shared" si="126"/>
        <v>#N/A</v>
      </c>
      <c r="OF64" s="169" t="e">
        <f t="shared" si="126"/>
        <v>#N/A</v>
      </c>
      <c r="OG64" s="169" t="e">
        <f t="shared" si="126"/>
        <v>#N/A</v>
      </c>
      <c r="OH64" s="169" t="e">
        <f t="shared" si="126"/>
        <v>#N/A</v>
      </c>
      <c r="OI64" s="169" t="e">
        <f t="shared" si="126"/>
        <v>#N/A</v>
      </c>
      <c r="OJ64" s="169" t="e">
        <f t="shared" si="126"/>
        <v>#N/A</v>
      </c>
      <c r="OK64" s="169" t="e">
        <f t="shared" si="126"/>
        <v>#N/A</v>
      </c>
      <c r="OL64" s="169" t="e">
        <f t="shared" si="126"/>
        <v>#N/A</v>
      </c>
      <c r="OM64" s="169" t="e">
        <f t="shared" si="126"/>
        <v>#N/A</v>
      </c>
      <c r="ON64" s="169" t="e">
        <f t="shared" si="126"/>
        <v>#N/A</v>
      </c>
      <c r="OO64" s="169" t="e">
        <f t="shared" si="126"/>
        <v>#N/A</v>
      </c>
      <c r="OP64" s="169" t="e">
        <f t="shared" si="126"/>
        <v>#N/A</v>
      </c>
      <c r="OQ64" s="169" t="e">
        <f t="shared" si="126"/>
        <v>#N/A</v>
      </c>
      <c r="OR64" s="169" t="e">
        <f t="shared" si="117"/>
        <v>#N/A</v>
      </c>
      <c r="OS64" s="169" t="e">
        <f t="shared" si="117"/>
        <v>#N/A</v>
      </c>
      <c r="OT64" s="169" t="e">
        <f t="shared" si="117"/>
        <v>#N/A</v>
      </c>
      <c r="OU64" s="169" t="e">
        <f t="shared" si="117"/>
        <v>#N/A</v>
      </c>
      <c r="OV64" s="169" t="e">
        <f t="shared" si="117"/>
        <v>#N/A</v>
      </c>
      <c r="OW64" s="169" t="e">
        <f t="shared" si="117"/>
        <v>#N/A</v>
      </c>
      <c r="OX64" s="169" t="e">
        <f t="shared" si="117"/>
        <v>#N/A</v>
      </c>
      <c r="OY64" s="169" t="e">
        <f t="shared" si="117"/>
        <v>#N/A</v>
      </c>
      <c r="OZ64" s="169" t="e">
        <f t="shared" si="117"/>
        <v>#N/A</v>
      </c>
      <c r="PA64" s="169" t="e">
        <f t="shared" si="117"/>
        <v>#N/A</v>
      </c>
      <c r="PB64" s="169" t="e">
        <f t="shared" si="117"/>
        <v>#N/A</v>
      </c>
      <c r="PC64" s="169" t="e">
        <f t="shared" si="117"/>
        <v>#N/A</v>
      </c>
      <c r="PD64" s="169" t="e">
        <f t="shared" si="117"/>
        <v>#N/A</v>
      </c>
      <c r="PE64" s="169" t="e">
        <f t="shared" si="117"/>
        <v>#N/A</v>
      </c>
      <c r="PF64" s="169" t="e">
        <f t="shared" si="117"/>
        <v>#N/A</v>
      </c>
      <c r="PG64" s="169" t="e">
        <f t="shared" si="117"/>
        <v>#N/A</v>
      </c>
      <c r="PH64" s="169" t="e">
        <f t="shared" si="127"/>
        <v>#N/A</v>
      </c>
      <c r="PI64" s="169" t="e">
        <f t="shared" si="127"/>
        <v>#N/A</v>
      </c>
      <c r="PJ64" s="169" t="e">
        <f t="shared" si="127"/>
        <v>#N/A</v>
      </c>
      <c r="PK64" s="169" t="e">
        <f t="shared" si="127"/>
        <v>#N/A</v>
      </c>
      <c r="PL64" s="169" t="e">
        <f t="shared" si="127"/>
        <v>#N/A</v>
      </c>
      <c r="PM64" s="169" t="e">
        <f t="shared" si="127"/>
        <v>#N/A</v>
      </c>
      <c r="PN64" s="169" t="e">
        <f t="shared" si="127"/>
        <v>#N/A</v>
      </c>
      <c r="PO64" s="169" t="e">
        <f t="shared" si="127"/>
        <v>#N/A</v>
      </c>
    </row>
    <row r="65" spans="1:431" hidden="1" x14ac:dyDescent="0.75">
      <c r="A65" s="390"/>
      <c r="B65" s="396" t="str">
        <f>IF($R65="","",ROUND(_xlfn.NORM.INV(ABS(VLOOKUP($T$1,VLookups!$A$43:$B$44,2,FALSE)-B$2),$N65,$R65),0))</f>
        <v/>
      </c>
      <c r="C65" s="403" t="str">
        <f t="shared" si="96"/>
        <v/>
      </c>
      <c r="D65" s="404" t="str">
        <f t="shared" si="97"/>
        <v/>
      </c>
      <c r="E65" s="109"/>
      <c r="F65" s="117"/>
      <c r="G65" s="122" t="str">
        <f t="shared" si="32"/>
        <v/>
      </c>
      <c r="H65" s="95"/>
      <c r="I65" s="122" t="str">
        <f t="shared" si="33"/>
        <v/>
      </c>
      <c r="J65" s="117"/>
      <c r="K65" s="110"/>
      <c r="L65" s="124" t="str">
        <f t="shared" si="0"/>
        <v/>
      </c>
      <c r="M65" s="124" t="str">
        <f t="shared" si="1"/>
        <v/>
      </c>
      <c r="N65" s="73" t="str">
        <f t="shared" si="34"/>
        <v/>
      </c>
      <c r="O65" s="23"/>
      <c r="P65" s="57"/>
      <c r="Q65" s="280"/>
      <c r="R65" s="74" t="str">
        <f>IF(AND(G65&gt;0,H65&gt;0,I65&gt;0),IF(ISBLANK(Q65),IF(ISBLANK(O65),"",(I65-G65)*VLOOKUP(O65,VLookups!$A$4:$B$13,2,FALSE)),Q65),"")</f>
        <v/>
      </c>
      <c r="S65" s="75" t="str">
        <f t="shared" si="2"/>
        <v/>
      </c>
      <c r="T65" s="95"/>
      <c r="U65" s="270" t="str">
        <f>IF(AND(T65&gt;0,H65&gt;0,NOT(R65="")),ABS(VLOOKUP($T$1,VLookups!$A$43:$B$44,2,FALSE)-_xlfn.NORM.DIST(T65,N65,R65,TRUE)),"")</f>
        <v/>
      </c>
      <c r="V65" s="94" t="str">
        <f>IF(AND($G65&gt;0,$H65&gt;0,$I65&gt;0,NOT(ISBLANK($O65))),_xlfn.NORM.INV(ABS(VLOOKUP($T$1,VLookups!$A$43:$B$44,2,FALSE)-V$3),$N65,$R65),"")</f>
        <v/>
      </c>
      <c r="W65" s="93" t="str">
        <f>IF(AND($G65&gt;0,$H65&gt;0,$I65&gt;0,NOT(ISBLANK($O65))),_xlfn.NORM.INV(ABS(VLOOKUP($T$1,VLookups!$A$43:$B$44,2,FALSE)-W$3),$N65,$R65),"")</f>
        <v/>
      </c>
      <c r="X65" s="94" t="str">
        <f>IF(AND($G65&gt;0,$H65&gt;0,$I65&gt;0,NOT(ISBLANK($O65))),_xlfn.NORM.INV(ABS(VLOOKUP($T$1,VLookups!$A$43:$B$44,2,FALSE)-X$3),$N65,$R65),"")</f>
        <v/>
      </c>
      <c r="Y65" s="93" t="str">
        <f>IF(AND($G65&gt;0,$H65&gt;0,$I65&gt;0,NOT(ISBLANK($O65))),_xlfn.NORM.INV(ABS(VLOOKUP($T$1,VLookups!$A$43:$B$44,2,FALSE)-Y$3),$N65,$R65),"")</f>
        <v/>
      </c>
      <c r="Z65" s="94" t="str">
        <f>IF(AND($G65&gt;0,$H65&gt;0,$I65&gt;0,NOT(ISBLANK($O65))),_xlfn.NORM.INV(ABS(VLOOKUP($T$1,VLookups!$A$43:$B$44,2,FALSE)-Z$3),$N65,$R65),"")</f>
        <v/>
      </c>
      <c r="AA65" s="93" t="str">
        <f>IF(AND($G65&gt;0,$H65&gt;0,$I65&gt;0,NOT(ISBLANK($O65))),_xlfn.NORM.INV(ABS(VLOOKUP($T$1,VLookups!$A$43:$B$44,2,FALSE)-AA$3),$N65,$R65),"")</f>
        <v/>
      </c>
      <c r="AB65" s="5"/>
      <c r="AC65" s="168" t="str">
        <f t="shared" si="35"/>
        <v/>
      </c>
      <c r="AD65" s="49" t="str">
        <f t="shared" si="137"/>
        <v/>
      </c>
      <c r="AE65" s="49" t="str">
        <f t="shared" si="137"/>
        <v/>
      </c>
      <c r="AF65" s="49" t="str">
        <f t="shared" si="137"/>
        <v/>
      </c>
      <c r="AG65" s="49" t="str">
        <f t="shared" si="137"/>
        <v/>
      </c>
      <c r="AH65" s="49" t="str">
        <f t="shared" si="137"/>
        <v/>
      </c>
      <c r="AI65" s="49" t="str">
        <f t="shared" si="137"/>
        <v/>
      </c>
      <c r="AJ65" s="49" t="str">
        <f t="shared" si="137"/>
        <v/>
      </c>
      <c r="AK65" s="49" t="str">
        <f t="shared" si="137"/>
        <v/>
      </c>
      <c r="AL65" s="49" t="str">
        <f t="shared" si="137"/>
        <v/>
      </c>
      <c r="AM65" s="49" t="str">
        <f t="shared" si="137"/>
        <v/>
      </c>
      <c r="AN65" s="49" t="str">
        <f t="shared" si="137"/>
        <v/>
      </c>
      <c r="AO65" s="49" t="str">
        <f t="shared" si="137"/>
        <v/>
      </c>
      <c r="AP65" s="49" t="str">
        <f t="shared" si="137"/>
        <v/>
      </c>
      <c r="AQ65" s="49" t="str">
        <f t="shared" si="137"/>
        <v/>
      </c>
      <c r="AR65" s="49" t="str">
        <f t="shared" si="137"/>
        <v/>
      </c>
      <c r="AS65" s="49" t="str">
        <f t="shared" si="137"/>
        <v/>
      </c>
      <c r="AT65" s="49" t="str">
        <f t="shared" si="133"/>
        <v/>
      </c>
      <c r="AU65" s="49" t="str">
        <f t="shared" si="133"/>
        <v/>
      </c>
      <c r="AV65" s="49" t="str">
        <f t="shared" si="133"/>
        <v/>
      </c>
      <c r="AW65" s="49" t="str">
        <f t="shared" si="133"/>
        <v/>
      </c>
      <c r="AX65" s="49" t="str">
        <f t="shared" si="133"/>
        <v/>
      </c>
      <c r="AY65" s="49" t="str">
        <f t="shared" si="133"/>
        <v/>
      </c>
      <c r="AZ65" s="49" t="str">
        <f t="shared" si="133"/>
        <v/>
      </c>
      <c r="BA65" s="49" t="str">
        <f t="shared" si="133"/>
        <v/>
      </c>
      <c r="BB65" s="49" t="str">
        <f t="shared" si="133"/>
        <v/>
      </c>
      <c r="BC65" s="49" t="str">
        <f t="shared" si="133"/>
        <v/>
      </c>
      <c r="BD65" s="49" t="str">
        <f t="shared" si="133"/>
        <v/>
      </c>
      <c r="BE65" s="49" t="str">
        <f t="shared" si="133"/>
        <v/>
      </c>
      <c r="BF65" s="49" t="str">
        <f t="shared" si="133"/>
        <v/>
      </c>
      <c r="BG65" s="49" t="str">
        <f t="shared" si="133"/>
        <v/>
      </c>
      <c r="BH65" s="49" t="str">
        <f t="shared" si="133"/>
        <v/>
      </c>
      <c r="BI65" s="49" t="str">
        <f t="shared" si="134"/>
        <v/>
      </c>
      <c r="BJ65" s="49" t="str">
        <f t="shared" si="134"/>
        <v/>
      </c>
      <c r="BK65" s="49" t="str">
        <f t="shared" si="134"/>
        <v/>
      </c>
      <c r="BL65" s="49" t="str">
        <f t="shared" si="134"/>
        <v/>
      </c>
      <c r="BM65" s="49" t="str">
        <f t="shared" si="134"/>
        <v/>
      </c>
      <c r="BN65" s="49" t="str">
        <f t="shared" si="134"/>
        <v/>
      </c>
      <c r="BO65" s="49" t="str">
        <f t="shared" si="134"/>
        <v/>
      </c>
      <c r="BP65" s="49" t="str">
        <f t="shared" si="134"/>
        <v/>
      </c>
      <c r="BQ65" s="49" t="str">
        <f t="shared" si="134"/>
        <v/>
      </c>
      <c r="BR65" s="49" t="str">
        <f t="shared" si="134"/>
        <v/>
      </c>
      <c r="BS65" s="49" t="str">
        <f t="shared" si="134"/>
        <v/>
      </c>
      <c r="BT65" s="49" t="str">
        <f t="shared" si="134"/>
        <v/>
      </c>
      <c r="BU65" s="49" t="str">
        <f t="shared" si="134"/>
        <v/>
      </c>
      <c r="BV65" s="49" t="str">
        <f t="shared" si="134"/>
        <v/>
      </c>
      <c r="BW65" s="49" t="str">
        <f t="shared" si="134"/>
        <v/>
      </c>
      <c r="BX65" s="49" t="str">
        <f t="shared" si="134"/>
        <v/>
      </c>
      <c r="BY65" s="49" t="str">
        <f t="shared" si="131"/>
        <v/>
      </c>
      <c r="BZ65" s="49" t="str">
        <f t="shared" si="131"/>
        <v/>
      </c>
      <c r="CA65" s="49" t="str">
        <f t="shared" si="131"/>
        <v/>
      </c>
      <c r="CB65" s="49" t="str">
        <f t="shared" si="131"/>
        <v/>
      </c>
      <c r="CC65" s="49" t="str">
        <f t="shared" si="131"/>
        <v/>
      </c>
      <c r="CD65" s="49" t="str">
        <f t="shared" si="131"/>
        <v/>
      </c>
      <c r="CE65" s="49" t="str">
        <f t="shared" si="131"/>
        <v/>
      </c>
      <c r="CF65" s="49" t="str">
        <f t="shared" si="131"/>
        <v/>
      </c>
      <c r="CG65" s="49" t="str">
        <f t="shared" si="131"/>
        <v/>
      </c>
      <c r="CH65" s="49" t="str">
        <f t="shared" si="131"/>
        <v/>
      </c>
      <c r="CI65" s="49" t="str">
        <f t="shared" si="131"/>
        <v/>
      </c>
      <c r="CJ65" s="49" t="str">
        <f t="shared" si="131"/>
        <v/>
      </c>
      <c r="CK65" s="49" t="str">
        <f t="shared" si="131"/>
        <v/>
      </c>
      <c r="CL65" s="49" t="str">
        <f t="shared" si="131"/>
        <v/>
      </c>
      <c r="CM65" s="49" t="str">
        <f t="shared" si="131"/>
        <v/>
      </c>
      <c r="CN65" s="49" t="str">
        <f t="shared" si="135"/>
        <v/>
      </c>
      <c r="CO65" s="49" t="str">
        <f t="shared" si="135"/>
        <v/>
      </c>
      <c r="CP65" s="49" t="str">
        <f t="shared" si="135"/>
        <v/>
      </c>
      <c r="CQ65" s="49" t="str">
        <f t="shared" si="135"/>
        <v/>
      </c>
      <c r="CR65" s="49" t="str">
        <f t="shared" si="135"/>
        <v/>
      </c>
      <c r="CS65" s="49" t="str">
        <f t="shared" si="135"/>
        <v/>
      </c>
      <c r="CT65" s="49" t="str">
        <f t="shared" si="135"/>
        <v/>
      </c>
      <c r="CU65" s="49" t="str">
        <f t="shared" si="135"/>
        <v/>
      </c>
      <c r="CV65" s="49" t="str">
        <f t="shared" si="135"/>
        <v/>
      </c>
      <c r="CW65" s="49" t="str">
        <f t="shared" si="135"/>
        <v/>
      </c>
      <c r="CX65" s="49" t="str">
        <f t="shared" si="135"/>
        <v/>
      </c>
      <c r="CY65" s="49" t="str">
        <f t="shared" si="135"/>
        <v/>
      </c>
      <c r="CZ65" s="49" t="str">
        <f t="shared" si="135"/>
        <v/>
      </c>
      <c r="DA65" s="49" t="str">
        <f t="shared" si="135"/>
        <v/>
      </c>
      <c r="DB65" s="49" t="str">
        <f t="shared" si="135"/>
        <v/>
      </c>
      <c r="DC65" s="49" t="str">
        <f t="shared" si="135"/>
        <v/>
      </c>
      <c r="DD65" s="49" t="str">
        <f t="shared" si="136"/>
        <v/>
      </c>
      <c r="DE65" s="49" t="str">
        <f t="shared" si="136"/>
        <v/>
      </c>
      <c r="DF65" s="49" t="str">
        <f t="shared" si="136"/>
        <v/>
      </c>
      <c r="DG65" s="49" t="str">
        <f t="shared" si="136"/>
        <v/>
      </c>
      <c r="DH65" s="49" t="str">
        <f t="shared" si="136"/>
        <v/>
      </c>
      <c r="DI65" s="49" t="str">
        <f t="shared" si="136"/>
        <v/>
      </c>
      <c r="DJ65" s="49" t="str">
        <f t="shared" si="136"/>
        <v/>
      </c>
      <c r="DK65" s="49" t="str">
        <f t="shared" si="136"/>
        <v/>
      </c>
      <c r="DL65" s="49" t="str">
        <f t="shared" si="136"/>
        <v/>
      </c>
      <c r="DM65" s="49" t="str">
        <f t="shared" si="136"/>
        <v/>
      </c>
      <c r="DN65" s="49" t="str">
        <f t="shared" si="136"/>
        <v/>
      </c>
      <c r="DO65" s="49" t="str">
        <f t="shared" si="136"/>
        <v/>
      </c>
      <c r="DP65" s="49" t="str">
        <f t="shared" si="136"/>
        <v/>
      </c>
      <c r="DQ65" s="49" t="str">
        <f t="shared" si="136"/>
        <v/>
      </c>
      <c r="DR65" s="49" t="str">
        <f t="shared" si="136"/>
        <v/>
      </c>
      <c r="DS65" s="49" t="str">
        <f t="shared" si="136"/>
        <v/>
      </c>
      <c r="DT65" s="49" t="str">
        <f t="shared" si="132"/>
        <v/>
      </c>
      <c r="DU65" s="49" t="str">
        <f t="shared" si="132"/>
        <v/>
      </c>
      <c r="DV65" s="49" t="str">
        <f t="shared" si="132"/>
        <v/>
      </c>
      <c r="DW65" s="49" t="str">
        <f t="shared" si="132"/>
        <v/>
      </c>
      <c r="DX65" s="49" t="str">
        <f t="shared" si="132"/>
        <v/>
      </c>
      <c r="DY65" s="49" t="str">
        <f t="shared" si="132"/>
        <v/>
      </c>
      <c r="DZ65" s="183" t="str">
        <f t="shared" si="37"/>
        <v/>
      </c>
      <c r="EA65" s="49" t="str">
        <f t="shared" si="129"/>
        <v/>
      </c>
      <c r="EB65" s="49" t="str">
        <f t="shared" si="129"/>
        <v/>
      </c>
      <c r="EC65" s="49" t="str">
        <f t="shared" si="129"/>
        <v/>
      </c>
      <c r="ED65" s="49" t="str">
        <f t="shared" si="129"/>
        <v/>
      </c>
      <c r="EE65" s="49" t="str">
        <f t="shared" si="129"/>
        <v/>
      </c>
      <c r="EF65" s="49" t="str">
        <f t="shared" si="129"/>
        <v/>
      </c>
      <c r="EG65" s="49" t="str">
        <f t="shared" si="129"/>
        <v/>
      </c>
      <c r="EH65" s="49" t="str">
        <f t="shared" si="129"/>
        <v/>
      </c>
      <c r="EI65" s="49" t="str">
        <f t="shared" si="129"/>
        <v/>
      </c>
      <c r="EJ65" s="49" t="str">
        <f t="shared" si="129"/>
        <v/>
      </c>
      <c r="EK65" s="49" t="str">
        <f t="shared" si="129"/>
        <v/>
      </c>
      <c r="EL65" s="49" t="str">
        <f t="shared" si="129"/>
        <v/>
      </c>
      <c r="EM65" s="49" t="str">
        <f t="shared" si="129"/>
        <v/>
      </c>
      <c r="EN65" s="49" t="str">
        <f t="shared" si="129"/>
        <v/>
      </c>
      <c r="EO65" s="49" t="str">
        <f t="shared" si="129"/>
        <v/>
      </c>
      <c r="EP65" s="49" t="str">
        <f t="shared" si="129"/>
        <v/>
      </c>
      <c r="EQ65" s="49" t="str">
        <f t="shared" si="130"/>
        <v/>
      </c>
      <c r="ER65" s="49" t="str">
        <f t="shared" si="130"/>
        <v/>
      </c>
      <c r="ES65" s="49" t="str">
        <f t="shared" si="130"/>
        <v/>
      </c>
      <c r="ET65" s="49" t="str">
        <f t="shared" si="130"/>
        <v/>
      </c>
      <c r="EU65" s="49" t="str">
        <f t="shared" si="130"/>
        <v/>
      </c>
      <c r="EV65" s="49" t="str">
        <f t="shared" si="130"/>
        <v/>
      </c>
      <c r="EW65" s="49" t="str">
        <f t="shared" si="130"/>
        <v/>
      </c>
      <c r="EX65" s="49" t="str">
        <f t="shared" si="130"/>
        <v/>
      </c>
      <c r="EY65" s="49" t="str">
        <f t="shared" si="130"/>
        <v/>
      </c>
      <c r="EZ65" s="49" t="str">
        <f t="shared" si="130"/>
        <v/>
      </c>
      <c r="FA65" s="49" t="str">
        <f t="shared" si="130"/>
        <v/>
      </c>
      <c r="FB65" s="49" t="str">
        <f t="shared" si="130"/>
        <v/>
      </c>
      <c r="FC65" s="49" t="str">
        <f t="shared" si="130"/>
        <v/>
      </c>
      <c r="FD65" s="49" t="str">
        <f t="shared" si="130"/>
        <v/>
      </c>
      <c r="FE65" s="49" t="str">
        <f t="shared" si="128"/>
        <v/>
      </c>
      <c r="FF65" s="49" t="str">
        <f t="shared" si="119"/>
        <v/>
      </c>
      <c r="FG65" s="49" t="str">
        <f t="shared" si="119"/>
        <v/>
      </c>
      <c r="FH65" s="49" t="str">
        <f t="shared" si="119"/>
        <v/>
      </c>
      <c r="FI65" s="49" t="str">
        <f t="shared" si="119"/>
        <v/>
      </c>
      <c r="FJ65" s="49" t="str">
        <f t="shared" si="119"/>
        <v/>
      </c>
      <c r="FK65" s="49" t="str">
        <f t="shared" si="119"/>
        <v/>
      </c>
      <c r="FL65" s="49" t="str">
        <f t="shared" si="119"/>
        <v/>
      </c>
      <c r="FM65" s="49" t="str">
        <f t="shared" si="119"/>
        <v/>
      </c>
      <c r="FN65" s="49" t="str">
        <f t="shared" si="119"/>
        <v/>
      </c>
      <c r="FO65" s="49" t="str">
        <f t="shared" si="119"/>
        <v/>
      </c>
      <c r="FP65" s="49" t="str">
        <f t="shared" si="119"/>
        <v/>
      </c>
      <c r="FQ65" s="49" t="str">
        <f t="shared" si="108"/>
        <v/>
      </c>
      <c r="FR65" s="49" t="str">
        <f t="shared" si="108"/>
        <v/>
      </c>
      <c r="FS65" s="49" t="str">
        <f t="shared" si="108"/>
        <v/>
      </c>
      <c r="FT65" s="49" t="str">
        <f t="shared" si="108"/>
        <v/>
      </c>
      <c r="FU65" s="49" t="str">
        <f t="shared" si="108"/>
        <v/>
      </c>
      <c r="FV65" s="49" t="str">
        <f t="shared" si="108"/>
        <v/>
      </c>
      <c r="FW65" s="49" t="str">
        <f t="shared" si="108"/>
        <v/>
      </c>
      <c r="FX65" s="49" t="str">
        <f t="shared" si="108"/>
        <v/>
      </c>
      <c r="FY65" s="49" t="str">
        <f t="shared" si="108"/>
        <v/>
      </c>
      <c r="FZ65" s="49" t="str">
        <f t="shared" si="108"/>
        <v/>
      </c>
      <c r="GA65" s="49" t="str">
        <f t="shared" si="108"/>
        <v/>
      </c>
      <c r="GB65" s="49" t="str">
        <f t="shared" si="108"/>
        <v/>
      </c>
      <c r="GC65" s="49" t="str">
        <f t="shared" si="108"/>
        <v/>
      </c>
      <c r="GD65" s="49" t="str">
        <f t="shared" si="108"/>
        <v/>
      </c>
      <c r="GE65" s="49" t="str">
        <f t="shared" si="108"/>
        <v/>
      </c>
      <c r="GF65" s="49" t="str">
        <f t="shared" si="108"/>
        <v/>
      </c>
      <c r="GG65" s="49" t="str">
        <f t="shared" si="109"/>
        <v/>
      </c>
      <c r="GH65" s="49" t="str">
        <f t="shared" si="109"/>
        <v/>
      </c>
      <c r="GI65" s="49" t="str">
        <f t="shared" si="109"/>
        <v/>
      </c>
      <c r="GJ65" s="49" t="str">
        <f t="shared" si="109"/>
        <v/>
      </c>
      <c r="GK65" s="49" t="str">
        <f t="shared" si="109"/>
        <v/>
      </c>
      <c r="GL65" s="49" t="str">
        <f t="shared" si="109"/>
        <v/>
      </c>
      <c r="GM65" s="49" t="str">
        <f t="shared" si="109"/>
        <v/>
      </c>
      <c r="GN65" s="49" t="str">
        <f t="shared" si="109"/>
        <v/>
      </c>
      <c r="GO65" s="49" t="str">
        <f t="shared" si="109"/>
        <v/>
      </c>
      <c r="GP65" s="49" t="str">
        <f t="shared" si="109"/>
        <v/>
      </c>
      <c r="GQ65" s="49" t="str">
        <f t="shared" si="109"/>
        <v/>
      </c>
      <c r="GR65" s="49" t="str">
        <f t="shared" si="109"/>
        <v/>
      </c>
      <c r="GS65" s="49" t="str">
        <f t="shared" si="109"/>
        <v/>
      </c>
      <c r="GT65" s="49" t="str">
        <f t="shared" si="109"/>
        <v/>
      </c>
      <c r="GU65" s="49" t="str">
        <f t="shared" si="109"/>
        <v/>
      </c>
      <c r="GV65" s="49" t="str">
        <f t="shared" si="109"/>
        <v/>
      </c>
      <c r="GW65" s="49" t="str">
        <f t="shared" si="110"/>
        <v/>
      </c>
      <c r="GX65" s="49" t="str">
        <f t="shared" si="110"/>
        <v/>
      </c>
      <c r="GY65" s="49" t="str">
        <f t="shared" si="110"/>
        <v/>
      </c>
      <c r="GZ65" s="49" t="str">
        <f t="shared" si="110"/>
        <v/>
      </c>
      <c r="HA65" s="49" t="str">
        <f t="shared" si="110"/>
        <v/>
      </c>
      <c r="HB65" s="49" t="str">
        <f t="shared" si="110"/>
        <v/>
      </c>
      <c r="HC65" s="49" t="str">
        <f t="shared" si="110"/>
        <v/>
      </c>
      <c r="HD65" s="49" t="str">
        <f t="shared" si="110"/>
        <v/>
      </c>
      <c r="HE65" s="49" t="str">
        <f t="shared" si="110"/>
        <v/>
      </c>
      <c r="HF65" s="49" t="str">
        <f t="shared" si="110"/>
        <v/>
      </c>
      <c r="HG65" s="49" t="str">
        <f t="shared" si="110"/>
        <v/>
      </c>
      <c r="HH65" s="49" t="str">
        <f t="shared" si="110"/>
        <v/>
      </c>
      <c r="HI65" s="49" t="str">
        <f t="shared" si="110"/>
        <v/>
      </c>
      <c r="HJ65" s="49" t="str">
        <f t="shared" si="110"/>
        <v/>
      </c>
      <c r="HK65" s="49" t="str">
        <f t="shared" si="110"/>
        <v/>
      </c>
      <c r="HL65" s="49" t="str">
        <f t="shared" si="110"/>
        <v/>
      </c>
      <c r="HM65" s="49" t="str">
        <f t="shared" si="111"/>
        <v/>
      </c>
      <c r="HN65" s="49" t="str">
        <f t="shared" si="111"/>
        <v/>
      </c>
      <c r="HO65" s="49" t="str">
        <f t="shared" si="111"/>
        <v/>
      </c>
      <c r="HP65" s="49" t="str">
        <f t="shared" si="77"/>
        <v/>
      </c>
      <c r="HQ65" s="49" t="str">
        <f t="shared" si="77"/>
        <v/>
      </c>
      <c r="HR65" s="49" t="str">
        <f t="shared" si="46"/>
        <v/>
      </c>
      <c r="HS65" s="49" t="str">
        <f t="shared" si="16"/>
        <v/>
      </c>
      <c r="HT65" s="49" t="str">
        <f t="shared" si="16"/>
        <v/>
      </c>
      <c r="HU65" s="49" t="str">
        <f t="shared" si="16"/>
        <v/>
      </c>
      <c r="HV65" s="49" t="str">
        <f t="shared" si="16"/>
        <v/>
      </c>
      <c r="HW65" s="169" t="e">
        <f t="shared" si="106"/>
        <v>#N/A</v>
      </c>
      <c r="HX65" s="169" t="e">
        <f t="shared" si="106"/>
        <v>#N/A</v>
      </c>
      <c r="HY65" s="169" t="e">
        <f t="shared" si="106"/>
        <v>#N/A</v>
      </c>
      <c r="HZ65" s="169" t="e">
        <f t="shared" si="106"/>
        <v>#N/A</v>
      </c>
      <c r="IA65" s="169" t="e">
        <f t="shared" si="138"/>
        <v>#N/A</v>
      </c>
      <c r="IB65" s="169" t="e">
        <f t="shared" si="138"/>
        <v>#N/A</v>
      </c>
      <c r="IC65" s="169" t="e">
        <f t="shared" si="138"/>
        <v>#N/A</v>
      </c>
      <c r="ID65" s="169" t="e">
        <f t="shared" si="138"/>
        <v>#N/A</v>
      </c>
      <c r="IE65" s="169" t="e">
        <f t="shared" si="138"/>
        <v>#N/A</v>
      </c>
      <c r="IF65" s="169" t="e">
        <f t="shared" si="138"/>
        <v>#N/A</v>
      </c>
      <c r="IG65" s="169" t="e">
        <f t="shared" si="138"/>
        <v>#N/A</v>
      </c>
      <c r="IH65" s="169" t="e">
        <f t="shared" si="138"/>
        <v>#N/A</v>
      </c>
      <c r="II65" s="169" t="e">
        <f t="shared" si="138"/>
        <v>#N/A</v>
      </c>
      <c r="IJ65" s="169" t="e">
        <f t="shared" si="138"/>
        <v>#N/A</v>
      </c>
      <c r="IK65" s="169" t="e">
        <f t="shared" si="138"/>
        <v>#N/A</v>
      </c>
      <c r="IL65" s="169" t="e">
        <f t="shared" si="138"/>
        <v>#N/A</v>
      </c>
      <c r="IM65" s="169" t="e">
        <f t="shared" si="138"/>
        <v>#N/A</v>
      </c>
      <c r="IN65" s="169" t="e">
        <f t="shared" si="138"/>
        <v>#N/A</v>
      </c>
      <c r="IO65" s="169" t="e">
        <f t="shared" si="138"/>
        <v>#N/A</v>
      </c>
      <c r="IP65" s="169" t="e">
        <f t="shared" si="112"/>
        <v>#N/A</v>
      </c>
      <c r="IQ65" s="169" t="e">
        <f t="shared" si="112"/>
        <v>#N/A</v>
      </c>
      <c r="IR65" s="169" t="e">
        <f t="shared" si="112"/>
        <v>#N/A</v>
      </c>
      <c r="IS65" s="169" t="e">
        <f t="shared" si="112"/>
        <v>#N/A</v>
      </c>
      <c r="IT65" s="169" t="e">
        <f t="shared" si="112"/>
        <v>#N/A</v>
      </c>
      <c r="IU65" s="169" t="e">
        <f t="shared" si="112"/>
        <v>#N/A</v>
      </c>
      <c r="IV65" s="169" t="e">
        <f t="shared" si="112"/>
        <v>#N/A</v>
      </c>
      <c r="IW65" s="169" t="e">
        <f t="shared" si="112"/>
        <v>#N/A</v>
      </c>
      <c r="IX65" s="169" t="e">
        <f t="shared" si="112"/>
        <v>#N/A</v>
      </c>
      <c r="IY65" s="169" t="e">
        <f t="shared" si="112"/>
        <v>#N/A</v>
      </c>
      <c r="IZ65" s="169" t="e">
        <f t="shared" si="112"/>
        <v>#N/A</v>
      </c>
      <c r="JA65" s="169" t="e">
        <f t="shared" si="112"/>
        <v>#N/A</v>
      </c>
      <c r="JB65" s="169" t="e">
        <f t="shared" si="112"/>
        <v>#N/A</v>
      </c>
      <c r="JC65" s="169" t="e">
        <f t="shared" si="112"/>
        <v>#N/A</v>
      </c>
      <c r="JD65" s="169" t="e">
        <f t="shared" si="112"/>
        <v>#N/A</v>
      </c>
      <c r="JE65" s="169" t="e">
        <f t="shared" si="120"/>
        <v>#N/A</v>
      </c>
      <c r="JF65" s="169" t="e">
        <f t="shared" si="120"/>
        <v>#N/A</v>
      </c>
      <c r="JG65" s="169" t="e">
        <f t="shared" si="120"/>
        <v>#N/A</v>
      </c>
      <c r="JH65" s="169" t="e">
        <f t="shared" si="120"/>
        <v>#N/A</v>
      </c>
      <c r="JI65" s="169" t="e">
        <f t="shared" si="120"/>
        <v>#N/A</v>
      </c>
      <c r="JJ65" s="169" t="e">
        <f t="shared" si="120"/>
        <v>#N/A</v>
      </c>
      <c r="JK65" s="169" t="e">
        <f t="shared" si="120"/>
        <v>#N/A</v>
      </c>
      <c r="JL65" s="169" t="e">
        <f t="shared" si="120"/>
        <v>#N/A</v>
      </c>
      <c r="JM65" s="169" t="e">
        <f t="shared" si="120"/>
        <v>#N/A</v>
      </c>
      <c r="JN65" s="169" t="e">
        <f t="shared" si="120"/>
        <v>#N/A</v>
      </c>
      <c r="JO65" s="169" t="e">
        <f t="shared" si="120"/>
        <v>#N/A</v>
      </c>
      <c r="JP65" s="169" t="e">
        <f t="shared" si="120"/>
        <v>#N/A</v>
      </c>
      <c r="JQ65" s="169" t="e">
        <f t="shared" si="120"/>
        <v>#N/A</v>
      </c>
      <c r="JR65" s="169" t="e">
        <f t="shared" si="120"/>
        <v>#N/A</v>
      </c>
      <c r="JS65" s="169" t="e">
        <f t="shared" si="120"/>
        <v>#N/A</v>
      </c>
      <c r="JT65" s="169" t="e">
        <f t="shared" si="113"/>
        <v>#N/A</v>
      </c>
      <c r="JU65" s="169" t="e">
        <f t="shared" si="113"/>
        <v>#N/A</v>
      </c>
      <c r="JV65" s="169" t="e">
        <f t="shared" si="113"/>
        <v>#N/A</v>
      </c>
      <c r="JW65" s="169" t="e">
        <f t="shared" si="113"/>
        <v>#N/A</v>
      </c>
      <c r="JX65" s="169" t="e">
        <f t="shared" si="113"/>
        <v>#N/A</v>
      </c>
      <c r="JY65" s="169" t="e">
        <f t="shared" si="113"/>
        <v>#N/A</v>
      </c>
      <c r="JZ65" s="169" t="e">
        <f t="shared" si="113"/>
        <v>#N/A</v>
      </c>
      <c r="KA65" s="169" t="e">
        <f t="shared" si="113"/>
        <v>#N/A</v>
      </c>
      <c r="KB65" s="169" t="e">
        <f t="shared" si="113"/>
        <v>#N/A</v>
      </c>
      <c r="KC65" s="169" t="e">
        <f t="shared" si="113"/>
        <v>#N/A</v>
      </c>
      <c r="KD65" s="169" t="e">
        <f t="shared" si="113"/>
        <v>#N/A</v>
      </c>
      <c r="KE65" s="169" t="e">
        <f t="shared" si="113"/>
        <v>#N/A</v>
      </c>
      <c r="KF65" s="169" t="e">
        <f t="shared" si="113"/>
        <v>#N/A</v>
      </c>
      <c r="KG65" s="169" t="e">
        <f t="shared" si="113"/>
        <v>#N/A</v>
      </c>
      <c r="KH65" s="169" t="e">
        <f t="shared" si="113"/>
        <v>#N/A</v>
      </c>
      <c r="KI65" s="169" t="e">
        <f t="shared" si="113"/>
        <v>#N/A</v>
      </c>
      <c r="KJ65" s="169" t="e">
        <f t="shared" si="121"/>
        <v>#N/A</v>
      </c>
      <c r="KK65" s="169" t="e">
        <f t="shared" si="121"/>
        <v>#N/A</v>
      </c>
      <c r="KL65" s="169" t="e">
        <f t="shared" si="121"/>
        <v>#N/A</v>
      </c>
      <c r="KM65" s="169" t="e">
        <f t="shared" si="121"/>
        <v>#N/A</v>
      </c>
      <c r="KN65" s="169" t="e">
        <f t="shared" si="121"/>
        <v>#N/A</v>
      </c>
      <c r="KO65" s="169" t="e">
        <f t="shared" si="121"/>
        <v>#N/A</v>
      </c>
      <c r="KP65" s="169" t="e">
        <f t="shared" si="121"/>
        <v>#N/A</v>
      </c>
      <c r="KQ65" s="169" t="e">
        <f t="shared" si="121"/>
        <v>#N/A</v>
      </c>
      <c r="KR65" s="169" t="e">
        <f t="shared" si="121"/>
        <v>#N/A</v>
      </c>
      <c r="KS65" s="169" t="e">
        <f t="shared" si="121"/>
        <v>#N/A</v>
      </c>
      <c r="KT65" s="169" t="e">
        <f t="shared" si="121"/>
        <v>#N/A</v>
      </c>
      <c r="KU65" s="169" t="e">
        <f t="shared" si="121"/>
        <v>#N/A</v>
      </c>
      <c r="KV65" s="169" t="e">
        <f t="shared" si="121"/>
        <v>#N/A</v>
      </c>
      <c r="KW65" s="169" t="e">
        <f t="shared" si="121"/>
        <v>#N/A</v>
      </c>
      <c r="KX65" s="169" t="e">
        <f t="shared" si="121"/>
        <v>#N/A</v>
      </c>
      <c r="KY65" s="169" t="e">
        <f t="shared" si="121"/>
        <v>#N/A</v>
      </c>
      <c r="KZ65" s="169" t="e">
        <f t="shared" si="114"/>
        <v>#N/A</v>
      </c>
      <c r="LA65" s="169" t="e">
        <f t="shared" si="114"/>
        <v>#N/A</v>
      </c>
      <c r="LB65" s="169" t="e">
        <f t="shared" si="114"/>
        <v>#N/A</v>
      </c>
      <c r="LC65" s="169" t="e">
        <f t="shared" si="114"/>
        <v>#N/A</v>
      </c>
      <c r="LD65" s="169" t="e">
        <f t="shared" si="114"/>
        <v>#N/A</v>
      </c>
      <c r="LE65" s="169" t="e">
        <f t="shared" si="114"/>
        <v>#N/A</v>
      </c>
      <c r="LF65" s="169" t="e">
        <f t="shared" si="114"/>
        <v>#N/A</v>
      </c>
      <c r="LG65" s="169" t="e">
        <f t="shared" si="114"/>
        <v>#N/A</v>
      </c>
      <c r="LH65" s="169" t="e">
        <f t="shared" si="114"/>
        <v>#N/A</v>
      </c>
      <c r="LI65" s="169" t="e">
        <f t="shared" si="114"/>
        <v>#N/A</v>
      </c>
      <c r="LJ65" s="169" t="e">
        <f t="shared" si="114"/>
        <v>#N/A</v>
      </c>
      <c r="LK65" s="169" t="e">
        <f t="shared" si="114"/>
        <v>#N/A</v>
      </c>
      <c r="LL65" s="169" t="e">
        <f t="shared" si="114"/>
        <v>#N/A</v>
      </c>
      <c r="LM65" s="169" t="e">
        <f t="shared" si="114"/>
        <v>#N/A</v>
      </c>
      <c r="LN65" s="169" t="e">
        <f t="shared" si="114"/>
        <v>#N/A</v>
      </c>
      <c r="LO65" s="169" t="e">
        <f t="shared" si="122"/>
        <v>#N/A</v>
      </c>
      <c r="LP65" s="169" t="e">
        <f t="shared" si="122"/>
        <v>#N/A</v>
      </c>
      <c r="LQ65" s="169" t="e">
        <f t="shared" si="123"/>
        <v>#N/A</v>
      </c>
      <c r="LR65" s="169" t="e">
        <f t="shared" si="123"/>
        <v>#N/A</v>
      </c>
      <c r="LS65" s="169" t="e">
        <f t="shared" si="123"/>
        <v>#N/A</v>
      </c>
      <c r="LT65" s="169" t="e">
        <f t="shared" si="123"/>
        <v>#N/A</v>
      </c>
      <c r="LU65" s="169" t="e">
        <f t="shared" si="123"/>
        <v>#N/A</v>
      </c>
      <c r="LV65" s="169" t="e">
        <f t="shared" si="123"/>
        <v>#N/A</v>
      </c>
      <c r="LW65" s="169" t="e">
        <f t="shared" si="123"/>
        <v>#N/A</v>
      </c>
      <c r="LX65" s="169" t="e">
        <f t="shared" si="123"/>
        <v>#N/A</v>
      </c>
      <c r="LY65" s="169" t="e">
        <f t="shared" si="123"/>
        <v>#N/A</v>
      </c>
      <c r="LZ65" s="169" t="e">
        <f t="shared" si="123"/>
        <v>#N/A</v>
      </c>
      <c r="MA65" s="169" t="e">
        <f t="shared" si="123"/>
        <v>#N/A</v>
      </c>
      <c r="MB65" s="169" t="e">
        <f t="shared" si="123"/>
        <v>#N/A</v>
      </c>
      <c r="MC65" s="169" t="e">
        <f t="shared" si="123"/>
        <v>#N/A</v>
      </c>
      <c r="MD65" s="169" t="e">
        <f t="shared" si="123"/>
        <v>#N/A</v>
      </c>
      <c r="ME65" s="169" t="e">
        <f t="shared" si="123"/>
        <v>#N/A</v>
      </c>
      <c r="MF65" s="169" t="e">
        <f t="shared" si="115"/>
        <v>#N/A</v>
      </c>
      <c r="MG65" s="169" t="e">
        <f t="shared" si="115"/>
        <v>#N/A</v>
      </c>
      <c r="MH65" s="169" t="e">
        <f t="shared" si="115"/>
        <v>#N/A</v>
      </c>
      <c r="MI65" s="169" t="e">
        <f t="shared" si="115"/>
        <v>#N/A</v>
      </c>
      <c r="MJ65" s="169" t="e">
        <f t="shared" si="115"/>
        <v>#N/A</v>
      </c>
      <c r="MK65" s="169" t="e">
        <f t="shared" si="115"/>
        <v>#N/A</v>
      </c>
      <c r="ML65" s="169" t="e">
        <f t="shared" si="115"/>
        <v>#N/A</v>
      </c>
      <c r="MM65" s="169" t="e">
        <f t="shared" si="115"/>
        <v>#N/A</v>
      </c>
      <c r="MN65" s="169" t="e">
        <f t="shared" si="115"/>
        <v>#N/A</v>
      </c>
      <c r="MO65" s="169" t="e">
        <f t="shared" si="115"/>
        <v>#N/A</v>
      </c>
      <c r="MP65" s="169" t="e">
        <f t="shared" si="115"/>
        <v>#N/A</v>
      </c>
      <c r="MQ65" s="169" t="e">
        <f t="shared" si="115"/>
        <v>#N/A</v>
      </c>
      <c r="MR65" s="169" t="e">
        <f t="shared" si="115"/>
        <v>#N/A</v>
      </c>
      <c r="MS65" s="169" t="e">
        <f t="shared" si="115"/>
        <v>#N/A</v>
      </c>
      <c r="MT65" s="169" t="e">
        <f t="shared" si="115"/>
        <v>#N/A</v>
      </c>
      <c r="MU65" s="169" t="e">
        <f t="shared" si="115"/>
        <v>#N/A</v>
      </c>
      <c r="MV65" s="169" t="e">
        <f t="shared" si="124"/>
        <v>#N/A</v>
      </c>
      <c r="MW65" s="169" t="e">
        <f t="shared" si="124"/>
        <v>#N/A</v>
      </c>
      <c r="MX65" s="169" t="e">
        <f t="shared" si="124"/>
        <v>#N/A</v>
      </c>
      <c r="MY65" s="169" t="e">
        <f t="shared" si="124"/>
        <v>#N/A</v>
      </c>
      <c r="MZ65" s="169" t="e">
        <f t="shared" si="124"/>
        <v>#N/A</v>
      </c>
      <c r="NA65" s="169" t="e">
        <f t="shared" si="124"/>
        <v>#N/A</v>
      </c>
      <c r="NB65" s="169" t="e">
        <f t="shared" si="124"/>
        <v>#N/A</v>
      </c>
      <c r="NC65" s="169" t="e">
        <f t="shared" si="124"/>
        <v>#N/A</v>
      </c>
      <c r="ND65" s="169" t="e">
        <f t="shared" si="124"/>
        <v>#N/A</v>
      </c>
      <c r="NE65" s="169" t="e">
        <f t="shared" si="124"/>
        <v>#N/A</v>
      </c>
      <c r="NF65" s="169" t="e">
        <f t="shared" si="124"/>
        <v>#N/A</v>
      </c>
      <c r="NG65" s="169" t="e">
        <f t="shared" si="124"/>
        <v>#N/A</v>
      </c>
      <c r="NH65" s="169" t="e">
        <f t="shared" si="124"/>
        <v>#N/A</v>
      </c>
      <c r="NI65" s="169" t="e">
        <f t="shared" si="124"/>
        <v>#N/A</v>
      </c>
      <c r="NJ65" s="169" t="e">
        <f t="shared" si="124"/>
        <v>#N/A</v>
      </c>
      <c r="NK65" s="169" t="e">
        <f t="shared" si="124"/>
        <v>#N/A</v>
      </c>
      <c r="NL65" s="169" t="e">
        <f t="shared" si="116"/>
        <v>#N/A</v>
      </c>
      <c r="NM65" s="169" t="e">
        <f t="shared" si="116"/>
        <v>#N/A</v>
      </c>
      <c r="NN65" s="169" t="e">
        <f t="shared" si="116"/>
        <v>#N/A</v>
      </c>
      <c r="NO65" s="169" t="e">
        <f t="shared" si="116"/>
        <v>#N/A</v>
      </c>
      <c r="NP65" s="169" t="e">
        <f t="shared" si="116"/>
        <v>#N/A</v>
      </c>
      <c r="NQ65" s="169" t="e">
        <f t="shared" si="116"/>
        <v>#N/A</v>
      </c>
      <c r="NR65" s="169" t="e">
        <f t="shared" si="116"/>
        <v>#N/A</v>
      </c>
      <c r="NS65" s="169" t="e">
        <f t="shared" si="116"/>
        <v>#N/A</v>
      </c>
      <c r="NT65" s="169" t="e">
        <f t="shared" si="116"/>
        <v>#N/A</v>
      </c>
      <c r="NU65" s="169" t="e">
        <f t="shared" si="116"/>
        <v>#N/A</v>
      </c>
      <c r="NV65" s="169" t="e">
        <f t="shared" si="116"/>
        <v>#N/A</v>
      </c>
      <c r="NW65" s="169" t="e">
        <f t="shared" si="116"/>
        <v>#N/A</v>
      </c>
      <c r="NX65" s="169" t="e">
        <f t="shared" si="116"/>
        <v>#N/A</v>
      </c>
      <c r="NY65" s="169" t="e">
        <f t="shared" si="116"/>
        <v>#N/A</v>
      </c>
      <c r="NZ65" s="169" t="e">
        <f t="shared" si="116"/>
        <v>#N/A</v>
      </c>
      <c r="OA65" s="169" t="e">
        <f t="shared" si="125"/>
        <v>#N/A</v>
      </c>
      <c r="OB65" s="169" t="e">
        <f t="shared" si="125"/>
        <v>#N/A</v>
      </c>
      <c r="OC65" s="169" t="e">
        <f t="shared" si="126"/>
        <v>#N/A</v>
      </c>
      <c r="OD65" s="169" t="e">
        <f t="shared" si="126"/>
        <v>#N/A</v>
      </c>
      <c r="OE65" s="169" t="e">
        <f t="shared" si="126"/>
        <v>#N/A</v>
      </c>
      <c r="OF65" s="169" t="e">
        <f t="shared" si="126"/>
        <v>#N/A</v>
      </c>
      <c r="OG65" s="169" t="e">
        <f t="shared" si="126"/>
        <v>#N/A</v>
      </c>
      <c r="OH65" s="169" t="e">
        <f t="shared" si="126"/>
        <v>#N/A</v>
      </c>
      <c r="OI65" s="169" t="e">
        <f t="shared" si="126"/>
        <v>#N/A</v>
      </c>
      <c r="OJ65" s="169" t="e">
        <f t="shared" si="126"/>
        <v>#N/A</v>
      </c>
      <c r="OK65" s="169" t="e">
        <f t="shared" si="126"/>
        <v>#N/A</v>
      </c>
      <c r="OL65" s="169" t="e">
        <f t="shared" si="126"/>
        <v>#N/A</v>
      </c>
      <c r="OM65" s="169" t="e">
        <f t="shared" si="126"/>
        <v>#N/A</v>
      </c>
      <c r="ON65" s="169" t="e">
        <f t="shared" si="126"/>
        <v>#N/A</v>
      </c>
      <c r="OO65" s="169" t="e">
        <f t="shared" si="126"/>
        <v>#N/A</v>
      </c>
      <c r="OP65" s="169" t="e">
        <f t="shared" si="126"/>
        <v>#N/A</v>
      </c>
      <c r="OQ65" s="169" t="e">
        <f t="shared" si="126"/>
        <v>#N/A</v>
      </c>
      <c r="OR65" s="169" t="e">
        <f t="shared" si="117"/>
        <v>#N/A</v>
      </c>
      <c r="OS65" s="169" t="e">
        <f t="shared" si="117"/>
        <v>#N/A</v>
      </c>
      <c r="OT65" s="169" t="e">
        <f t="shared" si="117"/>
        <v>#N/A</v>
      </c>
      <c r="OU65" s="169" t="e">
        <f t="shared" si="117"/>
        <v>#N/A</v>
      </c>
      <c r="OV65" s="169" t="e">
        <f t="shared" si="117"/>
        <v>#N/A</v>
      </c>
      <c r="OW65" s="169" t="e">
        <f t="shared" si="117"/>
        <v>#N/A</v>
      </c>
      <c r="OX65" s="169" t="e">
        <f t="shared" si="117"/>
        <v>#N/A</v>
      </c>
      <c r="OY65" s="169" t="e">
        <f t="shared" si="117"/>
        <v>#N/A</v>
      </c>
      <c r="OZ65" s="169" t="e">
        <f t="shared" si="117"/>
        <v>#N/A</v>
      </c>
      <c r="PA65" s="169" t="e">
        <f t="shared" si="117"/>
        <v>#N/A</v>
      </c>
      <c r="PB65" s="169" t="e">
        <f t="shared" si="117"/>
        <v>#N/A</v>
      </c>
      <c r="PC65" s="169" t="e">
        <f t="shared" si="117"/>
        <v>#N/A</v>
      </c>
      <c r="PD65" s="169" t="e">
        <f t="shared" si="117"/>
        <v>#N/A</v>
      </c>
      <c r="PE65" s="169" t="e">
        <f t="shared" si="117"/>
        <v>#N/A</v>
      </c>
      <c r="PF65" s="169" t="e">
        <f t="shared" si="117"/>
        <v>#N/A</v>
      </c>
      <c r="PG65" s="169" t="e">
        <f t="shared" si="117"/>
        <v>#N/A</v>
      </c>
      <c r="PH65" s="169" t="e">
        <f t="shared" si="127"/>
        <v>#N/A</v>
      </c>
      <c r="PI65" s="169" t="e">
        <f t="shared" si="127"/>
        <v>#N/A</v>
      </c>
      <c r="PJ65" s="169" t="e">
        <f t="shared" si="127"/>
        <v>#N/A</v>
      </c>
      <c r="PK65" s="169" t="e">
        <f t="shared" si="127"/>
        <v>#N/A</v>
      </c>
      <c r="PL65" s="169" t="e">
        <f t="shared" si="127"/>
        <v>#N/A</v>
      </c>
      <c r="PM65" s="169" t="e">
        <f t="shared" si="127"/>
        <v>#N/A</v>
      </c>
      <c r="PN65" s="169" t="e">
        <f t="shared" si="127"/>
        <v>#N/A</v>
      </c>
      <c r="PO65" s="169" t="e">
        <f t="shared" si="127"/>
        <v>#N/A</v>
      </c>
    </row>
    <row r="66" spans="1:431" hidden="1" x14ac:dyDescent="0.75">
      <c r="A66" s="390"/>
      <c r="B66" s="396" t="str">
        <f>IF($R66="","",ROUND(_xlfn.NORM.INV(ABS(VLOOKUP($T$1,VLookups!$A$43:$B$44,2,FALSE)-B$2),$N66,$R66),0))</f>
        <v/>
      </c>
      <c r="C66" s="403" t="str">
        <f t="shared" si="96"/>
        <v/>
      </c>
      <c r="D66" s="404" t="str">
        <f t="shared" si="97"/>
        <v/>
      </c>
      <c r="E66" s="109"/>
      <c r="F66" s="117"/>
      <c r="G66" s="122" t="str">
        <f t="shared" si="32"/>
        <v/>
      </c>
      <c r="H66" s="95"/>
      <c r="I66" s="122" t="str">
        <f t="shared" si="33"/>
        <v/>
      </c>
      <c r="J66" s="117"/>
      <c r="K66" s="110"/>
      <c r="L66" s="124" t="str">
        <f t="shared" si="0"/>
        <v/>
      </c>
      <c r="M66" s="124" t="str">
        <f t="shared" si="1"/>
        <v/>
      </c>
      <c r="N66" s="73" t="str">
        <f t="shared" si="34"/>
        <v/>
      </c>
      <c r="O66" s="23"/>
      <c r="P66" s="57"/>
      <c r="Q66" s="280"/>
      <c r="R66" s="74" t="str">
        <f>IF(AND(G66&gt;0,H66&gt;0,I66&gt;0),IF(ISBLANK(Q66),IF(ISBLANK(O66),"",(I66-G66)*VLOOKUP(O66,VLookups!$A$4:$B$13,2,FALSE)),Q66),"")</f>
        <v/>
      </c>
      <c r="S66" s="75" t="str">
        <f t="shared" si="2"/>
        <v/>
      </c>
      <c r="T66" s="95"/>
      <c r="U66" s="270" t="str">
        <f>IF(AND(T66&gt;0,H66&gt;0,NOT(R66="")),ABS(VLOOKUP($T$1,VLookups!$A$43:$B$44,2,FALSE)-_xlfn.NORM.DIST(T66,N66,R66,TRUE)),"")</f>
        <v/>
      </c>
      <c r="V66" s="94" t="str">
        <f>IF(AND($G66&gt;0,$H66&gt;0,$I66&gt;0,NOT(ISBLANK($O66))),_xlfn.NORM.INV(ABS(VLOOKUP($T$1,VLookups!$A$43:$B$44,2,FALSE)-V$3),$N66,$R66),"")</f>
        <v/>
      </c>
      <c r="W66" s="93" t="str">
        <f>IF(AND($G66&gt;0,$H66&gt;0,$I66&gt;0,NOT(ISBLANK($O66))),_xlfn.NORM.INV(ABS(VLOOKUP($T$1,VLookups!$A$43:$B$44,2,FALSE)-W$3),$N66,$R66),"")</f>
        <v/>
      </c>
      <c r="X66" s="94" t="str">
        <f>IF(AND($G66&gt;0,$H66&gt;0,$I66&gt;0,NOT(ISBLANK($O66))),_xlfn.NORM.INV(ABS(VLOOKUP($T$1,VLookups!$A$43:$B$44,2,FALSE)-X$3),$N66,$R66),"")</f>
        <v/>
      </c>
      <c r="Y66" s="93" t="str">
        <f>IF(AND($G66&gt;0,$H66&gt;0,$I66&gt;0,NOT(ISBLANK($O66))),_xlfn.NORM.INV(ABS(VLOOKUP($T$1,VLookups!$A$43:$B$44,2,FALSE)-Y$3),$N66,$R66),"")</f>
        <v/>
      </c>
      <c r="Z66" s="94" t="str">
        <f>IF(AND($G66&gt;0,$H66&gt;0,$I66&gt;0,NOT(ISBLANK($O66))),_xlfn.NORM.INV(ABS(VLOOKUP($T$1,VLookups!$A$43:$B$44,2,FALSE)-Z$3),$N66,$R66),"")</f>
        <v/>
      </c>
      <c r="AA66" s="93" t="str">
        <f>IF(AND($G66&gt;0,$H66&gt;0,$I66&gt;0,NOT(ISBLANK($O66))),_xlfn.NORM.INV(ABS(VLOOKUP($T$1,VLookups!$A$43:$B$44,2,FALSE)-AA$3),$N66,$R66),"")</f>
        <v/>
      </c>
      <c r="AB66" s="5"/>
      <c r="AC66" s="168" t="str">
        <f t="shared" si="35"/>
        <v/>
      </c>
      <c r="AD66" s="49" t="str">
        <f t="shared" si="137"/>
        <v/>
      </c>
      <c r="AE66" s="49" t="str">
        <f t="shared" si="137"/>
        <v/>
      </c>
      <c r="AF66" s="49" t="str">
        <f t="shared" si="137"/>
        <v/>
      </c>
      <c r="AG66" s="49" t="str">
        <f t="shared" si="137"/>
        <v/>
      </c>
      <c r="AH66" s="49" t="str">
        <f t="shared" si="137"/>
        <v/>
      </c>
      <c r="AI66" s="49" t="str">
        <f t="shared" si="137"/>
        <v/>
      </c>
      <c r="AJ66" s="49" t="str">
        <f t="shared" si="137"/>
        <v/>
      </c>
      <c r="AK66" s="49" t="str">
        <f t="shared" si="137"/>
        <v/>
      </c>
      <c r="AL66" s="49" t="str">
        <f t="shared" si="137"/>
        <v/>
      </c>
      <c r="AM66" s="49" t="str">
        <f t="shared" si="137"/>
        <v/>
      </c>
      <c r="AN66" s="49" t="str">
        <f t="shared" si="137"/>
        <v/>
      </c>
      <c r="AO66" s="49" t="str">
        <f t="shared" si="137"/>
        <v/>
      </c>
      <c r="AP66" s="49" t="str">
        <f t="shared" si="137"/>
        <v/>
      </c>
      <c r="AQ66" s="49" t="str">
        <f t="shared" si="137"/>
        <v/>
      </c>
      <c r="AR66" s="49" t="str">
        <f t="shared" si="137"/>
        <v/>
      </c>
      <c r="AS66" s="49" t="str">
        <f t="shared" si="137"/>
        <v/>
      </c>
      <c r="AT66" s="49" t="str">
        <f t="shared" si="133"/>
        <v/>
      </c>
      <c r="AU66" s="49" t="str">
        <f t="shared" si="133"/>
        <v/>
      </c>
      <c r="AV66" s="49" t="str">
        <f t="shared" si="133"/>
        <v/>
      </c>
      <c r="AW66" s="49" t="str">
        <f t="shared" si="133"/>
        <v/>
      </c>
      <c r="AX66" s="49" t="str">
        <f t="shared" si="133"/>
        <v/>
      </c>
      <c r="AY66" s="49" t="str">
        <f t="shared" si="133"/>
        <v/>
      </c>
      <c r="AZ66" s="49" t="str">
        <f t="shared" si="133"/>
        <v/>
      </c>
      <c r="BA66" s="49" t="str">
        <f t="shared" si="133"/>
        <v/>
      </c>
      <c r="BB66" s="49" t="str">
        <f t="shared" si="133"/>
        <v/>
      </c>
      <c r="BC66" s="49" t="str">
        <f t="shared" si="133"/>
        <v/>
      </c>
      <c r="BD66" s="49" t="str">
        <f t="shared" si="133"/>
        <v/>
      </c>
      <c r="BE66" s="49" t="str">
        <f t="shared" si="133"/>
        <v/>
      </c>
      <c r="BF66" s="49" t="str">
        <f t="shared" si="133"/>
        <v/>
      </c>
      <c r="BG66" s="49" t="str">
        <f t="shared" si="133"/>
        <v/>
      </c>
      <c r="BH66" s="49" t="str">
        <f t="shared" si="133"/>
        <v/>
      </c>
      <c r="BI66" s="49" t="str">
        <f t="shared" si="134"/>
        <v/>
      </c>
      <c r="BJ66" s="49" t="str">
        <f t="shared" si="134"/>
        <v/>
      </c>
      <c r="BK66" s="49" t="str">
        <f t="shared" si="134"/>
        <v/>
      </c>
      <c r="BL66" s="49" t="str">
        <f t="shared" si="134"/>
        <v/>
      </c>
      <c r="BM66" s="49" t="str">
        <f t="shared" si="134"/>
        <v/>
      </c>
      <c r="BN66" s="49" t="str">
        <f t="shared" si="134"/>
        <v/>
      </c>
      <c r="BO66" s="49" t="str">
        <f t="shared" si="134"/>
        <v/>
      </c>
      <c r="BP66" s="49" t="str">
        <f t="shared" si="134"/>
        <v/>
      </c>
      <c r="BQ66" s="49" t="str">
        <f t="shared" si="134"/>
        <v/>
      </c>
      <c r="BR66" s="49" t="str">
        <f t="shared" si="134"/>
        <v/>
      </c>
      <c r="BS66" s="49" t="str">
        <f t="shared" si="134"/>
        <v/>
      </c>
      <c r="BT66" s="49" t="str">
        <f t="shared" si="134"/>
        <v/>
      </c>
      <c r="BU66" s="49" t="str">
        <f t="shared" si="134"/>
        <v/>
      </c>
      <c r="BV66" s="49" t="str">
        <f t="shared" si="134"/>
        <v/>
      </c>
      <c r="BW66" s="49" t="str">
        <f t="shared" si="134"/>
        <v/>
      </c>
      <c r="BX66" s="49" t="str">
        <f t="shared" si="134"/>
        <v/>
      </c>
      <c r="BY66" s="49" t="str">
        <f t="shared" si="131"/>
        <v/>
      </c>
      <c r="BZ66" s="49" t="str">
        <f t="shared" si="131"/>
        <v/>
      </c>
      <c r="CA66" s="49" t="str">
        <f t="shared" si="131"/>
        <v/>
      </c>
      <c r="CB66" s="49" t="str">
        <f t="shared" si="131"/>
        <v/>
      </c>
      <c r="CC66" s="49" t="str">
        <f t="shared" si="131"/>
        <v/>
      </c>
      <c r="CD66" s="49" t="str">
        <f t="shared" si="131"/>
        <v/>
      </c>
      <c r="CE66" s="49" t="str">
        <f t="shared" si="131"/>
        <v/>
      </c>
      <c r="CF66" s="49" t="str">
        <f t="shared" si="131"/>
        <v/>
      </c>
      <c r="CG66" s="49" t="str">
        <f t="shared" si="131"/>
        <v/>
      </c>
      <c r="CH66" s="49" t="str">
        <f t="shared" si="131"/>
        <v/>
      </c>
      <c r="CI66" s="49" t="str">
        <f t="shared" si="131"/>
        <v/>
      </c>
      <c r="CJ66" s="49" t="str">
        <f t="shared" si="131"/>
        <v/>
      </c>
      <c r="CK66" s="49" t="str">
        <f t="shared" si="131"/>
        <v/>
      </c>
      <c r="CL66" s="49" t="str">
        <f t="shared" si="131"/>
        <v/>
      </c>
      <c r="CM66" s="49" t="str">
        <f t="shared" si="131"/>
        <v/>
      </c>
      <c r="CN66" s="49" t="str">
        <f t="shared" si="135"/>
        <v/>
      </c>
      <c r="CO66" s="49" t="str">
        <f t="shared" si="135"/>
        <v/>
      </c>
      <c r="CP66" s="49" t="str">
        <f t="shared" si="135"/>
        <v/>
      </c>
      <c r="CQ66" s="49" t="str">
        <f t="shared" si="135"/>
        <v/>
      </c>
      <c r="CR66" s="49" t="str">
        <f t="shared" si="135"/>
        <v/>
      </c>
      <c r="CS66" s="49" t="str">
        <f t="shared" si="135"/>
        <v/>
      </c>
      <c r="CT66" s="49" t="str">
        <f t="shared" si="135"/>
        <v/>
      </c>
      <c r="CU66" s="49" t="str">
        <f t="shared" si="135"/>
        <v/>
      </c>
      <c r="CV66" s="49" t="str">
        <f t="shared" si="135"/>
        <v/>
      </c>
      <c r="CW66" s="49" t="str">
        <f t="shared" si="135"/>
        <v/>
      </c>
      <c r="CX66" s="49" t="str">
        <f t="shared" si="135"/>
        <v/>
      </c>
      <c r="CY66" s="49" t="str">
        <f t="shared" si="135"/>
        <v/>
      </c>
      <c r="CZ66" s="49" t="str">
        <f t="shared" si="135"/>
        <v/>
      </c>
      <c r="DA66" s="49" t="str">
        <f t="shared" si="135"/>
        <v/>
      </c>
      <c r="DB66" s="49" t="str">
        <f t="shared" si="135"/>
        <v/>
      </c>
      <c r="DC66" s="49" t="str">
        <f t="shared" si="135"/>
        <v/>
      </c>
      <c r="DD66" s="49" t="str">
        <f t="shared" si="136"/>
        <v/>
      </c>
      <c r="DE66" s="49" t="str">
        <f t="shared" si="136"/>
        <v/>
      </c>
      <c r="DF66" s="49" t="str">
        <f t="shared" si="136"/>
        <v/>
      </c>
      <c r="DG66" s="49" t="str">
        <f t="shared" si="136"/>
        <v/>
      </c>
      <c r="DH66" s="49" t="str">
        <f t="shared" si="136"/>
        <v/>
      </c>
      <c r="DI66" s="49" t="str">
        <f t="shared" si="136"/>
        <v/>
      </c>
      <c r="DJ66" s="49" t="str">
        <f t="shared" si="136"/>
        <v/>
      </c>
      <c r="DK66" s="49" t="str">
        <f t="shared" si="136"/>
        <v/>
      </c>
      <c r="DL66" s="49" t="str">
        <f t="shared" si="136"/>
        <v/>
      </c>
      <c r="DM66" s="49" t="str">
        <f t="shared" si="136"/>
        <v/>
      </c>
      <c r="DN66" s="49" t="str">
        <f t="shared" si="136"/>
        <v/>
      </c>
      <c r="DO66" s="49" t="str">
        <f t="shared" si="136"/>
        <v/>
      </c>
      <c r="DP66" s="49" t="str">
        <f t="shared" si="136"/>
        <v/>
      </c>
      <c r="DQ66" s="49" t="str">
        <f t="shared" si="136"/>
        <v/>
      </c>
      <c r="DR66" s="49" t="str">
        <f t="shared" si="136"/>
        <v/>
      </c>
      <c r="DS66" s="49" t="str">
        <f t="shared" si="136"/>
        <v/>
      </c>
      <c r="DT66" s="49" t="str">
        <f t="shared" si="132"/>
        <v/>
      </c>
      <c r="DU66" s="49" t="str">
        <f t="shared" si="132"/>
        <v/>
      </c>
      <c r="DV66" s="49" t="str">
        <f t="shared" si="132"/>
        <v/>
      </c>
      <c r="DW66" s="49" t="str">
        <f t="shared" si="132"/>
        <v/>
      </c>
      <c r="DX66" s="49" t="str">
        <f t="shared" si="132"/>
        <v/>
      </c>
      <c r="DY66" s="49" t="str">
        <f t="shared" si="132"/>
        <v/>
      </c>
      <c r="DZ66" s="183" t="str">
        <f t="shared" si="37"/>
        <v/>
      </c>
      <c r="EA66" s="49" t="str">
        <f t="shared" si="129"/>
        <v/>
      </c>
      <c r="EB66" s="49" t="str">
        <f t="shared" si="129"/>
        <v/>
      </c>
      <c r="EC66" s="49" t="str">
        <f t="shared" si="129"/>
        <v/>
      </c>
      <c r="ED66" s="49" t="str">
        <f t="shared" si="129"/>
        <v/>
      </c>
      <c r="EE66" s="49" t="str">
        <f t="shared" si="129"/>
        <v/>
      </c>
      <c r="EF66" s="49" t="str">
        <f t="shared" si="129"/>
        <v/>
      </c>
      <c r="EG66" s="49" t="str">
        <f t="shared" si="129"/>
        <v/>
      </c>
      <c r="EH66" s="49" t="str">
        <f t="shared" si="129"/>
        <v/>
      </c>
      <c r="EI66" s="49" t="str">
        <f t="shared" si="129"/>
        <v/>
      </c>
      <c r="EJ66" s="49" t="str">
        <f t="shared" si="129"/>
        <v/>
      </c>
      <c r="EK66" s="49" t="str">
        <f t="shared" si="129"/>
        <v/>
      </c>
      <c r="EL66" s="49" t="str">
        <f t="shared" si="129"/>
        <v/>
      </c>
      <c r="EM66" s="49" t="str">
        <f t="shared" si="129"/>
        <v/>
      </c>
      <c r="EN66" s="49" t="str">
        <f t="shared" si="129"/>
        <v/>
      </c>
      <c r="EO66" s="49" t="str">
        <f t="shared" si="129"/>
        <v/>
      </c>
      <c r="EP66" s="49" t="str">
        <f t="shared" si="129"/>
        <v/>
      </c>
      <c r="EQ66" s="49" t="str">
        <f t="shared" si="130"/>
        <v/>
      </c>
      <c r="ER66" s="49" t="str">
        <f t="shared" si="130"/>
        <v/>
      </c>
      <c r="ES66" s="49" t="str">
        <f t="shared" si="130"/>
        <v/>
      </c>
      <c r="ET66" s="49" t="str">
        <f t="shared" si="130"/>
        <v/>
      </c>
      <c r="EU66" s="49" t="str">
        <f t="shared" si="130"/>
        <v/>
      </c>
      <c r="EV66" s="49" t="str">
        <f t="shared" si="130"/>
        <v/>
      </c>
      <c r="EW66" s="49" t="str">
        <f t="shared" si="130"/>
        <v/>
      </c>
      <c r="EX66" s="49" t="str">
        <f t="shared" si="130"/>
        <v/>
      </c>
      <c r="EY66" s="49" t="str">
        <f t="shared" si="130"/>
        <v/>
      </c>
      <c r="EZ66" s="49" t="str">
        <f t="shared" si="130"/>
        <v/>
      </c>
      <c r="FA66" s="49" t="str">
        <f t="shared" si="130"/>
        <v/>
      </c>
      <c r="FB66" s="49" t="str">
        <f t="shared" si="130"/>
        <v/>
      </c>
      <c r="FC66" s="49" t="str">
        <f t="shared" si="130"/>
        <v/>
      </c>
      <c r="FD66" s="49" t="str">
        <f t="shared" si="130"/>
        <v/>
      </c>
      <c r="FE66" s="49" t="str">
        <f t="shared" si="128"/>
        <v/>
      </c>
      <c r="FF66" s="49" t="str">
        <f t="shared" si="119"/>
        <v/>
      </c>
      <c r="FG66" s="49" t="str">
        <f t="shared" si="119"/>
        <v/>
      </c>
      <c r="FH66" s="49" t="str">
        <f t="shared" si="119"/>
        <v/>
      </c>
      <c r="FI66" s="49" t="str">
        <f t="shared" si="119"/>
        <v/>
      </c>
      <c r="FJ66" s="49" t="str">
        <f t="shared" si="119"/>
        <v/>
      </c>
      <c r="FK66" s="49" t="str">
        <f t="shared" si="119"/>
        <v/>
      </c>
      <c r="FL66" s="49" t="str">
        <f t="shared" si="119"/>
        <v/>
      </c>
      <c r="FM66" s="49" t="str">
        <f t="shared" si="119"/>
        <v/>
      </c>
      <c r="FN66" s="49" t="str">
        <f t="shared" si="119"/>
        <v/>
      </c>
      <c r="FO66" s="49" t="str">
        <f t="shared" si="119"/>
        <v/>
      </c>
      <c r="FP66" s="49" t="str">
        <f t="shared" si="119"/>
        <v/>
      </c>
      <c r="FQ66" s="49" t="str">
        <f t="shared" si="108"/>
        <v/>
      </c>
      <c r="FR66" s="49" t="str">
        <f t="shared" si="108"/>
        <v/>
      </c>
      <c r="FS66" s="49" t="str">
        <f t="shared" si="108"/>
        <v/>
      </c>
      <c r="FT66" s="49" t="str">
        <f t="shared" si="108"/>
        <v/>
      </c>
      <c r="FU66" s="49" t="str">
        <f t="shared" si="108"/>
        <v/>
      </c>
      <c r="FV66" s="49" t="str">
        <f t="shared" si="108"/>
        <v/>
      </c>
      <c r="FW66" s="49" t="str">
        <f t="shared" si="108"/>
        <v/>
      </c>
      <c r="FX66" s="49" t="str">
        <f t="shared" si="108"/>
        <v/>
      </c>
      <c r="FY66" s="49" t="str">
        <f t="shared" si="108"/>
        <v/>
      </c>
      <c r="FZ66" s="49" t="str">
        <f t="shared" si="108"/>
        <v/>
      </c>
      <c r="GA66" s="49" t="str">
        <f t="shared" si="108"/>
        <v/>
      </c>
      <c r="GB66" s="49" t="str">
        <f t="shared" si="108"/>
        <v/>
      </c>
      <c r="GC66" s="49" t="str">
        <f t="shared" si="108"/>
        <v/>
      </c>
      <c r="GD66" s="49" t="str">
        <f t="shared" si="108"/>
        <v/>
      </c>
      <c r="GE66" s="49" t="str">
        <f t="shared" si="108"/>
        <v/>
      </c>
      <c r="GF66" s="49" t="str">
        <f t="shared" si="108"/>
        <v/>
      </c>
      <c r="GG66" s="49" t="str">
        <f t="shared" si="109"/>
        <v/>
      </c>
      <c r="GH66" s="49" t="str">
        <f t="shared" si="109"/>
        <v/>
      </c>
      <c r="GI66" s="49" t="str">
        <f t="shared" si="109"/>
        <v/>
      </c>
      <c r="GJ66" s="49" t="str">
        <f t="shared" si="109"/>
        <v/>
      </c>
      <c r="GK66" s="49" t="str">
        <f t="shared" si="109"/>
        <v/>
      </c>
      <c r="GL66" s="49" t="str">
        <f t="shared" si="109"/>
        <v/>
      </c>
      <c r="GM66" s="49" t="str">
        <f t="shared" si="109"/>
        <v/>
      </c>
      <c r="GN66" s="49" t="str">
        <f t="shared" si="109"/>
        <v/>
      </c>
      <c r="GO66" s="49" t="str">
        <f t="shared" si="109"/>
        <v/>
      </c>
      <c r="GP66" s="49" t="str">
        <f t="shared" si="109"/>
        <v/>
      </c>
      <c r="GQ66" s="49" t="str">
        <f t="shared" si="109"/>
        <v/>
      </c>
      <c r="GR66" s="49" t="str">
        <f t="shared" si="109"/>
        <v/>
      </c>
      <c r="GS66" s="49" t="str">
        <f t="shared" si="109"/>
        <v/>
      </c>
      <c r="GT66" s="49" t="str">
        <f t="shared" si="109"/>
        <v/>
      </c>
      <c r="GU66" s="49" t="str">
        <f t="shared" si="109"/>
        <v/>
      </c>
      <c r="GV66" s="49" t="str">
        <f t="shared" si="109"/>
        <v/>
      </c>
      <c r="GW66" s="49" t="str">
        <f t="shared" si="110"/>
        <v/>
      </c>
      <c r="GX66" s="49" t="str">
        <f t="shared" si="110"/>
        <v/>
      </c>
      <c r="GY66" s="49" t="str">
        <f t="shared" si="110"/>
        <v/>
      </c>
      <c r="GZ66" s="49" t="str">
        <f t="shared" si="110"/>
        <v/>
      </c>
      <c r="HA66" s="49" t="str">
        <f t="shared" si="110"/>
        <v/>
      </c>
      <c r="HB66" s="49" t="str">
        <f t="shared" si="110"/>
        <v/>
      </c>
      <c r="HC66" s="49" t="str">
        <f t="shared" si="110"/>
        <v/>
      </c>
      <c r="HD66" s="49" t="str">
        <f t="shared" si="110"/>
        <v/>
      </c>
      <c r="HE66" s="49" t="str">
        <f t="shared" si="110"/>
        <v/>
      </c>
      <c r="HF66" s="49" t="str">
        <f t="shared" si="110"/>
        <v/>
      </c>
      <c r="HG66" s="49" t="str">
        <f t="shared" si="110"/>
        <v/>
      </c>
      <c r="HH66" s="49" t="str">
        <f t="shared" si="110"/>
        <v/>
      </c>
      <c r="HI66" s="49" t="str">
        <f t="shared" si="110"/>
        <v/>
      </c>
      <c r="HJ66" s="49" t="str">
        <f t="shared" si="110"/>
        <v/>
      </c>
      <c r="HK66" s="49" t="str">
        <f t="shared" si="110"/>
        <v/>
      </c>
      <c r="HL66" s="49" t="str">
        <f t="shared" si="110"/>
        <v/>
      </c>
      <c r="HM66" s="49" t="str">
        <f t="shared" si="111"/>
        <v/>
      </c>
      <c r="HN66" s="49" t="str">
        <f t="shared" si="111"/>
        <v/>
      </c>
      <c r="HO66" s="49" t="str">
        <f t="shared" si="111"/>
        <v/>
      </c>
      <c r="HP66" s="49" t="str">
        <f t="shared" si="77"/>
        <v/>
      </c>
      <c r="HQ66" s="49" t="str">
        <f t="shared" si="77"/>
        <v/>
      </c>
      <c r="HR66" s="49" t="str">
        <f t="shared" si="46"/>
        <v/>
      </c>
      <c r="HS66" s="49" t="str">
        <f t="shared" si="16"/>
        <v/>
      </c>
      <c r="HT66" s="49" t="str">
        <f t="shared" si="16"/>
        <v/>
      </c>
      <c r="HU66" s="49" t="str">
        <f t="shared" si="16"/>
        <v/>
      </c>
      <c r="HV66" s="49" t="str">
        <f t="shared" si="16"/>
        <v/>
      </c>
      <c r="HW66" s="169" t="e">
        <f t="shared" si="106"/>
        <v>#N/A</v>
      </c>
      <c r="HX66" s="169" t="e">
        <f t="shared" si="106"/>
        <v>#N/A</v>
      </c>
      <c r="HY66" s="169" t="e">
        <f t="shared" si="106"/>
        <v>#N/A</v>
      </c>
      <c r="HZ66" s="169" t="e">
        <f t="shared" si="106"/>
        <v>#N/A</v>
      </c>
      <c r="IA66" s="169" t="e">
        <f t="shared" si="138"/>
        <v>#N/A</v>
      </c>
      <c r="IB66" s="169" t="e">
        <f t="shared" si="138"/>
        <v>#N/A</v>
      </c>
      <c r="IC66" s="169" t="e">
        <f t="shared" si="138"/>
        <v>#N/A</v>
      </c>
      <c r="ID66" s="169" t="e">
        <f t="shared" si="138"/>
        <v>#N/A</v>
      </c>
      <c r="IE66" s="169" t="e">
        <f t="shared" si="138"/>
        <v>#N/A</v>
      </c>
      <c r="IF66" s="169" t="e">
        <f t="shared" si="138"/>
        <v>#N/A</v>
      </c>
      <c r="IG66" s="169" t="e">
        <f t="shared" si="138"/>
        <v>#N/A</v>
      </c>
      <c r="IH66" s="169" t="e">
        <f t="shared" si="138"/>
        <v>#N/A</v>
      </c>
      <c r="II66" s="169" t="e">
        <f t="shared" si="138"/>
        <v>#N/A</v>
      </c>
      <c r="IJ66" s="169" t="e">
        <f t="shared" si="138"/>
        <v>#N/A</v>
      </c>
      <c r="IK66" s="169" t="e">
        <f t="shared" si="138"/>
        <v>#N/A</v>
      </c>
      <c r="IL66" s="169" t="e">
        <f t="shared" si="138"/>
        <v>#N/A</v>
      </c>
      <c r="IM66" s="169" t="e">
        <f t="shared" si="138"/>
        <v>#N/A</v>
      </c>
      <c r="IN66" s="169" t="e">
        <f t="shared" si="138"/>
        <v>#N/A</v>
      </c>
      <c r="IO66" s="169" t="e">
        <f t="shared" si="138"/>
        <v>#N/A</v>
      </c>
      <c r="IP66" s="169" t="e">
        <f t="shared" si="112"/>
        <v>#N/A</v>
      </c>
      <c r="IQ66" s="169" t="e">
        <f t="shared" si="112"/>
        <v>#N/A</v>
      </c>
      <c r="IR66" s="169" t="e">
        <f t="shared" si="112"/>
        <v>#N/A</v>
      </c>
      <c r="IS66" s="169" t="e">
        <f t="shared" si="112"/>
        <v>#N/A</v>
      </c>
      <c r="IT66" s="169" t="e">
        <f t="shared" si="112"/>
        <v>#N/A</v>
      </c>
      <c r="IU66" s="169" t="e">
        <f t="shared" si="112"/>
        <v>#N/A</v>
      </c>
      <c r="IV66" s="169" t="e">
        <f t="shared" si="112"/>
        <v>#N/A</v>
      </c>
      <c r="IW66" s="169" t="e">
        <f t="shared" si="112"/>
        <v>#N/A</v>
      </c>
      <c r="IX66" s="169" t="e">
        <f t="shared" si="112"/>
        <v>#N/A</v>
      </c>
      <c r="IY66" s="169" t="e">
        <f t="shared" si="112"/>
        <v>#N/A</v>
      </c>
      <c r="IZ66" s="169" t="e">
        <f t="shared" si="112"/>
        <v>#N/A</v>
      </c>
      <c r="JA66" s="169" t="e">
        <f t="shared" si="112"/>
        <v>#N/A</v>
      </c>
      <c r="JB66" s="169" t="e">
        <f t="shared" si="112"/>
        <v>#N/A</v>
      </c>
      <c r="JC66" s="169" t="e">
        <f t="shared" si="112"/>
        <v>#N/A</v>
      </c>
      <c r="JD66" s="169" t="e">
        <f t="shared" si="112"/>
        <v>#N/A</v>
      </c>
      <c r="JE66" s="169" t="e">
        <f t="shared" si="120"/>
        <v>#N/A</v>
      </c>
      <c r="JF66" s="169" t="e">
        <f t="shared" si="120"/>
        <v>#N/A</v>
      </c>
      <c r="JG66" s="169" t="e">
        <f t="shared" si="120"/>
        <v>#N/A</v>
      </c>
      <c r="JH66" s="169" t="e">
        <f t="shared" si="120"/>
        <v>#N/A</v>
      </c>
      <c r="JI66" s="169" t="e">
        <f t="shared" si="120"/>
        <v>#N/A</v>
      </c>
      <c r="JJ66" s="169" t="e">
        <f t="shared" si="120"/>
        <v>#N/A</v>
      </c>
      <c r="JK66" s="169" t="e">
        <f t="shared" si="120"/>
        <v>#N/A</v>
      </c>
      <c r="JL66" s="169" t="e">
        <f t="shared" si="120"/>
        <v>#N/A</v>
      </c>
      <c r="JM66" s="169" t="e">
        <f t="shared" si="120"/>
        <v>#N/A</v>
      </c>
      <c r="JN66" s="169" t="e">
        <f t="shared" si="120"/>
        <v>#N/A</v>
      </c>
      <c r="JO66" s="169" t="e">
        <f t="shared" si="120"/>
        <v>#N/A</v>
      </c>
      <c r="JP66" s="169" t="e">
        <f t="shared" si="120"/>
        <v>#N/A</v>
      </c>
      <c r="JQ66" s="169" t="e">
        <f t="shared" si="120"/>
        <v>#N/A</v>
      </c>
      <c r="JR66" s="169" t="e">
        <f t="shared" si="120"/>
        <v>#N/A</v>
      </c>
      <c r="JS66" s="169" t="e">
        <f t="shared" si="120"/>
        <v>#N/A</v>
      </c>
      <c r="JT66" s="169" t="e">
        <f t="shared" si="113"/>
        <v>#N/A</v>
      </c>
      <c r="JU66" s="169" t="e">
        <f t="shared" si="113"/>
        <v>#N/A</v>
      </c>
      <c r="JV66" s="169" t="e">
        <f t="shared" si="113"/>
        <v>#N/A</v>
      </c>
      <c r="JW66" s="169" t="e">
        <f t="shared" si="113"/>
        <v>#N/A</v>
      </c>
      <c r="JX66" s="169" t="e">
        <f t="shared" si="113"/>
        <v>#N/A</v>
      </c>
      <c r="JY66" s="169" t="e">
        <f t="shared" si="113"/>
        <v>#N/A</v>
      </c>
      <c r="JZ66" s="169" t="e">
        <f t="shared" si="113"/>
        <v>#N/A</v>
      </c>
      <c r="KA66" s="169" t="e">
        <f t="shared" si="113"/>
        <v>#N/A</v>
      </c>
      <c r="KB66" s="169" t="e">
        <f t="shared" si="113"/>
        <v>#N/A</v>
      </c>
      <c r="KC66" s="169" t="e">
        <f t="shared" si="113"/>
        <v>#N/A</v>
      </c>
      <c r="KD66" s="169" t="e">
        <f t="shared" si="113"/>
        <v>#N/A</v>
      </c>
      <c r="KE66" s="169" t="e">
        <f t="shared" si="113"/>
        <v>#N/A</v>
      </c>
      <c r="KF66" s="169" t="e">
        <f t="shared" si="113"/>
        <v>#N/A</v>
      </c>
      <c r="KG66" s="169" t="e">
        <f t="shared" si="113"/>
        <v>#N/A</v>
      </c>
      <c r="KH66" s="169" t="e">
        <f t="shared" si="113"/>
        <v>#N/A</v>
      </c>
      <c r="KI66" s="169" t="e">
        <f t="shared" si="113"/>
        <v>#N/A</v>
      </c>
      <c r="KJ66" s="169" t="e">
        <f t="shared" si="121"/>
        <v>#N/A</v>
      </c>
      <c r="KK66" s="169" t="e">
        <f t="shared" si="121"/>
        <v>#N/A</v>
      </c>
      <c r="KL66" s="169" t="e">
        <f t="shared" si="121"/>
        <v>#N/A</v>
      </c>
      <c r="KM66" s="169" t="e">
        <f t="shared" si="121"/>
        <v>#N/A</v>
      </c>
      <c r="KN66" s="169" t="e">
        <f t="shared" si="121"/>
        <v>#N/A</v>
      </c>
      <c r="KO66" s="169" t="e">
        <f t="shared" si="121"/>
        <v>#N/A</v>
      </c>
      <c r="KP66" s="169" t="e">
        <f t="shared" si="121"/>
        <v>#N/A</v>
      </c>
      <c r="KQ66" s="169" t="e">
        <f t="shared" si="121"/>
        <v>#N/A</v>
      </c>
      <c r="KR66" s="169" t="e">
        <f t="shared" si="121"/>
        <v>#N/A</v>
      </c>
      <c r="KS66" s="169" t="e">
        <f t="shared" si="121"/>
        <v>#N/A</v>
      </c>
      <c r="KT66" s="169" t="e">
        <f t="shared" si="121"/>
        <v>#N/A</v>
      </c>
      <c r="KU66" s="169" t="e">
        <f t="shared" si="121"/>
        <v>#N/A</v>
      </c>
      <c r="KV66" s="169" t="e">
        <f t="shared" si="121"/>
        <v>#N/A</v>
      </c>
      <c r="KW66" s="169" t="e">
        <f t="shared" si="121"/>
        <v>#N/A</v>
      </c>
      <c r="KX66" s="169" t="e">
        <f t="shared" si="121"/>
        <v>#N/A</v>
      </c>
      <c r="KY66" s="169" t="e">
        <f t="shared" si="121"/>
        <v>#N/A</v>
      </c>
      <c r="KZ66" s="169" t="e">
        <f t="shared" si="114"/>
        <v>#N/A</v>
      </c>
      <c r="LA66" s="169" t="e">
        <f t="shared" si="114"/>
        <v>#N/A</v>
      </c>
      <c r="LB66" s="169" t="e">
        <f t="shared" si="114"/>
        <v>#N/A</v>
      </c>
      <c r="LC66" s="169" t="e">
        <f t="shared" si="114"/>
        <v>#N/A</v>
      </c>
      <c r="LD66" s="169" t="e">
        <f t="shared" si="114"/>
        <v>#N/A</v>
      </c>
      <c r="LE66" s="169" t="e">
        <f t="shared" si="114"/>
        <v>#N/A</v>
      </c>
      <c r="LF66" s="169" t="e">
        <f t="shared" si="114"/>
        <v>#N/A</v>
      </c>
      <c r="LG66" s="169" t="e">
        <f t="shared" si="114"/>
        <v>#N/A</v>
      </c>
      <c r="LH66" s="169" t="e">
        <f t="shared" si="114"/>
        <v>#N/A</v>
      </c>
      <c r="LI66" s="169" t="e">
        <f t="shared" si="114"/>
        <v>#N/A</v>
      </c>
      <c r="LJ66" s="169" t="e">
        <f t="shared" si="114"/>
        <v>#N/A</v>
      </c>
      <c r="LK66" s="169" t="e">
        <f t="shared" si="114"/>
        <v>#N/A</v>
      </c>
      <c r="LL66" s="169" t="e">
        <f t="shared" si="114"/>
        <v>#N/A</v>
      </c>
      <c r="LM66" s="169" t="e">
        <f t="shared" si="114"/>
        <v>#N/A</v>
      </c>
      <c r="LN66" s="169" t="e">
        <f t="shared" si="114"/>
        <v>#N/A</v>
      </c>
      <c r="LO66" s="169" t="e">
        <f t="shared" si="122"/>
        <v>#N/A</v>
      </c>
      <c r="LP66" s="169" t="e">
        <f t="shared" si="122"/>
        <v>#N/A</v>
      </c>
      <c r="LQ66" s="169" t="e">
        <f t="shared" si="123"/>
        <v>#N/A</v>
      </c>
      <c r="LR66" s="169" t="e">
        <f t="shared" si="123"/>
        <v>#N/A</v>
      </c>
      <c r="LS66" s="169" t="e">
        <f t="shared" si="123"/>
        <v>#N/A</v>
      </c>
      <c r="LT66" s="169" t="e">
        <f t="shared" si="123"/>
        <v>#N/A</v>
      </c>
      <c r="LU66" s="169" t="e">
        <f t="shared" si="123"/>
        <v>#N/A</v>
      </c>
      <c r="LV66" s="169" t="e">
        <f t="shared" si="123"/>
        <v>#N/A</v>
      </c>
      <c r="LW66" s="169" t="e">
        <f t="shared" si="123"/>
        <v>#N/A</v>
      </c>
      <c r="LX66" s="169" t="e">
        <f t="shared" si="123"/>
        <v>#N/A</v>
      </c>
      <c r="LY66" s="169" t="e">
        <f t="shared" si="123"/>
        <v>#N/A</v>
      </c>
      <c r="LZ66" s="169" t="e">
        <f t="shared" si="123"/>
        <v>#N/A</v>
      </c>
      <c r="MA66" s="169" t="e">
        <f t="shared" si="123"/>
        <v>#N/A</v>
      </c>
      <c r="MB66" s="169" t="e">
        <f t="shared" si="123"/>
        <v>#N/A</v>
      </c>
      <c r="MC66" s="169" t="e">
        <f t="shared" si="123"/>
        <v>#N/A</v>
      </c>
      <c r="MD66" s="169" t="e">
        <f t="shared" si="123"/>
        <v>#N/A</v>
      </c>
      <c r="ME66" s="169" t="e">
        <f t="shared" si="123"/>
        <v>#N/A</v>
      </c>
      <c r="MF66" s="169" t="e">
        <f t="shared" si="115"/>
        <v>#N/A</v>
      </c>
      <c r="MG66" s="169" t="e">
        <f t="shared" si="115"/>
        <v>#N/A</v>
      </c>
      <c r="MH66" s="169" t="e">
        <f t="shared" si="115"/>
        <v>#N/A</v>
      </c>
      <c r="MI66" s="169" t="e">
        <f t="shared" si="115"/>
        <v>#N/A</v>
      </c>
      <c r="MJ66" s="169" t="e">
        <f t="shared" si="115"/>
        <v>#N/A</v>
      </c>
      <c r="MK66" s="169" t="e">
        <f t="shared" si="115"/>
        <v>#N/A</v>
      </c>
      <c r="ML66" s="169" t="e">
        <f t="shared" si="115"/>
        <v>#N/A</v>
      </c>
      <c r="MM66" s="169" t="e">
        <f t="shared" si="115"/>
        <v>#N/A</v>
      </c>
      <c r="MN66" s="169" t="e">
        <f t="shared" si="115"/>
        <v>#N/A</v>
      </c>
      <c r="MO66" s="169" t="e">
        <f t="shared" si="115"/>
        <v>#N/A</v>
      </c>
      <c r="MP66" s="169" t="e">
        <f t="shared" si="115"/>
        <v>#N/A</v>
      </c>
      <c r="MQ66" s="169" t="e">
        <f t="shared" si="115"/>
        <v>#N/A</v>
      </c>
      <c r="MR66" s="169" t="e">
        <f t="shared" si="115"/>
        <v>#N/A</v>
      </c>
      <c r="MS66" s="169" t="e">
        <f t="shared" si="115"/>
        <v>#N/A</v>
      </c>
      <c r="MT66" s="169" t="e">
        <f t="shared" si="115"/>
        <v>#N/A</v>
      </c>
      <c r="MU66" s="169" t="e">
        <f t="shared" si="115"/>
        <v>#N/A</v>
      </c>
      <c r="MV66" s="169" t="e">
        <f t="shared" si="124"/>
        <v>#N/A</v>
      </c>
      <c r="MW66" s="169" t="e">
        <f t="shared" si="124"/>
        <v>#N/A</v>
      </c>
      <c r="MX66" s="169" t="e">
        <f t="shared" si="124"/>
        <v>#N/A</v>
      </c>
      <c r="MY66" s="169" t="e">
        <f t="shared" si="124"/>
        <v>#N/A</v>
      </c>
      <c r="MZ66" s="169" t="e">
        <f t="shared" si="124"/>
        <v>#N/A</v>
      </c>
      <c r="NA66" s="169" t="e">
        <f t="shared" si="124"/>
        <v>#N/A</v>
      </c>
      <c r="NB66" s="169" t="e">
        <f t="shared" si="124"/>
        <v>#N/A</v>
      </c>
      <c r="NC66" s="169" t="e">
        <f t="shared" si="124"/>
        <v>#N/A</v>
      </c>
      <c r="ND66" s="169" t="e">
        <f t="shared" si="124"/>
        <v>#N/A</v>
      </c>
      <c r="NE66" s="169" t="e">
        <f t="shared" si="124"/>
        <v>#N/A</v>
      </c>
      <c r="NF66" s="169" t="e">
        <f t="shared" si="124"/>
        <v>#N/A</v>
      </c>
      <c r="NG66" s="169" t="e">
        <f t="shared" si="124"/>
        <v>#N/A</v>
      </c>
      <c r="NH66" s="169" t="e">
        <f t="shared" si="124"/>
        <v>#N/A</v>
      </c>
      <c r="NI66" s="169" t="e">
        <f t="shared" si="124"/>
        <v>#N/A</v>
      </c>
      <c r="NJ66" s="169" t="e">
        <f t="shared" si="124"/>
        <v>#N/A</v>
      </c>
      <c r="NK66" s="169" t="e">
        <f t="shared" si="124"/>
        <v>#N/A</v>
      </c>
      <c r="NL66" s="169" t="e">
        <f t="shared" si="116"/>
        <v>#N/A</v>
      </c>
      <c r="NM66" s="169" t="e">
        <f t="shared" si="116"/>
        <v>#N/A</v>
      </c>
      <c r="NN66" s="169" t="e">
        <f t="shared" si="116"/>
        <v>#N/A</v>
      </c>
      <c r="NO66" s="169" t="e">
        <f t="shared" si="116"/>
        <v>#N/A</v>
      </c>
      <c r="NP66" s="169" t="e">
        <f t="shared" si="116"/>
        <v>#N/A</v>
      </c>
      <c r="NQ66" s="169" t="e">
        <f t="shared" si="116"/>
        <v>#N/A</v>
      </c>
      <c r="NR66" s="169" t="e">
        <f t="shared" si="116"/>
        <v>#N/A</v>
      </c>
      <c r="NS66" s="169" t="e">
        <f t="shared" si="116"/>
        <v>#N/A</v>
      </c>
      <c r="NT66" s="169" t="e">
        <f t="shared" si="116"/>
        <v>#N/A</v>
      </c>
      <c r="NU66" s="169" t="e">
        <f t="shared" si="116"/>
        <v>#N/A</v>
      </c>
      <c r="NV66" s="169" t="e">
        <f t="shared" si="116"/>
        <v>#N/A</v>
      </c>
      <c r="NW66" s="169" t="e">
        <f t="shared" si="116"/>
        <v>#N/A</v>
      </c>
      <c r="NX66" s="169" t="e">
        <f t="shared" si="116"/>
        <v>#N/A</v>
      </c>
      <c r="NY66" s="169" t="e">
        <f t="shared" si="116"/>
        <v>#N/A</v>
      </c>
      <c r="NZ66" s="169" t="e">
        <f t="shared" si="116"/>
        <v>#N/A</v>
      </c>
      <c r="OA66" s="169" t="e">
        <f t="shared" si="125"/>
        <v>#N/A</v>
      </c>
      <c r="OB66" s="169" t="e">
        <f t="shared" si="125"/>
        <v>#N/A</v>
      </c>
      <c r="OC66" s="169" t="e">
        <f t="shared" si="126"/>
        <v>#N/A</v>
      </c>
      <c r="OD66" s="169" t="e">
        <f t="shared" si="126"/>
        <v>#N/A</v>
      </c>
      <c r="OE66" s="169" t="e">
        <f t="shared" si="126"/>
        <v>#N/A</v>
      </c>
      <c r="OF66" s="169" t="e">
        <f t="shared" si="126"/>
        <v>#N/A</v>
      </c>
      <c r="OG66" s="169" t="e">
        <f t="shared" si="126"/>
        <v>#N/A</v>
      </c>
      <c r="OH66" s="169" t="e">
        <f t="shared" si="126"/>
        <v>#N/A</v>
      </c>
      <c r="OI66" s="169" t="e">
        <f t="shared" si="126"/>
        <v>#N/A</v>
      </c>
      <c r="OJ66" s="169" t="e">
        <f t="shared" si="126"/>
        <v>#N/A</v>
      </c>
      <c r="OK66" s="169" t="e">
        <f t="shared" si="126"/>
        <v>#N/A</v>
      </c>
      <c r="OL66" s="169" t="e">
        <f t="shared" si="126"/>
        <v>#N/A</v>
      </c>
      <c r="OM66" s="169" t="e">
        <f t="shared" si="126"/>
        <v>#N/A</v>
      </c>
      <c r="ON66" s="169" t="e">
        <f t="shared" si="126"/>
        <v>#N/A</v>
      </c>
      <c r="OO66" s="169" t="e">
        <f t="shared" si="126"/>
        <v>#N/A</v>
      </c>
      <c r="OP66" s="169" t="e">
        <f t="shared" si="126"/>
        <v>#N/A</v>
      </c>
      <c r="OQ66" s="169" t="e">
        <f t="shared" si="126"/>
        <v>#N/A</v>
      </c>
      <c r="OR66" s="169" t="e">
        <f t="shared" si="117"/>
        <v>#N/A</v>
      </c>
      <c r="OS66" s="169" t="e">
        <f t="shared" si="117"/>
        <v>#N/A</v>
      </c>
      <c r="OT66" s="169" t="e">
        <f t="shared" si="117"/>
        <v>#N/A</v>
      </c>
      <c r="OU66" s="169" t="e">
        <f t="shared" si="117"/>
        <v>#N/A</v>
      </c>
      <c r="OV66" s="169" t="e">
        <f t="shared" si="117"/>
        <v>#N/A</v>
      </c>
      <c r="OW66" s="169" t="e">
        <f t="shared" si="117"/>
        <v>#N/A</v>
      </c>
      <c r="OX66" s="169" t="e">
        <f t="shared" si="117"/>
        <v>#N/A</v>
      </c>
      <c r="OY66" s="169" t="e">
        <f t="shared" si="117"/>
        <v>#N/A</v>
      </c>
      <c r="OZ66" s="169" t="e">
        <f t="shared" si="117"/>
        <v>#N/A</v>
      </c>
      <c r="PA66" s="169" t="e">
        <f t="shared" si="117"/>
        <v>#N/A</v>
      </c>
      <c r="PB66" s="169" t="e">
        <f t="shared" si="117"/>
        <v>#N/A</v>
      </c>
      <c r="PC66" s="169" t="e">
        <f t="shared" si="117"/>
        <v>#N/A</v>
      </c>
      <c r="PD66" s="169" t="e">
        <f t="shared" si="117"/>
        <v>#N/A</v>
      </c>
      <c r="PE66" s="169" t="e">
        <f t="shared" si="117"/>
        <v>#N/A</v>
      </c>
      <c r="PF66" s="169" t="e">
        <f t="shared" si="117"/>
        <v>#N/A</v>
      </c>
      <c r="PG66" s="169" t="e">
        <f t="shared" si="117"/>
        <v>#N/A</v>
      </c>
      <c r="PH66" s="169" t="e">
        <f t="shared" si="127"/>
        <v>#N/A</v>
      </c>
      <c r="PI66" s="169" t="e">
        <f t="shared" si="127"/>
        <v>#N/A</v>
      </c>
      <c r="PJ66" s="169" t="e">
        <f t="shared" si="127"/>
        <v>#N/A</v>
      </c>
      <c r="PK66" s="169" t="e">
        <f t="shared" si="127"/>
        <v>#N/A</v>
      </c>
      <c r="PL66" s="169" t="e">
        <f t="shared" si="127"/>
        <v>#N/A</v>
      </c>
      <c r="PM66" s="169" t="e">
        <f t="shared" si="127"/>
        <v>#N/A</v>
      </c>
      <c r="PN66" s="169" t="e">
        <f t="shared" si="127"/>
        <v>#N/A</v>
      </c>
      <c r="PO66" s="169" t="e">
        <f t="shared" si="127"/>
        <v>#N/A</v>
      </c>
    </row>
    <row r="67" spans="1:431" hidden="1" x14ac:dyDescent="0.75">
      <c r="A67" s="390"/>
      <c r="B67" s="396" t="str">
        <f>IF($R67="","",ROUND(_xlfn.NORM.INV(ABS(VLOOKUP($T$1,VLookups!$A$43:$B$44,2,FALSE)-B$2),$N67,$R67),0))</f>
        <v/>
      </c>
      <c r="C67" s="403" t="str">
        <f t="shared" si="96"/>
        <v/>
      </c>
      <c r="D67" s="404" t="str">
        <f t="shared" si="97"/>
        <v/>
      </c>
      <c r="E67" s="109"/>
      <c r="F67" s="117"/>
      <c r="G67" s="122" t="str">
        <f t="shared" si="32"/>
        <v/>
      </c>
      <c r="H67" s="95"/>
      <c r="I67" s="122" t="str">
        <f t="shared" si="33"/>
        <v/>
      </c>
      <c r="J67" s="117"/>
      <c r="K67" s="110"/>
      <c r="L67" s="124" t="str">
        <f t="shared" si="0"/>
        <v/>
      </c>
      <c r="M67" s="124" t="str">
        <f t="shared" si="1"/>
        <v/>
      </c>
      <c r="N67" s="73" t="str">
        <f t="shared" si="34"/>
        <v/>
      </c>
      <c r="O67" s="23"/>
      <c r="P67" s="57"/>
      <c r="Q67" s="280"/>
      <c r="R67" s="74" t="str">
        <f>IF(AND(G67&gt;0,H67&gt;0,I67&gt;0),IF(ISBLANK(Q67),IF(ISBLANK(O67),"",(I67-G67)*VLOOKUP(O67,VLookups!$A$4:$B$13,2,FALSE)),Q67),"")</f>
        <v/>
      </c>
      <c r="S67" s="75" t="str">
        <f t="shared" si="2"/>
        <v/>
      </c>
      <c r="T67" s="95"/>
      <c r="U67" s="270" t="str">
        <f>IF(AND(T67&gt;0,H67&gt;0,NOT(R67="")),ABS(VLOOKUP($T$1,VLookups!$A$43:$B$44,2,FALSE)-_xlfn.NORM.DIST(T67,N67,R67,TRUE)),"")</f>
        <v/>
      </c>
      <c r="V67" s="94" t="str">
        <f>IF(AND($G67&gt;0,$H67&gt;0,$I67&gt;0,NOT(ISBLANK($O67))),_xlfn.NORM.INV(ABS(VLOOKUP($T$1,VLookups!$A$43:$B$44,2,FALSE)-V$3),$N67,$R67),"")</f>
        <v/>
      </c>
      <c r="W67" s="93" t="str">
        <f>IF(AND($G67&gt;0,$H67&gt;0,$I67&gt;0,NOT(ISBLANK($O67))),_xlfn.NORM.INV(ABS(VLOOKUP($T$1,VLookups!$A$43:$B$44,2,FALSE)-W$3),$N67,$R67),"")</f>
        <v/>
      </c>
      <c r="X67" s="94" t="str">
        <f>IF(AND($G67&gt;0,$H67&gt;0,$I67&gt;0,NOT(ISBLANK($O67))),_xlfn.NORM.INV(ABS(VLOOKUP($T$1,VLookups!$A$43:$B$44,2,FALSE)-X$3),$N67,$R67),"")</f>
        <v/>
      </c>
      <c r="Y67" s="93" t="str">
        <f>IF(AND($G67&gt;0,$H67&gt;0,$I67&gt;0,NOT(ISBLANK($O67))),_xlfn.NORM.INV(ABS(VLOOKUP($T$1,VLookups!$A$43:$B$44,2,FALSE)-Y$3),$N67,$R67),"")</f>
        <v/>
      </c>
      <c r="Z67" s="94" t="str">
        <f>IF(AND($G67&gt;0,$H67&gt;0,$I67&gt;0,NOT(ISBLANK($O67))),_xlfn.NORM.INV(ABS(VLOOKUP($T$1,VLookups!$A$43:$B$44,2,FALSE)-Z$3),$N67,$R67),"")</f>
        <v/>
      </c>
      <c r="AA67" s="93" t="str">
        <f>IF(AND($G67&gt;0,$H67&gt;0,$I67&gt;0,NOT(ISBLANK($O67))),_xlfn.NORM.INV(ABS(VLOOKUP($T$1,VLookups!$A$43:$B$44,2,FALSE)-AA$3),$N67,$R67),"")</f>
        <v/>
      </c>
      <c r="AB67" s="5"/>
      <c r="AC67" s="168" t="str">
        <f t="shared" si="35"/>
        <v/>
      </c>
      <c r="AD67" s="49" t="str">
        <f t="shared" si="137"/>
        <v/>
      </c>
      <c r="AE67" s="49" t="str">
        <f t="shared" si="137"/>
        <v/>
      </c>
      <c r="AF67" s="49" t="str">
        <f t="shared" si="137"/>
        <v/>
      </c>
      <c r="AG67" s="49" t="str">
        <f t="shared" si="137"/>
        <v/>
      </c>
      <c r="AH67" s="49" t="str">
        <f t="shared" si="137"/>
        <v/>
      </c>
      <c r="AI67" s="49" t="str">
        <f t="shared" si="137"/>
        <v/>
      </c>
      <c r="AJ67" s="49" t="str">
        <f t="shared" si="137"/>
        <v/>
      </c>
      <c r="AK67" s="49" t="str">
        <f t="shared" si="137"/>
        <v/>
      </c>
      <c r="AL67" s="49" t="str">
        <f t="shared" si="137"/>
        <v/>
      </c>
      <c r="AM67" s="49" t="str">
        <f t="shared" si="137"/>
        <v/>
      </c>
      <c r="AN67" s="49" t="str">
        <f t="shared" si="137"/>
        <v/>
      </c>
      <c r="AO67" s="49" t="str">
        <f t="shared" si="137"/>
        <v/>
      </c>
      <c r="AP67" s="49" t="str">
        <f t="shared" si="137"/>
        <v/>
      </c>
      <c r="AQ67" s="49" t="str">
        <f t="shared" si="137"/>
        <v/>
      </c>
      <c r="AR67" s="49" t="str">
        <f t="shared" si="137"/>
        <v/>
      </c>
      <c r="AS67" s="49" t="str">
        <f t="shared" si="137"/>
        <v/>
      </c>
      <c r="AT67" s="49" t="str">
        <f t="shared" si="133"/>
        <v/>
      </c>
      <c r="AU67" s="49" t="str">
        <f t="shared" si="133"/>
        <v/>
      </c>
      <c r="AV67" s="49" t="str">
        <f t="shared" si="133"/>
        <v/>
      </c>
      <c r="AW67" s="49" t="str">
        <f t="shared" si="133"/>
        <v/>
      </c>
      <c r="AX67" s="49" t="str">
        <f t="shared" si="133"/>
        <v/>
      </c>
      <c r="AY67" s="49" t="str">
        <f t="shared" si="133"/>
        <v/>
      </c>
      <c r="AZ67" s="49" t="str">
        <f t="shared" si="133"/>
        <v/>
      </c>
      <c r="BA67" s="49" t="str">
        <f t="shared" si="133"/>
        <v/>
      </c>
      <c r="BB67" s="49" t="str">
        <f t="shared" si="133"/>
        <v/>
      </c>
      <c r="BC67" s="49" t="str">
        <f t="shared" si="133"/>
        <v/>
      </c>
      <c r="BD67" s="49" t="str">
        <f t="shared" si="133"/>
        <v/>
      </c>
      <c r="BE67" s="49" t="str">
        <f t="shared" si="133"/>
        <v/>
      </c>
      <c r="BF67" s="49" t="str">
        <f t="shared" si="133"/>
        <v/>
      </c>
      <c r="BG67" s="49" t="str">
        <f t="shared" si="133"/>
        <v/>
      </c>
      <c r="BH67" s="49" t="str">
        <f t="shared" si="133"/>
        <v/>
      </c>
      <c r="BI67" s="49" t="str">
        <f t="shared" si="134"/>
        <v/>
      </c>
      <c r="BJ67" s="49" t="str">
        <f t="shared" si="134"/>
        <v/>
      </c>
      <c r="BK67" s="49" t="str">
        <f t="shared" si="134"/>
        <v/>
      </c>
      <c r="BL67" s="49" t="str">
        <f t="shared" si="134"/>
        <v/>
      </c>
      <c r="BM67" s="49" t="str">
        <f t="shared" si="134"/>
        <v/>
      </c>
      <c r="BN67" s="49" t="str">
        <f t="shared" si="134"/>
        <v/>
      </c>
      <c r="BO67" s="49" t="str">
        <f t="shared" si="134"/>
        <v/>
      </c>
      <c r="BP67" s="49" t="str">
        <f t="shared" si="134"/>
        <v/>
      </c>
      <c r="BQ67" s="49" t="str">
        <f t="shared" si="134"/>
        <v/>
      </c>
      <c r="BR67" s="49" t="str">
        <f t="shared" si="134"/>
        <v/>
      </c>
      <c r="BS67" s="49" t="str">
        <f t="shared" si="134"/>
        <v/>
      </c>
      <c r="BT67" s="49" t="str">
        <f t="shared" si="134"/>
        <v/>
      </c>
      <c r="BU67" s="49" t="str">
        <f t="shared" si="134"/>
        <v/>
      </c>
      <c r="BV67" s="49" t="str">
        <f t="shared" si="134"/>
        <v/>
      </c>
      <c r="BW67" s="49" t="str">
        <f t="shared" si="134"/>
        <v/>
      </c>
      <c r="BX67" s="49" t="str">
        <f t="shared" si="134"/>
        <v/>
      </c>
      <c r="BY67" s="49" t="str">
        <f t="shared" si="131"/>
        <v/>
      </c>
      <c r="BZ67" s="49" t="str">
        <f t="shared" si="131"/>
        <v/>
      </c>
      <c r="CA67" s="49" t="str">
        <f t="shared" si="131"/>
        <v/>
      </c>
      <c r="CB67" s="49" t="str">
        <f t="shared" si="131"/>
        <v/>
      </c>
      <c r="CC67" s="49" t="str">
        <f t="shared" si="131"/>
        <v/>
      </c>
      <c r="CD67" s="49" t="str">
        <f t="shared" si="131"/>
        <v/>
      </c>
      <c r="CE67" s="49" t="str">
        <f t="shared" si="131"/>
        <v/>
      </c>
      <c r="CF67" s="49" t="str">
        <f t="shared" si="131"/>
        <v/>
      </c>
      <c r="CG67" s="49" t="str">
        <f t="shared" si="131"/>
        <v/>
      </c>
      <c r="CH67" s="49" t="str">
        <f t="shared" si="131"/>
        <v/>
      </c>
      <c r="CI67" s="49" t="str">
        <f t="shared" si="131"/>
        <v/>
      </c>
      <c r="CJ67" s="49" t="str">
        <f t="shared" si="131"/>
        <v/>
      </c>
      <c r="CK67" s="49" t="str">
        <f t="shared" si="131"/>
        <v/>
      </c>
      <c r="CL67" s="49" t="str">
        <f t="shared" si="131"/>
        <v/>
      </c>
      <c r="CM67" s="49" t="str">
        <f t="shared" si="131"/>
        <v/>
      </c>
      <c r="CN67" s="49" t="str">
        <f t="shared" si="135"/>
        <v/>
      </c>
      <c r="CO67" s="49" t="str">
        <f t="shared" si="135"/>
        <v/>
      </c>
      <c r="CP67" s="49" t="str">
        <f t="shared" si="135"/>
        <v/>
      </c>
      <c r="CQ67" s="49" t="str">
        <f t="shared" si="135"/>
        <v/>
      </c>
      <c r="CR67" s="49" t="str">
        <f t="shared" si="135"/>
        <v/>
      </c>
      <c r="CS67" s="49" t="str">
        <f t="shared" si="135"/>
        <v/>
      </c>
      <c r="CT67" s="49" t="str">
        <f t="shared" si="135"/>
        <v/>
      </c>
      <c r="CU67" s="49" t="str">
        <f t="shared" si="135"/>
        <v/>
      </c>
      <c r="CV67" s="49" t="str">
        <f t="shared" si="135"/>
        <v/>
      </c>
      <c r="CW67" s="49" t="str">
        <f t="shared" si="135"/>
        <v/>
      </c>
      <c r="CX67" s="49" t="str">
        <f t="shared" si="135"/>
        <v/>
      </c>
      <c r="CY67" s="49" t="str">
        <f t="shared" si="135"/>
        <v/>
      </c>
      <c r="CZ67" s="49" t="str">
        <f t="shared" si="135"/>
        <v/>
      </c>
      <c r="DA67" s="49" t="str">
        <f t="shared" si="135"/>
        <v/>
      </c>
      <c r="DB67" s="49" t="str">
        <f t="shared" si="135"/>
        <v/>
      </c>
      <c r="DC67" s="49" t="str">
        <f t="shared" si="135"/>
        <v/>
      </c>
      <c r="DD67" s="49" t="str">
        <f t="shared" si="136"/>
        <v/>
      </c>
      <c r="DE67" s="49" t="str">
        <f t="shared" si="136"/>
        <v/>
      </c>
      <c r="DF67" s="49" t="str">
        <f t="shared" si="136"/>
        <v/>
      </c>
      <c r="DG67" s="49" t="str">
        <f t="shared" si="136"/>
        <v/>
      </c>
      <c r="DH67" s="49" t="str">
        <f t="shared" si="136"/>
        <v/>
      </c>
      <c r="DI67" s="49" t="str">
        <f t="shared" si="136"/>
        <v/>
      </c>
      <c r="DJ67" s="49" t="str">
        <f t="shared" si="136"/>
        <v/>
      </c>
      <c r="DK67" s="49" t="str">
        <f t="shared" si="136"/>
        <v/>
      </c>
      <c r="DL67" s="49" t="str">
        <f t="shared" si="136"/>
        <v/>
      </c>
      <c r="DM67" s="49" t="str">
        <f t="shared" si="136"/>
        <v/>
      </c>
      <c r="DN67" s="49" t="str">
        <f t="shared" si="136"/>
        <v/>
      </c>
      <c r="DO67" s="49" t="str">
        <f t="shared" si="136"/>
        <v/>
      </c>
      <c r="DP67" s="49" t="str">
        <f t="shared" si="136"/>
        <v/>
      </c>
      <c r="DQ67" s="49" t="str">
        <f t="shared" si="136"/>
        <v/>
      </c>
      <c r="DR67" s="49" t="str">
        <f t="shared" si="136"/>
        <v/>
      </c>
      <c r="DS67" s="49" t="str">
        <f t="shared" si="136"/>
        <v/>
      </c>
      <c r="DT67" s="49" t="str">
        <f t="shared" si="132"/>
        <v/>
      </c>
      <c r="DU67" s="49" t="str">
        <f t="shared" si="132"/>
        <v/>
      </c>
      <c r="DV67" s="49" t="str">
        <f t="shared" si="132"/>
        <v/>
      </c>
      <c r="DW67" s="49" t="str">
        <f t="shared" si="132"/>
        <v/>
      </c>
      <c r="DX67" s="49" t="str">
        <f t="shared" si="132"/>
        <v/>
      </c>
      <c r="DY67" s="49" t="str">
        <f t="shared" si="132"/>
        <v/>
      </c>
      <c r="DZ67" s="183" t="str">
        <f t="shared" si="37"/>
        <v/>
      </c>
      <c r="EA67" s="49" t="str">
        <f t="shared" si="129"/>
        <v/>
      </c>
      <c r="EB67" s="49" t="str">
        <f t="shared" si="129"/>
        <v/>
      </c>
      <c r="EC67" s="49" t="str">
        <f t="shared" si="129"/>
        <v/>
      </c>
      <c r="ED67" s="49" t="str">
        <f t="shared" si="129"/>
        <v/>
      </c>
      <c r="EE67" s="49" t="str">
        <f t="shared" si="129"/>
        <v/>
      </c>
      <c r="EF67" s="49" t="str">
        <f t="shared" si="129"/>
        <v/>
      </c>
      <c r="EG67" s="49" t="str">
        <f t="shared" si="129"/>
        <v/>
      </c>
      <c r="EH67" s="49" t="str">
        <f t="shared" si="129"/>
        <v/>
      </c>
      <c r="EI67" s="49" t="str">
        <f t="shared" si="129"/>
        <v/>
      </c>
      <c r="EJ67" s="49" t="str">
        <f t="shared" si="129"/>
        <v/>
      </c>
      <c r="EK67" s="49" t="str">
        <f t="shared" si="129"/>
        <v/>
      </c>
      <c r="EL67" s="49" t="str">
        <f t="shared" si="129"/>
        <v/>
      </c>
      <c r="EM67" s="49" t="str">
        <f t="shared" si="129"/>
        <v/>
      </c>
      <c r="EN67" s="49" t="str">
        <f t="shared" si="129"/>
        <v/>
      </c>
      <c r="EO67" s="49" t="str">
        <f t="shared" si="129"/>
        <v/>
      </c>
      <c r="EP67" s="49" t="str">
        <f t="shared" si="129"/>
        <v/>
      </c>
      <c r="EQ67" s="49" t="str">
        <f t="shared" si="130"/>
        <v/>
      </c>
      <c r="ER67" s="49" t="str">
        <f t="shared" si="130"/>
        <v/>
      </c>
      <c r="ES67" s="49" t="str">
        <f t="shared" si="130"/>
        <v/>
      </c>
      <c r="ET67" s="49" t="str">
        <f t="shared" si="130"/>
        <v/>
      </c>
      <c r="EU67" s="49" t="str">
        <f t="shared" si="130"/>
        <v/>
      </c>
      <c r="EV67" s="49" t="str">
        <f t="shared" si="130"/>
        <v/>
      </c>
      <c r="EW67" s="49" t="str">
        <f t="shared" si="130"/>
        <v/>
      </c>
      <c r="EX67" s="49" t="str">
        <f t="shared" si="130"/>
        <v/>
      </c>
      <c r="EY67" s="49" t="str">
        <f t="shared" si="130"/>
        <v/>
      </c>
      <c r="EZ67" s="49" t="str">
        <f t="shared" si="130"/>
        <v/>
      </c>
      <c r="FA67" s="49" t="str">
        <f t="shared" si="130"/>
        <v/>
      </c>
      <c r="FB67" s="49" t="str">
        <f t="shared" si="130"/>
        <v/>
      </c>
      <c r="FC67" s="49" t="str">
        <f t="shared" si="130"/>
        <v/>
      </c>
      <c r="FD67" s="49" t="str">
        <f t="shared" si="130"/>
        <v/>
      </c>
      <c r="FE67" s="49" t="str">
        <f t="shared" si="128"/>
        <v/>
      </c>
      <c r="FF67" s="49" t="str">
        <f t="shared" si="119"/>
        <v/>
      </c>
      <c r="FG67" s="49" t="str">
        <f t="shared" si="119"/>
        <v/>
      </c>
      <c r="FH67" s="49" t="str">
        <f t="shared" si="119"/>
        <v/>
      </c>
      <c r="FI67" s="49" t="str">
        <f t="shared" si="119"/>
        <v/>
      </c>
      <c r="FJ67" s="49" t="str">
        <f t="shared" si="119"/>
        <v/>
      </c>
      <c r="FK67" s="49" t="str">
        <f t="shared" si="119"/>
        <v/>
      </c>
      <c r="FL67" s="49" t="str">
        <f t="shared" si="119"/>
        <v/>
      </c>
      <c r="FM67" s="49" t="str">
        <f t="shared" si="119"/>
        <v/>
      </c>
      <c r="FN67" s="49" t="str">
        <f t="shared" si="119"/>
        <v/>
      </c>
      <c r="FO67" s="49" t="str">
        <f t="shared" si="119"/>
        <v/>
      </c>
      <c r="FP67" s="49" t="str">
        <f t="shared" si="119"/>
        <v/>
      </c>
      <c r="FQ67" s="49" t="str">
        <f t="shared" si="108"/>
        <v/>
      </c>
      <c r="FR67" s="49" t="str">
        <f t="shared" si="108"/>
        <v/>
      </c>
      <c r="FS67" s="49" t="str">
        <f t="shared" si="108"/>
        <v/>
      </c>
      <c r="FT67" s="49" t="str">
        <f t="shared" si="108"/>
        <v/>
      </c>
      <c r="FU67" s="49" t="str">
        <f t="shared" si="108"/>
        <v/>
      </c>
      <c r="FV67" s="49" t="str">
        <f t="shared" si="108"/>
        <v/>
      </c>
      <c r="FW67" s="49" t="str">
        <f t="shared" si="108"/>
        <v/>
      </c>
      <c r="FX67" s="49" t="str">
        <f t="shared" si="108"/>
        <v/>
      </c>
      <c r="FY67" s="49" t="str">
        <f t="shared" si="108"/>
        <v/>
      </c>
      <c r="FZ67" s="49" t="str">
        <f t="shared" si="108"/>
        <v/>
      </c>
      <c r="GA67" s="49" t="str">
        <f t="shared" si="108"/>
        <v/>
      </c>
      <c r="GB67" s="49" t="str">
        <f t="shared" si="108"/>
        <v/>
      </c>
      <c r="GC67" s="49" t="str">
        <f t="shared" ref="GC67:GR83" si="139">IF(ISNONTEXT($AC67),GB67+$AC67,"")</f>
        <v/>
      </c>
      <c r="GD67" s="49" t="str">
        <f t="shared" si="139"/>
        <v/>
      </c>
      <c r="GE67" s="49" t="str">
        <f t="shared" si="139"/>
        <v/>
      </c>
      <c r="GF67" s="49" t="str">
        <f t="shared" si="139"/>
        <v/>
      </c>
      <c r="GG67" s="49" t="str">
        <f t="shared" si="109"/>
        <v/>
      </c>
      <c r="GH67" s="49" t="str">
        <f t="shared" si="109"/>
        <v/>
      </c>
      <c r="GI67" s="49" t="str">
        <f t="shared" si="109"/>
        <v/>
      </c>
      <c r="GJ67" s="49" t="str">
        <f t="shared" si="109"/>
        <v/>
      </c>
      <c r="GK67" s="49" t="str">
        <f t="shared" si="109"/>
        <v/>
      </c>
      <c r="GL67" s="49" t="str">
        <f t="shared" si="109"/>
        <v/>
      </c>
      <c r="GM67" s="49" t="str">
        <f t="shared" si="109"/>
        <v/>
      </c>
      <c r="GN67" s="49" t="str">
        <f t="shared" si="109"/>
        <v/>
      </c>
      <c r="GO67" s="49" t="str">
        <f t="shared" si="109"/>
        <v/>
      </c>
      <c r="GP67" s="49" t="str">
        <f t="shared" si="109"/>
        <v/>
      </c>
      <c r="GQ67" s="49" t="str">
        <f t="shared" si="109"/>
        <v/>
      </c>
      <c r="GR67" s="49" t="str">
        <f t="shared" si="109"/>
        <v/>
      </c>
      <c r="GS67" s="49" t="str">
        <f t="shared" ref="GS67:HH83" si="140">IF(ISNONTEXT($AC67),GR67+$AC67,"")</f>
        <v/>
      </c>
      <c r="GT67" s="49" t="str">
        <f t="shared" si="140"/>
        <v/>
      </c>
      <c r="GU67" s="49" t="str">
        <f t="shared" si="140"/>
        <v/>
      </c>
      <c r="GV67" s="49" t="str">
        <f t="shared" si="140"/>
        <v/>
      </c>
      <c r="GW67" s="49" t="str">
        <f t="shared" si="110"/>
        <v/>
      </c>
      <c r="GX67" s="49" t="str">
        <f t="shared" si="110"/>
        <v/>
      </c>
      <c r="GY67" s="49" t="str">
        <f t="shared" si="110"/>
        <v/>
      </c>
      <c r="GZ67" s="49" t="str">
        <f t="shared" si="110"/>
        <v/>
      </c>
      <c r="HA67" s="49" t="str">
        <f t="shared" si="110"/>
        <v/>
      </c>
      <c r="HB67" s="49" t="str">
        <f t="shared" si="110"/>
        <v/>
      </c>
      <c r="HC67" s="49" t="str">
        <f t="shared" si="110"/>
        <v/>
      </c>
      <c r="HD67" s="49" t="str">
        <f t="shared" si="110"/>
        <v/>
      </c>
      <c r="HE67" s="49" t="str">
        <f t="shared" si="110"/>
        <v/>
      </c>
      <c r="HF67" s="49" t="str">
        <f t="shared" si="110"/>
        <v/>
      </c>
      <c r="HG67" s="49" t="str">
        <f t="shared" si="110"/>
        <v/>
      </c>
      <c r="HH67" s="49" t="str">
        <f t="shared" si="110"/>
        <v/>
      </c>
      <c r="HI67" s="49" t="str">
        <f t="shared" ref="HI67:HL103" si="141">IF(ISNONTEXT($AC67),HH67+$AC67,"")</f>
        <v/>
      </c>
      <c r="HJ67" s="49" t="str">
        <f t="shared" si="141"/>
        <v/>
      </c>
      <c r="HK67" s="49" t="str">
        <f t="shared" si="141"/>
        <v/>
      </c>
      <c r="HL67" s="49" t="str">
        <f t="shared" si="141"/>
        <v/>
      </c>
      <c r="HM67" s="49" t="str">
        <f t="shared" si="111"/>
        <v/>
      </c>
      <c r="HN67" s="49" t="str">
        <f t="shared" si="111"/>
        <v/>
      </c>
      <c r="HO67" s="49" t="str">
        <f t="shared" si="111"/>
        <v/>
      </c>
      <c r="HP67" s="49" t="str">
        <f t="shared" si="77"/>
        <v/>
      </c>
      <c r="HQ67" s="49" t="str">
        <f t="shared" si="77"/>
        <v/>
      </c>
      <c r="HR67" s="49" t="str">
        <f t="shared" si="46"/>
        <v/>
      </c>
      <c r="HS67" s="49" t="str">
        <f t="shared" si="16"/>
        <v/>
      </c>
      <c r="HT67" s="49" t="str">
        <f t="shared" si="16"/>
        <v/>
      </c>
      <c r="HU67" s="49" t="str">
        <f t="shared" si="16"/>
        <v/>
      </c>
      <c r="HV67" s="49" t="str">
        <f t="shared" ref="HV67:HV103" si="142">IF(ISNONTEXT($AC67),HU67+$AC67,"")</f>
        <v/>
      </c>
      <c r="HW67" s="169" t="e">
        <f t="shared" si="106"/>
        <v>#N/A</v>
      </c>
      <c r="HX67" s="169" t="e">
        <f t="shared" si="106"/>
        <v>#N/A</v>
      </c>
      <c r="HY67" s="169" t="e">
        <f t="shared" si="106"/>
        <v>#N/A</v>
      </c>
      <c r="HZ67" s="169" t="e">
        <f t="shared" si="106"/>
        <v>#N/A</v>
      </c>
      <c r="IA67" s="169" t="e">
        <f t="shared" si="138"/>
        <v>#N/A</v>
      </c>
      <c r="IB67" s="169" t="e">
        <f t="shared" si="138"/>
        <v>#N/A</v>
      </c>
      <c r="IC67" s="169" t="e">
        <f t="shared" si="138"/>
        <v>#N/A</v>
      </c>
      <c r="ID67" s="169" t="e">
        <f t="shared" si="138"/>
        <v>#N/A</v>
      </c>
      <c r="IE67" s="169" t="e">
        <f t="shared" si="138"/>
        <v>#N/A</v>
      </c>
      <c r="IF67" s="169" t="e">
        <f t="shared" si="138"/>
        <v>#N/A</v>
      </c>
      <c r="IG67" s="169" t="e">
        <f t="shared" si="138"/>
        <v>#N/A</v>
      </c>
      <c r="IH67" s="169" t="e">
        <f t="shared" si="138"/>
        <v>#N/A</v>
      </c>
      <c r="II67" s="169" t="e">
        <f t="shared" si="138"/>
        <v>#N/A</v>
      </c>
      <c r="IJ67" s="169" t="e">
        <f t="shared" si="138"/>
        <v>#N/A</v>
      </c>
      <c r="IK67" s="169" t="e">
        <f t="shared" si="138"/>
        <v>#N/A</v>
      </c>
      <c r="IL67" s="169" t="e">
        <f t="shared" si="138"/>
        <v>#N/A</v>
      </c>
      <c r="IM67" s="169" t="e">
        <f t="shared" si="138"/>
        <v>#N/A</v>
      </c>
      <c r="IN67" s="169" t="e">
        <f t="shared" si="138"/>
        <v>#N/A</v>
      </c>
      <c r="IO67" s="169" t="e">
        <f t="shared" si="138"/>
        <v>#N/A</v>
      </c>
      <c r="IP67" s="169" t="e">
        <f t="shared" si="138"/>
        <v>#N/A</v>
      </c>
      <c r="IQ67" s="169" t="e">
        <f t="shared" ref="IP67:JE82" si="143">IF(ISNONTEXT($R67),_xlfn.NORM.DIST(AX67,$N67,$R67,FALSE),NA())</f>
        <v>#N/A</v>
      </c>
      <c r="IR67" s="169" t="e">
        <f t="shared" si="143"/>
        <v>#N/A</v>
      </c>
      <c r="IS67" s="169" t="e">
        <f t="shared" si="143"/>
        <v>#N/A</v>
      </c>
      <c r="IT67" s="169" t="e">
        <f t="shared" si="143"/>
        <v>#N/A</v>
      </c>
      <c r="IU67" s="169" t="e">
        <f t="shared" si="143"/>
        <v>#N/A</v>
      </c>
      <c r="IV67" s="169" t="e">
        <f t="shared" si="143"/>
        <v>#N/A</v>
      </c>
      <c r="IW67" s="169" t="e">
        <f t="shared" si="143"/>
        <v>#N/A</v>
      </c>
      <c r="IX67" s="169" t="e">
        <f t="shared" si="143"/>
        <v>#N/A</v>
      </c>
      <c r="IY67" s="169" t="e">
        <f t="shared" si="143"/>
        <v>#N/A</v>
      </c>
      <c r="IZ67" s="169" t="e">
        <f t="shared" si="143"/>
        <v>#N/A</v>
      </c>
      <c r="JA67" s="169" t="e">
        <f t="shared" si="143"/>
        <v>#N/A</v>
      </c>
      <c r="JB67" s="169" t="e">
        <f t="shared" si="143"/>
        <v>#N/A</v>
      </c>
      <c r="JC67" s="169" t="e">
        <f t="shared" si="143"/>
        <v>#N/A</v>
      </c>
      <c r="JD67" s="169" t="e">
        <f t="shared" si="143"/>
        <v>#N/A</v>
      </c>
      <c r="JE67" s="169" t="e">
        <f t="shared" si="120"/>
        <v>#N/A</v>
      </c>
      <c r="JF67" s="169" t="e">
        <f t="shared" si="120"/>
        <v>#N/A</v>
      </c>
      <c r="JG67" s="169" t="e">
        <f t="shared" si="120"/>
        <v>#N/A</v>
      </c>
      <c r="JH67" s="169" t="e">
        <f t="shared" si="120"/>
        <v>#N/A</v>
      </c>
      <c r="JI67" s="169" t="e">
        <f t="shared" si="120"/>
        <v>#N/A</v>
      </c>
      <c r="JJ67" s="169" t="e">
        <f t="shared" si="120"/>
        <v>#N/A</v>
      </c>
      <c r="JK67" s="169" t="e">
        <f t="shared" si="120"/>
        <v>#N/A</v>
      </c>
      <c r="JL67" s="169" t="e">
        <f t="shared" si="120"/>
        <v>#N/A</v>
      </c>
      <c r="JM67" s="169" t="e">
        <f t="shared" si="120"/>
        <v>#N/A</v>
      </c>
      <c r="JN67" s="169" t="e">
        <f t="shared" si="120"/>
        <v>#N/A</v>
      </c>
      <c r="JO67" s="169" t="e">
        <f t="shared" si="120"/>
        <v>#N/A</v>
      </c>
      <c r="JP67" s="169" t="e">
        <f t="shared" si="120"/>
        <v>#N/A</v>
      </c>
      <c r="JQ67" s="169" t="e">
        <f t="shared" si="120"/>
        <v>#N/A</v>
      </c>
      <c r="JR67" s="169" t="e">
        <f t="shared" si="120"/>
        <v>#N/A</v>
      </c>
      <c r="JS67" s="169" t="e">
        <f t="shared" si="120"/>
        <v>#N/A</v>
      </c>
      <c r="JT67" s="169" t="e">
        <f t="shared" si="120"/>
        <v>#N/A</v>
      </c>
      <c r="JU67" s="169" t="e">
        <f t="shared" ref="JT67:KI82" si="144">IF(ISNONTEXT($R67),_xlfn.NORM.DIST(CB67,$N67,$R67,FALSE),NA())</f>
        <v>#N/A</v>
      </c>
      <c r="JV67" s="169" t="e">
        <f t="shared" si="144"/>
        <v>#N/A</v>
      </c>
      <c r="JW67" s="169" t="e">
        <f t="shared" si="144"/>
        <v>#N/A</v>
      </c>
      <c r="JX67" s="169" t="e">
        <f t="shared" si="144"/>
        <v>#N/A</v>
      </c>
      <c r="JY67" s="169" t="e">
        <f t="shared" si="144"/>
        <v>#N/A</v>
      </c>
      <c r="JZ67" s="169" t="e">
        <f t="shared" si="144"/>
        <v>#N/A</v>
      </c>
      <c r="KA67" s="169" t="e">
        <f t="shared" si="144"/>
        <v>#N/A</v>
      </c>
      <c r="KB67" s="169" t="e">
        <f t="shared" si="144"/>
        <v>#N/A</v>
      </c>
      <c r="KC67" s="169" t="e">
        <f t="shared" si="144"/>
        <v>#N/A</v>
      </c>
      <c r="KD67" s="169" t="e">
        <f t="shared" si="144"/>
        <v>#N/A</v>
      </c>
      <c r="KE67" s="169" t="e">
        <f t="shared" si="144"/>
        <v>#N/A</v>
      </c>
      <c r="KF67" s="169" t="e">
        <f t="shared" si="144"/>
        <v>#N/A</v>
      </c>
      <c r="KG67" s="169" t="e">
        <f t="shared" si="144"/>
        <v>#N/A</v>
      </c>
      <c r="KH67" s="169" t="e">
        <f t="shared" si="144"/>
        <v>#N/A</v>
      </c>
      <c r="KI67" s="169" t="e">
        <f t="shared" si="144"/>
        <v>#N/A</v>
      </c>
      <c r="KJ67" s="169" t="e">
        <f t="shared" si="121"/>
        <v>#N/A</v>
      </c>
      <c r="KK67" s="169" t="e">
        <f t="shared" si="121"/>
        <v>#N/A</v>
      </c>
      <c r="KL67" s="169" t="e">
        <f t="shared" si="121"/>
        <v>#N/A</v>
      </c>
      <c r="KM67" s="169" t="e">
        <f t="shared" si="121"/>
        <v>#N/A</v>
      </c>
      <c r="KN67" s="169" t="e">
        <f t="shared" si="121"/>
        <v>#N/A</v>
      </c>
      <c r="KO67" s="169" t="e">
        <f t="shared" si="121"/>
        <v>#N/A</v>
      </c>
      <c r="KP67" s="169" t="e">
        <f t="shared" si="121"/>
        <v>#N/A</v>
      </c>
      <c r="KQ67" s="169" t="e">
        <f t="shared" si="121"/>
        <v>#N/A</v>
      </c>
      <c r="KR67" s="169" t="e">
        <f t="shared" si="121"/>
        <v>#N/A</v>
      </c>
      <c r="KS67" s="169" t="e">
        <f t="shared" si="121"/>
        <v>#N/A</v>
      </c>
      <c r="KT67" s="169" t="e">
        <f t="shared" si="121"/>
        <v>#N/A</v>
      </c>
      <c r="KU67" s="169" t="e">
        <f t="shared" si="121"/>
        <v>#N/A</v>
      </c>
      <c r="KV67" s="169" t="e">
        <f t="shared" si="121"/>
        <v>#N/A</v>
      </c>
      <c r="KW67" s="169" t="e">
        <f t="shared" si="121"/>
        <v>#N/A</v>
      </c>
      <c r="KX67" s="169" t="e">
        <f t="shared" si="121"/>
        <v>#N/A</v>
      </c>
      <c r="KY67" s="169" t="e">
        <f t="shared" ref="KY67:LN82" si="145">IF(ISNONTEXT($R67),_xlfn.NORM.DIST(DF67,$N67,$R67,FALSE),NA())</f>
        <v>#N/A</v>
      </c>
      <c r="KZ67" s="169" t="e">
        <f t="shared" si="145"/>
        <v>#N/A</v>
      </c>
      <c r="LA67" s="169" t="e">
        <f t="shared" si="145"/>
        <v>#N/A</v>
      </c>
      <c r="LB67" s="169" t="e">
        <f t="shared" si="145"/>
        <v>#N/A</v>
      </c>
      <c r="LC67" s="169" t="e">
        <f t="shared" si="145"/>
        <v>#N/A</v>
      </c>
      <c r="LD67" s="169" t="e">
        <f t="shared" si="145"/>
        <v>#N/A</v>
      </c>
      <c r="LE67" s="169" t="e">
        <f t="shared" si="145"/>
        <v>#N/A</v>
      </c>
      <c r="LF67" s="169" t="e">
        <f t="shared" si="145"/>
        <v>#N/A</v>
      </c>
      <c r="LG67" s="169" t="e">
        <f t="shared" si="145"/>
        <v>#N/A</v>
      </c>
      <c r="LH67" s="169" t="e">
        <f t="shared" si="145"/>
        <v>#N/A</v>
      </c>
      <c r="LI67" s="169" t="e">
        <f t="shared" si="145"/>
        <v>#N/A</v>
      </c>
      <c r="LJ67" s="169" t="e">
        <f t="shared" si="145"/>
        <v>#N/A</v>
      </c>
      <c r="LK67" s="169" t="e">
        <f t="shared" si="145"/>
        <v>#N/A</v>
      </c>
      <c r="LL67" s="169" t="e">
        <f t="shared" si="145"/>
        <v>#N/A</v>
      </c>
      <c r="LM67" s="169" t="e">
        <f t="shared" si="145"/>
        <v>#N/A</v>
      </c>
      <c r="LN67" s="169" t="e">
        <f t="shared" si="145"/>
        <v>#N/A</v>
      </c>
      <c r="LO67" s="169" t="e">
        <f t="shared" si="122"/>
        <v>#N/A</v>
      </c>
      <c r="LP67" s="169" t="e">
        <f t="shared" si="122"/>
        <v>#N/A</v>
      </c>
      <c r="LQ67" s="169" t="e">
        <f t="shared" si="123"/>
        <v>#N/A</v>
      </c>
      <c r="LR67" s="169" t="e">
        <f t="shared" si="123"/>
        <v>#N/A</v>
      </c>
      <c r="LS67" s="169" t="e">
        <f t="shared" si="123"/>
        <v>#N/A</v>
      </c>
      <c r="LT67" s="169" t="e">
        <f t="shared" si="123"/>
        <v>#N/A</v>
      </c>
      <c r="LU67" s="169" t="e">
        <f t="shared" si="123"/>
        <v>#N/A</v>
      </c>
      <c r="LV67" s="169" t="e">
        <f t="shared" si="123"/>
        <v>#N/A</v>
      </c>
      <c r="LW67" s="169" t="e">
        <f t="shared" si="123"/>
        <v>#N/A</v>
      </c>
      <c r="LX67" s="169" t="e">
        <f t="shared" si="123"/>
        <v>#N/A</v>
      </c>
      <c r="LY67" s="169" t="e">
        <f t="shared" si="123"/>
        <v>#N/A</v>
      </c>
      <c r="LZ67" s="169" t="e">
        <f t="shared" si="123"/>
        <v>#N/A</v>
      </c>
      <c r="MA67" s="169" t="e">
        <f t="shared" si="123"/>
        <v>#N/A</v>
      </c>
      <c r="MB67" s="169" t="e">
        <f t="shared" si="123"/>
        <v>#N/A</v>
      </c>
      <c r="MC67" s="169" t="e">
        <f t="shared" si="123"/>
        <v>#N/A</v>
      </c>
      <c r="MD67" s="169" t="e">
        <f t="shared" si="123"/>
        <v>#N/A</v>
      </c>
      <c r="ME67" s="169" t="e">
        <f t="shared" si="123"/>
        <v>#N/A</v>
      </c>
      <c r="MF67" s="169" t="e">
        <f t="shared" si="123"/>
        <v>#N/A</v>
      </c>
      <c r="MG67" s="169" t="e">
        <f t="shared" ref="MF67:MU82" si="146">IF(ISNONTEXT($R67),_xlfn.NORM.DIST(EN67,$N67,$R67,FALSE),NA())</f>
        <v>#N/A</v>
      </c>
      <c r="MH67" s="169" t="e">
        <f t="shared" si="146"/>
        <v>#N/A</v>
      </c>
      <c r="MI67" s="169" t="e">
        <f t="shared" si="146"/>
        <v>#N/A</v>
      </c>
      <c r="MJ67" s="169" t="e">
        <f t="shared" si="146"/>
        <v>#N/A</v>
      </c>
      <c r="MK67" s="169" t="e">
        <f t="shared" si="146"/>
        <v>#N/A</v>
      </c>
      <c r="ML67" s="169" t="e">
        <f t="shared" si="146"/>
        <v>#N/A</v>
      </c>
      <c r="MM67" s="169" t="e">
        <f t="shared" si="146"/>
        <v>#N/A</v>
      </c>
      <c r="MN67" s="169" t="e">
        <f t="shared" si="146"/>
        <v>#N/A</v>
      </c>
      <c r="MO67" s="169" t="e">
        <f t="shared" si="146"/>
        <v>#N/A</v>
      </c>
      <c r="MP67" s="169" t="e">
        <f t="shared" si="146"/>
        <v>#N/A</v>
      </c>
      <c r="MQ67" s="169" t="e">
        <f t="shared" si="146"/>
        <v>#N/A</v>
      </c>
      <c r="MR67" s="169" t="e">
        <f t="shared" si="146"/>
        <v>#N/A</v>
      </c>
      <c r="MS67" s="169" t="e">
        <f t="shared" si="146"/>
        <v>#N/A</v>
      </c>
      <c r="MT67" s="169" t="e">
        <f t="shared" si="146"/>
        <v>#N/A</v>
      </c>
      <c r="MU67" s="169" t="e">
        <f t="shared" si="146"/>
        <v>#N/A</v>
      </c>
      <c r="MV67" s="169" t="e">
        <f t="shared" si="124"/>
        <v>#N/A</v>
      </c>
      <c r="MW67" s="169" t="e">
        <f t="shared" si="124"/>
        <v>#N/A</v>
      </c>
      <c r="MX67" s="169" t="e">
        <f t="shared" si="124"/>
        <v>#N/A</v>
      </c>
      <c r="MY67" s="169" t="e">
        <f t="shared" si="124"/>
        <v>#N/A</v>
      </c>
      <c r="MZ67" s="169" t="e">
        <f t="shared" si="124"/>
        <v>#N/A</v>
      </c>
      <c r="NA67" s="169" t="e">
        <f t="shared" si="124"/>
        <v>#N/A</v>
      </c>
      <c r="NB67" s="169" t="e">
        <f t="shared" si="124"/>
        <v>#N/A</v>
      </c>
      <c r="NC67" s="169" t="e">
        <f t="shared" si="124"/>
        <v>#N/A</v>
      </c>
      <c r="ND67" s="169" t="e">
        <f t="shared" si="124"/>
        <v>#N/A</v>
      </c>
      <c r="NE67" s="169" t="e">
        <f t="shared" si="124"/>
        <v>#N/A</v>
      </c>
      <c r="NF67" s="169" t="e">
        <f t="shared" si="124"/>
        <v>#N/A</v>
      </c>
      <c r="NG67" s="169" t="e">
        <f t="shared" si="124"/>
        <v>#N/A</v>
      </c>
      <c r="NH67" s="169" t="e">
        <f t="shared" si="124"/>
        <v>#N/A</v>
      </c>
      <c r="NI67" s="169" t="e">
        <f t="shared" si="124"/>
        <v>#N/A</v>
      </c>
      <c r="NJ67" s="169" t="e">
        <f t="shared" si="124"/>
        <v>#N/A</v>
      </c>
      <c r="NK67" s="169" t="e">
        <f t="shared" ref="NK67:NZ82" si="147">IF(ISNONTEXT($R67),_xlfn.NORM.DIST(FR67,$N67,$R67,FALSE),NA())</f>
        <v>#N/A</v>
      </c>
      <c r="NL67" s="169" t="e">
        <f t="shared" si="147"/>
        <v>#N/A</v>
      </c>
      <c r="NM67" s="169" t="e">
        <f t="shared" si="147"/>
        <v>#N/A</v>
      </c>
      <c r="NN67" s="169" t="e">
        <f t="shared" si="147"/>
        <v>#N/A</v>
      </c>
      <c r="NO67" s="169" t="e">
        <f t="shared" si="147"/>
        <v>#N/A</v>
      </c>
      <c r="NP67" s="169" t="e">
        <f t="shared" si="147"/>
        <v>#N/A</v>
      </c>
      <c r="NQ67" s="169" t="e">
        <f t="shared" si="147"/>
        <v>#N/A</v>
      </c>
      <c r="NR67" s="169" t="e">
        <f t="shared" si="147"/>
        <v>#N/A</v>
      </c>
      <c r="NS67" s="169" t="e">
        <f t="shared" si="147"/>
        <v>#N/A</v>
      </c>
      <c r="NT67" s="169" t="e">
        <f t="shared" si="147"/>
        <v>#N/A</v>
      </c>
      <c r="NU67" s="169" t="e">
        <f t="shared" si="147"/>
        <v>#N/A</v>
      </c>
      <c r="NV67" s="169" t="e">
        <f t="shared" si="147"/>
        <v>#N/A</v>
      </c>
      <c r="NW67" s="169" t="e">
        <f t="shared" si="147"/>
        <v>#N/A</v>
      </c>
      <c r="NX67" s="169" t="e">
        <f t="shared" si="147"/>
        <v>#N/A</v>
      </c>
      <c r="NY67" s="169" t="e">
        <f t="shared" si="147"/>
        <v>#N/A</v>
      </c>
      <c r="NZ67" s="169" t="e">
        <f t="shared" si="147"/>
        <v>#N/A</v>
      </c>
      <c r="OA67" s="169" t="e">
        <f t="shared" si="125"/>
        <v>#N/A</v>
      </c>
      <c r="OB67" s="169" t="e">
        <f t="shared" si="125"/>
        <v>#N/A</v>
      </c>
      <c r="OC67" s="169" t="e">
        <f t="shared" si="126"/>
        <v>#N/A</v>
      </c>
      <c r="OD67" s="169" t="e">
        <f t="shared" si="126"/>
        <v>#N/A</v>
      </c>
      <c r="OE67" s="169" t="e">
        <f t="shared" si="126"/>
        <v>#N/A</v>
      </c>
      <c r="OF67" s="169" t="e">
        <f t="shared" si="126"/>
        <v>#N/A</v>
      </c>
      <c r="OG67" s="169" t="e">
        <f t="shared" si="126"/>
        <v>#N/A</v>
      </c>
      <c r="OH67" s="169" t="e">
        <f t="shared" si="126"/>
        <v>#N/A</v>
      </c>
      <c r="OI67" s="169" t="e">
        <f t="shared" si="126"/>
        <v>#N/A</v>
      </c>
      <c r="OJ67" s="169" t="e">
        <f t="shared" si="126"/>
        <v>#N/A</v>
      </c>
      <c r="OK67" s="169" t="e">
        <f t="shared" si="126"/>
        <v>#N/A</v>
      </c>
      <c r="OL67" s="169" t="e">
        <f t="shared" si="126"/>
        <v>#N/A</v>
      </c>
      <c r="OM67" s="169" t="e">
        <f t="shared" si="126"/>
        <v>#N/A</v>
      </c>
      <c r="ON67" s="169" t="e">
        <f t="shared" si="126"/>
        <v>#N/A</v>
      </c>
      <c r="OO67" s="169" t="e">
        <f t="shared" si="126"/>
        <v>#N/A</v>
      </c>
      <c r="OP67" s="169" t="e">
        <f t="shared" si="126"/>
        <v>#N/A</v>
      </c>
      <c r="OQ67" s="169" t="e">
        <f t="shared" si="126"/>
        <v>#N/A</v>
      </c>
      <c r="OR67" s="169" t="e">
        <f t="shared" si="126"/>
        <v>#N/A</v>
      </c>
      <c r="OS67" s="169" t="e">
        <f t="shared" ref="OR67:PG82" si="148">IF(ISNONTEXT($R67),_xlfn.NORM.DIST(GZ67,$N67,$R67,FALSE),NA())</f>
        <v>#N/A</v>
      </c>
      <c r="OT67" s="169" t="e">
        <f t="shared" si="148"/>
        <v>#N/A</v>
      </c>
      <c r="OU67" s="169" t="e">
        <f t="shared" si="148"/>
        <v>#N/A</v>
      </c>
      <c r="OV67" s="169" t="e">
        <f t="shared" si="148"/>
        <v>#N/A</v>
      </c>
      <c r="OW67" s="169" t="e">
        <f t="shared" si="148"/>
        <v>#N/A</v>
      </c>
      <c r="OX67" s="169" t="e">
        <f t="shared" si="148"/>
        <v>#N/A</v>
      </c>
      <c r="OY67" s="169" t="e">
        <f t="shared" si="148"/>
        <v>#N/A</v>
      </c>
      <c r="OZ67" s="169" t="e">
        <f t="shared" si="148"/>
        <v>#N/A</v>
      </c>
      <c r="PA67" s="169" t="e">
        <f t="shared" si="148"/>
        <v>#N/A</v>
      </c>
      <c r="PB67" s="169" t="e">
        <f t="shared" si="148"/>
        <v>#N/A</v>
      </c>
      <c r="PC67" s="169" t="e">
        <f t="shared" si="148"/>
        <v>#N/A</v>
      </c>
      <c r="PD67" s="169" t="e">
        <f t="shared" si="148"/>
        <v>#N/A</v>
      </c>
      <c r="PE67" s="169" t="e">
        <f t="shared" si="148"/>
        <v>#N/A</v>
      </c>
      <c r="PF67" s="169" t="e">
        <f t="shared" si="148"/>
        <v>#N/A</v>
      </c>
      <c r="PG67" s="169" t="e">
        <f t="shared" si="148"/>
        <v>#N/A</v>
      </c>
      <c r="PH67" s="169" t="e">
        <f t="shared" si="127"/>
        <v>#N/A</v>
      </c>
      <c r="PI67" s="169" t="e">
        <f t="shared" si="127"/>
        <v>#N/A</v>
      </c>
      <c r="PJ67" s="169" t="e">
        <f t="shared" si="127"/>
        <v>#N/A</v>
      </c>
      <c r="PK67" s="169" t="e">
        <f t="shared" si="127"/>
        <v>#N/A</v>
      </c>
      <c r="PL67" s="169" t="e">
        <f t="shared" si="127"/>
        <v>#N/A</v>
      </c>
      <c r="PM67" s="169" t="e">
        <f t="shared" si="127"/>
        <v>#N/A</v>
      </c>
      <c r="PN67" s="169" t="e">
        <f t="shared" si="127"/>
        <v>#N/A</v>
      </c>
      <c r="PO67" s="169" t="e">
        <f t="shared" si="127"/>
        <v>#N/A</v>
      </c>
    </row>
    <row r="68" spans="1:431" hidden="1" x14ac:dyDescent="0.75">
      <c r="A68" s="390"/>
      <c r="B68" s="396" t="str">
        <f>IF($R68="","",ROUND(_xlfn.NORM.INV(ABS(VLOOKUP($T$1,VLookups!$A$43:$B$44,2,FALSE)-B$2),$N68,$R68),0))</f>
        <v/>
      </c>
      <c r="C68" s="403" t="str">
        <f t="shared" si="96"/>
        <v/>
      </c>
      <c r="D68" s="404" t="str">
        <f t="shared" si="97"/>
        <v/>
      </c>
      <c r="E68" s="109"/>
      <c r="F68" s="117"/>
      <c r="G68" s="122" t="str">
        <f t="shared" si="32"/>
        <v/>
      </c>
      <c r="H68" s="95"/>
      <c r="I68" s="122" t="str">
        <f t="shared" si="33"/>
        <v/>
      </c>
      <c r="J68" s="117"/>
      <c r="K68" s="110"/>
      <c r="L68" s="124" t="str">
        <f t="shared" ref="L68:L103" si="149">IF(OR(ISBLANK(H68),ISBLANK(I68),ISBLANK(G68)),"",IF(AND(G68&gt;0,H68&gt;0,I68&gt;0),IF(H68&gt;G68,IF(I68&gt;H68,1,-1),-1)))</f>
        <v/>
      </c>
      <c r="M68" s="124" t="str">
        <f t="shared" ref="M68:M103" si="150">IF(OR(ISBLANK(G68),ISBLANK(H68),ISBLANK(I68)),"",IFERROR(MIN(H68-G68,I68-H68)/MAX(H68-G68,I68-H68),""))</f>
        <v/>
      </c>
      <c r="N68" s="73" t="str">
        <f t="shared" si="34"/>
        <v/>
      </c>
      <c r="O68" s="23"/>
      <c r="P68" s="57"/>
      <c r="Q68" s="280"/>
      <c r="R68" s="74" t="str">
        <f>IF(AND(G68&gt;0,H68&gt;0,I68&gt;0),IF(ISBLANK(Q68),IF(ISBLANK(O68),"",(I68-G68)*VLOOKUP(O68,VLookups!$A$4:$B$13,2,FALSE)),Q68),"")</f>
        <v/>
      </c>
      <c r="S68" s="75" t="str">
        <f t="shared" ref="S68:S103" si="151">IF(R68="","",R68^2)</f>
        <v/>
      </c>
      <c r="T68" s="95"/>
      <c r="U68" s="270" t="str">
        <f>IF(AND(T68&gt;0,H68&gt;0,NOT(R68="")),ABS(VLOOKUP($T$1,VLookups!$A$43:$B$44,2,FALSE)-_xlfn.NORM.DIST(T68,N68,R68,TRUE)),"")</f>
        <v/>
      </c>
      <c r="V68" s="94" t="str">
        <f>IF(AND($G68&gt;0,$H68&gt;0,$I68&gt;0,NOT(ISBLANK($O68))),_xlfn.NORM.INV(ABS(VLOOKUP($T$1,VLookups!$A$43:$B$44,2,FALSE)-V$3),$N68,$R68),"")</f>
        <v/>
      </c>
      <c r="W68" s="93" t="str">
        <f>IF(AND($G68&gt;0,$H68&gt;0,$I68&gt;0,NOT(ISBLANK($O68))),_xlfn.NORM.INV(ABS(VLOOKUP($T$1,VLookups!$A$43:$B$44,2,FALSE)-W$3),$N68,$R68),"")</f>
        <v/>
      </c>
      <c r="X68" s="94" t="str">
        <f>IF(AND($G68&gt;0,$H68&gt;0,$I68&gt;0,NOT(ISBLANK($O68))),_xlfn.NORM.INV(ABS(VLOOKUP($T$1,VLookups!$A$43:$B$44,2,FALSE)-X$3),$N68,$R68),"")</f>
        <v/>
      </c>
      <c r="Y68" s="93" t="str">
        <f>IF(AND($G68&gt;0,$H68&gt;0,$I68&gt;0,NOT(ISBLANK($O68))),_xlfn.NORM.INV(ABS(VLOOKUP($T$1,VLookups!$A$43:$B$44,2,FALSE)-Y$3),$N68,$R68),"")</f>
        <v/>
      </c>
      <c r="Z68" s="94" t="str">
        <f>IF(AND($G68&gt;0,$H68&gt;0,$I68&gt;0,NOT(ISBLANK($O68))),_xlfn.NORM.INV(ABS(VLOOKUP($T$1,VLookups!$A$43:$B$44,2,FALSE)-Z$3),$N68,$R68),"")</f>
        <v/>
      </c>
      <c r="AA68" s="93" t="str">
        <f>IF(AND($G68&gt;0,$H68&gt;0,$I68&gt;0,NOT(ISBLANK($O68))),_xlfn.NORM.INV(ABS(VLOOKUP($T$1,VLookups!$A$43:$B$44,2,FALSE)-AA$3),$N68,$R68),"")</f>
        <v/>
      </c>
      <c r="AB68" s="5"/>
      <c r="AC68" s="168" t="str">
        <f t="shared" si="35"/>
        <v/>
      </c>
      <c r="AD68" s="49" t="str">
        <f t="shared" si="137"/>
        <v/>
      </c>
      <c r="AE68" s="49" t="str">
        <f t="shared" si="137"/>
        <v/>
      </c>
      <c r="AF68" s="49" t="str">
        <f t="shared" si="137"/>
        <v/>
      </c>
      <c r="AG68" s="49" t="str">
        <f t="shared" si="137"/>
        <v/>
      </c>
      <c r="AH68" s="49" t="str">
        <f t="shared" si="137"/>
        <v/>
      </c>
      <c r="AI68" s="49" t="str">
        <f t="shared" si="137"/>
        <v/>
      </c>
      <c r="AJ68" s="49" t="str">
        <f t="shared" si="137"/>
        <v/>
      </c>
      <c r="AK68" s="49" t="str">
        <f t="shared" si="137"/>
        <v/>
      </c>
      <c r="AL68" s="49" t="str">
        <f t="shared" si="137"/>
        <v/>
      </c>
      <c r="AM68" s="49" t="str">
        <f t="shared" si="137"/>
        <v/>
      </c>
      <c r="AN68" s="49" t="str">
        <f t="shared" si="137"/>
        <v/>
      </c>
      <c r="AO68" s="49" t="str">
        <f t="shared" si="137"/>
        <v/>
      </c>
      <c r="AP68" s="49" t="str">
        <f t="shared" si="137"/>
        <v/>
      </c>
      <c r="AQ68" s="49" t="str">
        <f t="shared" si="137"/>
        <v/>
      </c>
      <c r="AR68" s="49" t="str">
        <f t="shared" si="137"/>
        <v/>
      </c>
      <c r="AS68" s="49" t="str">
        <f t="shared" si="137"/>
        <v/>
      </c>
      <c r="AT68" s="49" t="str">
        <f t="shared" si="133"/>
        <v/>
      </c>
      <c r="AU68" s="49" t="str">
        <f t="shared" si="133"/>
        <v/>
      </c>
      <c r="AV68" s="49" t="str">
        <f t="shared" si="133"/>
        <v/>
      </c>
      <c r="AW68" s="49" t="str">
        <f t="shared" si="133"/>
        <v/>
      </c>
      <c r="AX68" s="49" t="str">
        <f t="shared" si="133"/>
        <v/>
      </c>
      <c r="AY68" s="49" t="str">
        <f t="shared" si="133"/>
        <v/>
      </c>
      <c r="AZ68" s="49" t="str">
        <f t="shared" si="133"/>
        <v/>
      </c>
      <c r="BA68" s="49" t="str">
        <f t="shared" si="133"/>
        <v/>
      </c>
      <c r="BB68" s="49" t="str">
        <f t="shared" si="133"/>
        <v/>
      </c>
      <c r="BC68" s="49" t="str">
        <f t="shared" si="133"/>
        <v/>
      </c>
      <c r="BD68" s="49" t="str">
        <f t="shared" si="133"/>
        <v/>
      </c>
      <c r="BE68" s="49" t="str">
        <f t="shared" si="133"/>
        <v/>
      </c>
      <c r="BF68" s="49" t="str">
        <f t="shared" si="133"/>
        <v/>
      </c>
      <c r="BG68" s="49" t="str">
        <f t="shared" si="133"/>
        <v/>
      </c>
      <c r="BH68" s="49" t="str">
        <f t="shared" si="133"/>
        <v/>
      </c>
      <c r="BI68" s="49" t="str">
        <f t="shared" si="134"/>
        <v/>
      </c>
      <c r="BJ68" s="49" t="str">
        <f t="shared" si="134"/>
        <v/>
      </c>
      <c r="BK68" s="49" t="str">
        <f t="shared" si="134"/>
        <v/>
      </c>
      <c r="BL68" s="49" t="str">
        <f t="shared" si="134"/>
        <v/>
      </c>
      <c r="BM68" s="49" t="str">
        <f t="shared" si="134"/>
        <v/>
      </c>
      <c r="BN68" s="49" t="str">
        <f t="shared" si="134"/>
        <v/>
      </c>
      <c r="BO68" s="49" t="str">
        <f t="shared" si="134"/>
        <v/>
      </c>
      <c r="BP68" s="49" t="str">
        <f t="shared" si="134"/>
        <v/>
      </c>
      <c r="BQ68" s="49" t="str">
        <f t="shared" si="134"/>
        <v/>
      </c>
      <c r="BR68" s="49" t="str">
        <f t="shared" si="134"/>
        <v/>
      </c>
      <c r="BS68" s="49" t="str">
        <f t="shared" si="134"/>
        <v/>
      </c>
      <c r="BT68" s="49" t="str">
        <f t="shared" si="134"/>
        <v/>
      </c>
      <c r="BU68" s="49" t="str">
        <f t="shared" si="134"/>
        <v/>
      </c>
      <c r="BV68" s="49" t="str">
        <f t="shared" si="134"/>
        <v/>
      </c>
      <c r="BW68" s="49" t="str">
        <f t="shared" si="134"/>
        <v/>
      </c>
      <c r="BX68" s="49" t="str">
        <f t="shared" si="134"/>
        <v/>
      </c>
      <c r="BY68" s="49" t="str">
        <f t="shared" si="131"/>
        <v/>
      </c>
      <c r="BZ68" s="49" t="str">
        <f t="shared" si="131"/>
        <v/>
      </c>
      <c r="CA68" s="49" t="str">
        <f t="shared" si="131"/>
        <v/>
      </c>
      <c r="CB68" s="49" t="str">
        <f t="shared" si="131"/>
        <v/>
      </c>
      <c r="CC68" s="49" t="str">
        <f t="shared" si="131"/>
        <v/>
      </c>
      <c r="CD68" s="49" t="str">
        <f t="shared" si="131"/>
        <v/>
      </c>
      <c r="CE68" s="49" t="str">
        <f t="shared" si="131"/>
        <v/>
      </c>
      <c r="CF68" s="49" t="str">
        <f t="shared" si="131"/>
        <v/>
      </c>
      <c r="CG68" s="49" t="str">
        <f t="shared" si="131"/>
        <v/>
      </c>
      <c r="CH68" s="49" t="str">
        <f t="shared" si="131"/>
        <v/>
      </c>
      <c r="CI68" s="49" t="str">
        <f t="shared" si="131"/>
        <v/>
      </c>
      <c r="CJ68" s="49" t="str">
        <f t="shared" si="131"/>
        <v/>
      </c>
      <c r="CK68" s="49" t="str">
        <f t="shared" si="131"/>
        <v/>
      </c>
      <c r="CL68" s="49" t="str">
        <f t="shared" si="131"/>
        <v/>
      </c>
      <c r="CM68" s="49" t="str">
        <f t="shared" si="131"/>
        <v/>
      </c>
      <c r="CN68" s="49" t="str">
        <f t="shared" si="135"/>
        <v/>
      </c>
      <c r="CO68" s="49" t="str">
        <f t="shared" si="135"/>
        <v/>
      </c>
      <c r="CP68" s="49" t="str">
        <f t="shared" si="135"/>
        <v/>
      </c>
      <c r="CQ68" s="49" t="str">
        <f t="shared" si="135"/>
        <v/>
      </c>
      <c r="CR68" s="49" t="str">
        <f t="shared" si="135"/>
        <v/>
      </c>
      <c r="CS68" s="49" t="str">
        <f t="shared" si="135"/>
        <v/>
      </c>
      <c r="CT68" s="49" t="str">
        <f t="shared" si="135"/>
        <v/>
      </c>
      <c r="CU68" s="49" t="str">
        <f t="shared" si="135"/>
        <v/>
      </c>
      <c r="CV68" s="49" t="str">
        <f t="shared" si="135"/>
        <v/>
      </c>
      <c r="CW68" s="49" t="str">
        <f t="shared" si="135"/>
        <v/>
      </c>
      <c r="CX68" s="49" t="str">
        <f t="shared" si="135"/>
        <v/>
      </c>
      <c r="CY68" s="49" t="str">
        <f t="shared" si="135"/>
        <v/>
      </c>
      <c r="CZ68" s="49" t="str">
        <f t="shared" si="135"/>
        <v/>
      </c>
      <c r="DA68" s="49" t="str">
        <f t="shared" si="135"/>
        <v/>
      </c>
      <c r="DB68" s="49" t="str">
        <f t="shared" si="135"/>
        <v/>
      </c>
      <c r="DC68" s="49" t="str">
        <f t="shared" si="135"/>
        <v/>
      </c>
      <c r="DD68" s="49" t="str">
        <f t="shared" si="136"/>
        <v/>
      </c>
      <c r="DE68" s="49" t="str">
        <f t="shared" si="136"/>
        <v/>
      </c>
      <c r="DF68" s="49" t="str">
        <f t="shared" si="136"/>
        <v/>
      </c>
      <c r="DG68" s="49" t="str">
        <f t="shared" si="136"/>
        <v/>
      </c>
      <c r="DH68" s="49" t="str">
        <f t="shared" si="136"/>
        <v/>
      </c>
      <c r="DI68" s="49" t="str">
        <f t="shared" si="136"/>
        <v/>
      </c>
      <c r="DJ68" s="49" t="str">
        <f t="shared" si="136"/>
        <v/>
      </c>
      <c r="DK68" s="49" t="str">
        <f t="shared" si="136"/>
        <v/>
      </c>
      <c r="DL68" s="49" t="str">
        <f t="shared" si="136"/>
        <v/>
      </c>
      <c r="DM68" s="49" t="str">
        <f t="shared" si="136"/>
        <v/>
      </c>
      <c r="DN68" s="49" t="str">
        <f t="shared" si="136"/>
        <v/>
      </c>
      <c r="DO68" s="49" t="str">
        <f t="shared" si="136"/>
        <v/>
      </c>
      <c r="DP68" s="49" t="str">
        <f t="shared" si="136"/>
        <v/>
      </c>
      <c r="DQ68" s="49" t="str">
        <f t="shared" si="136"/>
        <v/>
      </c>
      <c r="DR68" s="49" t="str">
        <f t="shared" si="136"/>
        <v/>
      </c>
      <c r="DS68" s="49" t="str">
        <f t="shared" si="136"/>
        <v/>
      </c>
      <c r="DT68" s="49" t="str">
        <f t="shared" si="132"/>
        <v/>
      </c>
      <c r="DU68" s="49" t="str">
        <f t="shared" si="132"/>
        <v/>
      </c>
      <c r="DV68" s="49" t="str">
        <f t="shared" si="132"/>
        <v/>
      </c>
      <c r="DW68" s="49" t="str">
        <f t="shared" si="132"/>
        <v/>
      </c>
      <c r="DX68" s="49" t="str">
        <f t="shared" si="132"/>
        <v/>
      </c>
      <c r="DY68" s="49" t="str">
        <f t="shared" si="132"/>
        <v/>
      </c>
      <c r="DZ68" s="183" t="str">
        <f t="shared" si="37"/>
        <v/>
      </c>
      <c r="EA68" s="49" t="str">
        <f t="shared" si="129"/>
        <v/>
      </c>
      <c r="EB68" s="49" t="str">
        <f t="shared" si="129"/>
        <v/>
      </c>
      <c r="EC68" s="49" t="str">
        <f t="shared" si="129"/>
        <v/>
      </c>
      <c r="ED68" s="49" t="str">
        <f t="shared" si="129"/>
        <v/>
      </c>
      <c r="EE68" s="49" t="str">
        <f t="shared" si="129"/>
        <v/>
      </c>
      <c r="EF68" s="49" t="str">
        <f t="shared" si="129"/>
        <v/>
      </c>
      <c r="EG68" s="49" t="str">
        <f t="shared" si="129"/>
        <v/>
      </c>
      <c r="EH68" s="49" t="str">
        <f t="shared" si="129"/>
        <v/>
      </c>
      <c r="EI68" s="49" t="str">
        <f t="shared" si="129"/>
        <v/>
      </c>
      <c r="EJ68" s="49" t="str">
        <f t="shared" si="129"/>
        <v/>
      </c>
      <c r="EK68" s="49" t="str">
        <f t="shared" si="129"/>
        <v/>
      </c>
      <c r="EL68" s="49" t="str">
        <f t="shared" si="129"/>
        <v/>
      </c>
      <c r="EM68" s="49" t="str">
        <f t="shared" si="129"/>
        <v/>
      </c>
      <c r="EN68" s="49" t="str">
        <f t="shared" si="129"/>
        <v/>
      </c>
      <c r="EO68" s="49" t="str">
        <f t="shared" si="129"/>
        <v/>
      </c>
      <c r="EP68" s="49" t="str">
        <f t="shared" si="129"/>
        <v/>
      </c>
      <c r="EQ68" s="49" t="str">
        <f t="shared" si="130"/>
        <v/>
      </c>
      <c r="ER68" s="49" t="str">
        <f t="shared" si="130"/>
        <v/>
      </c>
      <c r="ES68" s="49" t="str">
        <f t="shared" si="130"/>
        <v/>
      </c>
      <c r="ET68" s="49" t="str">
        <f t="shared" si="130"/>
        <v/>
      </c>
      <c r="EU68" s="49" t="str">
        <f t="shared" si="130"/>
        <v/>
      </c>
      <c r="EV68" s="49" t="str">
        <f t="shared" si="130"/>
        <v/>
      </c>
      <c r="EW68" s="49" t="str">
        <f t="shared" si="130"/>
        <v/>
      </c>
      <c r="EX68" s="49" t="str">
        <f t="shared" si="130"/>
        <v/>
      </c>
      <c r="EY68" s="49" t="str">
        <f t="shared" si="130"/>
        <v/>
      </c>
      <c r="EZ68" s="49" t="str">
        <f t="shared" si="130"/>
        <v/>
      </c>
      <c r="FA68" s="49" t="str">
        <f t="shared" si="130"/>
        <v/>
      </c>
      <c r="FB68" s="49" t="str">
        <f t="shared" si="130"/>
        <v/>
      </c>
      <c r="FC68" s="49" t="str">
        <f t="shared" si="130"/>
        <v/>
      </c>
      <c r="FD68" s="49" t="str">
        <f t="shared" si="130"/>
        <v/>
      </c>
      <c r="FE68" s="49" t="str">
        <f t="shared" si="128"/>
        <v/>
      </c>
      <c r="FF68" s="49" t="str">
        <f t="shared" si="119"/>
        <v/>
      </c>
      <c r="FG68" s="49" t="str">
        <f t="shared" si="119"/>
        <v/>
      </c>
      <c r="FH68" s="49" t="str">
        <f t="shared" si="119"/>
        <v/>
      </c>
      <c r="FI68" s="49" t="str">
        <f t="shared" si="119"/>
        <v/>
      </c>
      <c r="FJ68" s="49" t="str">
        <f t="shared" si="119"/>
        <v/>
      </c>
      <c r="FK68" s="49" t="str">
        <f t="shared" si="119"/>
        <v/>
      </c>
      <c r="FL68" s="49" t="str">
        <f t="shared" si="119"/>
        <v/>
      </c>
      <c r="FM68" s="49" t="str">
        <f t="shared" si="119"/>
        <v/>
      </c>
      <c r="FN68" s="49" t="str">
        <f t="shared" si="119"/>
        <v/>
      </c>
      <c r="FO68" s="49" t="str">
        <f t="shared" si="119"/>
        <v/>
      </c>
      <c r="FP68" s="49" t="str">
        <f t="shared" si="119"/>
        <v/>
      </c>
      <c r="FQ68" s="49" t="str">
        <f t="shared" si="119"/>
        <v/>
      </c>
      <c r="FR68" s="49" t="str">
        <f t="shared" si="119"/>
        <v/>
      </c>
      <c r="FS68" s="49" t="str">
        <f t="shared" si="119"/>
        <v/>
      </c>
      <c r="FT68" s="49" t="str">
        <f t="shared" si="119"/>
        <v/>
      </c>
      <c r="FU68" s="49" t="str">
        <f t="shared" si="119"/>
        <v/>
      </c>
      <c r="FV68" s="49" t="str">
        <f t="shared" ref="FV68:GK92" si="152">IF(ISNONTEXT($AC68),FU68+$AC68,"")</f>
        <v/>
      </c>
      <c r="FW68" s="49" t="str">
        <f t="shared" si="152"/>
        <v/>
      </c>
      <c r="FX68" s="49" t="str">
        <f t="shared" si="152"/>
        <v/>
      </c>
      <c r="FY68" s="49" t="str">
        <f t="shared" si="152"/>
        <v/>
      </c>
      <c r="FZ68" s="49" t="str">
        <f t="shared" si="152"/>
        <v/>
      </c>
      <c r="GA68" s="49" t="str">
        <f t="shared" si="152"/>
        <v/>
      </c>
      <c r="GB68" s="49" t="str">
        <f t="shared" si="152"/>
        <v/>
      </c>
      <c r="GC68" s="49" t="str">
        <f t="shared" si="139"/>
        <v/>
      </c>
      <c r="GD68" s="49" t="str">
        <f t="shared" si="139"/>
        <v/>
      </c>
      <c r="GE68" s="49" t="str">
        <f t="shared" si="139"/>
        <v/>
      </c>
      <c r="GF68" s="49" t="str">
        <f t="shared" si="139"/>
        <v/>
      </c>
      <c r="GG68" s="49" t="str">
        <f t="shared" si="139"/>
        <v/>
      </c>
      <c r="GH68" s="49" t="str">
        <f t="shared" si="139"/>
        <v/>
      </c>
      <c r="GI68" s="49" t="str">
        <f t="shared" si="139"/>
        <v/>
      </c>
      <c r="GJ68" s="49" t="str">
        <f t="shared" si="139"/>
        <v/>
      </c>
      <c r="GK68" s="49" t="str">
        <f t="shared" si="139"/>
        <v/>
      </c>
      <c r="GL68" s="49" t="str">
        <f t="shared" si="139"/>
        <v/>
      </c>
      <c r="GM68" s="49" t="str">
        <f t="shared" si="139"/>
        <v/>
      </c>
      <c r="GN68" s="49" t="str">
        <f t="shared" si="139"/>
        <v/>
      </c>
      <c r="GO68" s="49" t="str">
        <f t="shared" si="139"/>
        <v/>
      </c>
      <c r="GP68" s="49" t="str">
        <f t="shared" si="139"/>
        <v/>
      </c>
      <c r="GQ68" s="49" t="str">
        <f t="shared" si="139"/>
        <v/>
      </c>
      <c r="GR68" s="49" t="str">
        <f t="shared" si="139"/>
        <v/>
      </c>
      <c r="GS68" s="49" t="str">
        <f t="shared" si="140"/>
        <v/>
      </c>
      <c r="GT68" s="49" t="str">
        <f t="shared" si="140"/>
        <v/>
      </c>
      <c r="GU68" s="49" t="str">
        <f t="shared" si="140"/>
        <v/>
      </c>
      <c r="GV68" s="49" t="str">
        <f t="shared" si="140"/>
        <v/>
      </c>
      <c r="GW68" s="49" t="str">
        <f t="shared" si="140"/>
        <v/>
      </c>
      <c r="GX68" s="49" t="str">
        <f t="shared" si="140"/>
        <v/>
      </c>
      <c r="GY68" s="49" t="str">
        <f t="shared" si="140"/>
        <v/>
      </c>
      <c r="GZ68" s="49" t="str">
        <f t="shared" si="140"/>
        <v/>
      </c>
      <c r="HA68" s="49" t="str">
        <f t="shared" si="140"/>
        <v/>
      </c>
      <c r="HB68" s="49" t="str">
        <f t="shared" si="140"/>
        <v/>
      </c>
      <c r="HC68" s="49" t="str">
        <f t="shared" si="140"/>
        <v/>
      </c>
      <c r="HD68" s="49" t="str">
        <f t="shared" si="140"/>
        <v/>
      </c>
      <c r="HE68" s="49" t="str">
        <f t="shared" si="140"/>
        <v/>
      </c>
      <c r="HF68" s="49" t="str">
        <f t="shared" si="140"/>
        <v/>
      </c>
      <c r="HG68" s="49" t="str">
        <f t="shared" si="140"/>
        <v/>
      </c>
      <c r="HH68" s="49" t="str">
        <f t="shared" si="140"/>
        <v/>
      </c>
      <c r="HI68" s="49" t="str">
        <f t="shared" si="141"/>
        <v/>
      </c>
      <c r="HJ68" s="49" t="str">
        <f t="shared" si="141"/>
        <v/>
      </c>
      <c r="HK68" s="49" t="str">
        <f t="shared" si="141"/>
        <v/>
      </c>
      <c r="HL68" s="49" t="str">
        <f t="shared" si="141"/>
        <v/>
      </c>
      <c r="HM68" s="49" t="str">
        <f t="shared" si="111"/>
        <v/>
      </c>
      <c r="HN68" s="49" t="str">
        <f t="shared" si="111"/>
        <v/>
      </c>
      <c r="HO68" s="49" t="str">
        <f t="shared" si="111"/>
        <v/>
      </c>
      <c r="HP68" s="49" t="str">
        <f t="shared" si="77"/>
        <v/>
      </c>
      <c r="HQ68" s="49" t="str">
        <f t="shared" si="77"/>
        <v/>
      </c>
      <c r="HR68" s="49" t="str">
        <f t="shared" si="46"/>
        <v/>
      </c>
      <c r="HS68" s="49" t="str">
        <f t="shared" si="46"/>
        <v/>
      </c>
      <c r="HT68" s="49" t="str">
        <f t="shared" si="46"/>
        <v/>
      </c>
      <c r="HU68" s="49" t="str">
        <f t="shared" si="46"/>
        <v/>
      </c>
      <c r="HV68" s="49" t="str">
        <f t="shared" si="142"/>
        <v/>
      </c>
      <c r="HW68" s="169" t="e">
        <f t="shared" si="106"/>
        <v>#N/A</v>
      </c>
      <c r="HX68" s="169" t="e">
        <f t="shared" si="106"/>
        <v>#N/A</v>
      </c>
      <c r="HY68" s="169" t="e">
        <f t="shared" si="106"/>
        <v>#N/A</v>
      </c>
      <c r="HZ68" s="169" t="e">
        <f t="shared" si="106"/>
        <v>#N/A</v>
      </c>
      <c r="IA68" s="169" t="e">
        <f t="shared" si="138"/>
        <v>#N/A</v>
      </c>
      <c r="IB68" s="169" t="e">
        <f t="shared" si="138"/>
        <v>#N/A</v>
      </c>
      <c r="IC68" s="169" t="e">
        <f t="shared" si="138"/>
        <v>#N/A</v>
      </c>
      <c r="ID68" s="169" t="e">
        <f t="shared" si="138"/>
        <v>#N/A</v>
      </c>
      <c r="IE68" s="169" t="e">
        <f t="shared" si="138"/>
        <v>#N/A</v>
      </c>
      <c r="IF68" s="169" t="e">
        <f t="shared" si="138"/>
        <v>#N/A</v>
      </c>
      <c r="IG68" s="169" t="e">
        <f t="shared" si="138"/>
        <v>#N/A</v>
      </c>
      <c r="IH68" s="169" t="e">
        <f t="shared" si="138"/>
        <v>#N/A</v>
      </c>
      <c r="II68" s="169" t="e">
        <f t="shared" si="138"/>
        <v>#N/A</v>
      </c>
      <c r="IJ68" s="169" t="e">
        <f t="shared" si="138"/>
        <v>#N/A</v>
      </c>
      <c r="IK68" s="169" t="e">
        <f t="shared" si="138"/>
        <v>#N/A</v>
      </c>
      <c r="IL68" s="169" t="e">
        <f t="shared" si="138"/>
        <v>#N/A</v>
      </c>
      <c r="IM68" s="169" t="e">
        <f t="shared" si="138"/>
        <v>#N/A</v>
      </c>
      <c r="IN68" s="169" t="e">
        <f t="shared" si="138"/>
        <v>#N/A</v>
      </c>
      <c r="IO68" s="169" t="e">
        <f t="shared" si="138"/>
        <v>#N/A</v>
      </c>
      <c r="IP68" s="169" t="e">
        <f t="shared" si="143"/>
        <v>#N/A</v>
      </c>
      <c r="IQ68" s="169" t="e">
        <f t="shared" si="143"/>
        <v>#N/A</v>
      </c>
      <c r="IR68" s="169" t="e">
        <f t="shared" si="143"/>
        <v>#N/A</v>
      </c>
      <c r="IS68" s="169" t="e">
        <f t="shared" si="143"/>
        <v>#N/A</v>
      </c>
      <c r="IT68" s="169" t="e">
        <f t="shared" si="143"/>
        <v>#N/A</v>
      </c>
      <c r="IU68" s="169" t="e">
        <f t="shared" si="143"/>
        <v>#N/A</v>
      </c>
      <c r="IV68" s="169" t="e">
        <f t="shared" si="143"/>
        <v>#N/A</v>
      </c>
      <c r="IW68" s="169" t="e">
        <f t="shared" si="143"/>
        <v>#N/A</v>
      </c>
      <c r="IX68" s="169" t="e">
        <f t="shared" si="143"/>
        <v>#N/A</v>
      </c>
      <c r="IY68" s="169" t="e">
        <f t="shared" si="143"/>
        <v>#N/A</v>
      </c>
      <c r="IZ68" s="169" t="e">
        <f t="shared" si="143"/>
        <v>#N/A</v>
      </c>
      <c r="JA68" s="169" t="e">
        <f t="shared" si="143"/>
        <v>#N/A</v>
      </c>
      <c r="JB68" s="169" t="e">
        <f t="shared" si="143"/>
        <v>#N/A</v>
      </c>
      <c r="JC68" s="169" t="e">
        <f t="shared" si="143"/>
        <v>#N/A</v>
      </c>
      <c r="JD68" s="169" t="e">
        <f t="shared" si="143"/>
        <v>#N/A</v>
      </c>
      <c r="JE68" s="169" t="e">
        <f t="shared" si="143"/>
        <v>#N/A</v>
      </c>
      <c r="JF68" s="169" t="e">
        <f t="shared" ref="JE68:JT83" si="153">IF(ISNONTEXT($R68),_xlfn.NORM.DIST(BM68,$N68,$R68,FALSE),NA())</f>
        <v>#N/A</v>
      </c>
      <c r="JG68" s="169" t="e">
        <f t="shared" si="153"/>
        <v>#N/A</v>
      </c>
      <c r="JH68" s="169" t="e">
        <f t="shared" si="153"/>
        <v>#N/A</v>
      </c>
      <c r="JI68" s="169" t="e">
        <f t="shared" si="153"/>
        <v>#N/A</v>
      </c>
      <c r="JJ68" s="169" t="e">
        <f t="shared" si="153"/>
        <v>#N/A</v>
      </c>
      <c r="JK68" s="169" t="e">
        <f t="shared" si="153"/>
        <v>#N/A</v>
      </c>
      <c r="JL68" s="169" t="e">
        <f t="shared" si="153"/>
        <v>#N/A</v>
      </c>
      <c r="JM68" s="169" t="e">
        <f t="shared" si="153"/>
        <v>#N/A</v>
      </c>
      <c r="JN68" s="169" t="e">
        <f t="shared" si="153"/>
        <v>#N/A</v>
      </c>
      <c r="JO68" s="169" t="e">
        <f t="shared" si="153"/>
        <v>#N/A</v>
      </c>
      <c r="JP68" s="169" t="e">
        <f t="shared" si="153"/>
        <v>#N/A</v>
      </c>
      <c r="JQ68" s="169" t="e">
        <f t="shared" si="153"/>
        <v>#N/A</v>
      </c>
      <c r="JR68" s="169" t="e">
        <f t="shared" si="153"/>
        <v>#N/A</v>
      </c>
      <c r="JS68" s="169" t="e">
        <f t="shared" si="153"/>
        <v>#N/A</v>
      </c>
      <c r="JT68" s="169" t="e">
        <f t="shared" si="144"/>
        <v>#N/A</v>
      </c>
      <c r="JU68" s="169" t="e">
        <f t="shared" si="144"/>
        <v>#N/A</v>
      </c>
      <c r="JV68" s="169" t="e">
        <f t="shared" si="144"/>
        <v>#N/A</v>
      </c>
      <c r="JW68" s="169" t="e">
        <f t="shared" si="144"/>
        <v>#N/A</v>
      </c>
      <c r="JX68" s="169" t="e">
        <f t="shared" si="144"/>
        <v>#N/A</v>
      </c>
      <c r="JY68" s="169" t="e">
        <f t="shared" si="144"/>
        <v>#N/A</v>
      </c>
      <c r="JZ68" s="169" t="e">
        <f t="shared" si="144"/>
        <v>#N/A</v>
      </c>
      <c r="KA68" s="169" t="e">
        <f t="shared" si="144"/>
        <v>#N/A</v>
      </c>
      <c r="KB68" s="169" t="e">
        <f t="shared" si="144"/>
        <v>#N/A</v>
      </c>
      <c r="KC68" s="169" t="e">
        <f t="shared" si="144"/>
        <v>#N/A</v>
      </c>
      <c r="KD68" s="169" t="e">
        <f t="shared" si="144"/>
        <v>#N/A</v>
      </c>
      <c r="KE68" s="169" t="e">
        <f t="shared" si="144"/>
        <v>#N/A</v>
      </c>
      <c r="KF68" s="169" t="e">
        <f t="shared" si="144"/>
        <v>#N/A</v>
      </c>
      <c r="KG68" s="169" t="e">
        <f t="shared" si="144"/>
        <v>#N/A</v>
      </c>
      <c r="KH68" s="169" t="e">
        <f t="shared" si="144"/>
        <v>#N/A</v>
      </c>
      <c r="KI68" s="169" t="e">
        <f t="shared" si="144"/>
        <v>#N/A</v>
      </c>
      <c r="KJ68" s="169" t="e">
        <f t="shared" ref="KJ68:KY83" si="154">IF(ISNONTEXT($R68),_xlfn.NORM.DIST(CQ68,$N68,$R68,FALSE),NA())</f>
        <v>#N/A</v>
      </c>
      <c r="KK68" s="169" t="e">
        <f t="shared" si="154"/>
        <v>#N/A</v>
      </c>
      <c r="KL68" s="169" t="e">
        <f t="shared" si="154"/>
        <v>#N/A</v>
      </c>
      <c r="KM68" s="169" t="e">
        <f t="shared" si="154"/>
        <v>#N/A</v>
      </c>
      <c r="KN68" s="169" t="e">
        <f t="shared" si="154"/>
        <v>#N/A</v>
      </c>
      <c r="KO68" s="169" t="e">
        <f t="shared" si="154"/>
        <v>#N/A</v>
      </c>
      <c r="KP68" s="169" t="e">
        <f t="shared" si="154"/>
        <v>#N/A</v>
      </c>
      <c r="KQ68" s="169" t="e">
        <f t="shared" si="154"/>
        <v>#N/A</v>
      </c>
      <c r="KR68" s="169" t="e">
        <f t="shared" si="154"/>
        <v>#N/A</v>
      </c>
      <c r="KS68" s="169" t="e">
        <f t="shared" si="154"/>
        <v>#N/A</v>
      </c>
      <c r="KT68" s="169" t="e">
        <f t="shared" si="154"/>
        <v>#N/A</v>
      </c>
      <c r="KU68" s="169" t="e">
        <f t="shared" si="154"/>
        <v>#N/A</v>
      </c>
      <c r="KV68" s="169" t="e">
        <f t="shared" si="154"/>
        <v>#N/A</v>
      </c>
      <c r="KW68" s="169" t="e">
        <f t="shared" si="154"/>
        <v>#N/A</v>
      </c>
      <c r="KX68" s="169" t="e">
        <f t="shared" si="154"/>
        <v>#N/A</v>
      </c>
      <c r="KY68" s="169" t="e">
        <f t="shared" si="154"/>
        <v>#N/A</v>
      </c>
      <c r="KZ68" s="169" t="e">
        <f t="shared" si="145"/>
        <v>#N/A</v>
      </c>
      <c r="LA68" s="169" t="e">
        <f t="shared" si="145"/>
        <v>#N/A</v>
      </c>
      <c r="LB68" s="169" t="e">
        <f t="shared" si="145"/>
        <v>#N/A</v>
      </c>
      <c r="LC68" s="169" t="e">
        <f t="shared" si="145"/>
        <v>#N/A</v>
      </c>
      <c r="LD68" s="169" t="e">
        <f t="shared" si="145"/>
        <v>#N/A</v>
      </c>
      <c r="LE68" s="169" t="e">
        <f t="shared" si="145"/>
        <v>#N/A</v>
      </c>
      <c r="LF68" s="169" t="e">
        <f t="shared" si="145"/>
        <v>#N/A</v>
      </c>
      <c r="LG68" s="169" t="e">
        <f t="shared" si="145"/>
        <v>#N/A</v>
      </c>
      <c r="LH68" s="169" t="e">
        <f t="shared" si="145"/>
        <v>#N/A</v>
      </c>
      <c r="LI68" s="169" t="e">
        <f t="shared" si="145"/>
        <v>#N/A</v>
      </c>
      <c r="LJ68" s="169" t="e">
        <f t="shared" si="145"/>
        <v>#N/A</v>
      </c>
      <c r="LK68" s="169" t="e">
        <f t="shared" si="145"/>
        <v>#N/A</v>
      </c>
      <c r="LL68" s="169" t="e">
        <f t="shared" si="145"/>
        <v>#N/A</v>
      </c>
      <c r="LM68" s="169" t="e">
        <f t="shared" si="145"/>
        <v>#N/A</v>
      </c>
      <c r="LN68" s="169" t="e">
        <f t="shared" si="145"/>
        <v>#N/A</v>
      </c>
      <c r="LO68" s="169" t="e">
        <f t="shared" ref="LO68:MD83" si="155">IF(ISNONTEXT($R68),_xlfn.NORM.DIST(DV68,$N68,$R68,FALSE),NA())</f>
        <v>#N/A</v>
      </c>
      <c r="LP68" s="169" t="e">
        <f t="shared" si="155"/>
        <v>#N/A</v>
      </c>
      <c r="LQ68" s="169" t="e">
        <f t="shared" si="155"/>
        <v>#N/A</v>
      </c>
      <c r="LR68" s="169" t="e">
        <f t="shared" si="155"/>
        <v>#N/A</v>
      </c>
      <c r="LS68" s="169" t="e">
        <f t="shared" si="155"/>
        <v>#N/A</v>
      </c>
      <c r="LT68" s="169" t="e">
        <f t="shared" si="155"/>
        <v>#N/A</v>
      </c>
      <c r="LU68" s="169" t="e">
        <f t="shared" si="155"/>
        <v>#N/A</v>
      </c>
      <c r="LV68" s="169" t="e">
        <f t="shared" si="155"/>
        <v>#N/A</v>
      </c>
      <c r="LW68" s="169" t="e">
        <f t="shared" si="155"/>
        <v>#N/A</v>
      </c>
      <c r="LX68" s="169" t="e">
        <f t="shared" si="155"/>
        <v>#N/A</v>
      </c>
      <c r="LY68" s="169" t="e">
        <f t="shared" si="155"/>
        <v>#N/A</v>
      </c>
      <c r="LZ68" s="169" t="e">
        <f t="shared" si="155"/>
        <v>#N/A</v>
      </c>
      <c r="MA68" s="169" t="e">
        <f t="shared" si="155"/>
        <v>#N/A</v>
      </c>
      <c r="MB68" s="169" t="e">
        <f t="shared" si="155"/>
        <v>#N/A</v>
      </c>
      <c r="MC68" s="169" t="e">
        <f t="shared" si="155"/>
        <v>#N/A</v>
      </c>
      <c r="MD68" s="169" t="e">
        <f t="shared" si="155"/>
        <v>#N/A</v>
      </c>
      <c r="ME68" s="169" t="e">
        <f t="shared" ref="LQ68:MF83" si="156">IF(ISNONTEXT($R68),_xlfn.NORM.DIST(EL68,$N68,$R68,FALSE),NA())</f>
        <v>#N/A</v>
      </c>
      <c r="MF68" s="169" t="e">
        <f t="shared" si="146"/>
        <v>#N/A</v>
      </c>
      <c r="MG68" s="169" t="e">
        <f t="shared" si="146"/>
        <v>#N/A</v>
      </c>
      <c r="MH68" s="169" t="e">
        <f t="shared" si="146"/>
        <v>#N/A</v>
      </c>
      <c r="MI68" s="169" t="e">
        <f t="shared" si="146"/>
        <v>#N/A</v>
      </c>
      <c r="MJ68" s="169" t="e">
        <f t="shared" si="146"/>
        <v>#N/A</v>
      </c>
      <c r="MK68" s="169" t="e">
        <f t="shared" si="146"/>
        <v>#N/A</v>
      </c>
      <c r="ML68" s="169" t="e">
        <f t="shared" si="146"/>
        <v>#N/A</v>
      </c>
      <c r="MM68" s="169" t="e">
        <f t="shared" si="146"/>
        <v>#N/A</v>
      </c>
      <c r="MN68" s="169" t="e">
        <f t="shared" si="146"/>
        <v>#N/A</v>
      </c>
      <c r="MO68" s="169" t="e">
        <f t="shared" si="146"/>
        <v>#N/A</v>
      </c>
      <c r="MP68" s="169" t="e">
        <f t="shared" si="146"/>
        <v>#N/A</v>
      </c>
      <c r="MQ68" s="169" t="e">
        <f t="shared" si="146"/>
        <v>#N/A</v>
      </c>
      <c r="MR68" s="169" t="e">
        <f t="shared" si="146"/>
        <v>#N/A</v>
      </c>
      <c r="MS68" s="169" t="e">
        <f t="shared" si="146"/>
        <v>#N/A</v>
      </c>
      <c r="MT68" s="169" t="e">
        <f t="shared" si="146"/>
        <v>#N/A</v>
      </c>
      <c r="MU68" s="169" t="e">
        <f t="shared" si="146"/>
        <v>#N/A</v>
      </c>
      <c r="MV68" s="169" t="e">
        <f t="shared" ref="MV68:NK83" si="157">IF(ISNONTEXT($R68),_xlfn.NORM.DIST(FC68,$N68,$R68,FALSE),NA())</f>
        <v>#N/A</v>
      </c>
      <c r="MW68" s="169" t="e">
        <f t="shared" si="157"/>
        <v>#N/A</v>
      </c>
      <c r="MX68" s="169" t="e">
        <f t="shared" si="157"/>
        <v>#N/A</v>
      </c>
      <c r="MY68" s="169" t="e">
        <f t="shared" si="157"/>
        <v>#N/A</v>
      </c>
      <c r="MZ68" s="169" t="e">
        <f t="shared" si="157"/>
        <v>#N/A</v>
      </c>
      <c r="NA68" s="169" t="e">
        <f t="shared" si="157"/>
        <v>#N/A</v>
      </c>
      <c r="NB68" s="169" t="e">
        <f t="shared" si="157"/>
        <v>#N/A</v>
      </c>
      <c r="NC68" s="169" t="e">
        <f t="shared" si="157"/>
        <v>#N/A</v>
      </c>
      <c r="ND68" s="169" t="e">
        <f t="shared" si="157"/>
        <v>#N/A</v>
      </c>
      <c r="NE68" s="169" t="e">
        <f t="shared" si="157"/>
        <v>#N/A</v>
      </c>
      <c r="NF68" s="169" t="e">
        <f t="shared" si="157"/>
        <v>#N/A</v>
      </c>
      <c r="NG68" s="169" t="e">
        <f t="shared" si="157"/>
        <v>#N/A</v>
      </c>
      <c r="NH68" s="169" t="e">
        <f t="shared" si="157"/>
        <v>#N/A</v>
      </c>
      <c r="NI68" s="169" t="e">
        <f t="shared" si="157"/>
        <v>#N/A</v>
      </c>
      <c r="NJ68" s="169" t="e">
        <f t="shared" si="157"/>
        <v>#N/A</v>
      </c>
      <c r="NK68" s="169" t="e">
        <f t="shared" si="157"/>
        <v>#N/A</v>
      </c>
      <c r="NL68" s="169" t="e">
        <f t="shared" si="147"/>
        <v>#N/A</v>
      </c>
      <c r="NM68" s="169" t="e">
        <f t="shared" si="147"/>
        <v>#N/A</v>
      </c>
      <c r="NN68" s="169" t="e">
        <f t="shared" si="147"/>
        <v>#N/A</v>
      </c>
      <c r="NO68" s="169" t="e">
        <f t="shared" si="147"/>
        <v>#N/A</v>
      </c>
      <c r="NP68" s="169" t="e">
        <f t="shared" si="147"/>
        <v>#N/A</v>
      </c>
      <c r="NQ68" s="169" t="e">
        <f t="shared" si="147"/>
        <v>#N/A</v>
      </c>
      <c r="NR68" s="169" t="e">
        <f t="shared" si="147"/>
        <v>#N/A</v>
      </c>
      <c r="NS68" s="169" t="e">
        <f t="shared" si="147"/>
        <v>#N/A</v>
      </c>
      <c r="NT68" s="169" t="e">
        <f t="shared" si="147"/>
        <v>#N/A</v>
      </c>
      <c r="NU68" s="169" t="e">
        <f t="shared" si="147"/>
        <v>#N/A</v>
      </c>
      <c r="NV68" s="169" t="e">
        <f t="shared" si="147"/>
        <v>#N/A</v>
      </c>
      <c r="NW68" s="169" t="e">
        <f t="shared" si="147"/>
        <v>#N/A</v>
      </c>
      <c r="NX68" s="169" t="e">
        <f t="shared" si="147"/>
        <v>#N/A</v>
      </c>
      <c r="NY68" s="169" t="e">
        <f t="shared" si="147"/>
        <v>#N/A</v>
      </c>
      <c r="NZ68" s="169" t="e">
        <f t="shared" si="147"/>
        <v>#N/A</v>
      </c>
      <c r="OA68" s="169" t="e">
        <f t="shared" ref="OA68:OP83" si="158">IF(ISNONTEXT($R68),_xlfn.NORM.DIST(GH68,$N68,$R68,FALSE),NA())</f>
        <v>#N/A</v>
      </c>
      <c r="OB68" s="169" t="e">
        <f t="shared" si="158"/>
        <v>#N/A</v>
      </c>
      <c r="OC68" s="169" t="e">
        <f t="shared" si="158"/>
        <v>#N/A</v>
      </c>
      <c r="OD68" s="169" t="e">
        <f t="shared" si="158"/>
        <v>#N/A</v>
      </c>
      <c r="OE68" s="169" t="e">
        <f t="shared" si="158"/>
        <v>#N/A</v>
      </c>
      <c r="OF68" s="169" t="e">
        <f t="shared" si="158"/>
        <v>#N/A</v>
      </c>
      <c r="OG68" s="169" t="e">
        <f t="shared" si="158"/>
        <v>#N/A</v>
      </c>
      <c r="OH68" s="169" t="e">
        <f t="shared" si="158"/>
        <v>#N/A</v>
      </c>
      <c r="OI68" s="169" t="e">
        <f t="shared" si="158"/>
        <v>#N/A</v>
      </c>
      <c r="OJ68" s="169" t="e">
        <f t="shared" si="158"/>
        <v>#N/A</v>
      </c>
      <c r="OK68" s="169" t="e">
        <f t="shared" si="158"/>
        <v>#N/A</v>
      </c>
      <c r="OL68" s="169" t="e">
        <f t="shared" si="158"/>
        <v>#N/A</v>
      </c>
      <c r="OM68" s="169" t="e">
        <f t="shared" si="158"/>
        <v>#N/A</v>
      </c>
      <c r="ON68" s="169" t="e">
        <f t="shared" si="158"/>
        <v>#N/A</v>
      </c>
      <c r="OO68" s="169" t="e">
        <f t="shared" si="158"/>
        <v>#N/A</v>
      </c>
      <c r="OP68" s="169" t="e">
        <f t="shared" si="158"/>
        <v>#N/A</v>
      </c>
      <c r="OQ68" s="169" t="e">
        <f t="shared" ref="OC68:OR83" si="159">IF(ISNONTEXT($R68),_xlfn.NORM.DIST(GX68,$N68,$R68,FALSE),NA())</f>
        <v>#N/A</v>
      </c>
      <c r="OR68" s="169" t="e">
        <f t="shared" si="148"/>
        <v>#N/A</v>
      </c>
      <c r="OS68" s="169" t="e">
        <f t="shared" si="148"/>
        <v>#N/A</v>
      </c>
      <c r="OT68" s="169" t="e">
        <f t="shared" si="148"/>
        <v>#N/A</v>
      </c>
      <c r="OU68" s="169" t="e">
        <f t="shared" si="148"/>
        <v>#N/A</v>
      </c>
      <c r="OV68" s="169" t="e">
        <f t="shared" si="148"/>
        <v>#N/A</v>
      </c>
      <c r="OW68" s="169" t="e">
        <f t="shared" si="148"/>
        <v>#N/A</v>
      </c>
      <c r="OX68" s="169" t="e">
        <f t="shared" si="148"/>
        <v>#N/A</v>
      </c>
      <c r="OY68" s="169" t="e">
        <f t="shared" si="148"/>
        <v>#N/A</v>
      </c>
      <c r="OZ68" s="169" t="e">
        <f t="shared" si="148"/>
        <v>#N/A</v>
      </c>
      <c r="PA68" s="169" t="e">
        <f t="shared" si="148"/>
        <v>#N/A</v>
      </c>
      <c r="PB68" s="169" t="e">
        <f t="shared" si="148"/>
        <v>#N/A</v>
      </c>
      <c r="PC68" s="169" t="e">
        <f t="shared" si="148"/>
        <v>#N/A</v>
      </c>
      <c r="PD68" s="169" t="e">
        <f t="shared" si="148"/>
        <v>#N/A</v>
      </c>
      <c r="PE68" s="169" t="e">
        <f t="shared" si="148"/>
        <v>#N/A</v>
      </c>
      <c r="PF68" s="169" t="e">
        <f t="shared" si="148"/>
        <v>#N/A</v>
      </c>
      <c r="PG68" s="169" t="e">
        <f t="shared" si="148"/>
        <v>#N/A</v>
      </c>
      <c r="PH68" s="169" t="e">
        <f t="shared" ref="PH68:PO83" si="160">IF(ISNONTEXT($R68),_xlfn.NORM.DIST(HO68,$N68,$R68,FALSE),NA())</f>
        <v>#N/A</v>
      </c>
      <c r="PI68" s="169" t="e">
        <f t="shared" si="160"/>
        <v>#N/A</v>
      </c>
      <c r="PJ68" s="169" t="e">
        <f t="shared" si="160"/>
        <v>#N/A</v>
      </c>
      <c r="PK68" s="169" t="e">
        <f t="shared" si="160"/>
        <v>#N/A</v>
      </c>
      <c r="PL68" s="169" t="e">
        <f t="shared" si="160"/>
        <v>#N/A</v>
      </c>
      <c r="PM68" s="169" t="e">
        <f t="shared" si="160"/>
        <v>#N/A</v>
      </c>
      <c r="PN68" s="169" t="e">
        <f t="shared" si="160"/>
        <v>#N/A</v>
      </c>
      <c r="PO68" s="169" t="e">
        <f t="shared" si="160"/>
        <v>#N/A</v>
      </c>
    </row>
    <row r="69" spans="1:431" hidden="1" x14ac:dyDescent="0.75">
      <c r="A69" s="390"/>
      <c r="B69" s="396" t="str">
        <f>IF($R69="","",ROUND(_xlfn.NORM.INV(ABS(VLOOKUP($T$1,VLookups!$A$43:$B$44,2,FALSE)-B$2),$N69,$R69),0))</f>
        <v/>
      </c>
      <c r="C69" s="403" t="str">
        <f t="shared" ref="C69:C100" si="161">IF(OR(D68="",B69=""),"",WORKDAY(C68,B68,$B$109:$B$148))</f>
        <v/>
      </c>
      <c r="D69" s="404" t="str">
        <f t="shared" ref="D69:D100" si="162">IFERROR(IF(B69="","",WORKDAY(C69,B69-1,$B$109:$B$148)),"")</f>
        <v/>
      </c>
      <c r="E69" s="109"/>
      <c r="F69" s="117"/>
      <c r="G69" s="122" t="str">
        <f t="shared" ref="G69:G103" si="163">IF(ISBLANK(H69),"",IF(NOT(ISBLANK(F69)),F69,IF(NOT(ISBLANK(E69)),H69*(1+E69),H69*(1+$G$2))))</f>
        <v/>
      </c>
      <c r="H69" s="95"/>
      <c r="I69" s="122" t="str">
        <f t="shared" ref="I69:I103" si="164">IF(ISBLANK(H69),"",IF(NOT(ISBLANK(J69)),J69,IF(NOT(ISBLANK(K69)),H69*(1+K69),H69*(1+$I$2))))</f>
        <v/>
      </c>
      <c r="J69" s="117"/>
      <c r="K69" s="110"/>
      <c r="L69" s="124" t="str">
        <f t="shared" si="149"/>
        <v/>
      </c>
      <c r="M69" s="124" t="str">
        <f t="shared" si="150"/>
        <v/>
      </c>
      <c r="N69" s="73" t="str">
        <f t="shared" ref="N69:N103" si="165">IF(AND(G69&gt;0,H69&gt;0,I69&gt;0),(G69+(4*H69)+I69)/6,"")</f>
        <v/>
      </c>
      <c r="O69" s="23"/>
      <c r="P69" s="57"/>
      <c r="Q69" s="280"/>
      <c r="R69" s="74" t="str">
        <f>IF(AND(G69&gt;0,H69&gt;0,I69&gt;0),IF(ISBLANK(Q69),IF(ISBLANK(O69),"",(I69-G69)*VLOOKUP(O69,VLookups!$A$4:$B$13,2,FALSE)),Q69),"")</f>
        <v/>
      </c>
      <c r="S69" s="75" t="str">
        <f t="shared" si="151"/>
        <v/>
      </c>
      <c r="T69" s="95"/>
      <c r="U69" s="270" t="str">
        <f>IF(AND(T69&gt;0,H69&gt;0,NOT(R69="")),ABS(VLOOKUP($T$1,VLookups!$A$43:$B$44,2,FALSE)-_xlfn.NORM.DIST(T69,N69,R69,TRUE)),"")</f>
        <v/>
      </c>
      <c r="V69" s="94" t="str">
        <f>IF(AND($G69&gt;0,$H69&gt;0,$I69&gt;0,NOT(ISBLANK($O69))),_xlfn.NORM.INV(ABS(VLOOKUP($T$1,VLookups!$A$43:$B$44,2,FALSE)-V$3),$N69,$R69),"")</f>
        <v/>
      </c>
      <c r="W69" s="93" t="str">
        <f>IF(AND($G69&gt;0,$H69&gt;0,$I69&gt;0,NOT(ISBLANK($O69))),_xlfn.NORM.INV(ABS(VLOOKUP($T$1,VLookups!$A$43:$B$44,2,FALSE)-W$3),$N69,$R69),"")</f>
        <v/>
      </c>
      <c r="X69" s="94" t="str">
        <f>IF(AND($G69&gt;0,$H69&gt;0,$I69&gt;0,NOT(ISBLANK($O69))),_xlfn.NORM.INV(ABS(VLOOKUP($T$1,VLookups!$A$43:$B$44,2,FALSE)-X$3),$N69,$R69),"")</f>
        <v/>
      </c>
      <c r="Y69" s="93" t="str">
        <f>IF(AND($G69&gt;0,$H69&gt;0,$I69&gt;0,NOT(ISBLANK($O69))),_xlfn.NORM.INV(ABS(VLOOKUP($T$1,VLookups!$A$43:$B$44,2,FALSE)-Y$3),$N69,$R69),"")</f>
        <v/>
      </c>
      <c r="Z69" s="94" t="str">
        <f>IF(AND($G69&gt;0,$H69&gt;0,$I69&gt;0,NOT(ISBLANK($O69))),_xlfn.NORM.INV(ABS(VLOOKUP($T$1,VLookups!$A$43:$B$44,2,FALSE)-Z$3),$N69,$R69),"")</f>
        <v/>
      </c>
      <c r="AA69" s="93" t="str">
        <f>IF(AND($G69&gt;0,$H69&gt;0,$I69&gt;0,NOT(ISBLANK($O69))),_xlfn.NORM.INV(ABS(VLOOKUP($T$1,VLookups!$A$43:$B$44,2,FALSE)-AA$3),$N69,$R69),"")</f>
        <v/>
      </c>
      <c r="AB69" s="5"/>
      <c r="AC69" s="168" t="str">
        <f t="shared" ref="AC69:AC103" si="166">IF(AND(G69&gt;0,H69&gt;0,I69&gt;0),ABS(I69-G69)/200,"")</f>
        <v/>
      </c>
      <c r="AD69" s="49" t="str">
        <f t="shared" si="137"/>
        <v/>
      </c>
      <c r="AE69" s="49" t="str">
        <f t="shared" si="137"/>
        <v/>
      </c>
      <c r="AF69" s="49" t="str">
        <f t="shared" si="137"/>
        <v/>
      </c>
      <c r="AG69" s="49" t="str">
        <f t="shared" si="137"/>
        <v/>
      </c>
      <c r="AH69" s="49" t="str">
        <f t="shared" si="137"/>
        <v/>
      </c>
      <c r="AI69" s="49" t="str">
        <f t="shared" si="137"/>
        <v/>
      </c>
      <c r="AJ69" s="49" t="str">
        <f t="shared" si="137"/>
        <v/>
      </c>
      <c r="AK69" s="49" t="str">
        <f t="shared" si="137"/>
        <v/>
      </c>
      <c r="AL69" s="49" t="str">
        <f t="shared" si="137"/>
        <v/>
      </c>
      <c r="AM69" s="49" t="str">
        <f t="shared" si="137"/>
        <v/>
      </c>
      <c r="AN69" s="49" t="str">
        <f t="shared" si="137"/>
        <v/>
      </c>
      <c r="AO69" s="49" t="str">
        <f t="shared" si="137"/>
        <v/>
      </c>
      <c r="AP69" s="49" t="str">
        <f t="shared" si="137"/>
        <v/>
      </c>
      <c r="AQ69" s="49" t="str">
        <f t="shared" si="137"/>
        <v/>
      </c>
      <c r="AR69" s="49" t="str">
        <f t="shared" si="137"/>
        <v/>
      </c>
      <c r="AS69" s="49" t="str">
        <f t="shared" si="137"/>
        <v/>
      </c>
      <c r="AT69" s="49" t="str">
        <f t="shared" si="133"/>
        <v/>
      </c>
      <c r="AU69" s="49" t="str">
        <f t="shared" si="133"/>
        <v/>
      </c>
      <c r="AV69" s="49" t="str">
        <f t="shared" si="133"/>
        <v/>
      </c>
      <c r="AW69" s="49" t="str">
        <f t="shared" si="133"/>
        <v/>
      </c>
      <c r="AX69" s="49" t="str">
        <f t="shared" si="133"/>
        <v/>
      </c>
      <c r="AY69" s="49" t="str">
        <f t="shared" si="133"/>
        <v/>
      </c>
      <c r="AZ69" s="49" t="str">
        <f t="shared" si="133"/>
        <v/>
      </c>
      <c r="BA69" s="49" t="str">
        <f t="shared" si="133"/>
        <v/>
      </c>
      <c r="BB69" s="49" t="str">
        <f t="shared" si="133"/>
        <v/>
      </c>
      <c r="BC69" s="49" t="str">
        <f t="shared" si="133"/>
        <v/>
      </c>
      <c r="BD69" s="49" t="str">
        <f t="shared" si="133"/>
        <v/>
      </c>
      <c r="BE69" s="49" t="str">
        <f t="shared" si="133"/>
        <v/>
      </c>
      <c r="BF69" s="49" t="str">
        <f t="shared" si="133"/>
        <v/>
      </c>
      <c r="BG69" s="49" t="str">
        <f t="shared" si="133"/>
        <v/>
      </c>
      <c r="BH69" s="49" t="str">
        <f t="shared" si="133"/>
        <v/>
      </c>
      <c r="BI69" s="49" t="str">
        <f t="shared" si="134"/>
        <v/>
      </c>
      <c r="BJ69" s="49" t="str">
        <f t="shared" si="134"/>
        <v/>
      </c>
      <c r="BK69" s="49" t="str">
        <f t="shared" si="134"/>
        <v/>
      </c>
      <c r="BL69" s="49" t="str">
        <f t="shared" si="134"/>
        <v/>
      </c>
      <c r="BM69" s="49" t="str">
        <f t="shared" si="134"/>
        <v/>
      </c>
      <c r="BN69" s="49" t="str">
        <f t="shared" si="134"/>
        <v/>
      </c>
      <c r="BO69" s="49" t="str">
        <f t="shared" si="134"/>
        <v/>
      </c>
      <c r="BP69" s="49" t="str">
        <f t="shared" si="134"/>
        <v/>
      </c>
      <c r="BQ69" s="49" t="str">
        <f t="shared" si="134"/>
        <v/>
      </c>
      <c r="BR69" s="49" t="str">
        <f t="shared" si="134"/>
        <v/>
      </c>
      <c r="BS69" s="49" t="str">
        <f t="shared" si="134"/>
        <v/>
      </c>
      <c r="BT69" s="49" t="str">
        <f t="shared" si="134"/>
        <v/>
      </c>
      <c r="BU69" s="49" t="str">
        <f t="shared" si="134"/>
        <v/>
      </c>
      <c r="BV69" s="49" t="str">
        <f t="shared" si="134"/>
        <v/>
      </c>
      <c r="BW69" s="49" t="str">
        <f t="shared" si="134"/>
        <v/>
      </c>
      <c r="BX69" s="49" t="str">
        <f t="shared" si="134"/>
        <v/>
      </c>
      <c r="BY69" s="49" t="str">
        <f t="shared" si="131"/>
        <v/>
      </c>
      <c r="BZ69" s="49" t="str">
        <f t="shared" si="131"/>
        <v/>
      </c>
      <c r="CA69" s="49" t="str">
        <f t="shared" si="131"/>
        <v/>
      </c>
      <c r="CB69" s="49" t="str">
        <f t="shared" si="131"/>
        <v/>
      </c>
      <c r="CC69" s="49" t="str">
        <f t="shared" si="131"/>
        <v/>
      </c>
      <c r="CD69" s="49" t="str">
        <f t="shared" si="131"/>
        <v/>
      </c>
      <c r="CE69" s="49" t="str">
        <f t="shared" si="131"/>
        <v/>
      </c>
      <c r="CF69" s="49" t="str">
        <f t="shared" si="131"/>
        <v/>
      </c>
      <c r="CG69" s="49" t="str">
        <f t="shared" si="131"/>
        <v/>
      </c>
      <c r="CH69" s="49" t="str">
        <f t="shared" si="131"/>
        <v/>
      </c>
      <c r="CI69" s="49" t="str">
        <f t="shared" si="131"/>
        <v/>
      </c>
      <c r="CJ69" s="49" t="str">
        <f t="shared" si="131"/>
        <v/>
      </c>
      <c r="CK69" s="49" t="str">
        <f t="shared" si="131"/>
        <v/>
      </c>
      <c r="CL69" s="49" t="str">
        <f t="shared" si="131"/>
        <v/>
      </c>
      <c r="CM69" s="49" t="str">
        <f t="shared" si="131"/>
        <v/>
      </c>
      <c r="CN69" s="49" t="str">
        <f t="shared" si="135"/>
        <v/>
      </c>
      <c r="CO69" s="49" t="str">
        <f t="shared" si="135"/>
        <v/>
      </c>
      <c r="CP69" s="49" t="str">
        <f t="shared" si="135"/>
        <v/>
      </c>
      <c r="CQ69" s="49" t="str">
        <f t="shared" si="135"/>
        <v/>
      </c>
      <c r="CR69" s="49" t="str">
        <f t="shared" si="135"/>
        <v/>
      </c>
      <c r="CS69" s="49" t="str">
        <f t="shared" si="135"/>
        <v/>
      </c>
      <c r="CT69" s="49" t="str">
        <f t="shared" si="135"/>
        <v/>
      </c>
      <c r="CU69" s="49" t="str">
        <f t="shared" si="135"/>
        <v/>
      </c>
      <c r="CV69" s="49" t="str">
        <f t="shared" si="135"/>
        <v/>
      </c>
      <c r="CW69" s="49" t="str">
        <f t="shared" si="135"/>
        <v/>
      </c>
      <c r="CX69" s="49" t="str">
        <f t="shared" si="135"/>
        <v/>
      </c>
      <c r="CY69" s="49" t="str">
        <f t="shared" si="135"/>
        <v/>
      </c>
      <c r="CZ69" s="49" t="str">
        <f t="shared" si="135"/>
        <v/>
      </c>
      <c r="DA69" s="49" t="str">
        <f t="shared" si="135"/>
        <v/>
      </c>
      <c r="DB69" s="49" t="str">
        <f t="shared" si="135"/>
        <v/>
      </c>
      <c r="DC69" s="49" t="str">
        <f t="shared" si="135"/>
        <v/>
      </c>
      <c r="DD69" s="49" t="str">
        <f t="shared" si="136"/>
        <v/>
      </c>
      <c r="DE69" s="49" t="str">
        <f t="shared" si="136"/>
        <v/>
      </c>
      <c r="DF69" s="49" t="str">
        <f t="shared" si="136"/>
        <v/>
      </c>
      <c r="DG69" s="49" t="str">
        <f t="shared" si="136"/>
        <v/>
      </c>
      <c r="DH69" s="49" t="str">
        <f t="shared" si="136"/>
        <v/>
      </c>
      <c r="DI69" s="49" t="str">
        <f t="shared" si="136"/>
        <v/>
      </c>
      <c r="DJ69" s="49" t="str">
        <f t="shared" si="136"/>
        <v/>
      </c>
      <c r="DK69" s="49" t="str">
        <f t="shared" si="136"/>
        <v/>
      </c>
      <c r="DL69" s="49" t="str">
        <f t="shared" si="136"/>
        <v/>
      </c>
      <c r="DM69" s="49" t="str">
        <f t="shared" si="136"/>
        <v/>
      </c>
      <c r="DN69" s="49" t="str">
        <f t="shared" si="136"/>
        <v/>
      </c>
      <c r="DO69" s="49" t="str">
        <f t="shared" si="136"/>
        <v/>
      </c>
      <c r="DP69" s="49" t="str">
        <f t="shared" si="136"/>
        <v/>
      </c>
      <c r="DQ69" s="49" t="str">
        <f t="shared" si="136"/>
        <v/>
      </c>
      <c r="DR69" s="49" t="str">
        <f t="shared" si="136"/>
        <v/>
      </c>
      <c r="DS69" s="49" t="str">
        <f t="shared" si="136"/>
        <v/>
      </c>
      <c r="DT69" s="49" t="str">
        <f t="shared" si="132"/>
        <v/>
      </c>
      <c r="DU69" s="49" t="str">
        <f t="shared" si="132"/>
        <v/>
      </c>
      <c r="DV69" s="49" t="str">
        <f t="shared" si="132"/>
        <v/>
      </c>
      <c r="DW69" s="49" t="str">
        <f t="shared" si="132"/>
        <v/>
      </c>
      <c r="DX69" s="49" t="str">
        <f t="shared" si="132"/>
        <v/>
      </c>
      <c r="DY69" s="49" t="str">
        <f t="shared" si="132"/>
        <v/>
      </c>
      <c r="DZ69" s="183" t="str">
        <f t="shared" ref="DZ69:DZ103" si="167">IF(ISNONTEXT($AC69),H69,"")</f>
        <v/>
      </c>
      <c r="EA69" s="49" t="str">
        <f t="shared" si="129"/>
        <v/>
      </c>
      <c r="EB69" s="49" t="str">
        <f t="shared" si="129"/>
        <v/>
      </c>
      <c r="EC69" s="49" t="str">
        <f t="shared" si="129"/>
        <v/>
      </c>
      <c r="ED69" s="49" t="str">
        <f t="shared" si="129"/>
        <v/>
      </c>
      <c r="EE69" s="49" t="str">
        <f t="shared" si="129"/>
        <v/>
      </c>
      <c r="EF69" s="49" t="str">
        <f t="shared" si="129"/>
        <v/>
      </c>
      <c r="EG69" s="49" t="str">
        <f t="shared" si="129"/>
        <v/>
      </c>
      <c r="EH69" s="49" t="str">
        <f t="shared" si="129"/>
        <v/>
      </c>
      <c r="EI69" s="49" t="str">
        <f t="shared" si="129"/>
        <v/>
      </c>
      <c r="EJ69" s="49" t="str">
        <f t="shared" si="129"/>
        <v/>
      </c>
      <c r="EK69" s="49" t="str">
        <f t="shared" si="129"/>
        <v/>
      </c>
      <c r="EL69" s="49" t="str">
        <f t="shared" si="129"/>
        <v/>
      </c>
      <c r="EM69" s="49" t="str">
        <f t="shared" si="129"/>
        <v/>
      </c>
      <c r="EN69" s="49" t="str">
        <f t="shared" si="129"/>
        <v/>
      </c>
      <c r="EO69" s="49" t="str">
        <f t="shared" si="129"/>
        <v/>
      </c>
      <c r="EP69" s="49" t="str">
        <f t="shared" ref="EP69:FE103" si="168">IF(ISNONTEXT($AC69),EO69+$AC69,"")</f>
        <v/>
      </c>
      <c r="EQ69" s="49" t="str">
        <f t="shared" si="130"/>
        <v/>
      </c>
      <c r="ER69" s="49" t="str">
        <f t="shared" si="130"/>
        <v/>
      </c>
      <c r="ES69" s="49" t="str">
        <f t="shared" si="130"/>
        <v/>
      </c>
      <c r="ET69" s="49" t="str">
        <f t="shared" si="130"/>
        <v/>
      </c>
      <c r="EU69" s="49" t="str">
        <f t="shared" si="130"/>
        <v/>
      </c>
      <c r="EV69" s="49" t="str">
        <f t="shared" si="130"/>
        <v/>
      </c>
      <c r="EW69" s="49" t="str">
        <f t="shared" si="130"/>
        <v/>
      </c>
      <c r="EX69" s="49" t="str">
        <f t="shared" si="130"/>
        <v/>
      </c>
      <c r="EY69" s="49" t="str">
        <f t="shared" si="130"/>
        <v/>
      </c>
      <c r="EZ69" s="49" t="str">
        <f t="shared" si="130"/>
        <v/>
      </c>
      <c r="FA69" s="49" t="str">
        <f t="shared" si="130"/>
        <v/>
      </c>
      <c r="FB69" s="49" t="str">
        <f t="shared" si="130"/>
        <v/>
      </c>
      <c r="FC69" s="49" t="str">
        <f t="shared" si="130"/>
        <v/>
      </c>
      <c r="FD69" s="49" t="str">
        <f t="shared" si="130"/>
        <v/>
      </c>
      <c r="FE69" s="49" t="str">
        <f t="shared" si="128"/>
        <v/>
      </c>
      <c r="FF69" s="49" t="str">
        <f t="shared" si="119"/>
        <v/>
      </c>
      <c r="FG69" s="49" t="str">
        <f t="shared" si="119"/>
        <v/>
      </c>
      <c r="FH69" s="49" t="str">
        <f t="shared" si="119"/>
        <v/>
      </c>
      <c r="FI69" s="49" t="str">
        <f t="shared" si="119"/>
        <v/>
      </c>
      <c r="FJ69" s="49" t="str">
        <f t="shared" si="119"/>
        <v/>
      </c>
      <c r="FK69" s="49" t="str">
        <f t="shared" si="119"/>
        <v/>
      </c>
      <c r="FL69" s="49" t="str">
        <f t="shared" si="119"/>
        <v/>
      </c>
      <c r="FM69" s="49" t="str">
        <f t="shared" si="119"/>
        <v/>
      </c>
      <c r="FN69" s="49" t="str">
        <f t="shared" si="119"/>
        <v/>
      </c>
      <c r="FO69" s="49" t="str">
        <f t="shared" si="119"/>
        <v/>
      </c>
      <c r="FP69" s="49" t="str">
        <f t="shared" si="119"/>
        <v/>
      </c>
      <c r="FQ69" s="49" t="str">
        <f t="shared" si="119"/>
        <v/>
      </c>
      <c r="FR69" s="49" t="str">
        <f t="shared" si="119"/>
        <v/>
      </c>
      <c r="FS69" s="49" t="str">
        <f t="shared" si="119"/>
        <v/>
      </c>
      <c r="FT69" s="49" t="str">
        <f t="shared" si="119"/>
        <v/>
      </c>
      <c r="FU69" s="49" t="str">
        <f t="shared" si="119"/>
        <v/>
      </c>
      <c r="FV69" s="49" t="str">
        <f t="shared" si="152"/>
        <v/>
      </c>
      <c r="FW69" s="49" t="str">
        <f t="shared" si="152"/>
        <v/>
      </c>
      <c r="FX69" s="49" t="str">
        <f t="shared" si="152"/>
        <v/>
      </c>
      <c r="FY69" s="49" t="str">
        <f t="shared" si="152"/>
        <v/>
      </c>
      <c r="FZ69" s="49" t="str">
        <f t="shared" si="152"/>
        <v/>
      </c>
      <c r="GA69" s="49" t="str">
        <f t="shared" si="152"/>
        <v/>
      </c>
      <c r="GB69" s="49" t="str">
        <f t="shared" si="152"/>
        <v/>
      </c>
      <c r="GC69" s="49" t="str">
        <f t="shared" si="139"/>
        <v/>
      </c>
      <c r="GD69" s="49" t="str">
        <f t="shared" si="139"/>
        <v/>
      </c>
      <c r="GE69" s="49" t="str">
        <f t="shared" si="139"/>
        <v/>
      </c>
      <c r="GF69" s="49" t="str">
        <f t="shared" si="139"/>
        <v/>
      </c>
      <c r="GG69" s="49" t="str">
        <f t="shared" si="139"/>
        <v/>
      </c>
      <c r="GH69" s="49" t="str">
        <f t="shared" si="139"/>
        <v/>
      </c>
      <c r="GI69" s="49" t="str">
        <f t="shared" si="139"/>
        <v/>
      </c>
      <c r="GJ69" s="49" t="str">
        <f t="shared" si="139"/>
        <v/>
      </c>
      <c r="GK69" s="49" t="str">
        <f t="shared" si="139"/>
        <v/>
      </c>
      <c r="GL69" s="49" t="str">
        <f t="shared" si="139"/>
        <v/>
      </c>
      <c r="GM69" s="49" t="str">
        <f t="shared" si="139"/>
        <v/>
      </c>
      <c r="GN69" s="49" t="str">
        <f t="shared" si="139"/>
        <v/>
      </c>
      <c r="GO69" s="49" t="str">
        <f t="shared" si="139"/>
        <v/>
      </c>
      <c r="GP69" s="49" t="str">
        <f t="shared" si="139"/>
        <v/>
      </c>
      <c r="GQ69" s="49" t="str">
        <f t="shared" si="139"/>
        <v/>
      </c>
      <c r="GR69" s="49" t="str">
        <f t="shared" si="139"/>
        <v/>
      </c>
      <c r="GS69" s="49" t="str">
        <f t="shared" si="140"/>
        <v/>
      </c>
      <c r="GT69" s="49" t="str">
        <f t="shared" si="140"/>
        <v/>
      </c>
      <c r="GU69" s="49" t="str">
        <f t="shared" si="140"/>
        <v/>
      </c>
      <c r="GV69" s="49" t="str">
        <f t="shared" si="140"/>
        <v/>
      </c>
      <c r="GW69" s="49" t="str">
        <f t="shared" si="140"/>
        <v/>
      </c>
      <c r="GX69" s="49" t="str">
        <f t="shared" si="140"/>
        <v/>
      </c>
      <c r="GY69" s="49" t="str">
        <f t="shared" si="140"/>
        <v/>
      </c>
      <c r="GZ69" s="49" t="str">
        <f t="shared" si="140"/>
        <v/>
      </c>
      <c r="HA69" s="49" t="str">
        <f t="shared" si="140"/>
        <v/>
      </c>
      <c r="HB69" s="49" t="str">
        <f t="shared" si="140"/>
        <v/>
      </c>
      <c r="HC69" s="49" t="str">
        <f t="shared" si="140"/>
        <v/>
      </c>
      <c r="HD69" s="49" t="str">
        <f t="shared" si="140"/>
        <v/>
      </c>
      <c r="HE69" s="49" t="str">
        <f t="shared" si="140"/>
        <v/>
      </c>
      <c r="HF69" s="49" t="str">
        <f t="shared" si="140"/>
        <v/>
      </c>
      <c r="HG69" s="49" t="str">
        <f t="shared" si="140"/>
        <v/>
      </c>
      <c r="HH69" s="49" t="str">
        <f t="shared" si="140"/>
        <v/>
      </c>
      <c r="HI69" s="49" t="str">
        <f t="shared" si="141"/>
        <v/>
      </c>
      <c r="HJ69" s="49" t="str">
        <f t="shared" si="141"/>
        <v/>
      </c>
      <c r="HK69" s="49" t="str">
        <f t="shared" si="141"/>
        <v/>
      </c>
      <c r="HL69" s="49" t="str">
        <f t="shared" si="141"/>
        <v/>
      </c>
      <c r="HM69" s="49" t="str">
        <f t="shared" si="111"/>
        <v/>
      </c>
      <c r="HN69" s="49" t="str">
        <f t="shared" si="111"/>
        <v/>
      </c>
      <c r="HO69" s="49" t="str">
        <f t="shared" si="111"/>
        <v/>
      </c>
      <c r="HP69" s="49" t="str">
        <f t="shared" si="77"/>
        <v/>
      </c>
      <c r="HQ69" s="49" t="str">
        <f t="shared" si="77"/>
        <v/>
      </c>
      <c r="HR69" s="49" t="str">
        <f t="shared" si="46"/>
        <v/>
      </c>
      <c r="HS69" s="49" t="str">
        <f t="shared" si="46"/>
        <v/>
      </c>
      <c r="HT69" s="49" t="str">
        <f t="shared" si="46"/>
        <v/>
      </c>
      <c r="HU69" s="49" t="str">
        <f t="shared" si="46"/>
        <v/>
      </c>
      <c r="HV69" s="49" t="str">
        <f t="shared" si="142"/>
        <v/>
      </c>
      <c r="HW69" s="169" t="e">
        <f t="shared" si="106"/>
        <v>#N/A</v>
      </c>
      <c r="HX69" s="169" t="e">
        <f t="shared" si="106"/>
        <v>#N/A</v>
      </c>
      <c r="HY69" s="169" t="e">
        <f t="shared" si="106"/>
        <v>#N/A</v>
      </c>
      <c r="HZ69" s="169" t="e">
        <f t="shared" si="106"/>
        <v>#N/A</v>
      </c>
      <c r="IA69" s="169" t="e">
        <f t="shared" si="138"/>
        <v>#N/A</v>
      </c>
      <c r="IB69" s="169" t="e">
        <f t="shared" si="138"/>
        <v>#N/A</v>
      </c>
      <c r="IC69" s="169" t="e">
        <f t="shared" si="138"/>
        <v>#N/A</v>
      </c>
      <c r="ID69" s="169" t="e">
        <f t="shared" si="138"/>
        <v>#N/A</v>
      </c>
      <c r="IE69" s="169" t="e">
        <f t="shared" si="138"/>
        <v>#N/A</v>
      </c>
      <c r="IF69" s="169" t="e">
        <f t="shared" si="138"/>
        <v>#N/A</v>
      </c>
      <c r="IG69" s="169" t="e">
        <f t="shared" si="138"/>
        <v>#N/A</v>
      </c>
      <c r="IH69" s="169" t="e">
        <f t="shared" si="138"/>
        <v>#N/A</v>
      </c>
      <c r="II69" s="169" t="e">
        <f t="shared" si="138"/>
        <v>#N/A</v>
      </c>
      <c r="IJ69" s="169" t="e">
        <f t="shared" si="138"/>
        <v>#N/A</v>
      </c>
      <c r="IK69" s="169" t="e">
        <f t="shared" si="138"/>
        <v>#N/A</v>
      </c>
      <c r="IL69" s="169" t="e">
        <f t="shared" si="138"/>
        <v>#N/A</v>
      </c>
      <c r="IM69" s="169" t="e">
        <f t="shared" si="138"/>
        <v>#N/A</v>
      </c>
      <c r="IN69" s="169" t="e">
        <f t="shared" si="138"/>
        <v>#N/A</v>
      </c>
      <c r="IO69" s="169" t="e">
        <f t="shared" si="138"/>
        <v>#N/A</v>
      </c>
      <c r="IP69" s="169" t="e">
        <f t="shared" si="143"/>
        <v>#N/A</v>
      </c>
      <c r="IQ69" s="169" t="e">
        <f t="shared" si="143"/>
        <v>#N/A</v>
      </c>
      <c r="IR69" s="169" t="e">
        <f t="shared" si="143"/>
        <v>#N/A</v>
      </c>
      <c r="IS69" s="169" t="e">
        <f t="shared" si="143"/>
        <v>#N/A</v>
      </c>
      <c r="IT69" s="169" t="e">
        <f t="shared" si="143"/>
        <v>#N/A</v>
      </c>
      <c r="IU69" s="169" t="e">
        <f t="shared" si="143"/>
        <v>#N/A</v>
      </c>
      <c r="IV69" s="169" t="e">
        <f t="shared" si="143"/>
        <v>#N/A</v>
      </c>
      <c r="IW69" s="169" t="e">
        <f t="shared" si="143"/>
        <v>#N/A</v>
      </c>
      <c r="IX69" s="169" t="e">
        <f t="shared" si="143"/>
        <v>#N/A</v>
      </c>
      <c r="IY69" s="169" t="e">
        <f t="shared" si="143"/>
        <v>#N/A</v>
      </c>
      <c r="IZ69" s="169" t="e">
        <f t="shared" si="143"/>
        <v>#N/A</v>
      </c>
      <c r="JA69" s="169" t="e">
        <f t="shared" si="143"/>
        <v>#N/A</v>
      </c>
      <c r="JB69" s="169" t="e">
        <f t="shared" si="143"/>
        <v>#N/A</v>
      </c>
      <c r="JC69" s="169" t="e">
        <f t="shared" si="143"/>
        <v>#N/A</v>
      </c>
      <c r="JD69" s="169" t="e">
        <f t="shared" si="143"/>
        <v>#N/A</v>
      </c>
      <c r="JE69" s="169" t="e">
        <f t="shared" si="153"/>
        <v>#N/A</v>
      </c>
      <c r="JF69" s="169" t="e">
        <f t="shared" si="153"/>
        <v>#N/A</v>
      </c>
      <c r="JG69" s="169" t="e">
        <f t="shared" si="153"/>
        <v>#N/A</v>
      </c>
      <c r="JH69" s="169" t="e">
        <f t="shared" si="153"/>
        <v>#N/A</v>
      </c>
      <c r="JI69" s="169" t="e">
        <f t="shared" si="153"/>
        <v>#N/A</v>
      </c>
      <c r="JJ69" s="169" t="e">
        <f t="shared" si="153"/>
        <v>#N/A</v>
      </c>
      <c r="JK69" s="169" t="e">
        <f t="shared" si="153"/>
        <v>#N/A</v>
      </c>
      <c r="JL69" s="169" t="e">
        <f t="shared" si="153"/>
        <v>#N/A</v>
      </c>
      <c r="JM69" s="169" t="e">
        <f t="shared" si="153"/>
        <v>#N/A</v>
      </c>
      <c r="JN69" s="169" t="e">
        <f t="shared" si="153"/>
        <v>#N/A</v>
      </c>
      <c r="JO69" s="169" t="e">
        <f t="shared" si="153"/>
        <v>#N/A</v>
      </c>
      <c r="JP69" s="169" t="e">
        <f t="shared" si="153"/>
        <v>#N/A</v>
      </c>
      <c r="JQ69" s="169" t="e">
        <f t="shared" si="153"/>
        <v>#N/A</v>
      </c>
      <c r="JR69" s="169" t="e">
        <f t="shared" si="153"/>
        <v>#N/A</v>
      </c>
      <c r="JS69" s="169" t="e">
        <f t="shared" si="153"/>
        <v>#N/A</v>
      </c>
      <c r="JT69" s="169" t="e">
        <f t="shared" si="144"/>
        <v>#N/A</v>
      </c>
      <c r="JU69" s="169" t="e">
        <f t="shared" si="144"/>
        <v>#N/A</v>
      </c>
      <c r="JV69" s="169" t="e">
        <f t="shared" si="144"/>
        <v>#N/A</v>
      </c>
      <c r="JW69" s="169" t="e">
        <f t="shared" si="144"/>
        <v>#N/A</v>
      </c>
      <c r="JX69" s="169" t="e">
        <f t="shared" si="144"/>
        <v>#N/A</v>
      </c>
      <c r="JY69" s="169" t="e">
        <f t="shared" si="144"/>
        <v>#N/A</v>
      </c>
      <c r="JZ69" s="169" t="e">
        <f t="shared" si="144"/>
        <v>#N/A</v>
      </c>
      <c r="KA69" s="169" t="e">
        <f t="shared" si="144"/>
        <v>#N/A</v>
      </c>
      <c r="KB69" s="169" t="e">
        <f t="shared" si="144"/>
        <v>#N/A</v>
      </c>
      <c r="KC69" s="169" t="e">
        <f t="shared" si="144"/>
        <v>#N/A</v>
      </c>
      <c r="KD69" s="169" t="e">
        <f t="shared" si="144"/>
        <v>#N/A</v>
      </c>
      <c r="KE69" s="169" t="e">
        <f t="shared" si="144"/>
        <v>#N/A</v>
      </c>
      <c r="KF69" s="169" t="e">
        <f t="shared" si="144"/>
        <v>#N/A</v>
      </c>
      <c r="KG69" s="169" t="e">
        <f t="shared" si="144"/>
        <v>#N/A</v>
      </c>
      <c r="KH69" s="169" t="e">
        <f t="shared" si="144"/>
        <v>#N/A</v>
      </c>
      <c r="KI69" s="169" t="e">
        <f t="shared" si="144"/>
        <v>#N/A</v>
      </c>
      <c r="KJ69" s="169" t="e">
        <f t="shared" si="154"/>
        <v>#N/A</v>
      </c>
      <c r="KK69" s="169" t="e">
        <f t="shared" si="154"/>
        <v>#N/A</v>
      </c>
      <c r="KL69" s="169" t="e">
        <f t="shared" si="154"/>
        <v>#N/A</v>
      </c>
      <c r="KM69" s="169" t="e">
        <f t="shared" si="154"/>
        <v>#N/A</v>
      </c>
      <c r="KN69" s="169" t="e">
        <f t="shared" si="154"/>
        <v>#N/A</v>
      </c>
      <c r="KO69" s="169" t="e">
        <f t="shared" si="154"/>
        <v>#N/A</v>
      </c>
      <c r="KP69" s="169" t="e">
        <f t="shared" si="154"/>
        <v>#N/A</v>
      </c>
      <c r="KQ69" s="169" t="e">
        <f t="shared" si="154"/>
        <v>#N/A</v>
      </c>
      <c r="KR69" s="169" t="e">
        <f t="shared" si="154"/>
        <v>#N/A</v>
      </c>
      <c r="KS69" s="169" t="e">
        <f t="shared" si="154"/>
        <v>#N/A</v>
      </c>
      <c r="KT69" s="169" t="e">
        <f t="shared" si="154"/>
        <v>#N/A</v>
      </c>
      <c r="KU69" s="169" t="e">
        <f t="shared" si="154"/>
        <v>#N/A</v>
      </c>
      <c r="KV69" s="169" t="e">
        <f t="shared" si="154"/>
        <v>#N/A</v>
      </c>
      <c r="KW69" s="169" t="e">
        <f t="shared" si="154"/>
        <v>#N/A</v>
      </c>
      <c r="KX69" s="169" t="e">
        <f t="shared" si="154"/>
        <v>#N/A</v>
      </c>
      <c r="KY69" s="169" t="e">
        <f t="shared" si="154"/>
        <v>#N/A</v>
      </c>
      <c r="KZ69" s="169" t="e">
        <f t="shared" si="145"/>
        <v>#N/A</v>
      </c>
      <c r="LA69" s="169" t="e">
        <f t="shared" si="145"/>
        <v>#N/A</v>
      </c>
      <c r="LB69" s="169" t="e">
        <f t="shared" si="145"/>
        <v>#N/A</v>
      </c>
      <c r="LC69" s="169" t="e">
        <f t="shared" si="145"/>
        <v>#N/A</v>
      </c>
      <c r="LD69" s="169" t="e">
        <f t="shared" si="145"/>
        <v>#N/A</v>
      </c>
      <c r="LE69" s="169" t="e">
        <f t="shared" si="145"/>
        <v>#N/A</v>
      </c>
      <c r="LF69" s="169" t="e">
        <f t="shared" si="145"/>
        <v>#N/A</v>
      </c>
      <c r="LG69" s="169" t="e">
        <f t="shared" si="145"/>
        <v>#N/A</v>
      </c>
      <c r="LH69" s="169" t="e">
        <f t="shared" si="145"/>
        <v>#N/A</v>
      </c>
      <c r="LI69" s="169" t="e">
        <f t="shared" si="145"/>
        <v>#N/A</v>
      </c>
      <c r="LJ69" s="169" t="e">
        <f t="shared" si="145"/>
        <v>#N/A</v>
      </c>
      <c r="LK69" s="169" t="e">
        <f t="shared" si="145"/>
        <v>#N/A</v>
      </c>
      <c r="LL69" s="169" t="e">
        <f t="shared" si="145"/>
        <v>#N/A</v>
      </c>
      <c r="LM69" s="169" t="e">
        <f t="shared" si="145"/>
        <v>#N/A</v>
      </c>
      <c r="LN69" s="169" t="e">
        <f t="shared" si="145"/>
        <v>#N/A</v>
      </c>
      <c r="LO69" s="169" t="e">
        <f t="shared" si="155"/>
        <v>#N/A</v>
      </c>
      <c r="LP69" s="169" t="e">
        <f t="shared" si="155"/>
        <v>#N/A</v>
      </c>
      <c r="LQ69" s="169" t="e">
        <f t="shared" si="156"/>
        <v>#N/A</v>
      </c>
      <c r="LR69" s="169" t="e">
        <f t="shared" si="156"/>
        <v>#N/A</v>
      </c>
      <c r="LS69" s="169" t="e">
        <f t="shared" si="156"/>
        <v>#N/A</v>
      </c>
      <c r="LT69" s="169" t="e">
        <f t="shared" si="156"/>
        <v>#N/A</v>
      </c>
      <c r="LU69" s="169" t="e">
        <f t="shared" si="156"/>
        <v>#N/A</v>
      </c>
      <c r="LV69" s="169" t="e">
        <f t="shared" si="156"/>
        <v>#N/A</v>
      </c>
      <c r="LW69" s="169" t="e">
        <f t="shared" si="156"/>
        <v>#N/A</v>
      </c>
      <c r="LX69" s="169" t="e">
        <f t="shared" si="156"/>
        <v>#N/A</v>
      </c>
      <c r="LY69" s="169" t="e">
        <f t="shared" si="156"/>
        <v>#N/A</v>
      </c>
      <c r="LZ69" s="169" t="e">
        <f t="shared" si="156"/>
        <v>#N/A</v>
      </c>
      <c r="MA69" s="169" t="e">
        <f t="shared" si="156"/>
        <v>#N/A</v>
      </c>
      <c r="MB69" s="169" t="e">
        <f t="shared" si="156"/>
        <v>#N/A</v>
      </c>
      <c r="MC69" s="169" t="e">
        <f t="shared" si="156"/>
        <v>#N/A</v>
      </c>
      <c r="MD69" s="169" t="e">
        <f t="shared" si="156"/>
        <v>#N/A</v>
      </c>
      <c r="ME69" s="169" t="e">
        <f t="shared" si="156"/>
        <v>#N/A</v>
      </c>
      <c r="MF69" s="169" t="e">
        <f t="shared" si="146"/>
        <v>#N/A</v>
      </c>
      <c r="MG69" s="169" t="e">
        <f t="shared" si="146"/>
        <v>#N/A</v>
      </c>
      <c r="MH69" s="169" t="e">
        <f t="shared" si="146"/>
        <v>#N/A</v>
      </c>
      <c r="MI69" s="169" t="e">
        <f t="shared" si="146"/>
        <v>#N/A</v>
      </c>
      <c r="MJ69" s="169" t="e">
        <f t="shared" si="146"/>
        <v>#N/A</v>
      </c>
      <c r="MK69" s="169" t="e">
        <f t="shared" si="146"/>
        <v>#N/A</v>
      </c>
      <c r="ML69" s="169" t="e">
        <f t="shared" si="146"/>
        <v>#N/A</v>
      </c>
      <c r="MM69" s="169" t="e">
        <f t="shared" si="146"/>
        <v>#N/A</v>
      </c>
      <c r="MN69" s="169" t="e">
        <f t="shared" si="146"/>
        <v>#N/A</v>
      </c>
      <c r="MO69" s="169" t="e">
        <f t="shared" si="146"/>
        <v>#N/A</v>
      </c>
      <c r="MP69" s="169" t="e">
        <f t="shared" si="146"/>
        <v>#N/A</v>
      </c>
      <c r="MQ69" s="169" t="e">
        <f t="shared" si="146"/>
        <v>#N/A</v>
      </c>
      <c r="MR69" s="169" t="e">
        <f t="shared" si="146"/>
        <v>#N/A</v>
      </c>
      <c r="MS69" s="169" t="e">
        <f t="shared" si="146"/>
        <v>#N/A</v>
      </c>
      <c r="MT69" s="169" t="e">
        <f t="shared" si="146"/>
        <v>#N/A</v>
      </c>
      <c r="MU69" s="169" t="e">
        <f t="shared" si="146"/>
        <v>#N/A</v>
      </c>
      <c r="MV69" s="169" t="e">
        <f t="shared" si="157"/>
        <v>#N/A</v>
      </c>
      <c r="MW69" s="169" t="e">
        <f t="shared" si="157"/>
        <v>#N/A</v>
      </c>
      <c r="MX69" s="169" t="e">
        <f t="shared" si="157"/>
        <v>#N/A</v>
      </c>
      <c r="MY69" s="169" t="e">
        <f t="shared" si="157"/>
        <v>#N/A</v>
      </c>
      <c r="MZ69" s="169" t="e">
        <f t="shared" si="157"/>
        <v>#N/A</v>
      </c>
      <c r="NA69" s="169" t="e">
        <f t="shared" si="157"/>
        <v>#N/A</v>
      </c>
      <c r="NB69" s="169" t="e">
        <f t="shared" si="157"/>
        <v>#N/A</v>
      </c>
      <c r="NC69" s="169" t="e">
        <f t="shared" si="157"/>
        <v>#N/A</v>
      </c>
      <c r="ND69" s="169" t="e">
        <f t="shared" si="157"/>
        <v>#N/A</v>
      </c>
      <c r="NE69" s="169" t="e">
        <f t="shared" si="157"/>
        <v>#N/A</v>
      </c>
      <c r="NF69" s="169" t="e">
        <f t="shared" si="157"/>
        <v>#N/A</v>
      </c>
      <c r="NG69" s="169" t="e">
        <f t="shared" si="157"/>
        <v>#N/A</v>
      </c>
      <c r="NH69" s="169" t="e">
        <f t="shared" si="157"/>
        <v>#N/A</v>
      </c>
      <c r="NI69" s="169" t="e">
        <f t="shared" si="157"/>
        <v>#N/A</v>
      </c>
      <c r="NJ69" s="169" t="e">
        <f t="shared" si="157"/>
        <v>#N/A</v>
      </c>
      <c r="NK69" s="169" t="e">
        <f t="shared" si="157"/>
        <v>#N/A</v>
      </c>
      <c r="NL69" s="169" t="e">
        <f t="shared" si="147"/>
        <v>#N/A</v>
      </c>
      <c r="NM69" s="169" t="e">
        <f t="shared" si="147"/>
        <v>#N/A</v>
      </c>
      <c r="NN69" s="169" t="e">
        <f t="shared" si="147"/>
        <v>#N/A</v>
      </c>
      <c r="NO69" s="169" t="e">
        <f t="shared" si="147"/>
        <v>#N/A</v>
      </c>
      <c r="NP69" s="169" t="e">
        <f t="shared" si="147"/>
        <v>#N/A</v>
      </c>
      <c r="NQ69" s="169" t="e">
        <f t="shared" si="147"/>
        <v>#N/A</v>
      </c>
      <c r="NR69" s="169" t="e">
        <f t="shared" si="147"/>
        <v>#N/A</v>
      </c>
      <c r="NS69" s="169" t="e">
        <f t="shared" si="147"/>
        <v>#N/A</v>
      </c>
      <c r="NT69" s="169" t="e">
        <f t="shared" si="147"/>
        <v>#N/A</v>
      </c>
      <c r="NU69" s="169" t="e">
        <f t="shared" si="147"/>
        <v>#N/A</v>
      </c>
      <c r="NV69" s="169" t="e">
        <f t="shared" si="147"/>
        <v>#N/A</v>
      </c>
      <c r="NW69" s="169" t="e">
        <f t="shared" si="147"/>
        <v>#N/A</v>
      </c>
      <c r="NX69" s="169" t="e">
        <f t="shared" si="147"/>
        <v>#N/A</v>
      </c>
      <c r="NY69" s="169" t="e">
        <f t="shared" si="147"/>
        <v>#N/A</v>
      </c>
      <c r="NZ69" s="169" t="e">
        <f t="shared" si="147"/>
        <v>#N/A</v>
      </c>
      <c r="OA69" s="169" t="e">
        <f t="shared" si="158"/>
        <v>#N/A</v>
      </c>
      <c r="OB69" s="169" t="e">
        <f t="shared" si="158"/>
        <v>#N/A</v>
      </c>
      <c r="OC69" s="169" t="e">
        <f t="shared" si="159"/>
        <v>#N/A</v>
      </c>
      <c r="OD69" s="169" t="e">
        <f t="shared" si="159"/>
        <v>#N/A</v>
      </c>
      <c r="OE69" s="169" t="e">
        <f t="shared" si="159"/>
        <v>#N/A</v>
      </c>
      <c r="OF69" s="169" t="e">
        <f t="shared" si="159"/>
        <v>#N/A</v>
      </c>
      <c r="OG69" s="169" t="e">
        <f t="shared" si="159"/>
        <v>#N/A</v>
      </c>
      <c r="OH69" s="169" t="e">
        <f t="shared" si="159"/>
        <v>#N/A</v>
      </c>
      <c r="OI69" s="169" t="e">
        <f t="shared" si="159"/>
        <v>#N/A</v>
      </c>
      <c r="OJ69" s="169" t="e">
        <f t="shared" si="159"/>
        <v>#N/A</v>
      </c>
      <c r="OK69" s="169" t="e">
        <f t="shared" si="159"/>
        <v>#N/A</v>
      </c>
      <c r="OL69" s="169" t="e">
        <f t="shared" si="159"/>
        <v>#N/A</v>
      </c>
      <c r="OM69" s="169" t="e">
        <f t="shared" si="159"/>
        <v>#N/A</v>
      </c>
      <c r="ON69" s="169" t="e">
        <f t="shared" si="159"/>
        <v>#N/A</v>
      </c>
      <c r="OO69" s="169" t="e">
        <f t="shared" si="159"/>
        <v>#N/A</v>
      </c>
      <c r="OP69" s="169" t="e">
        <f t="shared" si="159"/>
        <v>#N/A</v>
      </c>
      <c r="OQ69" s="169" t="e">
        <f t="shared" si="159"/>
        <v>#N/A</v>
      </c>
      <c r="OR69" s="169" t="e">
        <f t="shared" si="148"/>
        <v>#N/A</v>
      </c>
      <c r="OS69" s="169" t="e">
        <f t="shared" si="148"/>
        <v>#N/A</v>
      </c>
      <c r="OT69" s="169" t="e">
        <f t="shared" si="148"/>
        <v>#N/A</v>
      </c>
      <c r="OU69" s="169" t="e">
        <f t="shared" si="148"/>
        <v>#N/A</v>
      </c>
      <c r="OV69" s="169" t="e">
        <f t="shared" si="148"/>
        <v>#N/A</v>
      </c>
      <c r="OW69" s="169" t="e">
        <f t="shared" si="148"/>
        <v>#N/A</v>
      </c>
      <c r="OX69" s="169" t="e">
        <f t="shared" si="148"/>
        <v>#N/A</v>
      </c>
      <c r="OY69" s="169" t="e">
        <f t="shared" si="148"/>
        <v>#N/A</v>
      </c>
      <c r="OZ69" s="169" t="e">
        <f t="shared" si="148"/>
        <v>#N/A</v>
      </c>
      <c r="PA69" s="169" t="e">
        <f t="shared" si="148"/>
        <v>#N/A</v>
      </c>
      <c r="PB69" s="169" t="e">
        <f t="shared" si="148"/>
        <v>#N/A</v>
      </c>
      <c r="PC69" s="169" t="e">
        <f t="shared" si="148"/>
        <v>#N/A</v>
      </c>
      <c r="PD69" s="169" t="e">
        <f t="shared" si="148"/>
        <v>#N/A</v>
      </c>
      <c r="PE69" s="169" t="e">
        <f t="shared" si="148"/>
        <v>#N/A</v>
      </c>
      <c r="PF69" s="169" t="e">
        <f t="shared" si="148"/>
        <v>#N/A</v>
      </c>
      <c r="PG69" s="169" t="e">
        <f t="shared" si="148"/>
        <v>#N/A</v>
      </c>
      <c r="PH69" s="169" t="e">
        <f t="shared" si="160"/>
        <v>#N/A</v>
      </c>
      <c r="PI69" s="169" t="e">
        <f t="shared" si="160"/>
        <v>#N/A</v>
      </c>
      <c r="PJ69" s="169" t="e">
        <f t="shared" si="160"/>
        <v>#N/A</v>
      </c>
      <c r="PK69" s="169" t="e">
        <f t="shared" si="160"/>
        <v>#N/A</v>
      </c>
      <c r="PL69" s="169" t="e">
        <f t="shared" si="160"/>
        <v>#N/A</v>
      </c>
      <c r="PM69" s="169" t="e">
        <f t="shared" si="160"/>
        <v>#N/A</v>
      </c>
      <c r="PN69" s="169" t="e">
        <f t="shared" si="160"/>
        <v>#N/A</v>
      </c>
      <c r="PO69" s="169" t="e">
        <f t="shared" si="160"/>
        <v>#N/A</v>
      </c>
    </row>
    <row r="70" spans="1:431" hidden="1" x14ac:dyDescent="0.75">
      <c r="A70" s="390"/>
      <c r="B70" s="396" t="str">
        <f>IF($R70="","",ROUND(_xlfn.NORM.INV(ABS(VLOOKUP($T$1,VLookups!$A$43:$B$44,2,FALSE)-B$2),$N70,$R70),0))</f>
        <v/>
      </c>
      <c r="C70" s="403" t="str">
        <f t="shared" si="161"/>
        <v/>
      </c>
      <c r="D70" s="404" t="str">
        <f t="shared" si="162"/>
        <v/>
      </c>
      <c r="E70" s="109"/>
      <c r="F70" s="117"/>
      <c r="G70" s="122" t="str">
        <f t="shared" si="163"/>
        <v/>
      </c>
      <c r="H70" s="95"/>
      <c r="I70" s="122" t="str">
        <f t="shared" si="164"/>
        <v/>
      </c>
      <c r="J70" s="117"/>
      <c r="K70" s="110"/>
      <c r="L70" s="124" t="str">
        <f t="shared" si="149"/>
        <v/>
      </c>
      <c r="M70" s="124" t="str">
        <f t="shared" si="150"/>
        <v/>
      </c>
      <c r="N70" s="73" t="str">
        <f t="shared" si="165"/>
        <v/>
      </c>
      <c r="O70" s="23"/>
      <c r="P70" s="57"/>
      <c r="Q70" s="280"/>
      <c r="R70" s="74" t="str">
        <f>IF(AND(G70&gt;0,H70&gt;0,I70&gt;0),IF(ISBLANK(Q70),IF(ISBLANK(O70),"",(I70-G70)*VLOOKUP(O70,VLookups!$A$4:$B$13,2,FALSE)),Q70),"")</f>
        <v/>
      </c>
      <c r="S70" s="75" t="str">
        <f t="shared" si="151"/>
        <v/>
      </c>
      <c r="T70" s="95"/>
      <c r="U70" s="270" t="str">
        <f>IF(AND(T70&gt;0,H70&gt;0,NOT(R70="")),ABS(VLOOKUP($T$1,VLookups!$A$43:$B$44,2,FALSE)-_xlfn.NORM.DIST(T70,N70,R70,TRUE)),"")</f>
        <v/>
      </c>
      <c r="V70" s="94" t="str">
        <f>IF(AND($G70&gt;0,$H70&gt;0,$I70&gt;0,NOT(ISBLANK($O70))),_xlfn.NORM.INV(ABS(VLOOKUP($T$1,VLookups!$A$43:$B$44,2,FALSE)-V$3),$N70,$R70),"")</f>
        <v/>
      </c>
      <c r="W70" s="93" t="str">
        <f>IF(AND($G70&gt;0,$H70&gt;0,$I70&gt;0,NOT(ISBLANK($O70))),_xlfn.NORM.INV(ABS(VLOOKUP($T$1,VLookups!$A$43:$B$44,2,FALSE)-W$3),$N70,$R70),"")</f>
        <v/>
      </c>
      <c r="X70" s="94" t="str">
        <f>IF(AND($G70&gt;0,$H70&gt;0,$I70&gt;0,NOT(ISBLANK($O70))),_xlfn.NORM.INV(ABS(VLOOKUP($T$1,VLookups!$A$43:$B$44,2,FALSE)-X$3),$N70,$R70),"")</f>
        <v/>
      </c>
      <c r="Y70" s="93" t="str">
        <f>IF(AND($G70&gt;0,$H70&gt;0,$I70&gt;0,NOT(ISBLANK($O70))),_xlfn.NORM.INV(ABS(VLOOKUP($T$1,VLookups!$A$43:$B$44,2,FALSE)-Y$3),$N70,$R70),"")</f>
        <v/>
      </c>
      <c r="Z70" s="94" t="str">
        <f>IF(AND($G70&gt;0,$H70&gt;0,$I70&gt;0,NOT(ISBLANK($O70))),_xlfn.NORM.INV(ABS(VLOOKUP($T$1,VLookups!$A$43:$B$44,2,FALSE)-Z$3),$N70,$R70),"")</f>
        <v/>
      </c>
      <c r="AA70" s="93" t="str">
        <f>IF(AND($G70&gt;0,$H70&gt;0,$I70&gt;0,NOT(ISBLANK($O70))),_xlfn.NORM.INV(ABS(VLOOKUP($T$1,VLookups!$A$43:$B$44,2,FALSE)-AA$3),$N70,$R70),"")</f>
        <v/>
      </c>
      <c r="AB70" s="5"/>
      <c r="AC70" s="168" t="str">
        <f t="shared" si="166"/>
        <v/>
      </c>
      <c r="AD70" s="49" t="str">
        <f t="shared" si="137"/>
        <v/>
      </c>
      <c r="AE70" s="49" t="str">
        <f t="shared" si="137"/>
        <v/>
      </c>
      <c r="AF70" s="49" t="str">
        <f t="shared" si="137"/>
        <v/>
      </c>
      <c r="AG70" s="49" t="str">
        <f t="shared" si="137"/>
        <v/>
      </c>
      <c r="AH70" s="49" t="str">
        <f t="shared" si="137"/>
        <v/>
      </c>
      <c r="AI70" s="49" t="str">
        <f t="shared" si="137"/>
        <v/>
      </c>
      <c r="AJ70" s="49" t="str">
        <f t="shared" si="137"/>
        <v/>
      </c>
      <c r="AK70" s="49" t="str">
        <f t="shared" si="137"/>
        <v/>
      </c>
      <c r="AL70" s="49" t="str">
        <f t="shared" si="137"/>
        <v/>
      </c>
      <c r="AM70" s="49" t="str">
        <f t="shared" si="137"/>
        <v/>
      </c>
      <c r="AN70" s="49" t="str">
        <f t="shared" si="137"/>
        <v/>
      </c>
      <c r="AO70" s="49" t="str">
        <f t="shared" si="137"/>
        <v/>
      </c>
      <c r="AP70" s="49" t="str">
        <f t="shared" si="137"/>
        <v/>
      </c>
      <c r="AQ70" s="49" t="str">
        <f t="shared" si="137"/>
        <v/>
      </c>
      <c r="AR70" s="49" t="str">
        <f t="shared" si="137"/>
        <v/>
      </c>
      <c r="AS70" s="49" t="str">
        <f t="shared" si="137"/>
        <v/>
      </c>
      <c r="AT70" s="49" t="str">
        <f t="shared" si="133"/>
        <v/>
      </c>
      <c r="AU70" s="49" t="str">
        <f t="shared" si="133"/>
        <v/>
      </c>
      <c r="AV70" s="49" t="str">
        <f t="shared" si="133"/>
        <v/>
      </c>
      <c r="AW70" s="49" t="str">
        <f t="shared" si="133"/>
        <v/>
      </c>
      <c r="AX70" s="49" t="str">
        <f t="shared" si="133"/>
        <v/>
      </c>
      <c r="AY70" s="49" t="str">
        <f t="shared" si="133"/>
        <v/>
      </c>
      <c r="AZ70" s="49" t="str">
        <f t="shared" si="133"/>
        <v/>
      </c>
      <c r="BA70" s="49" t="str">
        <f t="shared" si="133"/>
        <v/>
      </c>
      <c r="BB70" s="49" t="str">
        <f t="shared" si="133"/>
        <v/>
      </c>
      <c r="BC70" s="49" t="str">
        <f t="shared" si="133"/>
        <v/>
      </c>
      <c r="BD70" s="49" t="str">
        <f t="shared" si="133"/>
        <v/>
      </c>
      <c r="BE70" s="49" t="str">
        <f t="shared" si="133"/>
        <v/>
      </c>
      <c r="BF70" s="49" t="str">
        <f t="shared" si="133"/>
        <v/>
      </c>
      <c r="BG70" s="49" t="str">
        <f t="shared" si="133"/>
        <v/>
      </c>
      <c r="BH70" s="49" t="str">
        <f t="shared" si="133"/>
        <v/>
      </c>
      <c r="BI70" s="49" t="str">
        <f t="shared" si="134"/>
        <v/>
      </c>
      <c r="BJ70" s="49" t="str">
        <f t="shared" si="134"/>
        <v/>
      </c>
      <c r="BK70" s="49" t="str">
        <f t="shared" si="134"/>
        <v/>
      </c>
      <c r="BL70" s="49" t="str">
        <f t="shared" si="134"/>
        <v/>
      </c>
      <c r="BM70" s="49" t="str">
        <f t="shared" si="134"/>
        <v/>
      </c>
      <c r="BN70" s="49" t="str">
        <f t="shared" si="134"/>
        <v/>
      </c>
      <c r="BO70" s="49" t="str">
        <f t="shared" si="134"/>
        <v/>
      </c>
      <c r="BP70" s="49" t="str">
        <f t="shared" si="134"/>
        <v/>
      </c>
      <c r="BQ70" s="49" t="str">
        <f t="shared" si="134"/>
        <v/>
      </c>
      <c r="BR70" s="49" t="str">
        <f t="shared" si="134"/>
        <v/>
      </c>
      <c r="BS70" s="49" t="str">
        <f t="shared" si="134"/>
        <v/>
      </c>
      <c r="BT70" s="49" t="str">
        <f t="shared" si="134"/>
        <v/>
      </c>
      <c r="BU70" s="49" t="str">
        <f t="shared" si="134"/>
        <v/>
      </c>
      <c r="BV70" s="49" t="str">
        <f t="shared" si="134"/>
        <v/>
      </c>
      <c r="BW70" s="49" t="str">
        <f t="shared" si="134"/>
        <v/>
      </c>
      <c r="BX70" s="49" t="str">
        <f t="shared" si="134"/>
        <v/>
      </c>
      <c r="BY70" s="49" t="str">
        <f t="shared" si="131"/>
        <v/>
      </c>
      <c r="BZ70" s="49" t="str">
        <f t="shared" si="131"/>
        <v/>
      </c>
      <c r="CA70" s="49" t="str">
        <f t="shared" si="131"/>
        <v/>
      </c>
      <c r="CB70" s="49" t="str">
        <f t="shared" si="131"/>
        <v/>
      </c>
      <c r="CC70" s="49" t="str">
        <f t="shared" si="131"/>
        <v/>
      </c>
      <c r="CD70" s="49" t="str">
        <f t="shared" si="131"/>
        <v/>
      </c>
      <c r="CE70" s="49" t="str">
        <f t="shared" si="131"/>
        <v/>
      </c>
      <c r="CF70" s="49" t="str">
        <f t="shared" si="131"/>
        <v/>
      </c>
      <c r="CG70" s="49" t="str">
        <f t="shared" si="131"/>
        <v/>
      </c>
      <c r="CH70" s="49" t="str">
        <f t="shared" si="131"/>
        <v/>
      </c>
      <c r="CI70" s="49" t="str">
        <f t="shared" si="131"/>
        <v/>
      </c>
      <c r="CJ70" s="49" t="str">
        <f t="shared" si="131"/>
        <v/>
      </c>
      <c r="CK70" s="49" t="str">
        <f t="shared" si="131"/>
        <v/>
      </c>
      <c r="CL70" s="49" t="str">
        <f t="shared" si="131"/>
        <v/>
      </c>
      <c r="CM70" s="49" t="str">
        <f t="shared" si="131"/>
        <v/>
      </c>
      <c r="CN70" s="49" t="str">
        <f t="shared" si="135"/>
        <v/>
      </c>
      <c r="CO70" s="49" t="str">
        <f t="shared" si="135"/>
        <v/>
      </c>
      <c r="CP70" s="49" t="str">
        <f t="shared" si="135"/>
        <v/>
      </c>
      <c r="CQ70" s="49" t="str">
        <f t="shared" si="135"/>
        <v/>
      </c>
      <c r="CR70" s="49" t="str">
        <f t="shared" si="135"/>
        <v/>
      </c>
      <c r="CS70" s="49" t="str">
        <f t="shared" si="135"/>
        <v/>
      </c>
      <c r="CT70" s="49" t="str">
        <f t="shared" si="135"/>
        <v/>
      </c>
      <c r="CU70" s="49" t="str">
        <f t="shared" si="135"/>
        <v/>
      </c>
      <c r="CV70" s="49" t="str">
        <f t="shared" si="135"/>
        <v/>
      </c>
      <c r="CW70" s="49" t="str">
        <f t="shared" si="135"/>
        <v/>
      </c>
      <c r="CX70" s="49" t="str">
        <f t="shared" si="135"/>
        <v/>
      </c>
      <c r="CY70" s="49" t="str">
        <f t="shared" si="135"/>
        <v/>
      </c>
      <c r="CZ70" s="49" t="str">
        <f t="shared" si="135"/>
        <v/>
      </c>
      <c r="DA70" s="49" t="str">
        <f t="shared" si="135"/>
        <v/>
      </c>
      <c r="DB70" s="49" t="str">
        <f t="shared" si="135"/>
        <v/>
      </c>
      <c r="DC70" s="49" t="str">
        <f t="shared" si="135"/>
        <v/>
      </c>
      <c r="DD70" s="49" t="str">
        <f t="shared" si="136"/>
        <v/>
      </c>
      <c r="DE70" s="49" t="str">
        <f t="shared" si="136"/>
        <v/>
      </c>
      <c r="DF70" s="49" t="str">
        <f t="shared" si="136"/>
        <v/>
      </c>
      <c r="DG70" s="49" t="str">
        <f t="shared" si="136"/>
        <v/>
      </c>
      <c r="DH70" s="49" t="str">
        <f t="shared" si="136"/>
        <v/>
      </c>
      <c r="DI70" s="49" t="str">
        <f t="shared" si="136"/>
        <v/>
      </c>
      <c r="DJ70" s="49" t="str">
        <f t="shared" si="136"/>
        <v/>
      </c>
      <c r="DK70" s="49" t="str">
        <f t="shared" si="136"/>
        <v/>
      </c>
      <c r="DL70" s="49" t="str">
        <f t="shared" si="136"/>
        <v/>
      </c>
      <c r="DM70" s="49" t="str">
        <f t="shared" si="136"/>
        <v/>
      </c>
      <c r="DN70" s="49" t="str">
        <f t="shared" si="136"/>
        <v/>
      </c>
      <c r="DO70" s="49" t="str">
        <f t="shared" si="136"/>
        <v/>
      </c>
      <c r="DP70" s="49" t="str">
        <f t="shared" si="136"/>
        <v/>
      </c>
      <c r="DQ70" s="49" t="str">
        <f t="shared" si="136"/>
        <v/>
      </c>
      <c r="DR70" s="49" t="str">
        <f t="shared" si="136"/>
        <v/>
      </c>
      <c r="DS70" s="49" t="str">
        <f t="shared" si="136"/>
        <v/>
      </c>
      <c r="DT70" s="49" t="str">
        <f t="shared" si="132"/>
        <v/>
      </c>
      <c r="DU70" s="49" t="str">
        <f t="shared" si="132"/>
        <v/>
      </c>
      <c r="DV70" s="49" t="str">
        <f t="shared" si="132"/>
        <v/>
      </c>
      <c r="DW70" s="49" t="str">
        <f t="shared" si="132"/>
        <v/>
      </c>
      <c r="DX70" s="49" t="str">
        <f t="shared" si="132"/>
        <v/>
      </c>
      <c r="DY70" s="49" t="str">
        <f t="shared" si="132"/>
        <v/>
      </c>
      <c r="DZ70" s="183" t="str">
        <f t="shared" si="167"/>
        <v/>
      </c>
      <c r="EA70" s="49" t="str">
        <f t="shared" ref="EA70:EO86" si="169">IF(ISNONTEXT($AC70),DZ70+$AC70,"")</f>
        <v/>
      </c>
      <c r="EB70" s="49" t="str">
        <f t="shared" si="169"/>
        <v/>
      </c>
      <c r="EC70" s="49" t="str">
        <f t="shared" si="169"/>
        <v/>
      </c>
      <c r="ED70" s="49" t="str">
        <f t="shared" si="169"/>
        <v/>
      </c>
      <c r="EE70" s="49" t="str">
        <f t="shared" si="169"/>
        <v/>
      </c>
      <c r="EF70" s="49" t="str">
        <f t="shared" si="169"/>
        <v/>
      </c>
      <c r="EG70" s="49" t="str">
        <f t="shared" si="169"/>
        <v/>
      </c>
      <c r="EH70" s="49" t="str">
        <f t="shared" si="169"/>
        <v/>
      </c>
      <c r="EI70" s="49" t="str">
        <f t="shared" si="169"/>
        <v/>
      </c>
      <c r="EJ70" s="49" t="str">
        <f t="shared" si="169"/>
        <v/>
      </c>
      <c r="EK70" s="49" t="str">
        <f t="shared" si="169"/>
        <v/>
      </c>
      <c r="EL70" s="49" t="str">
        <f t="shared" si="169"/>
        <v/>
      </c>
      <c r="EM70" s="49" t="str">
        <f t="shared" si="169"/>
        <v/>
      </c>
      <c r="EN70" s="49" t="str">
        <f t="shared" si="169"/>
        <v/>
      </c>
      <c r="EO70" s="49" t="str">
        <f t="shared" si="169"/>
        <v/>
      </c>
      <c r="EP70" s="49" t="str">
        <f t="shared" si="168"/>
        <v/>
      </c>
      <c r="EQ70" s="49" t="str">
        <f t="shared" si="130"/>
        <v/>
      </c>
      <c r="ER70" s="49" t="str">
        <f t="shared" si="130"/>
        <v/>
      </c>
      <c r="ES70" s="49" t="str">
        <f t="shared" si="130"/>
        <v/>
      </c>
      <c r="ET70" s="49" t="str">
        <f t="shared" si="130"/>
        <v/>
      </c>
      <c r="EU70" s="49" t="str">
        <f t="shared" si="130"/>
        <v/>
      </c>
      <c r="EV70" s="49" t="str">
        <f t="shared" si="130"/>
        <v/>
      </c>
      <c r="EW70" s="49" t="str">
        <f t="shared" si="130"/>
        <v/>
      </c>
      <c r="EX70" s="49" t="str">
        <f t="shared" si="130"/>
        <v/>
      </c>
      <c r="EY70" s="49" t="str">
        <f t="shared" si="130"/>
        <v/>
      </c>
      <c r="EZ70" s="49" t="str">
        <f t="shared" si="130"/>
        <v/>
      </c>
      <c r="FA70" s="49" t="str">
        <f t="shared" si="130"/>
        <v/>
      </c>
      <c r="FB70" s="49" t="str">
        <f t="shared" si="130"/>
        <v/>
      </c>
      <c r="FC70" s="49" t="str">
        <f t="shared" si="130"/>
        <v/>
      </c>
      <c r="FD70" s="49" t="str">
        <f t="shared" si="130"/>
        <v/>
      </c>
      <c r="FE70" s="49" t="str">
        <f t="shared" si="128"/>
        <v/>
      </c>
      <c r="FF70" s="49" t="str">
        <f t="shared" si="119"/>
        <v/>
      </c>
      <c r="FG70" s="49" t="str">
        <f t="shared" si="119"/>
        <v/>
      </c>
      <c r="FH70" s="49" t="str">
        <f t="shared" si="119"/>
        <v/>
      </c>
      <c r="FI70" s="49" t="str">
        <f t="shared" si="119"/>
        <v/>
      </c>
      <c r="FJ70" s="49" t="str">
        <f t="shared" si="119"/>
        <v/>
      </c>
      <c r="FK70" s="49" t="str">
        <f t="shared" si="119"/>
        <v/>
      </c>
      <c r="FL70" s="49" t="str">
        <f t="shared" si="119"/>
        <v/>
      </c>
      <c r="FM70" s="49" t="str">
        <f t="shared" si="119"/>
        <v/>
      </c>
      <c r="FN70" s="49" t="str">
        <f t="shared" si="119"/>
        <v/>
      </c>
      <c r="FO70" s="49" t="str">
        <f t="shared" si="119"/>
        <v/>
      </c>
      <c r="FP70" s="49" t="str">
        <f t="shared" si="119"/>
        <v/>
      </c>
      <c r="FQ70" s="49" t="str">
        <f t="shared" si="119"/>
        <v/>
      </c>
      <c r="FR70" s="49" t="str">
        <f t="shared" si="119"/>
        <v/>
      </c>
      <c r="FS70" s="49" t="str">
        <f t="shared" si="119"/>
        <v/>
      </c>
      <c r="FT70" s="49" t="str">
        <f t="shared" si="119"/>
        <v/>
      </c>
      <c r="FU70" s="49" t="str">
        <f t="shared" si="119"/>
        <v/>
      </c>
      <c r="FV70" s="49" t="str">
        <f t="shared" si="152"/>
        <v/>
      </c>
      <c r="FW70" s="49" t="str">
        <f t="shared" si="152"/>
        <v/>
      </c>
      <c r="FX70" s="49" t="str">
        <f t="shared" si="152"/>
        <v/>
      </c>
      <c r="FY70" s="49" t="str">
        <f t="shared" si="152"/>
        <v/>
      </c>
      <c r="FZ70" s="49" t="str">
        <f t="shared" si="152"/>
        <v/>
      </c>
      <c r="GA70" s="49" t="str">
        <f t="shared" si="152"/>
        <v/>
      </c>
      <c r="GB70" s="49" t="str">
        <f t="shared" si="152"/>
        <v/>
      </c>
      <c r="GC70" s="49" t="str">
        <f t="shared" si="139"/>
        <v/>
      </c>
      <c r="GD70" s="49" t="str">
        <f t="shared" si="139"/>
        <v/>
      </c>
      <c r="GE70" s="49" t="str">
        <f t="shared" si="139"/>
        <v/>
      </c>
      <c r="GF70" s="49" t="str">
        <f t="shared" si="139"/>
        <v/>
      </c>
      <c r="GG70" s="49" t="str">
        <f t="shared" si="139"/>
        <v/>
      </c>
      <c r="GH70" s="49" t="str">
        <f t="shared" si="139"/>
        <v/>
      </c>
      <c r="GI70" s="49" t="str">
        <f t="shared" si="139"/>
        <v/>
      </c>
      <c r="GJ70" s="49" t="str">
        <f t="shared" si="139"/>
        <v/>
      </c>
      <c r="GK70" s="49" t="str">
        <f t="shared" si="139"/>
        <v/>
      </c>
      <c r="GL70" s="49" t="str">
        <f t="shared" si="139"/>
        <v/>
      </c>
      <c r="GM70" s="49" t="str">
        <f t="shared" si="139"/>
        <v/>
      </c>
      <c r="GN70" s="49" t="str">
        <f t="shared" si="139"/>
        <v/>
      </c>
      <c r="GO70" s="49" t="str">
        <f t="shared" si="139"/>
        <v/>
      </c>
      <c r="GP70" s="49" t="str">
        <f t="shared" si="139"/>
        <v/>
      </c>
      <c r="GQ70" s="49" t="str">
        <f t="shared" si="139"/>
        <v/>
      </c>
      <c r="GR70" s="49" t="str">
        <f t="shared" si="139"/>
        <v/>
      </c>
      <c r="GS70" s="49" t="str">
        <f t="shared" si="140"/>
        <v/>
      </c>
      <c r="GT70" s="49" t="str">
        <f t="shared" si="140"/>
        <v/>
      </c>
      <c r="GU70" s="49" t="str">
        <f t="shared" si="140"/>
        <v/>
      </c>
      <c r="GV70" s="49" t="str">
        <f t="shared" si="140"/>
        <v/>
      </c>
      <c r="GW70" s="49" t="str">
        <f t="shared" si="140"/>
        <v/>
      </c>
      <c r="GX70" s="49" t="str">
        <f t="shared" si="140"/>
        <v/>
      </c>
      <c r="GY70" s="49" t="str">
        <f t="shared" si="140"/>
        <v/>
      </c>
      <c r="GZ70" s="49" t="str">
        <f t="shared" si="140"/>
        <v/>
      </c>
      <c r="HA70" s="49" t="str">
        <f t="shared" si="140"/>
        <v/>
      </c>
      <c r="HB70" s="49" t="str">
        <f t="shared" si="140"/>
        <v/>
      </c>
      <c r="HC70" s="49" t="str">
        <f t="shared" si="140"/>
        <v/>
      </c>
      <c r="HD70" s="49" t="str">
        <f t="shared" si="140"/>
        <v/>
      </c>
      <c r="HE70" s="49" t="str">
        <f t="shared" si="140"/>
        <v/>
      </c>
      <c r="HF70" s="49" t="str">
        <f t="shared" si="140"/>
        <v/>
      </c>
      <c r="HG70" s="49" t="str">
        <f t="shared" si="140"/>
        <v/>
      </c>
      <c r="HH70" s="49" t="str">
        <f t="shared" si="140"/>
        <v/>
      </c>
      <c r="HI70" s="49" t="str">
        <f t="shared" si="141"/>
        <v/>
      </c>
      <c r="HJ70" s="49" t="str">
        <f t="shared" si="141"/>
        <v/>
      </c>
      <c r="HK70" s="49" t="str">
        <f t="shared" si="141"/>
        <v/>
      </c>
      <c r="HL70" s="49" t="str">
        <f t="shared" si="141"/>
        <v/>
      </c>
      <c r="HM70" s="49" t="str">
        <f t="shared" si="111"/>
        <v/>
      </c>
      <c r="HN70" s="49" t="str">
        <f t="shared" si="111"/>
        <v/>
      </c>
      <c r="HO70" s="49" t="str">
        <f t="shared" si="111"/>
        <v/>
      </c>
      <c r="HP70" s="49" t="str">
        <f t="shared" si="77"/>
        <v/>
      </c>
      <c r="HQ70" s="49" t="str">
        <f t="shared" si="77"/>
        <v/>
      </c>
      <c r="HR70" s="49" t="str">
        <f t="shared" si="46"/>
        <v/>
      </c>
      <c r="HS70" s="49" t="str">
        <f t="shared" si="46"/>
        <v/>
      </c>
      <c r="HT70" s="49" t="str">
        <f t="shared" si="46"/>
        <v/>
      </c>
      <c r="HU70" s="49" t="str">
        <f t="shared" si="46"/>
        <v/>
      </c>
      <c r="HV70" s="49" t="str">
        <f t="shared" si="142"/>
        <v/>
      </c>
      <c r="HW70" s="169" t="e">
        <f t="shared" si="106"/>
        <v>#N/A</v>
      </c>
      <c r="HX70" s="169" t="e">
        <f t="shared" si="106"/>
        <v>#N/A</v>
      </c>
      <c r="HY70" s="169" t="e">
        <f t="shared" si="106"/>
        <v>#N/A</v>
      </c>
      <c r="HZ70" s="169" t="e">
        <f t="shared" si="106"/>
        <v>#N/A</v>
      </c>
      <c r="IA70" s="169" t="e">
        <f t="shared" si="138"/>
        <v>#N/A</v>
      </c>
      <c r="IB70" s="169" t="e">
        <f t="shared" si="138"/>
        <v>#N/A</v>
      </c>
      <c r="IC70" s="169" t="e">
        <f t="shared" si="138"/>
        <v>#N/A</v>
      </c>
      <c r="ID70" s="169" t="e">
        <f t="shared" si="138"/>
        <v>#N/A</v>
      </c>
      <c r="IE70" s="169" t="e">
        <f t="shared" si="138"/>
        <v>#N/A</v>
      </c>
      <c r="IF70" s="169" t="e">
        <f t="shared" si="138"/>
        <v>#N/A</v>
      </c>
      <c r="IG70" s="169" t="e">
        <f t="shared" si="138"/>
        <v>#N/A</v>
      </c>
      <c r="IH70" s="169" t="e">
        <f t="shared" si="138"/>
        <v>#N/A</v>
      </c>
      <c r="II70" s="169" t="e">
        <f t="shared" si="138"/>
        <v>#N/A</v>
      </c>
      <c r="IJ70" s="169" t="e">
        <f t="shared" si="138"/>
        <v>#N/A</v>
      </c>
      <c r="IK70" s="169" t="e">
        <f t="shared" si="138"/>
        <v>#N/A</v>
      </c>
      <c r="IL70" s="169" t="e">
        <f t="shared" si="138"/>
        <v>#N/A</v>
      </c>
      <c r="IM70" s="169" t="e">
        <f t="shared" si="138"/>
        <v>#N/A</v>
      </c>
      <c r="IN70" s="169" t="e">
        <f t="shared" si="138"/>
        <v>#N/A</v>
      </c>
      <c r="IO70" s="169" t="e">
        <f t="shared" si="138"/>
        <v>#N/A</v>
      </c>
      <c r="IP70" s="169" t="e">
        <f t="shared" si="143"/>
        <v>#N/A</v>
      </c>
      <c r="IQ70" s="169" t="e">
        <f t="shared" si="143"/>
        <v>#N/A</v>
      </c>
      <c r="IR70" s="169" t="e">
        <f t="shared" si="143"/>
        <v>#N/A</v>
      </c>
      <c r="IS70" s="169" t="e">
        <f t="shared" si="143"/>
        <v>#N/A</v>
      </c>
      <c r="IT70" s="169" t="e">
        <f t="shared" si="143"/>
        <v>#N/A</v>
      </c>
      <c r="IU70" s="169" t="e">
        <f t="shared" si="143"/>
        <v>#N/A</v>
      </c>
      <c r="IV70" s="169" t="e">
        <f t="shared" si="143"/>
        <v>#N/A</v>
      </c>
      <c r="IW70" s="169" t="e">
        <f t="shared" si="143"/>
        <v>#N/A</v>
      </c>
      <c r="IX70" s="169" t="e">
        <f t="shared" si="143"/>
        <v>#N/A</v>
      </c>
      <c r="IY70" s="169" t="e">
        <f t="shared" si="143"/>
        <v>#N/A</v>
      </c>
      <c r="IZ70" s="169" t="e">
        <f t="shared" si="143"/>
        <v>#N/A</v>
      </c>
      <c r="JA70" s="169" t="e">
        <f t="shared" si="143"/>
        <v>#N/A</v>
      </c>
      <c r="JB70" s="169" t="e">
        <f t="shared" si="143"/>
        <v>#N/A</v>
      </c>
      <c r="JC70" s="169" t="e">
        <f t="shared" si="143"/>
        <v>#N/A</v>
      </c>
      <c r="JD70" s="169" t="e">
        <f t="shared" si="143"/>
        <v>#N/A</v>
      </c>
      <c r="JE70" s="169" t="e">
        <f t="shared" si="153"/>
        <v>#N/A</v>
      </c>
      <c r="JF70" s="169" t="e">
        <f t="shared" si="153"/>
        <v>#N/A</v>
      </c>
      <c r="JG70" s="169" t="e">
        <f t="shared" si="153"/>
        <v>#N/A</v>
      </c>
      <c r="JH70" s="169" t="e">
        <f t="shared" si="153"/>
        <v>#N/A</v>
      </c>
      <c r="JI70" s="169" t="e">
        <f t="shared" si="153"/>
        <v>#N/A</v>
      </c>
      <c r="JJ70" s="169" t="e">
        <f t="shared" si="153"/>
        <v>#N/A</v>
      </c>
      <c r="JK70" s="169" t="e">
        <f t="shared" si="153"/>
        <v>#N/A</v>
      </c>
      <c r="JL70" s="169" t="e">
        <f t="shared" si="153"/>
        <v>#N/A</v>
      </c>
      <c r="JM70" s="169" t="e">
        <f t="shared" si="153"/>
        <v>#N/A</v>
      </c>
      <c r="JN70" s="169" t="e">
        <f t="shared" si="153"/>
        <v>#N/A</v>
      </c>
      <c r="JO70" s="169" t="e">
        <f t="shared" si="153"/>
        <v>#N/A</v>
      </c>
      <c r="JP70" s="169" t="e">
        <f t="shared" si="153"/>
        <v>#N/A</v>
      </c>
      <c r="JQ70" s="169" t="e">
        <f t="shared" si="153"/>
        <v>#N/A</v>
      </c>
      <c r="JR70" s="169" t="e">
        <f t="shared" si="153"/>
        <v>#N/A</v>
      </c>
      <c r="JS70" s="169" t="e">
        <f t="shared" si="153"/>
        <v>#N/A</v>
      </c>
      <c r="JT70" s="169" t="e">
        <f t="shared" si="144"/>
        <v>#N/A</v>
      </c>
      <c r="JU70" s="169" t="e">
        <f t="shared" si="144"/>
        <v>#N/A</v>
      </c>
      <c r="JV70" s="169" t="e">
        <f t="shared" si="144"/>
        <v>#N/A</v>
      </c>
      <c r="JW70" s="169" t="e">
        <f t="shared" si="144"/>
        <v>#N/A</v>
      </c>
      <c r="JX70" s="169" t="e">
        <f t="shared" si="144"/>
        <v>#N/A</v>
      </c>
      <c r="JY70" s="169" t="e">
        <f t="shared" si="144"/>
        <v>#N/A</v>
      </c>
      <c r="JZ70" s="169" t="e">
        <f t="shared" si="144"/>
        <v>#N/A</v>
      </c>
      <c r="KA70" s="169" t="e">
        <f t="shared" si="144"/>
        <v>#N/A</v>
      </c>
      <c r="KB70" s="169" t="e">
        <f t="shared" si="144"/>
        <v>#N/A</v>
      </c>
      <c r="KC70" s="169" t="e">
        <f t="shared" si="144"/>
        <v>#N/A</v>
      </c>
      <c r="KD70" s="169" t="e">
        <f t="shared" si="144"/>
        <v>#N/A</v>
      </c>
      <c r="KE70" s="169" t="e">
        <f t="shared" si="144"/>
        <v>#N/A</v>
      </c>
      <c r="KF70" s="169" t="e">
        <f t="shared" si="144"/>
        <v>#N/A</v>
      </c>
      <c r="KG70" s="169" t="e">
        <f t="shared" si="144"/>
        <v>#N/A</v>
      </c>
      <c r="KH70" s="169" t="e">
        <f t="shared" si="144"/>
        <v>#N/A</v>
      </c>
      <c r="KI70" s="169" t="e">
        <f t="shared" si="144"/>
        <v>#N/A</v>
      </c>
      <c r="KJ70" s="169" t="e">
        <f t="shared" si="154"/>
        <v>#N/A</v>
      </c>
      <c r="KK70" s="169" t="e">
        <f t="shared" si="154"/>
        <v>#N/A</v>
      </c>
      <c r="KL70" s="169" t="e">
        <f t="shared" si="154"/>
        <v>#N/A</v>
      </c>
      <c r="KM70" s="169" t="e">
        <f t="shared" si="154"/>
        <v>#N/A</v>
      </c>
      <c r="KN70" s="169" t="e">
        <f t="shared" si="154"/>
        <v>#N/A</v>
      </c>
      <c r="KO70" s="169" t="e">
        <f t="shared" si="154"/>
        <v>#N/A</v>
      </c>
      <c r="KP70" s="169" t="e">
        <f t="shared" si="154"/>
        <v>#N/A</v>
      </c>
      <c r="KQ70" s="169" t="e">
        <f t="shared" si="154"/>
        <v>#N/A</v>
      </c>
      <c r="KR70" s="169" t="e">
        <f t="shared" si="154"/>
        <v>#N/A</v>
      </c>
      <c r="KS70" s="169" t="e">
        <f t="shared" si="154"/>
        <v>#N/A</v>
      </c>
      <c r="KT70" s="169" t="e">
        <f t="shared" si="154"/>
        <v>#N/A</v>
      </c>
      <c r="KU70" s="169" t="e">
        <f t="shared" si="154"/>
        <v>#N/A</v>
      </c>
      <c r="KV70" s="169" t="e">
        <f t="shared" si="154"/>
        <v>#N/A</v>
      </c>
      <c r="KW70" s="169" t="e">
        <f t="shared" si="154"/>
        <v>#N/A</v>
      </c>
      <c r="KX70" s="169" t="e">
        <f t="shared" si="154"/>
        <v>#N/A</v>
      </c>
      <c r="KY70" s="169" t="e">
        <f t="shared" si="154"/>
        <v>#N/A</v>
      </c>
      <c r="KZ70" s="169" t="e">
        <f t="shared" si="145"/>
        <v>#N/A</v>
      </c>
      <c r="LA70" s="169" t="e">
        <f t="shared" si="145"/>
        <v>#N/A</v>
      </c>
      <c r="LB70" s="169" t="e">
        <f t="shared" si="145"/>
        <v>#N/A</v>
      </c>
      <c r="LC70" s="169" t="e">
        <f t="shared" si="145"/>
        <v>#N/A</v>
      </c>
      <c r="LD70" s="169" t="e">
        <f t="shared" si="145"/>
        <v>#N/A</v>
      </c>
      <c r="LE70" s="169" t="e">
        <f t="shared" si="145"/>
        <v>#N/A</v>
      </c>
      <c r="LF70" s="169" t="e">
        <f t="shared" si="145"/>
        <v>#N/A</v>
      </c>
      <c r="LG70" s="169" t="e">
        <f t="shared" si="145"/>
        <v>#N/A</v>
      </c>
      <c r="LH70" s="169" t="e">
        <f t="shared" si="145"/>
        <v>#N/A</v>
      </c>
      <c r="LI70" s="169" t="e">
        <f t="shared" si="145"/>
        <v>#N/A</v>
      </c>
      <c r="LJ70" s="169" t="e">
        <f t="shared" si="145"/>
        <v>#N/A</v>
      </c>
      <c r="LK70" s="169" t="e">
        <f t="shared" si="145"/>
        <v>#N/A</v>
      </c>
      <c r="LL70" s="169" t="e">
        <f t="shared" si="145"/>
        <v>#N/A</v>
      </c>
      <c r="LM70" s="169" t="e">
        <f t="shared" si="145"/>
        <v>#N/A</v>
      </c>
      <c r="LN70" s="169" t="e">
        <f t="shared" si="145"/>
        <v>#N/A</v>
      </c>
      <c r="LO70" s="169" t="e">
        <f t="shared" si="155"/>
        <v>#N/A</v>
      </c>
      <c r="LP70" s="169" t="e">
        <f t="shared" si="155"/>
        <v>#N/A</v>
      </c>
      <c r="LQ70" s="169" t="e">
        <f t="shared" si="156"/>
        <v>#N/A</v>
      </c>
      <c r="LR70" s="169" t="e">
        <f t="shared" si="156"/>
        <v>#N/A</v>
      </c>
      <c r="LS70" s="169" t="e">
        <f t="shared" si="156"/>
        <v>#N/A</v>
      </c>
      <c r="LT70" s="169" t="e">
        <f t="shared" si="156"/>
        <v>#N/A</v>
      </c>
      <c r="LU70" s="169" t="e">
        <f t="shared" si="156"/>
        <v>#N/A</v>
      </c>
      <c r="LV70" s="169" t="e">
        <f t="shared" si="156"/>
        <v>#N/A</v>
      </c>
      <c r="LW70" s="169" t="e">
        <f t="shared" si="156"/>
        <v>#N/A</v>
      </c>
      <c r="LX70" s="169" t="e">
        <f t="shared" si="156"/>
        <v>#N/A</v>
      </c>
      <c r="LY70" s="169" t="e">
        <f t="shared" si="156"/>
        <v>#N/A</v>
      </c>
      <c r="LZ70" s="169" t="e">
        <f t="shared" si="156"/>
        <v>#N/A</v>
      </c>
      <c r="MA70" s="169" t="e">
        <f t="shared" si="156"/>
        <v>#N/A</v>
      </c>
      <c r="MB70" s="169" t="e">
        <f t="shared" si="156"/>
        <v>#N/A</v>
      </c>
      <c r="MC70" s="169" t="e">
        <f t="shared" si="156"/>
        <v>#N/A</v>
      </c>
      <c r="MD70" s="169" t="e">
        <f t="shared" si="156"/>
        <v>#N/A</v>
      </c>
      <c r="ME70" s="169" t="e">
        <f t="shared" si="156"/>
        <v>#N/A</v>
      </c>
      <c r="MF70" s="169" t="e">
        <f t="shared" si="146"/>
        <v>#N/A</v>
      </c>
      <c r="MG70" s="169" t="e">
        <f t="shared" si="146"/>
        <v>#N/A</v>
      </c>
      <c r="MH70" s="169" t="e">
        <f t="shared" si="146"/>
        <v>#N/A</v>
      </c>
      <c r="MI70" s="169" t="e">
        <f t="shared" si="146"/>
        <v>#N/A</v>
      </c>
      <c r="MJ70" s="169" t="e">
        <f t="shared" si="146"/>
        <v>#N/A</v>
      </c>
      <c r="MK70" s="169" t="e">
        <f t="shared" si="146"/>
        <v>#N/A</v>
      </c>
      <c r="ML70" s="169" t="e">
        <f t="shared" si="146"/>
        <v>#N/A</v>
      </c>
      <c r="MM70" s="169" t="e">
        <f t="shared" si="146"/>
        <v>#N/A</v>
      </c>
      <c r="MN70" s="169" t="e">
        <f t="shared" si="146"/>
        <v>#N/A</v>
      </c>
      <c r="MO70" s="169" t="e">
        <f t="shared" si="146"/>
        <v>#N/A</v>
      </c>
      <c r="MP70" s="169" t="e">
        <f t="shared" si="146"/>
        <v>#N/A</v>
      </c>
      <c r="MQ70" s="169" t="e">
        <f t="shared" si="146"/>
        <v>#N/A</v>
      </c>
      <c r="MR70" s="169" t="e">
        <f t="shared" si="146"/>
        <v>#N/A</v>
      </c>
      <c r="MS70" s="169" t="e">
        <f t="shared" si="146"/>
        <v>#N/A</v>
      </c>
      <c r="MT70" s="169" t="e">
        <f t="shared" si="146"/>
        <v>#N/A</v>
      </c>
      <c r="MU70" s="169" t="e">
        <f t="shared" si="146"/>
        <v>#N/A</v>
      </c>
      <c r="MV70" s="169" t="e">
        <f t="shared" si="157"/>
        <v>#N/A</v>
      </c>
      <c r="MW70" s="169" t="e">
        <f t="shared" si="157"/>
        <v>#N/A</v>
      </c>
      <c r="MX70" s="169" t="e">
        <f t="shared" si="157"/>
        <v>#N/A</v>
      </c>
      <c r="MY70" s="169" t="e">
        <f t="shared" si="157"/>
        <v>#N/A</v>
      </c>
      <c r="MZ70" s="169" t="e">
        <f t="shared" si="157"/>
        <v>#N/A</v>
      </c>
      <c r="NA70" s="169" t="e">
        <f t="shared" si="157"/>
        <v>#N/A</v>
      </c>
      <c r="NB70" s="169" t="e">
        <f t="shared" si="157"/>
        <v>#N/A</v>
      </c>
      <c r="NC70" s="169" t="e">
        <f t="shared" si="157"/>
        <v>#N/A</v>
      </c>
      <c r="ND70" s="169" t="e">
        <f t="shared" si="157"/>
        <v>#N/A</v>
      </c>
      <c r="NE70" s="169" t="e">
        <f t="shared" si="157"/>
        <v>#N/A</v>
      </c>
      <c r="NF70" s="169" t="e">
        <f t="shared" si="157"/>
        <v>#N/A</v>
      </c>
      <c r="NG70" s="169" t="e">
        <f t="shared" si="157"/>
        <v>#N/A</v>
      </c>
      <c r="NH70" s="169" t="e">
        <f t="shared" si="157"/>
        <v>#N/A</v>
      </c>
      <c r="NI70" s="169" t="e">
        <f t="shared" si="157"/>
        <v>#N/A</v>
      </c>
      <c r="NJ70" s="169" t="e">
        <f t="shared" si="157"/>
        <v>#N/A</v>
      </c>
      <c r="NK70" s="169" t="e">
        <f t="shared" si="157"/>
        <v>#N/A</v>
      </c>
      <c r="NL70" s="169" t="e">
        <f t="shared" si="147"/>
        <v>#N/A</v>
      </c>
      <c r="NM70" s="169" t="e">
        <f t="shared" si="147"/>
        <v>#N/A</v>
      </c>
      <c r="NN70" s="169" t="e">
        <f t="shared" si="147"/>
        <v>#N/A</v>
      </c>
      <c r="NO70" s="169" t="e">
        <f t="shared" si="147"/>
        <v>#N/A</v>
      </c>
      <c r="NP70" s="169" t="e">
        <f t="shared" si="147"/>
        <v>#N/A</v>
      </c>
      <c r="NQ70" s="169" t="e">
        <f t="shared" si="147"/>
        <v>#N/A</v>
      </c>
      <c r="NR70" s="169" t="e">
        <f t="shared" si="147"/>
        <v>#N/A</v>
      </c>
      <c r="NS70" s="169" t="e">
        <f t="shared" si="147"/>
        <v>#N/A</v>
      </c>
      <c r="NT70" s="169" t="e">
        <f t="shared" si="147"/>
        <v>#N/A</v>
      </c>
      <c r="NU70" s="169" t="e">
        <f t="shared" si="147"/>
        <v>#N/A</v>
      </c>
      <c r="NV70" s="169" t="e">
        <f t="shared" si="147"/>
        <v>#N/A</v>
      </c>
      <c r="NW70" s="169" t="e">
        <f t="shared" si="147"/>
        <v>#N/A</v>
      </c>
      <c r="NX70" s="169" t="e">
        <f t="shared" si="147"/>
        <v>#N/A</v>
      </c>
      <c r="NY70" s="169" t="e">
        <f t="shared" si="147"/>
        <v>#N/A</v>
      </c>
      <c r="NZ70" s="169" t="e">
        <f t="shared" si="147"/>
        <v>#N/A</v>
      </c>
      <c r="OA70" s="169" t="e">
        <f t="shared" si="158"/>
        <v>#N/A</v>
      </c>
      <c r="OB70" s="169" t="e">
        <f t="shared" si="158"/>
        <v>#N/A</v>
      </c>
      <c r="OC70" s="169" t="e">
        <f t="shared" si="159"/>
        <v>#N/A</v>
      </c>
      <c r="OD70" s="169" t="e">
        <f t="shared" si="159"/>
        <v>#N/A</v>
      </c>
      <c r="OE70" s="169" t="e">
        <f t="shared" si="159"/>
        <v>#N/A</v>
      </c>
      <c r="OF70" s="169" t="e">
        <f t="shared" si="159"/>
        <v>#N/A</v>
      </c>
      <c r="OG70" s="169" t="e">
        <f t="shared" si="159"/>
        <v>#N/A</v>
      </c>
      <c r="OH70" s="169" t="e">
        <f t="shared" si="159"/>
        <v>#N/A</v>
      </c>
      <c r="OI70" s="169" t="e">
        <f t="shared" si="159"/>
        <v>#N/A</v>
      </c>
      <c r="OJ70" s="169" t="e">
        <f t="shared" si="159"/>
        <v>#N/A</v>
      </c>
      <c r="OK70" s="169" t="e">
        <f t="shared" si="159"/>
        <v>#N/A</v>
      </c>
      <c r="OL70" s="169" t="e">
        <f t="shared" si="159"/>
        <v>#N/A</v>
      </c>
      <c r="OM70" s="169" t="e">
        <f t="shared" si="159"/>
        <v>#N/A</v>
      </c>
      <c r="ON70" s="169" t="e">
        <f t="shared" si="159"/>
        <v>#N/A</v>
      </c>
      <c r="OO70" s="169" t="e">
        <f t="shared" si="159"/>
        <v>#N/A</v>
      </c>
      <c r="OP70" s="169" t="e">
        <f t="shared" si="159"/>
        <v>#N/A</v>
      </c>
      <c r="OQ70" s="169" t="e">
        <f t="shared" si="159"/>
        <v>#N/A</v>
      </c>
      <c r="OR70" s="169" t="e">
        <f t="shared" si="148"/>
        <v>#N/A</v>
      </c>
      <c r="OS70" s="169" t="e">
        <f t="shared" si="148"/>
        <v>#N/A</v>
      </c>
      <c r="OT70" s="169" t="e">
        <f t="shared" si="148"/>
        <v>#N/A</v>
      </c>
      <c r="OU70" s="169" t="e">
        <f t="shared" si="148"/>
        <v>#N/A</v>
      </c>
      <c r="OV70" s="169" t="e">
        <f t="shared" si="148"/>
        <v>#N/A</v>
      </c>
      <c r="OW70" s="169" t="e">
        <f t="shared" si="148"/>
        <v>#N/A</v>
      </c>
      <c r="OX70" s="169" t="e">
        <f t="shared" si="148"/>
        <v>#N/A</v>
      </c>
      <c r="OY70" s="169" t="e">
        <f t="shared" si="148"/>
        <v>#N/A</v>
      </c>
      <c r="OZ70" s="169" t="e">
        <f t="shared" si="148"/>
        <v>#N/A</v>
      </c>
      <c r="PA70" s="169" t="e">
        <f t="shared" si="148"/>
        <v>#N/A</v>
      </c>
      <c r="PB70" s="169" t="e">
        <f t="shared" si="148"/>
        <v>#N/A</v>
      </c>
      <c r="PC70" s="169" t="e">
        <f t="shared" si="148"/>
        <v>#N/A</v>
      </c>
      <c r="PD70" s="169" t="e">
        <f t="shared" si="148"/>
        <v>#N/A</v>
      </c>
      <c r="PE70" s="169" t="e">
        <f t="shared" si="148"/>
        <v>#N/A</v>
      </c>
      <c r="PF70" s="169" t="e">
        <f t="shared" si="148"/>
        <v>#N/A</v>
      </c>
      <c r="PG70" s="169" t="e">
        <f t="shared" si="148"/>
        <v>#N/A</v>
      </c>
      <c r="PH70" s="169" t="e">
        <f t="shared" si="160"/>
        <v>#N/A</v>
      </c>
      <c r="PI70" s="169" t="e">
        <f t="shared" si="160"/>
        <v>#N/A</v>
      </c>
      <c r="PJ70" s="169" t="e">
        <f t="shared" si="160"/>
        <v>#N/A</v>
      </c>
      <c r="PK70" s="169" t="e">
        <f t="shared" si="160"/>
        <v>#N/A</v>
      </c>
      <c r="PL70" s="169" t="e">
        <f t="shared" si="160"/>
        <v>#N/A</v>
      </c>
      <c r="PM70" s="169" t="e">
        <f t="shared" si="160"/>
        <v>#N/A</v>
      </c>
      <c r="PN70" s="169" t="e">
        <f t="shared" si="160"/>
        <v>#N/A</v>
      </c>
      <c r="PO70" s="169" t="e">
        <f t="shared" si="160"/>
        <v>#N/A</v>
      </c>
    </row>
    <row r="71" spans="1:431" hidden="1" x14ac:dyDescent="0.75">
      <c r="A71" s="390"/>
      <c r="B71" s="396" t="str">
        <f>IF($R71="","",ROUND(_xlfn.NORM.INV(ABS(VLOOKUP($T$1,VLookups!$A$43:$B$44,2,FALSE)-B$2),$N71,$R71),0))</f>
        <v/>
      </c>
      <c r="C71" s="403" t="str">
        <f t="shared" si="161"/>
        <v/>
      </c>
      <c r="D71" s="404" t="str">
        <f t="shared" si="162"/>
        <v/>
      </c>
      <c r="E71" s="109"/>
      <c r="F71" s="117"/>
      <c r="G71" s="122" t="str">
        <f t="shared" si="163"/>
        <v/>
      </c>
      <c r="H71" s="95"/>
      <c r="I71" s="122" t="str">
        <f t="shared" si="164"/>
        <v/>
      </c>
      <c r="J71" s="117"/>
      <c r="K71" s="110"/>
      <c r="L71" s="124" t="str">
        <f t="shared" si="149"/>
        <v/>
      </c>
      <c r="M71" s="124" t="str">
        <f t="shared" si="150"/>
        <v/>
      </c>
      <c r="N71" s="73" t="str">
        <f t="shared" si="165"/>
        <v/>
      </c>
      <c r="O71" s="23"/>
      <c r="P71" s="57"/>
      <c r="Q71" s="280"/>
      <c r="R71" s="74" t="str">
        <f>IF(AND(G71&gt;0,H71&gt;0,I71&gt;0),IF(ISBLANK(Q71),IF(ISBLANK(O71),"",(I71-G71)*VLOOKUP(O71,VLookups!$A$4:$B$13,2,FALSE)),Q71),"")</f>
        <v/>
      </c>
      <c r="S71" s="75" t="str">
        <f t="shared" si="151"/>
        <v/>
      </c>
      <c r="T71" s="95"/>
      <c r="U71" s="270" t="str">
        <f>IF(AND(T71&gt;0,H71&gt;0,NOT(R71="")),ABS(VLOOKUP($T$1,VLookups!$A$43:$B$44,2,FALSE)-_xlfn.NORM.DIST(T71,N71,R71,TRUE)),"")</f>
        <v/>
      </c>
      <c r="V71" s="94" t="str">
        <f>IF(AND($G71&gt;0,$H71&gt;0,$I71&gt;0,NOT(ISBLANK($O71))),_xlfn.NORM.INV(ABS(VLOOKUP($T$1,VLookups!$A$43:$B$44,2,FALSE)-V$3),$N71,$R71),"")</f>
        <v/>
      </c>
      <c r="W71" s="93" t="str">
        <f>IF(AND($G71&gt;0,$H71&gt;0,$I71&gt;0,NOT(ISBLANK($O71))),_xlfn.NORM.INV(ABS(VLOOKUP($T$1,VLookups!$A$43:$B$44,2,FALSE)-W$3),$N71,$R71),"")</f>
        <v/>
      </c>
      <c r="X71" s="94" t="str">
        <f>IF(AND($G71&gt;0,$H71&gt;0,$I71&gt;0,NOT(ISBLANK($O71))),_xlfn.NORM.INV(ABS(VLOOKUP($T$1,VLookups!$A$43:$B$44,2,FALSE)-X$3),$N71,$R71),"")</f>
        <v/>
      </c>
      <c r="Y71" s="93" t="str">
        <f>IF(AND($G71&gt;0,$H71&gt;0,$I71&gt;0,NOT(ISBLANK($O71))),_xlfn.NORM.INV(ABS(VLOOKUP($T$1,VLookups!$A$43:$B$44,2,FALSE)-Y$3),$N71,$R71),"")</f>
        <v/>
      </c>
      <c r="Z71" s="94" t="str">
        <f>IF(AND($G71&gt;0,$H71&gt;0,$I71&gt;0,NOT(ISBLANK($O71))),_xlfn.NORM.INV(ABS(VLOOKUP($T$1,VLookups!$A$43:$B$44,2,FALSE)-Z$3),$N71,$R71),"")</f>
        <v/>
      </c>
      <c r="AA71" s="93" t="str">
        <f>IF(AND($G71&gt;0,$H71&gt;0,$I71&gt;0,NOT(ISBLANK($O71))),_xlfn.NORM.INV(ABS(VLOOKUP($T$1,VLookups!$A$43:$B$44,2,FALSE)-AA$3),$N71,$R71),"")</f>
        <v/>
      </c>
      <c r="AB71" s="5"/>
      <c r="AC71" s="168" t="str">
        <f t="shared" si="166"/>
        <v/>
      </c>
      <c r="AD71" s="49" t="str">
        <f t="shared" si="137"/>
        <v/>
      </c>
      <c r="AE71" s="49" t="str">
        <f t="shared" si="137"/>
        <v/>
      </c>
      <c r="AF71" s="49" t="str">
        <f t="shared" si="137"/>
        <v/>
      </c>
      <c r="AG71" s="49" t="str">
        <f t="shared" si="137"/>
        <v/>
      </c>
      <c r="AH71" s="49" t="str">
        <f t="shared" si="137"/>
        <v/>
      </c>
      <c r="AI71" s="49" t="str">
        <f t="shared" si="137"/>
        <v/>
      </c>
      <c r="AJ71" s="49" t="str">
        <f t="shared" si="137"/>
        <v/>
      </c>
      <c r="AK71" s="49" t="str">
        <f t="shared" si="137"/>
        <v/>
      </c>
      <c r="AL71" s="49" t="str">
        <f t="shared" si="137"/>
        <v/>
      </c>
      <c r="AM71" s="49" t="str">
        <f t="shared" si="137"/>
        <v/>
      </c>
      <c r="AN71" s="49" t="str">
        <f t="shared" si="137"/>
        <v/>
      </c>
      <c r="AO71" s="49" t="str">
        <f t="shared" si="137"/>
        <v/>
      </c>
      <c r="AP71" s="49" t="str">
        <f t="shared" si="137"/>
        <v/>
      </c>
      <c r="AQ71" s="49" t="str">
        <f t="shared" si="137"/>
        <v/>
      </c>
      <c r="AR71" s="49" t="str">
        <f t="shared" si="137"/>
        <v/>
      </c>
      <c r="AS71" s="49" t="str">
        <f t="shared" si="137"/>
        <v/>
      </c>
      <c r="AT71" s="49" t="str">
        <f t="shared" si="133"/>
        <v/>
      </c>
      <c r="AU71" s="49" t="str">
        <f t="shared" si="133"/>
        <v/>
      </c>
      <c r="AV71" s="49" t="str">
        <f t="shared" si="133"/>
        <v/>
      </c>
      <c r="AW71" s="49" t="str">
        <f t="shared" si="133"/>
        <v/>
      </c>
      <c r="AX71" s="49" t="str">
        <f t="shared" si="133"/>
        <v/>
      </c>
      <c r="AY71" s="49" t="str">
        <f t="shared" si="133"/>
        <v/>
      </c>
      <c r="AZ71" s="49" t="str">
        <f t="shared" si="133"/>
        <v/>
      </c>
      <c r="BA71" s="49" t="str">
        <f t="shared" si="133"/>
        <v/>
      </c>
      <c r="BB71" s="49" t="str">
        <f t="shared" si="133"/>
        <v/>
      </c>
      <c r="BC71" s="49" t="str">
        <f t="shared" si="133"/>
        <v/>
      </c>
      <c r="BD71" s="49" t="str">
        <f t="shared" si="133"/>
        <v/>
      </c>
      <c r="BE71" s="49" t="str">
        <f t="shared" si="133"/>
        <v/>
      </c>
      <c r="BF71" s="49" t="str">
        <f t="shared" si="133"/>
        <v/>
      </c>
      <c r="BG71" s="49" t="str">
        <f t="shared" si="133"/>
        <v/>
      </c>
      <c r="BH71" s="49" t="str">
        <f t="shared" si="133"/>
        <v/>
      </c>
      <c r="BI71" s="49" t="str">
        <f t="shared" si="134"/>
        <v/>
      </c>
      <c r="BJ71" s="49" t="str">
        <f t="shared" si="134"/>
        <v/>
      </c>
      <c r="BK71" s="49" t="str">
        <f t="shared" si="134"/>
        <v/>
      </c>
      <c r="BL71" s="49" t="str">
        <f t="shared" si="134"/>
        <v/>
      </c>
      <c r="BM71" s="49" t="str">
        <f t="shared" si="134"/>
        <v/>
      </c>
      <c r="BN71" s="49" t="str">
        <f t="shared" si="134"/>
        <v/>
      </c>
      <c r="BO71" s="49" t="str">
        <f t="shared" si="134"/>
        <v/>
      </c>
      <c r="BP71" s="49" t="str">
        <f t="shared" si="134"/>
        <v/>
      </c>
      <c r="BQ71" s="49" t="str">
        <f t="shared" si="134"/>
        <v/>
      </c>
      <c r="BR71" s="49" t="str">
        <f t="shared" si="134"/>
        <v/>
      </c>
      <c r="BS71" s="49" t="str">
        <f t="shared" si="134"/>
        <v/>
      </c>
      <c r="BT71" s="49" t="str">
        <f t="shared" si="134"/>
        <v/>
      </c>
      <c r="BU71" s="49" t="str">
        <f t="shared" si="134"/>
        <v/>
      </c>
      <c r="BV71" s="49" t="str">
        <f t="shared" si="134"/>
        <v/>
      </c>
      <c r="BW71" s="49" t="str">
        <f t="shared" si="134"/>
        <v/>
      </c>
      <c r="BX71" s="49" t="str">
        <f t="shared" ref="BX71:CM86" si="170">IF(ISNONTEXT($AC71),BY71-$AC71,"")</f>
        <v/>
      </c>
      <c r="BY71" s="49" t="str">
        <f t="shared" si="170"/>
        <v/>
      </c>
      <c r="BZ71" s="49" t="str">
        <f t="shared" si="170"/>
        <v/>
      </c>
      <c r="CA71" s="49" t="str">
        <f t="shared" si="170"/>
        <v/>
      </c>
      <c r="CB71" s="49" t="str">
        <f t="shared" si="170"/>
        <v/>
      </c>
      <c r="CC71" s="49" t="str">
        <f t="shared" si="170"/>
        <v/>
      </c>
      <c r="CD71" s="49" t="str">
        <f t="shared" si="170"/>
        <v/>
      </c>
      <c r="CE71" s="49" t="str">
        <f t="shared" si="170"/>
        <v/>
      </c>
      <c r="CF71" s="49" t="str">
        <f t="shared" si="170"/>
        <v/>
      </c>
      <c r="CG71" s="49" t="str">
        <f t="shared" si="170"/>
        <v/>
      </c>
      <c r="CH71" s="49" t="str">
        <f t="shared" si="170"/>
        <v/>
      </c>
      <c r="CI71" s="49" t="str">
        <f t="shared" si="170"/>
        <v/>
      </c>
      <c r="CJ71" s="49" t="str">
        <f t="shared" si="170"/>
        <v/>
      </c>
      <c r="CK71" s="49" t="str">
        <f t="shared" si="170"/>
        <v/>
      </c>
      <c r="CL71" s="49" t="str">
        <f t="shared" si="170"/>
        <v/>
      </c>
      <c r="CM71" s="49" t="str">
        <f t="shared" si="170"/>
        <v/>
      </c>
      <c r="CN71" s="49" t="str">
        <f t="shared" si="135"/>
        <v/>
      </c>
      <c r="CO71" s="49" t="str">
        <f t="shared" si="135"/>
        <v/>
      </c>
      <c r="CP71" s="49" t="str">
        <f t="shared" si="135"/>
        <v/>
      </c>
      <c r="CQ71" s="49" t="str">
        <f t="shared" si="135"/>
        <v/>
      </c>
      <c r="CR71" s="49" t="str">
        <f t="shared" si="135"/>
        <v/>
      </c>
      <c r="CS71" s="49" t="str">
        <f t="shared" si="135"/>
        <v/>
      </c>
      <c r="CT71" s="49" t="str">
        <f t="shared" si="135"/>
        <v/>
      </c>
      <c r="CU71" s="49" t="str">
        <f t="shared" si="135"/>
        <v/>
      </c>
      <c r="CV71" s="49" t="str">
        <f t="shared" si="135"/>
        <v/>
      </c>
      <c r="CW71" s="49" t="str">
        <f t="shared" si="135"/>
        <v/>
      </c>
      <c r="CX71" s="49" t="str">
        <f t="shared" si="135"/>
        <v/>
      </c>
      <c r="CY71" s="49" t="str">
        <f t="shared" si="135"/>
        <v/>
      </c>
      <c r="CZ71" s="49" t="str">
        <f t="shared" si="135"/>
        <v/>
      </c>
      <c r="DA71" s="49" t="str">
        <f t="shared" si="135"/>
        <v/>
      </c>
      <c r="DB71" s="49" t="str">
        <f t="shared" si="135"/>
        <v/>
      </c>
      <c r="DC71" s="49" t="str">
        <f t="shared" ref="DC71:DR86" si="171">IF(ISNONTEXT($AC71),DD71-$AC71,"")</f>
        <v/>
      </c>
      <c r="DD71" s="49" t="str">
        <f t="shared" si="171"/>
        <v/>
      </c>
      <c r="DE71" s="49" t="str">
        <f t="shared" si="171"/>
        <v/>
      </c>
      <c r="DF71" s="49" t="str">
        <f t="shared" si="171"/>
        <v/>
      </c>
      <c r="DG71" s="49" t="str">
        <f t="shared" si="171"/>
        <v/>
      </c>
      <c r="DH71" s="49" t="str">
        <f t="shared" si="171"/>
        <v/>
      </c>
      <c r="DI71" s="49" t="str">
        <f t="shared" si="171"/>
        <v/>
      </c>
      <c r="DJ71" s="49" t="str">
        <f t="shared" si="171"/>
        <v/>
      </c>
      <c r="DK71" s="49" t="str">
        <f t="shared" si="171"/>
        <v/>
      </c>
      <c r="DL71" s="49" t="str">
        <f t="shared" si="171"/>
        <v/>
      </c>
      <c r="DM71" s="49" t="str">
        <f t="shared" si="171"/>
        <v/>
      </c>
      <c r="DN71" s="49" t="str">
        <f t="shared" si="171"/>
        <v/>
      </c>
      <c r="DO71" s="49" t="str">
        <f t="shared" si="171"/>
        <v/>
      </c>
      <c r="DP71" s="49" t="str">
        <f t="shared" si="171"/>
        <v/>
      </c>
      <c r="DQ71" s="49" t="str">
        <f t="shared" si="171"/>
        <v/>
      </c>
      <c r="DR71" s="49" t="str">
        <f t="shared" si="171"/>
        <v/>
      </c>
      <c r="DS71" s="49" t="str">
        <f t="shared" si="136"/>
        <v/>
      </c>
      <c r="DT71" s="49" t="str">
        <f t="shared" ref="DT71:DY71" si="172">IF(ISNONTEXT($AC71),DU71-$AC71,"")</f>
        <v/>
      </c>
      <c r="DU71" s="49" t="str">
        <f t="shared" si="172"/>
        <v/>
      </c>
      <c r="DV71" s="49" t="str">
        <f t="shared" si="172"/>
        <v/>
      </c>
      <c r="DW71" s="49" t="str">
        <f t="shared" si="172"/>
        <v/>
      </c>
      <c r="DX71" s="49" t="str">
        <f t="shared" si="172"/>
        <v/>
      </c>
      <c r="DY71" s="49" t="str">
        <f t="shared" si="172"/>
        <v/>
      </c>
      <c r="DZ71" s="183" t="str">
        <f t="shared" si="167"/>
        <v/>
      </c>
      <c r="EA71" s="49" t="str">
        <f t="shared" si="169"/>
        <v/>
      </c>
      <c r="EB71" s="49" t="str">
        <f t="shared" si="169"/>
        <v/>
      </c>
      <c r="EC71" s="49" t="str">
        <f t="shared" si="169"/>
        <v/>
      </c>
      <c r="ED71" s="49" t="str">
        <f t="shared" si="169"/>
        <v/>
      </c>
      <c r="EE71" s="49" t="str">
        <f t="shared" si="169"/>
        <v/>
      </c>
      <c r="EF71" s="49" t="str">
        <f t="shared" si="169"/>
        <v/>
      </c>
      <c r="EG71" s="49" t="str">
        <f t="shared" si="169"/>
        <v/>
      </c>
      <c r="EH71" s="49" t="str">
        <f t="shared" si="169"/>
        <v/>
      </c>
      <c r="EI71" s="49" t="str">
        <f t="shared" si="169"/>
        <v/>
      </c>
      <c r="EJ71" s="49" t="str">
        <f t="shared" si="169"/>
        <v/>
      </c>
      <c r="EK71" s="49" t="str">
        <f t="shared" si="169"/>
        <v/>
      </c>
      <c r="EL71" s="49" t="str">
        <f t="shared" si="169"/>
        <v/>
      </c>
      <c r="EM71" s="49" t="str">
        <f t="shared" si="169"/>
        <v/>
      </c>
      <c r="EN71" s="49" t="str">
        <f t="shared" si="169"/>
        <v/>
      </c>
      <c r="EO71" s="49" t="str">
        <f t="shared" si="169"/>
        <v/>
      </c>
      <c r="EP71" s="49" t="str">
        <f t="shared" si="168"/>
        <v/>
      </c>
      <c r="EQ71" s="49" t="str">
        <f t="shared" si="130"/>
        <v/>
      </c>
      <c r="ER71" s="49" t="str">
        <f t="shared" si="130"/>
        <v/>
      </c>
      <c r="ES71" s="49" t="str">
        <f t="shared" si="130"/>
        <v/>
      </c>
      <c r="ET71" s="49" t="str">
        <f t="shared" si="130"/>
        <v/>
      </c>
      <c r="EU71" s="49" t="str">
        <f t="shared" si="130"/>
        <v/>
      </c>
      <c r="EV71" s="49" t="str">
        <f t="shared" si="130"/>
        <v/>
      </c>
      <c r="EW71" s="49" t="str">
        <f t="shared" si="130"/>
        <v/>
      </c>
      <c r="EX71" s="49" t="str">
        <f t="shared" si="130"/>
        <v/>
      </c>
      <c r="EY71" s="49" t="str">
        <f t="shared" si="130"/>
        <v/>
      </c>
      <c r="EZ71" s="49" t="str">
        <f t="shared" si="130"/>
        <v/>
      </c>
      <c r="FA71" s="49" t="str">
        <f t="shared" si="130"/>
        <v/>
      </c>
      <c r="FB71" s="49" t="str">
        <f t="shared" si="130"/>
        <v/>
      </c>
      <c r="FC71" s="49" t="str">
        <f t="shared" si="130"/>
        <v/>
      </c>
      <c r="FD71" s="49" t="str">
        <f t="shared" si="130"/>
        <v/>
      </c>
      <c r="FE71" s="49" t="str">
        <f t="shared" si="128"/>
        <v/>
      </c>
      <c r="FF71" s="49" t="str">
        <f t="shared" si="119"/>
        <v/>
      </c>
      <c r="FG71" s="49" t="str">
        <f t="shared" si="119"/>
        <v/>
      </c>
      <c r="FH71" s="49" t="str">
        <f t="shared" si="119"/>
        <v/>
      </c>
      <c r="FI71" s="49" t="str">
        <f t="shared" si="119"/>
        <v/>
      </c>
      <c r="FJ71" s="49" t="str">
        <f t="shared" si="119"/>
        <v/>
      </c>
      <c r="FK71" s="49" t="str">
        <f t="shared" si="119"/>
        <v/>
      </c>
      <c r="FL71" s="49" t="str">
        <f t="shared" si="119"/>
        <v/>
      </c>
      <c r="FM71" s="49" t="str">
        <f t="shared" si="119"/>
        <v/>
      </c>
      <c r="FN71" s="49" t="str">
        <f t="shared" si="119"/>
        <v/>
      </c>
      <c r="FO71" s="49" t="str">
        <f t="shared" si="119"/>
        <v/>
      </c>
      <c r="FP71" s="49" t="str">
        <f t="shared" si="119"/>
        <v/>
      </c>
      <c r="FQ71" s="49" t="str">
        <f t="shared" si="119"/>
        <v/>
      </c>
      <c r="FR71" s="49" t="str">
        <f t="shared" si="119"/>
        <v/>
      </c>
      <c r="FS71" s="49" t="str">
        <f t="shared" si="119"/>
        <v/>
      </c>
      <c r="FT71" s="49" t="str">
        <f t="shared" si="119"/>
        <v/>
      </c>
      <c r="FU71" s="49" t="str">
        <f t="shared" si="119"/>
        <v/>
      </c>
      <c r="FV71" s="49" t="str">
        <f t="shared" si="152"/>
        <v/>
      </c>
      <c r="FW71" s="49" t="str">
        <f t="shared" si="152"/>
        <v/>
      </c>
      <c r="FX71" s="49" t="str">
        <f t="shared" si="152"/>
        <v/>
      </c>
      <c r="FY71" s="49" t="str">
        <f t="shared" si="152"/>
        <v/>
      </c>
      <c r="FZ71" s="49" t="str">
        <f t="shared" si="152"/>
        <v/>
      </c>
      <c r="GA71" s="49" t="str">
        <f t="shared" si="152"/>
        <v/>
      </c>
      <c r="GB71" s="49" t="str">
        <f t="shared" si="152"/>
        <v/>
      </c>
      <c r="GC71" s="49" t="str">
        <f t="shared" si="139"/>
        <v/>
      </c>
      <c r="GD71" s="49" t="str">
        <f t="shared" si="139"/>
        <v/>
      </c>
      <c r="GE71" s="49" t="str">
        <f t="shared" si="139"/>
        <v/>
      </c>
      <c r="GF71" s="49" t="str">
        <f t="shared" si="139"/>
        <v/>
      </c>
      <c r="GG71" s="49" t="str">
        <f t="shared" si="139"/>
        <v/>
      </c>
      <c r="GH71" s="49" t="str">
        <f t="shared" si="139"/>
        <v/>
      </c>
      <c r="GI71" s="49" t="str">
        <f t="shared" si="139"/>
        <v/>
      </c>
      <c r="GJ71" s="49" t="str">
        <f t="shared" si="139"/>
        <v/>
      </c>
      <c r="GK71" s="49" t="str">
        <f t="shared" si="139"/>
        <v/>
      </c>
      <c r="GL71" s="49" t="str">
        <f t="shared" si="139"/>
        <v/>
      </c>
      <c r="GM71" s="49" t="str">
        <f t="shared" si="139"/>
        <v/>
      </c>
      <c r="GN71" s="49" t="str">
        <f t="shared" si="139"/>
        <v/>
      </c>
      <c r="GO71" s="49" t="str">
        <f t="shared" si="139"/>
        <v/>
      </c>
      <c r="GP71" s="49" t="str">
        <f t="shared" si="139"/>
        <v/>
      </c>
      <c r="GQ71" s="49" t="str">
        <f t="shared" si="139"/>
        <v/>
      </c>
      <c r="GR71" s="49" t="str">
        <f t="shared" si="139"/>
        <v/>
      </c>
      <c r="GS71" s="49" t="str">
        <f t="shared" si="140"/>
        <v/>
      </c>
      <c r="GT71" s="49" t="str">
        <f t="shared" si="140"/>
        <v/>
      </c>
      <c r="GU71" s="49" t="str">
        <f t="shared" si="140"/>
        <v/>
      </c>
      <c r="GV71" s="49" t="str">
        <f t="shared" si="140"/>
        <v/>
      </c>
      <c r="GW71" s="49" t="str">
        <f t="shared" si="140"/>
        <v/>
      </c>
      <c r="GX71" s="49" t="str">
        <f t="shared" si="140"/>
        <v/>
      </c>
      <c r="GY71" s="49" t="str">
        <f t="shared" si="140"/>
        <v/>
      </c>
      <c r="GZ71" s="49" t="str">
        <f t="shared" si="140"/>
        <v/>
      </c>
      <c r="HA71" s="49" t="str">
        <f t="shared" si="140"/>
        <v/>
      </c>
      <c r="HB71" s="49" t="str">
        <f t="shared" si="140"/>
        <v/>
      </c>
      <c r="HC71" s="49" t="str">
        <f t="shared" si="140"/>
        <v/>
      </c>
      <c r="HD71" s="49" t="str">
        <f t="shared" si="140"/>
        <v/>
      </c>
      <c r="HE71" s="49" t="str">
        <f t="shared" si="140"/>
        <v/>
      </c>
      <c r="HF71" s="49" t="str">
        <f t="shared" si="140"/>
        <v/>
      </c>
      <c r="HG71" s="49" t="str">
        <f t="shared" si="140"/>
        <v/>
      </c>
      <c r="HH71" s="49" t="str">
        <f t="shared" si="140"/>
        <v/>
      </c>
      <c r="HI71" s="49" t="str">
        <f t="shared" si="141"/>
        <v/>
      </c>
      <c r="HJ71" s="49" t="str">
        <f t="shared" si="141"/>
        <v/>
      </c>
      <c r="HK71" s="49" t="str">
        <f t="shared" si="141"/>
        <v/>
      </c>
      <c r="HL71" s="49" t="str">
        <f t="shared" si="141"/>
        <v/>
      </c>
      <c r="HM71" s="49" t="str">
        <f t="shared" si="111"/>
        <v/>
      </c>
      <c r="HN71" s="49" t="str">
        <f t="shared" si="111"/>
        <v/>
      </c>
      <c r="HO71" s="49" t="str">
        <f t="shared" si="111"/>
        <v/>
      </c>
      <c r="HP71" s="49" t="str">
        <f t="shared" si="77"/>
        <v/>
      </c>
      <c r="HQ71" s="49" t="str">
        <f t="shared" si="77"/>
        <v/>
      </c>
      <c r="HR71" s="49" t="str">
        <f t="shared" si="46"/>
        <v/>
      </c>
      <c r="HS71" s="49" t="str">
        <f t="shared" si="46"/>
        <v/>
      </c>
      <c r="HT71" s="49" t="str">
        <f t="shared" si="46"/>
        <v/>
      </c>
      <c r="HU71" s="49" t="str">
        <f t="shared" si="46"/>
        <v/>
      </c>
      <c r="HV71" s="49" t="str">
        <f t="shared" si="142"/>
        <v/>
      </c>
      <c r="HW71" s="169" t="e">
        <f t="shared" si="106"/>
        <v>#N/A</v>
      </c>
      <c r="HX71" s="169" t="e">
        <f t="shared" si="106"/>
        <v>#N/A</v>
      </c>
      <c r="HY71" s="169" t="e">
        <f t="shared" si="106"/>
        <v>#N/A</v>
      </c>
      <c r="HZ71" s="169" t="e">
        <f t="shared" si="106"/>
        <v>#N/A</v>
      </c>
      <c r="IA71" s="169" t="e">
        <f t="shared" si="138"/>
        <v>#N/A</v>
      </c>
      <c r="IB71" s="169" t="e">
        <f t="shared" si="138"/>
        <v>#N/A</v>
      </c>
      <c r="IC71" s="169" t="e">
        <f t="shared" si="138"/>
        <v>#N/A</v>
      </c>
      <c r="ID71" s="169" t="e">
        <f t="shared" si="138"/>
        <v>#N/A</v>
      </c>
      <c r="IE71" s="169" t="e">
        <f t="shared" si="138"/>
        <v>#N/A</v>
      </c>
      <c r="IF71" s="169" t="e">
        <f t="shared" si="138"/>
        <v>#N/A</v>
      </c>
      <c r="IG71" s="169" t="e">
        <f t="shared" si="138"/>
        <v>#N/A</v>
      </c>
      <c r="IH71" s="169" t="e">
        <f t="shared" si="138"/>
        <v>#N/A</v>
      </c>
      <c r="II71" s="169" t="e">
        <f t="shared" si="138"/>
        <v>#N/A</v>
      </c>
      <c r="IJ71" s="169" t="e">
        <f t="shared" si="138"/>
        <v>#N/A</v>
      </c>
      <c r="IK71" s="169" t="e">
        <f t="shared" si="138"/>
        <v>#N/A</v>
      </c>
      <c r="IL71" s="169" t="e">
        <f t="shared" si="138"/>
        <v>#N/A</v>
      </c>
      <c r="IM71" s="169" t="e">
        <f t="shared" si="138"/>
        <v>#N/A</v>
      </c>
      <c r="IN71" s="169" t="e">
        <f t="shared" si="138"/>
        <v>#N/A</v>
      </c>
      <c r="IO71" s="169" t="e">
        <f t="shared" si="138"/>
        <v>#N/A</v>
      </c>
      <c r="IP71" s="169" t="e">
        <f t="shared" si="143"/>
        <v>#N/A</v>
      </c>
      <c r="IQ71" s="169" t="e">
        <f t="shared" si="143"/>
        <v>#N/A</v>
      </c>
      <c r="IR71" s="169" t="e">
        <f t="shared" si="143"/>
        <v>#N/A</v>
      </c>
      <c r="IS71" s="169" t="e">
        <f t="shared" si="143"/>
        <v>#N/A</v>
      </c>
      <c r="IT71" s="169" t="e">
        <f t="shared" si="143"/>
        <v>#N/A</v>
      </c>
      <c r="IU71" s="169" t="e">
        <f t="shared" si="143"/>
        <v>#N/A</v>
      </c>
      <c r="IV71" s="169" t="e">
        <f t="shared" si="143"/>
        <v>#N/A</v>
      </c>
      <c r="IW71" s="169" t="e">
        <f t="shared" si="143"/>
        <v>#N/A</v>
      </c>
      <c r="IX71" s="169" t="e">
        <f t="shared" si="143"/>
        <v>#N/A</v>
      </c>
      <c r="IY71" s="169" t="e">
        <f t="shared" si="143"/>
        <v>#N/A</v>
      </c>
      <c r="IZ71" s="169" t="e">
        <f t="shared" si="143"/>
        <v>#N/A</v>
      </c>
      <c r="JA71" s="169" t="e">
        <f t="shared" si="143"/>
        <v>#N/A</v>
      </c>
      <c r="JB71" s="169" t="e">
        <f t="shared" si="143"/>
        <v>#N/A</v>
      </c>
      <c r="JC71" s="169" t="e">
        <f t="shared" si="143"/>
        <v>#N/A</v>
      </c>
      <c r="JD71" s="169" t="e">
        <f t="shared" si="143"/>
        <v>#N/A</v>
      </c>
      <c r="JE71" s="169" t="e">
        <f t="shared" si="153"/>
        <v>#N/A</v>
      </c>
      <c r="JF71" s="169" t="e">
        <f t="shared" si="153"/>
        <v>#N/A</v>
      </c>
      <c r="JG71" s="169" t="e">
        <f t="shared" si="153"/>
        <v>#N/A</v>
      </c>
      <c r="JH71" s="169" t="e">
        <f t="shared" si="153"/>
        <v>#N/A</v>
      </c>
      <c r="JI71" s="169" t="e">
        <f t="shared" si="153"/>
        <v>#N/A</v>
      </c>
      <c r="JJ71" s="169" t="e">
        <f t="shared" si="153"/>
        <v>#N/A</v>
      </c>
      <c r="JK71" s="169" t="e">
        <f t="shared" si="153"/>
        <v>#N/A</v>
      </c>
      <c r="JL71" s="169" t="e">
        <f t="shared" si="153"/>
        <v>#N/A</v>
      </c>
      <c r="JM71" s="169" t="e">
        <f t="shared" si="153"/>
        <v>#N/A</v>
      </c>
      <c r="JN71" s="169" t="e">
        <f t="shared" si="153"/>
        <v>#N/A</v>
      </c>
      <c r="JO71" s="169" t="e">
        <f t="shared" si="153"/>
        <v>#N/A</v>
      </c>
      <c r="JP71" s="169" t="e">
        <f t="shared" si="153"/>
        <v>#N/A</v>
      </c>
      <c r="JQ71" s="169" t="e">
        <f t="shared" si="153"/>
        <v>#N/A</v>
      </c>
      <c r="JR71" s="169" t="e">
        <f t="shared" si="153"/>
        <v>#N/A</v>
      </c>
      <c r="JS71" s="169" t="e">
        <f t="shared" si="153"/>
        <v>#N/A</v>
      </c>
      <c r="JT71" s="169" t="e">
        <f t="shared" si="144"/>
        <v>#N/A</v>
      </c>
      <c r="JU71" s="169" t="e">
        <f t="shared" si="144"/>
        <v>#N/A</v>
      </c>
      <c r="JV71" s="169" t="e">
        <f t="shared" si="144"/>
        <v>#N/A</v>
      </c>
      <c r="JW71" s="169" t="e">
        <f t="shared" si="144"/>
        <v>#N/A</v>
      </c>
      <c r="JX71" s="169" t="e">
        <f t="shared" si="144"/>
        <v>#N/A</v>
      </c>
      <c r="JY71" s="169" t="e">
        <f t="shared" si="144"/>
        <v>#N/A</v>
      </c>
      <c r="JZ71" s="169" t="e">
        <f t="shared" si="144"/>
        <v>#N/A</v>
      </c>
      <c r="KA71" s="169" t="e">
        <f t="shared" si="144"/>
        <v>#N/A</v>
      </c>
      <c r="KB71" s="169" t="e">
        <f t="shared" si="144"/>
        <v>#N/A</v>
      </c>
      <c r="KC71" s="169" t="e">
        <f t="shared" si="144"/>
        <v>#N/A</v>
      </c>
      <c r="KD71" s="169" t="e">
        <f t="shared" si="144"/>
        <v>#N/A</v>
      </c>
      <c r="KE71" s="169" t="e">
        <f t="shared" si="144"/>
        <v>#N/A</v>
      </c>
      <c r="KF71" s="169" t="e">
        <f t="shared" si="144"/>
        <v>#N/A</v>
      </c>
      <c r="KG71" s="169" t="e">
        <f t="shared" si="144"/>
        <v>#N/A</v>
      </c>
      <c r="KH71" s="169" t="e">
        <f t="shared" si="144"/>
        <v>#N/A</v>
      </c>
      <c r="KI71" s="169" t="e">
        <f t="shared" si="144"/>
        <v>#N/A</v>
      </c>
      <c r="KJ71" s="169" t="e">
        <f t="shared" si="154"/>
        <v>#N/A</v>
      </c>
      <c r="KK71" s="169" t="e">
        <f t="shared" si="154"/>
        <v>#N/A</v>
      </c>
      <c r="KL71" s="169" t="e">
        <f t="shared" si="154"/>
        <v>#N/A</v>
      </c>
      <c r="KM71" s="169" t="e">
        <f t="shared" si="154"/>
        <v>#N/A</v>
      </c>
      <c r="KN71" s="169" t="e">
        <f t="shared" si="154"/>
        <v>#N/A</v>
      </c>
      <c r="KO71" s="169" t="e">
        <f t="shared" si="154"/>
        <v>#N/A</v>
      </c>
      <c r="KP71" s="169" t="e">
        <f t="shared" si="154"/>
        <v>#N/A</v>
      </c>
      <c r="KQ71" s="169" t="e">
        <f t="shared" si="154"/>
        <v>#N/A</v>
      </c>
      <c r="KR71" s="169" t="e">
        <f t="shared" si="154"/>
        <v>#N/A</v>
      </c>
      <c r="KS71" s="169" t="e">
        <f t="shared" si="154"/>
        <v>#N/A</v>
      </c>
      <c r="KT71" s="169" t="e">
        <f t="shared" si="154"/>
        <v>#N/A</v>
      </c>
      <c r="KU71" s="169" t="e">
        <f t="shared" si="154"/>
        <v>#N/A</v>
      </c>
      <c r="KV71" s="169" t="e">
        <f t="shared" si="154"/>
        <v>#N/A</v>
      </c>
      <c r="KW71" s="169" t="e">
        <f t="shared" si="154"/>
        <v>#N/A</v>
      </c>
      <c r="KX71" s="169" t="e">
        <f t="shared" si="154"/>
        <v>#N/A</v>
      </c>
      <c r="KY71" s="169" t="e">
        <f t="shared" si="154"/>
        <v>#N/A</v>
      </c>
      <c r="KZ71" s="169" t="e">
        <f t="shared" si="145"/>
        <v>#N/A</v>
      </c>
      <c r="LA71" s="169" t="e">
        <f t="shared" si="145"/>
        <v>#N/A</v>
      </c>
      <c r="LB71" s="169" t="e">
        <f t="shared" si="145"/>
        <v>#N/A</v>
      </c>
      <c r="LC71" s="169" t="e">
        <f t="shared" si="145"/>
        <v>#N/A</v>
      </c>
      <c r="LD71" s="169" t="e">
        <f t="shared" si="145"/>
        <v>#N/A</v>
      </c>
      <c r="LE71" s="169" t="e">
        <f t="shared" si="145"/>
        <v>#N/A</v>
      </c>
      <c r="LF71" s="169" t="e">
        <f t="shared" si="145"/>
        <v>#N/A</v>
      </c>
      <c r="LG71" s="169" t="e">
        <f t="shared" si="145"/>
        <v>#N/A</v>
      </c>
      <c r="LH71" s="169" t="e">
        <f t="shared" si="145"/>
        <v>#N/A</v>
      </c>
      <c r="LI71" s="169" t="e">
        <f t="shared" si="145"/>
        <v>#N/A</v>
      </c>
      <c r="LJ71" s="169" t="e">
        <f t="shared" si="145"/>
        <v>#N/A</v>
      </c>
      <c r="LK71" s="169" t="e">
        <f t="shared" si="145"/>
        <v>#N/A</v>
      </c>
      <c r="LL71" s="169" t="e">
        <f t="shared" si="145"/>
        <v>#N/A</v>
      </c>
      <c r="LM71" s="169" t="e">
        <f t="shared" si="145"/>
        <v>#N/A</v>
      </c>
      <c r="LN71" s="169" t="e">
        <f t="shared" si="145"/>
        <v>#N/A</v>
      </c>
      <c r="LO71" s="169" t="e">
        <f t="shared" si="155"/>
        <v>#N/A</v>
      </c>
      <c r="LP71" s="169" t="e">
        <f t="shared" si="155"/>
        <v>#N/A</v>
      </c>
      <c r="LQ71" s="169" t="e">
        <f t="shared" si="156"/>
        <v>#N/A</v>
      </c>
      <c r="LR71" s="169" t="e">
        <f t="shared" si="156"/>
        <v>#N/A</v>
      </c>
      <c r="LS71" s="169" t="e">
        <f t="shared" si="156"/>
        <v>#N/A</v>
      </c>
      <c r="LT71" s="169" t="e">
        <f t="shared" si="156"/>
        <v>#N/A</v>
      </c>
      <c r="LU71" s="169" t="e">
        <f t="shared" si="156"/>
        <v>#N/A</v>
      </c>
      <c r="LV71" s="169" t="e">
        <f t="shared" si="156"/>
        <v>#N/A</v>
      </c>
      <c r="LW71" s="169" t="e">
        <f t="shared" si="156"/>
        <v>#N/A</v>
      </c>
      <c r="LX71" s="169" t="e">
        <f t="shared" si="156"/>
        <v>#N/A</v>
      </c>
      <c r="LY71" s="169" t="e">
        <f t="shared" si="156"/>
        <v>#N/A</v>
      </c>
      <c r="LZ71" s="169" t="e">
        <f t="shared" si="156"/>
        <v>#N/A</v>
      </c>
      <c r="MA71" s="169" t="e">
        <f t="shared" si="156"/>
        <v>#N/A</v>
      </c>
      <c r="MB71" s="169" t="e">
        <f t="shared" si="156"/>
        <v>#N/A</v>
      </c>
      <c r="MC71" s="169" t="e">
        <f t="shared" si="156"/>
        <v>#N/A</v>
      </c>
      <c r="MD71" s="169" t="e">
        <f t="shared" si="156"/>
        <v>#N/A</v>
      </c>
      <c r="ME71" s="169" t="e">
        <f t="shared" si="156"/>
        <v>#N/A</v>
      </c>
      <c r="MF71" s="169" t="e">
        <f t="shared" si="146"/>
        <v>#N/A</v>
      </c>
      <c r="MG71" s="169" t="e">
        <f t="shared" si="146"/>
        <v>#N/A</v>
      </c>
      <c r="MH71" s="169" t="e">
        <f t="shared" si="146"/>
        <v>#N/A</v>
      </c>
      <c r="MI71" s="169" t="e">
        <f t="shared" si="146"/>
        <v>#N/A</v>
      </c>
      <c r="MJ71" s="169" t="e">
        <f t="shared" si="146"/>
        <v>#N/A</v>
      </c>
      <c r="MK71" s="169" t="e">
        <f t="shared" si="146"/>
        <v>#N/A</v>
      </c>
      <c r="ML71" s="169" t="e">
        <f t="shared" si="146"/>
        <v>#N/A</v>
      </c>
      <c r="MM71" s="169" t="e">
        <f t="shared" si="146"/>
        <v>#N/A</v>
      </c>
      <c r="MN71" s="169" t="e">
        <f t="shared" si="146"/>
        <v>#N/A</v>
      </c>
      <c r="MO71" s="169" t="e">
        <f t="shared" si="146"/>
        <v>#N/A</v>
      </c>
      <c r="MP71" s="169" t="e">
        <f t="shared" si="146"/>
        <v>#N/A</v>
      </c>
      <c r="MQ71" s="169" t="e">
        <f t="shared" si="146"/>
        <v>#N/A</v>
      </c>
      <c r="MR71" s="169" t="e">
        <f t="shared" si="146"/>
        <v>#N/A</v>
      </c>
      <c r="MS71" s="169" t="e">
        <f t="shared" si="146"/>
        <v>#N/A</v>
      </c>
      <c r="MT71" s="169" t="e">
        <f t="shared" si="146"/>
        <v>#N/A</v>
      </c>
      <c r="MU71" s="169" t="e">
        <f t="shared" si="146"/>
        <v>#N/A</v>
      </c>
      <c r="MV71" s="169" t="e">
        <f t="shared" si="157"/>
        <v>#N/A</v>
      </c>
      <c r="MW71" s="169" t="e">
        <f t="shared" si="157"/>
        <v>#N/A</v>
      </c>
      <c r="MX71" s="169" t="e">
        <f t="shared" si="157"/>
        <v>#N/A</v>
      </c>
      <c r="MY71" s="169" t="e">
        <f t="shared" si="157"/>
        <v>#N/A</v>
      </c>
      <c r="MZ71" s="169" t="e">
        <f t="shared" si="157"/>
        <v>#N/A</v>
      </c>
      <c r="NA71" s="169" t="e">
        <f t="shared" si="157"/>
        <v>#N/A</v>
      </c>
      <c r="NB71" s="169" t="e">
        <f t="shared" si="157"/>
        <v>#N/A</v>
      </c>
      <c r="NC71" s="169" t="e">
        <f t="shared" si="157"/>
        <v>#N/A</v>
      </c>
      <c r="ND71" s="169" t="e">
        <f t="shared" si="157"/>
        <v>#N/A</v>
      </c>
      <c r="NE71" s="169" t="e">
        <f t="shared" si="157"/>
        <v>#N/A</v>
      </c>
      <c r="NF71" s="169" t="e">
        <f t="shared" si="157"/>
        <v>#N/A</v>
      </c>
      <c r="NG71" s="169" t="e">
        <f t="shared" si="157"/>
        <v>#N/A</v>
      </c>
      <c r="NH71" s="169" t="e">
        <f t="shared" si="157"/>
        <v>#N/A</v>
      </c>
      <c r="NI71" s="169" t="e">
        <f t="shared" si="157"/>
        <v>#N/A</v>
      </c>
      <c r="NJ71" s="169" t="e">
        <f t="shared" si="157"/>
        <v>#N/A</v>
      </c>
      <c r="NK71" s="169" t="e">
        <f t="shared" si="157"/>
        <v>#N/A</v>
      </c>
      <c r="NL71" s="169" t="e">
        <f t="shared" si="147"/>
        <v>#N/A</v>
      </c>
      <c r="NM71" s="169" t="e">
        <f t="shared" si="147"/>
        <v>#N/A</v>
      </c>
      <c r="NN71" s="169" t="e">
        <f t="shared" si="147"/>
        <v>#N/A</v>
      </c>
      <c r="NO71" s="169" t="e">
        <f t="shared" si="147"/>
        <v>#N/A</v>
      </c>
      <c r="NP71" s="169" t="e">
        <f t="shared" si="147"/>
        <v>#N/A</v>
      </c>
      <c r="NQ71" s="169" t="e">
        <f t="shared" si="147"/>
        <v>#N/A</v>
      </c>
      <c r="NR71" s="169" t="e">
        <f t="shared" si="147"/>
        <v>#N/A</v>
      </c>
      <c r="NS71" s="169" t="e">
        <f t="shared" si="147"/>
        <v>#N/A</v>
      </c>
      <c r="NT71" s="169" t="e">
        <f t="shared" si="147"/>
        <v>#N/A</v>
      </c>
      <c r="NU71" s="169" t="e">
        <f t="shared" si="147"/>
        <v>#N/A</v>
      </c>
      <c r="NV71" s="169" t="e">
        <f t="shared" si="147"/>
        <v>#N/A</v>
      </c>
      <c r="NW71" s="169" t="e">
        <f t="shared" si="147"/>
        <v>#N/A</v>
      </c>
      <c r="NX71" s="169" t="e">
        <f t="shared" si="147"/>
        <v>#N/A</v>
      </c>
      <c r="NY71" s="169" t="e">
        <f t="shared" si="147"/>
        <v>#N/A</v>
      </c>
      <c r="NZ71" s="169" t="e">
        <f t="shared" si="147"/>
        <v>#N/A</v>
      </c>
      <c r="OA71" s="169" t="e">
        <f t="shared" si="158"/>
        <v>#N/A</v>
      </c>
      <c r="OB71" s="169" t="e">
        <f t="shared" si="158"/>
        <v>#N/A</v>
      </c>
      <c r="OC71" s="169" t="e">
        <f t="shared" si="159"/>
        <v>#N/A</v>
      </c>
      <c r="OD71" s="169" t="e">
        <f t="shared" si="159"/>
        <v>#N/A</v>
      </c>
      <c r="OE71" s="169" t="e">
        <f t="shared" si="159"/>
        <v>#N/A</v>
      </c>
      <c r="OF71" s="169" t="e">
        <f t="shared" si="159"/>
        <v>#N/A</v>
      </c>
      <c r="OG71" s="169" t="e">
        <f t="shared" si="159"/>
        <v>#N/A</v>
      </c>
      <c r="OH71" s="169" t="e">
        <f t="shared" si="159"/>
        <v>#N/A</v>
      </c>
      <c r="OI71" s="169" t="e">
        <f t="shared" si="159"/>
        <v>#N/A</v>
      </c>
      <c r="OJ71" s="169" t="e">
        <f t="shared" si="159"/>
        <v>#N/A</v>
      </c>
      <c r="OK71" s="169" t="e">
        <f t="shared" si="159"/>
        <v>#N/A</v>
      </c>
      <c r="OL71" s="169" t="e">
        <f t="shared" si="159"/>
        <v>#N/A</v>
      </c>
      <c r="OM71" s="169" t="e">
        <f t="shared" si="159"/>
        <v>#N/A</v>
      </c>
      <c r="ON71" s="169" t="e">
        <f t="shared" si="159"/>
        <v>#N/A</v>
      </c>
      <c r="OO71" s="169" t="e">
        <f t="shared" si="159"/>
        <v>#N/A</v>
      </c>
      <c r="OP71" s="169" t="e">
        <f t="shared" si="159"/>
        <v>#N/A</v>
      </c>
      <c r="OQ71" s="169" t="e">
        <f t="shared" si="159"/>
        <v>#N/A</v>
      </c>
      <c r="OR71" s="169" t="e">
        <f t="shared" si="148"/>
        <v>#N/A</v>
      </c>
      <c r="OS71" s="169" t="e">
        <f t="shared" si="148"/>
        <v>#N/A</v>
      </c>
      <c r="OT71" s="169" t="e">
        <f t="shared" si="148"/>
        <v>#N/A</v>
      </c>
      <c r="OU71" s="169" t="e">
        <f t="shared" si="148"/>
        <v>#N/A</v>
      </c>
      <c r="OV71" s="169" t="e">
        <f t="shared" si="148"/>
        <v>#N/A</v>
      </c>
      <c r="OW71" s="169" t="e">
        <f t="shared" si="148"/>
        <v>#N/A</v>
      </c>
      <c r="OX71" s="169" t="e">
        <f t="shared" si="148"/>
        <v>#N/A</v>
      </c>
      <c r="OY71" s="169" t="e">
        <f t="shared" si="148"/>
        <v>#N/A</v>
      </c>
      <c r="OZ71" s="169" t="e">
        <f t="shared" si="148"/>
        <v>#N/A</v>
      </c>
      <c r="PA71" s="169" t="e">
        <f t="shared" si="148"/>
        <v>#N/A</v>
      </c>
      <c r="PB71" s="169" t="e">
        <f t="shared" si="148"/>
        <v>#N/A</v>
      </c>
      <c r="PC71" s="169" t="e">
        <f t="shared" si="148"/>
        <v>#N/A</v>
      </c>
      <c r="PD71" s="169" t="e">
        <f t="shared" si="148"/>
        <v>#N/A</v>
      </c>
      <c r="PE71" s="169" t="e">
        <f t="shared" si="148"/>
        <v>#N/A</v>
      </c>
      <c r="PF71" s="169" t="e">
        <f t="shared" si="148"/>
        <v>#N/A</v>
      </c>
      <c r="PG71" s="169" t="e">
        <f t="shared" si="148"/>
        <v>#N/A</v>
      </c>
      <c r="PH71" s="169" t="e">
        <f t="shared" si="160"/>
        <v>#N/A</v>
      </c>
      <c r="PI71" s="169" t="e">
        <f t="shared" si="160"/>
        <v>#N/A</v>
      </c>
      <c r="PJ71" s="169" t="e">
        <f t="shared" si="160"/>
        <v>#N/A</v>
      </c>
      <c r="PK71" s="169" t="e">
        <f t="shared" si="160"/>
        <v>#N/A</v>
      </c>
      <c r="PL71" s="169" t="e">
        <f t="shared" si="160"/>
        <v>#N/A</v>
      </c>
      <c r="PM71" s="169" t="e">
        <f t="shared" si="160"/>
        <v>#N/A</v>
      </c>
      <c r="PN71" s="169" t="e">
        <f t="shared" si="160"/>
        <v>#N/A</v>
      </c>
      <c r="PO71" s="169" t="e">
        <f t="shared" si="160"/>
        <v>#N/A</v>
      </c>
    </row>
    <row r="72" spans="1:431" hidden="1" x14ac:dyDescent="0.75">
      <c r="A72" s="390"/>
      <c r="B72" s="396" t="str">
        <f>IF($R72="","",ROUND(_xlfn.NORM.INV(ABS(VLOOKUP($T$1,VLookups!$A$43:$B$44,2,FALSE)-B$2),$N72,$R72),0))</f>
        <v/>
      </c>
      <c r="C72" s="403" t="str">
        <f t="shared" si="161"/>
        <v/>
      </c>
      <c r="D72" s="404" t="str">
        <f t="shared" si="162"/>
        <v/>
      </c>
      <c r="E72" s="109"/>
      <c r="F72" s="117"/>
      <c r="G72" s="122" t="str">
        <f t="shared" si="163"/>
        <v/>
      </c>
      <c r="H72" s="95"/>
      <c r="I72" s="122" t="str">
        <f t="shared" si="164"/>
        <v/>
      </c>
      <c r="J72" s="117"/>
      <c r="K72" s="110"/>
      <c r="L72" s="124" t="str">
        <f t="shared" si="149"/>
        <v/>
      </c>
      <c r="M72" s="124" t="str">
        <f t="shared" si="150"/>
        <v/>
      </c>
      <c r="N72" s="73" t="str">
        <f t="shared" si="165"/>
        <v/>
      </c>
      <c r="O72" s="23"/>
      <c r="P72" s="57"/>
      <c r="Q72" s="280"/>
      <c r="R72" s="74" t="str">
        <f>IF(AND(G72&gt;0,H72&gt;0,I72&gt;0),IF(ISBLANK(Q72),IF(ISBLANK(O72),"",(I72-G72)*VLOOKUP(O72,VLookups!$A$4:$B$13,2,FALSE)),Q72),"")</f>
        <v/>
      </c>
      <c r="S72" s="75" t="str">
        <f t="shared" si="151"/>
        <v/>
      </c>
      <c r="T72" s="95"/>
      <c r="U72" s="270" t="str">
        <f>IF(AND(T72&gt;0,H72&gt;0,NOT(R72="")),ABS(VLOOKUP($T$1,VLookups!$A$43:$B$44,2,FALSE)-_xlfn.NORM.DIST(T72,N72,R72,TRUE)),"")</f>
        <v/>
      </c>
      <c r="V72" s="94" t="str">
        <f>IF(AND($G72&gt;0,$H72&gt;0,$I72&gt;0,NOT(ISBLANK($O72))),_xlfn.NORM.INV(ABS(VLOOKUP($T$1,VLookups!$A$43:$B$44,2,FALSE)-V$3),$N72,$R72),"")</f>
        <v/>
      </c>
      <c r="W72" s="93" t="str">
        <f>IF(AND($G72&gt;0,$H72&gt;0,$I72&gt;0,NOT(ISBLANK($O72))),_xlfn.NORM.INV(ABS(VLOOKUP($T$1,VLookups!$A$43:$B$44,2,FALSE)-W$3),$N72,$R72),"")</f>
        <v/>
      </c>
      <c r="X72" s="94" t="str">
        <f>IF(AND($G72&gt;0,$H72&gt;0,$I72&gt;0,NOT(ISBLANK($O72))),_xlfn.NORM.INV(ABS(VLOOKUP($T$1,VLookups!$A$43:$B$44,2,FALSE)-X$3),$N72,$R72),"")</f>
        <v/>
      </c>
      <c r="Y72" s="93" t="str">
        <f>IF(AND($G72&gt;0,$H72&gt;0,$I72&gt;0,NOT(ISBLANK($O72))),_xlfn.NORM.INV(ABS(VLOOKUP($T$1,VLookups!$A$43:$B$44,2,FALSE)-Y$3),$N72,$R72),"")</f>
        <v/>
      </c>
      <c r="Z72" s="94" t="str">
        <f>IF(AND($G72&gt;0,$H72&gt;0,$I72&gt;0,NOT(ISBLANK($O72))),_xlfn.NORM.INV(ABS(VLOOKUP($T$1,VLookups!$A$43:$B$44,2,FALSE)-Z$3),$N72,$R72),"")</f>
        <v/>
      </c>
      <c r="AA72" s="93" t="str">
        <f>IF(AND($G72&gt;0,$H72&gt;0,$I72&gt;0,NOT(ISBLANK($O72))),_xlfn.NORM.INV(ABS(VLOOKUP($T$1,VLookups!$A$43:$B$44,2,FALSE)-AA$3),$N72,$R72),"")</f>
        <v/>
      </c>
      <c r="AB72" s="5"/>
      <c r="AC72" s="168" t="str">
        <f t="shared" si="166"/>
        <v/>
      </c>
      <c r="AD72" s="49" t="str">
        <f t="shared" si="137"/>
        <v/>
      </c>
      <c r="AE72" s="49" t="str">
        <f t="shared" si="137"/>
        <v/>
      </c>
      <c r="AF72" s="49" t="str">
        <f t="shared" si="137"/>
        <v/>
      </c>
      <c r="AG72" s="49" t="str">
        <f t="shared" si="137"/>
        <v/>
      </c>
      <c r="AH72" s="49" t="str">
        <f t="shared" si="137"/>
        <v/>
      </c>
      <c r="AI72" s="49" t="str">
        <f t="shared" si="137"/>
        <v/>
      </c>
      <c r="AJ72" s="49" t="str">
        <f t="shared" si="137"/>
        <v/>
      </c>
      <c r="AK72" s="49" t="str">
        <f t="shared" si="137"/>
        <v/>
      </c>
      <c r="AL72" s="49" t="str">
        <f t="shared" si="137"/>
        <v/>
      </c>
      <c r="AM72" s="49" t="str">
        <f t="shared" si="137"/>
        <v/>
      </c>
      <c r="AN72" s="49" t="str">
        <f t="shared" si="137"/>
        <v/>
      </c>
      <c r="AO72" s="49" t="str">
        <f t="shared" si="137"/>
        <v/>
      </c>
      <c r="AP72" s="49" t="str">
        <f t="shared" si="137"/>
        <v/>
      </c>
      <c r="AQ72" s="49" t="str">
        <f t="shared" si="137"/>
        <v/>
      </c>
      <c r="AR72" s="49" t="str">
        <f t="shared" si="137"/>
        <v/>
      </c>
      <c r="AS72" s="49" t="str">
        <f t="shared" ref="AS72:BH87" si="173">IF(ISNONTEXT($AC72),AT72-$AC72,"")</f>
        <v/>
      </c>
      <c r="AT72" s="49" t="str">
        <f t="shared" si="173"/>
        <v/>
      </c>
      <c r="AU72" s="49" t="str">
        <f t="shared" si="173"/>
        <v/>
      </c>
      <c r="AV72" s="49" t="str">
        <f t="shared" si="173"/>
        <v/>
      </c>
      <c r="AW72" s="49" t="str">
        <f t="shared" si="173"/>
        <v/>
      </c>
      <c r="AX72" s="49" t="str">
        <f t="shared" si="173"/>
        <v/>
      </c>
      <c r="AY72" s="49" t="str">
        <f t="shared" si="173"/>
        <v/>
      </c>
      <c r="AZ72" s="49" t="str">
        <f t="shared" si="173"/>
        <v/>
      </c>
      <c r="BA72" s="49" t="str">
        <f t="shared" si="173"/>
        <v/>
      </c>
      <c r="BB72" s="49" t="str">
        <f t="shared" si="173"/>
        <v/>
      </c>
      <c r="BC72" s="49" t="str">
        <f t="shared" si="173"/>
        <v/>
      </c>
      <c r="BD72" s="49" t="str">
        <f t="shared" si="173"/>
        <v/>
      </c>
      <c r="BE72" s="49" t="str">
        <f t="shared" si="173"/>
        <v/>
      </c>
      <c r="BF72" s="49" t="str">
        <f t="shared" si="173"/>
        <v/>
      </c>
      <c r="BG72" s="49" t="str">
        <f t="shared" si="173"/>
        <v/>
      </c>
      <c r="BH72" s="49" t="str">
        <f t="shared" si="173"/>
        <v/>
      </c>
      <c r="BI72" s="49" t="str">
        <f t="shared" ref="BI72:BX87" si="174">IF(ISNONTEXT($AC72),BJ72-$AC72,"")</f>
        <v/>
      </c>
      <c r="BJ72" s="49" t="str">
        <f t="shared" si="174"/>
        <v/>
      </c>
      <c r="BK72" s="49" t="str">
        <f t="shared" si="174"/>
        <v/>
      </c>
      <c r="BL72" s="49" t="str">
        <f t="shared" si="174"/>
        <v/>
      </c>
      <c r="BM72" s="49" t="str">
        <f t="shared" si="174"/>
        <v/>
      </c>
      <c r="BN72" s="49" t="str">
        <f t="shared" si="174"/>
        <v/>
      </c>
      <c r="BO72" s="49" t="str">
        <f t="shared" si="174"/>
        <v/>
      </c>
      <c r="BP72" s="49" t="str">
        <f t="shared" si="174"/>
        <v/>
      </c>
      <c r="BQ72" s="49" t="str">
        <f t="shared" si="174"/>
        <v/>
      </c>
      <c r="BR72" s="49" t="str">
        <f t="shared" si="174"/>
        <v/>
      </c>
      <c r="BS72" s="49" t="str">
        <f t="shared" si="174"/>
        <v/>
      </c>
      <c r="BT72" s="49" t="str">
        <f t="shared" si="174"/>
        <v/>
      </c>
      <c r="BU72" s="49" t="str">
        <f t="shared" si="174"/>
        <v/>
      </c>
      <c r="BV72" s="49" t="str">
        <f t="shared" si="174"/>
        <v/>
      </c>
      <c r="BW72" s="49" t="str">
        <f t="shared" si="174"/>
        <v/>
      </c>
      <c r="BX72" s="49" t="str">
        <f t="shared" si="174"/>
        <v/>
      </c>
      <c r="BY72" s="49" t="str">
        <f t="shared" si="170"/>
        <v/>
      </c>
      <c r="BZ72" s="49" t="str">
        <f t="shared" si="170"/>
        <v/>
      </c>
      <c r="CA72" s="49" t="str">
        <f t="shared" si="170"/>
        <v/>
      </c>
      <c r="CB72" s="49" t="str">
        <f t="shared" si="170"/>
        <v/>
      </c>
      <c r="CC72" s="49" t="str">
        <f t="shared" si="170"/>
        <v/>
      </c>
      <c r="CD72" s="49" t="str">
        <f t="shared" si="170"/>
        <v/>
      </c>
      <c r="CE72" s="49" t="str">
        <f t="shared" si="170"/>
        <v/>
      </c>
      <c r="CF72" s="49" t="str">
        <f t="shared" si="170"/>
        <v/>
      </c>
      <c r="CG72" s="49" t="str">
        <f t="shared" si="170"/>
        <v/>
      </c>
      <c r="CH72" s="49" t="str">
        <f t="shared" si="170"/>
        <v/>
      </c>
      <c r="CI72" s="49" t="str">
        <f t="shared" si="170"/>
        <v/>
      </c>
      <c r="CJ72" s="49" t="str">
        <f t="shared" si="170"/>
        <v/>
      </c>
      <c r="CK72" s="49" t="str">
        <f t="shared" si="170"/>
        <v/>
      </c>
      <c r="CL72" s="49" t="str">
        <f t="shared" si="170"/>
        <v/>
      </c>
      <c r="CM72" s="49" t="str">
        <f t="shared" si="170"/>
        <v/>
      </c>
      <c r="CN72" s="49" t="str">
        <f t="shared" ref="CN72:DC87" si="175">IF(ISNONTEXT($AC72),CO72-$AC72,"")</f>
        <v/>
      </c>
      <c r="CO72" s="49" t="str">
        <f t="shared" si="175"/>
        <v/>
      </c>
      <c r="CP72" s="49" t="str">
        <f t="shared" si="175"/>
        <v/>
      </c>
      <c r="CQ72" s="49" t="str">
        <f t="shared" si="175"/>
        <v/>
      </c>
      <c r="CR72" s="49" t="str">
        <f t="shared" si="175"/>
        <v/>
      </c>
      <c r="CS72" s="49" t="str">
        <f t="shared" si="175"/>
        <v/>
      </c>
      <c r="CT72" s="49" t="str">
        <f t="shared" si="175"/>
        <v/>
      </c>
      <c r="CU72" s="49" t="str">
        <f t="shared" si="175"/>
        <v/>
      </c>
      <c r="CV72" s="49" t="str">
        <f t="shared" si="175"/>
        <v/>
      </c>
      <c r="CW72" s="49" t="str">
        <f t="shared" si="175"/>
        <v/>
      </c>
      <c r="CX72" s="49" t="str">
        <f t="shared" si="175"/>
        <v/>
      </c>
      <c r="CY72" s="49" t="str">
        <f t="shared" si="175"/>
        <v/>
      </c>
      <c r="CZ72" s="49" t="str">
        <f t="shared" si="175"/>
        <v/>
      </c>
      <c r="DA72" s="49" t="str">
        <f t="shared" si="175"/>
        <v/>
      </c>
      <c r="DB72" s="49" t="str">
        <f t="shared" si="175"/>
        <v/>
      </c>
      <c r="DC72" s="49" t="str">
        <f t="shared" si="175"/>
        <v/>
      </c>
      <c r="DD72" s="49" t="str">
        <f t="shared" si="171"/>
        <v/>
      </c>
      <c r="DE72" s="49" t="str">
        <f t="shared" si="171"/>
        <v/>
      </c>
      <c r="DF72" s="49" t="str">
        <f t="shared" si="171"/>
        <v/>
      </c>
      <c r="DG72" s="49" t="str">
        <f t="shared" si="171"/>
        <v/>
      </c>
      <c r="DH72" s="49" t="str">
        <f t="shared" si="171"/>
        <v/>
      </c>
      <c r="DI72" s="49" t="str">
        <f t="shared" si="171"/>
        <v/>
      </c>
      <c r="DJ72" s="49" t="str">
        <f t="shared" si="171"/>
        <v/>
      </c>
      <c r="DK72" s="49" t="str">
        <f t="shared" si="171"/>
        <v/>
      </c>
      <c r="DL72" s="49" t="str">
        <f t="shared" si="171"/>
        <v/>
      </c>
      <c r="DM72" s="49" t="str">
        <f t="shared" si="171"/>
        <v/>
      </c>
      <c r="DN72" s="49" t="str">
        <f t="shared" si="171"/>
        <v/>
      </c>
      <c r="DO72" s="49" t="str">
        <f t="shared" si="171"/>
        <v/>
      </c>
      <c r="DP72" s="49" t="str">
        <f t="shared" si="171"/>
        <v/>
      </c>
      <c r="DQ72" s="49" t="str">
        <f t="shared" si="171"/>
        <v/>
      </c>
      <c r="DR72" s="49" t="str">
        <f t="shared" si="171"/>
        <v/>
      </c>
      <c r="DS72" s="49" t="str">
        <f t="shared" ref="DS72:DY87" si="176">IF(ISNONTEXT($AC72),DT72-$AC72,"")</f>
        <v/>
      </c>
      <c r="DT72" s="49" t="str">
        <f t="shared" si="176"/>
        <v/>
      </c>
      <c r="DU72" s="49" t="str">
        <f t="shared" si="176"/>
        <v/>
      </c>
      <c r="DV72" s="49" t="str">
        <f t="shared" si="176"/>
        <v/>
      </c>
      <c r="DW72" s="49" t="str">
        <f t="shared" si="176"/>
        <v/>
      </c>
      <c r="DX72" s="49" t="str">
        <f t="shared" si="176"/>
        <v/>
      </c>
      <c r="DY72" s="49" t="str">
        <f t="shared" si="176"/>
        <v/>
      </c>
      <c r="DZ72" s="183" t="str">
        <f t="shared" si="167"/>
        <v/>
      </c>
      <c r="EA72" s="49" t="str">
        <f t="shared" si="169"/>
        <v/>
      </c>
      <c r="EB72" s="49" t="str">
        <f t="shared" si="169"/>
        <v/>
      </c>
      <c r="EC72" s="49" t="str">
        <f t="shared" si="169"/>
        <v/>
      </c>
      <c r="ED72" s="49" t="str">
        <f t="shared" si="169"/>
        <v/>
      </c>
      <c r="EE72" s="49" t="str">
        <f t="shared" si="169"/>
        <v/>
      </c>
      <c r="EF72" s="49" t="str">
        <f t="shared" si="169"/>
        <v/>
      </c>
      <c r="EG72" s="49" t="str">
        <f t="shared" si="169"/>
        <v/>
      </c>
      <c r="EH72" s="49" t="str">
        <f t="shared" si="169"/>
        <v/>
      </c>
      <c r="EI72" s="49" t="str">
        <f t="shared" si="169"/>
        <v/>
      </c>
      <c r="EJ72" s="49" t="str">
        <f t="shared" si="169"/>
        <v/>
      </c>
      <c r="EK72" s="49" t="str">
        <f t="shared" si="169"/>
        <v/>
      </c>
      <c r="EL72" s="49" t="str">
        <f t="shared" si="169"/>
        <v/>
      </c>
      <c r="EM72" s="49" t="str">
        <f t="shared" si="169"/>
        <v/>
      </c>
      <c r="EN72" s="49" t="str">
        <f t="shared" si="169"/>
        <v/>
      </c>
      <c r="EO72" s="49" t="str">
        <f t="shared" si="169"/>
        <v/>
      </c>
      <c r="EP72" s="49" t="str">
        <f t="shared" si="168"/>
        <v/>
      </c>
      <c r="EQ72" s="49" t="str">
        <f t="shared" si="130"/>
        <v/>
      </c>
      <c r="ER72" s="49" t="str">
        <f t="shared" si="130"/>
        <v/>
      </c>
      <c r="ES72" s="49" t="str">
        <f t="shared" si="130"/>
        <v/>
      </c>
      <c r="ET72" s="49" t="str">
        <f t="shared" ref="ET72:FI92" si="177">IF(ISNONTEXT($AC72),ES72+$AC72,"")</f>
        <v/>
      </c>
      <c r="EU72" s="49" t="str">
        <f t="shared" si="177"/>
        <v/>
      </c>
      <c r="EV72" s="49" t="str">
        <f t="shared" si="177"/>
        <v/>
      </c>
      <c r="EW72" s="49" t="str">
        <f t="shared" si="177"/>
        <v/>
      </c>
      <c r="EX72" s="49" t="str">
        <f t="shared" si="177"/>
        <v/>
      </c>
      <c r="EY72" s="49" t="str">
        <f t="shared" si="177"/>
        <v/>
      </c>
      <c r="EZ72" s="49" t="str">
        <f t="shared" si="177"/>
        <v/>
      </c>
      <c r="FA72" s="49" t="str">
        <f t="shared" si="177"/>
        <v/>
      </c>
      <c r="FB72" s="49" t="str">
        <f t="shared" si="177"/>
        <v/>
      </c>
      <c r="FC72" s="49" t="str">
        <f t="shared" si="177"/>
        <v/>
      </c>
      <c r="FD72" s="49" t="str">
        <f t="shared" si="177"/>
        <v/>
      </c>
      <c r="FE72" s="49" t="str">
        <f t="shared" si="128"/>
        <v/>
      </c>
      <c r="FF72" s="49" t="str">
        <f t="shared" si="119"/>
        <v/>
      </c>
      <c r="FG72" s="49" t="str">
        <f t="shared" si="119"/>
        <v/>
      </c>
      <c r="FH72" s="49" t="str">
        <f t="shared" si="119"/>
        <v/>
      </c>
      <c r="FI72" s="49" t="str">
        <f t="shared" si="119"/>
        <v/>
      </c>
      <c r="FJ72" s="49" t="str">
        <f t="shared" si="119"/>
        <v/>
      </c>
      <c r="FK72" s="49" t="str">
        <f t="shared" si="119"/>
        <v/>
      </c>
      <c r="FL72" s="49" t="str">
        <f t="shared" si="119"/>
        <v/>
      </c>
      <c r="FM72" s="49" t="str">
        <f t="shared" si="119"/>
        <v/>
      </c>
      <c r="FN72" s="49" t="str">
        <f t="shared" si="119"/>
        <v/>
      </c>
      <c r="FO72" s="49" t="str">
        <f t="shared" si="119"/>
        <v/>
      </c>
      <c r="FP72" s="49" t="str">
        <f t="shared" si="119"/>
        <v/>
      </c>
      <c r="FQ72" s="49" t="str">
        <f t="shared" si="119"/>
        <v/>
      </c>
      <c r="FR72" s="49" t="str">
        <f t="shared" si="119"/>
        <v/>
      </c>
      <c r="FS72" s="49" t="str">
        <f t="shared" si="119"/>
        <v/>
      </c>
      <c r="FT72" s="49" t="str">
        <f t="shared" si="119"/>
        <v/>
      </c>
      <c r="FU72" s="49" t="str">
        <f t="shared" ref="FU72:GJ103" si="178">IF(ISNONTEXT($AC72),FT72+$AC72,"")</f>
        <v/>
      </c>
      <c r="FV72" s="49" t="str">
        <f t="shared" si="152"/>
        <v/>
      </c>
      <c r="FW72" s="49" t="str">
        <f t="shared" si="152"/>
        <v/>
      </c>
      <c r="FX72" s="49" t="str">
        <f t="shared" si="152"/>
        <v/>
      </c>
      <c r="FY72" s="49" t="str">
        <f t="shared" si="152"/>
        <v/>
      </c>
      <c r="FZ72" s="49" t="str">
        <f t="shared" si="152"/>
        <v/>
      </c>
      <c r="GA72" s="49" t="str">
        <f t="shared" si="152"/>
        <v/>
      </c>
      <c r="GB72" s="49" t="str">
        <f t="shared" si="152"/>
        <v/>
      </c>
      <c r="GC72" s="49" t="str">
        <f t="shared" si="139"/>
        <v/>
      </c>
      <c r="GD72" s="49" t="str">
        <f t="shared" si="139"/>
        <v/>
      </c>
      <c r="GE72" s="49" t="str">
        <f t="shared" si="139"/>
        <v/>
      </c>
      <c r="GF72" s="49" t="str">
        <f t="shared" si="139"/>
        <v/>
      </c>
      <c r="GG72" s="49" t="str">
        <f t="shared" si="139"/>
        <v/>
      </c>
      <c r="GH72" s="49" t="str">
        <f t="shared" si="139"/>
        <v/>
      </c>
      <c r="GI72" s="49" t="str">
        <f t="shared" si="139"/>
        <v/>
      </c>
      <c r="GJ72" s="49" t="str">
        <f t="shared" si="139"/>
        <v/>
      </c>
      <c r="GK72" s="49" t="str">
        <f t="shared" si="139"/>
        <v/>
      </c>
      <c r="GL72" s="49" t="str">
        <f t="shared" si="139"/>
        <v/>
      </c>
      <c r="GM72" s="49" t="str">
        <f t="shared" si="139"/>
        <v/>
      </c>
      <c r="GN72" s="49" t="str">
        <f t="shared" si="139"/>
        <v/>
      </c>
      <c r="GO72" s="49" t="str">
        <f t="shared" si="139"/>
        <v/>
      </c>
      <c r="GP72" s="49" t="str">
        <f t="shared" si="139"/>
        <v/>
      </c>
      <c r="GQ72" s="49" t="str">
        <f t="shared" si="139"/>
        <v/>
      </c>
      <c r="GR72" s="49" t="str">
        <f t="shared" si="139"/>
        <v/>
      </c>
      <c r="GS72" s="49" t="str">
        <f t="shared" si="140"/>
        <v/>
      </c>
      <c r="GT72" s="49" t="str">
        <f t="shared" si="140"/>
        <v/>
      </c>
      <c r="GU72" s="49" t="str">
        <f t="shared" si="140"/>
        <v/>
      </c>
      <c r="GV72" s="49" t="str">
        <f t="shared" si="140"/>
        <v/>
      </c>
      <c r="GW72" s="49" t="str">
        <f t="shared" si="140"/>
        <v/>
      </c>
      <c r="GX72" s="49" t="str">
        <f t="shared" si="140"/>
        <v/>
      </c>
      <c r="GY72" s="49" t="str">
        <f t="shared" si="140"/>
        <v/>
      </c>
      <c r="GZ72" s="49" t="str">
        <f t="shared" si="140"/>
        <v/>
      </c>
      <c r="HA72" s="49" t="str">
        <f t="shared" si="140"/>
        <v/>
      </c>
      <c r="HB72" s="49" t="str">
        <f t="shared" si="140"/>
        <v/>
      </c>
      <c r="HC72" s="49" t="str">
        <f t="shared" si="140"/>
        <v/>
      </c>
      <c r="HD72" s="49" t="str">
        <f t="shared" si="140"/>
        <v/>
      </c>
      <c r="HE72" s="49" t="str">
        <f t="shared" si="140"/>
        <v/>
      </c>
      <c r="HF72" s="49" t="str">
        <f t="shared" si="140"/>
        <v/>
      </c>
      <c r="HG72" s="49" t="str">
        <f t="shared" si="140"/>
        <v/>
      </c>
      <c r="HH72" s="49" t="str">
        <f t="shared" si="140"/>
        <v/>
      </c>
      <c r="HI72" s="49" t="str">
        <f t="shared" si="141"/>
        <v/>
      </c>
      <c r="HJ72" s="49" t="str">
        <f t="shared" si="141"/>
        <v/>
      </c>
      <c r="HK72" s="49" t="str">
        <f t="shared" si="141"/>
        <v/>
      </c>
      <c r="HL72" s="49" t="str">
        <f t="shared" si="141"/>
        <v/>
      </c>
      <c r="HM72" s="49" t="str">
        <f t="shared" si="111"/>
        <v/>
      </c>
      <c r="HN72" s="49" t="str">
        <f t="shared" si="111"/>
        <v/>
      </c>
      <c r="HO72" s="49" t="str">
        <f t="shared" si="111"/>
        <v/>
      </c>
      <c r="HP72" s="49" t="str">
        <f t="shared" si="77"/>
        <v/>
      </c>
      <c r="HQ72" s="49" t="str">
        <f t="shared" si="77"/>
        <v/>
      </c>
      <c r="HR72" s="49" t="str">
        <f t="shared" si="46"/>
        <v/>
      </c>
      <c r="HS72" s="49" t="str">
        <f t="shared" si="46"/>
        <v/>
      </c>
      <c r="HT72" s="49" t="str">
        <f t="shared" si="46"/>
        <v/>
      </c>
      <c r="HU72" s="49" t="str">
        <f t="shared" si="46"/>
        <v/>
      </c>
      <c r="HV72" s="49" t="str">
        <f t="shared" si="142"/>
        <v/>
      </c>
      <c r="HW72" s="169" t="e">
        <f t="shared" si="106"/>
        <v>#N/A</v>
      </c>
      <c r="HX72" s="169" t="e">
        <f t="shared" si="106"/>
        <v>#N/A</v>
      </c>
      <c r="HY72" s="169" t="e">
        <f t="shared" si="106"/>
        <v>#N/A</v>
      </c>
      <c r="HZ72" s="169" t="e">
        <f t="shared" si="106"/>
        <v>#N/A</v>
      </c>
      <c r="IA72" s="169" t="e">
        <f t="shared" si="138"/>
        <v>#N/A</v>
      </c>
      <c r="IB72" s="169" t="e">
        <f t="shared" si="138"/>
        <v>#N/A</v>
      </c>
      <c r="IC72" s="169" t="e">
        <f t="shared" si="138"/>
        <v>#N/A</v>
      </c>
      <c r="ID72" s="169" t="e">
        <f t="shared" si="138"/>
        <v>#N/A</v>
      </c>
      <c r="IE72" s="169" t="e">
        <f t="shared" si="138"/>
        <v>#N/A</v>
      </c>
      <c r="IF72" s="169" t="e">
        <f t="shared" si="138"/>
        <v>#N/A</v>
      </c>
      <c r="IG72" s="169" t="e">
        <f t="shared" si="138"/>
        <v>#N/A</v>
      </c>
      <c r="IH72" s="169" t="e">
        <f t="shared" si="138"/>
        <v>#N/A</v>
      </c>
      <c r="II72" s="169" t="e">
        <f t="shared" si="138"/>
        <v>#N/A</v>
      </c>
      <c r="IJ72" s="169" t="e">
        <f t="shared" si="138"/>
        <v>#N/A</v>
      </c>
      <c r="IK72" s="169" t="e">
        <f t="shared" si="138"/>
        <v>#N/A</v>
      </c>
      <c r="IL72" s="169" t="e">
        <f t="shared" si="138"/>
        <v>#N/A</v>
      </c>
      <c r="IM72" s="169" t="e">
        <f t="shared" si="138"/>
        <v>#N/A</v>
      </c>
      <c r="IN72" s="169" t="e">
        <f t="shared" si="138"/>
        <v>#N/A</v>
      </c>
      <c r="IO72" s="169" t="e">
        <f t="shared" si="138"/>
        <v>#N/A</v>
      </c>
      <c r="IP72" s="169" t="e">
        <f t="shared" si="143"/>
        <v>#N/A</v>
      </c>
      <c r="IQ72" s="169" t="e">
        <f t="shared" si="143"/>
        <v>#N/A</v>
      </c>
      <c r="IR72" s="169" t="e">
        <f t="shared" si="143"/>
        <v>#N/A</v>
      </c>
      <c r="IS72" s="169" t="e">
        <f t="shared" si="143"/>
        <v>#N/A</v>
      </c>
      <c r="IT72" s="169" t="e">
        <f t="shared" si="143"/>
        <v>#N/A</v>
      </c>
      <c r="IU72" s="169" t="e">
        <f t="shared" si="143"/>
        <v>#N/A</v>
      </c>
      <c r="IV72" s="169" t="e">
        <f t="shared" si="143"/>
        <v>#N/A</v>
      </c>
      <c r="IW72" s="169" t="e">
        <f t="shared" si="143"/>
        <v>#N/A</v>
      </c>
      <c r="IX72" s="169" t="e">
        <f t="shared" si="143"/>
        <v>#N/A</v>
      </c>
      <c r="IY72" s="169" t="e">
        <f t="shared" si="143"/>
        <v>#N/A</v>
      </c>
      <c r="IZ72" s="169" t="e">
        <f t="shared" si="143"/>
        <v>#N/A</v>
      </c>
      <c r="JA72" s="169" t="e">
        <f t="shared" si="143"/>
        <v>#N/A</v>
      </c>
      <c r="JB72" s="169" t="e">
        <f t="shared" si="143"/>
        <v>#N/A</v>
      </c>
      <c r="JC72" s="169" t="e">
        <f t="shared" si="143"/>
        <v>#N/A</v>
      </c>
      <c r="JD72" s="169" t="e">
        <f t="shared" si="143"/>
        <v>#N/A</v>
      </c>
      <c r="JE72" s="169" t="e">
        <f t="shared" si="153"/>
        <v>#N/A</v>
      </c>
      <c r="JF72" s="169" t="e">
        <f t="shared" si="153"/>
        <v>#N/A</v>
      </c>
      <c r="JG72" s="169" t="e">
        <f t="shared" si="153"/>
        <v>#N/A</v>
      </c>
      <c r="JH72" s="169" t="e">
        <f t="shared" si="153"/>
        <v>#N/A</v>
      </c>
      <c r="JI72" s="169" t="e">
        <f t="shared" si="153"/>
        <v>#N/A</v>
      </c>
      <c r="JJ72" s="169" t="e">
        <f t="shared" si="153"/>
        <v>#N/A</v>
      </c>
      <c r="JK72" s="169" t="e">
        <f t="shared" si="153"/>
        <v>#N/A</v>
      </c>
      <c r="JL72" s="169" t="e">
        <f t="shared" si="153"/>
        <v>#N/A</v>
      </c>
      <c r="JM72" s="169" t="e">
        <f t="shared" si="153"/>
        <v>#N/A</v>
      </c>
      <c r="JN72" s="169" t="e">
        <f t="shared" si="153"/>
        <v>#N/A</v>
      </c>
      <c r="JO72" s="169" t="e">
        <f t="shared" si="153"/>
        <v>#N/A</v>
      </c>
      <c r="JP72" s="169" t="e">
        <f t="shared" si="153"/>
        <v>#N/A</v>
      </c>
      <c r="JQ72" s="169" t="e">
        <f t="shared" si="153"/>
        <v>#N/A</v>
      </c>
      <c r="JR72" s="169" t="e">
        <f t="shared" si="153"/>
        <v>#N/A</v>
      </c>
      <c r="JS72" s="169" t="e">
        <f t="shared" si="153"/>
        <v>#N/A</v>
      </c>
      <c r="JT72" s="169" t="e">
        <f t="shared" si="144"/>
        <v>#N/A</v>
      </c>
      <c r="JU72" s="169" t="e">
        <f t="shared" si="144"/>
        <v>#N/A</v>
      </c>
      <c r="JV72" s="169" t="e">
        <f t="shared" si="144"/>
        <v>#N/A</v>
      </c>
      <c r="JW72" s="169" t="e">
        <f t="shared" si="144"/>
        <v>#N/A</v>
      </c>
      <c r="JX72" s="169" t="e">
        <f t="shared" si="144"/>
        <v>#N/A</v>
      </c>
      <c r="JY72" s="169" t="e">
        <f t="shared" si="144"/>
        <v>#N/A</v>
      </c>
      <c r="JZ72" s="169" t="e">
        <f t="shared" si="144"/>
        <v>#N/A</v>
      </c>
      <c r="KA72" s="169" t="e">
        <f t="shared" si="144"/>
        <v>#N/A</v>
      </c>
      <c r="KB72" s="169" t="e">
        <f t="shared" si="144"/>
        <v>#N/A</v>
      </c>
      <c r="KC72" s="169" t="e">
        <f t="shared" si="144"/>
        <v>#N/A</v>
      </c>
      <c r="KD72" s="169" t="e">
        <f t="shared" si="144"/>
        <v>#N/A</v>
      </c>
      <c r="KE72" s="169" t="e">
        <f t="shared" si="144"/>
        <v>#N/A</v>
      </c>
      <c r="KF72" s="169" t="e">
        <f t="shared" si="144"/>
        <v>#N/A</v>
      </c>
      <c r="KG72" s="169" t="e">
        <f t="shared" si="144"/>
        <v>#N/A</v>
      </c>
      <c r="KH72" s="169" t="e">
        <f t="shared" si="144"/>
        <v>#N/A</v>
      </c>
      <c r="KI72" s="169" t="e">
        <f t="shared" si="144"/>
        <v>#N/A</v>
      </c>
      <c r="KJ72" s="169" t="e">
        <f t="shared" si="154"/>
        <v>#N/A</v>
      </c>
      <c r="KK72" s="169" t="e">
        <f t="shared" si="154"/>
        <v>#N/A</v>
      </c>
      <c r="KL72" s="169" t="e">
        <f t="shared" si="154"/>
        <v>#N/A</v>
      </c>
      <c r="KM72" s="169" t="e">
        <f t="shared" si="154"/>
        <v>#N/A</v>
      </c>
      <c r="KN72" s="169" t="e">
        <f t="shared" si="154"/>
        <v>#N/A</v>
      </c>
      <c r="KO72" s="169" t="e">
        <f t="shared" si="154"/>
        <v>#N/A</v>
      </c>
      <c r="KP72" s="169" t="e">
        <f t="shared" si="154"/>
        <v>#N/A</v>
      </c>
      <c r="KQ72" s="169" t="e">
        <f t="shared" si="154"/>
        <v>#N/A</v>
      </c>
      <c r="KR72" s="169" t="e">
        <f t="shared" si="154"/>
        <v>#N/A</v>
      </c>
      <c r="KS72" s="169" t="e">
        <f t="shared" si="154"/>
        <v>#N/A</v>
      </c>
      <c r="KT72" s="169" t="e">
        <f t="shared" si="154"/>
        <v>#N/A</v>
      </c>
      <c r="KU72" s="169" t="e">
        <f t="shared" si="154"/>
        <v>#N/A</v>
      </c>
      <c r="KV72" s="169" t="e">
        <f t="shared" si="154"/>
        <v>#N/A</v>
      </c>
      <c r="KW72" s="169" t="e">
        <f t="shared" si="154"/>
        <v>#N/A</v>
      </c>
      <c r="KX72" s="169" t="e">
        <f t="shared" si="154"/>
        <v>#N/A</v>
      </c>
      <c r="KY72" s="169" t="e">
        <f t="shared" si="154"/>
        <v>#N/A</v>
      </c>
      <c r="KZ72" s="169" t="e">
        <f t="shared" si="145"/>
        <v>#N/A</v>
      </c>
      <c r="LA72" s="169" t="e">
        <f t="shared" si="145"/>
        <v>#N/A</v>
      </c>
      <c r="LB72" s="169" t="e">
        <f t="shared" si="145"/>
        <v>#N/A</v>
      </c>
      <c r="LC72" s="169" t="e">
        <f t="shared" si="145"/>
        <v>#N/A</v>
      </c>
      <c r="LD72" s="169" t="e">
        <f t="shared" si="145"/>
        <v>#N/A</v>
      </c>
      <c r="LE72" s="169" t="e">
        <f t="shared" si="145"/>
        <v>#N/A</v>
      </c>
      <c r="LF72" s="169" t="e">
        <f t="shared" si="145"/>
        <v>#N/A</v>
      </c>
      <c r="LG72" s="169" t="e">
        <f t="shared" si="145"/>
        <v>#N/A</v>
      </c>
      <c r="LH72" s="169" t="e">
        <f t="shared" si="145"/>
        <v>#N/A</v>
      </c>
      <c r="LI72" s="169" t="e">
        <f t="shared" si="145"/>
        <v>#N/A</v>
      </c>
      <c r="LJ72" s="169" t="e">
        <f t="shared" si="145"/>
        <v>#N/A</v>
      </c>
      <c r="LK72" s="169" t="e">
        <f t="shared" si="145"/>
        <v>#N/A</v>
      </c>
      <c r="LL72" s="169" t="e">
        <f t="shared" si="145"/>
        <v>#N/A</v>
      </c>
      <c r="LM72" s="169" t="e">
        <f t="shared" si="145"/>
        <v>#N/A</v>
      </c>
      <c r="LN72" s="169" t="e">
        <f t="shared" si="145"/>
        <v>#N/A</v>
      </c>
      <c r="LO72" s="169" t="e">
        <f t="shared" si="155"/>
        <v>#N/A</v>
      </c>
      <c r="LP72" s="169" t="e">
        <f t="shared" si="155"/>
        <v>#N/A</v>
      </c>
      <c r="LQ72" s="169" t="e">
        <f t="shared" si="156"/>
        <v>#N/A</v>
      </c>
      <c r="LR72" s="169" t="e">
        <f t="shared" si="156"/>
        <v>#N/A</v>
      </c>
      <c r="LS72" s="169" t="e">
        <f t="shared" si="156"/>
        <v>#N/A</v>
      </c>
      <c r="LT72" s="169" t="e">
        <f t="shared" si="156"/>
        <v>#N/A</v>
      </c>
      <c r="LU72" s="169" t="e">
        <f t="shared" si="156"/>
        <v>#N/A</v>
      </c>
      <c r="LV72" s="169" t="e">
        <f t="shared" si="156"/>
        <v>#N/A</v>
      </c>
      <c r="LW72" s="169" t="e">
        <f t="shared" si="156"/>
        <v>#N/A</v>
      </c>
      <c r="LX72" s="169" t="e">
        <f t="shared" si="156"/>
        <v>#N/A</v>
      </c>
      <c r="LY72" s="169" t="e">
        <f t="shared" si="156"/>
        <v>#N/A</v>
      </c>
      <c r="LZ72" s="169" t="e">
        <f t="shared" si="156"/>
        <v>#N/A</v>
      </c>
      <c r="MA72" s="169" t="e">
        <f t="shared" si="156"/>
        <v>#N/A</v>
      </c>
      <c r="MB72" s="169" t="e">
        <f t="shared" si="156"/>
        <v>#N/A</v>
      </c>
      <c r="MC72" s="169" t="e">
        <f t="shared" si="156"/>
        <v>#N/A</v>
      </c>
      <c r="MD72" s="169" t="e">
        <f t="shared" si="156"/>
        <v>#N/A</v>
      </c>
      <c r="ME72" s="169" t="e">
        <f t="shared" si="156"/>
        <v>#N/A</v>
      </c>
      <c r="MF72" s="169" t="e">
        <f t="shared" si="146"/>
        <v>#N/A</v>
      </c>
      <c r="MG72" s="169" t="e">
        <f t="shared" si="146"/>
        <v>#N/A</v>
      </c>
      <c r="MH72" s="169" t="e">
        <f t="shared" si="146"/>
        <v>#N/A</v>
      </c>
      <c r="MI72" s="169" t="e">
        <f t="shared" si="146"/>
        <v>#N/A</v>
      </c>
      <c r="MJ72" s="169" t="e">
        <f t="shared" si="146"/>
        <v>#N/A</v>
      </c>
      <c r="MK72" s="169" t="e">
        <f t="shared" si="146"/>
        <v>#N/A</v>
      </c>
      <c r="ML72" s="169" t="e">
        <f t="shared" si="146"/>
        <v>#N/A</v>
      </c>
      <c r="MM72" s="169" t="e">
        <f t="shared" si="146"/>
        <v>#N/A</v>
      </c>
      <c r="MN72" s="169" t="e">
        <f t="shared" si="146"/>
        <v>#N/A</v>
      </c>
      <c r="MO72" s="169" t="e">
        <f t="shared" si="146"/>
        <v>#N/A</v>
      </c>
      <c r="MP72" s="169" t="e">
        <f t="shared" si="146"/>
        <v>#N/A</v>
      </c>
      <c r="MQ72" s="169" t="e">
        <f t="shared" si="146"/>
        <v>#N/A</v>
      </c>
      <c r="MR72" s="169" t="e">
        <f t="shared" si="146"/>
        <v>#N/A</v>
      </c>
      <c r="MS72" s="169" t="e">
        <f t="shared" si="146"/>
        <v>#N/A</v>
      </c>
      <c r="MT72" s="169" t="e">
        <f t="shared" si="146"/>
        <v>#N/A</v>
      </c>
      <c r="MU72" s="169" t="e">
        <f t="shared" si="146"/>
        <v>#N/A</v>
      </c>
      <c r="MV72" s="169" t="e">
        <f t="shared" si="157"/>
        <v>#N/A</v>
      </c>
      <c r="MW72" s="169" t="e">
        <f t="shared" si="157"/>
        <v>#N/A</v>
      </c>
      <c r="MX72" s="169" t="e">
        <f t="shared" si="157"/>
        <v>#N/A</v>
      </c>
      <c r="MY72" s="169" t="e">
        <f t="shared" si="157"/>
        <v>#N/A</v>
      </c>
      <c r="MZ72" s="169" t="e">
        <f t="shared" si="157"/>
        <v>#N/A</v>
      </c>
      <c r="NA72" s="169" t="e">
        <f t="shared" si="157"/>
        <v>#N/A</v>
      </c>
      <c r="NB72" s="169" t="e">
        <f t="shared" si="157"/>
        <v>#N/A</v>
      </c>
      <c r="NC72" s="169" t="e">
        <f t="shared" si="157"/>
        <v>#N/A</v>
      </c>
      <c r="ND72" s="169" t="e">
        <f t="shared" si="157"/>
        <v>#N/A</v>
      </c>
      <c r="NE72" s="169" t="e">
        <f t="shared" si="157"/>
        <v>#N/A</v>
      </c>
      <c r="NF72" s="169" t="e">
        <f t="shared" si="157"/>
        <v>#N/A</v>
      </c>
      <c r="NG72" s="169" t="e">
        <f t="shared" si="157"/>
        <v>#N/A</v>
      </c>
      <c r="NH72" s="169" t="e">
        <f t="shared" si="157"/>
        <v>#N/A</v>
      </c>
      <c r="NI72" s="169" t="e">
        <f t="shared" si="157"/>
        <v>#N/A</v>
      </c>
      <c r="NJ72" s="169" t="e">
        <f t="shared" si="157"/>
        <v>#N/A</v>
      </c>
      <c r="NK72" s="169" t="e">
        <f t="shared" si="157"/>
        <v>#N/A</v>
      </c>
      <c r="NL72" s="169" t="e">
        <f t="shared" si="147"/>
        <v>#N/A</v>
      </c>
      <c r="NM72" s="169" t="e">
        <f t="shared" si="147"/>
        <v>#N/A</v>
      </c>
      <c r="NN72" s="169" t="e">
        <f t="shared" si="147"/>
        <v>#N/A</v>
      </c>
      <c r="NO72" s="169" t="e">
        <f t="shared" si="147"/>
        <v>#N/A</v>
      </c>
      <c r="NP72" s="169" t="e">
        <f t="shared" si="147"/>
        <v>#N/A</v>
      </c>
      <c r="NQ72" s="169" t="e">
        <f t="shared" si="147"/>
        <v>#N/A</v>
      </c>
      <c r="NR72" s="169" t="e">
        <f t="shared" si="147"/>
        <v>#N/A</v>
      </c>
      <c r="NS72" s="169" t="e">
        <f t="shared" si="147"/>
        <v>#N/A</v>
      </c>
      <c r="NT72" s="169" t="e">
        <f t="shared" si="147"/>
        <v>#N/A</v>
      </c>
      <c r="NU72" s="169" t="e">
        <f t="shared" si="147"/>
        <v>#N/A</v>
      </c>
      <c r="NV72" s="169" t="e">
        <f t="shared" si="147"/>
        <v>#N/A</v>
      </c>
      <c r="NW72" s="169" t="e">
        <f t="shared" si="147"/>
        <v>#N/A</v>
      </c>
      <c r="NX72" s="169" t="e">
        <f t="shared" si="147"/>
        <v>#N/A</v>
      </c>
      <c r="NY72" s="169" t="e">
        <f t="shared" si="147"/>
        <v>#N/A</v>
      </c>
      <c r="NZ72" s="169" t="e">
        <f t="shared" si="147"/>
        <v>#N/A</v>
      </c>
      <c r="OA72" s="169" t="e">
        <f t="shared" si="158"/>
        <v>#N/A</v>
      </c>
      <c r="OB72" s="169" t="e">
        <f t="shared" si="158"/>
        <v>#N/A</v>
      </c>
      <c r="OC72" s="169" t="e">
        <f t="shared" si="159"/>
        <v>#N/A</v>
      </c>
      <c r="OD72" s="169" t="e">
        <f t="shared" si="159"/>
        <v>#N/A</v>
      </c>
      <c r="OE72" s="169" t="e">
        <f t="shared" si="159"/>
        <v>#N/A</v>
      </c>
      <c r="OF72" s="169" t="e">
        <f t="shared" si="159"/>
        <v>#N/A</v>
      </c>
      <c r="OG72" s="169" t="e">
        <f t="shared" si="159"/>
        <v>#N/A</v>
      </c>
      <c r="OH72" s="169" t="e">
        <f t="shared" si="159"/>
        <v>#N/A</v>
      </c>
      <c r="OI72" s="169" t="e">
        <f t="shared" si="159"/>
        <v>#N/A</v>
      </c>
      <c r="OJ72" s="169" t="e">
        <f t="shared" si="159"/>
        <v>#N/A</v>
      </c>
      <c r="OK72" s="169" t="e">
        <f t="shared" si="159"/>
        <v>#N/A</v>
      </c>
      <c r="OL72" s="169" t="e">
        <f t="shared" si="159"/>
        <v>#N/A</v>
      </c>
      <c r="OM72" s="169" t="e">
        <f t="shared" si="159"/>
        <v>#N/A</v>
      </c>
      <c r="ON72" s="169" t="e">
        <f t="shared" si="159"/>
        <v>#N/A</v>
      </c>
      <c r="OO72" s="169" t="e">
        <f t="shared" si="159"/>
        <v>#N/A</v>
      </c>
      <c r="OP72" s="169" t="e">
        <f t="shared" si="159"/>
        <v>#N/A</v>
      </c>
      <c r="OQ72" s="169" t="e">
        <f t="shared" si="159"/>
        <v>#N/A</v>
      </c>
      <c r="OR72" s="169" t="e">
        <f t="shared" si="148"/>
        <v>#N/A</v>
      </c>
      <c r="OS72" s="169" t="e">
        <f t="shared" si="148"/>
        <v>#N/A</v>
      </c>
      <c r="OT72" s="169" t="e">
        <f t="shared" si="148"/>
        <v>#N/A</v>
      </c>
      <c r="OU72" s="169" t="e">
        <f t="shared" si="148"/>
        <v>#N/A</v>
      </c>
      <c r="OV72" s="169" t="e">
        <f t="shared" si="148"/>
        <v>#N/A</v>
      </c>
      <c r="OW72" s="169" t="e">
        <f t="shared" si="148"/>
        <v>#N/A</v>
      </c>
      <c r="OX72" s="169" t="e">
        <f t="shared" si="148"/>
        <v>#N/A</v>
      </c>
      <c r="OY72" s="169" t="e">
        <f t="shared" si="148"/>
        <v>#N/A</v>
      </c>
      <c r="OZ72" s="169" t="e">
        <f t="shared" si="148"/>
        <v>#N/A</v>
      </c>
      <c r="PA72" s="169" t="e">
        <f t="shared" si="148"/>
        <v>#N/A</v>
      </c>
      <c r="PB72" s="169" t="e">
        <f t="shared" si="148"/>
        <v>#N/A</v>
      </c>
      <c r="PC72" s="169" t="e">
        <f t="shared" si="148"/>
        <v>#N/A</v>
      </c>
      <c r="PD72" s="169" t="e">
        <f t="shared" si="148"/>
        <v>#N/A</v>
      </c>
      <c r="PE72" s="169" t="e">
        <f t="shared" si="148"/>
        <v>#N/A</v>
      </c>
      <c r="PF72" s="169" t="e">
        <f t="shared" si="148"/>
        <v>#N/A</v>
      </c>
      <c r="PG72" s="169" t="e">
        <f t="shared" si="148"/>
        <v>#N/A</v>
      </c>
      <c r="PH72" s="169" t="e">
        <f t="shared" si="160"/>
        <v>#N/A</v>
      </c>
      <c r="PI72" s="169" t="e">
        <f t="shared" si="160"/>
        <v>#N/A</v>
      </c>
      <c r="PJ72" s="169" t="e">
        <f t="shared" si="160"/>
        <v>#N/A</v>
      </c>
      <c r="PK72" s="169" t="e">
        <f t="shared" si="160"/>
        <v>#N/A</v>
      </c>
      <c r="PL72" s="169" t="e">
        <f t="shared" si="160"/>
        <v>#N/A</v>
      </c>
      <c r="PM72" s="169" t="e">
        <f t="shared" si="160"/>
        <v>#N/A</v>
      </c>
      <c r="PN72" s="169" t="e">
        <f t="shared" si="160"/>
        <v>#N/A</v>
      </c>
      <c r="PO72" s="169" t="e">
        <f t="shared" si="160"/>
        <v>#N/A</v>
      </c>
    </row>
    <row r="73" spans="1:431" hidden="1" x14ac:dyDescent="0.75">
      <c r="A73" s="390"/>
      <c r="B73" s="396" t="str">
        <f>IF($R73="","",ROUND(_xlfn.NORM.INV(ABS(VLOOKUP($T$1,VLookups!$A$43:$B$44,2,FALSE)-B$2),$N73,$R73),0))</f>
        <v/>
      </c>
      <c r="C73" s="403" t="str">
        <f t="shared" si="161"/>
        <v/>
      </c>
      <c r="D73" s="404" t="str">
        <f t="shared" si="162"/>
        <v/>
      </c>
      <c r="E73" s="109"/>
      <c r="F73" s="117"/>
      <c r="G73" s="122" t="str">
        <f t="shared" si="163"/>
        <v/>
      </c>
      <c r="H73" s="95"/>
      <c r="I73" s="122" t="str">
        <f t="shared" si="164"/>
        <v/>
      </c>
      <c r="J73" s="117"/>
      <c r="K73" s="110"/>
      <c r="L73" s="124" t="str">
        <f t="shared" si="149"/>
        <v/>
      </c>
      <c r="M73" s="124" t="str">
        <f t="shared" si="150"/>
        <v/>
      </c>
      <c r="N73" s="73" t="str">
        <f t="shared" si="165"/>
        <v/>
      </c>
      <c r="O73" s="23"/>
      <c r="P73" s="57"/>
      <c r="Q73" s="280"/>
      <c r="R73" s="74" t="str">
        <f>IF(AND(G73&gt;0,H73&gt;0,I73&gt;0),IF(ISBLANK(Q73),IF(ISBLANK(O73),"",(I73-G73)*VLOOKUP(O73,VLookups!$A$4:$B$13,2,FALSE)),Q73),"")</f>
        <v/>
      </c>
      <c r="S73" s="75" t="str">
        <f t="shared" si="151"/>
        <v/>
      </c>
      <c r="T73" s="95"/>
      <c r="U73" s="270" t="str">
        <f>IF(AND(T73&gt;0,H73&gt;0,NOT(R73="")),ABS(VLOOKUP($T$1,VLookups!$A$43:$B$44,2,FALSE)-_xlfn.NORM.DIST(T73,N73,R73,TRUE)),"")</f>
        <v/>
      </c>
      <c r="V73" s="94" t="str">
        <f>IF(AND($G73&gt;0,$H73&gt;0,$I73&gt;0,NOT(ISBLANK($O73))),_xlfn.NORM.INV(ABS(VLOOKUP($T$1,VLookups!$A$43:$B$44,2,FALSE)-V$3),$N73,$R73),"")</f>
        <v/>
      </c>
      <c r="W73" s="93" t="str">
        <f>IF(AND($G73&gt;0,$H73&gt;0,$I73&gt;0,NOT(ISBLANK($O73))),_xlfn.NORM.INV(ABS(VLOOKUP($T$1,VLookups!$A$43:$B$44,2,FALSE)-W$3),$N73,$R73),"")</f>
        <v/>
      </c>
      <c r="X73" s="94" t="str">
        <f>IF(AND($G73&gt;0,$H73&gt;0,$I73&gt;0,NOT(ISBLANK($O73))),_xlfn.NORM.INV(ABS(VLOOKUP($T$1,VLookups!$A$43:$B$44,2,FALSE)-X$3),$N73,$R73),"")</f>
        <v/>
      </c>
      <c r="Y73" s="93" t="str">
        <f>IF(AND($G73&gt;0,$H73&gt;0,$I73&gt;0,NOT(ISBLANK($O73))),_xlfn.NORM.INV(ABS(VLOOKUP($T$1,VLookups!$A$43:$B$44,2,FALSE)-Y$3),$N73,$R73),"")</f>
        <v/>
      </c>
      <c r="Z73" s="94" t="str">
        <f>IF(AND($G73&gt;0,$H73&gt;0,$I73&gt;0,NOT(ISBLANK($O73))),_xlfn.NORM.INV(ABS(VLOOKUP($T$1,VLookups!$A$43:$B$44,2,FALSE)-Z$3),$N73,$R73),"")</f>
        <v/>
      </c>
      <c r="AA73" s="93" t="str">
        <f>IF(AND($G73&gt;0,$H73&gt;0,$I73&gt;0,NOT(ISBLANK($O73))),_xlfn.NORM.INV(ABS(VLOOKUP($T$1,VLookups!$A$43:$B$44,2,FALSE)-AA$3),$N73,$R73),"")</f>
        <v/>
      </c>
      <c r="AB73" s="5"/>
      <c r="AC73" s="168" t="str">
        <f t="shared" si="166"/>
        <v/>
      </c>
      <c r="AD73" s="49" t="str">
        <f t="shared" ref="AD73:AS88" si="179">IF(ISNONTEXT($AC73),AE73-$AC73,"")</f>
        <v/>
      </c>
      <c r="AE73" s="49" t="str">
        <f t="shared" si="179"/>
        <v/>
      </c>
      <c r="AF73" s="49" t="str">
        <f t="shared" si="179"/>
        <v/>
      </c>
      <c r="AG73" s="49" t="str">
        <f t="shared" si="179"/>
        <v/>
      </c>
      <c r="AH73" s="49" t="str">
        <f t="shared" si="179"/>
        <v/>
      </c>
      <c r="AI73" s="49" t="str">
        <f t="shared" si="179"/>
        <v/>
      </c>
      <c r="AJ73" s="49" t="str">
        <f t="shared" si="179"/>
        <v/>
      </c>
      <c r="AK73" s="49" t="str">
        <f t="shared" si="179"/>
        <v/>
      </c>
      <c r="AL73" s="49" t="str">
        <f t="shared" si="179"/>
        <v/>
      </c>
      <c r="AM73" s="49" t="str">
        <f t="shared" si="179"/>
        <v/>
      </c>
      <c r="AN73" s="49" t="str">
        <f t="shared" si="179"/>
        <v/>
      </c>
      <c r="AO73" s="49" t="str">
        <f t="shared" si="179"/>
        <v/>
      </c>
      <c r="AP73" s="49" t="str">
        <f t="shared" si="179"/>
        <v/>
      </c>
      <c r="AQ73" s="49" t="str">
        <f t="shared" si="179"/>
        <v/>
      </c>
      <c r="AR73" s="49" t="str">
        <f t="shared" si="179"/>
        <v/>
      </c>
      <c r="AS73" s="49" t="str">
        <f t="shared" si="179"/>
        <v/>
      </c>
      <c r="AT73" s="49" t="str">
        <f t="shared" si="173"/>
        <v/>
      </c>
      <c r="AU73" s="49" t="str">
        <f t="shared" si="173"/>
        <v/>
      </c>
      <c r="AV73" s="49" t="str">
        <f t="shared" si="173"/>
        <v/>
      </c>
      <c r="AW73" s="49" t="str">
        <f t="shared" si="173"/>
        <v/>
      </c>
      <c r="AX73" s="49" t="str">
        <f t="shared" si="173"/>
        <v/>
      </c>
      <c r="AY73" s="49" t="str">
        <f t="shared" si="173"/>
        <v/>
      </c>
      <c r="AZ73" s="49" t="str">
        <f t="shared" si="173"/>
        <v/>
      </c>
      <c r="BA73" s="49" t="str">
        <f t="shared" si="173"/>
        <v/>
      </c>
      <c r="BB73" s="49" t="str">
        <f t="shared" si="173"/>
        <v/>
      </c>
      <c r="BC73" s="49" t="str">
        <f t="shared" si="173"/>
        <v/>
      </c>
      <c r="BD73" s="49" t="str">
        <f t="shared" si="173"/>
        <v/>
      </c>
      <c r="BE73" s="49" t="str">
        <f t="shared" si="173"/>
        <v/>
      </c>
      <c r="BF73" s="49" t="str">
        <f t="shared" si="173"/>
        <v/>
      </c>
      <c r="BG73" s="49" t="str">
        <f t="shared" si="173"/>
        <v/>
      </c>
      <c r="BH73" s="49" t="str">
        <f t="shared" si="173"/>
        <v/>
      </c>
      <c r="BI73" s="49" t="str">
        <f t="shared" si="174"/>
        <v/>
      </c>
      <c r="BJ73" s="49" t="str">
        <f t="shared" si="174"/>
        <v/>
      </c>
      <c r="BK73" s="49" t="str">
        <f t="shared" si="174"/>
        <v/>
      </c>
      <c r="BL73" s="49" t="str">
        <f t="shared" si="174"/>
        <v/>
      </c>
      <c r="BM73" s="49" t="str">
        <f t="shared" si="174"/>
        <v/>
      </c>
      <c r="BN73" s="49" t="str">
        <f t="shared" si="174"/>
        <v/>
      </c>
      <c r="BO73" s="49" t="str">
        <f t="shared" si="174"/>
        <v/>
      </c>
      <c r="BP73" s="49" t="str">
        <f t="shared" si="174"/>
        <v/>
      </c>
      <c r="BQ73" s="49" t="str">
        <f t="shared" si="174"/>
        <v/>
      </c>
      <c r="BR73" s="49" t="str">
        <f t="shared" si="174"/>
        <v/>
      </c>
      <c r="BS73" s="49" t="str">
        <f t="shared" si="174"/>
        <v/>
      </c>
      <c r="BT73" s="49" t="str">
        <f t="shared" si="174"/>
        <v/>
      </c>
      <c r="BU73" s="49" t="str">
        <f t="shared" si="174"/>
        <v/>
      </c>
      <c r="BV73" s="49" t="str">
        <f t="shared" si="174"/>
        <v/>
      </c>
      <c r="BW73" s="49" t="str">
        <f t="shared" si="174"/>
        <v/>
      </c>
      <c r="BX73" s="49" t="str">
        <f t="shared" si="174"/>
        <v/>
      </c>
      <c r="BY73" s="49" t="str">
        <f t="shared" si="170"/>
        <v/>
      </c>
      <c r="BZ73" s="49" t="str">
        <f t="shared" si="170"/>
        <v/>
      </c>
      <c r="CA73" s="49" t="str">
        <f t="shared" si="170"/>
        <v/>
      </c>
      <c r="CB73" s="49" t="str">
        <f t="shared" si="170"/>
        <v/>
      </c>
      <c r="CC73" s="49" t="str">
        <f t="shared" si="170"/>
        <v/>
      </c>
      <c r="CD73" s="49" t="str">
        <f t="shared" si="170"/>
        <v/>
      </c>
      <c r="CE73" s="49" t="str">
        <f t="shared" si="170"/>
        <v/>
      </c>
      <c r="CF73" s="49" t="str">
        <f t="shared" si="170"/>
        <v/>
      </c>
      <c r="CG73" s="49" t="str">
        <f t="shared" si="170"/>
        <v/>
      </c>
      <c r="CH73" s="49" t="str">
        <f t="shared" si="170"/>
        <v/>
      </c>
      <c r="CI73" s="49" t="str">
        <f t="shared" si="170"/>
        <v/>
      </c>
      <c r="CJ73" s="49" t="str">
        <f t="shared" si="170"/>
        <v/>
      </c>
      <c r="CK73" s="49" t="str">
        <f t="shared" si="170"/>
        <v/>
      </c>
      <c r="CL73" s="49" t="str">
        <f t="shared" si="170"/>
        <v/>
      </c>
      <c r="CM73" s="49" t="str">
        <f t="shared" si="170"/>
        <v/>
      </c>
      <c r="CN73" s="49" t="str">
        <f t="shared" si="175"/>
        <v/>
      </c>
      <c r="CO73" s="49" t="str">
        <f t="shared" si="175"/>
        <v/>
      </c>
      <c r="CP73" s="49" t="str">
        <f t="shared" si="175"/>
        <v/>
      </c>
      <c r="CQ73" s="49" t="str">
        <f t="shared" si="175"/>
        <v/>
      </c>
      <c r="CR73" s="49" t="str">
        <f t="shared" si="175"/>
        <v/>
      </c>
      <c r="CS73" s="49" t="str">
        <f t="shared" si="175"/>
        <v/>
      </c>
      <c r="CT73" s="49" t="str">
        <f t="shared" si="175"/>
        <v/>
      </c>
      <c r="CU73" s="49" t="str">
        <f t="shared" si="175"/>
        <v/>
      </c>
      <c r="CV73" s="49" t="str">
        <f t="shared" si="175"/>
        <v/>
      </c>
      <c r="CW73" s="49" t="str">
        <f t="shared" si="175"/>
        <v/>
      </c>
      <c r="CX73" s="49" t="str">
        <f t="shared" si="175"/>
        <v/>
      </c>
      <c r="CY73" s="49" t="str">
        <f t="shared" si="175"/>
        <v/>
      </c>
      <c r="CZ73" s="49" t="str">
        <f t="shared" si="175"/>
        <v/>
      </c>
      <c r="DA73" s="49" t="str">
        <f t="shared" si="175"/>
        <v/>
      </c>
      <c r="DB73" s="49" t="str">
        <f t="shared" si="175"/>
        <v/>
      </c>
      <c r="DC73" s="49" t="str">
        <f t="shared" si="175"/>
        <v/>
      </c>
      <c r="DD73" s="49" t="str">
        <f t="shared" si="171"/>
        <v/>
      </c>
      <c r="DE73" s="49" t="str">
        <f t="shared" si="171"/>
        <v/>
      </c>
      <c r="DF73" s="49" t="str">
        <f t="shared" si="171"/>
        <v/>
      </c>
      <c r="DG73" s="49" t="str">
        <f t="shared" si="171"/>
        <v/>
      </c>
      <c r="DH73" s="49" t="str">
        <f t="shared" si="171"/>
        <v/>
      </c>
      <c r="DI73" s="49" t="str">
        <f t="shared" si="171"/>
        <v/>
      </c>
      <c r="DJ73" s="49" t="str">
        <f t="shared" si="171"/>
        <v/>
      </c>
      <c r="DK73" s="49" t="str">
        <f t="shared" si="171"/>
        <v/>
      </c>
      <c r="DL73" s="49" t="str">
        <f t="shared" si="171"/>
        <v/>
      </c>
      <c r="DM73" s="49" t="str">
        <f t="shared" si="171"/>
        <v/>
      </c>
      <c r="DN73" s="49" t="str">
        <f t="shared" si="171"/>
        <v/>
      </c>
      <c r="DO73" s="49" t="str">
        <f t="shared" si="171"/>
        <v/>
      </c>
      <c r="DP73" s="49" t="str">
        <f t="shared" si="171"/>
        <v/>
      </c>
      <c r="DQ73" s="49" t="str">
        <f t="shared" si="171"/>
        <v/>
      </c>
      <c r="DR73" s="49" t="str">
        <f t="shared" si="171"/>
        <v/>
      </c>
      <c r="DS73" s="49" t="str">
        <f t="shared" si="176"/>
        <v/>
      </c>
      <c r="DT73" s="49" t="str">
        <f t="shared" si="176"/>
        <v/>
      </c>
      <c r="DU73" s="49" t="str">
        <f t="shared" si="176"/>
        <v/>
      </c>
      <c r="DV73" s="49" t="str">
        <f t="shared" si="176"/>
        <v/>
      </c>
      <c r="DW73" s="49" t="str">
        <f t="shared" si="176"/>
        <v/>
      </c>
      <c r="DX73" s="49" t="str">
        <f t="shared" si="176"/>
        <v/>
      </c>
      <c r="DY73" s="49" t="str">
        <f t="shared" si="176"/>
        <v/>
      </c>
      <c r="DZ73" s="183" t="str">
        <f t="shared" si="167"/>
        <v/>
      </c>
      <c r="EA73" s="49" t="str">
        <f t="shared" si="169"/>
        <v/>
      </c>
      <c r="EB73" s="49" t="str">
        <f t="shared" si="169"/>
        <v/>
      </c>
      <c r="EC73" s="49" t="str">
        <f t="shared" si="169"/>
        <v/>
      </c>
      <c r="ED73" s="49" t="str">
        <f t="shared" si="169"/>
        <v/>
      </c>
      <c r="EE73" s="49" t="str">
        <f t="shared" si="169"/>
        <v/>
      </c>
      <c r="EF73" s="49" t="str">
        <f t="shared" si="169"/>
        <v/>
      </c>
      <c r="EG73" s="49" t="str">
        <f t="shared" si="169"/>
        <v/>
      </c>
      <c r="EH73" s="49" t="str">
        <f t="shared" si="169"/>
        <v/>
      </c>
      <c r="EI73" s="49" t="str">
        <f t="shared" si="169"/>
        <v/>
      </c>
      <c r="EJ73" s="49" t="str">
        <f t="shared" si="169"/>
        <v/>
      </c>
      <c r="EK73" s="49" t="str">
        <f t="shared" si="169"/>
        <v/>
      </c>
      <c r="EL73" s="49" t="str">
        <f t="shared" si="169"/>
        <v/>
      </c>
      <c r="EM73" s="49" t="str">
        <f t="shared" si="169"/>
        <v/>
      </c>
      <c r="EN73" s="49" t="str">
        <f t="shared" si="169"/>
        <v/>
      </c>
      <c r="EO73" s="49" t="str">
        <f t="shared" si="169"/>
        <v/>
      </c>
      <c r="EP73" s="49" t="str">
        <f t="shared" si="168"/>
        <v/>
      </c>
      <c r="EQ73" s="49" t="str">
        <f t="shared" si="168"/>
        <v/>
      </c>
      <c r="ER73" s="49" t="str">
        <f t="shared" si="168"/>
        <v/>
      </c>
      <c r="ES73" s="49" t="str">
        <f t="shared" si="168"/>
        <v/>
      </c>
      <c r="ET73" s="49" t="str">
        <f t="shared" si="177"/>
        <v/>
      </c>
      <c r="EU73" s="49" t="str">
        <f t="shared" si="177"/>
        <v/>
      </c>
      <c r="EV73" s="49" t="str">
        <f t="shared" si="177"/>
        <v/>
      </c>
      <c r="EW73" s="49" t="str">
        <f t="shared" si="177"/>
        <v/>
      </c>
      <c r="EX73" s="49" t="str">
        <f t="shared" si="177"/>
        <v/>
      </c>
      <c r="EY73" s="49" t="str">
        <f t="shared" si="177"/>
        <v/>
      </c>
      <c r="EZ73" s="49" t="str">
        <f t="shared" si="177"/>
        <v/>
      </c>
      <c r="FA73" s="49" t="str">
        <f t="shared" si="177"/>
        <v/>
      </c>
      <c r="FB73" s="49" t="str">
        <f t="shared" si="177"/>
        <v/>
      </c>
      <c r="FC73" s="49" t="str">
        <f t="shared" si="177"/>
        <v/>
      </c>
      <c r="FD73" s="49" t="str">
        <f t="shared" si="177"/>
        <v/>
      </c>
      <c r="FE73" s="49" t="str">
        <f t="shared" si="128"/>
        <v/>
      </c>
      <c r="FF73" s="49" t="str">
        <f t="shared" si="128"/>
        <v/>
      </c>
      <c r="FG73" s="49" t="str">
        <f t="shared" si="128"/>
        <v/>
      </c>
      <c r="FH73" s="49" t="str">
        <f t="shared" si="128"/>
        <v/>
      </c>
      <c r="FI73" s="49" t="str">
        <f t="shared" si="128"/>
        <v/>
      </c>
      <c r="FJ73" s="49" t="str">
        <f t="shared" si="128"/>
        <v/>
      </c>
      <c r="FK73" s="49" t="str">
        <f t="shared" si="128"/>
        <v/>
      </c>
      <c r="FL73" s="49" t="str">
        <f t="shared" si="128"/>
        <v/>
      </c>
      <c r="FM73" s="49" t="str">
        <f t="shared" si="128"/>
        <v/>
      </c>
      <c r="FN73" s="49" t="str">
        <f t="shared" si="128"/>
        <v/>
      </c>
      <c r="FO73" s="49" t="str">
        <f t="shared" si="128"/>
        <v/>
      </c>
      <c r="FP73" s="49" t="str">
        <f t="shared" si="128"/>
        <v/>
      </c>
      <c r="FQ73" s="49" t="str">
        <f t="shared" si="128"/>
        <v/>
      </c>
      <c r="FR73" s="49" t="str">
        <f t="shared" si="128"/>
        <v/>
      </c>
      <c r="FS73" s="49" t="str">
        <f t="shared" si="128"/>
        <v/>
      </c>
      <c r="FT73" s="49" t="str">
        <f t="shared" si="128"/>
        <v/>
      </c>
      <c r="FU73" s="49" t="str">
        <f t="shared" si="178"/>
        <v/>
      </c>
      <c r="FV73" s="49" t="str">
        <f t="shared" si="152"/>
        <v/>
      </c>
      <c r="FW73" s="49" t="str">
        <f t="shared" si="152"/>
        <v/>
      </c>
      <c r="FX73" s="49" t="str">
        <f t="shared" si="152"/>
        <v/>
      </c>
      <c r="FY73" s="49" t="str">
        <f t="shared" si="152"/>
        <v/>
      </c>
      <c r="FZ73" s="49" t="str">
        <f t="shared" si="152"/>
        <v/>
      </c>
      <c r="GA73" s="49" t="str">
        <f t="shared" si="152"/>
        <v/>
      </c>
      <c r="GB73" s="49" t="str">
        <f t="shared" si="152"/>
        <v/>
      </c>
      <c r="GC73" s="49" t="str">
        <f t="shared" si="139"/>
        <v/>
      </c>
      <c r="GD73" s="49" t="str">
        <f t="shared" si="139"/>
        <v/>
      </c>
      <c r="GE73" s="49" t="str">
        <f t="shared" si="139"/>
        <v/>
      </c>
      <c r="GF73" s="49" t="str">
        <f t="shared" si="139"/>
        <v/>
      </c>
      <c r="GG73" s="49" t="str">
        <f t="shared" si="139"/>
        <v/>
      </c>
      <c r="GH73" s="49" t="str">
        <f t="shared" si="139"/>
        <v/>
      </c>
      <c r="GI73" s="49" t="str">
        <f t="shared" si="139"/>
        <v/>
      </c>
      <c r="GJ73" s="49" t="str">
        <f t="shared" si="139"/>
        <v/>
      </c>
      <c r="GK73" s="49" t="str">
        <f t="shared" si="139"/>
        <v/>
      </c>
      <c r="GL73" s="49" t="str">
        <f t="shared" si="139"/>
        <v/>
      </c>
      <c r="GM73" s="49" t="str">
        <f t="shared" si="139"/>
        <v/>
      </c>
      <c r="GN73" s="49" t="str">
        <f t="shared" si="139"/>
        <v/>
      </c>
      <c r="GO73" s="49" t="str">
        <f t="shared" si="139"/>
        <v/>
      </c>
      <c r="GP73" s="49" t="str">
        <f t="shared" si="139"/>
        <v/>
      </c>
      <c r="GQ73" s="49" t="str">
        <f t="shared" si="139"/>
        <v/>
      </c>
      <c r="GR73" s="49" t="str">
        <f t="shared" si="139"/>
        <v/>
      </c>
      <c r="GS73" s="49" t="str">
        <f t="shared" si="140"/>
        <v/>
      </c>
      <c r="GT73" s="49" t="str">
        <f t="shared" si="140"/>
        <v/>
      </c>
      <c r="GU73" s="49" t="str">
        <f t="shared" si="140"/>
        <v/>
      </c>
      <c r="GV73" s="49" t="str">
        <f t="shared" si="140"/>
        <v/>
      </c>
      <c r="GW73" s="49" t="str">
        <f t="shared" si="140"/>
        <v/>
      </c>
      <c r="GX73" s="49" t="str">
        <f t="shared" si="140"/>
        <v/>
      </c>
      <c r="GY73" s="49" t="str">
        <f t="shared" si="140"/>
        <v/>
      </c>
      <c r="GZ73" s="49" t="str">
        <f t="shared" si="140"/>
        <v/>
      </c>
      <c r="HA73" s="49" t="str">
        <f t="shared" si="140"/>
        <v/>
      </c>
      <c r="HB73" s="49" t="str">
        <f t="shared" si="140"/>
        <v/>
      </c>
      <c r="HC73" s="49" t="str">
        <f t="shared" si="140"/>
        <v/>
      </c>
      <c r="HD73" s="49" t="str">
        <f t="shared" si="140"/>
        <v/>
      </c>
      <c r="HE73" s="49" t="str">
        <f t="shared" si="140"/>
        <v/>
      </c>
      <c r="HF73" s="49" t="str">
        <f t="shared" si="140"/>
        <v/>
      </c>
      <c r="HG73" s="49" t="str">
        <f t="shared" si="140"/>
        <v/>
      </c>
      <c r="HH73" s="49" t="str">
        <f t="shared" si="140"/>
        <v/>
      </c>
      <c r="HI73" s="49" t="str">
        <f t="shared" si="141"/>
        <v/>
      </c>
      <c r="HJ73" s="49" t="str">
        <f t="shared" si="141"/>
        <v/>
      </c>
      <c r="HK73" s="49" t="str">
        <f t="shared" si="141"/>
        <v/>
      </c>
      <c r="HL73" s="49" t="str">
        <f t="shared" si="141"/>
        <v/>
      </c>
      <c r="HM73" s="49" t="str">
        <f t="shared" si="111"/>
        <v/>
      </c>
      <c r="HN73" s="49" t="str">
        <f t="shared" si="111"/>
        <v/>
      </c>
      <c r="HO73" s="49" t="str">
        <f t="shared" si="111"/>
        <v/>
      </c>
      <c r="HP73" s="49" t="str">
        <f t="shared" si="77"/>
        <v/>
      </c>
      <c r="HQ73" s="49" t="str">
        <f t="shared" si="77"/>
        <v/>
      </c>
      <c r="HR73" s="49" t="str">
        <f t="shared" si="46"/>
        <v/>
      </c>
      <c r="HS73" s="49" t="str">
        <f t="shared" si="46"/>
        <v/>
      </c>
      <c r="HT73" s="49" t="str">
        <f t="shared" si="46"/>
        <v/>
      </c>
      <c r="HU73" s="49" t="str">
        <f t="shared" si="46"/>
        <v/>
      </c>
      <c r="HV73" s="49" t="str">
        <f t="shared" si="142"/>
        <v/>
      </c>
      <c r="HW73" s="169" t="e">
        <f t="shared" si="106"/>
        <v>#N/A</v>
      </c>
      <c r="HX73" s="169" t="e">
        <f t="shared" si="106"/>
        <v>#N/A</v>
      </c>
      <c r="HY73" s="169" t="e">
        <f t="shared" si="106"/>
        <v>#N/A</v>
      </c>
      <c r="HZ73" s="169" t="e">
        <f t="shared" si="106"/>
        <v>#N/A</v>
      </c>
      <c r="IA73" s="169" t="e">
        <f t="shared" si="138"/>
        <v>#N/A</v>
      </c>
      <c r="IB73" s="169" t="e">
        <f t="shared" si="138"/>
        <v>#N/A</v>
      </c>
      <c r="IC73" s="169" t="e">
        <f t="shared" si="138"/>
        <v>#N/A</v>
      </c>
      <c r="ID73" s="169" t="e">
        <f t="shared" si="138"/>
        <v>#N/A</v>
      </c>
      <c r="IE73" s="169" t="e">
        <f t="shared" si="138"/>
        <v>#N/A</v>
      </c>
      <c r="IF73" s="169" t="e">
        <f t="shared" si="138"/>
        <v>#N/A</v>
      </c>
      <c r="IG73" s="169" t="e">
        <f t="shared" si="138"/>
        <v>#N/A</v>
      </c>
      <c r="IH73" s="169" t="e">
        <f t="shared" si="138"/>
        <v>#N/A</v>
      </c>
      <c r="II73" s="169" t="e">
        <f t="shared" si="138"/>
        <v>#N/A</v>
      </c>
      <c r="IJ73" s="169" t="e">
        <f t="shared" si="138"/>
        <v>#N/A</v>
      </c>
      <c r="IK73" s="169" t="e">
        <f t="shared" si="138"/>
        <v>#N/A</v>
      </c>
      <c r="IL73" s="169" t="e">
        <f t="shared" si="138"/>
        <v>#N/A</v>
      </c>
      <c r="IM73" s="169" t="e">
        <f t="shared" si="138"/>
        <v>#N/A</v>
      </c>
      <c r="IN73" s="169" t="e">
        <f t="shared" si="138"/>
        <v>#N/A</v>
      </c>
      <c r="IO73" s="169" t="e">
        <f t="shared" si="138"/>
        <v>#N/A</v>
      </c>
      <c r="IP73" s="169" t="e">
        <f t="shared" si="143"/>
        <v>#N/A</v>
      </c>
      <c r="IQ73" s="169" t="e">
        <f t="shared" si="143"/>
        <v>#N/A</v>
      </c>
      <c r="IR73" s="169" t="e">
        <f t="shared" si="143"/>
        <v>#N/A</v>
      </c>
      <c r="IS73" s="169" t="e">
        <f t="shared" si="143"/>
        <v>#N/A</v>
      </c>
      <c r="IT73" s="169" t="e">
        <f t="shared" si="143"/>
        <v>#N/A</v>
      </c>
      <c r="IU73" s="169" t="e">
        <f t="shared" si="143"/>
        <v>#N/A</v>
      </c>
      <c r="IV73" s="169" t="e">
        <f t="shared" si="143"/>
        <v>#N/A</v>
      </c>
      <c r="IW73" s="169" t="e">
        <f t="shared" si="143"/>
        <v>#N/A</v>
      </c>
      <c r="IX73" s="169" t="e">
        <f t="shared" si="143"/>
        <v>#N/A</v>
      </c>
      <c r="IY73" s="169" t="e">
        <f t="shared" si="143"/>
        <v>#N/A</v>
      </c>
      <c r="IZ73" s="169" t="e">
        <f t="shared" si="143"/>
        <v>#N/A</v>
      </c>
      <c r="JA73" s="169" t="e">
        <f t="shared" si="143"/>
        <v>#N/A</v>
      </c>
      <c r="JB73" s="169" t="e">
        <f t="shared" si="143"/>
        <v>#N/A</v>
      </c>
      <c r="JC73" s="169" t="e">
        <f t="shared" si="143"/>
        <v>#N/A</v>
      </c>
      <c r="JD73" s="169" t="e">
        <f t="shared" si="143"/>
        <v>#N/A</v>
      </c>
      <c r="JE73" s="169" t="e">
        <f t="shared" si="153"/>
        <v>#N/A</v>
      </c>
      <c r="JF73" s="169" t="e">
        <f t="shared" si="153"/>
        <v>#N/A</v>
      </c>
      <c r="JG73" s="169" t="e">
        <f t="shared" si="153"/>
        <v>#N/A</v>
      </c>
      <c r="JH73" s="169" t="e">
        <f t="shared" si="153"/>
        <v>#N/A</v>
      </c>
      <c r="JI73" s="169" t="e">
        <f t="shared" si="153"/>
        <v>#N/A</v>
      </c>
      <c r="JJ73" s="169" t="e">
        <f t="shared" si="153"/>
        <v>#N/A</v>
      </c>
      <c r="JK73" s="169" t="e">
        <f t="shared" si="153"/>
        <v>#N/A</v>
      </c>
      <c r="JL73" s="169" t="e">
        <f t="shared" si="153"/>
        <v>#N/A</v>
      </c>
      <c r="JM73" s="169" t="e">
        <f t="shared" si="153"/>
        <v>#N/A</v>
      </c>
      <c r="JN73" s="169" t="e">
        <f t="shared" si="153"/>
        <v>#N/A</v>
      </c>
      <c r="JO73" s="169" t="e">
        <f t="shared" si="153"/>
        <v>#N/A</v>
      </c>
      <c r="JP73" s="169" t="e">
        <f t="shared" si="153"/>
        <v>#N/A</v>
      </c>
      <c r="JQ73" s="169" t="e">
        <f t="shared" si="153"/>
        <v>#N/A</v>
      </c>
      <c r="JR73" s="169" t="e">
        <f t="shared" si="153"/>
        <v>#N/A</v>
      </c>
      <c r="JS73" s="169" t="e">
        <f t="shared" si="153"/>
        <v>#N/A</v>
      </c>
      <c r="JT73" s="169" t="e">
        <f t="shared" si="144"/>
        <v>#N/A</v>
      </c>
      <c r="JU73" s="169" t="e">
        <f t="shared" si="144"/>
        <v>#N/A</v>
      </c>
      <c r="JV73" s="169" t="e">
        <f t="shared" si="144"/>
        <v>#N/A</v>
      </c>
      <c r="JW73" s="169" t="e">
        <f t="shared" si="144"/>
        <v>#N/A</v>
      </c>
      <c r="JX73" s="169" t="e">
        <f t="shared" si="144"/>
        <v>#N/A</v>
      </c>
      <c r="JY73" s="169" t="e">
        <f t="shared" si="144"/>
        <v>#N/A</v>
      </c>
      <c r="JZ73" s="169" t="e">
        <f t="shared" si="144"/>
        <v>#N/A</v>
      </c>
      <c r="KA73" s="169" t="e">
        <f t="shared" si="144"/>
        <v>#N/A</v>
      </c>
      <c r="KB73" s="169" t="e">
        <f t="shared" si="144"/>
        <v>#N/A</v>
      </c>
      <c r="KC73" s="169" t="e">
        <f t="shared" si="144"/>
        <v>#N/A</v>
      </c>
      <c r="KD73" s="169" t="e">
        <f t="shared" si="144"/>
        <v>#N/A</v>
      </c>
      <c r="KE73" s="169" t="e">
        <f t="shared" si="144"/>
        <v>#N/A</v>
      </c>
      <c r="KF73" s="169" t="e">
        <f t="shared" si="144"/>
        <v>#N/A</v>
      </c>
      <c r="KG73" s="169" t="e">
        <f t="shared" si="144"/>
        <v>#N/A</v>
      </c>
      <c r="KH73" s="169" t="e">
        <f t="shared" si="144"/>
        <v>#N/A</v>
      </c>
      <c r="KI73" s="169" t="e">
        <f t="shared" si="144"/>
        <v>#N/A</v>
      </c>
      <c r="KJ73" s="169" t="e">
        <f t="shared" si="154"/>
        <v>#N/A</v>
      </c>
      <c r="KK73" s="169" t="e">
        <f t="shared" si="154"/>
        <v>#N/A</v>
      </c>
      <c r="KL73" s="169" t="e">
        <f t="shared" si="154"/>
        <v>#N/A</v>
      </c>
      <c r="KM73" s="169" t="e">
        <f t="shared" si="154"/>
        <v>#N/A</v>
      </c>
      <c r="KN73" s="169" t="e">
        <f t="shared" si="154"/>
        <v>#N/A</v>
      </c>
      <c r="KO73" s="169" t="e">
        <f t="shared" si="154"/>
        <v>#N/A</v>
      </c>
      <c r="KP73" s="169" t="e">
        <f t="shared" si="154"/>
        <v>#N/A</v>
      </c>
      <c r="KQ73" s="169" t="e">
        <f t="shared" si="154"/>
        <v>#N/A</v>
      </c>
      <c r="KR73" s="169" t="e">
        <f t="shared" si="154"/>
        <v>#N/A</v>
      </c>
      <c r="KS73" s="169" t="e">
        <f t="shared" si="154"/>
        <v>#N/A</v>
      </c>
      <c r="KT73" s="169" t="e">
        <f t="shared" si="154"/>
        <v>#N/A</v>
      </c>
      <c r="KU73" s="169" t="e">
        <f t="shared" si="154"/>
        <v>#N/A</v>
      </c>
      <c r="KV73" s="169" t="e">
        <f t="shared" si="154"/>
        <v>#N/A</v>
      </c>
      <c r="KW73" s="169" t="e">
        <f t="shared" si="154"/>
        <v>#N/A</v>
      </c>
      <c r="KX73" s="169" t="e">
        <f t="shared" si="154"/>
        <v>#N/A</v>
      </c>
      <c r="KY73" s="169" t="e">
        <f t="shared" si="154"/>
        <v>#N/A</v>
      </c>
      <c r="KZ73" s="169" t="e">
        <f t="shared" si="145"/>
        <v>#N/A</v>
      </c>
      <c r="LA73" s="169" t="e">
        <f t="shared" si="145"/>
        <v>#N/A</v>
      </c>
      <c r="LB73" s="169" t="e">
        <f t="shared" si="145"/>
        <v>#N/A</v>
      </c>
      <c r="LC73" s="169" t="e">
        <f t="shared" si="145"/>
        <v>#N/A</v>
      </c>
      <c r="LD73" s="169" t="e">
        <f t="shared" si="145"/>
        <v>#N/A</v>
      </c>
      <c r="LE73" s="169" t="e">
        <f t="shared" si="145"/>
        <v>#N/A</v>
      </c>
      <c r="LF73" s="169" t="e">
        <f t="shared" si="145"/>
        <v>#N/A</v>
      </c>
      <c r="LG73" s="169" t="e">
        <f t="shared" si="145"/>
        <v>#N/A</v>
      </c>
      <c r="LH73" s="169" t="e">
        <f t="shared" si="145"/>
        <v>#N/A</v>
      </c>
      <c r="LI73" s="169" t="e">
        <f t="shared" si="145"/>
        <v>#N/A</v>
      </c>
      <c r="LJ73" s="169" t="e">
        <f t="shared" si="145"/>
        <v>#N/A</v>
      </c>
      <c r="LK73" s="169" t="e">
        <f t="shared" si="145"/>
        <v>#N/A</v>
      </c>
      <c r="LL73" s="169" t="e">
        <f t="shared" si="145"/>
        <v>#N/A</v>
      </c>
      <c r="LM73" s="169" t="e">
        <f t="shared" si="145"/>
        <v>#N/A</v>
      </c>
      <c r="LN73" s="169" t="e">
        <f t="shared" si="145"/>
        <v>#N/A</v>
      </c>
      <c r="LO73" s="169" t="e">
        <f t="shared" si="155"/>
        <v>#N/A</v>
      </c>
      <c r="LP73" s="169" t="e">
        <f t="shared" si="155"/>
        <v>#N/A</v>
      </c>
      <c r="LQ73" s="169" t="e">
        <f t="shared" si="156"/>
        <v>#N/A</v>
      </c>
      <c r="LR73" s="169" t="e">
        <f t="shared" si="156"/>
        <v>#N/A</v>
      </c>
      <c r="LS73" s="169" t="e">
        <f t="shared" si="156"/>
        <v>#N/A</v>
      </c>
      <c r="LT73" s="169" t="e">
        <f t="shared" si="156"/>
        <v>#N/A</v>
      </c>
      <c r="LU73" s="169" t="e">
        <f t="shared" si="156"/>
        <v>#N/A</v>
      </c>
      <c r="LV73" s="169" t="e">
        <f t="shared" si="156"/>
        <v>#N/A</v>
      </c>
      <c r="LW73" s="169" t="e">
        <f t="shared" si="156"/>
        <v>#N/A</v>
      </c>
      <c r="LX73" s="169" t="e">
        <f t="shared" si="156"/>
        <v>#N/A</v>
      </c>
      <c r="LY73" s="169" t="e">
        <f t="shared" si="156"/>
        <v>#N/A</v>
      </c>
      <c r="LZ73" s="169" t="e">
        <f t="shared" si="156"/>
        <v>#N/A</v>
      </c>
      <c r="MA73" s="169" t="e">
        <f t="shared" si="156"/>
        <v>#N/A</v>
      </c>
      <c r="MB73" s="169" t="e">
        <f t="shared" si="156"/>
        <v>#N/A</v>
      </c>
      <c r="MC73" s="169" t="e">
        <f t="shared" si="156"/>
        <v>#N/A</v>
      </c>
      <c r="MD73" s="169" t="e">
        <f t="shared" si="156"/>
        <v>#N/A</v>
      </c>
      <c r="ME73" s="169" t="e">
        <f t="shared" si="156"/>
        <v>#N/A</v>
      </c>
      <c r="MF73" s="169" t="e">
        <f t="shared" si="146"/>
        <v>#N/A</v>
      </c>
      <c r="MG73" s="169" t="e">
        <f t="shared" si="146"/>
        <v>#N/A</v>
      </c>
      <c r="MH73" s="169" t="e">
        <f t="shared" si="146"/>
        <v>#N/A</v>
      </c>
      <c r="MI73" s="169" t="e">
        <f t="shared" si="146"/>
        <v>#N/A</v>
      </c>
      <c r="MJ73" s="169" t="e">
        <f t="shared" si="146"/>
        <v>#N/A</v>
      </c>
      <c r="MK73" s="169" t="e">
        <f t="shared" si="146"/>
        <v>#N/A</v>
      </c>
      <c r="ML73" s="169" t="e">
        <f t="shared" si="146"/>
        <v>#N/A</v>
      </c>
      <c r="MM73" s="169" t="e">
        <f t="shared" si="146"/>
        <v>#N/A</v>
      </c>
      <c r="MN73" s="169" t="e">
        <f t="shared" si="146"/>
        <v>#N/A</v>
      </c>
      <c r="MO73" s="169" t="e">
        <f t="shared" si="146"/>
        <v>#N/A</v>
      </c>
      <c r="MP73" s="169" t="e">
        <f t="shared" si="146"/>
        <v>#N/A</v>
      </c>
      <c r="MQ73" s="169" t="e">
        <f t="shared" si="146"/>
        <v>#N/A</v>
      </c>
      <c r="MR73" s="169" t="e">
        <f t="shared" si="146"/>
        <v>#N/A</v>
      </c>
      <c r="MS73" s="169" t="e">
        <f t="shared" si="146"/>
        <v>#N/A</v>
      </c>
      <c r="MT73" s="169" t="e">
        <f t="shared" si="146"/>
        <v>#N/A</v>
      </c>
      <c r="MU73" s="169" t="e">
        <f t="shared" si="146"/>
        <v>#N/A</v>
      </c>
      <c r="MV73" s="169" t="e">
        <f t="shared" si="157"/>
        <v>#N/A</v>
      </c>
      <c r="MW73" s="169" t="e">
        <f t="shared" si="157"/>
        <v>#N/A</v>
      </c>
      <c r="MX73" s="169" t="e">
        <f t="shared" si="157"/>
        <v>#N/A</v>
      </c>
      <c r="MY73" s="169" t="e">
        <f t="shared" si="157"/>
        <v>#N/A</v>
      </c>
      <c r="MZ73" s="169" t="e">
        <f t="shared" si="157"/>
        <v>#N/A</v>
      </c>
      <c r="NA73" s="169" t="e">
        <f t="shared" si="157"/>
        <v>#N/A</v>
      </c>
      <c r="NB73" s="169" t="e">
        <f t="shared" si="157"/>
        <v>#N/A</v>
      </c>
      <c r="NC73" s="169" t="e">
        <f t="shared" si="157"/>
        <v>#N/A</v>
      </c>
      <c r="ND73" s="169" t="e">
        <f t="shared" si="157"/>
        <v>#N/A</v>
      </c>
      <c r="NE73" s="169" t="e">
        <f t="shared" si="157"/>
        <v>#N/A</v>
      </c>
      <c r="NF73" s="169" t="e">
        <f t="shared" si="157"/>
        <v>#N/A</v>
      </c>
      <c r="NG73" s="169" t="e">
        <f t="shared" si="157"/>
        <v>#N/A</v>
      </c>
      <c r="NH73" s="169" t="e">
        <f t="shared" si="157"/>
        <v>#N/A</v>
      </c>
      <c r="NI73" s="169" t="e">
        <f t="shared" si="157"/>
        <v>#N/A</v>
      </c>
      <c r="NJ73" s="169" t="e">
        <f t="shared" si="157"/>
        <v>#N/A</v>
      </c>
      <c r="NK73" s="169" t="e">
        <f t="shared" si="157"/>
        <v>#N/A</v>
      </c>
      <c r="NL73" s="169" t="e">
        <f t="shared" si="147"/>
        <v>#N/A</v>
      </c>
      <c r="NM73" s="169" t="e">
        <f t="shared" si="147"/>
        <v>#N/A</v>
      </c>
      <c r="NN73" s="169" t="e">
        <f t="shared" si="147"/>
        <v>#N/A</v>
      </c>
      <c r="NO73" s="169" t="e">
        <f t="shared" si="147"/>
        <v>#N/A</v>
      </c>
      <c r="NP73" s="169" t="e">
        <f t="shared" si="147"/>
        <v>#N/A</v>
      </c>
      <c r="NQ73" s="169" t="e">
        <f t="shared" si="147"/>
        <v>#N/A</v>
      </c>
      <c r="NR73" s="169" t="e">
        <f t="shared" si="147"/>
        <v>#N/A</v>
      </c>
      <c r="NS73" s="169" t="e">
        <f t="shared" si="147"/>
        <v>#N/A</v>
      </c>
      <c r="NT73" s="169" t="e">
        <f t="shared" si="147"/>
        <v>#N/A</v>
      </c>
      <c r="NU73" s="169" t="e">
        <f t="shared" si="147"/>
        <v>#N/A</v>
      </c>
      <c r="NV73" s="169" t="e">
        <f t="shared" si="147"/>
        <v>#N/A</v>
      </c>
      <c r="NW73" s="169" t="e">
        <f t="shared" si="147"/>
        <v>#N/A</v>
      </c>
      <c r="NX73" s="169" t="e">
        <f t="shared" si="147"/>
        <v>#N/A</v>
      </c>
      <c r="NY73" s="169" t="e">
        <f t="shared" si="147"/>
        <v>#N/A</v>
      </c>
      <c r="NZ73" s="169" t="e">
        <f t="shared" si="147"/>
        <v>#N/A</v>
      </c>
      <c r="OA73" s="169" t="e">
        <f t="shared" si="158"/>
        <v>#N/A</v>
      </c>
      <c r="OB73" s="169" t="e">
        <f t="shared" si="158"/>
        <v>#N/A</v>
      </c>
      <c r="OC73" s="169" t="e">
        <f t="shared" si="159"/>
        <v>#N/A</v>
      </c>
      <c r="OD73" s="169" t="e">
        <f t="shared" si="159"/>
        <v>#N/A</v>
      </c>
      <c r="OE73" s="169" t="e">
        <f t="shared" si="159"/>
        <v>#N/A</v>
      </c>
      <c r="OF73" s="169" t="e">
        <f t="shared" si="159"/>
        <v>#N/A</v>
      </c>
      <c r="OG73" s="169" t="e">
        <f t="shared" si="159"/>
        <v>#N/A</v>
      </c>
      <c r="OH73" s="169" t="e">
        <f t="shared" si="159"/>
        <v>#N/A</v>
      </c>
      <c r="OI73" s="169" t="e">
        <f t="shared" si="159"/>
        <v>#N/A</v>
      </c>
      <c r="OJ73" s="169" t="e">
        <f t="shared" si="159"/>
        <v>#N/A</v>
      </c>
      <c r="OK73" s="169" t="e">
        <f t="shared" si="159"/>
        <v>#N/A</v>
      </c>
      <c r="OL73" s="169" t="e">
        <f t="shared" si="159"/>
        <v>#N/A</v>
      </c>
      <c r="OM73" s="169" t="e">
        <f t="shared" si="159"/>
        <v>#N/A</v>
      </c>
      <c r="ON73" s="169" t="e">
        <f t="shared" si="159"/>
        <v>#N/A</v>
      </c>
      <c r="OO73" s="169" t="e">
        <f t="shared" si="159"/>
        <v>#N/A</v>
      </c>
      <c r="OP73" s="169" t="e">
        <f t="shared" si="159"/>
        <v>#N/A</v>
      </c>
      <c r="OQ73" s="169" t="e">
        <f t="shared" si="159"/>
        <v>#N/A</v>
      </c>
      <c r="OR73" s="169" t="e">
        <f t="shared" si="148"/>
        <v>#N/A</v>
      </c>
      <c r="OS73" s="169" t="e">
        <f t="shared" si="148"/>
        <v>#N/A</v>
      </c>
      <c r="OT73" s="169" t="e">
        <f t="shared" si="148"/>
        <v>#N/A</v>
      </c>
      <c r="OU73" s="169" t="e">
        <f t="shared" si="148"/>
        <v>#N/A</v>
      </c>
      <c r="OV73" s="169" t="e">
        <f t="shared" si="148"/>
        <v>#N/A</v>
      </c>
      <c r="OW73" s="169" t="e">
        <f t="shared" si="148"/>
        <v>#N/A</v>
      </c>
      <c r="OX73" s="169" t="e">
        <f t="shared" si="148"/>
        <v>#N/A</v>
      </c>
      <c r="OY73" s="169" t="e">
        <f t="shared" si="148"/>
        <v>#N/A</v>
      </c>
      <c r="OZ73" s="169" t="e">
        <f t="shared" si="148"/>
        <v>#N/A</v>
      </c>
      <c r="PA73" s="169" t="e">
        <f t="shared" si="148"/>
        <v>#N/A</v>
      </c>
      <c r="PB73" s="169" t="e">
        <f t="shared" si="148"/>
        <v>#N/A</v>
      </c>
      <c r="PC73" s="169" t="e">
        <f t="shared" si="148"/>
        <v>#N/A</v>
      </c>
      <c r="PD73" s="169" t="e">
        <f t="shared" si="148"/>
        <v>#N/A</v>
      </c>
      <c r="PE73" s="169" t="e">
        <f t="shared" si="148"/>
        <v>#N/A</v>
      </c>
      <c r="PF73" s="169" t="e">
        <f t="shared" si="148"/>
        <v>#N/A</v>
      </c>
      <c r="PG73" s="169" t="e">
        <f t="shared" si="148"/>
        <v>#N/A</v>
      </c>
      <c r="PH73" s="169" t="e">
        <f t="shared" si="160"/>
        <v>#N/A</v>
      </c>
      <c r="PI73" s="169" t="e">
        <f t="shared" si="160"/>
        <v>#N/A</v>
      </c>
      <c r="PJ73" s="169" t="e">
        <f t="shared" si="160"/>
        <v>#N/A</v>
      </c>
      <c r="PK73" s="169" t="e">
        <f t="shared" si="160"/>
        <v>#N/A</v>
      </c>
      <c r="PL73" s="169" t="e">
        <f t="shared" si="160"/>
        <v>#N/A</v>
      </c>
      <c r="PM73" s="169" t="e">
        <f t="shared" si="160"/>
        <v>#N/A</v>
      </c>
      <c r="PN73" s="169" t="e">
        <f t="shared" si="160"/>
        <v>#N/A</v>
      </c>
      <c r="PO73" s="169" t="e">
        <f t="shared" si="160"/>
        <v>#N/A</v>
      </c>
    </row>
    <row r="74" spans="1:431" hidden="1" x14ac:dyDescent="0.75">
      <c r="A74" s="390"/>
      <c r="B74" s="396" t="str">
        <f>IF($R74="","",ROUND(_xlfn.NORM.INV(ABS(VLOOKUP($T$1,VLookups!$A$43:$B$44,2,FALSE)-B$2),$N74,$R74),0))</f>
        <v/>
      </c>
      <c r="C74" s="403" t="str">
        <f t="shared" si="161"/>
        <v/>
      </c>
      <c r="D74" s="404" t="str">
        <f t="shared" si="162"/>
        <v/>
      </c>
      <c r="E74" s="109"/>
      <c r="F74" s="117"/>
      <c r="G74" s="122" t="str">
        <f t="shared" si="163"/>
        <v/>
      </c>
      <c r="H74" s="95"/>
      <c r="I74" s="122" t="str">
        <f t="shared" si="164"/>
        <v/>
      </c>
      <c r="J74" s="117"/>
      <c r="K74" s="110"/>
      <c r="L74" s="124" t="str">
        <f t="shared" si="149"/>
        <v/>
      </c>
      <c r="M74" s="124" t="str">
        <f t="shared" si="150"/>
        <v/>
      </c>
      <c r="N74" s="73" t="str">
        <f t="shared" si="165"/>
        <v/>
      </c>
      <c r="O74" s="23"/>
      <c r="P74" s="57"/>
      <c r="Q74" s="280"/>
      <c r="R74" s="74" t="str">
        <f>IF(AND(G74&gt;0,H74&gt;0,I74&gt;0),IF(ISBLANK(Q74),IF(ISBLANK(O74),"",(I74-G74)*VLOOKUP(O74,VLookups!$A$4:$B$13,2,FALSE)),Q74),"")</f>
        <v/>
      </c>
      <c r="S74" s="75" t="str">
        <f t="shared" si="151"/>
        <v/>
      </c>
      <c r="T74" s="95"/>
      <c r="U74" s="270" t="str">
        <f>IF(AND(T74&gt;0,H74&gt;0,NOT(R74="")),ABS(VLOOKUP($T$1,VLookups!$A$43:$B$44,2,FALSE)-_xlfn.NORM.DIST(T74,N74,R74,TRUE)),"")</f>
        <v/>
      </c>
      <c r="V74" s="94" t="str">
        <f>IF(AND($G74&gt;0,$H74&gt;0,$I74&gt;0,NOT(ISBLANK($O74))),_xlfn.NORM.INV(ABS(VLOOKUP($T$1,VLookups!$A$43:$B$44,2,FALSE)-V$3),$N74,$R74),"")</f>
        <v/>
      </c>
      <c r="W74" s="93" t="str">
        <f>IF(AND($G74&gt;0,$H74&gt;0,$I74&gt;0,NOT(ISBLANK($O74))),_xlfn.NORM.INV(ABS(VLOOKUP($T$1,VLookups!$A$43:$B$44,2,FALSE)-W$3),$N74,$R74),"")</f>
        <v/>
      </c>
      <c r="X74" s="94" t="str">
        <f>IF(AND($G74&gt;0,$H74&gt;0,$I74&gt;0,NOT(ISBLANK($O74))),_xlfn.NORM.INV(ABS(VLOOKUP($T$1,VLookups!$A$43:$B$44,2,FALSE)-X$3),$N74,$R74),"")</f>
        <v/>
      </c>
      <c r="Y74" s="93" t="str">
        <f>IF(AND($G74&gt;0,$H74&gt;0,$I74&gt;0,NOT(ISBLANK($O74))),_xlfn.NORM.INV(ABS(VLOOKUP($T$1,VLookups!$A$43:$B$44,2,FALSE)-Y$3),$N74,$R74),"")</f>
        <v/>
      </c>
      <c r="Z74" s="94" t="str">
        <f>IF(AND($G74&gt;0,$H74&gt;0,$I74&gt;0,NOT(ISBLANK($O74))),_xlfn.NORM.INV(ABS(VLOOKUP($T$1,VLookups!$A$43:$B$44,2,FALSE)-Z$3),$N74,$R74),"")</f>
        <v/>
      </c>
      <c r="AA74" s="93" t="str">
        <f>IF(AND($G74&gt;0,$H74&gt;0,$I74&gt;0,NOT(ISBLANK($O74))),_xlfn.NORM.INV(ABS(VLOOKUP($T$1,VLookups!$A$43:$B$44,2,FALSE)-AA$3),$N74,$R74),"")</f>
        <v/>
      </c>
      <c r="AB74" s="5"/>
      <c r="AC74" s="168" t="str">
        <f t="shared" si="166"/>
        <v/>
      </c>
      <c r="AD74" s="49" t="str">
        <f t="shared" si="179"/>
        <v/>
      </c>
      <c r="AE74" s="49" t="str">
        <f t="shared" si="179"/>
        <v/>
      </c>
      <c r="AF74" s="49" t="str">
        <f t="shared" si="179"/>
        <v/>
      </c>
      <c r="AG74" s="49" t="str">
        <f t="shared" si="179"/>
        <v/>
      </c>
      <c r="AH74" s="49" t="str">
        <f t="shared" si="179"/>
        <v/>
      </c>
      <c r="AI74" s="49" t="str">
        <f t="shared" si="179"/>
        <v/>
      </c>
      <c r="AJ74" s="49" t="str">
        <f t="shared" si="179"/>
        <v/>
      </c>
      <c r="AK74" s="49" t="str">
        <f t="shared" si="179"/>
        <v/>
      </c>
      <c r="AL74" s="49" t="str">
        <f t="shared" si="179"/>
        <v/>
      </c>
      <c r="AM74" s="49" t="str">
        <f t="shared" si="179"/>
        <v/>
      </c>
      <c r="AN74" s="49" t="str">
        <f t="shared" si="179"/>
        <v/>
      </c>
      <c r="AO74" s="49" t="str">
        <f t="shared" si="179"/>
        <v/>
      </c>
      <c r="AP74" s="49" t="str">
        <f t="shared" si="179"/>
        <v/>
      </c>
      <c r="AQ74" s="49" t="str">
        <f t="shared" si="179"/>
        <v/>
      </c>
      <c r="AR74" s="49" t="str">
        <f t="shared" si="179"/>
        <v/>
      </c>
      <c r="AS74" s="49" t="str">
        <f t="shared" si="179"/>
        <v/>
      </c>
      <c r="AT74" s="49" t="str">
        <f t="shared" si="173"/>
        <v/>
      </c>
      <c r="AU74" s="49" t="str">
        <f t="shared" si="173"/>
        <v/>
      </c>
      <c r="AV74" s="49" t="str">
        <f t="shared" si="173"/>
        <v/>
      </c>
      <c r="AW74" s="49" t="str">
        <f t="shared" si="173"/>
        <v/>
      </c>
      <c r="AX74" s="49" t="str">
        <f t="shared" si="173"/>
        <v/>
      </c>
      <c r="AY74" s="49" t="str">
        <f t="shared" si="173"/>
        <v/>
      </c>
      <c r="AZ74" s="49" t="str">
        <f t="shared" si="173"/>
        <v/>
      </c>
      <c r="BA74" s="49" t="str">
        <f t="shared" si="173"/>
        <v/>
      </c>
      <c r="BB74" s="49" t="str">
        <f t="shared" si="173"/>
        <v/>
      </c>
      <c r="BC74" s="49" t="str">
        <f t="shared" si="173"/>
        <v/>
      </c>
      <c r="BD74" s="49" t="str">
        <f t="shared" si="173"/>
        <v/>
      </c>
      <c r="BE74" s="49" t="str">
        <f t="shared" si="173"/>
        <v/>
      </c>
      <c r="BF74" s="49" t="str">
        <f t="shared" si="173"/>
        <v/>
      </c>
      <c r="BG74" s="49" t="str">
        <f t="shared" si="173"/>
        <v/>
      </c>
      <c r="BH74" s="49" t="str">
        <f t="shared" si="173"/>
        <v/>
      </c>
      <c r="BI74" s="49" t="str">
        <f t="shared" si="174"/>
        <v/>
      </c>
      <c r="BJ74" s="49" t="str">
        <f t="shared" si="174"/>
        <v/>
      </c>
      <c r="BK74" s="49" t="str">
        <f t="shared" si="174"/>
        <v/>
      </c>
      <c r="BL74" s="49" t="str">
        <f t="shared" si="174"/>
        <v/>
      </c>
      <c r="BM74" s="49" t="str">
        <f t="shared" si="174"/>
        <v/>
      </c>
      <c r="BN74" s="49" t="str">
        <f t="shared" si="174"/>
        <v/>
      </c>
      <c r="BO74" s="49" t="str">
        <f t="shared" si="174"/>
        <v/>
      </c>
      <c r="BP74" s="49" t="str">
        <f t="shared" si="174"/>
        <v/>
      </c>
      <c r="BQ74" s="49" t="str">
        <f t="shared" si="174"/>
        <v/>
      </c>
      <c r="BR74" s="49" t="str">
        <f t="shared" si="174"/>
        <v/>
      </c>
      <c r="BS74" s="49" t="str">
        <f t="shared" si="174"/>
        <v/>
      </c>
      <c r="BT74" s="49" t="str">
        <f t="shared" si="174"/>
        <v/>
      </c>
      <c r="BU74" s="49" t="str">
        <f t="shared" si="174"/>
        <v/>
      </c>
      <c r="BV74" s="49" t="str">
        <f t="shared" si="174"/>
        <v/>
      </c>
      <c r="BW74" s="49" t="str">
        <f t="shared" si="174"/>
        <v/>
      </c>
      <c r="BX74" s="49" t="str">
        <f t="shared" si="174"/>
        <v/>
      </c>
      <c r="BY74" s="49" t="str">
        <f t="shared" si="170"/>
        <v/>
      </c>
      <c r="BZ74" s="49" t="str">
        <f t="shared" si="170"/>
        <v/>
      </c>
      <c r="CA74" s="49" t="str">
        <f t="shared" si="170"/>
        <v/>
      </c>
      <c r="CB74" s="49" t="str">
        <f t="shared" si="170"/>
        <v/>
      </c>
      <c r="CC74" s="49" t="str">
        <f t="shared" si="170"/>
        <v/>
      </c>
      <c r="CD74" s="49" t="str">
        <f t="shared" si="170"/>
        <v/>
      </c>
      <c r="CE74" s="49" t="str">
        <f t="shared" si="170"/>
        <v/>
      </c>
      <c r="CF74" s="49" t="str">
        <f t="shared" si="170"/>
        <v/>
      </c>
      <c r="CG74" s="49" t="str">
        <f t="shared" si="170"/>
        <v/>
      </c>
      <c r="CH74" s="49" t="str">
        <f t="shared" si="170"/>
        <v/>
      </c>
      <c r="CI74" s="49" t="str">
        <f t="shared" si="170"/>
        <v/>
      </c>
      <c r="CJ74" s="49" t="str">
        <f t="shared" si="170"/>
        <v/>
      </c>
      <c r="CK74" s="49" t="str">
        <f t="shared" si="170"/>
        <v/>
      </c>
      <c r="CL74" s="49" t="str">
        <f t="shared" si="170"/>
        <v/>
      </c>
      <c r="CM74" s="49" t="str">
        <f t="shared" si="170"/>
        <v/>
      </c>
      <c r="CN74" s="49" t="str">
        <f t="shared" si="175"/>
        <v/>
      </c>
      <c r="CO74" s="49" t="str">
        <f t="shared" si="175"/>
        <v/>
      </c>
      <c r="CP74" s="49" t="str">
        <f t="shared" si="175"/>
        <v/>
      </c>
      <c r="CQ74" s="49" t="str">
        <f t="shared" si="175"/>
        <v/>
      </c>
      <c r="CR74" s="49" t="str">
        <f t="shared" si="175"/>
        <v/>
      </c>
      <c r="CS74" s="49" t="str">
        <f t="shared" si="175"/>
        <v/>
      </c>
      <c r="CT74" s="49" t="str">
        <f t="shared" si="175"/>
        <v/>
      </c>
      <c r="CU74" s="49" t="str">
        <f t="shared" si="175"/>
        <v/>
      </c>
      <c r="CV74" s="49" t="str">
        <f t="shared" si="175"/>
        <v/>
      </c>
      <c r="CW74" s="49" t="str">
        <f t="shared" si="175"/>
        <v/>
      </c>
      <c r="CX74" s="49" t="str">
        <f t="shared" si="175"/>
        <v/>
      </c>
      <c r="CY74" s="49" t="str">
        <f t="shared" si="175"/>
        <v/>
      </c>
      <c r="CZ74" s="49" t="str">
        <f t="shared" si="175"/>
        <v/>
      </c>
      <c r="DA74" s="49" t="str">
        <f t="shared" si="175"/>
        <v/>
      </c>
      <c r="DB74" s="49" t="str">
        <f t="shared" si="175"/>
        <v/>
      </c>
      <c r="DC74" s="49" t="str">
        <f t="shared" si="175"/>
        <v/>
      </c>
      <c r="DD74" s="49" t="str">
        <f t="shared" si="171"/>
        <v/>
      </c>
      <c r="DE74" s="49" t="str">
        <f t="shared" si="171"/>
        <v/>
      </c>
      <c r="DF74" s="49" t="str">
        <f t="shared" si="171"/>
        <v/>
      </c>
      <c r="DG74" s="49" t="str">
        <f t="shared" si="171"/>
        <v/>
      </c>
      <c r="DH74" s="49" t="str">
        <f t="shared" si="171"/>
        <v/>
      </c>
      <c r="DI74" s="49" t="str">
        <f t="shared" si="171"/>
        <v/>
      </c>
      <c r="DJ74" s="49" t="str">
        <f t="shared" si="171"/>
        <v/>
      </c>
      <c r="DK74" s="49" t="str">
        <f t="shared" si="171"/>
        <v/>
      </c>
      <c r="DL74" s="49" t="str">
        <f t="shared" si="171"/>
        <v/>
      </c>
      <c r="DM74" s="49" t="str">
        <f t="shared" si="171"/>
        <v/>
      </c>
      <c r="DN74" s="49" t="str">
        <f t="shared" si="171"/>
        <v/>
      </c>
      <c r="DO74" s="49" t="str">
        <f t="shared" si="171"/>
        <v/>
      </c>
      <c r="DP74" s="49" t="str">
        <f t="shared" si="171"/>
        <v/>
      </c>
      <c r="DQ74" s="49" t="str">
        <f t="shared" si="171"/>
        <v/>
      </c>
      <c r="DR74" s="49" t="str">
        <f t="shared" si="171"/>
        <v/>
      </c>
      <c r="DS74" s="49" t="str">
        <f t="shared" si="176"/>
        <v/>
      </c>
      <c r="DT74" s="49" t="str">
        <f t="shared" si="176"/>
        <v/>
      </c>
      <c r="DU74" s="49" t="str">
        <f t="shared" si="176"/>
        <v/>
      </c>
      <c r="DV74" s="49" t="str">
        <f t="shared" si="176"/>
        <v/>
      </c>
      <c r="DW74" s="49" t="str">
        <f t="shared" si="176"/>
        <v/>
      </c>
      <c r="DX74" s="49" t="str">
        <f t="shared" si="176"/>
        <v/>
      </c>
      <c r="DY74" s="49" t="str">
        <f t="shared" si="176"/>
        <v/>
      </c>
      <c r="DZ74" s="183" t="str">
        <f t="shared" si="167"/>
        <v/>
      </c>
      <c r="EA74" s="49" t="str">
        <f t="shared" si="169"/>
        <v/>
      </c>
      <c r="EB74" s="49" t="str">
        <f t="shared" si="169"/>
        <v/>
      </c>
      <c r="EC74" s="49" t="str">
        <f t="shared" si="169"/>
        <v/>
      </c>
      <c r="ED74" s="49" t="str">
        <f t="shared" si="169"/>
        <v/>
      </c>
      <c r="EE74" s="49" t="str">
        <f t="shared" si="169"/>
        <v/>
      </c>
      <c r="EF74" s="49" t="str">
        <f t="shared" si="169"/>
        <v/>
      </c>
      <c r="EG74" s="49" t="str">
        <f t="shared" si="169"/>
        <v/>
      </c>
      <c r="EH74" s="49" t="str">
        <f t="shared" si="169"/>
        <v/>
      </c>
      <c r="EI74" s="49" t="str">
        <f t="shared" si="169"/>
        <v/>
      </c>
      <c r="EJ74" s="49" t="str">
        <f t="shared" si="169"/>
        <v/>
      </c>
      <c r="EK74" s="49" t="str">
        <f t="shared" si="169"/>
        <v/>
      </c>
      <c r="EL74" s="49" t="str">
        <f t="shared" si="169"/>
        <v/>
      </c>
      <c r="EM74" s="49" t="str">
        <f t="shared" si="169"/>
        <v/>
      </c>
      <c r="EN74" s="49" t="str">
        <f t="shared" si="169"/>
        <v/>
      </c>
      <c r="EO74" s="49" t="str">
        <f t="shared" si="169"/>
        <v/>
      </c>
      <c r="EP74" s="49" t="str">
        <f t="shared" si="168"/>
        <v/>
      </c>
      <c r="EQ74" s="49" t="str">
        <f t="shared" si="168"/>
        <v/>
      </c>
      <c r="ER74" s="49" t="str">
        <f t="shared" si="168"/>
        <v/>
      </c>
      <c r="ES74" s="49" t="str">
        <f t="shared" si="168"/>
        <v/>
      </c>
      <c r="ET74" s="49" t="str">
        <f t="shared" si="177"/>
        <v/>
      </c>
      <c r="EU74" s="49" t="str">
        <f t="shared" si="177"/>
        <v/>
      </c>
      <c r="EV74" s="49" t="str">
        <f t="shared" si="177"/>
        <v/>
      </c>
      <c r="EW74" s="49" t="str">
        <f t="shared" si="177"/>
        <v/>
      </c>
      <c r="EX74" s="49" t="str">
        <f t="shared" si="177"/>
        <v/>
      </c>
      <c r="EY74" s="49" t="str">
        <f t="shared" si="177"/>
        <v/>
      </c>
      <c r="EZ74" s="49" t="str">
        <f t="shared" si="177"/>
        <v/>
      </c>
      <c r="FA74" s="49" t="str">
        <f t="shared" si="177"/>
        <v/>
      </c>
      <c r="FB74" s="49" t="str">
        <f t="shared" si="177"/>
        <v/>
      </c>
      <c r="FC74" s="49" t="str">
        <f t="shared" si="177"/>
        <v/>
      </c>
      <c r="FD74" s="49" t="str">
        <f t="shared" si="177"/>
        <v/>
      </c>
      <c r="FE74" s="49" t="str">
        <f t="shared" si="128"/>
        <v/>
      </c>
      <c r="FF74" s="49" t="str">
        <f t="shared" si="128"/>
        <v/>
      </c>
      <c r="FG74" s="49" t="str">
        <f t="shared" si="128"/>
        <v/>
      </c>
      <c r="FH74" s="49" t="str">
        <f t="shared" si="128"/>
        <v/>
      </c>
      <c r="FI74" s="49" t="str">
        <f t="shared" si="128"/>
        <v/>
      </c>
      <c r="FJ74" s="49" t="str">
        <f t="shared" si="128"/>
        <v/>
      </c>
      <c r="FK74" s="49" t="str">
        <f t="shared" si="128"/>
        <v/>
      </c>
      <c r="FL74" s="49" t="str">
        <f t="shared" si="128"/>
        <v/>
      </c>
      <c r="FM74" s="49" t="str">
        <f t="shared" si="128"/>
        <v/>
      </c>
      <c r="FN74" s="49" t="str">
        <f t="shared" si="128"/>
        <v/>
      </c>
      <c r="FO74" s="49" t="str">
        <f t="shared" si="128"/>
        <v/>
      </c>
      <c r="FP74" s="49" t="str">
        <f t="shared" si="128"/>
        <v/>
      </c>
      <c r="FQ74" s="49" t="str">
        <f t="shared" si="128"/>
        <v/>
      </c>
      <c r="FR74" s="49" t="str">
        <f t="shared" si="128"/>
        <v/>
      </c>
      <c r="FS74" s="49" t="str">
        <f t="shared" si="128"/>
        <v/>
      </c>
      <c r="FT74" s="49" t="str">
        <f t="shared" si="128"/>
        <v/>
      </c>
      <c r="FU74" s="49" t="str">
        <f t="shared" si="178"/>
        <v/>
      </c>
      <c r="FV74" s="49" t="str">
        <f t="shared" si="152"/>
        <v/>
      </c>
      <c r="FW74" s="49" t="str">
        <f t="shared" si="152"/>
        <v/>
      </c>
      <c r="FX74" s="49" t="str">
        <f t="shared" si="152"/>
        <v/>
      </c>
      <c r="FY74" s="49" t="str">
        <f t="shared" si="152"/>
        <v/>
      </c>
      <c r="FZ74" s="49" t="str">
        <f t="shared" si="152"/>
        <v/>
      </c>
      <c r="GA74" s="49" t="str">
        <f t="shared" si="152"/>
        <v/>
      </c>
      <c r="GB74" s="49" t="str">
        <f t="shared" si="152"/>
        <v/>
      </c>
      <c r="GC74" s="49" t="str">
        <f t="shared" si="139"/>
        <v/>
      </c>
      <c r="GD74" s="49" t="str">
        <f t="shared" si="139"/>
        <v/>
      </c>
      <c r="GE74" s="49" t="str">
        <f t="shared" si="139"/>
        <v/>
      </c>
      <c r="GF74" s="49" t="str">
        <f t="shared" si="139"/>
        <v/>
      </c>
      <c r="GG74" s="49" t="str">
        <f t="shared" si="139"/>
        <v/>
      </c>
      <c r="GH74" s="49" t="str">
        <f t="shared" si="139"/>
        <v/>
      </c>
      <c r="GI74" s="49" t="str">
        <f t="shared" si="139"/>
        <v/>
      </c>
      <c r="GJ74" s="49" t="str">
        <f t="shared" si="139"/>
        <v/>
      </c>
      <c r="GK74" s="49" t="str">
        <f t="shared" si="139"/>
        <v/>
      </c>
      <c r="GL74" s="49" t="str">
        <f t="shared" si="139"/>
        <v/>
      </c>
      <c r="GM74" s="49" t="str">
        <f t="shared" si="139"/>
        <v/>
      </c>
      <c r="GN74" s="49" t="str">
        <f t="shared" si="139"/>
        <v/>
      </c>
      <c r="GO74" s="49" t="str">
        <f t="shared" si="139"/>
        <v/>
      </c>
      <c r="GP74" s="49" t="str">
        <f t="shared" si="139"/>
        <v/>
      </c>
      <c r="GQ74" s="49" t="str">
        <f t="shared" si="139"/>
        <v/>
      </c>
      <c r="GR74" s="49" t="str">
        <f t="shared" si="139"/>
        <v/>
      </c>
      <c r="GS74" s="49" t="str">
        <f t="shared" si="140"/>
        <v/>
      </c>
      <c r="GT74" s="49" t="str">
        <f t="shared" si="140"/>
        <v/>
      </c>
      <c r="GU74" s="49" t="str">
        <f t="shared" si="140"/>
        <v/>
      </c>
      <c r="GV74" s="49" t="str">
        <f t="shared" si="140"/>
        <v/>
      </c>
      <c r="GW74" s="49" t="str">
        <f t="shared" si="140"/>
        <v/>
      </c>
      <c r="GX74" s="49" t="str">
        <f t="shared" si="140"/>
        <v/>
      </c>
      <c r="GY74" s="49" t="str">
        <f t="shared" si="140"/>
        <v/>
      </c>
      <c r="GZ74" s="49" t="str">
        <f t="shared" si="140"/>
        <v/>
      </c>
      <c r="HA74" s="49" t="str">
        <f t="shared" si="140"/>
        <v/>
      </c>
      <c r="HB74" s="49" t="str">
        <f t="shared" si="140"/>
        <v/>
      </c>
      <c r="HC74" s="49" t="str">
        <f t="shared" si="140"/>
        <v/>
      </c>
      <c r="HD74" s="49" t="str">
        <f t="shared" si="140"/>
        <v/>
      </c>
      <c r="HE74" s="49" t="str">
        <f t="shared" si="140"/>
        <v/>
      </c>
      <c r="HF74" s="49" t="str">
        <f t="shared" si="140"/>
        <v/>
      </c>
      <c r="HG74" s="49" t="str">
        <f t="shared" si="140"/>
        <v/>
      </c>
      <c r="HH74" s="49" t="str">
        <f t="shared" si="140"/>
        <v/>
      </c>
      <c r="HI74" s="49" t="str">
        <f t="shared" si="141"/>
        <v/>
      </c>
      <c r="HJ74" s="49" t="str">
        <f t="shared" si="141"/>
        <v/>
      </c>
      <c r="HK74" s="49" t="str">
        <f t="shared" si="141"/>
        <v/>
      </c>
      <c r="HL74" s="49" t="str">
        <f t="shared" si="141"/>
        <v/>
      </c>
      <c r="HM74" s="49" t="str">
        <f t="shared" si="111"/>
        <v/>
      </c>
      <c r="HN74" s="49" t="str">
        <f t="shared" si="111"/>
        <v/>
      </c>
      <c r="HO74" s="49" t="str">
        <f t="shared" si="111"/>
        <v/>
      </c>
      <c r="HP74" s="49" t="str">
        <f t="shared" si="77"/>
        <v/>
      </c>
      <c r="HQ74" s="49" t="str">
        <f t="shared" si="77"/>
        <v/>
      </c>
      <c r="HR74" s="49" t="str">
        <f t="shared" si="46"/>
        <v/>
      </c>
      <c r="HS74" s="49" t="str">
        <f t="shared" si="46"/>
        <v/>
      </c>
      <c r="HT74" s="49" t="str">
        <f t="shared" si="46"/>
        <v/>
      </c>
      <c r="HU74" s="49" t="str">
        <f t="shared" si="46"/>
        <v/>
      </c>
      <c r="HV74" s="49" t="str">
        <f t="shared" si="142"/>
        <v/>
      </c>
      <c r="HW74" s="169" t="e">
        <f t="shared" si="106"/>
        <v>#N/A</v>
      </c>
      <c r="HX74" s="169" t="e">
        <f t="shared" si="106"/>
        <v>#N/A</v>
      </c>
      <c r="HY74" s="169" t="e">
        <f t="shared" si="106"/>
        <v>#N/A</v>
      </c>
      <c r="HZ74" s="169" t="e">
        <f t="shared" si="106"/>
        <v>#N/A</v>
      </c>
      <c r="IA74" s="169" t="e">
        <f t="shared" si="138"/>
        <v>#N/A</v>
      </c>
      <c r="IB74" s="169" t="e">
        <f t="shared" si="138"/>
        <v>#N/A</v>
      </c>
      <c r="IC74" s="169" t="e">
        <f t="shared" si="138"/>
        <v>#N/A</v>
      </c>
      <c r="ID74" s="169" t="e">
        <f t="shared" si="138"/>
        <v>#N/A</v>
      </c>
      <c r="IE74" s="169" t="e">
        <f t="shared" si="138"/>
        <v>#N/A</v>
      </c>
      <c r="IF74" s="169" t="e">
        <f t="shared" si="138"/>
        <v>#N/A</v>
      </c>
      <c r="IG74" s="169" t="e">
        <f t="shared" si="138"/>
        <v>#N/A</v>
      </c>
      <c r="IH74" s="169" t="e">
        <f t="shared" si="138"/>
        <v>#N/A</v>
      </c>
      <c r="II74" s="169" t="e">
        <f t="shared" si="138"/>
        <v>#N/A</v>
      </c>
      <c r="IJ74" s="169" t="e">
        <f t="shared" si="138"/>
        <v>#N/A</v>
      </c>
      <c r="IK74" s="169" t="e">
        <f t="shared" si="138"/>
        <v>#N/A</v>
      </c>
      <c r="IL74" s="169" t="e">
        <f t="shared" si="138"/>
        <v>#N/A</v>
      </c>
      <c r="IM74" s="169" t="e">
        <f t="shared" si="138"/>
        <v>#N/A</v>
      </c>
      <c r="IN74" s="169" t="e">
        <f t="shared" si="138"/>
        <v>#N/A</v>
      </c>
      <c r="IO74" s="169" t="e">
        <f t="shared" si="138"/>
        <v>#N/A</v>
      </c>
      <c r="IP74" s="169" t="e">
        <f t="shared" si="143"/>
        <v>#N/A</v>
      </c>
      <c r="IQ74" s="169" t="e">
        <f t="shared" si="143"/>
        <v>#N/A</v>
      </c>
      <c r="IR74" s="169" t="e">
        <f t="shared" si="143"/>
        <v>#N/A</v>
      </c>
      <c r="IS74" s="169" t="e">
        <f t="shared" si="143"/>
        <v>#N/A</v>
      </c>
      <c r="IT74" s="169" t="e">
        <f t="shared" si="143"/>
        <v>#N/A</v>
      </c>
      <c r="IU74" s="169" t="e">
        <f t="shared" si="143"/>
        <v>#N/A</v>
      </c>
      <c r="IV74" s="169" t="e">
        <f t="shared" si="143"/>
        <v>#N/A</v>
      </c>
      <c r="IW74" s="169" t="e">
        <f t="shared" si="143"/>
        <v>#N/A</v>
      </c>
      <c r="IX74" s="169" t="e">
        <f t="shared" si="143"/>
        <v>#N/A</v>
      </c>
      <c r="IY74" s="169" t="e">
        <f t="shared" si="143"/>
        <v>#N/A</v>
      </c>
      <c r="IZ74" s="169" t="e">
        <f t="shared" si="143"/>
        <v>#N/A</v>
      </c>
      <c r="JA74" s="169" t="e">
        <f t="shared" si="143"/>
        <v>#N/A</v>
      </c>
      <c r="JB74" s="169" t="e">
        <f t="shared" si="143"/>
        <v>#N/A</v>
      </c>
      <c r="JC74" s="169" t="e">
        <f t="shared" si="143"/>
        <v>#N/A</v>
      </c>
      <c r="JD74" s="169" t="e">
        <f t="shared" si="143"/>
        <v>#N/A</v>
      </c>
      <c r="JE74" s="169" t="e">
        <f t="shared" si="153"/>
        <v>#N/A</v>
      </c>
      <c r="JF74" s="169" t="e">
        <f t="shared" si="153"/>
        <v>#N/A</v>
      </c>
      <c r="JG74" s="169" t="e">
        <f t="shared" si="153"/>
        <v>#N/A</v>
      </c>
      <c r="JH74" s="169" t="e">
        <f t="shared" si="153"/>
        <v>#N/A</v>
      </c>
      <c r="JI74" s="169" t="e">
        <f t="shared" si="153"/>
        <v>#N/A</v>
      </c>
      <c r="JJ74" s="169" t="e">
        <f t="shared" si="153"/>
        <v>#N/A</v>
      </c>
      <c r="JK74" s="169" t="e">
        <f t="shared" si="153"/>
        <v>#N/A</v>
      </c>
      <c r="JL74" s="169" t="e">
        <f t="shared" si="153"/>
        <v>#N/A</v>
      </c>
      <c r="JM74" s="169" t="e">
        <f t="shared" si="153"/>
        <v>#N/A</v>
      </c>
      <c r="JN74" s="169" t="e">
        <f t="shared" si="153"/>
        <v>#N/A</v>
      </c>
      <c r="JO74" s="169" t="e">
        <f t="shared" si="153"/>
        <v>#N/A</v>
      </c>
      <c r="JP74" s="169" t="e">
        <f t="shared" si="153"/>
        <v>#N/A</v>
      </c>
      <c r="JQ74" s="169" t="e">
        <f t="shared" si="153"/>
        <v>#N/A</v>
      </c>
      <c r="JR74" s="169" t="e">
        <f t="shared" si="153"/>
        <v>#N/A</v>
      </c>
      <c r="JS74" s="169" t="e">
        <f t="shared" si="153"/>
        <v>#N/A</v>
      </c>
      <c r="JT74" s="169" t="e">
        <f t="shared" si="144"/>
        <v>#N/A</v>
      </c>
      <c r="JU74" s="169" t="e">
        <f t="shared" si="144"/>
        <v>#N/A</v>
      </c>
      <c r="JV74" s="169" t="e">
        <f t="shared" si="144"/>
        <v>#N/A</v>
      </c>
      <c r="JW74" s="169" t="e">
        <f t="shared" si="144"/>
        <v>#N/A</v>
      </c>
      <c r="JX74" s="169" t="e">
        <f t="shared" si="144"/>
        <v>#N/A</v>
      </c>
      <c r="JY74" s="169" t="e">
        <f t="shared" si="144"/>
        <v>#N/A</v>
      </c>
      <c r="JZ74" s="169" t="e">
        <f t="shared" si="144"/>
        <v>#N/A</v>
      </c>
      <c r="KA74" s="169" t="e">
        <f t="shared" si="144"/>
        <v>#N/A</v>
      </c>
      <c r="KB74" s="169" t="e">
        <f t="shared" si="144"/>
        <v>#N/A</v>
      </c>
      <c r="KC74" s="169" t="e">
        <f t="shared" si="144"/>
        <v>#N/A</v>
      </c>
      <c r="KD74" s="169" t="e">
        <f t="shared" si="144"/>
        <v>#N/A</v>
      </c>
      <c r="KE74" s="169" t="e">
        <f t="shared" si="144"/>
        <v>#N/A</v>
      </c>
      <c r="KF74" s="169" t="e">
        <f t="shared" si="144"/>
        <v>#N/A</v>
      </c>
      <c r="KG74" s="169" t="e">
        <f t="shared" si="144"/>
        <v>#N/A</v>
      </c>
      <c r="KH74" s="169" t="e">
        <f t="shared" si="144"/>
        <v>#N/A</v>
      </c>
      <c r="KI74" s="169" t="e">
        <f t="shared" si="144"/>
        <v>#N/A</v>
      </c>
      <c r="KJ74" s="169" t="e">
        <f t="shared" si="154"/>
        <v>#N/A</v>
      </c>
      <c r="KK74" s="169" t="e">
        <f t="shared" si="154"/>
        <v>#N/A</v>
      </c>
      <c r="KL74" s="169" t="e">
        <f t="shared" si="154"/>
        <v>#N/A</v>
      </c>
      <c r="KM74" s="169" t="e">
        <f t="shared" si="154"/>
        <v>#N/A</v>
      </c>
      <c r="KN74" s="169" t="e">
        <f t="shared" si="154"/>
        <v>#N/A</v>
      </c>
      <c r="KO74" s="169" t="e">
        <f t="shared" si="154"/>
        <v>#N/A</v>
      </c>
      <c r="KP74" s="169" t="e">
        <f t="shared" si="154"/>
        <v>#N/A</v>
      </c>
      <c r="KQ74" s="169" t="e">
        <f t="shared" si="154"/>
        <v>#N/A</v>
      </c>
      <c r="KR74" s="169" t="e">
        <f t="shared" si="154"/>
        <v>#N/A</v>
      </c>
      <c r="KS74" s="169" t="e">
        <f t="shared" si="154"/>
        <v>#N/A</v>
      </c>
      <c r="KT74" s="169" t="e">
        <f t="shared" si="154"/>
        <v>#N/A</v>
      </c>
      <c r="KU74" s="169" t="e">
        <f t="shared" si="154"/>
        <v>#N/A</v>
      </c>
      <c r="KV74" s="169" t="e">
        <f t="shared" si="154"/>
        <v>#N/A</v>
      </c>
      <c r="KW74" s="169" t="e">
        <f t="shared" si="154"/>
        <v>#N/A</v>
      </c>
      <c r="KX74" s="169" t="e">
        <f t="shared" si="154"/>
        <v>#N/A</v>
      </c>
      <c r="KY74" s="169" t="e">
        <f t="shared" si="154"/>
        <v>#N/A</v>
      </c>
      <c r="KZ74" s="169" t="e">
        <f t="shared" si="145"/>
        <v>#N/A</v>
      </c>
      <c r="LA74" s="169" t="e">
        <f t="shared" si="145"/>
        <v>#N/A</v>
      </c>
      <c r="LB74" s="169" t="e">
        <f t="shared" si="145"/>
        <v>#N/A</v>
      </c>
      <c r="LC74" s="169" t="e">
        <f t="shared" si="145"/>
        <v>#N/A</v>
      </c>
      <c r="LD74" s="169" t="e">
        <f t="shared" si="145"/>
        <v>#N/A</v>
      </c>
      <c r="LE74" s="169" t="e">
        <f t="shared" si="145"/>
        <v>#N/A</v>
      </c>
      <c r="LF74" s="169" t="e">
        <f t="shared" si="145"/>
        <v>#N/A</v>
      </c>
      <c r="LG74" s="169" t="e">
        <f t="shared" si="145"/>
        <v>#N/A</v>
      </c>
      <c r="LH74" s="169" t="e">
        <f t="shared" si="145"/>
        <v>#N/A</v>
      </c>
      <c r="LI74" s="169" t="e">
        <f t="shared" si="145"/>
        <v>#N/A</v>
      </c>
      <c r="LJ74" s="169" t="e">
        <f t="shared" si="145"/>
        <v>#N/A</v>
      </c>
      <c r="LK74" s="169" t="e">
        <f t="shared" si="145"/>
        <v>#N/A</v>
      </c>
      <c r="LL74" s="169" t="e">
        <f t="shared" si="145"/>
        <v>#N/A</v>
      </c>
      <c r="LM74" s="169" t="e">
        <f t="shared" si="145"/>
        <v>#N/A</v>
      </c>
      <c r="LN74" s="169" t="e">
        <f t="shared" si="145"/>
        <v>#N/A</v>
      </c>
      <c r="LO74" s="169" t="e">
        <f t="shared" si="155"/>
        <v>#N/A</v>
      </c>
      <c r="LP74" s="169" t="e">
        <f t="shared" si="155"/>
        <v>#N/A</v>
      </c>
      <c r="LQ74" s="169" t="e">
        <f t="shared" si="156"/>
        <v>#N/A</v>
      </c>
      <c r="LR74" s="169" t="e">
        <f t="shared" si="156"/>
        <v>#N/A</v>
      </c>
      <c r="LS74" s="169" t="e">
        <f t="shared" si="156"/>
        <v>#N/A</v>
      </c>
      <c r="LT74" s="169" t="e">
        <f t="shared" si="156"/>
        <v>#N/A</v>
      </c>
      <c r="LU74" s="169" t="e">
        <f t="shared" si="156"/>
        <v>#N/A</v>
      </c>
      <c r="LV74" s="169" t="e">
        <f t="shared" si="156"/>
        <v>#N/A</v>
      </c>
      <c r="LW74" s="169" t="e">
        <f t="shared" si="156"/>
        <v>#N/A</v>
      </c>
      <c r="LX74" s="169" t="e">
        <f t="shared" si="156"/>
        <v>#N/A</v>
      </c>
      <c r="LY74" s="169" t="e">
        <f t="shared" si="156"/>
        <v>#N/A</v>
      </c>
      <c r="LZ74" s="169" t="e">
        <f t="shared" si="156"/>
        <v>#N/A</v>
      </c>
      <c r="MA74" s="169" t="e">
        <f t="shared" si="156"/>
        <v>#N/A</v>
      </c>
      <c r="MB74" s="169" t="e">
        <f t="shared" si="156"/>
        <v>#N/A</v>
      </c>
      <c r="MC74" s="169" t="e">
        <f t="shared" si="156"/>
        <v>#N/A</v>
      </c>
      <c r="MD74" s="169" t="e">
        <f t="shared" si="156"/>
        <v>#N/A</v>
      </c>
      <c r="ME74" s="169" t="e">
        <f t="shared" si="156"/>
        <v>#N/A</v>
      </c>
      <c r="MF74" s="169" t="e">
        <f t="shared" si="146"/>
        <v>#N/A</v>
      </c>
      <c r="MG74" s="169" t="e">
        <f t="shared" si="146"/>
        <v>#N/A</v>
      </c>
      <c r="MH74" s="169" t="e">
        <f t="shared" si="146"/>
        <v>#N/A</v>
      </c>
      <c r="MI74" s="169" t="e">
        <f t="shared" si="146"/>
        <v>#N/A</v>
      </c>
      <c r="MJ74" s="169" t="e">
        <f t="shared" si="146"/>
        <v>#N/A</v>
      </c>
      <c r="MK74" s="169" t="e">
        <f t="shared" si="146"/>
        <v>#N/A</v>
      </c>
      <c r="ML74" s="169" t="e">
        <f t="shared" si="146"/>
        <v>#N/A</v>
      </c>
      <c r="MM74" s="169" t="e">
        <f t="shared" si="146"/>
        <v>#N/A</v>
      </c>
      <c r="MN74" s="169" t="e">
        <f t="shared" si="146"/>
        <v>#N/A</v>
      </c>
      <c r="MO74" s="169" t="e">
        <f t="shared" si="146"/>
        <v>#N/A</v>
      </c>
      <c r="MP74" s="169" t="e">
        <f t="shared" si="146"/>
        <v>#N/A</v>
      </c>
      <c r="MQ74" s="169" t="e">
        <f t="shared" si="146"/>
        <v>#N/A</v>
      </c>
      <c r="MR74" s="169" t="e">
        <f t="shared" si="146"/>
        <v>#N/A</v>
      </c>
      <c r="MS74" s="169" t="e">
        <f t="shared" si="146"/>
        <v>#N/A</v>
      </c>
      <c r="MT74" s="169" t="e">
        <f t="shared" si="146"/>
        <v>#N/A</v>
      </c>
      <c r="MU74" s="169" t="e">
        <f t="shared" si="146"/>
        <v>#N/A</v>
      </c>
      <c r="MV74" s="169" t="e">
        <f t="shared" si="157"/>
        <v>#N/A</v>
      </c>
      <c r="MW74" s="169" t="e">
        <f t="shared" si="157"/>
        <v>#N/A</v>
      </c>
      <c r="MX74" s="169" t="e">
        <f t="shared" si="157"/>
        <v>#N/A</v>
      </c>
      <c r="MY74" s="169" t="e">
        <f t="shared" si="157"/>
        <v>#N/A</v>
      </c>
      <c r="MZ74" s="169" t="e">
        <f t="shared" si="157"/>
        <v>#N/A</v>
      </c>
      <c r="NA74" s="169" t="e">
        <f t="shared" si="157"/>
        <v>#N/A</v>
      </c>
      <c r="NB74" s="169" t="e">
        <f t="shared" si="157"/>
        <v>#N/A</v>
      </c>
      <c r="NC74" s="169" t="e">
        <f t="shared" si="157"/>
        <v>#N/A</v>
      </c>
      <c r="ND74" s="169" t="e">
        <f t="shared" si="157"/>
        <v>#N/A</v>
      </c>
      <c r="NE74" s="169" t="e">
        <f t="shared" si="157"/>
        <v>#N/A</v>
      </c>
      <c r="NF74" s="169" t="e">
        <f t="shared" si="157"/>
        <v>#N/A</v>
      </c>
      <c r="NG74" s="169" t="e">
        <f t="shared" si="157"/>
        <v>#N/A</v>
      </c>
      <c r="NH74" s="169" t="e">
        <f t="shared" si="157"/>
        <v>#N/A</v>
      </c>
      <c r="NI74" s="169" t="e">
        <f t="shared" si="157"/>
        <v>#N/A</v>
      </c>
      <c r="NJ74" s="169" t="e">
        <f t="shared" si="157"/>
        <v>#N/A</v>
      </c>
      <c r="NK74" s="169" t="e">
        <f t="shared" si="157"/>
        <v>#N/A</v>
      </c>
      <c r="NL74" s="169" t="e">
        <f t="shared" si="147"/>
        <v>#N/A</v>
      </c>
      <c r="NM74" s="169" t="e">
        <f t="shared" si="147"/>
        <v>#N/A</v>
      </c>
      <c r="NN74" s="169" t="e">
        <f t="shared" si="147"/>
        <v>#N/A</v>
      </c>
      <c r="NO74" s="169" t="e">
        <f t="shared" si="147"/>
        <v>#N/A</v>
      </c>
      <c r="NP74" s="169" t="e">
        <f t="shared" si="147"/>
        <v>#N/A</v>
      </c>
      <c r="NQ74" s="169" t="e">
        <f t="shared" si="147"/>
        <v>#N/A</v>
      </c>
      <c r="NR74" s="169" t="e">
        <f t="shared" si="147"/>
        <v>#N/A</v>
      </c>
      <c r="NS74" s="169" t="e">
        <f t="shared" si="147"/>
        <v>#N/A</v>
      </c>
      <c r="NT74" s="169" t="e">
        <f t="shared" si="147"/>
        <v>#N/A</v>
      </c>
      <c r="NU74" s="169" t="e">
        <f t="shared" si="147"/>
        <v>#N/A</v>
      </c>
      <c r="NV74" s="169" t="e">
        <f t="shared" si="147"/>
        <v>#N/A</v>
      </c>
      <c r="NW74" s="169" t="e">
        <f t="shared" si="147"/>
        <v>#N/A</v>
      </c>
      <c r="NX74" s="169" t="e">
        <f t="shared" si="147"/>
        <v>#N/A</v>
      </c>
      <c r="NY74" s="169" t="e">
        <f t="shared" si="147"/>
        <v>#N/A</v>
      </c>
      <c r="NZ74" s="169" t="e">
        <f t="shared" si="147"/>
        <v>#N/A</v>
      </c>
      <c r="OA74" s="169" t="e">
        <f t="shared" si="158"/>
        <v>#N/A</v>
      </c>
      <c r="OB74" s="169" t="e">
        <f t="shared" si="158"/>
        <v>#N/A</v>
      </c>
      <c r="OC74" s="169" t="e">
        <f t="shared" si="159"/>
        <v>#N/A</v>
      </c>
      <c r="OD74" s="169" t="e">
        <f t="shared" si="159"/>
        <v>#N/A</v>
      </c>
      <c r="OE74" s="169" t="e">
        <f t="shared" si="159"/>
        <v>#N/A</v>
      </c>
      <c r="OF74" s="169" t="e">
        <f t="shared" si="159"/>
        <v>#N/A</v>
      </c>
      <c r="OG74" s="169" t="e">
        <f t="shared" si="159"/>
        <v>#N/A</v>
      </c>
      <c r="OH74" s="169" t="e">
        <f t="shared" si="159"/>
        <v>#N/A</v>
      </c>
      <c r="OI74" s="169" t="e">
        <f t="shared" si="159"/>
        <v>#N/A</v>
      </c>
      <c r="OJ74" s="169" t="e">
        <f t="shared" si="159"/>
        <v>#N/A</v>
      </c>
      <c r="OK74" s="169" t="e">
        <f t="shared" si="159"/>
        <v>#N/A</v>
      </c>
      <c r="OL74" s="169" t="e">
        <f t="shared" si="159"/>
        <v>#N/A</v>
      </c>
      <c r="OM74" s="169" t="e">
        <f t="shared" si="159"/>
        <v>#N/A</v>
      </c>
      <c r="ON74" s="169" t="e">
        <f t="shared" si="159"/>
        <v>#N/A</v>
      </c>
      <c r="OO74" s="169" t="e">
        <f t="shared" si="159"/>
        <v>#N/A</v>
      </c>
      <c r="OP74" s="169" t="e">
        <f t="shared" si="159"/>
        <v>#N/A</v>
      </c>
      <c r="OQ74" s="169" t="e">
        <f t="shared" si="159"/>
        <v>#N/A</v>
      </c>
      <c r="OR74" s="169" t="e">
        <f t="shared" si="148"/>
        <v>#N/A</v>
      </c>
      <c r="OS74" s="169" t="e">
        <f t="shared" si="148"/>
        <v>#N/A</v>
      </c>
      <c r="OT74" s="169" t="e">
        <f t="shared" si="148"/>
        <v>#N/A</v>
      </c>
      <c r="OU74" s="169" t="e">
        <f t="shared" si="148"/>
        <v>#N/A</v>
      </c>
      <c r="OV74" s="169" t="e">
        <f t="shared" si="148"/>
        <v>#N/A</v>
      </c>
      <c r="OW74" s="169" t="e">
        <f t="shared" si="148"/>
        <v>#N/A</v>
      </c>
      <c r="OX74" s="169" t="e">
        <f t="shared" si="148"/>
        <v>#N/A</v>
      </c>
      <c r="OY74" s="169" t="e">
        <f t="shared" si="148"/>
        <v>#N/A</v>
      </c>
      <c r="OZ74" s="169" t="e">
        <f t="shared" si="148"/>
        <v>#N/A</v>
      </c>
      <c r="PA74" s="169" t="e">
        <f t="shared" si="148"/>
        <v>#N/A</v>
      </c>
      <c r="PB74" s="169" t="e">
        <f t="shared" si="148"/>
        <v>#N/A</v>
      </c>
      <c r="PC74" s="169" t="e">
        <f t="shared" si="148"/>
        <v>#N/A</v>
      </c>
      <c r="PD74" s="169" t="e">
        <f t="shared" si="148"/>
        <v>#N/A</v>
      </c>
      <c r="PE74" s="169" t="e">
        <f t="shared" si="148"/>
        <v>#N/A</v>
      </c>
      <c r="PF74" s="169" t="e">
        <f t="shared" si="148"/>
        <v>#N/A</v>
      </c>
      <c r="PG74" s="169" t="e">
        <f t="shared" si="148"/>
        <v>#N/A</v>
      </c>
      <c r="PH74" s="169" t="e">
        <f t="shared" si="160"/>
        <v>#N/A</v>
      </c>
      <c r="PI74" s="169" t="e">
        <f t="shared" si="160"/>
        <v>#N/A</v>
      </c>
      <c r="PJ74" s="169" t="e">
        <f t="shared" si="160"/>
        <v>#N/A</v>
      </c>
      <c r="PK74" s="169" t="e">
        <f t="shared" si="160"/>
        <v>#N/A</v>
      </c>
      <c r="PL74" s="169" t="e">
        <f t="shared" si="160"/>
        <v>#N/A</v>
      </c>
      <c r="PM74" s="169" t="e">
        <f t="shared" si="160"/>
        <v>#N/A</v>
      </c>
      <c r="PN74" s="169" t="e">
        <f t="shared" si="160"/>
        <v>#N/A</v>
      </c>
      <c r="PO74" s="169" t="e">
        <f t="shared" si="160"/>
        <v>#N/A</v>
      </c>
    </row>
    <row r="75" spans="1:431" hidden="1" x14ac:dyDescent="0.75">
      <c r="A75" s="390"/>
      <c r="B75" s="396" t="str">
        <f>IF($R75="","",ROUND(_xlfn.NORM.INV(ABS(VLOOKUP($T$1,VLookups!$A$43:$B$44,2,FALSE)-B$2),$N75,$R75),0))</f>
        <v/>
      </c>
      <c r="C75" s="403" t="str">
        <f t="shared" si="161"/>
        <v/>
      </c>
      <c r="D75" s="404" t="str">
        <f t="shared" si="162"/>
        <v/>
      </c>
      <c r="E75" s="109"/>
      <c r="F75" s="117"/>
      <c r="G75" s="122" t="str">
        <f t="shared" si="163"/>
        <v/>
      </c>
      <c r="H75" s="95"/>
      <c r="I75" s="122" t="str">
        <f t="shared" si="164"/>
        <v/>
      </c>
      <c r="J75" s="117"/>
      <c r="K75" s="110"/>
      <c r="L75" s="124" t="str">
        <f t="shared" si="149"/>
        <v/>
      </c>
      <c r="M75" s="124" t="str">
        <f t="shared" si="150"/>
        <v/>
      </c>
      <c r="N75" s="73" t="str">
        <f t="shared" si="165"/>
        <v/>
      </c>
      <c r="O75" s="23"/>
      <c r="P75" s="57"/>
      <c r="Q75" s="280"/>
      <c r="R75" s="74" t="str">
        <f>IF(AND(G75&gt;0,H75&gt;0,I75&gt;0),IF(ISBLANK(Q75),IF(ISBLANK(O75),"",(I75-G75)*VLOOKUP(O75,VLookups!$A$4:$B$13,2,FALSE)),Q75),"")</f>
        <v/>
      </c>
      <c r="S75" s="75" t="str">
        <f t="shared" si="151"/>
        <v/>
      </c>
      <c r="T75" s="95"/>
      <c r="U75" s="270" t="str">
        <f>IF(AND(T75&gt;0,H75&gt;0,NOT(R75="")),ABS(VLOOKUP($T$1,VLookups!$A$43:$B$44,2,FALSE)-_xlfn.NORM.DIST(T75,N75,R75,TRUE)),"")</f>
        <v/>
      </c>
      <c r="V75" s="94" t="str">
        <f>IF(AND($G75&gt;0,$H75&gt;0,$I75&gt;0,NOT(ISBLANK($O75))),_xlfn.NORM.INV(ABS(VLOOKUP($T$1,VLookups!$A$43:$B$44,2,FALSE)-V$3),$N75,$R75),"")</f>
        <v/>
      </c>
      <c r="W75" s="93" t="str">
        <f>IF(AND($G75&gt;0,$H75&gt;0,$I75&gt;0,NOT(ISBLANK($O75))),_xlfn.NORM.INV(ABS(VLOOKUP($T$1,VLookups!$A$43:$B$44,2,FALSE)-W$3),$N75,$R75),"")</f>
        <v/>
      </c>
      <c r="X75" s="94" t="str">
        <f>IF(AND($G75&gt;0,$H75&gt;0,$I75&gt;0,NOT(ISBLANK($O75))),_xlfn.NORM.INV(ABS(VLOOKUP($T$1,VLookups!$A$43:$B$44,2,FALSE)-X$3),$N75,$R75),"")</f>
        <v/>
      </c>
      <c r="Y75" s="93" t="str">
        <f>IF(AND($G75&gt;0,$H75&gt;0,$I75&gt;0,NOT(ISBLANK($O75))),_xlfn.NORM.INV(ABS(VLOOKUP($T$1,VLookups!$A$43:$B$44,2,FALSE)-Y$3),$N75,$R75),"")</f>
        <v/>
      </c>
      <c r="Z75" s="94" t="str">
        <f>IF(AND($G75&gt;0,$H75&gt;0,$I75&gt;0,NOT(ISBLANK($O75))),_xlfn.NORM.INV(ABS(VLOOKUP($T$1,VLookups!$A$43:$B$44,2,FALSE)-Z$3),$N75,$R75),"")</f>
        <v/>
      </c>
      <c r="AA75" s="93" t="str">
        <f>IF(AND($G75&gt;0,$H75&gt;0,$I75&gt;0,NOT(ISBLANK($O75))),_xlfn.NORM.INV(ABS(VLOOKUP($T$1,VLookups!$A$43:$B$44,2,FALSE)-AA$3),$N75,$R75),"")</f>
        <v/>
      </c>
      <c r="AB75" s="5"/>
      <c r="AC75" s="168" t="str">
        <f t="shared" si="166"/>
        <v/>
      </c>
      <c r="AD75" s="49" t="str">
        <f t="shared" si="179"/>
        <v/>
      </c>
      <c r="AE75" s="49" t="str">
        <f t="shared" si="179"/>
        <v/>
      </c>
      <c r="AF75" s="49" t="str">
        <f t="shared" si="179"/>
        <v/>
      </c>
      <c r="AG75" s="49" t="str">
        <f t="shared" si="179"/>
        <v/>
      </c>
      <c r="AH75" s="49" t="str">
        <f t="shared" si="179"/>
        <v/>
      </c>
      <c r="AI75" s="49" t="str">
        <f t="shared" si="179"/>
        <v/>
      </c>
      <c r="AJ75" s="49" t="str">
        <f t="shared" si="179"/>
        <v/>
      </c>
      <c r="AK75" s="49" t="str">
        <f t="shared" si="179"/>
        <v/>
      </c>
      <c r="AL75" s="49" t="str">
        <f t="shared" si="179"/>
        <v/>
      </c>
      <c r="AM75" s="49" t="str">
        <f t="shared" si="179"/>
        <v/>
      </c>
      <c r="AN75" s="49" t="str">
        <f t="shared" si="179"/>
        <v/>
      </c>
      <c r="AO75" s="49" t="str">
        <f t="shared" si="179"/>
        <v/>
      </c>
      <c r="AP75" s="49" t="str">
        <f t="shared" si="179"/>
        <v/>
      </c>
      <c r="AQ75" s="49" t="str">
        <f t="shared" si="179"/>
        <v/>
      </c>
      <c r="AR75" s="49" t="str">
        <f t="shared" si="179"/>
        <v/>
      </c>
      <c r="AS75" s="49" t="str">
        <f t="shared" si="179"/>
        <v/>
      </c>
      <c r="AT75" s="49" t="str">
        <f t="shared" si="173"/>
        <v/>
      </c>
      <c r="AU75" s="49" t="str">
        <f t="shared" si="173"/>
        <v/>
      </c>
      <c r="AV75" s="49" t="str">
        <f t="shared" si="173"/>
        <v/>
      </c>
      <c r="AW75" s="49" t="str">
        <f t="shared" si="173"/>
        <v/>
      </c>
      <c r="AX75" s="49" t="str">
        <f t="shared" si="173"/>
        <v/>
      </c>
      <c r="AY75" s="49" t="str">
        <f t="shared" si="173"/>
        <v/>
      </c>
      <c r="AZ75" s="49" t="str">
        <f t="shared" si="173"/>
        <v/>
      </c>
      <c r="BA75" s="49" t="str">
        <f t="shared" si="173"/>
        <v/>
      </c>
      <c r="BB75" s="49" t="str">
        <f t="shared" si="173"/>
        <v/>
      </c>
      <c r="BC75" s="49" t="str">
        <f t="shared" si="173"/>
        <v/>
      </c>
      <c r="BD75" s="49" t="str">
        <f t="shared" si="173"/>
        <v/>
      </c>
      <c r="BE75" s="49" t="str">
        <f t="shared" si="173"/>
        <v/>
      </c>
      <c r="BF75" s="49" t="str">
        <f t="shared" si="173"/>
        <v/>
      </c>
      <c r="BG75" s="49" t="str">
        <f t="shared" si="173"/>
        <v/>
      </c>
      <c r="BH75" s="49" t="str">
        <f t="shared" si="173"/>
        <v/>
      </c>
      <c r="BI75" s="49" t="str">
        <f t="shared" si="174"/>
        <v/>
      </c>
      <c r="BJ75" s="49" t="str">
        <f t="shared" si="174"/>
        <v/>
      </c>
      <c r="BK75" s="49" t="str">
        <f t="shared" si="174"/>
        <v/>
      </c>
      <c r="BL75" s="49" t="str">
        <f t="shared" si="174"/>
        <v/>
      </c>
      <c r="BM75" s="49" t="str">
        <f t="shared" si="174"/>
        <v/>
      </c>
      <c r="BN75" s="49" t="str">
        <f t="shared" si="174"/>
        <v/>
      </c>
      <c r="BO75" s="49" t="str">
        <f t="shared" si="174"/>
        <v/>
      </c>
      <c r="BP75" s="49" t="str">
        <f t="shared" si="174"/>
        <v/>
      </c>
      <c r="BQ75" s="49" t="str">
        <f t="shared" si="174"/>
        <v/>
      </c>
      <c r="BR75" s="49" t="str">
        <f t="shared" si="174"/>
        <v/>
      </c>
      <c r="BS75" s="49" t="str">
        <f t="shared" si="174"/>
        <v/>
      </c>
      <c r="BT75" s="49" t="str">
        <f t="shared" si="174"/>
        <v/>
      </c>
      <c r="BU75" s="49" t="str">
        <f t="shared" si="174"/>
        <v/>
      </c>
      <c r="BV75" s="49" t="str">
        <f t="shared" si="174"/>
        <v/>
      </c>
      <c r="BW75" s="49" t="str">
        <f t="shared" si="174"/>
        <v/>
      </c>
      <c r="BX75" s="49" t="str">
        <f t="shared" si="174"/>
        <v/>
      </c>
      <c r="BY75" s="49" t="str">
        <f t="shared" si="170"/>
        <v/>
      </c>
      <c r="BZ75" s="49" t="str">
        <f t="shared" si="170"/>
        <v/>
      </c>
      <c r="CA75" s="49" t="str">
        <f t="shared" si="170"/>
        <v/>
      </c>
      <c r="CB75" s="49" t="str">
        <f t="shared" si="170"/>
        <v/>
      </c>
      <c r="CC75" s="49" t="str">
        <f t="shared" si="170"/>
        <v/>
      </c>
      <c r="CD75" s="49" t="str">
        <f t="shared" si="170"/>
        <v/>
      </c>
      <c r="CE75" s="49" t="str">
        <f t="shared" si="170"/>
        <v/>
      </c>
      <c r="CF75" s="49" t="str">
        <f t="shared" si="170"/>
        <v/>
      </c>
      <c r="CG75" s="49" t="str">
        <f t="shared" si="170"/>
        <v/>
      </c>
      <c r="CH75" s="49" t="str">
        <f t="shared" si="170"/>
        <v/>
      </c>
      <c r="CI75" s="49" t="str">
        <f t="shared" si="170"/>
        <v/>
      </c>
      <c r="CJ75" s="49" t="str">
        <f t="shared" si="170"/>
        <v/>
      </c>
      <c r="CK75" s="49" t="str">
        <f t="shared" si="170"/>
        <v/>
      </c>
      <c r="CL75" s="49" t="str">
        <f t="shared" si="170"/>
        <v/>
      </c>
      <c r="CM75" s="49" t="str">
        <f t="shared" si="170"/>
        <v/>
      </c>
      <c r="CN75" s="49" t="str">
        <f t="shared" si="175"/>
        <v/>
      </c>
      <c r="CO75" s="49" t="str">
        <f t="shared" si="175"/>
        <v/>
      </c>
      <c r="CP75" s="49" t="str">
        <f t="shared" si="175"/>
        <v/>
      </c>
      <c r="CQ75" s="49" t="str">
        <f t="shared" si="175"/>
        <v/>
      </c>
      <c r="CR75" s="49" t="str">
        <f t="shared" si="175"/>
        <v/>
      </c>
      <c r="CS75" s="49" t="str">
        <f t="shared" si="175"/>
        <v/>
      </c>
      <c r="CT75" s="49" t="str">
        <f t="shared" si="175"/>
        <v/>
      </c>
      <c r="CU75" s="49" t="str">
        <f t="shared" si="175"/>
        <v/>
      </c>
      <c r="CV75" s="49" t="str">
        <f t="shared" si="175"/>
        <v/>
      </c>
      <c r="CW75" s="49" t="str">
        <f t="shared" si="175"/>
        <v/>
      </c>
      <c r="CX75" s="49" t="str">
        <f t="shared" si="175"/>
        <v/>
      </c>
      <c r="CY75" s="49" t="str">
        <f t="shared" si="175"/>
        <v/>
      </c>
      <c r="CZ75" s="49" t="str">
        <f t="shared" si="175"/>
        <v/>
      </c>
      <c r="DA75" s="49" t="str">
        <f t="shared" si="175"/>
        <v/>
      </c>
      <c r="DB75" s="49" t="str">
        <f t="shared" si="175"/>
        <v/>
      </c>
      <c r="DC75" s="49" t="str">
        <f t="shared" si="175"/>
        <v/>
      </c>
      <c r="DD75" s="49" t="str">
        <f t="shared" si="171"/>
        <v/>
      </c>
      <c r="DE75" s="49" t="str">
        <f t="shared" si="171"/>
        <v/>
      </c>
      <c r="DF75" s="49" t="str">
        <f t="shared" si="171"/>
        <v/>
      </c>
      <c r="DG75" s="49" t="str">
        <f t="shared" si="171"/>
        <v/>
      </c>
      <c r="DH75" s="49" t="str">
        <f t="shared" si="171"/>
        <v/>
      </c>
      <c r="DI75" s="49" t="str">
        <f t="shared" si="171"/>
        <v/>
      </c>
      <c r="DJ75" s="49" t="str">
        <f t="shared" si="171"/>
        <v/>
      </c>
      <c r="DK75" s="49" t="str">
        <f t="shared" si="171"/>
        <v/>
      </c>
      <c r="DL75" s="49" t="str">
        <f t="shared" si="171"/>
        <v/>
      </c>
      <c r="DM75" s="49" t="str">
        <f t="shared" si="171"/>
        <v/>
      </c>
      <c r="DN75" s="49" t="str">
        <f t="shared" si="171"/>
        <v/>
      </c>
      <c r="DO75" s="49" t="str">
        <f t="shared" si="171"/>
        <v/>
      </c>
      <c r="DP75" s="49" t="str">
        <f t="shared" si="171"/>
        <v/>
      </c>
      <c r="DQ75" s="49" t="str">
        <f t="shared" si="171"/>
        <v/>
      </c>
      <c r="DR75" s="49" t="str">
        <f t="shared" si="171"/>
        <v/>
      </c>
      <c r="DS75" s="49" t="str">
        <f t="shared" si="176"/>
        <v/>
      </c>
      <c r="DT75" s="49" t="str">
        <f t="shared" si="176"/>
        <v/>
      </c>
      <c r="DU75" s="49" t="str">
        <f t="shared" si="176"/>
        <v/>
      </c>
      <c r="DV75" s="49" t="str">
        <f t="shared" si="176"/>
        <v/>
      </c>
      <c r="DW75" s="49" t="str">
        <f t="shared" si="176"/>
        <v/>
      </c>
      <c r="DX75" s="49" t="str">
        <f t="shared" si="176"/>
        <v/>
      </c>
      <c r="DY75" s="49" t="str">
        <f t="shared" si="176"/>
        <v/>
      </c>
      <c r="DZ75" s="183" t="str">
        <f t="shared" si="167"/>
        <v/>
      </c>
      <c r="EA75" s="49" t="str">
        <f t="shared" si="169"/>
        <v/>
      </c>
      <c r="EB75" s="49" t="str">
        <f t="shared" si="169"/>
        <v/>
      </c>
      <c r="EC75" s="49" t="str">
        <f t="shared" si="169"/>
        <v/>
      </c>
      <c r="ED75" s="49" t="str">
        <f t="shared" si="169"/>
        <v/>
      </c>
      <c r="EE75" s="49" t="str">
        <f t="shared" si="169"/>
        <v/>
      </c>
      <c r="EF75" s="49" t="str">
        <f t="shared" si="169"/>
        <v/>
      </c>
      <c r="EG75" s="49" t="str">
        <f t="shared" si="169"/>
        <v/>
      </c>
      <c r="EH75" s="49" t="str">
        <f t="shared" si="169"/>
        <v/>
      </c>
      <c r="EI75" s="49" t="str">
        <f t="shared" si="169"/>
        <v/>
      </c>
      <c r="EJ75" s="49" t="str">
        <f t="shared" si="169"/>
        <v/>
      </c>
      <c r="EK75" s="49" t="str">
        <f t="shared" si="169"/>
        <v/>
      </c>
      <c r="EL75" s="49" t="str">
        <f t="shared" si="169"/>
        <v/>
      </c>
      <c r="EM75" s="49" t="str">
        <f t="shared" si="169"/>
        <v/>
      </c>
      <c r="EN75" s="49" t="str">
        <f t="shared" si="169"/>
        <v/>
      </c>
      <c r="EO75" s="49" t="str">
        <f t="shared" si="169"/>
        <v/>
      </c>
      <c r="EP75" s="49" t="str">
        <f t="shared" si="168"/>
        <v/>
      </c>
      <c r="EQ75" s="49" t="str">
        <f t="shared" si="168"/>
        <v/>
      </c>
      <c r="ER75" s="49" t="str">
        <f t="shared" si="168"/>
        <v/>
      </c>
      <c r="ES75" s="49" t="str">
        <f t="shared" si="168"/>
        <v/>
      </c>
      <c r="ET75" s="49" t="str">
        <f t="shared" si="177"/>
        <v/>
      </c>
      <c r="EU75" s="49" t="str">
        <f t="shared" si="177"/>
        <v/>
      </c>
      <c r="EV75" s="49" t="str">
        <f t="shared" si="177"/>
        <v/>
      </c>
      <c r="EW75" s="49" t="str">
        <f t="shared" si="177"/>
        <v/>
      </c>
      <c r="EX75" s="49" t="str">
        <f t="shared" si="177"/>
        <v/>
      </c>
      <c r="EY75" s="49" t="str">
        <f t="shared" si="177"/>
        <v/>
      </c>
      <c r="EZ75" s="49" t="str">
        <f t="shared" si="177"/>
        <v/>
      </c>
      <c r="FA75" s="49" t="str">
        <f t="shared" si="177"/>
        <v/>
      </c>
      <c r="FB75" s="49" t="str">
        <f t="shared" si="177"/>
        <v/>
      </c>
      <c r="FC75" s="49" t="str">
        <f t="shared" si="177"/>
        <v/>
      </c>
      <c r="FD75" s="49" t="str">
        <f t="shared" si="177"/>
        <v/>
      </c>
      <c r="FE75" s="49" t="str">
        <f t="shared" si="128"/>
        <v/>
      </c>
      <c r="FF75" s="49" t="str">
        <f t="shared" si="128"/>
        <v/>
      </c>
      <c r="FG75" s="49" t="str">
        <f t="shared" si="128"/>
        <v/>
      </c>
      <c r="FH75" s="49" t="str">
        <f t="shared" si="128"/>
        <v/>
      </c>
      <c r="FI75" s="49" t="str">
        <f t="shared" si="128"/>
        <v/>
      </c>
      <c r="FJ75" s="49" t="str">
        <f t="shared" si="128"/>
        <v/>
      </c>
      <c r="FK75" s="49" t="str">
        <f t="shared" si="128"/>
        <v/>
      </c>
      <c r="FL75" s="49" t="str">
        <f t="shared" si="128"/>
        <v/>
      </c>
      <c r="FM75" s="49" t="str">
        <f t="shared" si="128"/>
        <v/>
      </c>
      <c r="FN75" s="49" t="str">
        <f t="shared" si="128"/>
        <v/>
      </c>
      <c r="FO75" s="49" t="str">
        <f t="shared" si="128"/>
        <v/>
      </c>
      <c r="FP75" s="49" t="str">
        <f t="shared" si="128"/>
        <v/>
      </c>
      <c r="FQ75" s="49" t="str">
        <f t="shared" si="128"/>
        <v/>
      </c>
      <c r="FR75" s="49" t="str">
        <f t="shared" si="128"/>
        <v/>
      </c>
      <c r="FS75" s="49" t="str">
        <f t="shared" si="128"/>
        <v/>
      </c>
      <c r="FT75" s="49" t="str">
        <f t="shared" si="128"/>
        <v/>
      </c>
      <c r="FU75" s="49" t="str">
        <f t="shared" si="178"/>
        <v/>
      </c>
      <c r="FV75" s="49" t="str">
        <f t="shared" si="152"/>
        <v/>
      </c>
      <c r="FW75" s="49" t="str">
        <f t="shared" si="152"/>
        <v/>
      </c>
      <c r="FX75" s="49" t="str">
        <f t="shared" si="152"/>
        <v/>
      </c>
      <c r="FY75" s="49" t="str">
        <f t="shared" si="152"/>
        <v/>
      </c>
      <c r="FZ75" s="49" t="str">
        <f t="shared" si="152"/>
        <v/>
      </c>
      <c r="GA75" s="49" t="str">
        <f t="shared" si="152"/>
        <v/>
      </c>
      <c r="GB75" s="49" t="str">
        <f t="shared" si="152"/>
        <v/>
      </c>
      <c r="GC75" s="49" t="str">
        <f t="shared" si="139"/>
        <v/>
      </c>
      <c r="GD75" s="49" t="str">
        <f t="shared" si="139"/>
        <v/>
      </c>
      <c r="GE75" s="49" t="str">
        <f t="shared" si="139"/>
        <v/>
      </c>
      <c r="GF75" s="49" t="str">
        <f t="shared" si="139"/>
        <v/>
      </c>
      <c r="GG75" s="49" t="str">
        <f t="shared" si="139"/>
        <v/>
      </c>
      <c r="GH75" s="49" t="str">
        <f t="shared" si="139"/>
        <v/>
      </c>
      <c r="GI75" s="49" t="str">
        <f t="shared" si="139"/>
        <v/>
      </c>
      <c r="GJ75" s="49" t="str">
        <f t="shared" si="139"/>
        <v/>
      </c>
      <c r="GK75" s="49" t="str">
        <f t="shared" si="139"/>
        <v/>
      </c>
      <c r="GL75" s="49" t="str">
        <f t="shared" si="139"/>
        <v/>
      </c>
      <c r="GM75" s="49" t="str">
        <f t="shared" si="139"/>
        <v/>
      </c>
      <c r="GN75" s="49" t="str">
        <f t="shared" si="139"/>
        <v/>
      </c>
      <c r="GO75" s="49" t="str">
        <f t="shared" si="139"/>
        <v/>
      </c>
      <c r="GP75" s="49" t="str">
        <f t="shared" si="139"/>
        <v/>
      </c>
      <c r="GQ75" s="49" t="str">
        <f t="shared" si="139"/>
        <v/>
      </c>
      <c r="GR75" s="49" t="str">
        <f t="shared" si="139"/>
        <v/>
      </c>
      <c r="GS75" s="49" t="str">
        <f t="shared" si="140"/>
        <v/>
      </c>
      <c r="GT75" s="49" t="str">
        <f t="shared" si="140"/>
        <v/>
      </c>
      <c r="GU75" s="49" t="str">
        <f t="shared" si="140"/>
        <v/>
      </c>
      <c r="GV75" s="49" t="str">
        <f t="shared" si="140"/>
        <v/>
      </c>
      <c r="GW75" s="49" t="str">
        <f t="shared" si="140"/>
        <v/>
      </c>
      <c r="GX75" s="49" t="str">
        <f t="shared" si="140"/>
        <v/>
      </c>
      <c r="GY75" s="49" t="str">
        <f t="shared" si="140"/>
        <v/>
      </c>
      <c r="GZ75" s="49" t="str">
        <f t="shared" si="140"/>
        <v/>
      </c>
      <c r="HA75" s="49" t="str">
        <f t="shared" si="140"/>
        <v/>
      </c>
      <c r="HB75" s="49" t="str">
        <f t="shared" si="140"/>
        <v/>
      </c>
      <c r="HC75" s="49" t="str">
        <f t="shared" si="140"/>
        <v/>
      </c>
      <c r="HD75" s="49" t="str">
        <f t="shared" si="140"/>
        <v/>
      </c>
      <c r="HE75" s="49" t="str">
        <f t="shared" si="140"/>
        <v/>
      </c>
      <c r="HF75" s="49" t="str">
        <f t="shared" si="140"/>
        <v/>
      </c>
      <c r="HG75" s="49" t="str">
        <f t="shared" si="140"/>
        <v/>
      </c>
      <c r="HH75" s="49" t="str">
        <f t="shared" si="140"/>
        <v/>
      </c>
      <c r="HI75" s="49" t="str">
        <f t="shared" si="141"/>
        <v/>
      </c>
      <c r="HJ75" s="49" t="str">
        <f t="shared" si="141"/>
        <v/>
      </c>
      <c r="HK75" s="49" t="str">
        <f t="shared" si="141"/>
        <v/>
      </c>
      <c r="HL75" s="49" t="str">
        <f t="shared" si="141"/>
        <v/>
      </c>
      <c r="HM75" s="49" t="str">
        <f t="shared" si="111"/>
        <v/>
      </c>
      <c r="HN75" s="49" t="str">
        <f t="shared" si="111"/>
        <v/>
      </c>
      <c r="HO75" s="49" t="str">
        <f t="shared" si="111"/>
        <v/>
      </c>
      <c r="HP75" s="49" t="str">
        <f t="shared" si="77"/>
        <v/>
      </c>
      <c r="HQ75" s="49" t="str">
        <f t="shared" si="77"/>
        <v/>
      </c>
      <c r="HR75" s="49" t="str">
        <f t="shared" si="46"/>
        <v/>
      </c>
      <c r="HS75" s="49" t="str">
        <f t="shared" si="46"/>
        <v/>
      </c>
      <c r="HT75" s="49" t="str">
        <f t="shared" si="46"/>
        <v/>
      </c>
      <c r="HU75" s="49" t="str">
        <f t="shared" si="46"/>
        <v/>
      </c>
      <c r="HV75" s="49" t="str">
        <f t="shared" si="142"/>
        <v/>
      </c>
      <c r="HW75" s="169" t="e">
        <f t="shared" si="106"/>
        <v>#N/A</v>
      </c>
      <c r="HX75" s="169" t="e">
        <f t="shared" si="106"/>
        <v>#N/A</v>
      </c>
      <c r="HY75" s="169" t="e">
        <f t="shared" si="106"/>
        <v>#N/A</v>
      </c>
      <c r="HZ75" s="169" t="e">
        <f t="shared" si="106"/>
        <v>#N/A</v>
      </c>
      <c r="IA75" s="169" t="e">
        <f t="shared" si="138"/>
        <v>#N/A</v>
      </c>
      <c r="IB75" s="169" t="e">
        <f t="shared" si="138"/>
        <v>#N/A</v>
      </c>
      <c r="IC75" s="169" t="e">
        <f t="shared" si="138"/>
        <v>#N/A</v>
      </c>
      <c r="ID75" s="169" t="e">
        <f t="shared" si="138"/>
        <v>#N/A</v>
      </c>
      <c r="IE75" s="169" t="e">
        <f t="shared" si="138"/>
        <v>#N/A</v>
      </c>
      <c r="IF75" s="169" t="e">
        <f t="shared" si="138"/>
        <v>#N/A</v>
      </c>
      <c r="IG75" s="169" t="e">
        <f t="shared" si="138"/>
        <v>#N/A</v>
      </c>
      <c r="IH75" s="169" t="e">
        <f t="shared" si="138"/>
        <v>#N/A</v>
      </c>
      <c r="II75" s="169" t="e">
        <f t="shared" si="138"/>
        <v>#N/A</v>
      </c>
      <c r="IJ75" s="169" t="e">
        <f t="shared" si="138"/>
        <v>#N/A</v>
      </c>
      <c r="IK75" s="169" t="e">
        <f t="shared" si="138"/>
        <v>#N/A</v>
      </c>
      <c r="IL75" s="169" t="e">
        <f t="shared" si="138"/>
        <v>#N/A</v>
      </c>
      <c r="IM75" s="169" t="e">
        <f t="shared" si="138"/>
        <v>#N/A</v>
      </c>
      <c r="IN75" s="169" t="e">
        <f t="shared" si="138"/>
        <v>#N/A</v>
      </c>
      <c r="IO75" s="169" t="e">
        <f t="shared" si="138"/>
        <v>#N/A</v>
      </c>
      <c r="IP75" s="169" t="e">
        <f t="shared" si="143"/>
        <v>#N/A</v>
      </c>
      <c r="IQ75" s="169" t="e">
        <f t="shared" si="143"/>
        <v>#N/A</v>
      </c>
      <c r="IR75" s="169" t="e">
        <f t="shared" si="143"/>
        <v>#N/A</v>
      </c>
      <c r="IS75" s="169" t="e">
        <f t="shared" si="143"/>
        <v>#N/A</v>
      </c>
      <c r="IT75" s="169" t="e">
        <f t="shared" si="143"/>
        <v>#N/A</v>
      </c>
      <c r="IU75" s="169" t="e">
        <f t="shared" si="143"/>
        <v>#N/A</v>
      </c>
      <c r="IV75" s="169" t="e">
        <f t="shared" si="143"/>
        <v>#N/A</v>
      </c>
      <c r="IW75" s="169" t="e">
        <f t="shared" si="143"/>
        <v>#N/A</v>
      </c>
      <c r="IX75" s="169" t="e">
        <f t="shared" si="143"/>
        <v>#N/A</v>
      </c>
      <c r="IY75" s="169" t="e">
        <f t="shared" si="143"/>
        <v>#N/A</v>
      </c>
      <c r="IZ75" s="169" t="e">
        <f t="shared" si="143"/>
        <v>#N/A</v>
      </c>
      <c r="JA75" s="169" t="e">
        <f t="shared" si="143"/>
        <v>#N/A</v>
      </c>
      <c r="JB75" s="169" t="e">
        <f t="shared" si="143"/>
        <v>#N/A</v>
      </c>
      <c r="JC75" s="169" t="e">
        <f t="shared" si="143"/>
        <v>#N/A</v>
      </c>
      <c r="JD75" s="169" t="e">
        <f t="shared" si="143"/>
        <v>#N/A</v>
      </c>
      <c r="JE75" s="169" t="e">
        <f t="shared" si="153"/>
        <v>#N/A</v>
      </c>
      <c r="JF75" s="169" t="e">
        <f t="shared" si="153"/>
        <v>#N/A</v>
      </c>
      <c r="JG75" s="169" t="e">
        <f t="shared" si="153"/>
        <v>#N/A</v>
      </c>
      <c r="JH75" s="169" t="e">
        <f t="shared" si="153"/>
        <v>#N/A</v>
      </c>
      <c r="JI75" s="169" t="e">
        <f t="shared" si="153"/>
        <v>#N/A</v>
      </c>
      <c r="JJ75" s="169" t="e">
        <f t="shared" si="153"/>
        <v>#N/A</v>
      </c>
      <c r="JK75" s="169" t="e">
        <f t="shared" si="153"/>
        <v>#N/A</v>
      </c>
      <c r="JL75" s="169" t="e">
        <f t="shared" si="153"/>
        <v>#N/A</v>
      </c>
      <c r="JM75" s="169" t="e">
        <f t="shared" si="153"/>
        <v>#N/A</v>
      </c>
      <c r="JN75" s="169" t="e">
        <f t="shared" si="153"/>
        <v>#N/A</v>
      </c>
      <c r="JO75" s="169" t="e">
        <f t="shared" si="153"/>
        <v>#N/A</v>
      </c>
      <c r="JP75" s="169" t="e">
        <f t="shared" si="153"/>
        <v>#N/A</v>
      </c>
      <c r="JQ75" s="169" t="e">
        <f t="shared" si="153"/>
        <v>#N/A</v>
      </c>
      <c r="JR75" s="169" t="e">
        <f t="shared" si="153"/>
        <v>#N/A</v>
      </c>
      <c r="JS75" s="169" t="e">
        <f t="shared" si="153"/>
        <v>#N/A</v>
      </c>
      <c r="JT75" s="169" t="e">
        <f t="shared" si="144"/>
        <v>#N/A</v>
      </c>
      <c r="JU75" s="169" t="e">
        <f t="shared" si="144"/>
        <v>#N/A</v>
      </c>
      <c r="JV75" s="169" t="e">
        <f t="shared" si="144"/>
        <v>#N/A</v>
      </c>
      <c r="JW75" s="169" t="e">
        <f t="shared" si="144"/>
        <v>#N/A</v>
      </c>
      <c r="JX75" s="169" t="e">
        <f t="shared" si="144"/>
        <v>#N/A</v>
      </c>
      <c r="JY75" s="169" t="e">
        <f t="shared" si="144"/>
        <v>#N/A</v>
      </c>
      <c r="JZ75" s="169" t="e">
        <f t="shared" si="144"/>
        <v>#N/A</v>
      </c>
      <c r="KA75" s="169" t="e">
        <f t="shared" si="144"/>
        <v>#N/A</v>
      </c>
      <c r="KB75" s="169" t="e">
        <f t="shared" si="144"/>
        <v>#N/A</v>
      </c>
      <c r="KC75" s="169" t="e">
        <f t="shared" si="144"/>
        <v>#N/A</v>
      </c>
      <c r="KD75" s="169" t="e">
        <f t="shared" si="144"/>
        <v>#N/A</v>
      </c>
      <c r="KE75" s="169" t="e">
        <f t="shared" si="144"/>
        <v>#N/A</v>
      </c>
      <c r="KF75" s="169" t="e">
        <f t="shared" si="144"/>
        <v>#N/A</v>
      </c>
      <c r="KG75" s="169" t="e">
        <f t="shared" si="144"/>
        <v>#N/A</v>
      </c>
      <c r="KH75" s="169" t="e">
        <f t="shared" si="144"/>
        <v>#N/A</v>
      </c>
      <c r="KI75" s="169" t="e">
        <f t="shared" si="144"/>
        <v>#N/A</v>
      </c>
      <c r="KJ75" s="169" t="e">
        <f t="shared" si="154"/>
        <v>#N/A</v>
      </c>
      <c r="KK75" s="169" t="e">
        <f t="shared" si="154"/>
        <v>#N/A</v>
      </c>
      <c r="KL75" s="169" t="e">
        <f t="shared" si="154"/>
        <v>#N/A</v>
      </c>
      <c r="KM75" s="169" t="e">
        <f t="shared" si="154"/>
        <v>#N/A</v>
      </c>
      <c r="KN75" s="169" t="e">
        <f t="shared" si="154"/>
        <v>#N/A</v>
      </c>
      <c r="KO75" s="169" t="e">
        <f t="shared" si="154"/>
        <v>#N/A</v>
      </c>
      <c r="KP75" s="169" t="e">
        <f t="shared" si="154"/>
        <v>#N/A</v>
      </c>
      <c r="KQ75" s="169" t="e">
        <f t="shared" si="154"/>
        <v>#N/A</v>
      </c>
      <c r="KR75" s="169" t="e">
        <f t="shared" si="154"/>
        <v>#N/A</v>
      </c>
      <c r="KS75" s="169" t="e">
        <f t="shared" si="154"/>
        <v>#N/A</v>
      </c>
      <c r="KT75" s="169" t="e">
        <f t="shared" si="154"/>
        <v>#N/A</v>
      </c>
      <c r="KU75" s="169" t="e">
        <f t="shared" si="154"/>
        <v>#N/A</v>
      </c>
      <c r="KV75" s="169" t="e">
        <f t="shared" si="154"/>
        <v>#N/A</v>
      </c>
      <c r="KW75" s="169" t="e">
        <f t="shared" si="154"/>
        <v>#N/A</v>
      </c>
      <c r="KX75" s="169" t="e">
        <f t="shared" si="154"/>
        <v>#N/A</v>
      </c>
      <c r="KY75" s="169" t="e">
        <f t="shared" si="154"/>
        <v>#N/A</v>
      </c>
      <c r="KZ75" s="169" t="e">
        <f t="shared" si="145"/>
        <v>#N/A</v>
      </c>
      <c r="LA75" s="169" t="e">
        <f t="shared" si="145"/>
        <v>#N/A</v>
      </c>
      <c r="LB75" s="169" t="e">
        <f t="shared" si="145"/>
        <v>#N/A</v>
      </c>
      <c r="LC75" s="169" t="e">
        <f t="shared" si="145"/>
        <v>#N/A</v>
      </c>
      <c r="LD75" s="169" t="e">
        <f t="shared" si="145"/>
        <v>#N/A</v>
      </c>
      <c r="LE75" s="169" t="e">
        <f t="shared" si="145"/>
        <v>#N/A</v>
      </c>
      <c r="LF75" s="169" t="e">
        <f t="shared" si="145"/>
        <v>#N/A</v>
      </c>
      <c r="LG75" s="169" t="e">
        <f t="shared" si="145"/>
        <v>#N/A</v>
      </c>
      <c r="LH75" s="169" t="e">
        <f t="shared" si="145"/>
        <v>#N/A</v>
      </c>
      <c r="LI75" s="169" t="e">
        <f t="shared" si="145"/>
        <v>#N/A</v>
      </c>
      <c r="LJ75" s="169" t="e">
        <f t="shared" si="145"/>
        <v>#N/A</v>
      </c>
      <c r="LK75" s="169" t="e">
        <f t="shared" si="145"/>
        <v>#N/A</v>
      </c>
      <c r="LL75" s="169" t="e">
        <f t="shared" si="145"/>
        <v>#N/A</v>
      </c>
      <c r="LM75" s="169" t="e">
        <f t="shared" si="145"/>
        <v>#N/A</v>
      </c>
      <c r="LN75" s="169" t="e">
        <f t="shared" si="145"/>
        <v>#N/A</v>
      </c>
      <c r="LO75" s="169" t="e">
        <f t="shared" si="155"/>
        <v>#N/A</v>
      </c>
      <c r="LP75" s="169" t="e">
        <f t="shared" si="155"/>
        <v>#N/A</v>
      </c>
      <c r="LQ75" s="169" t="e">
        <f t="shared" si="156"/>
        <v>#N/A</v>
      </c>
      <c r="LR75" s="169" t="e">
        <f t="shared" si="156"/>
        <v>#N/A</v>
      </c>
      <c r="LS75" s="169" t="e">
        <f t="shared" si="156"/>
        <v>#N/A</v>
      </c>
      <c r="LT75" s="169" t="e">
        <f t="shared" si="156"/>
        <v>#N/A</v>
      </c>
      <c r="LU75" s="169" t="e">
        <f t="shared" si="156"/>
        <v>#N/A</v>
      </c>
      <c r="LV75" s="169" t="e">
        <f t="shared" si="156"/>
        <v>#N/A</v>
      </c>
      <c r="LW75" s="169" t="e">
        <f t="shared" si="156"/>
        <v>#N/A</v>
      </c>
      <c r="LX75" s="169" t="e">
        <f t="shared" si="156"/>
        <v>#N/A</v>
      </c>
      <c r="LY75" s="169" t="e">
        <f t="shared" si="156"/>
        <v>#N/A</v>
      </c>
      <c r="LZ75" s="169" t="e">
        <f t="shared" si="156"/>
        <v>#N/A</v>
      </c>
      <c r="MA75" s="169" t="e">
        <f t="shared" si="156"/>
        <v>#N/A</v>
      </c>
      <c r="MB75" s="169" t="e">
        <f t="shared" si="156"/>
        <v>#N/A</v>
      </c>
      <c r="MC75" s="169" t="e">
        <f t="shared" si="156"/>
        <v>#N/A</v>
      </c>
      <c r="MD75" s="169" t="e">
        <f t="shared" si="156"/>
        <v>#N/A</v>
      </c>
      <c r="ME75" s="169" t="e">
        <f t="shared" si="156"/>
        <v>#N/A</v>
      </c>
      <c r="MF75" s="169" t="e">
        <f t="shared" si="146"/>
        <v>#N/A</v>
      </c>
      <c r="MG75" s="169" t="e">
        <f t="shared" si="146"/>
        <v>#N/A</v>
      </c>
      <c r="MH75" s="169" t="e">
        <f t="shared" si="146"/>
        <v>#N/A</v>
      </c>
      <c r="MI75" s="169" t="e">
        <f t="shared" si="146"/>
        <v>#N/A</v>
      </c>
      <c r="MJ75" s="169" t="e">
        <f t="shared" si="146"/>
        <v>#N/A</v>
      </c>
      <c r="MK75" s="169" t="e">
        <f t="shared" si="146"/>
        <v>#N/A</v>
      </c>
      <c r="ML75" s="169" t="e">
        <f t="shared" si="146"/>
        <v>#N/A</v>
      </c>
      <c r="MM75" s="169" t="e">
        <f t="shared" si="146"/>
        <v>#N/A</v>
      </c>
      <c r="MN75" s="169" t="e">
        <f t="shared" si="146"/>
        <v>#N/A</v>
      </c>
      <c r="MO75" s="169" t="e">
        <f t="shared" si="146"/>
        <v>#N/A</v>
      </c>
      <c r="MP75" s="169" t="e">
        <f t="shared" si="146"/>
        <v>#N/A</v>
      </c>
      <c r="MQ75" s="169" t="e">
        <f t="shared" si="146"/>
        <v>#N/A</v>
      </c>
      <c r="MR75" s="169" t="e">
        <f t="shared" si="146"/>
        <v>#N/A</v>
      </c>
      <c r="MS75" s="169" t="e">
        <f t="shared" si="146"/>
        <v>#N/A</v>
      </c>
      <c r="MT75" s="169" t="e">
        <f t="shared" si="146"/>
        <v>#N/A</v>
      </c>
      <c r="MU75" s="169" t="e">
        <f t="shared" si="146"/>
        <v>#N/A</v>
      </c>
      <c r="MV75" s="169" t="e">
        <f t="shared" si="157"/>
        <v>#N/A</v>
      </c>
      <c r="MW75" s="169" t="e">
        <f t="shared" si="157"/>
        <v>#N/A</v>
      </c>
      <c r="MX75" s="169" t="e">
        <f t="shared" si="157"/>
        <v>#N/A</v>
      </c>
      <c r="MY75" s="169" t="e">
        <f t="shared" si="157"/>
        <v>#N/A</v>
      </c>
      <c r="MZ75" s="169" t="e">
        <f t="shared" si="157"/>
        <v>#N/A</v>
      </c>
      <c r="NA75" s="169" t="e">
        <f t="shared" si="157"/>
        <v>#N/A</v>
      </c>
      <c r="NB75" s="169" t="e">
        <f t="shared" si="157"/>
        <v>#N/A</v>
      </c>
      <c r="NC75" s="169" t="e">
        <f t="shared" si="157"/>
        <v>#N/A</v>
      </c>
      <c r="ND75" s="169" t="e">
        <f t="shared" si="157"/>
        <v>#N/A</v>
      </c>
      <c r="NE75" s="169" t="e">
        <f t="shared" si="157"/>
        <v>#N/A</v>
      </c>
      <c r="NF75" s="169" t="e">
        <f t="shared" si="157"/>
        <v>#N/A</v>
      </c>
      <c r="NG75" s="169" t="e">
        <f t="shared" si="157"/>
        <v>#N/A</v>
      </c>
      <c r="NH75" s="169" t="e">
        <f t="shared" si="157"/>
        <v>#N/A</v>
      </c>
      <c r="NI75" s="169" t="e">
        <f t="shared" si="157"/>
        <v>#N/A</v>
      </c>
      <c r="NJ75" s="169" t="e">
        <f t="shared" si="157"/>
        <v>#N/A</v>
      </c>
      <c r="NK75" s="169" t="e">
        <f t="shared" si="157"/>
        <v>#N/A</v>
      </c>
      <c r="NL75" s="169" t="e">
        <f t="shared" si="147"/>
        <v>#N/A</v>
      </c>
      <c r="NM75" s="169" t="e">
        <f t="shared" si="147"/>
        <v>#N/A</v>
      </c>
      <c r="NN75" s="169" t="e">
        <f t="shared" si="147"/>
        <v>#N/A</v>
      </c>
      <c r="NO75" s="169" t="e">
        <f t="shared" si="147"/>
        <v>#N/A</v>
      </c>
      <c r="NP75" s="169" t="e">
        <f t="shared" si="147"/>
        <v>#N/A</v>
      </c>
      <c r="NQ75" s="169" t="e">
        <f t="shared" si="147"/>
        <v>#N/A</v>
      </c>
      <c r="NR75" s="169" t="e">
        <f t="shared" si="147"/>
        <v>#N/A</v>
      </c>
      <c r="NS75" s="169" t="e">
        <f t="shared" si="147"/>
        <v>#N/A</v>
      </c>
      <c r="NT75" s="169" t="e">
        <f t="shared" si="147"/>
        <v>#N/A</v>
      </c>
      <c r="NU75" s="169" t="e">
        <f t="shared" si="147"/>
        <v>#N/A</v>
      </c>
      <c r="NV75" s="169" t="e">
        <f t="shared" si="147"/>
        <v>#N/A</v>
      </c>
      <c r="NW75" s="169" t="e">
        <f t="shared" si="147"/>
        <v>#N/A</v>
      </c>
      <c r="NX75" s="169" t="e">
        <f t="shared" si="147"/>
        <v>#N/A</v>
      </c>
      <c r="NY75" s="169" t="e">
        <f t="shared" si="147"/>
        <v>#N/A</v>
      </c>
      <c r="NZ75" s="169" t="e">
        <f t="shared" si="147"/>
        <v>#N/A</v>
      </c>
      <c r="OA75" s="169" t="e">
        <f t="shared" si="158"/>
        <v>#N/A</v>
      </c>
      <c r="OB75" s="169" t="e">
        <f t="shared" si="158"/>
        <v>#N/A</v>
      </c>
      <c r="OC75" s="169" t="e">
        <f t="shared" si="159"/>
        <v>#N/A</v>
      </c>
      <c r="OD75" s="169" t="e">
        <f t="shared" si="159"/>
        <v>#N/A</v>
      </c>
      <c r="OE75" s="169" t="e">
        <f t="shared" si="159"/>
        <v>#N/A</v>
      </c>
      <c r="OF75" s="169" t="e">
        <f t="shared" si="159"/>
        <v>#N/A</v>
      </c>
      <c r="OG75" s="169" t="e">
        <f t="shared" si="159"/>
        <v>#N/A</v>
      </c>
      <c r="OH75" s="169" t="e">
        <f t="shared" si="159"/>
        <v>#N/A</v>
      </c>
      <c r="OI75" s="169" t="e">
        <f t="shared" si="159"/>
        <v>#N/A</v>
      </c>
      <c r="OJ75" s="169" t="e">
        <f t="shared" si="159"/>
        <v>#N/A</v>
      </c>
      <c r="OK75" s="169" t="e">
        <f t="shared" si="159"/>
        <v>#N/A</v>
      </c>
      <c r="OL75" s="169" t="e">
        <f t="shared" si="159"/>
        <v>#N/A</v>
      </c>
      <c r="OM75" s="169" t="e">
        <f t="shared" si="159"/>
        <v>#N/A</v>
      </c>
      <c r="ON75" s="169" t="e">
        <f t="shared" si="159"/>
        <v>#N/A</v>
      </c>
      <c r="OO75" s="169" t="e">
        <f t="shared" si="159"/>
        <v>#N/A</v>
      </c>
      <c r="OP75" s="169" t="e">
        <f t="shared" si="159"/>
        <v>#N/A</v>
      </c>
      <c r="OQ75" s="169" t="e">
        <f t="shared" si="159"/>
        <v>#N/A</v>
      </c>
      <c r="OR75" s="169" t="e">
        <f t="shared" si="148"/>
        <v>#N/A</v>
      </c>
      <c r="OS75" s="169" t="e">
        <f t="shared" si="148"/>
        <v>#N/A</v>
      </c>
      <c r="OT75" s="169" t="e">
        <f t="shared" si="148"/>
        <v>#N/A</v>
      </c>
      <c r="OU75" s="169" t="e">
        <f t="shared" si="148"/>
        <v>#N/A</v>
      </c>
      <c r="OV75" s="169" t="e">
        <f t="shared" si="148"/>
        <v>#N/A</v>
      </c>
      <c r="OW75" s="169" t="e">
        <f t="shared" si="148"/>
        <v>#N/A</v>
      </c>
      <c r="OX75" s="169" t="e">
        <f t="shared" si="148"/>
        <v>#N/A</v>
      </c>
      <c r="OY75" s="169" t="e">
        <f t="shared" si="148"/>
        <v>#N/A</v>
      </c>
      <c r="OZ75" s="169" t="e">
        <f t="shared" si="148"/>
        <v>#N/A</v>
      </c>
      <c r="PA75" s="169" t="e">
        <f t="shared" si="148"/>
        <v>#N/A</v>
      </c>
      <c r="PB75" s="169" t="e">
        <f t="shared" si="148"/>
        <v>#N/A</v>
      </c>
      <c r="PC75" s="169" t="e">
        <f t="shared" si="148"/>
        <v>#N/A</v>
      </c>
      <c r="PD75" s="169" t="e">
        <f t="shared" si="148"/>
        <v>#N/A</v>
      </c>
      <c r="PE75" s="169" t="e">
        <f t="shared" si="148"/>
        <v>#N/A</v>
      </c>
      <c r="PF75" s="169" t="e">
        <f t="shared" si="148"/>
        <v>#N/A</v>
      </c>
      <c r="PG75" s="169" t="e">
        <f t="shared" si="148"/>
        <v>#N/A</v>
      </c>
      <c r="PH75" s="169" t="e">
        <f t="shared" si="160"/>
        <v>#N/A</v>
      </c>
      <c r="PI75" s="169" t="e">
        <f t="shared" si="160"/>
        <v>#N/A</v>
      </c>
      <c r="PJ75" s="169" t="e">
        <f t="shared" si="160"/>
        <v>#N/A</v>
      </c>
      <c r="PK75" s="169" t="e">
        <f t="shared" si="160"/>
        <v>#N/A</v>
      </c>
      <c r="PL75" s="169" t="e">
        <f t="shared" si="160"/>
        <v>#N/A</v>
      </c>
      <c r="PM75" s="169" t="e">
        <f t="shared" si="160"/>
        <v>#N/A</v>
      </c>
      <c r="PN75" s="169" t="e">
        <f t="shared" si="160"/>
        <v>#N/A</v>
      </c>
      <c r="PO75" s="169" t="e">
        <f t="shared" si="160"/>
        <v>#N/A</v>
      </c>
    </row>
    <row r="76" spans="1:431" hidden="1" x14ac:dyDescent="0.75">
      <c r="A76" s="390"/>
      <c r="B76" s="396" t="str">
        <f>IF($R76="","",ROUND(_xlfn.NORM.INV(ABS(VLOOKUP($T$1,VLookups!$A$43:$B$44,2,FALSE)-B$2),$N76,$R76),0))</f>
        <v/>
      </c>
      <c r="C76" s="403" t="str">
        <f t="shared" si="161"/>
        <v/>
      </c>
      <c r="D76" s="404" t="str">
        <f t="shared" si="162"/>
        <v/>
      </c>
      <c r="E76" s="109"/>
      <c r="F76" s="117"/>
      <c r="G76" s="122" t="str">
        <f t="shared" si="163"/>
        <v/>
      </c>
      <c r="H76" s="95"/>
      <c r="I76" s="122" t="str">
        <f t="shared" si="164"/>
        <v/>
      </c>
      <c r="J76" s="117"/>
      <c r="K76" s="110"/>
      <c r="L76" s="124" t="str">
        <f t="shared" si="149"/>
        <v/>
      </c>
      <c r="M76" s="124" t="str">
        <f t="shared" si="150"/>
        <v/>
      </c>
      <c r="N76" s="73" t="str">
        <f t="shared" si="165"/>
        <v/>
      </c>
      <c r="O76" s="23"/>
      <c r="P76" s="57"/>
      <c r="Q76" s="280"/>
      <c r="R76" s="74" t="str">
        <f>IF(AND(G76&gt;0,H76&gt;0,I76&gt;0),IF(ISBLANK(Q76),IF(ISBLANK(O76),"",(I76-G76)*VLOOKUP(O76,VLookups!$A$4:$B$13,2,FALSE)),Q76),"")</f>
        <v/>
      </c>
      <c r="S76" s="75" t="str">
        <f t="shared" si="151"/>
        <v/>
      </c>
      <c r="T76" s="95"/>
      <c r="U76" s="270" t="str">
        <f>IF(AND(T76&gt;0,H76&gt;0,NOT(R76="")),ABS(VLOOKUP($T$1,VLookups!$A$43:$B$44,2,FALSE)-_xlfn.NORM.DIST(T76,N76,R76,TRUE)),"")</f>
        <v/>
      </c>
      <c r="V76" s="94" t="str">
        <f>IF(AND($G76&gt;0,$H76&gt;0,$I76&gt;0,NOT(ISBLANK($O76))),_xlfn.NORM.INV(ABS(VLOOKUP($T$1,VLookups!$A$43:$B$44,2,FALSE)-V$3),$N76,$R76),"")</f>
        <v/>
      </c>
      <c r="W76" s="93" t="str">
        <f>IF(AND($G76&gt;0,$H76&gt;0,$I76&gt;0,NOT(ISBLANK($O76))),_xlfn.NORM.INV(ABS(VLOOKUP($T$1,VLookups!$A$43:$B$44,2,FALSE)-W$3),$N76,$R76),"")</f>
        <v/>
      </c>
      <c r="X76" s="94" t="str">
        <f>IF(AND($G76&gt;0,$H76&gt;0,$I76&gt;0,NOT(ISBLANK($O76))),_xlfn.NORM.INV(ABS(VLOOKUP($T$1,VLookups!$A$43:$B$44,2,FALSE)-X$3),$N76,$R76),"")</f>
        <v/>
      </c>
      <c r="Y76" s="93" t="str">
        <f>IF(AND($G76&gt;0,$H76&gt;0,$I76&gt;0,NOT(ISBLANK($O76))),_xlfn.NORM.INV(ABS(VLOOKUP($T$1,VLookups!$A$43:$B$44,2,FALSE)-Y$3),$N76,$R76),"")</f>
        <v/>
      </c>
      <c r="Z76" s="94" t="str">
        <f>IF(AND($G76&gt;0,$H76&gt;0,$I76&gt;0,NOT(ISBLANK($O76))),_xlfn.NORM.INV(ABS(VLOOKUP($T$1,VLookups!$A$43:$B$44,2,FALSE)-Z$3),$N76,$R76),"")</f>
        <v/>
      </c>
      <c r="AA76" s="93" t="str">
        <f>IF(AND($G76&gt;0,$H76&gt;0,$I76&gt;0,NOT(ISBLANK($O76))),_xlfn.NORM.INV(ABS(VLOOKUP($T$1,VLookups!$A$43:$B$44,2,FALSE)-AA$3),$N76,$R76),"")</f>
        <v/>
      </c>
      <c r="AB76" s="5"/>
      <c r="AC76" s="168" t="str">
        <f t="shared" si="166"/>
        <v/>
      </c>
      <c r="AD76" s="49" t="str">
        <f t="shared" si="179"/>
        <v/>
      </c>
      <c r="AE76" s="49" t="str">
        <f t="shared" si="179"/>
        <v/>
      </c>
      <c r="AF76" s="49" t="str">
        <f t="shared" si="179"/>
        <v/>
      </c>
      <c r="AG76" s="49" t="str">
        <f t="shared" si="179"/>
        <v/>
      </c>
      <c r="AH76" s="49" t="str">
        <f t="shared" si="179"/>
        <v/>
      </c>
      <c r="AI76" s="49" t="str">
        <f t="shared" si="179"/>
        <v/>
      </c>
      <c r="AJ76" s="49" t="str">
        <f t="shared" si="179"/>
        <v/>
      </c>
      <c r="AK76" s="49" t="str">
        <f t="shared" si="179"/>
        <v/>
      </c>
      <c r="AL76" s="49" t="str">
        <f t="shared" si="179"/>
        <v/>
      </c>
      <c r="AM76" s="49" t="str">
        <f t="shared" si="179"/>
        <v/>
      </c>
      <c r="AN76" s="49" t="str">
        <f t="shared" si="179"/>
        <v/>
      </c>
      <c r="AO76" s="49" t="str">
        <f t="shared" si="179"/>
        <v/>
      </c>
      <c r="AP76" s="49" t="str">
        <f t="shared" si="179"/>
        <v/>
      </c>
      <c r="AQ76" s="49" t="str">
        <f t="shared" si="179"/>
        <v/>
      </c>
      <c r="AR76" s="49" t="str">
        <f t="shared" si="179"/>
        <v/>
      </c>
      <c r="AS76" s="49" t="str">
        <f t="shared" si="179"/>
        <v/>
      </c>
      <c r="AT76" s="49" t="str">
        <f t="shared" si="173"/>
        <v/>
      </c>
      <c r="AU76" s="49" t="str">
        <f t="shared" si="173"/>
        <v/>
      </c>
      <c r="AV76" s="49" t="str">
        <f t="shared" si="173"/>
        <v/>
      </c>
      <c r="AW76" s="49" t="str">
        <f t="shared" si="173"/>
        <v/>
      </c>
      <c r="AX76" s="49" t="str">
        <f t="shared" si="173"/>
        <v/>
      </c>
      <c r="AY76" s="49" t="str">
        <f t="shared" si="173"/>
        <v/>
      </c>
      <c r="AZ76" s="49" t="str">
        <f t="shared" si="173"/>
        <v/>
      </c>
      <c r="BA76" s="49" t="str">
        <f t="shared" si="173"/>
        <v/>
      </c>
      <c r="BB76" s="49" t="str">
        <f t="shared" si="173"/>
        <v/>
      </c>
      <c r="BC76" s="49" t="str">
        <f t="shared" si="173"/>
        <v/>
      </c>
      <c r="BD76" s="49" t="str">
        <f t="shared" si="173"/>
        <v/>
      </c>
      <c r="BE76" s="49" t="str">
        <f t="shared" si="173"/>
        <v/>
      </c>
      <c r="BF76" s="49" t="str">
        <f t="shared" si="173"/>
        <v/>
      </c>
      <c r="BG76" s="49" t="str">
        <f t="shared" si="173"/>
        <v/>
      </c>
      <c r="BH76" s="49" t="str">
        <f t="shared" si="173"/>
        <v/>
      </c>
      <c r="BI76" s="49" t="str">
        <f t="shared" si="174"/>
        <v/>
      </c>
      <c r="BJ76" s="49" t="str">
        <f t="shared" si="174"/>
        <v/>
      </c>
      <c r="BK76" s="49" t="str">
        <f t="shared" si="174"/>
        <v/>
      </c>
      <c r="BL76" s="49" t="str">
        <f t="shared" si="174"/>
        <v/>
      </c>
      <c r="BM76" s="49" t="str">
        <f t="shared" si="174"/>
        <v/>
      </c>
      <c r="BN76" s="49" t="str">
        <f t="shared" si="174"/>
        <v/>
      </c>
      <c r="BO76" s="49" t="str">
        <f t="shared" si="174"/>
        <v/>
      </c>
      <c r="BP76" s="49" t="str">
        <f t="shared" si="174"/>
        <v/>
      </c>
      <c r="BQ76" s="49" t="str">
        <f t="shared" si="174"/>
        <v/>
      </c>
      <c r="BR76" s="49" t="str">
        <f t="shared" si="174"/>
        <v/>
      </c>
      <c r="BS76" s="49" t="str">
        <f t="shared" si="174"/>
        <v/>
      </c>
      <c r="BT76" s="49" t="str">
        <f t="shared" si="174"/>
        <v/>
      </c>
      <c r="BU76" s="49" t="str">
        <f t="shared" si="174"/>
        <v/>
      </c>
      <c r="BV76" s="49" t="str">
        <f t="shared" si="174"/>
        <v/>
      </c>
      <c r="BW76" s="49" t="str">
        <f t="shared" si="174"/>
        <v/>
      </c>
      <c r="BX76" s="49" t="str">
        <f t="shared" si="174"/>
        <v/>
      </c>
      <c r="BY76" s="49" t="str">
        <f t="shared" si="170"/>
        <v/>
      </c>
      <c r="BZ76" s="49" t="str">
        <f t="shared" si="170"/>
        <v/>
      </c>
      <c r="CA76" s="49" t="str">
        <f t="shared" si="170"/>
        <v/>
      </c>
      <c r="CB76" s="49" t="str">
        <f t="shared" si="170"/>
        <v/>
      </c>
      <c r="CC76" s="49" t="str">
        <f t="shared" si="170"/>
        <v/>
      </c>
      <c r="CD76" s="49" t="str">
        <f t="shared" si="170"/>
        <v/>
      </c>
      <c r="CE76" s="49" t="str">
        <f t="shared" si="170"/>
        <v/>
      </c>
      <c r="CF76" s="49" t="str">
        <f t="shared" si="170"/>
        <v/>
      </c>
      <c r="CG76" s="49" t="str">
        <f t="shared" si="170"/>
        <v/>
      </c>
      <c r="CH76" s="49" t="str">
        <f t="shared" si="170"/>
        <v/>
      </c>
      <c r="CI76" s="49" t="str">
        <f t="shared" si="170"/>
        <v/>
      </c>
      <c r="CJ76" s="49" t="str">
        <f t="shared" si="170"/>
        <v/>
      </c>
      <c r="CK76" s="49" t="str">
        <f t="shared" si="170"/>
        <v/>
      </c>
      <c r="CL76" s="49" t="str">
        <f t="shared" si="170"/>
        <v/>
      </c>
      <c r="CM76" s="49" t="str">
        <f t="shared" si="170"/>
        <v/>
      </c>
      <c r="CN76" s="49" t="str">
        <f t="shared" si="175"/>
        <v/>
      </c>
      <c r="CO76" s="49" t="str">
        <f t="shared" si="175"/>
        <v/>
      </c>
      <c r="CP76" s="49" t="str">
        <f t="shared" si="175"/>
        <v/>
      </c>
      <c r="CQ76" s="49" t="str">
        <f t="shared" si="175"/>
        <v/>
      </c>
      <c r="CR76" s="49" t="str">
        <f t="shared" si="175"/>
        <v/>
      </c>
      <c r="CS76" s="49" t="str">
        <f t="shared" si="175"/>
        <v/>
      </c>
      <c r="CT76" s="49" t="str">
        <f t="shared" si="175"/>
        <v/>
      </c>
      <c r="CU76" s="49" t="str">
        <f t="shared" si="175"/>
        <v/>
      </c>
      <c r="CV76" s="49" t="str">
        <f t="shared" si="175"/>
        <v/>
      </c>
      <c r="CW76" s="49" t="str">
        <f t="shared" si="175"/>
        <v/>
      </c>
      <c r="CX76" s="49" t="str">
        <f t="shared" si="175"/>
        <v/>
      </c>
      <c r="CY76" s="49" t="str">
        <f t="shared" si="175"/>
        <v/>
      </c>
      <c r="CZ76" s="49" t="str">
        <f t="shared" si="175"/>
        <v/>
      </c>
      <c r="DA76" s="49" t="str">
        <f t="shared" si="175"/>
        <v/>
      </c>
      <c r="DB76" s="49" t="str">
        <f t="shared" si="175"/>
        <v/>
      </c>
      <c r="DC76" s="49" t="str">
        <f t="shared" si="175"/>
        <v/>
      </c>
      <c r="DD76" s="49" t="str">
        <f t="shared" si="171"/>
        <v/>
      </c>
      <c r="DE76" s="49" t="str">
        <f t="shared" si="171"/>
        <v/>
      </c>
      <c r="DF76" s="49" t="str">
        <f t="shared" si="171"/>
        <v/>
      </c>
      <c r="DG76" s="49" t="str">
        <f t="shared" si="171"/>
        <v/>
      </c>
      <c r="DH76" s="49" t="str">
        <f t="shared" si="171"/>
        <v/>
      </c>
      <c r="DI76" s="49" t="str">
        <f t="shared" si="171"/>
        <v/>
      </c>
      <c r="DJ76" s="49" t="str">
        <f t="shared" si="171"/>
        <v/>
      </c>
      <c r="DK76" s="49" t="str">
        <f t="shared" si="171"/>
        <v/>
      </c>
      <c r="DL76" s="49" t="str">
        <f t="shared" si="171"/>
        <v/>
      </c>
      <c r="DM76" s="49" t="str">
        <f t="shared" si="171"/>
        <v/>
      </c>
      <c r="DN76" s="49" t="str">
        <f t="shared" si="171"/>
        <v/>
      </c>
      <c r="DO76" s="49" t="str">
        <f t="shared" si="171"/>
        <v/>
      </c>
      <c r="DP76" s="49" t="str">
        <f t="shared" si="171"/>
        <v/>
      </c>
      <c r="DQ76" s="49" t="str">
        <f t="shared" si="171"/>
        <v/>
      </c>
      <c r="DR76" s="49" t="str">
        <f t="shared" si="171"/>
        <v/>
      </c>
      <c r="DS76" s="49" t="str">
        <f t="shared" si="176"/>
        <v/>
      </c>
      <c r="DT76" s="49" t="str">
        <f t="shared" si="176"/>
        <v/>
      </c>
      <c r="DU76" s="49" t="str">
        <f t="shared" si="176"/>
        <v/>
      </c>
      <c r="DV76" s="49" t="str">
        <f t="shared" si="176"/>
        <v/>
      </c>
      <c r="DW76" s="49" t="str">
        <f t="shared" si="176"/>
        <v/>
      </c>
      <c r="DX76" s="49" t="str">
        <f t="shared" si="176"/>
        <v/>
      </c>
      <c r="DY76" s="49" t="str">
        <f t="shared" si="176"/>
        <v/>
      </c>
      <c r="DZ76" s="183" t="str">
        <f t="shared" si="167"/>
        <v/>
      </c>
      <c r="EA76" s="49" t="str">
        <f t="shared" si="169"/>
        <v/>
      </c>
      <c r="EB76" s="49" t="str">
        <f t="shared" si="169"/>
        <v/>
      </c>
      <c r="EC76" s="49" t="str">
        <f t="shared" si="169"/>
        <v/>
      </c>
      <c r="ED76" s="49" t="str">
        <f t="shared" si="169"/>
        <v/>
      </c>
      <c r="EE76" s="49" t="str">
        <f t="shared" si="169"/>
        <v/>
      </c>
      <c r="EF76" s="49" t="str">
        <f t="shared" si="169"/>
        <v/>
      </c>
      <c r="EG76" s="49" t="str">
        <f t="shared" si="169"/>
        <v/>
      </c>
      <c r="EH76" s="49" t="str">
        <f t="shared" si="169"/>
        <v/>
      </c>
      <c r="EI76" s="49" t="str">
        <f t="shared" si="169"/>
        <v/>
      </c>
      <c r="EJ76" s="49" t="str">
        <f t="shared" si="169"/>
        <v/>
      </c>
      <c r="EK76" s="49" t="str">
        <f t="shared" si="169"/>
        <v/>
      </c>
      <c r="EL76" s="49" t="str">
        <f t="shared" si="169"/>
        <v/>
      </c>
      <c r="EM76" s="49" t="str">
        <f t="shared" si="169"/>
        <v/>
      </c>
      <c r="EN76" s="49" t="str">
        <f t="shared" si="169"/>
        <v/>
      </c>
      <c r="EO76" s="49" t="str">
        <f t="shared" si="169"/>
        <v/>
      </c>
      <c r="EP76" s="49" t="str">
        <f t="shared" si="168"/>
        <v/>
      </c>
      <c r="EQ76" s="49" t="str">
        <f t="shared" si="168"/>
        <v/>
      </c>
      <c r="ER76" s="49" t="str">
        <f t="shared" si="168"/>
        <v/>
      </c>
      <c r="ES76" s="49" t="str">
        <f t="shared" si="168"/>
        <v/>
      </c>
      <c r="ET76" s="49" t="str">
        <f t="shared" si="177"/>
        <v/>
      </c>
      <c r="EU76" s="49" t="str">
        <f t="shared" si="177"/>
        <v/>
      </c>
      <c r="EV76" s="49" t="str">
        <f t="shared" si="177"/>
        <v/>
      </c>
      <c r="EW76" s="49" t="str">
        <f t="shared" si="177"/>
        <v/>
      </c>
      <c r="EX76" s="49" t="str">
        <f t="shared" si="177"/>
        <v/>
      </c>
      <c r="EY76" s="49" t="str">
        <f t="shared" si="177"/>
        <v/>
      </c>
      <c r="EZ76" s="49" t="str">
        <f t="shared" si="177"/>
        <v/>
      </c>
      <c r="FA76" s="49" t="str">
        <f t="shared" si="177"/>
        <v/>
      </c>
      <c r="FB76" s="49" t="str">
        <f t="shared" si="177"/>
        <v/>
      </c>
      <c r="FC76" s="49" t="str">
        <f t="shared" si="177"/>
        <v/>
      </c>
      <c r="FD76" s="49" t="str">
        <f t="shared" si="177"/>
        <v/>
      </c>
      <c r="FE76" s="49" t="str">
        <f t="shared" si="128"/>
        <v/>
      </c>
      <c r="FF76" s="49" t="str">
        <f t="shared" si="128"/>
        <v/>
      </c>
      <c r="FG76" s="49" t="str">
        <f t="shared" si="128"/>
        <v/>
      </c>
      <c r="FH76" s="49" t="str">
        <f t="shared" si="128"/>
        <v/>
      </c>
      <c r="FI76" s="49" t="str">
        <f t="shared" si="128"/>
        <v/>
      </c>
      <c r="FJ76" s="49" t="str">
        <f t="shared" si="128"/>
        <v/>
      </c>
      <c r="FK76" s="49" t="str">
        <f t="shared" si="128"/>
        <v/>
      </c>
      <c r="FL76" s="49" t="str">
        <f t="shared" si="128"/>
        <v/>
      </c>
      <c r="FM76" s="49" t="str">
        <f t="shared" si="128"/>
        <v/>
      </c>
      <c r="FN76" s="49" t="str">
        <f t="shared" si="128"/>
        <v/>
      </c>
      <c r="FO76" s="49" t="str">
        <f t="shared" si="128"/>
        <v/>
      </c>
      <c r="FP76" s="49" t="str">
        <f t="shared" si="128"/>
        <v/>
      </c>
      <c r="FQ76" s="49" t="str">
        <f t="shared" si="128"/>
        <v/>
      </c>
      <c r="FR76" s="49" t="str">
        <f t="shared" si="128"/>
        <v/>
      </c>
      <c r="FS76" s="49" t="str">
        <f t="shared" si="128"/>
        <v/>
      </c>
      <c r="FT76" s="49" t="str">
        <f t="shared" si="128"/>
        <v/>
      </c>
      <c r="FU76" s="49" t="str">
        <f t="shared" si="178"/>
        <v/>
      </c>
      <c r="FV76" s="49" t="str">
        <f t="shared" si="152"/>
        <v/>
      </c>
      <c r="FW76" s="49" t="str">
        <f t="shared" si="152"/>
        <v/>
      </c>
      <c r="FX76" s="49" t="str">
        <f t="shared" si="152"/>
        <v/>
      </c>
      <c r="FY76" s="49" t="str">
        <f t="shared" si="152"/>
        <v/>
      </c>
      <c r="FZ76" s="49" t="str">
        <f t="shared" si="152"/>
        <v/>
      </c>
      <c r="GA76" s="49" t="str">
        <f t="shared" si="152"/>
        <v/>
      </c>
      <c r="GB76" s="49" t="str">
        <f t="shared" si="152"/>
        <v/>
      </c>
      <c r="GC76" s="49" t="str">
        <f t="shared" si="139"/>
        <v/>
      </c>
      <c r="GD76" s="49" t="str">
        <f t="shared" si="139"/>
        <v/>
      </c>
      <c r="GE76" s="49" t="str">
        <f t="shared" si="139"/>
        <v/>
      </c>
      <c r="GF76" s="49" t="str">
        <f t="shared" si="139"/>
        <v/>
      </c>
      <c r="GG76" s="49" t="str">
        <f t="shared" si="139"/>
        <v/>
      </c>
      <c r="GH76" s="49" t="str">
        <f t="shared" si="139"/>
        <v/>
      </c>
      <c r="GI76" s="49" t="str">
        <f t="shared" si="139"/>
        <v/>
      </c>
      <c r="GJ76" s="49" t="str">
        <f t="shared" si="139"/>
        <v/>
      </c>
      <c r="GK76" s="49" t="str">
        <f t="shared" si="139"/>
        <v/>
      </c>
      <c r="GL76" s="49" t="str">
        <f t="shared" si="139"/>
        <v/>
      </c>
      <c r="GM76" s="49" t="str">
        <f t="shared" si="139"/>
        <v/>
      </c>
      <c r="GN76" s="49" t="str">
        <f t="shared" si="139"/>
        <v/>
      </c>
      <c r="GO76" s="49" t="str">
        <f t="shared" si="139"/>
        <v/>
      </c>
      <c r="GP76" s="49" t="str">
        <f t="shared" si="139"/>
        <v/>
      </c>
      <c r="GQ76" s="49" t="str">
        <f t="shared" si="139"/>
        <v/>
      </c>
      <c r="GR76" s="49" t="str">
        <f t="shared" si="139"/>
        <v/>
      </c>
      <c r="GS76" s="49" t="str">
        <f t="shared" si="140"/>
        <v/>
      </c>
      <c r="GT76" s="49" t="str">
        <f t="shared" si="140"/>
        <v/>
      </c>
      <c r="GU76" s="49" t="str">
        <f t="shared" si="140"/>
        <v/>
      </c>
      <c r="GV76" s="49" t="str">
        <f t="shared" si="140"/>
        <v/>
      </c>
      <c r="GW76" s="49" t="str">
        <f t="shared" si="140"/>
        <v/>
      </c>
      <c r="GX76" s="49" t="str">
        <f t="shared" si="140"/>
        <v/>
      </c>
      <c r="GY76" s="49" t="str">
        <f t="shared" si="140"/>
        <v/>
      </c>
      <c r="GZ76" s="49" t="str">
        <f t="shared" si="140"/>
        <v/>
      </c>
      <c r="HA76" s="49" t="str">
        <f t="shared" si="140"/>
        <v/>
      </c>
      <c r="HB76" s="49" t="str">
        <f t="shared" si="140"/>
        <v/>
      </c>
      <c r="HC76" s="49" t="str">
        <f t="shared" si="140"/>
        <v/>
      </c>
      <c r="HD76" s="49" t="str">
        <f t="shared" si="140"/>
        <v/>
      </c>
      <c r="HE76" s="49" t="str">
        <f t="shared" si="140"/>
        <v/>
      </c>
      <c r="HF76" s="49" t="str">
        <f t="shared" si="140"/>
        <v/>
      </c>
      <c r="HG76" s="49" t="str">
        <f t="shared" si="140"/>
        <v/>
      </c>
      <c r="HH76" s="49" t="str">
        <f t="shared" si="140"/>
        <v/>
      </c>
      <c r="HI76" s="49" t="str">
        <f t="shared" si="141"/>
        <v/>
      </c>
      <c r="HJ76" s="49" t="str">
        <f t="shared" si="141"/>
        <v/>
      </c>
      <c r="HK76" s="49" t="str">
        <f t="shared" si="141"/>
        <v/>
      </c>
      <c r="HL76" s="49" t="str">
        <f t="shared" si="141"/>
        <v/>
      </c>
      <c r="HM76" s="49" t="str">
        <f t="shared" si="111"/>
        <v/>
      </c>
      <c r="HN76" s="49" t="str">
        <f t="shared" si="111"/>
        <v/>
      </c>
      <c r="HO76" s="49" t="str">
        <f t="shared" si="111"/>
        <v/>
      </c>
      <c r="HP76" s="49" t="str">
        <f t="shared" si="77"/>
        <v/>
      </c>
      <c r="HQ76" s="49" t="str">
        <f t="shared" si="77"/>
        <v/>
      </c>
      <c r="HR76" s="49" t="str">
        <f t="shared" si="46"/>
        <v/>
      </c>
      <c r="HS76" s="49" t="str">
        <f t="shared" si="46"/>
        <v/>
      </c>
      <c r="HT76" s="49" t="str">
        <f t="shared" si="46"/>
        <v/>
      </c>
      <c r="HU76" s="49" t="str">
        <f t="shared" si="46"/>
        <v/>
      </c>
      <c r="HV76" s="49" t="str">
        <f t="shared" si="142"/>
        <v/>
      </c>
      <c r="HW76" s="169" t="e">
        <f t="shared" si="106"/>
        <v>#N/A</v>
      </c>
      <c r="HX76" s="169" t="e">
        <f t="shared" si="106"/>
        <v>#N/A</v>
      </c>
      <c r="HY76" s="169" t="e">
        <f t="shared" si="106"/>
        <v>#N/A</v>
      </c>
      <c r="HZ76" s="169" t="e">
        <f t="shared" si="106"/>
        <v>#N/A</v>
      </c>
      <c r="IA76" s="169" t="e">
        <f t="shared" si="138"/>
        <v>#N/A</v>
      </c>
      <c r="IB76" s="169" t="e">
        <f t="shared" si="138"/>
        <v>#N/A</v>
      </c>
      <c r="IC76" s="169" t="e">
        <f t="shared" si="138"/>
        <v>#N/A</v>
      </c>
      <c r="ID76" s="169" t="e">
        <f t="shared" si="138"/>
        <v>#N/A</v>
      </c>
      <c r="IE76" s="169" t="e">
        <f t="shared" si="138"/>
        <v>#N/A</v>
      </c>
      <c r="IF76" s="169" t="e">
        <f t="shared" si="138"/>
        <v>#N/A</v>
      </c>
      <c r="IG76" s="169" t="e">
        <f t="shared" si="138"/>
        <v>#N/A</v>
      </c>
      <c r="IH76" s="169" t="e">
        <f t="shared" si="138"/>
        <v>#N/A</v>
      </c>
      <c r="II76" s="169" t="e">
        <f t="shared" si="138"/>
        <v>#N/A</v>
      </c>
      <c r="IJ76" s="169" t="e">
        <f t="shared" si="138"/>
        <v>#N/A</v>
      </c>
      <c r="IK76" s="169" t="e">
        <f t="shared" si="138"/>
        <v>#N/A</v>
      </c>
      <c r="IL76" s="169" t="e">
        <f t="shared" si="138"/>
        <v>#N/A</v>
      </c>
      <c r="IM76" s="169" t="e">
        <f t="shared" si="138"/>
        <v>#N/A</v>
      </c>
      <c r="IN76" s="169" t="e">
        <f t="shared" si="138"/>
        <v>#N/A</v>
      </c>
      <c r="IO76" s="169" t="e">
        <f t="shared" si="138"/>
        <v>#N/A</v>
      </c>
      <c r="IP76" s="169" t="e">
        <f t="shared" si="143"/>
        <v>#N/A</v>
      </c>
      <c r="IQ76" s="169" t="e">
        <f t="shared" si="143"/>
        <v>#N/A</v>
      </c>
      <c r="IR76" s="169" t="e">
        <f t="shared" si="143"/>
        <v>#N/A</v>
      </c>
      <c r="IS76" s="169" t="e">
        <f t="shared" si="143"/>
        <v>#N/A</v>
      </c>
      <c r="IT76" s="169" t="e">
        <f t="shared" si="143"/>
        <v>#N/A</v>
      </c>
      <c r="IU76" s="169" t="e">
        <f t="shared" si="143"/>
        <v>#N/A</v>
      </c>
      <c r="IV76" s="169" t="e">
        <f t="shared" si="143"/>
        <v>#N/A</v>
      </c>
      <c r="IW76" s="169" t="e">
        <f t="shared" si="143"/>
        <v>#N/A</v>
      </c>
      <c r="IX76" s="169" t="e">
        <f t="shared" si="143"/>
        <v>#N/A</v>
      </c>
      <c r="IY76" s="169" t="e">
        <f t="shared" si="143"/>
        <v>#N/A</v>
      </c>
      <c r="IZ76" s="169" t="e">
        <f t="shared" si="143"/>
        <v>#N/A</v>
      </c>
      <c r="JA76" s="169" t="e">
        <f t="shared" si="143"/>
        <v>#N/A</v>
      </c>
      <c r="JB76" s="169" t="e">
        <f t="shared" si="143"/>
        <v>#N/A</v>
      </c>
      <c r="JC76" s="169" t="e">
        <f t="shared" si="143"/>
        <v>#N/A</v>
      </c>
      <c r="JD76" s="169" t="e">
        <f t="shared" si="143"/>
        <v>#N/A</v>
      </c>
      <c r="JE76" s="169" t="e">
        <f t="shared" si="153"/>
        <v>#N/A</v>
      </c>
      <c r="JF76" s="169" t="e">
        <f t="shared" si="153"/>
        <v>#N/A</v>
      </c>
      <c r="JG76" s="169" t="e">
        <f t="shared" si="153"/>
        <v>#N/A</v>
      </c>
      <c r="JH76" s="169" t="e">
        <f t="shared" si="153"/>
        <v>#N/A</v>
      </c>
      <c r="JI76" s="169" t="e">
        <f t="shared" si="153"/>
        <v>#N/A</v>
      </c>
      <c r="JJ76" s="169" t="e">
        <f t="shared" si="153"/>
        <v>#N/A</v>
      </c>
      <c r="JK76" s="169" t="e">
        <f t="shared" si="153"/>
        <v>#N/A</v>
      </c>
      <c r="JL76" s="169" t="e">
        <f t="shared" si="153"/>
        <v>#N/A</v>
      </c>
      <c r="JM76" s="169" t="e">
        <f t="shared" si="153"/>
        <v>#N/A</v>
      </c>
      <c r="JN76" s="169" t="e">
        <f t="shared" si="153"/>
        <v>#N/A</v>
      </c>
      <c r="JO76" s="169" t="e">
        <f t="shared" si="153"/>
        <v>#N/A</v>
      </c>
      <c r="JP76" s="169" t="e">
        <f t="shared" si="153"/>
        <v>#N/A</v>
      </c>
      <c r="JQ76" s="169" t="e">
        <f t="shared" si="153"/>
        <v>#N/A</v>
      </c>
      <c r="JR76" s="169" t="e">
        <f t="shared" si="153"/>
        <v>#N/A</v>
      </c>
      <c r="JS76" s="169" t="e">
        <f t="shared" si="153"/>
        <v>#N/A</v>
      </c>
      <c r="JT76" s="169" t="e">
        <f t="shared" si="144"/>
        <v>#N/A</v>
      </c>
      <c r="JU76" s="169" t="e">
        <f t="shared" si="144"/>
        <v>#N/A</v>
      </c>
      <c r="JV76" s="169" t="e">
        <f t="shared" si="144"/>
        <v>#N/A</v>
      </c>
      <c r="JW76" s="169" t="e">
        <f t="shared" si="144"/>
        <v>#N/A</v>
      </c>
      <c r="JX76" s="169" t="e">
        <f t="shared" si="144"/>
        <v>#N/A</v>
      </c>
      <c r="JY76" s="169" t="e">
        <f t="shared" si="144"/>
        <v>#N/A</v>
      </c>
      <c r="JZ76" s="169" t="e">
        <f t="shared" si="144"/>
        <v>#N/A</v>
      </c>
      <c r="KA76" s="169" t="e">
        <f t="shared" si="144"/>
        <v>#N/A</v>
      </c>
      <c r="KB76" s="169" t="e">
        <f t="shared" si="144"/>
        <v>#N/A</v>
      </c>
      <c r="KC76" s="169" t="e">
        <f t="shared" si="144"/>
        <v>#N/A</v>
      </c>
      <c r="KD76" s="169" t="e">
        <f t="shared" si="144"/>
        <v>#N/A</v>
      </c>
      <c r="KE76" s="169" t="e">
        <f t="shared" si="144"/>
        <v>#N/A</v>
      </c>
      <c r="KF76" s="169" t="e">
        <f t="shared" si="144"/>
        <v>#N/A</v>
      </c>
      <c r="KG76" s="169" t="e">
        <f t="shared" si="144"/>
        <v>#N/A</v>
      </c>
      <c r="KH76" s="169" t="e">
        <f t="shared" si="144"/>
        <v>#N/A</v>
      </c>
      <c r="KI76" s="169" t="e">
        <f t="shared" si="144"/>
        <v>#N/A</v>
      </c>
      <c r="KJ76" s="169" t="e">
        <f t="shared" si="154"/>
        <v>#N/A</v>
      </c>
      <c r="KK76" s="169" t="e">
        <f t="shared" si="154"/>
        <v>#N/A</v>
      </c>
      <c r="KL76" s="169" t="e">
        <f t="shared" si="154"/>
        <v>#N/A</v>
      </c>
      <c r="KM76" s="169" t="e">
        <f t="shared" si="154"/>
        <v>#N/A</v>
      </c>
      <c r="KN76" s="169" t="e">
        <f t="shared" si="154"/>
        <v>#N/A</v>
      </c>
      <c r="KO76" s="169" t="e">
        <f t="shared" si="154"/>
        <v>#N/A</v>
      </c>
      <c r="KP76" s="169" t="e">
        <f t="shared" si="154"/>
        <v>#N/A</v>
      </c>
      <c r="KQ76" s="169" t="e">
        <f t="shared" si="154"/>
        <v>#N/A</v>
      </c>
      <c r="KR76" s="169" t="e">
        <f t="shared" si="154"/>
        <v>#N/A</v>
      </c>
      <c r="KS76" s="169" t="e">
        <f t="shared" si="154"/>
        <v>#N/A</v>
      </c>
      <c r="KT76" s="169" t="e">
        <f t="shared" si="154"/>
        <v>#N/A</v>
      </c>
      <c r="KU76" s="169" t="e">
        <f t="shared" si="154"/>
        <v>#N/A</v>
      </c>
      <c r="KV76" s="169" t="e">
        <f t="shared" si="154"/>
        <v>#N/A</v>
      </c>
      <c r="KW76" s="169" t="e">
        <f t="shared" si="154"/>
        <v>#N/A</v>
      </c>
      <c r="KX76" s="169" t="e">
        <f t="shared" si="154"/>
        <v>#N/A</v>
      </c>
      <c r="KY76" s="169" t="e">
        <f t="shared" si="154"/>
        <v>#N/A</v>
      </c>
      <c r="KZ76" s="169" t="e">
        <f t="shared" si="145"/>
        <v>#N/A</v>
      </c>
      <c r="LA76" s="169" t="e">
        <f t="shared" si="145"/>
        <v>#N/A</v>
      </c>
      <c r="LB76" s="169" t="e">
        <f t="shared" si="145"/>
        <v>#N/A</v>
      </c>
      <c r="LC76" s="169" t="e">
        <f t="shared" si="145"/>
        <v>#N/A</v>
      </c>
      <c r="LD76" s="169" t="e">
        <f t="shared" si="145"/>
        <v>#N/A</v>
      </c>
      <c r="LE76" s="169" t="e">
        <f t="shared" si="145"/>
        <v>#N/A</v>
      </c>
      <c r="LF76" s="169" t="e">
        <f t="shared" si="145"/>
        <v>#N/A</v>
      </c>
      <c r="LG76" s="169" t="e">
        <f t="shared" si="145"/>
        <v>#N/A</v>
      </c>
      <c r="LH76" s="169" t="e">
        <f t="shared" si="145"/>
        <v>#N/A</v>
      </c>
      <c r="LI76" s="169" t="e">
        <f t="shared" si="145"/>
        <v>#N/A</v>
      </c>
      <c r="LJ76" s="169" t="e">
        <f t="shared" si="145"/>
        <v>#N/A</v>
      </c>
      <c r="LK76" s="169" t="e">
        <f t="shared" si="145"/>
        <v>#N/A</v>
      </c>
      <c r="LL76" s="169" t="e">
        <f t="shared" si="145"/>
        <v>#N/A</v>
      </c>
      <c r="LM76" s="169" t="e">
        <f t="shared" si="145"/>
        <v>#N/A</v>
      </c>
      <c r="LN76" s="169" t="e">
        <f t="shared" si="145"/>
        <v>#N/A</v>
      </c>
      <c r="LO76" s="169" t="e">
        <f t="shared" si="155"/>
        <v>#N/A</v>
      </c>
      <c r="LP76" s="169" t="e">
        <f t="shared" si="155"/>
        <v>#N/A</v>
      </c>
      <c r="LQ76" s="169" t="e">
        <f t="shared" si="156"/>
        <v>#N/A</v>
      </c>
      <c r="LR76" s="169" t="e">
        <f t="shared" si="156"/>
        <v>#N/A</v>
      </c>
      <c r="LS76" s="169" t="e">
        <f t="shared" si="156"/>
        <v>#N/A</v>
      </c>
      <c r="LT76" s="169" t="e">
        <f t="shared" si="156"/>
        <v>#N/A</v>
      </c>
      <c r="LU76" s="169" t="e">
        <f t="shared" si="156"/>
        <v>#N/A</v>
      </c>
      <c r="LV76" s="169" t="e">
        <f t="shared" si="156"/>
        <v>#N/A</v>
      </c>
      <c r="LW76" s="169" t="e">
        <f t="shared" si="156"/>
        <v>#N/A</v>
      </c>
      <c r="LX76" s="169" t="e">
        <f t="shared" si="156"/>
        <v>#N/A</v>
      </c>
      <c r="LY76" s="169" t="e">
        <f t="shared" si="156"/>
        <v>#N/A</v>
      </c>
      <c r="LZ76" s="169" t="e">
        <f t="shared" si="156"/>
        <v>#N/A</v>
      </c>
      <c r="MA76" s="169" t="e">
        <f t="shared" si="156"/>
        <v>#N/A</v>
      </c>
      <c r="MB76" s="169" t="e">
        <f t="shared" si="156"/>
        <v>#N/A</v>
      </c>
      <c r="MC76" s="169" t="e">
        <f t="shared" si="156"/>
        <v>#N/A</v>
      </c>
      <c r="MD76" s="169" t="e">
        <f t="shared" si="156"/>
        <v>#N/A</v>
      </c>
      <c r="ME76" s="169" t="e">
        <f t="shared" si="156"/>
        <v>#N/A</v>
      </c>
      <c r="MF76" s="169" t="e">
        <f t="shared" si="146"/>
        <v>#N/A</v>
      </c>
      <c r="MG76" s="169" t="e">
        <f t="shared" si="146"/>
        <v>#N/A</v>
      </c>
      <c r="MH76" s="169" t="e">
        <f t="shared" si="146"/>
        <v>#N/A</v>
      </c>
      <c r="MI76" s="169" t="e">
        <f t="shared" si="146"/>
        <v>#N/A</v>
      </c>
      <c r="MJ76" s="169" t="e">
        <f t="shared" si="146"/>
        <v>#N/A</v>
      </c>
      <c r="MK76" s="169" t="e">
        <f t="shared" si="146"/>
        <v>#N/A</v>
      </c>
      <c r="ML76" s="169" t="e">
        <f t="shared" si="146"/>
        <v>#N/A</v>
      </c>
      <c r="MM76" s="169" t="e">
        <f t="shared" si="146"/>
        <v>#N/A</v>
      </c>
      <c r="MN76" s="169" t="e">
        <f t="shared" si="146"/>
        <v>#N/A</v>
      </c>
      <c r="MO76" s="169" t="e">
        <f t="shared" si="146"/>
        <v>#N/A</v>
      </c>
      <c r="MP76" s="169" t="e">
        <f t="shared" si="146"/>
        <v>#N/A</v>
      </c>
      <c r="MQ76" s="169" t="e">
        <f t="shared" si="146"/>
        <v>#N/A</v>
      </c>
      <c r="MR76" s="169" t="e">
        <f t="shared" si="146"/>
        <v>#N/A</v>
      </c>
      <c r="MS76" s="169" t="e">
        <f t="shared" si="146"/>
        <v>#N/A</v>
      </c>
      <c r="MT76" s="169" t="e">
        <f t="shared" si="146"/>
        <v>#N/A</v>
      </c>
      <c r="MU76" s="169" t="e">
        <f t="shared" si="146"/>
        <v>#N/A</v>
      </c>
      <c r="MV76" s="169" t="e">
        <f t="shared" si="157"/>
        <v>#N/A</v>
      </c>
      <c r="MW76" s="169" t="e">
        <f t="shared" si="157"/>
        <v>#N/A</v>
      </c>
      <c r="MX76" s="169" t="e">
        <f t="shared" si="157"/>
        <v>#N/A</v>
      </c>
      <c r="MY76" s="169" t="e">
        <f t="shared" si="157"/>
        <v>#N/A</v>
      </c>
      <c r="MZ76" s="169" t="e">
        <f t="shared" si="157"/>
        <v>#N/A</v>
      </c>
      <c r="NA76" s="169" t="e">
        <f t="shared" si="157"/>
        <v>#N/A</v>
      </c>
      <c r="NB76" s="169" t="e">
        <f t="shared" si="157"/>
        <v>#N/A</v>
      </c>
      <c r="NC76" s="169" t="e">
        <f t="shared" si="157"/>
        <v>#N/A</v>
      </c>
      <c r="ND76" s="169" t="e">
        <f t="shared" si="157"/>
        <v>#N/A</v>
      </c>
      <c r="NE76" s="169" t="e">
        <f t="shared" si="157"/>
        <v>#N/A</v>
      </c>
      <c r="NF76" s="169" t="e">
        <f t="shared" si="157"/>
        <v>#N/A</v>
      </c>
      <c r="NG76" s="169" t="e">
        <f t="shared" si="157"/>
        <v>#N/A</v>
      </c>
      <c r="NH76" s="169" t="e">
        <f t="shared" si="157"/>
        <v>#N/A</v>
      </c>
      <c r="NI76" s="169" t="e">
        <f t="shared" si="157"/>
        <v>#N/A</v>
      </c>
      <c r="NJ76" s="169" t="e">
        <f t="shared" si="157"/>
        <v>#N/A</v>
      </c>
      <c r="NK76" s="169" t="e">
        <f t="shared" si="157"/>
        <v>#N/A</v>
      </c>
      <c r="NL76" s="169" t="e">
        <f t="shared" si="147"/>
        <v>#N/A</v>
      </c>
      <c r="NM76" s="169" t="e">
        <f t="shared" si="147"/>
        <v>#N/A</v>
      </c>
      <c r="NN76" s="169" t="e">
        <f t="shared" si="147"/>
        <v>#N/A</v>
      </c>
      <c r="NO76" s="169" t="e">
        <f t="shared" si="147"/>
        <v>#N/A</v>
      </c>
      <c r="NP76" s="169" t="e">
        <f t="shared" si="147"/>
        <v>#N/A</v>
      </c>
      <c r="NQ76" s="169" t="e">
        <f t="shared" si="147"/>
        <v>#N/A</v>
      </c>
      <c r="NR76" s="169" t="e">
        <f t="shared" si="147"/>
        <v>#N/A</v>
      </c>
      <c r="NS76" s="169" t="e">
        <f t="shared" si="147"/>
        <v>#N/A</v>
      </c>
      <c r="NT76" s="169" t="e">
        <f t="shared" si="147"/>
        <v>#N/A</v>
      </c>
      <c r="NU76" s="169" t="e">
        <f t="shared" si="147"/>
        <v>#N/A</v>
      </c>
      <c r="NV76" s="169" t="e">
        <f t="shared" si="147"/>
        <v>#N/A</v>
      </c>
      <c r="NW76" s="169" t="e">
        <f t="shared" si="147"/>
        <v>#N/A</v>
      </c>
      <c r="NX76" s="169" t="e">
        <f t="shared" si="147"/>
        <v>#N/A</v>
      </c>
      <c r="NY76" s="169" t="e">
        <f t="shared" si="147"/>
        <v>#N/A</v>
      </c>
      <c r="NZ76" s="169" t="e">
        <f t="shared" si="147"/>
        <v>#N/A</v>
      </c>
      <c r="OA76" s="169" t="e">
        <f t="shared" si="158"/>
        <v>#N/A</v>
      </c>
      <c r="OB76" s="169" t="e">
        <f t="shared" si="158"/>
        <v>#N/A</v>
      </c>
      <c r="OC76" s="169" t="e">
        <f t="shared" si="159"/>
        <v>#N/A</v>
      </c>
      <c r="OD76" s="169" t="e">
        <f t="shared" si="159"/>
        <v>#N/A</v>
      </c>
      <c r="OE76" s="169" t="e">
        <f t="shared" si="159"/>
        <v>#N/A</v>
      </c>
      <c r="OF76" s="169" t="e">
        <f t="shared" si="159"/>
        <v>#N/A</v>
      </c>
      <c r="OG76" s="169" t="e">
        <f t="shared" si="159"/>
        <v>#N/A</v>
      </c>
      <c r="OH76" s="169" t="e">
        <f t="shared" si="159"/>
        <v>#N/A</v>
      </c>
      <c r="OI76" s="169" t="e">
        <f t="shared" si="159"/>
        <v>#N/A</v>
      </c>
      <c r="OJ76" s="169" t="e">
        <f t="shared" si="159"/>
        <v>#N/A</v>
      </c>
      <c r="OK76" s="169" t="e">
        <f t="shared" si="159"/>
        <v>#N/A</v>
      </c>
      <c r="OL76" s="169" t="e">
        <f t="shared" si="159"/>
        <v>#N/A</v>
      </c>
      <c r="OM76" s="169" t="e">
        <f t="shared" si="159"/>
        <v>#N/A</v>
      </c>
      <c r="ON76" s="169" t="e">
        <f t="shared" si="159"/>
        <v>#N/A</v>
      </c>
      <c r="OO76" s="169" t="e">
        <f t="shared" si="159"/>
        <v>#N/A</v>
      </c>
      <c r="OP76" s="169" t="e">
        <f t="shared" si="159"/>
        <v>#N/A</v>
      </c>
      <c r="OQ76" s="169" t="e">
        <f t="shared" si="159"/>
        <v>#N/A</v>
      </c>
      <c r="OR76" s="169" t="e">
        <f t="shared" si="148"/>
        <v>#N/A</v>
      </c>
      <c r="OS76" s="169" t="e">
        <f t="shared" si="148"/>
        <v>#N/A</v>
      </c>
      <c r="OT76" s="169" t="e">
        <f t="shared" si="148"/>
        <v>#N/A</v>
      </c>
      <c r="OU76" s="169" t="e">
        <f t="shared" si="148"/>
        <v>#N/A</v>
      </c>
      <c r="OV76" s="169" t="e">
        <f t="shared" si="148"/>
        <v>#N/A</v>
      </c>
      <c r="OW76" s="169" t="e">
        <f t="shared" si="148"/>
        <v>#N/A</v>
      </c>
      <c r="OX76" s="169" t="e">
        <f t="shared" si="148"/>
        <v>#N/A</v>
      </c>
      <c r="OY76" s="169" t="e">
        <f t="shared" si="148"/>
        <v>#N/A</v>
      </c>
      <c r="OZ76" s="169" t="e">
        <f t="shared" si="148"/>
        <v>#N/A</v>
      </c>
      <c r="PA76" s="169" t="e">
        <f t="shared" si="148"/>
        <v>#N/A</v>
      </c>
      <c r="PB76" s="169" t="e">
        <f t="shared" si="148"/>
        <v>#N/A</v>
      </c>
      <c r="PC76" s="169" t="e">
        <f t="shared" si="148"/>
        <v>#N/A</v>
      </c>
      <c r="PD76" s="169" t="e">
        <f t="shared" si="148"/>
        <v>#N/A</v>
      </c>
      <c r="PE76" s="169" t="e">
        <f t="shared" si="148"/>
        <v>#N/A</v>
      </c>
      <c r="PF76" s="169" t="e">
        <f t="shared" si="148"/>
        <v>#N/A</v>
      </c>
      <c r="PG76" s="169" t="e">
        <f t="shared" si="148"/>
        <v>#N/A</v>
      </c>
      <c r="PH76" s="169" t="e">
        <f t="shared" si="160"/>
        <v>#N/A</v>
      </c>
      <c r="PI76" s="169" t="e">
        <f t="shared" si="160"/>
        <v>#N/A</v>
      </c>
      <c r="PJ76" s="169" t="e">
        <f t="shared" si="160"/>
        <v>#N/A</v>
      </c>
      <c r="PK76" s="169" t="e">
        <f t="shared" si="160"/>
        <v>#N/A</v>
      </c>
      <c r="PL76" s="169" t="e">
        <f t="shared" si="160"/>
        <v>#N/A</v>
      </c>
      <c r="PM76" s="169" t="e">
        <f t="shared" si="160"/>
        <v>#N/A</v>
      </c>
      <c r="PN76" s="169" t="e">
        <f t="shared" si="160"/>
        <v>#N/A</v>
      </c>
      <c r="PO76" s="169" t="e">
        <f t="shared" si="160"/>
        <v>#N/A</v>
      </c>
    </row>
    <row r="77" spans="1:431" hidden="1" x14ac:dyDescent="0.75">
      <c r="A77" s="390"/>
      <c r="B77" s="396" t="str">
        <f>IF($R77="","",ROUND(_xlfn.NORM.INV(ABS(VLOOKUP($T$1,VLookups!$A$43:$B$44,2,FALSE)-B$2),$N77,$R77),0))</f>
        <v/>
      </c>
      <c r="C77" s="403" t="str">
        <f t="shared" si="161"/>
        <v/>
      </c>
      <c r="D77" s="404" t="str">
        <f t="shared" si="162"/>
        <v/>
      </c>
      <c r="E77" s="109"/>
      <c r="F77" s="117"/>
      <c r="G77" s="122" t="str">
        <f t="shared" si="163"/>
        <v/>
      </c>
      <c r="H77" s="95"/>
      <c r="I77" s="122" t="str">
        <f t="shared" si="164"/>
        <v/>
      </c>
      <c r="J77" s="117"/>
      <c r="K77" s="110"/>
      <c r="L77" s="124" t="str">
        <f t="shared" si="149"/>
        <v/>
      </c>
      <c r="M77" s="124" t="str">
        <f t="shared" si="150"/>
        <v/>
      </c>
      <c r="N77" s="73" t="str">
        <f t="shared" si="165"/>
        <v/>
      </c>
      <c r="O77" s="23"/>
      <c r="P77" s="57"/>
      <c r="Q77" s="280"/>
      <c r="R77" s="74" t="str">
        <f>IF(AND(G77&gt;0,H77&gt;0,I77&gt;0),IF(ISBLANK(Q77),IF(ISBLANK(O77),"",(I77-G77)*VLOOKUP(O77,VLookups!$A$4:$B$13,2,FALSE)),Q77),"")</f>
        <v/>
      </c>
      <c r="S77" s="75" t="str">
        <f t="shared" si="151"/>
        <v/>
      </c>
      <c r="T77" s="95"/>
      <c r="U77" s="270" t="str">
        <f>IF(AND(T77&gt;0,H77&gt;0,NOT(R77="")),ABS(VLOOKUP($T$1,VLookups!$A$43:$B$44,2,FALSE)-_xlfn.NORM.DIST(T77,N77,R77,TRUE)),"")</f>
        <v/>
      </c>
      <c r="V77" s="94" t="str">
        <f>IF(AND($G77&gt;0,$H77&gt;0,$I77&gt;0,NOT(ISBLANK($O77))),_xlfn.NORM.INV(ABS(VLOOKUP($T$1,VLookups!$A$43:$B$44,2,FALSE)-V$3),$N77,$R77),"")</f>
        <v/>
      </c>
      <c r="W77" s="93" t="str">
        <f>IF(AND($G77&gt;0,$H77&gt;0,$I77&gt;0,NOT(ISBLANK($O77))),_xlfn.NORM.INV(ABS(VLOOKUP($T$1,VLookups!$A$43:$B$44,2,FALSE)-W$3),$N77,$R77),"")</f>
        <v/>
      </c>
      <c r="X77" s="94" t="str">
        <f>IF(AND($G77&gt;0,$H77&gt;0,$I77&gt;0,NOT(ISBLANK($O77))),_xlfn.NORM.INV(ABS(VLOOKUP($T$1,VLookups!$A$43:$B$44,2,FALSE)-X$3),$N77,$R77),"")</f>
        <v/>
      </c>
      <c r="Y77" s="93" t="str">
        <f>IF(AND($G77&gt;0,$H77&gt;0,$I77&gt;0,NOT(ISBLANK($O77))),_xlfn.NORM.INV(ABS(VLOOKUP($T$1,VLookups!$A$43:$B$44,2,FALSE)-Y$3),$N77,$R77),"")</f>
        <v/>
      </c>
      <c r="Z77" s="94" t="str">
        <f>IF(AND($G77&gt;0,$H77&gt;0,$I77&gt;0,NOT(ISBLANK($O77))),_xlfn.NORM.INV(ABS(VLOOKUP($T$1,VLookups!$A$43:$B$44,2,FALSE)-Z$3),$N77,$R77),"")</f>
        <v/>
      </c>
      <c r="AA77" s="93" t="str">
        <f>IF(AND($G77&gt;0,$H77&gt;0,$I77&gt;0,NOT(ISBLANK($O77))),_xlfn.NORM.INV(ABS(VLOOKUP($T$1,VLookups!$A$43:$B$44,2,FALSE)-AA$3),$N77,$R77),"")</f>
        <v/>
      </c>
      <c r="AB77" s="5"/>
      <c r="AC77" s="168" t="str">
        <f t="shared" si="166"/>
        <v/>
      </c>
      <c r="AD77" s="49" t="str">
        <f t="shared" si="179"/>
        <v/>
      </c>
      <c r="AE77" s="49" t="str">
        <f t="shared" si="179"/>
        <v/>
      </c>
      <c r="AF77" s="49" t="str">
        <f t="shared" si="179"/>
        <v/>
      </c>
      <c r="AG77" s="49" t="str">
        <f t="shared" si="179"/>
        <v/>
      </c>
      <c r="AH77" s="49" t="str">
        <f t="shared" si="179"/>
        <v/>
      </c>
      <c r="AI77" s="49" t="str">
        <f t="shared" si="179"/>
        <v/>
      </c>
      <c r="AJ77" s="49" t="str">
        <f t="shared" si="179"/>
        <v/>
      </c>
      <c r="AK77" s="49" t="str">
        <f t="shared" si="179"/>
        <v/>
      </c>
      <c r="AL77" s="49" t="str">
        <f t="shared" si="179"/>
        <v/>
      </c>
      <c r="AM77" s="49" t="str">
        <f t="shared" si="179"/>
        <v/>
      </c>
      <c r="AN77" s="49" t="str">
        <f t="shared" si="179"/>
        <v/>
      </c>
      <c r="AO77" s="49" t="str">
        <f t="shared" si="179"/>
        <v/>
      </c>
      <c r="AP77" s="49" t="str">
        <f t="shared" si="179"/>
        <v/>
      </c>
      <c r="AQ77" s="49" t="str">
        <f t="shared" si="179"/>
        <v/>
      </c>
      <c r="AR77" s="49" t="str">
        <f t="shared" si="179"/>
        <v/>
      </c>
      <c r="AS77" s="49" t="str">
        <f t="shared" si="179"/>
        <v/>
      </c>
      <c r="AT77" s="49" t="str">
        <f t="shared" si="173"/>
        <v/>
      </c>
      <c r="AU77" s="49" t="str">
        <f t="shared" si="173"/>
        <v/>
      </c>
      <c r="AV77" s="49" t="str">
        <f t="shared" si="173"/>
        <v/>
      </c>
      <c r="AW77" s="49" t="str">
        <f t="shared" si="173"/>
        <v/>
      </c>
      <c r="AX77" s="49" t="str">
        <f t="shared" si="173"/>
        <v/>
      </c>
      <c r="AY77" s="49" t="str">
        <f t="shared" si="173"/>
        <v/>
      </c>
      <c r="AZ77" s="49" t="str">
        <f t="shared" si="173"/>
        <v/>
      </c>
      <c r="BA77" s="49" t="str">
        <f t="shared" si="173"/>
        <v/>
      </c>
      <c r="BB77" s="49" t="str">
        <f t="shared" si="173"/>
        <v/>
      </c>
      <c r="BC77" s="49" t="str">
        <f t="shared" si="173"/>
        <v/>
      </c>
      <c r="BD77" s="49" t="str">
        <f t="shared" si="173"/>
        <v/>
      </c>
      <c r="BE77" s="49" t="str">
        <f t="shared" si="173"/>
        <v/>
      </c>
      <c r="BF77" s="49" t="str">
        <f t="shared" si="173"/>
        <v/>
      </c>
      <c r="BG77" s="49" t="str">
        <f t="shared" si="173"/>
        <v/>
      </c>
      <c r="BH77" s="49" t="str">
        <f t="shared" si="173"/>
        <v/>
      </c>
      <c r="BI77" s="49" t="str">
        <f t="shared" si="174"/>
        <v/>
      </c>
      <c r="BJ77" s="49" t="str">
        <f t="shared" si="174"/>
        <v/>
      </c>
      <c r="BK77" s="49" t="str">
        <f t="shared" si="174"/>
        <v/>
      </c>
      <c r="BL77" s="49" t="str">
        <f t="shared" si="174"/>
        <v/>
      </c>
      <c r="BM77" s="49" t="str">
        <f t="shared" si="174"/>
        <v/>
      </c>
      <c r="BN77" s="49" t="str">
        <f t="shared" si="174"/>
        <v/>
      </c>
      <c r="BO77" s="49" t="str">
        <f t="shared" si="174"/>
        <v/>
      </c>
      <c r="BP77" s="49" t="str">
        <f t="shared" si="174"/>
        <v/>
      </c>
      <c r="BQ77" s="49" t="str">
        <f t="shared" si="174"/>
        <v/>
      </c>
      <c r="BR77" s="49" t="str">
        <f t="shared" si="174"/>
        <v/>
      </c>
      <c r="BS77" s="49" t="str">
        <f t="shared" si="174"/>
        <v/>
      </c>
      <c r="BT77" s="49" t="str">
        <f t="shared" si="174"/>
        <v/>
      </c>
      <c r="BU77" s="49" t="str">
        <f t="shared" si="174"/>
        <v/>
      </c>
      <c r="BV77" s="49" t="str">
        <f t="shared" si="174"/>
        <v/>
      </c>
      <c r="BW77" s="49" t="str">
        <f t="shared" si="174"/>
        <v/>
      </c>
      <c r="BX77" s="49" t="str">
        <f t="shared" si="174"/>
        <v/>
      </c>
      <c r="BY77" s="49" t="str">
        <f t="shared" si="170"/>
        <v/>
      </c>
      <c r="BZ77" s="49" t="str">
        <f t="shared" si="170"/>
        <v/>
      </c>
      <c r="CA77" s="49" t="str">
        <f t="shared" si="170"/>
        <v/>
      </c>
      <c r="CB77" s="49" t="str">
        <f t="shared" si="170"/>
        <v/>
      </c>
      <c r="CC77" s="49" t="str">
        <f t="shared" si="170"/>
        <v/>
      </c>
      <c r="CD77" s="49" t="str">
        <f t="shared" si="170"/>
        <v/>
      </c>
      <c r="CE77" s="49" t="str">
        <f t="shared" si="170"/>
        <v/>
      </c>
      <c r="CF77" s="49" t="str">
        <f t="shared" si="170"/>
        <v/>
      </c>
      <c r="CG77" s="49" t="str">
        <f t="shared" si="170"/>
        <v/>
      </c>
      <c r="CH77" s="49" t="str">
        <f t="shared" si="170"/>
        <v/>
      </c>
      <c r="CI77" s="49" t="str">
        <f t="shared" si="170"/>
        <v/>
      </c>
      <c r="CJ77" s="49" t="str">
        <f t="shared" si="170"/>
        <v/>
      </c>
      <c r="CK77" s="49" t="str">
        <f t="shared" si="170"/>
        <v/>
      </c>
      <c r="CL77" s="49" t="str">
        <f t="shared" si="170"/>
        <v/>
      </c>
      <c r="CM77" s="49" t="str">
        <f t="shared" si="170"/>
        <v/>
      </c>
      <c r="CN77" s="49" t="str">
        <f t="shared" si="175"/>
        <v/>
      </c>
      <c r="CO77" s="49" t="str">
        <f t="shared" si="175"/>
        <v/>
      </c>
      <c r="CP77" s="49" t="str">
        <f t="shared" si="175"/>
        <v/>
      </c>
      <c r="CQ77" s="49" t="str">
        <f t="shared" si="175"/>
        <v/>
      </c>
      <c r="CR77" s="49" t="str">
        <f t="shared" si="175"/>
        <v/>
      </c>
      <c r="CS77" s="49" t="str">
        <f t="shared" si="175"/>
        <v/>
      </c>
      <c r="CT77" s="49" t="str">
        <f t="shared" si="175"/>
        <v/>
      </c>
      <c r="CU77" s="49" t="str">
        <f t="shared" si="175"/>
        <v/>
      </c>
      <c r="CV77" s="49" t="str">
        <f t="shared" si="175"/>
        <v/>
      </c>
      <c r="CW77" s="49" t="str">
        <f t="shared" si="175"/>
        <v/>
      </c>
      <c r="CX77" s="49" t="str">
        <f t="shared" si="175"/>
        <v/>
      </c>
      <c r="CY77" s="49" t="str">
        <f t="shared" si="175"/>
        <v/>
      </c>
      <c r="CZ77" s="49" t="str">
        <f t="shared" si="175"/>
        <v/>
      </c>
      <c r="DA77" s="49" t="str">
        <f t="shared" si="175"/>
        <v/>
      </c>
      <c r="DB77" s="49" t="str">
        <f t="shared" si="175"/>
        <v/>
      </c>
      <c r="DC77" s="49" t="str">
        <f t="shared" si="175"/>
        <v/>
      </c>
      <c r="DD77" s="49" t="str">
        <f t="shared" si="171"/>
        <v/>
      </c>
      <c r="DE77" s="49" t="str">
        <f t="shared" si="171"/>
        <v/>
      </c>
      <c r="DF77" s="49" t="str">
        <f t="shared" si="171"/>
        <v/>
      </c>
      <c r="DG77" s="49" t="str">
        <f t="shared" si="171"/>
        <v/>
      </c>
      <c r="DH77" s="49" t="str">
        <f t="shared" si="171"/>
        <v/>
      </c>
      <c r="DI77" s="49" t="str">
        <f t="shared" si="171"/>
        <v/>
      </c>
      <c r="DJ77" s="49" t="str">
        <f t="shared" si="171"/>
        <v/>
      </c>
      <c r="DK77" s="49" t="str">
        <f t="shared" si="171"/>
        <v/>
      </c>
      <c r="DL77" s="49" t="str">
        <f t="shared" si="171"/>
        <v/>
      </c>
      <c r="DM77" s="49" t="str">
        <f t="shared" si="171"/>
        <v/>
      </c>
      <c r="DN77" s="49" t="str">
        <f t="shared" si="171"/>
        <v/>
      </c>
      <c r="DO77" s="49" t="str">
        <f t="shared" si="171"/>
        <v/>
      </c>
      <c r="DP77" s="49" t="str">
        <f t="shared" si="171"/>
        <v/>
      </c>
      <c r="DQ77" s="49" t="str">
        <f t="shared" si="171"/>
        <v/>
      </c>
      <c r="DR77" s="49" t="str">
        <f t="shared" si="171"/>
        <v/>
      </c>
      <c r="DS77" s="49" t="str">
        <f t="shared" si="176"/>
        <v/>
      </c>
      <c r="DT77" s="49" t="str">
        <f t="shared" si="176"/>
        <v/>
      </c>
      <c r="DU77" s="49" t="str">
        <f t="shared" si="176"/>
        <v/>
      </c>
      <c r="DV77" s="49" t="str">
        <f t="shared" si="176"/>
        <v/>
      </c>
      <c r="DW77" s="49" t="str">
        <f t="shared" si="176"/>
        <v/>
      </c>
      <c r="DX77" s="49" t="str">
        <f t="shared" si="176"/>
        <v/>
      </c>
      <c r="DY77" s="49" t="str">
        <f t="shared" si="176"/>
        <v/>
      </c>
      <c r="DZ77" s="183" t="str">
        <f t="shared" si="167"/>
        <v/>
      </c>
      <c r="EA77" s="49" t="str">
        <f t="shared" si="169"/>
        <v/>
      </c>
      <c r="EB77" s="49" t="str">
        <f t="shared" si="169"/>
        <v/>
      </c>
      <c r="EC77" s="49" t="str">
        <f t="shared" si="169"/>
        <v/>
      </c>
      <c r="ED77" s="49" t="str">
        <f t="shared" si="169"/>
        <v/>
      </c>
      <c r="EE77" s="49" t="str">
        <f t="shared" si="169"/>
        <v/>
      </c>
      <c r="EF77" s="49" t="str">
        <f t="shared" si="169"/>
        <v/>
      </c>
      <c r="EG77" s="49" t="str">
        <f t="shared" si="169"/>
        <v/>
      </c>
      <c r="EH77" s="49" t="str">
        <f t="shared" si="169"/>
        <v/>
      </c>
      <c r="EI77" s="49" t="str">
        <f t="shared" si="169"/>
        <v/>
      </c>
      <c r="EJ77" s="49" t="str">
        <f t="shared" si="169"/>
        <v/>
      </c>
      <c r="EK77" s="49" t="str">
        <f t="shared" si="169"/>
        <v/>
      </c>
      <c r="EL77" s="49" t="str">
        <f t="shared" si="169"/>
        <v/>
      </c>
      <c r="EM77" s="49" t="str">
        <f t="shared" si="169"/>
        <v/>
      </c>
      <c r="EN77" s="49" t="str">
        <f t="shared" si="169"/>
        <v/>
      </c>
      <c r="EO77" s="49" t="str">
        <f t="shared" si="169"/>
        <v/>
      </c>
      <c r="EP77" s="49" t="str">
        <f t="shared" si="168"/>
        <v/>
      </c>
      <c r="EQ77" s="49" t="str">
        <f t="shared" si="168"/>
        <v/>
      </c>
      <c r="ER77" s="49" t="str">
        <f t="shared" si="168"/>
        <v/>
      </c>
      <c r="ES77" s="49" t="str">
        <f t="shared" si="168"/>
        <v/>
      </c>
      <c r="ET77" s="49" t="str">
        <f t="shared" si="177"/>
        <v/>
      </c>
      <c r="EU77" s="49" t="str">
        <f t="shared" si="177"/>
        <v/>
      </c>
      <c r="EV77" s="49" t="str">
        <f t="shared" si="177"/>
        <v/>
      </c>
      <c r="EW77" s="49" t="str">
        <f t="shared" si="177"/>
        <v/>
      </c>
      <c r="EX77" s="49" t="str">
        <f t="shared" si="177"/>
        <v/>
      </c>
      <c r="EY77" s="49" t="str">
        <f t="shared" si="177"/>
        <v/>
      </c>
      <c r="EZ77" s="49" t="str">
        <f t="shared" si="177"/>
        <v/>
      </c>
      <c r="FA77" s="49" t="str">
        <f t="shared" si="177"/>
        <v/>
      </c>
      <c r="FB77" s="49" t="str">
        <f t="shared" si="177"/>
        <v/>
      </c>
      <c r="FC77" s="49" t="str">
        <f t="shared" si="177"/>
        <v/>
      </c>
      <c r="FD77" s="49" t="str">
        <f t="shared" si="177"/>
        <v/>
      </c>
      <c r="FE77" s="49" t="str">
        <f t="shared" si="128"/>
        <v/>
      </c>
      <c r="FF77" s="49" t="str">
        <f t="shared" si="128"/>
        <v/>
      </c>
      <c r="FG77" s="49" t="str">
        <f t="shared" si="128"/>
        <v/>
      </c>
      <c r="FH77" s="49" t="str">
        <f t="shared" si="128"/>
        <v/>
      </c>
      <c r="FI77" s="49" t="str">
        <f t="shared" si="128"/>
        <v/>
      </c>
      <c r="FJ77" s="49" t="str">
        <f t="shared" si="128"/>
        <v/>
      </c>
      <c r="FK77" s="49" t="str">
        <f t="shared" si="128"/>
        <v/>
      </c>
      <c r="FL77" s="49" t="str">
        <f t="shared" si="128"/>
        <v/>
      </c>
      <c r="FM77" s="49" t="str">
        <f t="shared" si="128"/>
        <v/>
      </c>
      <c r="FN77" s="49" t="str">
        <f t="shared" si="128"/>
        <v/>
      </c>
      <c r="FO77" s="49" t="str">
        <f t="shared" si="128"/>
        <v/>
      </c>
      <c r="FP77" s="49" t="str">
        <f t="shared" si="128"/>
        <v/>
      </c>
      <c r="FQ77" s="49" t="str">
        <f t="shared" si="128"/>
        <v/>
      </c>
      <c r="FR77" s="49" t="str">
        <f t="shared" si="128"/>
        <v/>
      </c>
      <c r="FS77" s="49" t="str">
        <f t="shared" si="128"/>
        <v/>
      </c>
      <c r="FT77" s="49" t="str">
        <f t="shared" si="128"/>
        <v/>
      </c>
      <c r="FU77" s="49" t="str">
        <f t="shared" si="178"/>
        <v/>
      </c>
      <c r="FV77" s="49" t="str">
        <f t="shared" si="152"/>
        <v/>
      </c>
      <c r="FW77" s="49" t="str">
        <f t="shared" si="152"/>
        <v/>
      </c>
      <c r="FX77" s="49" t="str">
        <f t="shared" si="152"/>
        <v/>
      </c>
      <c r="FY77" s="49" t="str">
        <f t="shared" si="152"/>
        <v/>
      </c>
      <c r="FZ77" s="49" t="str">
        <f t="shared" si="152"/>
        <v/>
      </c>
      <c r="GA77" s="49" t="str">
        <f t="shared" si="152"/>
        <v/>
      </c>
      <c r="GB77" s="49" t="str">
        <f t="shared" si="152"/>
        <v/>
      </c>
      <c r="GC77" s="49" t="str">
        <f t="shared" si="139"/>
        <v/>
      </c>
      <c r="GD77" s="49" t="str">
        <f t="shared" si="139"/>
        <v/>
      </c>
      <c r="GE77" s="49" t="str">
        <f t="shared" si="139"/>
        <v/>
      </c>
      <c r="GF77" s="49" t="str">
        <f t="shared" si="139"/>
        <v/>
      </c>
      <c r="GG77" s="49" t="str">
        <f t="shared" si="139"/>
        <v/>
      </c>
      <c r="GH77" s="49" t="str">
        <f t="shared" si="139"/>
        <v/>
      </c>
      <c r="GI77" s="49" t="str">
        <f t="shared" si="139"/>
        <v/>
      </c>
      <c r="GJ77" s="49" t="str">
        <f t="shared" si="139"/>
        <v/>
      </c>
      <c r="GK77" s="49" t="str">
        <f t="shared" si="139"/>
        <v/>
      </c>
      <c r="GL77" s="49" t="str">
        <f t="shared" si="139"/>
        <v/>
      </c>
      <c r="GM77" s="49" t="str">
        <f t="shared" si="139"/>
        <v/>
      </c>
      <c r="GN77" s="49" t="str">
        <f t="shared" si="139"/>
        <v/>
      </c>
      <c r="GO77" s="49" t="str">
        <f t="shared" si="139"/>
        <v/>
      </c>
      <c r="GP77" s="49" t="str">
        <f t="shared" si="139"/>
        <v/>
      </c>
      <c r="GQ77" s="49" t="str">
        <f t="shared" si="139"/>
        <v/>
      </c>
      <c r="GR77" s="49" t="str">
        <f t="shared" si="139"/>
        <v/>
      </c>
      <c r="GS77" s="49" t="str">
        <f t="shared" si="140"/>
        <v/>
      </c>
      <c r="GT77" s="49" t="str">
        <f t="shared" si="140"/>
        <v/>
      </c>
      <c r="GU77" s="49" t="str">
        <f t="shared" si="140"/>
        <v/>
      </c>
      <c r="GV77" s="49" t="str">
        <f t="shared" si="140"/>
        <v/>
      </c>
      <c r="GW77" s="49" t="str">
        <f t="shared" si="140"/>
        <v/>
      </c>
      <c r="GX77" s="49" t="str">
        <f t="shared" si="140"/>
        <v/>
      </c>
      <c r="GY77" s="49" t="str">
        <f t="shared" si="140"/>
        <v/>
      </c>
      <c r="GZ77" s="49" t="str">
        <f t="shared" si="140"/>
        <v/>
      </c>
      <c r="HA77" s="49" t="str">
        <f t="shared" si="140"/>
        <v/>
      </c>
      <c r="HB77" s="49" t="str">
        <f t="shared" si="140"/>
        <v/>
      </c>
      <c r="HC77" s="49" t="str">
        <f t="shared" si="140"/>
        <v/>
      </c>
      <c r="HD77" s="49" t="str">
        <f t="shared" si="140"/>
        <v/>
      </c>
      <c r="HE77" s="49" t="str">
        <f t="shared" si="140"/>
        <v/>
      </c>
      <c r="HF77" s="49" t="str">
        <f t="shared" si="140"/>
        <v/>
      </c>
      <c r="HG77" s="49" t="str">
        <f t="shared" si="140"/>
        <v/>
      </c>
      <c r="HH77" s="49" t="str">
        <f t="shared" si="140"/>
        <v/>
      </c>
      <c r="HI77" s="49" t="str">
        <f t="shared" si="141"/>
        <v/>
      </c>
      <c r="HJ77" s="49" t="str">
        <f t="shared" si="141"/>
        <v/>
      </c>
      <c r="HK77" s="49" t="str">
        <f t="shared" si="141"/>
        <v/>
      </c>
      <c r="HL77" s="49" t="str">
        <f t="shared" si="141"/>
        <v/>
      </c>
      <c r="HM77" s="49" t="str">
        <f t="shared" si="111"/>
        <v/>
      </c>
      <c r="HN77" s="49" t="str">
        <f t="shared" si="111"/>
        <v/>
      </c>
      <c r="HO77" s="49" t="str">
        <f t="shared" si="111"/>
        <v/>
      </c>
      <c r="HP77" s="49" t="str">
        <f t="shared" si="77"/>
        <v/>
      </c>
      <c r="HQ77" s="49" t="str">
        <f t="shared" si="77"/>
        <v/>
      </c>
      <c r="HR77" s="49" t="str">
        <f t="shared" si="46"/>
        <v/>
      </c>
      <c r="HS77" s="49" t="str">
        <f t="shared" si="46"/>
        <v/>
      </c>
      <c r="HT77" s="49" t="str">
        <f t="shared" si="46"/>
        <v/>
      </c>
      <c r="HU77" s="49" t="str">
        <f t="shared" si="46"/>
        <v/>
      </c>
      <c r="HV77" s="49" t="str">
        <f t="shared" si="142"/>
        <v/>
      </c>
      <c r="HW77" s="169" t="e">
        <f t="shared" si="106"/>
        <v>#N/A</v>
      </c>
      <c r="HX77" s="169" t="e">
        <f t="shared" si="106"/>
        <v>#N/A</v>
      </c>
      <c r="HY77" s="169" t="e">
        <f t="shared" si="106"/>
        <v>#N/A</v>
      </c>
      <c r="HZ77" s="169" t="e">
        <f t="shared" si="106"/>
        <v>#N/A</v>
      </c>
      <c r="IA77" s="169" t="e">
        <f t="shared" si="138"/>
        <v>#N/A</v>
      </c>
      <c r="IB77" s="169" t="e">
        <f t="shared" si="138"/>
        <v>#N/A</v>
      </c>
      <c r="IC77" s="169" t="e">
        <f t="shared" si="138"/>
        <v>#N/A</v>
      </c>
      <c r="ID77" s="169" t="e">
        <f t="shared" si="138"/>
        <v>#N/A</v>
      </c>
      <c r="IE77" s="169" t="e">
        <f t="shared" si="138"/>
        <v>#N/A</v>
      </c>
      <c r="IF77" s="169" t="e">
        <f t="shared" si="138"/>
        <v>#N/A</v>
      </c>
      <c r="IG77" s="169" t="e">
        <f t="shared" si="138"/>
        <v>#N/A</v>
      </c>
      <c r="IH77" s="169" t="e">
        <f t="shared" si="138"/>
        <v>#N/A</v>
      </c>
      <c r="II77" s="169" t="e">
        <f t="shared" si="138"/>
        <v>#N/A</v>
      </c>
      <c r="IJ77" s="169" t="e">
        <f t="shared" si="138"/>
        <v>#N/A</v>
      </c>
      <c r="IK77" s="169" t="e">
        <f t="shared" si="138"/>
        <v>#N/A</v>
      </c>
      <c r="IL77" s="169" t="e">
        <f t="shared" si="138"/>
        <v>#N/A</v>
      </c>
      <c r="IM77" s="169" t="e">
        <f t="shared" si="138"/>
        <v>#N/A</v>
      </c>
      <c r="IN77" s="169" t="e">
        <f t="shared" si="138"/>
        <v>#N/A</v>
      </c>
      <c r="IO77" s="169" t="e">
        <f t="shared" si="138"/>
        <v>#N/A</v>
      </c>
      <c r="IP77" s="169" t="e">
        <f t="shared" si="143"/>
        <v>#N/A</v>
      </c>
      <c r="IQ77" s="169" t="e">
        <f t="shared" si="143"/>
        <v>#N/A</v>
      </c>
      <c r="IR77" s="169" t="e">
        <f t="shared" si="143"/>
        <v>#N/A</v>
      </c>
      <c r="IS77" s="169" t="e">
        <f t="shared" si="143"/>
        <v>#N/A</v>
      </c>
      <c r="IT77" s="169" t="e">
        <f t="shared" si="143"/>
        <v>#N/A</v>
      </c>
      <c r="IU77" s="169" t="e">
        <f t="shared" si="143"/>
        <v>#N/A</v>
      </c>
      <c r="IV77" s="169" t="e">
        <f t="shared" si="143"/>
        <v>#N/A</v>
      </c>
      <c r="IW77" s="169" t="e">
        <f t="shared" si="143"/>
        <v>#N/A</v>
      </c>
      <c r="IX77" s="169" t="e">
        <f t="shared" si="143"/>
        <v>#N/A</v>
      </c>
      <c r="IY77" s="169" t="e">
        <f t="shared" si="143"/>
        <v>#N/A</v>
      </c>
      <c r="IZ77" s="169" t="e">
        <f t="shared" si="143"/>
        <v>#N/A</v>
      </c>
      <c r="JA77" s="169" t="e">
        <f t="shared" si="143"/>
        <v>#N/A</v>
      </c>
      <c r="JB77" s="169" t="e">
        <f t="shared" si="143"/>
        <v>#N/A</v>
      </c>
      <c r="JC77" s="169" t="e">
        <f t="shared" si="143"/>
        <v>#N/A</v>
      </c>
      <c r="JD77" s="169" t="e">
        <f t="shared" si="143"/>
        <v>#N/A</v>
      </c>
      <c r="JE77" s="169" t="e">
        <f t="shared" si="153"/>
        <v>#N/A</v>
      </c>
      <c r="JF77" s="169" t="e">
        <f t="shared" si="153"/>
        <v>#N/A</v>
      </c>
      <c r="JG77" s="169" t="e">
        <f t="shared" si="153"/>
        <v>#N/A</v>
      </c>
      <c r="JH77" s="169" t="e">
        <f t="shared" si="153"/>
        <v>#N/A</v>
      </c>
      <c r="JI77" s="169" t="e">
        <f t="shared" si="153"/>
        <v>#N/A</v>
      </c>
      <c r="JJ77" s="169" t="e">
        <f t="shared" si="153"/>
        <v>#N/A</v>
      </c>
      <c r="JK77" s="169" t="e">
        <f t="shared" si="153"/>
        <v>#N/A</v>
      </c>
      <c r="JL77" s="169" t="e">
        <f t="shared" si="153"/>
        <v>#N/A</v>
      </c>
      <c r="JM77" s="169" t="e">
        <f t="shared" si="153"/>
        <v>#N/A</v>
      </c>
      <c r="JN77" s="169" t="e">
        <f t="shared" si="153"/>
        <v>#N/A</v>
      </c>
      <c r="JO77" s="169" t="e">
        <f t="shared" si="153"/>
        <v>#N/A</v>
      </c>
      <c r="JP77" s="169" t="e">
        <f t="shared" si="153"/>
        <v>#N/A</v>
      </c>
      <c r="JQ77" s="169" t="e">
        <f t="shared" si="153"/>
        <v>#N/A</v>
      </c>
      <c r="JR77" s="169" t="e">
        <f t="shared" si="153"/>
        <v>#N/A</v>
      </c>
      <c r="JS77" s="169" t="e">
        <f t="shared" si="153"/>
        <v>#N/A</v>
      </c>
      <c r="JT77" s="169" t="e">
        <f t="shared" si="144"/>
        <v>#N/A</v>
      </c>
      <c r="JU77" s="169" t="e">
        <f t="shared" si="144"/>
        <v>#N/A</v>
      </c>
      <c r="JV77" s="169" t="e">
        <f t="shared" si="144"/>
        <v>#N/A</v>
      </c>
      <c r="JW77" s="169" t="e">
        <f t="shared" si="144"/>
        <v>#N/A</v>
      </c>
      <c r="JX77" s="169" t="e">
        <f t="shared" si="144"/>
        <v>#N/A</v>
      </c>
      <c r="JY77" s="169" t="e">
        <f t="shared" si="144"/>
        <v>#N/A</v>
      </c>
      <c r="JZ77" s="169" t="e">
        <f t="shared" si="144"/>
        <v>#N/A</v>
      </c>
      <c r="KA77" s="169" t="e">
        <f t="shared" si="144"/>
        <v>#N/A</v>
      </c>
      <c r="KB77" s="169" t="e">
        <f t="shared" si="144"/>
        <v>#N/A</v>
      </c>
      <c r="KC77" s="169" t="e">
        <f t="shared" si="144"/>
        <v>#N/A</v>
      </c>
      <c r="KD77" s="169" t="e">
        <f t="shared" si="144"/>
        <v>#N/A</v>
      </c>
      <c r="KE77" s="169" t="e">
        <f t="shared" si="144"/>
        <v>#N/A</v>
      </c>
      <c r="KF77" s="169" t="e">
        <f t="shared" si="144"/>
        <v>#N/A</v>
      </c>
      <c r="KG77" s="169" t="e">
        <f t="shared" si="144"/>
        <v>#N/A</v>
      </c>
      <c r="KH77" s="169" t="e">
        <f t="shared" si="144"/>
        <v>#N/A</v>
      </c>
      <c r="KI77" s="169" t="e">
        <f t="shared" si="144"/>
        <v>#N/A</v>
      </c>
      <c r="KJ77" s="169" t="e">
        <f t="shared" si="154"/>
        <v>#N/A</v>
      </c>
      <c r="KK77" s="169" t="e">
        <f t="shared" si="154"/>
        <v>#N/A</v>
      </c>
      <c r="KL77" s="169" t="e">
        <f t="shared" si="154"/>
        <v>#N/A</v>
      </c>
      <c r="KM77" s="169" t="e">
        <f t="shared" si="154"/>
        <v>#N/A</v>
      </c>
      <c r="KN77" s="169" t="e">
        <f t="shared" si="154"/>
        <v>#N/A</v>
      </c>
      <c r="KO77" s="169" t="e">
        <f t="shared" si="154"/>
        <v>#N/A</v>
      </c>
      <c r="KP77" s="169" t="e">
        <f t="shared" si="154"/>
        <v>#N/A</v>
      </c>
      <c r="KQ77" s="169" t="e">
        <f t="shared" si="154"/>
        <v>#N/A</v>
      </c>
      <c r="KR77" s="169" t="e">
        <f t="shared" si="154"/>
        <v>#N/A</v>
      </c>
      <c r="KS77" s="169" t="e">
        <f t="shared" si="154"/>
        <v>#N/A</v>
      </c>
      <c r="KT77" s="169" t="e">
        <f t="shared" si="154"/>
        <v>#N/A</v>
      </c>
      <c r="KU77" s="169" t="e">
        <f t="shared" si="154"/>
        <v>#N/A</v>
      </c>
      <c r="KV77" s="169" t="e">
        <f t="shared" si="154"/>
        <v>#N/A</v>
      </c>
      <c r="KW77" s="169" t="e">
        <f t="shared" si="154"/>
        <v>#N/A</v>
      </c>
      <c r="KX77" s="169" t="e">
        <f t="shared" si="154"/>
        <v>#N/A</v>
      </c>
      <c r="KY77" s="169" t="e">
        <f t="shared" si="154"/>
        <v>#N/A</v>
      </c>
      <c r="KZ77" s="169" t="e">
        <f t="shared" si="145"/>
        <v>#N/A</v>
      </c>
      <c r="LA77" s="169" t="e">
        <f t="shared" si="145"/>
        <v>#N/A</v>
      </c>
      <c r="LB77" s="169" t="e">
        <f t="shared" si="145"/>
        <v>#N/A</v>
      </c>
      <c r="LC77" s="169" t="e">
        <f t="shared" si="145"/>
        <v>#N/A</v>
      </c>
      <c r="LD77" s="169" t="e">
        <f t="shared" si="145"/>
        <v>#N/A</v>
      </c>
      <c r="LE77" s="169" t="e">
        <f t="shared" si="145"/>
        <v>#N/A</v>
      </c>
      <c r="LF77" s="169" t="e">
        <f t="shared" si="145"/>
        <v>#N/A</v>
      </c>
      <c r="LG77" s="169" t="e">
        <f t="shared" si="145"/>
        <v>#N/A</v>
      </c>
      <c r="LH77" s="169" t="e">
        <f t="shared" si="145"/>
        <v>#N/A</v>
      </c>
      <c r="LI77" s="169" t="e">
        <f t="shared" si="145"/>
        <v>#N/A</v>
      </c>
      <c r="LJ77" s="169" t="e">
        <f t="shared" si="145"/>
        <v>#N/A</v>
      </c>
      <c r="LK77" s="169" t="e">
        <f t="shared" si="145"/>
        <v>#N/A</v>
      </c>
      <c r="LL77" s="169" t="e">
        <f t="shared" si="145"/>
        <v>#N/A</v>
      </c>
      <c r="LM77" s="169" t="e">
        <f t="shared" si="145"/>
        <v>#N/A</v>
      </c>
      <c r="LN77" s="169" t="e">
        <f t="shared" si="145"/>
        <v>#N/A</v>
      </c>
      <c r="LO77" s="169" t="e">
        <f t="shared" si="155"/>
        <v>#N/A</v>
      </c>
      <c r="LP77" s="169" t="e">
        <f t="shared" si="155"/>
        <v>#N/A</v>
      </c>
      <c r="LQ77" s="169" t="e">
        <f t="shared" si="156"/>
        <v>#N/A</v>
      </c>
      <c r="LR77" s="169" t="e">
        <f t="shared" si="156"/>
        <v>#N/A</v>
      </c>
      <c r="LS77" s="169" t="e">
        <f t="shared" si="156"/>
        <v>#N/A</v>
      </c>
      <c r="LT77" s="169" t="e">
        <f t="shared" si="156"/>
        <v>#N/A</v>
      </c>
      <c r="LU77" s="169" t="e">
        <f t="shared" si="156"/>
        <v>#N/A</v>
      </c>
      <c r="LV77" s="169" t="e">
        <f t="shared" si="156"/>
        <v>#N/A</v>
      </c>
      <c r="LW77" s="169" t="e">
        <f t="shared" si="156"/>
        <v>#N/A</v>
      </c>
      <c r="LX77" s="169" t="e">
        <f t="shared" si="156"/>
        <v>#N/A</v>
      </c>
      <c r="LY77" s="169" t="e">
        <f t="shared" si="156"/>
        <v>#N/A</v>
      </c>
      <c r="LZ77" s="169" t="e">
        <f t="shared" si="156"/>
        <v>#N/A</v>
      </c>
      <c r="MA77" s="169" t="e">
        <f t="shared" si="156"/>
        <v>#N/A</v>
      </c>
      <c r="MB77" s="169" t="e">
        <f t="shared" si="156"/>
        <v>#N/A</v>
      </c>
      <c r="MC77" s="169" t="e">
        <f t="shared" si="156"/>
        <v>#N/A</v>
      </c>
      <c r="MD77" s="169" t="e">
        <f t="shared" si="156"/>
        <v>#N/A</v>
      </c>
      <c r="ME77" s="169" t="e">
        <f t="shared" si="156"/>
        <v>#N/A</v>
      </c>
      <c r="MF77" s="169" t="e">
        <f t="shared" si="146"/>
        <v>#N/A</v>
      </c>
      <c r="MG77" s="169" t="e">
        <f t="shared" si="146"/>
        <v>#N/A</v>
      </c>
      <c r="MH77" s="169" t="e">
        <f t="shared" si="146"/>
        <v>#N/A</v>
      </c>
      <c r="MI77" s="169" t="e">
        <f t="shared" si="146"/>
        <v>#N/A</v>
      </c>
      <c r="MJ77" s="169" t="e">
        <f t="shared" si="146"/>
        <v>#N/A</v>
      </c>
      <c r="MK77" s="169" t="e">
        <f t="shared" si="146"/>
        <v>#N/A</v>
      </c>
      <c r="ML77" s="169" t="e">
        <f t="shared" si="146"/>
        <v>#N/A</v>
      </c>
      <c r="MM77" s="169" t="e">
        <f t="shared" si="146"/>
        <v>#N/A</v>
      </c>
      <c r="MN77" s="169" t="e">
        <f t="shared" si="146"/>
        <v>#N/A</v>
      </c>
      <c r="MO77" s="169" t="e">
        <f t="shared" si="146"/>
        <v>#N/A</v>
      </c>
      <c r="MP77" s="169" t="e">
        <f t="shared" si="146"/>
        <v>#N/A</v>
      </c>
      <c r="MQ77" s="169" t="e">
        <f t="shared" si="146"/>
        <v>#N/A</v>
      </c>
      <c r="MR77" s="169" t="e">
        <f t="shared" si="146"/>
        <v>#N/A</v>
      </c>
      <c r="MS77" s="169" t="e">
        <f t="shared" si="146"/>
        <v>#N/A</v>
      </c>
      <c r="MT77" s="169" t="e">
        <f t="shared" si="146"/>
        <v>#N/A</v>
      </c>
      <c r="MU77" s="169" t="e">
        <f t="shared" si="146"/>
        <v>#N/A</v>
      </c>
      <c r="MV77" s="169" t="e">
        <f t="shared" si="157"/>
        <v>#N/A</v>
      </c>
      <c r="MW77" s="169" t="e">
        <f t="shared" si="157"/>
        <v>#N/A</v>
      </c>
      <c r="MX77" s="169" t="e">
        <f t="shared" si="157"/>
        <v>#N/A</v>
      </c>
      <c r="MY77" s="169" t="e">
        <f t="shared" si="157"/>
        <v>#N/A</v>
      </c>
      <c r="MZ77" s="169" t="e">
        <f t="shared" si="157"/>
        <v>#N/A</v>
      </c>
      <c r="NA77" s="169" t="e">
        <f t="shared" si="157"/>
        <v>#N/A</v>
      </c>
      <c r="NB77" s="169" t="e">
        <f t="shared" si="157"/>
        <v>#N/A</v>
      </c>
      <c r="NC77" s="169" t="e">
        <f t="shared" si="157"/>
        <v>#N/A</v>
      </c>
      <c r="ND77" s="169" t="e">
        <f t="shared" si="157"/>
        <v>#N/A</v>
      </c>
      <c r="NE77" s="169" t="e">
        <f t="shared" si="157"/>
        <v>#N/A</v>
      </c>
      <c r="NF77" s="169" t="e">
        <f t="shared" si="157"/>
        <v>#N/A</v>
      </c>
      <c r="NG77" s="169" t="e">
        <f t="shared" si="157"/>
        <v>#N/A</v>
      </c>
      <c r="NH77" s="169" t="e">
        <f t="shared" si="157"/>
        <v>#N/A</v>
      </c>
      <c r="NI77" s="169" t="e">
        <f t="shared" si="157"/>
        <v>#N/A</v>
      </c>
      <c r="NJ77" s="169" t="e">
        <f t="shared" si="157"/>
        <v>#N/A</v>
      </c>
      <c r="NK77" s="169" t="e">
        <f t="shared" si="157"/>
        <v>#N/A</v>
      </c>
      <c r="NL77" s="169" t="e">
        <f t="shared" si="147"/>
        <v>#N/A</v>
      </c>
      <c r="NM77" s="169" t="e">
        <f t="shared" si="147"/>
        <v>#N/A</v>
      </c>
      <c r="NN77" s="169" t="e">
        <f t="shared" si="147"/>
        <v>#N/A</v>
      </c>
      <c r="NO77" s="169" t="e">
        <f t="shared" si="147"/>
        <v>#N/A</v>
      </c>
      <c r="NP77" s="169" t="e">
        <f t="shared" si="147"/>
        <v>#N/A</v>
      </c>
      <c r="NQ77" s="169" t="e">
        <f t="shared" si="147"/>
        <v>#N/A</v>
      </c>
      <c r="NR77" s="169" t="e">
        <f t="shared" si="147"/>
        <v>#N/A</v>
      </c>
      <c r="NS77" s="169" t="e">
        <f t="shared" si="147"/>
        <v>#N/A</v>
      </c>
      <c r="NT77" s="169" t="e">
        <f t="shared" si="147"/>
        <v>#N/A</v>
      </c>
      <c r="NU77" s="169" t="e">
        <f t="shared" si="147"/>
        <v>#N/A</v>
      </c>
      <c r="NV77" s="169" t="e">
        <f t="shared" si="147"/>
        <v>#N/A</v>
      </c>
      <c r="NW77" s="169" t="e">
        <f t="shared" si="147"/>
        <v>#N/A</v>
      </c>
      <c r="NX77" s="169" t="e">
        <f t="shared" si="147"/>
        <v>#N/A</v>
      </c>
      <c r="NY77" s="169" t="e">
        <f t="shared" si="147"/>
        <v>#N/A</v>
      </c>
      <c r="NZ77" s="169" t="e">
        <f t="shared" si="147"/>
        <v>#N/A</v>
      </c>
      <c r="OA77" s="169" t="e">
        <f t="shared" si="158"/>
        <v>#N/A</v>
      </c>
      <c r="OB77" s="169" t="e">
        <f t="shared" si="158"/>
        <v>#N/A</v>
      </c>
      <c r="OC77" s="169" t="e">
        <f t="shared" si="159"/>
        <v>#N/A</v>
      </c>
      <c r="OD77" s="169" t="e">
        <f t="shared" si="159"/>
        <v>#N/A</v>
      </c>
      <c r="OE77" s="169" t="e">
        <f t="shared" si="159"/>
        <v>#N/A</v>
      </c>
      <c r="OF77" s="169" t="e">
        <f t="shared" si="159"/>
        <v>#N/A</v>
      </c>
      <c r="OG77" s="169" t="e">
        <f t="shared" si="159"/>
        <v>#N/A</v>
      </c>
      <c r="OH77" s="169" t="e">
        <f t="shared" si="159"/>
        <v>#N/A</v>
      </c>
      <c r="OI77" s="169" t="e">
        <f t="shared" si="159"/>
        <v>#N/A</v>
      </c>
      <c r="OJ77" s="169" t="e">
        <f t="shared" si="159"/>
        <v>#N/A</v>
      </c>
      <c r="OK77" s="169" t="e">
        <f t="shared" si="159"/>
        <v>#N/A</v>
      </c>
      <c r="OL77" s="169" t="e">
        <f t="shared" si="159"/>
        <v>#N/A</v>
      </c>
      <c r="OM77" s="169" t="e">
        <f t="shared" si="159"/>
        <v>#N/A</v>
      </c>
      <c r="ON77" s="169" t="e">
        <f t="shared" si="159"/>
        <v>#N/A</v>
      </c>
      <c r="OO77" s="169" t="e">
        <f t="shared" si="159"/>
        <v>#N/A</v>
      </c>
      <c r="OP77" s="169" t="e">
        <f t="shared" si="159"/>
        <v>#N/A</v>
      </c>
      <c r="OQ77" s="169" t="e">
        <f t="shared" si="159"/>
        <v>#N/A</v>
      </c>
      <c r="OR77" s="169" t="e">
        <f t="shared" si="148"/>
        <v>#N/A</v>
      </c>
      <c r="OS77" s="169" t="e">
        <f t="shared" si="148"/>
        <v>#N/A</v>
      </c>
      <c r="OT77" s="169" t="e">
        <f t="shared" si="148"/>
        <v>#N/A</v>
      </c>
      <c r="OU77" s="169" t="e">
        <f t="shared" si="148"/>
        <v>#N/A</v>
      </c>
      <c r="OV77" s="169" t="e">
        <f t="shared" si="148"/>
        <v>#N/A</v>
      </c>
      <c r="OW77" s="169" t="e">
        <f t="shared" si="148"/>
        <v>#N/A</v>
      </c>
      <c r="OX77" s="169" t="e">
        <f t="shared" si="148"/>
        <v>#N/A</v>
      </c>
      <c r="OY77" s="169" t="e">
        <f t="shared" si="148"/>
        <v>#N/A</v>
      </c>
      <c r="OZ77" s="169" t="e">
        <f t="shared" si="148"/>
        <v>#N/A</v>
      </c>
      <c r="PA77" s="169" t="e">
        <f t="shared" si="148"/>
        <v>#N/A</v>
      </c>
      <c r="PB77" s="169" t="e">
        <f t="shared" si="148"/>
        <v>#N/A</v>
      </c>
      <c r="PC77" s="169" t="e">
        <f t="shared" si="148"/>
        <v>#N/A</v>
      </c>
      <c r="PD77" s="169" t="e">
        <f t="shared" si="148"/>
        <v>#N/A</v>
      </c>
      <c r="PE77" s="169" t="e">
        <f t="shared" si="148"/>
        <v>#N/A</v>
      </c>
      <c r="PF77" s="169" t="e">
        <f t="shared" si="148"/>
        <v>#N/A</v>
      </c>
      <c r="PG77" s="169" t="e">
        <f t="shared" si="148"/>
        <v>#N/A</v>
      </c>
      <c r="PH77" s="169" t="e">
        <f t="shared" si="160"/>
        <v>#N/A</v>
      </c>
      <c r="PI77" s="169" t="e">
        <f t="shared" si="160"/>
        <v>#N/A</v>
      </c>
      <c r="PJ77" s="169" t="e">
        <f t="shared" si="160"/>
        <v>#N/A</v>
      </c>
      <c r="PK77" s="169" t="e">
        <f t="shared" si="160"/>
        <v>#N/A</v>
      </c>
      <c r="PL77" s="169" t="e">
        <f t="shared" si="160"/>
        <v>#N/A</v>
      </c>
      <c r="PM77" s="169" t="e">
        <f t="shared" si="160"/>
        <v>#N/A</v>
      </c>
      <c r="PN77" s="169" t="e">
        <f t="shared" si="160"/>
        <v>#N/A</v>
      </c>
      <c r="PO77" s="169" t="e">
        <f t="shared" si="160"/>
        <v>#N/A</v>
      </c>
    </row>
    <row r="78" spans="1:431" hidden="1" x14ac:dyDescent="0.75">
      <c r="A78" s="390"/>
      <c r="B78" s="396" t="str">
        <f>IF($R78="","",ROUND(_xlfn.NORM.INV(ABS(VLOOKUP($T$1,VLookups!$A$43:$B$44,2,FALSE)-B$2),$N78,$R78),0))</f>
        <v/>
      </c>
      <c r="C78" s="403" t="str">
        <f t="shared" si="161"/>
        <v/>
      </c>
      <c r="D78" s="404" t="str">
        <f t="shared" si="162"/>
        <v/>
      </c>
      <c r="E78" s="109"/>
      <c r="F78" s="117"/>
      <c r="G78" s="122" t="str">
        <f t="shared" si="163"/>
        <v/>
      </c>
      <c r="H78" s="95"/>
      <c r="I78" s="122" t="str">
        <f t="shared" si="164"/>
        <v/>
      </c>
      <c r="J78" s="117"/>
      <c r="K78" s="110"/>
      <c r="L78" s="124" t="str">
        <f t="shared" si="149"/>
        <v/>
      </c>
      <c r="M78" s="124" t="str">
        <f t="shared" si="150"/>
        <v/>
      </c>
      <c r="N78" s="73" t="str">
        <f t="shared" si="165"/>
        <v/>
      </c>
      <c r="O78" s="23"/>
      <c r="P78" s="57"/>
      <c r="Q78" s="280"/>
      <c r="R78" s="74" t="str">
        <f>IF(AND(G78&gt;0,H78&gt;0,I78&gt;0),IF(ISBLANK(Q78),IF(ISBLANK(O78),"",(I78-G78)*VLOOKUP(O78,VLookups!$A$4:$B$13,2,FALSE)),Q78),"")</f>
        <v/>
      </c>
      <c r="S78" s="75" t="str">
        <f t="shared" si="151"/>
        <v/>
      </c>
      <c r="T78" s="95"/>
      <c r="U78" s="270" t="str">
        <f>IF(AND(T78&gt;0,H78&gt;0,NOT(R78="")),ABS(VLOOKUP($T$1,VLookups!$A$43:$B$44,2,FALSE)-_xlfn.NORM.DIST(T78,N78,R78,TRUE)),"")</f>
        <v/>
      </c>
      <c r="V78" s="94" t="str">
        <f>IF(AND($G78&gt;0,$H78&gt;0,$I78&gt;0,NOT(ISBLANK($O78))),_xlfn.NORM.INV(ABS(VLOOKUP($T$1,VLookups!$A$43:$B$44,2,FALSE)-V$3),$N78,$R78),"")</f>
        <v/>
      </c>
      <c r="W78" s="93" t="str">
        <f>IF(AND($G78&gt;0,$H78&gt;0,$I78&gt;0,NOT(ISBLANK($O78))),_xlfn.NORM.INV(ABS(VLOOKUP($T$1,VLookups!$A$43:$B$44,2,FALSE)-W$3),$N78,$R78),"")</f>
        <v/>
      </c>
      <c r="X78" s="94" t="str">
        <f>IF(AND($G78&gt;0,$H78&gt;0,$I78&gt;0,NOT(ISBLANK($O78))),_xlfn.NORM.INV(ABS(VLOOKUP($T$1,VLookups!$A$43:$B$44,2,FALSE)-X$3),$N78,$R78),"")</f>
        <v/>
      </c>
      <c r="Y78" s="93" t="str">
        <f>IF(AND($G78&gt;0,$H78&gt;0,$I78&gt;0,NOT(ISBLANK($O78))),_xlfn.NORM.INV(ABS(VLOOKUP($T$1,VLookups!$A$43:$B$44,2,FALSE)-Y$3),$N78,$R78),"")</f>
        <v/>
      </c>
      <c r="Z78" s="94" t="str">
        <f>IF(AND($G78&gt;0,$H78&gt;0,$I78&gt;0,NOT(ISBLANK($O78))),_xlfn.NORM.INV(ABS(VLOOKUP($T$1,VLookups!$A$43:$B$44,2,FALSE)-Z$3),$N78,$R78),"")</f>
        <v/>
      </c>
      <c r="AA78" s="93" t="str">
        <f>IF(AND($G78&gt;0,$H78&gt;0,$I78&gt;0,NOT(ISBLANK($O78))),_xlfn.NORM.INV(ABS(VLOOKUP($T$1,VLookups!$A$43:$B$44,2,FALSE)-AA$3),$N78,$R78),"")</f>
        <v/>
      </c>
      <c r="AB78" s="5"/>
      <c r="AC78" s="168" t="str">
        <f t="shared" si="166"/>
        <v/>
      </c>
      <c r="AD78" s="49" t="str">
        <f t="shared" si="179"/>
        <v/>
      </c>
      <c r="AE78" s="49" t="str">
        <f t="shared" si="179"/>
        <v/>
      </c>
      <c r="AF78" s="49" t="str">
        <f t="shared" si="179"/>
        <v/>
      </c>
      <c r="AG78" s="49" t="str">
        <f t="shared" si="179"/>
        <v/>
      </c>
      <c r="AH78" s="49" t="str">
        <f t="shared" si="179"/>
        <v/>
      </c>
      <c r="AI78" s="49" t="str">
        <f t="shared" si="179"/>
        <v/>
      </c>
      <c r="AJ78" s="49" t="str">
        <f t="shared" si="179"/>
        <v/>
      </c>
      <c r="AK78" s="49" t="str">
        <f t="shared" si="179"/>
        <v/>
      </c>
      <c r="AL78" s="49" t="str">
        <f t="shared" si="179"/>
        <v/>
      </c>
      <c r="AM78" s="49" t="str">
        <f t="shared" si="179"/>
        <v/>
      </c>
      <c r="AN78" s="49" t="str">
        <f t="shared" si="179"/>
        <v/>
      </c>
      <c r="AO78" s="49" t="str">
        <f t="shared" si="179"/>
        <v/>
      </c>
      <c r="AP78" s="49" t="str">
        <f t="shared" si="179"/>
        <v/>
      </c>
      <c r="AQ78" s="49" t="str">
        <f t="shared" si="179"/>
        <v/>
      </c>
      <c r="AR78" s="49" t="str">
        <f t="shared" si="179"/>
        <v/>
      </c>
      <c r="AS78" s="49" t="str">
        <f t="shared" si="179"/>
        <v/>
      </c>
      <c r="AT78" s="49" t="str">
        <f t="shared" si="173"/>
        <v/>
      </c>
      <c r="AU78" s="49" t="str">
        <f t="shared" si="173"/>
        <v/>
      </c>
      <c r="AV78" s="49" t="str">
        <f t="shared" si="173"/>
        <v/>
      </c>
      <c r="AW78" s="49" t="str">
        <f t="shared" si="173"/>
        <v/>
      </c>
      <c r="AX78" s="49" t="str">
        <f t="shared" si="173"/>
        <v/>
      </c>
      <c r="AY78" s="49" t="str">
        <f t="shared" si="173"/>
        <v/>
      </c>
      <c r="AZ78" s="49" t="str">
        <f t="shared" si="173"/>
        <v/>
      </c>
      <c r="BA78" s="49" t="str">
        <f t="shared" si="173"/>
        <v/>
      </c>
      <c r="BB78" s="49" t="str">
        <f t="shared" si="173"/>
        <v/>
      </c>
      <c r="BC78" s="49" t="str">
        <f t="shared" si="173"/>
        <v/>
      </c>
      <c r="BD78" s="49" t="str">
        <f t="shared" si="173"/>
        <v/>
      </c>
      <c r="BE78" s="49" t="str">
        <f t="shared" si="173"/>
        <v/>
      </c>
      <c r="BF78" s="49" t="str">
        <f t="shared" si="173"/>
        <v/>
      </c>
      <c r="BG78" s="49" t="str">
        <f t="shared" si="173"/>
        <v/>
      </c>
      <c r="BH78" s="49" t="str">
        <f t="shared" si="173"/>
        <v/>
      </c>
      <c r="BI78" s="49" t="str">
        <f t="shared" si="174"/>
        <v/>
      </c>
      <c r="BJ78" s="49" t="str">
        <f t="shared" si="174"/>
        <v/>
      </c>
      <c r="BK78" s="49" t="str">
        <f t="shared" si="174"/>
        <v/>
      </c>
      <c r="BL78" s="49" t="str">
        <f t="shared" si="174"/>
        <v/>
      </c>
      <c r="BM78" s="49" t="str">
        <f t="shared" si="174"/>
        <v/>
      </c>
      <c r="BN78" s="49" t="str">
        <f t="shared" si="174"/>
        <v/>
      </c>
      <c r="BO78" s="49" t="str">
        <f t="shared" si="174"/>
        <v/>
      </c>
      <c r="BP78" s="49" t="str">
        <f t="shared" si="174"/>
        <v/>
      </c>
      <c r="BQ78" s="49" t="str">
        <f t="shared" si="174"/>
        <v/>
      </c>
      <c r="BR78" s="49" t="str">
        <f t="shared" si="174"/>
        <v/>
      </c>
      <c r="BS78" s="49" t="str">
        <f t="shared" si="174"/>
        <v/>
      </c>
      <c r="BT78" s="49" t="str">
        <f t="shared" si="174"/>
        <v/>
      </c>
      <c r="BU78" s="49" t="str">
        <f t="shared" si="174"/>
        <v/>
      </c>
      <c r="BV78" s="49" t="str">
        <f t="shared" si="174"/>
        <v/>
      </c>
      <c r="BW78" s="49" t="str">
        <f t="shared" si="174"/>
        <v/>
      </c>
      <c r="BX78" s="49" t="str">
        <f t="shared" si="174"/>
        <v/>
      </c>
      <c r="BY78" s="49" t="str">
        <f t="shared" si="170"/>
        <v/>
      </c>
      <c r="BZ78" s="49" t="str">
        <f t="shared" si="170"/>
        <v/>
      </c>
      <c r="CA78" s="49" t="str">
        <f t="shared" si="170"/>
        <v/>
      </c>
      <c r="CB78" s="49" t="str">
        <f t="shared" si="170"/>
        <v/>
      </c>
      <c r="CC78" s="49" t="str">
        <f t="shared" si="170"/>
        <v/>
      </c>
      <c r="CD78" s="49" t="str">
        <f t="shared" si="170"/>
        <v/>
      </c>
      <c r="CE78" s="49" t="str">
        <f t="shared" si="170"/>
        <v/>
      </c>
      <c r="CF78" s="49" t="str">
        <f t="shared" si="170"/>
        <v/>
      </c>
      <c r="CG78" s="49" t="str">
        <f t="shared" si="170"/>
        <v/>
      </c>
      <c r="CH78" s="49" t="str">
        <f t="shared" si="170"/>
        <v/>
      </c>
      <c r="CI78" s="49" t="str">
        <f t="shared" si="170"/>
        <v/>
      </c>
      <c r="CJ78" s="49" t="str">
        <f t="shared" si="170"/>
        <v/>
      </c>
      <c r="CK78" s="49" t="str">
        <f t="shared" si="170"/>
        <v/>
      </c>
      <c r="CL78" s="49" t="str">
        <f t="shared" si="170"/>
        <v/>
      </c>
      <c r="CM78" s="49" t="str">
        <f t="shared" si="170"/>
        <v/>
      </c>
      <c r="CN78" s="49" t="str">
        <f t="shared" si="175"/>
        <v/>
      </c>
      <c r="CO78" s="49" t="str">
        <f t="shared" si="175"/>
        <v/>
      </c>
      <c r="CP78" s="49" t="str">
        <f t="shared" si="175"/>
        <v/>
      </c>
      <c r="CQ78" s="49" t="str">
        <f t="shared" si="175"/>
        <v/>
      </c>
      <c r="CR78" s="49" t="str">
        <f t="shared" si="175"/>
        <v/>
      </c>
      <c r="CS78" s="49" t="str">
        <f t="shared" si="175"/>
        <v/>
      </c>
      <c r="CT78" s="49" t="str">
        <f t="shared" si="175"/>
        <v/>
      </c>
      <c r="CU78" s="49" t="str">
        <f t="shared" si="175"/>
        <v/>
      </c>
      <c r="CV78" s="49" t="str">
        <f t="shared" si="175"/>
        <v/>
      </c>
      <c r="CW78" s="49" t="str">
        <f t="shared" si="175"/>
        <v/>
      </c>
      <c r="CX78" s="49" t="str">
        <f t="shared" si="175"/>
        <v/>
      </c>
      <c r="CY78" s="49" t="str">
        <f t="shared" si="175"/>
        <v/>
      </c>
      <c r="CZ78" s="49" t="str">
        <f t="shared" si="175"/>
        <v/>
      </c>
      <c r="DA78" s="49" t="str">
        <f t="shared" si="175"/>
        <v/>
      </c>
      <c r="DB78" s="49" t="str">
        <f t="shared" si="175"/>
        <v/>
      </c>
      <c r="DC78" s="49" t="str">
        <f t="shared" si="175"/>
        <v/>
      </c>
      <c r="DD78" s="49" t="str">
        <f t="shared" si="171"/>
        <v/>
      </c>
      <c r="DE78" s="49" t="str">
        <f t="shared" si="171"/>
        <v/>
      </c>
      <c r="DF78" s="49" t="str">
        <f t="shared" si="171"/>
        <v/>
      </c>
      <c r="DG78" s="49" t="str">
        <f t="shared" si="171"/>
        <v/>
      </c>
      <c r="DH78" s="49" t="str">
        <f t="shared" si="171"/>
        <v/>
      </c>
      <c r="DI78" s="49" t="str">
        <f t="shared" si="171"/>
        <v/>
      </c>
      <c r="DJ78" s="49" t="str">
        <f t="shared" si="171"/>
        <v/>
      </c>
      <c r="DK78" s="49" t="str">
        <f t="shared" si="171"/>
        <v/>
      </c>
      <c r="DL78" s="49" t="str">
        <f t="shared" si="171"/>
        <v/>
      </c>
      <c r="DM78" s="49" t="str">
        <f t="shared" si="171"/>
        <v/>
      </c>
      <c r="DN78" s="49" t="str">
        <f t="shared" si="171"/>
        <v/>
      </c>
      <c r="DO78" s="49" t="str">
        <f t="shared" si="171"/>
        <v/>
      </c>
      <c r="DP78" s="49" t="str">
        <f t="shared" si="171"/>
        <v/>
      </c>
      <c r="DQ78" s="49" t="str">
        <f t="shared" si="171"/>
        <v/>
      </c>
      <c r="DR78" s="49" t="str">
        <f t="shared" si="171"/>
        <v/>
      </c>
      <c r="DS78" s="49" t="str">
        <f t="shared" si="176"/>
        <v/>
      </c>
      <c r="DT78" s="49" t="str">
        <f t="shared" si="176"/>
        <v/>
      </c>
      <c r="DU78" s="49" t="str">
        <f t="shared" si="176"/>
        <v/>
      </c>
      <c r="DV78" s="49" t="str">
        <f t="shared" si="176"/>
        <v/>
      </c>
      <c r="DW78" s="49" t="str">
        <f t="shared" si="176"/>
        <v/>
      </c>
      <c r="DX78" s="49" t="str">
        <f t="shared" si="176"/>
        <v/>
      </c>
      <c r="DY78" s="49" t="str">
        <f t="shared" si="176"/>
        <v/>
      </c>
      <c r="DZ78" s="183" t="str">
        <f t="shared" si="167"/>
        <v/>
      </c>
      <c r="EA78" s="49" t="str">
        <f t="shared" si="169"/>
        <v/>
      </c>
      <c r="EB78" s="49" t="str">
        <f t="shared" si="169"/>
        <v/>
      </c>
      <c r="EC78" s="49" t="str">
        <f t="shared" si="169"/>
        <v/>
      </c>
      <c r="ED78" s="49" t="str">
        <f t="shared" si="169"/>
        <v/>
      </c>
      <c r="EE78" s="49" t="str">
        <f t="shared" si="169"/>
        <v/>
      </c>
      <c r="EF78" s="49" t="str">
        <f t="shared" si="169"/>
        <v/>
      </c>
      <c r="EG78" s="49" t="str">
        <f t="shared" si="169"/>
        <v/>
      </c>
      <c r="EH78" s="49" t="str">
        <f t="shared" si="169"/>
        <v/>
      </c>
      <c r="EI78" s="49" t="str">
        <f t="shared" si="169"/>
        <v/>
      </c>
      <c r="EJ78" s="49" t="str">
        <f t="shared" si="169"/>
        <v/>
      </c>
      <c r="EK78" s="49" t="str">
        <f t="shared" si="169"/>
        <v/>
      </c>
      <c r="EL78" s="49" t="str">
        <f t="shared" si="169"/>
        <v/>
      </c>
      <c r="EM78" s="49" t="str">
        <f t="shared" si="169"/>
        <v/>
      </c>
      <c r="EN78" s="49" t="str">
        <f t="shared" si="169"/>
        <v/>
      </c>
      <c r="EO78" s="49" t="str">
        <f t="shared" si="169"/>
        <v/>
      </c>
      <c r="EP78" s="49" t="str">
        <f t="shared" si="168"/>
        <v/>
      </c>
      <c r="EQ78" s="49" t="str">
        <f t="shared" si="168"/>
        <v/>
      </c>
      <c r="ER78" s="49" t="str">
        <f t="shared" si="168"/>
        <v/>
      </c>
      <c r="ES78" s="49" t="str">
        <f t="shared" si="168"/>
        <v/>
      </c>
      <c r="ET78" s="49" t="str">
        <f t="shared" si="177"/>
        <v/>
      </c>
      <c r="EU78" s="49" t="str">
        <f t="shared" si="177"/>
        <v/>
      </c>
      <c r="EV78" s="49" t="str">
        <f t="shared" si="177"/>
        <v/>
      </c>
      <c r="EW78" s="49" t="str">
        <f t="shared" si="177"/>
        <v/>
      </c>
      <c r="EX78" s="49" t="str">
        <f t="shared" si="177"/>
        <v/>
      </c>
      <c r="EY78" s="49" t="str">
        <f t="shared" si="177"/>
        <v/>
      </c>
      <c r="EZ78" s="49" t="str">
        <f t="shared" si="177"/>
        <v/>
      </c>
      <c r="FA78" s="49" t="str">
        <f t="shared" si="177"/>
        <v/>
      </c>
      <c r="FB78" s="49" t="str">
        <f t="shared" si="177"/>
        <v/>
      </c>
      <c r="FC78" s="49" t="str">
        <f t="shared" si="177"/>
        <v/>
      </c>
      <c r="FD78" s="49" t="str">
        <f t="shared" si="177"/>
        <v/>
      </c>
      <c r="FE78" s="49" t="str">
        <f t="shared" si="128"/>
        <v/>
      </c>
      <c r="FF78" s="49" t="str">
        <f t="shared" si="128"/>
        <v/>
      </c>
      <c r="FG78" s="49" t="str">
        <f t="shared" si="128"/>
        <v/>
      </c>
      <c r="FH78" s="49" t="str">
        <f t="shared" si="128"/>
        <v/>
      </c>
      <c r="FI78" s="49" t="str">
        <f t="shared" si="128"/>
        <v/>
      </c>
      <c r="FJ78" s="49" t="str">
        <f t="shared" si="128"/>
        <v/>
      </c>
      <c r="FK78" s="49" t="str">
        <f t="shared" si="128"/>
        <v/>
      </c>
      <c r="FL78" s="49" t="str">
        <f t="shared" si="128"/>
        <v/>
      </c>
      <c r="FM78" s="49" t="str">
        <f t="shared" si="128"/>
        <v/>
      </c>
      <c r="FN78" s="49" t="str">
        <f t="shared" si="128"/>
        <v/>
      </c>
      <c r="FO78" s="49" t="str">
        <f t="shared" si="128"/>
        <v/>
      </c>
      <c r="FP78" s="49" t="str">
        <f t="shared" si="128"/>
        <v/>
      </c>
      <c r="FQ78" s="49" t="str">
        <f t="shared" si="128"/>
        <v/>
      </c>
      <c r="FR78" s="49" t="str">
        <f t="shared" si="128"/>
        <v/>
      </c>
      <c r="FS78" s="49" t="str">
        <f t="shared" si="128"/>
        <v/>
      </c>
      <c r="FT78" s="49" t="str">
        <f t="shared" si="128"/>
        <v/>
      </c>
      <c r="FU78" s="49" t="str">
        <f t="shared" si="178"/>
        <v/>
      </c>
      <c r="FV78" s="49" t="str">
        <f t="shared" si="152"/>
        <v/>
      </c>
      <c r="FW78" s="49" t="str">
        <f t="shared" si="152"/>
        <v/>
      </c>
      <c r="FX78" s="49" t="str">
        <f t="shared" si="152"/>
        <v/>
      </c>
      <c r="FY78" s="49" t="str">
        <f t="shared" si="152"/>
        <v/>
      </c>
      <c r="FZ78" s="49" t="str">
        <f t="shared" si="152"/>
        <v/>
      </c>
      <c r="GA78" s="49" t="str">
        <f t="shared" si="152"/>
        <v/>
      </c>
      <c r="GB78" s="49" t="str">
        <f t="shared" si="152"/>
        <v/>
      </c>
      <c r="GC78" s="49" t="str">
        <f t="shared" si="139"/>
        <v/>
      </c>
      <c r="GD78" s="49" t="str">
        <f t="shared" si="139"/>
        <v/>
      </c>
      <c r="GE78" s="49" t="str">
        <f t="shared" si="139"/>
        <v/>
      </c>
      <c r="GF78" s="49" t="str">
        <f t="shared" si="139"/>
        <v/>
      </c>
      <c r="GG78" s="49" t="str">
        <f t="shared" si="139"/>
        <v/>
      </c>
      <c r="GH78" s="49" t="str">
        <f t="shared" si="139"/>
        <v/>
      </c>
      <c r="GI78" s="49" t="str">
        <f t="shared" si="139"/>
        <v/>
      </c>
      <c r="GJ78" s="49" t="str">
        <f t="shared" si="139"/>
        <v/>
      </c>
      <c r="GK78" s="49" t="str">
        <f t="shared" si="139"/>
        <v/>
      </c>
      <c r="GL78" s="49" t="str">
        <f t="shared" si="139"/>
        <v/>
      </c>
      <c r="GM78" s="49" t="str">
        <f t="shared" si="139"/>
        <v/>
      </c>
      <c r="GN78" s="49" t="str">
        <f t="shared" si="139"/>
        <v/>
      </c>
      <c r="GO78" s="49" t="str">
        <f t="shared" si="139"/>
        <v/>
      </c>
      <c r="GP78" s="49" t="str">
        <f t="shared" si="139"/>
        <v/>
      </c>
      <c r="GQ78" s="49" t="str">
        <f t="shared" si="139"/>
        <v/>
      </c>
      <c r="GR78" s="49" t="str">
        <f t="shared" si="139"/>
        <v/>
      </c>
      <c r="GS78" s="49" t="str">
        <f t="shared" si="140"/>
        <v/>
      </c>
      <c r="GT78" s="49" t="str">
        <f t="shared" si="140"/>
        <v/>
      </c>
      <c r="GU78" s="49" t="str">
        <f t="shared" si="140"/>
        <v/>
      </c>
      <c r="GV78" s="49" t="str">
        <f t="shared" si="140"/>
        <v/>
      </c>
      <c r="GW78" s="49" t="str">
        <f t="shared" si="140"/>
        <v/>
      </c>
      <c r="GX78" s="49" t="str">
        <f t="shared" si="140"/>
        <v/>
      </c>
      <c r="GY78" s="49" t="str">
        <f t="shared" si="140"/>
        <v/>
      </c>
      <c r="GZ78" s="49" t="str">
        <f t="shared" si="140"/>
        <v/>
      </c>
      <c r="HA78" s="49" t="str">
        <f t="shared" si="140"/>
        <v/>
      </c>
      <c r="HB78" s="49" t="str">
        <f t="shared" si="140"/>
        <v/>
      </c>
      <c r="HC78" s="49" t="str">
        <f t="shared" si="140"/>
        <v/>
      </c>
      <c r="HD78" s="49" t="str">
        <f t="shared" si="140"/>
        <v/>
      </c>
      <c r="HE78" s="49" t="str">
        <f t="shared" si="140"/>
        <v/>
      </c>
      <c r="HF78" s="49" t="str">
        <f t="shared" si="140"/>
        <v/>
      </c>
      <c r="HG78" s="49" t="str">
        <f t="shared" si="140"/>
        <v/>
      </c>
      <c r="HH78" s="49" t="str">
        <f t="shared" si="140"/>
        <v/>
      </c>
      <c r="HI78" s="49" t="str">
        <f t="shared" si="141"/>
        <v/>
      </c>
      <c r="HJ78" s="49" t="str">
        <f t="shared" si="141"/>
        <v/>
      </c>
      <c r="HK78" s="49" t="str">
        <f t="shared" si="141"/>
        <v/>
      </c>
      <c r="HL78" s="49" t="str">
        <f t="shared" si="141"/>
        <v/>
      </c>
      <c r="HM78" s="49" t="str">
        <f t="shared" si="111"/>
        <v/>
      </c>
      <c r="HN78" s="49" t="str">
        <f t="shared" si="111"/>
        <v/>
      </c>
      <c r="HO78" s="49" t="str">
        <f t="shared" si="111"/>
        <v/>
      </c>
      <c r="HP78" s="49" t="str">
        <f t="shared" si="77"/>
        <v/>
      </c>
      <c r="HQ78" s="49" t="str">
        <f t="shared" si="77"/>
        <v/>
      </c>
      <c r="HR78" s="49" t="str">
        <f t="shared" si="46"/>
        <v/>
      </c>
      <c r="HS78" s="49" t="str">
        <f t="shared" si="46"/>
        <v/>
      </c>
      <c r="HT78" s="49" t="str">
        <f t="shared" si="46"/>
        <v/>
      </c>
      <c r="HU78" s="49" t="str">
        <f t="shared" si="46"/>
        <v/>
      </c>
      <c r="HV78" s="49" t="str">
        <f t="shared" si="142"/>
        <v/>
      </c>
      <c r="HW78" s="169" t="e">
        <f t="shared" si="106"/>
        <v>#N/A</v>
      </c>
      <c r="HX78" s="169" t="e">
        <f t="shared" si="106"/>
        <v>#N/A</v>
      </c>
      <c r="HY78" s="169" t="e">
        <f t="shared" si="106"/>
        <v>#N/A</v>
      </c>
      <c r="HZ78" s="169" t="e">
        <f t="shared" si="106"/>
        <v>#N/A</v>
      </c>
      <c r="IA78" s="169" t="e">
        <f t="shared" si="138"/>
        <v>#N/A</v>
      </c>
      <c r="IB78" s="169" t="e">
        <f t="shared" si="138"/>
        <v>#N/A</v>
      </c>
      <c r="IC78" s="169" t="e">
        <f t="shared" si="138"/>
        <v>#N/A</v>
      </c>
      <c r="ID78" s="169" t="e">
        <f t="shared" si="138"/>
        <v>#N/A</v>
      </c>
      <c r="IE78" s="169" t="e">
        <f t="shared" si="138"/>
        <v>#N/A</v>
      </c>
      <c r="IF78" s="169" t="e">
        <f t="shared" si="138"/>
        <v>#N/A</v>
      </c>
      <c r="IG78" s="169" t="e">
        <f t="shared" si="138"/>
        <v>#N/A</v>
      </c>
      <c r="IH78" s="169" t="e">
        <f t="shared" si="138"/>
        <v>#N/A</v>
      </c>
      <c r="II78" s="169" t="e">
        <f t="shared" si="138"/>
        <v>#N/A</v>
      </c>
      <c r="IJ78" s="169" t="e">
        <f t="shared" si="138"/>
        <v>#N/A</v>
      </c>
      <c r="IK78" s="169" t="e">
        <f t="shared" si="138"/>
        <v>#N/A</v>
      </c>
      <c r="IL78" s="169" t="e">
        <f t="shared" si="138"/>
        <v>#N/A</v>
      </c>
      <c r="IM78" s="169" t="e">
        <f t="shared" si="138"/>
        <v>#N/A</v>
      </c>
      <c r="IN78" s="169" t="e">
        <f t="shared" si="138"/>
        <v>#N/A</v>
      </c>
      <c r="IO78" s="169" t="e">
        <f t="shared" si="138"/>
        <v>#N/A</v>
      </c>
      <c r="IP78" s="169" t="e">
        <f t="shared" si="143"/>
        <v>#N/A</v>
      </c>
      <c r="IQ78" s="169" t="e">
        <f t="shared" si="143"/>
        <v>#N/A</v>
      </c>
      <c r="IR78" s="169" t="e">
        <f t="shared" si="143"/>
        <v>#N/A</v>
      </c>
      <c r="IS78" s="169" t="e">
        <f t="shared" si="143"/>
        <v>#N/A</v>
      </c>
      <c r="IT78" s="169" t="e">
        <f t="shared" si="143"/>
        <v>#N/A</v>
      </c>
      <c r="IU78" s="169" t="e">
        <f t="shared" si="143"/>
        <v>#N/A</v>
      </c>
      <c r="IV78" s="169" t="e">
        <f t="shared" si="143"/>
        <v>#N/A</v>
      </c>
      <c r="IW78" s="169" t="e">
        <f t="shared" si="143"/>
        <v>#N/A</v>
      </c>
      <c r="IX78" s="169" t="e">
        <f t="shared" si="143"/>
        <v>#N/A</v>
      </c>
      <c r="IY78" s="169" t="e">
        <f t="shared" si="143"/>
        <v>#N/A</v>
      </c>
      <c r="IZ78" s="169" t="e">
        <f t="shared" si="143"/>
        <v>#N/A</v>
      </c>
      <c r="JA78" s="169" t="e">
        <f t="shared" si="143"/>
        <v>#N/A</v>
      </c>
      <c r="JB78" s="169" t="e">
        <f t="shared" si="143"/>
        <v>#N/A</v>
      </c>
      <c r="JC78" s="169" t="e">
        <f t="shared" si="143"/>
        <v>#N/A</v>
      </c>
      <c r="JD78" s="169" t="e">
        <f t="shared" si="143"/>
        <v>#N/A</v>
      </c>
      <c r="JE78" s="169" t="e">
        <f t="shared" si="153"/>
        <v>#N/A</v>
      </c>
      <c r="JF78" s="169" t="e">
        <f t="shared" si="153"/>
        <v>#N/A</v>
      </c>
      <c r="JG78" s="169" t="e">
        <f t="shared" si="153"/>
        <v>#N/A</v>
      </c>
      <c r="JH78" s="169" t="e">
        <f t="shared" si="153"/>
        <v>#N/A</v>
      </c>
      <c r="JI78" s="169" t="e">
        <f t="shared" si="153"/>
        <v>#N/A</v>
      </c>
      <c r="JJ78" s="169" t="e">
        <f t="shared" si="153"/>
        <v>#N/A</v>
      </c>
      <c r="JK78" s="169" t="e">
        <f t="shared" si="153"/>
        <v>#N/A</v>
      </c>
      <c r="JL78" s="169" t="e">
        <f t="shared" si="153"/>
        <v>#N/A</v>
      </c>
      <c r="JM78" s="169" t="e">
        <f t="shared" si="153"/>
        <v>#N/A</v>
      </c>
      <c r="JN78" s="169" t="e">
        <f t="shared" si="153"/>
        <v>#N/A</v>
      </c>
      <c r="JO78" s="169" t="e">
        <f t="shared" si="153"/>
        <v>#N/A</v>
      </c>
      <c r="JP78" s="169" t="e">
        <f t="shared" si="153"/>
        <v>#N/A</v>
      </c>
      <c r="JQ78" s="169" t="e">
        <f t="shared" si="153"/>
        <v>#N/A</v>
      </c>
      <c r="JR78" s="169" t="e">
        <f t="shared" si="153"/>
        <v>#N/A</v>
      </c>
      <c r="JS78" s="169" t="e">
        <f t="shared" si="153"/>
        <v>#N/A</v>
      </c>
      <c r="JT78" s="169" t="e">
        <f t="shared" si="144"/>
        <v>#N/A</v>
      </c>
      <c r="JU78" s="169" t="e">
        <f t="shared" si="144"/>
        <v>#N/A</v>
      </c>
      <c r="JV78" s="169" t="e">
        <f t="shared" si="144"/>
        <v>#N/A</v>
      </c>
      <c r="JW78" s="169" t="e">
        <f t="shared" si="144"/>
        <v>#N/A</v>
      </c>
      <c r="JX78" s="169" t="e">
        <f t="shared" si="144"/>
        <v>#N/A</v>
      </c>
      <c r="JY78" s="169" t="e">
        <f t="shared" si="144"/>
        <v>#N/A</v>
      </c>
      <c r="JZ78" s="169" t="e">
        <f t="shared" si="144"/>
        <v>#N/A</v>
      </c>
      <c r="KA78" s="169" t="e">
        <f t="shared" si="144"/>
        <v>#N/A</v>
      </c>
      <c r="KB78" s="169" t="e">
        <f t="shared" si="144"/>
        <v>#N/A</v>
      </c>
      <c r="KC78" s="169" t="e">
        <f t="shared" si="144"/>
        <v>#N/A</v>
      </c>
      <c r="KD78" s="169" t="e">
        <f t="shared" si="144"/>
        <v>#N/A</v>
      </c>
      <c r="KE78" s="169" t="e">
        <f t="shared" si="144"/>
        <v>#N/A</v>
      </c>
      <c r="KF78" s="169" t="e">
        <f t="shared" si="144"/>
        <v>#N/A</v>
      </c>
      <c r="KG78" s="169" t="e">
        <f t="shared" si="144"/>
        <v>#N/A</v>
      </c>
      <c r="KH78" s="169" t="e">
        <f t="shared" si="144"/>
        <v>#N/A</v>
      </c>
      <c r="KI78" s="169" t="e">
        <f t="shared" si="144"/>
        <v>#N/A</v>
      </c>
      <c r="KJ78" s="169" t="e">
        <f t="shared" si="154"/>
        <v>#N/A</v>
      </c>
      <c r="KK78" s="169" t="e">
        <f t="shared" si="154"/>
        <v>#N/A</v>
      </c>
      <c r="KL78" s="169" t="e">
        <f t="shared" si="154"/>
        <v>#N/A</v>
      </c>
      <c r="KM78" s="169" t="e">
        <f t="shared" si="154"/>
        <v>#N/A</v>
      </c>
      <c r="KN78" s="169" t="e">
        <f t="shared" si="154"/>
        <v>#N/A</v>
      </c>
      <c r="KO78" s="169" t="e">
        <f t="shared" si="154"/>
        <v>#N/A</v>
      </c>
      <c r="KP78" s="169" t="e">
        <f t="shared" si="154"/>
        <v>#N/A</v>
      </c>
      <c r="KQ78" s="169" t="e">
        <f t="shared" si="154"/>
        <v>#N/A</v>
      </c>
      <c r="KR78" s="169" t="e">
        <f t="shared" si="154"/>
        <v>#N/A</v>
      </c>
      <c r="KS78" s="169" t="e">
        <f t="shared" si="154"/>
        <v>#N/A</v>
      </c>
      <c r="KT78" s="169" t="e">
        <f t="shared" si="154"/>
        <v>#N/A</v>
      </c>
      <c r="KU78" s="169" t="e">
        <f t="shared" si="154"/>
        <v>#N/A</v>
      </c>
      <c r="KV78" s="169" t="e">
        <f t="shared" si="154"/>
        <v>#N/A</v>
      </c>
      <c r="KW78" s="169" t="e">
        <f t="shared" si="154"/>
        <v>#N/A</v>
      </c>
      <c r="KX78" s="169" t="e">
        <f t="shared" si="154"/>
        <v>#N/A</v>
      </c>
      <c r="KY78" s="169" t="e">
        <f t="shared" si="154"/>
        <v>#N/A</v>
      </c>
      <c r="KZ78" s="169" t="e">
        <f t="shared" si="145"/>
        <v>#N/A</v>
      </c>
      <c r="LA78" s="169" t="e">
        <f t="shared" si="145"/>
        <v>#N/A</v>
      </c>
      <c r="LB78" s="169" t="e">
        <f t="shared" si="145"/>
        <v>#N/A</v>
      </c>
      <c r="LC78" s="169" t="e">
        <f t="shared" si="145"/>
        <v>#N/A</v>
      </c>
      <c r="LD78" s="169" t="e">
        <f t="shared" si="145"/>
        <v>#N/A</v>
      </c>
      <c r="LE78" s="169" t="e">
        <f t="shared" si="145"/>
        <v>#N/A</v>
      </c>
      <c r="LF78" s="169" t="e">
        <f t="shared" si="145"/>
        <v>#N/A</v>
      </c>
      <c r="LG78" s="169" t="e">
        <f t="shared" si="145"/>
        <v>#N/A</v>
      </c>
      <c r="LH78" s="169" t="e">
        <f t="shared" si="145"/>
        <v>#N/A</v>
      </c>
      <c r="LI78" s="169" t="e">
        <f t="shared" si="145"/>
        <v>#N/A</v>
      </c>
      <c r="LJ78" s="169" t="e">
        <f t="shared" si="145"/>
        <v>#N/A</v>
      </c>
      <c r="LK78" s="169" t="e">
        <f t="shared" si="145"/>
        <v>#N/A</v>
      </c>
      <c r="LL78" s="169" t="e">
        <f t="shared" si="145"/>
        <v>#N/A</v>
      </c>
      <c r="LM78" s="169" t="e">
        <f t="shared" si="145"/>
        <v>#N/A</v>
      </c>
      <c r="LN78" s="169" t="e">
        <f t="shared" si="145"/>
        <v>#N/A</v>
      </c>
      <c r="LO78" s="169" t="e">
        <f t="shared" si="155"/>
        <v>#N/A</v>
      </c>
      <c r="LP78" s="169" t="e">
        <f t="shared" si="155"/>
        <v>#N/A</v>
      </c>
      <c r="LQ78" s="169" t="e">
        <f t="shared" si="156"/>
        <v>#N/A</v>
      </c>
      <c r="LR78" s="169" t="e">
        <f t="shared" si="156"/>
        <v>#N/A</v>
      </c>
      <c r="LS78" s="169" t="e">
        <f t="shared" si="156"/>
        <v>#N/A</v>
      </c>
      <c r="LT78" s="169" t="e">
        <f t="shared" si="156"/>
        <v>#N/A</v>
      </c>
      <c r="LU78" s="169" t="e">
        <f t="shared" si="156"/>
        <v>#N/A</v>
      </c>
      <c r="LV78" s="169" t="e">
        <f t="shared" si="156"/>
        <v>#N/A</v>
      </c>
      <c r="LW78" s="169" t="e">
        <f t="shared" si="156"/>
        <v>#N/A</v>
      </c>
      <c r="LX78" s="169" t="e">
        <f t="shared" si="156"/>
        <v>#N/A</v>
      </c>
      <c r="LY78" s="169" t="e">
        <f t="shared" si="156"/>
        <v>#N/A</v>
      </c>
      <c r="LZ78" s="169" t="e">
        <f t="shared" si="156"/>
        <v>#N/A</v>
      </c>
      <c r="MA78" s="169" t="e">
        <f t="shared" si="156"/>
        <v>#N/A</v>
      </c>
      <c r="MB78" s="169" t="e">
        <f t="shared" si="156"/>
        <v>#N/A</v>
      </c>
      <c r="MC78" s="169" t="e">
        <f t="shared" si="156"/>
        <v>#N/A</v>
      </c>
      <c r="MD78" s="169" t="e">
        <f t="shared" si="156"/>
        <v>#N/A</v>
      </c>
      <c r="ME78" s="169" t="e">
        <f t="shared" si="156"/>
        <v>#N/A</v>
      </c>
      <c r="MF78" s="169" t="e">
        <f t="shared" si="146"/>
        <v>#N/A</v>
      </c>
      <c r="MG78" s="169" t="e">
        <f t="shared" si="146"/>
        <v>#N/A</v>
      </c>
      <c r="MH78" s="169" t="e">
        <f t="shared" si="146"/>
        <v>#N/A</v>
      </c>
      <c r="MI78" s="169" t="e">
        <f t="shared" si="146"/>
        <v>#N/A</v>
      </c>
      <c r="MJ78" s="169" t="e">
        <f t="shared" si="146"/>
        <v>#N/A</v>
      </c>
      <c r="MK78" s="169" t="e">
        <f t="shared" si="146"/>
        <v>#N/A</v>
      </c>
      <c r="ML78" s="169" t="e">
        <f t="shared" si="146"/>
        <v>#N/A</v>
      </c>
      <c r="MM78" s="169" t="e">
        <f t="shared" si="146"/>
        <v>#N/A</v>
      </c>
      <c r="MN78" s="169" t="e">
        <f t="shared" si="146"/>
        <v>#N/A</v>
      </c>
      <c r="MO78" s="169" t="e">
        <f t="shared" si="146"/>
        <v>#N/A</v>
      </c>
      <c r="MP78" s="169" t="e">
        <f t="shared" si="146"/>
        <v>#N/A</v>
      </c>
      <c r="MQ78" s="169" t="e">
        <f t="shared" si="146"/>
        <v>#N/A</v>
      </c>
      <c r="MR78" s="169" t="e">
        <f t="shared" si="146"/>
        <v>#N/A</v>
      </c>
      <c r="MS78" s="169" t="e">
        <f t="shared" si="146"/>
        <v>#N/A</v>
      </c>
      <c r="MT78" s="169" t="e">
        <f t="shared" si="146"/>
        <v>#N/A</v>
      </c>
      <c r="MU78" s="169" t="e">
        <f t="shared" si="146"/>
        <v>#N/A</v>
      </c>
      <c r="MV78" s="169" t="e">
        <f t="shared" si="157"/>
        <v>#N/A</v>
      </c>
      <c r="MW78" s="169" t="e">
        <f t="shared" si="157"/>
        <v>#N/A</v>
      </c>
      <c r="MX78" s="169" t="e">
        <f t="shared" si="157"/>
        <v>#N/A</v>
      </c>
      <c r="MY78" s="169" t="e">
        <f t="shared" si="157"/>
        <v>#N/A</v>
      </c>
      <c r="MZ78" s="169" t="e">
        <f t="shared" si="157"/>
        <v>#N/A</v>
      </c>
      <c r="NA78" s="169" t="e">
        <f t="shared" si="157"/>
        <v>#N/A</v>
      </c>
      <c r="NB78" s="169" t="e">
        <f t="shared" si="157"/>
        <v>#N/A</v>
      </c>
      <c r="NC78" s="169" t="e">
        <f t="shared" si="157"/>
        <v>#N/A</v>
      </c>
      <c r="ND78" s="169" t="e">
        <f t="shared" si="157"/>
        <v>#N/A</v>
      </c>
      <c r="NE78" s="169" t="e">
        <f t="shared" si="157"/>
        <v>#N/A</v>
      </c>
      <c r="NF78" s="169" t="e">
        <f t="shared" si="157"/>
        <v>#N/A</v>
      </c>
      <c r="NG78" s="169" t="e">
        <f t="shared" si="157"/>
        <v>#N/A</v>
      </c>
      <c r="NH78" s="169" t="e">
        <f t="shared" si="157"/>
        <v>#N/A</v>
      </c>
      <c r="NI78" s="169" t="e">
        <f t="shared" si="157"/>
        <v>#N/A</v>
      </c>
      <c r="NJ78" s="169" t="e">
        <f t="shared" si="157"/>
        <v>#N/A</v>
      </c>
      <c r="NK78" s="169" t="e">
        <f t="shared" si="157"/>
        <v>#N/A</v>
      </c>
      <c r="NL78" s="169" t="e">
        <f t="shared" si="147"/>
        <v>#N/A</v>
      </c>
      <c r="NM78" s="169" t="e">
        <f t="shared" si="147"/>
        <v>#N/A</v>
      </c>
      <c r="NN78" s="169" t="e">
        <f t="shared" si="147"/>
        <v>#N/A</v>
      </c>
      <c r="NO78" s="169" t="e">
        <f t="shared" si="147"/>
        <v>#N/A</v>
      </c>
      <c r="NP78" s="169" t="e">
        <f t="shared" si="147"/>
        <v>#N/A</v>
      </c>
      <c r="NQ78" s="169" t="e">
        <f t="shared" si="147"/>
        <v>#N/A</v>
      </c>
      <c r="NR78" s="169" t="e">
        <f t="shared" si="147"/>
        <v>#N/A</v>
      </c>
      <c r="NS78" s="169" t="e">
        <f t="shared" si="147"/>
        <v>#N/A</v>
      </c>
      <c r="NT78" s="169" t="e">
        <f t="shared" si="147"/>
        <v>#N/A</v>
      </c>
      <c r="NU78" s="169" t="e">
        <f t="shared" si="147"/>
        <v>#N/A</v>
      </c>
      <c r="NV78" s="169" t="e">
        <f t="shared" si="147"/>
        <v>#N/A</v>
      </c>
      <c r="NW78" s="169" t="e">
        <f t="shared" si="147"/>
        <v>#N/A</v>
      </c>
      <c r="NX78" s="169" t="e">
        <f t="shared" si="147"/>
        <v>#N/A</v>
      </c>
      <c r="NY78" s="169" t="e">
        <f t="shared" si="147"/>
        <v>#N/A</v>
      </c>
      <c r="NZ78" s="169" t="e">
        <f t="shared" si="147"/>
        <v>#N/A</v>
      </c>
      <c r="OA78" s="169" t="e">
        <f t="shared" si="158"/>
        <v>#N/A</v>
      </c>
      <c r="OB78" s="169" t="e">
        <f t="shared" si="158"/>
        <v>#N/A</v>
      </c>
      <c r="OC78" s="169" t="e">
        <f t="shared" si="159"/>
        <v>#N/A</v>
      </c>
      <c r="OD78" s="169" t="e">
        <f t="shared" si="159"/>
        <v>#N/A</v>
      </c>
      <c r="OE78" s="169" t="e">
        <f t="shared" si="159"/>
        <v>#N/A</v>
      </c>
      <c r="OF78" s="169" t="e">
        <f t="shared" si="159"/>
        <v>#N/A</v>
      </c>
      <c r="OG78" s="169" t="e">
        <f t="shared" si="159"/>
        <v>#N/A</v>
      </c>
      <c r="OH78" s="169" t="e">
        <f t="shared" si="159"/>
        <v>#N/A</v>
      </c>
      <c r="OI78" s="169" t="e">
        <f t="shared" si="159"/>
        <v>#N/A</v>
      </c>
      <c r="OJ78" s="169" t="e">
        <f t="shared" si="159"/>
        <v>#N/A</v>
      </c>
      <c r="OK78" s="169" t="e">
        <f t="shared" si="159"/>
        <v>#N/A</v>
      </c>
      <c r="OL78" s="169" t="e">
        <f t="shared" si="159"/>
        <v>#N/A</v>
      </c>
      <c r="OM78" s="169" t="e">
        <f t="shared" si="159"/>
        <v>#N/A</v>
      </c>
      <c r="ON78" s="169" t="e">
        <f t="shared" si="159"/>
        <v>#N/A</v>
      </c>
      <c r="OO78" s="169" t="e">
        <f t="shared" si="159"/>
        <v>#N/A</v>
      </c>
      <c r="OP78" s="169" t="e">
        <f t="shared" si="159"/>
        <v>#N/A</v>
      </c>
      <c r="OQ78" s="169" t="e">
        <f t="shared" si="159"/>
        <v>#N/A</v>
      </c>
      <c r="OR78" s="169" t="e">
        <f t="shared" si="148"/>
        <v>#N/A</v>
      </c>
      <c r="OS78" s="169" t="e">
        <f t="shared" si="148"/>
        <v>#N/A</v>
      </c>
      <c r="OT78" s="169" t="e">
        <f t="shared" si="148"/>
        <v>#N/A</v>
      </c>
      <c r="OU78" s="169" t="e">
        <f t="shared" si="148"/>
        <v>#N/A</v>
      </c>
      <c r="OV78" s="169" t="e">
        <f t="shared" si="148"/>
        <v>#N/A</v>
      </c>
      <c r="OW78" s="169" t="e">
        <f t="shared" si="148"/>
        <v>#N/A</v>
      </c>
      <c r="OX78" s="169" t="e">
        <f t="shared" si="148"/>
        <v>#N/A</v>
      </c>
      <c r="OY78" s="169" t="e">
        <f t="shared" si="148"/>
        <v>#N/A</v>
      </c>
      <c r="OZ78" s="169" t="e">
        <f t="shared" si="148"/>
        <v>#N/A</v>
      </c>
      <c r="PA78" s="169" t="e">
        <f t="shared" si="148"/>
        <v>#N/A</v>
      </c>
      <c r="PB78" s="169" t="e">
        <f t="shared" si="148"/>
        <v>#N/A</v>
      </c>
      <c r="PC78" s="169" t="e">
        <f t="shared" si="148"/>
        <v>#N/A</v>
      </c>
      <c r="PD78" s="169" t="e">
        <f t="shared" si="148"/>
        <v>#N/A</v>
      </c>
      <c r="PE78" s="169" t="e">
        <f t="shared" si="148"/>
        <v>#N/A</v>
      </c>
      <c r="PF78" s="169" t="e">
        <f t="shared" si="148"/>
        <v>#N/A</v>
      </c>
      <c r="PG78" s="169" t="e">
        <f t="shared" si="148"/>
        <v>#N/A</v>
      </c>
      <c r="PH78" s="169" t="e">
        <f t="shared" si="160"/>
        <v>#N/A</v>
      </c>
      <c r="PI78" s="169" t="e">
        <f t="shared" si="160"/>
        <v>#N/A</v>
      </c>
      <c r="PJ78" s="169" t="e">
        <f t="shared" si="160"/>
        <v>#N/A</v>
      </c>
      <c r="PK78" s="169" t="e">
        <f t="shared" si="160"/>
        <v>#N/A</v>
      </c>
      <c r="PL78" s="169" t="e">
        <f t="shared" si="160"/>
        <v>#N/A</v>
      </c>
      <c r="PM78" s="169" t="e">
        <f t="shared" si="160"/>
        <v>#N/A</v>
      </c>
      <c r="PN78" s="169" t="e">
        <f t="shared" si="160"/>
        <v>#N/A</v>
      </c>
      <c r="PO78" s="169" t="e">
        <f t="shared" si="160"/>
        <v>#N/A</v>
      </c>
    </row>
    <row r="79" spans="1:431" hidden="1" x14ac:dyDescent="0.75">
      <c r="A79" s="390"/>
      <c r="B79" s="396" t="str">
        <f>IF($R79="","",ROUND(_xlfn.NORM.INV(ABS(VLOOKUP($T$1,VLookups!$A$43:$B$44,2,FALSE)-B$2),$N79,$R79),0))</f>
        <v/>
      </c>
      <c r="C79" s="403" t="str">
        <f t="shared" si="161"/>
        <v/>
      </c>
      <c r="D79" s="404" t="str">
        <f t="shared" si="162"/>
        <v/>
      </c>
      <c r="E79" s="109"/>
      <c r="F79" s="117"/>
      <c r="G79" s="122" t="str">
        <f t="shared" si="163"/>
        <v/>
      </c>
      <c r="H79" s="95"/>
      <c r="I79" s="122" t="str">
        <f t="shared" si="164"/>
        <v/>
      </c>
      <c r="J79" s="117"/>
      <c r="K79" s="110"/>
      <c r="L79" s="124" t="str">
        <f t="shared" si="149"/>
        <v/>
      </c>
      <c r="M79" s="124" t="str">
        <f t="shared" si="150"/>
        <v/>
      </c>
      <c r="N79" s="73" t="str">
        <f t="shared" si="165"/>
        <v/>
      </c>
      <c r="O79" s="23"/>
      <c r="P79" s="57"/>
      <c r="Q79" s="280"/>
      <c r="R79" s="74" t="str">
        <f>IF(AND(G79&gt;0,H79&gt;0,I79&gt;0),IF(ISBLANK(Q79),IF(ISBLANK(O79),"",(I79-G79)*VLOOKUP(O79,VLookups!$A$4:$B$13,2,FALSE)),Q79),"")</f>
        <v/>
      </c>
      <c r="S79" s="75" t="str">
        <f t="shared" si="151"/>
        <v/>
      </c>
      <c r="T79" s="95"/>
      <c r="U79" s="270" t="str">
        <f>IF(AND(T79&gt;0,H79&gt;0,NOT(R79="")),ABS(VLOOKUP($T$1,VLookups!$A$43:$B$44,2,FALSE)-_xlfn.NORM.DIST(T79,N79,R79,TRUE)),"")</f>
        <v/>
      </c>
      <c r="V79" s="94" t="str">
        <f>IF(AND($G79&gt;0,$H79&gt;0,$I79&gt;0,NOT(ISBLANK($O79))),_xlfn.NORM.INV(ABS(VLOOKUP($T$1,VLookups!$A$43:$B$44,2,FALSE)-V$3),$N79,$R79),"")</f>
        <v/>
      </c>
      <c r="W79" s="93" t="str">
        <f>IF(AND($G79&gt;0,$H79&gt;0,$I79&gt;0,NOT(ISBLANK($O79))),_xlfn.NORM.INV(ABS(VLOOKUP($T$1,VLookups!$A$43:$B$44,2,FALSE)-W$3),$N79,$R79),"")</f>
        <v/>
      </c>
      <c r="X79" s="94" t="str">
        <f>IF(AND($G79&gt;0,$H79&gt;0,$I79&gt;0,NOT(ISBLANK($O79))),_xlfn.NORM.INV(ABS(VLOOKUP($T$1,VLookups!$A$43:$B$44,2,FALSE)-X$3),$N79,$R79),"")</f>
        <v/>
      </c>
      <c r="Y79" s="93" t="str">
        <f>IF(AND($G79&gt;0,$H79&gt;0,$I79&gt;0,NOT(ISBLANK($O79))),_xlfn.NORM.INV(ABS(VLOOKUP($T$1,VLookups!$A$43:$B$44,2,FALSE)-Y$3),$N79,$R79),"")</f>
        <v/>
      </c>
      <c r="Z79" s="94" t="str">
        <f>IF(AND($G79&gt;0,$H79&gt;0,$I79&gt;0,NOT(ISBLANK($O79))),_xlfn.NORM.INV(ABS(VLOOKUP($T$1,VLookups!$A$43:$B$44,2,FALSE)-Z$3),$N79,$R79),"")</f>
        <v/>
      </c>
      <c r="AA79" s="93" t="str">
        <f>IF(AND($G79&gt;0,$H79&gt;0,$I79&gt;0,NOT(ISBLANK($O79))),_xlfn.NORM.INV(ABS(VLOOKUP($T$1,VLookups!$A$43:$B$44,2,FALSE)-AA$3),$N79,$R79),"")</f>
        <v/>
      </c>
      <c r="AB79" s="5"/>
      <c r="AC79" s="168" t="str">
        <f t="shared" si="166"/>
        <v/>
      </c>
      <c r="AD79" s="49" t="str">
        <f t="shared" si="179"/>
        <v/>
      </c>
      <c r="AE79" s="49" t="str">
        <f t="shared" si="179"/>
        <v/>
      </c>
      <c r="AF79" s="49" t="str">
        <f t="shared" si="179"/>
        <v/>
      </c>
      <c r="AG79" s="49" t="str">
        <f t="shared" si="179"/>
        <v/>
      </c>
      <c r="AH79" s="49" t="str">
        <f t="shared" si="179"/>
        <v/>
      </c>
      <c r="AI79" s="49" t="str">
        <f t="shared" si="179"/>
        <v/>
      </c>
      <c r="AJ79" s="49" t="str">
        <f t="shared" si="179"/>
        <v/>
      </c>
      <c r="AK79" s="49" t="str">
        <f t="shared" si="179"/>
        <v/>
      </c>
      <c r="AL79" s="49" t="str">
        <f t="shared" si="179"/>
        <v/>
      </c>
      <c r="AM79" s="49" t="str">
        <f t="shared" si="179"/>
        <v/>
      </c>
      <c r="AN79" s="49" t="str">
        <f t="shared" si="179"/>
        <v/>
      </c>
      <c r="AO79" s="49" t="str">
        <f t="shared" si="179"/>
        <v/>
      </c>
      <c r="AP79" s="49" t="str">
        <f t="shared" si="179"/>
        <v/>
      </c>
      <c r="AQ79" s="49" t="str">
        <f t="shared" si="179"/>
        <v/>
      </c>
      <c r="AR79" s="49" t="str">
        <f t="shared" si="179"/>
        <v/>
      </c>
      <c r="AS79" s="49" t="str">
        <f t="shared" si="179"/>
        <v/>
      </c>
      <c r="AT79" s="49" t="str">
        <f t="shared" si="173"/>
        <v/>
      </c>
      <c r="AU79" s="49" t="str">
        <f t="shared" si="173"/>
        <v/>
      </c>
      <c r="AV79" s="49" t="str">
        <f t="shared" si="173"/>
        <v/>
      </c>
      <c r="AW79" s="49" t="str">
        <f t="shared" si="173"/>
        <v/>
      </c>
      <c r="AX79" s="49" t="str">
        <f t="shared" si="173"/>
        <v/>
      </c>
      <c r="AY79" s="49" t="str">
        <f t="shared" si="173"/>
        <v/>
      </c>
      <c r="AZ79" s="49" t="str">
        <f t="shared" si="173"/>
        <v/>
      </c>
      <c r="BA79" s="49" t="str">
        <f t="shared" si="173"/>
        <v/>
      </c>
      <c r="BB79" s="49" t="str">
        <f t="shared" si="173"/>
        <v/>
      </c>
      <c r="BC79" s="49" t="str">
        <f t="shared" si="173"/>
        <v/>
      </c>
      <c r="BD79" s="49" t="str">
        <f t="shared" si="173"/>
        <v/>
      </c>
      <c r="BE79" s="49" t="str">
        <f t="shared" si="173"/>
        <v/>
      </c>
      <c r="BF79" s="49" t="str">
        <f t="shared" si="173"/>
        <v/>
      </c>
      <c r="BG79" s="49" t="str">
        <f t="shared" si="173"/>
        <v/>
      </c>
      <c r="BH79" s="49" t="str">
        <f t="shared" si="173"/>
        <v/>
      </c>
      <c r="BI79" s="49" t="str">
        <f t="shared" si="174"/>
        <v/>
      </c>
      <c r="BJ79" s="49" t="str">
        <f t="shared" si="174"/>
        <v/>
      </c>
      <c r="BK79" s="49" t="str">
        <f t="shared" si="174"/>
        <v/>
      </c>
      <c r="BL79" s="49" t="str">
        <f t="shared" si="174"/>
        <v/>
      </c>
      <c r="BM79" s="49" t="str">
        <f t="shared" si="174"/>
        <v/>
      </c>
      <c r="BN79" s="49" t="str">
        <f t="shared" si="174"/>
        <v/>
      </c>
      <c r="BO79" s="49" t="str">
        <f t="shared" si="174"/>
        <v/>
      </c>
      <c r="BP79" s="49" t="str">
        <f t="shared" si="174"/>
        <v/>
      </c>
      <c r="BQ79" s="49" t="str">
        <f t="shared" si="174"/>
        <v/>
      </c>
      <c r="BR79" s="49" t="str">
        <f t="shared" si="174"/>
        <v/>
      </c>
      <c r="BS79" s="49" t="str">
        <f t="shared" si="174"/>
        <v/>
      </c>
      <c r="BT79" s="49" t="str">
        <f t="shared" si="174"/>
        <v/>
      </c>
      <c r="BU79" s="49" t="str">
        <f t="shared" si="174"/>
        <v/>
      </c>
      <c r="BV79" s="49" t="str">
        <f t="shared" si="174"/>
        <v/>
      </c>
      <c r="BW79" s="49" t="str">
        <f t="shared" si="174"/>
        <v/>
      </c>
      <c r="BX79" s="49" t="str">
        <f t="shared" si="174"/>
        <v/>
      </c>
      <c r="BY79" s="49" t="str">
        <f t="shared" si="170"/>
        <v/>
      </c>
      <c r="BZ79" s="49" t="str">
        <f t="shared" si="170"/>
        <v/>
      </c>
      <c r="CA79" s="49" t="str">
        <f t="shared" si="170"/>
        <v/>
      </c>
      <c r="CB79" s="49" t="str">
        <f t="shared" si="170"/>
        <v/>
      </c>
      <c r="CC79" s="49" t="str">
        <f t="shared" si="170"/>
        <v/>
      </c>
      <c r="CD79" s="49" t="str">
        <f t="shared" si="170"/>
        <v/>
      </c>
      <c r="CE79" s="49" t="str">
        <f t="shared" si="170"/>
        <v/>
      </c>
      <c r="CF79" s="49" t="str">
        <f t="shared" si="170"/>
        <v/>
      </c>
      <c r="CG79" s="49" t="str">
        <f t="shared" si="170"/>
        <v/>
      </c>
      <c r="CH79" s="49" t="str">
        <f t="shared" si="170"/>
        <v/>
      </c>
      <c r="CI79" s="49" t="str">
        <f t="shared" si="170"/>
        <v/>
      </c>
      <c r="CJ79" s="49" t="str">
        <f t="shared" si="170"/>
        <v/>
      </c>
      <c r="CK79" s="49" t="str">
        <f t="shared" si="170"/>
        <v/>
      </c>
      <c r="CL79" s="49" t="str">
        <f t="shared" si="170"/>
        <v/>
      </c>
      <c r="CM79" s="49" t="str">
        <f t="shared" si="170"/>
        <v/>
      </c>
      <c r="CN79" s="49" t="str">
        <f t="shared" si="175"/>
        <v/>
      </c>
      <c r="CO79" s="49" t="str">
        <f t="shared" si="175"/>
        <v/>
      </c>
      <c r="CP79" s="49" t="str">
        <f t="shared" si="175"/>
        <v/>
      </c>
      <c r="CQ79" s="49" t="str">
        <f t="shared" si="175"/>
        <v/>
      </c>
      <c r="CR79" s="49" t="str">
        <f t="shared" si="175"/>
        <v/>
      </c>
      <c r="CS79" s="49" t="str">
        <f t="shared" si="175"/>
        <v/>
      </c>
      <c r="CT79" s="49" t="str">
        <f t="shared" si="175"/>
        <v/>
      </c>
      <c r="CU79" s="49" t="str">
        <f t="shared" si="175"/>
        <v/>
      </c>
      <c r="CV79" s="49" t="str">
        <f t="shared" si="175"/>
        <v/>
      </c>
      <c r="CW79" s="49" t="str">
        <f t="shared" si="175"/>
        <v/>
      </c>
      <c r="CX79" s="49" t="str">
        <f t="shared" si="175"/>
        <v/>
      </c>
      <c r="CY79" s="49" t="str">
        <f t="shared" si="175"/>
        <v/>
      </c>
      <c r="CZ79" s="49" t="str">
        <f t="shared" si="175"/>
        <v/>
      </c>
      <c r="DA79" s="49" t="str">
        <f t="shared" si="175"/>
        <v/>
      </c>
      <c r="DB79" s="49" t="str">
        <f t="shared" si="175"/>
        <v/>
      </c>
      <c r="DC79" s="49" t="str">
        <f t="shared" si="175"/>
        <v/>
      </c>
      <c r="DD79" s="49" t="str">
        <f t="shared" si="171"/>
        <v/>
      </c>
      <c r="DE79" s="49" t="str">
        <f t="shared" si="171"/>
        <v/>
      </c>
      <c r="DF79" s="49" t="str">
        <f t="shared" si="171"/>
        <v/>
      </c>
      <c r="DG79" s="49" t="str">
        <f t="shared" si="171"/>
        <v/>
      </c>
      <c r="DH79" s="49" t="str">
        <f t="shared" si="171"/>
        <v/>
      </c>
      <c r="DI79" s="49" t="str">
        <f t="shared" si="171"/>
        <v/>
      </c>
      <c r="DJ79" s="49" t="str">
        <f t="shared" si="171"/>
        <v/>
      </c>
      <c r="DK79" s="49" t="str">
        <f t="shared" si="171"/>
        <v/>
      </c>
      <c r="DL79" s="49" t="str">
        <f t="shared" si="171"/>
        <v/>
      </c>
      <c r="DM79" s="49" t="str">
        <f t="shared" si="171"/>
        <v/>
      </c>
      <c r="DN79" s="49" t="str">
        <f t="shared" si="171"/>
        <v/>
      </c>
      <c r="DO79" s="49" t="str">
        <f t="shared" si="171"/>
        <v/>
      </c>
      <c r="DP79" s="49" t="str">
        <f t="shared" si="171"/>
        <v/>
      </c>
      <c r="DQ79" s="49" t="str">
        <f t="shared" si="171"/>
        <v/>
      </c>
      <c r="DR79" s="49" t="str">
        <f t="shared" si="171"/>
        <v/>
      </c>
      <c r="DS79" s="49" t="str">
        <f t="shared" si="176"/>
        <v/>
      </c>
      <c r="DT79" s="49" t="str">
        <f t="shared" si="176"/>
        <v/>
      </c>
      <c r="DU79" s="49" t="str">
        <f t="shared" si="176"/>
        <v/>
      </c>
      <c r="DV79" s="49" t="str">
        <f t="shared" si="176"/>
        <v/>
      </c>
      <c r="DW79" s="49" t="str">
        <f t="shared" si="176"/>
        <v/>
      </c>
      <c r="DX79" s="49" t="str">
        <f t="shared" si="176"/>
        <v/>
      </c>
      <c r="DY79" s="49" t="str">
        <f t="shared" si="176"/>
        <v/>
      </c>
      <c r="DZ79" s="183" t="str">
        <f t="shared" si="167"/>
        <v/>
      </c>
      <c r="EA79" s="49" t="str">
        <f t="shared" si="169"/>
        <v/>
      </c>
      <c r="EB79" s="49" t="str">
        <f t="shared" si="169"/>
        <v/>
      </c>
      <c r="EC79" s="49" t="str">
        <f t="shared" si="169"/>
        <v/>
      </c>
      <c r="ED79" s="49" t="str">
        <f t="shared" si="169"/>
        <v/>
      </c>
      <c r="EE79" s="49" t="str">
        <f t="shared" si="169"/>
        <v/>
      </c>
      <c r="EF79" s="49" t="str">
        <f t="shared" si="169"/>
        <v/>
      </c>
      <c r="EG79" s="49" t="str">
        <f t="shared" si="169"/>
        <v/>
      </c>
      <c r="EH79" s="49" t="str">
        <f t="shared" si="169"/>
        <v/>
      </c>
      <c r="EI79" s="49" t="str">
        <f t="shared" si="169"/>
        <v/>
      </c>
      <c r="EJ79" s="49" t="str">
        <f t="shared" si="169"/>
        <v/>
      </c>
      <c r="EK79" s="49" t="str">
        <f t="shared" si="169"/>
        <v/>
      </c>
      <c r="EL79" s="49" t="str">
        <f t="shared" si="169"/>
        <v/>
      </c>
      <c r="EM79" s="49" t="str">
        <f t="shared" si="169"/>
        <v/>
      </c>
      <c r="EN79" s="49" t="str">
        <f t="shared" si="169"/>
        <v/>
      </c>
      <c r="EO79" s="49" t="str">
        <f t="shared" si="169"/>
        <v/>
      </c>
      <c r="EP79" s="49" t="str">
        <f t="shared" si="168"/>
        <v/>
      </c>
      <c r="EQ79" s="49" t="str">
        <f t="shared" si="168"/>
        <v/>
      </c>
      <c r="ER79" s="49" t="str">
        <f t="shared" si="168"/>
        <v/>
      </c>
      <c r="ES79" s="49" t="str">
        <f t="shared" si="168"/>
        <v/>
      </c>
      <c r="ET79" s="49" t="str">
        <f t="shared" si="177"/>
        <v/>
      </c>
      <c r="EU79" s="49" t="str">
        <f t="shared" si="177"/>
        <v/>
      </c>
      <c r="EV79" s="49" t="str">
        <f t="shared" si="177"/>
        <v/>
      </c>
      <c r="EW79" s="49" t="str">
        <f t="shared" si="177"/>
        <v/>
      </c>
      <c r="EX79" s="49" t="str">
        <f t="shared" si="177"/>
        <v/>
      </c>
      <c r="EY79" s="49" t="str">
        <f t="shared" si="177"/>
        <v/>
      </c>
      <c r="EZ79" s="49" t="str">
        <f t="shared" si="177"/>
        <v/>
      </c>
      <c r="FA79" s="49" t="str">
        <f t="shared" si="177"/>
        <v/>
      </c>
      <c r="FB79" s="49" t="str">
        <f t="shared" si="177"/>
        <v/>
      </c>
      <c r="FC79" s="49" t="str">
        <f t="shared" si="177"/>
        <v/>
      </c>
      <c r="FD79" s="49" t="str">
        <f t="shared" si="177"/>
        <v/>
      </c>
      <c r="FE79" s="49" t="str">
        <f t="shared" si="128"/>
        <v/>
      </c>
      <c r="FF79" s="49" t="str">
        <f t="shared" si="128"/>
        <v/>
      </c>
      <c r="FG79" s="49" t="str">
        <f t="shared" si="128"/>
        <v/>
      </c>
      <c r="FH79" s="49" t="str">
        <f t="shared" si="128"/>
        <v/>
      </c>
      <c r="FI79" s="49" t="str">
        <f t="shared" si="128"/>
        <v/>
      </c>
      <c r="FJ79" s="49" t="str">
        <f t="shared" si="128"/>
        <v/>
      </c>
      <c r="FK79" s="49" t="str">
        <f t="shared" si="128"/>
        <v/>
      </c>
      <c r="FL79" s="49" t="str">
        <f t="shared" si="128"/>
        <v/>
      </c>
      <c r="FM79" s="49" t="str">
        <f t="shared" si="128"/>
        <v/>
      </c>
      <c r="FN79" s="49" t="str">
        <f t="shared" si="128"/>
        <v/>
      </c>
      <c r="FO79" s="49" t="str">
        <f t="shared" si="128"/>
        <v/>
      </c>
      <c r="FP79" s="49" t="str">
        <f t="shared" si="128"/>
        <v/>
      </c>
      <c r="FQ79" s="49" t="str">
        <f t="shared" si="128"/>
        <v/>
      </c>
      <c r="FR79" s="49" t="str">
        <f t="shared" si="128"/>
        <v/>
      </c>
      <c r="FS79" s="49" t="str">
        <f t="shared" si="128"/>
        <v/>
      </c>
      <c r="FT79" s="49" t="str">
        <f t="shared" si="128"/>
        <v/>
      </c>
      <c r="FU79" s="49" t="str">
        <f t="shared" si="178"/>
        <v/>
      </c>
      <c r="FV79" s="49" t="str">
        <f t="shared" si="152"/>
        <v/>
      </c>
      <c r="FW79" s="49" t="str">
        <f t="shared" si="152"/>
        <v/>
      </c>
      <c r="FX79" s="49" t="str">
        <f t="shared" si="152"/>
        <v/>
      </c>
      <c r="FY79" s="49" t="str">
        <f t="shared" si="152"/>
        <v/>
      </c>
      <c r="FZ79" s="49" t="str">
        <f t="shared" si="152"/>
        <v/>
      </c>
      <c r="GA79" s="49" t="str">
        <f t="shared" si="152"/>
        <v/>
      </c>
      <c r="GB79" s="49" t="str">
        <f t="shared" si="152"/>
        <v/>
      </c>
      <c r="GC79" s="49" t="str">
        <f t="shared" si="139"/>
        <v/>
      </c>
      <c r="GD79" s="49" t="str">
        <f t="shared" si="139"/>
        <v/>
      </c>
      <c r="GE79" s="49" t="str">
        <f t="shared" si="139"/>
        <v/>
      </c>
      <c r="GF79" s="49" t="str">
        <f t="shared" si="139"/>
        <v/>
      </c>
      <c r="GG79" s="49" t="str">
        <f t="shared" si="139"/>
        <v/>
      </c>
      <c r="GH79" s="49" t="str">
        <f t="shared" si="139"/>
        <v/>
      </c>
      <c r="GI79" s="49" t="str">
        <f t="shared" si="139"/>
        <v/>
      </c>
      <c r="GJ79" s="49" t="str">
        <f t="shared" si="139"/>
        <v/>
      </c>
      <c r="GK79" s="49" t="str">
        <f t="shared" si="139"/>
        <v/>
      </c>
      <c r="GL79" s="49" t="str">
        <f t="shared" si="139"/>
        <v/>
      </c>
      <c r="GM79" s="49" t="str">
        <f t="shared" si="139"/>
        <v/>
      </c>
      <c r="GN79" s="49" t="str">
        <f t="shared" si="139"/>
        <v/>
      </c>
      <c r="GO79" s="49" t="str">
        <f t="shared" si="139"/>
        <v/>
      </c>
      <c r="GP79" s="49" t="str">
        <f t="shared" si="139"/>
        <v/>
      </c>
      <c r="GQ79" s="49" t="str">
        <f t="shared" si="139"/>
        <v/>
      </c>
      <c r="GR79" s="49" t="str">
        <f t="shared" si="139"/>
        <v/>
      </c>
      <c r="GS79" s="49" t="str">
        <f t="shared" si="140"/>
        <v/>
      </c>
      <c r="GT79" s="49" t="str">
        <f t="shared" si="140"/>
        <v/>
      </c>
      <c r="GU79" s="49" t="str">
        <f t="shared" si="140"/>
        <v/>
      </c>
      <c r="GV79" s="49" t="str">
        <f t="shared" si="140"/>
        <v/>
      </c>
      <c r="GW79" s="49" t="str">
        <f t="shared" si="140"/>
        <v/>
      </c>
      <c r="GX79" s="49" t="str">
        <f t="shared" si="140"/>
        <v/>
      </c>
      <c r="GY79" s="49" t="str">
        <f t="shared" si="140"/>
        <v/>
      </c>
      <c r="GZ79" s="49" t="str">
        <f t="shared" si="140"/>
        <v/>
      </c>
      <c r="HA79" s="49" t="str">
        <f t="shared" si="140"/>
        <v/>
      </c>
      <c r="HB79" s="49" t="str">
        <f t="shared" si="140"/>
        <v/>
      </c>
      <c r="HC79" s="49" t="str">
        <f t="shared" si="140"/>
        <v/>
      </c>
      <c r="HD79" s="49" t="str">
        <f t="shared" si="140"/>
        <v/>
      </c>
      <c r="HE79" s="49" t="str">
        <f t="shared" si="140"/>
        <v/>
      </c>
      <c r="HF79" s="49" t="str">
        <f t="shared" si="140"/>
        <v/>
      </c>
      <c r="HG79" s="49" t="str">
        <f t="shared" si="140"/>
        <v/>
      </c>
      <c r="HH79" s="49" t="str">
        <f t="shared" si="140"/>
        <v/>
      </c>
      <c r="HI79" s="49" t="str">
        <f t="shared" si="141"/>
        <v/>
      </c>
      <c r="HJ79" s="49" t="str">
        <f t="shared" si="141"/>
        <v/>
      </c>
      <c r="HK79" s="49" t="str">
        <f t="shared" si="141"/>
        <v/>
      </c>
      <c r="HL79" s="49" t="str">
        <f t="shared" si="141"/>
        <v/>
      </c>
      <c r="HM79" s="49" t="str">
        <f t="shared" si="111"/>
        <v/>
      </c>
      <c r="HN79" s="49" t="str">
        <f t="shared" si="111"/>
        <v/>
      </c>
      <c r="HO79" s="49" t="str">
        <f t="shared" si="111"/>
        <v/>
      </c>
      <c r="HP79" s="49" t="str">
        <f t="shared" si="77"/>
        <v/>
      </c>
      <c r="HQ79" s="49" t="str">
        <f t="shared" si="77"/>
        <v/>
      </c>
      <c r="HR79" s="49" t="str">
        <f t="shared" si="46"/>
        <v/>
      </c>
      <c r="HS79" s="49" t="str">
        <f t="shared" si="46"/>
        <v/>
      </c>
      <c r="HT79" s="49" t="str">
        <f t="shared" si="46"/>
        <v/>
      </c>
      <c r="HU79" s="49" t="str">
        <f t="shared" si="46"/>
        <v/>
      </c>
      <c r="HV79" s="49" t="str">
        <f t="shared" si="142"/>
        <v/>
      </c>
      <c r="HW79" s="169" t="e">
        <f t="shared" si="106"/>
        <v>#N/A</v>
      </c>
      <c r="HX79" s="169" t="e">
        <f t="shared" si="106"/>
        <v>#N/A</v>
      </c>
      <c r="HY79" s="169" t="e">
        <f t="shared" si="106"/>
        <v>#N/A</v>
      </c>
      <c r="HZ79" s="169" t="e">
        <f t="shared" si="106"/>
        <v>#N/A</v>
      </c>
      <c r="IA79" s="169" t="e">
        <f t="shared" si="106"/>
        <v>#N/A</v>
      </c>
      <c r="IB79" s="169" t="e">
        <f t="shared" si="106"/>
        <v>#N/A</v>
      </c>
      <c r="IC79" s="169" t="e">
        <f t="shared" si="106"/>
        <v>#N/A</v>
      </c>
      <c r="ID79" s="169" t="e">
        <f t="shared" si="106"/>
        <v>#N/A</v>
      </c>
      <c r="IE79" s="169" t="e">
        <f t="shared" si="106"/>
        <v>#N/A</v>
      </c>
      <c r="IF79" s="169" t="e">
        <f t="shared" si="106"/>
        <v>#N/A</v>
      </c>
      <c r="IG79" s="169" t="e">
        <f t="shared" si="106"/>
        <v>#N/A</v>
      </c>
      <c r="IH79" s="169" t="e">
        <f t="shared" si="106"/>
        <v>#N/A</v>
      </c>
      <c r="II79" s="169" t="e">
        <f t="shared" si="106"/>
        <v>#N/A</v>
      </c>
      <c r="IJ79" s="169" t="e">
        <f t="shared" si="106"/>
        <v>#N/A</v>
      </c>
      <c r="IK79" s="169" t="e">
        <f t="shared" si="106"/>
        <v>#N/A</v>
      </c>
      <c r="IL79" s="169" t="e">
        <f t="shared" si="106"/>
        <v>#N/A</v>
      </c>
      <c r="IM79" s="169" t="e">
        <f t="shared" ref="IA79:IP94" si="180">IF(ISNONTEXT($R79),_xlfn.NORM.DIST(AT79,$N79,$R79,FALSE),NA())</f>
        <v>#N/A</v>
      </c>
      <c r="IN79" s="169" t="e">
        <f t="shared" si="180"/>
        <v>#N/A</v>
      </c>
      <c r="IO79" s="169" t="e">
        <f t="shared" si="180"/>
        <v>#N/A</v>
      </c>
      <c r="IP79" s="169" t="e">
        <f t="shared" si="143"/>
        <v>#N/A</v>
      </c>
      <c r="IQ79" s="169" t="e">
        <f t="shared" si="143"/>
        <v>#N/A</v>
      </c>
      <c r="IR79" s="169" t="e">
        <f t="shared" si="143"/>
        <v>#N/A</v>
      </c>
      <c r="IS79" s="169" t="e">
        <f t="shared" si="143"/>
        <v>#N/A</v>
      </c>
      <c r="IT79" s="169" t="e">
        <f t="shared" si="143"/>
        <v>#N/A</v>
      </c>
      <c r="IU79" s="169" t="e">
        <f t="shared" si="143"/>
        <v>#N/A</v>
      </c>
      <c r="IV79" s="169" t="e">
        <f t="shared" si="143"/>
        <v>#N/A</v>
      </c>
      <c r="IW79" s="169" t="e">
        <f t="shared" si="143"/>
        <v>#N/A</v>
      </c>
      <c r="IX79" s="169" t="e">
        <f t="shared" si="143"/>
        <v>#N/A</v>
      </c>
      <c r="IY79" s="169" t="e">
        <f t="shared" si="143"/>
        <v>#N/A</v>
      </c>
      <c r="IZ79" s="169" t="e">
        <f t="shared" si="143"/>
        <v>#N/A</v>
      </c>
      <c r="JA79" s="169" t="e">
        <f t="shared" si="143"/>
        <v>#N/A</v>
      </c>
      <c r="JB79" s="169" t="e">
        <f t="shared" si="143"/>
        <v>#N/A</v>
      </c>
      <c r="JC79" s="169" t="e">
        <f t="shared" si="143"/>
        <v>#N/A</v>
      </c>
      <c r="JD79" s="169" t="e">
        <f t="shared" si="143"/>
        <v>#N/A</v>
      </c>
      <c r="JE79" s="169" t="e">
        <f t="shared" si="153"/>
        <v>#N/A</v>
      </c>
      <c r="JF79" s="169" t="e">
        <f t="shared" si="153"/>
        <v>#N/A</v>
      </c>
      <c r="JG79" s="169" t="e">
        <f t="shared" si="153"/>
        <v>#N/A</v>
      </c>
      <c r="JH79" s="169" t="e">
        <f t="shared" si="153"/>
        <v>#N/A</v>
      </c>
      <c r="JI79" s="169" t="e">
        <f t="shared" si="153"/>
        <v>#N/A</v>
      </c>
      <c r="JJ79" s="169" t="e">
        <f t="shared" si="153"/>
        <v>#N/A</v>
      </c>
      <c r="JK79" s="169" t="e">
        <f t="shared" si="153"/>
        <v>#N/A</v>
      </c>
      <c r="JL79" s="169" t="e">
        <f t="shared" si="153"/>
        <v>#N/A</v>
      </c>
      <c r="JM79" s="169" t="e">
        <f t="shared" si="153"/>
        <v>#N/A</v>
      </c>
      <c r="JN79" s="169" t="e">
        <f t="shared" si="153"/>
        <v>#N/A</v>
      </c>
      <c r="JO79" s="169" t="e">
        <f t="shared" si="153"/>
        <v>#N/A</v>
      </c>
      <c r="JP79" s="169" t="e">
        <f t="shared" si="153"/>
        <v>#N/A</v>
      </c>
      <c r="JQ79" s="169" t="e">
        <f t="shared" si="153"/>
        <v>#N/A</v>
      </c>
      <c r="JR79" s="169" t="e">
        <f t="shared" si="153"/>
        <v>#N/A</v>
      </c>
      <c r="JS79" s="169" t="e">
        <f t="shared" si="153"/>
        <v>#N/A</v>
      </c>
      <c r="JT79" s="169" t="e">
        <f t="shared" si="144"/>
        <v>#N/A</v>
      </c>
      <c r="JU79" s="169" t="e">
        <f t="shared" si="144"/>
        <v>#N/A</v>
      </c>
      <c r="JV79" s="169" t="e">
        <f t="shared" si="144"/>
        <v>#N/A</v>
      </c>
      <c r="JW79" s="169" t="e">
        <f t="shared" si="144"/>
        <v>#N/A</v>
      </c>
      <c r="JX79" s="169" t="e">
        <f t="shared" si="144"/>
        <v>#N/A</v>
      </c>
      <c r="JY79" s="169" t="e">
        <f t="shared" si="144"/>
        <v>#N/A</v>
      </c>
      <c r="JZ79" s="169" t="e">
        <f t="shared" si="144"/>
        <v>#N/A</v>
      </c>
      <c r="KA79" s="169" t="e">
        <f t="shared" si="144"/>
        <v>#N/A</v>
      </c>
      <c r="KB79" s="169" t="e">
        <f t="shared" si="144"/>
        <v>#N/A</v>
      </c>
      <c r="KC79" s="169" t="e">
        <f t="shared" si="144"/>
        <v>#N/A</v>
      </c>
      <c r="KD79" s="169" t="e">
        <f t="shared" si="144"/>
        <v>#N/A</v>
      </c>
      <c r="KE79" s="169" t="e">
        <f t="shared" si="144"/>
        <v>#N/A</v>
      </c>
      <c r="KF79" s="169" t="e">
        <f t="shared" si="144"/>
        <v>#N/A</v>
      </c>
      <c r="KG79" s="169" t="e">
        <f t="shared" si="144"/>
        <v>#N/A</v>
      </c>
      <c r="KH79" s="169" t="e">
        <f t="shared" si="144"/>
        <v>#N/A</v>
      </c>
      <c r="KI79" s="169" t="e">
        <f t="shared" si="144"/>
        <v>#N/A</v>
      </c>
      <c r="KJ79" s="169" t="e">
        <f t="shared" si="154"/>
        <v>#N/A</v>
      </c>
      <c r="KK79" s="169" t="e">
        <f t="shared" si="154"/>
        <v>#N/A</v>
      </c>
      <c r="KL79" s="169" t="e">
        <f t="shared" si="154"/>
        <v>#N/A</v>
      </c>
      <c r="KM79" s="169" t="e">
        <f t="shared" si="154"/>
        <v>#N/A</v>
      </c>
      <c r="KN79" s="169" t="e">
        <f t="shared" si="154"/>
        <v>#N/A</v>
      </c>
      <c r="KO79" s="169" t="e">
        <f t="shared" si="154"/>
        <v>#N/A</v>
      </c>
      <c r="KP79" s="169" t="e">
        <f t="shared" si="154"/>
        <v>#N/A</v>
      </c>
      <c r="KQ79" s="169" t="e">
        <f t="shared" si="154"/>
        <v>#N/A</v>
      </c>
      <c r="KR79" s="169" t="e">
        <f t="shared" si="154"/>
        <v>#N/A</v>
      </c>
      <c r="KS79" s="169" t="e">
        <f t="shared" si="154"/>
        <v>#N/A</v>
      </c>
      <c r="KT79" s="169" t="e">
        <f t="shared" si="154"/>
        <v>#N/A</v>
      </c>
      <c r="KU79" s="169" t="e">
        <f t="shared" si="154"/>
        <v>#N/A</v>
      </c>
      <c r="KV79" s="169" t="e">
        <f t="shared" si="154"/>
        <v>#N/A</v>
      </c>
      <c r="KW79" s="169" t="e">
        <f t="shared" si="154"/>
        <v>#N/A</v>
      </c>
      <c r="KX79" s="169" t="e">
        <f t="shared" si="154"/>
        <v>#N/A</v>
      </c>
      <c r="KY79" s="169" t="e">
        <f t="shared" si="154"/>
        <v>#N/A</v>
      </c>
      <c r="KZ79" s="169" t="e">
        <f t="shared" si="145"/>
        <v>#N/A</v>
      </c>
      <c r="LA79" s="169" t="e">
        <f t="shared" si="145"/>
        <v>#N/A</v>
      </c>
      <c r="LB79" s="169" t="e">
        <f t="shared" si="145"/>
        <v>#N/A</v>
      </c>
      <c r="LC79" s="169" t="e">
        <f t="shared" si="145"/>
        <v>#N/A</v>
      </c>
      <c r="LD79" s="169" t="e">
        <f t="shared" si="145"/>
        <v>#N/A</v>
      </c>
      <c r="LE79" s="169" t="e">
        <f t="shared" si="145"/>
        <v>#N/A</v>
      </c>
      <c r="LF79" s="169" t="e">
        <f t="shared" si="145"/>
        <v>#N/A</v>
      </c>
      <c r="LG79" s="169" t="e">
        <f t="shared" si="145"/>
        <v>#N/A</v>
      </c>
      <c r="LH79" s="169" t="e">
        <f t="shared" si="145"/>
        <v>#N/A</v>
      </c>
      <c r="LI79" s="169" t="e">
        <f t="shared" si="145"/>
        <v>#N/A</v>
      </c>
      <c r="LJ79" s="169" t="e">
        <f t="shared" si="145"/>
        <v>#N/A</v>
      </c>
      <c r="LK79" s="169" t="e">
        <f t="shared" si="145"/>
        <v>#N/A</v>
      </c>
      <c r="LL79" s="169" t="e">
        <f t="shared" si="145"/>
        <v>#N/A</v>
      </c>
      <c r="LM79" s="169" t="e">
        <f t="shared" si="145"/>
        <v>#N/A</v>
      </c>
      <c r="LN79" s="169" t="e">
        <f t="shared" si="145"/>
        <v>#N/A</v>
      </c>
      <c r="LO79" s="169" t="e">
        <f t="shared" si="155"/>
        <v>#N/A</v>
      </c>
      <c r="LP79" s="169" t="e">
        <f t="shared" si="155"/>
        <v>#N/A</v>
      </c>
      <c r="LQ79" s="169" t="e">
        <f t="shared" si="156"/>
        <v>#N/A</v>
      </c>
      <c r="LR79" s="169" t="e">
        <f t="shared" si="156"/>
        <v>#N/A</v>
      </c>
      <c r="LS79" s="169" t="e">
        <f t="shared" si="156"/>
        <v>#N/A</v>
      </c>
      <c r="LT79" s="169" t="e">
        <f t="shared" si="156"/>
        <v>#N/A</v>
      </c>
      <c r="LU79" s="169" t="e">
        <f t="shared" si="156"/>
        <v>#N/A</v>
      </c>
      <c r="LV79" s="169" t="e">
        <f t="shared" si="156"/>
        <v>#N/A</v>
      </c>
      <c r="LW79" s="169" t="e">
        <f t="shared" si="156"/>
        <v>#N/A</v>
      </c>
      <c r="LX79" s="169" t="e">
        <f t="shared" si="156"/>
        <v>#N/A</v>
      </c>
      <c r="LY79" s="169" t="e">
        <f t="shared" si="156"/>
        <v>#N/A</v>
      </c>
      <c r="LZ79" s="169" t="e">
        <f t="shared" si="156"/>
        <v>#N/A</v>
      </c>
      <c r="MA79" s="169" t="e">
        <f t="shared" si="156"/>
        <v>#N/A</v>
      </c>
      <c r="MB79" s="169" t="e">
        <f t="shared" si="156"/>
        <v>#N/A</v>
      </c>
      <c r="MC79" s="169" t="e">
        <f t="shared" si="156"/>
        <v>#N/A</v>
      </c>
      <c r="MD79" s="169" t="e">
        <f t="shared" si="156"/>
        <v>#N/A</v>
      </c>
      <c r="ME79" s="169" t="e">
        <f t="shared" si="156"/>
        <v>#N/A</v>
      </c>
      <c r="MF79" s="169" t="e">
        <f t="shared" si="146"/>
        <v>#N/A</v>
      </c>
      <c r="MG79" s="169" t="e">
        <f t="shared" si="146"/>
        <v>#N/A</v>
      </c>
      <c r="MH79" s="169" t="e">
        <f t="shared" si="146"/>
        <v>#N/A</v>
      </c>
      <c r="MI79" s="169" t="e">
        <f t="shared" si="146"/>
        <v>#N/A</v>
      </c>
      <c r="MJ79" s="169" t="e">
        <f t="shared" si="146"/>
        <v>#N/A</v>
      </c>
      <c r="MK79" s="169" t="e">
        <f t="shared" si="146"/>
        <v>#N/A</v>
      </c>
      <c r="ML79" s="169" t="e">
        <f t="shared" si="146"/>
        <v>#N/A</v>
      </c>
      <c r="MM79" s="169" t="e">
        <f t="shared" si="146"/>
        <v>#N/A</v>
      </c>
      <c r="MN79" s="169" t="e">
        <f t="shared" si="146"/>
        <v>#N/A</v>
      </c>
      <c r="MO79" s="169" t="e">
        <f t="shared" si="146"/>
        <v>#N/A</v>
      </c>
      <c r="MP79" s="169" t="e">
        <f t="shared" si="146"/>
        <v>#N/A</v>
      </c>
      <c r="MQ79" s="169" t="e">
        <f t="shared" si="146"/>
        <v>#N/A</v>
      </c>
      <c r="MR79" s="169" t="e">
        <f t="shared" si="146"/>
        <v>#N/A</v>
      </c>
      <c r="MS79" s="169" t="e">
        <f t="shared" si="146"/>
        <v>#N/A</v>
      </c>
      <c r="MT79" s="169" t="e">
        <f t="shared" si="146"/>
        <v>#N/A</v>
      </c>
      <c r="MU79" s="169" t="e">
        <f t="shared" si="146"/>
        <v>#N/A</v>
      </c>
      <c r="MV79" s="169" t="e">
        <f t="shared" si="157"/>
        <v>#N/A</v>
      </c>
      <c r="MW79" s="169" t="e">
        <f t="shared" si="157"/>
        <v>#N/A</v>
      </c>
      <c r="MX79" s="169" t="e">
        <f t="shared" si="157"/>
        <v>#N/A</v>
      </c>
      <c r="MY79" s="169" t="e">
        <f t="shared" si="157"/>
        <v>#N/A</v>
      </c>
      <c r="MZ79" s="169" t="e">
        <f t="shared" si="157"/>
        <v>#N/A</v>
      </c>
      <c r="NA79" s="169" t="e">
        <f t="shared" si="157"/>
        <v>#N/A</v>
      </c>
      <c r="NB79" s="169" t="e">
        <f t="shared" si="157"/>
        <v>#N/A</v>
      </c>
      <c r="NC79" s="169" t="e">
        <f t="shared" si="157"/>
        <v>#N/A</v>
      </c>
      <c r="ND79" s="169" t="e">
        <f t="shared" si="157"/>
        <v>#N/A</v>
      </c>
      <c r="NE79" s="169" t="e">
        <f t="shared" si="157"/>
        <v>#N/A</v>
      </c>
      <c r="NF79" s="169" t="e">
        <f t="shared" si="157"/>
        <v>#N/A</v>
      </c>
      <c r="NG79" s="169" t="e">
        <f t="shared" si="157"/>
        <v>#N/A</v>
      </c>
      <c r="NH79" s="169" t="e">
        <f t="shared" si="157"/>
        <v>#N/A</v>
      </c>
      <c r="NI79" s="169" t="e">
        <f t="shared" si="157"/>
        <v>#N/A</v>
      </c>
      <c r="NJ79" s="169" t="e">
        <f t="shared" si="157"/>
        <v>#N/A</v>
      </c>
      <c r="NK79" s="169" t="e">
        <f t="shared" si="157"/>
        <v>#N/A</v>
      </c>
      <c r="NL79" s="169" t="e">
        <f t="shared" si="147"/>
        <v>#N/A</v>
      </c>
      <c r="NM79" s="169" t="e">
        <f t="shared" si="147"/>
        <v>#N/A</v>
      </c>
      <c r="NN79" s="169" t="e">
        <f t="shared" si="147"/>
        <v>#N/A</v>
      </c>
      <c r="NO79" s="169" t="e">
        <f t="shared" si="147"/>
        <v>#N/A</v>
      </c>
      <c r="NP79" s="169" t="e">
        <f t="shared" si="147"/>
        <v>#N/A</v>
      </c>
      <c r="NQ79" s="169" t="e">
        <f t="shared" si="147"/>
        <v>#N/A</v>
      </c>
      <c r="NR79" s="169" t="e">
        <f t="shared" si="147"/>
        <v>#N/A</v>
      </c>
      <c r="NS79" s="169" t="e">
        <f t="shared" si="147"/>
        <v>#N/A</v>
      </c>
      <c r="NT79" s="169" t="e">
        <f t="shared" si="147"/>
        <v>#N/A</v>
      </c>
      <c r="NU79" s="169" t="e">
        <f t="shared" si="147"/>
        <v>#N/A</v>
      </c>
      <c r="NV79" s="169" t="e">
        <f t="shared" si="147"/>
        <v>#N/A</v>
      </c>
      <c r="NW79" s="169" t="e">
        <f t="shared" si="147"/>
        <v>#N/A</v>
      </c>
      <c r="NX79" s="169" t="e">
        <f t="shared" si="147"/>
        <v>#N/A</v>
      </c>
      <c r="NY79" s="169" t="e">
        <f t="shared" si="147"/>
        <v>#N/A</v>
      </c>
      <c r="NZ79" s="169" t="e">
        <f t="shared" si="147"/>
        <v>#N/A</v>
      </c>
      <c r="OA79" s="169" t="e">
        <f t="shared" si="158"/>
        <v>#N/A</v>
      </c>
      <c r="OB79" s="169" t="e">
        <f t="shared" si="158"/>
        <v>#N/A</v>
      </c>
      <c r="OC79" s="169" t="e">
        <f t="shared" si="159"/>
        <v>#N/A</v>
      </c>
      <c r="OD79" s="169" t="e">
        <f t="shared" si="159"/>
        <v>#N/A</v>
      </c>
      <c r="OE79" s="169" t="e">
        <f t="shared" si="159"/>
        <v>#N/A</v>
      </c>
      <c r="OF79" s="169" t="e">
        <f t="shared" si="159"/>
        <v>#N/A</v>
      </c>
      <c r="OG79" s="169" t="e">
        <f t="shared" si="159"/>
        <v>#N/A</v>
      </c>
      <c r="OH79" s="169" t="e">
        <f t="shared" si="159"/>
        <v>#N/A</v>
      </c>
      <c r="OI79" s="169" t="e">
        <f t="shared" si="159"/>
        <v>#N/A</v>
      </c>
      <c r="OJ79" s="169" t="e">
        <f t="shared" si="159"/>
        <v>#N/A</v>
      </c>
      <c r="OK79" s="169" t="e">
        <f t="shared" si="159"/>
        <v>#N/A</v>
      </c>
      <c r="OL79" s="169" t="e">
        <f t="shared" si="159"/>
        <v>#N/A</v>
      </c>
      <c r="OM79" s="169" t="e">
        <f t="shared" si="159"/>
        <v>#N/A</v>
      </c>
      <c r="ON79" s="169" t="e">
        <f t="shared" si="159"/>
        <v>#N/A</v>
      </c>
      <c r="OO79" s="169" t="e">
        <f t="shared" si="159"/>
        <v>#N/A</v>
      </c>
      <c r="OP79" s="169" t="e">
        <f t="shared" si="159"/>
        <v>#N/A</v>
      </c>
      <c r="OQ79" s="169" t="e">
        <f t="shared" si="159"/>
        <v>#N/A</v>
      </c>
      <c r="OR79" s="169" t="e">
        <f t="shared" si="148"/>
        <v>#N/A</v>
      </c>
      <c r="OS79" s="169" t="e">
        <f t="shared" si="148"/>
        <v>#N/A</v>
      </c>
      <c r="OT79" s="169" t="e">
        <f t="shared" si="148"/>
        <v>#N/A</v>
      </c>
      <c r="OU79" s="169" t="e">
        <f t="shared" si="148"/>
        <v>#N/A</v>
      </c>
      <c r="OV79" s="169" t="e">
        <f t="shared" si="148"/>
        <v>#N/A</v>
      </c>
      <c r="OW79" s="169" t="e">
        <f t="shared" si="148"/>
        <v>#N/A</v>
      </c>
      <c r="OX79" s="169" t="e">
        <f t="shared" si="148"/>
        <v>#N/A</v>
      </c>
      <c r="OY79" s="169" t="e">
        <f t="shared" si="148"/>
        <v>#N/A</v>
      </c>
      <c r="OZ79" s="169" t="e">
        <f t="shared" si="148"/>
        <v>#N/A</v>
      </c>
      <c r="PA79" s="169" t="e">
        <f t="shared" si="148"/>
        <v>#N/A</v>
      </c>
      <c r="PB79" s="169" t="e">
        <f t="shared" si="148"/>
        <v>#N/A</v>
      </c>
      <c r="PC79" s="169" t="e">
        <f t="shared" si="148"/>
        <v>#N/A</v>
      </c>
      <c r="PD79" s="169" t="e">
        <f t="shared" si="148"/>
        <v>#N/A</v>
      </c>
      <c r="PE79" s="169" t="e">
        <f t="shared" si="148"/>
        <v>#N/A</v>
      </c>
      <c r="PF79" s="169" t="e">
        <f t="shared" si="148"/>
        <v>#N/A</v>
      </c>
      <c r="PG79" s="169" t="e">
        <f t="shared" si="148"/>
        <v>#N/A</v>
      </c>
      <c r="PH79" s="169" t="e">
        <f t="shared" si="160"/>
        <v>#N/A</v>
      </c>
      <c r="PI79" s="169" t="e">
        <f t="shared" si="160"/>
        <v>#N/A</v>
      </c>
      <c r="PJ79" s="169" t="e">
        <f t="shared" si="160"/>
        <v>#N/A</v>
      </c>
      <c r="PK79" s="169" t="e">
        <f t="shared" si="160"/>
        <v>#N/A</v>
      </c>
      <c r="PL79" s="169" t="e">
        <f t="shared" si="160"/>
        <v>#N/A</v>
      </c>
      <c r="PM79" s="169" t="e">
        <f t="shared" si="160"/>
        <v>#N/A</v>
      </c>
      <c r="PN79" s="169" t="e">
        <f t="shared" si="160"/>
        <v>#N/A</v>
      </c>
      <c r="PO79" s="169" t="e">
        <f t="shared" si="160"/>
        <v>#N/A</v>
      </c>
    </row>
    <row r="80" spans="1:431" hidden="1" x14ac:dyDescent="0.75">
      <c r="A80" s="390"/>
      <c r="B80" s="396" t="str">
        <f>IF($R80="","",ROUND(_xlfn.NORM.INV(ABS(VLOOKUP($T$1,VLookups!$A$43:$B$44,2,FALSE)-B$2),$N80,$R80),0))</f>
        <v/>
      </c>
      <c r="C80" s="403" t="str">
        <f t="shared" si="161"/>
        <v/>
      </c>
      <c r="D80" s="404" t="str">
        <f t="shared" si="162"/>
        <v/>
      </c>
      <c r="E80" s="109"/>
      <c r="F80" s="117"/>
      <c r="G80" s="122" t="str">
        <f t="shared" si="163"/>
        <v/>
      </c>
      <c r="H80" s="95"/>
      <c r="I80" s="122" t="str">
        <f t="shared" si="164"/>
        <v/>
      </c>
      <c r="J80" s="117"/>
      <c r="K80" s="110"/>
      <c r="L80" s="124" t="str">
        <f t="shared" si="149"/>
        <v/>
      </c>
      <c r="M80" s="124" t="str">
        <f t="shared" si="150"/>
        <v/>
      </c>
      <c r="N80" s="73" t="str">
        <f t="shared" si="165"/>
        <v/>
      </c>
      <c r="O80" s="23"/>
      <c r="P80" s="57"/>
      <c r="Q80" s="280"/>
      <c r="R80" s="74" t="str">
        <f>IF(AND(G80&gt;0,H80&gt;0,I80&gt;0),IF(ISBLANK(Q80),IF(ISBLANK(O80),"",(I80-G80)*VLOOKUP(O80,VLookups!$A$4:$B$13,2,FALSE)),Q80),"")</f>
        <v/>
      </c>
      <c r="S80" s="75" t="str">
        <f t="shared" si="151"/>
        <v/>
      </c>
      <c r="T80" s="95"/>
      <c r="U80" s="270" t="str">
        <f>IF(AND(T80&gt;0,H80&gt;0,NOT(R80="")),ABS(VLOOKUP($T$1,VLookups!$A$43:$B$44,2,FALSE)-_xlfn.NORM.DIST(T80,N80,R80,TRUE)),"")</f>
        <v/>
      </c>
      <c r="V80" s="94" t="str">
        <f>IF(AND($G80&gt;0,$H80&gt;0,$I80&gt;0,NOT(ISBLANK($O80))),_xlfn.NORM.INV(ABS(VLOOKUP($T$1,VLookups!$A$43:$B$44,2,FALSE)-V$3),$N80,$R80),"")</f>
        <v/>
      </c>
      <c r="W80" s="93" t="str">
        <f>IF(AND($G80&gt;0,$H80&gt;0,$I80&gt;0,NOT(ISBLANK($O80))),_xlfn.NORM.INV(ABS(VLOOKUP($T$1,VLookups!$A$43:$B$44,2,FALSE)-W$3),$N80,$R80),"")</f>
        <v/>
      </c>
      <c r="X80" s="94" t="str">
        <f>IF(AND($G80&gt;0,$H80&gt;0,$I80&gt;0,NOT(ISBLANK($O80))),_xlfn.NORM.INV(ABS(VLOOKUP($T$1,VLookups!$A$43:$B$44,2,FALSE)-X$3),$N80,$R80),"")</f>
        <v/>
      </c>
      <c r="Y80" s="93" t="str">
        <f>IF(AND($G80&gt;0,$H80&gt;0,$I80&gt;0,NOT(ISBLANK($O80))),_xlfn.NORM.INV(ABS(VLOOKUP($T$1,VLookups!$A$43:$B$44,2,FALSE)-Y$3),$N80,$R80),"")</f>
        <v/>
      </c>
      <c r="Z80" s="94" t="str">
        <f>IF(AND($G80&gt;0,$H80&gt;0,$I80&gt;0,NOT(ISBLANK($O80))),_xlfn.NORM.INV(ABS(VLOOKUP($T$1,VLookups!$A$43:$B$44,2,FALSE)-Z$3),$N80,$R80),"")</f>
        <v/>
      </c>
      <c r="AA80" s="93" t="str">
        <f>IF(AND($G80&gt;0,$H80&gt;0,$I80&gt;0,NOT(ISBLANK($O80))),_xlfn.NORM.INV(ABS(VLOOKUP($T$1,VLookups!$A$43:$B$44,2,FALSE)-AA$3),$N80,$R80),"")</f>
        <v/>
      </c>
      <c r="AB80" s="5"/>
      <c r="AC80" s="168" t="str">
        <f t="shared" si="166"/>
        <v/>
      </c>
      <c r="AD80" s="49" t="str">
        <f t="shared" si="179"/>
        <v/>
      </c>
      <c r="AE80" s="49" t="str">
        <f t="shared" si="179"/>
        <v/>
      </c>
      <c r="AF80" s="49" t="str">
        <f t="shared" si="179"/>
        <v/>
      </c>
      <c r="AG80" s="49" t="str">
        <f t="shared" si="179"/>
        <v/>
      </c>
      <c r="AH80" s="49" t="str">
        <f t="shared" si="179"/>
        <v/>
      </c>
      <c r="AI80" s="49" t="str">
        <f t="shared" si="179"/>
        <v/>
      </c>
      <c r="AJ80" s="49" t="str">
        <f t="shared" si="179"/>
        <v/>
      </c>
      <c r="AK80" s="49" t="str">
        <f t="shared" si="179"/>
        <v/>
      </c>
      <c r="AL80" s="49" t="str">
        <f t="shared" si="179"/>
        <v/>
      </c>
      <c r="AM80" s="49" t="str">
        <f t="shared" si="179"/>
        <v/>
      </c>
      <c r="AN80" s="49" t="str">
        <f t="shared" si="179"/>
        <v/>
      </c>
      <c r="AO80" s="49" t="str">
        <f t="shared" si="179"/>
        <v/>
      </c>
      <c r="AP80" s="49" t="str">
        <f t="shared" si="179"/>
        <v/>
      </c>
      <c r="AQ80" s="49" t="str">
        <f t="shared" si="179"/>
        <v/>
      </c>
      <c r="AR80" s="49" t="str">
        <f t="shared" si="179"/>
        <v/>
      </c>
      <c r="AS80" s="49" t="str">
        <f t="shared" si="179"/>
        <v/>
      </c>
      <c r="AT80" s="49" t="str">
        <f t="shared" si="173"/>
        <v/>
      </c>
      <c r="AU80" s="49" t="str">
        <f t="shared" si="173"/>
        <v/>
      </c>
      <c r="AV80" s="49" t="str">
        <f t="shared" si="173"/>
        <v/>
      </c>
      <c r="AW80" s="49" t="str">
        <f t="shared" si="173"/>
        <v/>
      </c>
      <c r="AX80" s="49" t="str">
        <f t="shared" si="173"/>
        <v/>
      </c>
      <c r="AY80" s="49" t="str">
        <f t="shared" si="173"/>
        <v/>
      </c>
      <c r="AZ80" s="49" t="str">
        <f t="shared" si="173"/>
        <v/>
      </c>
      <c r="BA80" s="49" t="str">
        <f t="shared" si="173"/>
        <v/>
      </c>
      <c r="BB80" s="49" t="str">
        <f t="shared" si="173"/>
        <v/>
      </c>
      <c r="BC80" s="49" t="str">
        <f t="shared" si="173"/>
        <v/>
      </c>
      <c r="BD80" s="49" t="str">
        <f t="shared" si="173"/>
        <v/>
      </c>
      <c r="BE80" s="49" t="str">
        <f t="shared" si="173"/>
        <v/>
      </c>
      <c r="BF80" s="49" t="str">
        <f t="shared" si="173"/>
        <v/>
      </c>
      <c r="BG80" s="49" t="str">
        <f t="shared" si="173"/>
        <v/>
      </c>
      <c r="BH80" s="49" t="str">
        <f t="shared" si="173"/>
        <v/>
      </c>
      <c r="BI80" s="49" t="str">
        <f t="shared" si="174"/>
        <v/>
      </c>
      <c r="BJ80" s="49" t="str">
        <f t="shared" si="174"/>
        <v/>
      </c>
      <c r="BK80" s="49" t="str">
        <f t="shared" si="174"/>
        <v/>
      </c>
      <c r="BL80" s="49" t="str">
        <f t="shared" si="174"/>
        <v/>
      </c>
      <c r="BM80" s="49" t="str">
        <f t="shared" si="174"/>
        <v/>
      </c>
      <c r="BN80" s="49" t="str">
        <f t="shared" si="174"/>
        <v/>
      </c>
      <c r="BO80" s="49" t="str">
        <f t="shared" si="174"/>
        <v/>
      </c>
      <c r="BP80" s="49" t="str">
        <f t="shared" si="174"/>
        <v/>
      </c>
      <c r="BQ80" s="49" t="str">
        <f t="shared" si="174"/>
        <v/>
      </c>
      <c r="BR80" s="49" t="str">
        <f t="shared" si="174"/>
        <v/>
      </c>
      <c r="BS80" s="49" t="str">
        <f t="shared" si="174"/>
        <v/>
      </c>
      <c r="BT80" s="49" t="str">
        <f t="shared" si="174"/>
        <v/>
      </c>
      <c r="BU80" s="49" t="str">
        <f t="shared" si="174"/>
        <v/>
      </c>
      <c r="BV80" s="49" t="str">
        <f t="shared" si="174"/>
        <v/>
      </c>
      <c r="BW80" s="49" t="str">
        <f t="shared" si="174"/>
        <v/>
      </c>
      <c r="BX80" s="49" t="str">
        <f t="shared" si="174"/>
        <v/>
      </c>
      <c r="BY80" s="49" t="str">
        <f t="shared" si="170"/>
        <v/>
      </c>
      <c r="BZ80" s="49" t="str">
        <f t="shared" si="170"/>
        <v/>
      </c>
      <c r="CA80" s="49" t="str">
        <f t="shared" si="170"/>
        <v/>
      </c>
      <c r="CB80" s="49" t="str">
        <f t="shared" si="170"/>
        <v/>
      </c>
      <c r="CC80" s="49" t="str">
        <f t="shared" si="170"/>
        <v/>
      </c>
      <c r="CD80" s="49" t="str">
        <f t="shared" si="170"/>
        <v/>
      </c>
      <c r="CE80" s="49" t="str">
        <f t="shared" si="170"/>
        <v/>
      </c>
      <c r="CF80" s="49" t="str">
        <f t="shared" si="170"/>
        <v/>
      </c>
      <c r="CG80" s="49" t="str">
        <f t="shared" si="170"/>
        <v/>
      </c>
      <c r="CH80" s="49" t="str">
        <f t="shared" si="170"/>
        <v/>
      </c>
      <c r="CI80" s="49" t="str">
        <f t="shared" si="170"/>
        <v/>
      </c>
      <c r="CJ80" s="49" t="str">
        <f t="shared" si="170"/>
        <v/>
      </c>
      <c r="CK80" s="49" t="str">
        <f t="shared" si="170"/>
        <v/>
      </c>
      <c r="CL80" s="49" t="str">
        <f t="shared" si="170"/>
        <v/>
      </c>
      <c r="CM80" s="49" t="str">
        <f t="shared" si="170"/>
        <v/>
      </c>
      <c r="CN80" s="49" t="str">
        <f t="shared" si="175"/>
        <v/>
      </c>
      <c r="CO80" s="49" t="str">
        <f t="shared" si="175"/>
        <v/>
      </c>
      <c r="CP80" s="49" t="str">
        <f t="shared" si="175"/>
        <v/>
      </c>
      <c r="CQ80" s="49" t="str">
        <f t="shared" si="175"/>
        <v/>
      </c>
      <c r="CR80" s="49" t="str">
        <f t="shared" si="175"/>
        <v/>
      </c>
      <c r="CS80" s="49" t="str">
        <f t="shared" si="175"/>
        <v/>
      </c>
      <c r="CT80" s="49" t="str">
        <f t="shared" si="175"/>
        <v/>
      </c>
      <c r="CU80" s="49" t="str">
        <f t="shared" si="175"/>
        <v/>
      </c>
      <c r="CV80" s="49" t="str">
        <f t="shared" si="175"/>
        <v/>
      </c>
      <c r="CW80" s="49" t="str">
        <f t="shared" si="175"/>
        <v/>
      </c>
      <c r="CX80" s="49" t="str">
        <f t="shared" si="175"/>
        <v/>
      </c>
      <c r="CY80" s="49" t="str">
        <f t="shared" si="175"/>
        <v/>
      </c>
      <c r="CZ80" s="49" t="str">
        <f t="shared" si="175"/>
        <v/>
      </c>
      <c r="DA80" s="49" t="str">
        <f t="shared" si="175"/>
        <v/>
      </c>
      <c r="DB80" s="49" t="str">
        <f t="shared" si="175"/>
        <v/>
      </c>
      <c r="DC80" s="49" t="str">
        <f t="shared" si="175"/>
        <v/>
      </c>
      <c r="DD80" s="49" t="str">
        <f t="shared" si="171"/>
        <v/>
      </c>
      <c r="DE80" s="49" t="str">
        <f t="shared" si="171"/>
        <v/>
      </c>
      <c r="DF80" s="49" t="str">
        <f t="shared" si="171"/>
        <v/>
      </c>
      <c r="DG80" s="49" t="str">
        <f t="shared" si="171"/>
        <v/>
      </c>
      <c r="DH80" s="49" t="str">
        <f t="shared" si="171"/>
        <v/>
      </c>
      <c r="DI80" s="49" t="str">
        <f t="shared" si="171"/>
        <v/>
      </c>
      <c r="DJ80" s="49" t="str">
        <f t="shared" si="171"/>
        <v/>
      </c>
      <c r="DK80" s="49" t="str">
        <f t="shared" si="171"/>
        <v/>
      </c>
      <c r="DL80" s="49" t="str">
        <f t="shared" si="171"/>
        <v/>
      </c>
      <c r="DM80" s="49" t="str">
        <f t="shared" si="171"/>
        <v/>
      </c>
      <c r="DN80" s="49" t="str">
        <f t="shared" si="171"/>
        <v/>
      </c>
      <c r="DO80" s="49" t="str">
        <f t="shared" si="171"/>
        <v/>
      </c>
      <c r="DP80" s="49" t="str">
        <f t="shared" si="171"/>
        <v/>
      </c>
      <c r="DQ80" s="49" t="str">
        <f t="shared" si="171"/>
        <v/>
      </c>
      <c r="DR80" s="49" t="str">
        <f t="shared" si="171"/>
        <v/>
      </c>
      <c r="DS80" s="49" t="str">
        <f t="shared" si="176"/>
        <v/>
      </c>
      <c r="DT80" s="49" t="str">
        <f t="shared" si="176"/>
        <v/>
      </c>
      <c r="DU80" s="49" t="str">
        <f t="shared" si="176"/>
        <v/>
      </c>
      <c r="DV80" s="49" t="str">
        <f t="shared" si="176"/>
        <v/>
      </c>
      <c r="DW80" s="49" t="str">
        <f t="shared" si="176"/>
        <v/>
      </c>
      <c r="DX80" s="49" t="str">
        <f t="shared" si="176"/>
        <v/>
      </c>
      <c r="DY80" s="49" t="str">
        <f t="shared" si="176"/>
        <v/>
      </c>
      <c r="DZ80" s="183" t="str">
        <f t="shared" si="167"/>
        <v/>
      </c>
      <c r="EA80" s="49" t="str">
        <f t="shared" si="169"/>
        <v/>
      </c>
      <c r="EB80" s="49" t="str">
        <f t="shared" si="169"/>
        <v/>
      </c>
      <c r="EC80" s="49" t="str">
        <f t="shared" si="169"/>
        <v/>
      </c>
      <c r="ED80" s="49" t="str">
        <f t="shared" si="169"/>
        <v/>
      </c>
      <c r="EE80" s="49" t="str">
        <f t="shared" si="169"/>
        <v/>
      </c>
      <c r="EF80" s="49" t="str">
        <f t="shared" si="169"/>
        <v/>
      </c>
      <c r="EG80" s="49" t="str">
        <f t="shared" si="169"/>
        <v/>
      </c>
      <c r="EH80" s="49" t="str">
        <f t="shared" si="169"/>
        <v/>
      </c>
      <c r="EI80" s="49" t="str">
        <f t="shared" si="169"/>
        <v/>
      </c>
      <c r="EJ80" s="49" t="str">
        <f t="shared" si="169"/>
        <v/>
      </c>
      <c r="EK80" s="49" t="str">
        <f t="shared" si="169"/>
        <v/>
      </c>
      <c r="EL80" s="49" t="str">
        <f t="shared" si="169"/>
        <v/>
      </c>
      <c r="EM80" s="49" t="str">
        <f t="shared" si="169"/>
        <v/>
      </c>
      <c r="EN80" s="49" t="str">
        <f t="shared" si="169"/>
        <v/>
      </c>
      <c r="EO80" s="49" t="str">
        <f t="shared" si="169"/>
        <v/>
      </c>
      <c r="EP80" s="49" t="str">
        <f t="shared" si="168"/>
        <v/>
      </c>
      <c r="EQ80" s="49" t="str">
        <f t="shared" si="168"/>
        <v/>
      </c>
      <c r="ER80" s="49" t="str">
        <f t="shared" si="168"/>
        <v/>
      </c>
      <c r="ES80" s="49" t="str">
        <f t="shared" si="168"/>
        <v/>
      </c>
      <c r="ET80" s="49" t="str">
        <f t="shared" si="177"/>
        <v/>
      </c>
      <c r="EU80" s="49" t="str">
        <f t="shared" si="177"/>
        <v/>
      </c>
      <c r="EV80" s="49" t="str">
        <f t="shared" si="177"/>
        <v/>
      </c>
      <c r="EW80" s="49" t="str">
        <f t="shared" si="177"/>
        <v/>
      </c>
      <c r="EX80" s="49" t="str">
        <f t="shared" si="177"/>
        <v/>
      </c>
      <c r="EY80" s="49" t="str">
        <f t="shared" si="177"/>
        <v/>
      </c>
      <c r="EZ80" s="49" t="str">
        <f t="shared" si="177"/>
        <v/>
      </c>
      <c r="FA80" s="49" t="str">
        <f t="shared" si="177"/>
        <v/>
      </c>
      <c r="FB80" s="49" t="str">
        <f t="shared" si="177"/>
        <v/>
      </c>
      <c r="FC80" s="49" t="str">
        <f t="shared" si="177"/>
        <v/>
      </c>
      <c r="FD80" s="49" t="str">
        <f t="shared" si="177"/>
        <v/>
      </c>
      <c r="FE80" s="49" t="str">
        <f t="shared" si="128"/>
        <v/>
      </c>
      <c r="FF80" s="49" t="str">
        <f t="shared" si="128"/>
        <v/>
      </c>
      <c r="FG80" s="49" t="str">
        <f t="shared" si="128"/>
        <v/>
      </c>
      <c r="FH80" s="49" t="str">
        <f t="shared" si="128"/>
        <v/>
      </c>
      <c r="FI80" s="49" t="str">
        <f t="shared" si="128"/>
        <v/>
      </c>
      <c r="FJ80" s="49" t="str">
        <f t="shared" si="128"/>
        <v/>
      </c>
      <c r="FK80" s="49" t="str">
        <f t="shared" si="128"/>
        <v/>
      </c>
      <c r="FL80" s="49" t="str">
        <f t="shared" si="128"/>
        <v/>
      </c>
      <c r="FM80" s="49" t="str">
        <f t="shared" si="128"/>
        <v/>
      </c>
      <c r="FN80" s="49" t="str">
        <f t="shared" si="128"/>
        <v/>
      </c>
      <c r="FO80" s="49" t="str">
        <f t="shared" si="128"/>
        <v/>
      </c>
      <c r="FP80" s="49" t="str">
        <f t="shared" si="128"/>
        <v/>
      </c>
      <c r="FQ80" s="49" t="str">
        <f t="shared" si="128"/>
        <v/>
      </c>
      <c r="FR80" s="49" t="str">
        <f t="shared" si="128"/>
        <v/>
      </c>
      <c r="FS80" s="49" t="str">
        <f t="shared" si="128"/>
        <v/>
      </c>
      <c r="FT80" s="49" t="str">
        <f t="shared" si="128"/>
        <v/>
      </c>
      <c r="FU80" s="49" t="str">
        <f t="shared" si="178"/>
        <v/>
      </c>
      <c r="FV80" s="49" t="str">
        <f t="shared" si="152"/>
        <v/>
      </c>
      <c r="FW80" s="49" t="str">
        <f t="shared" si="152"/>
        <v/>
      </c>
      <c r="FX80" s="49" t="str">
        <f t="shared" si="152"/>
        <v/>
      </c>
      <c r="FY80" s="49" t="str">
        <f t="shared" si="152"/>
        <v/>
      </c>
      <c r="FZ80" s="49" t="str">
        <f t="shared" si="152"/>
        <v/>
      </c>
      <c r="GA80" s="49" t="str">
        <f t="shared" si="152"/>
        <v/>
      </c>
      <c r="GB80" s="49" t="str">
        <f t="shared" si="152"/>
        <v/>
      </c>
      <c r="GC80" s="49" t="str">
        <f t="shared" si="139"/>
        <v/>
      </c>
      <c r="GD80" s="49" t="str">
        <f t="shared" si="139"/>
        <v/>
      </c>
      <c r="GE80" s="49" t="str">
        <f t="shared" si="139"/>
        <v/>
      </c>
      <c r="GF80" s="49" t="str">
        <f t="shared" si="139"/>
        <v/>
      </c>
      <c r="GG80" s="49" t="str">
        <f t="shared" si="139"/>
        <v/>
      </c>
      <c r="GH80" s="49" t="str">
        <f t="shared" si="139"/>
        <v/>
      </c>
      <c r="GI80" s="49" t="str">
        <f t="shared" si="139"/>
        <v/>
      </c>
      <c r="GJ80" s="49" t="str">
        <f t="shared" si="139"/>
        <v/>
      </c>
      <c r="GK80" s="49" t="str">
        <f t="shared" si="139"/>
        <v/>
      </c>
      <c r="GL80" s="49" t="str">
        <f t="shared" si="139"/>
        <v/>
      </c>
      <c r="GM80" s="49" t="str">
        <f t="shared" si="139"/>
        <v/>
      </c>
      <c r="GN80" s="49" t="str">
        <f t="shared" si="139"/>
        <v/>
      </c>
      <c r="GO80" s="49" t="str">
        <f t="shared" si="139"/>
        <v/>
      </c>
      <c r="GP80" s="49" t="str">
        <f t="shared" si="139"/>
        <v/>
      </c>
      <c r="GQ80" s="49" t="str">
        <f t="shared" si="139"/>
        <v/>
      </c>
      <c r="GR80" s="49" t="str">
        <f t="shared" si="139"/>
        <v/>
      </c>
      <c r="GS80" s="49" t="str">
        <f t="shared" si="140"/>
        <v/>
      </c>
      <c r="GT80" s="49" t="str">
        <f t="shared" si="140"/>
        <v/>
      </c>
      <c r="GU80" s="49" t="str">
        <f t="shared" si="140"/>
        <v/>
      </c>
      <c r="GV80" s="49" t="str">
        <f t="shared" si="140"/>
        <v/>
      </c>
      <c r="GW80" s="49" t="str">
        <f t="shared" si="140"/>
        <v/>
      </c>
      <c r="GX80" s="49" t="str">
        <f t="shared" si="140"/>
        <v/>
      </c>
      <c r="GY80" s="49" t="str">
        <f t="shared" si="140"/>
        <v/>
      </c>
      <c r="GZ80" s="49" t="str">
        <f t="shared" si="140"/>
        <v/>
      </c>
      <c r="HA80" s="49" t="str">
        <f t="shared" si="140"/>
        <v/>
      </c>
      <c r="HB80" s="49" t="str">
        <f t="shared" si="140"/>
        <v/>
      </c>
      <c r="HC80" s="49" t="str">
        <f t="shared" si="140"/>
        <v/>
      </c>
      <c r="HD80" s="49" t="str">
        <f t="shared" si="140"/>
        <v/>
      </c>
      <c r="HE80" s="49" t="str">
        <f t="shared" si="140"/>
        <v/>
      </c>
      <c r="HF80" s="49" t="str">
        <f t="shared" si="140"/>
        <v/>
      </c>
      <c r="HG80" s="49" t="str">
        <f t="shared" si="140"/>
        <v/>
      </c>
      <c r="HH80" s="49" t="str">
        <f t="shared" si="140"/>
        <v/>
      </c>
      <c r="HI80" s="49" t="str">
        <f t="shared" si="141"/>
        <v/>
      </c>
      <c r="HJ80" s="49" t="str">
        <f t="shared" si="141"/>
        <v/>
      </c>
      <c r="HK80" s="49" t="str">
        <f t="shared" si="141"/>
        <v/>
      </c>
      <c r="HL80" s="49" t="str">
        <f t="shared" si="141"/>
        <v/>
      </c>
      <c r="HM80" s="49" t="str">
        <f t="shared" si="111"/>
        <v/>
      </c>
      <c r="HN80" s="49" t="str">
        <f t="shared" si="111"/>
        <v/>
      </c>
      <c r="HO80" s="49" t="str">
        <f t="shared" si="111"/>
        <v/>
      </c>
      <c r="HP80" s="49" t="str">
        <f t="shared" si="77"/>
        <v/>
      </c>
      <c r="HQ80" s="49" t="str">
        <f t="shared" si="77"/>
        <v/>
      </c>
      <c r="HR80" s="49" t="str">
        <f t="shared" si="46"/>
        <v/>
      </c>
      <c r="HS80" s="49" t="str">
        <f t="shared" si="46"/>
        <v/>
      </c>
      <c r="HT80" s="49" t="str">
        <f t="shared" si="46"/>
        <v/>
      </c>
      <c r="HU80" s="49" t="str">
        <f t="shared" si="46"/>
        <v/>
      </c>
      <c r="HV80" s="49" t="str">
        <f t="shared" si="142"/>
        <v/>
      </c>
      <c r="HW80" s="169" t="e">
        <f t="shared" ref="HW80:IL104" si="181">IF(ISNONTEXT($R80),_xlfn.NORM.DIST(AD80,$N80,$R80,FALSE),NA())</f>
        <v>#N/A</v>
      </c>
      <c r="HX80" s="169" t="e">
        <f t="shared" si="181"/>
        <v>#N/A</v>
      </c>
      <c r="HY80" s="169" t="e">
        <f t="shared" si="181"/>
        <v>#N/A</v>
      </c>
      <c r="HZ80" s="169" t="e">
        <f t="shared" si="181"/>
        <v>#N/A</v>
      </c>
      <c r="IA80" s="169" t="e">
        <f t="shared" si="180"/>
        <v>#N/A</v>
      </c>
      <c r="IB80" s="169" t="e">
        <f t="shared" si="180"/>
        <v>#N/A</v>
      </c>
      <c r="IC80" s="169" t="e">
        <f t="shared" si="180"/>
        <v>#N/A</v>
      </c>
      <c r="ID80" s="169" t="e">
        <f t="shared" si="180"/>
        <v>#N/A</v>
      </c>
      <c r="IE80" s="169" t="e">
        <f t="shared" si="180"/>
        <v>#N/A</v>
      </c>
      <c r="IF80" s="169" t="e">
        <f t="shared" si="180"/>
        <v>#N/A</v>
      </c>
      <c r="IG80" s="169" t="e">
        <f t="shared" si="180"/>
        <v>#N/A</v>
      </c>
      <c r="IH80" s="169" t="e">
        <f t="shared" si="180"/>
        <v>#N/A</v>
      </c>
      <c r="II80" s="169" t="e">
        <f t="shared" si="180"/>
        <v>#N/A</v>
      </c>
      <c r="IJ80" s="169" t="e">
        <f t="shared" si="180"/>
        <v>#N/A</v>
      </c>
      <c r="IK80" s="169" t="e">
        <f t="shared" si="180"/>
        <v>#N/A</v>
      </c>
      <c r="IL80" s="169" t="e">
        <f t="shared" si="180"/>
        <v>#N/A</v>
      </c>
      <c r="IM80" s="169" t="e">
        <f t="shared" si="180"/>
        <v>#N/A</v>
      </c>
      <c r="IN80" s="169" t="e">
        <f t="shared" si="180"/>
        <v>#N/A</v>
      </c>
      <c r="IO80" s="169" t="e">
        <f t="shared" si="180"/>
        <v>#N/A</v>
      </c>
      <c r="IP80" s="169" t="e">
        <f t="shared" si="143"/>
        <v>#N/A</v>
      </c>
      <c r="IQ80" s="169" t="e">
        <f t="shared" si="143"/>
        <v>#N/A</v>
      </c>
      <c r="IR80" s="169" t="e">
        <f t="shared" si="143"/>
        <v>#N/A</v>
      </c>
      <c r="IS80" s="169" t="e">
        <f t="shared" si="143"/>
        <v>#N/A</v>
      </c>
      <c r="IT80" s="169" t="e">
        <f t="shared" si="143"/>
        <v>#N/A</v>
      </c>
      <c r="IU80" s="169" t="e">
        <f t="shared" si="143"/>
        <v>#N/A</v>
      </c>
      <c r="IV80" s="169" t="e">
        <f t="shared" si="143"/>
        <v>#N/A</v>
      </c>
      <c r="IW80" s="169" t="e">
        <f t="shared" si="143"/>
        <v>#N/A</v>
      </c>
      <c r="IX80" s="169" t="e">
        <f t="shared" si="143"/>
        <v>#N/A</v>
      </c>
      <c r="IY80" s="169" t="e">
        <f t="shared" si="143"/>
        <v>#N/A</v>
      </c>
      <c r="IZ80" s="169" t="e">
        <f t="shared" si="143"/>
        <v>#N/A</v>
      </c>
      <c r="JA80" s="169" t="e">
        <f t="shared" si="143"/>
        <v>#N/A</v>
      </c>
      <c r="JB80" s="169" t="e">
        <f t="shared" si="143"/>
        <v>#N/A</v>
      </c>
      <c r="JC80" s="169" t="e">
        <f t="shared" si="143"/>
        <v>#N/A</v>
      </c>
      <c r="JD80" s="169" t="e">
        <f t="shared" si="143"/>
        <v>#N/A</v>
      </c>
      <c r="JE80" s="169" t="e">
        <f t="shared" si="153"/>
        <v>#N/A</v>
      </c>
      <c r="JF80" s="169" t="e">
        <f t="shared" si="153"/>
        <v>#N/A</v>
      </c>
      <c r="JG80" s="169" t="e">
        <f t="shared" si="153"/>
        <v>#N/A</v>
      </c>
      <c r="JH80" s="169" t="e">
        <f t="shared" si="153"/>
        <v>#N/A</v>
      </c>
      <c r="JI80" s="169" t="e">
        <f t="shared" si="153"/>
        <v>#N/A</v>
      </c>
      <c r="JJ80" s="169" t="e">
        <f t="shared" si="153"/>
        <v>#N/A</v>
      </c>
      <c r="JK80" s="169" t="e">
        <f t="shared" si="153"/>
        <v>#N/A</v>
      </c>
      <c r="JL80" s="169" t="e">
        <f t="shared" si="153"/>
        <v>#N/A</v>
      </c>
      <c r="JM80" s="169" t="e">
        <f t="shared" si="153"/>
        <v>#N/A</v>
      </c>
      <c r="JN80" s="169" t="e">
        <f t="shared" si="153"/>
        <v>#N/A</v>
      </c>
      <c r="JO80" s="169" t="e">
        <f t="shared" si="153"/>
        <v>#N/A</v>
      </c>
      <c r="JP80" s="169" t="e">
        <f t="shared" si="153"/>
        <v>#N/A</v>
      </c>
      <c r="JQ80" s="169" t="e">
        <f t="shared" si="153"/>
        <v>#N/A</v>
      </c>
      <c r="JR80" s="169" t="e">
        <f t="shared" si="153"/>
        <v>#N/A</v>
      </c>
      <c r="JS80" s="169" t="e">
        <f t="shared" si="153"/>
        <v>#N/A</v>
      </c>
      <c r="JT80" s="169" t="e">
        <f t="shared" si="144"/>
        <v>#N/A</v>
      </c>
      <c r="JU80" s="169" t="e">
        <f t="shared" si="144"/>
        <v>#N/A</v>
      </c>
      <c r="JV80" s="169" t="e">
        <f t="shared" si="144"/>
        <v>#N/A</v>
      </c>
      <c r="JW80" s="169" t="e">
        <f t="shared" si="144"/>
        <v>#N/A</v>
      </c>
      <c r="JX80" s="169" t="e">
        <f t="shared" si="144"/>
        <v>#N/A</v>
      </c>
      <c r="JY80" s="169" t="e">
        <f t="shared" si="144"/>
        <v>#N/A</v>
      </c>
      <c r="JZ80" s="169" t="e">
        <f t="shared" si="144"/>
        <v>#N/A</v>
      </c>
      <c r="KA80" s="169" t="e">
        <f t="shared" si="144"/>
        <v>#N/A</v>
      </c>
      <c r="KB80" s="169" t="e">
        <f t="shared" si="144"/>
        <v>#N/A</v>
      </c>
      <c r="KC80" s="169" t="e">
        <f t="shared" si="144"/>
        <v>#N/A</v>
      </c>
      <c r="KD80" s="169" t="e">
        <f t="shared" si="144"/>
        <v>#N/A</v>
      </c>
      <c r="KE80" s="169" t="e">
        <f t="shared" si="144"/>
        <v>#N/A</v>
      </c>
      <c r="KF80" s="169" t="e">
        <f t="shared" si="144"/>
        <v>#N/A</v>
      </c>
      <c r="KG80" s="169" t="e">
        <f t="shared" si="144"/>
        <v>#N/A</v>
      </c>
      <c r="KH80" s="169" t="e">
        <f t="shared" si="144"/>
        <v>#N/A</v>
      </c>
      <c r="KI80" s="169" t="e">
        <f t="shared" si="144"/>
        <v>#N/A</v>
      </c>
      <c r="KJ80" s="169" t="e">
        <f t="shared" si="154"/>
        <v>#N/A</v>
      </c>
      <c r="KK80" s="169" t="e">
        <f t="shared" si="154"/>
        <v>#N/A</v>
      </c>
      <c r="KL80" s="169" t="e">
        <f t="shared" si="154"/>
        <v>#N/A</v>
      </c>
      <c r="KM80" s="169" t="e">
        <f t="shared" si="154"/>
        <v>#N/A</v>
      </c>
      <c r="KN80" s="169" t="e">
        <f t="shared" si="154"/>
        <v>#N/A</v>
      </c>
      <c r="KO80" s="169" t="e">
        <f t="shared" si="154"/>
        <v>#N/A</v>
      </c>
      <c r="KP80" s="169" t="e">
        <f t="shared" si="154"/>
        <v>#N/A</v>
      </c>
      <c r="KQ80" s="169" t="e">
        <f t="shared" si="154"/>
        <v>#N/A</v>
      </c>
      <c r="KR80" s="169" t="e">
        <f t="shared" si="154"/>
        <v>#N/A</v>
      </c>
      <c r="KS80" s="169" t="e">
        <f t="shared" si="154"/>
        <v>#N/A</v>
      </c>
      <c r="KT80" s="169" t="e">
        <f t="shared" si="154"/>
        <v>#N/A</v>
      </c>
      <c r="KU80" s="169" t="e">
        <f t="shared" si="154"/>
        <v>#N/A</v>
      </c>
      <c r="KV80" s="169" t="e">
        <f t="shared" si="154"/>
        <v>#N/A</v>
      </c>
      <c r="KW80" s="169" t="e">
        <f t="shared" si="154"/>
        <v>#N/A</v>
      </c>
      <c r="KX80" s="169" t="e">
        <f t="shared" si="154"/>
        <v>#N/A</v>
      </c>
      <c r="KY80" s="169" t="e">
        <f t="shared" si="154"/>
        <v>#N/A</v>
      </c>
      <c r="KZ80" s="169" t="e">
        <f t="shared" si="145"/>
        <v>#N/A</v>
      </c>
      <c r="LA80" s="169" t="e">
        <f t="shared" si="145"/>
        <v>#N/A</v>
      </c>
      <c r="LB80" s="169" t="e">
        <f t="shared" si="145"/>
        <v>#N/A</v>
      </c>
      <c r="LC80" s="169" t="e">
        <f t="shared" si="145"/>
        <v>#N/A</v>
      </c>
      <c r="LD80" s="169" t="e">
        <f t="shared" si="145"/>
        <v>#N/A</v>
      </c>
      <c r="LE80" s="169" t="e">
        <f t="shared" si="145"/>
        <v>#N/A</v>
      </c>
      <c r="LF80" s="169" t="e">
        <f t="shared" si="145"/>
        <v>#N/A</v>
      </c>
      <c r="LG80" s="169" t="e">
        <f t="shared" si="145"/>
        <v>#N/A</v>
      </c>
      <c r="LH80" s="169" t="e">
        <f t="shared" si="145"/>
        <v>#N/A</v>
      </c>
      <c r="LI80" s="169" t="e">
        <f t="shared" si="145"/>
        <v>#N/A</v>
      </c>
      <c r="LJ80" s="169" t="e">
        <f t="shared" si="145"/>
        <v>#N/A</v>
      </c>
      <c r="LK80" s="169" t="e">
        <f t="shared" si="145"/>
        <v>#N/A</v>
      </c>
      <c r="LL80" s="169" t="e">
        <f t="shared" si="145"/>
        <v>#N/A</v>
      </c>
      <c r="LM80" s="169" t="e">
        <f t="shared" si="145"/>
        <v>#N/A</v>
      </c>
      <c r="LN80" s="169" t="e">
        <f t="shared" si="145"/>
        <v>#N/A</v>
      </c>
      <c r="LO80" s="169" t="e">
        <f t="shared" si="155"/>
        <v>#N/A</v>
      </c>
      <c r="LP80" s="169" t="e">
        <f t="shared" si="155"/>
        <v>#N/A</v>
      </c>
      <c r="LQ80" s="169" t="e">
        <f t="shared" si="156"/>
        <v>#N/A</v>
      </c>
      <c r="LR80" s="169" t="e">
        <f t="shared" si="156"/>
        <v>#N/A</v>
      </c>
      <c r="LS80" s="169" t="e">
        <f t="shared" si="156"/>
        <v>#N/A</v>
      </c>
      <c r="LT80" s="169" t="e">
        <f t="shared" si="156"/>
        <v>#N/A</v>
      </c>
      <c r="LU80" s="169" t="e">
        <f t="shared" si="156"/>
        <v>#N/A</v>
      </c>
      <c r="LV80" s="169" t="e">
        <f t="shared" si="156"/>
        <v>#N/A</v>
      </c>
      <c r="LW80" s="169" t="e">
        <f t="shared" si="156"/>
        <v>#N/A</v>
      </c>
      <c r="LX80" s="169" t="e">
        <f t="shared" si="156"/>
        <v>#N/A</v>
      </c>
      <c r="LY80" s="169" t="e">
        <f t="shared" si="156"/>
        <v>#N/A</v>
      </c>
      <c r="LZ80" s="169" t="e">
        <f t="shared" si="156"/>
        <v>#N/A</v>
      </c>
      <c r="MA80" s="169" t="e">
        <f t="shared" si="156"/>
        <v>#N/A</v>
      </c>
      <c r="MB80" s="169" t="e">
        <f t="shared" si="156"/>
        <v>#N/A</v>
      </c>
      <c r="MC80" s="169" t="e">
        <f t="shared" si="156"/>
        <v>#N/A</v>
      </c>
      <c r="MD80" s="169" t="e">
        <f t="shared" si="156"/>
        <v>#N/A</v>
      </c>
      <c r="ME80" s="169" t="e">
        <f t="shared" si="156"/>
        <v>#N/A</v>
      </c>
      <c r="MF80" s="169" t="e">
        <f t="shared" si="146"/>
        <v>#N/A</v>
      </c>
      <c r="MG80" s="169" t="e">
        <f t="shared" si="146"/>
        <v>#N/A</v>
      </c>
      <c r="MH80" s="169" t="e">
        <f t="shared" si="146"/>
        <v>#N/A</v>
      </c>
      <c r="MI80" s="169" t="e">
        <f t="shared" si="146"/>
        <v>#N/A</v>
      </c>
      <c r="MJ80" s="169" t="e">
        <f t="shared" si="146"/>
        <v>#N/A</v>
      </c>
      <c r="MK80" s="169" t="e">
        <f t="shared" si="146"/>
        <v>#N/A</v>
      </c>
      <c r="ML80" s="169" t="e">
        <f t="shared" si="146"/>
        <v>#N/A</v>
      </c>
      <c r="MM80" s="169" t="e">
        <f t="shared" si="146"/>
        <v>#N/A</v>
      </c>
      <c r="MN80" s="169" t="e">
        <f t="shared" si="146"/>
        <v>#N/A</v>
      </c>
      <c r="MO80" s="169" t="e">
        <f t="shared" si="146"/>
        <v>#N/A</v>
      </c>
      <c r="MP80" s="169" t="e">
        <f t="shared" si="146"/>
        <v>#N/A</v>
      </c>
      <c r="MQ80" s="169" t="e">
        <f t="shared" si="146"/>
        <v>#N/A</v>
      </c>
      <c r="MR80" s="169" t="e">
        <f t="shared" si="146"/>
        <v>#N/A</v>
      </c>
      <c r="MS80" s="169" t="e">
        <f t="shared" si="146"/>
        <v>#N/A</v>
      </c>
      <c r="MT80" s="169" t="e">
        <f t="shared" si="146"/>
        <v>#N/A</v>
      </c>
      <c r="MU80" s="169" t="e">
        <f t="shared" si="146"/>
        <v>#N/A</v>
      </c>
      <c r="MV80" s="169" t="e">
        <f t="shared" si="157"/>
        <v>#N/A</v>
      </c>
      <c r="MW80" s="169" t="e">
        <f t="shared" si="157"/>
        <v>#N/A</v>
      </c>
      <c r="MX80" s="169" t="e">
        <f t="shared" si="157"/>
        <v>#N/A</v>
      </c>
      <c r="MY80" s="169" t="e">
        <f t="shared" si="157"/>
        <v>#N/A</v>
      </c>
      <c r="MZ80" s="169" t="e">
        <f t="shared" si="157"/>
        <v>#N/A</v>
      </c>
      <c r="NA80" s="169" t="e">
        <f t="shared" si="157"/>
        <v>#N/A</v>
      </c>
      <c r="NB80" s="169" t="e">
        <f t="shared" si="157"/>
        <v>#N/A</v>
      </c>
      <c r="NC80" s="169" t="e">
        <f t="shared" si="157"/>
        <v>#N/A</v>
      </c>
      <c r="ND80" s="169" t="e">
        <f t="shared" si="157"/>
        <v>#N/A</v>
      </c>
      <c r="NE80" s="169" t="e">
        <f t="shared" si="157"/>
        <v>#N/A</v>
      </c>
      <c r="NF80" s="169" t="e">
        <f t="shared" si="157"/>
        <v>#N/A</v>
      </c>
      <c r="NG80" s="169" t="e">
        <f t="shared" si="157"/>
        <v>#N/A</v>
      </c>
      <c r="NH80" s="169" t="e">
        <f t="shared" si="157"/>
        <v>#N/A</v>
      </c>
      <c r="NI80" s="169" t="e">
        <f t="shared" si="157"/>
        <v>#N/A</v>
      </c>
      <c r="NJ80" s="169" t="e">
        <f t="shared" si="157"/>
        <v>#N/A</v>
      </c>
      <c r="NK80" s="169" t="e">
        <f t="shared" si="157"/>
        <v>#N/A</v>
      </c>
      <c r="NL80" s="169" t="e">
        <f t="shared" si="147"/>
        <v>#N/A</v>
      </c>
      <c r="NM80" s="169" t="e">
        <f t="shared" si="147"/>
        <v>#N/A</v>
      </c>
      <c r="NN80" s="169" t="e">
        <f t="shared" si="147"/>
        <v>#N/A</v>
      </c>
      <c r="NO80" s="169" t="e">
        <f t="shared" si="147"/>
        <v>#N/A</v>
      </c>
      <c r="NP80" s="169" t="e">
        <f t="shared" si="147"/>
        <v>#N/A</v>
      </c>
      <c r="NQ80" s="169" t="e">
        <f t="shared" si="147"/>
        <v>#N/A</v>
      </c>
      <c r="NR80" s="169" t="e">
        <f t="shared" si="147"/>
        <v>#N/A</v>
      </c>
      <c r="NS80" s="169" t="e">
        <f t="shared" si="147"/>
        <v>#N/A</v>
      </c>
      <c r="NT80" s="169" t="e">
        <f t="shared" si="147"/>
        <v>#N/A</v>
      </c>
      <c r="NU80" s="169" t="e">
        <f t="shared" si="147"/>
        <v>#N/A</v>
      </c>
      <c r="NV80" s="169" t="e">
        <f t="shared" si="147"/>
        <v>#N/A</v>
      </c>
      <c r="NW80" s="169" t="e">
        <f t="shared" si="147"/>
        <v>#N/A</v>
      </c>
      <c r="NX80" s="169" t="e">
        <f t="shared" si="147"/>
        <v>#N/A</v>
      </c>
      <c r="NY80" s="169" t="e">
        <f t="shared" si="147"/>
        <v>#N/A</v>
      </c>
      <c r="NZ80" s="169" t="e">
        <f t="shared" si="147"/>
        <v>#N/A</v>
      </c>
      <c r="OA80" s="169" t="e">
        <f t="shared" si="158"/>
        <v>#N/A</v>
      </c>
      <c r="OB80" s="169" t="e">
        <f t="shared" si="158"/>
        <v>#N/A</v>
      </c>
      <c r="OC80" s="169" t="e">
        <f t="shared" si="159"/>
        <v>#N/A</v>
      </c>
      <c r="OD80" s="169" t="e">
        <f t="shared" si="159"/>
        <v>#N/A</v>
      </c>
      <c r="OE80" s="169" t="e">
        <f t="shared" si="159"/>
        <v>#N/A</v>
      </c>
      <c r="OF80" s="169" t="e">
        <f t="shared" si="159"/>
        <v>#N/A</v>
      </c>
      <c r="OG80" s="169" t="e">
        <f t="shared" si="159"/>
        <v>#N/A</v>
      </c>
      <c r="OH80" s="169" t="e">
        <f t="shared" si="159"/>
        <v>#N/A</v>
      </c>
      <c r="OI80" s="169" t="e">
        <f t="shared" si="159"/>
        <v>#N/A</v>
      </c>
      <c r="OJ80" s="169" t="e">
        <f t="shared" si="159"/>
        <v>#N/A</v>
      </c>
      <c r="OK80" s="169" t="e">
        <f t="shared" si="159"/>
        <v>#N/A</v>
      </c>
      <c r="OL80" s="169" t="e">
        <f t="shared" si="159"/>
        <v>#N/A</v>
      </c>
      <c r="OM80" s="169" t="e">
        <f t="shared" si="159"/>
        <v>#N/A</v>
      </c>
      <c r="ON80" s="169" t="e">
        <f t="shared" si="159"/>
        <v>#N/A</v>
      </c>
      <c r="OO80" s="169" t="e">
        <f t="shared" si="159"/>
        <v>#N/A</v>
      </c>
      <c r="OP80" s="169" t="e">
        <f t="shared" si="159"/>
        <v>#N/A</v>
      </c>
      <c r="OQ80" s="169" t="e">
        <f t="shared" si="159"/>
        <v>#N/A</v>
      </c>
      <c r="OR80" s="169" t="e">
        <f t="shared" si="148"/>
        <v>#N/A</v>
      </c>
      <c r="OS80" s="169" t="e">
        <f t="shared" si="148"/>
        <v>#N/A</v>
      </c>
      <c r="OT80" s="169" t="e">
        <f t="shared" si="148"/>
        <v>#N/A</v>
      </c>
      <c r="OU80" s="169" t="e">
        <f t="shared" si="148"/>
        <v>#N/A</v>
      </c>
      <c r="OV80" s="169" t="e">
        <f t="shared" si="148"/>
        <v>#N/A</v>
      </c>
      <c r="OW80" s="169" t="e">
        <f t="shared" si="148"/>
        <v>#N/A</v>
      </c>
      <c r="OX80" s="169" t="e">
        <f t="shared" si="148"/>
        <v>#N/A</v>
      </c>
      <c r="OY80" s="169" t="e">
        <f t="shared" si="148"/>
        <v>#N/A</v>
      </c>
      <c r="OZ80" s="169" t="e">
        <f t="shared" si="148"/>
        <v>#N/A</v>
      </c>
      <c r="PA80" s="169" t="e">
        <f t="shared" si="148"/>
        <v>#N/A</v>
      </c>
      <c r="PB80" s="169" t="e">
        <f t="shared" si="148"/>
        <v>#N/A</v>
      </c>
      <c r="PC80" s="169" t="e">
        <f t="shared" si="148"/>
        <v>#N/A</v>
      </c>
      <c r="PD80" s="169" t="e">
        <f t="shared" si="148"/>
        <v>#N/A</v>
      </c>
      <c r="PE80" s="169" t="e">
        <f t="shared" si="148"/>
        <v>#N/A</v>
      </c>
      <c r="PF80" s="169" t="e">
        <f t="shared" si="148"/>
        <v>#N/A</v>
      </c>
      <c r="PG80" s="169" t="e">
        <f t="shared" si="148"/>
        <v>#N/A</v>
      </c>
      <c r="PH80" s="169" t="e">
        <f t="shared" si="160"/>
        <v>#N/A</v>
      </c>
      <c r="PI80" s="169" t="e">
        <f t="shared" si="160"/>
        <v>#N/A</v>
      </c>
      <c r="PJ80" s="169" t="e">
        <f t="shared" si="160"/>
        <v>#N/A</v>
      </c>
      <c r="PK80" s="169" t="e">
        <f t="shared" si="160"/>
        <v>#N/A</v>
      </c>
      <c r="PL80" s="169" t="e">
        <f t="shared" si="160"/>
        <v>#N/A</v>
      </c>
      <c r="PM80" s="169" t="e">
        <f t="shared" si="160"/>
        <v>#N/A</v>
      </c>
      <c r="PN80" s="169" t="e">
        <f t="shared" si="160"/>
        <v>#N/A</v>
      </c>
      <c r="PO80" s="169" t="e">
        <f t="shared" si="160"/>
        <v>#N/A</v>
      </c>
    </row>
    <row r="81" spans="1:431" hidden="1" x14ac:dyDescent="0.75">
      <c r="A81" s="390"/>
      <c r="B81" s="396" t="str">
        <f>IF($R81="","",ROUND(_xlfn.NORM.INV(ABS(VLOOKUP($T$1,VLookups!$A$43:$B$44,2,FALSE)-B$2),$N81,$R81),0))</f>
        <v/>
      </c>
      <c r="C81" s="403" t="str">
        <f t="shared" si="161"/>
        <v/>
      </c>
      <c r="D81" s="404" t="str">
        <f t="shared" si="162"/>
        <v/>
      </c>
      <c r="E81" s="109"/>
      <c r="F81" s="117"/>
      <c r="G81" s="122" t="str">
        <f t="shared" si="163"/>
        <v/>
      </c>
      <c r="H81" s="95"/>
      <c r="I81" s="122" t="str">
        <f t="shared" si="164"/>
        <v/>
      </c>
      <c r="J81" s="117"/>
      <c r="K81" s="110"/>
      <c r="L81" s="124" t="str">
        <f t="shared" si="149"/>
        <v/>
      </c>
      <c r="M81" s="124" t="str">
        <f t="shared" si="150"/>
        <v/>
      </c>
      <c r="N81" s="73" t="str">
        <f t="shared" si="165"/>
        <v/>
      </c>
      <c r="O81" s="23"/>
      <c r="P81" s="57"/>
      <c r="Q81" s="280"/>
      <c r="R81" s="74" t="str">
        <f>IF(AND(G81&gt;0,H81&gt;0,I81&gt;0),IF(ISBLANK(Q81),IF(ISBLANK(O81),"",(I81-G81)*VLOOKUP(O81,VLookups!$A$4:$B$13,2,FALSE)),Q81),"")</f>
        <v/>
      </c>
      <c r="S81" s="75" t="str">
        <f t="shared" si="151"/>
        <v/>
      </c>
      <c r="T81" s="95"/>
      <c r="U81" s="270" t="str">
        <f>IF(AND(T81&gt;0,H81&gt;0,NOT(R81="")),ABS(VLOOKUP($T$1,VLookups!$A$43:$B$44,2,FALSE)-_xlfn.NORM.DIST(T81,N81,R81,TRUE)),"")</f>
        <v/>
      </c>
      <c r="V81" s="94" t="str">
        <f>IF(AND($G81&gt;0,$H81&gt;0,$I81&gt;0,NOT(ISBLANK($O81))),_xlfn.NORM.INV(ABS(VLOOKUP($T$1,VLookups!$A$43:$B$44,2,FALSE)-V$3),$N81,$R81),"")</f>
        <v/>
      </c>
      <c r="W81" s="93" t="str">
        <f>IF(AND($G81&gt;0,$H81&gt;0,$I81&gt;0,NOT(ISBLANK($O81))),_xlfn.NORM.INV(ABS(VLOOKUP($T$1,VLookups!$A$43:$B$44,2,FALSE)-W$3),$N81,$R81),"")</f>
        <v/>
      </c>
      <c r="X81" s="94" t="str">
        <f>IF(AND($G81&gt;0,$H81&gt;0,$I81&gt;0,NOT(ISBLANK($O81))),_xlfn.NORM.INV(ABS(VLOOKUP($T$1,VLookups!$A$43:$B$44,2,FALSE)-X$3),$N81,$R81),"")</f>
        <v/>
      </c>
      <c r="Y81" s="93" t="str">
        <f>IF(AND($G81&gt;0,$H81&gt;0,$I81&gt;0,NOT(ISBLANK($O81))),_xlfn.NORM.INV(ABS(VLOOKUP($T$1,VLookups!$A$43:$B$44,2,FALSE)-Y$3),$N81,$R81),"")</f>
        <v/>
      </c>
      <c r="Z81" s="94" t="str">
        <f>IF(AND($G81&gt;0,$H81&gt;0,$I81&gt;0,NOT(ISBLANK($O81))),_xlfn.NORM.INV(ABS(VLOOKUP($T$1,VLookups!$A$43:$B$44,2,FALSE)-Z$3),$N81,$R81),"")</f>
        <v/>
      </c>
      <c r="AA81" s="93" t="str">
        <f>IF(AND($G81&gt;0,$H81&gt;0,$I81&gt;0,NOT(ISBLANK($O81))),_xlfn.NORM.INV(ABS(VLOOKUP($T$1,VLookups!$A$43:$B$44,2,FALSE)-AA$3),$N81,$R81),"")</f>
        <v/>
      </c>
      <c r="AB81" s="5"/>
      <c r="AC81" s="168" t="str">
        <f t="shared" si="166"/>
        <v/>
      </c>
      <c r="AD81" s="49" t="str">
        <f t="shared" si="179"/>
        <v/>
      </c>
      <c r="AE81" s="49" t="str">
        <f t="shared" si="179"/>
        <v/>
      </c>
      <c r="AF81" s="49" t="str">
        <f t="shared" si="179"/>
        <v/>
      </c>
      <c r="AG81" s="49" t="str">
        <f t="shared" si="179"/>
        <v/>
      </c>
      <c r="AH81" s="49" t="str">
        <f t="shared" si="179"/>
        <v/>
      </c>
      <c r="AI81" s="49" t="str">
        <f t="shared" si="179"/>
        <v/>
      </c>
      <c r="AJ81" s="49" t="str">
        <f t="shared" si="179"/>
        <v/>
      </c>
      <c r="AK81" s="49" t="str">
        <f t="shared" si="179"/>
        <v/>
      </c>
      <c r="AL81" s="49" t="str">
        <f t="shared" si="179"/>
        <v/>
      </c>
      <c r="AM81" s="49" t="str">
        <f t="shared" si="179"/>
        <v/>
      </c>
      <c r="AN81" s="49" t="str">
        <f t="shared" si="179"/>
        <v/>
      </c>
      <c r="AO81" s="49" t="str">
        <f t="shared" si="179"/>
        <v/>
      </c>
      <c r="AP81" s="49" t="str">
        <f t="shared" si="179"/>
        <v/>
      </c>
      <c r="AQ81" s="49" t="str">
        <f t="shared" si="179"/>
        <v/>
      </c>
      <c r="AR81" s="49" t="str">
        <f t="shared" si="179"/>
        <v/>
      </c>
      <c r="AS81" s="49" t="str">
        <f t="shared" si="179"/>
        <v/>
      </c>
      <c r="AT81" s="49" t="str">
        <f t="shared" si="173"/>
        <v/>
      </c>
      <c r="AU81" s="49" t="str">
        <f t="shared" si="173"/>
        <v/>
      </c>
      <c r="AV81" s="49" t="str">
        <f t="shared" si="173"/>
        <v/>
      </c>
      <c r="AW81" s="49" t="str">
        <f t="shared" si="173"/>
        <v/>
      </c>
      <c r="AX81" s="49" t="str">
        <f t="shared" si="173"/>
        <v/>
      </c>
      <c r="AY81" s="49" t="str">
        <f t="shared" si="173"/>
        <v/>
      </c>
      <c r="AZ81" s="49" t="str">
        <f t="shared" si="173"/>
        <v/>
      </c>
      <c r="BA81" s="49" t="str">
        <f t="shared" si="173"/>
        <v/>
      </c>
      <c r="BB81" s="49" t="str">
        <f t="shared" si="173"/>
        <v/>
      </c>
      <c r="BC81" s="49" t="str">
        <f t="shared" si="173"/>
        <v/>
      </c>
      <c r="BD81" s="49" t="str">
        <f t="shared" si="173"/>
        <v/>
      </c>
      <c r="BE81" s="49" t="str">
        <f t="shared" si="173"/>
        <v/>
      </c>
      <c r="BF81" s="49" t="str">
        <f t="shared" si="173"/>
        <v/>
      </c>
      <c r="BG81" s="49" t="str">
        <f t="shared" si="173"/>
        <v/>
      </c>
      <c r="BH81" s="49" t="str">
        <f t="shared" si="173"/>
        <v/>
      </c>
      <c r="BI81" s="49" t="str">
        <f t="shared" si="174"/>
        <v/>
      </c>
      <c r="BJ81" s="49" t="str">
        <f t="shared" si="174"/>
        <v/>
      </c>
      <c r="BK81" s="49" t="str">
        <f t="shared" si="174"/>
        <v/>
      </c>
      <c r="BL81" s="49" t="str">
        <f t="shared" si="174"/>
        <v/>
      </c>
      <c r="BM81" s="49" t="str">
        <f t="shared" si="174"/>
        <v/>
      </c>
      <c r="BN81" s="49" t="str">
        <f t="shared" si="174"/>
        <v/>
      </c>
      <c r="BO81" s="49" t="str">
        <f t="shared" si="174"/>
        <v/>
      </c>
      <c r="BP81" s="49" t="str">
        <f t="shared" si="174"/>
        <v/>
      </c>
      <c r="BQ81" s="49" t="str">
        <f t="shared" si="174"/>
        <v/>
      </c>
      <c r="BR81" s="49" t="str">
        <f t="shared" si="174"/>
        <v/>
      </c>
      <c r="BS81" s="49" t="str">
        <f t="shared" si="174"/>
        <v/>
      </c>
      <c r="BT81" s="49" t="str">
        <f t="shared" si="174"/>
        <v/>
      </c>
      <c r="BU81" s="49" t="str">
        <f t="shared" si="174"/>
        <v/>
      </c>
      <c r="BV81" s="49" t="str">
        <f t="shared" si="174"/>
        <v/>
      </c>
      <c r="BW81" s="49" t="str">
        <f t="shared" si="174"/>
        <v/>
      </c>
      <c r="BX81" s="49" t="str">
        <f t="shared" si="174"/>
        <v/>
      </c>
      <c r="BY81" s="49" t="str">
        <f t="shared" si="170"/>
        <v/>
      </c>
      <c r="BZ81" s="49" t="str">
        <f t="shared" si="170"/>
        <v/>
      </c>
      <c r="CA81" s="49" t="str">
        <f t="shared" si="170"/>
        <v/>
      </c>
      <c r="CB81" s="49" t="str">
        <f t="shared" si="170"/>
        <v/>
      </c>
      <c r="CC81" s="49" t="str">
        <f t="shared" si="170"/>
        <v/>
      </c>
      <c r="CD81" s="49" t="str">
        <f t="shared" si="170"/>
        <v/>
      </c>
      <c r="CE81" s="49" t="str">
        <f t="shared" si="170"/>
        <v/>
      </c>
      <c r="CF81" s="49" t="str">
        <f t="shared" si="170"/>
        <v/>
      </c>
      <c r="CG81" s="49" t="str">
        <f t="shared" si="170"/>
        <v/>
      </c>
      <c r="CH81" s="49" t="str">
        <f t="shared" si="170"/>
        <v/>
      </c>
      <c r="CI81" s="49" t="str">
        <f t="shared" si="170"/>
        <v/>
      </c>
      <c r="CJ81" s="49" t="str">
        <f t="shared" si="170"/>
        <v/>
      </c>
      <c r="CK81" s="49" t="str">
        <f t="shared" si="170"/>
        <v/>
      </c>
      <c r="CL81" s="49" t="str">
        <f t="shared" si="170"/>
        <v/>
      </c>
      <c r="CM81" s="49" t="str">
        <f t="shared" si="170"/>
        <v/>
      </c>
      <c r="CN81" s="49" t="str">
        <f t="shared" si="175"/>
        <v/>
      </c>
      <c r="CO81" s="49" t="str">
        <f t="shared" si="175"/>
        <v/>
      </c>
      <c r="CP81" s="49" t="str">
        <f t="shared" si="175"/>
        <v/>
      </c>
      <c r="CQ81" s="49" t="str">
        <f t="shared" si="175"/>
        <v/>
      </c>
      <c r="CR81" s="49" t="str">
        <f t="shared" si="175"/>
        <v/>
      </c>
      <c r="CS81" s="49" t="str">
        <f t="shared" si="175"/>
        <v/>
      </c>
      <c r="CT81" s="49" t="str">
        <f t="shared" si="175"/>
        <v/>
      </c>
      <c r="CU81" s="49" t="str">
        <f t="shared" si="175"/>
        <v/>
      </c>
      <c r="CV81" s="49" t="str">
        <f t="shared" si="175"/>
        <v/>
      </c>
      <c r="CW81" s="49" t="str">
        <f t="shared" si="175"/>
        <v/>
      </c>
      <c r="CX81" s="49" t="str">
        <f t="shared" si="175"/>
        <v/>
      </c>
      <c r="CY81" s="49" t="str">
        <f t="shared" si="175"/>
        <v/>
      </c>
      <c r="CZ81" s="49" t="str">
        <f t="shared" si="175"/>
        <v/>
      </c>
      <c r="DA81" s="49" t="str">
        <f t="shared" si="175"/>
        <v/>
      </c>
      <c r="DB81" s="49" t="str">
        <f t="shared" si="175"/>
        <v/>
      </c>
      <c r="DC81" s="49" t="str">
        <f t="shared" si="175"/>
        <v/>
      </c>
      <c r="DD81" s="49" t="str">
        <f t="shared" si="171"/>
        <v/>
      </c>
      <c r="DE81" s="49" t="str">
        <f t="shared" si="171"/>
        <v/>
      </c>
      <c r="DF81" s="49" t="str">
        <f t="shared" si="171"/>
        <v/>
      </c>
      <c r="DG81" s="49" t="str">
        <f t="shared" si="171"/>
        <v/>
      </c>
      <c r="DH81" s="49" t="str">
        <f t="shared" si="171"/>
        <v/>
      </c>
      <c r="DI81" s="49" t="str">
        <f t="shared" si="171"/>
        <v/>
      </c>
      <c r="DJ81" s="49" t="str">
        <f t="shared" si="171"/>
        <v/>
      </c>
      <c r="DK81" s="49" t="str">
        <f t="shared" si="171"/>
        <v/>
      </c>
      <c r="DL81" s="49" t="str">
        <f t="shared" si="171"/>
        <v/>
      </c>
      <c r="DM81" s="49" t="str">
        <f t="shared" si="171"/>
        <v/>
      </c>
      <c r="DN81" s="49" t="str">
        <f t="shared" si="171"/>
        <v/>
      </c>
      <c r="DO81" s="49" t="str">
        <f t="shared" si="171"/>
        <v/>
      </c>
      <c r="DP81" s="49" t="str">
        <f t="shared" si="171"/>
        <v/>
      </c>
      <c r="DQ81" s="49" t="str">
        <f t="shared" si="171"/>
        <v/>
      </c>
      <c r="DR81" s="49" t="str">
        <f t="shared" si="171"/>
        <v/>
      </c>
      <c r="DS81" s="49" t="str">
        <f t="shared" si="176"/>
        <v/>
      </c>
      <c r="DT81" s="49" t="str">
        <f t="shared" si="176"/>
        <v/>
      </c>
      <c r="DU81" s="49" t="str">
        <f t="shared" si="176"/>
        <v/>
      </c>
      <c r="DV81" s="49" t="str">
        <f t="shared" si="176"/>
        <v/>
      </c>
      <c r="DW81" s="49" t="str">
        <f t="shared" si="176"/>
        <v/>
      </c>
      <c r="DX81" s="49" t="str">
        <f t="shared" si="176"/>
        <v/>
      </c>
      <c r="DY81" s="49" t="str">
        <f t="shared" si="176"/>
        <v/>
      </c>
      <c r="DZ81" s="183" t="str">
        <f t="shared" si="167"/>
        <v/>
      </c>
      <c r="EA81" s="49" t="str">
        <f t="shared" si="169"/>
        <v/>
      </c>
      <c r="EB81" s="49" t="str">
        <f t="shared" si="169"/>
        <v/>
      </c>
      <c r="EC81" s="49" t="str">
        <f t="shared" si="169"/>
        <v/>
      </c>
      <c r="ED81" s="49" t="str">
        <f t="shared" si="169"/>
        <v/>
      </c>
      <c r="EE81" s="49" t="str">
        <f t="shared" si="169"/>
        <v/>
      </c>
      <c r="EF81" s="49" t="str">
        <f t="shared" si="169"/>
        <v/>
      </c>
      <c r="EG81" s="49" t="str">
        <f t="shared" si="169"/>
        <v/>
      </c>
      <c r="EH81" s="49" t="str">
        <f t="shared" si="169"/>
        <v/>
      </c>
      <c r="EI81" s="49" t="str">
        <f t="shared" si="169"/>
        <v/>
      </c>
      <c r="EJ81" s="49" t="str">
        <f t="shared" si="169"/>
        <v/>
      </c>
      <c r="EK81" s="49" t="str">
        <f t="shared" si="169"/>
        <v/>
      </c>
      <c r="EL81" s="49" t="str">
        <f t="shared" si="169"/>
        <v/>
      </c>
      <c r="EM81" s="49" t="str">
        <f t="shared" si="169"/>
        <v/>
      </c>
      <c r="EN81" s="49" t="str">
        <f t="shared" si="169"/>
        <v/>
      </c>
      <c r="EO81" s="49" t="str">
        <f t="shared" si="169"/>
        <v/>
      </c>
      <c r="EP81" s="49" t="str">
        <f t="shared" si="168"/>
        <v/>
      </c>
      <c r="EQ81" s="49" t="str">
        <f t="shared" si="168"/>
        <v/>
      </c>
      <c r="ER81" s="49" t="str">
        <f t="shared" si="168"/>
        <v/>
      </c>
      <c r="ES81" s="49" t="str">
        <f t="shared" si="168"/>
        <v/>
      </c>
      <c r="ET81" s="49" t="str">
        <f t="shared" si="177"/>
        <v/>
      </c>
      <c r="EU81" s="49" t="str">
        <f t="shared" si="177"/>
        <v/>
      </c>
      <c r="EV81" s="49" t="str">
        <f t="shared" si="177"/>
        <v/>
      </c>
      <c r="EW81" s="49" t="str">
        <f t="shared" si="177"/>
        <v/>
      </c>
      <c r="EX81" s="49" t="str">
        <f t="shared" si="177"/>
        <v/>
      </c>
      <c r="EY81" s="49" t="str">
        <f t="shared" si="177"/>
        <v/>
      </c>
      <c r="EZ81" s="49" t="str">
        <f t="shared" si="177"/>
        <v/>
      </c>
      <c r="FA81" s="49" t="str">
        <f t="shared" si="177"/>
        <v/>
      </c>
      <c r="FB81" s="49" t="str">
        <f t="shared" si="177"/>
        <v/>
      </c>
      <c r="FC81" s="49" t="str">
        <f t="shared" si="177"/>
        <v/>
      </c>
      <c r="FD81" s="49" t="str">
        <f t="shared" si="177"/>
        <v/>
      </c>
      <c r="FE81" s="49" t="str">
        <f t="shared" si="128"/>
        <v/>
      </c>
      <c r="FF81" s="49" t="str">
        <f t="shared" si="128"/>
        <v/>
      </c>
      <c r="FG81" s="49" t="str">
        <f t="shared" si="128"/>
        <v/>
      </c>
      <c r="FH81" s="49" t="str">
        <f t="shared" si="128"/>
        <v/>
      </c>
      <c r="FI81" s="49" t="str">
        <f t="shared" si="128"/>
        <v/>
      </c>
      <c r="FJ81" s="49" t="str">
        <f t="shared" si="128"/>
        <v/>
      </c>
      <c r="FK81" s="49" t="str">
        <f t="shared" si="128"/>
        <v/>
      </c>
      <c r="FL81" s="49" t="str">
        <f t="shared" si="128"/>
        <v/>
      </c>
      <c r="FM81" s="49" t="str">
        <f t="shared" si="128"/>
        <v/>
      </c>
      <c r="FN81" s="49" t="str">
        <f t="shared" si="128"/>
        <v/>
      </c>
      <c r="FO81" s="49" t="str">
        <f t="shared" si="128"/>
        <v/>
      </c>
      <c r="FP81" s="49" t="str">
        <f t="shared" si="128"/>
        <v/>
      </c>
      <c r="FQ81" s="49" t="str">
        <f t="shared" si="128"/>
        <v/>
      </c>
      <c r="FR81" s="49" t="str">
        <f t="shared" si="128"/>
        <v/>
      </c>
      <c r="FS81" s="49" t="str">
        <f t="shared" si="128"/>
        <v/>
      </c>
      <c r="FT81" s="49" t="str">
        <f t="shared" si="128"/>
        <v/>
      </c>
      <c r="FU81" s="49" t="str">
        <f t="shared" si="178"/>
        <v/>
      </c>
      <c r="FV81" s="49" t="str">
        <f t="shared" si="152"/>
        <v/>
      </c>
      <c r="FW81" s="49" t="str">
        <f t="shared" si="152"/>
        <v/>
      </c>
      <c r="FX81" s="49" t="str">
        <f t="shared" si="152"/>
        <v/>
      </c>
      <c r="FY81" s="49" t="str">
        <f t="shared" si="152"/>
        <v/>
      </c>
      <c r="FZ81" s="49" t="str">
        <f t="shared" si="152"/>
        <v/>
      </c>
      <c r="GA81" s="49" t="str">
        <f t="shared" si="152"/>
        <v/>
      </c>
      <c r="GB81" s="49" t="str">
        <f t="shared" si="152"/>
        <v/>
      </c>
      <c r="GC81" s="49" t="str">
        <f t="shared" si="139"/>
        <v/>
      </c>
      <c r="GD81" s="49" t="str">
        <f t="shared" si="139"/>
        <v/>
      </c>
      <c r="GE81" s="49" t="str">
        <f t="shared" si="139"/>
        <v/>
      </c>
      <c r="GF81" s="49" t="str">
        <f t="shared" si="139"/>
        <v/>
      </c>
      <c r="GG81" s="49" t="str">
        <f t="shared" si="139"/>
        <v/>
      </c>
      <c r="GH81" s="49" t="str">
        <f t="shared" si="139"/>
        <v/>
      </c>
      <c r="GI81" s="49" t="str">
        <f t="shared" si="139"/>
        <v/>
      </c>
      <c r="GJ81" s="49" t="str">
        <f t="shared" si="139"/>
        <v/>
      </c>
      <c r="GK81" s="49" t="str">
        <f t="shared" si="139"/>
        <v/>
      </c>
      <c r="GL81" s="49" t="str">
        <f t="shared" si="139"/>
        <v/>
      </c>
      <c r="GM81" s="49" t="str">
        <f t="shared" si="139"/>
        <v/>
      </c>
      <c r="GN81" s="49" t="str">
        <f t="shared" si="139"/>
        <v/>
      </c>
      <c r="GO81" s="49" t="str">
        <f t="shared" si="139"/>
        <v/>
      </c>
      <c r="GP81" s="49" t="str">
        <f t="shared" si="139"/>
        <v/>
      </c>
      <c r="GQ81" s="49" t="str">
        <f t="shared" si="139"/>
        <v/>
      </c>
      <c r="GR81" s="49" t="str">
        <f t="shared" si="139"/>
        <v/>
      </c>
      <c r="GS81" s="49" t="str">
        <f t="shared" si="140"/>
        <v/>
      </c>
      <c r="GT81" s="49" t="str">
        <f t="shared" si="140"/>
        <v/>
      </c>
      <c r="GU81" s="49" t="str">
        <f t="shared" si="140"/>
        <v/>
      </c>
      <c r="GV81" s="49" t="str">
        <f t="shared" si="140"/>
        <v/>
      </c>
      <c r="GW81" s="49" t="str">
        <f t="shared" si="140"/>
        <v/>
      </c>
      <c r="GX81" s="49" t="str">
        <f t="shared" si="140"/>
        <v/>
      </c>
      <c r="GY81" s="49" t="str">
        <f t="shared" si="140"/>
        <v/>
      </c>
      <c r="GZ81" s="49" t="str">
        <f t="shared" si="140"/>
        <v/>
      </c>
      <c r="HA81" s="49" t="str">
        <f t="shared" si="140"/>
        <v/>
      </c>
      <c r="HB81" s="49" t="str">
        <f t="shared" si="140"/>
        <v/>
      </c>
      <c r="HC81" s="49" t="str">
        <f t="shared" si="140"/>
        <v/>
      </c>
      <c r="HD81" s="49" t="str">
        <f t="shared" si="140"/>
        <v/>
      </c>
      <c r="HE81" s="49" t="str">
        <f t="shared" si="140"/>
        <v/>
      </c>
      <c r="HF81" s="49" t="str">
        <f t="shared" si="140"/>
        <v/>
      </c>
      <c r="HG81" s="49" t="str">
        <f t="shared" si="140"/>
        <v/>
      </c>
      <c r="HH81" s="49" t="str">
        <f t="shared" si="140"/>
        <v/>
      </c>
      <c r="HI81" s="49" t="str">
        <f t="shared" si="141"/>
        <v/>
      </c>
      <c r="HJ81" s="49" t="str">
        <f t="shared" si="141"/>
        <v/>
      </c>
      <c r="HK81" s="49" t="str">
        <f t="shared" si="141"/>
        <v/>
      </c>
      <c r="HL81" s="49" t="str">
        <f t="shared" si="141"/>
        <v/>
      </c>
      <c r="HM81" s="49" t="str">
        <f t="shared" si="111"/>
        <v/>
      </c>
      <c r="HN81" s="49" t="str">
        <f t="shared" si="111"/>
        <v/>
      </c>
      <c r="HO81" s="49" t="str">
        <f t="shared" si="111"/>
        <v/>
      </c>
      <c r="HP81" s="49" t="str">
        <f t="shared" si="77"/>
        <v/>
      </c>
      <c r="HQ81" s="49" t="str">
        <f t="shared" si="77"/>
        <v/>
      </c>
      <c r="HR81" s="49" t="str">
        <f t="shared" si="46"/>
        <v/>
      </c>
      <c r="HS81" s="49" t="str">
        <f t="shared" si="46"/>
        <v/>
      </c>
      <c r="HT81" s="49" t="str">
        <f t="shared" si="46"/>
        <v/>
      </c>
      <c r="HU81" s="49" t="str">
        <f t="shared" si="46"/>
        <v/>
      </c>
      <c r="HV81" s="49" t="str">
        <f t="shared" si="142"/>
        <v/>
      </c>
      <c r="HW81" s="169" t="e">
        <f t="shared" si="181"/>
        <v>#N/A</v>
      </c>
      <c r="HX81" s="169" t="e">
        <f t="shared" si="181"/>
        <v>#N/A</v>
      </c>
      <c r="HY81" s="169" t="e">
        <f t="shared" si="181"/>
        <v>#N/A</v>
      </c>
      <c r="HZ81" s="169" t="e">
        <f t="shared" si="181"/>
        <v>#N/A</v>
      </c>
      <c r="IA81" s="169" t="e">
        <f t="shared" si="180"/>
        <v>#N/A</v>
      </c>
      <c r="IB81" s="169" t="e">
        <f t="shared" si="180"/>
        <v>#N/A</v>
      </c>
      <c r="IC81" s="169" t="e">
        <f t="shared" si="180"/>
        <v>#N/A</v>
      </c>
      <c r="ID81" s="169" t="e">
        <f t="shared" si="180"/>
        <v>#N/A</v>
      </c>
      <c r="IE81" s="169" t="e">
        <f t="shared" si="180"/>
        <v>#N/A</v>
      </c>
      <c r="IF81" s="169" t="e">
        <f t="shared" si="180"/>
        <v>#N/A</v>
      </c>
      <c r="IG81" s="169" t="e">
        <f t="shared" si="180"/>
        <v>#N/A</v>
      </c>
      <c r="IH81" s="169" t="e">
        <f t="shared" si="180"/>
        <v>#N/A</v>
      </c>
      <c r="II81" s="169" t="e">
        <f t="shared" si="180"/>
        <v>#N/A</v>
      </c>
      <c r="IJ81" s="169" t="e">
        <f t="shared" si="180"/>
        <v>#N/A</v>
      </c>
      <c r="IK81" s="169" t="e">
        <f t="shared" si="180"/>
        <v>#N/A</v>
      </c>
      <c r="IL81" s="169" t="e">
        <f t="shared" si="180"/>
        <v>#N/A</v>
      </c>
      <c r="IM81" s="169" t="e">
        <f t="shared" si="180"/>
        <v>#N/A</v>
      </c>
      <c r="IN81" s="169" t="e">
        <f t="shared" si="180"/>
        <v>#N/A</v>
      </c>
      <c r="IO81" s="169" t="e">
        <f t="shared" si="180"/>
        <v>#N/A</v>
      </c>
      <c r="IP81" s="169" t="e">
        <f t="shared" si="143"/>
        <v>#N/A</v>
      </c>
      <c r="IQ81" s="169" t="e">
        <f t="shared" si="143"/>
        <v>#N/A</v>
      </c>
      <c r="IR81" s="169" t="e">
        <f t="shared" si="143"/>
        <v>#N/A</v>
      </c>
      <c r="IS81" s="169" t="e">
        <f t="shared" si="143"/>
        <v>#N/A</v>
      </c>
      <c r="IT81" s="169" t="e">
        <f t="shared" si="143"/>
        <v>#N/A</v>
      </c>
      <c r="IU81" s="169" t="e">
        <f t="shared" si="143"/>
        <v>#N/A</v>
      </c>
      <c r="IV81" s="169" t="e">
        <f t="shared" si="143"/>
        <v>#N/A</v>
      </c>
      <c r="IW81" s="169" t="e">
        <f t="shared" si="143"/>
        <v>#N/A</v>
      </c>
      <c r="IX81" s="169" t="e">
        <f t="shared" si="143"/>
        <v>#N/A</v>
      </c>
      <c r="IY81" s="169" t="e">
        <f t="shared" si="143"/>
        <v>#N/A</v>
      </c>
      <c r="IZ81" s="169" t="e">
        <f t="shared" si="143"/>
        <v>#N/A</v>
      </c>
      <c r="JA81" s="169" t="e">
        <f t="shared" si="143"/>
        <v>#N/A</v>
      </c>
      <c r="JB81" s="169" t="e">
        <f t="shared" si="143"/>
        <v>#N/A</v>
      </c>
      <c r="JC81" s="169" t="e">
        <f t="shared" si="143"/>
        <v>#N/A</v>
      </c>
      <c r="JD81" s="169" t="e">
        <f t="shared" si="143"/>
        <v>#N/A</v>
      </c>
      <c r="JE81" s="169" t="e">
        <f t="shared" si="153"/>
        <v>#N/A</v>
      </c>
      <c r="JF81" s="169" t="e">
        <f t="shared" si="153"/>
        <v>#N/A</v>
      </c>
      <c r="JG81" s="169" t="e">
        <f t="shared" si="153"/>
        <v>#N/A</v>
      </c>
      <c r="JH81" s="169" t="e">
        <f t="shared" si="153"/>
        <v>#N/A</v>
      </c>
      <c r="JI81" s="169" t="e">
        <f t="shared" si="153"/>
        <v>#N/A</v>
      </c>
      <c r="JJ81" s="169" t="e">
        <f t="shared" si="153"/>
        <v>#N/A</v>
      </c>
      <c r="JK81" s="169" t="e">
        <f t="shared" si="153"/>
        <v>#N/A</v>
      </c>
      <c r="JL81" s="169" t="e">
        <f t="shared" si="153"/>
        <v>#N/A</v>
      </c>
      <c r="JM81" s="169" t="e">
        <f t="shared" si="153"/>
        <v>#N/A</v>
      </c>
      <c r="JN81" s="169" t="e">
        <f t="shared" si="153"/>
        <v>#N/A</v>
      </c>
      <c r="JO81" s="169" t="e">
        <f t="shared" si="153"/>
        <v>#N/A</v>
      </c>
      <c r="JP81" s="169" t="e">
        <f t="shared" si="153"/>
        <v>#N/A</v>
      </c>
      <c r="JQ81" s="169" t="e">
        <f t="shared" si="153"/>
        <v>#N/A</v>
      </c>
      <c r="JR81" s="169" t="e">
        <f t="shared" si="153"/>
        <v>#N/A</v>
      </c>
      <c r="JS81" s="169" t="e">
        <f t="shared" si="153"/>
        <v>#N/A</v>
      </c>
      <c r="JT81" s="169" t="e">
        <f t="shared" si="144"/>
        <v>#N/A</v>
      </c>
      <c r="JU81" s="169" t="e">
        <f t="shared" si="144"/>
        <v>#N/A</v>
      </c>
      <c r="JV81" s="169" t="e">
        <f t="shared" si="144"/>
        <v>#N/A</v>
      </c>
      <c r="JW81" s="169" t="e">
        <f t="shared" si="144"/>
        <v>#N/A</v>
      </c>
      <c r="JX81" s="169" t="e">
        <f t="shared" si="144"/>
        <v>#N/A</v>
      </c>
      <c r="JY81" s="169" t="e">
        <f t="shared" si="144"/>
        <v>#N/A</v>
      </c>
      <c r="JZ81" s="169" t="e">
        <f t="shared" si="144"/>
        <v>#N/A</v>
      </c>
      <c r="KA81" s="169" t="e">
        <f t="shared" si="144"/>
        <v>#N/A</v>
      </c>
      <c r="KB81" s="169" t="e">
        <f t="shared" si="144"/>
        <v>#N/A</v>
      </c>
      <c r="KC81" s="169" t="e">
        <f t="shared" si="144"/>
        <v>#N/A</v>
      </c>
      <c r="KD81" s="169" t="e">
        <f t="shared" si="144"/>
        <v>#N/A</v>
      </c>
      <c r="KE81" s="169" t="e">
        <f t="shared" si="144"/>
        <v>#N/A</v>
      </c>
      <c r="KF81" s="169" t="e">
        <f t="shared" si="144"/>
        <v>#N/A</v>
      </c>
      <c r="KG81" s="169" t="e">
        <f t="shared" si="144"/>
        <v>#N/A</v>
      </c>
      <c r="KH81" s="169" t="e">
        <f t="shared" si="144"/>
        <v>#N/A</v>
      </c>
      <c r="KI81" s="169" t="e">
        <f t="shared" si="144"/>
        <v>#N/A</v>
      </c>
      <c r="KJ81" s="169" t="e">
        <f t="shared" si="154"/>
        <v>#N/A</v>
      </c>
      <c r="KK81" s="169" t="e">
        <f t="shared" si="154"/>
        <v>#N/A</v>
      </c>
      <c r="KL81" s="169" t="e">
        <f t="shared" si="154"/>
        <v>#N/A</v>
      </c>
      <c r="KM81" s="169" t="e">
        <f t="shared" si="154"/>
        <v>#N/A</v>
      </c>
      <c r="KN81" s="169" t="e">
        <f t="shared" si="154"/>
        <v>#N/A</v>
      </c>
      <c r="KO81" s="169" t="e">
        <f t="shared" si="154"/>
        <v>#N/A</v>
      </c>
      <c r="KP81" s="169" t="e">
        <f t="shared" si="154"/>
        <v>#N/A</v>
      </c>
      <c r="KQ81" s="169" t="e">
        <f t="shared" si="154"/>
        <v>#N/A</v>
      </c>
      <c r="KR81" s="169" t="e">
        <f t="shared" si="154"/>
        <v>#N/A</v>
      </c>
      <c r="KS81" s="169" t="e">
        <f t="shared" si="154"/>
        <v>#N/A</v>
      </c>
      <c r="KT81" s="169" t="e">
        <f t="shared" si="154"/>
        <v>#N/A</v>
      </c>
      <c r="KU81" s="169" t="e">
        <f t="shared" si="154"/>
        <v>#N/A</v>
      </c>
      <c r="KV81" s="169" t="e">
        <f t="shared" si="154"/>
        <v>#N/A</v>
      </c>
      <c r="KW81" s="169" t="e">
        <f t="shared" si="154"/>
        <v>#N/A</v>
      </c>
      <c r="KX81" s="169" t="e">
        <f t="shared" si="154"/>
        <v>#N/A</v>
      </c>
      <c r="KY81" s="169" t="e">
        <f t="shared" si="154"/>
        <v>#N/A</v>
      </c>
      <c r="KZ81" s="169" t="e">
        <f t="shared" si="145"/>
        <v>#N/A</v>
      </c>
      <c r="LA81" s="169" t="e">
        <f t="shared" si="145"/>
        <v>#N/A</v>
      </c>
      <c r="LB81" s="169" t="e">
        <f t="shared" si="145"/>
        <v>#N/A</v>
      </c>
      <c r="LC81" s="169" t="e">
        <f t="shared" si="145"/>
        <v>#N/A</v>
      </c>
      <c r="LD81" s="169" t="e">
        <f t="shared" si="145"/>
        <v>#N/A</v>
      </c>
      <c r="LE81" s="169" t="e">
        <f t="shared" si="145"/>
        <v>#N/A</v>
      </c>
      <c r="LF81" s="169" t="e">
        <f t="shared" si="145"/>
        <v>#N/A</v>
      </c>
      <c r="LG81" s="169" t="e">
        <f t="shared" si="145"/>
        <v>#N/A</v>
      </c>
      <c r="LH81" s="169" t="e">
        <f t="shared" si="145"/>
        <v>#N/A</v>
      </c>
      <c r="LI81" s="169" t="e">
        <f t="shared" si="145"/>
        <v>#N/A</v>
      </c>
      <c r="LJ81" s="169" t="e">
        <f t="shared" si="145"/>
        <v>#N/A</v>
      </c>
      <c r="LK81" s="169" t="e">
        <f t="shared" si="145"/>
        <v>#N/A</v>
      </c>
      <c r="LL81" s="169" t="e">
        <f t="shared" si="145"/>
        <v>#N/A</v>
      </c>
      <c r="LM81" s="169" t="e">
        <f t="shared" si="145"/>
        <v>#N/A</v>
      </c>
      <c r="LN81" s="169" t="e">
        <f t="shared" si="145"/>
        <v>#N/A</v>
      </c>
      <c r="LO81" s="169" t="e">
        <f t="shared" si="155"/>
        <v>#N/A</v>
      </c>
      <c r="LP81" s="169" t="e">
        <f t="shared" si="155"/>
        <v>#N/A</v>
      </c>
      <c r="LQ81" s="169" t="e">
        <f t="shared" si="156"/>
        <v>#N/A</v>
      </c>
      <c r="LR81" s="169" t="e">
        <f t="shared" si="156"/>
        <v>#N/A</v>
      </c>
      <c r="LS81" s="169" t="e">
        <f t="shared" si="156"/>
        <v>#N/A</v>
      </c>
      <c r="LT81" s="169" t="e">
        <f t="shared" si="156"/>
        <v>#N/A</v>
      </c>
      <c r="LU81" s="169" t="e">
        <f t="shared" si="156"/>
        <v>#N/A</v>
      </c>
      <c r="LV81" s="169" t="e">
        <f t="shared" si="156"/>
        <v>#N/A</v>
      </c>
      <c r="LW81" s="169" t="e">
        <f t="shared" si="156"/>
        <v>#N/A</v>
      </c>
      <c r="LX81" s="169" t="e">
        <f t="shared" si="156"/>
        <v>#N/A</v>
      </c>
      <c r="LY81" s="169" t="e">
        <f t="shared" si="156"/>
        <v>#N/A</v>
      </c>
      <c r="LZ81" s="169" t="e">
        <f t="shared" si="156"/>
        <v>#N/A</v>
      </c>
      <c r="MA81" s="169" t="e">
        <f t="shared" si="156"/>
        <v>#N/A</v>
      </c>
      <c r="MB81" s="169" t="e">
        <f t="shared" si="156"/>
        <v>#N/A</v>
      </c>
      <c r="MC81" s="169" t="e">
        <f t="shared" si="156"/>
        <v>#N/A</v>
      </c>
      <c r="MD81" s="169" t="e">
        <f t="shared" si="156"/>
        <v>#N/A</v>
      </c>
      <c r="ME81" s="169" t="e">
        <f t="shared" si="156"/>
        <v>#N/A</v>
      </c>
      <c r="MF81" s="169" t="e">
        <f t="shared" si="146"/>
        <v>#N/A</v>
      </c>
      <c r="MG81" s="169" t="e">
        <f t="shared" si="146"/>
        <v>#N/A</v>
      </c>
      <c r="MH81" s="169" t="e">
        <f t="shared" si="146"/>
        <v>#N/A</v>
      </c>
      <c r="MI81" s="169" t="e">
        <f t="shared" si="146"/>
        <v>#N/A</v>
      </c>
      <c r="MJ81" s="169" t="e">
        <f t="shared" si="146"/>
        <v>#N/A</v>
      </c>
      <c r="MK81" s="169" t="e">
        <f t="shared" si="146"/>
        <v>#N/A</v>
      </c>
      <c r="ML81" s="169" t="e">
        <f t="shared" si="146"/>
        <v>#N/A</v>
      </c>
      <c r="MM81" s="169" t="e">
        <f t="shared" si="146"/>
        <v>#N/A</v>
      </c>
      <c r="MN81" s="169" t="e">
        <f t="shared" si="146"/>
        <v>#N/A</v>
      </c>
      <c r="MO81" s="169" t="e">
        <f t="shared" si="146"/>
        <v>#N/A</v>
      </c>
      <c r="MP81" s="169" t="e">
        <f t="shared" si="146"/>
        <v>#N/A</v>
      </c>
      <c r="MQ81" s="169" t="e">
        <f t="shared" si="146"/>
        <v>#N/A</v>
      </c>
      <c r="MR81" s="169" t="e">
        <f t="shared" si="146"/>
        <v>#N/A</v>
      </c>
      <c r="MS81" s="169" t="e">
        <f t="shared" si="146"/>
        <v>#N/A</v>
      </c>
      <c r="MT81" s="169" t="e">
        <f t="shared" si="146"/>
        <v>#N/A</v>
      </c>
      <c r="MU81" s="169" t="e">
        <f t="shared" si="146"/>
        <v>#N/A</v>
      </c>
      <c r="MV81" s="169" t="e">
        <f t="shared" si="157"/>
        <v>#N/A</v>
      </c>
      <c r="MW81" s="169" t="e">
        <f t="shared" si="157"/>
        <v>#N/A</v>
      </c>
      <c r="MX81" s="169" t="e">
        <f t="shared" si="157"/>
        <v>#N/A</v>
      </c>
      <c r="MY81" s="169" t="e">
        <f t="shared" si="157"/>
        <v>#N/A</v>
      </c>
      <c r="MZ81" s="169" t="e">
        <f t="shared" si="157"/>
        <v>#N/A</v>
      </c>
      <c r="NA81" s="169" t="e">
        <f t="shared" si="157"/>
        <v>#N/A</v>
      </c>
      <c r="NB81" s="169" t="e">
        <f t="shared" si="157"/>
        <v>#N/A</v>
      </c>
      <c r="NC81" s="169" t="e">
        <f t="shared" si="157"/>
        <v>#N/A</v>
      </c>
      <c r="ND81" s="169" t="e">
        <f t="shared" si="157"/>
        <v>#N/A</v>
      </c>
      <c r="NE81" s="169" t="e">
        <f t="shared" si="157"/>
        <v>#N/A</v>
      </c>
      <c r="NF81" s="169" t="e">
        <f t="shared" si="157"/>
        <v>#N/A</v>
      </c>
      <c r="NG81" s="169" t="e">
        <f t="shared" si="157"/>
        <v>#N/A</v>
      </c>
      <c r="NH81" s="169" t="e">
        <f t="shared" si="157"/>
        <v>#N/A</v>
      </c>
      <c r="NI81" s="169" t="e">
        <f t="shared" si="157"/>
        <v>#N/A</v>
      </c>
      <c r="NJ81" s="169" t="e">
        <f t="shared" si="157"/>
        <v>#N/A</v>
      </c>
      <c r="NK81" s="169" t="e">
        <f t="shared" si="157"/>
        <v>#N/A</v>
      </c>
      <c r="NL81" s="169" t="e">
        <f t="shared" si="147"/>
        <v>#N/A</v>
      </c>
      <c r="NM81" s="169" t="e">
        <f t="shared" si="147"/>
        <v>#N/A</v>
      </c>
      <c r="NN81" s="169" t="e">
        <f t="shared" si="147"/>
        <v>#N/A</v>
      </c>
      <c r="NO81" s="169" t="e">
        <f t="shared" si="147"/>
        <v>#N/A</v>
      </c>
      <c r="NP81" s="169" t="e">
        <f t="shared" si="147"/>
        <v>#N/A</v>
      </c>
      <c r="NQ81" s="169" t="e">
        <f t="shared" si="147"/>
        <v>#N/A</v>
      </c>
      <c r="NR81" s="169" t="e">
        <f t="shared" si="147"/>
        <v>#N/A</v>
      </c>
      <c r="NS81" s="169" t="e">
        <f t="shared" si="147"/>
        <v>#N/A</v>
      </c>
      <c r="NT81" s="169" t="e">
        <f t="shared" si="147"/>
        <v>#N/A</v>
      </c>
      <c r="NU81" s="169" t="e">
        <f t="shared" si="147"/>
        <v>#N/A</v>
      </c>
      <c r="NV81" s="169" t="e">
        <f t="shared" si="147"/>
        <v>#N/A</v>
      </c>
      <c r="NW81" s="169" t="e">
        <f t="shared" si="147"/>
        <v>#N/A</v>
      </c>
      <c r="NX81" s="169" t="e">
        <f t="shared" si="147"/>
        <v>#N/A</v>
      </c>
      <c r="NY81" s="169" t="e">
        <f t="shared" si="147"/>
        <v>#N/A</v>
      </c>
      <c r="NZ81" s="169" t="e">
        <f t="shared" si="147"/>
        <v>#N/A</v>
      </c>
      <c r="OA81" s="169" t="e">
        <f t="shared" si="158"/>
        <v>#N/A</v>
      </c>
      <c r="OB81" s="169" t="e">
        <f t="shared" si="158"/>
        <v>#N/A</v>
      </c>
      <c r="OC81" s="169" t="e">
        <f t="shared" si="159"/>
        <v>#N/A</v>
      </c>
      <c r="OD81" s="169" t="e">
        <f t="shared" si="159"/>
        <v>#N/A</v>
      </c>
      <c r="OE81" s="169" t="e">
        <f t="shared" si="159"/>
        <v>#N/A</v>
      </c>
      <c r="OF81" s="169" t="e">
        <f t="shared" si="159"/>
        <v>#N/A</v>
      </c>
      <c r="OG81" s="169" t="e">
        <f t="shared" si="159"/>
        <v>#N/A</v>
      </c>
      <c r="OH81" s="169" t="e">
        <f t="shared" si="159"/>
        <v>#N/A</v>
      </c>
      <c r="OI81" s="169" t="e">
        <f t="shared" si="159"/>
        <v>#N/A</v>
      </c>
      <c r="OJ81" s="169" t="e">
        <f t="shared" si="159"/>
        <v>#N/A</v>
      </c>
      <c r="OK81" s="169" t="e">
        <f t="shared" si="159"/>
        <v>#N/A</v>
      </c>
      <c r="OL81" s="169" t="e">
        <f t="shared" si="159"/>
        <v>#N/A</v>
      </c>
      <c r="OM81" s="169" t="e">
        <f t="shared" si="159"/>
        <v>#N/A</v>
      </c>
      <c r="ON81" s="169" t="e">
        <f t="shared" si="159"/>
        <v>#N/A</v>
      </c>
      <c r="OO81" s="169" t="e">
        <f t="shared" si="159"/>
        <v>#N/A</v>
      </c>
      <c r="OP81" s="169" t="e">
        <f t="shared" si="159"/>
        <v>#N/A</v>
      </c>
      <c r="OQ81" s="169" t="e">
        <f t="shared" si="159"/>
        <v>#N/A</v>
      </c>
      <c r="OR81" s="169" t="e">
        <f t="shared" si="148"/>
        <v>#N/A</v>
      </c>
      <c r="OS81" s="169" t="e">
        <f t="shared" si="148"/>
        <v>#N/A</v>
      </c>
      <c r="OT81" s="169" t="e">
        <f t="shared" si="148"/>
        <v>#N/A</v>
      </c>
      <c r="OU81" s="169" t="e">
        <f t="shared" si="148"/>
        <v>#N/A</v>
      </c>
      <c r="OV81" s="169" t="e">
        <f t="shared" si="148"/>
        <v>#N/A</v>
      </c>
      <c r="OW81" s="169" t="e">
        <f t="shared" si="148"/>
        <v>#N/A</v>
      </c>
      <c r="OX81" s="169" t="e">
        <f t="shared" si="148"/>
        <v>#N/A</v>
      </c>
      <c r="OY81" s="169" t="e">
        <f t="shared" si="148"/>
        <v>#N/A</v>
      </c>
      <c r="OZ81" s="169" t="e">
        <f t="shared" si="148"/>
        <v>#N/A</v>
      </c>
      <c r="PA81" s="169" t="e">
        <f t="shared" si="148"/>
        <v>#N/A</v>
      </c>
      <c r="PB81" s="169" t="e">
        <f t="shared" si="148"/>
        <v>#N/A</v>
      </c>
      <c r="PC81" s="169" t="e">
        <f t="shared" si="148"/>
        <v>#N/A</v>
      </c>
      <c r="PD81" s="169" t="e">
        <f t="shared" si="148"/>
        <v>#N/A</v>
      </c>
      <c r="PE81" s="169" t="e">
        <f t="shared" si="148"/>
        <v>#N/A</v>
      </c>
      <c r="PF81" s="169" t="e">
        <f t="shared" si="148"/>
        <v>#N/A</v>
      </c>
      <c r="PG81" s="169" t="e">
        <f t="shared" si="148"/>
        <v>#N/A</v>
      </c>
      <c r="PH81" s="169" t="e">
        <f t="shared" si="160"/>
        <v>#N/A</v>
      </c>
      <c r="PI81" s="169" t="e">
        <f t="shared" si="160"/>
        <v>#N/A</v>
      </c>
      <c r="PJ81" s="169" t="e">
        <f t="shared" si="160"/>
        <v>#N/A</v>
      </c>
      <c r="PK81" s="169" t="e">
        <f t="shared" si="160"/>
        <v>#N/A</v>
      </c>
      <c r="PL81" s="169" t="e">
        <f t="shared" si="160"/>
        <v>#N/A</v>
      </c>
      <c r="PM81" s="169" t="e">
        <f t="shared" si="160"/>
        <v>#N/A</v>
      </c>
      <c r="PN81" s="169" t="e">
        <f t="shared" si="160"/>
        <v>#N/A</v>
      </c>
      <c r="PO81" s="169" t="e">
        <f t="shared" si="160"/>
        <v>#N/A</v>
      </c>
    </row>
    <row r="82" spans="1:431" hidden="1" x14ac:dyDescent="0.75">
      <c r="A82" s="390"/>
      <c r="B82" s="396" t="str">
        <f>IF($R82="","",ROUND(_xlfn.NORM.INV(ABS(VLOOKUP($T$1,VLookups!$A$43:$B$44,2,FALSE)-B$2),$N82,$R82),0))</f>
        <v/>
      </c>
      <c r="C82" s="403" t="str">
        <f t="shared" si="161"/>
        <v/>
      </c>
      <c r="D82" s="404" t="str">
        <f t="shared" si="162"/>
        <v/>
      </c>
      <c r="E82" s="109"/>
      <c r="F82" s="117"/>
      <c r="G82" s="122" t="str">
        <f t="shared" si="163"/>
        <v/>
      </c>
      <c r="H82" s="95"/>
      <c r="I82" s="122" t="str">
        <f t="shared" si="164"/>
        <v/>
      </c>
      <c r="J82" s="117"/>
      <c r="K82" s="110"/>
      <c r="L82" s="124" t="str">
        <f t="shared" si="149"/>
        <v/>
      </c>
      <c r="M82" s="124" t="str">
        <f t="shared" si="150"/>
        <v/>
      </c>
      <c r="N82" s="73" t="str">
        <f t="shared" si="165"/>
        <v/>
      </c>
      <c r="O82" s="23"/>
      <c r="P82" s="57"/>
      <c r="Q82" s="280"/>
      <c r="R82" s="74" t="str">
        <f>IF(AND(G82&gt;0,H82&gt;0,I82&gt;0),IF(ISBLANK(Q82),IF(ISBLANK(O82),"",(I82-G82)*VLOOKUP(O82,VLookups!$A$4:$B$13,2,FALSE)),Q82),"")</f>
        <v/>
      </c>
      <c r="S82" s="75" t="str">
        <f t="shared" si="151"/>
        <v/>
      </c>
      <c r="T82" s="95"/>
      <c r="U82" s="270" t="str">
        <f>IF(AND(T82&gt;0,H82&gt;0,NOT(R82="")),ABS(VLOOKUP($T$1,VLookups!$A$43:$B$44,2,FALSE)-_xlfn.NORM.DIST(T82,N82,R82,TRUE)),"")</f>
        <v/>
      </c>
      <c r="V82" s="94" t="str">
        <f>IF(AND($G82&gt;0,$H82&gt;0,$I82&gt;0,NOT(ISBLANK($O82))),_xlfn.NORM.INV(ABS(VLOOKUP($T$1,VLookups!$A$43:$B$44,2,FALSE)-V$3),$N82,$R82),"")</f>
        <v/>
      </c>
      <c r="W82" s="93" t="str">
        <f>IF(AND($G82&gt;0,$H82&gt;0,$I82&gt;0,NOT(ISBLANK($O82))),_xlfn.NORM.INV(ABS(VLOOKUP($T$1,VLookups!$A$43:$B$44,2,FALSE)-W$3),$N82,$R82),"")</f>
        <v/>
      </c>
      <c r="X82" s="94" t="str">
        <f>IF(AND($G82&gt;0,$H82&gt;0,$I82&gt;0,NOT(ISBLANK($O82))),_xlfn.NORM.INV(ABS(VLOOKUP($T$1,VLookups!$A$43:$B$44,2,FALSE)-X$3),$N82,$R82),"")</f>
        <v/>
      </c>
      <c r="Y82" s="93" t="str">
        <f>IF(AND($G82&gt;0,$H82&gt;0,$I82&gt;0,NOT(ISBLANK($O82))),_xlfn.NORM.INV(ABS(VLOOKUP($T$1,VLookups!$A$43:$B$44,2,FALSE)-Y$3),$N82,$R82),"")</f>
        <v/>
      </c>
      <c r="Z82" s="94" t="str">
        <f>IF(AND($G82&gt;0,$H82&gt;0,$I82&gt;0,NOT(ISBLANK($O82))),_xlfn.NORM.INV(ABS(VLOOKUP($T$1,VLookups!$A$43:$B$44,2,FALSE)-Z$3),$N82,$R82),"")</f>
        <v/>
      </c>
      <c r="AA82" s="93" t="str">
        <f>IF(AND($G82&gt;0,$H82&gt;0,$I82&gt;0,NOT(ISBLANK($O82))),_xlfn.NORM.INV(ABS(VLOOKUP($T$1,VLookups!$A$43:$B$44,2,FALSE)-AA$3),$N82,$R82),"")</f>
        <v/>
      </c>
      <c r="AB82" s="5"/>
      <c r="AC82" s="168" t="str">
        <f t="shared" si="166"/>
        <v/>
      </c>
      <c r="AD82" s="49" t="str">
        <f t="shared" si="179"/>
        <v/>
      </c>
      <c r="AE82" s="49" t="str">
        <f t="shared" si="179"/>
        <v/>
      </c>
      <c r="AF82" s="49" t="str">
        <f t="shared" si="179"/>
        <v/>
      </c>
      <c r="AG82" s="49" t="str">
        <f t="shared" si="179"/>
        <v/>
      </c>
      <c r="AH82" s="49" t="str">
        <f t="shared" si="179"/>
        <v/>
      </c>
      <c r="AI82" s="49" t="str">
        <f t="shared" si="179"/>
        <v/>
      </c>
      <c r="AJ82" s="49" t="str">
        <f t="shared" si="179"/>
        <v/>
      </c>
      <c r="AK82" s="49" t="str">
        <f t="shared" si="179"/>
        <v/>
      </c>
      <c r="AL82" s="49" t="str">
        <f t="shared" si="179"/>
        <v/>
      </c>
      <c r="AM82" s="49" t="str">
        <f t="shared" si="179"/>
        <v/>
      </c>
      <c r="AN82" s="49" t="str">
        <f t="shared" si="179"/>
        <v/>
      </c>
      <c r="AO82" s="49" t="str">
        <f t="shared" si="179"/>
        <v/>
      </c>
      <c r="AP82" s="49" t="str">
        <f t="shared" si="179"/>
        <v/>
      </c>
      <c r="AQ82" s="49" t="str">
        <f t="shared" si="179"/>
        <v/>
      </c>
      <c r="AR82" s="49" t="str">
        <f t="shared" si="179"/>
        <v/>
      </c>
      <c r="AS82" s="49" t="str">
        <f t="shared" si="179"/>
        <v/>
      </c>
      <c r="AT82" s="49" t="str">
        <f t="shared" si="173"/>
        <v/>
      </c>
      <c r="AU82" s="49" t="str">
        <f t="shared" si="173"/>
        <v/>
      </c>
      <c r="AV82" s="49" t="str">
        <f t="shared" si="173"/>
        <v/>
      </c>
      <c r="AW82" s="49" t="str">
        <f t="shared" si="173"/>
        <v/>
      </c>
      <c r="AX82" s="49" t="str">
        <f t="shared" si="173"/>
        <v/>
      </c>
      <c r="AY82" s="49" t="str">
        <f t="shared" si="173"/>
        <v/>
      </c>
      <c r="AZ82" s="49" t="str">
        <f t="shared" si="173"/>
        <v/>
      </c>
      <c r="BA82" s="49" t="str">
        <f t="shared" si="173"/>
        <v/>
      </c>
      <c r="BB82" s="49" t="str">
        <f t="shared" si="173"/>
        <v/>
      </c>
      <c r="BC82" s="49" t="str">
        <f t="shared" si="173"/>
        <v/>
      </c>
      <c r="BD82" s="49" t="str">
        <f t="shared" si="173"/>
        <v/>
      </c>
      <c r="BE82" s="49" t="str">
        <f t="shared" si="173"/>
        <v/>
      </c>
      <c r="BF82" s="49" t="str">
        <f t="shared" si="173"/>
        <v/>
      </c>
      <c r="BG82" s="49" t="str">
        <f t="shared" si="173"/>
        <v/>
      </c>
      <c r="BH82" s="49" t="str">
        <f t="shared" si="173"/>
        <v/>
      </c>
      <c r="BI82" s="49" t="str">
        <f t="shared" si="174"/>
        <v/>
      </c>
      <c r="BJ82" s="49" t="str">
        <f t="shared" si="174"/>
        <v/>
      </c>
      <c r="BK82" s="49" t="str">
        <f t="shared" si="174"/>
        <v/>
      </c>
      <c r="BL82" s="49" t="str">
        <f t="shared" si="174"/>
        <v/>
      </c>
      <c r="BM82" s="49" t="str">
        <f t="shared" si="174"/>
        <v/>
      </c>
      <c r="BN82" s="49" t="str">
        <f t="shared" si="174"/>
        <v/>
      </c>
      <c r="BO82" s="49" t="str">
        <f t="shared" si="174"/>
        <v/>
      </c>
      <c r="BP82" s="49" t="str">
        <f t="shared" si="174"/>
        <v/>
      </c>
      <c r="BQ82" s="49" t="str">
        <f t="shared" si="174"/>
        <v/>
      </c>
      <c r="BR82" s="49" t="str">
        <f t="shared" si="174"/>
        <v/>
      </c>
      <c r="BS82" s="49" t="str">
        <f t="shared" si="174"/>
        <v/>
      </c>
      <c r="BT82" s="49" t="str">
        <f t="shared" si="174"/>
        <v/>
      </c>
      <c r="BU82" s="49" t="str">
        <f t="shared" si="174"/>
        <v/>
      </c>
      <c r="BV82" s="49" t="str">
        <f t="shared" si="174"/>
        <v/>
      </c>
      <c r="BW82" s="49" t="str">
        <f t="shared" si="174"/>
        <v/>
      </c>
      <c r="BX82" s="49" t="str">
        <f t="shared" si="174"/>
        <v/>
      </c>
      <c r="BY82" s="49" t="str">
        <f t="shared" si="170"/>
        <v/>
      </c>
      <c r="BZ82" s="49" t="str">
        <f t="shared" si="170"/>
        <v/>
      </c>
      <c r="CA82" s="49" t="str">
        <f t="shared" si="170"/>
        <v/>
      </c>
      <c r="CB82" s="49" t="str">
        <f t="shared" si="170"/>
        <v/>
      </c>
      <c r="CC82" s="49" t="str">
        <f t="shared" si="170"/>
        <v/>
      </c>
      <c r="CD82" s="49" t="str">
        <f t="shared" si="170"/>
        <v/>
      </c>
      <c r="CE82" s="49" t="str">
        <f t="shared" si="170"/>
        <v/>
      </c>
      <c r="CF82" s="49" t="str">
        <f t="shared" si="170"/>
        <v/>
      </c>
      <c r="CG82" s="49" t="str">
        <f t="shared" si="170"/>
        <v/>
      </c>
      <c r="CH82" s="49" t="str">
        <f t="shared" si="170"/>
        <v/>
      </c>
      <c r="CI82" s="49" t="str">
        <f t="shared" si="170"/>
        <v/>
      </c>
      <c r="CJ82" s="49" t="str">
        <f t="shared" si="170"/>
        <v/>
      </c>
      <c r="CK82" s="49" t="str">
        <f t="shared" si="170"/>
        <v/>
      </c>
      <c r="CL82" s="49" t="str">
        <f t="shared" si="170"/>
        <v/>
      </c>
      <c r="CM82" s="49" t="str">
        <f t="shared" si="170"/>
        <v/>
      </c>
      <c r="CN82" s="49" t="str">
        <f t="shared" si="175"/>
        <v/>
      </c>
      <c r="CO82" s="49" t="str">
        <f t="shared" si="175"/>
        <v/>
      </c>
      <c r="CP82" s="49" t="str">
        <f t="shared" si="175"/>
        <v/>
      </c>
      <c r="CQ82" s="49" t="str">
        <f t="shared" si="175"/>
        <v/>
      </c>
      <c r="CR82" s="49" t="str">
        <f t="shared" si="175"/>
        <v/>
      </c>
      <c r="CS82" s="49" t="str">
        <f t="shared" si="175"/>
        <v/>
      </c>
      <c r="CT82" s="49" t="str">
        <f t="shared" si="175"/>
        <v/>
      </c>
      <c r="CU82" s="49" t="str">
        <f t="shared" si="175"/>
        <v/>
      </c>
      <c r="CV82" s="49" t="str">
        <f t="shared" si="175"/>
        <v/>
      </c>
      <c r="CW82" s="49" t="str">
        <f t="shared" si="175"/>
        <v/>
      </c>
      <c r="CX82" s="49" t="str">
        <f t="shared" si="175"/>
        <v/>
      </c>
      <c r="CY82" s="49" t="str">
        <f t="shared" si="175"/>
        <v/>
      </c>
      <c r="CZ82" s="49" t="str">
        <f t="shared" si="175"/>
        <v/>
      </c>
      <c r="DA82" s="49" t="str">
        <f t="shared" si="175"/>
        <v/>
      </c>
      <c r="DB82" s="49" t="str">
        <f t="shared" si="175"/>
        <v/>
      </c>
      <c r="DC82" s="49" t="str">
        <f t="shared" si="175"/>
        <v/>
      </c>
      <c r="DD82" s="49" t="str">
        <f t="shared" si="171"/>
        <v/>
      </c>
      <c r="DE82" s="49" t="str">
        <f t="shared" si="171"/>
        <v/>
      </c>
      <c r="DF82" s="49" t="str">
        <f t="shared" si="171"/>
        <v/>
      </c>
      <c r="DG82" s="49" t="str">
        <f t="shared" si="171"/>
        <v/>
      </c>
      <c r="DH82" s="49" t="str">
        <f t="shared" si="171"/>
        <v/>
      </c>
      <c r="DI82" s="49" t="str">
        <f t="shared" si="171"/>
        <v/>
      </c>
      <c r="DJ82" s="49" t="str">
        <f t="shared" si="171"/>
        <v/>
      </c>
      <c r="DK82" s="49" t="str">
        <f t="shared" si="171"/>
        <v/>
      </c>
      <c r="DL82" s="49" t="str">
        <f t="shared" si="171"/>
        <v/>
      </c>
      <c r="DM82" s="49" t="str">
        <f t="shared" si="171"/>
        <v/>
      </c>
      <c r="DN82" s="49" t="str">
        <f t="shared" si="171"/>
        <v/>
      </c>
      <c r="DO82" s="49" t="str">
        <f t="shared" si="171"/>
        <v/>
      </c>
      <c r="DP82" s="49" t="str">
        <f t="shared" si="171"/>
        <v/>
      </c>
      <c r="DQ82" s="49" t="str">
        <f t="shared" si="171"/>
        <v/>
      </c>
      <c r="DR82" s="49" t="str">
        <f t="shared" si="171"/>
        <v/>
      </c>
      <c r="DS82" s="49" t="str">
        <f t="shared" si="176"/>
        <v/>
      </c>
      <c r="DT82" s="49" t="str">
        <f t="shared" si="176"/>
        <v/>
      </c>
      <c r="DU82" s="49" t="str">
        <f t="shared" si="176"/>
        <v/>
      </c>
      <c r="DV82" s="49" t="str">
        <f t="shared" si="176"/>
        <v/>
      </c>
      <c r="DW82" s="49" t="str">
        <f t="shared" si="176"/>
        <v/>
      </c>
      <c r="DX82" s="49" t="str">
        <f t="shared" si="176"/>
        <v/>
      </c>
      <c r="DY82" s="49" t="str">
        <f t="shared" si="176"/>
        <v/>
      </c>
      <c r="DZ82" s="183" t="str">
        <f t="shared" si="167"/>
        <v/>
      </c>
      <c r="EA82" s="49" t="str">
        <f t="shared" si="169"/>
        <v/>
      </c>
      <c r="EB82" s="49" t="str">
        <f t="shared" si="169"/>
        <v/>
      </c>
      <c r="EC82" s="49" t="str">
        <f t="shared" si="169"/>
        <v/>
      </c>
      <c r="ED82" s="49" t="str">
        <f t="shared" si="169"/>
        <v/>
      </c>
      <c r="EE82" s="49" t="str">
        <f t="shared" si="169"/>
        <v/>
      </c>
      <c r="EF82" s="49" t="str">
        <f t="shared" si="169"/>
        <v/>
      </c>
      <c r="EG82" s="49" t="str">
        <f t="shared" si="169"/>
        <v/>
      </c>
      <c r="EH82" s="49" t="str">
        <f t="shared" si="169"/>
        <v/>
      </c>
      <c r="EI82" s="49" t="str">
        <f t="shared" si="169"/>
        <v/>
      </c>
      <c r="EJ82" s="49" t="str">
        <f t="shared" si="169"/>
        <v/>
      </c>
      <c r="EK82" s="49" t="str">
        <f t="shared" si="169"/>
        <v/>
      </c>
      <c r="EL82" s="49" t="str">
        <f t="shared" si="169"/>
        <v/>
      </c>
      <c r="EM82" s="49" t="str">
        <f t="shared" si="169"/>
        <v/>
      </c>
      <c r="EN82" s="49" t="str">
        <f t="shared" si="169"/>
        <v/>
      </c>
      <c r="EO82" s="49" t="str">
        <f t="shared" si="169"/>
        <v/>
      </c>
      <c r="EP82" s="49" t="str">
        <f t="shared" si="168"/>
        <v/>
      </c>
      <c r="EQ82" s="49" t="str">
        <f t="shared" si="168"/>
        <v/>
      </c>
      <c r="ER82" s="49" t="str">
        <f t="shared" si="168"/>
        <v/>
      </c>
      <c r="ES82" s="49" t="str">
        <f t="shared" si="168"/>
        <v/>
      </c>
      <c r="ET82" s="49" t="str">
        <f t="shared" si="177"/>
        <v/>
      </c>
      <c r="EU82" s="49" t="str">
        <f t="shared" si="177"/>
        <v/>
      </c>
      <c r="EV82" s="49" t="str">
        <f t="shared" si="177"/>
        <v/>
      </c>
      <c r="EW82" s="49" t="str">
        <f t="shared" si="177"/>
        <v/>
      </c>
      <c r="EX82" s="49" t="str">
        <f t="shared" si="177"/>
        <v/>
      </c>
      <c r="EY82" s="49" t="str">
        <f t="shared" si="177"/>
        <v/>
      </c>
      <c r="EZ82" s="49" t="str">
        <f t="shared" si="177"/>
        <v/>
      </c>
      <c r="FA82" s="49" t="str">
        <f t="shared" si="177"/>
        <v/>
      </c>
      <c r="FB82" s="49" t="str">
        <f t="shared" si="177"/>
        <v/>
      </c>
      <c r="FC82" s="49" t="str">
        <f t="shared" si="177"/>
        <v/>
      </c>
      <c r="FD82" s="49" t="str">
        <f t="shared" si="177"/>
        <v/>
      </c>
      <c r="FE82" s="49" t="str">
        <f t="shared" si="128"/>
        <v/>
      </c>
      <c r="FF82" s="49" t="str">
        <f t="shared" si="128"/>
        <v/>
      </c>
      <c r="FG82" s="49" t="str">
        <f t="shared" si="128"/>
        <v/>
      </c>
      <c r="FH82" s="49" t="str">
        <f t="shared" si="128"/>
        <v/>
      </c>
      <c r="FI82" s="49" t="str">
        <f t="shared" si="128"/>
        <v/>
      </c>
      <c r="FJ82" s="49" t="str">
        <f t="shared" si="128"/>
        <v/>
      </c>
      <c r="FK82" s="49" t="str">
        <f t="shared" si="128"/>
        <v/>
      </c>
      <c r="FL82" s="49" t="str">
        <f t="shared" si="128"/>
        <v/>
      </c>
      <c r="FM82" s="49" t="str">
        <f t="shared" si="128"/>
        <v/>
      </c>
      <c r="FN82" s="49" t="str">
        <f t="shared" si="128"/>
        <v/>
      </c>
      <c r="FO82" s="49" t="str">
        <f t="shared" si="128"/>
        <v/>
      </c>
      <c r="FP82" s="49" t="str">
        <f t="shared" si="128"/>
        <v/>
      </c>
      <c r="FQ82" s="49" t="str">
        <f t="shared" si="128"/>
        <v/>
      </c>
      <c r="FR82" s="49" t="str">
        <f t="shared" si="128"/>
        <v/>
      </c>
      <c r="FS82" s="49" t="str">
        <f t="shared" si="128"/>
        <v/>
      </c>
      <c r="FT82" s="49" t="str">
        <f t="shared" si="128"/>
        <v/>
      </c>
      <c r="FU82" s="49" t="str">
        <f t="shared" si="178"/>
        <v/>
      </c>
      <c r="FV82" s="49" t="str">
        <f t="shared" si="152"/>
        <v/>
      </c>
      <c r="FW82" s="49" t="str">
        <f t="shared" si="152"/>
        <v/>
      </c>
      <c r="FX82" s="49" t="str">
        <f t="shared" si="152"/>
        <v/>
      </c>
      <c r="FY82" s="49" t="str">
        <f t="shared" si="152"/>
        <v/>
      </c>
      <c r="FZ82" s="49" t="str">
        <f t="shared" si="152"/>
        <v/>
      </c>
      <c r="GA82" s="49" t="str">
        <f t="shared" si="152"/>
        <v/>
      </c>
      <c r="GB82" s="49" t="str">
        <f t="shared" si="152"/>
        <v/>
      </c>
      <c r="GC82" s="49" t="str">
        <f t="shared" si="139"/>
        <v/>
      </c>
      <c r="GD82" s="49" t="str">
        <f t="shared" si="139"/>
        <v/>
      </c>
      <c r="GE82" s="49" t="str">
        <f t="shared" si="139"/>
        <v/>
      </c>
      <c r="GF82" s="49" t="str">
        <f t="shared" si="139"/>
        <v/>
      </c>
      <c r="GG82" s="49" t="str">
        <f t="shared" si="139"/>
        <v/>
      </c>
      <c r="GH82" s="49" t="str">
        <f t="shared" si="139"/>
        <v/>
      </c>
      <c r="GI82" s="49" t="str">
        <f t="shared" si="139"/>
        <v/>
      </c>
      <c r="GJ82" s="49" t="str">
        <f t="shared" si="139"/>
        <v/>
      </c>
      <c r="GK82" s="49" t="str">
        <f t="shared" si="139"/>
        <v/>
      </c>
      <c r="GL82" s="49" t="str">
        <f t="shared" si="139"/>
        <v/>
      </c>
      <c r="GM82" s="49" t="str">
        <f t="shared" si="139"/>
        <v/>
      </c>
      <c r="GN82" s="49" t="str">
        <f t="shared" si="139"/>
        <v/>
      </c>
      <c r="GO82" s="49" t="str">
        <f t="shared" si="139"/>
        <v/>
      </c>
      <c r="GP82" s="49" t="str">
        <f t="shared" si="139"/>
        <v/>
      </c>
      <c r="GQ82" s="49" t="str">
        <f t="shared" si="139"/>
        <v/>
      </c>
      <c r="GR82" s="49" t="str">
        <f t="shared" si="139"/>
        <v/>
      </c>
      <c r="GS82" s="49" t="str">
        <f t="shared" si="140"/>
        <v/>
      </c>
      <c r="GT82" s="49" t="str">
        <f t="shared" si="140"/>
        <v/>
      </c>
      <c r="GU82" s="49" t="str">
        <f t="shared" si="140"/>
        <v/>
      </c>
      <c r="GV82" s="49" t="str">
        <f t="shared" si="140"/>
        <v/>
      </c>
      <c r="GW82" s="49" t="str">
        <f t="shared" si="140"/>
        <v/>
      </c>
      <c r="GX82" s="49" t="str">
        <f t="shared" si="140"/>
        <v/>
      </c>
      <c r="GY82" s="49" t="str">
        <f t="shared" si="140"/>
        <v/>
      </c>
      <c r="GZ82" s="49" t="str">
        <f t="shared" si="140"/>
        <v/>
      </c>
      <c r="HA82" s="49" t="str">
        <f t="shared" si="140"/>
        <v/>
      </c>
      <c r="HB82" s="49" t="str">
        <f t="shared" si="140"/>
        <v/>
      </c>
      <c r="HC82" s="49" t="str">
        <f t="shared" si="140"/>
        <v/>
      </c>
      <c r="HD82" s="49" t="str">
        <f t="shared" si="140"/>
        <v/>
      </c>
      <c r="HE82" s="49" t="str">
        <f t="shared" si="140"/>
        <v/>
      </c>
      <c r="HF82" s="49" t="str">
        <f t="shared" si="140"/>
        <v/>
      </c>
      <c r="HG82" s="49" t="str">
        <f t="shared" si="140"/>
        <v/>
      </c>
      <c r="HH82" s="49" t="str">
        <f t="shared" si="140"/>
        <v/>
      </c>
      <c r="HI82" s="49" t="str">
        <f t="shared" si="141"/>
        <v/>
      </c>
      <c r="HJ82" s="49" t="str">
        <f t="shared" si="141"/>
        <v/>
      </c>
      <c r="HK82" s="49" t="str">
        <f t="shared" si="141"/>
        <v/>
      </c>
      <c r="HL82" s="49" t="str">
        <f t="shared" si="141"/>
        <v/>
      </c>
      <c r="HM82" s="49" t="str">
        <f t="shared" si="111"/>
        <v/>
      </c>
      <c r="HN82" s="49" t="str">
        <f t="shared" si="111"/>
        <v/>
      </c>
      <c r="HO82" s="49" t="str">
        <f t="shared" si="111"/>
        <v/>
      </c>
      <c r="HP82" s="49" t="str">
        <f t="shared" si="77"/>
        <v/>
      </c>
      <c r="HQ82" s="49" t="str">
        <f t="shared" si="77"/>
        <v/>
      </c>
      <c r="HR82" s="49" t="str">
        <f t="shared" si="46"/>
        <v/>
      </c>
      <c r="HS82" s="49" t="str">
        <f t="shared" si="46"/>
        <v/>
      </c>
      <c r="HT82" s="49" t="str">
        <f t="shared" si="46"/>
        <v/>
      </c>
      <c r="HU82" s="49" t="str">
        <f t="shared" si="46"/>
        <v/>
      </c>
      <c r="HV82" s="49" t="str">
        <f t="shared" si="142"/>
        <v/>
      </c>
      <c r="HW82" s="169" t="e">
        <f t="shared" si="181"/>
        <v>#N/A</v>
      </c>
      <c r="HX82" s="169" t="e">
        <f t="shared" si="181"/>
        <v>#N/A</v>
      </c>
      <c r="HY82" s="169" t="e">
        <f t="shared" si="181"/>
        <v>#N/A</v>
      </c>
      <c r="HZ82" s="169" t="e">
        <f t="shared" si="181"/>
        <v>#N/A</v>
      </c>
      <c r="IA82" s="169" t="e">
        <f t="shared" si="180"/>
        <v>#N/A</v>
      </c>
      <c r="IB82" s="169" t="e">
        <f t="shared" si="180"/>
        <v>#N/A</v>
      </c>
      <c r="IC82" s="169" t="e">
        <f t="shared" si="180"/>
        <v>#N/A</v>
      </c>
      <c r="ID82" s="169" t="e">
        <f t="shared" si="180"/>
        <v>#N/A</v>
      </c>
      <c r="IE82" s="169" t="e">
        <f t="shared" si="180"/>
        <v>#N/A</v>
      </c>
      <c r="IF82" s="169" t="e">
        <f t="shared" si="180"/>
        <v>#N/A</v>
      </c>
      <c r="IG82" s="169" t="e">
        <f t="shared" si="180"/>
        <v>#N/A</v>
      </c>
      <c r="IH82" s="169" t="e">
        <f t="shared" si="180"/>
        <v>#N/A</v>
      </c>
      <c r="II82" s="169" t="e">
        <f t="shared" si="180"/>
        <v>#N/A</v>
      </c>
      <c r="IJ82" s="169" t="e">
        <f t="shared" si="180"/>
        <v>#N/A</v>
      </c>
      <c r="IK82" s="169" t="e">
        <f t="shared" si="180"/>
        <v>#N/A</v>
      </c>
      <c r="IL82" s="169" t="e">
        <f t="shared" si="180"/>
        <v>#N/A</v>
      </c>
      <c r="IM82" s="169" t="e">
        <f t="shared" si="180"/>
        <v>#N/A</v>
      </c>
      <c r="IN82" s="169" t="e">
        <f t="shared" si="180"/>
        <v>#N/A</v>
      </c>
      <c r="IO82" s="169" t="e">
        <f t="shared" si="180"/>
        <v>#N/A</v>
      </c>
      <c r="IP82" s="169" t="e">
        <f t="shared" si="143"/>
        <v>#N/A</v>
      </c>
      <c r="IQ82" s="169" t="e">
        <f t="shared" si="143"/>
        <v>#N/A</v>
      </c>
      <c r="IR82" s="169" t="e">
        <f t="shared" si="143"/>
        <v>#N/A</v>
      </c>
      <c r="IS82" s="169" t="e">
        <f t="shared" si="143"/>
        <v>#N/A</v>
      </c>
      <c r="IT82" s="169" t="e">
        <f t="shared" si="143"/>
        <v>#N/A</v>
      </c>
      <c r="IU82" s="169" t="e">
        <f t="shared" si="143"/>
        <v>#N/A</v>
      </c>
      <c r="IV82" s="169" t="e">
        <f t="shared" si="143"/>
        <v>#N/A</v>
      </c>
      <c r="IW82" s="169" t="e">
        <f t="shared" si="143"/>
        <v>#N/A</v>
      </c>
      <c r="IX82" s="169" t="e">
        <f t="shared" si="143"/>
        <v>#N/A</v>
      </c>
      <c r="IY82" s="169" t="e">
        <f t="shared" si="143"/>
        <v>#N/A</v>
      </c>
      <c r="IZ82" s="169" t="e">
        <f t="shared" si="143"/>
        <v>#N/A</v>
      </c>
      <c r="JA82" s="169" t="e">
        <f t="shared" si="143"/>
        <v>#N/A</v>
      </c>
      <c r="JB82" s="169" t="e">
        <f t="shared" si="143"/>
        <v>#N/A</v>
      </c>
      <c r="JC82" s="169" t="e">
        <f t="shared" si="143"/>
        <v>#N/A</v>
      </c>
      <c r="JD82" s="169" t="e">
        <f t="shared" si="143"/>
        <v>#N/A</v>
      </c>
      <c r="JE82" s="169" t="e">
        <f t="shared" si="153"/>
        <v>#N/A</v>
      </c>
      <c r="JF82" s="169" t="e">
        <f t="shared" si="153"/>
        <v>#N/A</v>
      </c>
      <c r="JG82" s="169" t="e">
        <f t="shared" si="153"/>
        <v>#N/A</v>
      </c>
      <c r="JH82" s="169" t="e">
        <f t="shared" si="153"/>
        <v>#N/A</v>
      </c>
      <c r="JI82" s="169" t="e">
        <f t="shared" si="153"/>
        <v>#N/A</v>
      </c>
      <c r="JJ82" s="169" t="e">
        <f t="shared" si="153"/>
        <v>#N/A</v>
      </c>
      <c r="JK82" s="169" t="e">
        <f t="shared" si="153"/>
        <v>#N/A</v>
      </c>
      <c r="JL82" s="169" t="e">
        <f t="shared" si="153"/>
        <v>#N/A</v>
      </c>
      <c r="JM82" s="169" t="e">
        <f t="shared" si="153"/>
        <v>#N/A</v>
      </c>
      <c r="JN82" s="169" t="e">
        <f t="shared" si="153"/>
        <v>#N/A</v>
      </c>
      <c r="JO82" s="169" t="e">
        <f t="shared" si="153"/>
        <v>#N/A</v>
      </c>
      <c r="JP82" s="169" t="e">
        <f t="shared" si="153"/>
        <v>#N/A</v>
      </c>
      <c r="JQ82" s="169" t="e">
        <f t="shared" si="153"/>
        <v>#N/A</v>
      </c>
      <c r="JR82" s="169" t="e">
        <f t="shared" si="153"/>
        <v>#N/A</v>
      </c>
      <c r="JS82" s="169" t="e">
        <f t="shared" si="153"/>
        <v>#N/A</v>
      </c>
      <c r="JT82" s="169" t="e">
        <f t="shared" si="144"/>
        <v>#N/A</v>
      </c>
      <c r="JU82" s="169" t="e">
        <f t="shared" si="144"/>
        <v>#N/A</v>
      </c>
      <c r="JV82" s="169" t="e">
        <f t="shared" si="144"/>
        <v>#N/A</v>
      </c>
      <c r="JW82" s="169" t="e">
        <f t="shared" si="144"/>
        <v>#N/A</v>
      </c>
      <c r="JX82" s="169" t="e">
        <f t="shared" si="144"/>
        <v>#N/A</v>
      </c>
      <c r="JY82" s="169" t="e">
        <f t="shared" si="144"/>
        <v>#N/A</v>
      </c>
      <c r="JZ82" s="169" t="e">
        <f t="shared" si="144"/>
        <v>#N/A</v>
      </c>
      <c r="KA82" s="169" t="e">
        <f t="shared" si="144"/>
        <v>#N/A</v>
      </c>
      <c r="KB82" s="169" t="e">
        <f t="shared" si="144"/>
        <v>#N/A</v>
      </c>
      <c r="KC82" s="169" t="e">
        <f t="shared" si="144"/>
        <v>#N/A</v>
      </c>
      <c r="KD82" s="169" t="e">
        <f t="shared" si="144"/>
        <v>#N/A</v>
      </c>
      <c r="KE82" s="169" t="e">
        <f t="shared" si="144"/>
        <v>#N/A</v>
      </c>
      <c r="KF82" s="169" t="e">
        <f t="shared" si="144"/>
        <v>#N/A</v>
      </c>
      <c r="KG82" s="169" t="e">
        <f t="shared" si="144"/>
        <v>#N/A</v>
      </c>
      <c r="KH82" s="169" t="e">
        <f t="shared" si="144"/>
        <v>#N/A</v>
      </c>
      <c r="KI82" s="169" t="e">
        <f t="shared" si="144"/>
        <v>#N/A</v>
      </c>
      <c r="KJ82" s="169" t="e">
        <f t="shared" si="154"/>
        <v>#N/A</v>
      </c>
      <c r="KK82" s="169" t="e">
        <f t="shared" si="154"/>
        <v>#N/A</v>
      </c>
      <c r="KL82" s="169" t="e">
        <f t="shared" si="154"/>
        <v>#N/A</v>
      </c>
      <c r="KM82" s="169" t="e">
        <f t="shared" si="154"/>
        <v>#N/A</v>
      </c>
      <c r="KN82" s="169" t="e">
        <f t="shared" si="154"/>
        <v>#N/A</v>
      </c>
      <c r="KO82" s="169" t="e">
        <f t="shared" si="154"/>
        <v>#N/A</v>
      </c>
      <c r="KP82" s="169" t="e">
        <f t="shared" si="154"/>
        <v>#N/A</v>
      </c>
      <c r="KQ82" s="169" t="e">
        <f t="shared" si="154"/>
        <v>#N/A</v>
      </c>
      <c r="KR82" s="169" t="e">
        <f t="shared" si="154"/>
        <v>#N/A</v>
      </c>
      <c r="KS82" s="169" t="e">
        <f t="shared" si="154"/>
        <v>#N/A</v>
      </c>
      <c r="KT82" s="169" t="e">
        <f t="shared" si="154"/>
        <v>#N/A</v>
      </c>
      <c r="KU82" s="169" t="e">
        <f t="shared" si="154"/>
        <v>#N/A</v>
      </c>
      <c r="KV82" s="169" t="e">
        <f t="shared" si="154"/>
        <v>#N/A</v>
      </c>
      <c r="KW82" s="169" t="e">
        <f t="shared" si="154"/>
        <v>#N/A</v>
      </c>
      <c r="KX82" s="169" t="e">
        <f t="shared" si="154"/>
        <v>#N/A</v>
      </c>
      <c r="KY82" s="169" t="e">
        <f t="shared" si="154"/>
        <v>#N/A</v>
      </c>
      <c r="KZ82" s="169" t="e">
        <f t="shared" si="145"/>
        <v>#N/A</v>
      </c>
      <c r="LA82" s="169" t="e">
        <f t="shared" si="145"/>
        <v>#N/A</v>
      </c>
      <c r="LB82" s="169" t="e">
        <f t="shared" si="145"/>
        <v>#N/A</v>
      </c>
      <c r="LC82" s="169" t="e">
        <f t="shared" si="145"/>
        <v>#N/A</v>
      </c>
      <c r="LD82" s="169" t="e">
        <f t="shared" si="145"/>
        <v>#N/A</v>
      </c>
      <c r="LE82" s="169" t="e">
        <f t="shared" si="145"/>
        <v>#N/A</v>
      </c>
      <c r="LF82" s="169" t="e">
        <f t="shared" si="145"/>
        <v>#N/A</v>
      </c>
      <c r="LG82" s="169" t="e">
        <f t="shared" si="145"/>
        <v>#N/A</v>
      </c>
      <c r="LH82" s="169" t="e">
        <f t="shared" si="145"/>
        <v>#N/A</v>
      </c>
      <c r="LI82" s="169" t="e">
        <f t="shared" si="145"/>
        <v>#N/A</v>
      </c>
      <c r="LJ82" s="169" t="e">
        <f t="shared" si="145"/>
        <v>#N/A</v>
      </c>
      <c r="LK82" s="169" t="e">
        <f t="shared" si="145"/>
        <v>#N/A</v>
      </c>
      <c r="LL82" s="169" t="e">
        <f t="shared" si="145"/>
        <v>#N/A</v>
      </c>
      <c r="LM82" s="169" t="e">
        <f t="shared" si="145"/>
        <v>#N/A</v>
      </c>
      <c r="LN82" s="169" t="e">
        <f t="shared" si="145"/>
        <v>#N/A</v>
      </c>
      <c r="LO82" s="169" t="e">
        <f t="shared" si="155"/>
        <v>#N/A</v>
      </c>
      <c r="LP82" s="169" t="e">
        <f t="shared" si="155"/>
        <v>#N/A</v>
      </c>
      <c r="LQ82" s="169" t="e">
        <f t="shared" si="156"/>
        <v>#N/A</v>
      </c>
      <c r="LR82" s="169" t="e">
        <f t="shared" si="156"/>
        <v>#N/A</v>
      </c>
      <c r="LS82" s="169" t="e">
        <f t="shared" si="156"/>
        <v>#N/A</v>
      </c>
      <c r="LT82" s="169" t="e">
        <f t="shared" si="156"/>
        <v>#N/A</v>
      </c>
      <c r="LU82" s="169" t="e">
        <f t="shared" si="156"/>
        <v>#N/A</v>
      </c>
      <c r="LV82" s="169" t="e">
        <f t="shared" si="156"/>
        <v>#N/A</v>
      </c>
      <c r="LW82" s="169" t="e">
        <f t="shared" si="156"/>
        <v>#N/A</v>
      </c>
      <c r="LX82" s="169" t="e">
        <f t="shared" si="156"/>
        <v>#N/A</v>
      </c>
      <c r="LY82" s="169" t="e">
        <f t="shared" si="156"/>
        <v>#N/A</v>
      </c>
      <c r="LZ82" s="169" t="e">
        <f t="shared" si="156"/>
        <v>#N/A</v>
      </c>
      <c r="MA82" s="169" t="e">
        <f t="shared" si="156"/>
        <v>#N/A</v>
      </c>
      <c r="MB82" s="169" t="e">
        <f t="shared" si="156"/>
        <v>#N/A</v>
      </c>
      <c r="MC82" s="169" t="e">
        <f t="shared" si="156"/>
        <v>#N/A</v>
      </c>
      <c r="MD82" s="169" t="e">
        <f t="shared" si="156"/>
        <v>#N/A</v>
      </c>
      <c r="ME82" s="169" t="e">
        <f t="shared" si="156"/>
        <v>#N/A</v>
      </c>
      <c r="MF82" s="169" t="e">
        <f t="shared" si="146"/>
        <v>#N/A</v>
      </c>
      <c r="MG82" s="169" t="e">
        <f t="shared" si="146"/>
        <v>#N/A</v>
      </c>
      <c r="MH82" s="169" t="e">
        <f t="shared" si="146"/>
        <v>#N/A</v>
      </c>
      <c r="MI82" s="169" t="e">
        <f t="shared" si="146"/>
        <v>#N/A</v>
      </c>
      <c r="MJ82" s="169" t="e">
        <f t="shared" si="146"/>
        <v>#N/A</v>
      </c>
      <c r="MK82" s="169" t="e">
        <f t="shared" si="146"/>
        <v>#N/A</v>
      </c>
      <c r="ML82" s="169" t="e">
        <f t="shared" si="146"/>
        <v>#N/A</v>
      </c>
      <c r="MM82" s="169" t="e">
        <f t="shared" si="146"/>
        <v>#N/A</v>
      </c>
      <c r="MN82" s="169" t="e">
        <f t="shared" si="146"/>
        <v>#N/A</v>
      </c>
      <c r="MO82" s="169" t="e">
        <f t="shared" si="146"/>
        <v>#N/A</v>
      </c>
      <c r="MP82" s="169" t="e">
        <f t="shared" si="146"/>
        <v>#N/A</v>
      </c>
      <c r="MQ82" s="169" t="e">
        <f t="shared" si="146"/>
        <v>#N/A</v>
      </c>
      <c r="MR82" s="169" t="e">
        <f t="shared" si="146"/>
        <v>#N/A</v>
      </c>
      <c r="MS82" s="169" t="e">
        <f t="shared" si="146"/>
        <v>#N/A</v>
      </c>
      <c r="MT82" s="169" t="e">
        <f t="shared" si="146"/>
        <v>#N/A</v>
      </c>
      <c r="MU82" s="169" t="e">
        <f t="shared" si="146"/>
        <v>#N/A</v>
      </c>
      <c r="MV82" s="169" t="e">
        <f t="shared" si="157"/>
        <v>#N/A</v>
      </c>
      <c r="MW82" s="169" t="e">
        <f t="shared" si="157"/>
        <v>#N/A</v>
      </c>
      <c r="MX82" s="169" t="e">
        <f t="shared" si="157"/>
        <v>#N/A</v>
      </c>
      <c r="MY82" s="169" t="e">
        <f t="shared" si="157"/>
        <v>#N/A</v>
      </c>
      <c r="MZ82" s="169" t="e">
        <f t="shared" si="157"/>
        <v>#N/A</v>
      </c>
      <c r="NA82" s="169" t="e">
        <f t="shared" si="157"/>
        <v>#N/A</v>
      </c>
      <c r="NB82" s="169" t="e">
        <f t="shared" si="157"/>
        <v>#N/A</v>
      </c>
      <c r="NC82" s="169" t="e">
        <f t="shared" si="157"/>
        <v>#N/A</v>
      </c>
      <c r="ND82" s="169" t="e">
        <f t="shared" si="157"/>
        <v>#N/A</v>
      </c>
      <c r="NE82" s="169" t="e">
        <f t="shared" si="157"/>
        <v>#N/A</v>
      </c>
      <c r="NF82" s="169" t="e">
        <f t="shared" si="157"/>
        <v>#N/A</v>
      </c>
      <c r="NG82" s="169" t="e">
        <f t="shared" si="157"/>
        <v>#N/A</v>
      </c>
      <c r="NH82" s="169" t="e">
        <f t="shared" si="157"/>
        <v>#N/A</v>
      </c>
      <c r="NI82" s="169" t="e">
        <f t="shared" si="157"/>
        <v>#N/A</v>
      </c>
      <c r="NJ82" s="169" t="e">
        <f t="shared" si="157"/>
        <v>#N/A</v>
      </c>
      <c r="NK82" s="169" t="e">
        <f t="shared" si="157"/>
        <v>#N/A</v>
      </c>
      <c r="NL82" s="169" t="e">
        <f t="shared" si="147"/>
        <v>#N/A</v>
      </c>
      <c r="NM82" s="169" t="e">
        <f t="shared" si="147"/>
        <v>#N/A</v>
      </c>
      <c r="NN82" s="169" t="e">
        <f t="shared" si="147"/>
        <v>#N/A</v>
      </c>
      <c r="NO82" s="169" t="e">
        <f t="shared" si="147"/>
        <v>#N/A</v>
      </c>
      <c r="NP82" s="169" t="e">
        <f t="shared" si="147"/>
        <v>#N/A</v>
      </c>
      <c r="NQ82" s="169" t="e">
        <f t="shared" si="147"/>
        <v>#N/A</v>
      </c>
      <c r="NR82" s="169" t="e">
        <f t="shared" si="147"/>
        <v>#N/A</v>
      </c>
      <c r="NS82" s="169" t="e">
        <f t="shared" si="147"/>
        <v>#N/A</v>
      </c>
      <c r="NT82" s="169" t="e">
        <f t="shared" si="147"/>
        <v>#N/A</v>
      </c>
      <c r="NU82" s="169" t="e">
        <f t="shared" si="147"/>
        <v>#N/A</v>
      </c>
      <c r="NV82" s="169" t="e">
        <f t="shared" si="147"/>
        <v>#N/A</v>
      </c>
      <c r="NW82" s="169" t="e">
        <f t="shared" si="147"/>
        <v>#N/A</v>
      </c>
      <c r="NX82" s="169" t="e">
        <f t="shared" si="147"/>
        <v>#N/A</v>
      </c>
      <c r="NY82" s="169" t="e">
        <f t="shared" si="147"/>
        <v>#N/A</v>
      </c>
      <c r="NZ82" s="169" t="e">
        <f t="shared" si="147"/>
        <v>#N/A</v>
      </c>
      <c r="OA82" s="169" t="e">
        <f t="shared" si="158"/>
        <v>#N/A</v>
      </c>
      <c r="OB82" s="169" t="e">
        <f t="shared" si="158"/>
        <v>#N/A</v>
      </c>
      <c r="OC82" s="169" t="e">
        <f t="shared" si="159"/>
        <v>#N/A</v>
      </c>
      <c r="OD82" s="169" t="e">
        <f t="shared" si="159"/>
        <v>#N/A</v>
      </c>
      <c r="OE82" s="169" t="e">
        <f t="shared" si="159"/>
        <v>#N/A</v>
      </c>
      <c r="OF82" s="169" t="e">
        <f t="shared" si="159"/>
        <v>#N/A</v>
      </c>
      <c r="OG82" s="169" t="e">
        <f t="shared" si="159"/>
        <v>#N/A</v>
      </c>
      <c r="OH82" s="169" t="e">
        <f t="shared" si="159"/>
        <v>#N/A</v>
      </c>
      <c r="OI82" s="169" t="e">
        <f t="shared" si="159"/>
        <v>#N/A</v>
      </c>
      <c r="OJ82" s="169" t="e">
        <f t="shared" si="159"/>
        <v>#N/A</v>
      </c>
      <c r="OK82" s="169" t="e">
        <f t="shared" si="159"/>
        <v>#N/A</v>
      </c>
      <c r="OL82" s="169" t="e">
        <f t="shared" si="159"/>
        <v>#N/A</v>
      </c>
      <c r="OM82" s="169" t="e">
        <f t="shared" si="159"/>
        <v>#N/A</v>
      </c>
      <c r="ON82" s="169" t="e">
        <f t="shared" si="159"/>
        <v>#N/A</v>
      </c>
      <c r="OO82" s="169" t="e">
        <f t="shared" si="159"/>
        <v>#N/A</v>
      </c>
      <c r="OP82" s="169" t="e">
        <f t="shared" si="159"/>
        <v>#N/A</v>
      </c>
      <c r="OQ82" s="169" t="e">
        <f t="shared" si="159"/>
        <v>#N/A</v>
      </c>
      <c r="OR82" s="169" t="e">
        <f t="shared" si="148"/>
        <v>#N/A</v>
      </c>
      <c r="OS82" s="169" t="e">
        <f t="shared" si="148"/>
        <v>#N/A</v>
      </c>
      <c r="OT82" s="169" t="e">
        <f t="shared" si="148"/>
        <v>#N/A</v>
      </c>
      <c r="OU82" s="169" t="e">
        <f t="shared" si="148"/>
        <v>#N/A</v>
      </c>
      <c r="OV82" s="169" t="e">
        <f t="shared" si="148"/>
        <v>#N/A</v>
      </c>
      <c r="OW82" s="169" t="e">
        <f t="shared" si="148"/>
        <v>#N/A</v>
      </c>
      <c r="OX82" s="169" t="e">
        <f t="shared" si="148"/>
        <v>#N/A</v>
      </c>
      <c r="OY82" s="169" t="e">
        <f t="shared" si="148"/>
        <v>#N/A</v>
      </c>
      <c r="OZ82" s="169" t="e">
        <f t="shared" si="148"/>
        <v>#N/A</v>
      </c>
      <c r="PA82" s="169" t="e">
        <f t="shared" si="148"/>
        <v>#N/A</v>
      </c>
      <c r="PB82" s="169" t="e">
        <f t="shared" si="148"/>
        <v>#N/A</v>
      </c>
      <c r="PC82" s="169" t="e">
        <f t="shared" si="148"/>
        <v>#N/A</v>
      </c>
      <c r="PD82" s="169" t="e">
        <f t="shared" si="148"/>
        <v>#N/A</v>
      </c>
      <c r="PE82" s="169" t="e">
        <f t="shared" si="148"/>
        <v>#N/A</v>
      </c>
      <c r="PF82" s="169" t="e">
        <f t="shared" si="148"/>
        <v>#N/A</v>
      </c>
      <c r="PG82" s="169" t="e">
        <f t="shared" si="148"/>
        <v>#N/A</v>
      </c>
      <c r="PH82" s="169" t="e">
        <f t="shared" si="160"/>
        <v>#N/A</v>
      </c>
      <c r="PI82" s="169" t="e">
        <f t="shared" si="160"/>
        <v>#N/A</v>
      </c>
      <c r="PJ82" s="169" t="e">
        <f t="shared" si="160"/>
        <v>#N/A</v>
      </c>
      <c r="PK82" s="169" t="e">
        <f t="shared" si="160"/>
        <v>#N/A</v>
      </c>
      <c r="PL82" s="169" t="e">
        <f t="shared" si="160"/>
        <v>#N/A</v>
      </c>
      <c r="PM82" s="169" t="e">
        <f t="shared" si="160"/>
        <v>#N/A</v>
      </c>
      <c r="PN82" s="169" t="e">
        <f t="shared" si="160"/>
        <v>#N/A</v>
      </c>
      <c r="PO82" s="169" t="e">
        <f t="shared" si="160"/>
        <v>#N/A</v>
      </c>
    </row>
    <row r="83" spans="1:431" hidden="1" x14ac:dyDescent="0.75">
      <c r="A83" s="390"/>
      <c r="B83" s="396" t="str">
        <f>IF($R83="","",ROUND(_xlfn.NORM.INV(ABS(VLOOKUP($T$1,VLookups!$A$43:$B$44,2,FALSE)-B$2),$N83,$R83),0))</f>
        <v/>
      </c>
      <c r="C83" s="403" t="str">
        <f t="shared" si="161"/>
        <v/>
      </c>
      <c r="D83" s="404" t="str">
        <f t="shared" si="162"/>
        <v/>
      </c>
      <c r="E83" s="109"/>
      <c r="F83" s="117"/>
      <c r="G83" s="122" t="str">
        <f t="shared" si="163"/>
        <v/>
      </c>
      <c r="H83" s="95"/>
      <c r="I83" s="122" t="str">
        <f t="shared" si="164"/>
        <v/>
      </c>
      <c r="J83" s="117"/>
      <c r="K83" s="110"/>
      <c r="L83" s="124" t="str">
        <f t="shared" si="149"/>
        <v/>
      </c>
      <c r="M83" s="124" t="str">
        <f t="shared" si="150"/>
        <v/>
      </c>
      <c r="N83" s="73" t="str">
        <f t="shared" si="165"/>
        <v/>
      </c>
      <c r="O83" s="23"/>
      <c r="P83" s="57"/>
      <c r="Q83" s="280"/>
      <c r="R83" s="74" t="str">
        <f>IF(AND(G83&gt;0,H83&gt;0,I83&gt;0),IF(ISBLANK(Q83),IF(ISBLANK(O83),"",(I83-G83)*VLOOKUP(O83,VLookups!$A$4:$B$13,2,FALSE)),Q83),"")</f>
        <v/>
      </c>
      <c r="S83" s="75" t="str">
        <f t="shared" si="151"/>
        <v/>
      </c>
      <c r="T83" s="95"/>
      <c r="U83" s="270" t="str">
        <f>IF(AND(T83&gt;0,H83&gt;0,NOT(R83="")),ABS(VLOOKUP($T$1,VLookups!$A$43:$B$44,2,FALSE)-_xlfn.NORM.DIST(T83,N83,R83,TRUE)),"")</f>
        <v/>
      </c>
      <c r="V83" s="94" t="str">
        <f>IF(AND($G83&gt;0,$H83&gt;0,$I83&gt;0,NOT(ISBLANK($O83))),_xlfn.NORM.INV(ABS(VLOOKUP($T$1,VLookups!$A$43:$B$44,2,FALSE)-V$3),$N83,$R83),"")</f>
        <v/>
      </c>
      <c r="W83" s="93" t="str">
        <f>IF(AND($G83&gt;0,$H83&gt;0,$I83&gt;0,NOT(ISBLANK($O83))),_xlfn.NORM.INV(ABS(VLOOKUP($T$1,VLookups!$A$43:$B$44,2,FALSE)-W$3),$N83,$R83),"")</f>
        <v/>
      </c>
      <c r="X83" s="94" t="str">
        <f>IF(AND($G83&gt;0,$H83&gt;0,$I83&gt;0,NOT(ISBLANK($O83))),_xlfn.NORM.INV(ABS(VLOOKUP($T$1,VLookups!$A$43:$B$44,2,FALSE)-X$3),$N83,$R83),"")</f>
        <v/>
      </c>
      <c r="Y83" s="93" t="str">
        <f>IF(AND($G83&gt;0,$H83&gt;0,$I83&gt;0,NOT(ISBLANK($O83))),_xlfn.NORM.INV(ABS(VLOOKUP($T$1,VLookups!$A$43:$B$44,2,FALSE)-Y$3),$N83,$R83),"")</f>
        <v/>
      </c>
      <c r="Z83" s="94" t="str">
        <f>IF(AND($G83&gt;0,$H83&gt;0,$I83&gt;0,NOT(ISBLANK($O83))),_xlfn.NORM.INV(ABS(VLOOKUP($T$1,VLookups!$A$43:$B$44,2,FALSE)-Z$3),$N83,$R83),"")</f>
        <v/>
      </c>
      <c r="AA83" s="93" t="str">
        <f>IF(AND($G83&gt;0,$H83&gt;0,$I83&gt;0,NOT(ISBLANK($O83))),_xlfn.NORM.INV(ABS(VLOOKUP($T$1,VLookups!$A$43:$B$44,2,FALSE)-AA$3),$N83,$R83),"")</f>
        <v/>
      </c>
      <c r="AB83" s="5"/>
      <c r="AC83" s="168" t="str">
        <f t="shared" si="166"/>
        <v/>
      </c>
      <c r="AD83" s="49" t="str">
        <f t="shared" si="179"/>
        <v/>
      </c>
      <c r="AE83" s="49" t="str">
        <f t="shared" si="179"/>
        <v/>
      </c>
      <c r="AF83" s="49" t="str">
        <f t="shared" si="179"/>
        <v/>
      </c>
      <c r="AG83" s="49" t="str">
        <f t="shared" si="179"/>
        <v/>
      </c>
      <c r="AH83" s="49" t="str">
        <f t="shared" si="179"/>
        <v/>
      </c>
      <c r="AI83" s="49" t="str">
        <f t="shared" si="179"/>
        <v/>
      </c>
      <c r="AJ83" s="49" t="str">
        <f t="shared" si="179"/>
        <v/>
      </c>
      <c r="AK83" s="49" t="str">
        <f t="shared" si="179"/>
        <v/>
      </c>
      <c r="AL83" s="49" t="str">
        <f t="shared" si="179"/>
        <v/>
      </c>
      <c r="AM83" s="49" t="str">
        <f t="shared" si="179"/>
        <v/>
      </c>
      <c r="AN83" s="49" t="str">
        <f t="shared" si="179"/>
        <v/>
      </c>
      <c r="AO83" s="49" t="str">
        <f t="shared" si="179"/>
        <v/>
      </c>
      <c r="AP83" s="49" t="str">
        <f t="shared" si="179"/>
        <v/>
      </c>
      <c r="AQ83" s="49" t="str">
        <f t="shared" si="179"/>
        <v/>
      </c>
      <c r="AR83" s="49" t="str">
        <f t="shared" si="179"/>
        <v/>
      </c>
      <c r="AS83" s="49" t="str">
        <f t="shared" si="179"/>
        <v/>
      </c>
      <c r="AT83" s="49" t="str">
        <f t="shared" si="173"/>
        <v/>
      </c>
      <c r="AU83" s="49" t="str">
        <f t="shared" si="173"/>
        <v/>
      </c>
      <c r="AV83" s="49" t="str">
        <f t="shared" si="173"/>
        <v/>
      </c>
      <c r="AW83" s="49" t="str">
        <f t="shared" si="173"/>
        <v/>
      </c>
      <c r="AX83" s="49" t="str">
        <f t="shared" si="173"/>
        <v/>
      </c>
      <c r="AY83" s="49" t="str">
        <f t="shared" si="173"/>
        <v/>
      </c>
      <c r="AZ83" s="49" t="str">
        <f t="shared" si="173"/>
        <v/>
      </c>
      <c r="BA83" s="49" t="str">
        <f t="shared" si="173"/>
        <v/>
      </c>
      <c r="BB83" s="49" t="str">
        <f t="shared" si="173"/>
        <v/>
      </c>
      <c r="BC83" s="49" t="str">
        <f t="shared" si="173"/>
        <v/>
      </c>
      <c r="BD83" s="49" t="str">
        <f t="shared" si="173"/>
        <v/>
      </c>
      <c r="BE83" s="49" t="str">
        <f t="shared" si="173"/>
        <v/>
      </c>
      <c r="BF83" s="49" t="str">
        <f t="shared" si="173"/>
        <v/>
      </c>
      <c r="BG83" s="49" t="str">
        <f t="shared" si="173"/>
        <v/>
      </c>
      <c r="BH83" s="49" t="str">
        <f t="shared" si="173"/>
        <v/>
      </c>
      <c r="BI83" s="49" t="str">
        <f t="shared" si="174"/>
        <v/>
      </c>
      <c r="BJ83" s="49" t="str">
        <f t="shared" si="174"/>
        <v/>
      </c>
      <c r="BK83" s="49" t="str">
        <f t="shared" si="174"/>
        <v/>
      </c>
      <c r="BL83" s="49" t="str">
        <f t="shared" si="174"/>
        <v/>
      </c>
      <c r="BM83" s="49" t="str">
        <f t="shared" si="174"/>
        <v/>
      </c>
      <c r="BN83" s="49" t="str">
        <f t="shared" si="174"/>
        <v/>
      </c>
      <c r="BO83" s="49" t="str">
        <f t="shared" si="174"/>
        <v/>
      </c>
      <c r="BP83" s="49" t="str">
        <f t="shared" si="174"/>
        <v/>
      </c>
      <c r="BQ83" s="49" t="str">
        <f t="shared" si="174"/>
        <v/>
      </c>
      <c r="BR83" s="49" t="str">
        <f t="shared" si="174"/>
        <v/>
      </c>
      <c r="BS83" s="49" t="str">
        <f t="shared" si="174"/>
        <v/>
      </c>
      <c r="BT83" s="49" t="str">
        <f t="shared" si="174"/>
        <v/>
      </c>
      <c r="BU83" s="49" t="str">
        <f t="shared" si="174"/>
        <v/>
      </c>
      <c r="BV83" s="49" t="str">
        <f t="shared" si="174"/>
        <v/>
      </c>
      <c r="BW83" s="49" t="str">
        <f t="shared" si="174"/>
        <v/>
      </c>
      <c r="BX83" s="49" t="str">
        <f t="shared" si="174"/>
        <v/>
      </c>
      <c r="BY83" s="49" t="str">
        <f t="shared" si="170"/>
        <v/>
      </c>
      <c r="BZ83" s="49" t="str">
        <f t="shared" si="170"/>
        <v/>
      </c>
      <c r="CA83" s="49" t="str">
        <f t="shared" si="170"/>
        <v/>
      </c>
      <c r="CB83" s="49" t="str">
        <f t="shared" si="170"/>
        <v/>
      </c>
      <c r="CC83" s="49" t="str">
        <f t="shared" si="170"/>
        <v/>
      </c>
      <c r="CD83" s="49" t="str">
        <f t="shared" si="170"/>
        <v/>
      </c>
      <c r="CE83" s="49" t="str">
        <f t="shared" si="170"/>
        <v/>
      </c>
      <c r="CF83" s="49" t="str">
        <f t="shared" si="170"/>
        <v/>
      </c>
      <c r="CG83" s="49" t="str">
        <f t="shared" si="170"/>
        <v/>
      </c>
      <c r="CH83" s="49" t="str">
        <f t="shared" si="170"/>
        <v/>
      </c>
      <c r="CI83" s="49" t="str">
        <f t="shared" si="170"/>
        <v/>
      </c>
      <c r="CJ83" s="49" t="str">
        <f t="shared" si="170"/>
        <v/>
      </c>
      <c r="CK83" s="49" t="str">
        <f t="shared" si="170"/>
        <v/>
      </c>
      <c r="CL83" s="49" t="str">
        <f t="shared" si="170"/>
        <v/>
      </c>
      <c r="CM83" s="49" t="str">
        <f t="shared" si="170"/>
        <v/>
      </c>
      <c r="CN83" s="49" t="str">
        <f t="shared" si="175"/>
        <v/>
      </c>
      <c r="CO83" s="49" t="str">
        <f t="shared" si="175"/>
        <v/>
      </c>
      <c r="CP83" s="49" t="str">
        <f t="shared" si="175"/>
        <v/>
      </c>
      <c r="CQ83" s="49" t="str">
        <f t="shared" si="175"/>
        <v/>
      </c>
      <c r="CR83" s="49" t="str">
        <f t="shared" si="175"/>
        <v/>
      </c>
      <c r="CS83" s="49" t="str">
        <f t="shared" si="175"/>
        <v/>
      </c>
      <c r="CT83" s="49" t="str">
        <f t="shared" si="175"/>
        <v/>
      </c>
      <c r="CU83" s="49" t="str">
        <f t="shared" si="175"/>
        <v/>
      </c>
      <c r="CV83" s="49" t="str">
        <f t="shared" si="175"/>
        <v/>
      </c>
      <c r="CW83" s="49" t="str">
        <f t="shared" si="175"/>
        <v/>
      </c>
      <c r="CX83" s="49" t="str">
        <f t="shared" si="175"/>
        <v/>
      </c>
      <c r="CY83" s="49" t="str">
        <f t="shared" si="175"/>
        <v/>
      </c>
      <c r="CZ83" s="49" t="str">
        <f t="shared" si="175"/>
        <v/>
      </c>
      <c r="DA83" s="49" t="str">
        <f t="shared" si="175"/>
        <v/>
      </c>
      <c r="DB83" s="49" t="str">
        <f t="shared" si="175"/>
        <v/>
      </c>
      <c r="DC83" s="49" t="str">
        <f t="shared" si="175"/>
        <v/>
      </c>
      <c r="DD83" s="49" t="str">
        <f t="shared" si="171"/>
        <v/>
      </c>
      <c r="DE83" s="49" t="str">
        <f t="shared" si="171"/>
        <v/>
      </c>
      <c r="DF83" s="49" t="str">
        <f t="shared" si="171"/>
        <v/>
      </c>
      <c r="DG83" s="49" t="str">
        <f t="shared" si="171"/>
        <v/>
      </c>
      <c r="DH83" s="49" t="str">
        <f t="shared" si="171"/>
        <v/>
      </c>
      <c r="DI83" s="49" t="str">
        <f t="shared" si="171"/>
        <v/>
      </c>
      <c r="DJ83" s="49" t="str">
        <f t="shared" si="171"/>
        <v/>
      </c>
      <c r="DK83" s="49" t="str">
        <f t="shared" si="171"/>
        <v/>
      </c>
      <c r="DL83" s="49" t="str">
        <f t="shared" si="171"/>
        <v/>
      </c>
      <c r="DM83" s="49" t="str">
        <f t="shared" si="171"/>
        <v/>
      </c>
      <c r="DN83" s="49" t="str">
        <f t="shared" si="171"/>
        <v/>
      </c>
      <c r="DO83" s="49" t="str">
        <f t="shared" si="171"/>
        <v/>
      </c>
      <c r="DP83" s="49" t="str">
        <f t="shared" si="171"/>
        <v/>
      </c>
      <c r="DQ83" s="49" t="str">
        <f t="shared" si="171"/>
        <v/>
      </c>
      <c r="DR83" s="49" t="str">
        <f t="shared" si="171"/>
        <v/>
      </c>
      <c r="DS83" s="49" t="str">
        <f t="shared" si="176"/>
        <v/>
      </c>
      <c r="DT83" s="49" t="str">
        <f t="shared" si="176"/>
        <v/>
      </c>
      <c r="DU83" s="49" t="str">
        <f t="shared" si="176"/>
        <v/>
      </c>
      <c r="DV83" s="49" t="str">
        <f t="shared" si="176"/>
        <v/>
      </c>
      <c r="DW83" s="49" t="str">
        <f t="shared" si="176"/>
        <v/>
      </c>
      <c r="DX83" s="49" t="str">
        <f t="shared" si="176"/>
        <v/>
      </c>
      <c r="DY83" s="49" t="str">
        <f t="shared" si="176"/>
        <v/>
      </c>
      <c r="DZ83" s="183" t="str">
        <f t="shared" si="167"/>
        <v/>
      </c>
      <c r="EA83" s="49" t="str">
        <f t="shared" si="169"/>
        <v/>
      </c>
      <c r="EB83" s="49" t="str">
        <f t="shared" si="169"/>
        <v/>
      </c>
      <c r="EC83" s="49" t="str">
        <f t="shared" si="169"/>
        <v/>
      </c>
      <c r="ED83" s="49" t="str">
        <f t="shared" si="169"/>
        <v/>
      </c>
      <c r="EE83" s="49" t="str">
        <f t="shared" si="169"/>
        <v/>
      </c>
      <c r="EF83" s="49" t="str">
        <f t="shared" si="169"/>
        <v/>
      </c>
      <c r="EG83" s="49" t="str">
        <f t="shared" si="169"/>
        <v/>
      </c>
      <c r="EH83" s="49" t="str">
        <f t="shared" si="169"/>
        <v/>
      </c>
      <c r="EI83" s="49" t="str">
        <f t="shared" si="169"/>
        <v/>
      </c>
      <c r="EJ83" s="49" t="str">
        <f t="shared" si="169"/>
        <v/>
      </c>
      <c r="EK83" s="49" t="str">
        <f t="shared" si="169"/>
        <v/>
      </c>
      <c r="EL83" s="49" t="str">
        <f t="shared" si="169"/>
        <v/>
      </c>
      <c r="EM83" s="49" t="str">
        <f t="shared" si="169"/>
        <v/>
      </c>
      <c r="EN83" s="49" t="str">
        <f t="shared" si="169"/>
        <v/>
      </c>
      <c r="EO83" s="49" t="str">
        <f t="shared" si="169"/>
        <v/>
      </c>
      <c r="EP83" s="49" t="str">
        <f t="shared" si="168"/>
        <v/>
      </c>
      <c r="EQ83" s="49" t="str">
        <f t="shared" si="168"/>
        <v/>
      </c>
      <c r="ER83" s="49" t="str">
        <f t="shared" si="168"/>
        <v/>
      </c>
      <c r="ES83" s="49" t="str">
        <f t="shared" si="168"/>
        <v/>
      </c>
      <c r="ET83" s="49" t="str">
        <f t="shared" si="177"/>
        <v/>
      </c>
      <c r="EU83" s="49" t="str">
        <f t="shared" si="177"/>
        <v/>
      </c>
      <c r="EV83" s="49" t="str">
        <f t="shared" si="177"/>
        <v/>
      </c>
      <c r="EW83" s="49" t="str">
        <f t="shared" si="177"/>
        <v/>
      </c>
      <c r="EX83" s="49" t="str">
        <f t="shared" si="177"/>
        <v/>
      </c>
      <c r="EY83" s="49" t="str">
        <f t="shared" si="177"/>
        <v/>
      </c>
      <c r="EZ83" s="49" t="str">
        <f t="shared" si="177"/>
        <v/>
      </c>
      <c r="FA83" s="49" t="str">
        <f t="shared" si="177"/>
        <v/>
      </c>
      <c r="FB83" s="49" t="str">
        <f t="shared" si="177"/>
        <v/>
      </c>
      <c r="FC83" s="49" t="str">
        <f t="shared" si="177"/>
        <v/>
      </c>
      <c r="FD83" s="49" t="str">
        <f t="shared" si="177"/>
        <v/>
      </c>
      <c r="FE83" s="49" t="str">
        <f t="shared" si="128"/>
        <v/>
      </c>
      <c r="FF83" s="49" t="str">
        <f t="shared" si="128"/>
        <v/>
      </c>
      <c r="FG83" s="49" t="str">
        <f t="shared" si="128"/>
        <v/>
      </c>
      <c r="FH83" s="49" t="str">
        <f t="shared" si="128"/>
        <v/>
      </c>
      <c r="FI83" s="49" t="str">
        <f t="shared" si="128"/>
        <v/>
      </c>
      <c r="FJ83" s="49" t="str">
        <f t="shared" si="128"/>
        <v/>
      </c>
      <c r="FK83" s="49" t="str">
        <f t="shared" si="128"/>
        <v/>
      </c>
      <c r="FL83" s="49" t="str">
        <f t="shared" si="128"/>
        <v/>
      </c>
      <c r="FM83" s="49" t="str">
        <f t="shared" si="128"/>
        <v/>
      </c>
      <c r="FN83" s="49" t="str">
        <f t="shared" si="128"/>
        <v/>
      </c>
      <c r="FO83" s="49" t="str">
        <f t="shared" si="128"/>
        <v/>
      </c>
      <c r="FP83" s="49" t="str">
        <f t="shared" si="128"/>
        <v/>
      </c>
      <c r="FQ83" s="49" t="str">
        <f t="shared" si="128"/>
        <v/>
      </c>
      <c r="FR83" s="49" t="str">
        <f t="shared" si="128"/>
        <v/>
      </c>
      <c r="FS83" s="49" t="str">
        <f t="shared" si="128"/>
        <v/>
      </c>
      <c r="FT83" s="49" t="str">
        <f t="shared" si="128"/>
        <v/>
      </c>
      <c r="FU83" s="49" t="str">
        <f t="shared" si="178"/>
        <v/>
      </c>
      <c r="FV83" s="49" t="str">
        <f t="shared" si="152"/>
        <v/>
      </c>
      <c r="FW83" s="49" t="str">
        <f t="shared" si="152"/>
        <v/>
      </c>
      <c r="FX83" s="49" t="str">
        <f t="shared" si="152"/>
        <v/>
      </c>
      <c r="FY83" s="49" t="str">
        <f t="shared" si="152"/>
        <v/>
      </c>
      <c r="FZ83" s="49" t="str">
        <f t="shared" si="152"/>
        <v/>
      </c>
      <c r="GA83" s="49" t="str">
        <f t="shared" si="152"/>
        <v/>
      </c>
      <c r="GB83" s="49" t="str">
        <f t="shared" si="152"/>
        <v/>
      </c>
      <c r="GC83" s="49" t="str">
        <f t="shared" si="139"/>
        <v/>
      </c>
      <c r="GD83" s="49" t="str">
        <f t="shared" si="139"/>
        <v/>
      </c>
      <c r="GE83" s="49" t="str">
        <f t="shared" si="139"/>
        <v/>
      </c>
      <c r="GF83" s="49" t="str">
        <f t="shared" si="139"/>
        <v/>
      </c>
      <c r="GG83" s="49" t="str">
        <f t="shared" si="139"/>
        <v/>
      </c>
      <c r="GH83" s="49" t="str">
        <f t="shared" si="139"/>
        <v/>
      </c>
      <c r="GI83" s="49" t="str">
        <f t="shared" si="139"/>
        <v/>
      </c>
      <c r="GJ83" s="49" t="str">
        <f t="shared" si="139"/>
        <v/>
      </c>
      <c r="GK83" s="49" t="str">
        <f t="shared" si="139"/>
        <v/>
      </c>
      <c r="GL83" s="49" t="str">
        <f t="shared" si="139"/>
        <v/>
      </c>
      <c r="GM83" s="49" t="str">
        <f t="shared" si="139"/>
        <v/>
      </c>
      <c r="GN83" s="49" t="str">
        <f t="shared" ref="GN83:HC99" si="182">IF(ISNONTEXT($AC83),GM83+$AC83,"")</f>
        <v/>
      </c>
      <c r="GO83" s="49" t="str">
        <f t="shared" si="182"/>
        <v/>
      </c>
      <c r="GP83" s="49" t="str">
        <f t="shared" si="182"/>
        <v/>
      </c>
      <c r="GQ83" s="49" t="str">
        <f t="shared" si="182"/>
        <v/>
      </c>
      <c r="GR83" s="49" t="str">
        <f t="shared" si="182"/>
        <v/>
      </c>
      <c r="GS83" s="49" t="str">
        <f t="shared" si="140"/>
        <v/>
      </c>
      <c r="GT83" s="49" t="str">
        <f t="shared" si="140"/>
        <v/>
      </c>
      <c r="GU83" s="49" t="str">
        <f t="shared" si="140"/>
        <v/>
      </c>
      <c r="GV83" s="49" t="str">
        <f t="shared" si="140"/>
        <v/>
      </c>
      <c r="GW83" s="49" t="str">
        <f t="shared" si="140"/>
        <v/>
      </c>
      <c r="GX83" s="49" t="str">
        <f t="shared" si="140"/>
        <v/>
      </c>
      <c r="GY83" s="49" t="str">
        <f t="shared" si="140"/>
        <v/>
      </c>
      <c r="GZ83" s="49" t="str">
        <f t="shared" si="140"/>
        <v/>
      </c>
      <c r="HA83" s="49" t="str">
        <f t="shared" si="140"/>
        <v/>
      </c>
      <c r="HB83" s="49" t="str">
        <f t="shared" si="140"/>
        <v/>
      </c>
      <c r="HC83" s="49" t="str">
        <f t="shared" si="140"/>
        <v/>
      </c>
      <c r="HD83" s="49" t="str">
        <f t="shared" ref="HD83:HH103" si="183">IF(ISNONTEXT($AC83),HC83+$AC83,"")</f>
        <v/>
      </c>
      <c r="HE83" s="49" t="str">
        <f t="shared" si="183"/>
        <v/>
      </c>
      <c r="HF83" s="49" t="str">
        <f t="shared" si="183"/>
        <v/>
      </c>
      <c r="HG83" s="49" t="str">
        <f t="shared" si="183"/>
        <v/>
      </c>
      <c r="HH83" s="49" t="str">
        <f t="shared" si="183"/>
        <v/>
      </c>
      <c r="HI83" s="49" t="str">
        <f t="shared" si="141"/>
        <v/>
      </c>
      <c r="HJ83" s="49" t="str">
        <f t="shared" si="141"/>
        <v/>
      </c>
      <c r="HK83" s="49" t="str">
        <f t="shared" si="141"/>
        <v/>
      </c>
      <c r="HL83" s="49" t="str">
        <f t="shared" si="141"/>
        <v/>
      </c>
      <c r="HM83" s="49" t="str">
        <f t="shared" si="111"/>
        <v/>
      </c>
      <c r="HN83" s="49" t="str">
        <f t="shared" si="111"/>
        <v/>
      </c>
      <c r="HO83" s="49" t="str">
        <f t="shared" si="111"/>
        <v/>
      </c>
      <c r="HP83" s="49" t="str">
        <f t="shared" si="77"/>
        <v/>
      </c>
      <c r="HQ83" s="49" t="str">
        <f t="shared" si="77"/>
        <v/>
      </c>
      <c r="HR83" s="49" t="str">
        <f t="shared" si="77"/>
        <v/>
      </c>
      <c r="HS83" s="49" t="str">
        <f t="shared" si="77"/>
        <v/>
      </c>
      <c r="HT83" s="49" t="str">
        <f t="shared" si="77"/>
        <v/>
      </c>
      <c r="HU83" s="49" t="str">
        <f t="shared" si="77"/>
        <v/>
      </c>
      <c r="HV83" s="49" t="str">
        <f t="shared" si="142"/>
        <v/>
      </c>
      <c r="HW83" s="169" t="e">
        <f t="shared" si="181"/>
        <v>#N/A</v>
      </c>
      <c r="HX83" s="169" t="e">
        <f t="shared" si="181"/>
        <v>#N/A</v>
      </c>
      <c r="HY83" s="169" t="e">
        <f t="shared" si="181"/>
        <v>#N/A</v>
      </c>
      <c r="HZ83" s="169" t="e">
        <f t="shared" si="181"/>
        <v>#N/A</v>
      </c>
      <c r="IA83" s="169" t="e">
        <f t="shared" si="180"/>
        <v>#N/A</v>
      </c>
      <c r="IB83" s="169" t="e">
        <f t="shared" si="180"/>
        <v>#N/A</v>
      </c>
      <c r="IC83" s="169" t="e">
        <f t="shared" si="180"/>
        <v>#N/A</v>
      </c>
      <c r="ID83" s="169" t="e">
        <f t="shared" si="180"/>
        <v>#N/A</v>
      </c>
      <c r="IE83" s="169" t="e">
        <f t="shared" si="180"/>
        <v>#N/A</v>
      </c>
      <c r="IF83" s="169" t="e">
        <f t="shared" si="180"/>
        <v>#N/A</v>
      </c>
      <c r="IG83" s="169" t="e">
        <f t="shared" si="180"/>
        <v>#N/A</v>
      </c>
      <c r="IH83" s="169" t="e">
        <f t="shared" si="180"/>
        <v>#N/A</v>
      </c>
      <c r="II83" s="169" t="e">
        <f t="shared" si="180"/>
        <v>#N/A</v>
      </c>
      <c r="IJ83" s="169" t="e">
        <f t="shared" si="180"/>
        <v>#N/A</v>
      </c>
      <c r="IK83" s="169" t="e">
        <f t="shared" si="180"/>
        <v>#N/A</v>
      </c>
      <c r="IL83" s="169" t="e">
        <f t="shared" si="180"/>
        <v>#N/A</v>
      </c>
      <c r="IM83" s="169" t="e">
        <f t="shared" si="180"/>
        <v>#N/A</v>
      </c>
      <c r="IN83" s="169" t="e">
        <f t="shared" si="180"/>
        <v>#N/A</v>
      </c>
      <c r="IO83" s="169" t="e">
        <f t="shared" si="180"/>
        <v>#N/A</v>
      </c>
      <c r="IP83" s="169" t="e">
        <f t="shared" si="180"/>
        <v>#N/A</v>
      </c>
      <c r="IQ83" s="169" t="e">
        <f t="shared" ref="IP83:JE98" si="184">IF(ISNONTEXT($R83),_xlfn.NORM.DIST(AX83,$N83,$R83,FALSE),NA())</f>
        <v>#N/A</v>
      </c>
      <c r="IR83" s="169" t="e">
        <f t="shared" si="184"/>
        <v>#N/A</v>
      </c>
      <c r="IS83" s="169" t="e">
        <f t="shared" si="184"/>
        <v>#N/A</v>
      </c>
      <c r="IT83" s="169" t="e">
        <f t="shared" si="184"/>
        <v>#N/A</v>
      </c>
      <c r="IU83" s="169" t="e">
        <f t="shared" si="184"/>
        <v>#N/A</v>
      </c>
      <c r="IV83" s="169" t="e">
        <f t="shared" si="184"/>
        <v>#N/A</v>
      </c>
      <c r="IW83" s="169" t="e">
        <f t="shared" si="184"/>
        <v>#N/A</v>
      </c>
      <c r="IX83" s="169" t="e">
        <f t="shared" si="184"/>
        <v>#N/A</v>
      </c>
      <c r="IY83" s="169" t="e">
        <f t="shared" si="184"/>
        <v>#N/A</v>
      </c>
      <c r="IZ83" s="169" t="e">
        <f t="shared" si="184"/>
        <v>#N/A</v>
      </c>
      <c r="JA83" s="169" t="e">
        <f t="shared" si="184"/>
        <v>#N/A</v>
      </c>
      <c r="JB83" s="169" t="e">
        <f t="shared" si="184"/>
        <v>#N/A</v>
      </c>
      <c r="JC83" s="169" t="e">
        <f t="shared" si="184"/>
        <v>#N/A</v>
      </c>
      <c r="JD83" s="169" t="e">
        <f t="shared" si="184"/>
        <v>#N/A</v>
      </c>
      <c r="JE83" s="169" t="e">
        <f t="shared" si="153"/>
        <v>#N/A</v>
      </c>
      <c r="JF83" s="169" t="e">
        <f t="shared" si="153"/>
        <v>#N/A</v>
      </c>
      <c r="JG83" s="169" t="e">
        <f t="shared" si="153"/>
        <v>#N/A</v>
      </c>
      <c r="JH83" s="169" t="e">
        <f t="shared" si="153"/>
        <v>#N/A</v>
      </c>
      <c r="JI83" s="169" t="e">
        <f t="shared" si="153"/>
        <v>#N/A</v>
      </c>
      <c r="JJ83" s="169" t="e">
        <f t="shared" si="153"/>
        <v>#N/A</v>
      </c>
      <c r="JK83" s="169" t="e">
        <f t="shared" si="153"/>
        <v>#N/A</v>
      </c>
      <c r="JL83" s="169" t="e">
        <f t="shared" si="153"/>
        <v>#N/A</v>
      </c>
      <c r="JM83" s="169" t="e">
        <f t="shared" si="153"/>
        <v>#N/A</v>
      </c>
      <c r="JN83" s="169" t="e">
        <f t="shared" si="153"/>
        <v>#N/A</v>
      </c>
      <c r="JO83" s="169" t="e">
        <f t="shared" si="153"/>
        <v>#N/A</v>
      </c>
      <c r="JP83" s="169" t="e">
        <f t="shared" si="153"/>
        <v>#N/A</v>
      </c>
      <c r="JQ83" s="169" t="e">
        <f t="shared" si="153"/>
        <v>#N/A</v>
      </c>
      <c r="JR83" s="169" t="e">
        <f t="shared" si="153"/>
        <v>#N/A</v>
      </c>
      <c r="JS83" s="169" t="e">
        <f t="shared" si="153"/>
        <v>#N/A</v>
      </c>
      <c r="JT83" s="169" t="e">
        <f t="shared" si="153"/>
        <v>#N/A</v>
      </c>
      <c r="JU83" s="169" t="e">
        <f t="shared" ref="JT83:KI98" si="185">IF(ISNONTEXT($R83),_xlfn.NORM.DIST(CB83,$N83,$R83,FALSE),NA())</f>
        <v>#N/A</v>
      </c>
      <c r="JV83" s="169" t="e">
        <f t="shared" si="185"/>
        <v>#N/A</v>
      </c>
      <c r="JW83" s="169" t="e">
        <f t="shared" si="185"/>
        <v>#N/A</v>
      </c>
      <c r="JX83" s="169" t="e">
        <f t="shared" si="185"/>
        <v>#N/A</v>
      </c>
      <c r="JY83" s="169" t="e">
        <f t="shared" si="185"/>
        <v>#N/A</v>
      </c>
      <c r="JZ83" s="169" t="e">
        <f t="shared" si="185"/>
        <v>#N/A</v>
      </c>
      <c r="KA83" s="169" t="e">
        <f t="shared" si="185"/>
        <v>#N/A</v>
      </c>
      <c r="KB83" s="169" t="e">
        <f t="shared" si="185"/>
        <v>#N/A</v>
      </c>
      <c r="KC83" s="169" t="e">
        <f t="shared" si="185"/>
        <v>#N/A</v>
      </c>
      <c r="KD83" s="169" t="e">
        <f t="shared" si="185"/>
        <v>#N/A</v>
      </c>
      <c r="KE83" s="169" t="e">
        <f t="shared" si="185"/>
        <v>#N/A</v>
      </c>
      <c r="KF83" s="169" t="e">
        <f t="shared" si="185"/>
        <v>#N/A</v>
      </c>
      <c r="KG83" s="169" t="e">
        <f t="shared" si="185"/>
        <v>#N/A</v>
      </c>
      <c r="KH83" s="169" t="e">
        <f t="shared" si="185"/>
        <v>#N/A</v>
      </c>
      <c r="KI83" s="169" t="e">
        <f t="shared" si="185"/>
        <v>#N/A</v>
      </c>
      <c r="KJ83" s="169" t="e">
        <f t="shared" si="154"/>
        <v>#N/A</v>
      </c>
      <c r="KK83" s="169" t="e">
        <f t="shared" si="154"/>
        <v>#N/A</v>
      </c>
      <c r="KL83" s="169" t="e">
        <f t="shared" si="154"/>
        <v>#N/A</v>
      </c>
      <c r="KM83" s="169" t="e">
        <f t="shared" si="154"/>
        <v>#N/A</v>
      </c>
      <c r="KN83" s="169" t="e">
        <f t="shared" si="154"/>
        <v>#N/A</v>
      </c>
      <c r="KO83" s="169" t="e">
        <f t="shared" si="154"/>
        <v>#N/A</v>
      </c>
      <c r="KP83" s="169" t="e">
        <f t="shared" si="154"/>
        <v>#N/A</v>
      </c>
      <c r="KQ83" s="169" t="e">
        <f t="shared" si="154"/>
        <v>#N/A</v>
      </c>
      <c r="KR83" s="169" t="e">
        <f t="shared" si="154"/>
        <v>#N/A</v>
      </c>
      <c r="KS83" s="169" t="e">
        <f t="shared" si="154"/>
        <v>#N/A</v>
      </c>
      <c r="KT83" s="169" t="e">
        <f t="shared" si="154"/>
        <v>#N/A</v>
      </c>
      <c r="KU83" s="169" t="e">
        <f t="shared" si="154"/>
        <v>#N/A</v>
      </c>
      <c r="KV83" s="169" t="e">
        <f t="shared" si="154"/>
        <v>#N/A</v>
      </c>
      <c r="KW83" s="169" t="e">
        <f t="shared" si="154"/>
        <v>#N/A</v>
      </c>
      <c r="KX83" s="169" t="e">
        <f t="shared" si="154"/>
        <v>#N/A</v>
      </c>
      <c r="KY83" s="169" t="e">
        <f t="shared" ref="KY83:LN98" si="186">IF(ISNONTEXT($R83),_xlfn.NORM.DIST(DF83,$N83,$R83,FALSE),NA())</f>
        <v>#N/A</v>
      </c>
      <c r="KZ83" s="169" t="e">
        <f t="shared" si="186"/>
        <v>#N/A</v>
      </c>
      <c r="LA83" s="169" t="e">
        <f t="shared" si="186"/>
        <v>#N/A</v>
      </c>
      <c r="LB83" s="169" t="e">
        <f t="shared" si="186"/>
        <v>#N/A</v>
      </c>
      <c r="LC83" s="169" t="e">
        <f t="shared" si="186"/>
        <v>#N/A</v>
      </c>
      <c r="LD83" s="169" t="e">
        <f t="shared" si="186"/>
        <v>#N/A</v>
      </c>
      <c r="LE83" s="169" t="e">
        <f t="shared" si="186"/>
        <v>#N/A</v>
      </c>
      <c r="LF83" s="169" t="e">
        <f t="shared" si="186"/>
        <v>#N/A</v>
      </c>
      <c r="LG83" s="169" t="e">
        <f t="shared" si="186"/>
        <v>#N/A</v>
      </c>
      <c r="LH83" s="169" t="e">
        <f t="shared" si="186"/>
        <v>#N/A</v>
      </c>
      <c r="LI83" s="169" t="e">
        <f t="shared" si="186"/>
        <v>#N/A</v>
      </c>
      <c r="LJ83" s="169" t="e">
        <f t="shared" si="186"/>
        <v>#N/A</v>
      </c>
      <c r="LK83" s="169" t="e">
        <f t="shared" si="186"/>
        <v>#N/A</v>
      </c>
      <c r="LL83" s="169" t="e">
        <f t="shared" si="186"/>
        <v>#N/A</v>
      </c>
      <c r="LM83" s="169" t="e">
        <f t="shared" si="186"/>
        <v>#N/A</v>
      </c>
      <c r="LN83" s="169" t="e">
        <f t="shared" si="186"/>
        <v>#N/A</v>
      </c>
      <c r="LO83" s="169" t="e">
        <f t="shared" si="155"/>
        <v>#N/A</v>
      </c>
      <c r="LP83" s="169" t="e">
        <f t="shared" si="155"/>
        <v>#N/A</v>
      </c>
      <c r="LQ83" s="169" t="e">
        <f t="shared" si="156"/>
        <v>#N/A</v>
      </c>
      <c r="LR83" s="169" t="e">
        <f t="shared" si="156"/>
        <v>#N/A</v>
      </c>
      <c r="LS83" s="169" t="e">
        <f t="shared" si="156"/>
        <v>#N/A</v>
      </c>
      <c r="LT83" s="169" t="e">
        <f t="shared" si="156"/>
        <v>#N/A</v>
      </c>
      <c r="LU83" s="169" t="e">
        <f t="shared" si="156"/>
        <v>#N/A</v>
      </c>
      <c r="LV83" s="169" t="e">
        <f t="shared" si="156"/>
        <v>#N/A</v>
      </c>
      <c r="LW83" s="169" t="e">
        <f t="shared" si="156"/>
        <v>#N/A</v>
      </c>
      <c r="LX83" s="169" t="e">
        <f t="shared" si="156"/>
        <v>#N/A</v>
      </c>
      <c r="LY83" s="169" t="e">
        <f t="shared" si="156"/>
        <v>#N/A</v>
      </c>
      <c r="LZ83" s="169" t="e">
        <f t="shared" si="156"/>
        <v>#N/A</v>
      </c>
      <c r="MA83" s="169" t="e">
        <f t="shared" si="156"/>
        <v>#N/A</v>
      </c>
      <c r="MB83" s="169" t="e">
        <f t="shared" si="156"/>
        <v>#N/A</v>
      </c>
      <c r="MC83" s="169" t="e">
        <f t="shared" si="156"/>
        <v>#N/A</v>
      </c>
      <c r="MD83" s="169" t="e">
        <f t="shared" si="156"/>
        <v>#N/A</v>
      </c>
      <c r="ME83" s="169" t="e">
        <f t="shared" si="156"/>
        <v>#N/A</v>
      </c>
      <c r="MF83" s="169" t="e">
        <f t="shared" si="156"/>
        <v>#N/A</v>
      </c>
      <c r="MG83" s="169" t="e">
        <f t="shared" ref="MF83:MU98" si="187">IF(ISNONTEXT($R83),_xlfn.NORM.DIST(EN83,$N83,$R83,FALSE),NA())</f>
        <v>#N/A</v>
      </c>
      <c r="MH83" s="169" t="e">
        <f t="shared" si="187"/>
        <v>#N/A</v>
      </c>
      <c r="MI83" s="169" t="e">
        <f t="shared" si="187"/>
        <v>#N/A</v>
      </c>
      <c r="MJ83" s="169" t="e">
        <f t="shared" si="187"/>
        <v>#N/A</v>
      </c>
      <c r="MK83" s="169" t="e">
        <f t="shared" si="187"/>
        <v>#N/A</v>
      </c>
      <c r="ML83" s="169" t="e">
        <f t="shared" si="187"/>
        <v>#N/A</v>
      </c>
      <c r="MM83" s="169" t="e">
        <f t="shared" si="187"/>
        <v>#N/A</v>
      </c>
      <c r="MN83" s="169" t="e">
        <f t="shared" si="187"/>
        <v>#N/A</v>
      </c>
      <c r="MO83" s="169" t="e">
        <f t="shared" si="187"/>
        <v>#N/A</v>
      </c>
      <c r="MP83" s="169" t="e">
        <f t="shared" si="187"/>
        <v>#N/A</v>
      </c>
      <c r="MQ83" s="169" t="e">
        <f t="shared" si="187"/>
        <v>#N/A</v>
      </c>
      <c r="MR83" s="169" t="e">
        <f t="shared" si="187"/>
        <v>#N/A</v>
      </c>
      <c r="MS83" s="169" t="e">
        <f t="shared" si="187"/>
        <v>#N/A</v>
      </c>
      <c r="MT83" s="169" t="e">
        <f t="shared" si="187"/>
        <v>#N/A</v>
      </c>
      <c r="MU83" s="169" t="e">
        <f t="shared" si="187"/>
        <v>#N/A</v>
      </c>
      <c r="MV83" s="169" t="e">
        <f t="shared" si="157"/>
        <v>#N/A</v>
      </c>
      <c r="MW83" s="169" t="e">
        <f t="shared" si="157"/>
        <v>#N/A</v>
      </c>
      <c r="MX83" s="169" t="e">
        <f t="shared" si="157"/>
        <v>#N/A</v>
      </c>
      <c r="MY83" s="169" t="e">
        <f t="shared" si="157"/>
        <v>#N/A</v>
      </c>
      <c r="MZ83" s="169" t="e">
        <f t="shared" si="157"/>
        <v>#N/A</v>
      </c>
      <c r="NA83" s="169" t="e">
        <f t="shared" si="157"/>
        <v>#N/A</v>
      </c>
      <c r="NB83" s="169" t="e">
        <f t="shared" si="157"/>
        <v>#N/A</v>
      </c>
      <c r="NC83" s="169" t="e">
        <f t="shared" si="157"/>
        <v>#N/A</v>
      </c>
      <c r="ND83" s="169" t="e">
        <f t="shared" si="157"/>
        <v>#N/A</v>
      </c>
      <c r="NE83" s="169" t="e">
        <f t="shared" si="157"/>
        <v>#N/A</v>
      </c>
      <c r="NF83" s="169" t="e">
        <f t="shared" si="157"/>
        <v>#N/A</v>
      </c>
      <c r="NG83" s="169" t="e">
        <f t="shared" si="157"/>
        <v>#N/A</v>
      </c>
      <c r="NH83" s="169" t="e">
        <f t="shared" si="157"/>
        <v>#N/A</v>
      </c>
      <c r="NI83" s="169" t="e">
        <f t="shared" si="157"/>
        <v>#N/A</v>
      </c>
      <c r="NJ83" s="169" t="e">
        <f t="shared" si="157"/>
        <v>#N/A</v>
      </c>
      <c r="NK83" s="169" t="e">
        <f t="shared" ref="NK83:NZ98" si="188">IF(ISNONTEXT($R83),_xlfn.NORM.DIST(FR83,$N83,$R83,FALSE),NA())</f>
        <v>#N/A</v>
      </c>
      <c r="NL83" s="169" t="e">
        <f t="shared" si="188"/>
        <v>#N/A</v>
      </c>
      <c r="NM83" s="169" t="e">
        <f t="shared" si="188"/>
        <v>#N/A</v>
      </c>
      <c r="NN83" s="169" t="e">
        <f t="shared" si="188"/>
        <v>#N/A</v>
      </c>
      <c r="NO83" s="169" t="e">
        <f t="shared" si="188"/>
        <v>#N/A</v>
      </c>
      <c r="NP83" s="169" t="e">
        <f t="shared" si="188"/>
        <v>#N/A</v>
      </c>
      <c r="NQ83" s="169" t="e">
        <f t="shared" si="188"/>
        <v>#N/A</v>
      </c>
      <c r="NR83" s="169" t="e">
        <f t="shared" si="188"/>
        <v>#N/A</v>
      </c>
      <c r="NS83" s="169" t="e">
        <f t="shared" si="188"/>
        <v>#N/A</v>
      </c>
      <c r="NT83" s="169" t="e">
        <f t="shared" si="188"/>
        <v>#N/A</v>
      </c>
      <c r="NU83" s="169" t="e">
        <f t="shared" si="188"/>
        <v>#N/A</v>
      </c>
      <c r="NV83" s="169" t="e">
        <f t="shared" si="188"/>
        <v>#N/A</v>
      </c>
      <c r="NW83" s="169" t="e">
        <f t="shared" si="188"/>
        <v>#N/A</v>
      </c>
      <c r="NX83" s="169" t="e">
        <f t="shared" si="188"/>
        <v>#N/A</v>
      </c>
      <c r="NY83" s="169" t="e">
        <f t="shared" si="188"/>
        <v>#N/A</v>
      </c>
      <c r="NZ83" s="169" t="e">
        <f t="shared" si="188"/>
        <v>#N/A</v>
      </c>
      <c r="OA83" s="169" t="e">
        <f t="shared" si="158"/>
        <v>#N/A</v>
      </c>
      <c r="OB83" s="169" t="e">
        <f t="shared" si="158"/>
        <v>#N/A</v>
      </c>
      <c r="OC83" s="169" t="e">
        <f t="shared" si="159"/>
        <v>#N/A</v>
      </c>
      <c r="OD83" s="169" t="e">
        <f t="shared" si="159"/>
        <v>#N/A</v>
      </c>
      <c r="OE83" s="169" t="e">
        <f t="shared" si="159"/>
        <v>#N/A</v>
      </c>
      <c r="OF83" s="169" t="e">
        <f t="shared" si="159"/>
        <v>#N/A</v>
      </c>
      <c r="OG83" s="169" t="e">
        <f t="shared" si="159"/>
        <v>#N/A</v>
      </c>
      <c r="OH83" s="169" t="e">
        <f t="shared" si="159"/>
        <v>#N/A</v>
      </c>
      <c r="OI83" s="169" t="e">
        <f t="shared" si="159"/>
        <v>#N/A</v>
      </c>
      <c r="OJ83" s="169" t="e">
        <f t="shared" si="159"/>
        <v>#N/A</v>
      </c>
      <c r="OK83" s="169" t="e">
        <f t="shared" si="159"/>
        <v>#N/A</v>
      </c>
      <c r="OL83" s="169" t="e">
        <f t="shared" si="159"/>
        <v>#N/A</v>
      </c>
      <c r="OM83" s="169" t="e">
        <f t="shared" si="159"/>
        <v>#N/A</v>
      </c>
      <c r="ON83" s="169" t="e">
        <f t="shared" si="159"/>
        <v>#N/A</v>
      </c>
      <c r="OO83" s="169" t="e">
        <f t="shared" si="159"/>
        <v>#N/A</v>
      </c>
      <c r="OP83" s="169" t="e">
        <f t="shared" si="159"/>
        <v>#N/A</v>
      </c>
      <c r="OQ83" s="169" t="e">
        <f t="shared" si="159"/>
        <v>#N/A</v>
      </c>
      <c r="OR83" s="169" t="e">
        <f t="shared" si="159"/>
        <v>#N/A</v>
      </c>
      <c r="OS83" s="169" t="e">
        <f t="shared" ref="OR83:PG98" si="189">IF(ISNONTEXT($R83),_xlfn.NORM.DIST(GZ83,$N83,$R83,FALSE),NA())</f>
        <v>#N/A</v>
      </c>
      <c r="OT83" s="169" t="e">
        <f t="shared" si="189"/>
        <v>#N/A</v>
      </c>
      <c r="OU83" s="169" t="e">
        <f t="shared" si="189"/>
        <v>#N/A</v>
      </c>
      <c r="OV83" s="169" t="e">
        <f t="shared" si="189"/>
        <v>#N/A</v>
      </c>
      <c r="OW83" s="169" t="e">
        <f t="shared" si="189"/>
        <v>#N/A</v>
      </c>
      <c r="OX83" s="169" t="e">
        <f t="shared" si="189"/>
        <v>#N/A</v>
      </c>
      <c r="OY83" s="169" t="e">
        <f t="shared" si="189"/>
        <v>#N/A</v>
      </c>
      <c r="OZ83" s="169" t="e">
        <f t="shared" si="189"/>
        <v>#N/A</v>
      </c>
      <c r="PA83" s="169" t="e">
        <f t="shared" si="189"/>
        <v>#N/A</v>
      </c>
      <c r="PB83" s="169" t="e">
        <f t="shared" si="189"/>
        <v>#N/A</v>
      </c>
      <c r="PC83" s="169" t="e">
        <f t="shared" si="189"/>
        <v>#N/A</v>
      </c>
      <c r="PD83" s="169" t="e">
        <f t="shared" si="189"/>
        <v>#N/A</v>
      </c>
      <c r="PE83" s="169" t="e">
        <f t="shared" si="189"/>
        <v>#N/A</v>
      </c>
      <c r="PF83" s="169" t="e">
        <f t="shared" si="189"/>
        <v>#N/A</v>
      </c>
      <c r="PG83" s="169" t="e">
        <f t="shared" si="189"/>
        <v>#N/A</v>
      </c>
      <c r="PH83" s="169" t="e">
        <f t="shared" si="160"/>
        <v>#N/A</v>
      </c>
      <c r="PI83" s="169" t="e">
        <f t="shared" si="160"/>
        <v>#N/A</v>
      </c>
      <c r="PJ83" s="169" t="e">
        <f t="shared" si="160"/>
        <v>#N/A</v>
      </c>
      <c r="PK83" s="169" t="e">
        <f t="shared" si="160"/>
        <v>#N/A</v>
      </c>
      <c r="PL83" s="169" t="e">
        <f t="shared" si="160"/>
        <v>#N/A</v>
      </c>
      <c r="PM83" s="169" t="e">
        <f t="shared" si="160"/>
        <v>#N/A</v>
      </c>
      <c r="PN83" s="169" t="e">
        <f t="shared" si="160"/>
        <v>#N/A</v>
      </c>
      <c r="PO83" s="169" t="e">
        <f t="shared" si="160"/>
        <v>#N/A</v>
      </c>
    </row>
    <row r="84" spans="1:431" hidden="1" x14ac:dyDescent="0.75">
      <c r="A84" s="390"/>
      <c r="B84" s="396" t="str">
        <f>IF($R84="","",ROUND(_xlfn.NORM.INV(ABS(VLOOKUP($T$1,VLookups!$A$43:$B$44,2,FALSE)-B$2),$N84,$R84),0))</f>
        <v/>
      </c>
      <c r="C84" s="403" t="str">
        <f t="shared" si="161"/>
        <v/>
      </c>
      <c r="D84" s="404" t="str">
        <f t="shared" si="162"/>
        <v/>
      </c>
      <c r="E84" s="109"/>
      <c r="F84" s="117"/>
      <c r="G84" s="122" t="str">
        <f t="shared" si="163"/>
        <v/>
      </c>
      <c r="H84" s="95"/>
      <c r="I84" s="122" t="str">
        <f t="shared" si="164"/>
        <v/>
      </c>
      <c r="J84" s="117"/>
      <c r="K84" s="110"/>
      <c r="L84" s="124" t="str">
        <f t="shared" si="149"/>
        <v/>
      </c>
      <c r="M84" s="124" t="str">
        <f t="shared" si="150"/>
        <v/>
      </c>
      <c r="N84" s="73" t="str">
        <f t="shared" si="165"/>
        <v/>
      </c>
      <c r="O84" s="23"/>
      <c r="P84" s="57"/>
      <c r="Q84" s="280"/>
      <c r="R84" s="74" t="str">
        <f>IF(AND(G84&gt;0,H84&gt;0,I84&gt;0),IF(ISBLANK(Q84),IF(ISBLANK(O84),"",(I84-G84)*VLOOKUP(O84,VLookups!$A$4:$B$13,2,FALSE)),Q84),"")</f>
        <v/>
      </c>
      <c r="S84" s="75" t="str">
        <f t="shared" si="151"/>
        <v/>
      </c>
      <c r="T84" s="95"/>
      <c r="U84" s="270" t="str">
        <f>IF(AND(T84&gt;0,H84&gt;0,NOT(R84="")),ABS(VLOOKUP($T$1,VLookups!$A$43:$B$44,2,FALSE)-_xlfn.NORM.DIST(T84,N84,R84,TRUE)),"")</f>
        <v/>
      </c>
      <c r="V84" s="94" t="str">
        <f>IF(AND($G84&gt;0,$H84&gt;0,$I84&gt;0,NOT(ISBLANK($O84))),_xlfn.NORM.INV(ABS(VLOOKUP($T$1,VLookups!$A$43:$B$44,2,FALSE)-V$3),$N84,$R84),"")</f>
        <v/>
      </c>
      <c r="W84" s="93" t="str">
        <f>IF(AND($G84&gt;0,$H84&gt;0,$I84&gt;0,NOT(ISBLANK($O84))),_xlfn.NORM.INV(ABS(VLOOKUP($T$1,VLookups!$A$43:$B$44,2,FALSE)-W$3),$N84,$R84),"")</f>
        <v/>
      </c>
      <c r="X84" s="94" t="str">
        <f>IF(AND($G84&gt;0,$H84&gt;0,$I84&gt;0,NOT(ISBLANK($O84))),_xlfn.NORM.INV(ABS(VLOOKUP($T$1,VLookups!$A$43:$B$44,2,FALSE)-X$3),$N84,$R84),"")</f>
        <v/>
      </c>
      <c r="Y84" s="93" t="str">
        <f>IF(AND($G84&gt;0,$H84&gt;0,$I84&gt;0,NOT(ISBLANK($O84))),_xlfn.NORM.INV(ABS(VLOOKUP($T$1,VLookups!$A$43:$B$44,2,FALSE)-Y$3),$N84,$R84),"")</f>
        <v/>
      </c>
      <c r="Z84" s="94" t="str">
        <f>IF(AND($G84&gt;0,$H84&gt;0,$I84&gt;0,NOT(ISBLANK($O84))),_xlfn.NORM.INV(ABS(VLOOKUP($T$1,VLookups!$A$43:$B$44,2,FALSE)-Z$3),$N84,$R84),"")</f>
        <v/>
      </c>
      <c r="AA84" s="93" t="str">
        <f>IF(AND($G84&gt;0,$H84&gt;0,$I84&gt;0,NOT(ISBLANK($O84))),_xlfn.NORM.INV(ABS(VLOOKUP($T$1,VLookups!$A$43:$B$44,2,FALSE)-AA$3),$N84,$R84),"")</f>
        <v/>
      </c>
      <c r="AB84" s="5"/>
      <c r="AC84" s="168" t="str">
        <f t="shared" si="166"/>
        <v/>
      </c>
      <c r="AD84" s="49" t="str">
        <f t="shared" si="179"/>
        <v/>
      </c>
      <c r="AE84" s="49" t="str">
        <f t="shared" si="179"/>
        <v/>
      </c>
      <c r="AF84" s="49" t="str">
        <f t="shared" si="179"/>
        <v/>
      </c>
      <c r="AG84" s="49" t="str">
        <f t="shared" si="179"/>
        <v/>
      </c>
      <c r="AH84" s="49" t="str">
        <f t="shared" si="179"/>
        <v/>
      </c>
      <c r="AI84" s="49" t="str">
        <f t="shared" si="179"/>
        <v/>
      </c>
      <c r="AJ84" s="49" t="str">
        <f t="shared" si="179"/>
        <v/>
      </c>
      <c r="AK84" s="49" t="str">
        <f t="shared" si="179"/>
        <v/>
      </c>
      <c r="AL84" s="49" t="str">
        <f t="shared" si="179"/>
        <v/>
      </c>
      <c r="AM84" s="49" t="str">
        <f t="shared" si="179"/>
        <v/>
      </c>
      <c r="AN84" s="49" t="str">
        <f t="shared" si="179"/>
        <v/>
      </c>
      <c r="AO84" s="49" t="str">
        <f t="shared" si="179"/>
        <v/>
      </c>
      <c r="AP84" s="49" t="str">
        <f t="shared" si="179"/>
        <v/>
      </c>
      <c r="AQ84" s="49" t="str">
        <f t="shared" si="179"/>
        <v/>
      </c>
      <c r="AR84" s="49" t="str">
        <f t="shared" si="179"/>
        <v/>
      </c>
      <c r="AS84" s="49" t="str">
        <f t="shared" si="179"/>
        <v/>
      </c>
      <c r="AT84" s="49" t="str">
        <f t="shared" si="173"/>
        <v/>
      </c>
      <c r="AU84" s="49" t="str">
        <f t="shared" si="173"/>
        <v/>
      </c>
      <c r="AV84" s="49" t="str">
        <f t="shared" si="173"/>
        <v/>
      </c>
      <c r="AW84" s="49" t="str">
        <f t="shared" si="173"/>
        <v/>
      </c>
      <c r="AX84" s="49" t="str">
        <f t="shared" si="173"/>
        <v/>
      </c>
      <c r="AY84" s="49" t="str">
        <f t="shared" si="173"/>
        <v/>
      </c>
      <c r="AZ84" s="49" t="str">
        <f t="shared" si="173"/>
        <v/>
      </c>
      <c r="BA84" s="49" t="str">
        <f t="shared" si="173"/>
        <v/>
      </c>
      <c r="BB84" s="49" t="str">
        <f t="shared" si="173"/>
        <v/>
      </c>
      <c r="BC84" s="49" t="str">
        <f t="shared" si="173"/>
        <v/>
      </c>
      <c r="BD84" s="49" t="str">
        <f t="shared" si="173"/>
        <v/>
      </c>
      <c r="BE84" s="49" t="str">
        <f t="shared" si="173"/>
        <v/>
      </c>
      <c r="BF84" s="49" t="str">
        <f t="shared" si="173"/>
        <v/>
      </c>
      <c r="BG84" s="49" t="str">
        <f t="shared" si="173"/>
        <v/>
      </c>
      <c r="BH84" s="49" t="str">
        <f t="shared" si="173"/>
        <v/>
      </c>
      <c r="BI84" s="49" t="str">
        <f t="shared" si="174"/>
        <v/>
      </c>
      <c r="BJ84" s="49" t="str">
        <f t="shared" si="174"/>
        <v/>
      </c>
      <c r="BK84" s="49" t="str">
        <f t="shared" si="174"/>
        <v/>
      </c>
      <c r="BL84" s="49" t="str">
        <f t="shared" si="174"/>
        <v/>
      </c>
      <c r="BM84" s="49" t="str">
        <f t="shared" si="174"/>
        <v/>
      </c>
      <c r="BN84" s="49" t="str">
        <f t="shared" si="174"/>
        <v/>
      </c>
      <c r="BO84" s="49" t="str">
        <f t="shared" si="174"/>
        <v/>
      </c>
      <c r="BP84" s="49" t="str">
        <f t="shared" si="174"/>
        <v/>
      </c>
      <c r="BQ84" s="49" t="str">
        <f t="shared" si="174"/>
        <v/>
      </c>
      <c r="BR84" s="49" t="str">
        <f t="shared" si="174"/>
        <v/>
      </c>
      <c r="BS84" s="49" t="str">
        <f t="shared" si="174"/>
        <v/>
      </c>
      <c r="BT84" s="49" t="str">
        <f t="shared" si="174"/>
        <v/>
      </c>
      <c r="BU84" s="49" t="str">
        <f t="shared" si="174"/>
        <v/>
      </c>
      <c r="BV84" s="49" t="str">
        <f t="shared" si="174"/>
        <v/>
      </c>
      <c r="BW84" s="49" t="str">
        <f t="shared" si="174"/>
        <v/>
      </c>
      <c r="BX84" s="49" t="str">
        <f t="shared" si="174"/>
        <v/>
      </c>
      <c r="BY84" s="49" t="str">
        <f t="shared" si="170"/>
        <v/>
      </c>
      <c r="BZ84" s="49" t="str">
        <f t="shared" si="170"/>
        <v/>
      </c>
      <c r="CA84" s="49" t="str">
        <f t="shared" si="170"/>
        <v/>
      </c>
      <c r="CB84" s="49" t="str">
        <f t="shared" si="170"/>
        <v/>
      </c>
      <c r="CC84" s="49" t="str">
        <f t="shared" si="170"/>
        <v/>
      </c>
      <c r="CD84" s="49" t="str">
        <f t="shared" si="170"/>
        <v/>
      </c>
      <c r="CE84" s="49" t="str">
        <f t="shared" si="170"/>
        <v/>
      </c>
      <c r="CF84" s="49" t="str">
        <f t="shared" si="170"/>
        <v/>
      </c>
      <c r="CG84" s="49" t="str">
        <f t="shared" si="170"/>
        <v/>
      </c>
      <c r="CH84" s="49" t="str">
        <f t="shared" si="170"/>
        <v/>
      </c>
      <c r="CI84" s="49" t="str">
        <f t="shared" si="170"/>
        <v/>
      </c>
      <c r="CJ84" s="49" t="str">
        <f t="shared" si="170"/>
        <v/>
      </c>
      <c r="CK84" s="49" t="str">
        <f t="shared" si="170"/>
        <v/>
      </c>
      <c r="CL84" s="49" t="str">
        <f t="shared" si="170"/>
        <v/>
      </c>
      <c r="CM84" s="49" t="str">
        <f t="shared" si="170"/>
        <v/>
      </c>
      <c r="CN84" s="49" t="str">
        <f t="shared" si="175"/>
        <v/>
      </c>
      <c r="CO84" s="49" t="str">
        <f t="shared" si="175"/>
        <v/>
      </c>
      <c r="CP84" s="49" t="str">
        <f t="shared" si="175"/>
        <v/>
      </c>
      <c r="CQ84" s="49" t="str">
        <f t="shared" si="175"/>
        <v/>
      </c>
      <c r="CR84" s="49" t="str">
        <f t="shared" si="175"/>
        <v/>
      </c>
      <c r="CS84" s="49" t="str">
        <f t="shared" si="175"/>
        <v/>
      </c>
      <c r="CT84" s="49" t="str">
        <f t="shared" si="175"/>
        <v/>
      </c>
      <c r="CU84" s="49" t="str">
        <f t="shared" si="175"/>
        <v/>
      </c>
      <c r="CV84" s="49" t="str">
        <f t="shared" si="175"/>
        <v/>
      </c>
      <c r="CW84" s="49" t="str">
        <f t="shared" si="175"/>
        <v/>
      </c>
      <c r="CX84" s="49" t="str">
        <f t="shared" si="175"/>
        <v/>
      </c>
      <c r="CY84" s="49" t="str">
        <f t="shared" si="175"/>
        <v/>
      </c>
      <c r="CZ84" s="49" t="str">
        <f t="shared" si="175"/>
        <v/>
      </c>
      <c r="DA84" s="49" t="str">
        <f t="shared" si="175"/>
        <v/>
      </c>
      <c r="DB84" s="49" t="str">
        <f t="shared" si="175"/>
        <v/>
      </c>
      <c r="DC84" s="49" t="str">
        <f t="shared" si="175"/>
        <v/>
      </c>
      <c r="DD84" s="49" t="str">
        <f t="shared" si="171"/>
        <v/>
      </c>
      <c r="DE84" s="49" t="str">
        <f t="shared" si="171"/>
        <v/>
      </c>
      <c r="DF84" s="49" t="str">
        <f t="shared" si="171"/>
        <v/>
      </c>
      <c r="DG84" s="49" t="str">
        <f t="shared" si="171"/>
        <v/>
      </c>
      <c r="DH84" s="49" t="str">
        <f t="shared" si="171"/>
        <v/>
      </c>
      <c r="DI84" s="49" t="str">
        <f t="shared" si="171"/>
        <v/>
      </c>
      <c r="DJ84" s="49" t="str">
        <f t="shared" si="171"/>
        <v/>
      </c>
      <c r="DK84" s="49" t="str">
        <f t="shared" si="171"/>
        <v/>
      </c>
      <c r="DL84" s="49" t="str">
        <f t="shared" si="171"/>
        <v/>
      </c>
      <c r="DM84" s="49" t="str">
        <f t="shared" si="171"/>
        <v/>
      </c>
      <c r="DN84" s="49" t="str">
        <f t="shared" si="171"/>
        <v/>
      </c>
      <c r="DO84" s="49" t="str">
        <f t="shared" si="171"/>
        <v/>
      </c>
      <c r="DP84" s="49" t="str">
        <f t="shared" si="171"/>
        <v/>
      </c>
      <c r="DQ84" s="49" t="str">
        <f t="shared" si="171"/>
        <v/>
      </c>
      <c r="DR84" s="49" t="str">
        <f t="shared" si="171"/>
        <v/>
      </c>
      <c r="DS84" s="49" t="str">
        <f t="shared" si="176"/>
        <v/>
      </c>
      <c r="DT84" s="49" t="str">
        <f t="shared" si="176"/>
        <v/>
      </c>
      <c r="DU84" s="49" t="str">
        <f t="shared" si="176"/>
        <v/>
      </c>
      <c r="DV84" s="49" t="str">
        <f t="shared" si="176"/>
        <v/>
      </c>
      <c r="DW84" s="49" t="str">
        <f t="shared" si="176"/>
        <v/>
      </c>
      <c r="DX84" s="49" t="str">
        <f t="shared" si="176"/>
        <v/>
      </c>
      <c r="DY84" s="49" t="str">
        <f t="shared" si="176"/>
        <v/>
      </c>
      <c r="DZ84" s="183" t="str">
        <f t="shared" si="167"/>
        <v/>
      </c>
      <c r="EA84" s="49" t="str">
        <f t="shared" si="169"/>
        <v/>
      </c>
      <c r="EB84" s="49" t="str">
        <f t="shared" si="169"/>
        <v/>
      </c>
      <c r="EC84" s="49" t="str">
        <f t="shared" si="169"/>
        <v/>
      </c>
      <c r="ED84" s="49" t="str">
        <f t="shared" si="169"/>
        <v/>
      </c>
      <c r="EE84" s="49" t="str">
        <f t="shared" si="169"/>
        <v/>
      </c>
      <c r="EF84" s="49" t="str">
        <f t="shared" si="169"/>
        <v/>
      </c>
      <c r="EG84" s="49" t="str">
        <f t="shared" si="169"/>
        <v/>
      </c>
      <c r="EH84" s="49" t="str">
        <f t="shared" si="169"/>
        <v/>
      </c>
      <c r="EI84" s="49" t="str">
        <f t="shared" si="169"/>
        <v/>
      </c>
      <c r="EJ84" s="49" t="str">
        <f t="shared" si="169"/>
        <v/>
      </c>
      <c r="EK84" s="49" t="str">
        <f t="shared" si="169"/>
        <v/>
      </c>
      <c r="EL84" s="49" t="str">
        <f t="shared" si="169"/>
        <v/>
      </c>
      <c r="EM84" s="49" t="str">
        <f t="shared" si="169"/>
        <v/>
      </c>
      <c r="EN84" s="49" t="str">
        <f t="shared" si="169"/>
        <v/>
      </c>
      <c r="EO84" s="49" t="str">
        <f t="shared" si="169"/>
        <v/>
      </c>
      <c r="EP84" s="49" t="str">
        <f t="shared" si="168"/>
        <v/>
      </c>
      <c r="EQ84" s="49" t="str">
        <f t="shared" si="168"/>
        <v/>
      </c>
      <c r="ER84" s="49" t="str">
        <f t="shared" si="168"/>
        <v/>
      </c>
      <c r="ES84" s="49" t="str">
        <f t="shared" si="168"/>
        <v/>
      </c>
      <c r="ET84" s="49" t="str">
        <f t="shared" si="177"/>
        <v/>
      </c>
      <c r="EU84" s="49" t="str">
        <f t="shared" si="177"/>
        <v/>
      </c>
      <c r="EV84" s="49" t="str">
        <f t="shared" si="177"/>
        <v/>
      </c>
      <c r="EW84" s="49" t="str">
        <f t="shared" si="177"/>
        <v/>
      </c>
      <c r="EX84" s="49" t="str">
        <f t="shared" si="177"/>
        <v/>
      </c>
      <c r="EY84" s="49" t="str">
        <f t="shared" si="177"/>
        <v/>
      </c>
      <c r="EZ84" s="49" t="str">
        <f t="shared" si="177"/>
        <v/>
      </c>
      <c r="FA84" s="49" t="str">
        <f t="shared" si="177"/>
        <v/>
      </c>
      <c r="FB84" s="49" t="str">
        <f t="shared" si="177"/>
        <v/>
      </c>
      <c r="FC84" s="49" t="str">
        <f t="shared" si="177"/>
        <v/>
      </c>
      <c r="FD84" s="49" t="str">
        <f t="shared" si="177"/>
        <v/>
      </c>
      <c r="FE84" s="49" t="str">
        <f t="shared" si="128"/>
        <v/>
      </c>
      <c r="FF84" s="49" t="str">
        <f t="shared" si="128"/>
        <v/>
      </c>
      <c r="FG84" s="49" t="str">
        <f t="shared" si="128"/>
        <v/>
      </c>
      <c r="FH84" s="49" t="str">
        <f t="shared" si="128"/>
        <v/>
      </c>
      <c r="FI84" s="49" t="str">
        <f t="shared" si="128"/>
        <v/>
      </c>
      <c r="FJ84" s="49" t="str">
        <f t="shared" si="128"/>
        <v/>
      </c>
      <c r="FK84" s="49" t="str">
        <f t="shared" si="128"/>
        <v/>
      </c>
      <c r="FL84" s="49" t="str">
        <f t="shared" si="128"/>
        <v/>
      </c>
      <c r="FM84" s="49" t="str">
        <f t="shared" si="128"/>
        <v/>
      </c>
      <c r="FN84" s="49" t="str">
        <f t="shared" si="128"/>
        <v/>
      </c>
      <c r="FO84" s="49" t="str">
        <f t="shared" si="128"/>
        <v/>
      </c>
      <c r="FP84" s="49" t="str">
        <f t="shared" si="128"/>
        <v/>
      </c>
      <c r="FQ84" s="49" t="str">
        <f t="shared" si="128"/>
        <v/>
      </c>
      <c r="FR84" s="49" t="str">
        <f t="shared" si="128"/>
        <v/>
      </c>
      <c r="FS84" s="49" t="str">
        <f t="shared" si="128"/>
        <v/>
      </c>
      <c r="FT84" s="49" t="str">
        <f t="shared" si="128"/>
        <v/>
      </c>
      <c r="FU84" s="49" t="str">
        <f t="shared" si="178"/>
        <v/>
      </c>
      <c r="FV84" s="49" t="str">
        <f t="shared" si="152"/>
        <v/>
      </c>
      <c r="FW84" s="49" t="str">
        <f t="shared" si="152"/>
        <v/>
      </c>
      <c r="FX84" s="49" t="str">
        <f t="shared" si="152"/>
        <v/>
      </c>
      <c r="FY84" s="49" t="str">
        <f t="shared" si="152"/>
        <v/>
      </c>
      <c r="FZ84" s="49" t="str">
        <f t="shared" si="152"/>
        <v/>
      </c>
      <c r="GA84" s="49" t="str">
        <f t="shared" si="152"/>
        <v/>
      </c>
      <c r="GB84" s="49" t="str">
        <f t="shared" si="152"/>
        <v/>
      </c>
      <c r="GC84" s="49" t="str">
        <f t="shared" si="152"/>
        <v/>
      </c>
      <c r="GD84" s="49" t="str">
        <f t="shared" si="152"/>
        <v/>
      </c>
      <c r="GE84" s="49" t="str">
        <f t="shared" si="152"/>
        <v/>
      </c>
      <c r="GF84" s="49" t="str">
        <f t="shared" si="152"/>
        <v/>
      </c>
      <c r="GG84" s="49" t="str">
        <f t="shared" si="152"/>
        <v/>
      </c>
      <c r="GH84" s="49" t="str">
        <f t="shared" si="152"/>
        <v/>
      </c>
      <c r="GI84" s="49" t="str">
        <f t="shared" si="152"/>
        <v/>
      </c>
      <c r="GJ84" s="49" t="str">
        <f t="shared" si="152"/>
        <v/>
      </c>
      <c r="GK84" s="49" t="str">
        <f t="shared" si="152"/>
        <v/>
      </c>
      <c r="GL84" s="49" t="str">
        <f t="shared" ref="GL84:GW103" si="190">IF(ISNONTEXT($AC84),GK84+$AC84,"")</f>
        <v/>
      </c>
      <c r="GM84" s="49" t="str">
        <f t="shared" si="190"/>
        <v/>
      </c>
      <c r="GN84" s="49" t="str">
        <f t="shared" si="182"/>
        <v/>
      </c>
      <c r="GO84" s="49" t="str">
        <f t="shared" si="182"/>
        <v/>
      </c>
      <c r="GP84" s="49" t="str">
        <f t="shared" si="182"/>
        <v/>
      </c>
      <c r="GQ84" s="49" t="str">
        <f t="shared" si="182"/>
        <v/>
      </c>
      <c r="GR84" s="49" t="str">
        <f t="shared" si="182"/>
        <v/>
      </c>
      <c r="GS84" s="49" t="str">
        <f t="shared" si="182"/>
        <v/>
      </c>
      <c r="GT84" s="49" t="str">
        <f t="shared" si="182"/>
        <v/>
      </c>
      <c r="GU84" s="49" t="str">
        <f t="shared" si="182"/>
        <v/>
      </c>
      <c r="GV84" s="49" t="str">
        <f t="shared" si="182"/>
        <v/>
      </c>
      <c r="GW84" s="49" t="str">
        <f t="shared" si="182"/>
        <v/>
      </c>
      <c r="GX84" s="49" t="str">
        <f t="shared" si="182"/>
        <v/>
      </c>
      <c r="GY84" s="49" t="str">
        <f t="shared" si="182"/>
        <v/>
      </c>
      <c r="GZ84" s="49" t="str">
        <f t="shared" si="182"/>
        <v/>
      </c>
      <c r="HA84" s="49" t="str">
        <f t="shared" si="182"/>
        <v/>
      </c>
      <c r="HB84" s="49" t="str">
        <f t="shared" si="182"/>
        <v/>
      </c>
      <c r="HC84" s="49" t="str">
        <f t="shared" si="182"/>
        <v/>
      </c>
      <c r="HD84" s="49" t="str">
        <f t="shared" si="183"/>
        <v/>
      </c>
      <c r="HE84" s="49" t="str">
        <f t="shared" si="183"/>
        <v/>
      </c>
      <c r="HF84" s="49" t="str">
        <f t="shared" si="183"/>
        <v/>
      </c>
      <c r="HG84" s="49" t="str">
        <f t="shared" si="183"/>
        <v/>
      </c>
      <c r="HH84" s="49" t="str">
        <f t="shared" si="183"/>
        <v/>
      </c>
      <c r="HI84" s="49" t="str">
        <f t="shared" si="141"/>
        <v/>
      </c>
      <c r="HJ84" s="49" t="str">
        <f t="shared" si="141"/>
        <v/>
      </c>
      <c r="HK84" s="49" t="str">
        <f t="shared" si="141"/>
        <v/>
      </c>
      <c r="HL84" s="49" t="str">
        <f t="shared" si="141"/>
        <v/>
      </c>
      <c r="HM84" s="49" t="str">
        <f t="shared" si="111"/>
        <v/>
      </c>
      <c r="HN84" s="49" t="str">
        <f t="shared" si="111"/>
        <v/>
      </c>
      <c r="HO84" s="49" t="str">
        <f t="shared" si="111"/>
        <v/>
      </c>
      <c r="HP84" s="49" t="str">
        <f t="shared" si="77"/>
        <v/>
      </c>
      <c r="HQ84" s="49" t="str">
        <f t="shared" si="77"/>
        <v/>
      </c>
      <c r="HR84" s="49" t="str">
        <f t="shared" si="77"/>
        <v/>
      </c>
      <c r="HS84" s="49" t="str">
        <f t="shared" si="77"/>
        <v/>
      </c>
      <c r="HT84" s="49" t="str">
        <f t="shared" si="77"/>
        <v/>
      </c>
      <c r="HU84" s="49" t="str">
        <f t="shared" si="77"/>
        <v/>
      </c>
      <c r="HV84" s="49" t="str">
        <f t="shared" si="142"/>
        <v/>
      </c>
      <c r="HW84" s="169" t="e">
        <f t="shared" si="181"/>
        <v>#N/A</v>
      </c>
      <c r="HX84" s="169" t="e">
        <f t="shared" si="181"/>
        <v>#N/A</v>
      </c>
      <c r="HY84" s="169" t="e">
        <f t="shared" si="181"/>
        <v>#N/A</v>
      </c>
      <c r="HZ84" s="169" t="e">
        <f t="shared" si="181"/>
        <v>#N/A</v>
      </c>
      <c r="IA84" s="169" t="e">
        <f t="shared" si="180"/>
        <v>#N/A</v>
      </c>
      <c r="IB84" s="169" t="e">
        <f t="shared" si="180"/>
        <v>#N/A</v>
      </c>
      <c r="IC84" s="169" t="e">
        <f t="shared" si="180"/>
        <v>#N/A</v>
      </c>
      <c r="ID84" s="169" t="e">
        <f t="shared" si="180"/>
        <v>#N/A</v>
      </c>
      <c r="IE84" s="169" t="e">
        <f t="shared" si="180"/>
        <v>#N/A</v>
      </c>
      <c r="IF84" s="169" t="e">
        <f t="shared" si="180"/>
        <v>#N/A</v>
      </c>
      <c r="IG84" s="169" t="e">
        <f t="shared" si="180"/>
        <v>#N/A</v>
      </c>
      <c r="IH84" s="169" t="e">
        <f t="shared" si="180"/>
        <v>#N/A</v>
      </c>
      <c r="II84" s="169" t="e">
        <f t="shared" si="180"/>
        <v>#N/A</v>
      </c>
      <c r="IJ84" s="169" t="e">
        <f t="shared" si="180"/>
        <v>#N/A</v>
      </c>
      <c r="IK84" s="169" t="e">
        <f t="shared" si="180"/>
        <v>#N/A</v>
      </c>
      <c r="IL84" s="169" t="e">
        <f t="shared" si="180"/>
        <v>#N/A</v>
      </c>
      <c r="IM84" s="169" t="e">
        <f t="shared" si="180"/>
        <v>#N/A</v>
      </c>
      <c r="IN84" s="169" t="e">
        <f t="shared" si="180"/>
        <v>#N/A</v>
      </c>
      <c r="IO84" s="169" t="e">
        <f t="shared" si="180"/>
        <v>#N/A</v>
      </c>
      <c r="IP84" s="169" t="e">
        <f t="shared" si="184"/>
        <v>#N/A</v>
      </c>
      <c r="IQ84" s="169" t="e">
        <f t="shared" si="184"/>
        <v>#N/A</v>
      </c>
      <c r="IR84" s="169" t="e">
        <f t="shared" si="184"/>
        <v>#N/A</v>
      </c>
      <c r="IS84" s="169" t="e">
        <f t="shared" si="184"/>
        <v>#N/A</v>
      </c>
      <c r="IT84" s="169" t="e">
        <f t="shared" si="184"/>
        <v>#N/A</v>
      </c>
      <c r="IU84" s="169" t="e">
        <f t="shared" si="184"/>
        <v>#N/A</v>
      </c>
      <c r="IV84" s="169" t="e">
        <f t="shared" si="184"/>
        <v>#N/A</v>
      </c>
      <c r="IW84" s="169" t="e">
        <f t="shared" si="184"/>
        <v>#N/A</v>
      </c>
      <c r="IX84" s="169" t="e">
        <f t="shared" si="184"/>
        <v>#N/A</v>
      </c>
      <c r="IY84" s="169" t="e">
        <f t="shared" si="184"/>
        <v>#N/A</v>
      </c>
      <c r="IZ84" s="169" t="e">
        <f t="shared" si="184"/>
        <v>#N/A</v>
      </c>
      <c r="JA84" s="169" t="e">
        <f t="shared" si="184"/>
        <v>#N/A</v>
      </c>
      <c r="JB84" s="169" t="e">
        <f t="shared" si="184"/>
        <v>#N/A</v>
      </c>
      <c r="JC84" s="169" t="e">
        <f t="shared" si="184"/>
        <v>#N/A</v>
      </c>
      <c r="JD84" s="169" t="e">
        <f t="shared" si="184"/>
        <v>#N/A</v>
      </c>
      <c r="JE84" s="169" t="e">
        <f t="shared" si="184"/>
        <v>#N/A</v>
      </c>
      <c r="JF84" s="169" t="e">
        <f t="shared" ref="JE84:JT99" si="191">IF(ISNONTEXT($R84),_xlfn.NORM.DIST(BM84,$N84,$R84,FALSE),NA())</f>
        <v>#N/A</v>
      </c>
      <c r="JG84" s="169" t="e">
        <f t="shared" si="191"/>
        <v>#N/A</v>
      </c>
      <c r="JH84" s="169" t="e">
        <f t="shared" si="191"/>
        <v>#N/A</v>
      </c>
      <c r="JI84" s="169" t="e">
        <f t="shared" si="191"/>
        <v>#N/A</v>
      </c>
      <c r="JJ84" s="169" t="e">
        <f t="shared" si="191"/>
        <v>#N/A</v>
      </c>
      <c r="JK84" s="169" t="e">
        <f t="shared" si="191"/>
        <v>#N/A</v>
      </c>
      <c r="JL84" s="169" t="e">
        <f t="shared" si="191"/>
        <v>#N/A</v>
      </c>
      <c r="JM84" s="169" t="e">
        <f t="shared" si="191"/>
        <v>#N/A</v>
      </c>
      <c r="JN84" s="169" t="e">
        <f t="shared" si="191"/>
        <v>#N/A</v>
      </c>
      <c r="JO84" s="169" t="e">
        <f t="shared" si="191"/>
        <v>#N/A</v>
      </c>
      <c r="JP84" s="169" t="e">
        <f t="shared" si="191"/>
        <v>#N/A</v>
      </c>
      <c r="JQ84" s="169" t="e">
        <f t="shared" si="191"/>
        <v>#N/A</v>
      </c>
      <c r="JR84" s="169" t="e">
        <f t="shared" si="191"/>
        <v>#N/A</v>
      </c>
      <c r="JS84" s="169" t="e">
        <f t="shared" si="191"/>
        <v>#N/A</v>
      </c>
      <c r="JT84" s="169" t="e">
        <f t="shared" si="185"/>
        <v>#N/A</v>
      </c>
      <c r="JU84" s="169" t="e">
        <f t="shared" si="185"/>
        <v>#N/A</v>
      </c>
      <c r="JV84" s="169" t="e">
        <f t="shared" si="185"/>
        <v>#N/A</v>
      </c>
      <c r="JW84" s="169" t="e">
        <f t="shared" si="185"/>
        <v>#N/A</v>
      </c>
      <c r="JX84" s="169" t="e">
        <f t="shared" si="185"/>
        <v>#N/A</v>
      </c>
      <c r="JY84" s="169" t="e">
        <f t="shared" si="185"/>
        <v>#N/A</v>
      </c>
      <c r="JZ84" s="169" t="e">
        <f t="shared" si="185"/>
        <v>#N/A</v>
      </c>
      <c r="KA84" s="169" t="e">
        <f t="shared" si="185"/>
        <v>#N/A</v>
      </c>
      <c r="KB84" s="169" t="e">
        <f t="shared" si="185"/>
        <v>#N/A</v>
      </c>
      <c r="KC84" s="169" t="e">
        <f t="shared" si="185"/>
        <v>#N/A</v>
      </c>
      <c r="KD84" s="169" t="e">
        <f t="shared" si="185"/>
        <v>#N/A</v>
      </c>
      <c r="KE84" s="169" t="e">
        <f t="shared" si="185"/>
        <v>#N/A</v>
      </c>
      <c r="KF84" s="169" t="e">
        <f t="shared" si="185"/>
        <v>#N/A</v>
      </c>
      <c r="KG84" s="169" t="e">
        <f t="shared" si="185"/>
        <v>#N/A</v>
      </c>
      <c r="KH84" s="169" t="e">
        <f t="shared" si="185"/>
        <v>#N/A</v>
      </c>
      <c r="KI84" s="169" t="e">
        <f t="shared" si="185"/>
        <v>#N/A</v>
      </c>
      <c r="KJ84" s="169" t="e">
        <f t="shared" ref="KJ84:KY99" si="192">IF(ISNONTEXT($R84),_xlfn.NORM.DIST(CQ84,$N84,$R84,FALSE),NA())</f>
        <v>#N/A</v>
      </c>
      <c r="KK84" s="169" t="e">
        <f t="shared" si="192"/>
        <v>#N/A</v>
      </c>
      <c r="KL84" s="169" t="e">
        <f t="shared" si="192"/>
        <v>#N/A</v>
      </c>
      <c r="KM84" s="169" t="e">
        <f t="shared" si="192"/>
        <v>#N/A</v>
      </c>
      <c r="KN84" s="169" t="e">
        <f t="shared" si="192"/>
        <v>#N/A</v>
      </c>
      <c r="KO84" s="169" t="e">
        <f t="shared" si="192"/>
        <v>#N/A</v>
      </c>
      <c r="KP84" s="169" t="e">
        <f t="shared" si="192"/>
        <v>#N/A</v>
      </c>
      <c r="KQ84" s="169" t="e">
        <f t="shared" si="192"/>
        <v>#N/A</v>
      </c>
      <c r="KR84" s="169" t="e">
        <f t="shared" si="192"/>
        <v>#N/A</v>
      </c>
      <c r="KS84" s="169" t="e">
        <f t="shared" si="192"/>
        <v>#N/A</v>
      </c>
      <c r="KT84" s="169" t="e">
        <f t="shared" si="192"/>
        <v>#N/A</v>
      </c>
      <c r="KU84" s="169" t="e">
        <f t="shared" si="192"/>
        <v>#N/A</v>
      </c>
      <c r="KV84" s="169" t="e">
        <f t="shared" si="192"/>
        <v>#N/A</v>
      </c>
      <c r="KW84" s="169" t="e">
        <f t="shared" si="192"/>
        <v>#N/A</v>
      </c>
      <c r="KX84" s="169" t="e">
        <f t="shared" si="192"/>
        <v>#N/A</v>
      </c>
      <c r="KY84" s="169" t="e">
        <f t="shared" si="192"/>
        <v>#N/A</v>
      </c>
      <c r="KZ84" s="169" t="e">
        <f t="shared" si="186"/>
        <v>#N/A</v>
      </c>
      <c r="LA84" s="169" t="e">
        <f t="shared" si="186"/>
        <v>#N/A</v>
      </c>
      <c r="LB84" s="169" t="e">
        <f t="shared" si="186"/>
        <v>#N/A</v>
      </c>
      <c r="LC84" s="169" t="e">
        <f t="shared" si="186"/>
        <v>#N/A</v>
      </c>
      <c r="LD84" s="169" t="e">
        <f t="shared" si="186"/>
        <v>#N/A</v>
      </c>
      <c r="LE84" s="169" t="e">
        <f t="shared" si="186"/>
        <v>#N/A</v>
      </c>
      <c r="LF84" s="169" t="e">
        <f t="shared" si="186"/>
        <v>#N/A</v>
      </c>
      <c r="LG84" s="169" t="e">
        <f t="shared" si="186"/>
        <v>#N/A</v>
      </c>
      <c r="LH84" s="169" t="e">
        <f t="shared" si="186"/>
        <v>#N/A</v>
      </c>
      <c r="LI84" s="169" t="e">
        <f t="shared" si="186"/>
        <v>#N/A</v>
      </c>
      <c r="LJ84" s="169" t="e">
        <f t="shared" si="186"/>
        <v>#N/A</v>
      </c>
      <c r="LK84" s="169" t="e">
        <f t="shared" si="186"/>
        <v>#N/A</v>
      </c>
      <c r="LL84" s="169" t="e">
        <f t="shared" si="186"/>
        <v>#N/A</v>
      </c>
      <c r="LM84" s="169" t="e">
        <f t="shared" si="186"/>
        <v>#N/A</v>
      </c>
      <c r="LN84" s="169" t="e">
        <f t="shared" si="186"/>
        <v>#N/A</v>
      </c>
      <c r="LO84" s="169" t="e">
        <f t="shared" ref="LO84:MD99" si="193">IF(ISNONTEXT($R84),_xlfn.NORM.DIST(DV84,$N84,$R84,FALSE),NA())</f>
        <v>#N/A</v>
      </c>
      <c r="LP84" s="169" t="e">
        <f t="shared" si="193"/>
        <v>#N/A</v>
      </c>
      <c r="LQ84" s="169" t="e">
        <f t="shared" si="193"/>
        <v>#N/A</v>
      </c>
      <c r="LR84" s="169" t="e">
        <f t="shared" si="193"/>
        <v>#N/A</v>
      </c>
      <c r="LS84" s="169" t="e">
        <f t="shared" si="193"/>
        <v>#N/A</v>
      </c>
      <c r="LT84" s="169" t="e">
        <f t="shared" si="193"/>
        <v>#N/A</v>
      </c>
      <c r="LU84" s="169" t="e">
        <f t="shared" si="193"/>
        <v>#N/A</v>
      </c>
      <c r="LV84" s="169" t="e">
        <f t="shared" si="193"/>
        <v>#N/A</v>
      </c>
      <c r="LW84" s="169" t="e">
        <f t="shared" si="193"/>
        <v>#N/A</v>
      </c>
      <c r="LX84" s="169" t="e">
        <f t="shared" si="193"/>
        <v>#N/A</v>
      </c>
      <c r="LY84" s="169" t="e">
        <f t="shared" si="193"/>
        <v>#N/A</v>
      </c>
      <c r="LZ84" s="169" t="e">
        <f t="shared" si="193"/>
        <v>#N/A</v>
      </c>
      <c r="MA84" s="169" t="e">
        <f t="shared" si="193"/>
        <v>#N/A</v>
      </c>
      <c r="MB84" s="169" t="e">
        <f t="shared" si="193"/>
        <v>#N/A</v>
      </c>
      <c r="MC84" s="169" t="e">
        <f t="shared" si="193"/>
        <v>#N/A</v>
      </c>
      <c r="MD84" s="169" t="e">
        <f t="shared" si="193"/>
        <v>#N/A</v>
      </c>
      <c r="ME84" s="169" t="e">
        <f t="shared" ref="LQ84:MF99" si="194">IF(ISNONTEXT($R84),_xlfn.NORM.DIST(EL84,$N84,$R84,FALSE),NA())</f>
        <v>#N/A</v>
      </c>
      <c r="MF84" s="169" t="e">
        <f t="shared" si="187"/>
        <v>#N/A</v>
      </c>
      <c r="MG84" s="169" t="e">
        <f t="shared" si="187"/>
        <v>#N/A</v>
      </c>
      <c r="MH84" s="169" t="e">
        <f t="shared" si="187"/>
        <v>#N/A</v>
      </c>
      <c r="MI84" s="169" t="e">
        <f t="shared" si="187"/>
        <v>#N/A</v>
      </c>
      <c r="MJ84" s="169" t="e">
        <f t="shared" si="187"/>
        <v>#N/A</v>
      </c>
      <c r="MK84" s="169" t="e">
        <f t="shared" si="187"/>
        <v>#N/A</v>
      </c>
      <c r="ML84" s="169" t="e">
        <f t="shared" si="187"/>
        <v>#N/A</v>
      </c>
      <c r="MM84" s="169" t="e">
        <f t="shared" si="187"/>
        <v>#N/A</v>
      </c>
      <c r="MN84" s="169" t="e">
        <f t="shared" si="187"/>
        <v>#N/A</v>
      </c>
      <c r="MO84" s="169" t="e">
        <f t="shared" si="187"/>
        <v>#N/A</v>
      </c>
      <c r="MP84" s="169" t="e">
        <f t="shared" si="187"/>
        <v>#N/A</v>
      </c>
      <c r="MQ84" s="169" t="e">
        <f t="shared" si="187"/>
        <v>#N/A</v>
      </c>
      <c r="MR84" s="169" t="e">
        <f t="shared" si="187"/>
        <v>#N/A</v>
      </c>
      <c r="MS84" s="169" t="e">
        <f t="shared" si="187"/>
        <v>#N/A</v>
      </c>
      <c r="MT84" s="169" t="e">
        <f t="shared" si="187"/>
        <v>#N/A</v>
      </c>
      <c r="MU84" s="169" t="e">
        <f t="shared" si="187"/>
        <v>#N/A</v>
      </c>
      <c r="MV84" s="169" t="e">
        <f t="shared" ref="MV84:NK99" si="195">IF(ISNONTEXT($R84),_xlfn.NORM.DIST(FC84,$N84,$R84,FALSE),NA())</f>
        <v>#N/A</v>
      </c>
      <c r="MW84" s="169" t="e">
        <f t="shared" si="195"/>
        <v>#N/A</v>
      </c>
      <c r="MX84" s="169" t="e">
        <f t="shared" si="195"/>
        <v>#N/A</v>
      </c>
      <c r="MY84" s="169" t="e">
        <f t="shared" si="195"/>
        <v>#N/A</v>
      </c>
      <c r="MZ84" s="169" t="e">
        <f t="shared" si="195"/>
        <v>#N/A</v>
      </c>
      <c r="NA84" s="169" t="e">
        <f t="shared" si="195"/>
        <v>#N/A</v>
      </c>
      <c r="NB84" s="169" t="e">
        <f t="shared" si="195"/>
        <v>#N/A</v>
      </c>
      <c r="NC84" s="169" t="e">
        <f t="shared" si="195"/>
        <v>#N/A</v>
      </c>
      <c r="ND84" s="169" t="e">
        <f t="shared" si="195"/>
        <v>#N/A</v>
      </c>
      <c r="NE84" s="169" t="e">
        <f t="shared" si="195"/>
        <v>#N/A</v>
      </c>
      <c r="NF84" s="169" t="e">
        <f t="shared" si="195"/>
        <v>#N/A</v>
      </c>
      <c r="NG84" s="169" t="e">
        <f t="shared" si="195"/>
        <v>#N/A</v>
      </c>
      <c r="NH84" s="169" t="e">
        <f t="shared" si="195"/>
        <v>#N/A</v>
      </c>
      <c r="NI84" s="169" t="e">
        <f t="shared" si="195"/>
        <v>#N/A</v>
      </c>
      <c r="NJ84" s="169" t="e">
        <f t="shared" si="195"/>
        <v>#N/A</v>
      </c>
      <c r="NK84" s="169" t="e">
        <f t="shared" si="195"/>
        <v>#N/A</v>
      </c>
      <c r="NL84" s="169" t="e">
        <f t="shared" si="188"/>
        <v>#N/A</v>
      </c>
      <c r="NM84" s="169" t="e">
        <f t="shared" si="188"/>
        <v>#N/A</v>
      </c>
      <c r="NN84" s="169" t="e">
        <f t="shared" si="188"/>
        <v>#N/A</v>
      </c>
      <c r="NO84" s="169" t="e">
        <f t="shared" si="188"/>
        <v>#N/A</v>
      </c>
      <c r="NP84" s="169" t="e">
        <f t="shared" si="188"/>
        <v>#N/A</v>
      </c>
      <c r="NQ84" s="169" t="e">
        <f t="shared" si="188"/>
        <v>#N/A</v>
      </c>
      <c r="NR84" s="169" t="e">
        <f t="shared" si="188"/>
        <v>#N/A</v>
      </c>
      <c r="NS84" s="169" t="e">
        <f t="shared" si="188"/>
        <v>#N/A</v>
      </c>
      <c r="NT84" s="169" t="e">
        <f t="shared" si="188"/>
        <v>#N/A</v>
      </c>
      <c r="NU84" s="169" t="e">
        <f t="shared" si="188"/>
        <v>#N/A</v>
      </c>
      <c r="NV84" s="169" t="e">
        <f t="shared" si="188"/>
        <v>#N/A</v>
      </c>
      <c r="NW84" s="169" t="e">
        <f t="shared" si="188"/>
        <v>#N/A</v>
      </c>
      <c r="NX84" s="169" t="e">
        <f t="shared" si="188"/>
        <v>#N/A</v>
      </c>
      <c r="NY84" s="169" t="e">
        <f t="shared" si="188"/>
        <v>#N/A</v>
      </c>
      <c r="NZ84" s="169" t="e">
        <f t="shared" si="188"/>
        <v>#N/A</v>
      </c>
      <c r="OA84" s="169" t="e">
        <f t="shared" ref="OA84:OP99" si="196">IF(ISNONTEXT($R84),_xlfn.NORM.DIST(GH84,$N84,$R84,FALSE),NA())</f>
        <v>#N/A</v>
      </c>
      <c r="OB84" s="169" t="e">
        <f t="shared" si="196"/>
        <v>#N/A</v>
      </c>
      <c r="OC84" s="169" t="e">
        <f t="shared" si="196"/>
        <v>#N/A</v>
      </c>
      <c r="OD84" s="169" t="e">
        <f t="shared" si="196"/>
        <v>#N/A</v>
      </c>
      <c r="OE84" s="169" t="e">
        <f t="shared" si="196"/>
        <v>#N/A</v>
      </c>
      <c r="OF84" s="169" t="e">
        <f t="shared" si="196"/>
        <v>#N/A</v>
      </c>
      <c r="OG84" s="169" t="e">
        <f t="shared" si="196"/>
        <v>#N/A</v>
      </c>
      <c r="OH84" s="169" t="e">
        <f t="shared" si="196"/>
        <v>#N/A</v>
      </c>
      <c r="OI84" s="169" t="e">
        <f t="shared" si="196"/>
        <v>#N/A</v>
      </c>
      <c r="OJ84" s="169" t="e">
        <f t="shared" si="196"/>
        <v>#N/A</v>
      </c>
      <c r="OK84" s="169" t="e">
        <f t="shared" si="196"/>
        <v>#N/A</v>
      </c>
      <c r="OL84" s="169" t="e">
        <f t="shared" si="196"/>
        <v>#N/A</v>
      </c>
      <c r="OM84" s="169" t="e">
        <f t="shared" si="196"/>
        <v>#N/A</v>
      </c>
      <c r="ON84" s="169" t="e">
        <f t="shared" si="196"/>
        <v>#N/A</v>
      </c>
      <c r="OO84" s="169" t="e">
        <f t="shared" si="196"/>
        <v>#N/A</v>
      </c>
      <c r="OP84" s="169" t="e">
        <f t="shared" si="196"/>
        <v>#N/A</v>
      </c>
      <c r="OQ84" s="169" t="e">
        <f t="shared" ref="OC84:OR99" si="197">IF(ISNONTEXT($R84),_xlfn.NORM.DIST(GX84,$N84,$R84,FALSE),NA())</f>
        <v>#N/A</v>
      </c>
      <c r="OR84" s="169" t="e">
        <f t="shared" si="189"/>
        <v>#N/A</v>
      </c>
      <c r="OS84" s="169" t="e">
        <f t="shared" si="189"/>
        <v>#N/A</v>
      </c>
      <c r="OT84" s="169" t="e">
        <f t="shared" si="189"/>
        <v>#N/A</v>
      </c>
      <c r="OU84" s="169" t="e">
        <f t="shared" si="189"/>
        <v>#N/A</v>
      </c>
      <c r="OV84" s="169" t="e">
        <f t="shared" si="189"/>
        <v>#N/A</v>
      </c>
      <c r="OW84" s="169" t="e">
        <f t="shared" si="189"/>
        <v>#N/A</v>
      </c>
      <c r="OX84" s="169" t="e">
        <f t="shared" si="189"/>
        <v>#N/A</v>
      </c>
      <c r="OY84" s="169" t="e">
        <f t="shared" si="189"/>
        <v>#N/A</v>
      </c>
      <c r="OZ84" s="169" t="e">
        <f t="shared" si="189"/>
        <v>#N/A</v>
      </c>
      <c r="PA84" s="169" t="e">
        <f t="shared" si="189"/>
        <v>#N/A</v>
      </c>
      <c r="PB84" s="169" t="e">
        <f t="shared" si="189"/>
        <v>#N/A</v>
      </c>
      <c r="PC84" s="169" t="e">
        <f t="shared" si="189"/>
        <v>#N/A</v>
      </c>
      <c r="PD84" s="169" t="e">
        <f t="shared" si="189"/>
        <v>#N/A</v>
      </c>
      <c r="PE84" s="169" t="e">
        <f t="shared" si="189"/>
        <v>#N/A</v>
      </c>
      <c r="PF84" s="169" t="e">
        <f t="shared" si="189"/>
        <v>#N/A</v>
      </c>
      <c r="PG84" s="169" t="e">
        <f t="shared" si="189"/>
        <v>#N/A</v>
      </c>
      <c r="PH84" s="169" t="e">
        <f t="shared" ref="PH84:PO99" si="198">IF(ISNONTEXT($R84),_xlfn.NORM.DIST(HO84,$N84,$R84,FALSE),NA())</f>
        <v>#N/A</v>
      </c>
      <c r="PI84" s="169" t="e">
        <f t="shared" si="198"/>
        <v>#N/A</v>
      </c>
      <c r="PJ84" s="169" t="e">
        <f t="shared" si="198"/>
        <v>#N/A</v>
      </c>
      <c r="PK84" s="169" t="e">
        <f t="shared" si="198"/>
        <v>#N/A</v>
      </c>
      <c r="PL84" s="169" t="e">
        <f t="shared" si="198"/>
        <v>#N/A</v>
      </c>
      <c r="PM84" s="169" t="e">
        <f t="shared" si="198"/>
        <v>#N/A</v>
      </c>
      <c r="PN84" s="169" t="e">
        <f t="shared" si="198"/>
        <v>#N/A</v>
      </c>
      <c r="PO84" s="169" t="e">
        <f t="shared" si="198"/>
        <v>#N/A</v>
      </c>
    </row>
    <row r="85" spans="1:431" hidden="1" x14ac:dyDescent="0.75">
      <c r="A85" s="390"/>
      <c r="B85" s="396" t="str">
        <f>IF($R85="","",ROUND(_xlfn.NORM.INV(ABS(VLOOKUP($T$1,VLookups!$A$43:$B$44,2,FALSE)-B$2),$N85,$R85),0))</f>
        <v/>
      </c>
      <c r="C85" s="403" t="str">
        <f t="shared" si="161"/>
        <v/>
      </c>
      <c r="D85" s="404" t="str">
        <f t="shared" si="162"/>
        <v/>
      </c>
      <c r="E85" s="109"/>
      <c r="F85" s="117"/>
      <c r="G85" s="122" t="str">
        <f t="shared" si="163"/>
        <v/>
      </c>
      <c r="H85" s="95"/>
      <c r="I85" s="122" t="str">
        <f t="shared" si="164"/>
        <v/>
      </c>
      <c r="J85" s="117"/>
      <c r="K85" s="110"/>
      <c r="L85" s="124" t="str">
        <f t="shared" si="149"/>
        <v/>
      </c>
      <c r="M85" s="124" t="str">
        <f t="shared" si="150"/>
        <v/>
      </c>
      <c r="N85" s="73" t="str">
        <f t="shared" si="165"/>
        <v/>
      </c>
      <c r="O85" s="23"/>
      <c r="P85" s="57"/>
      <c r="Q85" s="280"/>
      <c r="R85" s="74" t="str">
        <f>IF(AND(G85&gt;0,H85&gt;0,I85&gt;0),IF(ISBLANK(Q85),IF(ISBLANK(O85),"",(I85-G85)*VLOOKUP(O85,VLookups!$A$4:$B$13,2,FALSE)),Q85),"")</f>
        <v/>
      </c>
      <c r="S85" s="75" t="str">
        <f t="shared" si="151"/>
        <v/>
      </c>
      <c r="T85" s="95"/>
      <c r="U85" s="270" t="str">
        <f>IF(AND(T85&gt;0,H85&gt;0,NOT(R85="")),ABS(VLOOKUP($T$1,VLookups!$A$43:$B$44,2,FALSE)-_xlfn.NORM.DIST(T85,N85,R85,TRUE)),"")</f>
        <v/>
      </c>
      <c r="V85" s="94" t="str">
        <f>IF(AND($G85&gt;0,$H85&gt;0,$I85&gt;0,NOT(ISBLANK($O85))),_xlfn.NORM.INV(ABS(VLOOKUP($T$1,VLookups!$A$43:$B$44,2,FALSE)-V$3),$N85,$R85),"")</f>
        <v/>
      </c>
      <c r="W85" s="93" t="str">
        <f>IF(AND($G85&gt;0,$H85&gt;0,$I85&gt;0,NOT(ISBLANK($O85))),_xlfn.NORM.INV(ABS(VLOOKUP($T$1,VLookups!$A$43:$B$44,2,FALSE)-W$3),$N85,$R85),"")</f>
        <v/>
      </c>
      <c r="X85" s="94" t="str">
        <f>IF(AND($G85&gt;0,$H85&gt;0,$I85&gt;0,NOT(ISBLANK($O85))),_xlfn.NORM.INV(ABS(VLOOKUP($T$1,VLookups!$A$43:$B$44,2,FALSE)-X$3),$N85,$R85),"")</f>
        <v/>
      </c>
      <c r="Y85" s="93" t="str">
        <f>IF(AND($G85&gt;0,$H85&gt;0,$I85&gt;0,NOT(ISBLANK($O85))),_xlfn.NORM.INV(ABS(VLOOKUP($T$1,VLookups!$A$43:$B$44,2,FALSE)-Y$3),$N85,$R85),"")</f>
        <v/>
      </c>
      <c r="Z85" s="94" t="str">
        <f>IF(AND($G85&gt;0,$H85&gt;0,$I85&gt;0,NOT(ISBLANK($O85))),_xlfn.NORM.INV(ABS(VLOOKUP($T$1,VLookups!$A$43:$B$44,2,FALSE)-Z$3),$N85,$R85),"")</f>
        <v/>
      </c>
      <c r="AA85" s="93" t="str">
        <f>IF(AND($G85&gt;0,$H85&gt;0,$I85&gt;0,NOT(ISBLANK($O85))),_xlfn.NORM.INV(ABS(VLOOKUP($T$1,VLookups!$A$43:$B$44,2,FALSE)-AA$3),$N85,$R85),"")</f>
        <v/>
      </c>
      <c r="AB85" s="5"/>
      <c r="AC85" s="168" t="str">
        <f t="shared" si="166"/>
        <v/>
      </c>
      <c r="AD85" s="49" t="str">
        <f t="shared" si="179"/>
        <v/>
      </c>
      <c r="AE85" s="49" t="str">
        <f t="shared" si="179"/>
        <v/>
      </c>
      <c r="AF85" s="49" t="str">
        <f t="shared" si="179"/>
        <v/>
      </c>
      <c r="AG85" s="49" t="str">
        <f t="shared" si="179"/>
        <v/>
      </c>
      <c r="AH85" s="49" t="str">
        <f t="shared" si="179"/>
        <v/>
      </c>
      <c r="AI85" s="49" t="str">
        <f t="shared" si="179"/>
        <v/>
      </c>
      <c r="AJ85" s="49" t="str">
        <f t="shared" si="179"/>
        <v/>
      </c>
      <c r="AK85" s="49" t="str">
        <f t="shared" si="179"/>
        <v/>
      </c>
      <c r="AL85" s="49" t="str">
        <f t="shared" si="179"/>
        <v/>
      </c>
      <c r="AM85" s="49" t="str">
        <f t="shared" si="179"/>
        <v/>
      </c>
      <c r="AN85" s="49" t="str">
        <f t="shared" si="179"/>
        <v/>
      </c>
      <c r="AO85" s="49" t="str">
        <f t="shared" si="179"/>
        <v/>
      </c>
      <c r="AP85" s="49" t="str">
        <f t="shared" si="179"/>
        <v/>
      </c>
      <c r="AQ85" s="49" t="str">
        <f t="shared" si="179"/>
        <v/>
      </c>
      <c r="AR85" s="49" t="str">
        <f t="shared" si="179"/>
        <v/>
      </c>
      <c r="AS85" s="49" t="str">
        <f t="shared" si="179"/>
        <v/>
      </c>
      <c r="AT85" s="49" t="str">
        <f t="shared" si="173"/>
        <v/>
      </c>
      <c r="AU85" s="49" t="str">
        <f t="shared" si="173"/>
        <v/>
      </c>
      <c r="AV85" s="49" t="str">
        <f t="shared" si="173"/>
        <v/>
      </c>
      <c r="AW85" s="49" t="str">
        <f t="shared" si="173"/>
        <v/>
      </c>
      <c r="AX85" s="49" t="str">
        <f t="shared" si="173"/>
        <v/>
      </c>
      <c r="AY85" s="49" t="str">
        <f t="shared" si="173"/>
        <v/>
      </c>
      <c r="AZ85" s="49" t="str">
        <f t="shared" si="173"/>
        <v/>
      </c>
      <c r="BA85" s="49" t="str">
        <f t="shared" si="173"/>
        <v/>
      </c>
      <c r="BB85" s="49" t="str">
        <f t="shared" si="173"/>
        <v/>
      </c>
      <c r="BC85" s="49" t="str">
        <f t="shared" si="173"/>
        <v/>
      </c>
      <c r="BD85" s="49" t="str">
        <f t="shared" si="173"/>
        <v/>
      </c>
      <c r="BE85" s="49" t="str">
        <f t="shared" si="173"/>
        <v/>
      </c>
      <c r="BF85" s="49" t="str">
        <f t="shared" si="173"/>
        <v/>
      </c>
      <c r="BG85" s="49" t="str">
        <f t="shared" si="173"/>
        <v/>
      </c>
      <c r="BH85" s="49" t="str">
        <f t="shared" si="173"/>
        <v/>
      </c>
      <c r="BI85" s="49" t="str">
        <f t="shared" si="174"/>
        <v/>
      </c>
      <c r="BJ85" s="49" t="str">
        <f t="shared" si="174"/>
        <v/>
      </c>
      <c r="BK85" s="49" t="str">
        <f t="shared" si="174"/>
        <v/>
      </c>
      <c r="BL85" s="49" t="str">
        <f t="shared" si="174"/>
        <v/>
      </c>
      <c r="BM85" s="49" t="str">
        <f t="shared" si="174"/>
        <v/>
      </c>
      <c r="BN85" s="49" t="str">
        <f t="shared" si="174"/>
        <v/>
      </c>
      <c r="BO85" s="49" t="str">
        <f t="shared" si="174"/>
        <v/>
      </c>
      <c r="BP85" s="49" t="str">
        <f t="shared" si="174"/>
        <v/>
      </c>
      <c r="BQ85" s="49" t="str">
        <f t="shared" si="174"/>
        <v/>
      </c>
      <c r="BR85" s="49" t="str">
        <f t="shared" si="174"/>
        <v/>
      </c>
      <c r="BS85" s="49" t="str">
        <f t="shared" si="174"/>
        <v/>
      </c>
      <c r="BT85" s="49" t="str">
        <f t="shared" si="174"/>
        <v/>
      </c>
      <c r="BU85" s="49" t="str">
        <f t="shared" si="174"/>
        <v/>
      </c>
      <c r="BV85" s="49" t="str">
        <f t="shared" si="174"/>
        <v/>
      </c>
      <c r="BW85" s="49" t="str">
        <f t="shared" si="174"/>
        <v/>
      </c>
      <c r="BX85" s="49" t="str">
        <f t="shared" si="174"/>
        <v/>
      </c>
      <c r="BY85" s="49" t="str">
        <f t="shared" si="170"/>
        <v/>
      </c>
      <c r="BZ85" s="49" t="str">
        <f t="shared" si="170"/>
        <v/>
      </c>
      <c r="CA85" s="49" t="str">
        <f t="shared" si="170"/>
        <v/>
      </c>
      <c r="CB85" s="49" t="str">
        <f t="shared" si="170"/>
        <v/>
      </c>
      <c r="CC85" s="49" t="str">
        <f t="shared" si="170"/>
        <v/>
      </c>
      <c r="CD85" s="49" t="str">
        <f t="shared" si="170"/>
        <v/>
      </c>
      <c r="CE85" s="49" t="str">
        <f t="shared" si="170"/>
        <v/>
      </c>
      <c r="CF85" s="49" t="str">
        <f t="shared" si="170"/>
        <v/>
      </c>
      <c r="CG85" s="49" t="str">
        <f t="shared" si="170"/>
        <v/>
      </c>
      <c r="CH85" s="49" t="str">
        <f t="shared" si="170"/>
        <v/>
      </c>
      <c r="CI85" s="49" t="str">
        <f t="shared" si="170"/>
        <v/>
      </c>
      <c r="CJ85" s="49" t="str">
        <f t="shared" si="170"/>
        <v/>
      </c>
      <c r="CK85" s="49" t="str">
        <f t="shared" si="170"/>
        <v/>
      </c>
      <c r="CL85" s="49" t="str">
        <f t="shared" si="170"/>
        <v/>
      </c>
      <c r="CM85" s="49" t="str">
        <f t="shared" si="170"/>
        <v/>
      </c>
      <c r="CN85" s="49" t="str">
        <f t="shared" si="175"/>
        <v/>
      </c>
      <c r="CO85" s="49" t="str">
        <f t="shared" si="175"/>
        <v/>
      </c>
      <c r="CP85" s="49" t="str">
        <f t="shared" si="175"/>
        <v/>
      </c>
      <c r="CQ85" s="49" t="str">
        <f t="shared" si="175"/>
        <v/>
      </c>
      <c r="CR85" s="49" t="str">
        <f t="shared" si="175"/>
        <v/>
      </c>
      <c r="CS85" s="49" t="str">
        <f t="shared" si="175"/>
        <v/>
      </c>
      <c r="CT85" s="49" t="str">
        <f t="shared" si="175"/>
        <v/>
      </c>
      <c r="CU85" s="49" t="str">
        <f t="shared" si="175"/>
        <v/>
      </c>
      <c r="CV85" s="49" t="str">
        <f t="shared" si="175"/>
        <v/>
      </c>
      <c r="CW85" s="49" t="str">
        <f t="shared" si="175"/>
        <v/>
      </c>
      <c r="CX85" s="49" t="str">
        <f t="shared" si="175"/>
        <v/>
      </c>
      <c r="CY85" s="49" t="str">
        <f t="shared" si="175"/>
        <v/>
      </c>
      <c r="CZ85" s="49" t="str">
        <f t="shared" si="175"/>
        <v/>
      </c>
      <c r="DA85" s="49" t="str">
        <f t="shared" si="175"/>
        <v/>
      </c>
      <c r="DB85" s="49" t="str">
        <f t="shared" si="175"/>
        <v/>
      </c>
      <c r="DC85" s="49" t="str">
        <f t="shared" si="175"/>
        <v/>
      </c>
      <c r="DD85" s="49" t="str">
        <f t="shared" si="171"/>
        <v/>
      </c>
      <c r="DE85" s="49" t="str">
        <f t="shared" si="171"/>
        <v/>
      </c>
      <c r="DF85" s="49" t="str">
        <f t="shared" si="171"/>
        <v/>
      </c>
      <c r="DG85" s="49" t="str">
        <f t="shared" si="171"/>
        <v/>
      </c>
      <c r="DH85" s="49" t="str">
        <f t="shared" si="171"/>
        <v/>
      </c>
      <c r="DI85" s="49" t="str">
        <f t="shared" si="171"/>
        <v/>
      </c>
      <c r="DJ85" s="49" t="str">
        <f t="shared" si="171"/>
        <v/>
      </c>
      <c r="DK85" s="49" t="str">
        <f t="shared" si="171"/>
        <v/>
      </c>
      <c r="DL85" s="49" t="str">
        <f t="shared" si="171"/>
        <v/>
      </c>
      <c r="DM85" s="49" t="str">
        <f t="shared" si="171"/>
        <v/>
      </c>
      <c r="DN85" s="49" t="str">
        <f t="shared" si="171"/>
        <v/>
      </c>
      <c r="DO85" s="49" t="str">
        <f t="shared" si="171"/>
        <v/>
      </c>
      <c r="DP85" s="49" t="str">
        <f t="shared" si="171"/>
        <v/>
      </c>
      <c r="DQ85" s="49" t="str">
        <f t="shared" si="171"/>
        <v/>
      </c>
      <c r="DR85" s="49" t="str">
        <f t="shared" si="171"/>
        <v/>
      </c>
      <c r="DS85" s="49" t="str">
        <f t="shared" si="176"/>
        <v/>
      </c>
      <c r="DT85" s="49" t="str">
        <f t="shared" si="176"/>
        <v/>
      </c>
      <c r="DU85" s="49" t="str">
        <f t="shared" si="176"/>
        <v/>
      </c>
      <c r="DV85" s="49" t="str">
        <f t="shared" si="176"/>
        <v/>
      </c>
      <c r="DW85" s="49" t="str">
        <f t="shared" si="176"/>
        <v/>
      </c>
      <c r="DX85" s="49" t="str">
        <f t="shared" si="176"/>
        <v/>
      </c>
      <c r="DY85" s="49" t="str">
        <f t="shared" si="176"/>
        <v/>
      </c>
      <c r="DZ85" s="183" t="str">
        <f t="shared" si="167"/>
        <v/>
      </c>
      <c r="EA85" s="49" t="str">
        <f t="shared" si="169"/>
        <v/>
      </c>
      <c r="EB85" s="49" t="str">
        <f t="shared" si="169"/>
        <v/>
      </c>
      <c r="EC85" s="49" t="str">
        <f t="shared" si="169"/>
        <v/>
      </c>
      <c r="ED85" s="49" t="str">
        <f t="shared" si="169"/>
        <v/>
      </c>
      <c r="EE85" s="49" t="str">
        <f t="shared" si="169"/>
        <v/>
      </c>
      <c r="EF85" s="49" t="str">
        <f t="shared" si="169"/>
        <v/>
      </c>
      <c r="EG85" s="49" t="str">
        <f t="shared" si="169"/>
        <v/>
      </c>
      <c r="EH85" s="49" t="str">
        <f t="shared" si="169"/>
        <v/>
      </c>
      <c r="EI85" s="49" t="str">
        <f t="shared" si="169"/>
        <v/>
      </c>
      <c r="EJ85" s="49" t="str">
        <f t="shared" si="169"/>
        <v/>
      </c>
      <c r="EK85" s="49" t="str">
        <f t="shared" si="169"/>
        <v/>
      </c>
      <c r="EL85" s="49" t="str">
        <f t="shared" si="169"/>
        <v/>
      </c>
      <c r="EM85" s="49" t="str">
        <f t="shared" si="169"/>
        <v/>
      </c>
      <c r="EN85" s="49" t="str">
        <f t="shared" si="169"/>
        <v/>
      </c>
      <c r="EO85" s="49" t="str">
        <f t="shared" si="169"/>
        <v/>
      </c>
      <c r="EP85" s="49" t="str">
        <f t="shared" si="168"/>
        <v/>
      </c>
      <c r="EQ85" s="49" t="str">
        <f t="shared" si="168"/>
        <v/>
      </c>
      <c r="ER85" s="49" t="str">
        <f t="shared" si="168"/>
        <v/>
      </c>
      <c r="ES85" s="49" t="str">
        <f t="shared" si="168"/>
        <v/>
      </c>
      <c r="ET85" s="49" t="str">
        <f t="shared" si="177"/>
        <v/>
      </c>
      <c r="EU85" s="49" t="str">
        <f t="shared" si="177"/>
        <v/>
      </c>
      <c r="EV85" s="49" t="str">
        <f t="shared" si="177"/>
        <v/>
      </c>
      <c r="EW85" s="49" t="str">
        <f t="shared" si="177"/>
        <v/>
      </c>
      <c r="EX85" s="49" t="str">
        <f t="shared" si="177"/>
        <v/>
      </c>
      <c r="EY85" s="49" t="str">
        <f t="shared" si="177"/>
        <v/>
      </c>
      <c r="EZ85" s="49" t="str">
        <f t="shared" si="177"/>
        <v/>
      </c>
      <c r="FA85" s="49" t="str">
        <f t="shared" si="177"/>
        <v/>
      </c>
      <c r="FB85" s="49" t="str">
        <f t="shared" si="177"/>
        <v/>
      </c>
      <c r="FC85" s="49" t="str">
        <f t="shared" si="177"/>
        <v/>
      </c>
      <c r="FD85" s="49" t="str">
        <f t="shared" si="177"/>
        <v/>
      </c>
      <c r="FE85" s="49" t="str">
        <f t="shared" si="128"/>
        <v/>
      </c>
      <c r="FF85" s="49" t="str">
        <f t="shared" si="128"/>
        <v/>
      </c>
      <c r="FG85" s="49" t="str">
        <f t="shared" si="128"/>
        <v/>
      </c>
      <c r="FH85" s="49" t="str">
        <f t="shared" si="128"/>
        <v/>
      </c>
      <c r="FI85" s="49" t="str">
        <f t="shared" si="128"/>
        <v/>
      </c>
      <c r="FJ85" s="49" t="str">
        <f t="shared" si="128"/>
        <v/>
      </c>
      <c r="FK85" s="49" t="str">
        <f t="shared" si="128"/>
        <v/>
      </c>
      <c r="FL85" s="49" t="str">
        <f t="shared" si="128"/>
        <v/>
      </c>
      <c r="FM85" s="49" t="str">
        <f t="shared" si="128"/>
        <v/>
      </c>
      <c r="FN85" s="49" t="str">
        <f t="shared" si="128"/>
        <v/>
      </c>
      <c r="FO85" s="49" t="str">
        <f t="shared" si="128"/>
        <v/>
      </c>
      <c r="FP85" s="49" t="str">
        <f t="shared" si="128"/>
        <v/>
      </c>
      <c r="FQ85" s="49" t="str">
        <f t="shared" si="128"/>
        <v/>
      </c>
      <c r="FR85" s="49" t="str">
        <f t="shared" si="128"/>
        <v/>
      </c>
      <c r="FS85" s="49" t="str">
        <f t="shared" si="128"/>
        <v/>
      </c>
      <c r="FT85" s="49" t="str">
        <f t="shared" si="128"/>
        <v/>
      </c>
      <c r="FU85" s="49" t="str">
        <f t="shared" si="178"/>
        <v/>
      </c>
      <c r="FV85" s="49" t="str">
        <f t="shared" si="152"/>
        <v/>
      </c>
      <c r="FW85" s="49" t="str">
        <f t="shared" si="152"/>
        <v/>
      </c>
      <c r="FX85" s="49" t="str">
        <f t="shared" si="152"/>
        <v/>
      </c>
      <c r="FY85" s="49" t="str">
        <f t="shared" si="152"/>
        <v/>
      </c>
      <c r="FZ85" s="49" t="str">
        <f t="shared" si="152"/>
        <v/>
      </c>
      <c r="GA85" s="49" t="str">
        <f t="shared" si="152"/>
        <v/>
      </c>
      <c r="GB85" s="49" t="str">
        <f t="shared" si="152"/>
        <v/>
      </c>
      <c r="GC85" s="49" t="str">
        <f t="shared" si="152"/>
        <v/>
      </c>
      <c r="GD85" s="49" t="str">
        <f t="shared" si="152"/>
        <v/>
      </c>
      <c r="GE85" s="49" t="str">
        <f t="shared" si="152"/>
        <v/>
      </c>
      <c r="GF85" s="49" t="str">
        <f t="shared" si="152"/>
        <v/>
      </c>
      <c r="GG85" s="49" t="str">
        <f t="shared" si="152"/>
        <v/>
      </c>
      <c r="GH85" s="49" t="str">
        <f t="shared" si="152"/>
        <v/>
      </c>
      <c r="GI85" s="49" t="str">
        <f t="shared" si="152"/>
        <v/>
      </c>
      <c r="GJ85" s="49" t="str">
        <f t="shared" si="152"/>
        <v/>
      </c>
      <c r="GK85" s="49" t="str">
        <f t="shared" si="152"/>
        <v/>
      </c>
      <c r="GL85" s="49" t="str">
        <f t="shared" si="190"/>
        <v/>
      </c>
      <c r="GM85" s="49" t="str">
        <f t="shared" si="190"/>
        <v/>
      </c>
      <c r="GN85" s="49" t="str">
        <f t="shared" si="182"/>
        <v/>
      </c>
      <c r="GO85" s="49" t="str">
        <f t="shared" si="182"/>
        <v/>
      </c>
      <c r="GP85" s="49" t="str">
        <f t="shared" si="182"/>
        <v/>
      </c>
      <c r="GQ85" s="49" t="str">
        <f t="shared" si="182"/>
        <v/>
      </c>
      <c r="GR85" s="49" t="str">
        <f t="shared" si="182"/>
        <v/>
      </c>
      <c r="GS85" s="49" t="str">
        <f t="shared" si="182"/>
        <v/>
      </c>
      <c r="GT85" s="49" t="str">
        <f t="shared" si="182"/>
        <v/>
      </c>
      <c r="GU85" s="49" t="str">
        <f t="shared" si="182"/>
        <v/>
      </c>
      <c r="GV85" s="49" t="str">
        <f t="shared" si="182"/>
        <v/>
      </c>
      <c r="GW85" s="49" t="str">
        <f t="shared" si="182"/>
        <v/>
      </c>
      <c r="GX85" s="49" t="str">
        <f t="shared" si="182"/>
        <v/>
      </c>
      <c r="GY85" s="49" t="str">
        <f t="shared" si="182"/>
        <v/>
      </c>
      <c r="GZ85" s="49" t="str">
        <f t="shared" si="182"/>
        <v/>
      </c>
      <c r="HA85" s="49" t="str">
        <f t="shared" si="182"/>
        <v/>
      </c>
      <c r="HB85" s="49" t="str">
        <f t="shared" si="182"/>
        <v/>
      </c>
      <c r="HC85" s="49" t="str">
        <f t="shared" si="182"/>
        <v/>
      </c>
      <c r="HD85" s="49" t="str">
        <f t="shared" si="183"/>
        <v/>
      </c>
      <c r="HE85" s="49" t="str">
        <f t="shared" si="183"/>
        <v/>
      </c>
      <c r="HF85" s="49" t="str">
        <f t="shared" si="183"/>
        <v/>
      </c>
      <c r="HG85" s="49" t="str">
        <f t="shared" si="183"/>
        <v/>
      </c>
      <c r="HH85" s="49" t="str">
        <f t="shared" si="183"/>
        <v/>
      </c>
      <c r="HI85" s="49" t="str">
        <f t="shared" si="141"/>
        <v/>
      </c>
      <c r="HJ85" s="49" t="str">
        <f t="shared" si="141"/>
        <v/>
      </c>
      <c r="HK85" s="49" t="str">
        <f t="shared" si="141"/>
        <v/>
      </c>
      <c r="HL85" s="49" t="str">
        <f t="shared" si="141"/>
        <v/>
      </c>
      <c r="HM85" s="49" t="str">
        <f t="shared" si="111"/>
        <v/>
      </c>
      <c r="HN85" s="49" t="str">
        <f t="shared" si="111"/>
        <v/>
      </c>
      <c r="HO85" s="49" t="str">
        <f t="shared" si="111"/>
        <v/>
      </c>
      <c r="HP85" s="49" t="str">
        <f t="shared" si="77"/>
        <v/>
      </c>
      <c r="HQ85" s="49" t="str">
        <f t="shared" si="77"/>
        <v/>
      </c>
      <c r="HR85" s="49" t="str">
        <f t="shared" si="77"/>
        <v/>
      </c>
      <c r="HS85" s="49" t="str">
        <f t="shared" si="77"/>
        <v/>
      </c>
      <c r="HT85" s="49" t="str">
        <f t="shared" si="77"/>
        <v/>
      </c>
      <c r="HU85" s="49" t="str">
        <f t="shared" si="77"/>
        <v/>
      </c>
      <c r="HV85" s="49" t="str">
        <f t="shared" si="142"/>
        <v/>
      </c>
      <c r="HW85" s="169" t="e">
        <f t="shared" si="181"/>
        <v>#N/A</v>
      </c>
      <c r="HX85" s="169" t="e">
        <f t="shared" si="181"/>
        <v>#N/A</v>
      </c>
      <c r="HY85" s="169" t="e">
        <f t="shared" si="181"/>
        <v>#N/A</v>
      </c>
      <c r="HZ85" s="169" t="e">
        <f t="shared" si="181"/>
        <v>#N/A</v>
      </c>
      <c r="IA85" s="169" t="e">
        <f t="shared" si="180"/>
        <v>#N/A</v>
      </c>
      <c r="IB85" s="169" t="e">
        <f t="shared" si="180"/>
        <v>#N/A</v>
      </c>
      <c r="IC85" s="169" t="e">
        <f t="shared" si="180"/>
        <v>#N/A</v>
      </c>
      <c r="ID85" s="169" t="e">
        <f t="shared" si="180"/>
        <v>#N/A</v>
      </c>
      <c r="IE85" s="169" t="e">
        <f t="shared" si="180"/>
        <v>#N/A</v>
      </c>
      <c r="IF85" s="169" t="e">
        <f t="shared" si="180"/>
        <v>#N/A</v>
      </c>
      <c r="IG85" s="169" t="e">
        <f t="shared" si="180"/>
        <v>#N/A</v>
      </c>
      <c r="IH85" s="169" t="e">
        <f t="shared" si="180"/>
        <v>#N/A</v>
      </c>
      <c r="II85" s="169" t="e">
        <f t="shared" si="180"/>
        <v>#N/A</v>
      </c>
      <c r="IJ85" s="169" t="e">
        <f t="shared" si="180"/>
        <v>#N/A</v>
      </c>
      <c r="IK85" s="169" t="e">
        <f t="shared" si="180"/>
        <v>#N/A</v>
      </c>
      <c r="IL85" s="169" t="e">
        <f t="shared" si="180"/>
        <v>#N/A</v>
      </c>
      <c r="IM85" s="169" t="e">
        <f t="shared" si="180"/>
        <v>#N/A</v>
      </c>
      <c r="IN85" s="169" t="e">
        <f t="shared" si="180"/>
        <v>#N/A</v>
      </c>
      <c r="IO85" s="169" t="e">
        <f t="shared" si="180"/>
        <v>#N/A</v>
      </c>
      <c r="IP85" s="169" t="e">
        <f t="shared" si="184"/>
        <v>#N/A</v>
      </c>
      <c r="IQ85" s="169" t="e">
        <f t="shared" si="184"/>
        <v>#N/A</v>
      </c>
      <c r="IR85" s="169" t="e">
        <f t="shared" si="184"/>
        <v>#N/A</v>
      </c>
      <c r="IS85" s="169" t="e">
        <f t="shared" si="184"/>
        <v>#N/A</v>
      </c>
      <c r="IT85" s="169" t="e">
        <f t="shared" si="184"/>
        <v>#N/A</v>
      </c>
      <c r="IU85" s="169" t="e">
        <f t="shared" si="184"/>
        <v>#N/A</v>
      </c>
      <c r="IV85" s="169" t="e">
        <f t="shared" si="184"/>
        <v>#N/A</v>
      </c>
      <c r="IW85" s="169" t="e">
        <f t="shared" si="184"/>
        <v>#N/A</v>
      </c>
      <c r="IX85" s="169" t="e">
        <f t="shared" si="184"/>
        <v>#N/A</v>
      </c>
      <c r="IY85" s="169" t="e">
        <f t="shared" si="184"/>
        <v>#N/A</v>
      </c>
      <c r="IZ85" s="169" t="e">
        <f t="shared" si="184"/>
        <v>#N/A</v>
      </c>
      <c r="JA85" s="169" t="e">
        <f t="shared" si="184"/>
        <v>#N/A</v>
      </c>
      <c r="JB85" s="169" t="e">
        <f t="shared" si="184"/>
        <v>#N/A</v>
      </c>
      <c r="JC85" s="169" t="e">
        <f t="shared" si="184"/>
        <v>#N/A</v>
      </c>
      <c r="JD85" s="169" t="e">
        <f t="shared" si="184"/>
        <v>#N/A</v>
      </c>
      <c r="JE85" s="169" t="e">
        <f t="shared" si="191"/>
        <v>#N/A</v>
      </c>
      <c r="JF85" s="169" t="e">
        <f t="shared" si="191"/>
        <v>#N/A</v>
      </c>
      <c r="JG85" s="169" t="e">
        <f t="shared" si="191"/>
        <v>#N/A</v>
      </c>
      <c r="JH85" s="169" t="e">
        <f t="shared" si="191"/>
        <v>#N/A</v>
      </c>
      <c r="JI85" s="169" t="e">
        <f t="shared" si="191"/>
        <v>#N/A</v>
      </c>
      <c r="JJ85" s="169" t="e">
        <f t="shared" si="191"/>
        <v>#N/A</v>
      </c>
      <c r="JK85" s="169" t="e">
        <f t="shared" si="191"/>
        <v>#N/A</v>
      </c>
      <c r="JL85" s="169" t="e">
        <f t="shared" si="191"/>
        <v>#N/A</v>
      </c>
      <c r="JM85" s="169" t="e">
        <f t="shared" si="191"/>
        <v>#N/A</v>
      </c>
      <c r="JN85" s="169" t="e">
        <f t="shared" si="191"/>
        <v>#N/A</v>
      </c>
      <c r="JO85" s="169" t="e">
        <f t="shared" si="191"/>
        <v>#N/A</v>
      </c>
      <c r="JP85" s="169" t="e">
        <f t="shared" si="191"/>
        <v>#N/A</v>
      </c>
      <c r="JQ85" s="169" t="e">
        <f t="shared" si="191"/>
        <v>#N/A</v>
      </c>
      <c r="JR85" s="169" t="e">
        <f t="shared" si="191"/>
        <v>#N/A</v>
      </c>
      <c r="JS85" s="169" t="e">
        <f t="shared" si="191"/>
        <v>#N/A</v>
      </c>
      <c r="JT85" s="169" t="e">
        <f t="shared" si="185"/>
        <v>#N/A</v>
      </c>
      <c r="JU85" s="169" t="e">
        <f t="shared" si="185"/>
        <v>#N/A</v>
      </c>
      <c r="JV85" s="169" t="e">
        <f t="shared" si="185"/>
        <v>#N/A</v>
      </c>
      <c r="JW85" s="169" t="e">
        <f t="shared" si="185"/>
        <v>#N/A</v>
      </c>
      <c r="JX85" s="169" t="e">
        <f t="shared" si="185"/>
        <v>#N/A</v>
      </c>
      <c r="JY85" s="169" t="e">
        <f t="shared" si="185"/>
        <v>#N/A</v>
      </c>
      <c r="JZ85" s="169" t="e">
        <f t="shared" si="185"/>
        <v>#N/A</v>
      </c>
      <c r="KA85" s="169" t="e">
        <f t="shared" si="185"/>
        <v>#N/A</v>
      </c>
      <c r="KB85" s="169" t="e">
        <f t="shared" si="185"/>
        <v>#N/A</v>
      </c>
      <c r="KC85" s="169" t="e">
        <f t="shared" si="185"/>
        <v>#N/A</v>
      </c>
      <c r="KD85" s="169" t="e">
        <f t="shared" si="185"/>
        <v>#N/A</v>
      </c>
      <c r="KE85" s="169" t="e">
        <f t="shared" si="185"/>
        <v>#N/A</v>
      </c>
      <c r="KF85" s="169" t="e">
        <f t="shared" si="185"/>
        <v>#N/A</v>
      </c>
      <c r="KG85" s="169" t="e">
        <f t="shared" si="185"/>
        <v>#N/A</v>
      </c>
      <c r="KH85" s="169" t="e">
        <f t="shared" si="185"/>
        <v>#N/A</v>
      </c>
      <c r="KI85" s="169" t="e">
        <f t="shared" si="185"/>
        <v>#N/A</v>
      </c>
      <c r="KJ85" s="169" t="e">
        <f t="shared" si="192"/>
        <v>#N/A</v>
      </c>
      <c r="KK85" s="169" t="e">
        <f t="shared" si="192"/>
        <v>#N/A</v>
      </c>
      <c r="KL85" s="169" t="e">
        <f t="shared" si="192"/>
        <v>#N/A</v>
      </c>
      <c r="KM85" s="169" t="e">
        <f t="shared" si="192"/>
        <v>#N/A</v>
      </c>
      <c r="KN85" s="169" t="e">
        <f t="shared" si="192"/>
        <v>#N/A</v>
      </c>
      <c r="KO85" s="169" t="e">
        <f t="shared" si="192"/>
        <v>#N/A</v>
      </c>
      <c r="KP85" s="169" t="e">
        <f t="shared" si="192"/>
        <v>#N/A</v>
      </c>
      <c r="KQ85" s="169" t="e">
        <f t="shared" si="192"/>
        <v>#N/A</v>
      </c>
      <c r="KR85" s="169" t="e">
        <f t="shared" si="192"/>
        <v>#N/A</v>
      </c>
      <c r="KS85" s="169" t="e">
        <f t="shared" si="192"/>
        <v>#N/A</v>
      </c>
      <c r="KT85" s="169" t="e">
        <f t="shared" si="192"/>
        <v>#N/A</v>
      </c>
      <c r="KU85" s="169" t="e">
        <f t="shared" si="192"/>
        <v>#N/A</v>
      </c>
      <c r="KV85" s="169" t="e">
        <f t="shared" si="192"/>
        <v>#N/A</v>
      </c>
      <c r="KW85" s="169" t="e">
        <f t="shared" si="192"/>
        <v>#N/A</v>
      </c>
      <c r="KX85" s="169" t="e">
        <f t="shared" si="192"/>
        <v>#N/A</v>
      </c>
      <c r="KY85" s="169" t="e">
        <f t="shared" si="192"/>
        <v>#N/A</v>
      </c>
      <c r="KZ85" s="169" t="e">
        <f t="shared" si="186"/>
        <v>#N/A</v>
      </c>
      <c r="LA85" s="169" t="e">
        <f t="shared" si="186"/>
        <v>#N/A</v>
      </c>
      <c r="LB85" s="169" t="e">
        <f t="shared" si="186"/>
        <v>#N/A</v>
      </c>
      <c r="LC85" s="169" t="e">
        <f t="shared" si="186"/>
        <v>#N/A</v>
      </c>
      <c r="LD85" s="169" t="e">
        <f t="shared" si="186"/>
        <v>#N/A</v>
      </c>
      <c r="LE85" s="169" t="e">
        <f t="shared" si="186"/>
        <v>#N/A</v>
      </c>
      <c r="LF85" s="169" t="e">
        <f t="shared" si="186"/>
        <v>#N/A</v>
      </c>
      <c r="LG85" s="169" t="e">
        <f t="shared" si="186"/>
        <v>#N/A</v>
      </c>
      <c r="LH85" s="169" t="e">
        <f t="shared" si="186"/>
        <v>#N/A</v>
      </c>
      <c r="LI85" s="169" t="e">
        <f t="shared" si="186"/>
        <v>#N/A</v>
      </c>
      <c r="LJ85" s="169" t="e">
        <f t="shared" si="186"/>
        <v>#N/A</v>
      </c>
      <c r="LK85" s="169" t="e">
        <f t="shared" si="186"/>
        <v>#N/A</v>
      </c>
      <c r="LL85" s="169" t="e">
        <f t="shared" si="186"/>
        <v>#N/A</v>
      </c>
      <c r="LM85" s="169" t="e">
        <f t="shared" si="186"/>
        <v>#N/A</v>
      </c>
      <c r="LN85" s="169" t="e">
        <f t="shared" si="186"/>
        <v>#N/A</v>
      </c>
      <c r="LO85" s="169" t="e">
        <f t="shared" si="193"/>
        <v>#N/A</v>
      </c>
      <c r="LP85" s="169" t="e">
        <f t="shared" si="193"/>
        <v>#N/A</v>
      </c>
      <c r="LQ85" s="169" t="e">
        <f t="shared" si="194"/>
        <v>#N/A</v>
      </c>
      <c r="LR85" s="169" t="e">
        <f t="shared" si="194"/>
        <v>#N/A</v>
      </c>
      <c r="LS85" s="169" t="e">
        <f t="shared" si="194"/>
        <v>#N/A</v>
      </c>
      <c r="LT85" s="169" t="e">
        <f t="shared" si="194"/>
        <v>#N/A</v>
      </c>
      <c r="LU85" s="169" t="e">
        <f t="shared" si="194"/>
        <v>#N/A</v>
      </c>
      <c r="LV85" s="169" t="e">
        <f t="shared" si="194"/>
        <v>#N/A</v>
      </c>
      <c r="LW85" s="169" t="e">
        <f t="shared" si="194"/>
        <v>#N/A</v>
      </c>
      <c r="LX85" s="169" t="e">
        <f t="shared" si="194"/>
        <v>#N/A</v>
      </c>
      <c r="LY85" s="169" t="e">
        <f t="shared" si="194"/>
        <v>#N/A</v>
      </c>
      <c r="LZ85" s="169" t="e">
        <f t="shared" si="194"/>
        <v>#N/A</v>
      </c>
      <c r="MA85" s="169" t="e">
        <f t="shared" si="194"/>
        <v>#N/A</v>
      </c>
      <c r="MB85" s="169" t="e">
        <f t="shared" si="194"/>
        <v>#N/A</v>
      </c>
      <c r="MC85" s="169" t="e">
        <f t="shared" si="194"/>
        <v>#N/A</v>
      </c>
      <c r="MD85" s="169" t="e">
        <f t="shared" si="194"/>
        <v>#N/A</v>
      </c>
      <c r="ME85" s="169" t="e">
        <f t="shared" si="194"/>
        <v>#N/A</v>
      </c>
      <c r="MF85" s="169" t="e">
        <f t="shared" si="187"/>
        <v>#N/A</v>
      </c>
      <c r="MG85" s="169" t="e">
        <f t="shared" si="187"/>
        <v>#N/A</v>
      </c>
      <c r="MH85" s="169" t="e">
        <f t="shared" si="187"/>
        <v>#N/A</v>
      </c>
      <c r="MI85" s="169" t="e">
        <f t="shared" si="187"/>
        <v>#N/A</v>
      </c>
      <c r="MJ85" s="169" t="e">
        <f t="shared" si="187"/>
        <v>#N/A</v>
      </c>
      <c r="MK85" s="169" t="e">
        <f t="shared" si="187"/>
        <v>#N/A</v>
      </c>
      <c r="ML85" s="169" t="e">
        <f t="shared" si="187"/>
        <v>#N/A</v>
      </c>
      <c r="MM85" s="169" t="e">
        <f t="shared" si="187"/>
        <v>#N/A</v>
      </c>
      <c r="MN85" s="169" t="e">
        <f t="shared" si="187"/>
        <v>#N/A</v>
      </c>
      <c r="MO85" s="169" t="e">
        <f t="shared" si="187"/>
        <v>#N/A</v>
      </c>
      <c r="MP85" s="169" t="e">
        <f t="shared" si="187"/>
        <v>#N/A</v>
      </c>
      <c r="MQ85" s="169" t="e">
        <f t="shared" si="187"/>
        <v>#N/A</v>
      </c>
      <c r="MR85" s="169" t="e">
        <f t="shared" si="187"/>
        <v>#N/A</v>
      </c>
      <c r="MS85" s="169" t="e">
        <f t="shared" si="187"/>
        <v>#N/A</v>
      </c>
      <c r="MT85" s="169" t="e">
        <f t="shared" si="187"/>
        <v>#N/A</v>
      </c>
      <c r="MU85" s="169" t="e">
        <f t="shared" si="187"/>
        <v>#N/A</v>
      </c>
      <c r="MV85" s="169" t="e">
        <f t="shared" si="195"/>
        <v>#N/A</v>
      </c>
      <c r="MW85" s="169" t="e">
        <f t="shared" si="195"/>
        <v>#N/A</v>
      </c>
      <c r="MX85" s="169" t="e">
        <f t="shared" si="195"/>
        <v>#N/A</v>
      </c>
      <c r="MY85" s="169" t="e">
        <f t="shared" si="195"/>
        <v>#N/A</v>
      </c>
      <c r="MZ85" s="169" t="e">
        <f t="shared" si="195"/>
        <v>#N/A</v>
      </c>
      <c r="NA85" s="169" t="e">
        <f t="shared" si="195"/>
        <v>#N/A</v>
      </c>
      <c r="NB85" s="169" t="e">
        <f t="shared" si="195"/>
        <v>#N/A</v>
      </c>
      <c r="NC85" s="169" t="e">
        <f t="shared" si="195"/>
        <v>#N/A</v>
      </c>
      <c r="ND85" s="169" t="e">
        <f t="shared" si="195"/>
        <v>#N/A</v>
      </c>
      <c r="NE85" s="169" t="e">
        <f t="shared" si="195"/>
        <v>#N/A</v>
      </c>
      <c r="NF85" s="169" t="e">
        <f t="shared" si="195"/>
        <v>#N/A</v>
      </c>
      <c r="NG85" s="169" t="e">
        <f t="shared" si="195"/>
        <v>#N/A</v>
      </c>
      <c r="NH85" s="169" t="e">
        <f t="shared" si="195"/>
        <v>#N/A</v>
      </c>
      <c r="NI85" s="169" t="e">
        <f t="shared" si="195"/>
        <v>#N/A</v>
      </c>
      <c r="NJ85" s="169" t="e">
        <f t="shared" si="195"/>
        <v>#N/A</v>
      </c>
      <c r="NK85" s="169" t="e">
        <f t="shared" si="195"/>
        <v>#N/A</v>
      </c>
      <c r="NL85" s="169" t="e">
        <f t="shared" si="188"/>
        <v>#N/A</v>
      </c>
      <c r="NM85" s="169" t="e">
        <f t="shared" si="188"/>
        <v>#N/A</v>
      </c>
      <c r="NN85" s="169" t="e">
        <f t="shared" si="188"/>
        <v>#N/A</v>
      </c>
      <c r="NO85" s="169" t="e">
        <f t="shared" si="188"/>
        <v>#N/A</v>
      </c>
      <c r="NP85" s="169" t="e">
        <f t="shared" si="188"/>
        <v>#N/A</v>
      </c>
      <c r="NQ85" s="169" t="e">
        <f t="shared" si="188"/>
        <v>#N/A</v>
      </c>
      <c r="NR85" s="169" t="e">
        <f t="shared" si="188"/>
        <v>#N/A</v>
      </c>
      <c r="NS85" s="169" t="e">
        <f t="shared" si="188"/>
        <v>#N/A</v>
      </c>
      <c r="NT85" s="169" t="e">
        <f t="shared" si="188"/>
        <v>#N/A</v>
      </c>
      <c r="NU85" s="169" t="e">
        <f t="shared" si="188"/>
        <v>#N/A</v>
      </c>
      <c r="NV85" s="169" t="e">
        <f t="shared" si="188"/>
        <v>#N/A</v>
      </c>
      <c r="NW85" s="169" t="e">
        <f t="shared" si="188"/>
        <v>#N/A</v>
      </c>
      <c r="NX85" s="169" t="e">
        <f t="shared" si="188"/>
        <v>#N/A</v>
      </c>
      <c r="NY85" s="169" t="e">
        <f t="shared" si="188"/>
        <v>#N/A</v>
      </c>
      <c r="NZ85" s="169" t="e">
        <f t="shared" si="188"/>
        <v>#N/A</v>
      </c>
      <c r="OA85" s="169" t="e">
        <f t="shared" si="196"/>
        <v>#N/A</v>
      </c>
      <c r="OB85" s="169" t="e">
        <f t="shared" si="196"/>
        <v>#N/A</v>
      </c>
      <c r="OC85" s="169" t="e">
        <f t="shared" si="197"/>
        <v>#N/A</v>
      </c>
      <c r="OD85" s="169" t="e">
        <f t="shared" si="197"/>
        <v>#N/A</v>
      </c>
      <c r="OE85" s="169" t="e">
        <f t="shared" si="197"/>
        <v>#N/A</v>
      </c>
      <c r="OF85" s="169" t="e">
        <f t="shared" si="197"/>
        <v>#N/A</v>
      </c>
      <c r="OG85" s="169" t="e">
        <f t="shared" si="197"/>
        <v>#N/A</v>
      </c>
      <c r="OH85" s="169" t="e">
        <f t="shared" si="197"/>
        <v>#N/A</v>
      </c>
      <c r="OI85" s="169" t="e">
        <f t="shared" si="197"/>
        <v>#N/A</v>
      </c>
      <c r="OJ85" s="169" t="e">
        <f t="shared" si="197"/>
        <v>#N/A</v>
      </c>
      <c r="OK85" s="169" t="e">
        <f t="shared" si="197"/>
        <v>#N/A</v>
      </c>
      <c r="OL85" s="169" t="e">
        <f t="shared" si="197"/>
        <v>#N/A</v>
      </c>
      <c r="OM85" s="169" t="e">
        <f t="shared" si="197"/>
        <v>#N/A</v>
      </c>
      <c r="ON85" s="169" t="e">
        <f t="shared" si="197"/>
        <v>#N/A</v>
      </c>
      <c r="OO85" s="169" t="e">
        <f t="shared" si="197"/>
        <v>#N/A</v>
      </c>
      <c r="OP85" s="169" t="e">
        <f t="shared" si="197"/>
        <v>#N/A</v>
      </c>
      <c r="OQ85" s="169" t="e">
        <f t="shared" si="197"/>
        <v>#N/A</v>
      </c>
      <c r="OR85" s="169" t="e">
        <f t="shared" si="189"/>
        <v>#N/A</v>
      </c>
      <c r="OS85" s="169" t="e">
        <f t="shared" si="189"/>
        <v>#N/A</v>
      </c>
      <c r="OT85" s="169" t="e">
        <f t="shared" si="189"/>
        <v>#N/A</v>
      </c>
      <c r="OU85" s="169" t="e">
        <f t="shared" si="189"/>
        <v>#N/A</v>
      </c>
      <c r="OV85" s="169" t="e">
        <f t="shared" si="189"/>
        <v>#N/A</v>
      </c>
      <c r="OW85" s="169" t="e">
        <f t="shared" si="189"/>
        <v>#N/A</v>
      </c>
      <c r="OX85" s="169" t="e">
        <f t="shared" si="189"/>
        <v>#N/A</v>
      </c>
      <c r="OY85" s="169" t="e">
        <f t="shared" si="189"/>
        <v>#N/A</v>
      </c>
      <c r="OZ85" s="169" t="e">
        <f t="shared" si="189"/>
        <v>#N/A</v>
      </c>
      <c r="PA85" s="169" t="e">
        <f t="shared" si="189"/>
        <v>#N/A</v>
      </c>
      <c r="PB85" s="169" t="e">
        <f t="shared" si="189"/>
        <v>#N/A</v>
      </c>
      <c r="PC85" s="169" t="e">
        <f t="shared" si="189"/>
        <v>#N/A</v>
      </c>
      <c r="PD85" s="169" t="e">
        <f t="shared" si="189"/>
        <v>#N/A</v>
      </c>
      <c r="PE85" s="169" t="e">
        <f t="shared" si="189"/>
        <v>#N/A</v>
      </c>
      <c r="PF85" s="169" t="e">
        <f t="shared" si="189"/>
        <v>#N/A</v>
      </c>
      <c r="PG85" s="169" t="e">
        <f t="shared" si="189"/>
        <v>#N/A</v>
      </c>
      <c r="PH85" s="169" t="e">
        <f t="shared" si="198"/>
        <v>#N/A</v>
      </c>
      <c r="PI85" s="169" t="e">
        <f t="shared" si="198"/>
        <v>#N/A</v>
      </c>
      <c r="PJ85" s="169" t="e">
        <f t="shared" si="198"/>
        <v>#N/A</v>
      </c>
      <c r="PK85" s="169" t="e">
        <f t="shared" si="198"/>
        <v>#N/A</v>
      </c>
      <c r="PL85" s="169" t="e">
        <f t="shared" si="198"/>
        <v>#N/A</v>
      </c>
      <c r="PM85" s="169" t="e">
        <f t="shared" si="198"/>
        <v>#N/A</v>
      </c>
      <c r="PN85" s="169" t="e">
        <f t="shared" si="198"/>
        <v>#N/A</v>
      </c>
      <c r="PO85" s="169" t="e">
        <f t="shared" si="198"/>
        <v>#N/A</v>
      </c>
    </row>
    <row r="86" spans="1:431" hidden="1" x14ac:dyDescent="0.75">
      <c r="A86" s="390"/>
      <c r="B86" s="396" t="str">
        <f>IF($R86="","",ROUND(_xlfn.NORM.INV(ABS(VLOOKUP($T$1,VLookups!$A$43:$B$44,2,FALSE)-B$2),$N86,$R86),0))</f>
        <v/>
      </c>
      <c r="C86" s="403" t="str">
        <f t="shared" si="161"/>
        <v/>
      </c>
      <c r="D86" s="404" t="str">
        <f t="shared" si="162"/>
        <v/>
      </c>
      <c r="E86" s="109"/>
      <c r="F86" s="117"/>
      <c r="G86" s="122" t="str">
        <f t="shared" si="163"/>
        <v/>
      </c>
      <c r="H86" s="95"/>
      <c r="I86" s="122" t="str">
        <f t="shared" si="164"/>
        <v/>
      </c>
      <c r="J86" s="117"/>
      <c r="K86" s="110"/>
      <c r="L86" s="124" t="str">
        <f t="shared" si="149"/>
        <v/>
      </c>
      <c r="M86" s="124" t="str">
        <f t="shared" si="150"/>
        <v/>
      </c>
      <c r="N86" s="73" t="str">
        <f t="shared" si="165"/>
        <v/>
      </c>
      <c r="O86" s="23"/>
      <c r="P86" s="57"/>
      <c r="Q86" s="280"/>
      <c r="R86" s="74" t="str">
        <f>IF(AND(G86&gt;0,H86&gt;0,I86&gt;0),IF(ISBLANK(Q86),IF(ISBLANK(O86),"",(I86-G86)*VLOOKUP(O86,VLookups!$A$4:$B$13,2,FALSE)),Q86),"")</f>
        <v/>
      </c>
      <c r="S86" s="75" t="str">
        <f t="shared" si="151"/>
        <v/>
      </c>
      <c r="T86" s="95"/>
      <c r="U86" s="270" t="str">
        <f>IF(AND(T86&gt;0,H86&gt;0,NOT(R86="")),ABS(VLOOKUP($T$1,VLookups!$A$43:$B$44,2,FALSE)-_xlfn.NORM.DIST(T86,N86,R86,TRUE)),"")</f>
        <v/>
      </c>
      <c r="V86" s="94" t="str">
        <f>IF(AND($G86&gt;0,$H86&gt;0,$I86&gt;0,NOT(ISBLANK($O86))),_xlfn.NORM.INV(ABS(VLOOKUP($T$1,VLookups!$A$43:$B$44,2,FALSE)-V$3),$N86,$R86),"")</f>
        <v/>
      </c>
      <c r="W86" s="93" t="str">
        <f>IF(AND($G86&gt;0,$H86&gt;0,$I86&gt;0,NOT(ISBLANK($O86))),_xlfn.NORM.INV(ABS(VLOOKUP($T$1,VLookups!$A$43:$B$44,2,FALSE)-W$3),$N86,$R86),"")</f>
        <v/>
      </c>
      <c r="X86" s="94" t="str">
        <f>IF(AND($G86&gt;0,$H86&gt;0,$I86&gt;0,NOT(ISBLANK($O86))),_xlfn.NORM.INV(ABS(VLOOKUP($T$1,VLookups!$A$43:$B$44,2,FALSE)-X$3),$N86,$R86),"")</f>
        <v/>
      </c>
      <c r="Y86" s="93" t="str">
        <f>IF(AND($G86&gt;0,$H86&gt;0,$I86&gt;0,NOT(ISBLANK($O86))),_xlfn.NORM.INV(ABS(VLOOKUP($T$1,VLookups!$A$43:$B$44,2,FALSE)-Y$3),$N86,$R86),"")</f>
        <v/>
      </c>
      <c r="Z86" s="94" t="str">
        <f>IF(AND($G86&gt;0,$H86&gt;0,$I86&gt;0,NOT(ISBLANK($O86))),_xlfn.NORM.INV(ABS(VLOOKUP($T$1,VLookups!$A$43:$B$44,2,FALSE)-Z$3),$N86,$R86),"")</f>
        <v/>
      </c>
      <c r="AA86" s="93" t="str">
        <f>IF(AND($G86&gt;0,$H86&gt;0,$I86&gt;0,NOT(ISBLANK($O86))),_xlfn.NORM.INV(ABS(VLOOKUP($T$1,VLookups!$A$43:$B$44,2,FALSE)-AA$3),$N86,$R86),"")</f>
        <v/>
      </c>
      <c r="AB86" s="5"/>
      <c r="AC86" s="168" t="str">
        <f t="shared" si="166"/>
        <v/>
      </c>
      <c r="AD86" s="49" t="str">
        <f t="shared" si="179"/>
        <v/>
      </c>
      <c r="AE86" s="49" t="str">
        <f t="shared" si="179"/>
        <v/>
      </c>
      <c r="AF86" s="49" t="str">
        <f t="shared" si="179"/>
        <v/>
      </c>
      <c r="AG86" s="49" t="str">
        <f t="shared" si="179"/>
        <v/>
      </c>
      <c r="AH86" s="49" t="str">
        <f t="shared" si="179"/>
        <v/>
      </c>
      <c r="AI86" s="49" t="str">
        <f t="shared" si="179"/>
        <v/>
      </c>
      <c r="AJ86" s="49" t="str">
        <f t="shared" si="179"/>
        <v/>
      </c>
      <c r="AK86" s="49" t="str">
        <f t="shared" si="179"/>
        <v/>
      </c>
      <c r="AL86" s="49" t="str">
        <f t="shared" si="179"/>
        <v/>
      </c>
      <c r="AM86" s="49" t="str">
        <f t="shared" si="179"/>
        <v/>
      </c>
      <c r="AN86" s="49" t="str">
        <f t="shared" si="179"/>
        <v/>
      </c>
      <c r="AO86" s="49" t="str">
        <f t="shared" si="179"/>
        <v/>
      </c>
      <c r="AP86" s="49" t="str">
        <f t="shared" si="179"/>
        <v/>
      </c>
      <c r="AQ86" s="49" t="str">
        <f t="shared" si="179"/>
        <v/>
      </c>
      <c r="AR86" s="49" t="str">
        <f t="shared" si="179"/>
        <v/>
      </c>
      <c r="AS86" s="49" t="str">
        <f t="shared" si="179"/>
        <v/>
      </c>
      <c r="AT86" s="49" t="str">
        <f t="shared" si="173"/>
        <v/>
      </c>
      <c r="AU86" s="49" t="str">
        <f t="shared" si="173"/>
        <v/>
      </c>
      <c r="AV86" s="49" t="str">
        <f t="shared" si="173"/>
        <v/>
      </c>
      <c r="AW86" s="49" t="str">
        <f t="shared" si="173"/>
        <v/>
      </c>
      <c r="AX86" s="49" t="str">
        <f t="shared" si="173"/>
        <v/>
      </c>
      <c r="AY86" s="49" t="str">
        <f t="shared" si="173"/>
        <v/>
      </c>
      <c r="AZ86" s="49" t="str">
        <f t="shared" si="173"/>
        <v/>
      </c>
      <c r="BA86" s="49" t="str">
        <f t="shared" si="173"/>
        <v/>
      </c>
      <c r="BB86" s="49" t="str">
        <f t="shared" si="173"/>
        <v/>
      </c>
      <c r="BC86" s="49" t="str">
        <f t="shared" si="173"/>
        <v/>
      </c>
      <c r="BD86" s="49" t="str">
        <f t="shared" si="173"/>
        <v/>
      </c>
      <c r="BE86" s="49" t="str">
        <f t="shared" si="173"/>
        <v/>
      </c>
      <c r="BF86" s="49" t="str">
        <f t="shared" si="173"/>
        <v/>
      </c>
      <c r="BG86" s="49" t="str">
        <f t="shared" si="173"/>
        <v/>
      </c>
      <c r="BH86" s="49" t="str">
        <f t="shared" si="173"/>
        <v/>
      </c>
      <c r="BI86" s="49" t="str">
        <f t="shared" si="174"/>
        <v/>
      </c>
      <c r="BJ86" s="49" t="str">
        <f t="shared" si="174"/>
        <v/>
      </c>
      <c r="BK86" s="49" t="str">
        <f t="shared" si="174"/>
        <v/>
      </c>
      <c r="BL86" s="49" t="str">
        <f t="shared" si="174"/>
        <v/>
      </c>
      <c r="BM86" s="49" t="str">
        <f t="shared" si="174"/>
        <v/>
      </c>
      <c r="BN86" s="49" t="str">
        <f t="shared" si="174"/>
        <v/>
      </c>
      <c r="BO86" s="49" t="str">
        <f t="shared" si="174"/>
        <v/>
      </c>
      <c r="BP86" s="49" t="str">
        <f t="shared" si="174"/>
        <v/>
      </c>
      <c r="BQ86" s="49" t="str">
        <f t="shared" si="174"/>
        <v/>
      </c>
      <c r="BR86" s="49" t="str">
        <f t="shared" si="174"/>
        <v/>
      </c>
      <c r="BS86" s="49" t="str">
        <f t="shared" si="174"/>
        <v/>
      </c>
      <c r="BT86" s="49" t="str">
        <f t="shared" si="174"/>
        <v/>
      </c>
      <c r="BU86" s="49" t="str">
        <f t="shared" si="174"/>
        <v/>
      </c>
      <c r="BV86" s="49" t="str">
        <f t="shared" si="174"/>
        <v/>
      </c>
      <c r="BW86" s="49" t="str">
        <f t="shared" si="174"/>
        <v/>
      </c>
      <c r="BX86" s="49" t="str">
        <f t="shared" si="174"/>
        <v/>
      </c>
      <c r="BY86" s="49" t="str">
        <f t="shared" si="170"/>
        <v/>
      </c>
      <c r="BZ86" s="49" t="str">
        <f t="shared" si="170"/>
        <v/>
      </c>
      <c r="CA86" s="49" t="str">
        <f t="shared" si="170"/>
        <v/>
      </c>
      <c r="CB86" s="49" t="str">
        <f t="shared" si="170"/>
        <v/>
      </c>
      <c r="CC86" s="49" t="str">
        <f t="shared" si="170"/>
        <v/>
      </c>
      <c r="CD86" s="49" t="str">
        <f t="shared" si="170"/>
        <v/>
      </c>
      <c r="CE86" s="49" t="str">
        <f t="shared" si="170"/>
        <v/>
      </c>
      <c r="CF86" s="49" t="str">
        <f t="shared" si="170"/>
        <v/>
      </c>
      <c r="CG86" s="49" t="str">
        <f t="shared" si="170"/>
        <v/>
      </c>
      <c r="CH86" s="49" t="str">
        <f t="shared" si="170"/>
        <v/>
      </c>
      <c r="CI86" s="49" t="str">
        <f t="shared" si="170"/>
        <v/>
      </c>
      <c r="CJ86" s="49" t="str">
        <f t="shared" si="170"/>
        <v/>
      </c>
      <c r="CK86" s="49" t="str">
        <f t="shared" si="170"/>
        <v/>
      </c>
      <c r="CL86" s="49" t="str">
        <f t="shared" si="170"/>
        <v/>
      </c>
      <c r="CM86" s="49" t="str">
        <f t="shared" si="170"/>
        <v/>
      </c>
      <c r="CN86" s="49" t="str">
        <f t="shared" si="175"/>
        <v/>
      </c>
      <c r="CO86" s="49" t="str">
        <f t="shared" si="175"/>
        <v/>
      </c>
      <c r="CP86" s="49" t="str">
        <f t="shared" si="175"/>
        <v/>
      </c>
      <c r="CQ86" s="49" t="str">
        <f t="shared" si="175"/>
        <v/>
      </c>
      <c r="CR86" s="49" t="str">
        <f t="shared" si="175"/>
        <v/>
      </c>
      <c r="CS86" s="49" t="str">
        <f t="shared" si="175"/>
        <v/>
      </c>
      <c r="CT86" s="49" t="str">
        <f t="shared" si="175"/>
        <v/>
      </c>
      <c r="CU86" s="49" t="str">
        <f t="shared" si="175"/>
        <v/>
      </c>
      <c r="CV86" s="49" t="str">
        <f t="shared" si="175"/>
        <v/>
      </c>
      <c r="CW86" s="49" t="str">
        <f t="shared" si="175"/>
        <v/>
      </c>
      <c r="CX86" s="49" t="str">
        <f t="shared" si="175"/>
        <v/>
      </c>
      <c r="CY86" s="49" t="str">
        <f t="shared" si="175"/>
        <v/>
      </c>
      <c r="CZ86" s="49" t="str">
        <f t="shared" si="175"/>
        <v/>
      </c>
      <c r="DA86" s="49" t="str">
        <f t="shared" si="175"/>
        <v/>
      </c>
      <c r="DB86" s="49" t="str">
        <f t="shared" si="175"/>
        <v/>
      </c>
      <c r="DC86" s="49" t="str">
        <f t="shared" si="175"/>
        <v/>
      </c>
      <c r="DD86" s="49" t="str">
        <f t="shared" si="171"/>
        <v/>
      </c>
      <c r="DE86" s="49" t="str">
        <f t="shared" si="171"/>
        <v/>
      </c>
      <c r="DF86" s="49" t="str">
        <f t="shared" si="171"/>
        <v/>
      </c>
      <c r="DG86" s="49" t="str">
        <f t="shared" si="171"/>
        <v/>
      </c>
      <c r="DH86" s="49" t="str">
        <f t="shared" si="171"/>
        <v/>
      </c>
      <c r="DI86" s="49" t="str">
        <f t="shared" si="171"/>
        <v/>
      </c>
      <c r="DJ86" s="49" t="str">
        <f t="shared" si="171"/>
        <v/>
      </c>
      <c r="DK86" s="49" t="str">
        <f t="shared" si="171"/>
        <v/>
      </c>
      <c r="DL86" s="49" t="str">
        <f t="shared" si="171"/>
        <v/>
      </c>
      <c r="DM86" s="49" t="str">
        <f t="shared" si="171"/>
        <v/>
      </c>
      <c r="DN86" s="49" t="str">
        <f t="shared" si="171"/>
        <v/>
      </c>
      <c r="DO86" s="49" t="str">
        <f t="shared" si="171"/>
        <v/>
      </c>
      <c r="DP86" s="49" t="str">
        <f t="shared" si="171"/>
        <v/>
      </c>
      <c r="DQ86" s="49" t="str">
        <f t="shared" si="171"/>
        <v/>
      </c>
      <c r="DR86" s="49" t="str">
        <f t="shared" si="171"/>
        <v/>
      </c>
      <c r="DS86" s="49" t="str">
        <f t="shared" si="176"/>
        <v/>
      </c>
      <c r="DT86" s="49" t="str">
        <f t="shared" si="176"/>
        <v/>
      </c>
      <c r="DU86" s="49" t="str">
        <f t="shared" si="176"/>
        <v/>
      </c>
      <c r="DV86" s="49" t="str">
        <f t="shared" si="176"/>
        <v/>
      </c>
      <c r="DW86" s="49" t="str">
        <f t="shared" si="176"/>
        <v/>
      </c>
      <c r="DX86" s="49" t="str">
        <f t="shared" si="176"/>
        <v/>
      </c>
      <c r="DY86" s="49" t="str">
        <f t="shared" si="176"/>
        <v/>
      </c>
      <c r="DZ86" s="183" t="str">
        <f t="shared" si="167"/>
        <v/>
      </c>
      <c r="EA86" s="49" t="str">
        <f t="shared" si="169"/>
        <v/>
      </c>
      <c r="EB86" s="49" t="str">
        <f t="shared" si="169"/>
        <v/>
      </c>
      <c r="EC86" s="49" t="str">
        <f t="shared" si="169"/>
        <v/>
      </c>
      <c r="ED86" s="49" t="str">
        <f t="shared" si="169"/>
        <v/>
      </c>
      <c r="EE86" s="49" t="str">
        <f t="shared" si="169"/>
        <v/>
      </c>
      <c r="EF86" s="49" t="str">
        <f t="shared" si="169"/>
        <v/>
      </c>
      <c r="EG86" s="49" t="str">
        <f t="shared" si="169"/>
        <v/>
      </c>
      <c r="EH86" s="49" t="str">
        <f t="shared" si="169"/>
        <v/>
      </c>
      <c r="EI86" s="49" t="str">
        <f t="shared" si="169"/>
        <v/>
      </c>
      <c r="EJ86" s="49" t="str">
        <f t="shared" si="169"/>
        <v/>
      </c>
      <c r="EK86" s="49" t="str">
        <f t="shared" si="169"/>
        <v/>
      </c>
      <c r="EL86" s="49" t="str">
        <f t="shared" si="169"/>
        <v/>
      </c>
      <c r="EM86" s="49" t="str">
        <f t="shared" si="169"/>
        <v/>
      </c>
      <c r="EN86" s="49" t="str">
        <f t="shared" si="169"/>
        <v/>
      </c>
      <c r="EO86" s="49" t="str">
        <f t="shared" si="169"/>
        <v/>
      </c>
      <c r="EP86" s="49" t="str">
        <f t="shared" si="168"/>
        <v/>
      </c>
      <c r="EQ86" s="49" t="str">
        <f t="shared" si="168"/>
        <v/>
      </c>
      <c r="ER86" s="49" t="str">
        <f t="shared" si="168"/>
        <v/>
      </c>
      <c r="ES86" s="49" t="str">
        <f t="shared" si="168"/>
        <v/>
      </c>
      <c r="ET86" s="49" t="str">
        <f t="shared" si="177"/>
        <v/>
      </c>
      <c r="EU86" s="49" t="str">
        <f t="shared" si="177"/>
        <v/>
      </c>
      <c r="EV86" s="49" t="str">
        <f t="shared" si="177"/>
        <v/>
      </c>
      <c r="EW86" s="49" t="str">
        <f t="shared" si="177"/>
        <v/>
      </c>
      <c r="EX86" s="49" t="str">
        <f t="shared" si="177"/>
        <v/>
      </c>
      <c r="EY86" s="49" t="str">
        <f t="shared" si="177"/>
        <v/>
      </c>
      <c r="EZ86" s="49" t="str">
        <f t="shared" si="177"/>
        <v/>
      </c>
      <c r="FA86" s="49" t="str">
        <f t="shared" si="177"/>
        <v/>
      </c>
      <c r="FB86" s="49" t="str">
        <f t="shared" si="177"/>
        <v/>
      </c>
      <c r="FC86" s="49" t="str">
        <f t="shared" si="177"/>
        <v/>
      </c>
      <c r="FD86" s="49" t="str">
        <f t="shared" si="177"/>
        <v/>
      </c>
      <c r="FE86" s="49" t="str">
        <f t="shared" si="128"/>
        <v/>
      </c>
      <c r="FF86" s="49" t="str">
        <f t="shared" si="128"/>
        <v/>
      </c>
      <c r="FG86" s="49" t="str">
        <f t="shared" si="128"/>
        <v/>
      </c>
      <c r="FH86" s="49" t="str">
        <f t="shared" si="128"/>
        <v/>
      </c>
      <c r="FI86" s="49" t="str">
        <f t="shared" si="128"/>
        <v/>
      </c>
      <c r="FJ86" s="49" t="str">
        <f t="shared" si="128"/>
        <v/>
      </c>
      <c r="FK86" s="49" t="str">
        <f t="shared" si="128"/>
        <v/>
      </c>
      <c r="FL86" s="49" t="str">
        <f t="shared" si="128"/>
        <v/>
      </c>
      <c r="FM86" s="49" t="str">
        <f t="shared" si="128"/>
        <v/>
      </c>
      <c r="FN86" s="49" t="str">
        <f t="shared" si="128"/>
        <v/>
      </c>
      <c r="FO86" s="49" t="str">
        <f t="shared" si="128"/>
        <v/>
      </c>
      <c r="FP86" s="49" t="str">
        <f t="shared" si="128"/>
        <v/>
      </c>
      <c r="FQ86" s="49" t="str">
        <f t="shared" si="128"/>
        <v/>
      </c>
      <c r="FR86" s="49" t="str">
        <f t="shared" si="128"/>
        <v/>
      </c>
      <c r="FS86" s="49" t="str">
        <f t="shared" si="128"/>
        <v/>
      </c>
      <c r="FT86" s="49" t="str">
        <f t="shared" si="128"/>
        <v/>
      </c>
      <c r="FU86" s="49" t="str">
        <f t="shared" si="178"/>
        <v/>
      </c>
      <c r="FV86" s="49" t="str">
        <f t="shared" si="152"/>
        <v/>
      </c>
      <c r="FW86" s="49" t="str">
        <f t="shared" si="152"/>
        <v/>
      </c>
      <c r="FX86" s="49" t="str">
        <f t="shared" si="152"/>
        <v/>
      </c>
      <c r="FY86" s="49" t="str">
        <f t="shared" si="152"/>
        <v/>
      </c>
      <c r="FZ86" s="49" t="str">
        <f t="shared" si="152"/>
        <v/>
      </c>
      <c r="GA86" s="49" t="str">
        <f t="shared" si="152"/>
        <v/>
      </c>
      <c r="GB86" s="49" t="str">
        <f t="shared" si="152"/>
        <v/>
      </c>
      <c r="GC86" s="49" t="str">
        <f t="shared" si="152"/>
        <v/>
      </c>
      <c r="GD86" s="49" t="str">
        <f t="shared" si="152"/>
        <v/>
      </c>
      <c r="GE86" s="49" t="str">
        <f t="shared" si="152"/>
        <v/>
      </c>
      <c r="GF86" s="49" t="str">
        <f t="shared" si="152"/>
        <v/>
      </c>
      <c r="GG86" s="49" t="str">
        <f t="shared" si="152"/>
        <v/>
      </c>
      <c r="GH86" s="49" t="str">
        <f t="shared" si="152"/>
        <v/>
      </c>
      <c r="GI86" s="49" t="str">
        <f t="shared" si="152"/>
        <v/>
      </c>
      <c r="GJ86" s="49" t="str">
        <f t="shared" si="152"/>
        <v/>
      </c>
      <c r="GK86" s="49" t="str">
        <f t="shared" si="152"/>
        <v/>
      </c>
      <c r="GL86" s="49" t="str">
        <f t="shared" si="190"/>
        <v/>
      </c>
      <c r="GM86" s="49" t="str">
        <f t="shared" si="190"/>
        <v/>
      </c>
      <c r="GN86" s="49" t="str">
        <f t="shared" si="182"/>
        <v/>
      </c>
      <c r="GO86" s="49" t="str">
        <f t="shared" si="182"/>
        <v/>
      </c>
      <c r="GP86" s="49" t="str">
        <f t="shared" si="182"/>
        <v/>
      </c>
      <c r="GQ86" s="49" t="str">
        <f t="shared" si="182"/>
        <v/>
      </c>
      <c r="GR86" s="49" t="str">
        <f t="shared" si="182"/>
        <v/>
      </c>
      <c r="GS86" s="49" t="str">
        <f t="shared" si="182"/>
        <v/>
      </c>
      <c r="GT86" s="49" t="str">
        <f t="shared" si="182"/>
        <v/>
      </c>
      <c r="GU86" s="49" t="str">
        <f t="shared" si="182"/>
        <v/>
      </c>
      <c r="GV86" s="49" t="str">
        <f t="shared" si="182"/>
        <v/>
      </c>
      <c r="GW86" s="49" t="str">
        <f t="shared" si="182"/>
        <v/>
      </c>
      <c r="GX86" s="49" t="str">
        <f t="shared" si="182"/>
        <v/>
      </c>
      <c r="GY86" s="49" t="str">
        <f t="shared" si="182"/>
        <v/>
      </c>
      <c r="GZ86" s="49" t="str">
        <f t="shared" si="182"/>
        <v/>
      </c>
      <c r="HA86" s="49" t="str">
        <f t="shared" si="182"/>
        <v/>
      </c>
      <c r="HB86" s="49" t="str">
        <f t="shared" si="182"/>
        <v/>
      </c>
      <c r="HC86" s="49" t="str">
        <f t="shared" si="182"/>
        <v/>
      </c>
      <c r="HD86" s="49" t="str">
        <f t="shared" si="183"/>
        <v/>
      </c>
      <c r="HE86" s="49" t="str">
        <f t="shared" si="183"/>
        <v/>
      </c>
      <c r="HF86" s="49" t="str">
        <f t="shared" si="183"/>
        <v/>
      </c>
      <c r="HG86" s="49" t="str">
        <f t="shared" si="183"/>
        <v/>
      </c>
      <c r="HH86" s="49" t="str">
        <f t="shared" si="183"/>
        <v/>
      </c>
      <c r="HI86" s="49" t="str">
        <f t="shared" si="141"/>
        <v/>
      </c>
      <c r="HJ86" s="49" t="str">
        <f t="shared" si="141"/>
        <v/>
      </c>
      <c r="HK86" s="49" t="str">
        <f t="shared" si="141"/>
        <v/>
      </c>
      <c r="HL86" s="49" t="str">
        <f t="shared" si="141"/>
        <v/>
      </c>
      <c r="HM86" s="49" t="str">
        <f t="shared" si="111"/>
        <v/>
      </c>
      <c r="HN86" s="49" t="str">
        <f t="shared" si="111"/>
        <v/>
      </c>
      <c r="HO86" s="49" t="str">
        <f t="shared" si="111"/>
        <v/>
      </c>
      <c r="HP86" s="49" t="str">
        <f t="shared" si="77"/>
        <v/>
      </c>
      <c r="HQ86" s="49" t="str">
        <f t="shared" si="77"/>
        <v/>
      </c>
      <c r="HR86" s="49" t="str">
        <f t="shared" si="77"/>
        <v/>
      </c>
      <c r="HS86" s="49" t="str">
        <f t="shared" si="77"/>
        <v/>
      </c>
      <c r="HT86" s="49" t="str">
        <f t="shared" si="77"/>
        <v/>
      </c>
      <c r="HU86" s="49" t="str">
        <f t="shared" si="77"/>
        <v/>
      </c>
      <c r="HV86" s="49" t="str">
        <f t="shared" si="142"/>
        <v/>
      </c>
      <c r="HW86" s="169" t="e">
        <f t="shared" si="181"/>
        <v>#N/A</v>
      </c>
      <c r="HX86" s="169" t="e">
        <f t="shared" si="181"/>
        <v>#N/A</v>
      </c>
      <c r="HY86" s="169" t="e">
        <f t="shared" si="181"/>
        <v>#N/A</v>
      </c>
      <c r="HZ86" s="169" t="e">
        <f t="shared" si="181"/>
        <v>#N/A</v>
      </c>
      <c r="IA86" s="169" t="e">
        <f t="shared" si="180"/>
        <v>#N/A</v>
      </c>
      <c r="IB86" s="169" t="e">
        <f t="shared" si="180"/>
        <v>#N/A</v>
      </c>
      <c r="IC86" s="169" t="e">
        <f t="shared" si="180"/>
        <v>#N/A</v>
      </c>
      <c r="ID86" s="169" t="e">
        <f t="shared" si="180"/>
        <v>#N/A</v>
      </c>
      <c r="IE86" s="169" t="e">
        <f t="shared" si="180"/>
        <v>#N/A</v>
      </c>
      <c r="IF86" s="169" t="e">
        <f t="shared" si="180"/>
        <v>#N/A</v>
      </c>
      <c r="IG86" s="169" t="e">
        <f t="shared" si="180"/>
        <v>#N/A</v>
      </c>
      <c r="IH86" s="169" t="e">
        <f t="shared" si="180"/>
        <v>#N/A</v>
      </c>
      <c r="II86" s="169" t="e">
        <f t="shared" si="180"/>
        <v>#N/A</v>
      </c>
      <c r="IJ86" s="169" t="e">
        <f t="shared" si="180"/>
        <v>#N/A</v>
      </c>
      <c r="IK86" s="169" t="e">
        <f t="shared" si="180"/>
        <v>#N/A</v>
      </c>
      <c r="IL86" s="169" t="e">
        <f t="shared" si="180"/>
        <v>#N/A</v>
      </c>
      <c r="IM86" s="169" t="e">
        <f t="shared" si="180"/>
        <v>#N/A</v>
      </c>
      <c r="IN86" s="169" t="e">
        <f t="shared" si="180"/>
        <v>#N/A</v>
      </c>
      <c r="IO86" s="169" t="e">
        <f t="shared" si="180"/>
        <v>#N/A</v>
      </c>
      <c r="IP86" s="169" t="e">
        <f t="shared" si="184"/>
        <v>#N/A</v>
      </c>
      <c r="IQ86" s="169" t="e">
        <f t="shared" si="184"/>
        <v>#N/A</v>
      </c>
      <c r="IR86" s="169" t="e">
        <f t="shared" si="184"/>
        <v>#N/A</v>
      </c>
      <c r="IS86" s="169" t="e">
        <f t="shared" si="184"/>
        <v>#N/A</v>
      </c>
      <c r="IT86" s="169" t="e">
        <f t="shared" si="184"/>
        <v>#N/A</v>
      </c>
      <c r="IU86" s="169" t="e">
        <f t="shared" si="184"/>
        <v>#N/A</v>
      </c>
      <c r="IV86" s="169" t="e">
        <f t="shared" si="184"/>
        <v>#N/A</v>
      </c>
      <c r="IW86" s="169" t="e">
        <f t="shared" si="184"/>
        <v>#N/A</v>
      </c>
      <c r="IX86" s="169" t="e">
        <f t="shared" si="184"/>
        <v>#N/A</v>
      </c>
      <c r="IY86" s="169" t="e">
        <f t="shared" si="184"/>
        <v>#N/A</v>
      </c>
      <c r="IZ86" s="169" t="e">
        <f t="shared" si="184"/>
        <v>#N/A</v>
      </c>
      <c r="JA86" s="169" t="e">
        <f t="shared" si="184"/>
        <v>#N/A</v>
      </c>
      <c r="JB86" s="169" t="e">
        <f t="shared" si="184"/>
        <v>#N/A</v>
      </c>
      <c r="JC86" s="169" t="e">
        <f t="shared" si="184"/>
        <v>#N/A</v>
      </c>
      <c r="JD86" s="169" t="e">
        <f t="shared" si="184"/>
        <v>#N/A</v>
      </c>
      <c r="JE86" s="169" t="e">
        <f t="shared" si="191"/>
        <v>#N/A</v>
      </c>
      <c r="JF86" s="169" t="e">
        <f t="shared" si="191"/>
        <v>#N/A</v>
      </c>
      <c r="JG86" s="169" t="e">
        <f t="shared" si="191"/>
        <v>#N/A</v>
      </c>
      <c r="JH86" s="169" t="e">
        <f t="shared" si="191"/>
        <v>#N/A</v>
      </c>
      <c r="JI86" s="169" t="e">
        <f t="shared" si="191"/>
        <v>#N/A</v>
      </c>
      <c r="JJ86" s="169" t="e">
        <f t="shared" si="191"/>
        <v>#N/A</v>
      </c>
      <c r="JK86" s="169" t="e">
        <f t="shared" si="191"/>
        <v>#N/A</v>
      </c>
      <c r="JL86" s="169" t="e">
        <f t="shared" si="191"/>
        <v>#N/A</v>
      </c>
      <c r="JM86" s="169" t="e">
        <f t="shared" si="191"/>
        <v>#N/A</v>
      </c>
      <c r="JN86" s="169" t="e">
        <f t="shared" si="191"/>
        <v>#N/A</v>
      </c>
      <c r="JO86" s="169" t="e">
        <f t="shared" si="191"/>
        <v>#N/A</v>
      </c>
      <c r="JP86" s="169" t="e">
        <f t="shared" si="191"/>
        <v>#N/A</v>
      </c>
      <c r="JQ86" s="169" t="e">
        <f t="shared" si="191"/>
        <v>#N/A</v>
      </c>
      <c r="JR86" s="169" t="e">
        <f t="shared" si="191"/>
        <v>#N/A</v>
      </c>
      <c r="JS86" s="169" t="e">
        <f t="shared" si="191"/>
        <v>#N/A</v>
      </c>
      <c r="JT86" s="169" t="e">
        <f t="shared" si="185"/>
        <v>#N/A</v>
      </c>
      <c r="JU86" s="169" t="e">
        <f t="shared" si="185"/>
        <v>#N/A</v>
      </c>
      <c r="JV86" s="169" t="e">
        <f t="shared" si="185"/>
        <v>#N/A</v>
      </c>
      <c r="JW86" s="169" t="e">
        <f t="shared" si="185"/>
        <v>#N/A</v>
      </c>
      <c r="JX86" s="169" t="e">
        <f t="shared" si="185"/>
        <v>#N/A</v>
      </c>
      <c r="JY86" s="169" t="e">
        <f t="shared" si="185"/>
        <v>#N/A</v>
      </c>
      <c r="JZ86" s="169" t="e">
        <f t="shared" si="185"/>
        <v>#N/A</v>
      </c>
      <c r="KA86" s="169" t="e">
        <f t="shared" si="185"/>
        <v>#N/A</v>
      </c>
      <c r="KB86" s="169" t="e">
        <f t="shared" si="185"/>
        <v>#N/A</v>
      </c>
      <c r="KC86" s="169" t="e">
        <f t="shared" si="185"/>
        <v>#N/A</v>
      </c>
      <c r="KD86" s="169" t="e">
        <f t="shared" si="185"/>
        <v>#N/A</v>
      </c>
      <c r="KE86" s="169" t="e">
        <f t="shared" si="185"/>
        <v>#N/A</v>
      </c>
      <c r="KF86" s="169" t="e">
        <f t="shared" si="185"/>
        <v>#N/A</v>
      </c>
      <c r="KG86" s="169" t="e">
        <f t="shared" si="185"/>
        <v>#N/A</v>
      </c>
      <c r="KH86" s="169" t="e">
        <f t="shared" si="185"/>
        <v>#N/A</v>
      </c>
      <c r="KI86" s="169" t="e">
        <f t="shared" si="185"/>
        <v>#N/A</v>
      </c>
      <c r="KJ86" s="169" t="e">
        <f t="shared" si="192"/>
        <v>#N/A</v>
      </c>
      <c r="KK86" s="169" t="e">
        <f t="shared" si="192"/>
        <v>#N/A</v>
      </c>
      <c r="KL86" s="169" t="e">
        <f t="shared" si="192"/>
        <v>#N/A</v>
      </c>
      <c r="KM86" s="169" t="e">
        <f t="shared" si="192"/>
        <v>#N/A</v>
      </c>
      <c r="KN86" s="169" t="e">
        <f t="shared" si="192"/>
        <v>#N/A</v>
      </c>
      <c r="KO86" s="169" t="e">
        <f t="shared" si="192"/>
        <v>#N/A</v>
      </c>
      <c r="KP86" s="169" t="e">
        <f t="shared" si="192"/>
        <v>#N/A</v>
      </c>
      <c r="KQ86" s="169" t="e">
        <f t="shared" si="192"/>
        <v>#N/A</v>
      </c>
      <c r="KR86" s="169" t="e">
        <f t="shared" si="192"/>
        <v>#N/A</v>
      </c>
      <c r="KS86" s="169" t="e">
        <f t="shared" si="192"/>
        <v>#N/A</v>
      </c>
      <c r="KT86" s="169" t="e">
        <f t="shared" si="192"/>
        <v>#N/A</v>
      </c>
      <c r="KU86" s="169" t="e">
        <f t="shared" si="192"/>
        <v>#N/A</v>
      </c>
      <c r="KV86" s="169" t="e">
        <f t="shared" si="192"/>
        <v>#N/A</v>
      </c>
      <c r="KW86" s="169" t="e">
        <f t="shared" si="192"/>
        <v>#N/A</v>
      </c>
      <c r="KX86" s="169" t="e">
        <f t="shared" si="192"/>
        <v>#N/A</v>
      </c>
      <c r="KY86" s="169" t="e">
        <f t="shared" si="192"/>
        <v>#N/A</v>
      </c>
      <c r="KZ86" s="169" t="e">
        <f t="shared" si="186"/>
        <v>#N/A</v>
      </c>
      <c r="LA86" s="169" t="e">
        <f t="shared" si="186"/>
        <v>#N/A</v>
      </c>
      <c r="LB86" s="169" t="e">
        <f t="shared" si="186"/>
        <v>#N/A</v>
      </c>
      <c r="LC86" s="169" t="e">
        <f t="shared" si="186"/>
        <v>#N/A</v>
      </c>
      <c r="LD86" s="169" t="e">
        <f t="shared" si="186"/>
        <v>#N/A</v>
      </c>
      <c r="LE86" s="169" t="e">
        <f t="shared" si="186"/>
        <v>#N/A</v>
      </c>
      <c r="LF86" s="169" t="e">
        <f t="shared" si="186"/>
        <v>#N/A</v>
      </c>
      <c r="LG86" s="169" t="e">
        <f t="shared" si="186"/>
        <v>#N/A</v>
      </c>
      <c r="LH86" s="169" t="e">
        <f t="shared" si="186"/>
        <v>#N/A</v>
      </c>
      <c r="LI86" s="169" t="e">
        <f t="shared" si="186"/>
        <v>#N/A</v>
      </c>
      <c r="LJ86" s="169" t="e">
        <f t="shared" si="186"/>
        <v>#N/A</v>
      </c>
      <c r="LK86" s="169" t="e">
        <f t="shared" si="186"/>
        <v>#N/A</v>
      </c>
      <c r="LL86" s="169" t="e">
        <f t="shared" si="186"/>
        <v>#N/A</v>
      </c>
      <c r="LM86" s="169" t="e">
        <f t="shared" si="186"/>
        <v>#N/A</v>
      </c>
      <c r="LN86" s="169" t="e">
        <f t="shared" si="186"/>
        <v>#N/A</v>
      </c>
      <c r="LO86" s="169" t="e">
        <f t="shared" si="193"/>
        <v>#N/A</v>
      </c>
      <c r="LP86" s="169" t="e">
        <f t="shared" si="193"/>
        <v>#N/A</v>
      </c>
      <c r="LQ86" s="169" t="e">
        <f t="shared" si="194"/>
        <v>#N/A</v>
      </c>
      <c r="LR86" s="169" t="e">
        <f t="shared" si="194"/>
        <v>#N/A</v>
      </c>
      <c r="LS86" s="169" t="e">
        <f t="shared" si="194"/>
        <v>#N/A</v>
      </c>
      <c r="LT86" s="169" t="e">
        <f t="shared" si="194"/>
        <v>#N/A</v>
      </c>
      <c r="LU86" s="169" t="e">
        <f t="shared" si="194"/>
        <v>#N/A</v>
      </c>
      <c r="LV86" s="169" t="e">
        <f t="shared" si="194"/>
        <v>#N/A</v>
      </c>
      <c r="LW86" s="169" t="e">
        <f t="shared" si="194"/>
        <v>#N/A</v>
      </c>
      <c r="LX86" s="169" t="e">
        <f t="shared" si="194"/>
        <v>#N/A</v>
      </c>
      <c r="LY86" s="169" t="e">
        <f t="shared" si="194"/>
        <v>#N/A</v>
      </c>
      <c r="LZ86" s="169" t="e">
        <f t="shared" si="194"/>
        <v>#N/A</v>
      </c>
      <c r="MA86" s="169" t="e">
        <f t="shared" si="194"/>
        <v>#N/A</v>
      </c>
      <c r="MB86" s="169" t="e">
        <f t="shared" si="194"/>
        <v>#N/A</v>
      </c>
      <c r="MC86" s="169" t="e">
        <f t="shared" si="194"/>
        <v>#N/A</v>
      </c>
      <c r="MD86" s="169" t="e">
        <f t="shared" si="194"/>
        <v>#N/A</v>
      </c>
      <c r="ME86" s="169" t="e">
        <f t="shared" si="194"/>
        <v>#N/A</v>
      </c>
      <c r="MF86" s="169" t="e">
        <f t="shared" si="187"/>
        <v>#N/A</v>
      </c>
      <c r="MG86" s="169" t="e">
        <f t="shared" si="187"/>
        <v>#N/A</v>
      </c>
      <c r="MH86" s="169" t="e">
        <f t="shared" si="187"/>
        <v>#N/A</v>
      </c>
      <c r="MI86" s="169" t="e">
        <f t="shared" si="187"/>
        <v>#N/A</v>
      </c>
      <c r="MJ86" s="169" t="e">
        <f t="shared" si="187"/>
        <v>#N/A</v>
      </c>
      <c r="MK86" s="169" t="e">
        <f t="shared" si="187"/>
        <v>#N/A</v>
      </c>
      <c r="ML86" s="169" t="e">
        <f t="shared" si="187"/>
        <v>#N/A</v>
      </c>
      <c r="MM86" s="169" t="e">
        <f t="shared" si="187"/>
        <v>#N/A</v>
      </c>
      <c r="MN86" s="169" t="e">
        <f t="shared" si="187"/>
        <v>#N/A</v>
      </c>
      <c r="MO86" s="169" t="e">
        <f t="shared" si="187"/>
        <v>#N/A</v>
      </c>
      <c r="MP86" s="169" t="e">
        <f t="shared" si="187"/>
        <v>#N/A</v>
      </c>
      <c r="MQ86" s="169" t="e">
        <f t="shared" si="187"/>
        <v>#N/A</v>
      </c>
      <c r="MR86" s="169" t="e">
        <f t="shared" si="187"/>
        <v>#N/A</v>
      </c>
      <c r="MS86" s="169" t="e">
        <f t="shared" si="187"/>
        <v>#N/A</v>
      </c>
      <c r="MT86" s="169" t="e">
        <f t="shared" si="187"/>
        <v>#N/A</v>
      </c>
      <c r="MU86" s="169" t="e">
        <f t="shared" si="187"/>
        <v>#N/A</v>
      </c>
      <c r="MV86" s="169" t="e">
        <f t="shared" si="195"/>
        <v>#N/A</v>
      </c>
      <c r="MW86" s="169" t="e">
        <f t="shared" si="195"/>
        <v>#N/A</v>
      </c>
      <c r="MX86" s="169" t="e">
        <f t="shared" si="195"/>
        <v>#N/A</v>
      </c>
      <c r="MY86" s="169" t="e">
        <f t="shared" si="195"/>
        <v>#N/A</v>
      </c>
      <c r="MZ86" s="169" t="e">
        <f t="shared" si="195"/>
        <v>#N/A</v>
      </c>
      <c r="NA86" s="169" t="e">
        <f t="shared" si="195"/>
        <v>#N/A</v>
      </c>
      <c r="NB86" s="169" t="e">
        <f t="shared" si="195"/>
        <v>#N/A</v>
      </c>
      <c r="NC86" s="169" t="e">
        <f t="shared" si="195"/>
        <v>#N/A</v>
      </c>
      <c r="ND86" s="169" t="e">
        <f t="shared" si="195"/>
        <v>#N/A</v>
      </c>
      <c r="NE86" s="169" t="e">
        <f t="shared" si="195"/>
        <v>#N/A</v>
      </c>
      <c r="NF86" s="169" t="e">
        <f t="shared" si="195"/>
        <v>#N/A</v>
      </c>
      <c r="NG86" s="169" t="e">
        <f t="shared" si="195"/>
        <v>#N/A</v>
      </c>
      <c r="NH86" s="169" t="e">
        <f t="shared" si="195"/>
        <v>#N/A</v>
      </c>
      <c r="NI86" s="169" t="e">
        <f t="shared" si="195"/>
        <v>#N/A</v>
      </c>
      <c r="NJ86" s="169" t="e">
        <f t="shared" si="195"/>
        <v>#N/A</v>
      </c>
      <c r="NK86" s="169" t="e">
        <f t="shared" si="195"/>
        <v>#N/A</v>
      </c>
      <c r="NL86" s="169" t="e">
        <f t="shared" si="188"/>
        <v>#N/A</v>
      </c>
      <c r="NM86" s="169" t="e">
        <f t="shared" si="188"/>
        <v>#N/A</v>
      </c>
      <c r="NN86" s="169" t="e">
        <f t="shared" si="188"/>
        <v>#N/A</v>
      </c>
      <c r="NO86" s="169" t="e">
        <f t="shared" si="188"/>
        <v>#N/A</v>
      </c>
      <c r="NP86" s="169" t="e">
        <f t="shared" si="188"/>
        <v>#N/A</v>
      </c>
      <c r="NQ86" s="169" t="e">
        <f t="shared" si="188"/>
        <v>#N/A</v>
      </c>
      <c r="NR86" s="169" t="e">
        <f t="shared" si="188"/>
        <v>#N/A</v>
      </c>
      <c r="NS86" s="169" t="e">
        <f t="shared" si="188"/>
        <v>#N/A</v>
      </c>
      <c r="NT86" s="169" t="e">
        <f t="shared" si="188"/>
        <v>#N/A</v>
      </c>
      <c r="NU86" s="169" t="e">
        <f t="shared" si="188"/>
        <v>#N/A</v>
      </c>
      <c r="NV86" s="169" t="e">
        <f t="shared" si="188"/>
        <v>#N/A</v>
      </c>
      <c r="NW86" s="169" t="e">
        <f t="shared" si="188"/>
        <v>#N/A</v>
      </c>
      <c r="NX86" s="169" t="e">
        <f t="shared" si="188"/>
        <v>#N/A</v>
      </c>
      <c r="NY86" s="169" t="e">
        <f t="shared" si="188"/>
        <v>#N/A</v>
      </c>
      <c r="NZ86" s="169" t="e">
        <f t="shared" si="188"/>
        <v>#N/A</v>
      </c>
      <c r="OA86" s="169" t="e">
        <f t="shared" si="196"/>
        <v>#N/A</v>
      </c>
      <c r="OB86" s="169" t="e">
        <f t="shared" si="196"/>
        <v>#N/A</v>
      </c>
      <c r="OC86" s="169" t="e">
        <f t="shared" si="197"/>
        <v>#N/A</v>
      </c>
      <c r="OD86" s="169" t="e">
        <f t="shared" si="197"/>
        <v>#N/A</v>
      </c>
      <c r="OE86" s="169" t="e">
        <f t="shared" si="197"/>
        <v>#N/A</v>
      </c>
      <c r="OF86" s="169" t="e">
        <f t="shared" si="197"/>
        <v>#N/A</v>
      </c>
      <c r="OG86" s="169" t="e">
        <f t="shared" si="197"/>
        <v>#N/A</v>
      </c>
      <c r="OH86" s="169" t="e">
        <f t="shared" si="197"/>
        <v>#N/A</v>
      </c>
      <c r="OI86" s="169" t="e">
        <f t="shared" si="197"/>
        <v>#N/A</v>
      </c>
      <c r="OJ86" s="169" t="e">
        <f t="shared" si="197"/>
        <v>#N/A</v>
      </c>
      <c r="OK86" s="169" t="e">
        <f t="shared" si="197"/>
        <v>#N/A</v>
      </c>
      <c r="OL86" s="169" t="e">
        <f t="shared" si="197"/>
        <v>#N/A</v>
      </c>
      <c r="OM86" s="169" t="e">
        <f t="shared" si="197"/>
        <v>#N/A</v>
      </c>
      <c r="ON86" s="169" t="e">
        <f t="shared" si="197"/>
        <v>#N/A</v>
      </c>
      <c r="OO86" s="169" t="e">
        <f t="shared" si="197"/>
        <v>#N/A</v>
      </c>
      <c r="OP86" s="169" t="e">
        <f t="shared" si="197"/>
        <v>#N/A</v>
      </c>
      <c r="OQ86" s="169" t="e">
        <f t="shared" si="197"/>
        <v>#N/A</v>
      </c>
      <c r="OR86" s="169" t="e">
        <f t="shared" si="189"/>
        <v>#N/A</v>
      </c>
      <c r="OS86" s="169" t="e">
        <f t="shared" si="189"/>
        <v>#N/A</v>
      </c>
      <c r="OT86" s="169" t="e">
        <f t="shared" si="189"/>
        <v>#N/A</v>
      </c>
      <c r="OU86" s="169" t="e">
        <f t="shared" si="189"/>
        <v>#N/A</v>
      </c>
      <c r="OV86" s="169" t="e">
        <f t="shared" si="189"/>
        <v>#N/A</v>
      </c>
      <c r="OW86" s="169" t="e">
        <f t="shared" si="189"/>
        <v>#N/A</v>
      </c>
      <c r="OX86" s="169" t="e">
        <f t="shared" si="189"/>
        <v>#N/A</v>
      </c>
      <c r="OY86" s="169" t="e">
        <f t="shared" si="189"/>
        <v>#N/A</v>
      </c>
      <c r="OZ86" s="169" t="e">
        <f t="shared" si="189"/>
        <v>#N/A</v>
      </c>
      <c r="PA86" s="169" t="e">
        <f t="shared" si="189"/>
        <v>#N/A</v>
      </c>
      <c r="PB86" s="169" t="e">
        <f t="shared" si="189"/>
        <v>#N/A</v>
      </c>
      <c r="PC86" s="169" t="e">
        <f t="shared" si="189"/>
        <v>#N/A</v>
      </c>
      <c r="PD86" s="169" t="e">
        <f t="shared" si="189"/>
        <v>#N/A</v>
      </c>
      <c r="PE86" s="169" t="e">
        <f t="shared" si="189"/>
        <v>#N/A</v>
      </c>
      <c r="PF86" s="169" t="e">
        <f t="shared" si="189"/>
        <v>#N/A</v>
      </c>
      <c r="PG86" s="169" t="e">
        <f t="shared" si="189"/>
        <v>#N/A</v>
      </c>
      <c r="PH86" s="169" t="e">
        <f t="shared" si="198"/>
        <v>#N/A</v>
      </c>
      <c r="PI86" s="169" t="e">
        <f t="shared" si="198"/>
        <v>#N/A</v>
      </c>
      <c r="PJ86" s="169" t="e">
        <f t="shared" si="198"/>
        <v>#N/A</v>
      </c>
      <c r="PK86" s="169" t="e">
        <f t="shared" si="198"/>
        <v>#N/A</v>
      </c>
      <c r="PL86" s="169" t="e">
        <f t="shared" si="198"/>
        <v>#N/A</v>
      </c>
      <c r="PM86" s="169" t="e">
        <f t="shared" si="198"/>
        <v>#N/A</v>
      </c>
      <c r="PN86" s="169" t="e">
        <f t="shared" si="198"/>
        <v>#N/A</v>
      </c>
      <c r="PO86" s="169" t="e">
        <f t="shared" si="198"/>
        <v>#N/A</v>
      </c>
    </row>
    <row r="87" spans="1:431" hidden="1" x14ac:dyDescent="0.75">
      <c r="A87" s="390"/>
      <c r="B87" s="396" t="str">
        <f>IF($R87="","",ROUND(_xlfn.NORM.INV(ABS(VLOOKUP($T$1,VLookups!$A$43:$B$44,2,FALSE)-B$2),$N87,$R87),0))</f>
        <v/>
      </c>
      <c r="C87" s="403" t="str">
        <f t="shared" si="161"/>
        <v/>
      </c>
      <c r="D87" s="404" t="str">
        <f t="shared" si="162"/>
        <v/>
      </c>
      <c r="E87" s="109"/>
      <c r="F87" s="117"/>
      <c r="G87" s="122" t="str">
        <f t="shared" si="163"/>
        <v/>
      </c>
      <c r="H87" s="95"/>
      <c r="I87" s="122" t="str">
        <f t="shared" si="164"/>
        <v/>
      </c>
      <c r="J87" s="117"/>
      <c r="K87" s="110"/>
      <c r="L87" s="124" t="str">
        <f t="shared" si="149"/>
        <v/>
      </c>
      <c r="M87" s="124" t="str">
        <f t="shared" si="150"/>
        <v/>
      </c>
      <c r="N87" s="73" t="str">
        <f t="shared" si="165"/>
        <v/>
      </c>
      <c r="O87" s="23"/>
      <c r="P87" s="57"/>
      <c r="Q87" s="280"/>
      <c r="R87" s="74" t="str">
        <f>IF(AND(G87&gt;0,H87&gt;0,I87&gt;0),IF(ISBLANK(Q87),IF(ISBLANK(O87),"",(I87-G87)*VLOOKUP(O87,VLookups!$A$4:$B$13,2,FALSE)),Q87),"")</f>
        <v/>
      </c>
      <c r="S87" s="75" t="str">
        <f t="shared" si="151"/>
        <v/>
      </c>
      <c r="T87" s="95"/>
      <c r="U87" s="270" t="str">
        <f>IF(AND(T87&gt;0,H87&gt;0,NOT(R87="")),ABS(VLOOKUP($T$1,VLookups!$A$43:$B$44,2,FALSE)-_xlfn.NORM.DIST(T87,N87,R87,TRUE)),"")</f>
        <v/>
      </c>
      <c r="V87" s="94" t="str">
        <f>IF(AND($G87&gt;0,$H87&gt;0,$I87&gt;0,NOT(ISBLANK($O87))),_xlfn.NORM.INV(ABS(VLOOKUP($T$1,VLookups!$A$43:$B$44,2,FALSE)-V$3),$N87,$R87),"")</f>
        <v/>
      </c>
      <c r="W87" s="93" t="str">
        <f>IF(AND($G87&gt;0,$H87&gt;0,$I87&gt;0,NOT(ISBLANK($O87))),_xlfn.NORM.INV(ABS(VLOOKUP($T$1,VLookups!$A$43:$B$44,2,FALSE)-W$3),$N87,$R87),"")</f>
        <v/>
      </c>
      <c r="X87" s="94" t="str">
        <f>IF(AND($G87&gt;0,$H87&gt;0,$I87&gt;0,NOT(ISBLANK($O87))),_xlfn.NORM.INV(ABS(VLOOKUP($T$1,VLookups!$A$43:$B$44,2,FALSE)-X$3),$N87,$R87),"")</f>
        <v/>
      </c>
      <c r="Y87" s="93" t="str">
        <f>IF(AND($G87&gt;0,$H87&gt;0,$I87&gt;0,NOT(ISBLANK($O87))),_xlfn.NORM.INV(ABS(VLOOKUP($T$1,VLookups!$A$43:$B$44,2,FALSE)-Y$3),$N87,$R87),"")</f>
        <v/>
      </c>
      <c r="Z87" s="94" t="str">
        <f>IF(AND($G87&gt;0,$H87&gt;0,$I87&gt;0,NOT(ISBLANK($O87))),_xlfn.NORM.INV(ABS(VLOOKUP($T$1,VLookups!$A$43:$B$44,2,FALSE)-Z$3),$N87,$R87),"")</f>
        <v/>
      </c>
      <c r="AA87" s="93" t="str">
        <f>IF(AND($G87&gt;0,$H87&gt;0,$I87&gt;0,NOT(ISBLANK($O87))),_xlfn.NORM.INV(ABS(VLOOKUP($T$1,VLookups!$A$43:$B$44,2,FALSE)-AA$3),$N87,$R87),"")</f>
        <v/>
      </c>
      <c r="AB87" s="5"/>
      <c r="AC87" s="168" t="str">
        <f t="shared" si="166"/>
        <v/>
      </c>
      <c r="AD87" s="49" t="str">
        <f t="shared" si="179"/>
        <v/>
      </c>
      <c r="AE87" s="49" t="str">
        <f t="shared" si="179"/>
        <v/>
      </c>
      <c r="AF87" s="49" t="str">
        <f t="shared" si="179"/>
        <v/>
      </c>
      <c r="AG87" s="49" t="str">
        <f t="shared" si="179"/>
        <v/>
      </c>
      <c r="AH87" s="49" t="str">
        <f t="shared" si="179"/>
        <v/>
      </c>
      <c r="AI87" s="49" t="str">
        <f t="shared" si="179"/>
        <v/>
      </c>
      <c r="AJ87" s="49" t="str">
        <f t="shared" si="179"/>
        <v/>
      </c>
      <c r="AK87" s="49" t="str">
        <f t="shared" si="179"/>
        <v/>
      </c>
      <c r="AL87" s="49" t="str">
        <f t="shared" si="179"/>
        <v/>
      </c>
      <c r="AM87" s="49" t="str">
        <f t="shared" si="179"/>
        <v/>
      </c>
      <c r="AN87" s="49" t="str">
        <f t="shared" si="179"/>
        <v/>
      </c>
      <c r="AO87" s="49" t="str">
        <f t="shared" si="179"/>
        <v/>
      </c>
      <c r="AP87" s="49" t="str">
        <f t="shared" si="179"/>
        <v/>
      </c>
      <c r="AQ87" s="49" t="str">
        <f t="shared" si="179"/>
        <v/>
      </c>
      <c r="AR87" s="49" t="str">
        <f t="shared" si="179"/>
        <v/>
      </c>
      <c r="AS87" s="49" t="str">
        <f t="shared" si="179"/>
        <v/>
      </c>
      <c r="AT87" s="49" t="str">
        <f t="shared" si="173"/>
        <v/>
      </c>
      <c r="AU87" s="49" t="str">
        <f t="shared" si="173"/>
        <v/>
      </c>
      <c r="AV87" s="49" t="str">
        <f t="shared" si="173"/>
        <v/>
      </c>
      <c r="AW87" s="49" t="str">
        <f t="shared" si="173"/>
        <v/>
      </c>
      <c r="AX87" s="49" t="str">
        <f t="shared" si="173"/>
        <v/>
      </c>
      <c r="AY87" s="49" t="str">
        <f t="shared" si="173"/>
        <v/>
      </c>
      <c r="AZ87" s="49" t="str">
        <f t="shared" si="173"/>
        <v/>
      </c>
      <c r="BA87" s="49" t="str">
        <f t="shared" si="173"/>
        <v/>
      </c>
      <c r="BB87" s="49" t="str">
        <f t="shared" si="173"/>
        <v/>
      </c>
      <c r="BC87" s="49" t="str">
        <f t="shared" si="173"/>
        <v/>
      </c>
      <c r="BD87" s="49" t="str">
        <f t="shared" si="173"/>
        <v/>
      </c>
      <c r="BE87" s="49" t="str">
        <f t="shared" si="173"/>
        <v/>
      </c>
      <c r="BF87" s="49" t="str">
        <f t="shared" si="173"/>
        <v/>
      </c>
      <c r="BG87" s="49" t="str">
        <f t="shared" si="173"/>
        <v/>
      </c>
      <c r="BH87" s="49" t="str">
        <f t="shared" si="173"/>
        <v/>
      </c>
      <c r="BI87" s="49" t="str">
        <f t="shared" si="174"/>
        <v/>
      </c>
      <c r="BJ87" s="49" t="str">
        <f t="shared" si="174"/>
        <v/>
      </c>
      <c r="BK87" s="49" t="str">
        <f t="shared" si="174"/>
        <v/>
      </c>
      <c r="BL87" s="49" t="str">
        <f t="shared" si="174"/>
        <v/>
      </c>
      <c r="BM87" s="49" t="str">
        <f t="shared" si="174"/>
        <v/>
      </c>
      <c r="BN87" s="49" t="str">
        <f t="shared" si="174"/>
        <v/>
      </c>
      <c r="BO87" s="49" t="str">
        <f t="shared" si="174"/>
        <v/>
      </c>
      <c r="BP87" s="49" t="str">
        <f t="shared" si="174"/>
        <v/>
      </c>
      <c r="BQ87" s="49" t="str">
        <f t="shared" si="174"/>
        <v/>
      </c>
      <c r="BR87" s="49" t="str">
        <f t="shared" si="174"/>
        <v/>
      </c>
      <c r="BS87" s="49" t="str">
        <f t="shared" si="174"/>
        <v/>
      </c>
      <c r="BT87" s="49" t="str">
        <f t="shared" si="174"/>
        <v/>
      </c>
      <c r="BU87" s="49" t="str">
        <f t="shared" si="174"/>
        <v/>
      </c>
      <c r="BV87" s="49" t="str">
        <f t="shared" si="174"/>
        <v/>
      </c>
      <c r="BW87" s="49" t="str">
        <f t="shared" si="174"/>
        <v/>
      </c>
      <c r="BX87" s="49" t="str">
        <f t="shared" ref="BX87:CM102" si="199">IF(ISNONTEXT($AC87),BY87-$AC87,"")</f>
        <v/>
      </c>
      <c r="BY87" s="49" t="str">
        <f t="shared" si="199"/>
        <v/>
      </c>
      <c r="BZ87" s="49" t="str">
        <f t="shared" si="199"/>
        <v/>
      </c>
      <c r="CA87" s="49" t="str">
        <f t="shared" si="199"/>
        <v/>
      </c>
      <c r="CB87" s="49" t="str">
        <f t="shared" si="199"/>
        <v/>
      </c>
      <c r="CC87" s="49" t="str">
        <f t="shared" si="199"/>
        <v/>
      </c>
      <c r="CD87" s="49" t="str">
        <f t="shared" si="199"/>
        <v/>
      </c>
      <c r="CE87" s="49" t="str">
        <f t="shared" si="199"/>
        <v/>
      </c>
      <c r="CF87" s="49" t="str">
        <f t="shared" si="199"/>
        <v/>
      </c>
      <c r="CG87" s="49" t="str">
        <f t="shared" si="199"/>
        <v/>
      </c>
      <c r="CH87" s="49" t="str">
        <f t="shared" si="199"/>
        <v/>
      </c>
      <c r="CI87" s="49" t="str">
        <f t="shared" si="199"/>
        <v/>
      </c>
      <c r="CJ87" s="49" t="str">
        <f t="shared" si="199"/>
        <v/>
      </c>
      <c r="CK87" s="49" t="str">
        <f t="shared" si="199"/>
        <v/>
      </c>
      <c r="CL87" s="49" t="str">
        <f t="shared" si="199"/>
        <v/>
      </c>
      <c r="CM87" s="49" t="str">
        <f t="shared" si="199"/>
        <v/>
      </c>
      <c r="CN87" s="49" t="str">
        <f t="shared" si="175"/>
        <v/>
      </c>
      <c r="CO87" s="49" t="str">
        <f t="shared" si="175"/>
        <v/>
      </c>
      <c r="CP87" s="49" t="str">
        <f t="shared" si="175"/>
        <v/>
      </c>
      <c r="CQ87" s="49" t="str">
        <f t="shared" si="175"/>
        <v/>
      </c>
      <c r="CR87" s="49" t="str">
        <f t="shared" si="175"/>
        <v/>
      </c>
      <c r="CS87" s="49" t="str">
        <f t="shared" si="175"/>
        <v/>
      </c>
      <c r="CT87" s="49" t="str">
        <f t="shared" si="175"/>
        <v/>
      </c>
      <c r="CU87" s="49" t="str">
        <f t="shared" si="175"/>
        <v/>
      </c>
      <c r="CV87" s="49" t="str">
        <f t="shared" si="175"/>
        <v/>
      </c>
      <c r="CW87" s="49" t="str">
        <f t="shared" si="175"/>
        <v/>
      </c>
      <c r="CX87" s="49" t="str">
        <f t="shared" si="175"/>
        <v/>
      </c>
      <c r="CY87" s="49" t="str">
        <f t="shared" si="175"/>
        <v/>
      </c>
      <c r="CZ87" s="49" t="str">
        <f t="shared" si="175"/>
        <v/>
      </c>
      <c r="DA87" s="49" t="str">
        <f t="shared" si="175"/>
        <v/>
      </c>
      <c r="DB87" s="49" t="str">
        <f t="shared" si="175"/>
        <v/>
      </c>
      <c r="DC87" s="49" t="str">
        <f t="shared" ref="DC87:DR102" si="200">IF(ISNONTEXT($AC87),DD87-$AC87,"")</f>
        <v/>
      </c>
      <c r="DD87" s="49" t="str">
        <f t="shared" si="200"/>
        <v/>
      </c>
      <c r="DE87" s="49" t="str">
        <f t="shared" si="200"/>
        <v/>
      </c>
      <c r="DF87" s="49" t="str">
        <f t="shared" si="200"/>
        <v/>
      </c>
      <c r="DG87" s="49" t="str">
        <f t="shared" si="200"/>
        <v/>
      </c>
      <c r="DH87" s="49" t="str">
        <f t="shared" si="200"/>
        <v/>
      </c>
      <c r="DI87" s="49" t="str">
        <f t="shared" si="200"/>
        <v/>
      </c>
      <c r="DJ87" s="49" t="str">
        <f t="shared" si="200"/>
        <v/>
      </c>
      <c r="DK87" s="49" t="str">
        <f t="shared" si="200"/>
        <v/>
      </c>
      <c r="DL87" s="49" t="str">
        <f t="shared" si="200"/>
        <v/>
      </c>
      <c r="DM87" s="49" t="str">
        <f t="shared" si="200"/>
        <v/>
      </c>
      <c r="DN87" s="49" t="str">
        <f t="shared" si="200"/>
        <v/>
      </c>
      <c r="DO87" s="49" t="str">
        <f t="shared" si="200"/>
        <v/>
      </c>
      <c r="DP87" s="49" t="str">
        <f t="shared" si="200"/>
        <v/>
      </c>
      <c r="DQ87" s="49" t="str">
        <f t="shared" si="200"/>
        <v/>
      </c>
      <c r="DR87" s="49" t="str">
        <f t="shared" si="200"/>
        <v/>
      </c>
      <c r="DS87" s="49" t="str">
        <f t="shared" si="176"/>
        <v/>
      </c>
      <c r="DT87" s="49" t="str">
        <f t="shared" si="176"/>
        <v/>
      </c>
      <c r="DU87" s="49" t="str">
        <f t="shared" si="176"/>
        <v/>
      </c>
      <c r="DV87" s="49" t="str">
        <f t="shared" si="176"/>
        <v/>
      </c>
      <c r="DW87" s="49" t="str">
        <f t="shared" si="176"/>
        <v/>
      </c>
      <c r="DX87" s="49" t="str">
        <f t="shared" si="176"/>
        <v/>
      </c>
      <c r="DY87" s="49" t="str">
        <f t="shared" si="176"/>
        <v/>
      </c>
      <c r="DZ87" s="183" t="str">
        <f t="shared" si="167"/>
        <v/>
      </c>
      <c r="EA87" s="49" t="str">
        <f t="shared" ref="EA87:EO103" si="201">IF(ISNONTEXT($AC87),DZ87+$AC87,"")</f>
        <v/>
      </c>
      <c r="EB87" s="49" t="str">
        <f t="shared" si="201"/>
        <v/>
      </c>
      <c r="EC87" s="49" t="str">
        <f t="shared" si="201"/>
        <v/>
      </c>
      <c r="ED87" s="49" t="str">
        <f t="shared" si="201"/>
        <v/>
      </c>
      <c r="EE87" s="49" t="str">
        <f t="shared" si="201"/>
        <v/>
      </c>
      <c r="EF87" s="49" t="str">
        <f t="shared" si="201"/>
        <v/>
      </c>
      <c r="EG87" s="49" t="str">
        <f t="shared" si="201"/>
        <v/>
      </c>
      <c r="EH87" s="49" t="str">
        <f t="shared" si="201"/>
        <v/>
      </c>
      <c r="EI87" s="49" t="str">
        <f t="shared" si="201"/>
        <v/>
      </c>
      <c r="EJ87" s="49" t="str">
        <f t="shared" si="201"/>
        <v/>
      </c>
      <c r="EK87" s="49" t="str">
        <f t="shared" si="201"/>
        <v/>
      </c>
      <c r="EL87" s="49" t="str">
        <f t="shared" si="201"/>
        <v/>
      </c>
      <c r="EM87" s="49" t="str">
        <f t="shared" si="201"/>
        <v/>
      </c>
      <c r="EN87" s="49" t="str">
        <f t="shared" si="201"/>
        <v/>
      </c>
      <c r="EO87" s="49" t="str">
        <f t="shared" si="201"/>
        <v/>
      </c>
      <c r="EP87" s="49" t="str">
        <f t="shared" si="168"/>
        <v/>
      </c>
      <c r="EQ87" s="49" t="str">
        <f t="shared" si="168"/>
        <v/>
      </c>
      <c r="ER87" s="49" t="str">
        <f t="shared" si="168"/>
        <v/>
      </c>
      <c r="ES87" s="49" t="str">
        <f t="shared" si="168"/>
        <v/>
      </c>
      <c r="ET87" s="49" t="str">
        <f t="shared" si="177"/>
        <v/>
      </c>
      <c r="EU87" s="49" t="str">
        <f t="shared" si="177"/>
        <v/>
      </c>
      <c r="EV87" s="49" t="str">
        <f t="shared" si="177"/>
        <v/>
      </c>
      <c r="EW87" s="49" t="str">
        <f t="shared" si="177"/>
        <v/>
      </c>
      <c r="EX87" s="49" t="str">
        <f t="shared" si="177"/>
        <v/>
      </c>
      <c r="EY87" s="49" t="str">
        <f t="shared" si="177"/>
        <v/>
      </c>
      <c r="EZ87" s="49" t="str">
        <f t="shared" si="177"/>
        <v/>
      </c>
      <c r="FA87" s="49" t="str">
        <f t="shared" si="177"/>
        <v/>
      </c>
      <c r="FB87" s="49" t="str">
        <f t="shared" si="177"/>
        <v/>
      </c>
      <c r="FC87" s="49" t="str">
        <f t="shared" si="177"/>
        <v/>
      </c>
      <c r="FD87" s="49" t="str">
        <f t="shared" si="177"/>
        <v/>
      </c>
      <c r="FE87" s="49" t="str">
        <f t="shared" si="128"/>
        <v/>
      </c>
      <c r="FF87" s="49" t="str">
        <f t="shared" si="128"/>
        <v/>
      </c>
      <c r="FG87" s="49" t="str">
        <f t="shared" si="128"/>
        <v/>
      </c>
      <c r="FH87" s="49" t="str">
        <f t="shared" si="128"/>
        <v/>
      </c>
      <c r="FI87" s="49" t="str">
        <f t="shared" si="128"/>
        <v/>
      </c>
      <c r="FJ87" s="49" t="str">
        <f t="shared" si="128"/>
        <v/>
      </c>
      <c r="FK87" s="49" t="str">
        <f t="shared" si="128"/>
        <v/>
      </c>
      <c r="FL87" s="49" t="str">
        <f t="shared" si="128"/>
        <v/>
      </c>
      <c r="FM87" s="49" t="str">
        <f t="shared" si="128"/>
        <v/>
      </c>
      <c r="FN87" s="49" t="str">
        <f t="shared" si="128"/>
        <v/>
      </c>
      <c r="FO87" s="49" t="str">
        <f t="shared" si="128"/>
        <v/>
      </c>
      <c r="FP87" s="49" t="str">
        <f t="shared" ref="FP87:FT103" si="202">IF(ISNONTEXT($AC87),FO87+$AC87,"")</f>
        <v/>
      </c>
      <c r="FQ87" s="49" t="str">
        <f t="shared" si="202"/>
        <v/>
      </c>
      <c r="FR87" s="49" t="str">
        <f t="shared" si="202"/>
        <v/>
      </c>
      <c r="FS87" s="49" t="str">
        <f t="shared" si="202"/>
        <v/>
      </c>
      <c r="FT87" s="49" t="str">
        <f t="shared" si="202"/>
        <v/>
      </c>
      <c r="FU87" s="49" t="str">
        <f t="shared" si="178"/>
        <v/>
      </c>
      <c r="FV87" s="49" t="str">
        <f t="shared" si="152"/>
        <v/>
      </c>
      <c r="FW87" s="49" t="str">
        <f t="shared" si="152"/>
        <v/>
      </c>
      <c r="FX87" s="49" t="str">
        <f t="shared" si="152"/>
        <v/>
      </c>
      <c r="FY87" s="49" t="str">
        <f t="shared" si="152"/>
        <v/>
      </c>
      <c r="FZ87" s="49" t="str">
        <f t="shared" si="152"/>
        <v/>
      </c>
      <c r="GA87" s="49" t="str">
        <f t="shared" si="152"/>
        <v/>
      </c>
      <c r="GB87" s="49" t="str">
        <f t="shared" si="152"/>
        <v/>
      </c>
      <c r="GC87" s="49" t="str">
        <f t="shared" si="152"/>
        <v/>
      </c>
      <c r="GD87" s="49" t="str">
        <f t="shared" si="152"/>
        <v/>
      </c>
      <c r="GE87" s="49" t="str">
        <f t="shared" si="152"/>
        <v/>
      </c>
      <c r="GF87" s="49" t="str">
        <f t="shared" si="152"/>
        <v/>
      </c>
      <c r="GG87" s="49" t="str">
        <f t="shared" si="152"/>
        <v/>
      </c>
      <c r="GH87" s="49" t="str">
        <f t="shared" si="152"/>
        <v/>
      </c>
      <c r="GI87" s="49" t="str">
        <f t="shared" si="152"/>
        <v/>
      </c>
      <c r="GJ87" s="49" t="str">
        <f t="shared" si="152"/>
        <v/>
      </c>
      <c r="GK87" s="49" t="str">
        <f t="shared" si="152"/>
        <v/>
      </c>
      <c r="GL87" s="49" t="str">
        <f t="shared" si="190"/>
        <v/>
      </c>
      <c r="GM87" s="49" t="str">
        <f t="shared" si="190"/>
        <v/>
      </c>
      <c r="GN87" s="49" t="str">
        <f t="shared" si="182"/>
        <v/>
      </c>
      <c r="GO87" s="49" t="str">
        <f t="shared" si="182"/>
        <v/>
      </c>
      <c r="GP87" s="49" t="str">
        <f t="shared" si="182"/>
        <v/>
      </c>
      <c r="GQ87" s="49" t="str">
        <f t="shared" si="182"/>
        <v/>
      </c>
      <c r="GR87" s="49" t="str">
        <f t="shared" si="182"/>
        <v/>
      </c>
      <c r="GS87" s="49" t="str">
        <f t="shared" si="182"/>
        <v/>
      </c>
      <c r="GT87" s="49" t="str">
        <f t="shared" si="182"/>
        <v/>
      </c>
      <c r="GU87" s="49" t="str">
        <f t="shared" si="182"/>
        <v/>
      </c>
      <c r="GV87" s="49" t="str">
        <f t="shared" si="182"/>
        <v/>
      </c>
      <c r="GW87" s="49" t="str">
        <f t="shared" si="182"/>
        <v/>
      </c>
      <c r="GX87" s="49" t="str">
        <f t="shared" si="182"/>
        <v/>
      </c>
      <c r="GY87" s="49" t="str">
        <f t="shared" si="182"/>
        <v/>
      </c>
      <c r="GZ87" s="49" t="str">
        <f t="shared" si="182"/>
        <v/>
      </c>
      <c r="HA87" s="49" t="str">
        <f t="shared" si="182"/>
        <v/>
      </c>
      <c r="HB87" s="49" t="str">
        <f t="shared" si="182"/>
        <v/>
      </c>
      <c r="HC87" s="49" t="str">
        <f t="shared" si="182"/>
        <v/>
      </c>
      <c r="HD87" s="49" t="str">
        <f t="shared" si="183"/>
        <v/>
      </c>
      <c r="HE87" s="49" t="str">
        <f t="shared" si="183"/>
        <v/>
      </c>
      <c r="HF87" s="49" t="str">
        <f t="shared" si="183"/>
        <v/>
      </c>
      <c r="HG87" s="49" t="str">
        <f t="shared" si="183"/>
        <v/>
      </c>
      <c r="HH87" s="49" t="str">
        <f t="shared" si="183"/>
        <v/>
      </c>
      <c r="HI87" s="49" t="str">
        <f t="shared" si="141"/>
        <v/>
      </c>
      <c r="HJ87" s="49" t="str">
        <f t="shared" si="141"/>
        <v/>
      </c>
      <c r="HK87" s="49" t="str">
        <f t="shared" si="141"/>
        <v/>
      </c>
      <c r="HL87" s="49" t="str">
        <f t="shared" si="141"/>
        <v/>
      </c>
      <c r="HM87" s="49" t="str">
        <f t="shared" si="111"/>
        <v/>
      </c>
      <c r="HN87" s="49" t="str">
        <f t="shared" si="111"/>
        <v/>
      </c>
      <c r="HO87" s="49" t="str">
        <f t="shared" si="111"/>
        <v/>
      </c>
      <c r="HP87" s="49" t="str">
        <f t="shared" si="77"/>
        <v/>
      </c>
      <c r="HQ87" s="49" t="str">
        <f t="shared" si="77"/>
        <v/>
      </c>
      <c r="HR87" s="49" t="str">
        <f t="shared" si="77"/>
        <v/>
      </c>
      <c r="HS87" s="49" t="str">
        <f t="shared" si="77"/>
        <v/>
      </c>
      <c r="HT87" s="49" t="str">
        <f t="shared" si="77"/>
        <v/>
      </c>
      <c r="HU87" s="49" t="str">
        <f t="shared" si="77"/>
        <v/>
      </c>
      <c r="HV87" s="49" t="str">
        <f t="shared" si="142"/>
        <v/>
      </c>
      <c r="HW87" s="169" t="e">
        <f t="shared" si="181"/>
        <v>#N/A</v>
      </c>
      <c r="HX87" s="169" t="e">
        <f t="shared" si="181"/>
        <v>#N/A</v>
      </c>
      <c r="HY87" s="169" t="e">
        <f t="shared" si="181"/>
        <v>#N/A</v>
      </c>
      <c r="HZ87" s="169" t="e">
        <f t="shared" si="181"/>
        <v>#N/A</v>
      </c>
      <c r="IA87" s="169" t="e">
        <f t="shared" si="180"/>
        <v>#N/A</v>
      </c>
      <c r="IB87" s="169" t="e">
        <f t="shared" si="180"/>
        <v>#N/A</v>
      </c>
      <c r="IC87" s="169" t="e">
        <f t="shared" si="180"/>
        <v>#N/A</v>
      </c>
      <c r="ID87" s="169" t="e">
        <f t="shared" si="180"/>
        <v>#N/A</v>
      </c>
      <c r="IE87" s="169" t="e">
        <f t="shared" si="180"/>
        <v>#N/A</v>
      </c>
      <c r="IF87" s="169" t="e">
        <f t="shared" si="180"/>
        <v>#N/A</v>
      </c>
      <c r="IG87" s="169" t="e">
        <f t="shared" si="180"/>
        <v>#N/A</v>
      </c>
      <c r="IH87" s="169" t="e">
        <f t="shared" si="180"/>
        <v>#N/A</v>
      </c>
      <c r="II87" s="169" t="e">
        <f t="shared" si="180"/>
        <v>#N/A</v>
      </c>
      <c r="IJ87" s="169" t="e">
        <f t="shared" si="180"/>
        <v>#N/A</v>
      </c>
      <c r="IK87" s="169" t="e">
        <f t="shared" si="180"/>
        <v>#N/A</v>
      </c>
      <c r="IL87" s="169" t="e">
        <f t="shared" si="180"/>
        <v>#N/A</v>
      </c>
      <c r="IM87" s="169" t="e">
        <f t="shared" si="180"/>
        <v>#N/A</v>
      </c>
      <c r="IN87" s="169" t="e">
        <f t="shared" si="180"/>
        <v>#N/A</v>
      </c>
      <c r="IO87" s="169" t="e">
        <f t="shared" si="180"/>
        <v>#N/A</v>
      </c>
      <c r="IP87" s="169" t="e">
        <f t="shared" si="184"/>
        <v>#N/A</v>
      </c>
      <c r="IQ87" s="169" t="e">
        <f t="shared" si="184"/>
        <v>#N/A</v>
      </c>
      <c r="IR87" s="169" t="e">
        <f t="shared" si="184"/>
        <v>#N/A</v>
      </c>
      <c r="IS87" s="169" t="e">
        <f t="shared" si="184"/>
        <v>#N/A</v>
      </c>
      <c r="IT87" s="169" t="e">
        <f t="shared" si="184"/>
        <v>#N/A</v>
      </c>
      <c r="IU87" s="169" t="e">
        <f t="shared" si="184"/>
        <v>#N/A</v>
      </c>
      <c r="IV87" s="169" t="e">
        <f t="shared" si="184"/>
        <v>#N/A</v>
      </c>
      <c r="IW87" s="169" t="e">
        <f t="shared" si="184"/>
        <v>#N/A</v>
      </c>
      <c r="IX87" s="169" t="e">
        <f t="shared" si="184"/>
        <v>#N/A</v>
      </c>
      <c r="IY87" s="169" t="e">
        <f t="shared" si="184"/>
        <v>#N/A</v>
      </c>
      <c r="IZ87" s="169" t="e">
        <f t="shared" si="184"/>
        <v>#N/A</v>
      </c>
      <c r="JA87" s="169" t="e">
        <f t="shared" si="184"/>
        <v>#N/A</v>
      </c>
      <c r="JB87" s="169" t="e">
        <f t="shared" si="184"/>
        <v>#N/A</v>
      </c>
      <c r="JC87" s="169" t="e">
        <f t="shared" si="184"/>
        <v>#N/A</v>
      </c>
      <c r="JD87" s="169" t="e">
        <f t="shared" si="184"/>
        <v>#N/A</v>
      </c>
      <c r="JE87" s="169" t="e">
        <f t="shared" si="191"/>
        <v>#N/A</v>
      </c>
      <c r="JF87" s="169" t="e">
        <f t="shared" si="191"/>
        <v>#N/A</v>
      </c>
      <c r="JG87" s="169" t="e">
        <f t="shared" si="191"/>
        <v>#N/A</v>
      </c>
      <c r="JH87" s="169" t="e">
        <f t="shared" si="191"/>
        <v>#N/A</v>
      </c>
      <c r="JI87" s="169" t="e">
        <f t="shared" si="191"/>
        <v>#N/A</v>
      </c>
      <c r="JJ87" s="169" t="e">
        <f t="shared" si="191"/>
        <v>#N/A</v>
      </c>
      <c r="JK87" s="169" t="e">
        <f t="shared" si="191"/>
        <v>#N/A</v>
      </c>
      <c r="JL87" s="169" t="e">
        <f t="shared" si="191"/>
        <v>#N/A</v>
      </c>
      <c r="JM87" s="169" t="e">
        <f t="shared" si="191"/>
        <v>#N/A</v>
      </c>
      <c r="JN87" s="169" t="e">
        <f t="shared" si="191"/>
        <v>#N/A</v>
      </c>
      <c r="JO87" s="169" t="e">
        <f t="shared" si="191"/>
        <v>#N/A</v>
      </c>
      <c r="JP87" s="169" t="e">
        <f t="shared" si="191"/>
        <v>#N/A</v>
      </c>
      <c r="JQ87" s="169" t="e">
        <f t="shared" si="191"/>
        <v>#N/A</v>
      </c>
      <c r="JR87" s="169" t="e">
        <f t="shared" si="191"/>
        <v>#N/A</v>
      </c>
      <c r="JS87" s="169" t="e">
        <f t="shared" si="191"/>
        <v>#N/A</v>
      </c>
      <c r="JT87" s="169" t="e">
        <f t="shared" si="185"/>
        <v>#N/A</v>
      </c>
      <c r="JU87" s="169" t="e">
        <f t="shared" si="185"/>
        <v>#N/A</v>
      </c>
      <c r="JV87" s="169" t="e">
        <f t="shared" si="185"/>
        <v>#N/A</v>
      </c>
      <c r="JW87" s="169" t="e">
        <f t="shared" si="185"/>
        <v>#N/A</v>
      </c>
      <c r="JX87" s="169" t="e">
        <f t="shared" si="185"/>
        <v>#N/A</v>
      </c>
      <c r="JY87" s="169" t="e">
        <f t="shared" si="185"/>
        <v>#N/A</v>
      </c>
      <c r="JZ87" s="169" t="e">
        <f t="shared" si="185"/>
        <v>#N/A</v>
      </c>
      <c r="KA87" s="169" t="e">
        <f t="shared" si="185"/>
        <v>#N/A</v>
      </c>
      <c r="KB87" s="169" t="e">
        <f t="shared" si="185"/>
        <v>#N/A</v>
      </c>
      <c r="KC87" s="169" t="e">
        <f t="shared" si="185"/>
        <v>#N/A</v>
      </c>
      <c r="KD87" s="169" t="e">
        <f t="shared" si="185"/>
        <v>#N/A</v>
      </c>
      <c r="KE87" s="169" t="e">
        <f t="shared" si="185"/>
        <v>#N/A</v>
      </c>
      <c r="KF87" s="169" t="e">
        <f t="shared" si="185"/>
        <v>#N/A</v>
      </c>
      <c r="KG87" s="169" t="e">
        <f t="shared" si="185"/>
        <v>#N/A</v>
      </c>
      <c r="KH87" s="169" t="e">
        <f t="shared" si="185"/>
        <v>#N/A</v>
      </c>
      <c r="KI87" s="169" t="e">
        <f t="shared" si="185"/>
        <v>#N/A</v>
      </c>
      <c r="KJ87" s="169" t="e">
        <f t="shared" si="192"/>
        <v>#N/A</v>
      </c>
      <c r="KK87" s="169" t="e">
        <f t="shared" si="192"/>
        <v>#N/A</v>
      </c>
      <c r="KL87" s="169" t="e">
        <f t="shared" si="192"/>
        <v>#N/A</v>
      </c>
      <c r="KM87" s="169" t="e">
        <f t="shared" si="192"/>
        <v>#N/A</v>
      </c>
      <c r="KN87" s="169" t="e">
        <f t="shared" si="192"/>
        <v>#N/A</v>
      </c>
      <c r="KO87" s="169" t="e">
        <f t="shared" si="192"/>
        <v>#N/A</v>
      </c>
      <c r="KP87" s="169" t="e">
        <f t="shared" si="192"/>
        <v>#N/A</v>
      </c>
      <c r="KQ87" s="169" t="e">
        <f t="shared" si="192"/>
        <v>#N/A</v>
      </c>
      <c r="KR87" s="169" t="e">
        <f t="shared" si="192"/>
        <v>#N/A</v>
      </c>
      <c r="KS87" s="169" t="e">
        <f t="shared" si="192"/>
        <v>#N/A</v>
      </c>
      <c r="KT87" s="169" t="e">
        <f t="shared" si="192"/>
        <v>#N/A</v>
      </c>
      <c r="KU87" s="169" t="e">
        <f t="shared" si="192"/>
        <v>#N/A</v>
      </c>
      <c r="KV87" s="169" t="e">
        <f t="shared" si="192"/>
        <v>#N/A</v>
      </c>
      <c r="KW87" s="169" t="e">
        <f t="shared" si="192"/>
        <v>#N/A</v>
      </c>
      <c r="KX87" s="169" t="e">
        <f t="shared" si="192"/>
        <v>#N/A</v>
      </c>
      <c r="KY87" s="169" t="e">
        <f t="shared" si="192"/>
        <v>#N/A</v>
      </c>
      <c r="KZ87" s="169" t="e">
        <f t="shared" si="186"/>
        <v>#N/A</v>
      </c>
      <c r="LA87" s="169" t="e">
        <f t="shared" si="186"/>
        <v>#N/A</v>
      </c>
      <c r="LB87" s="169" t="e">
        <f t="shared" si="186"/>
        <v>#N/A</v>
      </c>
      <c r="LC87" s="169" t="e">
        <f t="shared" si="186"/>
        <v>#N/A</v>
      </c>
      <c r="LD87" s="169" t="e">
        <f t="shared" si="186"/>
        <v>#N/A</v>
      </c>
      <c r="LE87" s="169" t="e">
        <f t="shared" si="186"/>
        <v>#N/A</v>
      </c>
      <c r="LF87" s="169" t="e">
        <f t="shared" si="186"/>
        <v>#N/A</v>
      </c>
      <c r="LG87" s="169" t="e">
        <f t="shared" si="186"/>
        <v>#N/A</v>
      </c>
      <c r="LH87" s="169" t="e">
        <f t="shared" si="186"/>
        <v>#N/A</v>
      </c>
      <c r="LI87" s="169" t="e">
        <f t="shared" si="186"/>
        <v>#N/A</v>
      </c>
      <c r="LJ87" s="169" t="e">
        <f t="shared" si="186"/>
        <v>#N/A</v>
      </c>
      <c r="LK87" s="169" t="e">
        <f t="shared" si="186"/>
        <v>#N/A</v>
      </c>
      <c r="LL87" s="169" t="e">
        <f t="shared" si="186"/>
        <v>#N/A</v>
      </c>
      <c r="LM87" s="169" t="e">
        <f t="shared" si="186"/>
        <v>#N/A</v>
      </c>
      <c r="LN87" s="169" t="e">
        <f t="shared" si="186"/>
        <v>#N/A</v>
      </c>
      <c r="LO87" s="169" t="e">
        <f t="shared" si="193"/>
        <v>#N/A</v>
      </c>
      <c r="LP87" s="169" t="e">
        <f t="shared" si="193"/>
        <v>#N/A</v>
      </c>
      <c r="LQ87" s="169" t="e">
        <f t="shared" si="194"/>
        <v>#N/A</v>
      </c>
      <c r="LR87" s="169" t="e">
        <f t="shared" si="194"/>
        <v>#N/A</v>
      </c>
      <c r="LS87" s="169" t="e">
        <f t="shared" si="194"/>
        <v>#N/A</v>
      </c>
      <c r="LT87" s="169" t="e">
        <f t="shared" si="194"/>
        <v>#N/A</v>
      </c>
      <c r="LU87" s="169" t="e">
        <f t="shared" si="194"/>
        <v>#N/A</v>
      </c>
      <c r="LV87" s="169" t="e">
        <f t="shared" si="194"/>
        <v>#N/A</v>
      </c>
      <c r="LW87" s="169" t="e">
        <f t="shared" si="194"/>
        <v>#N/A</v>
      </c>
      <c r="LX87" s="169" t="e">
        <f t="shared" si="194"/>
        <v>#N/A</v>
      </c>
      <c r="LY87" s="169" t="e">
        <f t="shared" si="194"/>
        <v>#N/A</v>
      </c>
      <c r="LZ87" s="169" t="e">
        <f t="shared" si="194"/>
        <v>#N/A</v>
      </c>
      <c r="MA87" s="169" t="e">
        <f t="shared" si="194"/>
        <v>#N/A</v>
      </c>
      <c r="MB87" s="169" t="e">
        <f t="shared" si="194"/>
        <v>#N/A</v>
      </c>
      <c r="MC87" s="169" t="e">
        <f t="shared" si="194"/>
        <v>#N/A</v>
      </c>
      <c r="MD87" s="169" t="e">
        <f t="shared" si="194"/>
        <v>#N/A</v>
      </c>
      <c r="ME87" s="169" t="e">
        <f t="shared" si="194"/>
        <v>#N/A</v>
      </c>
      <c r="MF87" s="169" t="e">
        <f t="shared" si="187"/>
        <v>#N/A</v>
      </c>
      <c r="MG87" s="169" t="e">
        <f t="shared" si="187"/>
        <v>#N/A</v>
      </c>
      <c r="MH87" s="169" t="e">
        <f t="shared" si="187"/>
        <v>#N/A</v>
      </c>
      <c r="MI87" s="169" t="e">
        <f t="shared" si="187"/>
        <v>#N/A</v>
      </c>
      <c r="MJ87" s="169" t="e">
        <f t="shared" si="187"/>
        <v>#N/A</v>
      </c>
      <c r="MK87" s="169" t="e">
        <f t="shared" si="187"/>
        <v>#N/A</v>
      </c>
      <c r="ML87" s="169" t="e">
        <f t="shared" si="187"/>
        <v>#N/A</v>
      </c>
      <c r="MM87" s="169" t="e">
        <f t="shared" si="187"/>
        <v>#N/A</v>
      </c>
      <c r="MN87" s="169" t="e">
        <f t="shared" si="187"/>
        <v>#N/A</v>
      </c>
      <c r="MO87" s="169" t="e">
        <f t="shared" si="187"/>
        <v>#N/A</v>
      </c>
      <c r="MP87" s="169" t="e">
        <f t="shared" si="187"/>
        <v>#N/A</v>
      </c>
      <c r="MQ87" s="169" t="e">
        <f t="shared" si="187"/>
        <v>#N/A</v>
      </c>
      <c r="MR87" s="169" t="e">
        <f t="shared" si="187"/>
        <v>#N/A</v>
      </c>
      <c r="MS87" s="169" t="e">
        <f t="shared" si="187"/>
        <v>#N/A</v>
      </c>
      <c r="MT87" s="169" t="e">
        <f t="shared" si="187"/>
        <v>#N/A</v>
      </c>
      <c r="MU87" s="169" t="e">
        <f t="shared" si="187"/>
        <v>#N/A</v>
      </c>
      <c r="MV87" s="169" t="e">
        <f t="shared" si="195"/>
        <v>#N/A</v>
      </c>
      <c r="MW87" s="169" t="e">
        <f t="shared" si="195"/>
        <v>#N/A</v>
      </c>
      <c r="MX87" s="169" t="e">
        <f t="shared" si="195"/>
        <v>#N/A</v>
      </c>
      <c r="MY87" s="169" t="e">
        <f t="shared" si="195"/>
        <v>#N/A</v>
      </c>
      <c r="MZ87" s="169" t="e">
        <f t="shared" si="195"/>
        <v>#N/A</v>
      </c>
      <c r="NA87" s="169" t="e">
        <f t="shared" si="195"/>
        <v>#N/A</v>
      </c>
      <c r="NB87" s="169" t="e">
        <f t="shared" si="195"/>
        <v>#N/A</v>
      </c>
      <c r="NC87" s="169" t="e">
        <f t="shared" si="195"/>
        <v>#N/A</v>
      </c>
      <c r="ND87" s="169" t="e">
        <f t="shared" si="195"/>
        <v>#N/A</v>
      </c>
      <c r="NE87" s="169" t="e">
        <f t="shared" si="195"/>
        <v>#N/A</v>
      </c>
      <c r="NF87" s="169" t="e">
        <f t="shared" si="195"/>
        <v>#N/A</v>
      </c>
      <c r="NG87" s="169" t="e">
        <f t="shared" si="195"/>
        <v>#N/A</v>
      </c>
      <c r="NH87" s="169" t="e">
        <f t="shared" si="195"/>
        <v>#N/A</v>
      </c>
      <c r="NI87" s="169" t="e">
        <f t="shared" si="195"/>
        <v>#N/A</v>
      </c>
      <c r="NJ87" s="169" t="e">
        <f t="shared" si="195"/>
        <v>#N/A</v>
      </c>
      <c r="NK87" s="169" t="e">
        <f t="shared" si="195"/>
        <v>#N/A</v>
      </c>
      <c r="NL87" s="169" t="e">
        <f t="shared" si="188"/>
        <v>#N/A</v>
      </c>
      <c r="NM87" s="169" t="e">
        <f t="shared" si="188"/>
        <v>#N/A</v>
      </c>
      <c r="NN87" s="169" t="e">
        <f t="shared" si="188"/>
        <v>#N/A</v>
      </c>
      <c r="NO87" s="169" t="e">
        <f t="shared" si="188"/>
        <v>#N/A</v>
      </c>
      <c r="NP87" s="169" t="e">
        <f t="shared" si="188"/>
        <v>#N/A</v>
      </c>
      <c r="NQ87" s="169" t="e">
        <f t="shared" si="188"/>
        <v>#N/A</v>
      </c>
      <c r="NR87" s="169" t="e">
        <f t="shared" si="188"/>
        <v>#N/A</v>
      </c>
      <c r="NS87" s="169" t="e">
        <f t="shared" si="188"/>
        <v>#N/A</v>
      </c>
      <c r="NT87" s="169" t="e">
        <f t="shared" si="188"/>
        <v>#N/A</v>
      </c>
      <c r="NU87" s="169" t="e">
        <f t="shared" si="188"/>
        <v>#N/A</v>
      </c>
      <c r="NV87" s="169" t="e">
        <f t="shared" si="188"/>
        <v>#N/A</v>
      </c>
      <c r="NW87" s="169" t="e">
        <f t="shared" si="188"/>
        <v>#N/A</v>
      </c>
      <c r="NX87" s="169" t="e">
        <f t="shared" si="188"/>
        <v>#N/A</v>
      </c>
      <c r="NY87" s="169" t="e">
        <f t="shared" si="188"/>
        <v>#N/A</v>
      </c>
      <c r="NZ87" s="169" t="e">
        <f t="shared" si="188"/>
        <v>#N/A</v>
      </c>
      <c r="OA87" s="169" t="e">
        <f t="shared" si="196"/>
        <v>#N/A</v>
      </c>
      <c r="OB87" s="169" t="e">
        <f t="shared" si="196"/>
        <v>#N/A</v>
      </c>
      <c r="OC87" s="169" t="e">
        <f t="shared" si="197"/>
        <v>#N/A</v>
      </c>
      <c r="OD87" s="169" t="e">
        <f t="shared" si="197"/>
        <v>#N/A</v>
      </c>
      <c r="OE87" s="169" t="e">
        <f t="shared" si="197"/>
        <v>#N/A</v>
      </c>
      <c r="OF87" s="169" t="e">
        <f t="shared" si="197"/>
        <v>#N/A</v>
      </c>
      <c r="OG87" s="169" t="e">
        <f t="shared" si="197"/>
        <v>#N/A</v>
      </c>
      <c r="OH87" s="169" t="e">
        <f t="shared" si="197"/>
        <v>#N/A</v>
      </c>
      <c r="OI87" s="169" t="e">
        <f t="shared" si="197"/>
        <v>#N/A</v>
      </c>
      <c r="OJ87" s="169" t="e">
        <f t="shared" si="197"/>
        <v>#N/A</v>
      </c>
      <c r="OK87" s="169" t="e">
        <f t="shared" si="197"/>
        <v>#N/A</v>
      </c>
      <c r="OL87" s="169" t="e">
        <f t="shared" si="197"/>
        <v>#N/A</v>
      </c>
      <c r="OM87" s="169" t="e">
        <f t="shared" si="197"/>
        <v>#N/A</v>
      </c>
      <c r="ON87" s="169" t="e">
        <f t="shared" si="197"/>
        <v>#N/A</v>
      </c>
      <c r="OO87" s="169" t="e">
        <f t="shared" si="197"/>
        <v>#N/A</v>
      </c>
      <c r="OP87" s="169" t="e">
        <f t="shared" si="197"/>
        <v>#N/A</v>
      </c>
      <c r="OQ87" s="169" t="e">
        <f t="shared" si="197"/>
        <v>#N/A</v>
      </c>
      <c r="OR87" s="169" t="e">
        <f t="shared" si="189"/>
        <v>#N/A</v>
      </c>
      <c r="OS87" s="169" t="e">
        <f t="shared" si="189"/>
        <v>#N/A</v>
      </c>
      <c r="OT87" s="169" t="e">
        <f t="shared" si="189"/>
        <v>#N/A</v>
      </c>
      <c r="OU87" s="169" t="e">
        <f t="shared" si="189"/>
        <v>#N/A</v>
      </c>
      <c r="OV87" s="169" t="e">
        <f t="shared" si="189"/>
        <v>#N/A</v>
      </c>
      <c r="OW87" s="169" t="e">
        <f t="shared" si="189"/>
        <v>#N/A</v>
      </c>
      <c r="OX87" s="169" t="e">
        <f t="shared" si="189"/>
        <v>#N/A</v>
      </c>
      <c r="OY87" s="169" t="e">
        <f t="shared" si="189"/>
        <v>#N/A</v>
      </c>
      <c r="OZ87" s="169" t="e">
        <f t="shared" si="189"/>
        <v>#N/A</v>
      </c>
      <c r="PA87" s="169" t="e">
        <f t="shared" si="189"/>
        <v>#N/A</v>
      </c>
      <c r="PB87" s="169" t="e">
        <f t="shared" si="189"/>
        <v>#N/A</v>
      </c>
      <c r="PC87" s="169" t="e">
        <f t="shared" si="189"/>
        <v>#N/A</v>
      </c>
      <c r="PD87" s="169" t="e">
        <f t="shared" si="189"/>
        <v>#N/A</v>
      </c>
      <c r="PE87" s="169" t="e">
        <f t="shared" si="189"/>
        <v>#N/A</v>
      </c>
      <c r="PF87" s="169" t="e">
        <f t="shared" si="189"/>
        <v>#N/A</v>
      </c>
      <c r="PG87" s="169" t="e">
        <f t="shared" si="189"/>
        <v>#N/A</v>
      </c>
      <c r="PH87" s="169" t="e">
        <f t="shared" si="198"/>
        <v>#N/A</v>
      </c>
      <c r="PI87" s="169" t="e">
        <f t="shared" si="198"/>
        <v>#N/A</v>
      </c>
      <c r="PJ87" s="169" t="e">
        <f t="shared" si="198"/>
        <v>#N/A</v>
      </c>
      <c r="PK87" s="169" t="e">
        <f t="shared" si="198"/>
        <v>#N/A</v>
      </c>
      <c r="PL87" s="169" t="e">
        <f t="shared" si="198"/>
        <v>#N/A</v>
      </c>
      <c r="PM87" s="169" t="e">
        <f t="shared" si="198"/>
        <v>#N/A</v>
      </c>
      <c r="PN87" s="169" t="e">
        <f t="shared" si="198"/>
        <v>#N/A</v>
      </c>
      <c r="PO87" s="169" t="e">
        <f t="shared" si="198"/>
        <v>#N/A</v>
      </c>
    </row>
    <row r="88" spans="1:431" hidden="1" x14ac:dyDescent="0.75">
      <c r="A88" s="390"/>
      <c r="B88" s="396" t="str">
        <f>IF($R88="","",ROUND(_xlfn.NORM.INV(ABS(VLOOKUP($T$1,VLookups!$A$43:$B$44,2,FALSE)-B$2),$N88,$R88),0))</f>
        <v/>
      </c>
      <c r="C88" s="403" t="str">
        <f t="shared" si="161"/>
        <v/>
      </c>
      <c r="D88" s="404" t="str">
        <f t="shared" si="162"/>
        <v/>
      </c>
      <c r="E88" s="109"/>
      <c r="F88" s="117"/>
      <c r="G88" s="122" t="str">
        <f t="shared" si="163"/>
        <v/>
      </c>
      <c r="H88" s="95"/>
      <c r="I88" s="122" t="str">
        <f t="shared" si="164"/>
        <v/>
      </c>
      <c r="J88" s="117"/>
      <c r="K88" s="110"/>
      <c r="L88" s="124" t="str">
        <f t="shared" si="149"/>
        <v/>
      </c>
      <c r="M88" s="124" t="str">
        <f t="shared" si="150"/>
        <v/>
      </c>
      <c r="N88" s="73" t="str">
        <f t="shared" si="165"/>
        <v/>
      </c>
      <c r="O88" s="23"/>
      <c r="P88" s="57"/>
      <c r="Q88" s="280"/>
      <c r="R88" s="74" t="str">
        <f>IF(AND(G88&gt;0,H88&gt;0,I88&gt;0),IF(ISBLANK(Q88),IF(ISBLANK(O88),"",(I88-G88)*VLOOKUP(O88,VLookups!$A$4:$B$13,2,FALSE)),Q88),"")</f>
        <v/>
      </c>
      <c r="S88" s="75" t="str">
        <f t="shared" si="151"/>
        <v/>
      </c>
      <c r="T88" s="95"/>
      <c r="U88" s="270" t="str">
        <f>IF(AND(T88&gt;0,H88&gt;0,NOT(R88="")),ABS(VLOOKUP($T$1,VLookups!$A$43:$B$44,2,FALSE)-_xlfn.NORM.DIST(T88,N88,R88,TRUE)),"")</f>
        <v/>
      </c>
      <c r="V88" s="94" t="str">
        <f>IF(AND($G88&gt;0,$H88&gt;0,$I88&gt;0,NOT(ISBLANK($O88))),_xlfn.NORM.INV(ABS(VLOOKUP($T$1,VLookups!$A$43:$B$44,2,FALSE)-V$3),$N88,$R88),"")</f>
        <v/>
      </c>
      <c r="W88" s="93" t="str">
        <f>IF(AND($G88&gt;0,$H88&gt;0,$I88&gt;0,NOT(ISBLANK($O88))),_xlfn.NORM.INV(ABS(VLOOKUP($T$1,VLookups!$A$43:$B$44,2,FALSE)-W$3),$N88,$R88),"")</f>
        <v/>
      </c>
      <c r="X88" s="94" t="str">
        <f>IF(AND($G88&gt;0,$H88&gt;0,$I88&gt;0,NOT(ISBLANK($O88))),_xlfn.NORM.INV(ABS(VLOOKUP($T$1,VLookups!$A$43:$B$44,2,FALSE)-X$3),$N88,$R88),"")</f>
        <v/>
      </c>
      <c r="Y88" s="93" t="str">
        <f>IF(AND($G88&gt;0,$H88&gt;0,$I88&gt;0,NOT(ISBLANK($O88))),_xlfn.NORM.INV(ABS(VLOOKUP($T$1,VLookups!$A$43:$B$44,2,FALSE)-Y$3),$N88,$R88),"")</f>
        <v/>
      </c>
      <c r="Z88" s="94" t="str">
        <f>IF(AND($G88&gt;0,$H88&gt;0,$I88&gt;0,NOT(ISBLANK($O88))),_xlfn.NORM.INV(ABS(VLOOKUP($T$1,VLookups!$A$43:$B$44,2,FALSE)-Z$3),$N88,$R88),"")</f>
        <v/>
      </c>
      <c r="AA88" s="93" t="str">
        <f>IF(AND($G88&gt;0,$H88&gt;0,$I88&gt;0,NOT(ISBLANK($O88))),_xlfn.NORM.INV(ABS(VLOOKUP($T$1,VLookups!$A$43:$B$44,2,FALSE)-AA$3),$N88,$R88),"")</f>
        <v/>
      </c>
      <c r="AB88" s="5"/>
      <c r="AC88" s="168" t="str">
        <f t="shared" si="166"/>
        <v/>
      </c>
      <c r="AD88" s="49" t="str">
        <f t="shared" si="179"/>
        <v/>
      </c>
      <c r="AE88" s="49" t="str">
        <f t="shared" si="179"/>
        <v/>
      </c>
      <c r="AF88" s="49" t="str">
        <f t="shared" si="179"/>
        <v/>
      </c>
      <c r="AG88" s="49" t="str">
        <f t="shared" si="179"/>
        <v/>
      </c>
      <c r="AH88" s="49" t="str">
        <f t="shared" si="179"/>
        <v/>
      </c>
      <c r="AI88" s="49" t="str">
        <f t="shared" si="179"/>
        <v/>
      </c>
      <c r="AJ88" s="49" t="str">
        <f t="shared" si="179"/>
        <v/>
      </c>
      <c r="AK88" s="49" t="str">
        <f t="shared" si="179"/>
        <v/>
      </c>
      <c r="AL88" s="49" t="str">
        <f t="shared" si="179"/>
        <v/>
      </c>
      <c r="AM88" s="49" t="str">
        <f t="shared" si="179"/>
        <v/>
      </c>
      <c r="AN88" s="49" t="str">
        <f t="shared" si="179"/>
        <v/>
      </c>
      <c r="AO88" s="49" t="str">
        <f t="shared" si="179"/>
        <v/>
      </c>
      <c r="AP88" s="49" t="str">
        <f t="shared" si="179"/>
        <v/>
      </c>
      <c r="AQ88" s="49" t="str">
        <f t="shared" si="179"/>
        <v/>
      </c>
      <c r="AR88" s="49" t="str">
        <f t="shared" si="179"/>
        <v/>
      </c>
      <c r="AS88" s="49" t="str">
        <f t="shared" ref="AS88:BH103" si="203">IF(ISNONTEXT($AC88),AT88-$AC88,"")</f>
        <v/>
      </c>
      <c r="AT88" s="49" t="str">
        <f t="shared" si="203"/>
        <v/>
      </c>
      <c r="AU88" s="49" t="str">
        <f t="shared" si="203"/>
        <v/>
      </c>
      <c r="AV88" s="49" t="str">
        <f t="shared" si="203"/>
        <v/>
      </c>
      <c r="AW88" s="49" t="str">
        <f t="shared" si="203"/>
        <v/>
      </c>
      <c r="AX88" s="49" t="str">
        <f t="shared" si="203"/>
        <v/>
      </c>
      <c r="AY88" s="49" t="str">
        <f t="shared" si="203"/>
        <v/>
      </c>
      <c r="AZ88" s="49" t="str">
        <f t="shared" si="203"/>
        <v/>
      </c>
      <c r="BA88" s="49" t="str">
        <f t="shared" si="203"/>
        <v/>
      </c>
      <c r="BB88" s="49" t="str">
        <f t="shared" si="203"/>
        <v/>
      </c>
      <c r="BC88" s="49" t="str">
        <f t="shared" si="203"/>
        <v/>
      </c>
      <c r="BD88" s="49" t="str">
        <f t="shared" si="203"/>
        <v/>
      </c>
      <c r="BE88" s="49" t="str">
        <f t="shared" si="203"/>
        <v/>
      </c>
      <c r="BF88" s="49" t="str">
        <f t="shared" si="203"/>
        <v/>
      </c>
      <c r="BG88" s="49" t="str">
        <f t="shared" si="203"/>
        <v/>
      </c>
      <c r="BH88" s="49" t="str">
        <f t="shared" si="203"/>
        <v/>
      </c>
      <c r="BI88" s="49" t="str">
        <f t="shared" ref="BI88:BX103" si="204">IF(ISNONTEXT($AC88),BJ88-$AC88,"")</f>
        <v/>
      </c>
      <c r="BJ88" s="49" t="str">
        <f t="shared" si="204"/>
        <v/>
      </c>
      <c r="BK88" s="49" t="str">
        <f t="shared" si="204"/>
        <v/>
      </c>
      <c r="BL88" s="49" t="str">
        <f t="shared" si="204"/>
        <v/>
      </c>
      <c r="BM88" s="49" t="str">
        <f t="shared" si="204"/>
        <v/>
      </c>
      <c r="BN88" s="49" t="str">
        <f t="shared" si="204"/>
        <v/>
      </c>
      <c r="BO88" s="49" t="str">
        <f t="shared" si="204"/>
        <v/>
      </c>
      <c r="BP88" s="49" t="str">
        <f t="shared" si="204"/>
        <v/>
      </c>
      <c r="BQ88" s="49" t="str">
        <f t="shared" si="204"/>
        <v/>
      </c>
      <c r="BR88" s="49" t="str">
        <f t="shared" si="204"/>
        <v/>
      </c>
      <c r="BS88" s="49" t="str">
        <f t="shared" si="204"/>
        <v/>
      </c>
      <c r="BT88" s="49" t="str">
        <f t="shared" si="204"/>
        <v/>
      </c>
      <c r="BU88" s="49" t="str">
        <f t="shared" si="204"/>
        <v/>
      </c>
      <c r="BV88" s="49" t="str">
        <f t="shared" si="204"/>
        <v/>
      </c>
      <c r="BW88" s="49" t="str">
        <f t="shared" si="204"/>
        <v/>
      </c>
      <c r="BX88" s="49" t="str">
        <f t="shared" si="204"/>
        <v/>
      </c>
      <c r="BY88" s="49" t="str">
        <f t="shared" si="199"/>
        <v/>
      </c>
      <c r="BZ88" s="49" t="str">
        <f t="shared" si="199"/>
        <v/>
      </c>
      <c r="CA88" s="49" t="str">
        <f t="shared" si="199"/>
        <v/>
      </c>
      <c r="CB88" s="49" t="str">
        <f t="shared" si="199"/>
        <v/>
      </c>
      <c r="CC88" s="49" t="str">
        <f t="shared" si="199"/>
        <v/>
      </c>
      <c r="CD88" s="49" t="str">
        <f t="shared" si="199"/>
        <v/>
      </c>
      <c r="CE88" s="49" t="str">
        <f t="shared" si="199"/>
        <v/>
      </c>
      <c r="CF88" s="49" t="str">
        <f t="shared" si="199"/>
        <v/>
      </c>
      <c r="CG88" s="49" t="str">
        <f t="shared" si="199"/>
        <v/>
      </c>
      <c r="CH88" s="49" t="str">
        <f t="shared" si="199"/>
        <v/>
      </c>
      <c r="CI88" s="49" t="str">
        <f t="shared" si="199"/>
        <v/>
      </c>
      <c r="CJ88" s="49" t="str">
        <f t="shared" si="199"/>
        <v/>
      </c>
      <c r="CK88" s="49" t="str">
        <f t="shared" si="199"/>
        <v/>
      </c>
      <c r="CL88" s="49" t="str">
        <f t="shared" si="199"/>
        <v/>
      </c>
      <c r="CM88" s="49" t="str">
        <f t="shared" si="199"/>
        <v/>
      </c>
      <c r="CN88" s="49" t="str">
        <f t="shared" ref="CN88:DC103" si="205">IF(ISNONTEXT($AC88),CO88-$AC88,"")</f>
        <v/>
      </c>
      <c r="CO88" s="49" t="str">
        <f t="shared" si="205"/>
        <v/>
      </c>
      <c r="CP88" s="49" t="str">
        <f t="shared" si="205"/>
        <v/>
      </c>
      <c r="CQ88" s="49" t="str">
        <f t="shared" si="205"/>
        <v/>
      </c>
      <c r="CR88" s="49" t="str">
        <f t="shared" si="205"/>
        <v/>
      </c>
      <c r="CS88" s="49" t="str">
        <f t="shared" si="205"/>
        <v/>
      </c>
      <c r="CT88" s="49" t="str">
        <f t="shared" si="205"/>
        <v/>
      </c>
      <c r="CU88" s="49" t="str">
        <f t="shared" si="205"/>
        <v/>
      </c>
      <c r="CV88" s="49" t="str">
        <f t="shared" si="205"/>
        <v/>
      </c>
      <c r="CW88" s="49" t="str">
        <f t="shared" si="205"/>
        <v/>
      </c>
      <c r="CX88" s="49" t="str">
        <f t="shared" si="205"/>
        <v/>
      </c>
      <c r="CY88" s="49" t="str">
        <f t="shared" si="205"/>
        <v/>
      </c>
      <c r="CZ88" s="49" t="str">
        <f t="shared" si="205"/>
        <v/>
      </c>
      <c r="DA88" s="49" t="str">
        <f t="shared" si="205"/>
        <v/>
      </c>
      <c r="DB88" s="49" t="str">
        <f t="shared" si="205"/>
        <v/>
      </c>
      <c r="DC88" s="49" t="str">
        <f t="shared" si="205"/>
        <v/>
      </c>
      <c r="DD88" s="49" t="str">
        <f t="shared" si="200"/>
        <v/>
      </c>
      <c r="DE88" s="49" t="str">
        <f t="shared" si="200"/>
        <v/>
      </c>
      <c r="DF88" s="49" t="str">
        <f t="shared" si="200"/>
        <v/>
      </c>
      <c r="DG88" s="49" t="str">
        <f t="shared" si="200"/>
        <v/>
      </c>
      <c r="DH88" s="49" t="str">
        <f t="shared" si="200"/>
        <v/>
      </c>
      <c r="DI88" s="49" t="str">
        <f t="shared" si="200"/>
        <v/>
      </c>
      <c r="DJ88" s="49" t="str">
        <f t="shared" si="200"/>
        <v/>
      </c>
      <c r="DK88" s="49" t="str">
        <f t="shared" si="200"/>
        <v/>
      </c>
      <c r="DL88" s="49" t="str">
        <f t="shared" si="200"/>
        <v/>
      </c>
      <c r="DM88" s="49" t="str">
        <f t="shared" si="200"/>
        <v/>
      </c>
      <c r="DN88" s="49" t="str">
        <f t="shared" si="200"/>
        <v/>
      </c>
      <c r="DO88" s="49" t="str">
        <f t="shared" si="200"/>
        <v/>
      </c>
      <c r="DP88" s="49" t="str">
        <f t="shared" si="200"/>
        <v/>
      </c>
      <c r="DQ88" s="49" t="str">
        <f t="shared" si="200"/>
        <v/>
      </c>
      <c r="DR88" s="49" t="str">
        <f t="shared" si="200"/>
        <v/>
      </c>
      <c r="DS88" s="49" t="str">
        <f t="shared" ref="DS88:DY103" si="206">IF(ISNONTEXT($AC88),DT88-$AC88,"")</f>
        <v/>
      </c>
      <c r="DT88" s="49" t="str">
        <f t="shared" si="206"/>
        <v/>
      </c>
      <c r="DU88" s="49" t="str">
        <f t="shared" si="206"/>
        <v/>
      </c>
      <c r="DV88" s="49" t="str">
        <f t="shared" si="206"/>
        <v/>
      </c>
      <c r="DW88" s="49" t="str">
        <f t="shared" si="206"/>
        <v/>
      </c>
      <c r="DX88" s="49" t="str">
        <f t="shared" si="206"/>
        <v/>
      </c>
      <c r="DY88" s="49" t="str">
        <f t="shared" si="206"/>
        <v/>
      </c>
      <c r="DZ88" s="183" t="str">
        <f t="shared" si="167"/>
        <v/>
      </c>
      <c r="EA88" s="49" t="str">
        <f t="shared" si="201"/>
        <v/>
      </c>
      <c r="EB88" s="49" t="str">
        <f t="shared" si="201"/>
        <v/>
      </c>
      <c r="EC88" s="49" t="str">
        <f t="shared" si="201"/>
        <v/>
      </c>
      <c r="ED88" s="49" t="str">
        <f t="shared" si="201"/>
        <v/>
      </c>
      <c r="EE88" s="49" t="str">
        <f t="shared" si="201"/>
        <v/>
      </c>
      <c r="EF88" s="49" t="str">
        <f t="shared" si="201"/>
        <v/>
      </c>
      <c r="EG88" s="49" t="str">
        <f t="shared" si="201"/>
        <v/>
      </c>
      <c r="EH88" s="49" t="str">
        <f t="shared" si="201"/>
        <v/>
      </c>
      <c r="EI88" s="49" t="str">
        <f t="shared" si="201"/>
        <v/>
      </c>
      <c r="EJ88" s="49" t="str">
        <f t="shared" si="201"/>
        <v/>
      </c>
      <c r="EK88" s="49" t="str">
        <f t="shared" si="201"/>
        <v/>
      </c>
      <c r="EL88" s="49" t="str">
        <f t="shared" si="201"/>
        <v/>
      </c>
      <c r="EM88" s="49" t="str">
        <f t="shared" si="201"/>
        <v/>
      </c>
      <c r="EN88" s="49" t="str">
        <f t="shared" si="201"/>
        <v/>
      </c>
      <c r="EO88" s="49" t="str">
        <f t="shared" si="201"/>
        <v/>
      </c>
      <c r="EP88" s="49" t="str">
        <f t="shared" si="168"/>
        <v/>
      </c>
      <c r="EQ88" s="49" t="str">
        <f t="shared" si="168"/>
        <v/>
      </c>
      <c r="ER88" s="49" t="str">
        <f t="shared" si="168"/>
        <v/>
      </c>
      <c r="ES88" s="49" t="str">
        <f t="shared" si="168"/>
        <v/>
      </c>
      <c r="ET88" s="49" t="str">
        <f t="shared" si="177"/>
        <v/>
      </c>
      <c r="EU88" s="49" t="str">
        <f t="shared" si="177"/>
        <v/>
      </c>
      <c r="EV88" s="49" t="str">
        <f t="shared" si="177"/>
        <v/>
      </c>
      <c r="EW88" s="49" t="str">
        <f t="shared" si="177"/>
        <v/>
      </c>
      <c r="EX88" s="49" t="str">
        <f t="shared" si="177"/>
        <v/>
      </c>
      <c r="EY88" s="49" t="str">
        <f t="shared" si="177"/>
        <v/>
      </c>
      <c r="EZ88" s="49" t="str">
        <f t="shared" si="177"/>
        <v/>
      </c>
      <c r="FA88" s="49" t="str">
        <f t="shared" si="177"/>
        <v/>
      </c>
      <c r="FB88" s="49" t="str">
        <f t="shared" si="177"/>
        <v/>
      </c>
      <c r="FC88" s="49" t="str">
        <f t="shared" si="177"/>
        <v/>
      </c>
      <c r="FD88" s="49" t="str">
        <f t="shared" si="177"/>
        <v/>
      </c>
      <c r="FE88" s="49" t="str">
        <f t="shared" si="177"/>
        <v/>
      </c>
      <c r="FF88" s="49" t="str">
        <f t="shared" si="177"/>
        <v/>
      </c>
      <c r="FG88" s="49" t="str">
        <f t="shared" si="177"/>
        <v/>
      </c>
      <c r="FH88" s="49" t="str">
        <f t="shared" si="177"/>
        <v/>
      </c>
      <c r="FI88" s="49" t="str">
        <f t="shared" si="177"/>
        <v/>
      </c>
      <c r="FJ88" s="49" t="str">
        <f t="shared" ref="FJ88:FO103" si="207">IF(ISNONTEXT($AC88),FI88+$AC88,"")</f>
        <v/>
      </c>
      <c r="FK88" s="49" t="str">
        <f t="shared" si="207"/>
        <v/>
      </c>
      <c r="FL88" s="49" t="str">
        <f t="shared" si="207"/>
        <v/>
      </c>
      <c r="FM88" s="49" t="str">
        <f t="shared" si="207"/>
        <v/>
      </c>
      <c r="FN88" s="49" t="str">
        <f t="shared" si="207"/>
        <v/>
      </c>
      <c r="FO88" s="49" t="str">
        <f t="shared" si="207"/>
        <v/>
      </c>
      <c r="FP88" s="49" t="str">
        <f t="shared" si="202"/>
        <v/>
      </c>
      <c r="FQ88" s="49" t="str">
        <f t="shared" si="202"/>
        <v/>
      </c>
      <c r="FR88" s="49" t="str">
        <f t="shared" si="202"/>
        <v/>
      </c>
      <c r="FS88" s="49" t="str">
        <f t="shared" si="202"/>
        <v/>
      </c>
      <c r="FT88" s="49" t="str">
        <f t="shared" si="202"/>
        <v/>
      </c>
      <c r="FU88" s="49" t="str">
        <f t="shared" si="178"/>
        <v/>
      </c>
      <c r="FV88" s="49" t="str">
        <f t="shared" si="152"/>
        <v/>
      </c>
      <c r="FW88" s="49" t="str">
        <f t="shared" si="152"/>
        <v/>
      </c>
      <c r="FX88" s="49" t="str">
        <f t="shared" si="152"/>
        <v/>
      </c>
      <c r="FY88" s="49" t="str">
        <f t="shared" si="152"/>
        <v/>
      </c>
      <c r="FZ88" s="49" t="str">
        <f t="shared" si="152"/>
        <v/>
      </c>
      <c r="GA88" s="49" t="str">
        <f t="shared" si="152"/>
        <v/>
      </c>
      <c r="GB88" s="49" t="str">
        <f t="shared" si="152"/>
        <v/>
      </c>
      <c r="GC88" s="49" t="str">
        <f t="shared" si="152"/>
        <v/>
      </c>
      <c r="GD88" s="49" t="str">
        <f t="shared" si="152"/>
        <v/>
      </c>
      <c r="GE88" s="49" t="str">
        <f t="shared" si="152"/>
        <v/>
      </c>
      <c r="GF88" s="49" t="str">
        <f t="shared" si="152"/>
        <v/>
      </c>
      <c r="GG88" s="49" t="str">
        <f t="shared" si="152"/>
        <v/>
      </c>
      <c r="GH88" s="49" t="str">
        <f t="shared" si="152"/>
        <v/>
      </c>
      <c r="GI88" s="49" t="str">
        <f t="shared" si="152"/>
        <v/>
      </c>
      <c r="GJ88" s="49" t="str">
        <f t="shared" si="152"/>
        <v/>
      </c>
      <c r="GK88" s="49" t="str">
        <f t="shared" si="152"/>
        <v/>
      </c>
      <c r="GL88" s="49" t="str">
        <f t="shared" si="190"/>
        <v/>
      </c>
      <c r="GM88" s="49" t="str">
        <f t="shared" si="190"/>
        <v/>
      </c>
      <c r="GN88" s="49" t="str">
        <f t="shared" si="182"/>
        <v/>
      </c>
      <c r="GO88" s="49" t="str">
        <f t="shared" si="182"/>
        <v/>
      </c>
      <c r="GP88" s="49" t="str">
        <f t="shared" si="182"/>
        <v/>
      </c>
      <c r="GQ88" s="49" t="str">
        <f t="shared" si="182"/>
        <v/>
      </c>
      <c r="GR88" s="49" t="str">
        <f t="shared" si="182"/>
        <v/>
      </c>
      <c r="GS88" s="49" t="str">
        <f t="shared" si="182"/>
        <v/>
      </c>
      <c r="GT88" s="49" t="str">
        <f t="shared" si="182"/>
        <v/>
      </c>
      <c r="GU88" s="49" t="str">
        <f t="shared" si="182"/>
        <v/>
      </c>
      <c r="GV88" s="49" t="str">
        <f t="shared" si="182"/>
        <v/>
      </c>
      <c r="GW88" s="49" t="str">
        <f t="shared" si="182"/>
        <v/>
      </c>
      <c r="GX88" s="49" t="str">
        <f t="shared" si="182"/>
        <v/>
      </c>
      <c r="GY88" s="49" t="str">
        <f t="shared" si="182"/>
        <v/>
      </c>
      <c r="GZ88" s="49" t="str">
        <f t="shared" si="182"/>
        <v/>
      </c>
      <c r="HA88" s="49" t="str">
        <f t="shared" si="182"/>
        <v/>
      </c>
      <c r="HB88" s="49" t="str">
        <f t="shared" si="182"/>
        <v/>
      </c>
      <c r="HC88" s="49" t="str">
        <f t="shared" si="182"/>
        <v/>
      </c>
      <c r="HD88" s="49" t="str">
        <f t="shared" si="183"/>
        <v/>
      </c>
      <c r="HE88" s="49" t="str">
        <f t="shared" si="183"/>
        <v/>
      </c>
      <c r="HF88" s="49" t="str">
        <f t="shared" si="183"/>
        <v/>
      </c>
      <c r="HG88" s="49" t="str">
        <f t="shared" si="183"/>
        <v/>
      </c>
      <c r="HH88" s="49" t="str">
        <f t="shared" si="183"/>
        <v/>
      </c>
      <c r="HI88" s="49" t="str">
        <f t="shared" si="141"/>
        <v/>
      </c>
      <c r="HJ88" s="49" t="str">
        <f t="shared" si="141"/>
        <v/>
      </c>
      <c r="HK88" s="49" t="str">
        <f t="shared" si="141"/>
        <v/>
      </c>
      <c r="HL88" s="49" t="str">
        <f t="shared" si="141"/>
        <v/>
      </c>
      <c r="HM88" s="49" t="str">
        <f t="shared" si="111"/>
        <v/>
      </c>
      <c r="HN88" s="49" t="str">
        <f t="shared" si="111"/>
        <v/>
      </c>
      <c r="HO88" s="49" t="str">
        <f t="shared" si="111"/>
        <v/>
      </c>
      <c r="HP88" s="49" t="str">
        <f t="shared" si="77"/>
        <v/>
      </c>
      <c r="HQ88" s="49" t="str">
        <f t="shared" si="77"/>
        <v/>
      </c>
      <c r="HR88" s="49" t="str">
        <f t="shared" si="77"/>
        <v/>
      </c>
      <c r="HS88" s="49" t="str">
        <f t="shared" si="77"/>
        <v/>
      </c>
      <c r="HT88" s="49" t="str">
        <f t="shared" si="77"/>
        <v/>
      </c>
      <c r="HU88" s="49" t="str">
        <f t="shared" si="77"/>
        <v/>
      </c>
      <c r="HV88" s="49" t="str">
        <f t="shared" si="142"/>
        <v/>
      </c>
      <c r="HW88" s="169" t="e">
        <f t="shared" si="181"/>
        <v>#N/A</v>
      </c>
      <c r="HX88" s="169" t="e">
        <f t="shared" si="181"/>
        <v>#N/A</v>
      </c>
      <c r="HY88" s="169" t="e">
        <f t="shared" si="181"/>
        <v>#N/A</v>
      </c>
      <c r="HZ88" s="169" t="e">
        <f t="shared" si="181"/>
        <v>#N/A</v>
      </c>
      <c r="IA88" s="169" t="e">
        <f t="shared" si="180"/>
        <v>#N/A</v>
      </c>
      <c r="IB88" s="169" t="e">
        <f t="shared" si="180"/>
        <v>#N/A</v>
      </c>
      <c r="IC88" s="169" t="e">
        <f t="shared" si="180"/>
        <v>#N/A</v>
      </c>
      <c r="ID88" s="169" t="e">
        <f t="shared" si="180"/>
        <v>#N/A</v>
      </c>
      <c r="IE88" s="169" t="e">
        <f t="shared" si="180"/>
        <v>#N/A</v>
      </c>
      <c r="IF88" s="169" t="e">
        <f t="shared" si="180"/>
        <v>#N/A</v>
      </c>
      <c r="IG88" s="169" t="e">
        <f t="shared" si="180"/>
        <v>#N/A</v>
      </c>
      <c r="IH88" s="169" t="e">
        <f t="shared" si="180"/>
        <v>#N/A</v>
      </c>
      <c r="II88" s="169" t="e">
        <f t="shared" si="180"/>
        <v>#N/A</v>
      </c>
      <c r="IJ88" s="169" t="e">
        <f t="shared" si="180"/>
        <v>#N/A</v>
      </c>
      <c r="IK88" s="169" t="e">
        <f t="shared" si="180"/>
        <v>#N/A</v>
      </c>
      <c r="IL88" s="169" t="e">
        <f t="shared" si="180"/>
        <v>#N/A</v>
      </c>
      <c r="IM88" s="169" t="e">
        <f t="shared" si="180"/>
        <v>#N/A</v>
      </c>
      <c r="IN88" s="169" t="e">
        <f t="shared" si="180"/>
        <v>#N/A</v>
      </c>
      <c r="IO88" s="169" t="e">
        <f t="shared" si="180"/>
        <v>#N/A</v>
      </c>
      <c r="IP88" s="169" t="e">
        <f t="shared" si="184"/>
        <v>#N/A</v>
      </c>
      <c r="IQ88" s="169" t="e">
        <f t="shared" si="184"/>
        <v>#N/A</v>
      </c>
      <c r="IR88" s="169" t="e">
        <f t="shared" si="184"/>
        <v>#N/A</v>
      </c>
      <c r="IS88" s="169" t="e">
        <f t="shared" si="184"/>
        <v>#N/A</v>
      </c>
      <c r="IT88" s="169" t="e">
        <f t="shared" si="184"/>
        <v>#N/A</v>
      </c>
      <c r="IU88" s="169" t="e">
        <f t="shared" si="184"/>
        <v>#N/A</v>
      </c>
      <c r="IV88" s="169" t="e">
        <f t="shared" si="184"/>
        <v>#N/A</v>
      </c>
      <c r="IW88" s="169" t="e">
        <f t="shared" si="184"/>
        <v>#N/A</v>
      </c>
      <c r="IX88" s="169" t="e">
        <f t="shared" si="184"/>
        <v>#N/A</v>
      </c>
      <c r="IY88" s="169" t="e">
        <f t="shared" si="184"/>
        <v>#N/A</v>
      </c>
      <c r="IZ88" s="169" t="e">
        <f t="shared" si="184"/>
        <v>#N/A</v>
      </c>
      <c r="JA88" s="169" t="e">
        <f t="shared" si="184"/>
        <v>#N/A</v>
      </c>
      <c r="JB88" s="169" t="e">
        <f t="shared" si="184"/>
        <v>#N/A</v>
      </c>
      <c r="JC88" s="169" t="e">
        <f t="shared" si="184"/>
        <v>#N/A</v>
      </c>
      <c r="JD88" s="169" t="e">
        <f t="shared" si="184"/>
        <v>#N/A</v>
      </c>
      <c r="JE88" s="169" t="e">
        <f t="shared" si="191"/>
        <v>#N/A</v>
      </c>
      <c r="JF88" s="169" t="e">
        <f t="shared" si="191"/>
        <v>#N/A</v>
      </c>
      <c r="JG88" s="169" t="e">
        <f t="shared" si="191"/>
        <v>#N/A</v>
      </c>
      <c r="JH88" s="169" t="e">
        <f t="shared" si="191"/>
        <v>#N/A</v>
      </c>
      <c r="JI88" s="169" t="e">
        <f t="shared" si="191"/>
        <v>#N/A</v>
      </c>
      <c r="JJ88" s="169" t="e">
        <f t="shared" si="191"/>
        <v>#N/A</v>
      </c>
      <c r="JK88" s="169" t="e">
        <f t="shared" si="191"/>
        <v>#N/A</v>
      </c>
      <c r="JL88" s="169" t="e">
        <f t="shared" si="191"/>
        <v>#N/A</v>
      </c>
      <c r="JM88" s="169" t="e">
        <f t="shared" si="191"/>
        <v>#N/A</v>
      </c>
      <c r="JN88" s="169" t="e">
        <f t="shared" si="191"/>
        <v>#N/A</v>
      </c>
      <c r="JO88" s="169" t="e">
        <f t="shared" si="191"/>
        <v>#N/A</v>
      </c>
      <c r="JP88" s="169" t="e">
        <f t="shared" si="191"/>
        <v>#N/A</v>
      </c>
      <c r="JQ88" s="169" t="e">
        <f t="shared" si="191"/>
        <v>#N/A</v>
      </c>
      <c r="JR88" s="169" t="e">
        <f t="shared" si="191"/>
        <v>#N/A</v>
      </c>
      <c r="JS88" s="169" t="e">
        <f t="shared" si="191"/>
        <v>#N/A</v>
      </c>
      <c r="JT88" s="169" t="e">
        <f t="shared" si="185"/>
        <v>#N/A</v>
      </c>
      <c r="JU88" s="169" t="e">
        <f t="shared" si="185"/>
        <v>#N/A</v>
      </c>
      <c r="JV88" s="169" t="e">
        <f t="shared" si="185"/>
        <v>#N/A</v>
      </c>
      <c r="JW88" s="169" t="e">
        <f t="shared" si="185"/>
        <v>#N/A</v>
      </c>
      <c r="JX88" s="169" t="e">
        <f t="shared" si="185"/>
        <v>#N/A</v>
      </c>
      <c r="JY88" s="169" t="e">
        <f t="shared" si="185"/>
        <v>#N/A</v>
      </c>
      <c r="JZ88" s="169" t="e">
        <f t="shared" si="185"/>
        <v>#N/A</v>
      </c>
      <c r="KA88" s="169" t="e">
        <f t="shared" si="185"/>
        <v>#N/A</v>
      </c>
      <c r="KB88" s="169" t="e">
        <f t="shared" si="185"/>
        <v>#N/A</v>
      </c>
      <c r="KC88" s="169" t="e">
        <f t="shared" si="185"/>
        <v>#N/A</v>
      </c>
      <c r="KD88" s="169" t="e">
        <f t="shared" si="185"/>
        <v>#N/A</v>
      </c>
      <c r="KE88" s="169" t="e">
        <f t="shared" si="185"/>
        <v>#N/A</v>
      </c>
      <c r="KF88" s="169" t="e">
        <f t="shared" si="185"/>
        <v>#N/A</v>
      </c>
      <c r="KG88" s="169" t="e">
        <f t="shared" si="185"/>
        <v>#N/A</v>
      </c>
      <c r="KH88" s="169" t="e">
        <f t="shared" si="185"/>
        <v>#N/A</v>
      </c>
      <c r="KI88" s="169" t="e">
        <f t="shared" si="185"/>
        <v>#N/A</v>
      </c>
      <c r="KJ88" s="169" t="e">
        <f t="shared" si="192"/>
        <v>#N/A</v>
      </c>
      <c r="KK88" s="169" t="e">
        <f t="shared" si="192"/>
        <v>#N/A</v>
      </c>
      <c r="KL88" s="169" t="e">
        <f t="shared" si="192"/>
        <v>#N/A</v>
      </c>
      <c r="KM88" s="169" t="e">
        <f t="shared" si="192"/>
        <v>#N/A</v>
      </c>
      <c r="KN88" s="169" t="e">
        <f t="shared" si="192"/>
        <v>#N/A</v>
      </c>
      <c r="KO88" s="169" t="e">
        <f t="shared" si="192"/>
        <v>#N/A</v>
      </c>
      <c r="KP88" s="169" t="e">
        <f t="shared" si="192"/>
        <v>#N/A</v>
      </c>
      <c r="KQ88" s="169" t="e">
        <f t="shared" si="192"/>
        <v>#N/A</v>
      </c>
      <c r="KR88" s="169" t="e">
        <f t="shared" si="192"/>
        <v>#N/A</v>
      </c>
      <c r="KS88" s="169" t="e">
        <f t="shared" si="192"/>
        <v>#N/A</v>
      </c>
      <c r="KT88" s="169" t="e">
        <f t="shared" si="192"/>
        <v>#N/A</v>
      </c>
      <c r="KU88" s="169" t="e">
        <f t="shared" si="192"/>
        <v>#N/A</v>
      </c>
      <c r="KV88" s="169" t="e">
        <f t="shared" si="192"/>
        <v>#N/A</v>
      </c>
      <c r="KW88" s="169" t="e">
        <f t="shared" si="192"/>
        <v>#N/A</v>
      </c>
      <c r="KX88" s="169" t="e">
        <f t="shared" si="192"/>
        <v>#N/A</v>
      </c>
      <c r="KY88" s="169" t="e">
        <f t="shared" si="192"/>
        <v>#N/A</v>
      </c>
      <c r="KZ88" s="169" t="e">
        <f t="shared" si="186"/>
        <v>#N/A</v>
      </c>
      <c r="LA88" s="169" t="e">
        <f t="shared" si="186"/>
        <v>#N/A</v>
      </c>
      <c r="LB88" s="169" t="e">
        <f t="shared" si="186"/>
        <v>#N/A</v>
      </c>
      <c r="LC88" s="169" t="e">
        <f t="shared" si="186"/>
        <v>#N/A</v>
      </c>
      <c r="LD88" s="169" t="e">
        <f t="shared" si="186"/>
        <v>#N/A</v>
      </c>
      <c r="LE88" s="169" t="e">
        <f t="shared" si="186"/>
        <v>#N/A</v>
      </c>
      <c r="LF88" s="169" t="e">
        <f t="shared" si="186"/>
        <v>#N/A</v>
      </c>
      <c r="LG88" s="169" t="e">
        <f t="shared" si="186"/>
        <v>#N/A</v>
      </c>
      <c r="LH88" s="169" t="e">
        <f t="shared" si="186"/>
        <v>#N/A</v>
      </c>
      <c r="LI88" s="169" t="e">
        <f t="shared" si="186"/>
        <v>#N/A</v>
      </c>
      <c r="LJ88" s="169" t="e">
        <f t="shared" si="186"/>
        <v>#N/A</v>
      </c>
      <c r="LK88" s="169" t="e">
        <f t="shared" si="186"/>
        <v>#N/A</v>
      </c>
      <c r="LL88" s="169" t="e">
        <f t="shared" si="186"/>
        <v>#N/A</v>
      </c>
      <c r="LM88" s="169" t="e">
        <f t="shared" si="186"/>
        <v>#N/A</v>
      </c>
      <c r="LN88" s="169" t="e">
        <f t="shared" si="186"/>
        <v>#N/A</v>
      </c>
      <c r="LO88" s="169" t="e">
        <f t="shared" si="193"/>
        <v>#N/A</v>
      </c>
      <c r="LP88" s="169" t="e">
        <f t="shared" si="193"/>
        <v>#N/A</v>
      </c>
      <c r="LQ88" s="169" t="e">
        <f t="shared" si="194"/>
        <v>#N/A</v>
      </c>
      <c r="LR88" s="169" t="e">
        <f t="shared" si="194"/>
        <v>#N/A</v>
      </c>
      <c r="LS88" s="169" t="e">
        <f t="shared" si="194"/>
        <v>#N/A</v>
      </c>
      <c r="LT88" s="169" t="e">
        <f t="shared" si="194"/>
        <v>#N/A</v>
      </c>
      <c r="LU88" s="169" t="e">
        <f t="shared" si="194"/>
        <v>#N/A</v>
      </c>
      <c r="LV88" s="169" t="e">
        <f t="shared" si="194"/>
        <v>#N/A</v>
      </c>
      <c r="LW88" s="169" t="e">
        <f t="shared" si="194"/>
        <v>#N/A</v>
      </c>
      <c r="LX88" s="169" t="e">
        <f t="shared" si="194"/>
        <v>#N/A</v>
      </c>
      <c r="LY88" s="169" t="e">
        <f t="shared" si="194"/>
        <v>#N/A</v>
      </c>
      <c r="LZ88" s="169" t="e">
        <f t="shared" si="194"/>
        <v>#N/A</v>
      </c>
      <c r="MA88" s="169" t="e">
        <f t="shared" si="194"/>
        <v>#N/A</v>
      </c>
      <c r="MB88" s="169" t="e">
        <f t="shared" si="194"/>
        <v>#N/A</v>
      </c>
      <c r="MC88" s="169" t="e">
        <f t="shared" si="194"/>
        <v>#N/A</v>
      </c>
      <c r="MD88" s="169" t="e">
        <f t="shared" si="194"/>
        <v>#N/A</v>
      </c>
      <c r="ME88" s="169" t="e">
        <f t="shared" si="194"/>
        <v>#N/A</v>
      </c>
      <c r="MF88" s="169" t="e">
        <f t="shared" si="187"/>
        <v>#N/A</v>
      </c>
      <c r="MG88" s="169" t="e">
        <f t="shared" si="187"/>
        <v>#N/A</v>
      </c>
      <c r="MH88" s="169" t="e">
        <f t="shared" si="187"/>
        <v>#N/A</v>
      </c>
      <c r="MI88" s="169" t="e">
        <f t="shared" si="187"/>
        <v>#N/A</v>
      </c>
      <c r="MJ88" s="169" t="e">
        <f t="shared" si="187"/>
        <v>#N/A</v>
      </c>
      <c r="MK88" s="169" t="e">
        <f t="shared" si="187"/>
        <v>#N/A</v>
      </c>
      <c r="ML88" s="169" t="e">
        <f t="shared" si="187"/>
        <v>#N/A</v>
      </c>
      <c r="MM88" s="169" t="e">
        <f t="shared" si="187"/>
        <v>#N/A</v>
      </c>
      <c r="MN88" s="169" t="e">
        <f t="shared" si="187"/>
        <v>#N/A</v>
      </c>
      <c r="MO88" s="169" t="e">
        <f t="shared" si="187"/>
        <v>#N/A</v>
      </c>
      <c r="MP88" s="169" t="e">
        <f t="shared" si="187"/>
        <v>#N/A</v>
      </c>
      <c r="MQ88" s="169" t="e">
        <f t="shared" si="187"/>
        <v>#N/A</v>
      </c>
      <c r="MR88" s="169" t="e">
        <f t="shared" si="187"/>
        <v>#N/A</v>
      </c>
      <c r="MS88" s="169" t="e">
        <f t="shared" si="187"/>
        <v>#N/A</v>
      </c>
      <c r="MT88" s="169" t="e">
        <f t="shared" si="187"/>
        <v>#N/A</v>
      </c>
      <c r="MU88" s="169" t="e">
        <f t="shared" si="187"/>
        <v>#N/A</v>
      </c>
      <c r="MV88" s="169" t="e">
        <f t="shared" si="195"/>
        <v>#N/A</v>
      </c>
      <c r="MW88" s="169" t="e">
        <f t="shared" si="195"/>
        <v>#N/A</v>
      </c>
      <c r="MX88" s="169" t="e">
        <f t="shared" si="195"/>
        <v>#N/A</v>
      </c>
      <c r="MY88" s="169" t="e">
        <f t="shared" si="195"/>
        <v>#N/A</v>
      </c>
      <c r="MZ88" s="169" t="e">
        <f t="shared" si="195"/>
        <v>#N/A</v>
      </c>
      <c r="NA88" s="169" t="e">
        <f t="shared" si="195"/>
        <v>#N/A</v>
      </c>
      <c r="NB88" s="169" t="e">
        <f t="shared" si="195"/>
        <v>#N/A</v>
      </c>
      <c r="NC88" s="169" t="e">
        <f t="shared" si="195"/>
        <v>#N/A</v>
      </c>
      <c r="ND88" s="169" t="e">
        <f t="shared" si="195"/>
        <v>#N/A</v>
      </c>
      <c r="NE88" s="169" t="e">
        <f t="shared" si="195"/>
        <v>#N/A</v>
      </c>
      <c r="NF88" s="169" t="e">
        <f t="shared" si="195"/>
        <v>#N/A</v>
      </c>
      <c r="NG88" s="169" t="e">
        <f t="shared" si="195"/>
        <v>#N/A</v>
      </c>
      <c r="NH88" s="169" t="e">
        <f t="shared" si="195"/>
        <v>#N/A</v>
      </c>
      <c r="NI88" s="169" t="e">
        <f t="shared" si="195"/>
        <v>#N/A</v>
      </c>
      <c r="NJ88" s="169" t="e">
        <f t="shared" si="195"/>
        <v>#N/A</v>
      </c>
      <c r="NK88" s="169" t="e">
        <f t="shared" si="195"/>
        <v>#N/A</v>
      </c>
      <c r="NL88" s="169" t="e">
        <f t="shared" si="188"/>
        <v>#N/A</v>
      </c>
      <c r="NM88" s="169" t="e">
        <f t="shared" si="188"/>
        <v>#N/A</v>
      </c>
      <c r="NN88" s="169" t="e">
        <f t="shared" si="188"/>
        <v>#N/A</v>
      </c>
      <c r="NO88" s="169" t="e">
        <f t="shared" si="188"/>
        <v>#N/A</v>
      </c>
      <c r="NP88" s="169" t="e">
        <f t="shared" si="188"/>
        <v>#N/A</v>
      </c>
      <c r="NQ88" s="169" t="e">
        <f t="shared" si="188"/>
        <v>#N/A</v>
      </c>
      <c r="NR88" s="169" t="e">
        <f t="shared" si="188"/>
        <v>#N/A</v>
      </c>
      <c r="NS88" s="169" t="e">
        <f t="shared" si="188"/>
        <v>#N/A</v>
      </c>
      <c r="NT88" s="169" t="e">
        <f t="shared" si="188"/>
        <v>#N/A</v>
      </c>
      <c r="NU88" s="169" t="e">
        <f t="shared" si="188"/>
        <v>#N/A</v>
      </c>
      <c r="NV88" s="169" t="e">
        <f t="shared" si="188"/>
        <v>#N/A</v>
      </c>
      <c r="NW88" s="169" t="e">
        <f t="shared" si="188"/>
        <v>#N/A</v>
      </c>
      <c r="NX88" s="169" t="e">
        <f t="shared" si="188"/>
        <v>#N/A</v>
      </c>
      <c r="NY88" s="169" t="e">
        <f t="shared" si="188"/>
        <v>#N/A</v>
      </c>
      <c r="NZ88" s="169" t="e">
        <f t="shared" si="188"/>
        <v>#N/A</v>
      </c>
      <c r="OA88" s="169" t="e">
        <f t="shared" si="196"/>
        <v>#N/A</v>
      </c>
      <c r="OB88" s="169" t="e">
        <f t="shared" si="196"/>
        <v>#N/A</v>
      </c>
      <c r="OC88" s="169" t="e">
        <f t="shared" si="197"/>
        <v>#N/A</v>
      </c>
      <c r="OD88" s="169" t="e">
        <f t="shared" si="197"/>
        <v>#N/A</v>
      </c>
      <c r="OE88" s="169" t="e">
        <f t="shared" si="197"/>
        <v>#N/A</v>
      </c>
      <c r="OF88" s="169" t="e">
        <f t="shared" si="197"/>
        <v>#N/A</v>
      </c>
      <c r="OG88" s="169" t="e">
        <f t="shared" si="197"/>
        <v>#N/A</v>
      </c>
      <c r="OH88" s="169" t="e">
        <f t="shared" si="197"/>
        <v>#N/A</v>
      </c>
      <c r="OI88" s="169" t="e">
        <f t="shared" si="197"/>
        <v>#N/A</v>
      </c>
      <c r="OJ88" s="169" t="e">
        <f t="shared" si="197"/>
        <v>#N/A</v>
      </c>
      <c r="OK88" s="169" t="e">
        <f t="shared" si="197"/>
        <v>#N/A</v>
      </c>
      <c r="OL88" s="169" t="e">
        <f t="shared" si="197"/>
        <v>#N/A</v>
      </c>
      <c r="OM88" s="169" t="e">
        <f t="shared" si="197"/>
        <v>#N/A</v>
      </c>
      <c r="ON88" s="169" t="e">
        <f t="shared" si="197"/>
        <v>#N/A</v>
      </c>
      <c r="OO88" s="169" t="e">
        <f t="shared" si="197"/>
        <v>#N/A</v>
      </c>
      <c r="OP88" s="169" t="e">
        <f t="shared" si="197"/>
        <v>#N/A</v>
      </c>
      <c r="OQ88" s="169" t="e">
        <f t="shared" si="197"/>
        <v>#N/A</v>
      </c>
      <c r="OR88" s="169" t="e">
        <f t="shared" si="189"/>
        <v>#N/A</v>
      </c>
      <c r="OS88" s="169" t="e">
        <f t="shared" si="189"/>
        <v>#N/A</v>
      </c>
      <c r="OT88" s="169" t="e">
        <f t="shared" si="189"/>
        <v>#N/A</v>
      </c>
      <c r="OU88" s="169" t="e">
        <f t="shared" si="189"/>
        <v>#N/A</v>
      </c>
      <c r="OV88" s="169" t="e">
        <f t="shared" si="189"/>
        <v>#N/A</v>
      </c>
      <c r="OW88" s="169" t="e">
        <f t="shared" si="189"/>
        <v>#N/A</v>
      </c>
      <c r="OX88" s="169" t="e">
        <f t="shared" si="189"/>
        <v>#N/A</v>
      </c>
      <c r="OY88" s="169" t="e">
        <f t="shared" si="189"/>
        <v>#N/A</v>
      </c>
      <c r="OZ88" s="169" t="e">
        <f t="shared" si="189"/>
        <v>#N/A</v>
      </c>
      <c r="PA88" s="169" t="e">
        <f t="shared" si="189"/>
        <v>#N/A</v>
      </c>
      <c r="PB88" s="169" t="e">
        <f t="shared" si="189"/>
        <v>#N/A</v>
      </c>
      <c r="PC88" s="169" t="e">
        <f t="shared" si="189"/>
        <v>#N/A</v>
      </c>
      <c r="PD88" s="169" t="e">
        <f t="shared" si="189"/>
        <v>#N/A</v>
      </c>
      <c r="PE88" s="169" t="e">
        <f t="shared" si="189"/>
        <v>#N/A</v>
      </c>
      <c r="PF88" s="169" t="e">
        <f t="shared" si="189"/>
        <v>#N/A</v>
      </c>
      <c r="PG88" s="169" t="e">
        <f t="shared" si="189"/>
        <v>#N/A</v>
      </c>
      <c r="PH88" s="169" t="e">
        <f t="shared" si="198"/>
        <v>#N/A</v>
      </c>
      <c r="PI88" s="169" t="e">
        <f t="shared" si="198"/>
        <v>#N/A</v>
      </c>
      <c r="PJ88" s="169" t="e">
        <f t="shared" si="198"/>
        <v>#N/A</v>
      </c>
      <c r="PK88" s="169" t="e">
        <f t="shared" si="198"/>
        <v>#N/A</v>
      </c>
      <c r="PL88" s="169" t="e">
        <f t="shared" si="198"/>
        <v>#N/A</v>
      </c>
      <c r="PM88" s="169" t="e">
        <f t="shared" si="198"/>
        <v>#N/A</v>
      </c>
      <c r="PN88" s="169" t="e">
        <f t="shared" si="198"/>
        <v>#N/A</v>
      </c>
      <c r="PO88" s="169" t="e">
        <f t="shared" si="198"/>
        <v>#N/A</v>
      </c>
    </row>
    <row r="89" spans="1:431" hidden="1" x14ac:dyDescent="0.75">
      <c r="A89" s="390"/>
      <c r="B89" s="396" t="str">
        <f>IF($R89="","",ROUND(_xlfn.NORM.INV(ABS(VLOOKUP($T$1,VLookups!$A$43:$B$44,2,FALSE)-B$2),$N89,$R89),0))</f>
        <v/>
      </c>
      <c r="C89" s="403" t="str">
        <f t="shared" si="161"/>
        <v/>
      </c>
      <c r="D89" s="404" t="str">
        <f t="shared" si="162"/>
        <v/>
      </c>
      <c r="E89" s="109"/>
      <c r="F89" s="117"/>
      <c r="G89" s="122" t="str">
        <f t="shared" si="163"/>
        <v/>
      </c>
      <c r="H89" s="95"/>
      <c r="I89" s="122" t="str">
        <f t="shared" si="164"/>
        <v/>
      </c>
      <c r="J89" s="117"/>
      <c r="K89" s="110"/>
      <c r="L89" s="124" t="str">
        <f t="shared" si="149"/>
        <v/>
      </c>
      <c r="M89" s="124" t="str">
        <f t="shared" si="150"/>
        <v/>
      </c>
      <c r="N89" s="73" t="str">
        <f t="shared" si="165"/>
        <v/>
      </c>
      <c r="O89" s="23"/>
      <c r="P89" s="57"/>
      <c r="Q89" s="280"/>
      <c r="R89" s="74" t="str">
        <f>IF(AND(G89&gt;0,H89&gt;0,I89&gt;0),IF(ISBLANK(Q89),IF(ISBLANK(O89),"",(I89-G89)*VLOOKUP(O89,VLookups!$A$4:$B$13,2,FALSE)),Q89),"")</f>
        <v/>
      </c>
      <c r="S89" s="75" t="str">
        <f t="shared" si="151"/>
        <v/>
      </c>
      <c r="T89" s="95"/>
      <c r="U89" s="270" t="str">
        <f>IF(AND(T89&gt;0,H89&gt;0,NOT(R89="")),ABS(VLOOKUP($T$1,VLookups!$A$43:$B$44,2,FALSE)-_xlfn.NORM.DIST(T89,N89,R89,TRUE)),"")</f>
        <v/>
      </c>
      <c r="V89" s="94" t="str">
        <f>IF(AND($G89&gt;0,$H89&gt;0,$I89&gt;0,NOT(ISBLANK($O89))),_xlfn.NORM.INV(ABS(VLOOKUP($T$1,VLookups!$A$43:$B$44,2,FALSE)-V$3),$N89,$R89),"")</f>
        <v/>
      </c>
      <c r="W89" s="93" t="str">
        <f>IF(AND($G89&gt;0,$H89&gt;0,$I89&gt;0,NOT(ISBLANK($O89))),_xlfn.NORM.INV(ABS(VLOOKUP($T$1,VLookups!$A$43:$B$44,2,FALSE)-W$3),$N89,$R89),"")</f>
        <v/>
      </c>
      <c r="X89" s="94" t="str">
        <f>IF(AND($G89&gt;0,$H89&gt;0,$I89&gt;0,NOT(ISBLANK($O89))),_xlfn.NORM.INV(ABS(VLOOKUP($T$1,VLookups!$A$43:$B$44,2,FALSE)-X$3),$N89,$R89),"")</f>
        <v/>
      </c>
      <c r="Y89" s="93" t="str">
        <f>IF(AND($G89&gt;0,$H89&gt;0,$I89&gt;0,NOT(ISBLANK($O89))),_xlfn.NORM.INV(ABS(VLOOKUP($T$1,VLookups!$A$43:$B$44,2,FALSE)-Y$3),$N89,$R89),"")</f>
        <v/>
      </c>
      <c r="Z89" s="94" t="str">
        <f>IF(AND($G89&gt;0,$H89&gt;0,$I89&gt;0,NOT(ISBLANK($O89))),_xlfn.NORM.INV(ABS(VLOOKUP($T$1,VLookups!$A$43:$B$44,2,FALSE)-Z$3),$N89,$R89),"")</f>
        <v/>
      </c>
      <c r="AA89" s="93" t="str">
        <f>IF(AND($G89&gt;0,$H89&gt;0,$I89&gt;0,NOT(ISBLANK($O89))),_xlfn.NORM.INV(ABS(VLOOKUP($T$1,VLookups!$A$43:$B$44,2,FALSE)-AA$3),$N89,$R89),"")</f>
        <v/>
      </c>
      <c r="AB89" s="5"/>
      <c r="AC89" s="168" t="str">
        <f t="shared" si="166"/>
        <v/>
      </c>
      <c r="AD89" s="49" t="str">
        <f t="shared" ref="AD89:AS103" si="208">IF(ISNONTEXT($AC89),AE89-$AC89,"")</f>
        <v/>
      </c>
      <c r="AE89" s="49" t="str">
        <f t="shared" si="208"/>
        <v/>
      </c>
      <c r="AF89" s="49" t="str">
        <f t="shared" si="208"/>
        <v/>
      </c>
      <c r="AG89" s="49" t="str">
        <f t="shared" si="208"/>
        <v/>
      </c>
      <c r="AH89" s="49" t="str">
        <f t="shared" si="208"/>
        <v/>
      </c>
      <c r="AI89" s="49" t="str">
        <f t="shared" si="208"/>
        <v/>
      </c>
      <c r="AJ89" s="49" t="str">
        <f t="shared" si="208"/>
        <v/>
      </c>
      <c r="AK89" s="49" t="str">
        <f t="shared" si="208"/>
        <v/>
      </c>
      <c r="AL89" s="49" t="str">
        <f t="shared" si="208"/>
        <v/>
      </c>
      <c r="AM89" s="49" t="str">
        <f t="shared" si="208"/>
        <v/>
      </c>
      <c r="AN89" s="49" t="str">
        <f t="shared" si="208"/>
        <v/>
      </c>
      <c r="AO89" s="49" t="str">
        <f t="shared" si="208"/>
        <v/>
      </c>
      <c r="AP89" s="49" t="str">
        <f t="shared" si="208"/>
        <v/>
      </c>
      <c r="AQ89" s="49" t="str">
        <f t="shared" si="208"/>
        <v/>
      </c>
      <c r="AR89" s="49" t="str">
        <f t="shared" si="208"/>
        <v/>
      </c>
      <c r="AS89" s="49" t="str">
        <f t="shared" si="208"/>
        <v/>
      </c>
      <c r="AT89" s="49" t="str">
        <f t="shared" si="203"/>
        <v/>
      </c>
      <c r="AU89" s="49" t="str">
        <f t="shared" si="203"/>
        <v/>
      </c>
      <c r="AV89" s="49" t="str">
        <f t="shared" si="203"/>
        <v/>
      </c>
      <c r="AW89" s="49" t="str">
        <f t="shared" si="203"/>
        <v/>
      </c>
      <c r="AX89" s="49" t="str">
        <f t="shared" si="203"/>
        <v/>
      </c>
      <c r="AY89" s="49" t="str">
        <f t="shared" si="203"/>
        <v/>
      </c>
      <c r="AZ89" s="49" t="str">
        <f t="shared" si="203"/>
        <v/>
      </c>
      <c r="BA89" s="49" t="str">
        <f t="shared" si="203"/>
        <v/>
      </c>
      <c r="BB89" s="49" t="str">
        <f t="shared" si="203"/>
        <v/>
      </c>
      <c r="BC89" s="49" t="str">
        <f t="shared" si="203"/>
        <v/>
      </c>
      <c r="BD89" s="49" t="str">
        <f t="shared" si="203"/>
        <v/>
      </c>
      <c r="BE89" s="49" t="str">
        <f t="shared" si="203"/>
        <v/>
      </c>
      <c r="BF89" s="49" t="str">
        <f t="shared" si="203"/>
        <v/>
      </c>
      <c r="BG89" s="49" t="str">
        <f t="shared" si="203"/>
        <v/>
      </c>
      <c r="BH89" s="49" t="str">
        <f t="shared" si="203"/>
        <v/>
      </c>
      <c r="BI89" s="49" t="str">
        <f t="shared" si="204"/>
        <v/>
      </c>
      <c r="BJ89" s="49" t="str">
        <f t="shared" si="204"/>
        <v/>
      </c>
      <c r="BK89" s="49" t="str">
        <f t="shared" si="204"/>
        <v/>
      </c>
      <c r="BL89" s="49" t="str">
        <f t="shared" si="204"/>
        <v/>
      </c>
      <c r="BM89" s="49" t="str">
        <f t="shared" si="204"/>
        <v/>
      </c>
      <c r="BN89" s="49" t="str">
        <f t="shared" si="204"/>
        <v/>
      </c>
      <c r="BO89" s="49" t="str">
        <f t="shared" si="204"/>
        <v/>
      </c>
      <c r="BP89" s="49" t="str">
        <f t="shared" si="204"/>
        <v/>
      </c>
      <c r="BQ89" s="49" t="str">
        <f t="shared" si="204"/>
        <v/>
      </c>
      <c r="BR89" s="49" t="str">
        <f t="shared" si="204"/>
        <v/>
      </c>
      <c r="BS89" s="49" t="str">
        <f t="shared" si="204"/>
        <v/>
      </c>
      <c r="BT89" s="49" t="str">
        <f t="shared" si="204"/>
        <v/>
      </c>
      <c r="BU89" s="49" t="str">
        <f t="shared" si="204"/>
        <v/>
      </c>
      <c r="BV89" s="49" t="str">
        <f t="shared" si="204"/>
        <v/>
      </c>
      <c r="BW89" s="49" t="str">
        <f t="shared" si="204"/>
        <v/>
      </c>
      <c r="BX89" s="49" t="str">
        <f t="shared" si="204"/>
        <v/>
      </c>
      <c r="BY89" s="49" t="str">
        <f t="shared" si="199"/>
        <v/>
      </c>
      <c r="BZ89" s="49" t="str">
        <f t="shared" si="199"/>
        <v/>
      </c>
      <c r="CA89" s="49" t="str">
        <f t="shared" si="199"/>
        <v/>
      </c>
      <c r="CB89" s="49" t="str">
        <f t="shared" si="199"/>
        <v/>
      </c>
      <c r="CC89" s="49" t="str">
        <f t="shared" si="199"/>
        <v/>
      </c>
      <c r="CD89" s="49" t="str">
        <f t="shared" si="199"/>
        <v/>
      </c>
      <c r="CE89" s="49" t="str">
        <f t="shared" si="199"/>
        <v/>
      </c>
      <c r="CF89" s="49" t="str">
        <f t="shared" si="199"/>
        <v/>
      </c>
      <c r="CG89" s="49" t="str">
        <f t="shared" si="199"/>
        <v/>
      </c>
      <c r="CH89" s="49" t="str">
        <f t="shared" si="199"/>
        <v/>
      </c>
      <c r="CI89" s="49" t="str">
        <f t="shared" si="199"/>
        <v/>
      </c>
      <c r="CJ89" s="49" t="str">
        <f t="shared" si="199"/>
        <v/>
      </c>
      <c r="CK89" s="49" t="str">
        <f t="shared" si="199"/>
        <v/>
      </c>
      <c r="CL89" s="49" t="str">
        <f t="shared" si="199"/>
        <v/>
      </c>
      <c r="CM89" s="49" t="str">
        <f t="shared" si="199"/>
        <v/>
      </c>
      <c r="CN89" s="49" t="str">
        <f t="shared" si="205"/>
        <v/>
      </c>
      <c r="CO89" s="49" t="str">
        <f t="shared" si="205"/>
        <v/>
      </c>
      <c r="CP89" s="49" t="str">
        <f t="shared" si="205"/>
        <v/>
      </c>
      <c r="CQ89" s="49" t="str">
        <f t="shared" si="205"/>
        <v/>
      </c>
      <c r="CR89" s="49" t="str">
        <f t="shared" si="205"/>
        <v/>
      </c>
      <c r="CS89" s="49" t="str">
        <f t="shared" si="205"/>
        <v/>
      </c>
      <c r="CT89" s="49" t="str">
        <f t="shared" si="205"/>
        <v/>
      </c>
      <c r="CU89" s="49" t="str">
        <f t="shared" si="205"/>
        <v/>
      </c>
      <c r="CV89" s="49" t="str">
        <f t="shared" si="205"/>
        <v/>
      </c>
      <c r="CW89" s="49" t="str">
        <f t="shared" si="205"/>
        <v/>
      </c>
      <c r="CX89" s="49" t="str">
        <f t="shared" si="205"/>
        <v/>
      </c>
      <c r="CY89" s="49" t="str">
        <f t="shared" si="205"/>
        <v/>
      </c>
      <c r="CZ89" s="49" t="str">
        <f t="shared" si="205"/>
        <v/>
      </c>
      <c r="DA89" s="49" t="str">
        <f t="shared" si="205"/>
        <v/>
      </c>
      <c r="DB89" s="49" t="str">
        <f t="shared" si="205"/>
        <v/>
      </c>
      <c r="DC89" s="49" t="str">
        <f t="shared" si="205"/>
        <v/>
      </c>
      <c r="DD89" s="49" t="str">
        <f t="shared" si="200"/>
        <v/>
      </c>
      <c r="DE89" s="49" t="str">
        <f t="shared" si="200"/>
        <v/>
      </c>
      <c r="DF89" s="49" t="str">
        <f t="shared" si="200"/>
        <v/>
      </c>
      <c r="DG89" s="49" t="str">
        <f t="shared" si="200"/>
        <v/>
      </c>
      <c r="DH89" s="49" t="str">
        <f t="shared" si="200"/>
        <v/>
      </c>
      <c r="DI89" s="49" t="str">
        <f t="shared" si="200"/>
        <v/>
      </c>
      <c r="DJ89" s="49" t="str">
        <f t="shared" si="200"/>
        <v/>
      </c>
      <c r="DK89" s="49" t="str">
        <f t="shared" si="200"/>
        <v/>
      </c>
      <c r="DL89" s="49" t="str">
        <f t="shared" si="200"/>
        <v/>
      </c>
      <c r="DM89" s="49" t="str">
        <f t="shared" si="200"/>
        <v/>
      </c>
      <c r="DN89" s="49" t="str">
        <f t="shared" si="200"/>
        <v/>
      </c>
      <c r="DO89" s="49" t="str">
        <f t="shared" si="200"/>
        <v/>
      </c>
      <c r="DP89" s="49" t="str">
        <f t="shared" si="200"/>
        <v/>
      </c>
      <c r="DQ89" s="49" t="str">
        <f t="shared" si="200"/>
        <v/>
      </c>
      <c r="DR89" s="49" t="str">
        <f t="shared" si="200"/>
        <v/>
      </c>
      <c r="DS89" s="49" t="str">
        <f t="shared" si="206"/>
        <v/>
      </c>
      <c r="DT89" s="49" t="str">
        <f t="shared" si="206"/>
        <v/>
      </c>
      <c r="DU89" s="49" t="str">
        <f t="shared" si="206"/>
        <v/>
      </c>
      <c r="DV89" s="49" t="str">
        <f t="shared" si="206"/>
        <v/>
      </c>
      <c r="DW89" s="49" t="str">
        <f t="shared" si="206"/>
        <v/>
      </c>
      <c r="DX89" s="49" t="str">
        <f t="shared" si="206"/>
        <v/>
      </c>
      <c r="DY89" s="49" t="str">
        <f t="shared" si="206"/>
        <v/>
      </c>
      <c r="DZ89" s="183" t="str">
        <f t="shared" si="167"/>
        <v/>
      </c>
      <c r="EA89" s="49" t="str">
        <f t="shared" si="201"/>
        <v/>
      </c>
      <c r="EB89" s="49" t="str">
        <f t="shared" si="201"/>
        <v/>
      </c>
      <c r="EC89" s="49" t="str">
        <f t="shared" si="201"/>
        <v/>
      </c>
      <c r="ED89" s="49" t="str">
        <f t="shared" si="201"/>
        <v/>
      </c>
      <c r="EE89" s="49" t="str">
        <f t="shared" si="201"/>
        <v/>
      </c>
      <c r="EF89" s="49" t="str">
        <f t="shared" si="201"/>
        <v/>
      </c>
      <c r="EG89" s="49" t="str">
        <f t="shared" si="201"/>
        <v/>
      </c>
      <c r="EH89" s="49" t="str">
        <f t="shared" si="201"/>
        <v/>
      </c>
      <c r="EI89" s="49" t="str">
        <f t="shared" si="201"/>
        <v/>
      </c>
      <c r="EJ89" s="49" t="str">
        <f t="shared" si="201"/>
        <v/>
      </c>
      <c r="EK89" s="49" t="str">
        <f t="shared" si="201"/>
        <v/>
      </c>
      <c r="EL89" s="49" t="str">
        <f t="shared" si="201"/>
        <v/>
      </c>
      <c r="EM89" s="49" t="str">
        <f t="shared" si="201"/>
        <v/>
      </c>
      <c r="EN89" s="49" t="str">
        <f t="shared" si="201"/>
        <v/>
      </c>
      <c r="EO89" s="49" t="str">
        <f t="shared" si="201"/>
        <v/>
      </c>
      <c r="EP89" s="49" t="str">
        <f t="shared" si="168"/>
        <v/>
      </c>
      <c r="EQ89" s="49" t="str">
        <f t="shared" si="168"/>
        <v/>
      </c>
      <c r="ER89" s="49" t="str">
        <f t="shared" si="168"/>
        <v/>
      </c>
      <c r="ES89" s="49" t="str">
        <f t="shared" si="168"/>
        <v/>
      </c>
      <c r="ET89" s="49" t="str">
        <f t="shared" si="177"/>
        <v/>
      </c>
      <c r="EU89" s="49" t="str">
        <f t="shared" si="177"/>
        <v/>
      </c>
      <c r="EV89" s="49" t="str">
        <f t="shared" si="177"/>
        <v/>
      </c>
      <c r="EW89" s="49" t="str">
        <f t="shared" si="177"/>
        <v/>
      </c>
      <c r="EX89" s="49" t="str">
        <f t="shared" si="177"/>
        <v/>
      </c>
      <c r="EY89" s="49" t="str">
        <f t="shared" si="177"/>
        <v/>
      </c>
      <c r="EZ89" s="49" t="str">
        <f t="shared" si="177"/>
        <v/>
      </c>
      <c r="FA89" s="49" t="str">
        <f t="shared" si="177"/>
        <v/>
      </c>
      <c r="FB89" s="49" t="str">
        <f t="shared" si="177"/>
        <v/>
      </c>
      <c r="FC89" s="49" t="str">
        <f t="shared" si="177"/>
        <v/>
      </c>
      <c r="FD89" s="49" t="str">
        <f t="shared" si="177"/>
        <v/>
      </c>
      <c r="FE89" s="49" t="str">
        <f t="shared" si="177"/>
        <v/>
      </c>
      <c r="FF89" s="49" t="str">
        <f t="shared" si="177"/>
        <v/>
      </c>
      <c r="FG89" s="49" t="str">
        <f t="shared" si="177"/>
        <v/>
      </c>
      <c r="FH89" s="49" t="str">
        <f t="shared" si="177"/>
        <v/>
      </c>
      <c r="FI89" s="49" t="str">
        <f t="shared" si="177"/>
        <v/>
      </c>
      <c r="FJ89" s="49" t="str">
        <f t="shared" si="207"/>
        <v/>
      </c>
      <c r="FK89" s="49" t="str">
        <f t="shared" si="207"/>
        <v/>
      </c>
      <c r="FL89" s="49" t="str">
        <f t="shared" si="207"/>
        <v/>
      </c>
      <c r="FM89" s="49" t="str">
        <f t="shared" si="207"/>
        <v/>
      </c>
      <c r="FN89" s="49" t="str">
        <f t="shared" si="207"/>
        <v/>
      </c>
      <c r="FO89" s="49" t="str">
        <f t="shared" si="207"/>
        <v/>
      </c>
      <c r="FP89" s="49" t="str">
        <f t="shared" si="202"/>
        <v/>
      </c>
      <c r="FQ89" s="49" t="str">
        <f t="shared" si="202"/>
        <v/>
      </c>
      <c r="FR89" s="49" t="str">
        <f t="shared" si="202"/>
        <v/>
      </c>
      <c r="FS89" s="49" t="str">
        <f t="shared" si="202"/>
        <v/>
      </c>
      <c r="FT89" s="49" t="str">
        <f t="shared" si="202"/>
        <v/>
      </c>
      <c r="FU89" s="49" t="str">
        <f t="shared" si="178"/>
        <v/>
      </c>
      <c r="FV89" s="49" t="str">
        <f t="shared" si="152"/>
        <v/>
      </c>
      <c r="FW89" s="49" t="str">
        <f t="shared" si="152"/>
        <v/>
      </c>
      <c r="FX89" s="49" t="str">
        <f t="shared" si="152"/>
        <v/>
      </c>
      <c r="FY89" s="49" t="str">
        <f t="shared" si="152"/>
        <v/>
      </c>
      <c r="FZ89" s="49" t="str">
        <f t="shared" si="152"/>
        <v/>
      </c>
      <c r="GA89" s="49" t="str">
        <f t="shared" si="152"/>
        <v/>
      </c>
      <c r="GB89" s="49" t="str">
        <f t="shared" si="152"/>
        <v/>
      </c>
      <c r="GC89" s="49" t="str">
        <f t="shared" si="152"/>
        <v/>
      </c>
      <c r="GD89" s="49" t="str">
        <f t="shared" si="152"/>
        <v/>
      </c>
      <c r="GE89" s="49" t="str">
        <f t="shared" si="152"/>
        <v/>
      </c>
      <c r="GF89" s="49" t="str">
        <f t="shared" si="152"/>
        <v/>
      </c>
      <c r="GG89" s="49" t="str">
        <f t="shared" si="152"/>
        <v/>
      </c>
      <c r="GH89" s="49" t="str">
        <f t="shared" si="152"/>
        <v/>
      </c>
      <c r="GI89" s="49" t="str">
        <f t="shared" si="152"/>
        <v/>
      </c>
      <c r="GJ89" s="49" t="str">
        <f t="shared" si="152"/>
        <v/>
      </c>
      <c r="GK89" s="49" t="str">
        <f t="shared" si="152"/>
        <v/>
      </c>
      <c r="GL89" s="49" t="str">
        <f t="shared" si="190"/>
        <v/>
      </c>
      <c r="GM89" s="49" t="str">
        <f t="shared" si="190"/>
        <v/>
      </c>
      <c r="GN89" s="49" t="str">
        <f t="shared" si="182"/>
        <v/>
      </c>
      <c r="GO89" s="49" t="str">
        <f t="shared" si="182"/>
        <v/>
      </c>
      <c r="GP89" s="49" t="str">
        <f t="shared" si="182"/>
        <v/>
      </c>
      <c r="GQ89" s="49" t="str">
        <f t="shared" si="182"/>
        <v/>
      </c>
      <c r="GR89" s="49" t="str">
        <f t="shared" si="182"/>
        <v/>
      </c>
      <c r="GS89" s="49" t="str">
        <f t="shared" si="182"/>
        <v/>
      </c>
      <c r="GT89" s="49" t="str">
        <f t="shared" si="182"/>
        <v/>
      </c>
      <c r="GU89" s="49" t="str">
        <f t="shared" si="182"/>
        <v/>
      </c>
      <c r="GV89" s="49" t="str">
        <f t="shared" si="182"/>
        <v/>
      </c>
      <c r="GW89" s="49" t="str">
        <f t="shared" si="182"/>
        <v/>
      </c>
      <c r="GX89" s="49" t="str">
        <f t="shared" si="182"/>
        <v/>
      </c>
      <c r="GY89" s="49" t="str">
        <f t="shared" si="182"/>
        <v/>
      </c>
      <c r="GZ89" s="49" t="str">
        <f t="shared" si="182"/>
        <v/>
      </c>
      <c r="HA89" s="49" t="str">
        <f t="shared" si="182"/>
        <v/>
      </c>
      <c r="HB89" s="49" t="str">
        <f t="shared" si="182"/>
        <v/>
      </c>
      <c r="HC89" s="49" t="str">
        <f t="shared" si="182"/>
        <v/>
      </c>
      <c r="HD89" s="49" t="str">
        <f t="shared" si="183"/>
        <v/>
      </c>
      <c r="HE89" s="49" t="str">
        <f t="shared" si="183"/>
        <v/>
      </c>
      <c r="HF89" s="49" t="str">
        <f t="shared" si="183"/>
        <v/>
      </c>
      <c r="HG89" s="49" t="str">
        <f t="shared" si="183"/>
        <v/>
      </c>
      <c r="HH89" s="49" t="str">
        <f t="shared" si="183"/>
        <v/>
      </c>
      <c r="HI89" s="49" t="str">
        <f t="shared" si="141"/>
        <v/>
      </c>
      <c r="HJ89" s="49" t="str">
        <f t="shared" si="141"/>
        <v/>
      </c>
      <c r="HK89" s="49" t="str">
        <f t="shared" si="141"/>
        <v/>
      </c>
      <c r="HL89" s="49" t="str">
        <f t="shared" si="141"/>
        <v/>
      </c>
      <c r="HM89" s="49" t="str">
        <f t="shared" si="111"/>
        <v/>
      </c>
      <c r="HN89" s="49" t="str">
        <f t="shared" si="111"/>
        <v/>
      </c>
      <c r="HO89" s="49" t="str">
        <f t="shared" si="111"/>
        <v/>
      </c>
      <c r="HP89" s="49" t="str">
        <f t="shared" si="77"/>
        <v/>
      </c>
      <c r="HQ89" s="49" t="str">
        <f t="shared" si="77"/>
        <v/>
      </c>
      <c r="HR89" s="49" t="str">
        <f t="shared" si="77"/>
        <v/>
      </c>
      <c r="HS89" s="49" t="str">
        <f t="shared" si="77"/>
        <v/>
      </c>
      <c r="HT89" s="49" t="str">
        <f t="shared" si="77"/>
        <v/>
      </c>
      <c r="HU89" s="49" t="str">
        <f t="shared" si="77"/>
        <v/>
      </c>
      <c r="HV89" s="49" t="str">
        <f t="shared" si="142"/>
        <v/>
      </c>
      <c r="HW89" s="169" t="e">
        <f t="shared" si="181"/>
        <v>#N/A</v>
      </c>
      <c r="HX89" s="169" t="e">
        <f t="shared" si="181"/>
        <v>#N/A</v>
      </c>
      <c r="HY89" s="169" t="e">
        <f t="shared" si="181"/>
        <v>#N/A</v>
      </c>
      <c r="HZ89" s="169" t="e">
        <f t="shared" si="181"/>
        <v>#N/A</v>
      </c>
      <c r="IA89" s="169" t="e">
        <f t="shared" si="180"/>
        <v>#N/A</v>
      </c>
      <c r="IB89" s="169" t="e">
        <f t="shared" si="180"/>
        <v>#N/A</v>
      </c>
      <c r="IC89" s="169" t="e">
        <f t="shared" si="180"/>
        <v>#N/A</v>
      </c>
      <c r="ID89" s="169" t="e">
        <f t="shared" si="180"/>
        <v>#N/A</v>
      </c>
      <c r="IE89" s="169" t="e">
        <f t="shared" si="180"/>
        <v>#N/A</v>
      </c>
      <c r="IF89" s="169" t="e">
        <f t="shared" si="180"/>
        <v>#N/A</v>
      </c>
      <c r="IG89" s="169" t="e">
        <f t="shared" si="180"/>
        <v>#N/A</v>
      </c>
      <c r="IH89" s="169" t="e">
        <f t="shared" si="180"/>
        <v>#N/A</v>
      </c>
      <c r="II89" s="169" t="e">
        <f t="shared" si="180"/>
        <v>#N/A</v>
      </c>
      <c r="IJ89" s="169" t="e">
        <f t="shared" si="180"/>
        <v>#N/A</v>
      </c>
      <c r="IK89" s="169" t="e">
        <f t="shared" si="180"/>
        <v>#N/A</v>
      </c>
      <c r="IL89" s="169" t="e">
        <f t="shared" si="180"/>
        <v>#N/A</v>
      </c>
      <c r="IM89" s="169" t="e">
        <f t="shared" si="180"/>
        <v>#N/A</v>
      </c>
      <c r="IN89" s="169" t="e">
        <f t="shared" si="180"/>
        <v>#N/A</v>
      </c>
      <c r="IO89" s="169" t="e">
        <f t="shared" si="180"/>
        <v>#N/A</v>
      </c>
      <c r="IP89" s="169" t="e">
        <f t="shared" si="184"/>
        <v>#N/A</v>
      </c>
      <c r="IQ89" s="169" t="e">
        <f t="shared" si="184"/>
        <v>#N/A</v>
      </c>
      <c r="IR89" s="169" t="e">
        <f t="shared" si="184"/>
        <v>#N/A</v>
      </c>
      <c r="IS89" s="169" t="e">
        <f t="shared" si="184"/>
        <v>#N/A</v>
      </c>
      <c r="IT89" s="169" t="e">
        <f t="shared" si="184"/>
        <v>#N/A</v>
      </c>
      <c r="IU89" s="169" t="e">
        <f t="shared" si="184"/>
        <v>#N/A</v>
      </c>
      <c r="IV89" s="169" t="e">
        <f t="shared" si="184"/>
        <v>#N/A</v>
      </c>
      <c r="IW89" s="169" t="e">
        <f t="shared" si="184"/>
        <v>#N/A</v>
      </c>
      <c r="IX89" s="169" t="e">
        <f t="shared" si="184"/>
        <v>#N/A</v>
      </c>
      <c r="IY89" s="169" t="e">
        <f t="shared" si="184"/>
        <v>#N/A</v>
      </c>
      <c r="IZ89" s="169" t="e">
        <f t="shared" si="184"/>
        <v>#N/A</v>
      </c>
      <c r="JA89" s="169" t="e">
        <f t="shared" si="184"/>
        <v>#N/A</v>
      </c>
      <c r="JB89" s="169" t="e">
        <f t="shared" si="184"/>
        <v>#N/A</v>
      </c>
      <c r="JC89" s="169" t="e">
        <f t="shared" si="184"/>
        <v>#N/A</v>
      </c>
      <c r="JD89" s="169" t="e">
        <f t="shared" si="184"/>
        <v>#N/A</v>
      </c>
      <c r="JE89" s="169" t="e">
        <f t="shared" si="191"/>
        <v>#N/A</v>
      </c>
      <c r="JF89" s="169" t="e">
        <f t="shared" si="191"/>
        <v>#N/A</v>
      </c>
      <c r="JG89" s="169" t="e">
        <f t="shared" si="191"/>
        <v>#N/A</v>
      </c>
      <c r="JH89" s="169" t="e">
        <f t="shared" si="191"/>
        <v>#N/A</v>
      </c>
      <c r="JI89" s="169" t="e">
        <f t="shared" si="191"/>
        <v>#N/A</v>
      </c>
      <c r="JJ89" s="169" t="e">
        <f t="shared" si="191"/>
        <v>#N/A</v>
      </c>
      <c r="JK89" s="169" t="e">
        <f t="shared" si="191"/>
        <v>#N/A</v>
      </c>
      <c r="JL89" s="169" t="e">
        <f t="shared" si="191"/>
        <v>#N/A</v>
      </c>
      <c r="JM89" s="169" t="e">
        <f t="shared" si="191"/>
        <v>#N/A</v>
      </c>
      <c r="JN89" s="169" t="e">
        <f t="shared" si="191"/>
        <v>#N/A</v>
      </c>
      <c r="JO89" s="169" t="e">
        <f t="shared" si="191"/>
        <v>#N/A</v>
      </c>
      <c r="JP89" s="169" t="e">
        <f t="shared" si="191"/>
        <v>#N/A</v>
      </c>
      <c r="JQ89" s="169" t="e">
        <f t="shared" si="191"/>
        <v>#N/A</v>
      </c>
      <c r="JR89" s="169" t="e">
        <f t="shared" si="191"/>
        <v>#N/A</v>
      </c>
      <c r="JS89" s="169" t="e">
        <f t="shared" si="191"/>
        <v>#N/A</v>
      </c>
      <c r="JT89" s="169" t="e">
        <f t="shared" si="185"/>
        <v>#N/A</v>
      </c>
      <c r="JU89" s="169" t="e">
        <f t="shared" si="185"/>
        <v>#N/A</v>
      </c>
      <c r="JV89" s="169" t="e">
        <f t="shared" si="185"/>
        <v>#N/A</v>
      </c>
      <c r="JW89" s="169" t="e">
        <f t="shared" si="185"/>
        <v>#N/A</v>
      </c>
      <c r="JX89" s="169" t="e">
        <f t="shared" si="185"/>
        <v>#N/A</v>
      </c>
      <c r="JY89" s="169" t="e">
        <f t="shared" si="185"/>
        <v>#N/A</v>
      </c>
      <c r="JZ89" s="169" t="e">
        <f t="shared" si="185"/>
        <v>#N/A</v>
      </c>
      <c r="KA89" s="169" t="e">
        <f t="shared" si="185"/>
        <v>#N/A</v>
      </c>
      <c r="KB89" s="169" t="e">
        <f t="shared" si="185"/>
        <v>#N/A</v>
      </c>
      <c r="KC89" s="169" t="e">
        <f t="shared" si="185"/>
        <v>#N/A</v>
      </c>
      <c r="KD89" s="169" t="e">
        <f t="shared" si="185"/>
        <v>#N/A</v>
      </c>
      <c r="KE89" s="169" t="e">
        <f t="shared" si="185"/>
        <v>#N/A</v>
      </c>
      <c r="KF89" s="169" t="e">
        <f t="shared" si="185"/>
        <v>#N/A</v>
      </c>
      <c r="KG89" s="169" t="e">
        <f t="shared" si="185"/>
        <v>#N/A</v>
      </c>
      <c r="KH89" s="169" t="e">
        <f t="shared" si="185"/>
        <v>#N/A</v>
      </c>
      <c r="KI89" s="169" t="e">
        <f t="shared" si="185"/>
        <v>#N/A</v>
      </c>
      <c r="KJ89" s="169" t="e">
        <f t="shared" si="192"/>
        <v>#N/A</v>
      </c>
      <c r="KK89" s="169" t="e">
        <f t="shared" si="192"/>
        <v>#N/A</v>
      </c>
      <c r="KL89" s="169" t="e">
        <f t="shared" si="192"/>
        <v>#N/A</v>
      </c>
      <c r="KM89" s="169" t="e">
        <f t="shared" si="192"/>
        <v>#N/A</v>
      </c>
      <c r="KN89" s="169" t="e">
        <f t="shared" si="192"/>
        <v>#N/A</v>
      </c>
      <c r="KO89" s="169" t="e">
        <f t="shared" si="192"/>
        <v>#N/A</v>
      </c>
      <c r="KP89" s="169" t="e">
        <f t="shared" si="192"/>
        <v>#N/A</v>
      </c>
      <c r="KQ89" s="169" t="e">
        <f t="shared" si="192"/>
        <v>#N/A</v>
      </c>
      <c r="KR89" s="169" t="e">
        <f t="shared" si="192"/>
        <v>#N/A</v>
      </c>
      <c r="KS89" s="169" t="e">
        <f t="shared" si="192"/>
        <v>#N/A</v>
      </c>
      <c r="KT89" s="169" t="e">
        <f t="shared" si="192"/>
        <v>#N/A</v>
      </c>
      <c r="KU89" s="169" t="e">
        <f t="shared" si="192"/>
        <v>#N/A</v>
      </c>
      <c r="KV89" s="169" t="e">
        <f t="shared" si="192"/>
        <v>#N/A</v>
      </c>
      <c r="KW89" s="169" t="e">
        <f t="shared" si="192"/>
        <v>#N/A</v>
      </c>
      <c r="KX89" s="169" t="e">
        <f t="shared" si="192"/>
        <v>#N/A</v>
      </c>
      <c r="KY89" s="169" t="e">
        <f t="shared" si="192"/>
        <v>#N/A</v>
      </c>
      <c r="KZ89" s="169" t="e">
        <f t="shared" si="186"/>
        <v>#N/A</v>
      </c>
      <c r="LA89" s="169" t="e">
        <f t="shared" si="186"/>
        <v>#N/A</v>
      </c>
      <c r="LB89" s="169" t="e">
        <f t="shared" si="186"/>
        <v>#N/A</v>
      </c>
      <c r="LC89" s="169" t="e">
        <f t="shared" si="186"/>
        <v>#N/A</v>
      </c>
      <c r="LD89" s="169" t="e">
        <f t="shared" si="186"/>
        <v>#N/A</v>
      </c>
      <c r="LE89" s="169" t="e">
        <f t="shared" si="186"/>
        <v>#N/A</v>
      </c>
      <c r="LF89" s="169" t="e">
        <f t="shared" si="186"/>
        <v>#N/A</v>
      </c>
      <c r="LG89" s="169" t="e">
        <f t="shared" si="186"/>
        <v>#N/A</v>
      </c>
      <c r="LH89" s="169" t="e">
        <f t="shared" si="186"/>
        <v>#N/A</v>
      </c>
      <c r="LI89" s="169" t="e">
        <f t="shared" si="186"/>
        <v>#N/A</v>
      </c>
      <c r="LJ89" s="169" t="e">
        <f t="shared" si="186"/>
        <v>#N/A</v>
      </c>
      <c r="LK89" s="169" t="e">
        <f t="shared" si="186"/>
        <v>#N/A</v>
      </c>
      <c r="LL89" s="169" t="e">
        <f t="shared" si="186"/>
        <v>#N/A</v>
      </c>
      <c r="LM89" s="169" t="e">
        <f t="shared" si="186"/>
        <v>#N/A</v>
      </c>
      <c r="LN89" s="169" t="e">
        <f t="shared" si="186"/>
        <v>#N/A</v>
      </c>
      <c r="LO89" s="169" t="e">
        <f t="shared" si="193"/>
        <v>#N/A</v>
      </c>
      <c r="LP89" s="169" t="e">
        <f t="shared" si="193"/>
        <v>#N/A</v>
      </c>
      <c r="LQ89" s="169" t="e">
        <f t="shared" si="194"/>
        <v>#N/A</v>
      </c>
      <c r="LR89" s="169" t="e">
        <f t="shared" si="194"/>
        <v>#N/A</v>
      </c>
      <c r="LS89" s="169" t="e">
        <f t="shared" si="194"/>
        <v>#N/A</v>
      </c>
      <c r="LT89" s="169" t="e">
        <f t="shared" si="194"/>
        <v>#N/A</v>
      </c>
      <c r="LU89" s="169" t="e">
        <f t="shared" si="194"/>
        <v>#N/A</v>
      </c>
      <c r="LV89" s="169" t="e">
        <f t="shared" si="194"/>
        <v>#N/A</v>
      </c>
      <c r="LW89" s="169" t="e">
        <f t="shared" si="194"/>
        <v>#N/A</v>
      </c>
      <c r="LX89" s="169" t="e">
        <f t="shared" si="194"/>
        <v>#N/A</v>
      </c>
      <c r="LY89" s="169" t="e">
        <f t="shared" si="194"/>
        <v>#N/A</v>
      </c>
      <c r="LZ89" s="169" t="e">
        <f t="shared" si="194"/>
        <v>#N/A</v>
      </c>
      <c r="MA89" s="169" t="e">
        <f t="shared" si="194"/>
        <v>#N/A</v>
      </c>
      <c r="MB89" s="169" t="e">
        <f t="shared" si="194"/>
        <v>#N/A</v>
      </c>
      <c r="MC89" s="169" t="e">
        <f t="shared" si="194"/>
        <v>#N/A</v>
      </c>
      <c r="MD89" s="169" t="e">
        <f t="shared" si="194"/>
        <v>#N/A</v>
      </c>
      <c r="ME89" s="169" t="e">
        <f t="shared" si="194"/>
        <v>#N/A</v>
      </c>
      <c r="MF89" s="169" t="e">
        <f t="shared" si="187"/>
        <v>#N/A</v>
      </c>
      <c r="MG89" s="169" t="e">
        <f t="shared" si="187"/>
        <v>#N/A</v>
      </c>
      <c r="MH89" s="169" t="e">
        <f t="shared" si="187"/>
        <v>#N/A</v>
      </c>
      <c r="MI89" s="169" t="e">
        <f t="shared" si="187"/>
        <v>#N/A</v>
      </c>
      <c r="MJ89" s="169" t="e">
        <f t="shared" si="187"/>
        <v>#N/A</v>
      </c>
      <c r="MK89" s="169" t="e">
        <f t="shared" si="187"/>
        <v>#N/A</v>
      </c>
      <c r="ML89" s="169" t="e">
        <f t="shared" si="187"/>
        <v>#N/A</v>
      </c>
      <c r="MM89" s="169" t="e">
        <f t="shared" si="187"/>
        <v>#N/A</v>
      </c>
      <c r="MN89" s="169" t="e">
        <f t="shared" si="187"/>
        <v>#N/A</v>
      </c>
      <c r="MO89" s="169" t="e">
        <f t="shared" si="187"/>
        <v>#N/A</v>
      </c>
      <c r="MP89" s="169" t="e">
        <f t="shared" si="187"/>
        <v>#N/A</v>
      </c>
      <c r="MQ89" s="169" t="e">
        <f t="shared" si="187"/>
        <v>#N/A</v>
      </c>
      <c r="MR89" s="169" t="e">
        <f t="shared" si="187"/>
        <v>#N/A</v>
      </c>
      <c r="MS89" s="169" t="e">
        <f t="shared" si="187"/>
        <v>#N/A</v>
      </c>
      <c r="MT89" s="169" t="e">
        <f t="shared" si="187"/>
        <v>#N/A</v>
      </c>
      <c r="MU89" s="169" t="e">
        <f t="shared" si="187"/>
        <v>#N/A</v>
      </c>
      <c r="MV89" s="169" t="e">
        <f t="shared" si="195"/>
        <v>#N/A</v>
      </c>
      <c r="MW89" s="169" t="e">
        <f t="shared" si="195"/>
        <v>#N/A</v>
      </c>
      <c r="MX89" s="169" t="e">
        <f t="shared" si="195"/>
        <v>#N/A</v>
      </c>
      <c r="MY89" s="169" t="e">
        <f t="shared" si="195"/>
        <v>#N/A</v>
      </c>
      <c r="MZ89" s="169" t="e">
        <f t="shared" si="195"/>
        <v>#N/A</v>
      </c>
      <c r="NA89" s="169" t="e">
        <f t="shared" si="195"/>
        <v>#N/A</v>
      </c>
      <c r="NB89" s="169" t="e">
        <f t="shared" si="195"/>
        <v>#N/A</v>
      </c>
      <c r="NC89" s="169" t="e">
        <f t="shared" si="195"/>
        <v>#N/A</v>
      </c>
      <c r="ND89" s="169" t="e">
        <f t="shared" si="195"/>
        <v>#N/A</v>
      </c>
      <c r="NE89" s="169" t="e">
        <f t="shared" si="195"/>
        <v>#N/A</v>
      </c>
      <c r="NF89" s="169" t="e">
        <f t="shared" si="195"/>
        <v>#N/A</v>
      </c>
      <c r="NG89" s="169" t="e">
        <f t="shared" si="195"/>
        <v>#N/A</v>
      </c>
      <c r="NH89" s="169" t="e">
        <f t="shared" si="195"/>
        <v>#N/A</v>
      </c>
      <c r="NI89" s="169" t="e">
        <f t="shared" si="195"/>
        <v>#N/A</v>
      </c>
      <c r="NJ89" s="169" t="e">
        <f t="shared" si="195"/>
        <v>#N/A</v>
      </c>
      <c r="NK89" s="169" t="e">
        <f t="shared" si="195"/>
        <v>#N/A</v>
      </c>
      <c r="NL89" s="169" t="e">
        <f t="shared" si="188"/>
        <v>#N/A</v>
      </c>
      <c r="NM89" s="169" t="e">
        <f t="shared" si="188"/>
        <v>#N/A</v>
      </c>
      <c r="NN89" s="169" t="e">
        <f t="shared" si="188"/>
        <v>#N/A</v>
      </c>
      <c r="NO89" s="169" t="e">
        <f t="shared" si="188"/>
        <v>#N/A</v>
      </c>
      <c r="NP89" s="169" t="e">
        <f t="shared" si="188"/>
        <v>#N/A</v>
      </c>
      <c r="NQ89" s="169" t="e">
        <f t="shared" si="188"/>
        <v>#N/A</v>
      </c>
      <c r="NR89" s="169" t="e">
        <f t="shared" si="188"/>
        <v>#N/A</v>
      </c>
      <c r="NS89" s="169" t="e">
        <f t="shared" si="188"/>
        <v>#N/A</v>
      </c>
      <c r="NT89" s="169" t="e">
        <f t="shared" si="188"/>
        <v>#N/A</v>
      </c>
      <c r="NU89" s="169" t="e">
        <f t="shared" si="188"/>
        <v>#N/A</v>
      </c>
      <c r="NV89" s="169" t="e">
        <f t="shared" si="188"/>
        <v>#N/A</v>
      </c>
      <c r="NW89" s="169" t="e">
        <f t="shared" si="188"/>
        <v>#N/A</v>
      </c>
      <c r="NX89" s="169" t="e">
        <f t="shared" si="188"/>
        <v>#N/A</v>
      </c>
      <c r="NY89" s="169" t="e">
        <f t="shared" si="188"/>
        <v>#N/A</v>
      </c>
      <c r="NZ89" s="169" t="e">
        <f t="shared" si="188"/>
        <v>#N/A</v>
      </c>
      <c r="OA89" s="169" t="e">
        <f t="shared" si="196"/>
        <v>#N/A</v>
      </c>
      <c r="OB89" s="169" t="e">
        <f t="shared" si="196"/>
        <v>#N/A</v>
      </c>
      <c r="OC89" s="169" t="e">
        <f t="shared" si="197"/>
        <v>#N/A</v>
      </c>
      <c r="OD89" s="169" t="e">
        <f t="shared" si="197"/>
        <v>#N/A</v>
      </c>
      <c r="OE89" s="169" t="e">
        <f t="shared" si="197"/>
        <v>#N/A</v>
      </c>
      <c r="OF89" s="169" t="e">
        <f t="shared" si="197"/>
        <v>#N/A</v>
      </c>
      <c r="OG89" s="169" t="e">
        <f t="shared" si="197"/>
        <v>#N/A</v>
      </c>
      <c r="OH89" s="169" t="e">
        <f t="shared" si="197"/>
        <v>#N/A</v>
      </c>
      <c r="OI89" s="169" t="e">
        <f t="shared" si="197"/>
        <v>#N/A</v>
      </c>
      <c r="OJ89" s="169" t="e">
        <f t="shared" si="197"/>
        <v>#N/A</v>
      </c>
      <c r="OK89" s="169" t="e">
        <f t="shared" si="197"/>
        <v>#N/A</v>
      </c>
      <c r="OL89" s="169" t="e">
        <f t="shared" si="197"/>
        <v>#N/A</v>
      </c>
      <c r="OM89" s="169" t="e">
        <f t="shared" si="197"/>
        <v>#N/A</v>
      </c>
      <c r="ON89" s="169" t="e">
        <f t="shared" si="197"/>
        <v>#N/A</v>
      </c>
      <c r="OO89" s="169" t="e">
        <f t="shared" si="197"/>
        <v>#N/A</v>
      </c>
      <c r="OP89" s="169" t="e">
        <f t="shared" si="197"/>
        <v>#N/A</v>
      </c>
      <c r="OQ89" s="169" t="e">
        <f t="shared" si="197"/>
        <v>#N/A</v>
      </c>
      <c r="OR89" s="169" t="e">
        <f t="shared" si="189"/>
        <v>#N/A</v>
      </c>
      <c r="OS89" s="169" t="e">
        <f t="shared" si="189"/>
        <v>#N/A</v>
      </c>
      <c r="OT89" s="169" t="e">
        <f t="shared" si="189"/>
        <v>#N/A</v>
      </c>
      <c r="OU89" s="169" t="e">
        <f t="shared" si="189"/>
        <v>#N/A</v>
      </c>
      <c r="OV89" s="169" t="e">
        <f t="shared" si="189"/>
        <v>#N/A</v>
      </c>
      <c r="OW89" s="169" t="e">
        <f t="shared" si="189"/>
        <v>#N/A</v>
      </c>
      <c r="OX89" s="169" t="e">
        <f t="shared" si="189"/>
        <v>#N/A</v>
      </c>
      <c r="OY89" s="169" t="e">
        <f t="shared" si="189"/>
        <v>#N/A</v>
      </c>
      <c r="OZ89" s="169" t="e">
        <f t="shared" si="189"/>
        <v>#N/A</v>
      </c>
      <c r="PA89" s="169" t="e">
        <f t="shared" si="189"/>
        <v>#N/A</v>
      </c>
      <c r="PB89" s="169" t="e">
        <f t="shared" si="189"/>
        <v>#N/A</v>
      </c>
      <c r="PC89" s="169" t="e">
        <f t="shared" si="189"/>
        <v>#N/A</v>
      </c>
      <c r="PD89" s="169" t="e">
        <f t="shared" si="189"/>
        <v>#N/A</v>
      </c>
      <c r="PE89" s="169" t="e">
        <f t="shared" si="189"/>
        <v>#N/A</v>
      </c>
      <c r="PF89" s="169" t="e">
        <f t="shared" si="189"/>
        <v>#N/A</v>
      </c>
      <c r="PG89" s="169" t="e">
        <f t="shared" si="189"/>
        <v>#N/A</v>
      </c>
      <c r="PH89" s="169" t="e">
        <f t="shared" si="198"/>
        <v>#N/A</v>
      </c>
      <c r="PI89" s="169" t="e">
        <f t="shared" si="198"/>
        <v>#N/A</v>
      </c>
      <c r="PJ89" s="169" t="e">
        <f t="shared" si="198"/>
        <v>#N/A</v>
      </c>
      <c r="PK89" s="169" t="e">
        <f t="shared" si="198"/>
        <v>#N/A</v>
      </c>
      <c r="PL89" s="169" t="e">
        <f t="shared" si="198"/>
        <v>#N/A</v>
      </c>
      <c r="PM89" s="169" t="e">
        <f t="shared" si="198"/>
        <v>#N/A</v>
      </c>
      <c r="PN89" s="169" t="e">
        <f t="shared" si="198"/>
        <v>#N/A</v>
      </c>
      <c r="PO89" s="169" t="e">
        <f t="shared" si="198"/>
        <v>#N/A</v>
      </c>
    </row>
    <row r="90" spans="1:431" hidden="1" x14ac:dyDescent="0.75">
      <c r="A90" s="390"/>
      <c r="B90" s="396" t="str">
        <f>IF($R90="","",ROUND(_xlfn.NORM.INV(ABS(VLOOKUP($T$1,VLookups!$A$43:$B$44,2,FALSE)-B$2),$N90,$R90),0))</f>
        <v/>
      </c>
      <c r="C90" s="403" t="str">
        <f t="shared" si="161"/>
        <v/>
      </c>
      <c r="D90" s="404" t="str">
        <f t="shared" si="162"/>
        <v/>
      </c>
      <c r="E90" s="109"/>
      <c r="F90" s="117"/>
      <c r="G90" s="122" t="str">
        <f t="shared" si="163"/>
        <v/>
      </c>
      <c r="H90" s="95"/>
      <c r="I90" s="122" t="str">
        <f t="shared" si="164"/>
        <v/>
      </c>
      <c r="J90" s="117"/>
      <c r="K90" s="110"/>
      <c r="L90" s="124" t="str">
        <f t="shared" si="149"/>
        <v/>
      </c>
      <c r="M90" s="124" t="str">
        <f t="shared" si="150"/>
        <v/>
      </c>
      <c r="N90" s="73" t="str">
        <f t="shared" si="165"/>
        <v/>
      </c>
      <c r="O90" s="23"/>
      <c r="P90" s="57"/>
      <c r="Q90" s="280"/>
      <c r="R90" s="74" t="str">
        <f>IF(AND(G90&gt;0,H90&gt;0,I90&gt;0),IF(ISBLANK(Q90),IF(ISBLANK(O90),"",(I90-G90)*VLOOKUP(O90,VLookups!$A$4:$B$13,2,FALSE)),Q90),"")</f>
        <v/>
      </c>
      <c r="S90" s="75" t="str">
        <f t="shared" si="151"/>
        <v/>
      </c>
      <c r="T90" s="95"/>
      <c r="U90" s="270" t="str">
        <f>IF(AND(T90&gt;0,H90&gt;0,NOT(R90="")),ABS(VLOOKUP($T$1,VLookups!$A$43:$B$44,2,FALSE)-_xlfn.NORM.DIST(T90,N90,R90,TRUE)),"")</f>
        <v/>
      </c>
      <c r="V90" s="94" t="str">
        <f>IF(AND($G90&gt;0,$H90&gt;0,$I90&gt;0,NOT(ISBLANK($O90))),_xlfn.NORM.INV(ABS(VLOOKUP($T$1,VLookups!$A$43:$B$44,2,FALSE)-V$3),$N90,$R90),"")</f>
        <v/>
      </c>
      <c r="W90" s="93" t="str">
        <f>IF(AND($G90&gt;0,$H90&gt;0,$I90&gt;0,NOT(ISBLANK($O90))),_xlfn.NORM.INV(ABS(VLOOKUP($T$1,VLookups!$A$43:$B$44,2,FALSE)-W$3),$N90,$R90),"")</f>
        <v/>
      </c>
      <c r="X90" s="94" t="str">
        <f>IF(AND($G90&gt;0,$H90&gt;0,$I90&gt;0,NOT(ISBLANK($O90))),_xlfn.NORM.INV(ABS(VLOOKUP($T$1,VLookups!$A$43:$B$44,2,FALSE)-X$3),$N90,$R90),"")</f>
        <v/>
      </c>
      <c r="Y90" s="93" t="str">
        <f>IF(AND($G90&gt;0,$H90&gt;0,$I90&gt;0,NOT(ISBLANK($O90))),_xlfn.NORM.INV(ABS(VLOOKUP($T$1,VLookups!$A$43:$B$44,2,FALSE)-Y$3),$N90,$R90),"")</f>
        <v/>
      </c>
      <c r="Z90" s="94" t="str">
        <f>IF(AND($G90&gt;0,$H90&gt;0,$I90&gt;0,NOT(ISBLANK($O90))),_xlfn.NORM.INV(ABS(VLOOKUP($T$1,VLookups!$A$43:$B$44,2,FALSE)-Z$3),$N90,$R90),"")</f>
        <v/>
      </c>
      <c r="AA90" s="93" t="str">
        <f>IF(AND($G90&gt;0,$H90&gt;0,$I90&gt;0,NOT(ISBLANK($O90))),_xlfn.NORM.INV(ABS(VLOOKUP($T$1,VLookups!$A$43:$B$44,2,FALSE)-AA$3),$N90,$R90),"")</f>
        <v/>
      </c>
      <c r="AB90" s="5"/>
      <c r="AC90" s="168" t="str">
        <f t="shared" si="166"/>
        <v/>
      </c>
      <c r="AD90" s="49" t="str">
        <f t="shared" si="208"/>
        <v/>
      </c>
      <c r="AE90" s="49" t="str">
        <f t="shared" si="208"/>
        <v/>
      </c>
      <c r="AF90" s="49" t="str">
        <f t="shared" si="208"/>
        <v/>
      </c>
      <c r="AG90" s="49" t="str">
        <f t="shared" si="208"/>
        <v/>
      </c>
      <c r="AH90" s="49" t="str">
        <f t="shared" si="208"/>
        <v/>
      </c>
      <c r="AI90" s="49" t="str">
        <f t="shared" si="208"/>
        <v/>
      </c>
      <c r="AJ90" s="49" t="str">
        <f t="shared" si="208"/>
        <v/>
      </c>
      <c r="AK90" s="49" t="str">
        <f t="shared" si="208"/>
        <v/>
      </c>
      <c r="AL90" s="49" t="str">
        <f t="shared" si="208"/>
        <v/>
      </c>
      <c r="AM90" s="49" t="str">
        <f t="shared" si="208"/>
        <v/>
      </c>
      <c r="AN90" s="49" t="str">
        <f t="shared" si="208"/>
        <v/>
      </c>
      <c r="AO90" s="49" t="str">
        <f t="shared" si="208"/>
        <v/>
      </c>
      <c r="AP90" s="49" t="str">
        <f t="shared" si="208"/>
        <v/>
      </c>
      <c r="AQ90" s="49" t="str">
        <f t="shared" si="208"/>
        <v/>
      </c>
      <c r="AR90" s="49" t="str">
        <f t="shared" si="208"/>
        <v/>
      </c>
      <c r="AS90" s="49" t="str">
        <f t="shared" si="208"/>
        <v/>
      </c>
      <c r="AT90" s="49" t="str">
        <f t="shared" si="203"/>
        <v/>
      </c>
      <c r="AU90" s="49" t="str">
        <f t="shared" si="203"/>
        <v/>
      </c>
      <c r="AV90" s="49" t="str">
        <f t="shared" si="203"/>
        <v/>
      </c>
      <c r="AW90" s="49" t="str">
        <f t="shared" si="203"/>
        <v/>
      </c>
      <c r="AX90" s="49" t="str">
        <f t="shared" si="203"/>
        <v/>
      </c>
      <c r="AY90" s="49" t="str">
        <f t="shared" si="203"/>
        <v/>
      </c>
      <c r="AZ90" s="49" t="str">
        <f t="shared" si="203"/>
        <v/>
      </c>
      <c r="BA90" s="49" t="str">
        <f t="shared" si="203"/>
        <v/>
      </c>
      <c r="BB90" s="49" t="str">
        <f t="shared" si="203"/>
        <v/>
      </c>
      <c r="BC90" s="49" t="str">
        <f t="shared" si="203"/>
        <v/>
      </c>
      <c r="BD90" s="49" t="str">
        <f t="shared" si="203"/>
        <v/>
      </c>
      <c r="BE90" s="49" t="str">
        <f t="shared" si="203"/>
        <v/>
      </c>
      <c r="BF90" s="49" t="str">
        <f t="shared" si="203"/>
        <v/>
      </c>
      <c r="BG90" s="49" t="str">
        <f t="shared" si="203"/>
        <v/>
      </c>
      <c r="BH90" s="49" t="str">
        <f t="shared" si="203"/>
        <v/>
      </c>
      <c r="BI90" s="49" t="str">
        <f t="shared" si="204"/>
        <v/>
      </c>
      <c r="BJ90" s="49" t="str">
        <f t="shared" si="204"/>
        <v/>
      </c>
      <c r="BK90" s="49" t="str">
        <f t="shared" si="204"/>
        <v/>
      </c>
      <c r="BL90" s="49" t="str">
        <f t="shared" si="204"/>
        <v/>
      </c>
      <c r="BM90" s="49" t="str">
        <f t="shared" si="204"/>
        <v/>
      </c>
      <c r="BN90" s="49" t="str">
        <f t="shared" si="204"/>
        <v/>
      </c>
      <c r="BO90" s="49" t="str">
        <f t="shared" si="204"/>
        <v/>
      </c>
      <c r="BP90" s="49" t="str">
        <f t="shared" si="204"/>
        <v/>
      </c>
      <c r="BQ90" s="49" t="str">
        <f t="shared" si="204"/>
        <v/>
      </c>
      <c r="BR90" s="49" t="str">
        <f t="shared" si="204"/>
        <v/>
      </c>
      <c r="BS90" s="49" t="str">
        <f t="shared" si="204"/>
        <v/>
      </c>
      <c r="BT90" s="49" t="str">
        <f t="shared" si="204"/>
        <v/>
      </c>
      <c r="BU90" s="49" t="str">
        <f t="shared" si="204"/>
        <v/>
      </c>
      <c r="BV90" s="49" t="str">
        <f t="shared" si="204"/>
        <v/>
      </c>
      <c r="BW90" s="49" t="str">
        <f t="shared" si="204"/>
        <v/>
      </c>
      <c r="BX90" s="49" t="str">
        <f t="shared" si="204"/>
        <v/>
      </c>
      <c r="BY90" s="49" t="str">
        <f t="shared" si="199"/>
        <v/>
      </c>
      <c r="BZ90" s="49" t="str">
        <f t="shared" si="199"/>
        <v/>
      </c>
      <c r="CA90" s="49" t="str">
        <f t="shared" si="199"/>
        <v/>
      </c>
      <c r="CB90" s="49" t="str">
        <f t="shared" si="199"/>
        <v/>
      </c>
      <c r="CC90" s="49" t="str">
        <f t="shared" si="199"/>
        <v/>
      </c>
      <c r="CD90" s="49" t="str">
        <f t="shared" si="199"/>
        <v/>
      </c>
      <c r="CE90" s="49" t="str">
        <f t="shared" si="199"/>
        <v/>
      </c>
      <c r="CF90" s="49" t="str">
        <f t="shared" si="199"/>
        <v/>
      </c>
      <c r="CG90" s="49" t="str">
        <f t="shared" si="199"/>
        <v/>
      </c>
      <c r="CH90" s="49" t="str">
        <f t="shared" si="199"/>
        <v/>
      </c>
      <c r="CI90" s="49" t="str">
        <f t="shared" si="199"/>
        <v/>
      </c>
      <c r="CJ90" s="49" t="str">
        <f t="shared" si="199"/>
        <v/>
      </c>
      <c r="CK90" s="49" t="str">
        <f t="shared" si="199"/>
        <v/>
      </c>
      <c r="CL90" s="49" t="str">
        <f t="shared" si="199"/>
        <v/>
      </c>
      <c r="CM90" s="49" t="str">
        <f t="shared" si="199"/>
        <v/>
      </c>
      <c r="CN90" s="49" t="str">
        <f t="shared" si="205"/>
        <v/>
      </c>
      <c r="CO90" s="49" t="str">
        <f t="shared" si="205"/>
        <v/>
      </c>
      <c r="CP90" s="49" t="str">
        <f t="shared" si="205"/>
        <v/>
      </c>
      <c r="CQ90" s="49" t="str">
        <f t="shared" si="205"/>
        <v/>
      </c>
      <c r="CR90" s="49" t="str">
        <f t="shared" si="205"/>
        <v/>
      </c>
      <c r="CS90" s="49" t="str">
        <f t="shared" si="205"/>
        <v/>
      </c>
      <c r="CT90" s="49" t="str">
        <f t="shared" si="205"/>
        <v/>
      </c>
      <c r="CU90" s="49" t="str">
        <f t="shared" si="205"/>
        <v/>
      </c>
      <c r="CV90" s="49" t="str">
        <f t="shared" si="205"/>
        <v/>
      </c>
      <c r="CW90" s="49" t="str">
        <f t="shared" si="205"/>
        <v/>
      </c>
      <c r="CX90" s="49" t="str">
        <f t="shared" si="205"/>
        <v/>
      </c>
      <c r="CY90" s="49" t="str">
        <f t="shared" si="205"/>
        <v/>
      </c>
      <c r="CZ90" s="49" t="str">
        <f t="shared" si="205"/>
        <v/>
      </c>
      <c r="DA90" s="49" t="str">
        <f t="shared" si="205"/>
        <v/>
      </c>
      <c r="DB90" s="49" t="str">
        <f t="shared" si="205"/>
        <v/>
      </c>
      <c r="DC90" s="49" t="str">
        <f t="shared" si="205"/>
        <v/>
      </c>
      <c r="DD90" s="49" t="str">
        <f t="shared" si="200"/>
        <v/>
      </c>
      <c r="DE90" s="49" t="str">
        <f t="shared" si="200"/>
        <v/>
      </c>
      <c r="DF90" s="49" t="str">
        <f t="shared" si="200"/>
        <v/>
      </c>
      <c r="DG90" s="49" t="str">
        <f t="shared" si="200"/>
        <v/>
      </c>
      <c r="DH90" s="49" t="str">
        <f t="shared" si="200"/>
        <v/>
      </c>
      <c r="DI90" s="49" t="str">
        <f t="shared" si="200"/>
        <v/>
      </c>
      <c r="DJ90" s="49" t="str">
        <f t="shared" si="200"/>
        <v/>
      </c>
      <c r="DK90" s="49" t="str">
        <f t="shared" si="200"/>
        <v/>
      </c>
      <c r="DL90" s="49" t="str">
        <f t="shared" si="200"/>
        <v/>
      </c>
      <c r="DM90" s="49" t="str">
        <f t="shared" si="200"/>
        <v/>
      </c>
      <c r="DN90" s="49" t="str">
        <f t="shared" si="200"/>
        <v/>
      </c>
      <c r="DO90" s="49" t="str">
        <f t="shared" si="200"/>
        <v/>
      </c>
      <c r="DP90" s="49" t="str">
        <f t="shared" si="200"/>
        <v/>
      </c>
      <c r="DQ90" s="49" t="str">
        <f t="shared" si="200"/>
        <v/>
      </c>
      <c r="DR90" s="49" t="str">
        <f t="shared" si="200"/>
        <v/>
      </c>
      <c r="DS90" s="49" t="str">
        <f t="shared" si="206"/>
        <v/>
      </c>
      <c r="DT90" s="49" t="str">
        <f t="shared" si="206"/>
        <v/>
      </c>
      <c r="DU90" s="49" t="str">
        <f t="shared" si="206"/>
        <v/>
      </c>
      <c r="DV90" s="49" t="str">
        <f t="shared" si="206"/>
        <v/>
      </c>
      <c r="DW90" s="49" t="str">
        <f t="shared" si="206"/>
        <v/>
      </c>
      <c r="DX90" s="49" t="str">
        <f t="shared" si="206"/>
        <v/>
      </c>
      <c r="DY90" s="49" t="str">
        <f t="shared" si="206"/>
        <v/>
      </c>
      <c r="DZ90" s="183" t="str">
        <f t="shared" si="167"/>
        <v/>
      </c>
      <c r="EA90" s="49" t="str">
        <f t="shared" si="201"/>
        <v/>
      </c>
      <c r="EB90" s="49" t="str">
        <f t="shared" si="201"/>
        <v/>
      </c>
      <c r="EC90" s="49" t="str">
        <f t="shared" si="201"/>
        <v/>
      </c>
      <c r="ED90" s="49" t="str">
        <f t="shared" si="201"/>
        <v/>
      </c>
      <c r="EE90" s="49" t="str">
        <f t="shared" si="201"/>
        <v/>
      </c>
      <c r="EF90" s="49" t="str">
        <f t="shared" si="201"/>
        <v/>
      </c>
      <c r="EG90" s="49" t="str">
        <f t="shared" si="201"/>
        <v/>
      </c>
      <c r="EH90" s="49" t="str">
        <f t="shared" si="201"/>
        <v/>
      </c>
      <c r="EI90" s="49" t="str">
        <f t="shared" si="201"/>
        <v/>
      </c>
      <c r="EJ90" s="49" t="str">
        <f t="shared" si="201"/>
        <v/>
      </c>
      <c r="EK90" s="49" t="str">
        <f t="shared" si="201"/>
        <v/>
      </c>
      <c r="EL90" s="49" t="str">
        <f t="shared" si="201"/>
        <v/>
      </c>
      <c r="EM90" s="49" t="str">
        <f t="shared" si="201"/>
        <v/>
      </c>
      <c r="EN90" s="49" t="str">
        <f t="shared" si="201"/>
        <v/>
      </c>
      <c r="EO90" s="49" t="str">
        <f t="shared" si="201"/>
        <v/>
      </c>
      <c r="EP90" s="49" t="str">
        <f t="shared" si="168"/>
        <v/>
      </c>
      <c r="EQ90" s="49" t="str">
        <f t="shared" si="168"/>
        <v/>
      </c>
      <c r="ER90" s="49" t="str">
        <f t="shared" si="168"/>
        <v/>
      </c>
      <c r="ES90" s="49" t="str">
        <f t="shared" si="168"/>
        <v/>
      </c>
      <c r="ET90" s="49" t="str">
        <f t="shared" si="177"/>
        <v/>
      </c>
      <c r="EU90" s="49" t="str">
        <f t="shared" si="177"/>
        <v/>
      </c>
      <c r="EV90" s="49" t="str">
        <f t="shared" si="177"/>
        <v/>
      </c>
      <c r="EW90" s="49" t="str">
        <f t="shared" si="177"/>
        <v/>
      </c>
      <c r="EX90" s="49" t="str">
        <f t="shared" si="177"/>
        <v/>
      </c>
      <c r="EY90" s="49" t="str">
        <f t="shared" si="177"/>
        <v/>
      </c>
      <c r="EZ90" s="49" t="str">
        <f t="shared" si="177"/>
        <v/>
      </c>
      <c r="FA90" s="49" t="str">
        <f t="shared" si="177"/>
        <v/>
      </c>
      <c r="FB90" s="49" t="str">
        <f t="shared" si="177"/>
        <v/>
      </c>
      <c r="FC90" s="49" t="str">
        <f t="shared" si="177"/>
        <v/>
      </c>
      <c r="FD90" s="49" t="str">
        <f t="shared" si="177"/>
        <v/>
      </c>
      <c r="FE90" s="49" t="str">
        <f t="shared" si="177"/>
        <v/>
      </c>
      <c r="FF90" s="49" t="str">
        <f t="shared" si="177"/>
        <v/>
      </c>
      <c r="FG90" s="49" t="str">
        <f t="shared" si="177"/>
        <v/>
      </c>
      <c r="FH90" s="49" t="str">
        <f t="shared" si="177"/>
        <v/>
      </c>
      <c r="FI90" s="49" t="str">
        <f t="shared" si="177"/>
        <v/>
      </c>
      <c r="FJ90" s="49" t="str">
        <f t="shared" si="207"/>
        <v/>
      </c>
      <c r="FK90" s="49" t="str">
        <f t="shared" si="207"/>
        <v/>
      </c>
      <c r="FL90" s="49" t="str">
        <f t="shared" si="207"/>
        <v/>
      </c>
      <c r="FM90" s="49" t="str">
        <f t="shared" si="207"/>
        <v/>
      </c>
      <c r="FN90" s="49" t="str">
        <f t="shared" si="207"/>
        <v/>
      </c>
      <c r="FO90" s="49" t="str">
        <f t="shared" si="207"/>
        <v/>
      </c>
      <c r="FP90" s="49" t="str">
        <f t="shared" si="202"/>
        <v/>
      </c>
      <c r="FQ90" s="49" t="str">
        <f t="shared" si="202"/>
        <v/>
      </c>
      <c r="FR90" s="49" t="str">
        <f t="shared" si="202"/>
        <v/>
      </c>
      <c r="FS90" s="49" t="str">
        <f t="shared" si="202"/>
        <v/>
      </c>
      <c r="FT90" s="49" t="str">
        <f t="shared" si="202"/>
        <v/>
      </c>
      <c r="FU90" s="49" t="str">
        <f t="shared" si="178"/>
        <v/>
      </c>
      <c r="FV90" s="49" t="str">
        <f t="shared" si="152"/>
        <v/>
      </c>
      <c r="FW90" s="49" t="str">
        <f t="shared" si="152"/>
        <v/>
      </c>
      <c r="FX90" s="49" t="str">
        <f t="shared" si="152"/>
        <v/>
      </c>
      <c r="FY90" s="49" t="str">
        <f t="shared" si="152"/>
        <v/>
      </c>
      <c r="FZ90" s="49" t="str">
        <f t="shared" si="152"/>
        <v/>
      </c>
      <c r="GA90" s="49" t="str">
        <f t="shared" si="152"/>
        <v/>
      </c>
      <c r="GB90" s="49" t="str">
        <f t="shared" si="152"/>
        <v/>
      </c>
      <c r="GC90" s="49" t="str">
        <f t="shared" si="152"/>
        <v/>
      </c>
      <c r="GD90" s="49" t="str">
        <f t="shared" si="152"/>
        <v/>
      </c>
      <c r="GE90" s="49" t="str">
        <f t="shared" si="152"/>
        <v/>
      </c>
      <c r="GF90" s="49" t="str">
        <f t="shared" si="152"/>
        <v/>
      </c>
      <c r="GG90" s="49" t="str">
        <f t="shared" si="152"/>
        <v/>
      </c>
      <c r="GH90" s="49" t="str">
        <f t="shared" si="152"/>
        <v/>
      </c>
      <c r="GI90" s="49" t="str">
        <f t="shared" si="152"/>
        <v/>
      </c>
      <c r="GJ90" s="49" t="str">
        <f t="shared" si="152"/>
        <v/>
      </c>
      <c r="GK90" s="49" t="str">
        <f t="shared" si="152"/>
        <v/>
      </c>
      <c r="GL90" s="49" t="str">
        <f t="shared" si="190"/>
        <v/>
      </c>
      <c r="GM90" s="49" t="str">
        <f t="shared" si="190"/>
        <v/>
      </c>
      <c r="GN90" s="49" t="str">
        <f t="shared" si="182"/>
        <v/>
      </c>
      <c r="GO90" s="49" t="str">
        <f t="shared" si="182"/>
        <v/>
      </c>
      <c r="GP90" s="49" t="str">
        <f t="shared" si="182"/>
        <v/>
      </c>
      <c r="GQ90" s="49" t="str">
        <f t="shared" si="182"/>
        <v/>
      </c>
      <c r="GR90" s="49" t="str">
        <f t="shared" si="182"/>
        <v/>
      </c>
      <c r="GS90" s="49" t="str">
        <f t="shared" si="182"/>
        <v/>
      </c>
      <c r="GT90" s="49" t="str">
        <f t="shared" si="182"/>
        <v/>
      </c>
      <c r="GU90" s="49" t="str">
        <f t="shared" si="182"/>
        <v/>
      </c>
      <c r="GV90" s="49" t="str">
        <f t="shared" si="182"/>
        <v/>
      </c>
      <c r="GW90" s="49" t="str">
        <f t="shared" si="182"/>
        <v/>
      </c>
      <c r="GX90" s="49" t="str">
        <f t="shared" si="182"/>
        <v/>
      </c>
      <c r="GY90" s="49" t="str">
        <f t="shared" si="182"/>
        <v/>
      </c>
      <c r="GZ90" s="49" t="str">
        <f t="shared" si="182"/>
        <v/>
      </c>
      <c r="HA90" s="49" t="str">
        <f t="shared" si="182"/>
        <v/>
      </c>
      <c r="HB90" s="49" t="str">
        <f t="shared" si="182"/>
        <v/>
      </c>
      <c r="HC90" s="49" t="str">
        <f t="shared" si="182"/>
        <v/>
      </c>
      <c r="HD90" s="49" t="str">
        <f t="shared" si="183"/>
        <v/>
      </c>
      <c r="HE90" s="49" t="str">
        <f t="shared" si="183"/>
        <v/>
      </c>
      <c r="HF90" s="49" t="str">
        <f t="shared" si="183"/>
        <v/>
      </c>
      <c r="HG90" s="49" t="str">
        <f t="shared" si="183"/>
        <v/>
      </c>
      <c r="HH90" s="49" t="str">
        <f t="shared" si="183"/>
        <v/>
      </c>
      <c r="HI90" s="49" t="str">
        <f t="shared" si="141"/>
        <v/>
      </c>
      <c r="HJ90" s="49" t="str">
        <f t="shared" si="141"/>
        <v/>
      </c>
      <c r="HK90" s="49" t="str">
        <f t="shared" si="141"/>
        <v/>
      </c>
      <c r="HL90" s="49" t="str">
        <f t="shared" si="141"/>
        <v/>
      </c>
      <c r="HM90" s="49" t="str">
        <f t="shared" si="111"/>
        <v/>
      </c>
      <c r="HN90" s="49" t="str">
        <f t="shared" si="111"/>
        <v/>
      </c>
      <c r="HO90" s="49" t="str">
        <f t="shared" si="111"/>
        <v/>
      </c>
      <c r="HP90" s="49" t="str">
        <f t="shared" si="77"/>
        <v/>
      </c>
      <c r="HQ90" s="49" t="str">
        <f t="shared" si="77"/>
        <v/>
      </c>
      <c r="HR90" s="49" t="str">
        <f t="shared" si="77"/>
        <v/>
      </c>
      <c r="HS90" s="49" t="str">
        <f t="shared" si="77"/>
        <v/>
      </c>
      <c r="HT90" s="49" t="str">
        <f t="shared" si="77"/>
        <v/>
      </c>
      <c r="HU90" s="49" t="str">
        <f t="shared" si="77"/>
        <v/>
      </c>
      <c r="HV90" s="49" t="str">
        <f t="shared" si="142"/>
        <v/>
      </c>
      <c r="HW90" s="169" t="e">
        <f t="shared" si="181"/>
        <v>#N/A</v>
      </c>
      <c r="HX90" s="169" t="e">
        <f t="shared" si="181"/>
        <v>#N/A</v>
      </c>
      <c r="HY90" s="169" t="e">
        <f t="shared" si="181"/>
        <v>#N/A</v>
      </c>
      <c r="HZ90" s="169" t="e">
        <f t="shared" si="181"/>
        <v>#N/A</v>
      </c>
      <c r="IA90" s="169" t="e">
        <f t="shared" si="180"/>
        <v>#N/A</v>
      </c>
      <c r="IB90" s="169" t="e">
        <f t="shared" si="180"/>
        <v>#N/A</v>
      </c>
      <c r="IC90" s="169" t="e">
        <f t="shared" si="180"/>
        <v>#N/A</v>
      </c>
      <c r="ID90" s="169" t="e">
        <f t="shared" si="180"/>
        <v>#N/A</v>
      </c>
      <c r="IE90" s="169" t="e">
        <f t="shared" si="180"/>
        <v>#N/A</v>
      </c>
      <c r="IF90" s="169" t="e">
        <f t="shared" si="180"/>
        <v>#N/A</v>
      </c>
      <c r="IG90" s="169" t="e">
        <f t="shared" si="180"/>
        <v>#N/A</v>
      </c>
      <c r="IH90" s="169" t="e">
        <f t="shared" si="180"/>
        <v>#N/A</v>
      </c>
      <c r="II90" s="169" t="e">
        <f t="shared" si="180"/>
        <v>#N/A</v>
      </c>
      <c r="IJ90" s="169" t="e">
        <f t="shared" si="180"/>
        <v>#N/A</v>
      </c>
      <c r="IK90" s="169" t="e">
        <f t="shared" si="180"/>
        <v>#N/A</v>
      </c>
      <c r="IL90" s="169" t="e">
        <f t="shared" si="180"/>
        <v>#N/A</v>
      </c>
      <c r="IM90" s="169" t="e">
        <f t="shared" si="180"/>
        <v>#N/A</v>
      </c>
      <c r="IN90" s="169" t="e">
        <f t="shared" si="180"/>
        <v>#N/A</v>
      </c>
      <c r="IO90" s="169" t="e">
        <f t="shared" si="180"/>
        <v>#N/A</v>
      </c>
      <c r="IP90" s="169" t="e">
        <f t="shared" si="184"/>
        <v>#N/A</v>
      </c>
      <c r="IQ90" s="169" t="e">
        <f t="shared" si="184"/>
        <v>#N/A</v>
      </c>
      <c r="IR90" s="169" t="e">
        <f t="shared" si="184"/>
        <v>#N/A</v>
      </c>
      <c r="IS90" s="169" t="e">
        <f t="shared" si="184"/>
        <v>#N/A</v>
      </c>
      <c r="IT90" s="169" t="e">
        <f t="shared" si="184"/>
        <v>#N/A</v>
      </c>
      <c r="IU90" s="169" t="e">
        <f t="shared" si="184"/>
        <v>#N/A</v>
      </c>
      <c r="IV90" s="169" t="e">
        <f t="shared" si="184"/>
        <v>#N/A</v>
      </c>
      <c r="IW90" s="169" t="e">
        <f t="shared" si="184"/>
        <v>#N/A</v>
      </c>
      <c r="IX90" s="169" t="e">
        <f t="shared" si="184"/>
        <v>#N/A</v>
      </c>
      <c r="IY90" s="169" t="e">
        <f t="shared" si="184"/>
        <v>#N/A</v>
      </c>
      <c r="IZ90" s="169" t="e">
        <f t="shared" si="184"/>
        <v>#N/A</v>
      </c>
      <c r="JA90" s="169" t="e">
        <f t="shared" si="184"/>
        <v>#N/A</v>
      </c>
      <c r="JB90" s="169" t="e">
        <f t="shared" si="184"/>
        <v>#N/A</v>
      </c>
      <c r="JC90" s="169" t="e">
        <f t="shared" si="184"/>
        <v>#N/A</v>
      </c>
      <c r="JD90" s="169" t="e">
        <f t="shared" si="184"/>
        <v>#N/A</v>
      </c>
      <c r="JE90" s="169" t="e">
        <f t="shared" si="191"/>
        <v>#N/A</v>
      </c>
      <c r="JF90" s="169" t="e">
        <f t="shared" si="191"/>
        <v>#N/A</v>
      </c>
      <c r="JG90" s="169" t="e">
        <f t="shared" si="191"/>
        <v>#N/A</v>
      </c>
      <c r="JH90" s="169" t="e">
        <f t="shared" si="191"/>
        <v>#N/A</v>
      </c>
      <c r="JI90" s="169" t="e">
        <f t="shared" si="191"/>
        <v>#N/A</v>
      </c>
      <c r="JJ90" s="169" t="e">
        <f t="shared" si="191"/>
        <v>#N/A</v>
      </c>
      <c r="JK90" s="169" t="e">
        <f t="shared" si="191"/>
        <v>#N/A</v>
      </c>
      <c r="JL90" s="169" t="e">
        <f t="shared" si="191"/>
        <v>#N/A</v>
      </c>
      <c r="JM90" s="169" t="e">
        <f t="shared" si="191"/>
        <v>#N/A</v>
      </c>
      <c r="JN90" s="169" t="e">
        <f t="shared" si="191"/>
        <v>#N/A</v>
      </c>
      <c r="JO90" s="169" t="e">
        <f t="shared" si="191"/>
        <v>#N/A</v>
      </c>
      <c r="JP90" s="169" t="e">
        <f t="shared" si="191"/>
        <v>#N/A</v>
      </c>
      <c r="JQ90" s="169" t="e">
        <f t="shared" si="191"/>
        <v>#N/A</v>
      </c>
      <c r="JR90" s="169" t="e">
        <f t="shared" si="191"/>
        <v>#N/A</v>
      </c>
      <c r="JS90" s="169" t="e">
        <f t="shared" si="191"/>
        <v>#N/A</v>
      </c>
      <c r="JT90" s="169" t="e">
        <f t="shared" si="185"/>
        <v>#N/A</v>
      </c>
      <c r="JU90" s="169" t="e">
        <f t="shared" si="185"/>
        <v>#N/A</v>
      </c>
      <c r="JV90" s="169" t="e">
        <f t="shared" si="185"/>
        <v>#N/A</v>
      </c>
      <c r="JW90" s="169" t="e">
        <f t="shared" si="185"/>
        <v>#N/A</v>
      </c>
      <c r="JX90" s="169" t="e">
        <f t="shared" si="185"/>
        <v>#N/A</v>
      </c>
      <c r="JY90" s="169" t="e">
        <f t="shared" si="185"/>
        <v>#N/A</v>
      </c>
      <c r="JZ90" s="169" t="e">
        <f t="shared" si="185"/>
        <v>#N/A</v>
      </c>
      <c r="KA90" s="169" t="e">
        <f t="shared" si="185"/>
        <v>#N/A</v>
      </c>
      <c r="KB90" s="169" t="e">
        <f t="shared" si="185"/>
        <v>#N/A</v>
      </c>
      <c r="KC90" s="169" t="e">
        <f t="shared" si="185"/>
        <v>#N/A</v>
      </c>
      <c r="KD90" s="169" t="e">
        <f t="shared" si="185"/>
        <v>#N/A</v>
      </c>
      <c r="KE90" s="169" t="e">
        <f t="shared" si="185"/>
        <v>#N/A</v>
      </c>
      <c r="KF90" s="169" t="e">
        <f t="shared" si="185"/>
        <v>#N/A</v>
      </c>
      <c r="KG90" s="169" t="e">
        <f t="shared" si="185"/>
        <v>#N/A</v>
      </c>
      <c r="KH90" s="169" t="e">
        <f t="shared" si="185"/>
        <v>#N/A</v>
      </c>
      <c r="KI90" s="169" t="e">
        <f t="shared" si="185"/>
        <v>#N/A</v>
      </c>
      <c r="KJ90" s="169" t="e">
        <f t="shared" si="192"/>
        <v>#N/A</v>
      </c>
      <c r="KK90" s="169" t="e">
        <f t="shared" si="192"/>
        <v>#N/A</v>
      </c>
      <c r="KL90" s="169" t="e">
        <f t="shared" si="192"/>
        <v>#N/A</v>
      </c>
      <c r="KM90" s="169" t="e">
        <f t="shared" si="192"/>
        <v>#N/A</v>
      </c>
      <c r="KN90" s="169" t="e">
        <f t="shared" si="192"/>
        <v>#N/A</v>
      </c>
      <c r="KO90" s="169" t="e">
        <f t="shared" si="192"/>
        <v>#N/A</v>
      </c>
      <c r="KP90" s="169" t="e">
        <f t="shared" si="192"/>
        <v>#N/A</v>
      </c>
      <c r="KQ90" s="169" t="e">
        <f t="shared" si="192"/>
        <v>#N/A</v>
      </c>
      <c r="KR90" s="169" t="e">
        <f t="shared" si="192"/>
        <v>#N/A</v>
      </c>
      <c r="KS90" s="169" t="e">
        <f t="shared" si="192"/>
        <v>#N/A</v>
      </c>
      <c r="KT90" s="169" t="e">
        <f t="shared" si="192"/>
        <v>#N/A</v>
      </c>
      <c r="KU90" s="169" t="e">
        <f t="shared" si="192"/>
        <v>#N/A</v>
      </c>
      <c r="KV90" s="169" t="e">
        <f t="shared" si="192"/>
        <v>#N/A</v>
      </c>
      <c r="KW90" s="169" t="e">
        <f t="shared" si="192"/>
        <v>#N/A</v>
      </c>
      <c r="KX90" s="169" t="e">
        <f t="shared" si="192"/>
        <v>#N/A</v>
      </c>
      <c r="KY90" s="169" t="e">
        <f t="shared" si="192"/>
        <v>#N/A</v>
      </c>
      <c r="KZ90" s="169" t="e">
        <f t="shared" si="186"/>
        <v>#N/A</v>
      </c>
      <c r="LA90" s="169" t="e">
        <f t="shared" si="186"/>
        <v>#N/A</v>
      </c>
      <c r="LB90" s="169" t="e">
        <f t="shared" si="186"/>
        <v>#N/A</v>
      </c>
      <c r="LC90" s="169" t="e">
        <f t="shared" si="186"/>
        <v>#N/A</v>
      </c>
      <c r="LD90" s="169" t="e">
        <f t="shared" si="186"/>
        <v>#N/A</v>
      </c>
      <c r="LE90" s="169" t="e">
        <f t="shared" si="186"/>
        <v>#N/A</v>
      </c>
      <c r="LF90" s="169" t="e">
        <f t="shared" si="186"/>
        <v>#N/A</v>
      </c>
      <c r="LG90" s="169" t="e">
        <f t="shared" si="186"/>
        <v>#N/A</v>
      </c>
      <c r="LH90" s="169" t="e">
        <f t="shared" si="186"/>
        <v>#N/A</v>
      </c>
      <c r="LI90" s="169" t="e">
        <f t="shared" si="186"/>
        <v>#N/A</v>
      </c>
      <c r="LJ90" s="169" t="e">
        <f t="shared" si="186"/>
        <v>#N/A</v>
      </c>
      <c r="LK90" s="169" t="e">
        <f t="shared" si="186"/>
        <v>#N/A</v>
      </c>
      <c r="LL90" s="169" t="e">
        <f t="shared" si="186"/>
        <v>#N/A</v>
      </c>
      <c r="LM90" s="169" t="e">
        <f t="shared" si="186"/>
        <v>#N/A</v>
      </c>
      <c r="LN90" s="169" t="e">
        <f t="shared" si="186"/>
        <v>#N/A</v>
      </c>
      <c r="LO90" s="169" t="e">
        <f t="shared" si="193"/>
        <v>#N/A</v>
      </c>
      <c r="LP90" s="169" t="e">
        <f t="shared" si="193"/>
        <v>#N/A</v>
      </c>
      <c r="LQ90" s="169" t="e">
        <f t="shared" si="194"/>
        <v>#N/A</v>
      </c>
      <c r="LR90" s="169" t="e">
        <f t="shared" si="194"/>
        <v>#N/A</v>
      </c>
      <c r="LS90" s="169" t="e">
        <f t="shared" si="194"/>
        <v>#N/A</v>
      </c>
      <c r="LT90" s="169" t="e">
        <f t="shared" si="194"/>
        <v>#N/A</v>
      </c>
      <c r="LU90" s="169" t="e">
        <f t="shared" si="194"/>
        <v>#N/A</v>
      </c>
      <c r="LV90" s="169" t="e">
        <f t="shared" si="194"/>
        <v>#N/A</v>
      </c>
      <c r="LW90" s="169" t="e">
        <f t="shared" si="194"/>
        <v>#N/A</v>
      </c>
      <c r="LX90" s="169" t="e">
        <f t="shared" si="194"/>
        <v>#N/A</v>
      </c>
      <c r="LY90" s="169" t="e">
        <f t="shared" si="194"/>
        <v>#N/A</v>
      </c>
      <c r="LZ90" s="169" t="e">
        <f t="shared" si="194"/>
        <v>#N/A</v>
      </c>
      <c r="MA90" s="169" t="e">
        <f t="shared" si="194"/>
        <v>#N/A</v>
      </c>
      <c r="MB90" s="169" t="e">
        <f t="shared" si="194"/>
        <v>#N/A</v>
      </c>
      <c r="MC90" s="169" t="e">
        <f t="shared" si="194"/>
        <v>#N/A</v>
      </c>
      <c r="MD90" s="169" t="e">
        <f t="shared" si="194"/>
        <v>#N/A</v>
      </c>
      <c r="ME90" s="169" t="e">
        <f t="shared" si="194"/>
        <v>#N/A</v>
      </c>
      <c r="MF90" s="169" t="e">
        <f t="shared" si="187"/>
        <v>#N/A</v>
      </c>
      <c r="MG90" s="169" t="e">
        <f t="shared" si="187"/>
        <v>#N/A</v>
      </c>
      <c r="MH90" s="169" t="e">
        <f t="shared" si="187"/>
        <v>#N/A</v>
      </c>
      <c r="MI90" s="169" t="e">
        <f t="shared" si="187"/>
        <v>#N/A</v>
      </c>
      <c r="MJ90" s="169" t="e">
        <f t="shared" si="187"/>
        <v>#N/A</v>
      </c>
      <c r="MK90" s="169" t="e">
        <f t="shared" si="187"/>
        <v>#N/A</v>
      </c>
      <c r="ML90" s="169" t="e">
        <f t="shared" si="187"/>
        <v>#N/A</v>
      </c>
      <c r="MM90" s="169" t="e">
        <f t="shared" si="187"/>
        <v>#N/A</v>
      </c>
      <c r="MN90" s="169" t="e">
        <f t="shared" si="187"/>
        <v>#N/A</v>
      </c>
      <c r="MO90" s="169" t="e">
        <f t="shared" si="187"/>
        <v>#N/A</v>
      </c>
      <c r="MP90" s="169" t="e">
        <f t="shared" si="187"/>
        <v>#N/A</v>
      </c>
      <c r="MQ90" s="169" t="e">
        <f t="shared" si="187"/>
        <v>#N/A</v>
      </c>
      <c r="MR90" s="169" t="e">
        <f t="shared" si="187"/>
        <v>#N/A</v>
      </c>
      <c r="MS90" s="169" t="e">
        <f t="shared" si="187"/>
        <v>#N/A</v>
      </c>
      <c r="MT90" s="169" t="e">
        <f t="shared" si="187"/>
        <v>#N/A</v>
      </c>
      <c r="MU90" s="169" t="e">
        <f t="shared" si="187"/>
        <v>#N/A</v>
      </c>
      <c r="MV90" s="169" t="e">
        <f t="shared" si="195"/>
        <v>#N/A</v>
      </c>
      <c r="MW90" s="169" t="e">
        <f t="shared" si="195"/>
        <v>#N/A</v>
      </c>
      <c r="MX90" s="169" t="e">
        <f t="shared" si="195"/>
        <v>#N/A</v>
      </c>
      <c r="MY90" s="169" t="e">
        <f t="shared" si="195"/>
        <v>#N/A</v>
      </c>
      <c r="MZ90" s="169" t="e">
        <f t="shared" si="195"/>
        <v>#N/A</v>
      </c>
      <c r="NA90" s="169" t="e">
        <f t="shared" si="195"/>
        <v>#N/A</v>
      </c>
      <c r="NB90" s="169" t="e">
        <f t="shared" si="195"/>
        <v>#N/A</v>
      </c>
      <c r="NC90" s="169" t="e">
        <f t="shared" si="195"/>
        <v>#N/A</v>
      </c>
      <c r="ND90" s="169" t="e">
        <f t="shared" si="195"/>
        <v>#N/A</v>
      </c>
      <c r="NE90" s="169" t="e">
        <f t="shared" si="195"/>
        <v>#N/A</v>
      </c>
      <c r="NF90" s="169" t="e">
        <f t="shared" si="195"/>
        <v>#N/A</v>
      </c>
      <c r="NG90" s="169" t="e">
        <f t="shared" si="195"/>
        <v>#N/A</v>
      </c>
      <c r="NH90" s="169" t="e">
        <f t="shared" si="195"/>
        <v>#N/A</v>
      </c>
      <c r="NI90" s="169" t="e">
        <f t="shared" si="195"/>
        <v>#N/A</v>
      </c>
      <c r="NJ90" s="169" t="e">
        <f t="shared" si="195"/>
        <v>#N/A</v>
      </c>
      <c r="NK90" s="169" t="e">
        <f t="shared" si="195"/>
        <v>#N/A</v>
      </c>
      <c r="NL90" s="169" t="e">
        <f t="shared" si="188"/>
        <v>#N/A</v>
      </c>
      <c r="NM90" s="169" t="e">
        <f t="shared" si="188"/>
        <v>#N/A</v>
      </c>
      <c r="NN90" s="169" t="e">
        <f t="shared" si="188"/>
        <v>#N/A</v>
      </c>
      <c r="NO90" s="169" t="e">
        <f t="shared" si="188"/>
        <v>#N/A</v>
      </c>
      <c r="NP90" s="169" t="e">
        <f t="shared" si="188"/>
        <v>#N/A</v>
      </c>
      <c r="NQ90" s="169" t="e">
        <f t="shared" si="188"/>
        <v>#N/A</v>
      </c>
      <c r="NR90" s="169" t="e">
        <f t="shared" si="188"/>
        <v>#N/A</v>
      </c>
      <c r="NS90" s="169" t="e">
        <f t="shared" si="188"/>
        <v>#N/A</v>
      </c>
      <c r="NT90" s="169" t="e">
        <f t="shared" si="188"/>
        <v>#N/A</v>
      </c>
      <c r="NU90" s="169" t="e">
        <f t="shared" si="188"/>
        <v>#N/A</v>
      </c>
      <c r="NV90" s="169" t="e">
        <f t="shared" si="188"/>
        <v>#N/A</v>
      </c>
      <c r="NW90" s="169" t="e">
        <f t="shared" si="188"/>
        <v>#N/A</v>
      </c>
      <c r="NX90" s="169" t="e">
        <f t="shared" si="188"/>
        <v>#N/A</v>
      </c>
      <c r="NY90" s="169" t="e">
        <f t="shared" si="188"/>
        <v>#N/A</v>
      </c>
      <c r="NZ90" s="169" t="e">
        <f t="shared" si="188"/>
        <v>#N/A</v>
      </c>
      <c r="OA90" s="169" t="e">
        <f t="shared" si="196"/>
        <v>#N/A</v>
      </c>
      <c r="OB90" s="169" t="e">
        <f t="shared" si="196"/>
        <v>#N/A</v>
      </c>
      <c r="OC90" s="169" t="e">
        <f t="shared" si="197"/>
        <v>#N/A</v>
      </c>
      <c r="OD90" s="169" t="e">
        <f t="shared" si="197"/>
        <v>#N/A</v>
      </c>
      <c r="OE90" s="169" t="e">
        <f t="shared" si="197"/>
        <v>#N/A</v>
      </c>
      <c r="OF90" s="169" t="e">
        <f t="shared" si="197"/>
        <v>#N/A</v>
      </c>
      <c r="OG90" s="169" t="e">
        <f t="shared" si="197"/>
        <v>#N/A</v>
      </c>
      <c r="OH90" s="169" t="e">
        <f t="shared" si="197"/>
        <v>#N/A</v>
      </c>
      <c r="OI90" s="169" t="e">
        <f t="shared" si="197"/>
        <v>#N/A</v>
      </c>
      <c r="OJ90" s="169" t="e">
        <f t="shared" si="197"/>
        <v>#N/A</v>
      </c>
      <c r="OK90" s="169" t="e">
        <f t="shared" si="197"/>
        <v>#N/A</v>
      </c>
      <c r="OL90" s="169" t="e">
        <f t="shared" si="197"/>
        <v>#N/A</v>
      </c>
      <c r="OM90" s="169" t="e">
        <f t="shared" si="197"/>
        <v>#N/A</v>
      </c>
      <c r="ON90" s="169" t="e">
        <f t="shared" si="197"/>
        <v>#N/A</v>
      </c>
      <c r="OO90" s="169" t="e">
        <f t="shared" si="197"/>
        <v>#N/A</v>
      </c>
      <c r="OP90" s="169" t="e">
        <f t="shared" si="197"/>
        <v>#N/A</v>
      </c>
      <c r="OQ90" s="169" t="e">
        <f t="shared" si="197"/>
        <v>#N/A</v>
      </c>
      <c r="OR90" s="169" t="e">
        <f t="shared" si="189"/>
        <v>#N/A</v>
      </c>
      <c r="OS90" s="169" t="e">
        <f t="shared" si="189"/>
        <v>#N/A</v>
      </c>
      <c r="OT90" s="169" t="e">
        <f t="shared" si="189"/>
        <v>#N/A</v>
      </c>
      <c r="OU90" s="169" t="e">
        <f t="shared" si="189"/>
        <v>#N/A</v>
      </c>
      <c r="OV90" s="169" t="e">
        <f t="shared" si="189"/>
        <v>#N/A</v>
      </c>
      <c r="OW90" s="169" t="e">
        <f t="shared" si="189"/>
        <v>#N/A</v>
      </c>
      <c r="OX90" s="169" t="e">
        <f t="shared" si="189"/>
        <v>#N/A</v>
      </c>
      <c r="OY90" s="169" t="e">
        <f t="shared" si="189"/>
        <v>#N/A</v>
      </c>
      <c r="OZ90" s="169" t="e">
        <f t="shared" si="189"/>
        <v>#N/A</v>
      </c>
      <c r="PA90" s="169" t="e">
        <f t="shared" si="189"/>
        <v>#N/A</v>
      </c>
      <c r="PB90" s="169" t="e">
        <f t="shared" si="189"/>
        <v>#N/A</v>
      </c>
      <c r="PC90" s="169" t="e">
        <f t="shared" si="189"/>
        <v>#N/A</v>
      </c>
      <c r="PD90" s="169" t="e">
        <f t="shared" si="189"/>
        <v>#N/A</v>
      </c>
      <c r="PE90" s="169" t="e">
        <f t="shared" si="189"/>
        <v>#N/A</v>
      </c>
      <c r="PF90" s="169" t="e">
        <f t="shared" si="189"/>
        <v>#N/A</v>
      </c>
      <c r="PG90" s="169" t="e">
        <f t="shared" si="189"/>
        <v>#N/A</v>
      </c>
      <c r="PH90" s="169" t="e">
        <f t="shared" si="198"/>
        <v>#N/A</v>
      </c>
      <c r="PI90" s="169" t="e">
        <f t="shared" si="198"/>
        <v>#N/A</v>
      </c>
      <c r="PJ90" s="169" t="e">
        <f t="shared" si="198"/>
        <v>#N/A</v>
      </c>
      <c r="PK90" s="169" t="e">
        <f t="shared" si="198"/>
        <v>#N/A</v>
      </c>
      <c r="PL90" s="169" t="e">
        <f t="shared" si="198"/>
        <v>#N/A</v>
      </c>
      <c r="PM90" s="169" t="e">
        <f t="shared" si="198"/>
        <v>#N/A</v>
      </c>
      <c r="PN90" s="169" t="e">
        <f t="shared" si="198"/>
        <v>#N/A</v>
      </c>
      <c r="PO90" s="169" t="e">
        <f t="shared" si="198"/>
        <v>#N/A</v>
      </c>
    </row>
    <row r="91" spans="1:431" hidden="1" x14ac:dyDescent="0.75">
      <c r="A91" s="390"/>
      <c r="B91" s="396" t="str">
        <f>IF($R91="","",ROUND(_xlfn.NORM.INV(ABS(VLOOKUP($T$1,VLookups!$A$43:$B$44,2,FALSE)-B$2),$N91,$R91),0))</f>
        <v/>
      </c>
      <c r="C91" s="403" t="str">
        <f t="shared" si="161"/>
        <v/>
      </c>
      <c r="D91" s="404" t="str">
        <f t="shared" si="162"/>
        <v/>
      </c>
      <c r="E91" s="109"/>
      <c r="F91" s="117"/>
      <c r="G91" s="122" t="str">
        <f t="shared" si="163"/>
        <v/>
      </c>
      <c r="H91" s="95"/>
      <c r="I91" s="122" t="str">
        <f t="shared" si="164"/>
        <v/>
      </c>
      <c r="J91" s="117"/>
      <c r="K91" s="110"/>
      <c r="L91" s="124" t="str">
        <f t="shared" si="149"/>
        <v/>
      </c>
      <c r="M91" s="124" t="str">
        <f t="shared" si="150"/>
        <v/>
      </c>
      <c r="N91" s="73" t="str">
        <f t="shared" si="165"/>
        <v/>
      </c>
      <c r="O91" s="23"/>
      <c r="P91" s="57"/>
      <c r="Q91" s="280"/>
      <c r="R91" s="74" t="str">
        <f>IF(AND(G91&gt;0,H91&gt;0,I91&gt;0),IF(ISBLANK(Q91),IF(ISBLANK(O91),"",(I91-G91)*VLOOKUP(O91,VLookups!$A$4:$B$13,2,FALSE)),Q91),"")</f>
        <v/>
      </c>
      <c r="S91" s="75" t="str">
        <f t="shared" si="151"/>
        <v/>
      </c>
      <c r="T91" s="95"/>
      <c r="U91" s="270" t="str">
        <f>IF(AND(T91&gt;0,H91&gt;0,NOT(R91="")),ABS(VLOOKUP($T$1,VLookups!$A$43:$B$44,2,FALSE)-_xlfn.NORM.DIST(T91,N91,R91,TRUE)),"")</f>
        <v/>
      </c>
      <c r="V91" s="94" t="str">
        <f>IF(AND($G91&gt;0,$H91&gt;0,$I91&gt;0,NOT(ISBLANK($O91))),_xlfn.NORM.INV(ABS(VLOOKUP($T$1,VLookups!$A$43:$B$44,2,FALSE)-V$3),$N91,$R91),"")</f>
        <v/>
      </c>
      <c r="W91" s="93" t="str">
        <f>IF(AND($G91&gt;0,$H91&gt;0,$I91&gt;0,NOT(ISBLANK($O91))),_xlfn.NORM.INV(ABS(VLOOKUP($T$1,VLookups!$A$43:$B$44,2,FALSE)-W$3),$N91,$R91),"")</f>
        <v/>
      </c>
      <c r="X91" s="94" t="str">
        <f>IF(AND($G91&gt;0,$H91&gt;0,$I91&gt;0,NOT(ISBLANK($O91))),_xlfn.NORM.INV(ABS(VLOOKUP($T$1,VLookups!$A$43:$B$44,2,FALSE)-X$3),$N91,$R91),"")</f>
        <v/>
      </c>
      <c r="Y91" s="93" t="str">
        <f>IF(AND($G91&gt;0,$H91&gt;0,$I91&gt;0,NOT(ISBLANK($O91))),_xlfn.NORM.INV(ABS(VLOOKUP($T$1,VLookups!$A$43:$B$44,2,FALSE)-Y$3),$N91,$R91),"")</f>
        <v/>
      </c>
      <c r="Z91" s="94" t="str">
        <f>IF(AND($G91&gt;0,$H91&gt;0,$I91&gt;0,NOT(ISBLANK($O91))),_xlfn.NORM.INV(ABS(VLOOKUP($T$1,VLookups!$A$43:$B$44,2,FALSE)-Z$3),$N91,$R91),"")</f>
        <v/>
      </c>
      <c r="AA91" s="93" t="str">
        <f>IF(AND($G91&gt;0,$H91&gt;0,$I91&gt;0,NOT(ISBLANK($O91))),_xlfn.NORM.INV(ABS(VLOOKUP($T$1,VLookups!$A$43:$B$44,2,FALSE)-AA$3),$N91,$R91),"")</f>
        <v/>
      </c>
      <c r="AB91" s="5"/>
      <c r="AC91" s="168" t="str">
        <f t="shared" si="166"/>
        <v/>
      </c>
      <c r="AD91" s="49" t="str">
        <f t="shared" si="208"/>
        <v/>
      </c>
      <c r="AE91" s="49" t="str">
        <f t="shared" si="208"/>
        <v/>
      </c>
      <c r="AF91" s="49" t="str">
        <f t="shared" si="208"/>
        <v/>
      </c>
      <c r="AG91" s="49" t="str">
        <f t="shared" si="208"/>
        <v/>
      </c>
      <c r="AH91" s="49" t="str">
        <f t="shared" si="208"/>
        <v/>
      </c>
      <c r="AI91" s="49" t="str">
        <f t="shared" si="208"/>
        <v/>
      </c>
      <c r="AJ91" s="49" t="str">
        <f t="shared" si="208"/>
        <v/>
      </c>
      <c r="AK91" s="49" t="str">
        <f t="shared" si="208"/>
        <v/>
      </c>
      <c r="AL91" s="49" t="str">
        <f t="shared" si="208"/>
        <v/>
      </c>
      <c r="AM91" s="49" t="str">
        <f t="shared" si="208"/>
        <v/>
      </c>
      <c r="AN91" s="49" t="str">
        <f t="shared" si="208"/>
        <v/>
      </c>
      <c r="AO91" s="49" t="str">
        <f t="shared" si="208"/>
        <v/>
      </c>
      <c r="AP91" s="49" t="str">
        <f t="shared" si="208"/>
        <v/>
      </c>
      <c r="AQ91" s="49" t="str">
        <f t="shared" si="208"/>
        <v/>
      </c>
      <c r="AR91" s="49" t="str">
        <f t="shared" si="208"/>
        <v/>
      </c>
      <c r="AS91" s="49" t="str">
        <f t="shared" si="208"/>
        <v/>
      </c>
      <c r="AT91" s="49" t="str">
        <f t="shared" si="203"/>
        <v/>
      </c>
      <c r="AU91" s="49" t="str">
        <f t="shared" si="203"/>
        <v/>
      </c>
      <c r="AV91" s="49" t="str">
        <f t="shared" si="203"/>
        <v/>
      </c>
      <c r="AW91" s="49" t="str">
        <f t="shared" si="203"/>
        <v/>
      </c>
      <c r="AX91" s="49" t="str">
        <f t="shared" si="203"/>
        <v/>
      </c>
      <c r="AY91" s="49" t="str">
        <f t="shared" si="203"/>
        <v/>
      </c>
      <c r="AZ91" s="49" t="str">
        <f t="shared" si="203"/>
        <v/>
      </c>
      <c r="BA91" s="49" t="str">
        <f t="shared" si="203"/>
        <v/>
      </c>
      <c r="BB91" s="49" t="str">
        <f t="shared" si="203"/>
        <v/>
      </c>
      <c r="BC91" s="49" t="str">
        <f t="shared" si="203"/>
        <v/>
      </c>
      <c r="BD91" s="49" t="str">
        <f t="shared" si="203"/>
        <v/>
      </c>
      <c r="BE91" s="49" t="str">
        <f t="shared" si="203"/>
        <v/>
      </c>
      <c r="BF91" s="49" t="str">
        <f t="shared" si="203"/>
        <v/>
      </c>
      <c r="BG91" s="49" t="str">
        <f t="shared" si="203"/>
        <v/>
      </c>
      <c r="BH91" s="49" t="str">
        <f t="shared" si="203"/>
        <v/>
      </c>
      <c r="BI91" s="49" t="str">
        <f t="shared" si="204"/>
        <v/>
      </c>
      <c r="BJ91" s="49" t="str">
        <f t="shared" si="204"/>
        <v/>
      </c>
      <c r="BK91" s="49" t="str">
        <f t="shared" si="204"/>
        <v/>
      </c>
      <c r="BL91" s="49" t="str">
        <f t="shared" si="204"/>
        <v/>
      </c>
      <c r="BM91" s="49" t="str">
        <f t="shared" si="204"/>
        <v/>
      </c>
      <c r="BN91" s="49" t="str">
        <f t="shared" si="204"/>
        <v/>
      </c>
      <c r="BO91" s="49" t="str">
        <f t="shared" si="204"/>
        <v/>
      </c>
      <c r="BP91" s="49" t="str">
        <f t="shared" si="204"/>
        <v/>
      </c>
      <c r="BQ91" s="49" t="str">
        <f t="shared" si="204"/>
        <v/>
      </c>
      <c r="BR91" s="49" t="str">
        <f t="shared" si="204"/>
        <v/>
      </c>
      <c r="BS91" s="49" t="str">
        <f t="shared" si="204"/>
        <v/>
      </c>
      <c r="BT91" s="49" t="str">
        <f t="shared" si="204"/>
        <v/>
      </c>
      <c r="BU91" s="49" t="str">
        <f t="shared" si="204"/>
        <v/>
      </c>
      <c r="BV91" s="49" t="str">
        <f t="shared" si="204"/>
        <v/>
      </c>
      <c r="BW91" s="49" t="str">
        <f t="shared" si="204"/>
        <v/>
      </c>
      <c r="BX91" s="49" t="str">
        <f t="shared" si="204"/>
        <v/>
      </c>
      <c r="BY91" s="49" t="str">
        <f t="shared" si="199"/>
        <v/>
      </c>
      <c r="BZ91" s="49" t="str">
        <f t="shared" si="199"/>
        <v/>
      </c>
      <c r="CA91" s="49" t="str">
        <f t="shared" si="199"/>
        <v/>
      </c>
      <c r="CB91" s="49" t="str">
        <f t="shared" si="199"/>
        <v/>
      </c>
      <c r="CC91" s="49" t="str">
        <f t="shared" si="199"/>
        <v/>
      </c>
      <c r="CD91" s="49" t="str">
        <f t="shared" si="199"/>
        <v/>
      </c>
      <c r="CE91" s="49" t="str">
        <f t="shared" si="199"/>
        <v/>
      </c>
      <c r="CF91" s="49" t="str">
        <f t="shared" si="199"/>
        <v/>
      </c>
      <c r="CG91" s="49" t="str">
        <f t="shared" si="199"/>
        <v/>
      </c>
      <c r="CH91" s="49" t="str">
        <f t="shared" si="199"/>
        <v/>
      </c>
      <c r="CI91" s="49" t="str">
        <f t="shared" si="199"/>
        <v/>
      </c>
      <c r="CJ91" s="49" t="str">
        <f t="shared" si="199"/>
        <v/>
      </c>
      <c r="CK91" s="49" t="str">
        <f t="shared" si="199"/>
        <v/>
      </c>
      <c r="CL91" s="49" t="str">
        <f t="shared" si="199"/>
        <v/>
      </c>
      <c r="CM91" s="49" t="str">
        <f t="shared" si="199"/>
        <v/>
      </c>
      <c r="CN91" s="49" t="str">
        <f t="shared" si="205"/>
        <v/>
      </c>
      <c r="CO91" s="49" t="str">
        <f t="shared" si="205"/>
        <v/>
      </c>
      <c r="CP91" s="49" t="str">
        <f t="shared" si="205"/>
        <v/>
      </c>
      <c r="CQ91" s="49" t="str">
        <f t="shared" si="205"/>
        <v/>
      </c>
      <c r="CR91" s="49" t="str">
        <f t="shared" si="205"/>
        <v/>
      </c>
      <c r="CS91" s="49" t="str">
        <f t="shared" si="205"/>
        <v/>
      </c>
      <c r="CT91" s="49" t="str">
        <f t="shared" si="205"/>
        <v/>
      </c>
      <c r="CU91" s="49" t="str">
        <f t="shared" si="205"/>
        <v/>
      </c>
      <c r="CV91" s="49" t="str">
        <f t="shared" si="205"/>
        <v/>
      </c>
      <c r="CW91" s="49" t="str">
        <f t="shared" si="205"/>
        <v/>
      </c>
      <c r="CX91" s="49" t="str">
        <f t="shared" si="205"/>
        <v/>
      </c>
      <c r="CY91" s="49" t="str">
        <f t="shared" si="205"/>
        <v/>
      </c>
      <c r="CZ91" s="49" t="str">
        <f t="shared" si="205"/>
        <v/>
      </c>
      <c r="DA91" s="49" t="str">
        <f t="shared" si="205"/>
        <v/>
      </c>
      <c r="DB91" s="49" t="str">
        <f t="shared" si="205"/>
        <v/>
      </c>
      <c r="DC91" s="49" t="str">
        <f t="shared" si="205"/>
        <v/>
      </c>
      <c r="DD91" s="49" t="str">
        <f t="shared" si="200"/>
        <v/>
      </c>
      <c r="DE91" s="49" t="str">
        <f t="shared" si="200"/>
        <v/>
      </c>
      <c r="DF91" s="49" t="str">
        <f t="shared" si="200"/>
        <v/>
      </c>
      <c r="DG91" s="49" t="str">
        <f t="shared" si="200"/>
        <v/>
      </c>
      <c r="DH91" s="49" t="str">
        <f t="shared" si="200"/>
        <v/>
      </c>
      <c r="DI91" s="49" t="str">
        <f t="shared" si="200"/>
        <v/>
      </c>
      <c r="DJ91" s="49" t="str">
        <f t="shared" si="200"/>
        <v/>
      </c>
      <c r="DK91" s="49" t="str">
        <f t="shared" si="200"/>
        <v/>
      </c>
      <c r="DL91" s="49" t="str">
        <f t="shared" si="200"/>
        <v/>
      </c>
      <c r="DM91" s="49" t="str">
        <f t="shared" si="200"/>
        <v/>
      </c>
      <c r="DN91" s="49" t="str">
        <f t="shared" si="200"/>
        <v/>
      </c>
      <c r="DO91" s="49" t="str">
        <f t="shared" si="200"/>
        <v/>
      </c>
      <c r="DP91" s="49" t="str">
        <f t="shared" si="200"/>
        <v/>
      </c>
      <c r="DQ91" s="49" t="str">
        <f t="shared" si="200"/>
        <v/>
      </c>
      <c r="DR91" s="49" t="str">
        <f t="shared" si="200"/>
        <v/>
      </c>
      <c r="DS91" s="49" t="str">
        <f t="shared" si="206"/>
        <v/>
      </c>
      <c r="DT91" s="49" t="str">
        <f t="shared" si="206"/>
        <v/>
      </c>
      <c r="DU91" s="49" t="str">
        <f t="shared" si="206"/>
        <v/>
      </c>
      <c r="DV91" s="49" t="str">
        <f t="shared" si="206"/>
        <v/>
      </c>
      <c r="DW91" s="49" t="str">
        <f t="shared" si="206"/>
        <v/>
      </c>
      <c r="DX91" s="49" t="str">
        <f t="shared" si="206"/>
        <v/>
      </c>
      <c r="DY91" s="49" t="str">
        <f t="shared" si="206"/>
        <v/>
      </c>
      <c r="DZ91" s="183" t="str">
        <f t="shared" si="167"/>
        <v/>
      </c>
      <c r="EA91" s="49" t="str">
        <f t="shared" si="201"/>
        <v/>
      </c>
      <c r="EB91" s="49" t="str">
        <f t="shared" si="201"/>
        <v/>
      </c>
      <c r="EC91" s="49" t="str">
        <f t="shared" si="201"/>
        <v/>
      </c>
      <c r="ED91" s="49" t="str">
        <f t="shared" si="201"/>
        <v/>
      </c>
      <c r="EE91" s="49" t="str">
        <f t="shared" si="201"/>
        <v/>
      </c>
      <c r="EF91" s="49" t="str">
        <f t="shared" si="201"/>
        <v/>
      </c>
      <c r="EG91" s="49" t="str">
        <f t="shared" si="201"/>
        <v/>
      </c>
      <c r="EH91" s="49" t="str">
        <f t="shared" si="201"/>
        <v/>
      </c>
      <c r="EI91" s="49" t="str">
        <f t="shared" si="201"/>
        <v/>
      </c>
      <c r="EJ91" s="49" t="str">
        <f t="shared" si="201"/>
        <v/>
      </c>
      <c r="EK91" s="49" t="str">
        <f t="shared" si="201"/>
        <v/>
      </c>
      <c r="EL91" s="49" t="str">
        <f t="shared" si="201"/>
        <v/>
      </c>
      <c r="EM91" s="49" t="str">
        <f t="shared" si="201"/>
        <v/>
      </c>
      <c r="EN91" s="49" t="str">
        <f t="shared" si="201"/>
        <v/>
      </c>
      <c r="EO91" s="49" t="str">
        <f t="shared" si="201"/>
        <v/>
      </c>
      <c r="EP91" s="49" t="str">
        <f t="shared" si="168"/>
        <v/>
      </c>
      <c r="EQ91" s="49" t="str">
        <f t="shared" si="168"/>
        <v/>
      </c>
      <c r="ER91" s="49" t="str">
        <f t="shared" si="168"/>
        <v/>
      </c>
      <c r="ES91" s="49" t="str">
        <f t="shared" si="168"/>
        <v/>
      </c>
      <c r="ET91" s="49" t="str">
        <f t="shared" si="177"/>
        <v/>
      </c>
      <c r="EU91" s="49" t="str">
        <f t="shared" si="177"/>
        <v/>
      </c>
      <c r="EV91" s="49" t="str">
        <f t="shared" si="177"/>
        <v/>
      </c>
      <c r="EW91" s="49" t="str">
        <f t="shared" si="177"/>
        <v/>
      </c>
      <c r="EX91" s="49" t="str">
        <f t="shared" si="177"/>
        <v/>
      </c>
      <c r="EY91" s="49" t="str">
        <f t="shared" si="177"/>
        <v/>
      </c>
      <c r="EZ91" s="49" t="str">
        <f t="shared" si="177"/>
        <v/>
      </c>
      <c r="FA91" s="49" t="str">
        <f t="shared" si="177"/>
        <v/>
      </c>
      <c r="FB91" s="49" t="str">
        <f t="shared" si="177"/>
        <v/>
      </c>
      <c r="FC91" s="49" t="str">
        <f t="shared" si="177"/>
        <v/>
      </c>
      <c r="FD91" s="49" t="str">
        <f t="shared" si="177"/>
        <v/>
      </c>
      <c r="FE91" s="49" t="str">
        <f t="shared" si="177"/>
        <v/>
      </c>
      <c r="FF91" s="49" t="str">
        <f t="shared" si="177"/>
        <v/>
      </c>
      <c r="FG91" s="49" t="str">
        <f t="shared" si="177"/>
        <v/>
      </c>
      <c r="FH91" s="49" t="str">
        <f t="shared" si="177"/>
        <v/>
      </c>
      <c r="FI91" s="49" t="str">
        <f t="shared" si="177"/>
        <v/>
      </c>
      <c r="FJ91" s="49" t="str">
        <f t="shared" si="207"/>
        <v/>
      </c>
      <c r="FK91" s="49" t="str">
        <f t="shared" si="207"/>
        <v/>
      </c>
      <c r="FL91" s="49" t="str">
        <f t="shared" si="207"/>
        <v/>
      </c>
      <c r="FM91" s="49" t="str">
        <f t="shared" si="207"/>
        <v/>
      </c>
      <c r="FN91" s="49" t="str">
        <f t="shared" si="207"/>
        <v/>
      </c>
      <c r="FO91" s="49" t="str">
        <f t="shared" si="207"/>
        <v/>
      </c>
      <c r="FP91" s="49" t="str">
        <f t="shared" si="202"/>
        <v/>
      </c>
      <c r="FQ91" s="49" t="str">
        <f t="shared" si="202"/>
        <v/>
      </c>
      <c r="FR91" s="49" t="str">
        <f t="shared" si="202"/>
        <v/>
      </c>
      <c r="FS91" s="49" t="str">
        <f t="shared" si="202"/>
        <v/>
      </c>
      <c r="FT91" s="49" t="str">
        <f t="shared" si="202"/>
        <v/>
      </c>
      <c r="FU91" s="49" t="str">
        <f t="shared" si="178"/>
        <v/>
      </c>
      <c r="FV91" s="49" t="str">
        <f t="shared" si="152"/>
        <v/>
      </c>
      <c r="FW91" s="49" t="str">
        <f t="shared" si="152"/>
        <v/>
      </c>
      <c r="FX91" s="49" t="str">
        <f t="shared" si="152"/>
        <v/>
      </c>
      <c r="FY91" s="49" t="str">
        <f t="shared" si="152"/>
        <v/>
      </c>
      <c r="FZ91" s="49" t="str">
        <f t="shared" si="152"/>
        <v/>
      </c>
      <c r="GA91" s="49" t="str">
        <f t="shared" si="152"/>
        <v/>
      </c>
      <c r="GB91" s="49" t="str">
        <f t="shared" si="152"/>
        <v/>
      </c>
      <c r="GC91" s="49" t="str">
        <f t="shared" si="152"/>
        <v/>
      </c>
      <c r="GD91" s="49" t="str">
        <f t="shared" si="152"/>
        <v/>
      </c>
      <c r="GE91" s="49" t="str">
        <f t="shared" si="152"/>
        <v/>
      </c>
      <c r="GF91" s="49" t="str">
        <f t="shared" si="152"/>
        <v/>
      </c>
      <c r="GG91" s="49" t="str">
        <f t="shared" si="152"/>
        <v/>
      </c>
      <c r="GH91" s="49" t="str">
        <f t="shared" si="152"/>
        <v/>
      </c>
      <c r="GI91" s="49" t="str">
        <f t="shared" si="152"/>
        <v/>
      </c>
      <c r="GJ91" s="49" t="str">
        <f t="shared" si="152"/>
        <v/>
      </c>
      <c r="GK91" s="49" t="str">
        <f t="shared" si="152"/>
        <v/>
      </c>
      <c r="GL91" s="49" t="str">
        <f t="shared" si="190"/>
        <v/>
      </c>
      <c r="GM91" s="49" t="str">
        <f t="shared" si="190"/>
        <v/>
      </c>
      <c r="GN91" s="49" t="str">
        <f t="shared" si="182"/>
        <v/>
      </c>
      <c r="GO91" s="49" t="str">
        <f t="shared" si="182"/>
        <v/>
      </c>
      <c r="GP91" s="49" t="str">
        <f t="shared" si="182"/>
        <v/>
      </c>
      <c r="GQ91" s="49" t="str">
        <f t="shared" si="182"/>
        <v/>
      </c>
      <c r="GR91" s="49" t="str">
        <f t="shared" si="182"/>
        <v/>
      </c>
      <c r="GS91" s="49" t="str">
        <f t="shared" si="182"/>
        <v/>
      </c>
      <c r="GT91" s="49" t="str">
        <f t="shared" si="182"/>
        <v/>
      </c>
      <c r="GU91" s="49" t="str">
        <f t="shared" si="182"/>
        <v/>
      </c>
      <c r="GV91" s="49" t="str">
        <f t="shared" si="182"/>
        <v/>
      </c>
      <c r="GW91" s="49" t="str">
        <f t="shared" si="182"/>
        <v/>
      </c>
      <c r="GX91" s="49" t="str">
        <f t="shared" si="182"/>
        <v/>
      </c>
      <c r="GY91" s="49" t="str">
        <f t="shared" si="182"/>
        <v/>
      </c>
      <c r="GZ91" s="49" t="str">
        <f t="shared" si="182"/>
        <v/>
      </c>
      <c r="HA91" s="49" t="str">
        <f t="shared" si="182"/>
        <v/>
      </c>
      <c r="HB91" s="49" t="str">
        <f t="shared" si="182"/>
        <v/>
      </c>
      <c r="HC91" s="49" t="str">
        <f t="shared" si="182"/>
        <v/>
      </c>
      <c r="HD91" s="49" t="str">
        <f t="shared" si="183"/>
        <v/>
      </c>
      <c r="HE91" s="49" t="str">
        <f t="shared" si="183"/>
        <v/>
      </c>
      <c r="HF91" s="49" t="str">
        <f t="shared" si="183"/>
        <v/>
      </c>
      <c r="HG91" s="49" t="str">
        <f t="shared" si="183"/>
        <v/>
      </c>
      <c r="HH91" s="49" t="str">
        <f t="shared" si="183"/>
        <v/>
      </c>
      <c r="HI91" s="49" t="str">
        <f t="shared" si="141"/>
        <v/>
      </c>
      <c r="HJ91" s="49" t="str">
        <f t="shared" si="141"/>
        <v/>
      </c>
      <c r="HK91" s="49" t="str">
        <f t="shared" si="141"/>
        <v/>
      </c>
      <c r="HL91" s="49" t="str">
        <f t="shared" si="141"/>
        <v/>
      </c>
      <c r="HM91" s="49" t="str">
        <f t="shared" si="111"/>
        <v/>
      </c>
      <c r="HN91" s="49" t="str">
        <f t="shared" si="111"/>
        <v/>
      </c>
      <c r="HO91" s="49" t="str">
        <f t="shared" si="111"/>
        <v/>
      </c>
      <c r="HP91" s="49" t="str">
        <f t="shared" si="77"/>
        <v/>
      </c>
      <c r="HQ91" s="49" t="str">
        <f t="shared" si="77"/>
        <v/>
      </c>
      <c r="HR91" s="49" t="str">
        <f t="shared" si="77"/>
        <v/>
      </c>
      <c r="HS91" s="49" t="str">
        <f t="shared" si="77"/>
        <v/>
      </c>
      <c r="HT91" s="49" t="str">
        <f t="shared" si="77"/>
        <v/>
      </c>
      <c r="HU91" s="49" t="str">
        <f t="shared" si="77"/>
        <v/>
      </c>
      <c r="HV91" s="49" t="str">
        <f t="shared" si="142"/>
        <v/>
      </c>
      <c r="HW91" s="169" t="e">
        <f t="shared" si="181"/>
        <v>#N/A</v>
      </c>
      <c r="HX91" s="169" t="e">
        <f t="shared" si="181"/>
        <v>#N/A</v>
      </c>
      <c r="HY91" s="169" t="e">
        <f t="shared" si="181"/>
        <v>#N/A</v>
      </c>
      <c r="HZ91" s="169" t="e">
        <f t="shared" si="181"/>
        <v>#N/A</v>
      </c>
      <c r="IA91" s="169" t="e">
        <f t="shared" si="180"/>
        <v>#N/A</v>
      </c>
      <c r="IB91" s="169" t="e">
        <f t="shared" si="180"/>
        <v>#N/A</v>
      </c>
      <c r="IC91" s="169" t="e">
        <f t="shared" si="180"/>
        <v>#N/A</v>
      </c>
      <c r="ID91" s="169" t="e">
        <f t="shared" si="180"/>
        <v>#N/A</v>
      </c>
      <c r="IE91" s="169" t="e">
        <f t="shared" si="180"/>
        <v>#N/A</v>
      </c>
      <c r="IF91" s="169" t="e">
        <f t="shared" si="180"/>
        <v>#N/A</v>
      </c>
      <c r="IG91" s="169" t="e">
        <f t="shared" si="180"/>
        <v>#N/A</v>
      </c>
      <c r="IH91" s="169" t="e">
        <f t="shared" si="180"/>
        <v>#N/A</v>
      </c>
      <c r="II91" s="169" t="e">
        <f t="shared" si="180"/>
        <v>#N/A</v>
      </c>
      <c r="IJ91" s="169" t="e">
        <f t="shared" si="180"/>
        <v>#N/A</v>
      </c>
      <c r="IK91" s="169" t="e">
        <f t="shared" si="180"/>
        <v>#N/A</v>
      </c>
      <c r="IL91" s="169" t="e">
        <f t="shared" si="180"/>
        <v>#N/A</v>
      </c>
      <c r="IM91" s="169" t="e">
        <f t="shared" si="180"/>
        <v>#N/A</v>
      </c>
      <c r="IN91" s="169" t="e">
        <f t="shared" si="180"/>
        <v>#N/A</v>
      </c>
      <c r="IO91" s="169" t="e">
        <f t="shared" si="180"/>
        <v>#N/A</v>
      </c>
      <c r="IP91" s="169" t="e">
        <f t="shared" si="184"/>
        <v>#N/A</v>
      </c>
      <c r="IQ91" s="169" t="e">
        <f t="shared" si="184"/>
        <v>#N/A</v>
      </c>
      <c r="IR91" s="169" t="e">
        <f t="shared" si="184"/>
        <v>#N/A</v>
      </c>
      <c r="IS91" s="169" t="e">
        <f t="shared" si="184"/>
        <v>#N/A</v>
      </c>
      <c r="IT91" s="169" t="e">
        <f t="shared" si="184"/>
        <v>#N/A</v>
      </c>
      <c r="IU91" s="169" t="e">
        <f t="shared" si="184"/>
        <v>#N/A</v>
      </c>
      <c r="IV91" s="169" t="e">
        <f t="shared" si="184"/>
        <v>#N/A</v>
      </c>
      <c r="IW91" s="169" t="e">
        <f t="shared" si="184"/>
        <v>#N/A</v>
      </c>
      <c r="IX91" s="169" t="e">
        <f t="shared" si="184"/>
        <v>#N/A</v>
      </c>
      <c r="IY91" s="169" t="e">
        <f t="shared" si="184"/>
        <v>#N/A</v>
      </c>
      <c r="IZ91" s="169" t="e">
        <f t="shared" si="184"/>
        <v>#N/A</v>
      </c>
      <c r="JA91" s="169" t="e">
        <f t="shared" si="184"/>
        <v>#N/A</v>
      </c>
      <c r="JB91" s="169" t="e">
        <f t="shared" si="184"/>
        <v>#N/A</v>
      </c>
      <c r="JC91" s="169" t="e">
        <f t="shared" si="184"/>
        <v>#N/A</v>
      </c>
      <c r="JD91" s="169" t="e">
        <f t="shared" si="184"/>
        <v>#N/A</v>
      </c>
      <c r="JE91" s="169" t="e">
        <f t="shared" si="191"/>
        <v>#N/A</v>
      </c>
      <c r="JF91" s="169" t="e">
        <f t="shared" si="191"/>
        <v>#N/A</v>
      </c>
      <c r="JG91" s="169" t="e">
        <f t="shared" si="191"/>
        <v>#N/A</v>
      </c>
      <c r="JH91" s="169" t="e">
        <f t="shared" si="191"/>
        <v>#N/A</v>
      </c>
      <c r="JI91" s="169" t="e">
        <f t="shared" si="191"/>
        <v>#N/A</v>
      </c>
      <c r="JJ91" s="169" t="e">
        <f t="shared" si="191"/>
        <v>#N/A</v>
      </c>
      <c r="JK91" s="169" t="e">
        <f t="shared" si="191"/>
        <v>#N/A</v>
      </c>
      <c r="JL91" s="169" t="e">
        <f t="shared" si="191"/>
        <v>#N/A</v>
      </c>
      <c r="JM91" s="169" t="e">
        <f t="shared" si="191"/>
        <v>#N/A</v>
      </c>
      <c r="JN91" s="169" t="e">
        <f t="shared" si="191"/>
        <v>#N/A</v>
      </c>
      <c r="JO91" s="169" t="e">
        <f t="shared" si="191"/>
        <v>#N/A</v>
      </c>
      <c r="JP91" s="169" t="e">
        <f t="shared" si="191"/>
        <v>#N/A</v>
      </c>
      <c r="JQ91" s="169" t="e">
        <f t="shared" si="191"/>
        <v>#N/A</v>
      </c>
      <c r="JR91" s="169" t="e">
        <f t="shared" si="191"/>
        <v>#N/A</v>
      </c>
      <c r="JS91" s="169" t="e">
        <f t="shared" si="191"/>
        <v>#N/A</v>
      </c>
      <c r="JT91" s="169" t="e">
        <f t="shared" si="185"/>
        <v>#N/A</v>
      </c>
      <c r="JU91" s="169" t="e">
        <f t="shared" si="185"/>
        <v>#N/A</v>
      </c>
      <c r="JV91" s="169" t="e">
        <f t="shared" si="185"/>
        <v>#N/A</v>
      </c>
      <c r="JW91" s="169" t="e">
        <f t="shared" si="185"/>
        <v>#N/A</v>
      </c>
      <c r="JX91" s="169" t="e">
        <f t="shared" si="185"/>
        <v>#N/A</v>
      </c>
      <c r="JY91" s="169" t="e">
        <f t="shared" si="185"/>
        <v>#N/A</v>
      </c>
      <c r="JZ91" s="169" t="e">
        <f t="shared" si="185"/>
        <v>#N/A</v>
      </c>
      <c r="KA91" s="169" t="e">
        <f t="shared" si="185"/>
        <v>#N/A</v>
      </c>
      <c r="KB91" s="169" t="e">
        <f t="shared" si="185"/>
        <v>#N/A</v>
      </c>
      <c r="KC91" s="169" t="e">
        <f t="shared" si="185"/>
        <v>#N/A</v>
      </c>
      <c r="KD91" s="169" t="e">
        <f t="shared" si="185"/>
        <v>#N/A</v>
      </c>
      <c r="KE91" s="169" t="e">
        <f t="shared" si="185"/>
        <v>#N/A</v>
      </c>
      <c r="KF91" s="169" t="e">
        <f t="shared" si="185"/>
        <v>#N/A</v>
      </c>
      <c r="KG91" s="169" t="e">
        <f t="shared" si="185"/>
        <v>#N/A</v>
      </c>
      <c r="KH91" s="169" t="e">
        <f t="shared" si="185"/>
        <v>#N/A</v>
      </c>
      <c r="KI91" s="169" t="e">
        <f t="shared" si="185"/>
        <v>#N/A</v>
      </c>
      <c r="KJ91" s="169" t="e">
        <f t="shared" si="192"/>
        <v>#N/A</v>
      </c>
      <c r="KK91" s="169" t="e">
        <f t="shared" si="192"/>
        <v>#N/A</v>
      </c>
      <c r="KL91" s="169" t="e">
        <f t="shared" si="192"/>
        <v>#N/A</v>
      </c>
      <c r="KM91" s="169" t="e">
        <f t="shared" si="192"/>
        <v>#N/A</v>
      </c>
      <c r="KN91" s="169" t="e">
        <f t="shared" si="192"/>
        <v>#N/A</v>
      </c>
      <c r="KO91" s="169" t="e">
        <f t="shared" si="192"/>
        <v>#N/A</v>
      </c>
      <c r="KP91" s="169" t="e">
        <f t="shared" si="192"/>
        <v>#N/A</v>
      </c>
      <c r="KQ91" s="169" t="e">
        <f t="shared" si="192"/>
        <v>#N/A</v>
      </c>
      <c r="KR91" s="169" t="e">
        <f t="shared" si="192"/>
        <v>#N/A</v>
      </c>
      <c r="KS91" s="169" t="e">
        <f t="shared" si="192"/>
        <v>#N/A</v>
      </c>
      <c r="KT91" s="169" t="e">
        <f t="shared" si="192"/>
        <v>#N/A</v>
      </c>
      <c r="KU91" s="169" t="e">
        <f t="shared" si="192"/>
        <v>#N/A</v>
      </c>
      <c r="KV91" s="169" t="e">
        <f t="shared" si="192"/>
        <v>#N/A</v>
      </c>
      <c r="KW91" s="169" t="e">
        <f t="shared" si="192"/>
        <v>#N/A</v>
      </c>
      <c r="KX91" s="169" t="e">
        <f t="shared" si="192"/>
        <v>#N/A</v>
      </c>
      <c r="KY91" s="169" t="e">
        <f t="shared" si="192"/>
        <v>#N/A</v>
      </c>
      <c r="KZ91" s="169" t="e">
        <f t="shared" si="186"/>
        <v>#N/A</v>
      </c>
      <c r="LA91" s="169" t="e">
        <f t="shared" si="186"/>
        <v>#N/A</v>
      </c>
      <c r="LB91" s="169" t="e">
        <f t="shared" si="186"/>
        <v>#N/A</v>
      </c>
      <c r="LC91" s="169" t="e">
        <f t="shared" si="186"/>
        <v>#N/A</v>
      </c>
      <c r="LD91" s="169" t="e">
        <f t="shared" si="186"/>
        <v>#N/A</v>
      </c>
      <c r="LE91" s="169" t="e">
        <f t="shared" si="186"/>
        <v>#N/A</v>
      </c>
      <c r="LF91" s="169" t="e">
        <f t="shared" si="186"/>
        <v>#N/A</v>
      </c>
      <c r="LG91" s="169" t="e">
        <f t="shared" si="186"/>
        <v>#N/A</v>
      </c>
      <c r="LH91" s="169" t="e">
        <f t="shared" si="186"/>
        <v>#N/A</v>
      </c>
      <c r="LI91" s="169" t="e">
        <f t="shared" si="186"/>
        <v>#N/A</v>
      </c>
      <c r="LJ91" s="169" t="e">
        <f t="shared" si="186"/>
        <v>#N/A</v>
      </c>
      <c r="LK91" s="169" t="e">
        <f t="shared" si="186"/>
        <v>#N/A</v>
      </c>
      <c r="LL91" s="169" t="e">
        <f t="shared" si="186"/>
        <v>#N/A</v>
      </c>
      <c r="LM91" s="169" t="e">
        <f t="shared" si="186"/>
        <v>#N/A</v>
      </c>
      <c r="LN91" s="169" t="e">
        <f t="shared" si="186"/>
        <v>#N/A</v>
      </c>
      <c r="LO91" s="169" t="e">
        <f t="shared" si="193"/>
        <v>#N/A</v>
      </c>
      <c r="LP91" s="169" t="e">
        <f t="shared" si="193"/>
        <v>#N/A</v>
      </c>
      <c r="LQ91" s="169" t="e">
        <f t="shared" si="194"/>
        <v>#N/A</v>
      </c>
      <c r="LR91" s="169" t="e">
        <f t="shared" si="194"/>
        <v>#N/A</v>
      </c>
      <c r="LS91" s="169" t="e">
        <f t="shared" si="194"/>
        <v>#N/A</v>
      </c>
      <c r="LT91" s="169" t="e">
        <f t="shared" si="194"/>
        <v>#N/A</v>
      </c>
      <c r="LU91" s="169" t="e">
        <f t="shared" si="194"/>
        <v>#N/A</v>
      </c>
      <c r="LV91" s="169" t="e">
        <f t="shared" si="194"/>
        <v>#N/A</v>
      </c>
      <c r="LW91" s="169" t="e">
        <f t="shared" si="194"/>
        <v>#N/A</v>
      </c>
      <c r="LX91" s="169" t="e">
        <f t="shared" si="194"/>
        <v>#N/A</v>
      </c>
      <c r="LY91" s="169" t="e">
        <f t="shared" si="194"/>
        <v>#N/A</v>
      </c>
      <c r="LZ91" s="169" t="e">
        <f t="shared" si="194"/>
        <v>#N/A</v>
      </c>
      <c r="MA91" s="169" t="e">
        <f t="shared" si="194"/>
        <v>#N/A</v>
      </c>
      <c r="MB91" s="169" t="e">
        <f t="shared" si="194"/>
        <v>#N/A</v>
      </c>
      <c r="MC91" s="169" t="e">
        <f t="shared" si="194"/>
        <v>#N/A</v>
      </c>
      <c r="MD91" s="169" t="e">
        <f t="shared" si="194"/>
        <v>#N/A</v>
      </c>
      <c r="ME91" s="169" t="e">
        <f t="shared" si="194"/>
        <v>#N/A</v>
      </c>
      <c r="MF91" s="169" t="e">
        <f t="shared" si="187"/>
        <v>#N/A</v>
      </c>
      <c r="MG91" s="169" t="e">
        <f t="shared" si="187"/>
        <v>#N/A</v>
      </c>
      <c r="MH91" s="169" t="e">
        <f t="shared" si="187"/>
        <v>#N/A</v>
      </c>
      <c r="MI91" s="169" t="e">
        <f t="shared" si="187"/>
        <v>#N/A</v>
      </c>
      <c r="MJ91" s="169" t="e">
        <f t="shared" si="187"/>
        <v>#N/A</v>
      </c>
      <c r="MK91" s="169" t="e">
        <f t="shared" si="187"/>
        <v>#N/A</v>
      </c>
      <c r="ML91" s="169" t="e">
        <f t="shared" si="187"/>
        <v>#N/A</v>
      </c>
      <c r="MM91" s="169" t="e">
        <f t="shared" si="187"/>
        <v>#N/A</v>
      </c>
      <c r="MN91" s="169" t="e">
        <f t="shared" si="187"/>
        <v>#N/A</v>
      </c>
      <c r="MO91" s="169" t="e">
        <f t="shared" si="187"/>
        <v>#N/A</v>
      </c>
      <c r="MP91" s="169" t="e">
        <f t="shared" si="187"/>
        <v>#N/A</v>
      </c>
      <c r="MQ91" s="169" t="e">
        <f t="shared" si="187"/>
        <v>#N/A</v>
      </c>
      <c r="MR91" s="169" t="e">
        <f t="shared" si="187"/>
        <v>#N/A</v>
      </c>
      <c r="MS91" s="169" t="e">
        <f t="shared" si="187"/>
        <v>#N/A</v>
      </c>
      <c r="MT91" s="169" t="e">
        <f t="shared" si="187"/>
        <v>#N/A</v>
      </c>
      <c r="MU91" s="169" t="e">
        <f t="shared" si="187"/>
        <v>#N/A</v>
      </c>
      <c r="MV91" s="169" t="e">
        <f t="shared" si="195"/>
        <v>#N/A</v>
      </c>
      <c r="MW91" s="169" t="e">
        <f t="shared" si="195"/>
        <v>#N/A</v>
      </c>
      <c r="MX91" s="169" t="e">
        <f t="shared" si="195"/>
        <v>#N/A</v>
      </c>
      <c r="MY91" s="169" t="e">
        <f t="shared" si="195"/>
        <v>#N/A</v>
      </c>
      <c r="MZ91" s="169" t="e">
        <f t="shared" si="195"/>
        <v>#N/A</v>
      </c>
      <c r="NA91" s="169" t="e">
        <f t="shared" si="195"/>
        <v>#N/A</v>
      </c>
      <c r="NB91" s="169" t="e">
        <f t="shared" si="195"/>
        <v>#N/A</v>
      </c>
      <c r="NC91" s="169" t="e">
        <f t="shared" si="195"/>
        <v>#N/A</v>
      </c>
      <c r="ND91" s="169" t="e">
        <f t="shared" si="195"/>
        <v>#N/A</v>
      </c>
      <c r="NE91" s="169" t="e">
        <f t="shared" si="195"/>
        <v>#N/A</v>
      </c>
      <c r="NF91" s="169" t="e">
        <f t="shared" si="195"/>
        <v>#N/A</v>
      </c>
      <c r="NG91" s="169" t="e">
        <f t="shared" si="195"/>
        <v>#N/A</v>
      </c>
      <c r="NH91" s="169" t="e">
        <f t="shared" si="195"/>
        <v>#N/A</v>
      </c>
      <c r="NI91" s="169" t="e">
        <f t="shared" si="195"/>
        <v>#N/A</v>
      </c>
      <c r="NJ91" s="169" t="e">
        <f t="shared" si="195"/>
        <v>#N/A</v>
      </c>
      <c r="NK91" s="169" t="e">
        <f t="shared" si="195"/>
        <v>#N/A</v>
      </c>
      <c r="NL91" s="169" t="e">
        <f t="shared" si="188"/>
        <v>#N/A</v>
      </c>
      <c r="NM91" s="169" t="e">
        <f t="shared" si="188"/>
        <v>#N/A</v>
      </c>
      <c r="NN91" s="169" t="e">
        <f t="shared" si="188"/>
        <v>#N/A</v>
      </c>
      <c r="NO91" s="169" t="e">
        <f t="shared" si="188"/>
        <v>#N/A</v>
      </c>
      <c r="NP91" s="169" t="e">
        <f t="shared" si="188"/>
        <v>#N/A</v>
      </c>
      <c r="NQ91" s="169" t="e">
        <f t="shared" si="188"/>
        <v>#N/A</v>
      </c>
      <c r="NR91" s="169" t="e">
        <f t="shared" si="188"/>
        <v>#N/A</v>
      </c>
      <c r="NS91" s="169" t="e">
        <f t="shared" si="188"/>
        <v>#N/A</v>
      </c>
      <c r="NT91" s="169" t="e">
        <f t="shared" si="188"/>
        <v>#N/A</v>
      </c>
      <c r="NU91" s="169" t="e">
        <f t="shared" si="188"/>
        <v>#N/A</v>
      </c>
      <c r="NV91" s="169" t="e">
        <f t="shared" si="188"/>
        <v>#N/A</v>
      </c>
      <c r="NW91" s="169" t="e">
        <f t="shared" si="188"/>
        <v>#N/A</v>
      </c>
      <c r="NX91" s="169" t="e">
        <f t="shared" si="188"/>
        <v>#N/A</v>
      </c>
      <c r="NY91" s="169" t="e">
        <f t="shared" si="188"/>
        <v>#N/A</v>
      </c>
      <c r="NZ91" s="169" t="e">
        <f t="shared" si="188"/>
        <v>#N/A</v>
      </c>
      <c r="OA91" s="169" t="e">
        <f t="shared" si="196"/>
        <v>#N/A</v>
      </c>
      <c r="OB91" s="169" t="e">
        <f t="shared" si="196"/>
        <v>#N/A</v>
      </c>
      <c r="OC91" s="169" t="e">
        <f t="shared" si="197"/>
        <v>#N/A</v>
      </c>
      <c r="OD91" s="169" t="e">
        <f t="shared" si="197"/>
        <v>#N/A</v>
      </c>
      <c r="OE91" s="169" t="e">
        <f t="shared" si="197"/>
        <v>#N/A</v>
      </c>
      <c r="OF91" s="169" t="e">
        <f t="shared" si="197"/>
        <v>#N/A</v>
      </c>
      <c r="OG91" s="169" t="e">
        <f t="shared" si="197"/>
        <v>#N/A</v>
      </c>
      <c r="OH91" s="169" t="e">
        <f t="shared" si="197"/>
        <v>#N/A</v>
      </c>
      <c r="OI91" s="169" t="e">
        <f t="shared" si="197"/>
        <v>#N/A</v>
      </c>
      <c r="OJ91" s="169" t="e">
        <f t="shared" si="197"/>
        <v>#N/A</v>
      </c>
      <c r="OK91" s="169" t="e">
        <f t="shared" si="197"/>
        <v>#N/A</v>
      </c>
      <c r="OL91" s="169" t="e">
        <f t="shared" si="197"/>
        <v>#N/A</v>
      </c>
      <c r="OM91" s="169" t="e">
        <f t="shared" si="197"/>
        <v>#N/A</v>
      </c>
      <c r="ON91" s="169" t="e">
        <f t="shared" si="197"/>
        <v>#N/A</v>
      </c>
      <c r="OO91" s="169" t="e">
        <f t="shared" si="197"/>
        <v>#N/A</v>
      </c>
      <c r="OP91" s="169" t="e">
        <f t="shared" si="197"/>
        <v>#N/A</v>
      </c>
      <c r="OQ91" s="169" t="e">
        <f t="shared" si="197"/>
        <v>#N/A</v>
      </c>
      <c r="OR91" s="169" t="e">
        <f t="shared" si="189"/>
        <v>#N/A</v>
      </c>
      <c r="OS91" s="169" t="e">
        <f t="shared" si="189"/>
        <v>#N/A</v>
      </c>
      <c r="OT91" s="169" t="e">
        <f t="shared" si="189"/>
        <v>#N/A</v>
      </c>
      <c r="OU91" s="169" t="e">
        <f t="shared" si="189"/>
        <v>#N/A</v>
      </c>
      <c r="OV91" s="169" t="e">
        <f t="shared" si="189"/>
        <v>#N/A</v>
      </c>
      <c r="OW91" s="169" t="e">
        <f t="shared" si="189"/>
        <v>#N/A</v>
      </c>
      <c r="OX91" s="169" t="e">
        <f t="shared" si="189"/>
        <v>#N/A</v>
      </c>
      <c r="OY91" s="169" t="e">
        <f t="shared" si="189"/>
        <v>#N/A</v>
      </c>
      <c r="OZ91" s="169" t="e">
        <f t="shared" si="189"/>
        <v>#N/A</v>
      </c>
      <c r="PA91" s="169" t="e">
        <f t="shared" si="189"/>
        <v>#N/A</v>
      </c>
      <c r="PB91" s="169" t="e">
        <f t="shared" si="189"/>
        <v>#N/A</v>
      </c>
      <c r="PC91" s="169" t="e">
        <f t="shared" si="189"/>
        <v>#N/A</v>
      </c>
      <c r="PD91" s="169" t="e">
        <f t="shared" si="189"/>
        <v>#N/A</v>
      </c>
      <c r="PE91" s="169" t="e">
        <f t="shared" si="189"/>
        <v>#N/A</v>
      </c>
      <c r="PF91" s="169" t="e">
        <f t="shared" si="189"/>
        <v>#N/A</v>
      </c>
      <c r="PG91" s="169" t="e">
        <f t="shared" si="189"/>
        <v>#N/A</v>
      </c>
      <c r="PH91" s="169" t="e">
        <f t="shared" si="198"/>
        <v>#N/A</v>
      </c>
      <c r="PI91" s="169" t="e">
        <f t="shared" si="198"/>
        <v>#N/A</v>
      </c>
      <c r="PJ91" s="169" t="e">
        <f t="shared" si="198"/>
        <v>#N/A</v>
      </c>
      <c r="PK91" s="169" t="e">
        <f t="shared" si="198"/>
        <v>#N/A</v>
      </c>
      <c r="PL91" s="169" t="e">
        <f t="shared" si="198"/>
        <v>#N/A</v>
      </c>
      <c r="PM91" s="169" t="e">
        <f t="shared" si="198"/>
        <v>#N/A</v>
      </c>
      <c r="PN91" s="169" t="e">
        <f t="shared" si="198"/>
        <v>#N/A</v>
      </c>
      <c r="PO91" s="169" t="e">
        <f t="shared" si="198"/>
        <v>#N/A</v>
      </c>
    </row>
    <row r="92" spans="1:431" hidden="1" x14ac:dyDescent="0.75">
      <c r="A92" s="390"/>
      <c r="B92" s="396" t="str">
        <f>IF($R92="","",ROUND(_xlfn.NORM.INV(ABS(VLOOKUP($T$1,VLookups!$A$43:$B$44,2,FALSE)-B$2),$N92,$R92),0))</f>
        <v/>
      </c>
      <c r="C92" s="403" t="str">
        <f t="shared" si="161"/>
        <v/>
      </c>
      <c r="D92" s="404" t="str">
        <f t="shared" si="162"/>
        <v/>
      </c>
      <c r="E92" s="109"/>
      <c r="F92" s="117"/>
      <c r="G92" s="122" t="str">
        <f t="shared" si="163"/>
        <v/>
      </c>
      <c r="H92" s="95"/>
      <c r="I92" s="122" t="str">
        <f t="shared" si="164"/>
        <v/>
      </c>
      <c r="J92" s="117"/>
      <c r="K92" s="110"/>
      <c r="L92" s="124" t="str">
        <f t="shared" si="149"/>
        <v/>
      </c>
      <c r="M92" s="124" t="str">
        <f t="shared" si="150"/>
        <v/>
      </c>
      <c r="N92" s="73" t="str">
        <f t="shared" si="165"/>
        <v/>
      </c>
      <c r="O92" s="23"/>
      <c r="P92" s="57"/>
      <c r="Q92" s="280"/>
      <c r="R92" s="74" t="str">
        <f>IF(AND(G92&gt;0,H92&gt;0,I92&gt;0),IF(ISBLANK(Q92),IF(ISBLANK(O92),"",(I92-G92)*VLOOKUP(O92,VLookups!$A$4:$B$13,2,FALSE)),Q92),"")</f>
        <v/>
      </c>
      <c r="S92" s="75" t="str">
        <f t="shared" si="151"/>
        <v/>
      </c>
      <c r="T92" s="95"/>
      <c r="U92" s="270" t="str">
        <f>IF(AND(T92&gt;0,H92&gt;0,NOT(R92="")),ABS(VLOOKUP($T$1,VLookups!$A$43:$B$44,2,FALSE)-_xlfn.NORM.DIST(T92,N92,R92,TRUE)),"")</f>
        <v/>
      </c>
      <c r="V92" s="94" t="str">
        <f>IF(AND($G92&gt;0,$H92&gt;0,$I92&gt;0,NOT(ISBLANK($O92))),_xlfn.NORM.INV(ABS(VLOOKUP($T$1,VLookups!$A$43:$B$44,2,FALSE)-V$3),$N92,$R92),"")</f>
        <v/>
      </c>
      <c r="W92" s="93" t="str">
        <f>IF(AND($G92&gt;0,$H92&gt;0,$I92&gt;0,NOT(ISBLANK($O92))),_xlfn.NORM.INV(ABS(VLOOKUP($T$1,VLookups!$A$43:$B$44,2,FALSE)-W$3),$N92,$R92),"")</f>
        <v/>
      </c>
      <c r="X92" s="94" t="str">
        <f>IF(AND($G92&gt;0,$H92&gt;0,$I92&gt;0,NOT(ISBLANK($O92))),_xlfn.NORM.INV(ABS(VLOOKUP($T$1,VLookups!$A$43:$B$44,2,FALSE)-X$3),$N92,$R92),"")</f>
        <v/>
      </c>
      <c r="Y92" s="93" t="str">
        <f>IF(AND($G92&gt;0,$H92&gt;0,$I92&gt;0,NOT(ISBLANK($O92))),_xlfn.NORM.INV(ABS(VLOOKUP($T$1,VLookups!$A$43:$B$44,2,FALSE)-Y$3),$N92,$R92),"")</f>
        <v/>
      </c>
      <c r="Z92" s="94" t="str">
        <f>IF(AND($G92&gt;0,$H92&gt;0,$I92&gt;0,NOT(ISBLANK($O92))),_xlfn.NORM.INV(ABS(VLOOKUP($T$1,VLookups!$A$43:$B$44,2,FALSE)-Z$3),$N92,$R92),"")</f>
        <v/>
      </c>
      <c r="AA92" s="93" t="str">
        <f>IF(AND($G92&gt;0,$H92&gt;0,$I92&gt;0,NOT(ISBLANK($O92))),_xlfn.NORM.INV(ABS(VLOOKUP($T$1,VLookups!$A$43:$B$44,2,FALSE)-AA$3),$N92,$R92),"")</f>
        <v/>
      </c>
      <c r="AB92" s="5"/>
      <c r="AC92" s="168" t="str">
        <f t="shared" si="166"/>
        <v/>
      </c>
      <c r="AD92" s="49" t="str">
        <f t="shared" si="208"/>
        <v/>
      </c>
      <c r="AE92" s="49" t="str">
        <f t="shared" si="208"/>
        <v/>
      </c>
      <c r="AF92" s="49" t="str">
        <f t="shared" si="208"/>
        <v/>
      </c>
      <c r="AG92" s="49" t="str">
        <f t="shared" si="208"/>
        <v/>
      </c>
      <c r="AH92" s="49" t="str">
        <f t="shared" si="208"/>
        <v/>
      </c>
      <c r="AI92" s="49" t="str">
        <f t="shared" si="208"/>
        <v/>
      </c>
      <c r="AJ92" s="49" t="str">
        <f t="shared" si="208"/>
        <v/>
      </c>
      <c r="AK92" s="49" t="str">
        <f t="shared" si="208"/>
        <v/>
      </c>
      <c r="AL92" s="49" t="str">
        <f t="shared" si="208"/>
        <v/>
      </c>
      <c r="AM92" s="49" t="str">
        <f t="shared" si="208"/>
        <v/>
      </c>
      <c r="AN92" s="49" t="str">
        <f t="shared" si="208"/>
        <v/>
      </c>
      <c r="AO92" s="49" t="str">
        <f t="shared" si="208"/>
        <v/>
      </c>
      <c r="AP92" s="49" t="str">
        <f t="shared" si="208"/>
        <v/>
      </c>
      <c r="AQ92" s="49" t="str">
        <f t="shared" si="208"/>
        <v/>
      </c>
      <c r="AR92" s="49" t="str">
        <f t="shared" si="208"/>
        <v/>
      </c>
      <c r="AS92" s="49" t="str">
        <f t="shared" si="208"/>
        <v/>
      </c>
      <c r="AT92" s="49" t="str">
        <f t="shared" si="203"/>
        <v/>
      </c>
      <c r="AU92" s="49" t="str">
        <f t="shared" si="203"/>
        <v/>
      </c>
      <c r="AV92" s="49" t="str">
        <f t="shared" si="203"/>
        <v/>
      </c>
      <c r="AW92" s="49" t="str">
        <f t="shared" si="203"/>
        <v/>
      </c>
      <c r="AX92" s="49" t="str">
        <f t="shared" si="203"/>
        <v/>
      </c>
      <c r="AY92" s="49" t="str">
        <f t="shared" si="203"/>
        <v/>
      </c>
      <c r="AZ92" s="49" t="str">
        <f t="shared" si="203"/>
        <v/>
      </c>
      <c r="BA92" s="49" t="str">
        <f t="shared" si="203"/>
        <v/>
      </c>
      <c r="BB92" s="49" t="str">
        <f t="shared" si="203"/>
        <v/>
      </c>
      <c r="BC92" s="49" t="str">
        <f t="shared" si="203"/>
        <v/>
      </c>
      <c r="BD92" s="49" t="str">
        <f t="shared" si="203"/>
        <v/>
      </c>
      <c r="BE92" s="49" t="str">
        <f t="shared" si="203"/>
        <v/>
      </c>
      <c r="BF92" s="49" t="str">
        <f t="shared" si="203"/>
        <v/>
      </c>
      <c r="BG92" s="49" t="str">
        <f t="shared" si="203"/>
        <v/>
      </c>
      <c r="BH92" s="49" t="str">
        <f t="shared" si="203"/>
        <v/>
      </c>
      <c r="BI92" s="49" t="str">
        <f t="shared" si="204"/>
        <v/>
      </c>
      <c r="BJ92" s="49" t="str">
        <f t="shared" si="204"/>
        <v/>
      </c>
      <c r="BK92" s="49" t="str">
        <f t="shared" si="204"/>
        <v/>
      </c>
      <c r="BL92" s="49" t="str">
        <f t="shared" si="204"/>
        <v/>
      </c>
      <c r="BM92" s="49" t="str">
        <f t="shared" si="204"/>
        <v/>
      </c>
      <c r="BN92" s="49" t="str">
        <f t="shared" si="204"/>
        <v/>
      </c>
      <c r="BO92" s="49" t="str">
        <f t="shared" si="204"/>
        <v/>
      </c>
      <c r="BP92" s="49" t="str">
        <f t="shared" si="204"/>
        <v/>
      </c>
      <c r="BQ92" s="49" t="str">
        <f t="shared" si="204"/>
        <v/>
      </c>
      <c r="BR92" s="49" t="str">
        <f t="shared" si="204"/>
        <v/>
      </c>
      <c r="BS92" s="49" t="str">
        <f t="shared" si="204"/>
        <v/>
      </c>
      <c r="BT92" s="49" t="str">
        <f t="shared" si="204"/>
        <v/>
      </c>
      <c r="BU92" s="49" t="str">
        <f t="shared" si="204"/>
        <v/>
      </c>
      <c r="BV92" s="49" t="str">
        <f t="shared" si="204"/>
        <v/>
      </c>
      <c r="BW92" s="49" t="str">
        <f t="shared" si="204"/>
        <v/>
      </c>
      <c r="BX92" s="49" t="str">
        <f t="shared" si="204"/>
        <v/>
      </c>
      <c r="BY92" s="49" t="str">
        <f t="shared" si="199"/>
        <v/>
      </c>
      <c r="BZ92" s="49" t="str">
        <f t="shared" si="199"/>
        <v/>
      </c>
      <c r="CA92" s="49" t="str">
        <f t="shared" si="199"/>
        <v/>
      </c>
      <c r="CB92" s="49" t="str">
        <f t="shared" si="199"/>
        <v/>
      </c>
      <c r="CC92" s="49" t="str">
        <f t="shared" si="199"/>
        <v/>
      </c>
      <c r="CD92" s="49" t="str">
        <f t="shared" si="199"/>
        <v/>
      </c>
      <c r="CE92" s="49" t="str">
        <f t="shared" si="199"/>
        <v/>
      </c>
      <c r="CF92" s="49" t="str">
        <f t="shared" si="199"/>
        <v/>
      </c>
      <c r="CG92" s="49" t="str">
        <f t="shared" si="199"/>
        <v/>
      </c>
      <c r="CH92" s="49" t="str">
        <f t="shared" si="199"/>
        <v/>
      </c>
      <c r="CI92" s="49" t="str">
        <f t="shared" si="199"/>
        <v/>
      </c>
      <c r="CJ92" s="49" t="str">
        <f t="shared" si="199"/>
        <v/>
      </c>
      <c r="CK92" s="49" t="str">
        <f t="shared" si="199"/>
        <v/>
      </c>
      <c r="CL92" s="49" t="str">
        <f t="shared" si="199"/>
        <v/>
      </c>
      <c r="CM92" s="49" t="str">
        <f t="shared" si="199"/>
        <v/>
      </c>
      <c r="CN92" s="49" t="str">
        <f t="shared" si="205"/>
        <v/>
      </c>
      <c r="CO92" s="49" t="str">
        <f t="shared" si="205"/>
        <v/>
      </c>
      <c r="CP92" s="49" t="str">
        <f t="shared" si="205"/>
        <v/>
      </c>
      <c r="CQ92" s="49" t="str">
        <f t="shared" si="205"/>
        <v/>
      </c>
      <c r="CR92" s="49" t="str">
        <f t="shared" si="205"/>
        <v/>
      </c>
      <c r="CS92" s="49" t="str">
        <f t="shared" si="205"/>
        <v/>
      </c>
      <c r="CT92" s="49" t="str">
        <f t="shared" si="205"/>
        <v/>
      </c>
      <c r="CU92" s="49" t="str">
        <f t="shared" si="205"/>
        <v/>
      </c>
      <c r="CV92" s="49" t="str">
        <f t="shared" si="205"/>
        <v/>
      </c>
      <c r="CW92" s="49" t="str">
        <f t="shared" si="205"/>
        <v/>
      </c>
      <c r="CX92" s="49" t="str">
        <f t="shared" si="205"/>
        <v/>
      </c>
      <c r="CY92" s="49" t="str">
        <f t="shared" si="205"/>
        <v/>
      </c>
      <c r="CZ92" s="49" t="str">
        <f t="shared" si="205"/>
        <v/>
      </c>
      <c r="DA92" s="49" t="str">
        <f t="shared" si="205"/>
        <v/>
      </c>
      <c r="DB92" s="49" t="str">
        <f t="shared" si="205"/>
        <v/>
      </c>
      <c r="DC92" s="49" t="str">
        <f t="shared" si="205"/>
        <v/>
      </c>
      <c r="DD92" s="49" t="str">
        <f t="shared" si="200"/>
        <v/>
      </c>
      <c r="DE92" s="49" t="str">
        <f t="shared" si="200"/>
        <v/>
      </c>
      <c r="DF92" s="49" t="str">
        <f t="shared" si="200"/>
        <v/>
      </c>
      <c r="DG92" s="49" t="str">
        <f t="shared" si="200"/>
        <v/>
      </c>
      <c r="DH92" s="49" t="str">
        <f t="shared" si="200"/>
        <v/>
      </c>
      <c r="DI92" s="49" t="str">
        <f t="shared" si="200"/>
        <v/>
      </c>
      <c r="DJ92" s="49" t="str">
        <f t="shared" si="200"/>
        <v/>
      </c>
      <c r="DK92" s="49" t="str">
        <f t="shared" si="200"/>
        <v/>
      </c>
      <c r="DL92" s="49" t="str">
        <f t="shared" si="200"/>
        <v/>
      </c>
      <c r="DM92" s="49" t="str">
        <f t="shared" si="200"/>
        <v/>
      </c>
      <c r="DN92" s="49" t="str">
        <f t="shared" si="200"/>
        <v/>
      </c>
      <c r="DO92" s="49" t="str">
        <f t="shared" si="200"/>
        <v/>
      </c>
      <c r="DP92" s="49" t="str">
        <f t="shared" si="200"/>
        <v/>
      </c>
      <c r="DQ92" s="49" t="str">
        <f t="shared" si="200"/>
        <v/>
      </c>
      <c r="DR92" s="49" t="str">
        <f t="shared" si="200"/>
        <v/>
      </c>
      <c r="DS92" s="49" t="str">
        <f t="shared" si="206"/>
        <v/>
      </c>
      <c r="DT92" s="49" t="str">
        <f t="shared" si="206"/>
        <v/>
      </c>
      <c r="DU92" s="49" t="str">
        <f t="shared" si="206"/>
        <v/>
      </c>
      <c r="DV92" s="49" t="str">
        <f t="shared" si="206"/>
        <v/>
      </c>
      <c r="DW92" s="49" t="str">
        <f t="shared" si="206"/>
        <v/>
      </c>
      <c r="DX92" s="49" t="str">
        <f t="shared" si="206"/>
        <v/>
      </c>
      <c r="DY92" s="49" t="str">
        <f t="shared" si="206"/>
        <v/>
      </c>
      <c r="DZ92" s="183" t="str">
        <f t="shared" si="167"/>
        <v/>
      </c>
      <c r="EA92" s="49" t="str">
        <f t="shared" si="201"/>
        <v/>
      </c>
      <c r="EB92" s="49" t="str">
        <f t="shared" si="201"/>
        <v/>
      </c>
      <c r="EC92" s="49" t="str">
        <f t="shared" si="201"/>
        <v/>
      </c>
      <c r="ED92" s="49" t="str">
        <f t="shared" si="201"/>
        <v/>
      </c>
      <c r="EE92" s="49" t="str">
        <f t="shared" si="201"/>
        <v/>
      </c>
      <c r="EF92" s="49" t="str">
        <f t="shared" si="201"/>
        <v/>
      </c>
      <c r="EG92" s="49" t="str">
        <f t="shared" si="201"/>
        <v/>
      </c>
      <c r="EH92" s="49" t="str">
        <f t="shared" si="201"/>
        <v/>
      </c>
      <c r="EI92" s="49" t="str">
        <f t="shared" si="201"/>
        <v/>
      </c>
      <c r="EJ92" s="49" t="str">
        <f t="shared" si="201"/>
        <v/>
      </c>
      <c r="EK92" s="49" t="str">
        <f t="shared" si="201"/>
        <v/>
      </c>
      <c r="EL92" s="49" t="str">
        <f t="shared" si="201"/>
        <v/>
      </c>
      <c r="EM92" s="49" t="str">
        <f t="shared" si="201"/>
        <v/>
      </c>
      <c r="EN92" s="49" t="str">
        <f t="shared" si="201"/>
        <v/>
      </c>
      <c r="EO92" s="49" t="str">
        <f t="shared" si="201"/>
        <v/>
      </c>
      <c r="EP92" s="49" t="str">
        <f t="shared" si="168"/>
        <v/>
      </c>
      <c r="EQ92" s="49" t="str">
        <f t="shared" si="168"/>
        <v/>
      </c>
      <c r="ER92" s="49" t="str">
        <f t="shared" si="168"/>
        <v/>
      </c>
      <c r="ES92" s="49" t="str">
        <f t="shared" si="168"/>
        <v/>
      </c>
      <c r="ET92" s="49" t="str">
        <f t="shared" si="177"/>
        <v/>
      </c>
      <c r="EU92" s="49" t="str">
        <f t="shared" si="177"/>
        <v/>
      </c>
      <c r="EV92" s="49" t="str">
        <f t="shared" si="177"/>
        <v/>
      </c>
      <c r="EW92" s="49" t="str">
        <f t="shared" si="177"/>
        <v/>
      </c>
      <c r="EX92" s="49" t="str">
        <f t="shared" si="177"/>
        <v/>
      </c>
      <c r="EY92" s="49" t="str">
        <f t="shared" si="177"/>
        <v/>
      </c>
      <c r="EZ92" s="49" t="str">
        <f t="shared" si="177"/>
        <v/>
      </c>
      <c r="FA92" s="49" t="str">
        <f t="shared" si="177"/>
        <v/>
      </c>
      <c r="FB92" s="49" t="str">
        <f t="shared" si="177"/>
        <v/>
      </c>
      <c r="FC92" s="49" t="str">
        <f t="shared" si="177"/>
        <v/>
      </c>
      <c r="FD92" s="49" t="str">
        <f t="shared" si="177"/>
        <v/>
      </c>
      <c r="FE92" s="49" t="str">
        <f t="shared" si="177"/>
        <v/>
      </c>
      <c r="FF92" s="49" t="str">
        <f t="shared" si="177"/>
        <v/>
      </c>
      <c r="FG92" s="49" t="str">
        <f t="shared" si="177"/>
        <v/>
      </c>
      <c r="FH92" s="49" t="str">
        <f t="shared" si="177"/>
        <v/>
      </c>
      <c r="FI92" s="49" t="str">
        <f t="shared" ref="FI92:FI103" si="209">IF(ISNONTEXT($AC92),FH92+$AC92,"")</f>
        <v/>
      </c>
      <c r="FJ92" s="49" t="str">
        <f t="shared" si="207"/>
        <v/>
      </c>
      <c r="FK92" s="49" t="str">
        <f t="shared" si="207"/>
        <v/>
      </c>
      <c r="FL92" s="49" t="str">
        <f t="shared" si="207"/>
        <v/>
      </c>
      <c r="FM92" s="49" t="str">
        <f t="shared" si="207"/>
        <v/>
      </c>
      <c r="FN92" s="49" t="str">
        <f t="shared" si="207"/>
        <v/>
      </c>
      <c r="FO92" s="49" t="str">
        <f t="shared" si="207"/>
        <v/>
      </c>
      <c r="FP92" s="49" t="str">
        <f t="shared" si="202"/>
        <v/>
      </c>
      <c r="FQ92" s="49" t="str">
        <f t="shared" si="202"/>
        <v/>
      </c>
      <c r="FR92" s="49" t="str">
        <f t="shared" si="202"/>
        <v/>
      </c>
      <c r="FS92" s="49" t="str">
        <f t="shared" si="202"/>
        <v/>
      </c>
      <c r="FT92" s="49" t="str">
        <f t="shared" si="202"/>
        <v/>
      </c>
      <c r="FU92" s="49" t="str">
        <f t="shared" si="178"/>
        <v/>
      </c>
      <c r="FV92" s="49" t="str">
        <f t="shared" si="152"/>
        <v/>
      </c>
      <c r="FW92" s="49" t="str">
        <f t="shared" si="152"/>
        <v/>
      </c>
      <c r="FX92" s="49" t="str">
        <f t="shared" si="152"/>
        <v/>
      </c>
      <c r="FY92" s="49" t="str">
        <f t="shared" si="152"/>
        <v/>
      </c>
      <c r="FZ92" s="49" t="str">
        <f t="shared" si="152"/>
        <v/>
      </c>
      <c r="GA92" s="49" t="str">
        <f t="shared" si="152"/>
        <v/>
      </c>
      <c r="GB92" s="49" t="str">
        <f t="shared" si="152"/>
        <v/>
      </c>
      <c r="GC92" s="49" t="str">
        <f t="shared" si="152"/>
        <v/>
      </c>
      <c r="GD92" s="49" t="str">
        <f t="shared" si="152"/>
        <v/>
      </c>
      <c r="GE92" s="49" t="str">
        <f t="shared" si="152"/>
        <v/>
      </c>
      <c r="GF92" s="49" t="str">
        <f t="shared" si="152"/>
        <v/>
      </c>
      <c r="GG92" s="49" t="str">
        <f t="shared" si="152"/>
        <v/>
      </c>
      <c r="GH92" s="49" t="str">
        <f t="shared" si="152"/>
        <v/>
      </c>
      <c r="GI92" s="49" t="str">
        <f t="shared" si="152"/>
        <v/>
      </c>
      <c r="GJ92" s="49" t="str">
        <f t="shared" si="152"/>
        <v/>
      </c>
      <c r="GK92" s="49" t="str">
        <f t="shared" ref="GK92:GK103" si="210">IF(ISNONTEXT($AC92),GJ92+$AC92,"")</f>
        <v/>
      </c>
      <c r="GL92" s="49" t="str">
        <f t="shared" si="190"/>
        <v/>
      </c>
      <c r="GM92" s="49" t="str">
        <f t="shared" si="190"/>
        <v/>
      </c>
      <c r="GN92" s="49" t="str">
        <f t="shared" si="182"/>
        <v/>
      </c>
      <c r="GO92" s="49" t="str">
        <f t="shared" si="182"/>
        <v/>
      </c>
      <c r="GP92" s="49" t="str">
        <f t="shared" si="182"/>
        <v/>
      </c>
      <c r="GQ92" s="49" t="str">
        <f t="shared" si="182"/>
        <v/>
      </c>
      <c r="GR92" s="49" t="str">
        <f t="shared" si="182"/>
        <v/>
      </c>
      <c r="GS92" s="49" t="str">
        <f t="shared" si="182"/>
        <v/>
      </c>
      <c r="GT92" s="49" t="str">
        <f t="shared" si="182"/>
        <v/>
      </c>
      <c r="GU92" s="49" t="str">
        <f t="shared" si="182"/>
        <v/>
      </c>
      <c r="GV92" s="49" t="str">
        <f t="shared" si="182"/>
        <v/>
      </c>
      <c r="GW92" s="49" t="str">
        <f t="shared" si="182"/>
        <v/>
      </c>
      <c r="GX92" s="49" t="str">
        <f t="shared" si="182"/>
        <v/>
      </c>
      <c r="GY92" s="49" t="str">
        <f t="shared" si="182"/>
        <v/>
      </c>
      <c r="GZ92" s="49" t="str">
        <f t="shared" si="182"/>
        <v/>
      </c>
      <c r="HA92" s="49" t="str">
        <f t="shared" si="182"/>
        <v/>
      </c>
      <c r="HB92" s="49" t="str">
        <f t="shared" si="182"/>
        <v/>
      </c>
      <c r="HC92" s="49" t="str">
        <f t="shared" si="182"/>
        <v/>
      </c>
      <c r="HD92" s="49" t="str">
        <f t="shared" si="183"/>
        <v/>
      </c>
      <c r="HE92" s="49" t="str">
        <f t="shared" si="183"/>
        <v/>
      </c>
      <c r="HF92" s="49" t="str">
        <f t="shared" si="183"/>
        <v/>
      </c>
      <c r="HG92" s="49" t="str">
        <f t="shared" si="183"/>
        <v/>
      </c>
      <c r="HH92" s="49" t="str">
        <f t="shared" si="183"/>
        <v/>
      </c>
      <c r="HI92" s="49" t="str">
        <f t="shared" si="141"/>
        <v/>
      </c>
      <c r="HJ92" s="49" t="str">
        <f t="shared" si="141"/>
        <v/>
      </c>
      <c r="HK92" s="49" t="str">
        <f t="shared" si="141"/>
        <v/>
      </c>
      <c r="HL92" s="49" t="str">
        <f t="shared" si="141"/>
        <v/>
      </c>
      <c r="HM92" s="49" t="str">
        <f t="shared" si="111"/>
        <v/>
      </c>
      <c r="HN92" s="49" t="str">
        <f t="shared" si="111"/>
        <v/>
      </c>
      <c r="HO92" s="49" t="str">
        <f t="shared" si="111"/>
        <v/>
      </c>
      <c r="HP92" s="49" t="str">
        <f t="shared" si="77"/>
        <v/>
      </c>
      <c r="HQ92" s="49" t="str">
        <f t="shared" si="77"/>
        <v/>
      </c>
      <c r="HR92" s="49" t="str">
        <f t="shared" si="77"/>
        <v/>
      </c>
      <c r="HS92" s="49" t="str">
        <f t="shared" si="77"/>
        <v/>
      </c>
      <c r="HT92" s="49" t="str">
        <f t="shared" si="77"/>
        <v/>
      </c>
      <c r="HU92" s="49" t="str">
        <f t="shared" si="77"/>
        <v/>
      </c>
      <c r="HV92" s="49" t="str">
        <f t="shared" si="142"/>
        <v/>
      </c>
      <c r="HW92" s="169" t="e">
        <f t="shared" si="181"/>
        <v>#N/A</v>
      </c>
      <c r="HX92" s="169" t="e">
        <f t="shared" si="181"/>
        <v>#N/A</v>
      </c>
      <c r="HY92" s="169" t="e">
        <f t="shared" si="181"/>
        <v>#N/A</v>
      </c>
      <c r="HZ92" s="169" t="e">
        <f t="shared" si="181"/>
        <v>#N/A</v>
      </c>
      <c r="IA92" s="169" t="e">
        <f t="shared" si="180"/>
        <v>#N/A</v>
      </c>
      <c r="IB92" s="169" t="e">
        <f t="shared" si="180"/>
        <v>#N/A</v>
      </c>
      <c r="IC92" s="169" t="e">
        <f t="shared" si="180"/>
        <v>#N/A</v>
      </c>
      <c r="ID92" s="169" t="e">
        <f t="shared" si="180"/>
        <v>#N/A</v>
      </c>
      <c r="IE92" s="169" t="e">
        <f t="shared" si="180"/>
        <v>#N/A</v>
      </c>
      <c r="IF92" s="169" t="e">
        <f t="shared" si="180"/>
        <v>#N/A</v>
      </c>
      <c r="IG92" s="169" t="e">
        <f t="shared" si="180"/>
        <v>#N/A</v>
      </c>
      <c r="IH92" s="169" t="e">
        <f t="shared" si="180"/>
        <v>#N/A</v>
      </c>
      <c r="II92" s="169" t="e">
        <f t="shared" si="180"/>
        <v>#N/A</v>
      </c>
      <c r="IJ92" s="169" t="e">
        <f t="shared" si="180"/>
        <v>#N/A</v>
      </c>
      <c r="IK92" s="169" t="e">
        <f t="shared" si="180"/>
        <v>#N/A</v>
      </c>
      <c r="IL92" s="169" t="e">
        <f t="shared" si="180"/>
        <v>#N/A</v>
      </c>
      <c r="IM92" s="169" t="e">
        <f t="shared" si="180"/>
        <v>#N/A</v>
      </c>
      <c r="IN92" s="169" t="e">
        <f t="shared" si="180"/>
        <v>#N/A</v>
      </c>
      <c r="IO92" s="169" t="e">
        <f t="shared" si="180"/>
        <v>#N/A</v>
      </c>
      <c r="IP92" s="169" t="e">
        <f t="shared" si="184"/>
        <v>#N/A</v>
      </c>
      <c r="IQ92" s="169" t="e">
        <f t="shared" si="184"/>
        <v>#N/A</v>
      </c>
      <c r="IR92" s="169" t="e">
        <f t="shared" si="184"/>
        <v>#N/A</v>
      </c>
      <c r="IS92" s="169" t="e">
        <f t="shared" si="184"/>
        <v>#N/A</v>
      </c>
      <c r="IT92" s="169" t="e">
        <f t="shared" si="184"/>
        <v>#N/A</v>
      </c>
      <c r="IU92" s="169" t="e">
        <f t="shared" si="184"/>
        <v>#N/A</v>
      </c>
      <c r="IV92" s="169" t="e">
        <f t="shared" si="184"/>
        <v>#N/A</v>
      </c>
      <c r="IW92" s="169" t="e">
        <f t="shared" si="184"/>
        <v>#N/A</v>
      </c>
      <c r="IX92" s="169" t="e">
        <f t="shared" si="184"/>
        <v>#N/A</v>
      </c>
      <c r="IY92" s="169" t="e">
        <f t="shared" si="184"/>
        <v>#N/A</v>
      </c>
      <c r="IZ92" s="169" t="e">
        <f t="shared" si="184"/>
        <v>#N/A</v>
      </c>
      <c r="JA92" s="169" t="e">
        <f t="shared" si="184"/>
        <v>#N/A</v>
      </c>
      <c r="JB92" s="169" t="e">
        <f t="shared" si="184"/>
        <v>#N/A</v>
      </c>
      <c r="JC92" s="169" t="e">
        <f t="shared" si="184"/>
        <v>#N/A</v>
      </c>
      <c r="JD92" s="169" t="e">
        <f t="shared" si="184"/>
        <v>#N/A</v>
      </c>
      <c r="JE92" s="169" t="e">
        <f t="shared" si="191"/>
        <v>#N/A</v>
      </c>
      <c r="JF92" s="169" t="e">
        <f t="shared" si="191"/>
        <v>#N/A</v>
      </c>
      <c r="JG92" s="169" t="e">
        <f t="shared" si="191"/>
        <v>#N/A</v>
      </c>
      <c r="JH92" s="169" t="e">
        <f t="shared" si="191"/>
        <v>#N/A</v>
      </c>
      <c r="JI92" s="169" t="e">
        <f t="shared" si="191"/>
        <v>#N/A</v>
      </c>
      <c r="JJ92" s="169" t="e">
        <f t="shared" si="191"/>
        <v>#N/A</v>
      </c>
      <c r="JK92" s="169" t="e">
        <f t="shared" si="191"/>
        <v>#N/A</v>
      </c>
      <c r="JL92" s="169" t="e">
        <f t="shared" si="191"/>
        <v>#N/A</v>
      </c>
      <c r="JM92" s="169" t="e">
        <f t="shared" si="191"/>
        <v>#N/A</v>
      </c>
      <c r="JN92" s="169" t="e">
        <f t="shared" si="191"/>
        <v>#N/A</v>
      </c>
      <c r="JO92" s="169" t="e">
        <f t="shared" si="191"/>
        <v>#N/A</v>
      </c>
      <c r="JP92" s="169" t="e">
        <f t="shared" si="191"/>
        <v>#N/A</v>
      </c>
      <c r="JQ92" s="169" t="e">
        <f t="shared" si="191"/>
        <v>#N/A</v>
      </c>
      <c r="JR92" s="169" t="e">
        <f t="shared" si="191"/>
        <v>#N/A</v>
      </c>
      <c r="JS92" s="169" t="e">
        <f t="shared" si="191"/>
        <v>#N/A</v>
      </c>
      <c r="JT92" s="169" t="e">
        <f t="shared" si="185"/>
        <v>#N/A</v>
      </c>
      <c r="JU92" s="169" t="e">
        <f t="shared" si="185"/>
        <v>#N/A</v>
      </c>
      <c r="JV92" s="169" t="e">
        <f t="shared" si="185"/>
        <v>#N/A</v>
      </c>
      <c r="JW92" s="169" t="e">
        <f t="shared" si="185"/>
        <v>#N/A</v>
      </c>
      <c r="JX92" s="169" t="e">
        <f t="shared" si="185"/>
        <v>#N/A</v>
      </c>
      <c r="JY92" s="169" t="e">
        <f t="shared" si="185"/>
        <v>#N/A</v>
      </c>
      <c r="JZ92" s="169" t="e">
        <f t="shared" si="185"/>
        <v>#N/A</v>
      </c>
      <c r="KA92" s="169" t="e">
        <f t="shared" si="185"/>
        <v>#N/A</v>
      </c>
      <c r="KB92" s="169" t="e">
        <f t="shared" si="185"/>
        <v>#N/A</v>
      </c>
      <c r="KC92" s="169" t="e">
        <f t="shared" si="185"/>
        <v>#N/A</v>
      </c>
      <c r="KD92" s="169" t="e">
        <f t="shared" si="185"/>
        <v>#N/A</v>
      </c>
      <c r="KE92" s="169" t="e">
        <f t="shared" si="185"/>
        <v>#N/A</v>
      </c>
      <c r="KF92" s="169" t="e">
        <f t="shared" si="185"/>
        <v>#N/A</v>
      </c>
      <c r="KG92" s="169" t="e">
        <f t="shared" si="185"/>
        <v>#N/A</v>
      </c>
      <c r="KH92" s="169" t="e">
        <f t="shared" si="185"/>
        <v>#N/A</v>
      </c>
      <c r="KI92" s="169" t="e">
        <f t="shared" si="185"/>
        <v>#N/A</v>
      </c>
      <c r="KJ92" s="169" t="e">
        <f t="shared" si="192"/>
        <v>#N/A</v>
      </c>
      <c r="KK92" s="169" t="e">
        <f t="shared" si="192"/>
        <v>#N/A</v>
      </c>
      <c r="KL92" s="169" t="e">
        <f t="shared" si="192"/>
        <v>#N/A</v>
      </c>
      <c r="KM92" s="169" t="e">
        <f t="shared" si="192"/>
        <v>#N/A</v>
      </c>
      <c r="KN92" s="169" t="e">
        <f t="shared" si="192"/>
        <v>#N/A</v>
      </c>
      <c r="KO92" s="169" t="e">
        <f t="shared" si="192"/>
        <v>#N/A</v>
      </c>
      <c r="KP92" s="169" t="e">
        <f t="shared" si="192"/>
        <v>#N/A</v>
      </c>
      <c r="KQ92" s="169" t="e">
        <f t="shared" si="192"/>
        <v>#N/A</v>
      </c>
      <c r="KR92" s="169" t="e">
        <f t="shared" si="192"/>
        <v>#N/A</v>
      </c>
      <c r="KS92" s="169" t="e">
        <f t="shared" si="192"/>
        <v>#N/A</v>
      </c>
      <c r="KT92" s="169" t="e">
        <f t="shared" si="192"/>
        <v>#N/A</v>
      </c>
      <c r="KU92" s="169" t="e">
        <f t="shared" si="192"/>
        <v>#N/A</v>
      </c>
      <c r="KV92" s="169" t="e">
        <f t="shared" si="192"/>
        <v>#N/A</v>
      </c>
      <c r="KW92" s="169" t="e">
        <f t="shared" si="192"/>
        <v>#N/A</v>
      </c>
      <c r="KX92" s="169" t="e">
        <f t="shared" si="192"/>
        <v>#N/A</v>
      </c>
      <c r="KY92" s="169" t="e">
        <f t="shared" si="192"/>
        <v>#N/A</v>
      </c>
      <c r="KZ92" s="169" t="e">
        <f t="shared" si="186"/>
        <v>#N/A</v>
      </c>
      <c r="LA92" s="169" t="e">
        <f t="shared" si="186"/>
        <v>#N/A</v>
      </c>
      <c r="LB92" s="169" t="e">
        <f t="shared" si="186"/>
        <v>#N/A</v>
      </c>
      <c r="LC92" s="169" t="e">
        <f t="shared" si="186"/>
        <v>#N/A</v>
      </c>
      <c r="LD92" s="169" t="e">
        <f t="shared" si="186"/>
        <v>#N/A</v>
      </c>
      <c r="LE92" s="169" t="e">
        <f t="shared" si="186"/>
        <v>#N/A</v>
      </c>
      <c r="LF92" s="169" t="e">
        <f t="shared" si="186"/>
        <v>#N/A</v>
      </c>
      <c r="LG92" s="169" t="e">
        <f t="shared" si="186"/>
        <v>#N/A</v>
      </c>
      <c r="LH92" s="169" t="e">
        <f t="shared" si="186"/>
        <v>#N/A</v>
      </c>
      <c r="LI92" s="169" t="e">
        <f t="shared" si="186"/>
        <v>#N/A</v>
      </c>
      <c r="LJ92" s="169" t="e">
        <f t="shared" si="186"/>
        <v>#N/A</v>
      </c>
      <c r="LK92" s="169" t="e">
        <f t="shared" si="186"/>
        <v>#N/A</v>
      </c>
      <c r="LL92" s="169" t="e">
        <f t="shared" si="186"/>
        <v>#N/A</v>
      </c>
      <c r="LM92" s="169" t="e">
        <f t="shared" si="186"/>
        <v>#N/A</v>
      </c>
      <c r="LN92" s="169" t="e">
        <f t="shared" si="186"/>
        <v>#N/A</v>
      </c>
      <c r="LO92" s="169" t="e">
        <f t="shared" si="193"/>
        <v>#N/A</v>
      </c>
      <c r="LP92" s="169" t="e">
        <f t="shared" si="193"/>
        <v>#N/A</v>
      </c>
      <c r="LQ92" s="169" t="e">
        <f t="shared" si="194"/>
        <v>#N/A</v>
      </c>
      <c r="LR92" s="169" t="e">
        <f t="shared" si="194"/>
        <v>#N/A</v>
      </c>
      <c r="LS92" s="169" t="e">
        <f t="shared" si="194"/>
        <v>#N/A</v>
      </c>
      <c r="LT92" s="169" t="e">
        <f t="shared" si="194"/>
        <v>#N/A</v>
      </c>
      <c r="LU92" s="169" t="e">
        <f t="shared" si="194"/>
        <v>#N/A</v>
      </c>
      <c r="LV92" s="169" t="e">
        <f t="shared" si="194"/>
        <v>#N/A</v>
      </c>
      <c r="LW92" s="169" t="e">
        <f t="shared" si="194"/>
        <v>#N/A</v>
      </c>
      <c r="LX92" s="169" t="e">
        <f t="shared" si="194"/>
        <v>#N/A</v>
      </c>
      <c r="LY92" s="169" t="e">
        <f t="shared" si="194"/>
        <v>#N/A</v>
      </c>
      <c r="LZ92" s="169" t="e">
        <f t="shared" si="194"/>
        <v>#N/A</v>
      </c>
      <c r="MA92" s="169" t="e">
        <f t="shared" si="194"/>
        <v>#N/A</v>
      </c>
      <c r="MB92" s="169" t="e">
        <f t="shared" si="194"/>
        <v>#N/A</v>
      </c>
      <c r="MC92" s="169" t="e">
        <f t="shared" si="194"/>
        <v>#N/A</v>
      </c>
      <c r="MD92" s="169" t="e">
        <f t="shared" si="194"/>
        <v>#N/A</v>
      </c>
      <c r="ME92" s="169" t="e">
        <f t="shared" si="194"/>
        <v>#N/A</v>
      </c>
      <c r="MF92" s="169" t="e">
        <f t="shared" si="187"/>
        <v>#N/A</v>
      </c>
      <c r="MG92" s="169" t="e">
        <f t="shared" si="187"/>
        <v>#N/A</v>
      </c>
      <c r="MH92" s="169" t="e">
        <f t="shared" si="187"/>
        <v>#N/A</v>
      </c>
      <c r="MI92" s="169" t="e">
        <f t="shared" si="187"/>
        <v>#N/A</v>
      </c>
      <c r="MJ92" s="169" t="e">
        <f t="shared" si="187"/>
        <v>#N/A</v>
      </c>
      <c r="MK92" s="169" t="e">
        <f t="shared" si="187"/>
        <v>#N/A</v>
      </c>
      <c r="ML92" s="169" t="e">
        <f t="shared" si="187"/>
        <v>#N/A</v>
      </c>
      <c r="MM92" s="169" t="e">
        <f t="shared" si="187"/>
        <v>#N/A</v>
      </c>
      <c r="MN92" s="169" t="e">
        <f t="shared" si="187"/>
        <v>#N/A</v>
      </c>
      <c r="MO92" s="169" t="e">
        <f t="shared" si="187"/>
        <v>#N/A</v>
      </c>
      <c r="MP92" s="169" t="e">
        <f t="shared" si="187"/>
        <v>#N/A</v>
      </c>
      <c r="MQ92" s="169" t="e">
        <f t="shared" si="187"/>
        <v>#N/A</v>
      </c>
      <c r="MR92" s="169" t="e">
        <f t="shared" si="187"/>
        <v>#N/A</v>
      </c>
      <c r="MS92" s="169" t="e">
        <f t="shared" si="187"/>
        <v>#N/A</v>
      </c>
      <c r="MT92" s="169" t="e">
        <f t="shared" si="187"/>
        <v>#N/A</v>
      </c>
      <c r="MU92" s="169" t="e">
        <f t="shared" si="187"/>
        <v>#N/A</v>
      </c>
      <c r="MV92" s="169" t="e">
        <f t="shared" si="195"/>
        <v>#N/A</v>
      </c>
      <c r="MW92" s="169" t="e">
        <f t="shared" si="195"/>
        <v>#N/A</v>
      </c>
      <c r="MX92" s="169" t="e">
        <f t="shared" si="195"/>
        <v>#N/A</v>
      </c>
      <c r="MY92" s="169" t="e">
        <f t="shared" si="195"/>
        <v>#N/A</v>
      </c>
      <c r="MZ92" s="169" t="e">
        <f t="shared" si="195"/>
        <v>#N/A</v>
      </c>
      <c r="NA92" s="169" t="e">
        <f t="shared" si="195"/>
        <v>#N/A</v>
      </c>
      <c r="NB92" s="169" t="e">
        <f t="shared" si="195"/>
        <v>#N/A</v>
      </c>
      <c r="NC92" s="169" t="e">
        <f t="shared" si="195"/>
        <v>#N/A</v>
      </c>
      <c r="ND92" s="169" t="e">
        <f t="shared" si="195"/>
        <v>#N/A</v>
      </c>
      <c r="NE92" s="169" t="e">
        <f t="shared" si="195"/>
        <v>#N/A</v>
      </c>
      <c r="NF92" s="169" t="e">
        <f t="shared" si="195"/>
        <v>#N/A</v>
      </c>
      <c r="NG92" s="169" t="e">
        <f t="shared" si="195"/>
        <v>#N/A</v>
      </c>
      <c r="NH92" s="169" t="e">
        <f t="shared" si="195"/>
        <v>#N/A</v>
      </c>
      <c r="NI92" s="169" t="e">
        <f t="shared" si="195"/>
        <v>#N/A</v>
      </c>
      <c r="NJ92" s="169" t="e">
        <f t="shared" si="195"/>
        <v>#N/A</v>
      </c>
      <c r="NK92" s="169" t="e">
        <f t="shared" si="195"/>
        <v>#N/A</v>
      </c>
      <c r="NL92" s="169" t="e">
        <f t="shared" si="188"/>
        <v>#N/A</v>
      </c>
      <c r="NM92" s="169" t="e">
        <f t="shared" si="188"/>
        <v>#N/A</v>
      </c>
      <c r="NN92" s="169" t="e">
        <f t="shared" si="188"/>
        <v>#N/A</v>
      </c>
      <c r="NO92" s="169" t="e">
        <f t="shared" si="188"/>
        <v>#N/A</v>
      </c>
      <c r="NP92" s="169" t="e">
        <f t="shared" si="188"/>
        <v>#N/A</v>
      </c>
      <c r="NQ92" s="169" t="e">
        <f t="shared" si="188"/>
        <v>#N/A</v>
      </c>
      <c r="NR92" s="169" t="e">
        <f t="shared" si="188"/>
        <v>#N/A</v>
      </c>
      <c r="NS92" s="169" t="e">
        <f t="shared" si="188"/>
        <v>#N/A</v>
      </c>
      <c r="NT92" s="169" t="e">
        <f t="shared" si="188"/>
        <v>#N/A</v>
      </c>
      <c r="NU92" s="169" t="e">
        <f t="shared" si="188"/>
        <v>#N/A</v>
      </c>
      <c r="NV92" s="169" t="e">
        <f t="shared" si="188"/>
        <v>#N/A</v>
      </c>
      <c r="NW92" s="169" t="e">
        <f t="shared" si="188"/>
        <v>#N/A</v>
      </c>
      <c r="NX92" s="169" t="e">
        <f t="shared" si="188"/>
        <v>#N/A</v>
      </c>
      <c r="NY92" s="169" t="e">
        <f t="shared" si="188"/>
        <v>#N/A</v>
      </c>
      <c r="NZ92" s="169" t="e">
        <f t="shared" si="188"/>
        <v>#N/A</v>
      </c>
      <c r="OA92" s="169" t="e">
        <f t="shared" si="196"/>
        <v>#N/A</v>
      </c>
      <c r="OB92" s="169" t="e">
        <f t="shared" si="196"/>
        <v>#N/A</v>
      </c>
      <c r="OC92" s="169" t="e">
        <f t="shared" si="197"/>
        <v>#N/A</v>
      </c>
      <c r="OD92" s="169" t="e">
        <f t="shared" si="197"/>
        <v>#N/A</v>
      </c>
      <c r="OE92" s="169" t="e">
        <f t="shared" si="197"/>
        <v>#N/A</v>
      </c>
      <c r="OF92" s="169" t="e">
        <f t="shared" si="197"/>
        <v>#N/A</v>
      </c>
      <c r="OG92" s="169" t="e">
        <f t="shared" si="197"/>
        <v>#N/A</v>
      </c>
      <c r="OH92" s="169" t="e">
        <f t="shared" si="197"/>
        <v>#N/A</v>
      </c>
      <c r="OI92" s="169" t="e">
        <f t="shared" si="197"/>
        <v>#N/A</v>
      </c>
      <c r="OJ92" s="169" t="e">
        <f t="shared" si="197"/>
        <v>#N/A</v>
      </c>
      <c r="OK92" s="169" t="e">
        <f t="shared" si="197"/>
        <v>#N/A</v>
      </c>
      <c r="OL92" s="169" t="e">
        <f t="shared" si="197"/>
        <v>#N/A</v>
      </c>
      <c r="OM92" s="169" t="e">
        <f t="shared" si="197"/>
        <v>#N/A</v>
      </c>
      <c r="ON92" s="169" t="e">
        <f t="shared" si="197"/>
        <v>#N/A</v>
      </c>
      <c r="OO92" s="169" t="e">
        <f t="shared" si="197"/>
        <v>#N/A</v>
      </c>
      <c r="OP92" s="169" t="e">
        <f t="shared" si="197"/>
        <v>#N/A</v>
      </c>
      <c r="OQ92" s="169" t="e">
        <f t="shared" si="197"/>
        <v>#N/A</v>
      </c>
      <c r="OR92" s="169" t="e">
        <f t="shared" si="189"/>
        <v>#N/A</v>
      </c>
      <c r="OS92" s="169" t="e">
        <f t="shared" si="189"/>
        <v>#N/A</v>
      </c>
      <c r="OT92" s="169" t="e">
        <f t="shared" si="189"/>
        <v>#N/A</v>
      </c>
      <c r="OU92" s="169" t="e">
        <f t="shared" si="189"/>
        <v>#N/A</v>
      </c>
      <c r="OV92" s="169" t="e">
        <f t="shared" si="189"/>
        <v>#N/A</v>
      </c>
      <c r="OW92" s="169" t="e">
        <f t="shared" si="189"/>
        <v>#N/A</v>
      </c>
      <c r="OX92" s="169" t="e">
        <f t="shared" si="189"/>
        <v>#N/A</v>
      </c>
      <c r="OY92" s="169" t="e">
        <f t="shared" si="189"/>
        <v>#N/A</v>
      </c>
      <c r="OZ92" s="169" t="e">
        <f t="shared" si="189"/>
        <v>#N/A</v>
      </c>
      <c r="PA92" s="169" t="e">
        <f t="shared" si="189"/>
        <v>#N/A</v>
      </c>
      <c r="PB92" s="169" t="e">
        <f t="shared" si="189"/>
        <v>#N/A</v>
      </c>
      <c r="PC92" s="169" t="e">
        <f t="shared" si="189"/>
        <v>#N/A</v>
      </c>
      <c r="PD92" s="169" t="e">
        <f t="shared" si="189"/>
        <v>#N/A</v>
      </c>
      <c r="PE92" s="169" t="e">
        <f t="shared" si="189"/>
        <v>#N/A</v>
      </c>
      <c r="PF92" s="169" t="e">
        <f t="shared" si="189"/>
        <v>#N/A</v>
      </c>
      <c r="PG92" s="169" t="e">
        <f t="shared" si="189"/>
        <v>#N/A</v>
      </c>
      <c r="PH92" s="169" t="e">
        <f t="shared" si="198"/>
        <v>#N/A</v>
      </c>
      <c r="PI92" s="169" t="e">
        <f t="shared" si="198"/>
        <v>#N/A</v>
      </c>
      <c r="PJ92" s="169" t="e">
        <f t="shared" si="198"/>
        <v>#N/A</v>
      </c>
      <c r="PK92" s="169" t="e">
        <f t="shared" si="198"/>
        <v>#N/A</v>
      </c>
      <c r="PL92" s="169" t="e">
        <f t="shared" si="198"/>
        <v>#N/A</v>
      </c>
      <c r="PM92" s="169" t="e">
        <f t="shared" si="198"/>
        <v>#N/A</v>
      </c>
      <c r="PN92" s="169" t="e">
        <f t="shared" si="198"/>
        <v>#N/A</v>
      </c>
      <c r="PO92" s="169" t="e">
        <f t="shared" si="198"/>
        <v>#N/A</v>
      </c>
    </row>
    <row r="93" spans="1:431" hidden="1" x14ac:dyDescent="0.75">
      <c r="A93" s="390"/>
      <c r="B93" s="396" t="str">
        <f>IF($R93="","",ROUND(_xlfn.NORM.INV(ABS(VLOOKUP($T$1,VLookups!$A$43:$B$44,2,FALSE)-B$2),$N93,$R93),0))</f>
        <v/>
      </c>
      <c r="C93" s="403" t="str">
        <f t="shared" si="161"/>
        <v/>
      </c>
      <c r="D93" s="404" t="str">
        <f t="shared" si="162"/>
        <v/>
      </c>
      <c r="E93" s="109"/>
      <c r="F93" s="117"/>
      <c r="G93" s="122" t="str">
        <f t="shared" si="163"/>
        <v/>
      </c>
      <c r="H93" s="95"/>
      <c r="I93" s="122" t="str">
        <f t="shared" si="164"/>
        <v/>
      </c>
      <c r="J93" s="117"/>
      <c r="K93" s="110"/>
      <c r="L93" s="124" t="str">
        <f t="shared" si="149"/>
        <v/>
      </c>
      <c r="M93" s="124" t="str">
        <f t="shared" si="150"/>
        <v/>
      </c>
      <c r="N93" s="73" t="str">
        <f t="shared" si="165"/>
        <v/>
      </c>
      <c r="O93" s="23"/>
      <c r="P93" s="57"/>
      <c r="Q93" s="280"/>
      <c r="R93" s="74" t="str">
        <f>IF(AND(G93&gt;0,H93&gt;0,I93&gt;0),IF(ISBLANK(Q93),IF(ISBLANK(O93),"",(I93-G93)*VLOOKUP(O93,VLookups!$A$4:$B$13,2,FALSE)),Q93),"")</f>
        <v/>
      </c>
      <c r="S93" s="75" t="str">
        <f t="shared" si="151"/>
        <v/>
      </c>
      <c r="T93" s="95"/>
      <c r="U93" s="270" t="str">
        <f>IF(AND(T93&gt;0,H93&gt;0,NOT(R93="")),ABS(VLOOKUP($T$1,VLookups!$A$43:$B$44,2,FALSE)-_xlfn.NORM.DIST(T93,N93,R93,TRUE)),"")</f>
        <v/>
      </c>
      <c r="V93" s="94" t="str">
        <f>IF(AND($G93&gt;0,$H93&gt;0,$I93&gt;0,NOT(ISBLANK($O93))),_xlfn.NORM.INV(ABS(VLOOKUP($T$1,VLookups!$A$43:$B$44,2,FALSE)-V$3),$N93,$R93),"")</f>
        <v/>
      </c>
      <c r="W93" s="93" t="str">
        <f>IF(AND($G93&gt;0,$H93&gt;0,$I93&gt;0,NOT(ISBLANK($O93))),_xlfn.NORM.INV(ABS(VLOOKUP($T$1,VLookups!$A$43:$B$44,2,FALSE)-W$3),$N93,$R93),"")</f>
        <v/>
      </c>
      <c r="X93" s="94" t="str">
        <f>IF(AND($G93&gt;0,$H93&gt;0,$I93&gt;0,NOT(ISBLANK($O93))),_xlfn.NORM.INV(ABS(VLOOKUP($T$1,VLookups!$A$43:$B$44,2,FALSE)-X$3),$N93,$R93),"")</f>
        <v/>
      </c>
      <c r="Y93" s="93" t="str">
        <f>IF(AND($G93&gt;0,$H93&gt;0,$I93&gt;0,NOT(ISBLANK($O93))),_xlfn.NORM.INV(ABS(VLOOKUP($T$1,VLookups!$A$43:$B$44,2,FALSE)-Y$3),$N93,$R93),"")</f>
        <v/>
      </c>
      <c r="Z93" s="94" t="str">
        <f>IF(AND($G93&gt;0,$H93&gt;0,$I93&gt;0,NOT(ISBLANK($O93))),_xlfn.NORM.INV(ABS(VLOOKUP($T$1,VLookups!$A$43:$B$44,2,FALSE)-Z$3),$N93,$R93),"")</f>
        <v/>
      </c>
      <c r="AA93" s="93" t="str">
        <f>IF(AND($G93&gt;0,$H93&gt;0,$I93&gt;0,NOT(ISBLANK($O93))),_xlfn.NORM.INV(ABS(VLOOKUP($T$1,VLookups!$A$43:$B$44,2,FALSE)-AA$3),$N93,$R93),"")</f>
        <v/>
      </c>
      <c r="AB93" s="5"/>
      <c r="AC93" s="168" t="str">
        <f t="shared" si="166"/>
        <v/>
      </c>
      <c r="AD93" s="49" t="str">
        <f t="shared" si="208"/>
        <v/>
      </c>
      <c r="AE93" s="49" t="str">
        <f t="shared" si="208"/>
        <v/>
      </c>
      <c r="AF93" s="49" t="str">
        <f t="shared" si="208"/>
        <v/>
      </c>
      <c r="AG93" s="49" t="str">
        <f t="shared" si="208"/>
        <v/>
      </c>
      <c r="AH93" s="49" t="str">
        <f t="shared" si="208"/>
        <v/>
      </c>
      <c r="AI93" s="49" t="str">
        <f t="shared" si="208"/>
        <v/>
      </c>
      <c r="AJ93" s="49" t="str">
        <f t="shared" si="208"/>
        <v/>
      </c>
      <c r="AK93" s="49" t="str">
        <f t="shared" si="208"/>
        <v/>
      </c>
      <c r="AL93" s="49" t="str">
        <f t="shared" si="208"/>
        <v/>
      </c>
      <c r="AM93" s="49" t="str">
        <f t="shared" si="208"/>
        <v/>
      </c>
      <c r="AN93" s="49" t="str">
        <f t="shared" si="208"/>
        <v/>
      </c>
      <c r="AO93" s="49" t="str">
        <f t="shared" si="208"/>
        <v/>
      </c>
      <c r="AP93" s="49" t="str">
        <f t="shared" si="208"/>
        <v/>
      </c>
      <c r="AQ93" s="49" t="str">
        <f t="shared" si="208"/>
        <v/>
      </c>
      <c r="AR93" s="49" t="str">
        <f t="shared" si="208"/>
        <v/>
      </c>
      <c r="AS93" s="49" t="str">
        <f t="shared" si="208"/>
        <v/>
      </c>
      <c r="AT93" s="49" t="str">
        <f t="shared" si="203"/>
        <v/>
      </c>
      <c r="AU93" s="49" t="str">
        <f t="shared" si="203"/>
        <v/>
      </c>
      <c r="AV93" s="49" t="str">
        <f t="shared" si="203"/>
        <v/>
      </c>
      <c r="AW93" s="49" t="str">
        <f t="shared" si="203"/>
        <v/>
      </c>
      <c r="AX93" s="49" t="str">
        <f t="shared" si="203"/>
        <v/>
      </c>
      <c r="AY93" s="49" t="str">
        <f t="shared" si="203"/>
        <v/>
      </c>
      <c r="AZ93" s="49" t="str">
        <f t="shared" si="203"/>
        <v/>
      </c>
      <c r="BA93" s="49" t="str">
        <f t="shared" si="203"/>
        <v/>
      </c>
      <c r="BB93" s="49" t="str">
        <f t="shared" si="203"/>
        <v/>
      </c>
      <c r="BC93" s="49" t="str">
        <f t="shared" si="203"/>
        <v/>
      </c>
      <c r="BD93" s="49" t="str">
        <f t="shared" si="203"/>
        <v/>
      </c>
      <c r="BE93" s="49" t="str">
        <f t="shared" si="203"/>
        <v/>
      </c>
      <c r="BF93" s="49" t="str">
        <f t="shared" si="203"/>
        <v/>
      </c>
      <c r="BG93" s="49" t="str">
        <f t="shared" si="203"/>
        <v/>
      </c>
      <c r="BH93" s="49" t="str">
        <f t="shared" si="203"/>
        <v/>
      </c>
      <c r="BI93" s="49" t="str">
        <f t="shared" si="204"/>
        <v/>
      </c>
      <c r="BJ93" s="49" t="str">
        <f t="shared" si="204"/>
        <v/>
      </c>
      <c r="BK93" s="49" t="str">
        <f t="shared" si="204"/>
        <v/>
      </c>
      <c r="BL93" s="49" t="str">
        <f t="shared" si="204"/>
        <v/>
      </c>
      <c r="BM93" s="49" t="str">
        <f t="shared" si="204"/>
        <v/>
      </c>
      <c r="BN93" s="49" t="str">
        <f t="shared" si="204"/>
        <v/>
      </c>
      <c r="BO93" s="49" t="str">
        <f t="shared" si="204"/>
        <v/>
      </c>
      <c r="BP93" s="49" t="str">
        <f t="shared" si="204"/>
        <v/>
      </c>
      <c r="BQ93" s="49" t="str">
        <f t="shared" si="204"/>
        <v/>
      </c>
      <c r="BR93" s="49" t="str">
        <f t="shared" si="204"/>
        <v/>
      </c>
      <c r="BS93" s="49" t="str">
        <f t="shared" si="204"/>
        <v/>
      </c>
      <c r="BT93" s="49" t="str">
        <f t="shared" si="204"/>
        <v/>
      </c>
      <c r="BU93" s="49" t="str">
        <f t="shared" si="204"/>
        <v/>
      </c>
      <c r="BV93" s="49" t="str">
        <f t="shared" si="204"/>
        <v/>
      </c>
      <c r="BW93" s="49" t="str">
        <f t="shared" si="204"/>
        <v/>
      </c>
      <c r="BX93" s="49" t="str">
        <f t="shared" si="204"/>
        <v/>
      </c>
      <c r="BY93" s="49" t="str">
        <f t="shared" si="199"/>
        <v/>
      </c>
      <c r="BZ93" s="49" t="str">
        <f t="shared" si="199"/>
        <v/>
      </c>
      <c r="CA93" s="49" t="str">
        <f t="shared" si="199"/>
        <v/>
      </c>
      <c r="CB93" s="49" t="str">
        <f t="shared" si="199"/>
        <v/>
      </c>
      <c r="CC93" s="49" t="str">
        <f t="shared" si="199"/>
        <v/>
      </c>
      <c r="CD93" s="49" t="str">
        <f t="shared" si="199"/>
        <v/>
      </c>
      <c r="CE93" s="49" t="str">
        <f t="shared" si="199"/>
        <v/>
      </c>
      <c r="CF93" s="49" t="str">
        <f t="shared" si="199"/>
        <v/>
      </c>
      <c r="CG93" s="49" t="str">
        <f t="shared" si="199"/>
        <v/>
      </c>
      <c r="CH93" s="49" t="str">
        <f t="shared" si="199"/>
        <v/>
      </c>
      <c r="CI93" s="49" t="str">
        <f t="shared" si="199"/>
        <v/>
      </c>
      <c r="CJ93" s="49" t="str">
        <f t="shared" si="199"/>
        <v/>
      </c>
      <c r="CK93" s="49" t="str">
        <f t="shared" si="199"/>
        <v/>
      </c>
      <c r="CL93" s="49" t="str">
        <f t="shared" si="199"/>
        <v/>
      </c>
      <c r="CM93" s="49" t="str">
        <f t="shared" si="199"/>
        <v/>
      </c>
      <c r="CN93" s="49" t="str">
        <f t="shared" si="205"/>
        <v/>
      </c>
      <c r="CO93" s="49" t="str">
        <f t="shared" si="205"/>
        <v/>
      </c>
      <c r="CP93" s="49" t="str">
        <f t="shared" si="205"/>
        <v/>
      </c>
      <c r="CQ93" s="49" t="str">
        <f t="shared" si="205"/>
        <v/>
      </c>
      <c r="CR93" s="49" t="str">
        <f t="shared" si="205"/>
        <v/>
      </c>
      <c r="CS93" s="49" t="str">
        <f t="shared" si="205"/>
        <v/>
      </c>
      <c r="CT93" s="49" t="str">
        <f t="shared" si="205"/>
        <v/>
      </c>
      <c r="CU93" s="49" t="str">
        <f t="shared" si="205"/>
        <v/>
      </c>
      <c r="CV93" s="49" t="str">
        <f t="shared" si="205"/>
        <v/>
      </c>
      <c r="CW93" s="49" t="str">
        <f t="shared" si="205"/>
        <v/>
      </c>
      <c r="CX93" s="49" t="str">
        <f t="shared" si="205"/>
        <v/>
      </c>
      <c r="CY93" s="49" t="str">
        <f t="shared" si="205"/>
        <v/>
      </c>
      <c r="CZ93" s="49" t="str">
        <f t="shared" si="205"/>
        <v/>
      </c>
      <c r="DA93" s="49" t="str">
        <f t="shared" si="205"/>
        <v/>
      </c>
      <c r="DB93" s="49" t="str">
        <f t="shared" si="205"/>
        <v/>
      </c>
      <c r="DC93" s="49" t="str">
        <f t="shared" si="205"/>
        <v/>
      </c>
      <c r="DD93" s="49" t="str">
        <f t="shared" si="200"/>
        <v/>
      </c>
      <c r="DE93" s="49" t="str">
        <f t="shared" si="200"/>
        <v/>
      </c>
      <c r="DF93" s="49" t="str">
        <f t="shared" si="200"/>
        <v/>
      </c>
      <c r="DG93" s="49" t="str">
        <f t="shared" si="200"/>
        <v/>
      </c>
      <c r="DH93" s="49" t="str">
        <f t="shared" si="200"/>
        <v/>
      </c>
      <c r="DI93" s="49" t="str">
        <f t="shared" si="200"/>
        <v/>
      </c>
      <c r="DJ93" s="49" t="str">
        <f t="shared" si="200"/>
        <v/>
      </c>
      <c r="DK93" s="49" t="str">
        <f t="shared" si="200"/>
        <v/>
      </c>
      <c r="DL93" s="49" t="str">
        <f t="shared" si="200"/>
        <v/>
      </c>
      <c r="DM93" s="49" t="str">
        <f t="shared" si="200"/>
        <v/>
      </c>
      <c r="DN93" s="49" t="str">
        <f t="shared" si="200"/>
        <v/>
      </c>
      <c r="DO93" s="49" t="str">
        <f t="shared" si="200"/>
        <v/>
      </c>
      <c r="DP93" s="49" t="str">
        <f t="shared" si="200"/>
        <v/>
      </c>
      <c r="DQ93" s="49" t="str">
        <f t="shared" si="200"/>
        <v/>
      </c>
      <c r="DR93" s="49" t="str">
        <f t="shared" si="200"/>
        <v/>
      </c>
      <c r="DS93" s="49" t="str">
        <f t="shared" si="206"/>
        <v/>
      </c>
      <c r="DT93" s="49" t="str">
        <f t="shared" si="206"/>
        <v/>
      </c>
      <c r="DU93" s="49" t="str">
        <f t="shared" si="206"/>
        <v/>
      </c>
      <c r="DV93" s="49" t="str">
        <f t="shared" si="206"/>
        <v/>
      </c>
      <c r="DW93" s="49" t="str">
        <f t="shared" si="206"/>
        <v/>
      </c>
      <c r="DX93" s="49" t="str">
        <f t="shared" si="206"/>
        <v/>
      </c>
      <c r="DY93" s="49" t="str">
        <f t="shared" si="206"/>
        <v/>
      </c>
      <c r="DZ93" s="183" t="str">
        <f t="shared" si="167"/>
        <v/>
      </c>
      <c r="EA93" s="49" t="str">
        <f t="shared" si="201"/>
        <v/>
      </c>
      <c r="EB93" s="49" t="str">
        <f t="shared" si="201"/>
        <v/>
      </c>
      <c r="EC93" s="49" t="str">
        <f t="shared" si="201"/>
        <v/>
      </c>
      <c r="ED93" s="49" t="str">
        <f t="shared" si="201"/>
        <v/>
      </c>
      <c r="EE93" s="49" t="str">
        <f t="shared" si="201"/>
        <v/>
      </c>
      <c r="EF93" s="49" t="str">
        <f t="shared" si="201"/>
        <v/>
      </c>
      <c r="EG93" s="49" t="str">
        <f t="shared" si="201"/>
        <v/>
      </c>
      <c r="EH93" s="49" t="str">
        <f t="shared" si="201"/>
        <v/>
      </c>
      <c r="EI93" s="49" t="str">
        <f t="shared" si="201"/>
        <v/>
      </c>
      <c r="EJ93" s="49" t="str">
        <f t="shared" si="201"/>
        <v/>
      </c>
      <c r="EK93" s="49" t="str">
        <f t="shared" si="201"/>
        <v/>
      </c>
      <c r="EL93" s="49" t="str">
        <f t="shared" si="201"/>
        <v/>
      </c>
      <c r="EM93" s="49" t="str">
        <f t="shared" si="201"/>
        <v/>
      </c>
      <c r="EN93" s="49" t="str">
        <f t="shared" si="201"/>
        <v/>
      </c>
      <c r="EO93" s="49" t="str">
        <f t="shared" si="201"/>
        <v/>
      </c>
      <c r="EP93" s="49" t="str">
        <f t="shared" si="168"/>
        <v/>
      </c>
      <c r="EQ93" s="49" t="str">
        <f t="shared" si="168"/>
        <v/>
      </c>
      <c r="ER93" s="49" t="str">
        <f t="shared" si="168"/>
        <v/>
      </c>
      <c r="ES93" s="49" t="str">
        <f t="shared" si="168"/>
        <v/>
      </c>
      <c r="ET93" s="49" t="str">
        <f t="shared" si="168"/>
        <v/>
      </c>
      <c r="EU93" s="49" t="str">
        <f t="shared" si="168"/>
        <v/>
      </c>
      <c r="EV93" s="49" t="str">
        <f t="shared" si="168"/>
        <v/>
      </c>
      <c r="EW93" s="49" t="str">
        <f t="shared" si="168"/>
        <v/>
      </c>
      <c r="EX93" s="49" t="str">
        <f t="shared" si="168"/>
        <v/>
      </c>
      <c r="EY93" s="49" t="str">
        <f t="shared" si="168"/>
        <v/>
      </c>
      <c r="EZ93" s="49" t="str">
        <f t="shared" si="168"/>
        <v/>
      </c>
      <c r="FA93" s="49" t="str">
        <f t="shared" si="168"/>
        <v/>
      </c>
      <c r="FB93" s="49" t="str">
        <f t="shared" si="168"/>
        <v/>
      </c>
      <c r="FC93" s="49" t="str">
        <f t="shared" si="168"/>
        <v/>
      </c>
      <c r="FD93" s="49" t="str">
        <f t="shared" si="168"/>
        <v/>
      </c>
      <c r="FE93" s="49" t="str">
        <f t="shared" si="168"/>
        <v/>
      </c>
      <c r="FF93" s="49" t="str">
        <f t="shared" ref="FF93:FH103" si="211">IF(ISNONTEXT($AC93),FE93+$AC93,"")</f>
        <v/>
      </c>
      <c r="FG93" s="49" t="str">
        <f t="shared" si="211"/>
        <v/>
      </c>
      <c r="FH93" s="49" t="str">
        <f t="shared" si="211"/>
        <v/>
      </c>
      <c r="FI93" s="49" t="str">
        <f t="shared" si="209"/>
        <v/>
      </c>
      <c r="FJ93" s="49" t="str">
        <f t="shared" si="207"/>
        <v/>
      </c>
      <c r="FK93" s="49" t="str">
        <f t="shared" si="207"/>
        <v/>
      </c>
      <c r="FL93" s="49" t="str">
        <f t="shared" si="207"/>
        <v/>
      </c>
      <c r="FM93" s="49" t="str">
        <f t="shared" si="207"/>
        <v/>
      </c>
      <c r="FN93" s="49" t="str">
        <f t="shared" si="207"/>
        <v/>
      </c>
      <c r="FO93" s="49" t="str">
        <f t="shared" si="207"/>
        <v/>
      </c>
      <c r="FP93" s="49" t="str">
        <f t="shared" si="202"/>
        <v/>
      </c>
      <c r="FQ93" s="49" t="str">
        <f t="shared" si="202"/>
        <v/>
      </c>
      <c r="FR93" s="49" t="str">
        <f t="shared" si="202"/>
        <v/>
      </c>
      <c r="FS93" s="49" t="str">
        <f t="shared" si="202"/>
        <v/>
      </c>
      <c r="FT93" s="49" t="str">
        <f t="shared" si="202"/>
        <v/>
      </c>
      <c r="FU93" s="49" t="str">
        <f t="shared" si="178"/>
        <v/>
      </c>
      <c r="FV93" s="49" t="str">
        <f t="shared" si="178"/>
        <v/>
      </c>
      <c r="FW93" s="49" t="str">
        <f t="shared" si="178"/>
        <v/>
      </c>
      <c r="FX93" s="49" t="str">
        <f t="shared" si="178"/>
        <v/>
      </c>
      <c r="FY93" s="49" t="str">
        <f t="shared" si="178"/>
        <v/>
      </c>
      <c r="FZ93" s="49" t="str">
        <f t="shared" si="178"/>
        <v/>
      </c>
      <c r="GA93" s="49" t="str">
        <f t="shared" si="178"/>
        <v/>
      </c>
      <c r="GB93" s="49" t="str">
        <f t="shared" si="178"/>
        <v/>
      </c>
      <c r="GC93" s="49" t="str">
        <f t="shared" si="178"/>
        <v/>
      </c>
      <c r="GD93" s="49" t="str">
        <f t="shared" si="178"/>
        <v/>
      </c>
      <c r="GE93" s="49" t="str">
        <f t="shared" si="178"/>
        <v/>
      </c>
      <c r="GF93" s="49" t="str">
        <f t="shared" si="178"/>
        <v/>
      </c>
      <c r="GG93" s="49" t="str">
        <f t="shared" si="178"/>
        <v/>
      </c>
      <c r="GH93" s="49" t="str">
        <f t="shared" si="178"/>
        <v/>
      </c>
      <c r="GI93" s="49" t="str">
        <f t="shared" si="178"/>
        <v/>
      </c>
      <c r="GJ93" s="49" t="str">
        <f t="shared" si="178"/>
        <v/>
      </c>
      <c r="GK93" s="49" t="str">
        <f t="shared" si="210"/>
        <v/>
      </c>
      <c r="GL93" s="49" t="str">
        <f t="shared" si="190"/>
        <v/>
      </c>
      <c r="GM93" s="49" t="str">
        <f t="shared" si="190"/>
        <v/>
      </c>
      <c r="GN93" s="49" t="str">
        <f t="shared" si="182"/>
        <v/>
      </c>
      <c r="GO93" s="49" t="str">
        <f t="shared" si="182"/>
        <v/>
      </c>
      <c r="GP93" s="49" t="str">
        <f t="shared" si="182"/>
        <v/>
      </c>
      <c r="GQ93" s="49" t="str">
        <f t="shared" si="182"/>
        <v/>
      </c>
      <c r="GR93" s="49" t="str">
        <f t="shared" si="182"/>
        <v/>
      </c>
      <c r="GS93" s="49" t="str">
        <f t="shared" si="182"/>
        <v/>
      </c>
      <c r="GT93" s="49" t="str">
        <f t="shared" si="182"/>
        <v/>
      </c>
      <c r="GU93" s="49" t="str">
        <f t="shared" si="182"/>
        <v/>
      </c>
      <c r="GV93" s="49" t="str">
        <f t="shared" si="182"/>
        <v/>
      </c>
      <c r="GW93" s="49" t="str">
        <f t="shared" si="182"/>
        <v/>
      </c>
      <c r="GX93" s="49" t="str">
        <f t="shared" si="182"/>
        <v/>
      </c>
      <c r="GY93" s="49" t="str">
        <f t="shared" si="182"/>
        <v/>
      </c>
      <c r="GZ93" s="49" t="str">
        <f t="shared" si="182"/>
        <v/>
      </c>
      <c r="HA93" s="49" t="str">
        <f t="shared" si="182"/>
        <v/>
      </c>
      <c r="HB93" s="49" t="str">
        <f t="shared" si="182"/>
        <v/>
      </c>
      <c r="HC93" s="49" t="str">
        <f t="shared" si="182"/>
        <v/>
      </c>
      <c r="HD93" s="49" t="str">
        <f t="shared" si="183"/>
        <v/>
      </c>
      <c r="HE93" s="49" t="str">
        <f t="shared" si="183"/>
        <v/>
      </c>
      <c r="HF93" s="49" t="str">
        <f t="shared" si="183"/>
        <v/>
      </c>
      <c r="HG93" s="49" t="str">
        <f t="shared" si="183"/>
        <v/>
      </c>
      <c r="HH93" s="49" t="str">
        <f t="shared" si="183"/>
        <v/>
      </c>
      <c r="HI93" s="49" t="str">
        <f t="shared" si="141"/>
        <v/>
      </c>
      <c r="HJ93" s="49" t="str">
        <f t="shared" si="141"/>
        <v/>
      </c>
      <c r="HK93" s="49" t="str">
        <f t="shared" si="141"/>
        <v/>
      </c>
      <c r="HL93" s="49" t="str">
        <f t="shared" si="141"/>
        <v/>
      </c>
      <c r="HM93" s="49" t="str">
        <f t="shared" si="111"/>
        <v/>
      </c>
      <c r="HN93" s="49" t="str">
        <f t="shared" si="111"/>
        <v/>
      </c>
      <c r="HO93" s="49" t="str">
        <f t="shared" si="111"/>
        <v/>
      </c>
      <c r="HP93" s="49" t="str">
        <f t="shared" si="77"/>
        <v/>
      </c>
      <c r="HQ93" s="49" t="str">
        <f t="shared" si="77"/>
        <v/>
      </c>
      <c r="HR93" s="49" t="str">
        <f t="shared" si="77"/>
        <v/>
      </c>
      <c r="HS93" s="49" t="str">
        <f t="shared" si="77"/>
        <v/>
      </c>
      <c r="HT93" s="49" t="str">
        <f t="shared" si="77"/>
        <v/>
      </c>
      <c r="HU93" s="49" t="str">
        <f t="shared" si="77"/>
        <v/>
      </c>
      <c r="HV93" s="49" t="str">
        <f t="shared" si="142"/>
        <v/>
      </c>
      <c r="HW93" s="169" t="e">
        <f t="shared" si="181"/>
        <v>#N/A</v>
      </c>
      <c r="HX93" s="169" t="e">
        <f t="shared" si="181"/>
        <v>#N/A</v>
      </c>
      <c r="HY93" s="169" t="e">
        <f t="shared" si="181"/>
        <v>#N/A</v>
      </c>
      <c r="HZ93" s="169" t="e">
        <f t="shared" si="181"/>
        <v>#N/A</v>
      </c>
      <c r="IA93" s="169" t="e">
        <f t="shared" si="180"/>
        <v>#N/A</v>
      </c>
      <c r="IB93" s="169" t="e">
        <f t="shared" si="180"/>
        <v>#N/A</v>
      </c>
      <c r="IC93" s="169" t="e">
        <f t="shared" si="180"/>
        <v>#N/A</v>
      </c>
      <c r="ID93" s="169" t="e">
        <f t="shared" si="180"/>
        <v>#N/A</v>
      </c>
      <c r="IE93" s="169" t="e">
        <f t="shared" si="180"/>
        <v>#N/A</v>
      </c>
      <c r="IF93" s="169" t="e">
        <f t="shared" si="180"/>
        <v>#N/A</v>
      </c>
      <c r="IG93" s="169" t="e">
        <f t="shared" si="180"/>
        <v>#N/A</v>
      </c>
      <c r="IH93" s="169" t="e">
        <f t="shared" si="180"/>
        <v>#N/A</v>
      </c>
      <c r="II93" s="169" t="e">
        <f t="shared" si="180"/>
        <v>#N/A</v>
      </c>
      <c r="IJ93" s="169" t="e">
        <f t="shared" si="180"/>
        <v>#N/A</v>
      </c>
      <c r="IK93" s="169" t="e">
        <f t="shared" si="180"/>
        <v>#N/A</v>
      </c>
      <c r="IL93" s="169" t="e">
        <f t="shared" si="180"/>
        <v>#N/A</v>
      </c>
      <c r="IM93" s="169" t="e">
        <f t="shared" si="180"/>
        <v>#N/A</v>
      </c>
      <c r="IN93" s="169" t="e">
        <f t="shared" si="180"/>
        <v>#N/A</v>
      </c>
      <c r="IO93" s="169" t="e">
        <f t="shared" si="180"/>
        <v>#N/A</v>
      </c>
      <c r="IP93" s="169" t="e">
        <f t="shared" si="184"/>
        <v>#N/A</v>
      </c>
      <c r="IQ93" s="169" t="e">
        <f t="shared" si="184"/>
        <v>#N/A</v>
      </c>
      <c r="IR93" s="169" t="e">
        <f t="shared" si="184"/>
        <v>#N/A</v>
      </c>
      <c r="IS93" s="169" t="e">
        <f t="shared" si="184"/>
        <v>#N/A</v>
      </c>
      <c r="IT93" s="169" t="e">
        <f t="shared" si="184"/>
        <v>#N/A</v>
      </c>
      <c r="IU93" s="169" t="e">
        <f t="shared" si="184"/>
        <v>#N/A</v>
      </c>
      <c r="IV93" s="169" t="e">
        <f t="shared" si="184"/>
        <v>#N/A</v>
      </c>
      <c r="IW93" s="169" t="e">
        <f t="shared" si="184"/>
        <v>#N/A</v>
      </c>
      <c r="IX93" s="169" t="e">
        <f t="shared" si="184"/>
        <v>#N/A</v>
      </c>
      <c r="IY93" s="169" t="e">
        <f t="shared" si="184"/>
        <v>#N/A</v>
      </c>
      <c r="IZ93" s="169" t="e">
        <f t="shared" si="184"/>
        <v>#N/A</v>
      </c>
      <c r="JA93" s="169" t="e">
        <f t="shared" si="184"/>
        <v>#N/A</v>
      </c>
      <c r="JB93" s="169" t="e">
        <f t="shared" si="184"/>
        <v>#N/A</v>
      </c>
      <c r="JC93" s="169" t="e">
        <f t="shared" si="184"/>
        <v>#N/A</v>
      </c>
      <c r="JD93" s="169" t="e">
        <f t="shared" si="184"/>
        <v>#N/A</v>
      </c>
      <c r="JE93" s="169" t="e">
        <f t="shared" si="191"/>
        <v>#N/A</v>
      </c>
      <c r="JF93" s="169" t="e">
        <f t="shared" si="191"/>
        <v>#N/A</v>
      </c>
      <c r="JG93" s="169" t="e">
        <f t="shared" si="191"/>
        <v>#N/A</v>
      </c>
      <c r="JH93" s="169" t="e">
        <f t="shared" si="191"/>
        <v>#N/A</v>
      </c>
      <c r="JI93" s="169" t="e">
        <f t="shared" si="191"/>
        <v>#N/A</v>
      </c>
      <c r="JJ93" s="169" t="e">
        <f t="shared" si="191"/>
        <v>#N/A</v>
      </c>
      <c r="JK93" s="169" t="e">
        <f t="shared" si="191"/>
        <v>#N/A</v>
      </c>
      <c r="JL93" s="169" t="e">
        <f t="shared" si="191"/>
        <v>#N/A</v>
      </c>
      <c r="JM93" s="169" t="e">
        <f t="shared" si="191"/>
        <v>#N/A</v>
      </c>
      <c r="JN93" s="169" t="e">
        <f t="shared" si="191"/>
        <v>#N/A</v>
      </c>
      <c r="JO93" s="169" t="e">
        <f t="shared" si="191"/>
        <v>#N/A</v>
      </c>
      <c r="JP93" s="169" t="e">
        <f t="shared" si="191"/>
        <v>#N/A</v>
      </c>
      <c r="JQ93" s="169" t="e">
        <f t="shared" si="191"/>
        <v>#N/A</v>
      </c>
      <c r="JR93" s="169" t="e">
        <f t="shared" si="191"/>
        <v>#N/A</v>
      </c>
      <c r="JS93" s="169" t="e">
        <f t="shared" si="191"/>
        <v>#N/A</v>
      </c>
      <c r="JT93" s="169" t="e">
        <f t="shared" si="185"/>
        <v>#N/A</v>
      </c>
      <c r="JU93" s="169" t="e">
        <f t="shared" si="185"/>
        <v>#N/A</v>
      </c>
      <c r="JV93" s="169" t="e">
        <f t="shared" si="185"/>
        <v>#N/A</v>
      </c>
      <c r="JW93" s="169" t="e">
        <f t="shared" si="185"/>
        <v>#N/A</v>
      </c>
      <c r="JX93" s="169" t="e">
        <f t="shared" si="185"/>
        <v>#N/A</v>
      </c>
      <c r="JY93" s="169" t="e">
        <f t="shared" si="185"/>
        <v>#N/A</v>
      </c>
      <c r="JZ93" s="169" t="e">
        <f t="shared" si="185"/>
        <v>#N/A</v>
      </c>
      <c r="KA93" s="169" t="e">
        <f t="shared" si="185"/>
        <v>#N/A</v>
      </c>
      <c r="KB93" s="169" t="e">
        <f t="shared" si="185"/>
        <v>#N/A</v>
      </c>
      <c r="KC93" s="169" t="e">
        <f t="shared" si="185"/>
        <v>#N/A</v>
      </c>
      <c r="KD93" s="169" t="e">
        <f t="shared" si="185"/>
        <v>#N/A</v>
      </c>
      <c r="KE93" s="169" t="e">
        <f t="shared" si="185"/>
        <v>#N/A</v>
      </c>
      <c r="KF93" s="169" t="e">
        <f t="shared" si="185"/>
        <v>#N/A</v>
      </c>
      <c r="KG93" s="169" t="e">
        <f t="shared" si="185"/>
        <v>#N/A</v>
      </c>
      <c r="KH93" s="169" t="e">
        <f t="shared" si="185"/>
        <v>#N/A</v>
      </c>
      <c r="KI93" s="169" t="e">
        <f t="shared" si="185"/>
        <v>#N/A</v>
      </c>
      <c r="KJ93" s="169" t="e">
        <f t="shared" si="192"/>
        <v>#N/A</v>
      </c>
      <c r="KK93" s="169" t="e">
        <f t="shared" si="192"/>
        <v>#N/A</v>
      </c>
      <c r="KL93" s="169" t="e">
        <f t="shared" si="192"/>
        <v>#N/A</v>
      </c>
      <c r="KM93" s="169" t="e">
        <f t="shared" si="192"/>
        <v>#N/A</v>
      </c>
      <c r="KN93" s="169" t="e">
        <f t="shared" si="192"/>
        <v>#N/A</v>
      </c>
      <c r="KO93" s="169" t="e">
        <f t="shared" si="192"/>
        <v>#N/A</v>
      </c>
      <c r="KP93" s="169" t="e">
        <f t="shared" si="192"/>
        <v>#N/A</v>
      </c>
      <c r="KQ93" s="169" t="e">
        <f t="shared" si="192"/>
        <v>#N/A</v>
      </c>
      <c r="KR93" s="169" t="e">
        <f t="shared" si="192"/>
        <v>#N/A</v>
      </c>
      <c r="KS93" s="169" t="e">
        <f t="shared" si="192"/>
        <v>#N/A</v>
      </c>
      <c r="KT93" s="169" t="e">
        <f t="shared" si="192"/>
        <v>#N/A</v>
      </c>
      <c r="KU93" s="169" t="e">
        <f t="shared" si="192"/>
        <v>#N/A</v>
      </c>
      <c r="KV93" s="169" t="e">
        <f t="shared" si="192"/>
        <v>#N/A</v>
      </c>
      <c r="KW93" s="169" t="e">
        <f t="shared" si="192"/>
        <v>#N/A</v>
      </c>
      <c r="KX93" s="169" t="e">
        <f t="shared" si="192"/>
        <v>#N/A</v>
      </c>
      <c r="KY93" s="169" t="e">
        <f t="shared" si="192"/>
        <v>#N/A</v>
      </c>
      <c r="KZ93" s="169" t="e">
        <f t="shared" si="186"/>
        <v>#N/A</v>
      </c>
      <c r="LA93" s="169" t="e">
        <f t="shared" si="186"/>
        <v>#N/A</v>
      </c>
      <c r="LB93" s="169" t="e">
        <f t="shared" si="186"/>
        <v>#N/A</v>
      </c>
      <c r="LC93" s="169" t="e">
        <f t="shared" si="186"/>
        <v>#N/A</v>
      </c>
      <c r="LD93" s="169" t="e">
        <f t="shared" si="186"/>
        <v>#N/A</v>
      </c>
      <c r="LE93" s="169" t="e">
        <f t="shared" si="186"/>
        <v>#N/A</v>
      </c>
      <c r="LF93" s="169" t="e">
        <f t="shared" si="186"/>
        <v>#N/A</v>
      </c>
      <c r="LG93" s="169" t="e">
        <f t="shared" si="186"/>
        <v>#N/A</v>
      </c>
      <c r="LH93" s="169" t="e">
        <f t="shared" si="186"/>
        <v>#N/A</v>
      </c>
      <c r="LI93" s="169" t="e">
        <f t="shared" si="186"/>
        <v>#N/A</v>
      </c>
      <c r="LJ93" s="169" t="e">
        <f t="shared" si="186"/>
        <v>#N/A</v>
      </c>
      <c r="LK93" s="169" t="e">
        <f t="shared" si="186"/>
        <v>#N/A</v>
      </c>
      <c r="LL93" s="169" t="e">
        <f t="shared" si="186"/>
        <v>#N/A</v>
      </c>
      <c r="LM93" s="169" t="e">
        <f t="shared" si="186"/>
        <v>#N/A</v>
      </c>
      <c r="LN93" s="169" t="e">
        <f t="shared" si="186"/>
        <v>#N/A</v>
      </c>
      <c r="LO93" s="169" t="e">
        <f t="shared" si="193"/>
        <v>#N/A</v>
      </c>
      <c r="LP93" s="169" t="e">
        <f t="shared" si="193"/>
        <v>#N/A</v>
      </c>
      <c r="LQ93" s="169" t="e">
        <f t="shared" si="194"/>
        <v>#N/A</v>
      </c>
      <c r="LR93" s="169" t="e">
        <f t="shared" si="194"/>
        <v>#N/A</v>
      </c>
      <c r="LS93" s="169" t="e">
        <f t="shared" si="194"/>
        <v>#N/A</v>
      </c>
      <c r="LT93" s="169" t="e">
        <f t="shared" si="194"/>
        <v>#N/A</v>
      </c>
      <c r="LU93" s="169" t="e">
        <f t="shared" si="194"/>
        <v>#N/A</v>
      </c>
      <c r="LV93" s="169" t="e">
        <f t="shared" si="194"/>
        <v>#N/A</v>
      </c>
      <c r="LW93" s="169" t="e">
        <f t="shared" si="194"/>
        <v>#N/A</v>
      </c>
      <c r="LX93" s="169" t="e">
        <f t="shared" si="194"/>
        <v>#N/A</v>
      </c>
      <c r="LY93" s="169" t="e">
        <f t="shared" si="194"/>
        <v>#N/A</v>
      </c>
      <c r="LZ93" s="169" t="e">
        <f t="shared" si="194"/>
        <v>#N/A</v>
      </c>
      <c r="MA93" s="169" t="e">
        <f t="shared" si="194"/>
        <v>#N/A</v>
      </c>
      <c r="MB93" s="169" t="e">
        <f t="shared" si="194"/>
        <v>#N/A</v>
      </c>
      <c r="MC93" s="169" t="e">
        <f t="shared" si="194"/>
        <v>#N/A</v>
      </c>
      <c r="MD93" s="169" t="e">
        <f t="shared" si="194"/>
        <v>#N/A</v>
      </c>
      <c r="ME93" s="169" t="e">
        <f t="shared" si="194"/>
        <v>#N/A</v>
      </c>
      <c r="MF93" s="169" t="e">
        <f t="shared" si="187"/>
        <v>#N/A</v>
      </c>
      <c r="MG93" s="169" t="e">
        <f t="shared" si="187"/>
        <v>#N/A</v>
      </c>
      <c r="MH93" s="169" t="e">
        <f t="shared" si="187"/>
        <v>#N/A</v>
      </c>
      <c r="MI93" s="169" t="e">
        <f t="shared" si="187"/>
        <v>#N/A</v>
      </c>
      <c r="MJ93" s="169" t="e">
        <f t="shared" si="187"/>
        <v>#N/A</v>
      </c>
      <c r="MK93" s="169" t="e">
        <f t="shared" si="187"/>
        <v>#N/A</v>
      </c>
      <c r="ML93" s="169" t="e">
        <f t="shared" si="187"/>
        <v>#N/A</v>
      </c>
      <c r="MM93" s="169" t="e">
        <f t="shared" si="187"/>
        <v>#N/A</v>
      </c>
      <c r="MN93" s="169" t="e">
        <f t="shared" si="187"/>
        <v>#N/A</v>
      </c>
      <c r="MO93" s="169" t="e">
        <f t="shared" si="187"/>
        <v>#N/A</v>
      </c>
      <c r="MP93" s="169" t="e">
        <f t="shared" si="187"/>
        <v>#N/A</v>
      </c>
      <c r="MQ93" s="169" t="e">
        <f t="shared" si="187"/>
        <v>#N/A</v>
      </c>
      <c r="MR93" s="169" t="e">
        <f t="shared" si="187"/>
        <v>#N/A</v>
      </c>
      <c r="MS93" s="169" t="e">
        <f t="shared" si="187"/>
        <v>#N/A</v>
      </c>
      <c r="MT93" s="169" t="e">
        <f t="shared" si="187"/>
        <v>#N/A</v>
      </c>
      <c r="MU93" s="169" t="e">
        <f t="shared" si="187"/>
        <v>#N/A</v>
      </c>
      <c r="MV93" s="169" t="e">
        <f t="shared" si="195"/>
        <v>#N/A</v>
      </c>
      <c r="MW93" s="169" t="e">
        <f t="shared" si="195"/>
        <v>#N/A</v>
      </c>
      <c r="MX93" s="169" t="e">
        <f t="shared" si="195"/>
        <v>#N/A</v>
      </c>
      <c r="MY93" s="169" t="e">
        <f t="shared" si="195"/>
        <v>#N/A</v>
      </c>
      <c r="MZ93" s="169" t="e">
        <f t="shared" si="195"/>
        <v>#N/A</v>
      </c>
      <c r="NA93" s="169" t="e">
        <f t="shared" si="195"/>
        <v>#N/A</v>
      </c>
      <c r="NB93" s="169" t="e">
        <f t="shared" si="195"/>
        <v>#N/A</v>
      </c>
      <c r="NC93" s="169" t="e">
        <f t="shared" si="195"/>
        <v>#N/A</v>
      </c>
      <c r="ND93" s="169" t="e">
        <f t="shared" si="195"/>
        <v>#N/A</v>
      </c>
      <c r="NE93" s="169" t="e">
        <f t="shared" si="195"/>
        <v>#N/A</v>
      </c>
      <c r="NF93" s="169" t="e">
        <f t="shared" si="195"/>
        <v>#N/A</v>
      </c>
      <c r="NG93" s="169" t="e">
        <f t="shared" si="195"/>
        <v>#N/A</v>
      </c>
      <c r="NH93" s="169" t="e">
        <f t="shared" si="195"/>
        <v>#N/A</v>
      </c>
      <c r="NI93" s="169" t="e">
        <f t="shared" si="195"/>
        <v>#N/A</v>
      </c>
      <c r="NJ93" s="169" t="e">
        <f t="shared" si="195"/>
        <v>#N/A</v>
      </c>
      <c r="NK93" s="169" t="e">
        <f t="shared" si="195"/>
        <v>#N/A</v>
      </c>
      <c r="NL93" s="169" t="e">
        <f t="shared" si="188"/>
        <v>#N/A</v>
      </c>
      <c r="NM93" s="169" t="e">
        <f t="shared" si="188"/>
        <v>#N/A</v>
      </c>
      <c r="NN93" s="169" t="e">
        <f t="shared" si="188"/>
        <v>#N/A</v>
      </c>
      <c r="NO93" s="169" t="e">
        <f t="shared" si="188"/>
        <v>#N/A</v>
      </c>
      <c r="NP93" s="169" t="e">
        <f t="shared" si="188"/>
        <v>#N/A</v>
      </c>
      <c r="NQ93" s="169" t="e">
        <f t="shared" si="188"/>
        <v>#N/A</v>
      </c>
      <c r="NR93" s="169" t="e">
        <f t="shared" si="188"/>
        <v>#N/A</v>
      </c>
      <c r="NS93" s="169" t="e">
        <f t="shared" si="188"/>
        <v>#N/A</v>
      </c>
      <c r="NT93" s="169" t="e">
        <f t="shared" si="188"/>
        <v>#N/A</v>
      </c>
      <c r="NU93" s="169" t="e">
        <f t="shared" si="188"/>
        <v>#N/A</v>
      </c>
      <c r="NV93" s="169" t="e">
        <f t="shared" si="188"/>
        <v>#N/A</v>
      </c>
      <c r="NW93" s="169" t="e">
        <f t="shared" si="188"/>
        <v>#N/A</v>
      </c>
      <c r="NX93" s="169" t="e">
        <f t="shared" si="188"/>
        <v>#N/A</v>
      </c>
      <c r="NY93" s="169" t="e">
        <f t="shared" si="188"/>
        <v>#N/A</v>
      </c>
      <c r="NZ93" s="169" t="e">
        <f t="shared" si="188"/>
        <v>#N/A</v>
      </c>
      <c r="OA93" s="169" t="e">
        <f t="shared" si="196"/>
        <v>#N/A</v>
      </c>
      <c r="OB93" s="169" t="e">
        <f t="shared" si="196"/>
        <v>#N/A</v>
      </c>
      <c r="OC93" s="169" t="e">
        <f t="shared" si="197"/>
        <v>#N/A</v>
      </c>
      <c r="OD93" s="169" t="e">
        <f t="shared" si="197"/>
        <v>#N/A</v>
      </c>
      <c r="OE93" s="169" t="e">
        <f t="shared" si="197"/>
        <v>#N/A</v>
      </c>
      <c r="OF93" s="169" t="e">
        <f t="shared" si="197"/>
        <v>#N/A</v>
      </c>
      <c r="OG93" s="169" t="e">
        <f t="shared" si="197"/>
        <v>#N/A</v>
      </c>
      <c r="OH93" s="169" t="e">
        <f t="shared" si="197"/>
        <v>#N/A</v>
      </c>
      <c r="OI93" s="169" t="e">
        <f t="shared" si="197"/>
        <v>#N/A</v>
      </c>
      <c r="OJ93" s="169" t="e">
        <f t="shared" si="197"/>
        <v>#N/A</v>
      </c>
      <c r="OK93" s="169" t="e">
        <f t="shared" si="197"/>
        <v>#N/A</v>
      </c>
      <c r="OL93" s="169" t="e">
        <f t="shared" si="197"/>
        <v>#N/A</v>
      </c>
      <c r="OM93" s="169" t="e">
        <f t="shared" si="197"/>
        <v>#N/A</v>
      </c>
      <c r="ON93" s="169" t="e">
        <f t="shared" si="197"/>
        <v>#N/A</v>
      </c>
      <c r="OO93" s="169" t="e">
        <f t="shared" si="197"/>
        <v>#N/A</v>
      </c>
      <c r="OP93" s="169" t="e">
        <f t="shared" si="197"/>
        <v>#N/A</v>
      </c>
      <c r="OQ93" s="169" t="e">
        <f t="shared" si="197"/>
        <v>#N/A</v>
      </c>
      <c r="OR93" s="169" t="e">
        <f t="shared" si="189"/>
        <v>#N/A</v>
      </c>
      <c r="OS93" s="169" t="e">
        <f t="shared" si="189"/>
        <v>#N/A</v>
      </c>
      <c r="OT93" s="169" t="e">
        <f t="shared" si="189"/>
        <v>#N/A</v>
      </c>
      <c r="OU93" s="169" t="e">
        <f t="shared" si="189"/>
        <v>#N/A</v>
      </c>
      <c r="OV93" s="169" t="e">
        <f t="shared" si="189"/>
        <v>#N/A</v>
      </c>
      <c r="OW93" s="169" t="e">
        <f t="shared" si="189"/>
        <v>#N/A</v>
      </c>
      <c r="OX93" s="169" t="e">
        <f t="shared" si="189"/>
        <v>#N/A</v>
      </c>
      <c r="OY93" s="169" t="e">
        <f t="shared" si="189"/>
        <v>#N/A</v>
      </c>
      <c r="OZ93" s="169" t="e">
        <f t="shared" si="189"/>
        <v>#N/A</v>
      </c>
      <c r="PA93" s="169" t="e">
        <f t="shared" si="189"/>
        <v>#N/A</v>
      </c>
      <c r="PB93" s="169" t="e">
        <f t="shared" si="189"/>
        <v>#N/A</v>
      </c>
      <c r="PC93" s="169" t="e">
        <f t="shared" si="189"/>
        <v>#N/A</v>
      </c>
      <c r="PD93" s="169" t="e">
        <f t="shared" si="189"/>
        <v>#N/A</v>
      </c>
      <c r="PE93" s="169" t="e">
        <f t="shared" si="189"/>
        <v>#N/A</v>
      </c>
      <c r="PF93" s="169" t="e">
        <f t="shared" si="189"/>
        <v>#N/A</v>
      </c>
      <c r="PG93" s="169" t="e">
        <f t="shared" si="189"/>
        <v>#N/A</v>
      </c>
      <c r="PH93" s="169" t="e">
        <f t="shared" si="198"/>
        <v>#N/A</v>
      </c>
      <c r="PI93" s="169" t="e">
        <f t="shared" si="198"/>
        <v>#N/A</v>
      </c>
      <c r="PJ93" s="169" t="e">
        <f t="shared" si="198"/>
        <v>#N/A</v>
      </c>
      <c r="PK93" s="169" t="e">
        <f t="shared" si="198"/>
        <v>#N/A</v>
      </c>
      <c r="PL93" s="169" t="e">
        <f t="shared" si="198"/>
        <v>#N/A</v>
      </c>
      <c r="PM93" s="169" t="e">
        <f t="shared" si="198"/>
        <v>#N/A</v>
      </c>
      <c r="PN93" s="169" t="e">
        <f t="shared" si="198"/>
        <v>#N/A</v>
      </c>
      <c r="PO93" s="169" t="e">
        <f t="shared" si="198"/>
        <v>#N/A</v>
      </c>
    </row>
    <row r="94" spans="1:431" hidden="1" x14ac:dyDescent="0.75">
      <c r="A94" s="390"/>
      <c r="B94" s="396" t="str">
        <f>IF($R94="","",ROUND(_xlfn.NORM.INV(ABS(VLOOKUP($T$1,VLookups!$A$43:$B$44,2,FALSE)-B$2),$N94,$R94),0))</f>
        <v/>
      </c>
      <c r="C94" s="403" t="str">
        <f t="shared" si="161"/>
        <v/>
      </c>
      <c r="D94" s="404" t="str">
        <f t="shared" si="162"/>
        <v/>
      </c>
      <c r="E94" s="109"/>
      <c r="F94" s="117"/>
      <c r="G94" s="122" t="str">
        <f t="shared" si="163"/>
        <v/>
      </c>
      <c r="H94" s="95"/>
      <c r="I94" s="122" t="str">
        <f t="shared" si="164"/>
        <v/>
      </c>
      <c r="J94" s="117"/>
      <c r="K94" s="110"/>
      <c r="L94" s="124" t="str">
        <f t="shared" si="149"/>
        <v/>
      </c>
      <c r="M94" s="124" t="str">
        <f t="shared" si="150"/>
        <v/>
      </c>
      <c r="N94" s="73" t="str">
        <f t="shared" si="165"/>
        <v/>
      </c>
      <c r="O94" s="23"/>
      <c r="P94" s="57"/>
      <c r="Q94" s="280"/>
      <c r="R94" s="74" t="str">
        <f>IF(AND(G94&gt;0,H94&gt;0,I94&gt;0),IF(ISBLANK(Q94),IF(ISBLANK(O94),"",(I94-G94)*VLOOKUP(O94,VLookups!$A$4:$B$13,2,FALSE)),Q94),"")</f>
        <v/>
      </c>
      <c r="S94" s="75" t="str">
        <f t="shared" si="151"/>
        <v/>
      </c>
      <c r="T94" s="95"/>
      <c r="U94" s="270" t="str">
        <f>IF(AND(T94&gt;0,H94&gt;0,NOT(R94="")),ABS(VLOOKUP($T$1,VLookups!$A$43:$B$44,2,FALSE)-_xlfn.NORM.DIST(T94,N94,R94,TRUE)),"")</f>
        <v/>
      </c>
      <c r="V94" s="94" t="str">
        <f>IF(AND($G94&gt;0,$H94&gt;0,$I94&gt;0,NOT(ISBLANK($O94))),_xlfn.NORM.INV(ABS(VLOOKUP($T$1,VLookups!$A$43:$B$44,2,FALSE)-V$3),$N94,$R94),"")</f>
        <v/>
      </c>
      <c r="W94" s="93" t="str">
        <f>IF(AND($G94&gt;0,$H94&gt;0,$I94&gt;0,NOT(ISBLANK($O94))),_xlfn.NORM.INV(ABS(VLOOKUP($T$1,VLookups!$A$43:$B$44,2,FALSE)-W$3),$N94,$R94),"")</f>
        <v/>
      </c>
      <c r="X94" s="94" t="str">
        <f>IF(AND($G94&gt;0,$H94&gt;0,$I94&gt;0,NOT(ISBLANK($O94))),_xlfn.NORM.INV(ABS(VLOOKUP($T$1,VLookups!$A$43:$B$44,2,FALSE)-X$3),$N94,$R94),"")</f>
        <v/>
      </c>
      <c r="Y94" s="93" t="str">
        <f>IF(AND($G94&gt;0,$H94&gt;0,$I94&gt;0,NOT(ISBLANK($O94))),_xlfn.NORM.INV(ABS(VLOOKUP($T$1,VLookups!$A$43:$B$44,2,FALSE)-Y$3),$N94,$R94),"")</f>
        <v/>
      </c>
      <c r="Z94" s="94" t="str">
        <f>IF(AND($G94&gt;0,$H94&gt;0,$I94&gt;0,NOT(ISBLANK($O94))),_xlfn.NORM.INV(ABS(VLOOKUP($T$1,VLookups!$A$43:$B$44,2,FALSE)-Z$3),$N94,$R94),"")</f>
        <v/>
      </c>
      <c r="AA94" s="93" t="str">
        <f>IF(AND($G94&gt;0,$H94&gt;0,$I94&gt;0,NOT(ISBLANK($O94))),_xlfn.NORM.INV(ABS(VLOOKUP($T$1,VLookups!$A$43:$B$44,2,FALSE)-AA$3),$N94,$R94),"")</f>
        <v/>
      </c>
      <c r="AB94" s="5"/>
      <c r="AC94" s="168" t="str">
        <f t="shared" si="166"/>
        <v/>
      </c>
      <c r="AD94" s="49" t="str">
        <f t="shared" si="208"/>
        <v/>
      </c>
      <c r="AE94" s="49" t="str">
        <f t="shared" si="208"/>
        <v/>
      </c>
      <c r="AF94" s="49" t="str">
        <f t="shared" si="208"/>
        <v/>
      </c>
      <c r="AG94" s="49" t="str">
        <f t="shared" si="208"/>
        <v/>
      </c>
      <c r="AH94" s="49" t="str">
        <f t="shared" si="208"/>
        <v/>
      </c>
      <c r="AI94" s="49" t="str">
        <f t="shared" si="208"/>
        <v/>
      </c>
      <c r="AJ94" s="49" t="str">
        <f t="shared" si="208"/>
        <v/>
      </c>
      <c r="AK94" s="49" t="str">
        <f t="shared" si="208"/>
        <v/>
      </c>
      <c r="AL94" s="49" t="str">
        <f t="shared" si="208"/>
        <v/>
      </c>
      <c r="AM94" s="49" t="str">
        <f t="shared" si="208"/>
        <v/>
      </c>
      <c r="AN94" s="49" t="str">
        <f t="shared" si="208"/>
        <v/>
      </c>
      <c r="AO94" s="49" t="str">
        <f t="shared" si="208"/>
        <v/>
      </c>
      <c r="AP94" s="49" t="str">
        <f t="shared" si="208"/>
        <v/>
      </c>
      <c r="AQ94" s="49" t="str">
        <f t="shared" si="208"/>
        <v/>
      </c>
      <c r="AR94" s="49" t="str">
        <f t="shared" si="208"/>
        <v/>
      </c>
      <c r="AS94" s="49" t="str">
        <f t="shared" si="208"/>
        <v/>
      </c>
      <c r="AT94" s="49" t="str">
        <f t="shared" si="203"/>
        <v/>
      </c>
      <c r="AU94" s="49" t="str">
        <f t="shared" si="203"/>
        <v/>
      </c>
      <c r="AV94" s="49" t="str">
        <f t="shared" si="203"/>
        <v/>
      </c>
      <c r="AW94" s="49" t="str">
        <f t="shared" si="203"/>
        <v/>
      </c>
      <c r="AX94" s="49" t="str">
        <f t="shared" si="203"/>
        <v/>
      </c>
      <c r="AY94" s="49" t="str">
        <f t="shared" si="203"/>
        <v/>
      </c>
      <c r="AZ94" s="49" t="str">
        <f t="shared" si="203"/>
        <v/>
      </c>
      <c r="BA94" s="49" t="str">
        <f t="shared" si="203"/>
        <v/>
      </c>
      <c r="BB94" s="49" t="str">
        <f t="shared" si="203"/>
        <v/>
      </c>
      <c r="BC94" s="49" t="str">
        <f t="shared" si="203"/>
        <v/>
      </c>
      <c r="BD94" s="49" t="str">
        <f t="shared" si="203"/>
        <v/>
      </c>
      <c r="BE94" s="49" t="str">
        <f t="shared" si="203"/>
        <v/>
      </c>
      <c r="BF94" s="49" t="str">
        <f t="shared" si="203"/>
        <v/>
      </c>
      <c r="BG94" s="49" t="str">
        <f t="shared" si="203"/>
        <v/>
      </c>
      <c r="BH94" s="49" t="str">
        <f t="shared" si="203"/>
        <v/>
      </c>
      <c r="BI94" s="49" t="str">
        <f t="shared" si="204"/>
        <v/>
      </c>
      <c r="BJ94" s="49" t="str">
        <f t="shared" si="204"/>
        <v/>
      </c>
      <c r="BK94" s="49" t="str">
        <f t="shared" si="204"/>
        <v/>
      </c>
      <c r="BL94" s="49" t="str">
        <f t="shared" si="204"/>
        <v/>
      </c>
      <c r="BM94" s="49" t="str">
        <f t="shared" si="204"/>
        <v/>
      </c>
      <c r="BN94" s="49" t="str">
        <f t="shared" si="204"/>
        <v/>
      </c>
      <c r="BO94" s="49" t="str">
        <f t="shared" si="204"/>
        <v/>
      </c>
      <c r="BP94" s="49" t="str">
        <f t="shared" si="204"/>
        <v/>
      </c>
      <c r="BQ94" s="49" t="str">
        <f t="shared" si="204"/>
        <v/>
      </c>
      <c r="BR94" s="49" t="str">
        <f t="shared" si="204"/>
        <v/>
      </c>
      <c r="BS94" s="49" t="str">
        <f t="shared" si="204"/>
        <v/>
      </c>
      <c r="BT94" s="49" t="str">
        <f t="shared" si="204"/>
        <v/>
      </c>
      <c r="BU94" s="49" t="str">
        <f t="shared" si="204"/>
        <v/>
      </c>
      <c r="BV94" s="49" t="str">
        <f t="shared" si="204"/>
        <v/>
      </c>
      <c r="BW94" s="49" t="str">
        <f t="shared" si="204"/>
        <v/>
      </c>
      <c r="BX94" s="49" t="str">
        <f t="shared" si="204"/>
        <v/>
      </c>
      <c r="BY94" s="49" t="str">
        <f t="shared" si="199"/>
        <v/>
      </c>
      <c r="BZ94" s="49" t="str">
        <f t="shared" si="199"/>
        <v/>
      </c>
      <c r="CA94" s="49" t="str">
        <f t="shared" si="199"/>
        <v/>
      </c>
      <c r="CB94" s="49" t="str">
        <f t="shared" si="199"/>
        <v/>
      </c>
      <c r="CC94" s="49" t="str">
        <f t="shared" si="199"/>
        <v/>
      </c>
      <c r="CD94" s="49" t="str">
        <f t="shared" si="199"/>
        <v/>
      </c>
      <c r="CE94" s="49" t="str">
        <f t="shared" si="199"/>
        <v/>
      </c>
      <c r="CF94" s="49" t="str">
        <f t="shared" si="199"/>
        <v/>
      </c>
      <c r="CG94" s="49" t="str">
        <f t="shared" si="199"/>
        <v/>
      </c>
      <c r="CH94" s="49" t="str">
        <f t="shared" si="199"/>
        <v/>
      </c>
      <c r="CI94" s="49" t="str">
        <f t="shared" si="199"/>
        <v/>
      </c>
      <c r="CJ94" s="49" t="str">
        <f t="shared" si="199"/>
        <v/>
      </c>
      <c r="CK94" s="49" t="str">
        <f t="shared" si="199"/>
        <v/>
      </c>
      <c r="CL94" s="49" t="str">
        <f t="shared" si="199"/>
        <v/>
      </c>
      <c r="CM94" s="49" t="str">
        <f t="shared" si="199"/>
        <v/>
      </c>
      <c r="CN94" s="49" t="str">
        <f t="shared" si="205"/>
        <v/>
      </c>
      <c r="CO94" s="49" t="str">
        <f t="shared" si="205"/>
        <v/>
      </c>
      <c r="CP94" s="49" t="str">
        <f t="shared" si="205"/>
        <v/>
      </c>
      <c r="CQ94" s="49" t="str">
        <f t="shared" si="205"/>
        <v/>
      </c>
      <c r="CR94" s="49" t="str">
        <f t="shared" si="205"/>
        <v/>
      </c>
      <c r="CS94" s="49" t="str">
        <f t="shared" si="205"/>
        <v/>
      </c>
      <c r="CT94" s="49" t="str">
        <f t="shared" si="205"/>
        <v/>
      </c>
      <c r="CU94" s="49" t="str">
        <f t="shared" si="205"/>
        <v/>
      </c>
      <c r="CV94" s="49" t="str">
        <f t="shared" si="205"/>
        <v/>
      </c>
      <c r="CW94" s="49" t="str">
        <f t="shared" si="205"/>
        <v/>
      </c>
      <c r="CX94" s="49" t="str">
        <f t="shared" si="205"/>
        <v/>
      </c>
      <c r="CY94" s="49" t="str">
        <f t="shared" si="205"/>
        <v/>
      </c>
      <c r="CZ94" s="49" t="str">
        <f t="shared" si="205"/>
        <v/>
      </c>
      <c r="DA94" s="49" t="str">
        <f t="shared" si="205"/>
        <v/>
      </c>
      <c r="DB94" s="49" t="str">
        <f t="shared" si="205"/>
        <v/>
      </c>
      <c r="DC94" s="49" t="str">
        <f t="shared" si="205"/>
        <v/>
      </c>
      <c r="DD94" s="49" t="str">
        <f t="shared" si="200"/>
        <v/>
      </c>
      <c r="DE94" s="49" t="str">
        <f t="shared" si="200"/>
        <v/>
      </c>
      <c r="DF94" s="49" t="str">
        <f t="shared" si="200"/>
        <v/>
      </c>
      <c r="DG94" s="49" t="str">
        <f t="shared" si="200"/>
        <v/>
      </c>
      <c r="DH94" s="49" t="str">
        <f t="shared" si="200"/>
        <v/>
      </c>
      <c r="DI94" s="49" t="str">
        <f t="shared" si="200"/>
        <v/>
      </c>
      <c r="DJ94" s="49" t="str">
        <f t="shared" si="200"/>
        <v/>
      </c>
      <c r="DK94" s="49" t="str">
        <f t="shared" si="200"/>
        <v/>
      </c>
      <c r="DL94" s="49" t="str">
        <f t="shared" si="200"/>
        <v/>
      </c>
      <c r="DM94" s="49" t="str">
        <f t="shared" si="200"/>
        <v/>
      </c>
      <c r="DN94" s="49" t="str">
        <f t="shared" si="200"/>
        <v/>
      </c>
      <c r="DO94" s="49" t="str">
        <f t="shared" si="200"/>
        <v/>
      </c>
      <c r="DP94" s="49" t="str">
        <f t="shared" si="200"/>
        <v/>
      </c>
      <c r="DQ94" s="49" t="str">
        <f t="shared" si="200"/>
        <v/>
      </c>
      <c r="DR94" s="49" t="str">
        <f t="shared" si="200"/>
        <v/>
      </c>
      <c r="DS94" s="49" t="str">
        <f t="shared" si="206"/>
        <v/>
      </c>
      <c r="DT94" s="49" t="str">
        <f t="shared" si="206"/>
        <v/>
      </c>
      <c r="DU94" s="49" t="str">
        <f t="shared" si="206"/>
        <v/>
      </c>
      <c r="DV94" s="49" t="str">
        <f t="shared" si="206"/>
        <v/>
      </c>
      <c r="DW94" s="49" t="str">
        <f t="shared" si="206"/>
        <v/>
      </c>
      <c r="DX94" s="49" t="str">
        <f t="shared" si="206"/>
        <v/>
      </c>
      <c r="DY94" s="49" t="str">
        <f t="shared" si="206"/>
        <v/>
      </c>
      <c r="DZ94" s="183" t="str">
        <f t="shared" si="167"/>
        <v/>
      </c>
      <c r="EA94" s="49" t="str">
        <f t="shared" si="201"/>
        <v/>
      </c>
      <c r="EB94" s="49" t="str">
        <f t="shared" si="201"/>
        <v/>
      </c>
      <c r="EC94" s="49" t="str">
        <f t="shared" si="201"/>
        <v/>
      </c>
      <c r="ED94" s="49" t="str">
        <f t="shared" si="201"/>
        <v/>
      </c>
      <c r="EE94" s="49" t="str">
        <f t="shared" si="201"/>
        <v/>
      </c>
      <c r="EF94" s="49" t="str">
        <f t="shared" si="201"/>
        <v/>
      </c>
      <c r="EG94" s="49" t="str">
        <f t="shared" si="201"/>
        <v/>
      </c>
      <c r="EH94" s="49" t="str">
        <f t="shared" si="201"/>
        <v/>
      </c>
      <c r="EI94" s="49" t="str">
        <f t="shared" si="201"/>
        <v/>
      </c>
      <c r="EJ94" s="49" t="str">
        <f t="shared" si="201"/>
        <v/>
      </c>
      <c r="EK94" s="49" t="str">
        <f t="shared" si="201"/>
        <v/>
      </c>
      <c r="EL94" s="49" t="str">
        <f t="shared" si="201"/>
        <v/>
      </c>
      <c r="EM94" s="49" t="str">
        <f t="shared" si="201"/>
        <v/>
      </c>
      <c r="EN94" s="49" t="str">
        <f t="shared" si="201"/>
        <v/>
      </c>
      <c r="EO94" s="49" t="str">
        <f t="shared" si="201"/>
        <v/>
      </c>
      <c r="EP94" s="49" t="str">
        <f t="shared" si="168"/>
        <v/>
      </c>
      <c r="EQ94" s="49" t="str">
        <f t="shared" si="168"/>
        <v/>
      </c>
      <c r="ER94" s="49" t="str">
        <f t="shared" si="168"/>
        <v/>
      </c>
      <c r="ES94" s="49" t="str">
        <f t="shared" si="168"/>
        <v/>
      </c>
      <c r="ET94" s="49" t="str">
        <f t="shared" si="168"/>
        <v/>
      </c>
      <c r="EU94" s="49" t="str">
        <f t="shared" si="168"/>
        <v/>
      </c>
      <c r="EV94" s="49" t="str">
        <f t="shared" si="168"/>
        <v/>
      </c>
      <c r="EW94" s="49" t="str">
        <f t="shared" si="168"/>
        <v/>
      </c>
      <c r="EX94" s="49" t="str">
        <f t="shared" si="168"/>
        <v/>
      </c>
      <c r="EY94" s="49" t="str">
        <f t="shared" si="168"/>
        <v/>
      </c>
      <c r="EZ94" s="49" t="str">
        <f t="shared" si="168"/>
        <v/>
      </c>
      <c r="FA94" s="49" t="str">
        <f t="shared" si="168"/>
        <v/>
      </c>
      <c r="FB94" s="49" t="str">
        <f t="shared" si="168"/>
        <v/>
      </c>
      <c r="FC94" s="49" t="str">
        <f t="shared" si="168"/>
        <v/>
      </c>
      <c r="FD94" s="49" t="str">
        <f t="shared" si="168"/>
        <v/>
      </c>
      <c r="FE94" s="49" t="str">
        <f t="shared" si="168"/>
        <v/>
      </c>
      <c r="FF94" s="49" t="str">
        <f t="shared" si="211"/>
        <v/>
      </c>
      <c r="FG94" s="49" t="str">
        <f t="shared" si="211"/>
        <v/>
      </c>
      <c r="FH94" s="49" t="str">
        <f t="shared" si="211"/>
        <v/>
      </c>
      <c r="FI94" s="49" t="str">
        <f t="shared" si="209"/>
        <v/>
      </c>
      <c r="FJ94" s="49" t="str">
        <f t="shared" si="207"/>
        <v/>
      </c>
      <c r="FK94" s="49" t="str">
        <f t="shared" si="207"/>
        <v/>
      </c>
      <c r="FL94" s="49" t="str">
        <f t="shared" si="207"/>
        <v/>
      </c>
      <c r="FM94" s="49" t="str">
        <f t="shared" si="207"/>
        <v/>
      </c>
      <c r="FN94" s="49" t="str">
        <f t="shared" si="207"/>
        <v/>
      </c>
      <c r="FO94" s="49" t="str">
        <f t="shared" si="207"/>
        <v/>
      </c>
      <c r="FP94" s="49" t="str">
        <f t="shared" si="202"/>
        <v/>
      </c>
      <c r="FQ94" s="49" t="str">
        <f t="shared" si="202"/>
        <v/>
      </c>
      <c r="FR94" s="49" t="str">
        <f t="shared" si="202"/>
        <v/>
      </c>
      <c r="FS94" s="49" t="str">
        <f t="shared" si="202"/>
        <v/>
      </c>
      <c r="FT94" s="49" t="str">
        <f t="shared" si="202"/>
        <v/>
      </c>
      <c r="FU94" s="49" t="str">
        <f t="shared" si="178"/>
        <v/>
      </c>
      <c r="FV94" s="49" t="str">
        <f t="shared" si="178"/>
        <v/>
      </c>
      <c r="FW94" s="49" t="str">
        <f t="shared" si="178"/>
        <v/>
      </c>
      <c r="FX94" s="49" t="str">
        <f t="shared" si="178"/>
        <v/>
      </c>
      <c r="FY94" s="49" t="str">
        <f t="shared" si="178"/>
        <v/>
      </c>
      <c r="FZ94" s="49" t="str">
        <f t="shared" si="178"/>
        <v/>
      </c>
      <c r="GA94" s="49" t="str">
        <f t="shared" si="178"/>
        <v/>
      </c>
      <c r="GB94" s="49" t="str">
        <f t="shared" si="178"/>
        <v/>
      </c>
      <c r="GC94" s="49" t="str">
        <f t="shared" si="178"/>
        <v/>
      </c>
      <c r="GD94" s="49" t="str">
        <f t="shared" si="178"/>
        <v/>
      </c>
      <c r="GE94" s="49" t="str">
        <f t="shared" si="178"/>
        <v/>
      </c>
      <c r="GF94" s="49" t="str">
        <f t="shared" si="178"/>
        <v/>
      </c>
      <c r="GG94" s="49" t="str">
        <f t="shared" si="178"/>
        <v/>
      </c>
      <c r="GH94" s="49" t="str">
        <f t="shared" si="178"/>
        <v/>
      </c>
      <c r="GI94" s="49" t="str">
        <f t="shared" si="178"/>
        <v/>
      </c>
      <c r="GJ94" s="49" t="str">
        <f t="shared" si="178"/>
        <v/>
      </c>
      <c r="GK94" s="49" t="str">
        <f t="shared" si="210"/>
        <v/>
      </c>
      <c r="GL94" s="49" t="str">
        <f t="shared" si="190"/>
        <v/>
      </c>
      <c r="GM94" s="49" t="str">
        <f t="shared" si="190"/>
        <v/>
      </c>
      <c r="GN94" s="49" t="str">
        <f t="shared" si="182"/>
        <v/>
      </c>
      <c r="GO94" s="49" t="str">
        <f t="shared" si="182"/>
        <v/>
      </c>
      <c r="GP94" s="49" t="str">
        <f t="shared" si="182"/>
        <v/>
      </c>
      <c r="GQ94" s="49" t="str">
        <f t="shared" si="182"/>
        <v/>
      </c>
      <c r="GR94" s="49" t="str">
        <f t="shared" si="182"/>
        <v/>
      </c>
      <c r="GS94" s="49" t="str">
        <f t="shared" si="182"/>
        <v/>
      </c>
      <c r="GT94" s="49" t="str">
        <f t="shared" si="182"/>
        <v/>
      </c>
      <c r="GU94" s="49" t="str">
        <f t="shared" si="182"/>
        <v/>
      </c>
      <c r="GV94" s="49" t="str">
        <f t="shared" si="182"/>
        <v/>
      </c>
      <c r="GW94" s="49" t="str">
        <f t="shared" si="182"/>
        <v/>
      </c>
      <c r="GX94" s="49" t="str">
        <f t="shared" si="182"/>
        <v/>
      </c>
      <c r="GY94" s="49" t="str">
        <f t="shared" si="182"/>
        <v/>
      </c>
      <c r="GZ94" s="49" t="str">
        <f t="shared" si="182"/>
        <v/>
      </c>
      <c r="HA94" s="49" t="str">
        <f t="shared" si="182"/>
        <v/>
      </c>
      <c r="HB94" s="49" t="str">
        <f t="shared" si="182"/>
        <v/>
      </c>
      <c r="HC94" s="49" t="str">
        <f t="shared" si="182"/>
        <v/>
      </c>
      <c r="HD94" s="49" t="str">
        <f t="shared" si="183"/>
        <v/>
      </c>
      <c r="HE94" s="49" t="str">
        <f t="shared" si="183"/>
        <v/>
      </c>
      <c r="HF94" s="49" t="str">
        <f t="shared" si="183"/>
        <v/>
      </c>
      <c r="HG94" s="49" t="str">
        <f t="shared" si="183"/>
        <v/>
      </c>
      <c r="HH94" s="49" t="str">
        <f t="shared" si="183"/>
        <v/>
      </c>
      <c r="HI94" s="49" t="str">
        <f t="shared" si="141"/>
        <v/>
      </c>
      <c r="HJ94" s="49" t="str">
        <f t="shared" si="141"/>
        <v/>
      </c>
      <c r="HK94" s="49" t="str">
        <f t="shared" si="141"/>
        <v/>
      </c>
      <c r="HL94" s="49" t="str">
        <f t="shared" si="141"/>
        <v/>
      </c>
      <c r="HM94" s="49" t="str">
        <f t="shared" si="111"/>
        <v/>
      </c>
      <c r="HN94" s="49" t="str">
        <f t="shared" si="111"/>
        <v/>
      </c>
      <c r="HO94" s="49" t="str">
        <f t="shared" si="111"/>
        <v/>
      </c>
      <c r="HP94" s="49" t="str">
        <f t="shared" si="77"/>
        <v/>
      </c>
      <c r="HQ94" s="49" t="str">
        <f t="shared" si="77"/>
        <v/>
      </c>
      <c r="HR94" s="49" t="str">
        <f t="shared" si="77"/>
        <v/>
      </c>
      <c r="HS94" s="49" t="str">
        <f t="shared" si="77"/>
        <v/>
      </c>
      <c r="HT94" s="49" t="str">
        <f t="shared" si="77"/>
        <v/>
      </c>
      <c r="HU94" s="49" t="str">
        <f t="shared" si="77"/>
        <v/>
      </c>
      <c r="HV94" s="49" t="str">
        <f t="shared" si="142"/>
        <v/>
      </c>
      <c r="HW94" s="169" t="e">
        <f t="shared" si="181"/>
        <v>#N/A</v>
      </c>
      <c r="HX94" s="169" t="e">
        <f t="shared" si="181"/>
        <v>#N/A</v>
      </c>
      <c r="HY94" s="169" t="e">
        <f t="shared" si="181"/>
        <v>#N/A</v>
      </c>
      <c r="HZ94" s="169" t="e">
        <f t="shared" si="181"/>
        <v>#N/A</v>
      </c>
      <c r="IA94" s="169" t="e">
        <f t="shared" si="180"/>
        <v>#N/A</v>
      </c>
      <c r="IB94" s="169" t="e">
        <f t="shared" si="180"/>
        <v>#N/A</v>
      </c>
      <c r="IC94" s="169" t="e">
        <f t="shared" si="180"/>
        <v>#N/A</v>
      </c>
      <c r="ID94" s="169" t="e">
        <f t="shared" si="180"/>
        <v>#N/A</v>
      </c>
      <c r="IE94" s="169" t="e">
        <f t="shared" si="180"/>
        <v>#N/A</v>
      </c>
      <c r="IF94" s="169" t="e">
        <f t="shared" si="180"/>
        <v>#N/A</v>
      </c>
      <c r="IG94" s="169" t="e">
        <f t="shared" si="180"/>
        <v>#N/A</v>
      </c>
      <c r="IH94" s="169" t="e">
        <f t="shared" si="180"/>
        <v>#N/A</v>
      </c>
      <c r="II94" s="169" t="e">
        <f t="shared" si="180"/>
        <v>#N/A</v>
      </c>
      <c r="IJ94" s="169" t="e">
        <f t="shared" si="180"/>
        <v>#N/A</v>
      </c>
      <c r="IK94" s="169" t="e">
        <f t="shared" si="180"/>
        <v>#N/A</v>
      </c>
      <c r="IL94" s="169" t="e">
        <f t="shared" si="180"/>
        <v>#N/A</v>
      </c>
      <c r="IM94" s="169" t="e">
        <f t="shared" si="180"/>
        <v>#N/A</v>
      </c>
      <c r="IN94" s="169" t="e">
        <f t="shared" si="180"/>
        <v>#N/A</v>
      </c>
      <c r="IO94" s="169" t="e">
        <f t="shared" si="180"/>
        <v>#N/A</v>
      </c>
      <c r="IP94" s="169" t="e">
        <f t="shared" si="184"/>
        <v>#N/A</v>
      </c>
      <c r="IQ94" s="169" t="e">
        <f t="shared" si="184"/>
        <v>#N/A</v>
      </c>
      <c r="IR94" s="169" t="e">
        <f t="shared" si="184"/>
        <v>#N/A</v>
      </c>
      <c r="IS94" s="169" t="e">
        <f t="shared" si="184"/>
        <v>#N/A</v>
      </c>
      <c r="IT94" s="169" t="e">
        <f t="shared" si="184"/>
        <v>#N/A</v>
      </c>
      <c r="IU94" s="169" t="e">
        <f t="shared" si="184"/>
        <v>#N/A</v>
      </c>
      <c r="IV94" s="169" t="e">
        <f t="shared" si="184"/>
        <v>#N/A</v>
      </c>
      <c r="IW94" s="169" t="e">
        <f t="shared" si="184"/>
        <v>#N/A</v>
      </c>
      <c r="IX94" s="169" t="e">
        <f t="shared" si="184"/>
        <v>#N/A</v>
      </c>
      <c r="IY94" s="169" t="e">
        <f t="shared" si="184"/>
        <v>#N/A</v>
      </c>
      <c r="IZ94" s="169" t="e">
        <f t="shared" si="184"/>
        <v>#N/A</v>
      </c>
      <c r="JA94" s="169" t="e">
        <f t="shared" si="184"/>
        <v>#N/A</v>
      </c>
      <c r="JB94" s="169" t="e">
        <f t="shared" si="184"/>
        <v>#N/A</v>
      </c>
      <c r="JC94" s="169" t="e">
        <f t="shared" si="184"/>
        <v>#N/A</v>
      </c>
      <c r="JD94" s="169" t="e">
        <f t="shared" si="184"/>
        <v>#N/A</v>
      </c>
      <c r="JE94" s="169" t="e">
        <f t="shared" si="191"/>
        <v>#N/A</v>
      </c>
      <c r="JF94" s="169" t="e">
        <f t="shared" si="191"/>
        <v>#N/A</v>
      </c>
      <c r="JG94" s="169" t="e">
        <f t="shared" si="191"/>
        <v>#N/A</v>
      </c>
      <c r="JH94" s="169" t="e">
        <f t="shared" si="191"/>
        <v>#N/A</v>
      </c>
      <c r="JI94" s="169" t="e">
        <f t="shared" si="191"/>
        <v>#N/A</v>
      </c>
      <c r="JJ94" s="169" t="e">
        <f t="shared" si="191"/>
        <v>#N/A</v>
      </c>
      <c r="JK94" s="169" t="e">
        <f t="shared" si="191"/>
        <v>#N/A</v>
      </c>
      <c r="JL94" s="169" t="e">
        <f t="shared" si="191"/>
        <v>#N/A</v>
      </c>
      <c r="JM94" s="169" t="e">
        <f t="shared" si="191"/>
        <v>#N/A</v>
      </c>
      <c r="JN94" s="169" t="e">
        <f t="shared" si="191"/>
        <v>#N/A</v>
      </c>
      <c r="JO94" s="169" t="e">
        <f t="shared" si="191"/>
        <v>#N/A</v>
      </c>
      <c r="JP94" s="169" t="e">
        <f t="shared" si="191"/>
        <v>#N/A</v>
      </c>
      <c r="JQ94" s="169" t="e">
        <f t="shared" si="191"/>
        <v>#N/A</v>
      </c>
      <c r="JR94" s="169" t="e">
        <f t="shared" si="191"/>
        <v>#N/A</v>
      </c>
      <c r="JS94" s="169" t="e">
        <f t="shared" si="191"/>
        <v>#N/A</v>
      </c>
      <c r="JT94" s="169" t="e">
        <f t="shared" si="185"/>
        <v>#N/A</v>
      </c>
      <c r="JU94" s="169" t="e">
        <f t="shared" si="185"/>
        <v>#N/A</v>
      </c>
      <c r="JV94" s="169" t="e">
        <f t="shared" si="185"/>
        <v>#N/A</v>
      </c>
      <c r="JW94" s="169" t="e">
        <f t="shared" si="185"/>
        <v>#N/A</v>
      </c>
      <c r="JX94" s="169" t="e">
        <f t="shared" si="185"/>
        <v>#N/A</v>
      </c>
      <c r="JY94" s="169" t="e">
        <f t="shared" si="185"/>
        <v>#N/A</v>
      </c>
      <c r="JZ94" s="169" t="e">
        <f t="shared" si="185"/>
        <v>#N/A</v>
      </c>
      <c r="KA94" s="169" t="e">
        <f t="shared" si="185"/>
        <v>#N/A</v>
      </c>
      <c r="KB94" s="169" t="e">
        <f t="shared" si="185"/>
        <v>#N/A</v>
      </c>
      <c r="KC94" s="169" t="e">
        <f t="shared" si="185"/>
        <v>#N/A</v>
      </c>
      <c r="KD94" s="169" t="e">
        <f t="shared" si="185"/>
        <v>#N/A</v>
      </c>
      <c r="KE94" s="169" t="e">
        <f t="shared" si="185"/>
        <v>#N/A</v>
      </c>
      <c r="KF94" s="169" t="e">
        <f t="shared" si="185"/>
        <v>#N/A</v>
      </c>
      <c r="KG94" s="169" t="e">
        <f t="shared" si="185"/>
        <v>#N/A</v>
      </c>
      <c r="KH94" s="169" t="e">
        <f t="shared" si="185"/>
        <v>#N/A</v>
      </c>
      <c r="KI94" s="169" t="e">
        <f t="shared" si="185"/>
        <v>#N/A</v>
      </c>
      <c r="KJ94" s="169" t="e">
        <f t="shared" si="192"/>
        <v>#N/A</v>
      </c>
      <c r="KK94" s="169" t="e">
        <f t="shared" si="192"/>
        <v>#N/A</v>
      </c>
      <c r="KL94" s="169" t="e">
        <f t="shared" si="192"/>
        <v>#N/A</v>
      </c>
      <c r="KM94" s="169" t="e">
        <f t="shared" si="192"/>
        <v>#N/A</v>
      </c>
      <c r="KN94" s="169" t="e">
        <f t="shared" si="192"/>
        <v>#N/A</v>
      </c>
      <c r="KO94" s="169" t="e">
        <f t="shared" si="192"/>
        <v>#N/A</v>
      </c>
      <c r="KP94" s="169" t="e">
        <f t="shared" si="192"/>
        <v>#N/A</v>
      </c>
      <c r="KQ94" s="169" t="e">
        <f t="shared" si="192"/>
        <v>#N/A</v>
      </c>
      <c r="KR94" s="169" t="e">
        <f t="shared" si="192"/>
        <v>#N/A</v>
      </c>
      <c r="KS94" s="169" t="e">
        <f t="shared" si="192"/>
        <v>#N/A</v>
      </c>
      <c r="KT94" s="169" t="e">
        <f t="shared" si="192"/>
        <v>#N/A</v>
      </c>
      <c r="KU94" s="169" t="e">
        <f t="shared" si="192"/>
        <v>#N/A</v>
      </c>
      <c r="KV94" s="169" t="e">
        <f t="shared" si="192"/>
        <v>#N/A</v>
      </c>
      <c r="KW94" s="169" t="e">
        <f t="shared" si="192"/>
        <v>#N/A</v>
      </c>
      <c r="KX94" s="169" t="e">
        <f t="shared" si="192"/>
        <v>#N/A</v>
      </c>
      <c r="KY94" s="169" t="e">
        <f t="shared" si="192"/>
        <v>#N/A</v>
      </c>
      <c r="KZ94" s="169" t="e">
        <f t="shared" si="186"/>
        <v>#N/A</v>
      </c>
      <c r="LA94" s="169" t="e">
        <f t="shared" si="186"/>
        <v>#N/A</v>
      </c>
      <c r="LB94" s="169" t="e">
        <f t="shared" si="186"/>
        <v>#N/A</v>
      </c>
      <c r="LC94" s="169" t="e">
        <f t="shared" si="186"/>
        <v>#N/A</v>
      </c>
      <c r="LD94" s="169" t="e">
        <f t="shared" si="186"/>
        <v>#N/A</v>
      </c>
      <c r="LE94" s="169" t="e">
        <f t="shared" si="186"/>
        <v>#N/A</v>
      </c>
      <c r="LF94" s="169" t="e">
        <f t="shared" si="186"/>
        <v>#N/A</v>
      </c>
      <c r="LG94" s="169" t="e">
        <f t="shared" si="186"/>
        <v>#N/A</v>
      </c>
      <c r="LH94" s="169" t="e">
        <f t="shared" si="186"/>
        <v>#N/A</v>
      </c>
      <c r="LI94" s="169" t="e">
        <f t="shared" si="186"/>
        <v>#N/A</v>
      </c>
      <c r="LJ94" s="169" t="e">
        <f t="shared" si="186"/>
        <v>#N/A</v>
      </c>
      <c r="LK94" s="169" t="e">
        <f t="shared" si="186"/>
        <v>#N/A</v>
      </c>
      <c r="LL94" s="169" t="e">
        <f t="shared" si="186"/>
        <v>#N/A</v>
      </c>
      <c r="LM94" s="169" t="e">
        <f t="shared" si="186"/>
        <v>#N/A</v>
      </c>
      <c r="LN94" s="169" t="e">
        <f t="shared" si="186"/>
        <v>#N/A</v>
      </c>
      <c r="LO94" s="169" t="e">
        <f t="shared" si="193"/>
        <v>#N/A</v>
      </c>
      <c r="LP94" s="169" t="e">
        <f t="shared" si="193"/>
        <v>#N/A</v>
      </c>
      <c r="LQ94" s="169" t="e">
        <f t="shared" si="194"/>
        <v>#N/A</v>
      </c>
      <c r="LR94" s="169" t="e">
        <f t="shared" si="194"/>
        <v>#N/A</v>
      </c>
      <c r="LS94" s="169" t="e">
        <f t="shared" si="194"/>
        <v>#N/A</v>
      </c>
      <c r="LT94" s="169" t="e">
        <f t="shared" si="194"/>
        <v>#N/A</v>
      </c>
      <c r="LU94" s="169" t="e">
        <f t="shared" si="194"/>
        <v>#N/A</v>
      </c>
      <c r="LV94" s="169" t="e">
        <f t="shared" si="194"/>
        <v>#N/A</v>
      </c>
      <c r="LW94" s="169" t="e">
        <f t="shared" si="194"/>
        <v>#N/A</v>
      </c>
      <c r="LX94" s="169" t="e">
        <f t="shared" si="194"/>
        <v>#N/A</v>
      </c>
      <c r="LY94" s="169" t="e">
        <f t="shared" si="194"/>
        <v>#N/A</v>
      </c>
      <c r="LZ94" s="169" t="e">
        <f t="shared" si="194"/>
        <v>#N/A</v>
      </c>
      <c r="MA94" s="169" t="e">
        <f t="shared" si="194"/>
        <v>#N/A</v>
      </c>
      <c r="MB94" s="169" t="e">
        <f t="shared" si="194"/>
        <v>#N/A</v>
      </c>
      <c r="MC94" s="169" t="e">
        <f t="shared" si="194"/>
        <v>#N/A</v>
      </c>
      <c r="MD94" s="169" t="e">
        <f t="shared" si="194"/>
        <v>#N/A</v>
      </c>
      <c r="ME94" s="169" t="e">
        <f t="shared" si="194"/>
        <v>#N/A</v>
      </c>
      <c r="MF94" s="169" t="e">
        <f t="shared" si="187"/>
        <v>#N/A</v>
      </c>
      <c r="MG94" s="169" t="e">
        <f t="shared" si="187"/>
        <v>#N/A</v>
      </c>
      <c r="MH94" s="169" t="e">
        <f t="shared" si="187"/>
        <v>#N/A</v>
      </c>
      <c r="MI94" s="169" t="e">
        <f t="shared" si="187"/>
        <v>#N/A</v>
      </c>
      <c r="MJ94" s="169" t="e">
        <f t="shared" si="187"/>
        <v>#N/A</v>
      </c>
      <c r="MK94" s="169" t="e">
        <f t="shared" si="187"/>
        <v>#N/A</v>
      </c>
      <c r="ML94" s="169" t="e">
        <f t="shared" si="187"/>
        <v>#N/A</v>
      </c>
      <c r="MM94" s="169" t="e">
        <f t="shared" si="187"/>
        <v>#N/A</v>
      </c>
      <c r="MN94" s="169" t="e">
        <f t="shared" si="187"/>
        <v>#N/A</v>
      </c>
      <c r="MO94" s="169" t="e">
        <f t="shared" si="187"/>
        <v>#N/A</v>
      </c>
      <c r="MP94" s="169" t="e">
        <f t="shared" si="187"/>
        <v>#N/A</v>
      </c>
      <c r="MQ94" s="169" t="e">
        <f t="shared" si="187"/>
        <v>#N/A</v>
      </c>
      <c r="MR94" s="169" t="e">
        <f t="shared" si="187"/>
        <v>#N/A</v>
      </c>
      <c r="MS94" s="169" t="e">
        <f t="shared" si="187"/>
        <v>#N/A</v>
      </c>
      <c r="MT94" s="169" t="e">
        <f t="shared" si="187"/>
        <v>#N/A</v>
      </c>
      <c r="MU94" s="169" t="e">
        <f t="shared" si="187"/>
        <v>#N/A</v>
      </c>
      <c r="MV94" s="169" t="e">
        <f t="shared" si="195"/>
        <v>#N/A</v>
      </c>
      <c r="MW94" s="169" t="e">
        <f t="shared" si="195"/>
        <v>#N/A</v>
      </c>
      <c r="MX94" s="169" t="e">
        <f t="shared" si="195"/>
        <v>#N/A</v>
      </c>
      <c r="MY94" s="169" t="e">
        <f t="shared" si="195"/>
        <v>#N/A</v>
      </c>
      <c r="MZ94" s="169" t="e">
        <f t="shared" si="195"/>
        <v>#N/A</v>
      </c>
      <c r="NA94" s="169" t="e">
        <f t="shared" si="195"/>
        <v>#N/A</v>
      </c>
      <c r="NB94" s="169" t="e">
        <f t="shared" si="195"/>
        <v>#N/A</v>
      </c>
      <c r="NC94" s="169" t="e">
        <f t="shared" si="195"/>
        <v>#N/A</v>
      </c>
      <c r="ND94" s="169" t="e">
        <f t="shared" si="195"/>
        <v>#N/A</v>
      </c>
      <c r="NE94" s="169" t="e">
        <f t="shared" si="195"/>
        <v>#N/A</v>
      </c>
      <c r="NF94" s="169" t="e">
        <f t="shared" si="195"/>
        <v>#N/A</v>
      </c>
      <c r="NG94" s="169" t="e">
        <f t="shared" si="195"/>
        <v>#N/A</v>
      </c>
      <c r="NH94" s="169" t="e">
        <f t="shared" si="195"/>
        <v>#N/A</v>
      </c>
      <c r="NI94" s="169" t="e">
        <f t="shared" si="195"/>
        <v>#N/A</v>
      </c>
      <c r="NJ94" s="169" t="e">
        <f t="shared" si="195"/>
        <v>#N/A</v>
      </c>
      <c r="NK94" s="169" t="e">
        <f t="shared" si="195"/>
        <v>#N/A</v>
      </c>
      <c r="NL94" s="169" t="e">
        <f t="shared" si="188"/>
        <v>#N/A</v>
      </c>
      <c r="NM94" s="169" t="e">
        <f t="shared" si="188"/>
        <v>#N/A</v>
      </c>
      <c r="NN94" s="169" t="e">
        <f t="shared" si="188"/>
        <v>#N/A</v>
      </c>
      <c r="NO94" s="169" t="e">
        <f t="shared" si="188"/>
        <v>#N/A</v>
      </c>
      <c r="NP94" s="169" t="e">
        <f t="shared" si="188"/>
        <v>#N/A</v>
      </c>
      <c r="NQ94" s="169" t="e">
        <f t="shared" si="188"/>
        <v>#N/A</v>
      </c>
      <c r="NR94" s="169" t="e">
        <f t="shared" si="188"/>
        <v>#N/A</v>
      </c>
      <c r="NS94" s="169" t="e">
        <f t="shared" si="188"/>
        <v>#N/A</v>
      </c>
      <c r="NT94" s="169" t="e">
        <f t="shared" si="188"/>
        <v>#N/A</v>
      </c>
      <c r="NU94" s="169" t="e">
        <f t="shared" si="188"/>
        <v>#N/A</v>
      </c>
      <c r="NV94" s="169" t="e">
        <f t="shared" si="188"/>
        <v>#N/A</v>
      </c>
      <c r="NW94" s="169" t="e">
        <f t="shared" si="188"/>
        <v>#N/A</v>
      </c>
      <c r="NX94" s="169" t="e">
        <f t="shared" si="188"/>
        <v>#N/A</v>
      </c>
      <c r="NY94" s="169" t="e">
        <f t="shared" si="188"/>
        <v>#N/A</v>
      </c>
      <c r="NZ94" s="169" t="e">
        <f t="shared" si="188"/>
        <v>#N/A</v>
      </c>
      <c r="OA94" s="169" t="e">
        <f t="shared" si="196"/>
        <v>#N/A</v>
      </c>
      <c r="OB94" s="169" t="e">
        <f t="shared" si="196"/>
        <v>#N/A</v>
      </c>
      <c r="OC94" s="169" t="e">
        <f t="shared" si="197"/>
        <v>#N/A</v>
      </c>
      <c r="OD94" s="169" t="e">
        <f t="shared" si="197"/>
        <v>#N/A</v>
      </c>
      <c r="OE94" s="169" t="e">
        <f t="shared" si="197"/>
        <v>#N/A</v>
      </c>
      <c r="OF94" s="169" t="e">
        <f t="shared" si="197"/>
        <v>#N/A</v>
      </c>
      <c r="OG94" s="169" t="e">
        <f t="shared" si="197"/>
        <v>#N/A</v>
      </c>
      <c r="OH94" s="169" t="e">
        <f t="shared" si="197"/>
        <v>#N/A</v>
      </c>
      <c r="OI94" s="169" t="e">
        <f t="shared" si="197"/>
        <v>#N/A</v>
      </c>
      <c r="OJ94" s="169" t="e">
        <f t="shared" si="197"/>
        <v>#N/A</v>
      </c>
      <c r="OK94" s="169" t="e">
        <f t="shared" si="197"/>
        <v>#N/A</v>
      </c>
      <c r="OL94" s="169" t="e">
        <f t="shared" si="197"/>
        <v>#N/A</v>
      </c>
      <c r="OM94" s="169" t="e">
        <f t="shared" si="197"/>
        <v>#N/A</v>
      </c>
      <c r="ON94" s="169" t="e">
        <f t="shared" si="197"/>
        <v>#N/A</v>
      </c>
      <c r="OO94" s="169" t="e">
        <f t="shared" si="197"/>
        <v>#N/A</v>
      </c>
      <c r="OP94" s="169" t="e">
        <f t="shared" si="197"/>
        <v>#N/A</v>
      </c>
      <c r="OQ94" s="169" t="e">
        <f t="shared" si="197"/>
        <v>#N/A</v>
      </c>
      <c r="OR94" s="169" t="e">
        <f t="shared" si="189"/>
        <v>#N/A</v>
      </c>
      <c r="OS94" s="169" t="e">
        <f t="shared" si="189"/>
        <v>#N/A</v>
      </c>
      <c r="OT94" s="169" t="e">
        <f t="shared" si="189"/>
        <v>#N/A</v>
      </c>
      <c r="OU94" s="169" t="e">
        <f t="shared" si="189"/>
        <v>#N/A</v>
      </c>
      <c r="OV94" s="169" t="e">
        <f t="shared" si="189"/>
        <v>#N/A</v>
      </c>
      <c r="OW94" s="169" t="e">
        <f t="shared" si="189"/>
        <v>#N/A</v>
      </c>
      <c r="OX94" s="169" t="e">
        <f t="shared" si="189"/>
        <v>#N/A</v>
      </c>
      <c r="OY94" s="169" t="e">
        <f t="shared" si="189"/>
        <v>#N/A</v>
      </c>
      <c r="OZ94" s="169" t="e">
        <f t="shared" si="189"/>
        <v>#N/A</v>
      </c>
      <c r="PA94" s="169" t="e">
        <f t="shared" si="189"/>
        <v>#N/A</v>
      </c>
      <c r="PB94" s="169" t="e">
        <f t="shared" si="189"/>
        <v>#N/A</v>
      </c>
      <c r="PC94" s="169" t="e">
        <f t="shared" si="189"/>
        <v>#N/A</v>
      </c>
      <c r="PD94" s="169" t="e">
        <f t="shared" si="189"/>
        <v>#N/A</v>
      </c>
      <c r="PE94" s="169" t="e">
        <f t="shared" si="189"/>
        <v>#N/A</v>
      </c>
      <c r="PF94" s="169" t="e">
        <f t="shared" si="189"/>
        <v>#N/A</v>
      </c>
      <c r="PG94" s="169" t="e">
        <f t="shared" si="189"/>
        <v>#N/A</v>
      </c>
      <c r="PH94" s="169" t="e">
        <f t="shared" si="198"/>
        <v>#N/A</v>
      </c>
      <c r="PI94" s="169" t="e">
        <f t="shared" si="198"/>
        <v>#N/A</v>
      </c>
      <c r="PJ94" s="169" t="e">
        <f t="shared" si="198"/>
        <v>#N/A</v>
      </c>
      <c r="PK94" s="169" t="e">
        <f t="shared" si="198"/>
        <v>#N/A</v>
      </c>
      <c r="PL94" s="169" t="e">
        <f t="shared" si="198"/>
        <v>#N/A</v>
      </c>
      <c r="PM94" s="169" t="e">
        <f t="shared" si="198"/>
        <v>#N/A</v>
      </c>
      <c r="PN94" s="169" t="e">
        <f t="shared" si="198"/>
        <v>#N/A</v>
      </c>
      <c r="PO94" s="169" t="e">
        <f t="shared" si="198"/>
        <v>#N/A</v>
      </c>
    </row>
    <row r="95" spans="1:431" hidden="1" x14ac:dyDescent="0.75">
      <c r="A95" s="390"/>
      <c r="B95" s="396" t="str">
        <f>IF($R95="","",ROUND(_xlfn.NORM.INV(ABS(VLOOKUP($T$1,VLookups!$A$43:$B$44,2,FALSE)-B$2),$N95,$R95),0))</f>
        <v/>
      </c>
      <c r="C95" s="403" t="str">
        <f t="shared" si="161"/>
        <v/>
      </c>
      <c r="D95" s="404" t="str">
        <f t="shared" si="162"/>
        <v/>
      </c>
      <c r="E95" s="109"/>
      <c r="F95" s="117"/>
      <c r="G95" s="122" t="str">
        <f t="shared" si="163"/>
        <v/>
      </c>
      <c r="H95" s="95"/>
      <c r="I95" s="122" t="str">
        <f t="shared" si="164"/>
        <v/>
      </c>
      <c r="J95" s="117"/>
      <c r="K95" s="110"/>
      <c r="L95" s="124" t="str">
        <f t="shared" si="149"/>
        <v/>
      </c>
      <c r="M95" s="124" t="str">
        <f t="shared" si="150"/>
        <v/>
      </c>
      <c r="N95" s="73" t="str">
        <f t="shared" si="165"/>
        <v/>
      </c>
      <c r="O95" s="23"/>
      <c r="P95" s="57"/>
      <c r="Q95" s="280"/>
      <c r="R95" s="74" t="str">
        <f>IF(AND(G95&gt;0,H95&gt;0,I95&gt;0),IF(ISBLANK(Q95),IF(ISBLANK(O95),"",(I95-G95)*VLOOKUP(O95,VLookups!$A$4:$B$13,2,FALSE)),Q95),"")</f>
        <v/>
      </c>
      <c r="S95" s="75" t="str">
        <f t="shared" si="151"/>
        <v/>
      </c>
      <c r="T95" s="95"/>
      <c r="U95" s="270" t="str">
        <f>IF(AND(T95&gt;0,H95&gt;0,NOT(R95="")),ABS(VLOOKUP($T$1,VLookups!$A$43:$B$44,2,FALSE)-_xlfn.NORM.DIST(T95,N95,R95,TRUE)),"")</f>
        <v/>
      </c>
      <c r="V95" s="94" t="str">
        <f>IF(AND($G95&gt;0,$H95&gt;0,$I95&gt;0,NOT(ISBLANK($O95))),_xlfn.NORM.INV(ABS(VLOOKUP($T$1,VLookups!$A$43:$B$44,2,FALSE)-V$3),$N95,$R95),"")</f>
        <v/>
      </c>
      <c r="W95" s="93" t="str">
        <f>IF(AND($G95&gt;0,$H95&gt;0,$I95&gt;0,NOT(ISBLANK($O95))),_xlfn.NORM.INV(ABS(VLOOKUP($T$1,VLookups!$A$43:$B$44,2,FALSE)-W$3),$N95,$R95),"")</f>
        <v/>
      </c>
      <c r="X95" s="94" t="str">
        <f>IF(AND($G95&gt;0,$H95&gt;0,$I95&gt;0,NOT(ISBLANK($O95))),_xlfn.NORM.INV(ABS(VLOOKUP($T$1,VLookups!$A$43:$B$44,2,FALSE)-X$3),$N95,$R95),"")</f>
        <v/>
      </c>
      <c r="Y95" s="93" t="str">
        <f>IF(AND($G95&gt;0,$H95&gt;0,$I95&gt;0,NOT(ISBLANK($O95))),_xlfn.NORM.INV(ABS(VLOOKUP($T$1,VLookups!$A$43:$B$44,2,FALSE)-Y$3),$N95,$R95),"")</f>
        <v/>
      </c>
      <c r="Z95" s="94" t="str">
        <f>IF(AND($G95&gt;0,$H95&gt;0,$I95&gt;0,NOT(ISBLANK($O95))),_xlfn.NORM.INV(ABS(VLOOKUP($T$1,VLookups!$A$43:$B$44,2,FALSE)-Z$3),$N95,$R95),"")</f>
        <v/>
      </c>
      <c r="AA95" s="93" t="str">
        <f>IF(AND($G95&gt;0,$H95&gt;0,$I95&gt;0,NOT(ISBLANK($O95))),_xlfn.NORM.INV(ABS(VLOOKUP($T$1,VLookups!$A$43:$B$44,2,FALSE)-AA$3),$N95,$R95),"")</f>
        <v/>
      </c>
      <c r="AB95" s="5"/>
      <c r="AC95" s="168" t="str">
        <f t="shared" si="166"/>
        <v/>
      </c>
      <c r="AD95" s="49" t="str">
        <f t="shared" si="208"/>
        <v/>
      </c>
      <c r="AE95" s="49" t="str">
        <f t="shared" si="208"/>
        <v/>
      </c>
      <c r="AF95" s="49" t="str">
        <f t="shared" si="208"/>
        <v/>
      </c>
      <c r="AG95" s="49" t="str">
        <f t="shared" si="208"/>
        <v/>
      </c>
      <c r="AH95" s="49" t="str">
        <f t="shared" si="208"/>
        <v/>
      </c>
      <c r="AI95" s="49" t="str">
        <f t="shared" si="208"/>
        <v/>
      </c>
      <c r="AJ95" s="49" t="str">
        <f t="shared" si="208"/>
        <v/>
      </c>
      <c r="AK95" s="49" t="str">
        <f t="shared" si="208"/>
        <v/>
      </c>
      <c r="AL95" s="49" t="str">
        <f t="shared" si="208"/>
        <v/>
      </c>
      <c r="AM95" s="49" t="str">
        <f t="shared" si="208"/>
        <v/>
      </c>
      <c r="AN95" s="49" t="str">
        <f t="shared" si="208"/>
        <v/>
      </c>
      <c r="AO95" s="49" t="str">
        <f t="shared" si="208"/>
        <v/>
      </c>
      <c r="AP95" s="49" t="str">
        <f t="shared" si="208"/>
        <v/>
      </c>
      <c r="AQ95" s="49" t="str">
        <f t="shared" si="208"/>
        <v/>
      </c>
      <c r="AR95" s="49" t="str">
        <f t="shared" si="208"/>
        <v/>
      </c>
      <c r="AS95" s="49" t="str">
        <f t="shared" si="208"/>
        <v/>
      </c>
      <c r="AT95" s="49" t="str">
        <f t="shared" si="203"/>
        <v/>
      </c>
      <c r="AU95" s="49" t="str">
        <f t="shared" si="203"/>
        <v/>
      </c>
      <c r="AV95" s="49" t="str">
        <f t="shared" si="203"/>
        <v/>
      </c>
      <c r="AW95" s="49" t="str">
        <f t="shared" si="203"/>
        <v/>
      </c>
      <c r="AX95" s="49" t="str">
        <f t="shared" si="203"/>
        <v/>
      </c>
      <c r="AY95" s="49" t="str">
        <f t="shared" si="203"/>
        <v/>
      </c>
      <c r="AZ95" s="49" t="str">
        <f t="shared" si="203"/>
        <v/>
      </c>
      <c r="BA95" s="49" t="str">
        <f t="shared" si="203"/>
        <v/>
      </c>
      <c r="BB95" s="49" t="str">
        <f t="shared" si="203"/>
        <v/>
      </c>
      <c r="BC95" s="49" t="str">
        <f t="shared" si="203"/>
        <v/>
      </c>
      <c r="BD95" s="49" t="str">
        <f t="shared" si="203"/>
        <v/>
      </c>
      <c r="BE95" s="49" t="str">
        <f t="shared" si="203"/>
        <v/>
      </c>
      <c r="BF95" s="49" t="str">
        <f t="shared" si="203"/>
        <v/>
      </c>
      <c r="BG95" s="49" t="str">
        <f t="shared" si="203"/>
        <v/>
      </c>
      <c r="BH95" s="49" t="str">
        <f t="shared" si="203"/>
        <v/>
      </c>
      <c r="BI95" s="49" t="str">
        <f t="shared" si="204"/>
        <v/>
      </c>
      <c r="BJ95" s="49" t="str">
        <f t="shared" si="204"/>
        <v/>
      </c>
      <c r="BK95" s="49" t="str">
        <f t="shared" si="204"/>
        <v/>
      </c>
      <c r="BL95" s="49" t="str">
        <f t="shared" si="204"/>
        <v/>
      </c>
      <c r="BM95" s="49" t="str">
        <f t="shared" si="204"/>
        <v/>
      </c>
      <c r="BN95" s="49" t="str">
        <f t="shared" si="204"/>
        <v/>
      </c>
      <c r="BO95" s="49" t="str">
        <f t="shared" si="204"/>
        <v/>
      </c>
      <c r="BP95" s="49" t="str">
        <f t="shared" si="204"/>
        <v/>
      </c>
      <c r="BQ95" s="49" t="str">
        <f t="shared" si="204"/>
        <v/>
      </c>
      <c r="BR95" s="49" t="str">
        <f t="shared" si="204"/>
        <v/>
      </c>
      <c r="BS95" s="49" t="str">
        <f t="shared" si="204"/>
        <v/>
      </c>
      <c r="BT95" s="49" t="str">
        <f t="shared" si="204"/>
        <v/>
      </c>
      <c r="BU95" s="49" t="str">
        <f t="shared" si="204"/>
        <v/>
      </c>
      <c r="BV95" s="49" t="str">
        <f t="shared" si="204"/>
        <v/>
      </c>
      <c r="BW95" s="49" t="str">
        <f t="shared" si="204"/>
        <v/>
      </c>
      <c r="BX95" s="49" t="str">
        <f t="shared" si="204"/>
        <v/>
      </c>
      <c r="BY95" s="49" t="str">
        <f t="shared" si="199"/>
        <v/>
      </c>
      <c r="BZ95" s="49" t="str">
        <f t="shared" si="199"/>
        <v/>
      </c>
      <c r="CA95" s="49" t="str">
        <f t="shared" si="199"/>
        <v/>
      </c>
      <c r="CB95" s="49" t="str">
        <f t="shared" si="199"/>
        <v/>
      </c>
      <c r="CC95" s="49" t="str">
        <f t="shared" si="199"/>
        <v/>
      </c>
      <c r="CD95" s="49" t="str">
        <f t="shared" si="199"/>
        <v/>
      </c>
      <c r="CE95" s="49" t="str">
        <f t="shared" si="199"/>
        <v/>
      </c>
      <c r="CF95" s="49" t="str">
        <f t="shared" si="199"/>
        <v/>
      </c>
      <c r="CG95" s="49" t="str">
        <f t="shared" si="199"/>
        <v/>
      </c>
      <c r="CH95" s="49" t="str">
        <f t="shared" si="199"/>
        <v/>
      </c>
      <c r="CI95" s="49" t="str">
        <f t="shared" si="199"/>
        <v/>
      </c>
      <c r="CJ95" s="49" t="str">
        <f t="shared" si="199"/>
        <v/>
      </c>
      <c r="CK95" s="49" t="str">
        <f t="shared" si="199"/>
        <v/>
      </c>
      <c r="CL95" s="49" t="str">
        <f t="shared" si="199"/>
        <v/>
      </c>
      <c r="CM95" s="49" t="str">
        <f t="shared" si="199"/>
        <v/>
      </c>
      <c r="CN95" s="49" t="str">
        <f t="shared" si="205"/>
        <v/>
      </c>
      <c r="CO95" s="49" t="str">
        <f t="shared" si="205"/>
        <v/>
      </c>
      <c r="CP95" s="49" t="str">
        <f t="shared" si="205"/>
        <v/>
      </c>
      <c r="CQ95" s="49" t="str">
        <f t="shared" si="205"/>
        <v/>
      </c>
      <c r="CR95" s="49" t="str">
        <f t="shared" si="205"/>
        <v/>
      </c>
      <c r="CS95" s="49" t="str">
        <f t="shared" si="205"/>
        <v/>
      </c>
      <c r="CT95" s="49" t="str">
        <f t="shared" si="205"/>
        <v/>
      </c>
      <c r="CU95" s="49" t="str">
        <f t="shared" si="205"/>
        <v/>
      </c>
      <c r="CV95" s="49" t="str">
        <f t="shared" si="205"/>
        <v/>
      </c>
      <c r="CW95" s="49" t="str">
        <f t="shared" si="205"/>
        <v/>
      </c>
      <c r="CX95" s="49" t="str">
        <f t="shared" si="205"/>
        <v/>
      </c>
      <c r="CY95" s="49" t="str">
        <f t="shared" si="205"/>
        <v/>
      </c>
      <c r="CZ95" s="49" t="str">
        <f t="shared" si="205"/>
        <v/>
      </c>
      <c r="DA95" s="49" t="str">
        <f t="shared" si="205"/>
        <v/>
      </c>
      <c r="DB95" s="49" t="str">
        <f t="shared" si="205"/>
        <v/>
      </c>
      <c r="DC95" s="49" t="str">
        <f t="shared" si="205"/>
        <v/>
      </c>
      <c r="DD95" s="49" t="str">
        <f t="shared" si="200"/>
        <v/>
      </c>
      <c r="DE95" s="49" t="str">
        <f t="shared" si="200"/>
        <v/>
      </c>
      <c r="DF95" s="49" t="str">
        <f t="shared" si="200"/>
        <v/>
      </c>
      <c r="DG95" s="49" t="str">
        <f t="shared" si="200"/>
        <v/>
      </c>
      <c r="DH95" s="49" t="str">
        <f t="shared" si="200"/>
        <v/>
      </c>
      <c r="DI95" s="49" t="str">
        <f t="shared" si="200"/>
        <v/>
      </c>
      <c r="DJ95" s="49" t="str">
        <f t="shared" si="200"/>
        <v/>
      </c>
      <c r="DK95" s="49" t="str">
        <f t="shared" si="200"/>
        <v/>
      </c>
      <c r="DL95" s="49" t="str">
        <f t="shared" si="200"/>
        <v/>
      </c>
      <c r="DM95" s="49" t="str">
        <f t="shared" si="200"/>
        <v/>
      </c>
      <c r="DN95" s="49" t="str">
        <f t="shared" si="200"/>
        <v/>
      </c>
      <c r="DO95" s="49" t="str">
        <f t="shared" si="200"/>
        <v/>
      </c>
      <c r="DP95" s="49" t="str">
        <f t="shared" si="200"/>
        <v/>
      </c>
      <c r="DQ95" s="49" t="str">
        <f t="shared" si="200"/>
        <v/>
      </c>
      <c r="DR95" s="49" t="str">
        <f t="shared" si="200"/>
        <v/>
      </c>
      <c r="DS95" s="49" t="str">
        <f t="shared" si="206"/>
        <v/>
      </c>
      <c r="DT95" s="49" t="str">
        <f t="shared" si="206"/>
        <v/>
      </c>
      <c r="DU95" s="49" t="str">
        <f t="shared" si="206"/>
        <v/>
      </c>
      <c r="DV95" s="49" t="str">
        <f t="shared" si="206"/>
        <v/>
      </c>
      <c r="DW95" s="49" t="str">
        <f t="shared" si="206"/>
        <v/>
      </c>
      <c r="DX95" s="49" t="str">
        <f t="shared" si="206"/>
        <v/>
      </c>
      <c r="DY95" s="49" t="str">
        <f t="shared" si="206"/>
        <v/>
      </c>
      <c r="DZ95" s="183" t="str">
        <f t="shared" si="167"/>
        <v/>
      </c>
      <c r="EA95" s="49" t="str">
        <f t="shared" si="201"/>
        <v/>
      </c>
      <c r="EB95" s="49" t="str">
        <f t="shared" si="201"/>
        <v/>
      </c>
      <c r="EC95" s="49" t="str">
        <f t="shared" si="201"/>
        <v/>
      </c>
      <c r="ED95" s="49" t="str">
        <f t="shared" si="201"/>
        <v/>
      </c>
      <c r="EE95" s="49" t="str">
        <f t="shared" si="201"/>
        <v/>
      </c>
      <c r="EF95" s="49" t="str">
        <f t="shared" si="201"/>
        <v/>
      </c>
      <c r="EG95" s="49" t="str">
        <f t="shared" si="201"/>
        <v/>
      </c>
      <c r="EH95" s="49" t="str">
        <f t="shared" si="201"/>
        <v/>
      </c>
      <c r="EI95" s="49" t="str">
        <f t="shared" si="201"/>
        <v/>
      </c>
      <c r="EJ95" s="49" t="str">
        <f t="shared" si="201"/>
        <v/>
      </c>
      <c r="EK95" s="49" t="str">
        <f t="shared" si="201"/>
        <v/>
      </c>
      <c r="EL95" s="49" t="str">
        <f t="shared" si="201"/>
        <v/>
      </c>
      <c r="EM95" s="49" t="str">
        <f t="shared" si="201"/>
        <v/>
      </c>
      <c r="EN95" s="49" t="str">
        <f t="shared" si="201"/>
        <v/>
      </c>
      <c r="EO95" s="49" t="str">
        <f t="shared" si="201"/>
        <v/>
      </c>
      <c r="EP95" s="49" t="str">
        <f t="shared" si="168"/>
        <v/>
      </c>
      <c r="EQ95" s="49" t="str">
        <f t="shared" si="168"/>
        <v/>
      </c>
      <c r="ER95" s="49" t="str">
        <f t="shared" si="168"/>
        <v/>
      </c>
      <c r="ES95" s="49" t="str">
        <f t="shared" si="168"/>
        <v/>
      </c>
      <c r="ET95" s="49" t="str">
        <f t="shared" si="168"/>
        <v/>
      </c>
      <c r="EU95" s="49" t="str">
        <f t="shared" si="168"/>
        <v/>
      </c>
      <c r="EV95" s="49" t="str">
        <f t="shared" si="168"/>
        <v/>
      </c>
      <c r="EW95" s="49" t="str">
        <f t="shared" si="168"/>
        <v/>
      </c>
      <c r="EX95" s="49" t="str">
        <f t="shared" si="168"/>
        <v/>
      </c>
      <c r="EY95" s="49" t="str">
        <f t="shared" si="168"/>
        <v/>
      </c>
      <c r="EZ95" s="49" t="str">
        <f t="shared" si="168"/>
        <v/>
      </c>
      <c r="FA95" s="49" t="str">
        <f t="shared" si="168"/>
        <v/>
      </c>
      <c r="FB95" s="49" t="str">
        <f t="shared" si="168"/>
        <v/>
      </c>
      <c r="FC95" s="49" t="str">
        <f t="shared" si="168"/>
        <v/>
      </c>
      <c r="FD95" s="49" t="str">
        <f t="shared" si="168"/>
        <v/>
      </c>
      <c r="FE95" s="49" t="str">
        <f t="shared" si="168"/>
        <v/>
      </c>
      <c r="FF95" s="49" t="str">
        <f t="shared" si="211"/>
        <v/>
      </c>
      <c r="FG95" s="49" t="str">
        <f t="shared" si="211"/>
        <v/>
      </c>
      <c r="FH95" s="49" t="str">
        <f t="shared" si="211"/>
        <v/>
      </c>
      <c r="FI95" s="49" t="str">
        <f t="shared" si="209"/>
        <v/>
      </c>
      <c r="FJ95" s="49" t="str">
        <f t="shared" si="207"/>
        <v/>
      </c>
      <c r="FK95" s="49" t="str">
        <f t="shared" si="207"/>
        <v/>
      </c>
      <c r="FL95" s="49" t="str">
        <f t="shared" si="207"/>
        <v/>
      </c>
      <c r="FM95" s="49" t="str">
        <f t="shared" si="207"/>
        <v/>
      </c>
      <c r="FN95" s="49" t="str">
        <f t="shared" si="207"/>
        <v/>
      </c>
      <c r="FO95" s="49" t="str">
        <f t="shared" si="207"/>
        <v/>
      </c>
      <c r="FP95" s="49" t="str">
        <f t="shared" si="202"/>
        <v/>
      </c>
      <c r="FQ95" s="49" t="str">
        <f t="shared" si="202"/>
        <v/>
      </c>
      <c r="FR95" s="49" t="str">
        <f t="shared" si="202"/>
        <v/>
      </c>
      <c r="FS95" s="49" t="str">
        <f t="shared" si="202"/>
        <v/>
      </c>
      <c r="FT95" s="49" t="str">
        <f t="shared" si="202"/>
        <v/>
      </c>
      <c r="FU95" s="49" t="str">
        <f t="shared" si="178"/>
        <v/>
      </c>
      <c r="FV95" s="49" t="str">
        <f t="shared" si="178"/>
        <v/>
      </c>
      <c r="FW95" s="49" t="str">
        <f t="shared" si="178"/>
        <v/>
      </c>
      <c r="FX95" s="49" t="str">
        <f t="shared" si="178"/>
        <v/>
      </c>
      <c r="FY95" s="49" t="str">
        <f t="shared" si="178"/>
        <v/>
      </c>
      <c r="FZ95" s="49" t="str">
        <f t="shared" si="178"/>
        <v/>
      </c>
      <c r="GA95" s="49" t="str">
        <f t="shared" si="178"/>
        <v/>
      </c>
      <c r="GB95" s="49" t="str">
        <f t="shared" si="178"/>
        <v/>
      </c>
      <c r="GC95" s="49" t="str">
        <f t="shared" si="178"/>
        <v/>
      </c>
      <c r="GD95" s="49" t="str">
        <f t="shared" si="178"/>
        <v/>
      </c>
      <c r="GE95" s="49" t="str">
        <f t="shared" si="178"/>
        <v/>
      </c>
      <c r="GF95" s="49" t="str">
        <f t="shared" si="178"/>
        <v/>
      </c>
      <c r="GG95" s="49" t="str">
        <f t="shared" si="178"/>
        <v/>
      </c>
      <c r="GH95" s="49" t="str">
        <f t="shared" si="178"/>
        <v/>
      </c>
      <c r="GI95" s="49" t="str">
        <f t="shared" si="178"/>
        <v/>
      </c>
      <c r="GJ95" s="49" t="str">
        <f t="shared" si="178"/>
        <v/>
      </c>
      <c r="GK95" s="49" t="str">
        <f t="shared" si="210"/>
        <v/>
      </c>
      <c r="GL95" s="49" t="str">
        <f t="shared" si="190"/>
        <v/>
      </c>
      <c r="GM95" s="49" t="str">
        <f t="shared" si="190"/>
        <v/>
      </c>
      <c r="GN95" s="49" t="str">
        <f t="shared" si="182"/>
        <v/>
      </c>
      <c r="GO95" s="49" t="str">
        <f t="shared" si="182"/>
        <v/>
      </c>
      <c r="GP95" s="49" t="str">
        <f t="shared" si="182"/>
        <v/>
      </c>
      <c r="GQ95" s="49" t="str">
        <f t="shared" si="182"/>
        <v/>
      </c>
      <c r="GR95" s="49" t="str">
        <f t="shared" si="182"/>
        <v/>
      </c>
      <c r="GS95" s="49" t="str">
        <f t="shared" si="182"/>
        <v/>
      </c>
      <c r="GT95" s="49" t="str">
        <f t="shared" si="182"/>
        <v/>
      </c>
      <c r="GU95" s="49" t="str">
        <f t="shared" si="182"/>
        <v/>
      </c>
      <c r="GV95" s="49" t="str">
        <f t="shared" si="182"/>
        <v/>
      </c>
      <c r="GW95" s="49" t="str">
        <f t="shared" si="182"/>
        <v/>
      </c>
      <c r="GX95" s="49" t="str">
        <f t="shared" si="182"/>
        <v/>
      </c>
      <c r="GY95" s="49" t="str">
        <f t="shared" si="182"/>
        <v/>
      </c>
      <c r="GZ95" s="49" t="str">
        <f t="shared" si="182"/>
        <v/>
      </c>
      <c r="HA95" s="49" t="str">
        <f t="shared" si="182"/>
        <v/>
      </c>
      <c r="HB95" s="49" t="str">
        <f t="shared" si="182"/>
        <v/>
      </c>
      <c r="HC95" s="49" t="str">
        <f t="shared" si="182"/>
        <v/>
      </c>
      <c r="HD95" s="49" t="str">
        <f t="shared" si="183"/>
        <v/>
      </c>
      <c r="HE95" s="49" t="str">
        <f t="shared" si="183"/>
        <v/>
      </c>
      <c r="HF95" s="49" t="str">
        <f t="shared" si="183"/>
        <v/>
      </c>
      <c r="HG95" s="49" t="str">
        <f t="shared" si="183"/>
        <v/>
      </c>
      <c r="HH95" s="49" t="str">
        <f t="shared" si="183"/>
        <v/>
      </c>
      <c r="HI95" s="49" t="str">
        <f t="shared" si="141"/>
        <v/>
      </c>
      <c r="HJ95" s="49" t="str">
        <f t="shared" si="141"/>
        <v/>
      </c>
      <c r="HK95" s="49" t="str">
        <f t="shared" si="141"/>
        <v/>
      </c>
      <c r="HL95" s="49" t="str">
        <f t="shared" si="141"/>
        <v/>
      </c>
      <c r="HM95" s="49" t="str">
        <f t="shared" si="111"/>
        <v/>
      </c>
      <c r="HN95" s="49" t="str">
        <f t="shared" si="111"/>
        <v/>
      </c>
      <c r="HO95" s="49" t="str">
        <f t="shared" si="111"/>
        <v/>
      </c>
      <c r="HP95" s="49" t="str">
        <f t="shared" si="77"/>
        <v/>
      </c>
      <c r="HQ95" s="49" t="str">
        <f t="shared" si="77"/>
        <v/>
      </c>
      <c r="HR95" s="49" t="str">
        <f t="shared" si="77"/>
        <v/>
      </c>
      <c r="HS95" s="49" t="str">
        <f t="shared" si="77"/>
        <v/>
      </c>
      <c r="HT95" s="49" t="str">
        <f t="shared" si="77"/>
        <v/>
      </c>
      <c r="HU95" s="49" t="str">
        <f t="shared" si="77"/>
        <v/>
      </c>
      <c r="HV95" s="49" t="str">
        <f t="shared" si="142"/>
        <v/>
      </c>
      <c r="HW95" s="169" t="e">
        <f t="shared" si="181"/>
        <v>#N/A</v>
      </c>
      <c r="HX95" s="169" t="e">
        <f t="shared" si="181"/>
        <v>#N/A</v>
      </c>
      <c r="HY95" s="169" t="e">
        <f t="shared" si="181"/>
        <v>#N/A</v>
      </c>
      <c r="HZ95" s="169" t="e">
        <f t="shared" si="181"/>
        <v>#N/A</v>
      </c>
      <c r="IA95" s="169" t="e">
        <f t="shared" si="181"/>
        <v>#N/A</v>
      </c>
      <c r="IB95" s="169" t="e">
        <f t="shared" si="181"/>
        <v>#N/A</v>
      </c>
      <c r="IC95" s="169" t="e">
        <f t="shared" si="181"/>
        <v>#N/A</v>
      </c>
      <c r="ID95" s="169" t="e">
        <f t="shared" si="181"/>
        <v>#N/A</v>
      </c>
      <c r="IE95" s="169" t="e">
        <f t="shared" si="181"/>
        <v>#N/A</v>
      </c>
      <c r="IF95" s="169" t="e">
        <f t="shared" si="181"/>
        <v>#N/A</v>
      </c>
      <c r="IG95" s="169" t="e">
        <f t="shared" si="181"/>
        <v>#N/A</v>
      </c>
      <c r="IH95" s="169" t="e">
        <f t="shared" si="181"/>
        <v>#N/A</v>
      </c>
      <c r="II95" s="169" t="e">
        <f t="shared" si="181"/>
        <v>#N/A</v>
      </c>
      <c r="IJ95" s="169" t="e">
        <f t="shared" si="181"/>
        <v>#N/A</v>
      </c>
      <c r="IK95" s="169" t="e">
        <f t="shared" si="181"/>
        <v>#N/A</v>
      </c>
      <c r="IL95" s="169" t="e">
        <f t="shared" si="181"/>
        <v>#N/A</v>
      </c>
      <c r="IM95" s="169" t="e">
        <f t="shared" ref="IA95:IP104" si="212">IF(ISNONTEXT($R95),_xlfn.NORM.DIST(AT95,$N95,$R95,FALSE),NA())</f>
        <v>#N/A</v>
      </c>
      <c r="IN95" s="169" t="e">
        <f t="shared" si="212"/>
        <v>#N/A</v>
      </c>
      <c r="IO95" s="169" t="e">
        <f t="shared" si="212"/>
        <v>#N/A</v>
      </c>
      <c r="IP95" s="169" t="e">
        <f t="shared" si="184"/>
        <v>#N/A</v>
      </c>
      <c r="IQ95" s="169" t="e">
        <f t="shared" si="184"/>
        <v>#N/A</v>
      </c>
      <c r="IR95" s="169" t="e">
        <f t="shared" si="184"/>
        <v>#N/A</v>
      </c>
      <c r="IS95" s="169" t="e">
        <f t="shared" si="184"/>
        <v>#N/A</v>
      </c>
      <c r="IT95" s="169" t="e">
        <f t="shared" si="184"/>
        <v>#N/A</v>
      </c>
      <c r="IU95" s="169" t="e">
        <f t="shared" si="184"/>
        <v>#N/A</v>
      </c>
      <c r="IV95" s="169" t="e">
        <f t="shared" si="184"/>
        <v>#N/A</v>
      </c>
      <c r="IW95" s="169" t="e">
        <f t="shared" si="184"/>
        <v>#N/A</v>
      </c>
      <c r="IX95" s="169" t="e">
        <f t="shared" si="184"/>
        <v>#N/A</v>
      </c>
      <c r="IY95" s="169" t="e">
        <f t="shared" si="184"/>
        <v>#N/A</v>
      </c>
      <c r="IZ95" s="169" t="e">
        <f t="shared" si="184"/>
        <v>#N/A</v>
      </c>
      <c r="JA95" s="169" t="e">
        <f t="shared" si="184"/>
        <v>#N/A</v>
      </c>
      <c r="JB95" s="169" t="e">
        <f t="shared" si="184"/>
        <v>#N/A</v>
      </c>
      <c r="JC95" s="169" t="e">
        <f t="shared" si="184"/>
        <v>#N/A</v>
      </c>
      <c r="JD95" s="169" t="e">
        <f t="shared" si="184"/>
        <v>#N/A</v>
      </c>
      <c r="JE95" s="169" t="e">
        <f t="shared" si="191"/>
        <v>#N/A</v>
      </c>
      <c r="JF95" s="169" t="e">
        <f t="shared" si="191"/>
        <v>#N/A</v>
      </c>
      <c r="JG95" s="169" t="e">
        <f t="shared" si="191"/>
        <v>#N/A</v>
      </c>
      <c r="JH95" s="169" t="e">
        <f t="shared" si="191"/>
        <v>#N/A</v>
      </c>
      <c r="JI95" s="169" t="e">
        <f t="shared" si="191"/>
        <v>#N/A</v>
      </c>
      <c r="JJ95" s="169" t="e">
        <f t="shared" si="191"/>
        <v>#N/A</v>
      </c>
      <c r="JK95" s="169" t="e">
        <f t="shared" si="191"/>
        <v>#N/A</v>
      </c>
      <c r="JL95" s="169" t="e">
        <f t="shared" si="191"/>
        <v>#N/A</v>
      </c>
      <c r="JM95" s="169" t="e">
        <f t="shared" si="191"/>
        <v>#N/A</v>
      </c>
      <c r="JN95" s="169" t="e">
        <f t="shared" si="191"/>
        <v>#N/A</v>
      </c>
      <c r="JO95" s="169" t="e">
        <f t="shared" si="191"/>
        <v>#N/A</v>
      </c>
      <c r="JP95" s="169" t="e">
        <f t="shared" si="191"/>
        <v>#N/A</v>
      </c>
      <c r="JQ95" s="169" t="e">
        <f t="shared" si="191"/>
        <v>#N/A</v>
      </c>
      <c r="JR95" s="169" t="e">
        <f t="shared" si="191"/>
        <v>#N/A</v>
      </c>
      <c r="JS95" s="169" t="e">
        <f t="shared" si="191"/>
        <v>#N/A</v>
      </c>
      <c r="JT95" s="169" t="e">
        <f t="shared" si="185"/>
        <v>#N/A</v>
      </c>
      <c r="JU95" s="169" t="e">
        <f t="shared" si="185"/>
        <v>#N/A</v>
      </c>
      <c r="JV95" s="169" t="e">
        <f t="shared" si="185"/>
        <v>#N/A</v>
      </c>
      <c r="JW95" s="169" t="e">
        <f t="shared" si="185"/>
        <v>#N/A</v>
      </c>
      <c r="JX95" s="169" t="e">
        <f t="shared" si="185"/>
        <v>#N/A</v>
      </c>
      <c r="JY95" s="169" t="e">
        <f t="shared" si="185"/>
        <v>#N/A</v>
      </c>
      <c r="JZ95" s="169" t="e">
        <f t="shared" si="185"/>
        <v>#N/A</v>
      </c>
      <c r="KA95" s="169" t="e">
        <f t="shared" si="185"/>
        <v>#N/A</v>
      </c>
      <c r="KB95" s="169" t="e">
        <f t="shared" si="185"/>
        <v>#N/A</v>
      </c>
      <c r="KC95" s="169" t="e">
        <f t="shared" si="185"/>
        <v>#N/A</v>
      </c>
      <c r="KD95" s="169" t="e">
        <f t="shared" si="185"/>
        <v>#N/A</v>
      </c>
      <c r="KE95" s="169" t="e">
        <f t="shared" si="185"/>
        <v>#N/A</v>
      </c>
      <c r="KF95" s="169" t="e">
        <f t="shared" si="185"/>
        <v>#N/A</v>
      </c>
      <c r="KG95" s="169" t="e">
        <f t="shared" si="185"/>
        <v>#N/A</v>
      </c>
      <c r="KH95" s="169" t="e">
        <f t="shared" si="185"/>
        <v>#N/A</v>
      </c>
      <c r="KI95" s="169" t="e">
        <f t="shared" si="185"/>
        <v>#N/A</v>
      </c>
      <c r="KJ95" s="169" t="e">
        <f t="shared" si="192"/>
        <v>#N/A</v>
      </c>
      <c r="KK95" s="169" t="e">
        <f t="shared" si="192"/>
        <v>#N/A</v>
      </c>
      <c r="KL95" s="169" t="e">
        <f t="shared" si="192"/>
        <v>#N/A</v>
      </c>
      <c r="KM95" s="169" t="e">
        <f t="shared" si="192"/>
        <v>#N/A</v>
      </c>
      <c r="KN95" s="169" t="e">
        <f t="shared" si="192"/>
        <v>#N/A</v>
      </c>
      <c r="KO95" s="169" t="e">
        <f t="shared" si="192"/>
        <v>#N/A</v>
      </c>
      <c r="KP95" s="169" t="e">
        <f t="shared" si="192"/>
        <v>#N/A</v>
      </c>
      <c r="KQ95" s="169" t="e">
        <f t="shared" si="192"/>
        <v>#N/A</v>
      </c>
      <c r="KR95" s="169" t="e">
        <f t="shared" si="192"/>
        <v>#N/A</v>
      </c>
      <c r="KS95" s="169" t="e">
        <f t="shared" si="192"/>
        <v>#N/A</v>
      </c>
      <c r="KT95" s="169" t="e">
        <f t="shared" si="192"/>
        <v>#N/A</v>
      </c>
      <c r="KU95" s="169" t="e">
        <f t="shared" si="192"/>
        <v>#N/A</v>
      </c>
      <c r="KV95" s="169" t="e">
        <f t="shared" si="192"/>
        <v>#N/A</v>
      </c>
      <c r="KW95" s="169" t="e">
        <f t="shared" si="192"/>
        <v>#N/A</v>
      </c>
      <c r="KX95" s="169" t="e">
        <f t="shared" si="192"/>
        <v>#N/A</v>
      </c>
      <c r="KY95" s="169" t="e">
        <f t="shared" si="192"/>
        <v>#N/A</v>
      </c>
      <c r="KZ95" s="169" t="e">
        <f t="shared" si="186"/>
        <v>#N/A</v>
      </c>
      <c r="LA95" s="169" t="e">
        <f t="shared" si="186"/>
        <v>#N/A</v>
      </c>
      <c r="LB95" s="169" t="e">
        <f t="shared" si="186"/>
        <v>#N/A</v>
      </c>
      <c r="LC95" s="169" t="e">
        <f t="shared" si="186"/>
        <v>#N/A</v>
      </c>
      <c r="LD95" s="169" t="e">
        <f t="shared" si="186"/>
        <v>#N/A</v>
      </c>
      <c r="LE95" s="169" t="e">
        <f t="shared" si="186"/>
        <v>#N/A</v>
      </c>
      <c r="LF95" s="169" t="e">
        <f t="shared" si="186"/>
        <v>#N/A</v>
      </c>
      <c r="LG95" s="169" t="e">
        <f t="shared" si="186"/>
        <v>#N/A</v>
      </c>
      <c r="LH95" s="169" t="e">
        <f t="shared" si="186"/>
        <v>#N/A</v>
      </c>
      <c r="LI95" s="169" t="e">
        <f t="shared" si="186"/>
        <v>#N/A</v>
      </c>
      <c r="LJ95" s="169" t="e">
        <f t="shared" si="186"/>
        <v>#N/A</v>
      </c>
      <c r="LK95" s="169" t="e">
        <f t="shared" si="186"/>
        <v>#N/A</v>
      </c>
      <c r="LL95" s="169" t="e">
        <f t="shared" si="186"/>
        <v>#N/A</v>
      </c>
      <c r="LM95" s="169" t="e">
        <f t="shared" si="186"/>
        <v>#N/A</v>
      </c>
      <c r="LN95" s="169" t="e">
        <f t="shared" si="186"/>
        <v>#N/A</v>
      </c>
      <c r="LO95" s="169" t="e">
        <f t="shared" si="193"/>
        <v>#N/A</v>
      </c>
      <c r="LP95" s="169" t="e">
        <f t="shared" si="193"/>
        <v>#N/A</v>
      </c>
      <c r="LQ95" s="169" t="e">
        <f t="shared" si="194"/>
        <v>#N/A</v>
      </c>
      <c r="LR95" s="169" t="e">
        <f t="shared" si="194"/>
        <v>#N/A</v>
      </c>
      <c r="LS95" s="169" t="e">
        <f t="shared" si="194"/>
        <v>#N/A</v>
      </c>
      <c r="LT95" s="169" t="e">
        <f t="shared" si="194"/>
        <v>#N/A</v>
      </c>
      <c r="LU95" s="169" t="e">
        <f t="shared" si="194"/>
        <v>#N/A</v>
      </c>
      <c r="LV95" s="169" t="e">
        <f t="shared" si="194"/>
        <v>#N/A</v>
      </c>
      <c r="LW95" s="169" t="e">
        <f t="shared" si="194"/>
        <v>#N/A</v>
      </c>
      <c r="LX95" s="169" t="e">
        <f t="shared" si="194"/>
        <v>#N/A</v>
      </c>
      <c r="LY95" s="169" t="e">
        <f t="shared" si="194"/>
        <v>#N/A</v>
      </c>
      <c r="LZ95" s="169" t="e">
        <f t="shared" si="194"/>
        <v>#N/A</v>
      </c>
      <c r="MA95" s="169" t="e">
        <f t="shared" si="194"/>
        <v>#N/A</v>
      </c>
      <c r="MB95" s="169" t="e">
        <f t="shared" si="194"/>
        <v>#N/A</v>
      </c>
      <c r="MC95" s="169" t="e">
        <f t="shared" si="194"/>
        <v>#N/A</v>
      </c>
      <c r="MD95" s="169" t="e">
        <f t="shared" si="194"/>
        <v>#N/A</v>
      </c>
      <c r="ME95" s="169" t="e">
        <f t="shared" si="194"/>
        <v>#N/A</v>
      </c>
      <c r="MF95" s="169" t="e">
        <f t="shared" si="187"/>
        <v>#N/A</v>
      </c>
      <c r="MG95" s="169" t="e">
        <f t="shared" si="187"/>
        <v>#N/A</v>
      </c>
      <c r="MH95" s="169" t="e">
        <f t="shared" si="187"/>
        <v>#N/A</v>
      </c>
      <c r="MI95" s="169" t="e">
        <f t="shared" si="187"/>
        <v>#N/A</v>
      </c>
      <c r="MJ95" s="169" t="e">
        <f t="shared" si="187"/>
        <v>#N/A</v>
      </c>
      <c r="MK95" s="169" t="e">
        <f t="shared" si="187"/>
        <v>#N/A</v>
      </c>
      <c r="ML95" s="169" t="e">
        <f t="shared" si="187"/>
        <v>#N/A</v>
      </c>
      <c r="MM95" s="169" t="e">
        <f t="shared" si="187"/>
        <v>#N/A</v>
      </c>
      <c r="MN95" s="169" t="e">
        <f t="shared" si="187"/>
        <v>#N/A</v>
      </c>
      <c r="MO95" s="169" t="e">
        <f t="shared" si="187"/>
        <v>#N/A</v>
      </c>
      <c r="MP95" s="169" t="e">
        <f t="shared" si="187"/>
        <v>#N/A</v>
      </c>
      <c r="MQ95" s="169" t="e">
        <f t="shared" si="187"/>
        <v>#N/A</v>
      </c>
      <c r="MR95" s="169" t="e">
        <f t="shared" si="187"/>
        <v>#N/A</v>
      </c>
      <c r="MS95" s="169" t="e">
        <f t="shared" si="187"/>
        <v>#N/A</v>
      </c>
      <c r="MT95" s="169" t="e">
        <f t="shared" si="187"/>
        <v>#N/A</v>
      </c>
      <c r="MU95" s="169" t="e">
        <f t="shared" si="187"/>
        <v>#N/A</v>
      </c>
      <c r="MV95" s="169" t="e">
        <f t="shared" si="195"/>
        <v>#N/A</v>
      </c>
      <c r="MW95" s="169" t="e">
        <f t="shared" si="195"/>
        <v>#N/A</v>
      </c>
      <c r="MX95" s="169" t="e">
        <f t="shared" si="195"/>
        <v>#N/A</v>
      </c>
      <c r="MY95" s="169" t="e">
        <f t="shared" si="195"/>
        <v>#N/A</v>
      </c>
      <c r="MZ95" s="169" t="e">
        <f t="shared" si="195"/>
        <v>#N/A</v>
      </c>
      <c r="NA95" s="169" t="e">
        <f t="shared" si="195"/>
        <v>#N/A</v>
      </c>
      <c r="NB95" s="169" t="e">
        <f t="shared" si="195"/>
        <v>#N/A</v>
      </c>
      <c r="NC95" s="169" t="e">
        <f t="shared" si="195"/>
        <v>#N/A</v>
      </c>
      <c r="ND95" s="169" t="e">
        <f t="shared" si="195"/>
        <v>#N/A</v>
      </c>
      <c r="NE95" s="169" t="e">
        <f t="shared" si="195"/>
        <v>#N/A</v>
      </c>
      <c r="NF95" s="169" t="e">
        <f t="shared" si="195"/>
        <v>#N/A</v>
      </c>
      <c r="NG95" s="169" t="e">
        <f t="shared" si="195"/>
        <v>#N/A</v>
      </c>
      <c r="NH95" s="169" t="e">
        <f t="shared" si="195"/>
        <v>#N/A</v>
      </c>
      <c r="NI95" s="169" t="e">
        <f t="shared" si="195"/>
        <v>#N/A</v>
      </c>
      <c r="NJ95" s="169" t="e">
        <f t="shared" si="195"/>
        <v>#N/A</v>
      </c>
      <c r="NK95" s="169" t="e">
        <f t="shared" si="195"/>
        <v>#N/A</v>
      </c>
      <c r="NL95" s="169" t="e">
        <f t="shared" si="188"/>
        <v>#N/A</v>
      </c>
      <c r="NM95" s="169" t="e">
        <f t="shared" si="188"/>
        <v>#N/A</v>
      </c>
      <c r="NN95" s="169" t="e">
        <f t="shared" si="188"/>
        <v>#N/A</v>
      </c>
      <c r="NO95" s="169" t="e">
        <f t="shared" si="188"/>
        <v>#N/A</v>
      </c>
      <c r="NP95" s="169" t="e">
        <f t="shared" si="188"/>
        <v>#N/A</v>
      </c>
      <c r="NQ95" s="169" t="e">
        <f t="shared" si="188"/>
        <v>#N/A</v>
      </c>
      <c r="NR95" s="169" t="e">
        <f t="shared" si="188"/>
        <v>#N/A</v>
      </c>
      <c r="NS95" s="169" t="e">
        <f t="shared" si="188"/>
        <v>#N/A</v>
      </c>
      <c r="NT95" s="169" t="e">
        <f t="shared" si="188"/>
        <v>#N/A</v>
      </c>
      <c r="NU95" s="169" t="e">
        <f t="shared" si="188"/>
        <v>#N/A</v>
      </c>
      <c r="NV95" s="169" t="e">
        <f t="shared" si="188"/>
        <v>#N/A</v>
      </c>
      <c r="NW95" s="169" t="e">
        <f t="shared" si="188"/>
        <v>#N/A</v>
      </c>
      <c r="NX95" s="169" t="e">
        <f t="shared" si="188"/>
        <v>#N/A</v>
      </c>
      <c r="NY95" s="169" t="e">
        <f t="shared" si="188"/>
        <v>#N/A</v>
      </c>
      <c r="NZ95" s="169" t="e">
        <f t="shared" si="188"/>
        <v>#N/A</v>
      </c>
      <c r="OA95" s="169" t="e">
        <f t="shared" si="196"/>
        <v>#N/A</v>
      </c>
      <c r="OB95" s="169" t="e">
        <f t="shared" si="196"/>
        <v>#N/A</v>
      </c>
      <c r="OC95" s="169" t="e">
        <f t="shared" si="197"/>
        <v>#N/A</v>
      </c>
      <c r="OD95" s="169" t="e">
        <f t="shared" si="197"/>
        <v>#N/A</v>
      </c>
      <c r="OE95" s="169" t="e">
        <f t="shared" si="197"/>
        <v>#N/A</v>
      </c>
      <c r="OF95" s="169" t="e">
        <f t="shared" si="197"/>
        <v>#N/A</v>
      </c>
      <c r="OG95" s="169" t="e">
        <f t="shared" si="197"/>
        <v>#N/A</v>
      </c>
      <c r="OH95" s="169" t="e">
        <f t="shared" si="197"/>
        <v>#N/A</v>
      </c>
      <c r="OI95" s="169" t="e">
        <f t="shared" si="197"/>
        <v>#N/A</v>
      </c>
      <c r="OJ95" s="169" t="e">
        <f t="shared" si="197"/>
        <v>#N/A</v>
      </c>
      <c r="OK95" s="169" t="e">
        <f t="shared" si="197"/>
        <v>#N/A</v>
      </c>
      <c r="OL95" s="169" t="e">
        <f t="shared" si="197"/>
        <v>#N/A</v>
      </c>
      <c r="OM95" s="169" t="e">
        <f t="shared" si="197"/>
        <v>#N/A</v>
      </c>
      <c r="ON95" s="169" t="e">
        <f t="shared" si="197"/>
        <v>#N/A</v>
      </c>
      <c r="OO95" s="169" t="e">
        <f t="shared" si="197"/>
        <v>#N/A</v>
      </c>
      <c r="OP95" s="169" t="e">
        <f t="shared" si="197"/>
        <v>#N/A</v>
      </c>
      <c r="OQ95" s="169" t="e">
        <f t="shared" si="197"/>
        <v>#N/A</v>
      </c>
      <c r="OR95" s="169" t="e">
        <f t="shared" si="189"/>
        <v>#N/A</v>
      </c>
      <c r="OS95" s="169" t="e">
        <f t="shared" si="189"/>
        <v>#N/A</v>
      </c>
      <c r="OT95" s="169" t="e">
        <f t="shared" si="189"/>
        <v>#N/A</v>
      </c>
      <c r="OU95" s="169" t="e">
        <f t="shared" si="189"/>
        <v>#N/A</v>
      </c>
      <c r="OV95" s="169" t="e">
        <f t="shared" si="189"/>
        <v>#N/A</v>
      </c>
      <c r="OW95" s="169" t="e">
        <f t="shared" si="189"/>
        <v>#N/A</v>
      </c>
      <c r="OX95" s="169" t="e">
        <f t="shared" si="189"/>
        <v>#N/A</v>
      </c>
      <c r="OY95" s="169" t="e">
        <f t="shared" si="189"/>
        <v>#N/A</v>
      </c>
      <c r="OZ95" s="169" t="e">
        <f t="shared" si="189"/>
        <v>#N/A</v>
      </c>
      <c r="PA95" s="169" t="e">
        <f t="shared" si="189"/>
        <v>#N/A</v>
      </c>
      <c r="PB95" s="169" t="e">
        <f t="shared" si="189"/>
        <v>#N/A</v>
      </c>
      <c r="PC95" s="169" t="e">
        <f t="shared" si="189"/>
        <v>#N/A</v>
      </c>
      <c r="PD95" s="169" t="e">
        <f t="shared" si="189"/>
        <v>#N/A</v>
      </c>
      <c r="PE95" s="169" t="e">
        <f t="shared" si="189"/>
        <v>#N/A</v>
      </c>
      <c r="PF95" s="169" t="e">
        <f t="shared" si="189"/>
        <v>#N/A</v>
      </c>
      <c r="PG95" s="169" t="e">
        <f t="shared" si="189"/>
        <v>#N/A</v>
      </c>
      <c r="PH95" s="169" t="e">
        <f t="shared" si="198"/>
        <v>#N/A</v>
      </c>
      <c r="PI95" s="169" t="e">
        <f t="shared" si="198"/>
        <v>#N/A</v>
      </c>
      <c r="PJ95" s="169" t="e">
        <f t="shared" si="198"/>
        <v>#N/A</v>
      </c>
      <c r="PK95" s="169" t="e">
        <f t="shared" si="198"/>
        <v>#N/A</v>
      </c>
      <c r="PL95" s="169" t="e">
        <f t="shared" si="198"/>
        <v>#N/A</v>
      </c>
      <c r="PM95" s="169" t="e">
        <f t="shared" si="198"/>
        <v>#N/A</v>
      </c>
      <c r="PN95" s="169" t="e">
        <f t="shared" si="198"/>
        <v>#N/A</v>
      </c>
      <c r="PO95" s="169" t="e">
        <f t="shared" si="198"/>
        <v>#N/A</v>
      </c>
    </row>
    <row r="96" spans="1:431" hidden="1" x14ac:dyDescent="0.75">
      <c r="A96" s="390"/>
      <c r="B96" s="396" t="str">
        <f>IF($R96="","",ROUND(_xlfn.NORM.INV(ABS(VLOOKUP($T$1,VLookups!$A$43:$B$44,2,FALSE)-B$2),$N96,$R96),0))</f>
        <v/>
      </c>
      <c r="C96" s="403" t="str">
        <f t="shared" si="161"/>
        <v/>
      </c>
      <c r="D96" s="404" t="str">
        <f t="shared" si="162"/>
        <v/>
      </c>
      <c r="E96" s="109"/>
      <c r="F96" s="117"/>
      <c r="G96" s="122" t="str">
        <f t="shared" si="163"/>
        <v/>
      </c>
      <c r="H96" s="95"/>
      <c r="I96" s="122" t="str">
        <f t="shared" si="164"/>
        <v/>
      </c>
      <c r="J96" s="117"/>
      <c r="K96" s="110"/>
      <c r="L96" s="124" t="str">
        <f t="shared" si="149"/>
        <v/>
      </c>
      <c r="M96" s="124" t="str">
        <f t="shared" si="150"/>
        <v/>
      </c>
      <c r="N96" s="73" t="str">
        <f t="shared" si="165"/>
        <v/>
      </c>
      <c r="O96" s="23"/>
      <c r="P96" s="57"/>
      <c r="Q96" s="280"/>
      <c r="R96" s="74" t="str">
        <f>IF(AND(G96&gt;0,H96&gt;0,I96&gt;0),IF(ISBLANK(Q96),IF(ISBLANK(O96),"",(I96-G96)*VLOOKUP(O96,VLookups!$A$4:$B$13,2,FALSE)),Q96),"")</f>
        <v/>
      </c>
      <c r="S96" s="75" t="str">
        <f t="shared" si="151"/>
        <v/>
      </c>
      <c r="T96" s="95"/>
      <c r="U96" s="270" t="str">
        <f>IF(AND(T96&gt;0,H96&gt;0,NOT(R96="")),ABS(VLOOKUP($T$1,VLookups!$A$43:$B$44,2,FALSE)-_xlfn.NORM.DIST(T96,N96,R96,TRUE)),"")</f>
        <v/>
      </c>
      <c r="V96" s="94" t="str">
        <f>IF(AND($G96&gt;0,$H96&gt;0,$I96&gt;0,NOT(ISBLANK($O96))),_xlfn.NORM.INV(ABS(VLOOKUP($T$1,VLookups!$A$43:$B$44,2,FALSE)-V$3),$N96,$R96),"")</f>
        <v/>
      </c>
      <c r="W96" s="93" t="str">
        <f>IF(AND($G96&gt;0,$H96&gt;0,$I96&gt;0,NOT(ISBLANK($O96))),_xlfn.NORM.INV(ABS(VLOOKUP($T$1,VLookups!$A$43:$B$44,2,FALSE)-W$3),$N96,$R96),"")</f>
        <v/>
      </c>
      <c r="X96" s="94" t="str">
        <f>IF(AND($G96&gt;0,$H96&gt;0,$I96&gt;0,NOT(ISBLANK($O96))),_xlfn.NORM.INV(ABS(VLOOKUP($T$1,VLookups!$A$43:$B$44,2,FALSE)-X$3),$N96,$R96),"")</f>
        <v/>
      </c>
      <c r="Y96" s="93" t="str">
        <f>IF(AND($G96&gt;0,$H96&gt;0,$I96&gt;0,NOT(ISBLANK($O96))),_xlfn.NORM.INV(ABS(VLOOKUP($T$1,VLookups!$A$43:$B$44,2,FALSE)-Y$3),$N96,$R96),"")</f>
        <v/>
      </c>
      <c r="Z96" s="94" t="str">
        <f>IF(AND($G96&gt;0,$H96&gt;0,$I96&gt;0,NOT(ISBLANK($O96))),_xlfn.NORM.INV(ABS(VLOOKUP($T$1,VLookups!$A$43:$B$44,2,FALSE)-Z$3),$N96,$R96),"")</f>
        <v/>
      </c>
      <c r="AA96" s="93" t="str">
        <f>IF(AND($G96&gt;0,$H96&gt;0,$I96&gt;0,NOT(ISBLANK($O96))),_xlfn.NORM.INV(ABS(VLOOKUP($T$1,VLookups!$A$43:$B$44,2,FALSE)-AA$3),$N96,$R96),"")</f>
        <v/>
      </c>
      <c r="AB96" s="5"/>
      <c r="AC96" s="168" t="str">
        <f t="shared" si="166"/>
        <v/>
      </c>
      <c r="AD96" s="49" t="str">
        <f t="shared" si="208"/>
        <v/>
      </c>
      <c r="AE96" s="49" t="str">
        <f t="shared" si="208"/>
        <v/>
      </c>
      <c r="AF96" s="49" t="str">
        <f t="shared" si="208"/>
        <v/>
      </c>
      <c r="AG96" s="49" t="str">
        <f t="shared" si="208"/>
        <v/>
      </c>
      <c r="AH96" s="49" t="str">
        <f t="shared" si="208"/>
        <v/>
      </c>
      <c r="AI96" s="49" t="str">
        <f t="shared" si="208"/>
        <v/>
      </c>
      <c r="AJ96" s="49" t="str">
        <f t="shared" si="208"/>
        <v/>
      </c>
      <c r="AK96" s="49" t="str">
        <f t="shared" si="208"/>
        <v/>
      </c>
      <c r="AL96" s="49" t="str">
        <f t="shared" si="208"/>
        <v/>
      </c>
      <c r="AM96" s="49" t="str">
        <f t="shared" si="208"/>
        <v/>
      </c>
      <c r="AN96" s="49" t="str">
        <f t="shared" si="208"/>
        <v/>
      </c>
      <c r="AO96" s="49" t="str">
        <f t="shared" si="208"/>
        <v/>
      </c>
      <c r="AP96" s="49" t="str">
        <f t="shared" si="208"/>
        <v/>
      </c>
      <c r="AQ96" s="49" t="str">
        <f t="shared" si="208"/>
        <v/>
      </c>
      <c r="AR96" s="49" t="str">
        <f t="shared" si="208"/>
        <v/>
      </c>
      <c r="AS96" s="49" t="str">
        <f t="shared" si="208"/>
        <v/>
      </c>
      <c r="AT96" s="49" t="str">
        <f t="shared" si="203"/>
        <v/>
      </c>
      <c r="AU96" s="49" t="str">
        <f t="shared" si="203"/>
        <v/>
      </c>
      <c r="AV96" s="49" t="str">
        <f t="shared" si="203"/>
        <v/>
      </c>
      <c r="AW96" s="49" t="str">
        <f t="shared" si="203"/>
        <v/>
      </c>
      <c r="AX96" s="49" t="str">
        <f t="shared" si="203"/>
        <v/>
      </c>
      <c r="AY96" s="49" t="str">
        <f t="shared" si="203"/>
        <v/>
      </c>
      <c r="AZ96" s="49" t="str">
        <f t="shared" si="203"/>
        <v/>
      </c>
      <c r="BA96" s="49" t="str">
        <f t="shared" si="203"/>
        <v/>
      </c>
      <c r="BB96" s="49" t="str">
        <f t="shared" si="203"/>
        <v/>
      </c>
      <c r="BC96" s="49" t="str">
        <f t="shared" si="203"/>
        <v/>
      </c>
      <c r="BD96" s="49" t="str">
        <f t="shared" si="203"/>
        <v/>
      </c>
      <c r="BE96" s="49" t="str">
        <f t="shared" si="203"/>
        <v/>
      </c>
      <c r="BF96" s="49" t="str">
        <f t="shared" si="203"/>
        <v/>
      </c>
      <c r="BG96" s="49" t="str">
        <f t="shared" si="203"/>
        <v/>
      </c>
      <c r="BH96" s="49" t="str">
        <f t="shared" si="203"/>
        <v/>
      </c>
      <c r="BI96" s="49" t="str">
        <f t="shared" si="204"/>
        <v/>
      </c>
      <c r="BJ96" s="49" t="str">
        <f t="shared" si="204"/>
        <v/>
      </c>
      <c r="BK96" s="49" t="str">
        <f t="shared" si="204"/>
        <v/>
      </c>
      <c r="BL96" s="49" t="str">
        <f t="shared" si="204"/>
        <v/>
      </c>
      <c r="BM96" s="49" t="str">
        <f t="shared" si="204"/>
        <v/>
      </c>
      <c r="BN96" s="49" t="str">
        <f t="shared" si="204"/>
        <v/>
      </c>
      <c r="BO96" s="49" t="str">
        <f t="shared" si="204"/>
        <v/>
      </c>
      <c r="BP96" s="49" t="str">
        <f t="shared" si="204"/>
        <v/>
      </c>
      <c r="BQ96" s="49" t="str">
        <f t="shared" si="204"/>
        <v/>
      </c>
      <c r="BR96" s="49" t="str">
        <f t="shared" si="204"/>
        <v/>
      </c>
      <c r="BS96" s="49" t="str">
        <f t="shared" si="204"/>
        <v/>
      </c>
      <c r="BT96" s="49" t="str">
        <f t="shared" si="204"/>
        <v/>
      </c>
      <c r="BU96" s="49" t="str">
        <f t="shared" si="204"/>
        <v/>
      </c>
      <c r="BV96" s="49" t="str">
        <f t="shared" si="204"/>
        <v/>
      </c>
      <c r="BW96" s="49" t="str">
        <f t="shared" si="204"/>
        <v/>
      </c>
      <c r="BX96" s="49" t="str">
        <f t="shared" si="204"/>
        <v/>
      </c>
      <c r="BY96" s="49" t="str">
        <f t="shared" si="199"/>
        <v/>
      </c>
      <c r="BZ96" s="49" t="str">
        <f t="shared" si="199"/>
        <v/>
      </c>
      <c r="CA96" s="49" t="str">
        <f t="shared" si="199"/>
        <v/>
      </c>
      <c r="CB96" s="49" t="str">
        <f t="shared" si="199"/>
        <v/>
      </c>
      <c r="CC96" s="49" t="str">
        <f t="shared" si="199"/>
        <v/>
      </c>
      <c r="CD96" s="49" t="str">
        <f t="shared" si="199"/>
        <v/>
      </c>
      <c r="CE96" s="49" t="str">
        <f t="shared" si="199"/>
        <v/>
      </c>
      <c r="CF96" s="49" t="str">
        <f t="shared" si="199"/>
        <v/>
      </c>
      <c r="CG96" s="49" t="str">
        <f t="shared" si="199"/>
        <v/>
      </c>
      <c r="CH96" s="49" t="str">
        <f t="shared" si="199"/>
        <v/>
      </c>
      <c r="CI96" s="49" t="str">
        <f t="shared" si="199"/>
        <v/>
      </c>
      <c r="CJ96" s="49" t="str">
        <f t="shared" si="199"/>
        <v/>
      </c>
      <c r="CK96" s="49" t="str">
        <f t="shared" si="199"/>
        <v/>
      </c>
      <c r="CL96" s="49" t="str">
        <f t="shared" si="199"/>
        <v/>
      </c>
      <c r="CM96" s="49" t="str">
        <f t="shared" si="199"/>
        <v/>
      </c>
      <c r="CN96" s="49" t="str">
        <f t="shared" si="205"/>
        <v/>
      </c>
      <c r="CO96" s="49" t="str">
        <f t="shared" si="205"/>
        <v/>
      </c>
      <c r="CP96" s="49" t="str">
        <f t="shared" si="205"/>
        <v/>
      </c>
      <c r="CQ96" s="49" t="str">
        <f t="shared" si="205"/>
        <v/>
      </c>
      <c r="CR96" s="49" t="str">
        <f t="shared" si="205"/>
        <v/>
      </c>
      <c r="CS96" s="49" t="str">
        <f t="shared" si="205"/>
        <v/>
      </c>
      <c r="CT96" s="49" t="str">
        <f t="shared" si="205"/>
        <v/>
      </c>
      <c r="CU96" s="49" t="str">
        <f t="shared" si="205"/>
        <v/>
      </c>
      <c r="CV96" s="49" t="str">
        <f t="shared" si="205"/>
        <v/>
      </c>
      <c r="CW96" s="49" t="str">
        <f t="shared" si="205"/>
        <v/>
      </c>
      <c r="CX96" s="49" t="str">
        <f t="shared" si="205"/>
        <v/>
      </c>
      <c r="CY96" s="49" t="str">
        <f t="shared" si="205"/>
        <v/>
      </c>
      <c r="CZ96" s="49" t="str">
        <f t="shared" si="205"/>
        <v/>
      </c>
      <c r="DA96" s="49" t="str">
        <f t="shared" si="205"/>
        <v/>
      </c>
      <c r="DB96" s="49" t="str">
        <f t="shared" si="205"/>
        <v/>
      </c>
      <c r="DC96" s="49" t="str">
        <f t="shared" si="205"/>
        <v/>
      </c>
      <c r="DD96" s="49" t="str">
        <f t="shared" si="200"/>
        <v/>
      </c>
      <c r="DE96" s="49" t="str">
        <f t="shared" si="200"/>
        <v/>
      </c>
      <c r="DF96" s="49" t="str">
        <f t="shared" si="200"/>
        <v/>
      </c>
      <c r="DG96" s="49" t="str">
        <f t="shared" si="200"/>
        <v/>
      </c>
      <c r="DH96" s="49" t="str">
        <f t="shared" si="200"/>
        <v/>
      </c>
      <c r="DI96" s="49" t="str">
        <f t="shared" si="200"/>
        <v/>
      </c>
      <c r="DJ96" s="49" t="str">
        <f t="shared" si="200"/>
        <v/>
      </c>
      <c r="DK96" s="49" t="str">
        <f t="shared" si="200"/>
        <v/>
      </c>
      <c r="DL96" s="49" t="str">
        <f t="shared" si="200"/>
        <v/>
      </c>
      <c r="DM96" s="49" t="str">
        <f t="shared" si="200"/>
        <v/>
      </c>
      <c r="DN96" s="49" t="str">
        <f t="shared" si="200"/>
        <v/>
      </c>
      <c r="DO96" s="49" t="str">
        <f t="shared" si="200"/>
        <v/>
      </c>
      <c r="DP96" s="49" t="str">
        <f t="shared" si="200"/>
        <v/>
      </c>
      <c r="DQ96" s="49" t="str">
        <f t="shared" si="200"/>
        <v/>
      </c>
      <c r="DR96" s="49" t="str">
        <f t="shared" si="200"/>
        <v/>
      </c>
      <c r="DS96" s="49" t="str">
        <f t="shared" si="206"/>
        <v/>
      </c>
      <c r="DT96" s="49" t="str">
        <f t="shared" si="206"/>
        <v/>
      </c>
      <c r="DU96" s="49" t="str">
        <f t="shared" si="206"/>
        <v/>
      </c>
      <c r="DV96" s="49" t="str">
        <f t="shared" si="206"/>
        <v/>
      </c>
      <c r="DW96" s="49" t="str">
        <f t="shared" si="206"/>
        <v/>
      </c>
      <c r="DX96" s="49" t="str">
        <f t="shared" si="206"/>
        <v/>
      </c>
      <c r="DY96" s="49" t="str">
        <f t="shared" si="206"/>
        <v/>
      </c>
      <c r="DZ96" s="183" t="str">
        <f t="shared" si="167"/>
        <v/>
      </c>
      <c r="EA96" s="49" t="str">
        <f t="shared" si="201"/>
        <v/>
      </c>
      <c r="EB96" s="49" t="str">
        <f t="shared" si="201"/>
        <v/>
      </c>
      <c r="EC96" s="49" t="str">
        <f t="shared" si="201"/>
        <v/>
      </c>
      <c r="ED96" s="49" t="str">
        <f t="shared" si="201"/>
        <v/>
      </c>
      <c r="EE96" s="49" t="str">
        <f t="shared" si="201"/>
        <v/>
      </c>
      <c r="EF96" s="49" t="str">
        <f t="shared" si="201"/>
        <v/>
      </c>
      <c r="EG96" s="49" t="str">
        <f t="shared" si="201"/>
        <v/>
      </c>
      <c r="EH96" s="49" t="str">
        <f t="shared" si="201"/>
        <v/>
      </c>
      <c r="EI96" s="49" t="str">
        <f t="shared" si="201"/>
        <v/>
      </c>
      <c r="EJ96" s="49" t="str">
        <f t="shared" si="201"/>
        <v/>
      </c>
      <c r="EK96" s="49" t="str">
        <f t="shared" si="201"/>
        <v/>
      </c>
      <c r="EL96" s="49" t="str">
        <f t="shared" si="201"/>
        <v/>
      </c>
      <c r="EM96" s="49" t="str">
        <f t="shared" si="201"/>
        <v/>
      </c>
      <c r="EN96" s="49" t="str">
        <f t="shared" si="201"/>
        <v/>
      </c>
      <c r="EO96" s="49" t="str">
        <f t="shared" si="201"/>
        <v/>
      </c>
      <c r="EP96" s="49" t="str">
        <f t="shared" si="168"/>
        <v/>
      </c>
      <c r="EQ96" s="49" t="str">
        <f t="shared" si="168"/>
        <v/>
      </c>
      <c r="ER96" s="49" t="str">
        <f t="shared" si="168"/>
        <v/>
      </c>
      <c r="ES96" s="49" t="str">
        <f t="shared" si="168"/>
        <v/>
      </c>
      <c r="ET96" s="49" t="str">
        <f t="shared" si="168"/>
        <v/>
      </c>
      <c r="EU96" s="49" t="str">
        <f t="shared" si="168"/>
        <v/>
      </c>
      <c r="EV96" s="49" t="str">
        <f t="shared" si="168"/>
        <v/>
      </c>
      <c r="EW96" s="49" t="str">
        <f t="shared" si="168"/>
        <v/>
      </c>
      <c r="EX96" s="49" t="str">
        <f t="shared" si="168"/>
        <v/>
      </c>
      <c r="EY96" s="49" t="str">
        <f t="shared" si="168"/>
        <v/>
      </c>
      <c r="EZ96" s="49" t="str">
        <f t="shared" si="168"/>
        <v/>
      </c>
      <c r="FA96" s="49" t="str">
        <f t="shared" si="168"/>
        <v/>
      </c>
      <c r="FB96" s="49" t="str">
        <f t="shared" si="168"/>
        <v/>
      </c>
      <c r="FC96" s="49" t="str">
        <f t="shared" si="168"/>
        <v/>
      </c>
      <c r="FD96" s="49" t="str">
        <f t="shared" si="168"/>
        <v/>
      </c>
      <c r="FE96" s="49" t="str">
        <f t="shared" si="168"/>
        <v/>
      </c>
      <c r="FF96" s="49" t="str">
        <f t="shared" si="211"/>
        <v/>
      </c>
      <c r="FG96" s="49" t="str">
        <f t="shared" si="211"/>
        <v/>
      </c>
      <c r="FH96" s="49" t="str">
        <f t="shared" si="211"/>
        <v/>
      </c>
      <c r="FI96" s="49" t="str">
        <f t="shared" si="209"/>
        <v/>
      </c>
      <c r="FJ96" s="49" t="str">
        <f t="shared" si="207"/>
        <v/>
      </c>
      <c r="FK96" s="49" t="str">
        <f t="shared" si="207"/>
        <v/>
      </c>
      <c r="FL96" s="49" t="str">
        <f t="shared" si="207"/>
        <v/>
      </c>
      <c r="FM96" s="49" t="str">
        <f t="shared" si="207"/>
        <v/>
      </c>
      <c r="FN96" s="49" t="str">
        <f t="shared" si="207"/>
        <v/>
      </c>
      <c r="FO96" s="49" t="str">
        <f t="shared" si="207"/>
        <v/>
      </c>
      <c r="FP96" s="49" t="str">
        <f t="shared" si="202"/>
        <v/>
      </c>
      <c r="FQ96" s="49" t="str">
        <f t="shared" si="202"/>
        <v/>
      </c>
      <c r="FR96" s="49" t="str">
        <f t="shared" si="202"/>
        <v/>
      </c>
      <c r="FS96" s="49" t="str">
        <f t="shared" si="202"/>
        <v/>
      </c>
      <c r="FT96" s="49" t="str">
        <f t="shared" si="202"/>
        <v/>
      </c>
      <c r="FU96" s="49" t="str">
        <f t="shared" si="178"/>
        <v/>
      </c>
      <c r="FV96" s="49" t="str">
        <f t="shared" si="178"/>
        <v/>
      </c>
      <c r="FW96" s="49" t="str">
        <f t="shared" si="178"/>
        <v/>
      </c>
      <c r="FX96" s="49" t="str">
        <f t="shared" si="178"/>
        <v/>
      </c>
      <c r="FY96" s="49" t="str">
        <f t="shared" si="178"/>
        <v/>
      </c>
      <c r="FZ96" s="49" t="str">
        <f t="shared" si="178"/>
        <v/>
      </c>
      <c r="GA96" s="49" t="str">
        <f t="shared" si="178"/>
        <v/>
      </c>
      <c r="GB96" s="49" t="str">
        <f t="shared" si="178"/>
        <v/>
      </c>
      <c r="GC96" s="49" t="str">
        <f t="shared" si="178"/>
        <v/>
      </c>
      <c r="GD96" s="49" t="str">
        <f t="shared" si="178"/>
        <v/>
      </c>
      <c r="GE96" s="49" t="str">
        <f t="shared" si="178"/>
        <v/>
      </c>
      <c r="GF96" s="49" t="str">
        <f t="shared" si="178"/>
        <v/>
      </c>
      <c r="GG96" s="49" t="str">
        <f t="shared" si="178"/>
        <v/>
      </c>
      <c r="GH96" s="49" t="str">
        <f t="shared" si="178"/>
        <v/>
      </c>
      <c r="GI96" s="49" t="str">
        <f t="shared" si="178"/>
        <v/>
      </c>
      <c r="GJ96" s="49" t="str">
        <f t="shared" si="178"/>
        <v/>
      </c>
      <c r="GK96" s="49" t="str">
        <f t="shared" si="210"/>
        <v/>
      </c>
      <c r="GL96" s="49" t="str">
        <f t="shared" si="190"/>
        <v/>
      </c>
      <c r="GM96" s="49" t="str">
        <f t="shared" si="190"/>
        <v/>
      </c>
      <c r="GN96" s="49" t="str">
        <f t="shared" si="182"/>
        <v/>
      </c>
      <c r="GO96" s="49" t="str">
        <f t="shared" si="182"/>
        <v/>
      </c>
      <c r="GP96" s="49" t="str">
        <f t="shared" si="182"/>
        <v/>
      </c>
      <c r="GQ96" s="49" t="str">
        <f t="shared" si="182"/>
        <v/>
      </c>
      <c r="GR96" s="49" t="str">
        <f t="shared" si="182"/>
        <v/>
      </c>
      <c r="GS96" s="49" t="str">
        <f t="shared" si="182"/>
        <v/>
      </c>
      <c r="GT96" s="49" t="str">
        <f t="shared" si="182"/>
        <v/>
      </c>
      <c r="GU96" s="49" t="str">
        <f t="shared" si="182"/>
        <v/>
      </c>
      <c r="GV96" s="49" t="str">
        <f t="shared" si="182"/>
        <v/>
      </c>
      <c r="GW96" s="49" t="str">
        <f t="shared" si="182"/>
        <v/>
      </c>
      <c r="GX96" s="49" t="str">
        <f t="shared" si="182"/>
        <v/>
      </c>
      <c r="GY96" s="49" t="str">
        <f t="shared" si="182"/>
        <v/>
      </c>
      <c r="GZ96" s="49" t="str">
        <f t="shared" si="182"/>
        <v/>
      </c>
      <c r="HA96" s="49" t="str">
        <f t="shared" si="182"/>
        <v/>
      </c>
      <c r="HB96" s="49" t="str">
        <f t="shared" si="182"/>
        <v/>
      </c>
      <c r="HC96" s="49" t="str">
        <f t="shared" si="182"/>
        <v/>
      </c>
      <c r="HD96" s="49" t="str">
        <f t="shared" si="183"/>
        <v/>
      </c>
      <c r="HE96" s="49" t="str">
        <f t="shared" si="183"/>
        <v/>
      </c>
      <c r="HF96" s="49" t="str">
        <f t="shared" si="183"/>
        <v/>
      </c>
      <c r="HG96" s="49" t="str">
        <f t="shared" si="183"/>
        <v/>
      </c>
      <c r="HH96" s="49" t="str">
        <f t="shared" si="183"/>
        <v/>
      </c>
      <c r="HI96" s="49" t="str">
        <f t="shared" si="141"/>
        <v/>
      </c>
      <c r="HJ96" s="49" t="str">
        <f t="shared" si="141"/>
        <v/>
      </c>
      <c r="HK96" s="49" t="str">
        <f t="shared" si="141"/>
        <v/>
      </c>
      <c r="HL96" s="49" t="str">
        <f t="shared" si="141"/>
        <v/>
      </c>
      <c r="HM96" s="49" t="str">
        <f t="shared" si="111"/>
        <v/>
      </c>
      <c r="HN96" s="49" t="str">
        <f t="shared" si="111"/>
        <v/>
      </c>
      <c r="HO96" s="49" t="str">
        <f t="shared" si="111"/>
        <v/>
      </c>
      <c r="HP96" s="49" t="str">
        <f t="shared" si="77"/>
        <v/>
      </c>
      <c r="HQ96" s="49" t="str">
        <f t="shared" si="77"/>
        <v/>
      </c>
      <c r="HR96" s="49" t="str">
        <f t="shared" si="77"/>
        <v/>
      </c>
      <c r="HS96" s="49" t="str">
        <f t="shared" si="77"/>
        <v/>
      </c>
      <c r="HT96" s="49" t="str">
        <f t="shared" si="77"/>
        <v/>
      </c>
      <c r="HU96" s="49" t="str">
        <f t="shared" si="77"/>
        <v/>
      </c>
      <c r="HV96" s="49" t="str">
        <f t="shared" si="142"/>
        <v/>
      </c>
      <c r="HW96" s="169" t="e">
        <f t="shared" si="181"/>
        <v>#N/A</v>
      </c>
      <c r="HX96" s="169" t="e">
        <f t="shared" si="181"/>
        <v>#N/A</v>
      </c>
      <c r="HY96" s="169" t="e">
        <f t="shared" si="181"/>
        <v>#N/A</v>
      </c>
      <c r="HZ96" s="169" t="e">
        <f t="shared" si="181"/>
        <v>#N/A</v>
      </c>
      <c r="IA96" s="169" t="e">
        <f t="shared" si="212"/>
        <v>#N/A</v>
      </c>
      <c r="IB96" s="169" t="e">
        <f t="shared" si="212"/>
        <v>#N/A</v>
      </c>
      <c r="IC96" s="169" t="e">
        <f t="shared" si="212"/>
        <v>#N/A</v>
      </c>
      <c r="ID96" s="169" t="e">
        <f t="shared" si="212"/>
        <v>#N/A</v>
      </c>
      <c r="IE96" s="169" t="e">
        <f t="shared" si="212"/>
        <v>#N/A</v>
      </c>
      <c r="IF96" s="169" t="e">
        <f t="shared" si="212"/>
        <v>#N/A</v>
      </c>
      <c r="IG96" s="169" t="e">
        <f t="shared" si="212"/>
        <v>#N/A</v>
      </c>
      <c r="IH96" s="169" t="e">
        <f t="shared" si="212"/>
        <v>#N/A</v>
      </c>
      <c r="II96" s="169" t="e">
        <f t="shared" si="212"/>
        <v>#N/A</v>
      </c>
      <c r="IJ96" s="169" t="e">
        <f t="shared" si="212"/>
        <v>#N/A</v>
      </c>
      <c r="IK96" s="169" t="e">
        <f t="shared" si="212"/>
        <v>#N/A</v>
      </c>
      <c r="IL96" s="169" t="e">
        <f t="shared" si="212"/>
        <v>#N/A</v>
      </c>
      <c r="IM96" s="169" t="e">
        <f t="shared" si="212"/>
        <v>#N/A</v>
      </c>
      <c r="IN96" s="169" t="e">
        <f t="shared" si="212"/>
        <v>#N/A</v>
      </c>
      <c r="IO96" s="169" t="e">
        <f t="shared" si="212"/>
        <v>#N/A</v>
      </c>
      <c r="IP96" s="169" t="e">
        <f t="shared" si="184"/>
        <v>#N/A</v>
      </c>
      <c r="IQ96" s="169" t="e">
        <f t="shared" si="184"/>
        <v>#N/A</v>
      </c>
      <c r="IR96" s="169" t="e">
        <f t="shared" si="184"/>
        <v>#N/A</v>
      </c>
      <c r="IS96" s="169" t="e">
        <f t="shared" si="184"/>
        <v>#N/A</v>
      </c>
      <c r="IT96" s="169" t="e">
        <f t="shared" si="184"/>
        <v>#N/A</v>
      </c>
      <c r="IU96" s="169" t="e">
        <f t="shared" si="184"/>
        <v>#N/A</v>
      </c>
      <c r="IV96" s="169" t="e">
        <f t="shared" si="184"/>
        <v>#N/A</v>
      </c>
      <c r="IW96" s="169" t="e">
        <f t="shared" si="184"/>
        <v>#N/A</v>
      </c>
      <c r="IX96" s="169" t="e">
        <f t="shared" si="184"/>
        <v>#N/A</v>
      </c>
      <c r="IY96" s="169" t="e">
        <f t="shared" si="184"/>
        <v>#N/A</v>
      </c>
      <c r="IZ96" s="169" t="e">
        <f t="shared" si="184"/>
        <v>#N/A</v>
      </c>
      <c r="JA96" s="169" t="e">
        <f t="shared" si="184"/>
        <v>#N/A</v>
      </c>
      <c r="JB96" s="169" t="e">
        <f t="shared" si="184"/>
        <v>#N/A</v>
      </c>
      <c r="JC96" s="169" t="e">
        <f t="shared" si="184"/>
        <v>#N/A</v>
      </c>
      <c r="JD96" s="169" t="e">
        <f t="shared" si="184"/>
        <v>#N/A</v>
      </c>
      <c r="JE96" s="169" t="e">
        <f t="shared" si="191"/>
        <v>#N/A</v>
      </c>
      <c r="JF96" s="169" t="e">
        <f t="shared" si="191"/>
        <v>#N/A</v>
      </c>
      <c r="JG96" s="169" t="e">
        <f t="shared" si="191"/>
        <v>#N/A</v>
      </c>
      <c r="JH96" s="169" t="e">
        <f t="shared" si="191"/>
        <v>#N/A</v>
      </c>
      <c r="JI96" s="169" t="e">
        <f t="shared" si="191"/>
        <v>#N/A</v>
      </c>
      <c r="JJ96" s="169" t="e">
        <f t="shared" si="191"/>
        <v>#N/A</v>
      </c>
      <c r="JK96" s="169" t="e">
        <f t="shared" si="191"/>
        <v>#N/A</v>
      </c>
      <c r="JL96" s="169" t="e">
        <f t="shared" si="191"/>
        <v>#N/A</v>
      </c>
      <c r="JM96" s="169" t="e">
        <f t="shared" si="191"/>
        <v>#N/A</v>
      </c>
      <c r="JN96" s="169" t="e">
        <f t="shared" si="191"/>
        <v>#N/A</v>
      </c>
      <c r="JO96" s="169" t="e">
        <f t="shared" si="191"/>
        <v>#N/A</v>
      </c>
      <c r="JP96" s="169" t="e">
        <f t="shared" si="191"/>
        <v>#N/A</v>
      </c>
      <c r="JQ96" s="169" t="e">
        <f t="shared" si="191"/>
        <v>#N/A</v>
      </c>
      <c r="JR96" s="169" t="e">
        <f t="shared" si="191"/>
        <v>#N/A</v>
      </c>
      <c r="JS96" s="169" t="e">
        <f t="shared" si="191"/>
        <v>#N/A</v>
      </c>
      <c r="JT96" s="169" t="e">
        <f t="shared" si="185"/>
        <v>#N/A</v>
      </c>
      <c r="JU96" s="169" t="e">
        <f t="shared" si="185"/>
        <v>#N/A</v>
      </c>
      <c r="JV96" s="169" t="e">
        <f t="shared" si="185"/>
        <v>#N/A</v>
      </c>
      <c r="JW96" s="169" t="e">
        <f t="shared" si="185"/>
        <v>#N/A</v>
      </c>
      <c r="JX96" s="169" t="e">
        <f t="shared" si="185"/>
        <v>#N/A</v>
      </c>
      <c r="JY96" s="169" t="e">
        <f t="shared" si="185"/>
        <v>#N/A</v>
      </c>
      <c r="JZ96" s="169" t="e">
        <f t="shared" si="185"/>
        <v>#N/A</v>
      </c>
      <c r="KA96" s="169" t="e">
        <f t="shared" si="185"/>
        <v>#N/A</v>
      </c>
      <c r="KB96" s="169" t="e">
        <f t="shared" si="185"/>
        <v>#N/A</v>
      </c>
      <c r="KC96" s="169" t="e">
        <f t="shared" si="185"/>
        <v>#N/A</v>
      </c>
      <c r="KD96" s="169" t="e">
        <f t="shared" si="185"/>
        <v>#N/A</v>
      </c>
      <c r="KE96" s="169" t="e">
        <f t="shared" si="185"/>
        <v>#N/A</v>
      </c>
      <c r="KF96" s="169" t="e">
        <f t="shared" si="185"/>
        <v>#N/A</v>
      </c>
      <c r="KG96" s="169" t="e">
        <f t="shared" si="185"/>
        <v>#N/A</v>
      </c>
      <c r="KH96" s="169" t="e">
        <f t="shared" si="185"/>
        <v>#N/A</v>
      </c>
      <c r="KI96" s="169" t="e">
        <f t="shared" si="185"/>
        <v>#N/A</v>
      </c>
      <c r="KJ96" s="169" t="e">
        <f t="shared" si="192"/>
        <v>#N/A</v>
      </c>
      <c r="KK96" s="169" t="e">
        <f t="shared" si="192"/>
        <v>#N/A</v>
      </c>
      <c r="KL96" s="169" t="e">
        <f t="shared" si="192"/>
        <v>#N/A</v>
      </c>
      <c r="KM96" s="169" t="e">
        <f t="shared" si="192"/>
        <v>#N/A</v>
      </c>
      <c r="KN96" s="169" t="e">
        <f t="shared" si="192"/>
        <v>#N/A</v>
      </c>
      <c r="KO96" s="169" t="e">
        <f t="shared" si="192"/>
        <v>#N/A</v>
      </c>
      <c r="KP96" s="169" t="e">
        <f t="shared" si="192"/>
        <v>#N/A</v>
      </c>
      <c r="KQ96" s="169" t="e">
        <f t="shared" si="192"/>
        <v>#N/A</v>
      </c>
      <c r="KR96" s="169" t="e">
        <f t="shared" si="192"/>
        <v>#N/A</v>
      </c>
      <c r="KS96" s="169" t="e">
        <f t="shared" si="192"/>
        <v>#N/A</v>
      </c>
      <c r="KT96" s="169" t="e">
        <f t="shared" si="192"/>
        <v>#N/A</v>
      </c>
      <c r="KU96" s="169" t="e">
        <f t="shared" si="192"/>
        <v>#N/A</v>
      </c>
      <c r="KV96" s="169" t="e">
        <f t="shared" si="192"/>
        <v>#N/A</v>
      </c>
      <c r="KW96" s="169" t="e">
        <f t="shared" si="192"/>
        <v>#N/A</v>
      </c>
      <c r="KX96" s="169" t="e">
        <f t="shared" si="192"/>
        <v>#N/A</v>
      </c>
      <c r="KY96" s="169" t="e">
        <f t="shared" si="192"/>
        <v>#N/A</v>
      </c>
      <c r="KZ96" s="169" t="e">
        <f t="shared" si="186"/>
        <v>#N/A</v>
      </c>
      <c r="LA96" s="169" t="e">
        <f t="shared" si="186"/>
        <v>#N/A</v>
      </c>
      <c r="LB96" s="169" t="e">
        <f t="shared" si="186"/>
        <v>#N/A</v>
      </c>
      <c r="LC96" s="169" t="e">
        <f t="shared" si="186"/>
        <v>#N/A</v>
      </c>
      <c r="LD96" s="169" t="e">
        <f t="shared" si="186"/>
        <v>#N/A</v>
      </c>
      <c r="LE96" s="169" t="e">
        <f t="shared" si="186"/>
        <v>#N/A</v>
      </c>
      <c r="LF96" s="169" t="e">
        <f t="shared" si="186"/>
        <v>#N/A</v>
      </c>
      <c r="LG96" s="169" t="e">
        <f t="shared" si="186"/>
        <v>#N/A</v>
      </c>
      <c r="LH96" s="169" t="e">
        <f t="shared" si="186"/>
        <v>#N/A</v>
      </c>
      <c r="LI96" s="169" t="e">
        <f t="shared" si="186"/>
        <v>#N/A</v>
      </c>
      <c r="LJ96" s="169" t="e">
        <f t="shared" si="186"/>
        <v>#N/A</v>
      </c>
      <c r="LK96" s="169" t="e">
        <f t="shared" si="186"/>
        <v>#N/A</v>
      </c>
      <c r="LL96" s="169" t="e">
        <f t="shared" si="186"/>
        <v>#N/A</v>
      </c>
      <c r="LM96" s="169" t="e">
        <f t="shared" si="186"/>
        <v>#N/A</v>
      </c>
      <c r="LN96" s="169" t="e">
        <f t="shared" si="186"/>
        <v>#N/A</v>
      </c>
      <c r="LO96" s="169" t="e">
        <f t="shared" si="193"/>
        <v>#N/A</v>
      </c>
      <c r="LP96" s="169" t="e">
        <f t="shared" si="193"/>
        <v>#N/A</v>
      </c>
      <c r="LQ96" s="169" t="e">
        <f t="shared" si="194"/>
        <v>#N/A</v>
      </c>
      <c r="LR96" s="169" t="e">
        <f t="shared" si="194"/>
        <v>#N/A</v>
      </c>
      <c r="LS96" s="169" t="e">
        <f t="shared" si="194"/>
        <v>#N/A</v>
      </c>
      <c r="LT96" s="169" t="e">
        <f t="shared" si="194"/>
        <v>#N/A</v>
      </c>
      <c r="LU96" s="169" t="e">
        <f t="shared" si="194"/>
        <v>#N/A</v>
      </c>
      <c r="LV96" s="169" t="e">
        <f t="shared" si="194"/>
        <v>#N/A</v>
      </c>
      <c r="LW96" s="169" t="e">
        <f t="shared" si="194"/>
        <v>#N/A</v>
      </c>
      <c r="LX96" s="169" t="e">
        <f t="shared" si="194"/>
        <v>#N/A</v>
      </c>
      <c r="LY96" s="169" t="e">
        <f t="shared" si="194"/>
        <v>#N/A</v>
      </c>
      <c r="LZ96" s="169" t="e">
        <f t="shared" si="194"/>
        <v>#N/A</v>
      </c>
      <c r="MA96" s="169" t="e">
        <f t="shared" si="194"/>
        <v>#N/A</v>
      </c>
      <c r="MB96" s="169" t="e">
        <f t="shared" si="194"/>
        <v>#N/A</v>
      </c>
      <c r="MC96" s="169" t="e">
        <f t="shared" si="194"/>
        <v>#N/A</v>
      </c>
      <c r="MD96" s="169" t="e">
        <f t="shared" si="194"/>
        <v>#N/A</v>
      </c>
      <c r="ME96" s="169" t="e">
        <f t="shared" si="194"/>
        <v>#N/A</v>
      </c>
      <c r="MF96" s="169" t="e">
        <f t="shared" si="187"/>
        <v>#N/A</v>
      </c>
      <c r="MG96" s="169" t="e">
        <f t="shared" si="187"/>
        <v>#N/A</v>
      </c>
      <c r="MH96" s="169" t="e">
        <f t="shared" si="187"/>
        <v>#N/A</v>
      </c>
      <c r="MI96" s="169" t="e">
        <f t="shared" si="187"/>
        <v>#N/A</v>
      </c>
      <c r="MJ96" s="169" t="e">
        <f t="shared" si="187"/>
        <v>#N/A</v>
      </c>
      <c r="MK96" s="169" t="e">
        <f t="shared" si="187"/>
        <v>#N/A</v>
      </c>
      <c r="ML96" s="169" t="e">
        <f t="shared" si="187"/>
        <v>#N/A</v>
      </c>
      <c r="MM96" s="169" t="e">
        <f t="shared" si="187"/>
        <v>#N/A</v>
      </c>
      <c r="MN96" s="169" t="e">
        <f t="shared" si="187"/>
        <v>#N/A</v>
      </c>
      <c r="MO96" s="169" t="e">
        <f t="shared" si="187"/>
        <v>#N/A</v>
      </c>
      <c r="MP96" s="169" t="e">
        <f t="shared" si="187"/>
        <v>#N/A</v>
      </c>
      <c r="MQ96" s="169" t="e">
        <f t="shared" si="187"/>
        <v>#N/A</v>
      </c>
      <c r="MR96" s="169" t="e">
        <f t="shared" si="187"/>
        <v>#N/A</v>
      </c>
      <c r="MS96" s="169" t="e">
        <f t="shared" si="187"/>
        <v>#N/A</v>
      </c>
      <c r="MT96" s="169" t="e">
        <f t="shared" si="187"/>
        <v>#N/A</v>
      </c>
      <c r="MU96" s="169" t="e">
        <f t="shared" si="187"/>
        <v>#N/A</v>
      </c>
      <c r="MV96" s="169" t="e">
        <f t="shared" si="195"/>
        <v>#N/A</v>
      </c>
      <c r="MW96" s="169" t="e">
        <f t="shared" si="195"/>
        <v>#N/A</v>
      </c>
      <c r="MX96" s="169" t="e">
        <f t="shared" si="195"/>
        <v>#N/A</v>
      </c>
      <c r="MY96" s="169" t="e">
        <f t="shared" si="195"/>
        <v>#N/A</v>
      </c>
      <c r="MZ96" s="169" t="e">
        <f t="shared" si="195"/>
        <v>#N/A</v>
      </c>
      <c r="NA96" s="169" t="e">
        <f t="shared" si="195"/>
        <v>#N/A</v>
      </c>
      <c r="NB96" s="169" t="e">
        <f t="shared" si="195"/>
        <v>#N/A</v>
      </c>
      <c r="NC96" s="169" t="e">
        <f t="shared" si="195"/>
        <v>#N/A</v>
      </c>
      <c r="ND96" s="169" t="e">
        <f t="shared" si="195"/>
        <v>#N/A</v>
      </c>
      <c r="NE96" s="169" t="e">
        <f t="shared" si="195"/>
        <v>#N/A</v>
      </c>
      <c r="NF96" s="169" t="e">
        <f t="shared" si="195"/>
        <v>#N/A</v>
      </c>
      <c r="NG96" s="169" t="e">
        <f t="shared" si="195"/>
        <v>#N/A</v>
      </c>
      <c r="NH96" s="169" t="e">
        <f t="shared" si="195"/>
        <v>#N/A</v>
      </c>
      <c r="NI96" s="169" t="e">
        <f t="shared" si="195"/>
        <v>#N/A</v>
      </c>
      <c r="NJ96" s="169" t="e">
        <f t="shared" si="195"/>
        <v>#N/A</v>
      </c>
      <c r="NK96" s="169" t="e">
        <f t="shared" si="195"/>
        <v>#N/A</v>
      </c>
      <c r="NL96" s="169" t="e">
        <f t="shared" si="188"/>
        <v>#N/A</v>
      </c>
      <c r="NM96" s="169" t="e">
        <f t="shared" si="188"/>
        <v>#N/A</v>
      </c>
      <c r="NN96" s="169" t="e">
        <f t="shared" si="188"/>
        <v>#N/A</v>
      </c>
      <c r="NO96" s="169" t="e">
        <f t="shared" si="188"/>
        <v>#N/A</v>
      </c>
      <c r="NP96" s="169" t="e">
        <f t="shared" si="188"/>
        <v>#N/A</v>
      </c>
      <c r="NQ96" s="169" t="e">
        <f t="shared" si="188"/>
        <v>#N/A</v>
      </c>
      <c r="NR96" s="169" t="e">
        <f t="shared" si="188"/>
        <v>#N/A</v>
      </c>
      <c r="NS96" s="169" t="e">
        <f t="shared" si="188"/>
        <v>#N/A</v>
      </c>
      <c r="NT96" s="169" t="e">
        <f t="shared" si="188"/>
        <v>#N/A</v>
      </c>
      <c r="NU96" s="169" t="e">
        <f t="shared" si="188"/>
        <v>#N/A</v>
      </c>
      <c r="NV96" s="169" t="e">
        <f t="shared" si="188"/>
        <v>#N/A</v>
      </c>
      <c r="NW96" s="169" t="e">
        <f t="shared" si="188"/>
        <v>#N/A</v>
      </c>
      <c r="NX96" s="169" t="e">
        <f t="shared" si="188"/>
        <v>#N/A</v>
      </c>
      <c r="NY96" s="169" t="e">
        <f t="shared" si="188"/>
        <v>#N/A</v>
      </c>
      <c r="NZ96" s="169" t="e">
        <f t="shared" si="188"/>
        <v>#N/A</v>
      </c>
      <c r="OA96" s="169" t="e">
        <f t="shared" si="196"/>
        <v>#N/A</v>
      </c>
      <c r="OB96" s="169" t="e">
        <f t="shared" si="196"/>
        <v>#N/A</v>
      </c>
      <c r="OC96" s="169" t="e">
        <f t="shared" si="197"/>
        <v>#N/A</v>
      </c>
      <c r="OD96" s="169" t="e">
        <f t="shared" si="197"/>
        <v>#N/A</v>
      </c>
      <c r="OE96" s="169" t="e">
        <f t="shared" si="197"/>
        <v>#N/A</v>
      </c>
      <c r="OF96" s="169" t="e">
        <f t="shared" si="197"/>
        <v>#N/A</v>
      </c>
      <c r="OG96" s="169" t="e">
        <f t="shared" si="197"/>
        <v>#N/A</v>
      </c>
      <c r="OH96" s="169" t="e">
        <f t="shared" si="197"/>
        <v>#N/A</v>
      </c>
      <c r="OI96" s="169" t="e">
        <f t="shared" si="197"/>
        <v>#N/A</v>
      </c>
      <c r="OJ96" s="169" t="e">
        <f t="shared" si="197"/>
        <v>#N/A</v>
      </c>
      <c r="OK96" s="169" t="e">
        <f t="shared" si="197"/>
        <v>#N/A</v>
      </c>
      <c r="OL96" s="169" t="e">
        <f t="shared" si="197"/>
        <v>#N/A</v>
      </c>
      <c r="OM96" s="169" t="e">
        <f t="shared" si="197"/>
        <v>#N/A</v>
      </c>
      <c r="ON96" s="169" t="e">
        <f t="shared" si="197"/>
        <v>#N/A</v>
      </c>
      <c r="OO96" s="169" t="e">
        <f t="shared" si="197"/>
        <v>#N/A</v>
      </c>
      <c r="OP96" s="169" t="e">
        <f t="shared" si="197"/>
        <v>#N/A</v>
      </c>
      <c r="OQ96" s="169" t="e">
        <f t="shared" si="197"/>
        <v>#N/A</v>
      </c>
      <c r="OR96" s="169" t="e">
        <f t="shared" si="189"/>
        <v>#N/A</v>
      </c>
      <c r="OS96" s="169" t="e">
        <f t="shared" si="189"/>
        <v>#N/A</v>
      </c>
      <c r="OT96" s="169" t="e">
        <f t="shared" si="189"/>
        <v>#N/A</v>
      </c>
      <c r="OU96" s="169" t="e">
        <f t="shared" si="189"/>
        <v>#N/A</v>
      </c>
      <c r="OV96" s="169" t="e">
        <f t="shared" si="189"/>
        <v>#N/A</v>
      </c>
      <c r="OW96" s="169" t="e">
        <f t="shared" si="189"/>
        <v>#N/A</v>
      </c>
      <c r="OX96" s="169" t="e">
        <f t="shared" si="189"/>
        <v>#N/A</v>
      </c>
      <c r="OY96" s="169" t="e">
        <f t="shared" si="189"/>
        <v>#N/A</v>
      </c>
      <c r="OZ96" s="169" t="e">
        <f t="shared" si="189"/>
        <v>#N/A</v>
      </c>
      <c r="PA96" s="169" t="e">
        <f t="shared" si="189"/>
        <v>#N/A</v>
      </c>
      <c r="PB96" s="169" t="e">
        <f t="shared" si="189"/>
        <v>#N/A</v>
      </c>
      <c r="PC96" s="169" t="e">
        <f t="shared" si="189"/>
        <v>#N/A</v>
      </c>
      <c r="PD96" s="169" t="e">
        <f t="shared" si="189"/>
        <v>#N/A</v>
      </c>
      <c r="PE96" s="169" t="e">
        <f t="shared" si="189"/>
        <v>#N/A</v>
      </c>
      <c r="PF96" s="169" t="e">
        <f t="shared" si="189"/>
        <v>#N/A</v>
      </c>
      <c r="PG96" s="169" t="e">
        <f t="shared" si="189"/>
        <v>#N/A</v>
      </c>
      <c r="PH96" s="169" t="e">
        <f t="shared" si="198"/>
        <v>#N/A</v>
      </c>
      <c r="PI96" s="169" t="e">
        <f t="shared" si="198"/>
        <v>#N/A</v>
      </c>
      <c r="PJ96" s="169" t="e">
        <f t="shared" si="198"/>
        <v>#N/A</v>
      </c>
      <c r="PK96" s="169" t="e">
        <f t="shared" si="198"/>
        <v>#N/A</v>
      </c>
      <c r="PL96" s="169" t="e">
        <f t="shared" si="198"/>
        <v>#N/A</v>
      </c>
      <c r="PM96" s="169" t="e">
        <f t="shared" si="198"/>
        <v>#N/A</v>
      </c>
      <c r="PN96" s="169" t="e">
        <f t="shared" si="198"/>
        <v>#N/A</v>
      </c>
      <c r="PO96" s="169" t="e">
        <f t="shared" si="198"/>
        <v>#N/A</v>
      </c>
    </row>
    <row r="97" spans="1:431" hidden="1" x14ac:dyDescent="0.75">
      <c r="A97" s="390"/>
      <c r="B97" s="396" t="str">
        <f>IF($R97="","",ROUND(_xlfn.NORM.INV(ABS(VLOOKUP($T$1,VLookups!$A$43:$B$44,2,FALSE)-B$2),$N97,$R97),0))</f>
        <v/>
      </c>
      <c r="C97" s="403" t="str">
        <f t="shared" si="161"/>
        <v/>
      </c>
      <c r="D97" s="404" t="str">
        <f t="shared" si="162"/>
        <v/>
      </c>
      <c r="E97" s="109"/>
      <c r="F97" s="117"/>
      <c r="G97" s="122" t="str">
        <f t="shared" si="163"/>
        <v/>
      </c>
      <c r="H97" s="95"/>
      <c r="I97" s="122" t="str">
        <f t="shared" si="164"/>
        <v/>
      </c>
      <c r="J97" s="117"/>
      <c r="K97" s="110"/>
      <c r="L97" s="124" t="str">
        <f t="shared" si="149"/>
        <v/>
      </c>
      <c r="M97" s="124" t="str">
        <f t="shared" si="150"/>
        <v/>
      </c>
      <c r="N97" s="73" t="str">
        <f t="shared" si="165"/>
        <v/>
      </c>
      <c r="O97" s="23"/>
      <c r="P97" s="57"/>
      <c r="Q97" s="280"/>
      <c r="R97" s="74" t="str">
        <f>IF(AND(G97&gt;0,H97&gt;0,I97&gt;0),IF(ISBLANK(Q97),IF(ISBLANK(O97),"",(I97-G97)*VLOOKUP(O97,VLookups!$A$4:$B$13,2,FALSE)),Q97),"")</f>
        <v/>
      </c>
      <c r="S97" s="75" t="str">
        <f t="shared" si="151"/>
        <v/>
      </c>
      <c r="T97" s="95"/>
      <c r="U97" s="270" t="str">
        <f>IF(AND(T97&gt;0,H97&gt;0,NOT(R97="")),ABS(VLOOKUP($T$1,VLookups!$A$43:$B$44,2,FALSE)-_xlfn.NORM.DIST(T97,N97,R97,TRUE)),"")</f>
        <v/>
      </c>
      <c r="V97" s="94" t="str">
        <f>IF(AND($G97&gt;0,$H97&gt;0,$I97&gt;0,NOT(ISBLANK($O97))),_xlfn.NORM.INV(ABS(VLOOKUP($T$1,VLookups!$A$43:$B$44,2,FALSE)-V$3),$N97,$R97),"")</f>
        <v/>
      </c>
      <c r="W97" s="93" t="str">
        <f>IF(AND($G97&gt;0,$H97&gt;0,$I97&gt;0,NOT(ISBLANK($O97))),_xlfn.NORM.INV(ABS(VLOOKUP($T$1,VLookups!$A$43:$B$44,2,FALSE)-W$3),$N97,$R97),"")</f>
        <v/>
      </c>
      <c r="X97" s="94" t="str">
        <f>IF(AND($G97&gt;0,$H97&gt;0,$I97&gt;0,NOT(ISBLANK($O97))),_xlfn.NORM.INV(ABS(VLOOKUP($T$1,VLookups!$A$43:$B$44,2,FALSE)-X$3),$N97,$R97),"")</f>
        <v/>
      </c>
      <c r="Y97" s="93" t="str">
        <f>IF(AND($G97&gt;0,$H97&gt;0,$I97&gt;0,NOT(ISBLANK($O97))),_xlfn.NORM.INV(ABS(VLOOKUP($T$1,VLookups!$A$43:$B$44,2,FALSE)-Y$3),$N97,$R97),"")</f>
        <v/>
      </c>
      <c r="Z97" s="94" t="str">
        <f>IF(AND($G97&gt;0,$H97&gt;0,$I97&gt;0,NOT(ISBLANK($O97))),_xlfn.NORM.INV(ABS(VLOOKUP($T$1,VLookups!$A$43:$B$44,2,FALSE)-Z$3),$N97,$R97),"")</f>
        <v/>
      </c>
      <c r="AA97" s="93" t="str">
        <f>IF(AND($G97&gt;0,$H97&gt;0,$I97&gt;0,NOT(ISBLANK($O97))),_xlfn.NORM.INV(ABS(VLOOKUP($T$1,VLookups!$A$43:$B$44,2,FALSE)-AA$3),$N97,$R97),"")</f>
        <v/>
      </c>
      <c r="AB97" s="5"/>
      <c r="AC97" s="168" t="str">
        <f t="shared" si="166"/>
        <v/>
      </c>
      <c r="AD97" s="49" t="str">
        <f t="shared" si="208"/>
        <v/>
      </c>
      <c r="AE97" s="49" t="str">
        <f t="shared" si="208"/>
        <v/>
      </c>
      <c r="AF97" s="49" t="str">
        <f t="shared" si="208"/>
        <v/>
      </c>
      <c r="AG97" s="49" t="str">
        <f t="shared" si="208"/>
        <v/>
      </c>
      <c r="AH97" s="49" t="str">
        <f t="shared" si="208"/>
        <v/>
      </c>
      <c r="AI97" s="49" t="str">
        <f t="shared" si="208"/>
        <v/>
      </c>
      <c r="AJ97" s="49" t="str">
        <f t="shared" si="208"/>
        <v/>
      </c>
      <c r="AK97" s="49" t="str">
        <f t="shared" si="208"/>
        <v/>
      </c>
      <c r="AL97" s="49" t="str">
        <f t="shared" si="208"/>
        <v/>
      </c>
      <c r="AM97" s="49" t="str">
        <f t="shared" si="208"/>
        <v/>
      </c>
      <c r="AN97" s="49" t="str">
        <f t="shared" si="208"/>
        <v/>
      </c>
      <c r="AO97" s="49" t="str">
        <f t="shared" si="208"/>
        <v/>
      </c>
      <c r="AP97" s="49" t="str">
        <f t="shared" si="208"/>
        <v/>
      </c>
      <c r="AQ97" s="49" t="str">
        <f t="shared" si="208"/>
        <v/>
      </c>
      <c r="AR97" s="49" t="str">
        <f t="shared" si="208"/>
        <v/>
      </c>
      <c r="AS97" s="49" t="str">
        <f t="shared" si="208"/>
        <v/>
      </c>
      <c r="AT97" s="49" t="str">
        <f t="shared" si="203"/>
        <v/>
      </c>
      <c r="AU97" s="49" t="str">
        <f t="shared" si="203"/>
        <v/>
      </c>
      <c r="AV97" s="49" t="str">
        <f t="shared" si="203"/>
        <v/>
      </c>
      <c r="AW97" s="49" t="str">
        <f t="shared" si="203"/>
        <v/>
      </c>
      <c r="AX97" s="49" t="str">
        <f t="shared" si="203"/>
        <v/>
      </c>
      <c r="AY97" s="49" t="str">
        <f t="shared" si="203"/>
        <v/>
      </c>
      <c r="AZ97" s="49" t="str">
        <f t="shared" si="203"/>
        <v/>
      </c>
      <c r="BA97" s="49" t="str">
        <f t="shared" si="203"/>
        <v/>
      </c>
      <c r="BB97" s="49" t="str">
        <f t="shared" si="203"/>
        <v/>
      </c>
      <c r="BC97" s="49" t="str">
        <f t="shared" si="203"/>
        <v/>
      </c>
      <c r="BD97" s="49" t="str">
        <f t="shared" si="203"/>
        <v/>
      </c>
      <c r="BE97" s="49" t="str">
        <f t="shared" si="203"/>
        <v/>
      </c>
      <c r="BF97" s="49" t="str">
        <f t="shared" si="203"/>
        <v/>
      </c>
      <c r="BG97" s="49" t="str">
        <f t="shared" si="203"/>
        <v/>
      </c>
      <c r="BH97" s="49" t="str">
        <f t="shared" si="203"/>
        <v/>
      </c>
      <c r="BI97" s="49" t="str">
        <f t="shared" si="204"/>
        <v/>
      </c>
      <c r="BJ97" s="49" t="str">
        <f t="shared" si="204"/>
        <v/>
      </c>
      <c r="BK97" s="49" t="str">
        <f t="shared" si="204"/>
        <v/>
      </c>
      <c r="BL97" s="49" t="str">
        <f t="shared" si="204"/>
        <v/>
      </c>
      <c r="BM97" s="49" t="str">
        <f t="shared" si="204"/>
        <v/>
      </c>
      <c r="BN97" s="49" t="str">
        <f t="shared" si="204"/>
        <v/>
      </c>
      <c r="BO97" s="49" t="str">
        <f t="shared" si="204"/>
        <v/>
      </c>
      <c r="BP97" s="49" t="str">
        <f t="shared" si="204"/>
        <v/>
      </c>
      <c r="BQ97" s="49" t="str">
        <f t="shared" si="204"/>
        <v/>
      </c>
      <c r="BR97" s="49" t="str">
        <f t="shared" si="204"/>
        <v/>
      </c>
      <c r="BS97" s="49" t="str">
        <f t="shared" si="204"/>
        <v/>
      </c>
      <c r="BT97" s="49" t="str">
        <f t="shared" si="204"/>
        <v/>
      </c>
      <c r="BU97" s="49" t="str">
        <f t="shared" si="204"/>
        <v/>
      </c>
      <c r="BV97" s="49" t="str">
        <f t="shared" si="204"/>
        <v/>
      </c>
      <c r="BW97" s="49" t="str">
        <f t="shared" si="204"/>
        <v/>
      </c>
      <c r="BX97" s="49" t="str">
        <f t="shared" si="204"/>
        <v/>
      </c>
      <c r="BY97" s="49" t="str">
        <f t="shared" si="199"/>
        <v/>
      </c>
      <c r="BZ97" s="49" t="str">
        <f t="shared" si="199"/>
        <v/>
      </c>
      <c r="CA97" s="49" t="str">
        <f t="shared" si="199"/>
        <v/>
      </c>
      <c r="CB97" s="49" t="str">
        <f t="shared" si="199"/>
        <v/>
      </c>
      <c r="CC97" s="49" t="str">
        <f t="shared" si="199"/>
        <v/>
      </c>
      <c r="CD97" s="49" t="str">
        <f t="shared" si="199"/>
        <v/>
      </c>
      <c r="CE97" s="49" t="str">
        <f t="shared" si="199"/>
        <v/>
      </c>
      <c r="CF97" s="49" t="str">
        <f t="shared" si="199"/>
        <v/>
      </c>
      <c r="CG97" s="49" t="str">
        <f t="shared" si="199"/>
        <v/>
      </c>
      <c r="CH97" s="49" t="str">
        <f t="shared" si="199"/>
        <v/>
      </c>
      <c r="CI97" s="49" t="str">
        <f t="shared" si="199"/>
        <v/>
      </c>
      <c r="CJ97" s="49" t="str">
        <f t="shared" si="199"/>
        <v/>
      </c>
      <c r="CK97" s="49" t="str">
        <f t="shared" si="199"/>
        <v/>
      </c>
      <c r="CL97" s="49" t="str">
        <f t="shared" si="199"/>
        <v/>
      </c>
      <c r="CM97" s="49" t="str">
        <f t="shared" si="199"/>
        <v/>
      </c>
      <c r="CN97" s="49" t="str">
        <f t="shared" si="205"/>
        <v/>
      </c>
      <c r="CO97" s="49" t="str">
        <f t="shared" si="205"/>
        <v/>
      </c>
      <c r="CP97" s="49" t="str">
        <f t="shared" si="205"/>
        <v/>
      </c>
      <c r="CQ97" s="49" t="str">
        <f t="shared" si="205"/>
        <v/>
      </c>
      <c r="CR97" s="49" t="str">
        <f t="shared" si="205"/>
        <v/>
      </c>
      <c r="CS97" s="49" t="str">
        <f t="shared" si="205"/>
        <v/>
      </c>
      <c r="CT97" s="49" t="str">
        <f t="shared" si="205"/>
        <v/>
      </c>
      <c r="CU97" s="49" t="str">
        <f t="shared" si="205"/>
        <v/>
      </c>
      <c r="CV97" s="49" t="str">
        <f t="shared" si="205"/>
        <v/>
      </c>
      <c r="CW97" s="49" t="str">
        <f t="shared" si="205"/>
        <v/>
      </c>
      <c r="CX97" s="49" t="str">
        <f t="shared" si="205"/>
        <v/>
      </c>
      <c r="CY97" s="49" t="str">
        <f t="shared" si="205"/>
        <v/>
      </c>
      <c r="CZ97" s="49" t="str">
        <f t="shared" si="205"/>
        <v/>
      </c>
      <c r="DA97" s="49" t="str">
        <f t="shared" si="205"/>
        <v/>
      </c>
      <c r="DB97" s="49" t="str">
        <f t="shared" si="205"/>
        <v/>
      </c>
      <c r="DC97" s="49" t="str">
        <f t="shared" si="205"/>
        <v/>
      </c>
      <c r="DD97" s="49" t="str">
        <f t="shared" si="200"/>
        <v/>
      </c>
      <c r="DE97" s="49" t="str">
        <f t="shared" si="200"/>
        <v/>
      </c>
      <c r="DF97" s="49" t="str">
        <f t="shared" si="200"/>
        <v/>
      </c>
      <c r="DG97" s="49" t="str">
        <f t="shared" si="200"/>
        <v/>
      </c>
      <c r="DH97" s="49" t="str">
        <f t="shared" si="200"/>
        <v/>
      </c>
      <c r="DI97" s="49" t="str">
        <f t="shared" si="200"/>
        <v/>
      </c>
      <c r="DJ97" s="49" t="str">
        <f t="shared" si="200"/>
        <v/>
      </c>
      <c r="DK97" s="49" t="str">
        <f t="shared" si="200"/>
        <v/>
      </c>
      <c r="DL97" s="49" t="str">
        <f t="shared" si="200"/>
        <v/>
      </c>
      <c r="DM97" s="49" t="str">
        <f t="shared" si="200"/>
        <v/>
      </c>
      <c r="DN97" s="49" t="str">
        <f t="shared" si="200"/>
        <v/>
      </c>
      <c r="DO97" s="49" t="str">
        <f t="shared" si="200"/>
        <v/>
      </c>
      <c r="DP97" s="49" t="str">
        <f t="shared" si="200"/>
        <v/>
      </c>
      <c r="DQ97" s="49" t="str">
        <f t="shared" si="200"/>
        <v/>
      </c>
      <c r="DR97" s="49" t="str">
        <f t="shared" si="200"/>
        <v/>
      </c>
      <c r="DS97" s="49" t="str">
        <f t="shared" si="206"/>
        <v/>
      </c>
      <c r="DT97" s="49" t="str">
        <f t="shared" si="206"/>
        <v/>
      </c>
      <c r="DU97" s="49" t="str">
        <f t="shared" si="206"/>
        <v/>
      </c>
      <c r="DV97" s="49" t="str">
        <f t="shared" si="206"/>
        <v/>
      </c>
      <c r="DW97" s="49" t="str">
        <f t="shared" si="206"/>
        <v/>
      </c>
      <c r="DX97" s="49" t="str">
        <f t="shared" si="206"/>
        <v/>
      </c>
      <c r="DY97" s="49" t="str">
        <f t="shared" si="206"/>
        <v/>
      </c>
      <c r="DZ97" s="183" t="str">
        <f t="shared" si="167"/>
        <v/>
      </c>
      <c r="EA97" s="49" t="str">
        <f t="shared" si="201"/>
        <v/>
      </c>
      <c r="EB97" s="49" t="str">
        <f t="shared" si="201"/>
        <v/>
      </c>
      <c r="EC97" s="49" t="str">
        <f t="shared" si="201"/>
        <v/>
      </c>
      <c r="ED97" s="49" t="str">
        <f t="shared" si="201"/>
        <v/>
      </c>
      <c r="EE97" s="49" t="str">
        <f t="shared" si="201"/>
        <v/>
      </c>
      <c r="EF97" s="49" t="str">
        <f t="shared" si="201"/>
        <v/>
      </c>
      <c r="EG97" s="49" t="str">
        <f t="shared" si="201"/>
        <v/>
      </c>
      <c r="EH97" s="49" t="str">
        <f t="shared" si="201"/>
        <v/>
      </c>
      <c r="EI97" s="49" t="str">
        <f t="shared" si="201"/>
        <v/>
      </c>
      <c r="EJ97" s="49" t="str">
        <f t="shared" si="201"/>
        <v/>
      </c>
      <c r="EK97" s="49" t="str">
        <f t="shared" si="201"/>
        <v/>
      </c>
      <c r="EL97" s="49" t="str">
        <f t="shared" si="201"/>
        <v/>
      </c>
      <c r="EM97" s="49" t="str">
        <f t="shared" si="201"/>
        <v/>
      </c>
      <c r="EN97" s="49" t="str">
        <f t="shared" si="201"/>
        <v/>
      </c>
      <c r="EO97" s="49" t="str">
        <f t="shared" si="201"/>
        <v/>
      </c>
      <c r="EP97" s="49" t="str">
        <f t="shared" si="168"/>
        <v/>
      </c>
      <c r="EQ97" s="49" t="str">
        <f t="shared" si="168"/>
        <v/>
      </c>
      <c r="ER97" s="49" t="str">
        <f t="shared" si="168"/>
        <v/>
      </c>
      <c r="ES97" s="49" t="str">
        <f t="shared" si="168"/>
        <v/>
      </c>
      <c r="ET97" s="49" t="str">
        <f t="shared" si="168"/>
        <v/>
      </c>
      <c r="EU97" s="49" t="str">
        <f t="shared" si="168"/>
        <v/>
      </c>
      <c r="EV97" s="49" t="str">
        <f t="shared" si="168"/>
        <v/>
      </c>
      <c r="EW97" s="49" t="str">
        <f t="shared" si="168"/>
        <v/>
      </c>
      <c r="EX97" s="49" t="str">
        <f t="shared" si="168"/>
        <v/>
      </c>
      <c r="EY97" s="49" t="str">
        <f t="shared" si="168"/>
        <v/>
      </c>
      <c r="EZ97" s="49" t="str">
        <f t="shared" si="168"/>
        <v/>
      </c>
      <c r="FA97" s="49" t="str">
        <f t="shared" si="168"/>
        <v/>
      </c>
      <c r="FB97" s="49" t="str">
        <f t="shared" si="168"/>
        <v/>
      </c>
      <c r="FC97" s="49" t="str">
        <f t="shared" si="168"/>
        <v/>
      </c>
      <c r="FD97" s="49" t="str">
        <f t="shared" si="168"/>
        <v/>
      </c>
      <c r="FE97" s="49" t="str">
        <f t="shared" si="168"/>
        <v/>
      </c>
      <c r="FF97" s="49" t="str">
        <f t="shared" si="211"/>
        <v/>
      </c>
      <c r="FG97" s="49" t="str">
        <f t="shared" si="211"/>
        <v/>
      </c>
      <c r="FH97" s="49" t="str">
        <f t="shared" si="211"/>
        <v/>
      </c>
      <c r="FI97" s="49" t="str">
        <f t="shared" si="209"/>
        <v/>
      </c>
      <c r="FJ97" s="49" t="str">
        <f t="shared" si="207"/>
        <v/>
      </c>
      <c r="FK97" s="49" t="str">
        <f t="shared" si="207"/>
        <v/>
      </c>
      <c r="FL97" s="49" t="str">
        <f t="shared" si="207"/>
        <v/>
      </c>
      <c r="FM97" s="49" t="str">
        <f t="shared" si="207"/>
        <v/>
      </c>
      <c r="FN97" s="49" t="str">
        <f t="shared" si="207"/>
        <v/>
      </c>
      <c r="FO97" s="49" t="str">
        <f t="shared" si="207"/>
        <v/>
      </c>
      <c r="FP97" s="49" t="str">
        <f t="shared" si="202"/>
        <v/>
      </c>
      <c r="FQ97" s="49" t="str">
        <f t="shared" si="202"/>
        <v/>
      </c>
      <c r="FR97" s="49" t="str">
        <f t="shared" si="202"/>
        <v/>
      </c>
      <c r="FS97" s="49" t="str">
        <f t="shared" si="202"/>
        <v/>
      </c>
      <c r="FT97" s="49" t="str">
        <f t="shared" si="202"/>
        <v/>
      </c>
      <c r="FU97" s="49" t="str">
        <f t="shared" si="178"/>
        <v/>
      </c>
      <c r="FV97" s="49" t="str">
        <f t="shared" si="178"/>
        <v/>
      </c>
      <c r="FW97" s="49" t="str">
        <f t="shared" si="178"/>
        <v/>
      </c>
      <c r="FX97" s="49" t="str">
        <f t="shared" si="178"/>
        <v/>
      </c>
      <c r="FY97" s="49" t="str">
        <f t="shared" si="178"/>
        <v/>
      </c>
      <c r="FZ97" s="49" t="str">
        <f t="shared" si="178"/>
        <v/>
      </c>
      <c r="GA97" s="49" t="str">
        <f t="shared" si="178"/>
        <v/>
      </c>
      <c r="GB97" s="49" t="str">
        <f t="shared" si="178"/>
        <v/>
      </c>
      <c r="GC97" s="49" t="str">
        <f t="shared" si="178"/>
        <v/>
      </c>
      <c r="GD97" s="49" t="str">
        <f t="shared" si="178"/>
        <v/>
      </c>
      <c r="GE97" s="49" t="str">
        <f t="shared" si="178"/>
        <v/>
      </c>
      <c r="GF97" s="49" t="str">
        <f t="shared" si="178"/>
        <v/>
      </c>
      <c r="GG97" s="49" t="str">
        <f t="shared" si="178"/>
        <v/>
      </c>
      <c r="GH97" s="49" t="str">
        <f t="shared" si="178"/>
        <v/>
      </c>
      <c r="GI97" s="49" t="str">
        <f t="shared" si="178"/>
        <v/>
      </c>
      <c r="GJ97" s="49" t="str">
        <f t="shared" si="178"/>
        <v/>
      </c>
      <c r="GK97" s="49" t="str">
        <f t="shared" si="210"/>
        <v/>
      </c>
      <c r="GL97" s="49" t="str">
        <f t="shared" si="190"/>
        <v/>
      </c>
      <c r="GM97" s="49" t="str">
        <f t="shared" si="190"/>
        <v/>
      </c>
      <c r="GN97" s="49" t="str">
        <f t="shared" si="182"/>
        <v/>
      </c>
      <c r="GO97" s="49" t="str">
        <f t="shared" si="182"/>
        <v/>
      </c>
      <c r="GP97" s="49" t="str">
        <f t="shared" si="182"/>
        <v/>
      </c>
      <c r="GQ97" s="49" t="str">
        <f t="shared" si="182"/>
        <v/>
      </c>
      <c r="GR97" s="49" t="str">
        <f t="shared" si="182"/>
        <v/>
      </c>
      <c r="GS97" s="49" t="str">
        <f t="shared" si="182"/>
        <v/>
      </c>
      <c r="GT97" s="49" t="str">
        <f t="shared" si="182"/>
        <v/>
      </c>
      <c r="GU97" s="49" t="str">
        <f t="shared" si="182"/>
        <v/>
      </c>
      <c r="GV97" s="49" t="str">
        <f t="shared" si="182"/>
        <v/>
      </c>
      <c r="GW97" s="49" t="str">
        <f t="shared" si="182"/>
        <v/>
      </c>
      <c r="GX97" s="49" t="str">
        <f t="shared" si="182"/>
        <v/>
      </c>
      <c r="GY97" s="49" t="str">
        <f t="shared" si="182"/>
        <v/>
      </c>
      <c r="GZ97" s="49" t="str">
        <f t="shared" si="182"/>
        <v/>
      </c>
      <c r="HA97" s="49" t="str">
        <f t="shared" si="182"/>
        <v/>
      </c>
      <c r="HB97" s="49" t="str">
        <f t="shared" si="182"/>
        <v/>
      </c>
      <c r="HC97" s="49" t="str">
        <f t="shared" si="182"/>
        <v/>
      </c>
      <c r="HD97" s="49" t="str">
        <f t="shared" si="183"/>
        <v/>
      </c>
      <c r="HE97" s="49" t="str">
        <f t="shared" si="183"/>
        <v/>
      </c>
      <c r="HF97" s="49" t="str">
        <f t="shared" si="183"/>
        <v/>
      </c>
      <c r="HG97" s="49" t="str">
        <f t="shared" si="183"/>
        <v/>
      </c>
      <c r="HH97" s="49" t="str">
        <f t="shared" si="183"/>
        <v/>
      </c>
      <c r="HI97" s="49" t="str">
        <f t="shared" si="141"/>
        <v/>
      </c>
      <c r="HJ97" s="49" t="str">
        <f t="shared" si="141"/>
        <v/>
      </c>
      <c r="HK97" s="49" t="str">
        <f t="shared" si="141"/>
        <v/>
      </c>
      <c r="HL97" s="49" t="str">
        <f t="shared" si="141"/>
        <v/>
      </c>
      <c r="HM97" s="49" t="str">
        <f t="shared" si="111"/>
        <v/>
      </c>
      <c r="HN97" s="49" t="str">
        <f t="shared" si="111"/>
        <v/>
      </c>
      <c r="HO97" s="49" t="str">
        <f t="shared" si="111"/>
        <v/>
      </c>
      <c r="HP97" s="49" t="str">
        <f t="shared" si="77"/>
        <v/>
      </c>
      <c r="HQ97" s="49" t="str">
        <f t="shared" si="77"/>
        <v/>
      </c>
      <c r="HR97" s="49" t="str">
        <f t="shared" si="77"/>
        <v/>
      </c>
      <c r="HS97" s="49" t="str">
        <f t="shared" si="77"/>
        <v/>
      </c>
      <c r="HT97" s="49" t="str">
        <f t="shared" si="77"/>
        <v/>
      </c>
      <c r="HU97" s="49" t="str">
        <f t="shared" si="77"/>
        <v/>
      </c>
      <c r="HV97" s="49" t="str">
        <f t="shared" si="142"/>
        <v/>
      </c>
      <c r="HW97" s="169" t="e">
        <f t="shared" si="181"/>
        <v>#N/A</v>
      </c>
      <c r="HX97" s="169" t="e">
        <f t="shared" si="181"/>
        <v>#N/A</v>
      </c>
      <c r="HY97" s="169" t="e">
        <f t="shared" si="181"/>
        <v>#N/A</v>
      </c>
      <c r="HZ97" s="169" t="e">
        <f t="shared" si="181"/>
        <v>#N/A</v>
      </c>
      <c r="IA97" s="169" t="e">
        <f t="shared" si="212"/>
        <v>#N/A</v>
      </c>
      <c r="IB97" s="169" t="e">
        <f t="shared" si="212"/>
        <v>#N/A</v>
      </c>
      <c r="IC97" s="169" t="e">
        <f t="shared" si="212"/>
        <v>#N/A</v>
      </c>
      <c r="ID97" s="169" t="e">
        <f t="shared" si="212"/>
        <v>#N/A</v>
      </c>
      <c r="IE97" s="169" t="e">
        <f t="shared" si="212"/>
        <v>#N/A</v>
      </c>
      <c r="IF97" s="169" t="e">
        <f t="shared" si="212"/>
        <v>#N/A</v>
      </c>
      <c r="IG97" s="169" t="e">
        <f t="shared" si="212"/>
        <v>#N/A</v>
      </c>
      <c r="IH97" s="169" t="e">
        <f t="shared" si="212"/>
        <v>#N/A</v>
      </c>
      <c r="II97" s="169" t="e">
        <f t="shared" si="212"/>
        <v>#N/A</v>
      </c>
      <c r="IJ97" s="169" t="e">
        <f t="shared" si="212"/>
        <v>#N/A</v>
      </c>
      <c r="IK97" s="169" t="e">
        <f t="shared" si="212"/>
        <v>#N/A</v>
      </c>
      <c r="IL97" s="169" t="e">
        <f t="shared" si="212"/>
        <v>#N/A</v>
      </c>
      <c r="IM97" s="169" t="e">
        <f t="shared" si="212"/>
        <v>#N/A</v>
      </c>
      <c r="IN97" s="169" t="e">
        <f t="shared" si="212"/>
        <v>#N/A</v>
      </c>
      <c r="IO97" s="169" t="e">
        <f t="shared" si="212"/>
        <v>#N/A</v>
      </c>
      <c r="IP97" s="169" t="e">
        <f t="shared" si="184"/>
        <v>#N/A</v>
      </c>
      <c r="IQ97" s="169" t="e">
        <f t="shared" si="184"/>
        <v>#N/A</v>
      </c>
      <c r="IR97" s="169" t="e">
        <f t="shared" si="184"/>
        <v>#N/A</v>
      </c>
      <c r="IS97" s="169" t="e">
        <f t="shared" si="184"/>
        <v>#N/A</v>
      </c>
      <c r="IT97" s="169" t="e">
        <f t="shared" si="184"/>
        <v>#N/A</v>
      </c>
      <c r="IU97" s="169" t="e">
        <f t="shared" si="184"/>
        <v>#N/A</v>
      </c>
      <c r="IV97" s="169" t="e">
        <f t="shared" si="184"/>
        <v>#N/A</v>
      </c>
      <c r="IW97" s="169" t="e">
        <f t="shared" si="184"/>
        <v>#N/A</v>
      </c>
      <c r="IX97" s="169" t="e">
        <f t="shared" si="184"/>
        <v>#N/A</v>
      </c>
      <c r="IY97" s="169" t="e">
        <f t="shared" si="184"/>
        <v>#N/A</v>
      </c>
      <c r="IZ97" s="169" t="e">
        <f t="shared" si="184"/>
        <v>#N/A</v>
      </c>
      <c r="JA97" s="169" t="e">
        <f t="shared" si="184"/>
        <v>#N/A</v>
      </c>
      <c r="JB97" s="169" t="e">
        <f t="shared" si="184"/>
        <v>#N/A</v>
      </c>
      <c r="JC97" s="169" t="e">
        <f t="shared" si="184"/>
        <v>#N/A</v>
      </c>
      <c r="JD97" s="169" t="e">
        <f t="shared" si="184"/>
        <v>#N/A</v>
      </c>
      <c r="JE97" s="169" t="e">
        <f t="shared" si="191"/>
        <v>#N/A</v>
      </c>
      <c r="JF97" s="169" t="e">
        <f t="shared" si="191"/>
        <v>#N/A</v>
      </c>
      <c r="JG97" s="169" t="e">
        <f t="shared" si="191"/>
        <v>#N/A</v>
      </c>
      <c r="JH97" s="169" t="e">
        <f t="shared" si="191"/>
        <v>#N/A</v>
      </c>
      <c r="JI97" s="169" t="e">
        <f t="shared" si="191"/>
        <v>#N/A</v>
      </c>
      <c r="JJ97" s="169" t="e">
        <f t="shared" si="191"/>
        <v>#N/A</v>
      </c>
      <c r="JK97" s="169" t="e">
        <f t="shared" si="191"/>
        <v>#N/A</v>
      </c>
      <c r="JL97" s="169" t="e">
        <f t="shared" si="191"/>
        <v>#N/A</v>
      </c>
      <c r="JM97" s="169" t="e">
        <f t="shared" si="191"/>
        <v>#N/A</v>
      </c>
      <c r="JN97" s="169" t="e">
        <f t="shared" si="191"/>
        <v>#N/A</v>
      </c>
      <c r="JO97" s="169" t="e">
        <f t="shared" si="191"/>
        <v>#N/A</v>
      </c>
      <c r="JP97" s="169" t="e">
        <f t="shared" si="191"/>
        <v>#N/A</v>
      </c>
      <c r="JQ97" s="169" t="e">
        <f t="shared" si="191"/>
        <v>#N/A</v>
      </c>
      <c r="JR97" s="169" t="e">
        <f t="shared" si="191"/>
        <v>#N/A</v>
      </c>
      <c r="JS97" s="169" t="e">
        <f t="shared" si="191"/>
        <v>#N/A</v>
      </c>
      <c r="JT97" s="169" t="e">
        <f t="shared" si="185"/>
        <v>#N/A</v>
      </c>
      <c r="JU97" s="169" t="e">
        <f t="shared" si="185"/>
        <v>#N/A</v>
      </c>
      <c r="JV97" s="169" t="e">
        <f t="shared" si="185"/>
        <v>#N/A</v>
      </c>
      <c r="JW97" s="169" t="e">
        <f t="shared" si="185"/>
        <v>#N/A</v>
      </c>
      <c r="JX97" s="169" t="e">
        <f t="shared" si="185"/>
        <v>#N/A</v>
      </c>
      <c r="JY97" s="169" t="e">
        <f t="shared" si="185"/>
        <v>#N/A</v>
      </c>
      <c r="JZ97" s="169" t="e">
        <f t="shared" si="185"/>
        <v>#N/A</v>
      </c>
      <c r="KA97" s="169" t="e">
        <f t="shared" si="185"/>
        <v>#N/A</v>
      </c>
      <c r="KB97" s="169" t="e">
        <f t="shared" si="185"/>
        <v>#N/A</v>
      </c>
      <c r="KC97" s="169" t="e">
        <f t="shared" si="185"/>
        <v>#N/A</v>
      </c>
      <c r="KD97" s="169" t="e">
        <f t="shared" si="185"/>
        <v>#N/A</v>
      </c>
      <c r="KE97" s="169" t="e">
        <f t="shared" si="185"/>
        <v>#N/A</v>
      </c>
      <c r="KF97" s="169" t="e">
        <f t="shared" si="185"/>
        <v>#N/A</v>
      </c>
      <c r="KG97" s="169" t="e">
        <f t="shared" si="185"/>
        <v>#N/A</v>
      </c>
      <c r="KH97" s="169" t="e">
        <f t="shared" si="185"/>
        <v>#N/A</v>
      </c>
      <c r="KI97" s="169" t="e">
        <f t="shared" si="185"/>
        <v>#N/A</v>
      </c>
      <c r="KJ97" s="169" t="e">
        <f t="shared" si="192"/>
        <v>#N/A</v>
      </c>
      <c r="KK97" s="169" t="e">
        <f t="shared" si="192"/>
        <v>#N/A</v>
      </c>
      <c r="KL97" s="169" t="e">
        <f t="shared" si="192"/>
        <v>#N/A</v>
      </c>
      <c r="KM97" s="169" t="e">
        <f t="shared" si="192"/>
        <v>#N/A</v>
      </c>
      <c r="KN97" s="169" t="e">
        <f t="shared" si="192"/>
        <v>#N/A</v>
      </c>
      <c r="KO97" s="169" t="e">
        <f t="shared" si="192"/>
        <v>#N/A</v>
      </c>
      <c r="KP97" s="169" t="e">
        <f t="shared" si="192"/>
        <v>#N/A</v>
      </c>
      <c r="KQ97" s="169" t="e">
        <f t="shared" si="192"/>
        <v>#N/A</v>
      </c>
      <c r="KR97" s="169" t="e">
        <f t="shared" si="192"/>
        <v>#N/A</v>
      </c>
      <c r="KS97" s="169" t="e">
        <f t="shared" si="192"/>
        <v>#N/A</v>
      </c>
      <c r="KT97" s="169" t="e">
        <f t="shared" si="192"/>
        <v>#N/A</v>
      </c>
      <c r="KU97" s="169" t="e">
        <f t="shared" si="192"/>
        <v>#N/A</v>
      </c>
      <c r="KV97" s="169" t="e">
        <f t="shared" si="192"/>
        <v>#N/A</v>
      </c>
      <c r="KW97" s="169" t="e">
        <f t="shared" si="192"/>
        <v>#N/A</v>
      </c>
      <c r="KX97" s="169" t="e">
        <f t="shared" si="192"/>
        <v>#N/A</v>
      </c>
      <c r="KY97" s="169" t="e">
        <f t="shared" si="192"/>
        <v>#N/A</v>
      </c>
      <c r="KZ97" s="169" t="e">
        <f t="shared" si="186"/>
        <v>#N/A</v>
      </c>
      <c r="LA97" s="169" t="e">
        <f t="shared" si="186"/>
        <v>#N/A</v>
      </c>
      <c r="LB97" s="169" t="e">
        <f t="shared" si="186"/>
        <v>#N/A</v>
      </c>
      <c r="LC97" s="169" t="e">
        <f t="shared" si="186"/>
        <v>#N/A</v>
      </c>
      <c r="LD97" s="169" t="e">
        <f t="shared" si="186"/>
        <v>#N/A</v>
      </c>
      <c r="LE97" s="169" t="e">
        <f t="shared" si="186"/>
        <v>#N/A</v>
      </c>
      <c r="LF97" s="169" t="e">
        <f t="shared" si="186"/>
        <v>#N/A</v>
      </c>
      <c r="LG97" s="169" t="e">
        <f t="shared" si="186"/>
        <v>#N/A</v>
      </c>
      <c r="LH97" s="169" t="e">
        <f t="shared" si="186"/>
        <v>#N/A</v>
      </c>
      <c r="LI97" s="169" t="e">
        <f t="shared" si="186"/>
        <v>#N/A</v>
      </c>
      <c r="LJ97" s="169" t="e">
        <f t="shared" si="186"/>
        <v>#N/A</v>
      </c>
      <c r="LK97" s="169" t="e">
        <f t="shared" si="186"/>
        <v>#N/A</v>
      </c>
      <c r="LL97" s="169" t="e">
        <f t="shared" si="186"/>
        <v>#N/A</v>
      </c>
      <c r="LM97" s="169" t="e">
        <f t="shared" si="186"/>
        <v>#N/A</v>
      </c>
      <c r="LN97" s="169" t="e">
        <f t="shared" si="186"/>
        <v>#N/A</v>
      </c>
      <c r="LO97" s="169" t="e">
        <f t="shared" si="193"/>
        <v>#N/A</v>
      </c>
      <c r="LP97" s="169" t="e">
        <f t="shared" si="193"/>
        <v>#N/A</v>
      </c>
      <c r="LQ97" s="169" t="e">
        <f t="shared" si="194"/>
        <v>#N/A</v>
      </c>
      <c r="LR97" s="169" t="e">
        <f t="shared" si="194"/>
        <v>#N/A</v>
      </c>
      <c r="LS97" s="169" t="e">
        <f t="shared" si="194"/>
        <v>#N/A</v>
      </c>
      <c r="LT97" s="169" t="e">
        <f t="shared" si="194"/>
        <v>#N/A</v>
      </c>
      <c r="LU97" s="169" t="e">
        <f t="shared" si="194"/>
        <v>#N/A</v>
      </c>
      <c r="LV97" s="169" t="e">
        <f t="shared" si="194"/>
        <v>#N/A</v>
      </c>
      <c r="LW97" s="169" t="e">
        <f t="shared" si="194"/>
        <v>#N/A</v>
      </c>
      <c r="LX97" s="169" t="e">
        <f t="shared" si="194"/>
        <v>#N/A</v>
      </c>
      <c r="LY97" s="169" t="e">
        <f t="shared" si="194"/>
        <v>#N/A</v>
      </c>
      <c r="LZ97" s="169" t="e">
        <f t="shared" si="194"/>
        <v>#N/A</v>
      </c>
      <c r="MA97" s="169" t="e">
        <f t="shared" si="194"/>
        <v>#N/A</v>
      </c>
      <c r="MB97" s="169" t="e">
        <f t="shared" si="194"/>
        <v>#N/A</v>
      </c>
      <c r="MC97" s="169" t="e">
        <f t="shared" si="194"/>
        <v>#N/A</v>
      </c>
      <c r="MD97" s="169" t="e">
        <f t="shared" si="194"/>
        <v>#N/A</v>
      </c>
      <c r="ME97" s="169" t="e">
        <f t="shared" si="194"/>
        <v>#N/A</v>
      </c>
      <c r="MF97" s="169" t="e">
        <f t="shared" si="187"/>
        <v>#N/A</v>
      </c>
      <c r="MG97" s="169" t="e">
        <f t="shared" si="187"/>
        <v>#N/A</v>
      </c>
      <c r="MH97" s="169" t="e">
        <f t="shared" si="187"/>
        <v>#N/A</v>
      </c>
      <c r="MI97" s="169" t="e">
        <f t="shared" si="187"/>
        <v>#N/A</v>
      </c>
      <c r="MJ97" s="169" t="e">
        <f t="shared" si="187"/>
        <v>#N/A</v>
      </c>
      <c r="MK97" s="169" t="e">
        <f t="shared" si="187"/>
        <v>#N/A</v>
      </c>
      <c r="ML97" s="169" t="e">
        <f t="shared" si="187"/>
        <v>#N/A</v>
      </c>
      <c r="MM97" s="169" t="e">
        <f t="shared" si="187"/>
        <v>#N/A</v>
      </c>
      <c r="MN97" s="169" t="e">
        <f t="shared" si="187"/>
        <v>#N/A</v>
      </c>
      <c r="MO97" s="169" t="e">
        <f t="shared" si="187"/>
        <v>#N/A</v>
      </c>
      <c r="MP97" s="169" t="e">
        <f t="shared" si="187"/>
        <v>#N/A</v>
      </c>
      <c r="MQ97" s="169" t="e">
        <f t="shared" si="187"/>
        <v>#N/A</v>
      </c>
      <c r="MR97" s="169" t="e">
        <f t="shared" si="187"/>
        <v>#N/A</v>
      </c>
      <c r="MS97" s="169" t="e">
        <f t="shared" si="187"/>
        <v>#N/A</v>
      </c>
      <c r="MT97" s="169" t="e">
        <f t="shared" si="187"/>
        <v>#N/A</v>
      </c>
      <c r="MU97" s="169" t="e">
        <f t="shared" si="187"/>
        <v>#N/A</v>
      </c>
      <c r="MV97" s="169" t="e">
        <f t="shared" si="195"/>
        <v>#N/A</v>
      </c>
      <c r="MW97" s="169" t="e">
        <f t="shared" si="195"/>
        <v>#N/A</v>
      </c>
      <c r="MX97" s="169" t="e">
        <f t="shared" si="195"/>
        <v>#N/A</v>
      </c>
      <c r="MY97" s="169" t="e">
        <f t="shared" si="195"/>
        <v>#N/A</v>
      </c>
      <c r="MZ97" s="169" t="e">
        <f t="shared" si="195"/>
        <v>#N/A</v>
      </c>
      <c r="NA97" s="169" t="e">
        <f t="shared" si="195"/>
        <v>#N/A</v>
      </c>
      <c r="NB97" s="169" t="e">
        <f t="shared" si="195"/>
        <v>#N/A</v>
      </c>
      <c r="NC97" s="169" t="e">
        <f t="shared" si="195"/>
        <v>#N/A</v>
      </c>
      <c r="ND97" s="169" t="e">
        <f t="shared" si="195"/>
        <v>#N/A</v>
      </c>
      <c r="NE97" s="169" t="e">
        <f t="shared" si="195"/>
        <v>#N/A</v>
      </c>
      <c r="NF97" s="169" t="e">
        <f t="shared" si="195"/>
        <v>#N/A</v>
      </c>
      <c r="NG97" s="169" t="e">
        <f t="shared" si="195"/>
        <v>#N/A</v>
      </c>
      <c r="NH97" s="169" t="e">
        <f t="shared" si="195"/>
        <v>#N/A</v>
      </c>
      <c r="NI97" s="169" t="e">
        <f t="shared" si="195"/>
        <v>#N/A</v>
      </c>
      <c r="NJ97" s="169" t="e">
        <f t="shared" si="195"/>
        <v>#N/A</v>
      </c>
      <c r="NK97" s="169" t="e">
        <f t="shared" si="195"/>
        <v>#N/A</v>
      </c>
      <c r="NL97" s="169" t="e">
        <f t="shared" si="188"/>
        <v>#N/A</v>
      </c>
      <c r="NM97" s="169" t="e">
        <f t="shared" si="188"/>
        <v>#N/A</v>
      </c>
      <c r="NN97" s="169" t="e">
        <f t="shared" si="188"/>
        <v>#N/A</v>
      </c>
      <c r="NO97" s="169" t="e">
        <f t="shared" si="188"/>
        <v>#N/A</v>
      </c>
      <c r="NP97" s="169" t="e">
        <f t="shared" si="188"/>
        <v>#N/A</v>
      </c>
      <c r="NQ97" s="169" t="e">
        <f t="shared" si="188"/>
        <v>#N/A</v>
      </c>
      <c r="NR97" s="169" t="e">
        <f t="shared" si="188"/>
        <v>#N/A</v>
      </c>
      <c r="NS97" s="169" t="e">
        <f t="shared" si="188"/>
        <v>#N/A</v>
      </c>
      <c r="NT97" s="169" t="e">
        <f t="shared" si="188"/>
        <v>#N/A</v>
      </c>
      <c r="NU97" s="169" t="e">
        <f t="shared" si="188"/>
        <v>#N/A</v>
      </c>
      <c r="NV97" s="169" t="e">
        <f t="shared" si="188"/>
        <v>#N/A</v>
      </c>
      <c r="NW97" s="169" t="e">
        <f t="shared" si="188"/>
        <v>#N/A</v>
      </c>
      <c r="NX97" s="169" t="e">
        <f t="shared" si="188"/>
        <v>#N/A</v>
      </c>
      <c r="NY97" s="169" t="e">
        <f t="shared" si="188"/>
        <v>#N/A</v>
      </c>
      <c r="NZ97" s="169" t="e">
        <f t="shared" si="188"/>
        <v>#N/A</v>
      </c>
      <c r="OA97" s="169" t="e">
        <f t="shared" si="196"/>
        <v>#N/A</v>
      </c>
      <c r="OB97" s="169" t="e">
        <f t="shared" si="196"/>
        <v>#N/A</v>
      </c>
      <c r="OC97" s="169" t="e">
        <f t="shared" si="197"/>
        <v>#N/A</v>
      </c>
      <c r="OD97" s="169" t="e">
        <f t="shared" si="197"/>
        <v>#N/A</v>
      </c>
      <c r="OE97" s="169" t="e">
        <f t="shared" si="197"/>
        <v>#N/A</v>
      </c>
      <c r="OF97" s="169" t="e">
        <f t="shared" si="197"/>
        <v>#N/A</v>
      </c>
      <c r="OG97" s="169" t="e">
        <f t="shared" si="197"/>
        <v>#N/A</v>
      </c>
      <c r="OH97" s="169" t="e">
        <f t="shared" si="197"/>
        <v>#N/A</v>
      </c>
      <c r="OI97" s="169" t="e">
        <f t="shared" si="197"/>
        <v>#N/A</v>
      </c>
      <c r="OJ97" s="169" t="e">
        <f t="shared" si="197"/>
        <v>#N/A</v>
      </c>
      <c r="OK97" s="169" t="e">
        <f t="shared" si="197"/>
        <v>#N/A</v>
      </c>
      <c r="OL97" s="169" t="e">
        <f t="shared" si="197"/>
        <v>#N/A</v>
      </c>
      <c r="OM97" s="169" t="e">
        <f t="shared" si="197"/>
        <v>#N/A</v>
      </c>
      <c r="ON97" s="169" t="e">
        <f t="shared" si="197"/>
        <v>#N/A</v>
      </c>
      <c r="OO97" s="169" t="e">
        <f t="shared" si="197"/>
        <v>#N/A</v>
      </c>
      <c r="OP97" s="169" t="e">
        <f t="shared" si="197"/>
        <v>#N/A</v>
      </c>
      <c r="OQ97" s="169" t="e">
        <f t="shared" si="197"/>
        <v>#N/A</v>
      </c>
      <c r="OR97" s="169" t="e">
        <f t="shared" si="189"/>
        <v>#N/A</v>
      </c>
      <c r="OS97" s="169" t="e">
        <f t="shared" si="189"/>
        <v>#N/A</v>
      </c>
      <c r="OT97" s="169" t="e">
        <f t="shared" si="189"/>
        <v>#N/A</v>
      </c>
      <c r="OU97" s="169" t="e">
        <f t="shared" si="189"/>
        <v>#N/A</v>
      </c>
      <c r="OV97" s="169" t="e">
        <f t="shared" si="189"/>
        <v>#N/A</v>
      </c>
      <c r="OW97" s="169" t="e">
        <f t="shared" si="189"/>
        <v>#N/A</v>
      </c>
      <c r="OX97" s="169" t="e">
        <f t="shared" si="189"/>
        <v>#N/A</v>
      </c>
      <c r="OY97" s="169" t="e">
        <f t="shared" si="189"/>
        <v>#N/A</v>
      </c>
      <c r="OZ97" s="169" t="e">
        <f t="shared" si="189"/>
        <v>#N/A</v>
      </c>
      <c r="PA97" s="169" t="e">
        <f t="shared" si="189"/>
        <v>#N/A</v>
      </c>
      <c r="PB97" s="169" t="e">
        <f t="shared" si="189"/>
        <v>#N/A</v>
      </c>
      <c r="PC97" s="169" t="e">
        <f t="shared" si="189"/>
        <v>#N/A</v>
      </c>
      <c r="PD97" s="169" t="e">
        <f t="shared" si="189"/>
        <v>#N/A</v>
      </c>
      <c r="PE97" s="169" t="e">
        <f t="shared" si="189"/>
        <v>#N/A</v>
      </c>
      <c r="PF97" s="169" t="e">
        <f t="shared" si="189"/>
        <v>#N/A</v>
      </c>
      <c r="PG97" s="169" t="e">
        <f t="shared" si="189"/>
        <v>#N/A</v>
      </c>
      <c r="PH97" s="169" t="e">
        <f t="shared" si="198"/>
        <v>#N/A</v>
      </c>
      <c r="PI97" s="169" t="e">
        <f t="shared" si="198"/>
        <v>#N/A</v>
      </c>
      <c r="PJ97" s="169" t="e">
        <f t="shared" si="198"/>
        <v>#N/A</v>
      </c>
      <c r="PK97" s="169" t="e">
        <f t="shared" si="198"/>
        <v>#N/A</v>
      </c>
      <c r="PL97" s="169" t="e">
        <f t="shared" si="198"/>
        <v>#N/A</v>
      </c>
      <c r="PM97" s="169" t="e">
        <f t="shared" si="198"/>
        <v>#N/A</v>
      </c>
      <c r="PN97" s="169" t="e">
        <f t="shared" si="198"/>
        <v>#N/A</v>
      </c>
      <c r="PO97" s="169" t="e">
        <f t="shared" si="198"/>
        <v>#N/A</v>
      </c>
    </row>
    <row r="98" spans="1:431" hidden="1" x14ac:dyDescent="0.75">
      <c r="A98" s="390"/>
      <c r="B98" s="396" t="str">
        <f>IF($R98="","",ROUND(_xlfn.NORM.INV(ABS(VLOOKUP($T$1,VLookups!$A$43:$B$44,2,FALSE)-B$2),$N98,$R98),0))</f>
        <v/>
      </c>
      <c r="C98" s="403" t="str">
        <f t="shared" si="161"/>
        <v/>
      </c>
      <c r="D98" s="404" t="str">
        <f t="shared" si="162"/>
        <v/>
      </c>
      <c r="E98" s="109"/>
      <c r="F98" s="117"/>
      <c r="G98" s="122" t="str">
        <f t="shared" si="163"/>
        <v/>
      </c>
      <c r="H98" s="95"/>
      <c r="I98" s="122" t="str">
        <f t="shared" si="164"/>
        <v/>
      </c>
      <c r="J98" s="117"/>
      <c r="K98" s="110"/>
      <c r="L98" s="124" t="str">
        <f t="shared" si="149"/>
        <v/>
      </c>
      <c r="M98" s="124" t="str">
        <f t="shared" si="150"/>
        <v/>
      </c>
      <c r="N98" s="73" t="str">
        <f t="shared" si="165"/>
        <v/>
      </c>
      <c r="O98" s="23"/>
      <c r="P98" s="57"/>
      <c r="Q98" s="280"/>
      <c r="R98" s="74" t="str">
        <f>IF(AND(G98&gt;0,H98&gt;0,I98&gt;0),IF(ISBLANK(Q98),IF(ISBLANK(O98),"",(I98-G98)*VLOOKUP(O98,VLookups!$A$4:$B$13,2,FALSE)),Q98),"")</f>
        <v/>
      </c>
      <c r="S98" s="75" t="str">
        <f t="shared" si="151"/>
        <v/>
      </c>
      <c r="T98" s="95"/>
      <c r="U98" s="270" t="str">
        <f>IF(AND(T98&gt;0,H98&gt;0,NOT(R98="")),ABS(VLOOKUP($T$1,VLookups!$A$43:$B$44,2,FALSE)-_xlfn.NORM.DIST(T98,N98,R98,TRUE)),"")</f>
        <v/>
      </c>
      <c r="V98" s="94" t="str">
        <f>IF(AND($G98&gt;0,$H98&gt;0,$I98&gt;0,NOT(ISBLANK($O98))),_xlfn.NORM.INV(ABS(VLOOKUP($T$1,VLookups!$A$43:$B$44,2,FALSE)-V$3),$N98,$R98),"")</f>
        <v/>
      </c>
      <c r="W98" s="93" t="str">
        <f>IF(AND($G98&gt;0,$H98&gt;0,$I98&gt;0,NOT(ISBLANK($O98))),_xlfn.NORM.INV(ABS(VLOOKUP($T$1,VLookups!$A$43:$B$44,2,FALSE)-W$3),$N98,$R98),"")</f>
        <v/>
      </c>
      <c r="X98" s="94" t="str">
        <f>IF(AND($G98&gt;0,$H98&gt;0,$I98&gt;0,NOT(ISBLANK($O98))),_xlfn.NORM.INV(ABS(VLOOKUP($T$1,VLookups!$A$43:$B$44,2,FALSE)-X$3),$N98,$R98),"")</f>
        <v/>
      </c>
      <c r="Y98" s="93" t="str">
        <f>IF(AND($G98&gt;0,$H98&gt;0,$I98&gt;0,NOT(ISBLANK($O98))),_xlfn.NORM.INV(ABS(VLOOKUP($T$1,VLookups!$A$43:$B$44,2,FALSE)-Y$3),$N98,$R98),"")</f>
        <v/>
      </c>
      <c r="Z98" s="94" t="str">
        <f>IF(AND($G98&gt;0,$H98&gt;0,$I98&gt;0,NOT(ISBLANK($O98))),_xlfn.NORM.INV(ABS(VLOOKUP($T$1,VLookups!$A$43:$B$44,2,FALSE)-Z$3),$N98,$R98),"")</f>
        <v/>
      </c>
      <c r="AA98" s="93" t="str">
        <f>IF(AND($G98&gt;0,$H98&gt;0,$I98&gt;0,NOT(ISBLANK($O98))),_xlfn.NORM.INV(ABS(VLOOKUP($T$1,VLookups!$A$43:$B$44,2,FALSE)-AA$3),$N98,$R98),"")</f>
        <v/>
      </c>
      <c r="AB98" s="5"/>
      <c r="AC98" s="168" t="str">
        <f t="shared" si="166"/>
        <v/>
      </c>
      <c r="AD98" s="49" t="str">
        <f t="shared" si="208"/>
        <v/>
      </c>
      <c r="AE98" s="49" t="str">
        <f t="shared" si="208"/>
        <v/>
      </c>
      <c r="AF98" s="49" t="str">
        <f t="shared" si="208"/>
        <v/>
      </c>
      <c r="AG98" s="49" t="str">
        <f t="shared" si="208"/>
        <v/>
      </c>
      <c r="AH98" s="49" t="str">
        <f t="shared" si="208"/>
        <v/>
      </c>
      <c r="AI98" s="49" t="str">
        <f t="shared" si="208"/>
        <v/>
      </c>
      <c r="AJ98" s="49" t="str">
        <f t="shared" si="208"/>
        <v/>
      </c>
      <c r="AK98" s="49" t="str">
        <f t="shared" si="208"/>
        <v/>
      </c>
      <c r="AL98" s="49" t="str">
        <f t="shared" si="208"/>
        <v/>
      </c>
      <c r="AM98" s="49" t="str">
        <f t="shared" si="208"/>
        <v/>
      </c>
      <c r="AN98" s="49" t="str">
        <f t="shared" si="208"/>
        <v/>
      </c>
      <c r="AO98" s="49" t="str">
        <f t="shared" si="208"/>
        <v/>
      </c>
      <c r="AP98" s="49" t="str">
        <f t="shared" si="208"/>
        <v/>
      </c>
      <c r="AQ98" s="49" t="str">
        <f t="shared" si="208"/>
        <v/>
      </c>
      <c r="AR98" s="49" t="str">
        <f t="shared" si="208"/>
        <v/>
      </c>
      <c r="AS98" s="49" t="str">
        <f t="shared" si="208"/>
        <v/>
      </c>
      <c r="AT98" s="49" t="str">
        <f t="shared" si="203"/>
        <v/>
      </c>
      <c r="AU98" s="49" t="str">
        <f t="shared" si="203"/>
        <v/>
      </c>
      <c r="AV98" s="49" t="str">
        <f t="shared" si="203"/>
        <v/>
      </c>
      <c r="AW98" s="49" t="str">
        <f t="shared" si="203"/>
        <v/>
      </c>
      <c r="AX98" s="49" t="str">
        <f t="shared" si="203"/>
        <v/>
      </c>
      <c r="AY98" s="49" t="str">
        <f t="shared" si="203"/>
        <v/>
      </c>
      <c r="AZ98" s="49" t="str">
        <f t="shared" si="203"/>
        <v/>
      </c>
      <c r="BA98" s="49" t="str">
        <f t="shared" si="203"/>
        <v/>
      </c>
      <c r="BB98" s="49" t="str">
        <f t="shared" si="203"/>
        <v/>
      </c>
      <c r="BC98" s="49" t="str">
        <f t="shared" si="203"/>
        <v/>
      </c>
      <c r="BD98" s="49" t="str">
        <f t="shared" si="203"/>
        <v/>
      </c>
      <c r="BE98" s="49" t="str">
        <f t="shared" si="203"/>
        <v/>
      </c>
      <c r="BF98" s="49" t="str">
        <f t="shared" si="203"/>
        <v/>
      </c>
      <c r="BG98" s="49" t="str">
        <f t="shared" si="203"/>
        <v/>
      </c>
      <c r="BH98" s="49" t="str">
        <f t="shared" si="203"/>
        <v/>
      </c>
      <c r="BI98" s="49" t="str">
        <f t="shared" si="204"/>
        <v/>
      </c>
      <c r="BJ98" s="49" t="str">
        <f t="shared" si="204"/>
        <v/>
      </c>
      <c r="BK98" s="49" t="str">
        <f t="shared" si="204"/>
        <v/>
      </c>
      <c r="BL98" s="49" t="str">
        <f t="shared" si="204"/>
        <v/>
      </c>
      <c r="BM98" s="49" t="str">
        <f t="shared" si="204"/>
        <v/>
      </c>
      <c r="BN98" s="49" t="str">
        <f t="shared" si="204"/>
        <v/>
      </c>
      <c r="BO98" s="49" t="str">
        <f t="shared" si="204"/>
        <v/>
      </c>
      <c r="BP98" s="49" t="str">
        <f t="shared" si="204"/>
        <v/>
      </c>
      <c r="BQ98" s="49" t="str">
        <f t="shared" si="204"/>
        <v/>
      </c>
      <c r="BR98" s="49" t="str">
        <f t="shared" si="204"/>
        <v/>
      </c>
      <c r="BS98" s="49" t="str">
        <f t="shared" si="204"/>
        <v/>
      </c>
      <c r="BT98" s="49" t="str">
        <f t="shared" si="204"/>
        <v/>
      </c>
      <c r="BU98" s="49" t="str">
        <f t="shared" si="204"/>
        <v/>
      </c>
      <c r="BV98" s="49" t="str">
        <f t="shared" si="204"/>
        <v/>
      </c>
      <c r="BW98" s="49" t="str">
        <f t="shared" si="204"/>
        <v/>
      </c>
      <c r="BX98" s="49" t="str">
        <f t="shared" si="204"/>
        <v/>
      </c>
      <c r="BY98" s="49" t="str">
        <f t="shared" si="199"/>
        <v/>
      </c>
      <c r="BZ98" s="49" t="str">
        <f t="shared" si="199"/>
        <v/>
      </c>
      <c r="CA98" s="49" t="str">
        <f t="shared" si="199"/>
        <v/>
      </c>
      <c r="CB98" s="49" t="str">
        <f t="shared" si="199"/>
        <v/>
      </c>
      <c r="CC98" s="49" t="str">
        <f t="shared" si="199"/>
        <v/>
      </c>
      <c r="CD98" s="49" t="str">
        <f t="shared" si="199"/>
        <v/>
      </c>
      <c r="CE98" s="49" t="str">
        <f t="shared" si="199"/>
        <v/>
      </c>
      <c r="CF98" s="49" t="str">
        <f t="shared" si="199"/>
        <v/>
      </c>
      <c r="CG98" s="49" t="str">
        <f t="shared" si="199"/>
        <v/>
      </c>
      <c r="CH98" s="49" t="str">
        <f t="shared" si="199"/>
        <v/>
      </c>
      <c r="CI98" s="49" t="str">
        <f t="shared" si="199"/>
        <v/>
      </c>
      <c r="CJ98" s="49" t="str">
        <f t="shared" si="199"/>
        <v/>
      </c>
      <c r="CK98" s="49" t="str">
        <f t="shared" si="199"/>
        <v/>
      </c>
      <c r="CL98" s="49" t="str">
        <f t="shared" si="199"/>
        <v/>
      </c>
      <c r="CM98" s="49" t="str">
        <f t="shared" si="199"/>
        <v/>
      </c>
      <c r="CN98" s="49" t="str">
        <f t="shared" si="205"/>
        <v/>
      </c>
      <c r="CO98" s="49" t="str">
        <f t="shared" si="205"/>
        <v/>
      </c>
      <c r="CP98" s="49" t="str">
        <f t="shared" si="205"/>
        <v/>
      </c>
      <c r="CQ98" s="49" t="str">
        <f t="shared" si="205"/>
        <v/>
      </c>
      <c r="CR98" s="49" t="str">
        <f t="shared" si="205"/>
        <v/>
      </c>
      <c r="CS98" s="49" t="str">
        <f t="shared" si="205"/>
        <v/>
      </c>
      <c r="CT98" s="49" t="str">
        <f t="shared" si="205"/>
        <v/>
      </c>
      <c r="CU98" s="49" t="str">
        <f t="shared" si="205"/>
        <v/>
      </c>
      <c r="CV98" s="49" t="str">
        <f t="shared" si="205"/>
        <v/>
      </c>
      <c r="CW98" s="49" t="str">
        <f t="shared" si="205"/>
        <v/>
      </c>
      <c r="CX98" s="49" t="str">
        <f t="shared" si="205"/>
        <v/>
      </c>
      <c r="CY98" s="49" t="str">
        <f t="shared" si="205"/>
        <v/>
      </c>
      <c r="CZ98" s="49" t="str">
        <f t="shared" si="205"/>
        <v/>
      </c>
      <c r="DA98" s="49" t="str">
        <f t="shared" si="205"/>
        <v/>
      </c>
      <c r="DB98" s="49" t="str">
        <f t="shared" si="205"/>
        <v/>
      </c>
      <c r="DC98" s="49" t="str">
        <f t="shared" si="205"/>
        <v/>
      </c>
      <c r="DD98" s="49" t="str">
        <f t="shared" si="200"/>
        <v/>
      </c>
      <c r="DE98" s="49" t="str">
        <f t="shared" si="200"/>
        <v/>
      </c>
      <c r="DF98" s="49" t="str">
        <f t="shared" si="200"/>
        <v/>
      </c>
      <c r="DG98" s="49" t="str">
        <f t="shared" si="200"/>
        <v/>
      </c>
      <c r="DH98" s="49" t="str">
        <f t="shared" si="200"/>
        <v/>
      </c>
      <c r="DI98" s="49" t="str">
        <f t="shared" si="200"/>
        <v/>
      </c>
      <c r="DJ98" s="49" t="str">
        <f t="shared" si="200"/>
        <v/>
      </c>
      <c r="DK98" s="49" t="str">
        <f t="shared" si="200"/>
        <v/>
      </c>
      <c r="DL98" s="49" t="str">
        <f t="shared" si="200"/>
        <v/>
      </c>
      <c r="DM98" s="49" t="str">
        <f t="shared" si="200"/>
        <v/>
      </c>
      <c r="DN98" s="49" t="str">
        <f t="shared" si="200"/>
        <v/>
      </c>
      <c r="DO98" s="49" t="str">
        <f t="shared" si="200"/>
        <v/>
      </c>
      <c r="DP98" s="49" t="str">
        <f t="shared" si="200"/>
        <v/>
      </c>
      <c r="DQ98" s="49" t="str">
        <f t="shared" si="200"/>
        <v/>
      </c>
      <c r="DR98" s="49" t="str">
        <f t="shared" si="200"/>
        <v/>
      </c>
      <c r="DS98" s="49" t="str">
        <f t="shared" si="206"/>
        <v/>
      </c>
      <c r="DT98" s="49" t="str">
        <f t="shared" si="206"/>
        <v/>
      </c>
      <c r="DU98" s="49" t="str">
        <f t="shared" si="206"/>
        <v/>
      </c>
      <c r="DV98" s="49" t="str">
        <f t="shared" si="206"/>
        <v/>
      </c>
      <c r="DW98" s="49" t="str">
        <f t="shared" si="206"/>
        <v/>
      </c>
      <c r="DX98" s="49" t="str">
        <f t="shared" si="206"/>
        <v/>
      </c>
      <c r="DY98" s="49" t="str">
        <f t="shared" si="206"/>
        <v/>
      </c>
      <c r="DZ98" s="183" t="str">
        <f t="shared" si="167"/>
        <v/>
      </c>
      <c r="EA98" s="49" t="str">
        <f t="shared" si="201"/>
        <v/>
      </c>
      <c r="EB98" s="49" t="str">
        <f t="shared" si="201"/>
        <v/>
      </c>
      <c r="EC98" s="49" t="str">
        <f t="shared" si="201"/>
        <v/>
      </c>
      <c r="ED98" s="49" t="str">
        <f t="shared" si="201"/>
        <v/>
      </c>
      <c r="EE98" s="49" t="str">
        <f t="shared" si="201"/>
        <v/>
      </c>
      <c r="EF98" s="49" t="str">
        <f t="shared" si="201"/>
        <v/>
      </c>
      <c r="EG98" s="49" t="str">
        <f t="shared" si="201"/>
        <v/>
      </c>
      <c r="EH98" s="49" t="str">
        <f t="shared" si="201"/>
        <v/>
      </c>
      <c r="EI98" s="49" t="str">
        <f t="shared" si="201"/>
        <v/>
      </c>
      <c r="EJ98" s="49" t="str">
        <f t="shared" si="201"/>
        <v/>
      </c>
      <c r="EK98" s="49" t="str">
        <f t="shared" si="201"/>
        <v/>
      </c>
      <c r="EL98" s="49" t="str">
        <f t="shared" si="201"/>
        <v/>
      </c>
      <c r="EM98" s="49" t="str">
        <f t="shared" si="201"/>
        <v/>
      </c>
      <c r="EN98" s="49" t="str">
        <f t="shared" si="201"/>
        <v/>
      </c>
      <c r="EO98" s="49" t="str">
        <f t="shared" si="201"/>
        <v/>
      </c>
      <c r="EP98" s="49" t="str">
        <f t="shared" si="168"/>
        <v/>
      </c>
      <c r="EQ98" s="49" t="str">
        <f t="shared" si="168"/>
        <v/>
      </c>
      <c r="ER98" s="49" t="str">
        <f t="shared" si="168"/>
        <v/>
      </c>
      <c r="ES98" s="49" t="str">
        <f t="shared" si="168"/>
        <v/>
      </c>
      <c r="ET98" s="49" t="str">
        <f t="shared" si="168"/>
        <v/>
      </c>
      <c r="EU98" s="49" t="str">
        <f t="shared" si="168"/>
        <v/>
      </c>
      <c r="EV98" s="49" t="str">
        <f t="shared" si="168"/>
        <v/>
      </c>
      <c r="EW98" s="49" t="str">
        <f t="shared" si="168"/>
        <v/>
      </c>
      <c r="EX98" s="49" t="str">
        <f t="shared" si="168"/>
        <v/>
      </c>
      <c r="EY98" s="49" t="str">
        <f t="shared" si="168"/>
        <v/>
      </c>
      <c r="EZ98" s="49" t="str">
        <f t="shared" si="168"/>
        <v/>
      </c>
      <c r="FA98" s="49" t="str">
        <f t="shared" si="168"/>
        <v/>
      </c>
      <c r="FB98" s="49" t="str">
        <f t="shared" si="168"/>
        <v/>
      </c>
      <c r="FC98" s="49" t="str">
        <f t="shared" si="168"/>
        <v/>
      </c>
      <c r="FD98" s="49" t="str">
        <f t="shared" si="168"/>
        <v/>
      </c>
      <c r="FE98" s="49" t="str">
        <f t="shared" si="168"/>
        <v/>
      </c>
      <c r="FF98" s="49" t="str">
        <f t="shared" si="211"/>
        <v/>
      </c>
      <c r="FG98" s="49" t="str">
        <f t="shared" si="211"/>
        <v/>
      </c>
      <c r="FH98" s="49" t="str">
        <f t="shared" si="211"/>
        <v/>
      </c>
      <c r="FI98" s="49" t="str">
        <f t="shared" si="209"/>
        <v/>
      </c>
      <c r="FJ98" s="49" t="str">
        <f t="shared" si="207"/>
        <v/>
      </c>
      <c r="FK98" s="49" t="str">
        <f t="shared" si="207"/>
        <v/>
      </c>
      <c r="FL98" s="49" t="str">
        <f t="shared" si="207"/>
        <v/>
      </c>
      <c r="FM98" s="49" t="str">
        <f t="shared" si="207"/>
        <v/>
      </c>
      <c r="FN98" s="49" t="str">
        <f t="shared" si="207"/>
        <v/>
      </c>
      <c r="FO98" s="49" t="str">
        <f t="shared" si="207"/>
        <v/>
      </c>
      <c r="FP98" s="49" t="str">
        <f t="shared" si="202"/>
        <v/>
      </c>
      <c r="FQ98" s="49" t="str">
        <f t="shared" si="202"/>
        <v/>
      </c>
      <c r="FR98" s="49" t="str">
        <f t="shared" si="202"/>
        <v/>
      </c>
      <c r="FS98" s="49" t="str">
        <f t="shared" si="202"/>
        <v/>
      </c>
      <c r="FT98" s="49" t="str">
        <f t="shared" si="202"/>
        <v/>
      </c>
      <c r="FU98" s="49" t="str">
        <f t="shared" si="178"/>
        <v/>
      </c>
      <c r="FV98" s="49" t="str">
        <f t="shared" si="178"/>
        <v/>
      </c>
      <c r="FW98" s="49" t="str">
        <f t="shared" si="178"/>
        <v/>
      </c>
      <c r="FX98" s="49" t="str">
        <f t="shared" si="178"/>
        <v/>
      </c>
      <c r="FY98" s="49" t="str">
        <f t="shared" si="178"/>
        <v/>
      </c>
      <c r="FZ98" s="49" t="str">
        <f t="shared" si="178"/>
        <v/>
      </c>
      <c r="GA98" s="49" t="str">
        <f t="shared" si="178"/>
        <v/>
      </c>
      <c r="GB98" s="49" t="str">
        <f t="shared" si="178"/>
        <v/>
      </c>
      <c r="GC98" s="49" t="str">
        <f t="shared" si="178"/>
        <v/>
      </c>
      <c r="GD98" s="49" t="str">
        <f t="shared" si="178"/>
        <v/>
      </c>
      <c r="GE98" s="49" t="str">
        <f t="shared" si="178"/>
        <v/>
      </c>
      <c r="GF98" s="49" t="str">
        <f t="shared" si="178"/>
        <v/>
      </c>
      <c r="GG98" s="49" t="str">
        <f t="shared" si="178"/>
        <v/>
      </c>
      <c r="GH98" s="49" t="str">
        <f t="shared" si="178"/>
        <v/>
      </c>
      <c r="GI98" s="49" t="str">
        <f t="shared" si="178"/>
        <v/>
      </c>
      <c r="GJ98" s="49" t="str">
        <f t="shared" si="178"/>
        <v/>
      </c>
      <c r="GK98" s="49" t="str">
        <f t="shared" si="210"/>
        <v/>
      </c>
      <c r="GL98" s="49" t="str">
        <f t="shared" si="190"/>
        <v/>
      </c>
      <c r="GM98" s="49" t="str">
        <f t="shared" si="190"/>
        <v/>
      </c>
      <c r="GN98" s="49" t="str">
        <f t="shared" si="182"/>
        <v/>
      </c>
      <c r="GO98" s="49" t="str">
        <f t="shared" si="182"/>
        <v/>
      </c>
      <c r="GP98" s="49" t="str">
        <f t="shared" si="182"/>
        <v/>
      </c>
      <c r="GQ98" s="49" t="str">
        <f t="shared" si="182"/>
        <v/>
      </c>
      <c r="GR98" s="49" t="str">
        <f t="shared" si="182"/>
        <v/>
      </c>
      <c r="GS98" s="49" t="str">
        <f t="shared" si="182"/>
        <v/>
      </c>
      <c r="GT98" s="49" t="str">
        <f t="shared" si="182"/>
        <v/>
      </c>
      <c r="GU98" s="49" t="str">
        <f t="shared" si="182"/>
        <v/>
      </c>
      <c r="GV98" s="49" t="str">
        <f t="shared" si="182"/>
        <v/>
      </c>
      <c r="GW98" s="49" t="str">
        <f t="shared" si="182"/>
        <v/>
      </c>
      <c r="GX98" s="49" t="str">
        <f t="shared" si="182"/>
        <v/>
      </c>
      <c r="GY98" s="49" t="str">
        <f t="shared" si="182"/>
        <v/>
      </c>
      <c r="GZ98" s="49" t="str">
        <f t="shared" si="182"/>
        <v/>
      </c>
      <c r="HA98" s="49" t="str">
        <f t="shared" si="182"/>
        <v/>
      </c>
      <c r="HB98" s="49" t="str">
        <f t="shared" si="182"/>
        <v/>
      </c>
      <c r="HC98" s="49" t="str">
        <f t="shared" si="182"/>
        <v/>
      </c>
      <c r="HD98" s="49" t="str">
        <f t="shared" si="183"/>
        <v/>
      </c>
      <c r="HE98" s="49" t="str">
        <f t="shared" si="183"/>
        <v/>
      </c>
      <c r="HF98" s="49" t="str">
        <f t="shared" si="183"/>
        <v/>
      </c>
      <c r="HG98" s="49" t="str">
        <f t="shared" si="183"/>
        <v/>
      </c>
      <c r="HH98" s="49" t="str">
        <f t="shared" si="183"/>
        <v/>
      </c>
      <c r="HI98" s="49" t="str">
        <f t="shared" si="141"/>
        <v/>
      </c>
      <c r="HJ98" s="49" t="str">
        <f t="shared" si="141"/>
        <v/>
      </c>
      <c r="HK98" s="49" t="str">
        <f t="shared" si="141"/>
        <v/>
      </c>
      <c r="HL98" s="49" t="str">
        <f t="shared" si="141"/>
        <v/>
      </c>
      <c r="HM98" s="49" t="str">
        <f t="shared" si="111"/>
        <v/>
      </c>
      <c r="HN98" s="49" t="str">
        <f t="shared" si="111"/>
        <v/>
      </c>
      <c r="HO98" s="49" t="str">
        <f t="shared" si="111"/>
        <v/>
      </c>
      <c r="HP98" s="49" t="str">
        <f t="shared" si="77"/>
        <v/>
      </c>
      <c r="HQ98" s="49" t="str">
        <f t="shared" si="77"/>
        <v/>
      </c>
      <c r="HR98" s="49" t="str">
        <f t="shared" si="77"/>
        <v/>
      </c>
      <c r="HS98" s="49" t="str">
        <f t="shared" si="77"/>
        <v/>
      </c>
      <c r="HT98" s="49" t="str">
        <f t="shared" si="77"/>
        <v/>
      </c>
      <c r="HU98" s="49" t="str">
        <f t="shared" si="77"/>
        <v/>
      </c>
      <c r="HV98" s="49" t="str">
        <f t="shared" si="142"/>
        <v/>
      </c>
      <c r="HW98" s="169" t="e">
        <f t="shared" si="181"/>
        <v>#N/A</v>
      </c>
      <c r="HX98" s="169" t="e">
        <f t="shared" si="181"/>
        <v>#N/A</v>
      </c>
      <c r="HY98" s="169" t="e">
        <f t="shared" si="181"/>
        <v>#N/A</v>
      </c>
      <c r="HZ98" s="169" t="e">
        <f t="shared" si="181"/>
        <v>#N/A</v>
      </c>
      <c r="IA98" s="169" t="e">
        <f t="shared" si="212"/>
        <v>#N/A</v>
      </c>
      <c r="IB98" s="169" t="e">
        <f t="shared" si="212"/>
        <v>#N/A</v>
      </c>
      <c r="IC98" s="169" t="e">
        <f t="shared" si="212"/>
        <v>#N/A</v>
      </c>
      <c r="ID98" s="169" t="e">
        <f t="shared" si="212"/>
        <v>#N/A</v>
      </c>
      <c r="IE98" s="169" t="e">
        <f t="shared" si="212"/>
        <v>#N/A</v>
      </c>
      <c r="IF98" s="169" t="e">
        <f t="shared" si="212"/>
        <v>#N/A</v>
      </c>
      <c r="IG98" s="169" t="e">
        <f t="shared" si="212"/>
        <v>#N/A</v>
      </c>
      <c r="IH98" s="169" t="e">
        <f t="shared" si="212"/>
        <v>#N/A</v>
      </c>
      <c r="II98" s="169" t="e">
        <f t="shared" si="212"/>
        <v>#N/A</v>
      </c>
      <c r="IJ98" s="169" t="e">
        <f t="shared" si="212"/>
        <v>#N/A</v>
      </c>
      <c r="IK98" s="169" t="e">
        <f t="shared" si="212"/>
        <v>#N/A</v>
      </c>
      <c r="IL98" s="169" t="e">
        <f t="shared" si="212"/>
        <v>#N/A</v>
      </c>
      <c r="IM98" s="169" t="e">
        <f t="shared" si="212"/>
        <v>#N/A</v>
      </c>
      <c r="IN98" s="169" t="e">
        <f t="shared" si="212"/>
        <v>#N/A</v>
      </c>
      <c r="IO98" s="169" t="e">
        <f t="shared" si="212"/>
        <v>#N/A</v>
      </c>
      <c r="IP98" s="169" t="e">
        <f t="shared" si="184"/>
        <v>#N/A</v>
      </c>
      <c r="IQ98" s="169" t="e">
        <f t="shared" si="184"/>
        <v>#N/A</v>
      </c>
      <c r="IR98" s="169" t="e">
        <f t="shared" si="184"/>
        <v>#N/A</v>
      </c>
      <c r="IS98" s="169" t="e">
        <f t="shared" si="184"/>
        <v>#N/A</v>
      </c>
      <c r="IT98" s="169" t="e">
        <f t="shared" si="184"/>
        <v>#N/A</v>
      </c>
      <c r="IU98" s="169" t="e">
        <f t="shared" si="184"/>
        <v>#N/A</v>
      </c>
      <c r="IV98" s="169" t="e">
        <f t="shared" si="184"/>
        <v>#N/A</v>
      </c>
      <c r="IW98" s="169" t="e">
        <f t="shared" si="184"/>
        <v>#N/A</v>
      </c>
      <c r="IX98" s="169" t="e">
        <f t="shared" si="184"/>
        <v>#N/A</v>
      </c>
      <c r="IY98" s="169" t="e">
        <f t="shared" si="184"/>
        <v>#N/A</v>
      </c>
      <c r="IZ98" s="169" t="e">
        <f t="shared" si="184"/>
        <v>#N/A</v>
      </c>
      <c r="JA98" s="169" t="e">
        <f t="shared" si="184"/>
        <v>#N/A</v>
      </c>
      <c r="JB98" s="169" t="e">
        <f t="shared" si="184"/>
        <v>#N/A</v>
      </c>
      <c r="JC98" s="169" t="e">
        <f t="shared" si="184"/>
        <v>#N/A</v>
      </c>
      <c r="JD98" s="169" t="e">
        <f t="shared" si="184"/>
        <v>#N/A</v>
      </c>
      <c r="JE98" s="169" t="e">
        <f t="shared" si="191"/>
        <v>#N/A</v>
      </c>
      <c r="JF98" s="169" t="e">
        <f t="shared" si="191"/>
        <v>#N/A</v>
      </c>
      <c r="JG98" s="169" t="e">
        <f t="shared" si="191"/>
        <v>#N/A</v>
      </c>
      <c r="JH98" s="169" t="e">
        <f t="shared" si="191"/>
        <v>#N/A</v>
      </c>
      <c r="JI98" s="169" t="e">
        <f t="shared" si="191"/>
        <v>#N/A</v>
      </c>
      <c r="JJ98" s="169" t="e">
        <f t="shared" si="191"/>
        <v>#N/A</v>
      </c>
      <c r="JK98" s="169" t="e">
        <f t="shared" si="191"/>
        <v>#N/A</v>
      </c>
      <c r="JL98" s="169" t="e">
        <f t="shared" si="191"/>
        <v>#N/A</v>
      </c>
      <c r="JM98" s="169" t="e">
        <f t="shared" si="191"/>
        <v>#N/A</v>
      </c>
      <c r="JN98" s="169" t="e">
        <f t="shared" si="191"/>
        <v>#N/A</v>
      </c>
      <c r="JO98" s="169" t="e">
        <f t="shared" si="191"/>
        <v>#N/A</v>
      </c>
      <c r="JP98" s="169" t="e">
        <f t="shared" si="191"/>
        <v>#N/A</v>
      </c>
      <c r="JQ98" s="169" t="e">
        <f t="shared" si="191"/>
        <v>#N/A</v>
      </c>
      <c r="JR98" s="169" t="e">
        <f t="shared" si="191"/>
        <v>#N/A</v>
      </c>
      <c r="JS98" s="169" t="e">
        <f t="shared" si="191"/>
        <v>#N/A</v>
      </c>
      <c r="JT98" s="169" t="e">
        <f t="shared" si="185"/>
        <v>#N/A</v>
      </c>
      <c r="JU98" s="169" t="e">
        <f t="shared" si="185"/>
        <v>#N/A</v>
      </c>
      <c r="JV98" s="169" t="e">
        <f t="shared" si="185"/>
        <v>#N/A</v>
      </c>
      <c r="JW98" s="169" t="e">
        <f t="shared" si="185"/>
        <v>#N/A</v>
      </c>
      <c r="JX98" s="169" t="e">
        <f t="shared" si="185"/>
        <v>#N/A</v>
      </c>
      <c r="JY98" s="169" t="e">
        <f t="shared" si="185"/>
        <v>#N/A</v>
      </c>
      <c r="JZ98" s="169" t="e">
        <f t="shared" si="185"/>
        <v>#N/A</v>
      </c>
      <c r="KA98" s="169" t="e">
        <f t="shared" si="185"/>
        <v>#N/A</v>
      </c>
      <c r="KB98" s="169" t="e">
        <f t="shared" si="185"/>
        <v>#N/A</v>
      </c>
      <c r="KC98" s="169" t="e">
        <f t="shared" si="185"/>
        <v>#N/A</v>
      </c>
      <c r="KD98" s="169" t="e">
        <f t="shared" si="185"/>
        <v>#N/A</v>
      </c>
      <c r="KE98" s="169" t="e">
        <f t="shared" si="185"/>
        <v>#N/A</v>
      </c>
      <c r="KF98" s="169" t="e">
        <f t="shared" si="185"/>
        <v>#N/A</v>
      </c>
      <c r="KG98" s="169" t="e">
        <f t="shared" si="185"/>
        <v>#N/A</v>
      </c>
      <c r="KH98" s="169" t="e">
        <f t="shared" si="185"/>
        <v>#N/A</v>
      </c>
      <c r="KI98" s="169" t="e">
        <f t="shared" si="185"/>
        <v>#N/A</v>
      </c>
      <c r="KJ98" s="169" t="e">
        <f t="shared" si="192"/>
        <v>#N/A</v>
      </c>
      <c r="KK98" s="169" t="e">
        <f t="shared" si="192"/>
        <v>#N/A</v>
      </c>
      <c r="KL98" s="169" t="e">
        <f t="shared" si="192"/>
        <v>#N/A</v>
      </c>
      <c r="KM98" s="169" t="e">
        <f t="shared" si="192"/>
        <v>#N/A</v>
      </c>
      <c r="KN98" s="169" t="e">
        <f t="shared" si="192"/>
        <v>#N/A</v>
      </c>
      <c r="KO98" s="169" t="e">
        <f t="shared" si="192"/>
        <v>#N/A</v>
      </c>
      <c r="KP98" s="169" t="e">
        <f t="shared" si="192"/>
        <v>#N/A</v>
      </c>
      <c r="KQ98" s="169" t="e">
        <f t="shared" si="192"/>
        <v>#N/A</v>
      </c>
      <c r="KR98" s="169" t="e">
        <f t="shared" si="192"/>
        <v>#N/A</v>
      </c>
      <c r="KS98" s="169" t="e">
        <f t="shared" si="192"/>
        <v>#N/A</v>
      </c>
      <c r="KT98" s="169" t="e">
        <f t="shared" si="192"/>
        <v>#N/A</v>
      </c>
      <c r="KU98" s="169" t="e">
        <f t="shared" si="192"/>
        <v>#N/A</v>
      </c>
      <c r="KV98" s="169" t="e">
        <f t="shared" si="192"/>
        <v>#N/A</v>
      </c>
      <c r="KW98" s="169" t="e">
        <f t="shared" si="192"/>
        <v>#N/A</v>
      </c>
      <c r="KX98" s="169" t="e">
        <f t="shared" si="192"/>
        <v>#N/A</v>
      </c>
      <c r="KY98" s="169" t="e">
        <f t="shared" si="192"/>
        <v>#N/A</v>
      </c>
      <c r="KZ98" s="169" t="e">
        <f t="shared" si="186"/>
        <v>#N/A</v>
      </c>
      <c r="LA98" s="169" t="e">
        <f t="shared" si="186"/>
        <v>#N/A</v>
      </c>
      <c r="LB98" s="169" t="e">
        <f t="shared" si="186"/>
        <v>#N/A</v>
      </c>
      <c r="LC98" s="169" t="e">
        <f t="shared" si="186"/>
        <v>#N/A</v>
      </c>
      <c r="LD98" s="169" t="e">
        <f t="shared" si="186"/>
        <v>#N/A</v>
      </c>
      <c r="LE98" s="169" t="e">
        <f t="shared" si="186"/>
        <v>#N/A</v>
      </c>
      <c r="LF98" s="169" t="e">
        <f t="shared" si="186"/>
        <v>#N/A</v>
      </c>
      <c r="LG98" s="169" t="e">
        <f t="shared" si="186"/>
        <v>#N/A</v>
      </c>
      <c r="LH98" s="169" t="e">
        <f t="shared" si="186"/>
        <v>#N/A</v>
      </c>
      <c r="LI98" s="169" t="e">
        <f t="shared" si="186"/>
        <v>#N/A</v>
      </c>
      <c r="LJ98" s="169" t="e">
        <f t="shared" si="186"/>
        <v>#N/A</v>
      </c>
      <c r="LK98" s="169" t="e">
        <f t="shared" si="186"/>
        <v>#N/A</v>
      </c>
      <c r="LL98" s="169" t="e">
        <f t="shared" si="186"/>
        <v>#N/A</v>
      </c>
      <c r="LM98" s="169" t="e">
        <f t="shared" si="186"/>
        <v>#N/A</v>
      </c>
      <c r="LN98" s="169" t="e">
        <f t="shared" si="186"/>
        <v>#N/A</v>
      </c>
      <c r="LO98" s="169" t="e">
        <f t="shared" si="193"/>
        <v>#N/A</v>
      </c>
      <c r="LP98" s="169" t="e">
        <f t="shared" si="193"/>
        <v>#N/A</v>
      </c>
      <c r="LQ98" s="169" t="e">
        <f t="shared" si="194"/>
        <v>#N/A</v>
      </c>
      <c r="LR98" s="169" t="e">
        <f t="shared" si="194"/>
        <v>#N/A</v>
      </c>
      <c r="LS98" s="169" t="e">
        <f t="shared" si="194"/>
        <v>#N/A</v>
      </c>
      <c r="LT98" s="169" t="e">
        <f t="shared" si="194"/>
        <v>#N/A</v>
      </c>
      <c r="LU98" s="169" t="e">
        <f t="shared" si="194"/>
        <v>#N/A</v>
      </c>
      <c r="LV98" s="169" t="e">
        <f t="shared" si="194"/>
        <v>#N/A</v>
      </c>
      <c r="LW98" s="169" t="e">
        <f t="shared" si="194"/>
        <v>#N/A</v>
      </c>
      <c r="LX98" s="169" t="e">
        <f t="shared" si="194"/>
        <v>#N/A</v>
      </c>
      <c r="LY98" s="169" t="e">
        <f t="shared" si="194"/>
        <v>#N/A</v>
      </c>
      <c r="LZ98" s="169" t="e">
        <f t="shared" si="194"/>
        <v>#N/A</v>
      </c>
      <c r="MA98" s="169" t="e">
        <f t="shared" si="194"/>
        <v>#N/A</v>
      </c>
      <c r="MB98" s="169" t="e">
        <f t="shared" si="194"/>
        <v>#N/A</v>
      </c>
      <c r="MC98" s="169" t="e">
        <f t="shared" si="194"/>
        <v>#N/A</v>
      </c>
      <c r="MD98" s="169" t="e">
        <f t="shared" si="194"/>
        <v>#N/A</v>
      </c>
      <c r="ME98" s="169" t="e">
        <f t="shared" si="194"/>
        <v>#N/A</v>
      </c>
      <c r="MF98" s="169" t="e">
        <f t="shared" si="187"/>
        <v>#N/A</v>
      </c>
      <c r="MG98" s="169" t="e">
        <f t="shared" si="187"/>
        <v>#N/A</v>
      </c>
      <c r="MH98" s="169" t="e">
        <f t="shared" si="187"/>
        <v>#N/A</v>
      </c>
      <c r="MI98" s="169" t="e">
        <f t="shared" si="187"/>
        <v>#N/A</v>
      </c>
      <c r="MJ98" s="169" t="e">
        <f t="shared" si="187"/>
        <v>#N/A</v>
      </c>
      <c r="MK98" s="169" t="e">
        <f t="shared" si="187"/>
        <v>#N/A</v>
      </c>
      <c r="ML98" s="169" t="e">
        <f t="shared" si="187"/>
        <v>#N/A</v>
      </c>
      <c r="MM98" s="169" t="e">
        <f t="shared" si="187"/>
        <v>#N/A</v>
      </c>
      <c r="MN98" s="169" t="e">
        <f t="shared" si="187"/>
        <v>#N/A</v>
      </c>
      <c r="MO98" s="169" t="e">
        <f t="shared" si="187"/>
        <v>#N/A</v>
      </c>
      <c r="MP98" s="169" t="e">
        <f t="shared" si="187"/>
        <v>#N/A</v>
      </c>
      <c r="MQ98" s="169" t="e">
        <f t="shared" si="187"/>
        <v>#N/A</v>
      </c>
      <c r="MR98" s="169" t="e">
        <f t="shared" si="187"/>
        <v>#N/A</v>
      </c>
      <c r="MS98" s="169" t="e">
        <f t="shared" si="187"/>
        <v>#N/A</v>
      </c>
      <c r="MT98" s="169" t="e">
        <f t="shared" si="187"/>
        <v>#N/A</v>
      </c>
      <c r="MU98" s="169" t="e">
        <f t="shared" si="187"/>
        <v>#N/A</v>
      </c>
      <c r="MV98" s="169" t="e">
        <f t="shared" si="195"/>
        <v>#N/A</v>
      </c>
      <c r="MW98" s="169" t="e">
        <f t="shared" si="195"/>
        <v>#N/A</v>
      </c>
      <c r="MX98" s="169" t="e">
        <f t="shared" si="195"/>
        <v>#N/A</v>
      </c>
      <c r="MY98" s="169" t="e">
        <f t="shared" si="195"/>
        <v>#N/A</v>
      </c>
      <c r="MZ98" s="169" t="e">
        <f t="shared" si="195"/>
        <v>#N/A</v>
      </c>
      <c r="NA98" s="169" t="e">
        <f t="shared" si="195"/>
        <v>#N/A</v>
      </c>
      <c r="NB98" s="169" t="e">
        <f t="shared" si="195"/>
        <v>#N/A</v>
      </c>
      <c r="NC98" s="169" t="e">
        <f t="shared" si="195"/>
        <v>#N/A</v>
      </c>
      <c r="ND98" s="169" t="e">
        <f t="shared" si="195"/>
        <v>#N/A</v>
      </c>
      <c r="NE98" s="169" t="e">
        <f t="shared" si="195"/>
        <v>#N/A</v>
      </c>
      <c r="NF98" s="169" t="e">
        <f t="shared" si="195"/>
        <v>#N/A</v>
      </c>
      <c r="NG98" s="169" t="e">
        <f t="shared" si="195"/>
        <v>#N/A</v>
      </c>
      <c r="NH98" s="169" t="e">
        <f t="shared" si="195"/>
        <v>#N/A</v>
      </c>
      <c r="NI98" s="169" t="e">
        <f t="shared" si="195"/>
        <v>#N/A</v>
      </c>
      <c r="NJ98" s="169" t="e">
        <f t="shared" si="195"/>
        <v>#N/A</v>
      </c>
      <c r="NK98" s="169" t="e">
        <f t="shared" si="195"/>
        <v>#N/A</v>
      </c>
      <c r="NL98" s="169" t="e">
        <f t="shared" si="188"/>
        <v>#N/A</v>
      </c>
      <c r="NM98" s="169" t="e">
        <f t="shared" si="188"/>
        <v>#N/A</v>
      </c>
      <c r="NN98" s="169" t="e">
        <f t="shared" si="188"/>
        <v>#N/A</v>
      </c>
      <c r="NO98" s="169" t="e">
        <f t="shared" si="188"/>
        <v>#N/A</v>
      </c>
      <c r="NP98" s="169" t="e">
        <f t="shared" si="188"/>
        <v>#N/A</v>
      </c>
      <c r="NQ98" s="169" t="e">
        <f t="shared" si="188"/>
        <v>#N/A</v>
      </c>
      <c r="NR98" s="169" t="e">
        <f t="shared" si="188"/>
        <v>#N/A</v>
      </c>
      <c r="NS98" s="169" t="e">
        <f t="shared" si="188"/>
        <v>#N/A</v>
      </c>
      <c r="NT98" s="169" t="e">
        <f t="shared" si="188"/>
        <v>#N/A</v>
      </c>
      <c r="NU98" s="169" t="e">
        <f t="shared" si="188"/>
        <v>#N/A</v>
      </c>
      <c r="NV98" s="169" t="e">
        <f t="shared" si="188"/>
        <v>#N/A</v>
      </c>
      <c r="NW98" s="169" t="e">
        <f t="shared" si="188"/>
        <v>#N/A</v>
      </c>
      <c r="NX98" s="169" t="e">
        <f t="shared" si="188"/>
        <v>#N/A</v>
      </c>
      <c r="NY98" s="169" t="e">
        <f t="shared" si="188"/>
        <v>#N/A</v>
      </c>
      <c r="NZ98" s="169" t="e">
        <f t="shared" si="188"/>
        <v>#N/A</v>
      </c>
      <c r="OA98" s="169" t="e">
        <f t="shared" si="196"/>
        <v>#N/A</v>
      </c>
      <c r="OB98" s="169" t="e">
        <f t="shared" si="196"/>
        <v>#N/A</v>
      </c>
      <c r="OC98" s="169" t="e">
        <f t="shared" si="197"/>
        <v>#N/A</v>
      </c>
      <c r="OD98" s="169" t="e">
        <f t="shared" si="197"/>
        <v>#N/A</v>
      </c>
      <c r="OE98" s="169" t="e">
        <f t="shared" si="197"/>
        <v>#N/A</v>
      </c>
      <c r="OF98" s="169" t="e">
        <f t="shared" si="197"/>
        <v>#N/A</v>
      </c>
      <c r="OG98" s="169" t="e">
        <f t="shared" si="197"/>
        <v>#N/A</v>
      </c>
      <c r="OH98" s="169" t="e">
        <f t="shared" si="197"/>
        <v>#N/A</v>
      </c>
      <c r="OI98" s="169" t="e">
        <f t="shared" si="197"/>
        <v>#N/A</v>
      </c>
      <c r="OJ98" s="169" t="e">
        <f t="shared" si="197"/>
        <v>#N/A</v>
      </c>
      <c r="OK98" s="169" t="e">
        <f t="shared" si="197"/>
        <v>#N/A</v>
      </c>
      <c r="OL98" s="169" t="e">
        <f t="shared" si="197"/>
        <v>#N/A</v>
      </c>
      <c r="OM98" s="169" t="e">
        <f t="shared" si="197"/>
        <v>#N/A</v>
      </c>
      <c r="ON98" s="169" t="e">
        <f t="shared" si="197"/>
        <v>#N/A</v>
      </c>
      <c r="OO98" s="169" t="e">
        <f t="shared" si="197"/>
        <v>#N/A</v>
      </c>
      <c r="OP98" s="169" t="e">
        <f t="shared" si="197"/>
        <v>#N/A</v>
      </c>
      <c r="OQ98" s="169" t="e">
        <f t="shared" si="197"/>
        <v>#N/A</v>
      </c>
      <c r="OR98" s="169" t="e">
        <f t="shared" si="189"/>
        <v>#N/A</v>
      </c>
      <c r="OS98" s="169" t="e">
        <f t="shared" si="189"/>
        <v>#N/A</v>
      </c>
      <c r="OT98" s="169" t="e">
        <f t="shared" si="189"/>
        <v>#N/A</v>
      </c>
      <c r="OU98" s="169" t="e">
        <f t="shared" si="189"/>
        <v>#N/A</v>
      </c>
      <c r="OV98" s="169" t="e">
        <f t="shared" si="189"/>
        <v>#N/A</v>
      </c>
      <c r="OW98" s="169" t="e">
        <f t="shared" si="189"/>
        <v>#N/A</v>
      </c>
      <c r="OX98" s="169" t="e">
        <f t="shared" si="189"/>
        <v>#N/A</v>
      </c>
      <c r="OY98" s="169" t="e">
        <f t="shared" si="189"/>
        <v>#N/A</v>
      </c>
      <c r="OZ98" s="169" t="e">
        <f t="shared" si="189"/>
        <v>#N/A</v>
      </c>
      <c r="PA98" s="169" t="e">
        <f t="shared" si="189"/>
        <v>#N/A</v>
      </c>
      <c r="PB98" s="169" t="e">
        <f t="shared" si="189"/>
        <v>#N/A</v>
      </c>
      <c r="PC98" s="169" t="e">
        <f t="shared" si="189"/>
        <v>#N/A</v>
      </c>
      <c r="PD98" s="169" t="e">
        <f t="shared" si="189"/>
        <v>#N/A</v>
      </c>
      <c r="PE98" s="169" t="e">
        <f t="shared" si="189"/>
        <v>#N/A</v>
      </c>
      <c r="PF98" s="169" t="e">
        <f t="shared" si="189"/>
        <v>#N/A</v>
      </c>
      <c r="PG98" s="169" t="e">
        <f t="shared" si="189"/>
        <v>#N/A</v>
      </c>
      <c r="PH98" s="169" t="e">
        <f t="shared" si="198"/>
        <v>#N/A</v>
      </c>
      <c r="PI98" s="169" t="e">
        <f t="shared" si="198"/>
        <v>#N/A</v>
      </c>
      <c r="PJ98" s="169" t="e">
        <f t="shared" si="198"/>
        <v>#N/A</v>
      </c>
      <c r="PK98" s="169" t="e">
        <f t="shared" si="198"/>
        <v>#N/A</v>
      </c>
      <c r="PL98" s="169" t="e">
        <f t="shared" si="198"/>
        <v>#N/A</v>
      </c>
      <c r="PM98" s="169" t="e">
        <f t="shared" si="198"/>
        <v>#N/A</v>
      </c>
      <c r="PN98" s="169" t="e">
        <f t="shared" si="198"/>
        <v>#N/A</v>
      </c>
      <c r="PO98" s="169" t="e">
        <f t="shared" si="198"/>
        <v>#N/A</v>
      </c>
    </row>
    <row r="99" spans="1:431" hidden="1" x14ac:dyDescent="0.75">
      <c r="A99" s="390"/>
      <c r="B99" s="396" t="str">
        <f>IF($R99="","",ROUND(_xlfn.NORM.INV(ABS(VLOOKUP($T$1,VLookups!$A$43:$B$44,2,FALSE)-B$2),$N99,$R99),0))</f>
        <v/>
      </c>
      <c r="C99" s="403" t="str">
        <f t="shared" si="161"/>
        <v/>
      </c>
      <c r="D99" s="404" t="str">
        <f t="shared" si="162"/>
        <v/>
      </c>
      <c r="E99" s="109"/>
      <c r="F99" s="117"/>
      <c r="G99" s="122" t="str">
        <f t="shared" si="163"/>
        <v/>
      </c>
      <c r="H99" s="95"/>
      <c r="I99" s="122" t="str">
        <f t="shared" si="164"/>
        <v/>
      </c>
      <c r="J99" s="117"/>
      <c r="K99" s="110"/>
      <c r="L99" s="124" t="str">
        <f t="shared" si="149"/>
        <v/>
      </c>
      <c r="M99" s="124" t="str">
        <f t="shared" si="150"/>
        <v/>
      </c>
      <c r="N99" s="73" t="str">
        <f t="shared" si="165"/>
        <v/>
      </c>
      <c r="O99" s="23"/>
      <c r="P99" s="57"/>
      <c r="Q99" s="280"/>
      <c r="R99" s="74" t="str">
        <f>IF(AND(G99&gt;0,H99&gt;0,I99&gt;0),IF(ISBLANK(Q99),IF(ISBLANK(O99),"",(I99-G99)*VLOOKUP(O99,VLookups!$A$4:$B$13,2,FALSE)),Q99),"")</f>
        <v/>
      </c>
      <c r="S99" s="75" t="str">
        <f t="shared" si="151"/>
        <v/>
      </c>
      <c r="T99" s="95"/>
      <c r="U99" s="270" t="str">
        <f>IF(AND(T99&gt;0,H99&gt;0,NOT(R99="")),ABS(VLOOKUP($T$1,VLookups!$A$43:$B$44,2,FALSE)-_xlfn.NORM.DIST(T99,N99,R99,TRUE)),"")</f>
        <v/>
      </c>
      <c r="V99" s="94" t="str">
        <f>IF(AND($G99&gt;0,$H99&gt;0,$I99&gt;0,NOT(ISBLANK($O99))),_xlfn.NORM.INV(ABS(VLOOKUP($T$1,VLookups!$A$43:$B$44,2,FALSE)-V$3),$N99,$R99),"")</f>
        <v/>
      </c>
      <c r="W99" s="93" t="str">
        <f>IF(AND($G99&gt;0,$H99&gt;0,$I99&gt;0,NOT(ISBLANK($O99))),_xlfn.NORM.INV(ABS(VLOOKUP($T$1,VLookups!$A$43:$B$44,2,FALSE)-W$3),$N99,$R99),"")</f>
        <v/>
      </c>
      <c r="X99" s="94" t="str">
        <f>IF(AND($G99&gt;0,$H99&gt;0,$I99&gt;0,NOT(ISBLANK($O99))),_xlfn.NORM.INV(ABS(VLOOKUP($T$1,VLookups!$A$43:$B$44,2,FALSE)-X$3),$N99,$R99),"")</f>
        <v/>
      </c>
      <c r="Y99" s="93" t="str">
        <f>IF(AND($G99&gt;0,$H99&gt;0,$I99&gt;0,NOT(ISBLANK($O99))),_xlfn.NORM.INV(ABS(VLOOKUP($T$1,VLookups!$A$43:$B$44,2,FALSE)-Y$3),$N99,$R99),"")</f>
        <v/>
      </c>
      <c r="Z99" s="94" t="str">
        <f>IF(AND($G99&gt;0,$H99&gt;0,$I99&gt;0,NOT(ISBLANK($O99))),_xlfn.NORM.INV(ABS(VLOOKUP($T$1,VLookups!$A$43:$B$44,2,FALSE)-Z$3),$N99,$R99),"")</f>
        <v/>
      </c>
      <c r="AA99" s="93" t="str">
        <f>IF(AND($G99&gt;0,$H99&gt;0,$I99&gt;0,NOT(ISBLANK($O99))),_xlfn.NORM.INV(ABS(VLOOKUP($T$1,VLookups!$A$43:$B$44,2,FALSE)-AA$3),$N99,$R99),"")</f>
        <v/>
      </c>
      <c r="AB99" s="5"/>
      <c r="AC99" s="168" t="str">
        <f t="shared" si="166"/>
        <v/>
      </c>
      <c r="AD99" s="49" t="str">
        <f t="shared" si="208"/>
        <v/>
      </c>
      <c r="AE99" s="49" t="str">
        <f t="shared" si="208"/>
        <v/>
      </c>
      <c r="AF99" s="49" t="str">
        <f t="shared" si="208"/>
        <v/>
      </c>
      <c r="AG99" s="49" t="str">
        <f t="shared" si="208"/>
        <v/>
      </c>
      <c r="AH99" s="49" t="str">
        <f t="shared" si="208"/>
        <v/>
      </c>
      <c r="AI99" s="49" t="str">
        <f t="shared" si="208"/>
        <v/>
      </c>
      <c r="AJ99" s="49" t="str">
        <f t="shared" si="208"/>
        <v/>
      </c>
      <c r="AK99" s="49" t="str">
        <f t="shared" si="208"/>
        <v/>
      </c>
      <c r="AL99" s="49" t="str">
        <f t="shared" si="208"/>
        <v/>
      </c>
      <c r="AM99" s="49" t="str">
        <f t="shared" si="208"/>
        <v/>
      </c>
      <c r="AN99" s="49" t="str">
        <f t="shared" si="208"/>
        <v/>
      </c>
      <c r="AO99" s="49" t="str">
        <f t="shared" si="208"/>
        <v/>
      </c>
      <c r="AP99" s="49" t="str">
        <f t="shared" si="208"/>
        <v/>
      </c>
      <c r="AQ99" s="49" t="str">
        <f t="shared" si="208"/>
        <v/>
      </c>
      <c r="AR99" s="49" t="str">
        <f t="shared" si="208"/>
        <v/>
      </c>
      <c r="AS99" s="49" t="str">
        <f t="shared" si="208"/>
        <v/>
      </c>
      <c r="AT99" s="49" t="str">
        <f t="shared" si="203"/>
        <v/>
      </c>
      <c r="AU99" s="49" t="str">
        <f t="shared" si="203"/>
        <v/>
      </c>
      <c r="AV99" s="49" t="str">
        <f t="shared" si="203"/>
        <v/>
      </c>
      <c r="AW99" s="49" t="str">
        <f t="shared" si="203"/>
        <v/>
      </c>
      <c r="AX99" s="49" t="str">
        <f t="shared" si="203"/>
        <v/>
      </c>
      <c r="AY99" s="49" t="str">
        <f t="shared" si="203"/>
        <v/>
      </c>
      <c r="AZ99" s="49" t="str">
        <f t="shared" si="203"/>
        <v/>
      </c>
      <c r="BA99" s="49" t="str">
        <f t="shared" si="203"/>
        <v/>
      </c>
      <c r="BB99" s="49" t="str">
        <f t="shared" si="203"/>
        <v/>
      </c>
      <c r="BC99" s="49" t="str">
        <f t="shared" si="203"/>
        <v/>
      </c>
      <c r="BD99" s="49" t="str">
        <f t="shared" si="203"/>
        <v/>
      </c>
      <c r="BE99" s="49" t="str">
        <f t="shared" si="203"/>
        <v/>
      </c>
      <c r="BF99" s="49" t="str">
        <f t="shared" si="203"/>
        <v/>
      </c>
      <c r="BG99" s="49" t="str">
        <f t="shared" si="203"/>
        <v/>
      </c>
      <c r="BH99" s="49" t="str">
        <f t="shared" si="203"/>
        <v/>
      </c>
      <c r="BI99" s="49" t="str">
        <f t="shared" si="204"/>
        <v/>
      </c>
      <c r="BJ99" s="49" t="str">
        <f t="shared" si="204"/>
        <v/>
      </c>
      <c r="BK99" s="49" t="str">
        <f t="shared" si="204"/>
        <v/>
      </c>
      <c r="BL99" s="49" t="str">
        <f t="shared" si="204"/>
        <v/>
      </c>
      <c r="BM99" s="49" t="str">
        <f t="shared" si="204"/>
        <v/>
      </c>
      <c r="BN99" s="49" t="str">
        <f t="shared" si="204"/>
        <v/>
      </c>
      <c r="BO99" s="49" t="str">
        <f t="shared" si="204"/>
        <v/>
      </c>
      <c r="BP99" s="49" t="str">
        <f t="shared" si="204"/>
        <v/>
      </c>
      <c r="BQ99" s="49" t="str">
        <f t="shared" si="204"/>
        <v/>
      </c>
      <c r="BR99" s="49" t="str">
        <f t="shared" si="204"/>
        <v/>
      </c>
      <c r="BS99" s="49" t="str">
        <f t="shared" si="204"/>
        <v/>
      </c>
      <c r="BT99" s="49" t="str">
        <f t="shared" si="204"/>
        <v/>
      </c>
      <c r="BU99" s="49" t="str">
        <f t="shared" si="204"/>
        <v/>
      </c>
      <c r="BV99" s="49" t="str">
        <f t="shared" si="204"/>
        <v/>
      </c>
      <c r="BW99" s="49" t="str">
        <f t="shared" si="204"/>
        <v/>
      </c>
      <c r="BX99" s="49" t="str">
        <f t="shared" si="204"/>
        <v/>
      </c>
      <c r="BY99" s="49" t="str">
        <f t="shared" si="199"/>
        <v/>
      </c>
      <c r="BZ99" s="49" t="str">
        <f t="shared" si="199"/>
        <v/>
      </c>
      <c r="CA99" s="49" t="str">
        <f t="shared" si="199"/>
        <v/>
      </c>
      <c r="CB99" s="49" t="str">
        <f t="shared" si="199"/>
        <v/>
      </c>
      <c r="CC99" s="49" t="str">
        <f t="shared" si="199"/>
        <v/>
      </c>
      <c r="CD99" s="49" t="str">
        <f t="shared" si="199"/>
        <v/>
      </c>
      <c r="CE99" s="49" t="str">
        <f t="shared" si="199"/>
        <v/>
      </c>
      <c r="CF99" s="49" t="str">
        <f t="shared" si="199"/>
        <v/>
      </c>
      <c r="CG99" s="49" t="str">
        <f t="shared" si="199"/>
        <v/>
      </c>
      <c r="CH99" s="49" t="str">
        <f t="shared" si="199"/>
        <v/>
      </c>
      <c r="CI99" s="49" t="str">
        <f t="shared" si="199"/>
        <v/>
      </c>
      <c r="CJ99" s="49" t="str">
        <f t="shared" si="199"/>
        <v/>
      </c>
      <c r="CK99" s="49" t="str">
        <f t="shared" si="199"/>
        <v/>
      </c>
      <c r="CL99" s="49" t="str">
        <f t="shared" si="199"/>
        <v/>
      </c>
      <c r="CM99" s="49" t="str">
        <f t="shared" si="199"/>
        <v/>
      </c>
      <c r="CN99" s="49" t="str">
        <f t="shared" si="205"/>
        <v/>
      </c>
      <c r="CO99" s="49" t="str">
        <f t="shared" si="205"/>
        <v/>
      </c>
      <c r="CP99" s="49" t="str">
        <f t="shared" si="205"/>
        <v/>
      </c>
      <c r="CQ99" s="49" t="str">
        <f t="shared" si="205"/>
        <v/>
      </c>
      <c r="CR99" s="49" t="str">
        <f t="shared" si="205"/>
        <v/>
      </c>
      <c r="CS99" s="49" t="str">
        <f t="shared" si="205"/>
        <v/>
      </c>
      <c r="CT99" s="49" t="str">
        <f t="shared" si="205"/>
        <v/>
      </c>
      <c r="CU99" s="49" t="str">
        <f t="shared" si="205"/>
        <v/>
      </c>
      <c r="CV99" s="49" t="str">
        <f t="shared" si="205"/>
        <v/>
      </c>
      <c r="CW99" s="49" t="str">
        <f t="shared" si="205"/>
        <v/>
      </c>
      <c r="CX99" s="49" t="str">
        <f t="shared" si="205"/>
        <v/>
      </c>
      <c r="CY99" s="49" t="str">
        <f t="shared" si="205"/>
        <v/>
      </c>
      <c r="CZ99" s="49" t="str">
        <f t="shared" si="205"/>
        <v/>
      </c>
      <c r="DA99" s="49" t="str">
        <f t="shared" si="205"/>
        <v/>
      </c>
      <c r="DB99" s="49" t="str">
        <f t="shared" si="205"/>
        <v/>
      </c>
      <c r="DC99" s="49" t="str">
        <f t="shared" si="205"/>
        <v/>
      </c>
      <c r="DD99" s="49" t="str">
        <f t="shared" si="200"/>
        <v/>
      </c>
      <c r="DE99" s="49" t="str">
        <f t="shared" si="200"/>
        <v/>
      </c>
      <c r="DF99" s="49" t="str">
        <f t="shared" si="200"/>
        <v/>
      </c>
      <c r="DG99" s="49" t="str">
        <f t="shared" si="200"/>
        <v/>
      </c>
      <c r="DH99" s="49" t="str">
        <f t="shared" si="200"/>
        <v/>
      </c>
      <c r="DI99" s="49" t="str">
        <f t="shared" si="200"/>
        <v/>
      </c>
      <c r="DJ99" s="49" t="str">
        <f t="shared" si="200"/>
        <v/>
      </c>
      <c r="DK99" s="49" t="str">
        <f t="shared" si="200"/>
        <v/>
      </c>
      <c r="DL99" s="49" t="str">
        <f t="shared" si="200"/>
        <v/>
      </c>
      <c r="DM99" s="49" t="str">
        <f t="shared" si="200"/>
        <v/>
      </c>
      <c r="DN99" s="49" t="str">
        <f t="shared" si="200"/>
        <v/>
      </c>
      <c r="DO99" s="49" t="str">
        <f t="shared" si="200"/>
        <v/>
      </c>
      <c r="DP99" s="49" t="str">
        <f t="shared" si="200"/>
        <v/>
      </c>
      <c r="DQ99" s="49" t="str">
        <f t="shared" si="200"/>
        <v/>
      </c>
      <c r="DR99" s="49" t="str">
        <f t="shared" si="200"/>
        <v/>
      </c>
      <c r="DS99" s="49" t="str">
        <f t="shared" si="206"/>
        <v/>
      </c>
      <c r="DT99" s="49" t="str">
        <f t="shared" si="206"/>
        <v/>
      </c>
      <c r="DU99" s="49" t="str">
        <f t="shared" si="206"/>
        <v/>
      </c>
      <c r="DV99" s="49" t="str">
        <f t="shared" si="206"/>
        <v/>
      </c>
      <c r="DW99" s="49" t="str">
        <f t="shared" si="206"/>
        <v/>
      </c>
      <c r="DX99" s="49" t="str">
        <f t="shared" si="206"/>
        <v/>
      </c>
      <c r="DY99" s="49" t="str">
        <f t="shared" si="206"/>
        <v/>
      </c>
      <c r="DZ99" s="183" t="str">
        <f t="shared" si="167"/>
        <v/>
      </c>
      <c r="EA99" s="49" t="str">
        <f t="shared" si="201"/>
        <v/>
      </c>
      <c r="EB99" s="49" t="str">
        <f t="shared" si="201"/>
        <v/>
      </c>
      <c r="EC99" s="49" t="str">
        <f t="shared" si="201"/>
        <v/>
      </c>
      <c r="ED99" s="49" t="str">
        <f t="shared" si="201"/>
        <v/>
      </c>
      <c r="EE99" s="49" t="str">
        <f t="shared" si="201"/>
        <v/>
      </c>
      <c r="EF99" s="49" t="str">
        <f t="shared" si="201"/>
        <v/>
      </c>
      <c r="EG99" s="49" t="str">
        <f t="shared" si="201"/>
        <v/>
      </c>
      <c r="EH99" s="49" t="str">
        <f t="shared" si="201"/>
        <v/>
      </c>
      <c r="EI99" s="49" t="str">
        <f t="shared" si="201"/>
        <v/>
      </c>
      <c r="EJ99" s="49" t="str">
        <f t="shared" si="201"/>
        <v/>
      </c>
      <c r="EK99" s="49" t="str">
        <f t="shared" si="201"/>
        <v/>
      </c>
      <c r="EL99" s="49" t="str">
        <f t="shared" si="201"/>
        <v/>
      </c>
      <c r="EM99" s="49" t="str">
        <f t="shared" si="201"/>
        <v/>
      </c>
      <c r="EN99" s="49" t="str">
        <f t="shared" si="201"/>
        <v/>
      </c>
      <c r="EO99" s="49" t="str">
        <f t="shared" si="201"/>
        <v/>
      </c>
      <c r="EP99" s="49" t="str">
        <f t="shared" si="168"/>
        <v/>
      </c>
      <c r="EQ99" s="49" t="str">
        <f t="shared" si="168"/>
        <v/>
      </c>
      <c r="ER99" s="49" t="str">
        <f t="shared" si="168"/>
        <v/>
      </c>
      <c r="ES99" s="49" t="str">
        <f t="shared" si="168"/>
        <v/>
      </c>
      <c r="ET99" s="49" t="str">
        <f t="shared" si="168"/>
        <v/>
      </c>
      <c r="EU99" s="49" t="str">
        <f t="shared" si="168"/>
        <v/>
      </c>
      <c r="EV99" s="49" t="str">
        <f t="shared" si="168"/>
        <v/>
      </c>
      <c r="EW99" s="49" t="str">
        <f t="shared" si="168"/>
        <v/>
      </c>
      <c r="EX99" s="49" t="str">
        <f t="shared" si="168"/>
        <v/>
      </c>
      <c r="EY99" s="49" t="str">
        <f t="shared" si="168"/>
        <v/>
      </c>
      <c r="EZ99" s="49" t="str">
        <f t="shared" si="168"/>
        <v/>
      </c>
      <c r="FA99" s="49" t="str">
        <f t="shared" si="168"/>
        <v/>
      </c>
      <c r="FB99" s="49" t="str">
        <f t="shared" si="168"/>
        <v/>
      </c>
      <c r="FC99" s="49" t="str">
        <f t="shared" si="168"/>
        <v/>
      </c>
      <c r="FD99" s="49" t="str">
        <f t="shared" si="168"/>
        <v/>
      </c>
      <c r="FE99" s="49" t="str">
        <f t="shared" si="168"/>
        <v/>
      </c>
      <c r="FF99" s="49" t="str">
        <f t="shared" si="211"/>
        <v/>
      </c>
      <c r="FG99" s="49" t="str">
        <f t="shared" si="211"/>
        <v/>
      </c>
      <c r="FH99" s="49" t="str">
        <f t="shared" si="211"/>
        <v/>
      </c>
      <c r="FI99" s="49" t="str">
        <f t="shared" si="209"/>
        <v/>
      </c>
      <c r="FJ99" s="49" t="str">
        <f t="shared" si="207"/>
        <v/>
      </c>
      <c r="FK99" s="49" t="str">
        <f t="shared" si="207"/>
        <v/>
      </c>
      <c r="FL99" s="49" t="str">
        <f t="shared" si="207"/>
        <v/>
      </c>
      <c r="FM99" s="49" t="str">
        <f t="shared" si="207"/>
        <v/>
      </c>
      <c r="FN99" s="49" t="str">
        <f t="shared" si="207"/>
        <v/>
      </c>
      <c r="FO99" s="49" t="str">
        <f t="shared" si="207"/>
        <v/>
      </c>
      <c r="FP99" s="49" t="str">
        <f t="shared" si="202"/>
        <v/>
      </c>
      <c r="FQ99" s="49" t="str">
        <f t="shared" si="202"/>
        <v/>
      </c>
      <c r="FR99" s="49" t="str">
        <f t="shared" si="202"/>
        <v/>
      </c>
      <c r="FS99" s="49" t="str">
        <f t="shared" si="202"/>
        <v/>
      </c>
      <c r="FT99" s="49" t="str">
        <f t="shared" si="202"/>
        <v/>
      </c>
      <c r="FU99" s="49" t="str">
        <f t="shared" si="178"/>
        <v/>
      </c>
      <c r="FV99" s="49" t="str">
        <f t="shared" si="178"/>
        <v/>
      </c>
      <c r="FW99" s="49" t="str">
        <f t="shared" si="178"/>
        <v/>
      </c>
      <c r="FX99" s="49" t="str">
        <f t="shared" si="178"/>
        <v/>
      </c>
      <c r="FY99" s="49" t="str">
        <f t="shared" si="178"/>
        <v/>
      </c>
      <c r="FZ99" s="49" t="str">
        <f t="shared" si="178"/>
        <v/>
      </c>
      <c r="GA99" s="49" t="str">
        <f t="shared" si="178"/>
        <v/>
      </c>
      <c r="GB99" s="49" t="str">
        <f t="shared" si="178"/>
        <v/>
      </c>
      <c r="GC99" s="49" t="str">
        <f t="shared" si="178"/>
        <v/>
      </c>
      <c r="GD99" s="49" t="str">
        <f t="shared" si="178"/>
        <v/>
      </c>
      <c r="GE99" s="49" t="str">
        <f t="shared" si="178"/>
        <v/>
      </c>
      <c r="GF99" s="49" t="str">
        <f t="shared" si="178"/>
        <v/>
      </c>
      <c r="GG99" s="49" t="str">
        <f t="shared" si="178"/>
        <v/>
      </c>
      <c r="GH99" s="49" t="str">
        <f t="shared" si="178"/>
        <v/>
      </c>
      <c r="GI99" s="49" t="str">
        <f t="shared" si="178"/>
        <v/>
      </c>
      <c r="GJ99" s="49" t="str">
        <f t="shared" si="178"/>
        <v/>
      </c>
      <c r="GK99" s="49" t="str">
        <f t="shared" si="210"/>
        <v/>
      </c>
      <c r="GL99" s="49" t="str">
        <f t="shared" si="190"/>
        <v/>
      </c>
      <c r="GM99" s="49" t="str">
        <f t="shared" si="190"/>
        <v/>
      </c>
      <c r="GN99" s="49" t="str">
        <f t="shared" si="182"/>
        <v/>
      </c>
      <c r="GO99" s="49" t="str">
        <f t="shared" si="182"/>
        <v/>
      </c>
      <c r="GP99" s="49" t="str">
        <f t="shared" si="182"/>
        <v/>
      </c>
      <c r="GQ99" s="49" t="str">
        <f t="shared" si="182"/>
        <v/>
      </c>
      <c r="GR99" s="49" t="str">
        <f t="shared" si="182"/>
        <v/>
      </c>
      <c r="GS99" s="49" t="str">
        <f t="shared" si="182"/>
        <v/>
      </c>
      <c r="GT99" s="49" t="str">
        <f t="shared" si="182"/>
        <v/>
      </c>
      <c r="GU99" s="49" t="str">
        <f t="shared" si="182"/>
        <v/>
      </c>
      <c r="GV99" s="49" t="str">
        <f t="shared" si="182"/>
        <v/>
      </c>
      <c r="GW99" s="49" t="str">
        <f t="shared" si="182"/>
        <v/>
      </c>
      <c r="GX99" s="49" t="str">
        <f t="shared" ref="GX99:HC103" si="213">IF(ISNONTEXT($AC99),GW99+$AC99,"")</f>
        <v/>
      </c>
      <c r="GY99" s="49" t="str">
        <f t="shared" si="213"/>
        <v/>
      </c>
      <c r="GZ99" s="49" t="str">
        <f t="shared" si="213"/>
        <v/>
      </c>
      <c r="HA99" s="49" t="str">
        <f t="shared" si="213"/>
        <v/>
      </c>
      <c r="HB99" s="49" t="str">
        <f t="shared" si="213"/>
        <v/>
      </c>
      <c r="HC99" s="49" t="str">
        <f t="shared" si="213"/>
        <v/>
      </c>
      <c r="HD99" s="49" t="str">
        <f t="shared" si="183"/>
        <v/>
      </c>
      <c r="HE99" s="49" t="str">
        <f t="shared" si="183"/>
        <v/>
      </c>
      <c r="HF99" s="49" t="str">
        <f t="shared" si="183"/>
        <v/>
      </c>
      <c r="HG99" s="49" t="str">
        <f t="shared" si="183"/>
        <v/>
      </c>
      <c r="HH99" s="49" t="str">
        <f t="shared" si="183"/>
        <v/>
      </c>
      <c r="HI99" s="49" t="str">
        <f t="shared" si="141"/>
        <v/>
      </c>
      <c r="HJ99" s="49" t="str">
        <f t="shared" si="141"/>
        <v/>
      </c>
      <c r="HK99" s="49" t="str">
        <f t="shared" si="141"/>
        <v/>
      </c>
      <c r="HL99" s="49" t="str">
        <f t="shared" si="141"/>
        <v/>
      </c>
      <c r="HM99" s="49" t="str">
        <f t="shared" si="111"/>
        <v/>
      </c>
      <c r="HN99" s="49" t="str">
        <f t="shared" si="111"/>
        <v/>
      </c>
      <c r="HO99" s="49" t="str">
        <f t="shared" si="111"/>
        <v/>
      </c>
      <c r="HP99" s="49" t="str">
        <f t="shared" si="111"/>
        <v/>
      </c>
      <c r="HQ99" s="49" t="str">
        <f t="shared" si="111"/>
        <v/>
      </c>
      <c r="HR99" s="49" t="str">
        <f t="shared" si="111"/>
        <v/>
      </c>
      <c r="HS99" s="49" t="str">
        <f t="shared" si="111"/>
        <v/>
      </c>
      <c r="HT99" s="49" t="str">
        <f t="shared" si="111"/>
        <v/>
      </c>
      <c r="HU99" s="49" t="str">
        <f t="shared" si="111"/>
        <v/>
      </c>
      <c r="HV99" s="49" t="str">
        <f t="shared" si="142"/>
        <v/>
      </c>
      <c r="HW99" s="169" t="e">
        <f t="shared" si="181"/>
        <v>#N/A</v>
      </c>
      <c r="HX99" s="169" t="e">
        <f t="shared" si="181"/>
        <v>#N/A</v>
      </c>
      <c r="HY99" s="169" t="e">
        <f t="shared" si="181"/>
        <v>#N/A</v>
      </c>
      <c r="HZ99" s="169" t="e">
        <f t="shared" si="181"/>
        <v>#N/A</v>
      </c>
      <c r="IA99" s="169" t="e">
        <f t="shared" si="212"/>
        <v>#N/A</v>
      </c>
      <c r="IB99" s="169" t="e">
        <f t="shared" si="212"/>
        <v>#N/A</v>
      </c>
      <c r="IC99" s="169" t="e">
        <f t="shared" si="212"/>
        <v>#N/A</v>
      </c>
      <c r="ID99" s="169" t="e">
        <f t="shared" si="212"/>
        <v>#N/A</v>
      </c>
      <c r="IE99" s="169" t="e">
        <f t="shared" si="212"/>
        <v>#N/A</v>
      </c>
      <c r="IF99" s="169" t="e">
        <f t="shared" si="212"/>
        <v>#N/A</v>
      </c>
      <c r="IG99" s="169" t="e">
        <f t="shared" si="212"/>
        <v>#N/A</v>
      </c>
      <c r="IH99" s="169" t="e">
        <f t="shared" si="212"/>
        <v>#N/A</v>
      </c>
      <c r="II99" s="169" t="e">
        <f t="shared" si="212"/>
        <v>#N/A</v>
      </c>
      <c r="IJ99" s="169" t="e">
        <f t="shared" si="212"/>
        <v>#N/A</v>
      </c>
      <c r="IK99" s="169" t="e">
        <f t="shared" si="212"/>
        <v>#N/A</v>
      </c>
      <c r="IL99" s="169" t="e">
        <f t="shared" si="212"/>
        <v>#N/A</v>
      </c>
      <c r="IM99" s="169" t="e">
        <f t="shared" si="212"/>
        <v>#N/A</v>
      </c>
      <c r="IN99" s="169" t="e">
        <f t="shared" si="212"/>
        <v>#N/A</v>
      </c>
      <c r="IO99" s="169" t="e">
        <f t="shared" si="212"/>
        <v>#N/A</v>
      </c>
      <c r="IP99" s="169" t="e">
        <f t="shared" si="212"/>
        <v>#N/A</v>
      </c>
      <c r="IQ99" s="169" t="e">
        <f t="shared" ref="IP99:JE104" si="214">IF(ISNONTEXT($R99),_xlfn.NORM.DIST(AX99,$N99,$R99,FALSE),NA())</f>
        <v>#N/A</v>
      </c>
      <c r="IR99" s="169" t="e">
        <f t="shared" si="214"/>
        <v>#N/A</v>
      </c>
      <c r="IS99" s="169" t="e">
        <f t="shared" si="214"/>
        <v>#N/A</v>
      </c>
      <c r="IT99" s="169" t="e">
        <f t="shared" si="214"/>
        <v>#N/A</v>
      </c>
      <c r="IU99" s="169" t="e">
        <f t="shared" si="214"/>
        <v>#N/A</v>
      </c>
      <c r="IV99" s="169" t="e">
        <f t="shared" si="214"/>
        <v>#N/A</v>
      </c>
      <c r="IW99" s="169" t="e">
        <f t="shared" si="214"/>
        <v>#N/A</v>
      </c>
      <c r="IX99" s="169" t="e">
        <f t="shared" si="214"/>
        <v>#N/A</v>
      </c>
      <c r="IY99" s="169" t="e">
        <f t="shared" si="214"/>
        <v>#N/A</v>
      </c>
      <c r="IZ99" s="169" t="e">
        <f t="shared" si="214"/>
        <v>#N/A</v>
      </c>
      <c r="JA99" s="169" t="e">
        <f t="shared" si="214"/>
        <v>#N/A</v>
      </c>
      <c r="JB99" s="169" t="e">
        <f t="shared" si="214"/>
        <v>#N/A</v>
      </c>
      <c r="JC99" s="169" t="e">
        <f t="shared" si="214"/>
        <v>#N/A</v>
      </c>
      <c r="JD99" s="169" t="e">
        <f t="shared" si="214"/>
        <v>#N/A</v>
      </c>
      <c r="JE99" s="169" t="e">
        <f t="shared" si="191"/>
        <v>#N/A</v>
      </c>
      <c r="JF99" s="169" t="e">
        <f t="shared" si="191"/>
        <v>#N/A</v>
      </c>
      <c r="JG99" s="169" t="e">
        <f t="shared" si="191"/>
        <v>#N/A</v>
      </c>
      <c r="JH99" s="169" t="e">
        <f t="shared" si="191"/>
        <v>#N/A</v>
      </c>
      <c r="JI99" s="169" t="e">
        <f t="shared" si="191"/>
        <v>#N/A</v>
      </c>
      <c r="JJ99" s="169" t="e">
        <f t="shared" si="191"/>
        <v>#N/A</v>
      </c>
      <c r="JK99" s="169" t="e">
        <f t="shared" si="191"/>
        <v>#N/A</v>
      </c>
      <c r="JL99" s="169" t="e">
        <f t="shared" si="191"/>
        <v>#N/A</v>
      </c>
      <c r="JM99" s="169" t="e">
        <f t="shared" si="191"/>
        <v>#N/A</v>
      </c>
      <c r="JN99" s="169" t="e">
        <f t="shared" si="191"/>
        <v>#N/A</v>
      </c>
      <c r="JO99" s="169" t="e">
        <f t="shared" si="191"/>
        <v>#N/A</v>
      </c>
      <c r="JP99" s="169" t="e">
        <f t="shared" si="191"/>
        <v>#N/A</v>
      </c>
      <c r="JQ99" s="169" t="e">
        <f t="shared" si="191"/>
        <v>#N/A</v>
      </c>
      <c r="JR99" s="169" t="e">
        <f t="shared" si="191"/>
        <v>#N/A</v>
      </c>
      <c r="JS99" s="169" t="e">
        <f t="shared" si="191"/>
        <v>#N/A</v>
      </c>
      <c r="JT99" s="169" t="e">
        <f t="shared" si="191"/>
        <v>#N/A</v>
      </c>
      <c r="JU99" s="169" t="e">
        <f t="shared" ref="JT99:KI104" si="215">IF(ISNONTEXT($R99),_xlfn.NORM.DIST(CB99,$N99,$R99,FALSE),NA())</f>
        <v>#N/A</v>
      </c>
      <c r="JV99" s="169" t="e">
        <f t="shared" si="215"/>
        <v>#N/A</v>
      </c>
      <c r="JW99" s="169" t="e">
        <f t="shared" si="215"/>
        <v>#N/A</v>
      </c>
      <c r="JX99" s="169" t="e">
        <f t="shared" si="215"/>
        <v>#N/A</v>
      </c>
      <c r="JY99" s="169" t="e">
        <f t="shared" si="215"/>
        <v>#N/A</v>
      </c>
      <c r="JZ99" s="169" t="e">
        <f t="shared" si="215"/>
        <v>#N/A</v>
      </c>
      <c r="KA99" s="169" t="e">
        <f t="shared" si="215"/>
        <v>#N/A</v>
      </c>
      <c r="KB99" s="169" t="e">
        <f t="shared" si="215"/>
        <v>#N/A</v>
      </c>
      <c r="KC99" s="169" t="e">
        <f t="shared" si="215"/>
        <v>#N/A</v>
      </c>
      <c r="KD99" s="169" t="e">
        <f t="shared" si="215"/>
        <v>#N/A</v>
      </c>
      <c r="KE99" s="169" t="e">
        <f t="shared" si="215"/>
        <v>#N/A</v>
      </c>
      <c r="KF99" s="169" t="e">
        <f t="shared" si="215"/>
        <v>#N/A</v>
      </c>
      <c r="KG99" s="169" t="e">
        <f t="shared" si="215"/>
        <v>#N/A</v>
      </c>
      <c r="KH99" s="169" t="e">
        <f t="shared" si="215"/>
        <v>#N/A</v>
      </c>
      <c r="KI99" s="169" t="e">
        <f t="shared" si="215"/>
        <v>#N/A</v>
      </c>
      <c r="KJ99" s="169" t="e">
        <f t="shared" si="192"/>
        <v>#N/A</v>
      </c>
      <c r="KK99" s="169" t="e">
        <f t="shared" si="192"/>
        <v>#N/A</v>
      </c>
      <c r="KL99" s="169" t="e">
        <f t="shared" si="192"/>
        <v>#N/A</v>
      </c>
      <c r="KM99" s="169" t="e">
        <f t="shared" si="192"/>
        <v>#N/A</v>
      </c>
      <c r="KN99" s="169" t="e">
        <f t="shared" si="192"/>
        <v>#N/A</v>
      </c>
      <c r="KO99" s="169" t="e">
        <f t="shared" si="192"/>
        <v>#N/A</v>
      </c>
      <c r="KP99" s="169" t="e">
        <f t="shared" si="192"/>
        <v>#N/A</v>
      </c>
      <c r="KQ99" s="169" t="e">
        <f t="shared" si="192"/>
        <v>#N/A</v>
      </c>
      <c r="KR99" s="169" t="e">
        <f t="shared" si="192"/>
        <v>#N/A</v>
      </c>
      <c r="KS99" s="169" t="e">
        <f t="shared" si="192"/>
        <v>#N/A</v>
      </c>
      <c r="KT99" s="169" t="e">
        <f t="shared" si="192"/>
        <v>#N/A</v>
      </c>
      <c r="KU99" s="169" t="e">
        <f t="shared" si="192"/>
        <v>#N/A</v>
      </c>
      <c r="KV99" s="169" t="e">
        <f t="shared" si="192"/>
        <v>#N/A</v>
      </c>
      <c r="KW99" s="169" t="e">
        <f t="shared" si="192"/>
        <v>#N/A</v>
      </c>
      <c r="KX99" s="169" t="e">
        <f t="shared" si="192"/>
        <v>#N/A</v>
      </c>
      <c r="KY99" s="169" t="e">
        <f t="shared" ref="KY99:LN104" si="216">IF(ISNONTEXT($R99),_xlfn.NORM.DIST(DF99,$N99,$R99,FALSE),NA())</f>
        <v>#N/A</v>
      </c>
      <c r="KZ99" s="169" t="e">
        <f t="shared" si="216"/>
        <v>#N/A</v>
      </c>
      <c r="LA99" s="169" t="e">
        <f t="shared" si="216"/>
        <v>#N/A</v>
      </c>
      <c r="LB99" s="169" t="e">
        <f t="shared" si="216"/>
        <v>#N/A</v>
      </c>
      <c r="LC99" s="169" t="e">
        <f t="shared" si="216"/>
        <v>#N/A</v>
      </c>
      <c r="LD99" s="169" t="e">
        <f t="shared" si="216"/>
        <v>#N/A</v>
      </c>
      <c r="LE99" s="169" t="e">
        <f t="shared" si="216"/>
        <v>#N/A</v>
      </c>
      <c r="LF99" s="169" t="e">
        <f t="shared" si="216"/>
        <v>#N/A</v>
      </c>
      <c r="LG99" s="169" t="e">
        <f t="shared" si="216"/>
        <v>#N/A</v>
      </c>
      <c r="LH99" s="169" t="e">
        <f t="shared" si="216"/>
        <v>#N/A</v>
      </c>
      <c r="LI99" s="169" t="e">
        <f t="shared" si="216"/>
        <v>#N/A</v>
      </c>
      <c r="LJ99" s="169" t="e">
        <f t="shared" si="216"/>
        <v>#N/A</v>
      </c>
      <c r="LK99" s="169" t="e">
        <f t="shared" si="216"/>
        <v>#N/A</v>
      </c>
      <c r="LL99" s="169" t="e">
        <f t="shared" si="216"/>
        <v>#N/A</v>
      </c>
      <c r="LM99" s="169" t="e">
        <f t="shared" si="216"/>
        <v>#N/A</v>
      </c>
      <c r="LN99" s="169" t="e">
        <f t="shared" si="216"/>
        <v>#N/A</v>
      </c>
      <c r="LO99" s="169" t="e">
        <f t="shared" si="193"/>
        <v>#N/A</v>
      </c>
      <c r="LP99" s="169" t="e">
        <f t="shared" si="193"/>
        <v>#N/A</v>
      </c>
      <c r="LQ99" s="169" t="e">
        <f t="shared" si="194"/>
        <v>#N/A</v>
      </c>
      <c r="LR99" s="169" t="e">
        <f t="shared" si="194"/>
        <v>#N/A</v>
      </c>
      <c r="LS99" s="169" t="e">
        <f t="shared" si="194"/>
        <v>#N/A</v>
      </c>
      <c r="LT99" s="169" t="e">
        <f t="shared" si="194"/>
        <v>#N/A</v>
      </c>
      <c r="LU99" s="169" t="e">
        <f t="shared" si="194"/>
        <v>#N/A</v>
      </c>
      <c r="LV99" s="169" t="e">
        <f t="shared" si="194"/>
        <v>#N/A</v>
      </c>
      <c r="LW99" s="169" t="e">
        <f t="shared" si="194"/>
        <v>#N/A</v>
      </c>
      <c r="LX99" s="169" t="e">
        <f t="shared" si="194"/>
        <v>#N/A</v>
      </c>
      <c r="LY99" s="169" t="e">
        <f t="shared" si="194"/>
        <v>#N/A</v>
      </c>
      <c r="LZ99" s="169" t="e">
        <f t="shared" si="194"/>
        <v>#N/A</v>
      </c>
      <c r="MA99" s="169" t="e">
        <f t="shared" si="194"/>
        <v>#N/A</v>
      </c>
      <c r="MB99" s="169" t="e">
        <f t="shared" si="194"/>
        <v>#N/A</v>
      </c>
      <c r="MC99" s="169" t="e">
        <f t="shared" si="194"/>
        <v>#N/A</v>
      </c>
      <c r="MD99" s="169" t="e">
        <f t="shared" si="194"/>
        <v>#N/A</v>
      </c>
      <c r="ME99" s="169" t="e">
        <f t="shared" si="194"/>
        <v>#N/A</v>
      </c>
      <c r="MF99" s="169" t="e">
        <f t="shared" si="194"/>
        <v>#N/A</v>
      </c>
      <c r="MG99" s="169" t="e">
        <f t="shared" ref="MF99:MU104" si="217">IF(ISNONTEXT($R99),_xlfn.NORM.DIST(EN99,$N99,$R99,FALSE),NA())</f>
        <v>#N/A</v>
      </c>
      <c r="MH99" s="169" t="e">
        <f t="shared" si="217"/>
        <v>#N/A</v>
      </c>
      <c r="MI99" s="169" t="e">
        <f t="shared" si="217"/>
        <v>#N/A</v>
      </c>
      <c r="MJ99" s="169" t="e">
        <f t="shared" si="217"/>
        <v>#N/A</v>
      </c>
      <c r="MK99" s="169" t="e">
        <f t="shared" si="217"/>
        <v>#N/A</v>
      </c>
      <c r="ML99" s="169" t="e">
        <f t="shared" si="217"/>
        <v>#N/A</v>
      </c>
      <c r="MM99" s="169" t="e">
        <f t="shared" si="217"/>
        <v>#N/A</v>
      </c>
      <c r="MN99" s="169" t="e">
        <f t="shared" si="217"/>
        <v>#N/A</v>
      </c>
      <c r="MO99" s="169" t="e">
        <f t="shared" si="217"/>
        <v>#N/A</v>
      </c>
      <c r="MP99" s="169" t="e">
        <f t="shared" si="217"/>
        <v>#N/A</v>
      </c>
      <c r="MQ99" s="169" t="e">
        <f t="shared" si="217"/>
        <v>#N/A</v>
      </c>
      <c r="MR99" s="169" t="e">
        <f t="shared" si="217"/>
        <v>#N/A</v>
      </c>
      <c r="MS99" s="169" t="e">
        <f t="shared" si="217"/>
        <v>#N/A</v>
      </c>
      <c r="MT99" s="169" t="e">
        <f t="shared" si="217"/>
        <v>#N/A</v>
      </c>
      <c r="MU99" s="169" t="e">
        <f t="shared" si="217"/>
        <v>#N/A</v>
      </c>
      <c r="MV99" s="169" t="e">
        <f t="shared" si="195"/>
        <v>#N/A</v>
      </c>
      <c r="MW99" s="169" t="e">
        <f t="shared" si="195"/>
        <v>#N/A</v>
      </c>
      <c r="MX99" s="169" t="e">
        <f t="shared" si="195"/>
        <v>#N/A</v>
      </c>
      <c r="MY99" s="169" t="e">
        <f t="shared" si="195"/>
        <v>#N/A</v>
      </c>
      <c r="MZ99" s="169" t="e">
        <f t="shared" si="195"/>
        <v>#N/A</v>
      </c>
      <c r="NA99" s="169" t="e">
        <f t="shared" si="195"/>
        <v>#N/A</v>
      </c>
      <c r="NB99" s="169" t="e">
        <f t="shared" si="195"/>
        <v>#N/A</v>
      </c>
      <c r="NC99" s="169" t="e">
        <f t="shared" si="195"/>
        <v>#N/A</v>
      </c>
      <c r="ND99" s="169" t="e">
        <f t="shared" si="195"/>
        <v>#N/A</v>
      </c>
      <c r="NE99" s="169" t="e">
        <f t="shared" si="195"/>
        <v>#N/A</v>
      </c>
      <c r="NF99" s="169" t="e">
        <f t="shared" si="195"/>
        <v>#N/A</v>
      </c>
      <c r="NG99" s="169" t="e">
        <f t="shared" si="195"/>
        <v>#N/A</v>
      </c>
      <c r="NH99" s="169" t="e">
        <f t="shared" si="195"/>
        <v>#N/A</v>
      </c>
      <c r="NI99" s="169" t="e">
        <f t="shared" si="195"/>
        <v>#N/A</v>
      </c>
      <c r="NJ99" s="169" t="e">
        <f t="shared" si="195"/>
        <v>#N/A</v>
      </c>
      <c r="NK99" s="169" t="e">
        <f t="shared" ref="NK99:NZ104" si="218">IF(ISNONTEXT($R99),_xlfn.NORM.DIST(FR99,$N99,$R99,FALSE),NA())</f>
        <v>#N/A</v>
      </c>
      <c r="NL99" s="169" t="e">
        <f t="shared" si="218"/>
        <v>#N/A</v>
      </c>
      <c r="NM99" s="169" t="e">
        <f t="shared" si="218"/>
        <v>#N/A</v>
      </c>
      <c r="NN99" s="169" t="e">
        <f t="shared" si="218"/>
        <v>#N/A</v>
      </c>
      <c r="NO99" s="169" t="e">
        <f t="shared" si="218"/>
        <v>#N/A</v>
      </c>
      <c r="NP99" s="169" t="e">
        <f t="shared" si="218"/>
        <v>#N/A</v>
      </c>
      <c r="NQ99" s="169" t="e">
        <f t="shared" si="218"/>
        <v>#N/A</v>
      </c>
      <c r="NR99" s="169" t="e">
        <f t="shared" si="218"/>
        <v>#N/A</v>
      </c>
      <c r="NS99" s="169" t="e">
        <f t="shared" si="218"/>
        <v>#N/A</v>
      </c>
      <c r="NT99" s="169" t="e">
        <f t="shared" si="218"/>
        <v>#N/A</v>
      </c>
      <c r="NU99" s="169" t="e">
        <f t="shared" si="218"/>
        <v>#N/A</v>
      </c>
      <c r="NV99" s="169" t="e">
        <f t="shared" si="218"/>
        <v>#N/A</v>
      </c>
      <c r="NW99" s="169" t="e">
        <f t="shared" si="218"/>
        <v>#N/A</v>
      </c>
      <c r="NX99" s="169" t="e">
        <f t="shared" si="218"/>
        <v>#N/A</v>
      </c>
      <c r="NY99" s="169" t="e">
        <f t="shared" si="218"/>
        <v>#N/A</v>
      </c>
      <c r="NZ99" s="169" t="e">
        <f t="shared" si="218"/>
        <v>#N/A</v>
      </c>
      <c r="OA99" s="169" t="e">
        <f t="shared" si="196"/>
        <v>#N/A</v>
      </c>
      <c r="OB99" s="169" t="e">
        <f t="shared" si="196"/>
        <v>#N/A</v>
      </c>
      <c r="OC99" s="169" t="e">
        <f t="shared" si="197"/>
        <v>#N/A</v>
      </c>
      <c r="OD99" s="169" t="e">
        <f t="shared" si="197"/>
        <v>#N/A</v>
      </c>
      <c r="OE99" s="169" t="e">
        <f t="shared" si="197"/>
        <v>#N/A</v>
      </c>
      <c r="OF99" s="169" t="e">
        <f t="shared" si="197"/>
        <v>#N/A</v>
      </c>
      <c r="OG99" s="169" t="e">
        <f t="shared" si="197"/>
        <v>#N/A</v>
      </c>
      <c r="OH99" s="169" t="e">
        <f t="shared" si="197"/>
        <v>#N/A</v>
      </c>
      <c r="OI99" s="169" t="e">
        <f t="shared" si="197"/>
        <v>#N/A</v>
      </c>
      <c r="OJ99" s="169" t="e">
        <f t="shared" si="197"/>
        <v>#N/A</v>
      </c>
      <c r="OK99" s="169" t="e">
        <f t="shared" si="197"/>
        <v>#N/A</v>
      </c>
      <c r="OL99" s="169" t="e">
        <f t="shared" si="197"/>
        <v>#N/A</v>
      </c>
      <c r="OM99" s="169" t="e">
        <f t="shared" si="197"/>
        <v>#N/A</v>
      </c>
      <c r="ON99" s="169" t="e">
        <f t="shared" si="197"/>
        <v>#N/A</v>
      </c>
      <c r="OO99" s="169" t="e">
        <f t="shared" si="197"/>
        <v>#N/A</v>
      </c>
      <c r="OP99" s="169" t="e">
        <f t="shared" si="197"/>
        <v>#N/A</v>
      </c>
      <c r="OQ99" s="169" t="e">
        <f t="shared" si="197"/>
        <v>#N/A</v>
      </c>
      <c r="OR99" s="169" t="e">
        <f t="shared" si="197"/>
        <v>#N/A</v>
      </c>
      <c r="OS99" s="169" t="e">
        <f t="shared" ref="OR99:PG104" si="219">IF(ISNONTEXT($R99),_xlfn.NORM.DIST(GZ99,$N99,$R99,FALSE),NA())</f>
        <v>#N/A</v>
      </c>
      <c r="OT99" s="169" t="e">
        <f t="shared" si="219"/>
        <v>#N/A</v>
      </c>
      <c r="OU99" s="169" t="e">
        <f t="shared" si="219"/>
        <v>#N/A</v>
      </c>
      <c r="OV99" s="169" t="e">
        <f t="shared" si="219"/>
        <v>#N/A</v>
      </c>
      <c r="OW99" s="169" t="e">
        <f t="shared" si="219"/>
        <v>#N/A</v>
      </c>
      <c r="OX99" s="169" t="e">
        <f t="shared" si="219"/>
        <v>#N/A</v>
      </c>
      <c r="OY99" s="169" t="e">
        <f t="shared" si="219"/>
        <v>#N/A</v>
      </c>
      <c r="OZ99" s="169" t="e">
        <f t="shared" si="219"/>
        <v>#N/A</v>
      </c>
      <c r="PA99" s="169" t="e">
        <f t="shared" si="219"/>
        <v>#N/A</v>
      </c>
      <c r="PB99" s="169" t="e">
        <f t="shared" si="219"/>
        <v>#N/A</v>
      </c>
      <c r="PC99" s="169" t="e">
        <f t="shared" si="219"/>
        <v>#N/A</v>
      </c>
      <c r="PD99" s="169" t="e">
        <f t="shared" si="219"/>
        <v>#N/A</v>
      </c>
      <c r="PE99" s="169" t="e">
        <f t="shared" si="219"/>
        <v>#N/A</v>
      </c>
      <c r="PF99" s="169" t="e">
        <f t="shared" si="219"/>
        <v>#N/A</v>
      </c>
      <c r="PG99" s="169" t="e">
        <f t="shared" si="219"/>
        <v>#N/A</v>
      </c>
      <c r="PH99" s="169" t="e">
        <f t="shared" si="198"/>
        <v>#N/A</v>
      </c>
      <c r="PI99" s="169" t="e">
        <f t="shared" si="198"/>
        <v>#N/A</v>
      </c>
      <c r="PJ99" s="169" t="e">
        <f t="shared" si="198"/>
        <v>#N/A</v>
      </c>
      <c r="PK99" s="169" t="e">
        <f t="shared" si="198"/>
        <v>#N/A</v>
      </c>
      <c r="PL99" s="169" t="e">
        <f t="shared" si="198"/>
        <v>#N/A</v>
      </c>
      <c r="PM99" s="169" t="e">
        <f t="shared" si="198"/>
        <v>#N/A</v>
      </c>
      <c r="PN99" s="169" t="e">
        <f t="shared" si="198"/>
        <v>#N/A</v>
      </c>
      <c r="PO99" s="169" t="e">
        <f t="shared" si="198"/>
        <v>#N/A</v>
      </c>
    </row>
    <row r="100" spans="1:431" hidden="1" x14ac:dyDescent="0.75">
      <c r="A100" s="390"/>
      <c r="B100" s="396" t="str">
        <f>IF($R100="","",ROUND(_xlfn.NORM.INV(ABS(VLOOKUP($T$1,VLookups!$A$43:$B$44,2,FALSE)-B$2),$N100,$R100),0))</f>
        <v/>
      </c>
      <c r="C100" s="403" t="str">
        <f t="shared" si="161"/>
        <v/>
      </c>
      <c r="D100" s="404" t="str">
        <f t="shared" si="162"/>
        <v/>
      </c>
      <c r="E100" s="109"/>
      <c r="F100" s="117"/>
      <c r="G100" s="122" t="str">
        <f t="shared" si="163"/>
        <v/>
      </c>
      <c r="H100" s="95"/>
      <c r="I100" s="122" t="str">
        <f t="shared" si="164"/>
        <v/>
      </c>
      <c r="J100" s="117"/>
      <c r="K100" s="110"/>
      <c r="L100" s="124" t="str">
        <f t="shared" si="149"/>
        <v/>
      </c>
      <c r="M100" s="124" t="str">
        <f t="shared" si="150"/>
        <v/>
      </c>
      <c r="N100" s="73" t="str">
        <f t="shared" si="165"/>
        <v/>
      </c>
      <c r="O100" s="23"/>
      <c r="P100" s="57"/>
      <c r="Q100" s="280"/>
      <c r="R100" s="74" t="str">
        <f>IF(AND(G100&gt;0,H100&gt;0,I100&gt;0),IF(ISBLANK(Q100),IF(ISBLANK(O100),"",(I100-G100)*VLOOKUP(O100,VLookups!$A$4:$B$13,2,FALSE)),Q100),"")</f>
        <v/>
      </c>
      <c r="S100" s="75" t="str">
        <f t="shared" si="151"/>
        <v/>
      </c>
      <c r="T100" s="95"/>
      <c r="U100" s="270" t="str">
        <f>IF(AND(T100&gt;0,H100&gt;0,NOT(R100="")),ABS(VLOOKUP($T$1,VLookups!$A$43:$B$44,2,FALSE)-_xlfn.NORM.DIST(T100,N100,R100,TRUE)),"")</f>
        <v/>
      </c>
      <c r="V100" s="94" t="str">
        <f>IF(AND($G100&gt;0,$H100&gt;0,$I100&gt;0,NOT(ISBLANK($O100))),_xlfn.NORM.INV(ABS(VLOOKUP($T$1,VLookups!$A$43:$B$44,2,FALSE)-V$3),$N100,$R100),"")</f>
        <v/>
      </c>
      <c r="W100" s="93" t="str">
        <f>IF(AND($G100&gt;0,$H100&gt;0,$I100&gt;0,NOT(ISBLANK($O100))),_xlfn.NORM.INV(ABS(VLOOKUP($T$1,VLookups!$A$43:$B$44,2,FALSE)-W$3),$N100,$R100),"")</f>
        <v/>
      </c>
      <c r="X100" s="94" t="str">
        <f>IF(AND($G100&gt;0,$H100&gt;0,$I100&gt;0,NOT(ISBLANK($O100))),_xlfn.NORM.INV(ABS(VLOOKUP($T$1,VLookups!$A$43:$B$44,2,FALSE)-X$3),$N100,$R100),"")</f>
        <v/>
      </c>
      <c r="Y100" s="93" t="str">
        <f>IF(AND($G100&gt;0,$H100&gt;0,$I100&gt;0,NOT(ISBLANK($O100))),_xlfn.NORM.INV(ABS(VLOOKUP($T$1,VLookups!$A$43:$B$44,2,FALSE)-Y$3),$N100,$R100),"")</f>
        <v/>
      </c>
      <c r="Z100" s="94" t="str">
        <f>IF(AND($G100&gt;0,$H100&gt;0,$I100&gt;0,NOT(ISBLANK($O100))),_xlfn.NORM.INV(ABS(VLOOKUP($T$1,VLookups!$A$43:$B$44,2,FALSE)-Z$3),$N100,$R100),"")</f>
        <v/>
      </c>
      <c r="AA100" s="93" t="str">
        <f>IF(AND($G100&gt;0,$H100&gt;0,$I100&gt;0,NOT(ISBLANK($O100))),_xlfn.NORM.INV(ABS(VLOOKUP($T$1,VLookups!$A$43:$B$44,2,FALSE)-AA$3),$N100,$R100),"")</f>
        <v/>
      </c>
      <c r="AB100" s="5"/>
      <c r="AC100" s="168" t="str">
        <f t="shared" si="166"/>
        <v/>
      </c>
      <c r="AD100" s="49" t="str">
        <f t="shared" si="208"/>
        <v/>
      </c>
      <c r="AE100" s="49" t="str">
        <f t="shared" si="208"/>
        <v/>
      </c>
      <c r="AF100" s="49" t="str">
        <f t="shared" si="208"/>
        <v/>
      </c>
      <c r="AG100" s="49" t="str">
        <f t="shared" si="208"/>
        <v/>
      </c>
      <c r="AH100" s="49" t="str">
        <f t="shared" si="208"/>
        <v/>
      </c>
      <c r="AI100" s="49" t="str">
        <f t="shared" si="208"/>
        <v/>
      </c>
      <c r="AJ100" s="49" t="str">
        <f t="shared" si="208"/>
        <v/>
      </c>
      <c r="AK100" s="49" t="str">
        <f t="shared" si="208"/>
        <v/>
      </c>
      <c r="AL100" s="49" t="str">
        <f t="shared" si="208"/>
        <v/>
      </c>
      <c r="AM100" s="49" t="str">
        <f t="shared" si="208"/>
        <v/>
      </c>
      <c r="AN100" s="49" t="str">
        <f t="shared" si="208"/>
        <v/>
      </c>
      <c r="AO100" s="49" t="str">
        <f t="shared" si="208"/>
        <v/>
      </c>
      <c r="AP100" s="49" t="str">
        <f t="shared" si="208"/>
        <v/>
      </c>
      <c r="AQ100" s="49" t="str">
        <f t="shared" si="208"/>
        <v/>
      </c>
      <c r="AR100" s="49" t="str">
        <f t="shared" si="208"/>
        <v/>
      </c>
      <c r="AS100" s="49" t="str">
        <f t="shared" si="208"/>
        <v/>
      </c>
      <c r="AT100" s="49" t="str">
        <f t="shared" si="203"/>
        <v/>
      </c>
      <c r="AU100" s="49" t="str">
        <f t="shared" si="203"/>
        <v/>
      </c>
      <c r="AV100" s="49" t="str">
        <f t="shared" si="203"/>
        <v/>
      </c>
      <c r="AW100" s="49" t="str">
        <f t="shared" si="203"/>
        <v/>
      </c>
      <c r="AX100" s="49" t="str">
        <f t="shared" si="203"/>
        <v/>
      </c>
      <c r="AY100" s="49" t="str">
        <f t="shared" si="203"/>
        <v/>
      </c>
      <c r="AZ100" s="49" t="str">
        <f t="shared" si="203"/>
        <v/>
      </c>
      <c r="BA100" s="49" t="str">
        <f t="shared" si="203"/>
        <v/>
      </c>
      <c r="BB100" s="49" t="str">
        <f t="shared" si="203"/>
        <v/>
      </c>
      <c r="BC100" s="49" t="str">
        <f t="shared" si="203"/>
        <v/>
      </c>
      <c r="BD100" s="49" t="str">
        <f t="shared" si="203"/>
        <v/>
      </c>
      <c r="BE100" s="49" t="str">
        <f t="shared" si="203"/>
        <v/>
      </c>
      <c r="BF100" s="49" t="str">
        <f t="shared" si="203"/>
        <v/>
      </c>
      <c r="BG100" s="49" t="str">
        <f t="shared" si="203"/>
        <v/>
      </c>
      <c r="BH100" s="49" t="str">
        <f t="shared" si="203"/>
        <v/>
      </c>
      <c r="BI100" s="49" t="str">
        <f t="shared" si="204"/>
        <v/>
      </c>
      <c r="BJ100" s="49" t="str">
        <f t="shared" si="204"/>
        <v/>
      </c>
      <c r="BK100" s="49" t="str">
        <f t="shared" si="204"/>
        <v/>
      </c>
      <c r="BL100" s="49" t="str">
        <f t="shared" si="204"/>
        <v/>
      </c>
      <c r="BM100" s="49" t="str">
        <f t="shared" si="204"/>
        <v/>
      </c>
      <c r="BN100" s="49" t="str">
        <f t="shared" si="204"/>
        <v/>
      </c>
      <c r="BO100" s="49" t="str">
        <f t="shared" si="204"/>
        <v/>
      </c>
      <c r="BP100" s="49" t="str">
        <f t="shared" si="204"/>
        <v/>
      </c>
      <c r="BQ100" s="49" t="str">
        <f t="shared" si="204"/>
        <v/>
      </c>
      <c r="BR100" s="49" t="str">
        <f t="shared" si="204"/>
        <v/>
      </c>
      <c r="BS100" s="49" t="str">
        <f t="shared" si="204"/>
        <v/>
      </c>
      <c r="BT100" s="49" t="str">
        <f t="shared" si="204"/>
        <v/>
      </c>
      <c r="BU100" s="49" t="str">
        <f t="shared" si="204"/>
        <v/>
      </c>
      <c r="BV100" s="49" t="str">
        <f t="shared" si="204"/>
        <v/>
      </c>
      <c r="BW100" s="49" t="str">
        <f t="shared" si="204"/>
        <v/>
      </c>
      <c r="BX100" s="49" t="str">
        <f t="shared" si="204"/>
        <v/>
      </c>
      <c r="BY100" s="49" t="str">
        <f t="shared" si="199"/>
        <v/>
      </c>
      <c r="BZ100" s="49" t="str">
        <f t="shared" si="199"/>
        <v/>
      </c>
      <c r="CA100" s="49" t="str">
        <f t="shared" si="199"/>
        <v/>
      </c>
      <c r="CB100" s="49" t="str">
        <f t="shared" si="199"/>
        <v/>
      </c>
      <c r="CC100" s="49" t="str">
        <f t="shared" si="199"/>
        <v/>
      </c>
      <c r="CD100" s="49" t="str">
        <f t="shared" si="199"/>
        <v/>
      </c>
      <c r="CE100" s="49" t="str">
        <f t="shared" si="199"/>
        <v/>
      </c>
      <c r="CF100" s="49" t="str">
        <f t="shared" si="199"/>
        <v/>
      </c>
      <c r="CG100" s="49" t="str">
        <f t="shared" si="199"/>
        <v/>
      </c>
      <c r="CH100" s="49" t="str">
        <f t="shared" si="199"/>
        <v/>
      </c>
      <c r="CI100" s="49" t="str">
        <f t="shared" si="199"/>
        <v/>
      </c>
      <c r="CJ100" s="49" t="str">
        <f t="shared" si="199"/>
        <v/>
      </c>
      <c r="CK100" s="49" t="str">
        <f t="shared" si="199"/>
        <v/>
      </c>
      <c r="CL100" s="49" t="str">
        <f t="shared" si="199"/>
        <v/>
      </c>
      <c r="CM100" s="49" t="str">
        <f t="shared" si="199"/>
        <v/>
      </c>
      <c r="CN100" s="49" t="str">
        <f t="shared" si="205"/>
        <v/>
      </c>
      <c r="CO100" s="49" t="str">
        <f t="shared" si="205"/>
        <v/>
      </c>
      <c r="CP100" s="49" t="str">
        <f t="shared" si="205"/>
        <v/>
      </c>
      <c r="CQ100" s="49" t="str">
        <f t="shared" si="205"/>
        <v/>
      </c>
      <c r="CR100" s="49" t="str">
        <f t="shared" si="205"/>
        <v/>
      </c>
      <c r="CS100" s="49" t="str">
        <f t="shared" si="205"/>
        <v/>
      </c>
      <c r="CT100" s="49" t="str">
        <f t="shared" si="205"/>
        <v/>
      </c>
      <c r="CU100" s="49" t="str">
        <f t="shared" si="205"/>
        <v/>
      </c>
      <c r="CV100" s="49" t="str">
        <f t="shared" si="205"/>
        <v/>
      </c>
      <c r="CW100" s="49" t="str">
        <f t="shared" si="205"/>
        <v/>
      </c>
      <c r="CX100" s="49" t="str">
        <f t="shared" si="205"/>
        <v/>
      </c>
      <c r="CY100" s="49" t="str">
        <f t="shared" si="205"/>
        <v/>
      </c>
      <c r="CZ100" s="49" t="str">
        <f t="shared" si="205"/>
        <v/>
      </c>
      <c r="DA100" s="49" t="str">
        <f t="shared" si="205"/>
        <v/>
      </c>
      <c r="DB100" s="49" t="str">
        <f t="shared" si="205"/>
        <v/>
      </c>
      <c r="DC100" s="49" t="str">
        <f t="shared" si="205"/>
        <v/>
      </c>
      <c r="DD100" s="49" t="str">
        <f t="shared" si="200"/>
        <v/>
      </c>
      <c r="DE100" s="49" t="str">
        <f t="shared" si="200"/>
        <v/>
      </c>
      <c r="DF100" s="49" t="str">
        <f t="shared" si="200"/>
        <v/>
      </c>
      <c r="DG100" s="49" t="str">
        <f t="shared" si="200"/>
        <v/>
      </c>
      <c r="DH100" s="49" t="str">
        <f t="shared" si="200"/>
        <v/>
      </c>
      <c r="DI100" s="49" t="str">
        <f t="shared" si="200"/>
        <v/>
      </c>
      <c r="DJ100" s="49" t="str">
        <f t="shared" si="200"/>
        <v/>
      </c>
      <c r="DK100" s="49" t="str">
        <f t="shared" si="200"/>
        <v/>
      </c>
      <c r="DL100" s="49" t="str">
        <f t="shared" si="200"/>
        <v/>
      </c>
      <c r="DM100" s="49" t="str">
        <f t="shared" si="200"/>
        <v/>
      </c>
      <c r="DN100" s="49" t="str">
        <f t="shared" si="200"/>
        <v/>
      </c>
      <c r="DO100" s="49" t="str">
        <f t="shared" si="200"/>
        <v/>
      </c>
      <c r="DP100" s="49" t="str">
        <f t="shared" si="200"/>
        <v/>
      </c>
      <c r="DQ100" s="49" t="str">
        <f t="shared" si="200"/>
        <v/>
      </c>
      <c r="DR100" s="49" t="str">
        <f t="shared" si="200"/>
        <v/>
      </c>
      <c r="DS100" s="49" t="str">
        <f t="shared" si="206"/>
        <v/>
      </c>
      <c r="DT100" s="49" t="str">
        <f t="shared" si="206"/>
        <v/>
      </c>
      <c r="DU100" s="49" t="str">
        <f t="shared" si="206"/>
        <v/>
      </c>
      <c r="DV100" s="49" t="str">
        <f t="shared" si="206"/>
        <v/>
      </c>
      <c r="DW100" s="49" t="str">
        <f t="shared" si="206"/>
        <v/>
      </c>
      <c r="DX100" s="49" t="str">
        <f t="shared" si="206"/>
        <v/>
      </c>
      <c r="DY100" s="49" t="str">
        <f t="shared" si="206"/>
        <v/>
      </c>
      <c r="DZ100" s="183" t="str">
        <f t="shared" si="167"/>
        <v/>
      </c>
      <c r="EA100" s="49" t="str">
        <f t="shared" si="201"/>
        <v/>
      </c>
      <c r="EB100" s="49" t="str">
        <f t="shared" si="201"/>
        <v/>
      </c>
      <c r="EC100" s="49" t="str">
        <f t="shared" si="201"/>
        <v/>
      </c>
      <c r="ED100" s="49" t="str">
        <f t="shared" si="201"/>
        <v/>
      </c>
      <c r="EE100" s="49" t="str">
        <f t="shared" si="201"/>
        <v/>
      </c>
      <c r="EF100" s="49" t="str">
        <f t="shared" si="201"/>
        <v/>
      </c>
      <c r="EG100" s="49" t="str">
        <f t="shared" si="201"/>
        <v/>
      </c>
      <c r="EH100" s="49" t="str">
        <f t="shared" si="201"/>
        <v/>
      </c>
      <c r="EI100" s="49" t="str">
        <f t="shared" si="201"/>
        <v/>
      </c>
      <c r="EJ100" s="49" t="str">
        <f t="shared" si="201"/>
        <v/>
      </c>
      <c r="EK100" s="49" t="str">
        <f t="shared" si="201"/>
        <v/>
      </c>
      <c r="EL100" s="49" t="str">
        <f t="shared" si="201"/>
        <v/>
      </c>
      <c r="EM100" s="49" t="str">
        <f t="shared" si="201"/>
        <v/>
      </c>
      <c r="EN100" s="49" t="str">
        <f t="shared" si="201"/>
        <v/>
      </c>
      <c r="EO100" s="49" t="str">
        <f t="shared" si="201"/>
        <v/>
      </c>
      <c r="EP100" s="49" t="str">
        <f t="shared" si="168"/>
        <v/>
      </c>
      <c r="EQ100" s="49" t="str">
        <f t="shared" si="168"/>
        <v/>
      </c>
      <c r="ER100" s="49" t="str">
        <f t="shared" si="168"/>
        <v/>
      </c>
      <c r="ES100" s="49" t="str">
        <f t="shared" si="168"/>
        <v/>
      </c>
      <c r="ET100" s="49" t="str">
        <f t="shared" si="168"/>
        <v/>
      </c>
      <c r="EU100" s="49" t="str">
        <f t="shared" si="168"/>
        <v/>
      </c>
      <c r="EV100" s="49" t="str">
        <f t="shared" si="168"/>
        <v/>
      </c>
      <c r="EW100" s="49" t="str">
        <f t="shared" si="168"/>
        <v/>
      </c>
      <c r="EX100" s="49" t="str">
        <f t="shared" si="168"/>
        <v/>
      </c>
      <c r="EY100" s="49" t="str">
        <f t="shared" si="168"/>
        <v/>
      </c>
      <c r="EZ100" s="49" t="str">
        <f t="shared" si="168"/>
        <v/>
      </c>
      <c r="FA100" s="49" t="str">
        <f t="shared" si="168"/>
        <v/>
      </c>
      <c r="FB100" s="49" t="str">
        <f t="shared" si="168"/>
        <v/>
      </c>
      <c r="FC100" s="49" t="str">
        <f t="shared" si="168"/>
        <v/>
      </c>
      <c r="FD100" s="49" t="str">
        <f t="shared" si="168"/>
        <v/>
      </c>
      <c r="FE100" s="49" t="str">
        <f t="shared" si="168"/>
        <v/>
      </c>
      <c r="FF100" s="49" t="str">
        <f t="shared" si="211"/>
        <v/>
      </c>
      <c r="FG100" s="49" t="str">
        <f t="shared" si="211"/>
        <v/>
      </c>
      <c r="FH100" s="49" t="str">
        <f t="shared" si="211"/>
        <v/>
      </c>
      <c r="FI100" s="49" t="str">
        <f t="shared" si="209"/>
        <v/>
      </c>
      <c r="FJ100" s="49" t="str">
        <f t="shared" si="207"/>
        <v/>
      </c>
      <c r="FK100" s="49" t="str">
        <f t="shared" si="207"/>
        <v/>
      </c>
      <c r="FL100" s="49" t="str">
        <f t="shared" si="207"/>
        <v/>
      </c>
      <c r="FM100" s="49" t="str">
        <f t="shared" si="207"/>
        <v/>
      </c>
      <c r="FN100" s="49" t="str">
        <f t="shared" si="207"/>
        <v/>
      </c>
      <c r="FO100" s="49" t="str">
        <f t="shared" si="207"/>
        <v/>
      </c>
      <c r="FP100" s="49" t="str">
        <f t="shared" si="202"/>
        <v/>
      </c>
      <c r="FQ100" s="49" t="str">
        <f t="shared" si="202"/>
        <v/>
      </c>
      <c r="FR100" s="49" t="str">
        <f t="shared" si="202"/>
        <v/>
      </c>
      <c r="FS100" s="49" t="str">
        <f t="shared" si="202"/>
        <v/>
      </c>
      <c r="FT100" s="49" t="str">
        <f t="shared" si="202"/>
        <v/>
      </c>
      <c r="FU100" s="49" t="str">
        <f t="shared" si="178"/>
        <v/>
      </c>
      <c r="FV100" s="49" t="str">
        <f t="shared" si="178"/>
        <v/>
      </c>
      <c r="FW100" s="49" t="str">
        <f t="shared" si="178"/>
        <v/>
      </c>
      <c r="FX100" s="49" t="str">
        <f t="shared" si="178"/>
        <v/>
      </c>
      <c r="FY100" s="49" t="str">
        <f t="shared" si="178"/>
        <v/>
      </c>
      <c r="FZ100" s="49" t="str">
        <f t="shared" si="178"/>
        <v/>
      </c>
      <c r="GA100" s="49" t="str">
        <f t="shared" si="178"/>
        <v/>
      </c>
      <c r="GB100" s="49" t="str">
        <f t="shared" si="178"/>
        <v/>
      </c>
      <c r="GC100" s="49" t="str">
        <f t="shared" si="178"/>
        <v/>
      </c>
      <c r="GD100" s="49" t="str">
        <f t="shared" si="178"/>
        <v/>
      </c>
      <c r="GE100" s="49" t="str">
        <f t="shared" si="178"/>
        <v/>
      </c>
      <c r="GF100" s="49" t="str">
        <f t="shared" si="178"/>
        <v/>
      </c>
      <c r="GG100" s="49" t="str">
        <f t="shared" si="178"/>
        <v/>
      </c>
      <c r="GH100" s="49" t="str">
        <f t="shared" si="178"/>
        <v/>
      </c>
      <c r="GI100" s="49" t="str">
        <f t="shared" si="178"/>
        <v/>
      </c>
      <c r="GJ100" s="49" t="str">
        <f t="shared" si="178"/>
        <v/>
      </c>
      <c r="GK100" s="49" t="str">
        <f t="shared" si="210"/>
        <v/>
      </c>
      <c r="GL100" s="49" t="str">
        <f t="shared" si="190"/>
        <v/>
      </c>
      <c r="GM100" s="49" t="str">
        <f t="shared" si="190"/>
        <v/>
      </c>
      <c r="GN100" s="49" t="str">
        <f t="shared" si="190"/>
        <v/>
      </c>
      <c r="GO100" s="49" t="str">
        <f t="shared" si="190"/>
        <v/>
      </c>
      <c r="GP100" s="49" t="str">
        <f t="shared" si="190"/>
        <v/>
      </c>
      <c r="GQ100" s="49" t="str">
        <f t="shared" si="190"/>
        <v/>
      </c>
      <c r="GR100" s="49" t="str">
        <f t="shared" si="190"/>
        <v/>
      </c>
      <c r="GS100" s="49" t="str">
        <f t="shared" si="190"/>
        <v/>
      </c>
      <c r="GT100" s="49" t="str">
        <f t="shared" si="190"/>
        <v/>
      </c>
      <c r="GU100" s="49" t="str">
        <f t="shared" si="190"/>
        <v/>
      </c>
      <c r="GV100" s="49" t="str">
        <f t="shared" si="190"/>
        <v/>
      </c>
      <c r="GW100" s="49" t="str">
        <f t="shared" si="190"/>
        <v/>
      </c>
      <c r="GX100" s="49" t="str">
        <f t="shared" si="213"/>
        <v/>
      </c>
      <c r="GY100" s="49" t="str">
        <f t="shared" si="213"/>
        <v/>
      </c>
      <c r="GZ100" s="49" t="str">
        <f t="shared" si="213"/>
        <v/>
      </c>
      <c r="HA100" s="49" t="str">
        <f t="shared" si="213"/>
        <v/>
      </c>
      <c r="HB100" s="49" t="str">
        <f t="shared" si="213"/>
        <v/>
      </c>
      <c r="HC100" s="49" t="str">
        <f t="shared" si="213"/>
        <v/>
      </c>
      <c r="HD100" s="49" t="str">
        <f t="shared" si="183"/>
        <v/>
      </c>
      <c r="HE100" s="49" t="str">
        <f t="shared" si="183"/>
        <v/>
      </c>
      <c r="HF100" s="49" t="str">
        <f t="shared" si="183"/>
        <v/>
      </c>
      <c r="HG100" s="49" t="str">
        <f t="shared" si="183"/>
        <v/>
      </c>
      <c r="HH100" s="49" t="str">
        <f t="shared" si="183"/>
        <v/>
      </c>
      <c r="HI100" s="49" t="str">
        <f t="shared" si="141"/>
        <v/>
      </c>
      <c r="HJ100" s="49" t="str">
        <f t="shared" si="141"/>
        <v/>
      </c>
      <c r="HK100" s="49" t="str">
        <f t="shared" si="141"/>
        <v/>
      </c>
      <c r="HL100" s="49" t="str">
        <f t="shared" si="141"/>
        <v/>
      </c>
      <c r="HM100" s="49" t="str">
        <f t="shared" si="111"/>
        <v/>
      </c>
      <c r="HN100" s="49" t="str">
        <f t="shared" si="111"/>
        <v/>
      </c>
      <c r="HO100" s="49" t="str">
        <f t="shared" si="111"/>
        <v/>
      </c>
      <c r="HP100" s="49" t="str">
        <f t="shared" si="111"/>
        <v/>
      </c>
      <c r="HQ100" s="49" t="str">
        <f t="shared" si="111"/>
        <v/>
      </c>
      <c r="HR100" s="49" t="str">
        <f t="shared" si="111"/>
        <v/>
      </c>
      <c r="HS100" s="49" t="str">
        <f t="shared" si="111"/>
        <v/>
      </c>
      <c r="HT100" s="49" t="str">
        <f t="shared" si="111"/>
        <v/>
      </c>
      <c r="HU100" s="49" t="str">
        <f t="shared" si="111"/>
        <v/>
      </c>
      <c r="HV100" s="49" t="str">
        <f t="shared" si="142"/>
        <v/>
      </c>
      <c r="HW100" s="169" t="e">
        <f t="shared" si="181"/>
        <v>#N/A</v>
      </c>
      <c r="HX100" s="169" t="e">
        <f t="shared" si="181"/>
        <v>#N/A</v>
      </c>
      <c r="HY100" s="169" t="e">
        <f t="shared" si="181"/>
        <v>#N/A</v>
      </c>
      <c r="HZ100" s="169" t="e">
        <f t="shared" si="181"/>
        <v>#N/A</v>
      </c>
      <c r="IA100" s="169" t="e">
        <f t="shared" si="212"/>
        <v>#N/A</v>
      </c>
      <c r="IB100" s="169" t="e">
        <f t="shared" si="212"/>
        <v>#N/A</v>
      </c>
      <c r="IC100" s="169" t="e">
        <f t="shared" si="212"/>
        <v>#N/A</v>
      </c>
      <c r="ID100" s="169" t="e">
        <f t="shared" si="212"/>
        <v>#N/A</v>
      </c>
      <c r="IE100" s="169" t="e">
        <f t="shared" si="212"/>
        <v>#N/A</v>
      </c>
      <c r="IF100" s="169" t="e">
        <f t="shared" si="212"/>
        <v>#N/A</v>
      </c>
      <c r="IG100" s="169" t="e">
        <f t="shared" si="212"/>
        <v>#N/A</v>
      </c>
      <c r="IH100" s="169" t="e">
        <f t="shared" si="212"/>
        <v>#N/A</v>
      </c>
      <c r="II100" s="169" t="e">
        <f t="shared" si="212"/>
        <v>#N/A</v>
      </c>
      <c r="IJ100" s="169" t="e">
        <f t="shared" si="212"/>
        <v>#N/A</v>
      </c>
      <c r="IK100" s="169" t="e">
        <f t="shared" si="212"/>
        <v>#N/A</v>
      </c>
      <c r="IL100" s="169" t="e">
        <f t="shared" si="212"/>
        <v>#N/A</v>
      </c>
      <c r="IM100" s="169" t="e">
        <f t="shared" si="212"/>
        <v>#N/A</v>
      </c>
      <c r="IN100" s="169" t="e">
        <f t="shared" si="212"/>
        <v>#N/A</v>
      </c>
      <c r="IO100" s="169" t="e">
        <f t="shared" si="212"/>
        <v>#N/A</v>
      </c>
      <c r="IP100" s="169" t="e">
        <f t="shared" si="214"/>
        <v>#N/A</v>
      </c>
      <c r="IQ100" s="169" t="e">
        <f t="shared" si="214"/>
        <v>#N/A</v>
      </c>
      <c r="IR100" s="169" t="e">
        <f t="shared" si="214"/>
        <v>#N/A</v>
      </c>
      <c r="IS100" s="169" t="e">
        <f t="shared" si="214"/>
        <v>#N/A</v>
      </c>
      <c r="IT100" s="169" t="e">
        <f t="shared" si="214"/>
        <v>#N/A</v>
      </c>
      <c r="IU100" s="169" t="e">
        <f t="shared" si="214"/>
        <v>#N/A</v>
      </c>
      <c r="IV100" s="169" t="e">
        <f t="shared" si="214"/>
        <v>#N/A</v>
      </c>
      <c r="IW100" s="169" t="e">
        <f t="shared" si="214"/>
        <v>#N/A</v>
      </c>
      <c r="IX100" s="169" t="e">
        <f t="shared" si="214"/>
        <v>#N/A</v>
      </c>
      <c r="IY100" s="169" t="e">
        <f t="shared" si="214"/>
        <v>#N/A</v>
      </c>
      <c r="IZ100" s="169" t="e">
        <f t="shared" si="214"/>
        <v>#N/A</v>
      </c>
      <c r="JA100" s="169" t="e">
        <f t="shared" si="214"/>
        <v>#N/A</v>
      </c>
      <c r="JB100" s="169" t="e">
        <f t="shared" si="214"/>
        <v>#N/A</v>
      </c>
      <c r="JC100" s="169" t="e">
        <f t="shared" si="214"/>
        <v>#N/A</v>
      </c>
      <c r="JD100" s="169" t="e">
        <f t="shared" si="214"/>
        <v>#N/A</v>
      </c>
      <c r="JE100" s="169" t="e">
        <f t="shared" si="214"/>
        <v>#N/A</v>
      </c>
      <c r="JF100" s="169" t="e">
        <f t="shared" ref="JE100:JS104" si="220">IF(ISNONTEXT($R100),_xlfn.NORM.DIST(BM100,$N100,$R100,FALSE),NA())</f>
        <v>#N/A</v>
      </c>
      <c r="JG100" s="169" t="e">
        <f t="shared" si="220"/>
        <v>#N/A</v>
      </c>
      <c r="JH100" s="169" t="e">
        <f t="shared" si="220"/>
        <v>#N/A</v>
      </c>
      <c r="JI100" s="169" t="e">
        <f t="shared" si="220"/>
        <v>#N/A</v>
      </c>
      <c r="JJ100" s="169" t="e">
        <f t="shared" si="220"/>
        <v>#N/A</v>
      </c>
      <c r="JK100" s="169" t="e">
        <f t="shared" si="220"/>
        <v>#N/A</v>
      </c>
      <c r="JL100" s="169" t="e">
        <f t="shared" si="220"/>
        <v>#N/A</v>
      </c>
      <c r="JM100" s="169" t="e">
        <f t="shared" si="220"/>
        <v>#N/A</v>
      </c>
      <c r="JN100" s="169" t="e">
        <f t="shared" si="220"/>
        <v>#N/A</v>
      </c>
      <c r="JO100" s="169" t="e">
        <f t="shared" si="220"/>
        <v>#N/A</v>
      </c>
      <c r="JP100" s="169" t="e">
        <f t="shared" si="220"/>
        <v>#N/A</v>
      </c>
      <c r="JQ100" s="169" t="e">
        <f t="shared" si="220"/>
        <v>#N/A</v>
      </c>
      <c r="JR100" s="169" t="e">
        <f t="shared" si="220"/>
        <v>#N/A</v>
      </c>
      <c r="JS100" s="169" t="e">
        <f t="shared" si="220"/>
        <v>#N/A</v>
      </c>
      <c r="JT100" s="169" t="e">
        <f t="shared" si="215"/>
        <v>#N/A</v>
      </c>
      <c r="JU100" s="169" t="e">
        <f t="shared" si="215"/>
        <v>#N/A</v>
      </c>
      <c r="JV100" s="169" t="e">
        <f t="shared" si="215"/>
        <v>#N/A</v>
      </c>
      <c r="JW100" s="169" t="e">
        <f t="shared" si="215"/>
        <v>#N/A</v>
      </c>
      <c r="JX100" s="169" t="e">
        <f t="shared" si="215"/>
        <v>#N/A</v>
      </c>
      <c r="JY100" s="169" t="e">
        <f t="shared" si="215"/>
        <v>#N/A</v>
      </c>
      <c r="JZ100" s="169" t="e">
        <f t="shared" si="215"/>
        <v>#N/A</v>
      </c>
      <c r="KA100" s="169" t="e">
        <f t="shared" si="215"/>
        <v>#N/A</v>
      </c>
      <c r="KB100" s="169" t="e">
        <f t="shared" si="215"/>
        <v>#N/A</v>
      </c>
      <c r="KC100" s="169" t="e">
        <f t="shared" si="215"/>
        <v>#N/A</v>
      </c>
      <c r="KD100" s="169" t="e">
        <f t="shared" si="215"/>
        <v>#N/A</v>
      </c>
      <c r="KE100" s="169" t="e">
        <f t="shared" si="215"/>
        <v>#N/A</v>
      </c>
      <c r="KF100" s="169" t="e">
        <f t="shared" si="215"/>
        <v>#N/A</v>
      </c>
      <c r="KG100" s="169" t="e">
        <f t="shared" si="215"/>
        <v>#N/A</v>
      </c>
      <c r="KH100" s="169" t="e">
        <f t="shared" si="215"/>
        <v>#N/A</v>
      </c>
      <c r="KI100" s="169" t="e">
        <f t="shared" si="215"/>
        <v>#N/A</v>
      </c>
      <c r="KJ100" s="169" t="e">
        <f t="shared" ref="KJ100:KY104" si="221">IF(ISNONTEXT($R100),_xlfn.NORM.DIST(CQ100,$N100,$R100,FALSE),NA())</f>
        <v>#N/A</v>
      </c>
      <c r="KK100" s="169" t="e">
        <f t="shared" si="221"/>
        <v>#N/A</v>
      </c>
      <c r="KL100" s="169" t="e">
        <f t="shared" si="221"/>
        <v>#N/A</v>
      </c>
      <c r="KM100" s="169" t="e">
        <f t="shared" si="221"/>
        <v>#N/A</v>
      </c>
      <c r="KN100" s="169" t="e">
        <f t="shared" si="221"/>
        <v>#N/A</v>
      </c>
      <c r="KO100" s="169" t="e">
        <f t="shared" si="221"/>
        <v>#N/A</v>
      </c>
      <c r="KP100" s="169" t="e">
        <f t="shared" si="221"/>
        <v>#N/A</v>
      </c>
      <c r="KQ100" s="169" t="e">
        <f t="shared" si="221"/>
        <v>#N/A</v>
      </c>
      <c r="KR100" s="169" t="e">
        <f t="shared" si="221"/>
        <v>#N/A</v>
      </c>
      <c r="KS100" s="169" t="e">
        <f t="shared" si="221"/>
        <v>#N/A</v>
      </c>
      <c r="KT100" s="169" t="e">
        <f t="shared" si="221"/>
        <v>#N/A</v>
      </c>
      <c r="KU100" s="169" t="e">
        <f t="shared" si="221"/>
        <v>#N/A</v>
      </c>
      <c r="KV100" s="169" t="e">
        <f t="shared" si="221"/>
        <v>#N/A</v>
      </c>
      <c r="KW100" s="169" t="e">
        <f t="shared" si="221"/>
        <v>#N/A</v>
      </c>
      <c r="KX100" s="169" t="e">
        <f t="shared" si="221"/>
        <v>#N/A</v>
      </c>
      <c r="KY100" s="169" t="e">
        <f t="shared" si="221"/>
        <v>#N/A</v>
      </c>
      <c r="KZ100" s="169" t="e">
        <f t="shared" si="216"/>
        <v>#N/A</v>
      </c>
      <c r="LA100" s="169" t="e">
        <f t="shared" si="216"/>
        <v>#N/A</v>
      </c>
      <c r="LB100" s="169" t="e">
        <f t="shared" si="216"/>
        <v>#N/A</v>
      </c>
      <c r="LC100" s="169" t="e">
        <f t="shared" si="216"/>
        <v>#N/A</v>
      </c>
      <c r="LD100" s="169" t="e">
        <f t="shared" si="216"/>
        <v>#N/A</v>
      </c>
      <c r="LE100" s="169" t="e">
        <f t="shared" si="216"/>
        <v>#N/A</v>
      </c>
      <c r="LF100" s="169" t="e">
        <f t="shared" si="216"/>
        <v>#N/A</v>
      </c>
      <c r="LG100" s="169" t="e">
        <f t="shared" si="216"/>
        <v>#N/A</v>
      </c>
      <c r="LH100" s="169" t="e">
        <f t="shared" si="216"/>
        <v>#N/A</v>
      </c>
      <c r="LI100" s="169" t="e">
        <f t="shared" si="216"/>
        <v>#N/A</v>
      </c>
      <c r="LJ100" s="169" t="e">
        <f t="shared" si="216"/>
        <v>#N/A</v>
      </c>
      <c r="LK100" s="169" t="e">
        <f t="shared" si="216"/>
        <v>#N/A</v>
      </c>
      <c r="LL100" s="169" t="e">
        <f t="shared" si="216"/>
        <v>#N/A</v>
      </c>
      <c r="LM100" s="169" t="e">
        <f t="shared" si="216"/>
        <v>#N/A</v>
      </c>
      <c r="LN100" s="169" t="e">
        <f t="shared" si="216"/>
        <v>#N/A</v>
      </c>
      <c r="LO100" s="169" t="e">
        <f t="shared" ref="LO100:MD104" si="222">IF(ISNONTEXT($R100),_xlfn.NORM.DIST(DV100,$N100,$R100,FALSE),NA())</f>
        <v>#N/A</v>
      </c>
      <c r="LP100" s="169" t="e">
        <f t="shared" si="222"/>
        <v>#N/A</v>
      </c>
      <c r="LQ100" s="169" t="e">
        <f t="shared" si="222"/>
        <v>#N/A</v>
      </c>
      <c r="LR100" s="169" t="e">
        <f t="shared" si="222"/>
        <v>#N/A</v>
      </c>
      <c r="LS100" s="169" t="e">
        <f t="shared" si="222"/>
        <v>#N/A</v>
      </c>
      <c r="LT100" s="169" t="e">
        <f t="shared" si="222"/>
        <v>#N/A</v>
      </c>
      <c r="LU100" s="169" t="e">
        <f t="shared" si="222"/>
        <v>#N/A</v>
      </c>
      <c r="LV100" s="169" t="e">
        <f t="shared" si="222"/>
        <v>#N/A</v>
      </c>
      <c r="LW100" s="169" t="e">
        <f t="shared" si="222"/>
        <v>#N/A</v>
      </c>
      <c r="LX100" s="169" t="e">
        <f t="shared" si="222"/>
        <v>#N/A</v>
      </c>
      <c r="LY100" s="169" t="e">
        <f t="shared" si="222"/>
        <v>#N/A</v>
      </c>
      <c r="LZ100" s="169" t="e">
        <f t="shared" si="222"/>
        <v>#N/A</v>
      </c>
      <c r="MA100" s="169" t="e">
        <f t="shared" si="222"/>
        <v>#N/A</v>
      </c>
      <c r="MB100" s="169" t="e">
        <f t="shared" si="222"/>
        <v>#N/A</v>
      </c>
      <c r="MC100" s="169" t="e">
        <f t="shared" si="222"/>
        <v>#N/A</v>
      </c>
      <c r="MD100" s="169" t="e">
        <f t="shared" si="222"/>
        <v>#N/A</v>
      </c>
      <c r="ME100" s="169" t="e">
        <f t="shared" ref="LQ100:ME104" si="223">IF(ISNONTEXT($R100),_xlfn.NORM.DIST(EL100,$N100,$R100,FALSE),NA())</f>
        <v>#N/A</v>
      </c>
      <c r="MF100" s="169" t="e">
        <f t="shared" si="217"/>
        <v>#N/A</v>
      </c>
      <c r="MG100" s="169" t="e">
        <f t="shared" si="217"/>
        <v>#N/A</v>
      </c>
      <c r="MH100" s="169" t="e">
        <f t="shared" si="217"/>
        <v>#N/A</v>
      </c>
      <c r="MI100" s="169" t="e">
        <f t="shared" si="217"/>
        <v>#N/A</v>
      </c>
      <c r="MJ100" s="169" t="e">
        <f t="shared" si="217"/>
        <v>#N/A</v>
      </c>
      <c r="MK100" s="169" t="e">
        <f t="shared" si="217"/>
        <v>#N/A</v>
      </c>
      <c r="ML100" s="169" t="e">
        <f t="shared" si="217"/>
        <v>#N/A</v>
      </c>
      <c r="MM100" s="169" t="e">
        <f t="shared" si="217"/>
        <v>#N/A</v>
      </c>
      <c r="MN100" s="169" t="e">
        <f t="shared" si="217"/>
        <v>#N/A</v>
      </c>
      <c r="MO100" s="169" t="e">
        <f t="shared" si="217"/>
        <v>#N/A</v>
      </c>
      <c r="MP100" s="169" t="e">
        <f t="shared" si="217"/>
        <v>#N/A</v>
      </c>
      <c r="MQ100" s="169" t="e">
        <f t="shared" si="217"/>
        <v>#N/A</v>
      </c>
      <c r="MR100" s="169" t="e">
        <f t="shared" si="217"/>
        <v>#N/A</v>
      </c>
      <c r="MS100" s="169" t="e">
        <f t="shared" si="217"/>
        <v>#N/A</v>
      </c>
      <c r="MT100" s="169" t="e">
        <f t="shared" si="217"/>
        <v>#N/A</v>
      </c>
      <c r="MU100" s="169" t="e">
        <f t="shared" si="217"/>
        <v>#N/A</v>
      </c>
      <c r="MV100" s="169" t="e">
        <f t="shared" ref="MV100:NK104" si="224">IF(ISNONTEXT($R100),_xlfn.NORM.DIST(FC100,$N100,$R100,FALSE),NA())</f>
        <v>#N/A</v>
      </c>
      <c r="MW100" s="169" t="e">
        <f t="shared" si="224"/>
        <v>#N/A</v>
      </c>
      <c r="MX100" s="169" t="e">
        <f t="shared" si="224"/>
        <v>#N/A</v>
      </c>
      <c r="MY100" s="169" t="e">
        <f t="shared" si="224"/>
        <v>#N/A</v>
      </c>
      <c r="MZ100" s="169" t="e">
        <f t="shared" si="224"/>
        <v>#N/A</v>
      </c>
      <c r="NA100" s="169" t="e">
        <f t="shared" si="224"/>
        <v>#N/A</v>
      </c>
      <c r="NB100" s="169" t="e">
        <f t="shared" si="224"/>
        <v>#N/A</v>
      </c>
      <c r="NC100" s="169" t="e">
        <f t="shared" si="224"/>
        <v>#N/A</v>
      </c>
      <c r="ND100" s="169" t="e">
        <f t="shared" si="224"/>
        <v>#N/A</v>
      </c>
      <c r="NE100" s="169" t="e">
        <f t="shared" si="224"/>
        <v>#N/A</v>
      </c>
      <c r="NF100" s="169" t="e">
        <f t="shared" si="224"/>
        <v>#N/A</v>
      </c>
      <c r="NG100" s="169" t="e">
        <f t="shared" si="224"/>
        <v>#N/A</v>
      </c>
      <c r="NH100" s="169" t="e">
        <f t="shared" si="224"/>
        <v>#N/A</v>
      </c>
      <c r="NI100" s="169" t="e">
        <f t="shared" si="224"/>
        <v>#N/A</v>
      </c>
      <c r="NJ100" s="169" t="e">
        <f t="shared" si="224"/>
        <v>#N/A</v>
      </c>
      <c r="NK100" s="169" t="e">
        <f t="shared" si="224"/>
        <v>#N/A</v>
      </c>
      <c r="NL100" s="169" t="e">
        <f t="shared" si="218"/>
        <v>#N/A</v>
      </c>
      <c r="NM100" s="169" t="e">
        <f t="shared" si="218"/>
        <v>#N/A</v>
      </c>
      <c r="NN100" s="169" t="e">
        <f t="shared" si="218"/>
        <v>#N/A</v>
      </c>
      <c r="NO100" s="169" t="e">
        <f t="shared" si="218"/>
        <v>#N/A</v>
      </c>
      <c r="NP100" s="169" t="e">
        <f t="shared" si="218"/>
        <v>#N/A</v>
      </c>
      <c r="NQ100" s="169" t="e">
        <f t="shared" si="218"/>
        <v>#N/A</v>
      </c>
      <c r="NR100" s="169" t="e">
        <f t="shared" si="218"/>
        <v>#N/A</v>
      </c>
      <c r="NS100" s="169" t="e">
        <f t="shared" si="218"/>
        <v>#N/A</v>
      </c>
      <c r="NT100" s="169" t="e">
        <f t="shared" si="218"/>
        <v>#N/A</v>
      </c>
      <c r="NU100" s="169" t="e">
        <f t="shared" si="218"/>
        <v>#N/A</v>
      </c>
      <c r="NV100" s="169" t="e">
        <f t="shared" si="218"/>
        <v>#N/A</v>
      </c>
      <c r="NW100" s="169" t="e">
        <f t="shared" si="218"/>
        <v>#N/A</v>
      </c>
      <c r="NX100" s="169" t="e">
        <f t="shared" si="218"/>
        <v>#N/A</v>
      </c>
      <c r="NY100" s="169" t="e">
        <f t="shared" si="218"/>
        <v>#N/A</v>
      </c>
      <c r="NZ100" s="169" t="e">
        <f t="shared" si="218"/>
        <v>#N/A</v>
      </c>
      <c r="OA100" s="169" t="e">
        <f t="shared" ref="OA100:OP104" si="225">IF(ISNONTEXT($R100),_xlfn.NORM.DIST(GH100,$N100,$R100,FALSE),NA())</f>
        <v>#N/A</v>
      </c>
      <c r="OB100" s="169" t="e">
        <f t="shared" si="225"/>
        <v>#N/A</v>
      </c>
      <c r="OC100" s="169" t="e">
        <f t="shared" si="225"/>
        <v>#N/A</v>
      </c>
      <c r="OD100" s="169" t="e">
        <f t="shared" si="225"/>
        <v>#N/A</v>
      </c>
      <c r="OE100" s="169" t="e">
        <f t="shared" si="225"/>
        <v>#N/A</v>
      </c>
      <c r="OF100" s="169" t="e">
        <f t="shared" si="225"/>
        <v>#N/A</v>
      </c>
      <c r="OG100" s="169" t="e">
        <f t="shared" si="225"/>
        <v>#N/A</v>
      </c>
      <c r="OH100" s="169" t="e">
        <f t="shared" si="225"/>
        <v>#N/A</v>
      </c>
      <c r="OI100" s="169" t="e">
        <f t="shared" si="225"/>
        <v>#N/A</v>
      </c>
      <c r="OJ100" s="169" t="e">
        <f t="shared" si="225"/>
        <v>#N/A</v>
      </c>
      <c r="OK100" s="169" t="e">
        <f t="shared" si="225"/>
        <v>#N/A</v>
      </c>
      <c r="OL100" s="169" t="e">
        <f t="shared" si="225"/>
        <v>#N/A</v>
      </c>
      <c r="OM100" s="169" t="e">
        <f t="shared" si="225"/>
        <v>#N/A</v>
      </c>
      <c r="ON100" s="169" t="e">
        <f t="shared" si="225"/>
        <v>#N/A</v>
      </c>
      <c r="OO100" s="169" t="e">
        <f t="shared" si="225"/>
        <v>#N/A</v>
      </c>
      <c r="OP100" s="169" t="e">
        <f t="shared" si="225"/>
        <v>#N/A</v>
      </c>
      <c r="OQ100" s="169" t="e">
        <f t="shared" ref="OC100:OQ104" si="226">IF(ISNONTEXT($R100),_xlfn.NORM.DIST(GX100,$N100,$R100,FALSE),NA())</f>
        <v>#N/A</v>
      </c>
      <c r="OR100" s="169" t="e">
        <f t="shared" si="219"/>
        <v>#N/A</v>
      </c>
      <c r="OS100" s="169" t="e">
        <f t="shared" si="219"/>
        <v>#N/A</v>
      </c>
      <c r="OT100" s="169" t="e">
        <f t="shared" si="219"/>
        <v>#N/A</v>
      </c>
      <c r="OU100" s="169" t="e">
        <f t="shared" si="219"/>
        <v>#N/A</v>
      </c>
      <c r="OV100" s="169" t="e">
        <f t="shared" si="219"/>
        <v>#N/A</v>
      </c>
      <c r="OW100" s="169" t="e">
        <f t="shared" si="219"/>
        <v>#N/A</v>
      </c>
      <c r="OX100" s="169" t="e">
        <f t="shared" si="219"/>
        <v>#N/A</v>
      </c>
      <c r="OY100" s="169" t="e">
        <f t="shared" si="219"/>
        <v>#N/A</v>
      </c>
      <c r="OZ100" s="169" t="e">
        <f t="shared" si="219"/>
        <v>#N/A</v>
      </c>
      <c r="PA100" s="169" t="e">
        <f t="shared" si="219"/>
        <v>#N/A</v>
      </c>
      <c r="PB100" s="169" t="e">
        <f t="shared" si="219"/>
        <v>#N/A</v>
      </c>
      <c r="PC100" s="169" t="e">
        <f t="shared" si="219"/>
        <v>#N/A</v>
      </c>
      <c r="PD100" s="169" t="e">
        <f t="shared" si="219"/>
        <v>#N/A</v>
      </c>
      <c r="PE100" s="169" t="e">
        <f t="shared" si="219"/>
        <v>#N/A</v>
      </c>
      <c r="PF100" s="169" t="e">
        <f t="shared" si="219"/>
        <v>#N/A</v>
      </c>
      <c r="PG100" s="169" t="e">
        <f t="shared" si="219"/>
        <v>#N/A</v>
      </c>
      <c r="PH100" s="169" t="e">
        <f t="shared" ref="PH100:PO104" si="227">IF(ISNONTEXT($R100),_xlfn.NORM.DIST(HO100,$N100,$R100,FALSE),NA())</f>
        <v>#N/A</v>
      </c>
      <c r="PI100" s="169" t="e">
        <f t="shared" si="227"/>
        <v>#N/A</v>
      </c>
      <c r="PJ100" s="169" t="e">
        <f t="shared" si="227"/>
        <v>#N/A</v>
      </c>
      <c r="PK100" s="169" t="e">
        <f t="shared" si="227"/>
        <v>#N/A</v>
      </c>
      <c r="PL100" s="169" t="e">
        <f t="shared" si="227"/>
        <v>#N/A</v>
      </c>
      <c r="PM100" s="169" t="e">
        <f t="shared" si="227"/>
        <v>#N/A</v>
      </c>
      <c r="PN100" s="169" t="e">
        <f t="shared" si="227"/>
        <v>#N/A</v>
      </c>
      <c r="PO100" s="169" t="e">
        <f t="shared" si="227"/>
        <v>#N/A</v>
      </c>
    </row>
    <row r="101" spans="1:431" hidden="1" x14ac:dyDescent="0.75">
      <c r="A101" s="390"/>
      <c r="B101" s="396" t="str">
        <f>IF($R101="","",ROUND(_xlfn.NORM.INV(ABS(VLOOKUP($T$1,VLookups!$A$43:$B$44,2,FALSE)-B$2),$N101,$R101),0))</f>
        <v/>
      </c>
      <c r="C101" s="403" t="str">
        <f t="shared" ref="C101:C103" si="228">IF(OR(D100="",B101=""),"",WORKDAY(C100,B100,$B$109:$B$148))</f>
        <v/>
      </c>
      <c r="D101" s="404" t="str">
        <f t="shared" ref="D101:D103" si="229">IFERROR(IF(B101="","",WORKDAY(C101,B101-1,$B$109:$B$148)),"")</f>
        <v/>
      </c>
      <c r="E101" s="109"/>
      <c r="F101" s="117"/>
      <c r="G101" s="122" t="str">
        <f t="shared" si="163"/>
        <v/>
      </c>
      <c r="H101" s="95"/>
      <c r="I101" s="122" t="str">
        <f t="shared" si="164"/>
        <v/>
      </c>
      <c r="J101" s="117"/>
      <c r="K101" s="110"/>
      <c r="L101" s="124" t="str">
        <f t="shared" si="149"/>
        <v/>
      </c>
      <c r="M101" s="124" t="str">
        <f t="shared" si="150"/>
        <v/>
      </c>
      <c r="N101" s="73" t="str">
        <f t="shared" si="165"/>
        <v/>
      </c>
      <c r="O101" s="23"/>
      <c r="P101" s="57"/>
      <c r="Q101" s="280"/>
      <c r="R101" s="74" t="str">
        <f>IF(AND(G101&gt;0,H101&gt;0,I101&gt;0),IF(ISBLANK(Q101),IF(ISBLANK(O101),"",(I101-G101)*VLOOKUP(O101,VLookups!$A$4:$B$13,2,FALSE)),Q101),"")</f>
        <v/>
      </c>
      <c r="S101" s="75" t="str">
        <f t="shared" si="151"/>
        <v/>
      </c>
      <c r="T101" s="95"/>
      <c r="U101" s="270" t="str">
        <f>IF(AND(T101&gt;0,H101&gt;0,NOT(R101="")),ABS(VLOOKUP($T$1,VLookups!$A$43:$B$44,2,FALSE)-_xlfn.NORM.DIST(T101,N101,R101,TRUE)),"")</f>
        <v/>
      </c>
      <c r="V101" s="94" t="str">
        <f>IF(AND($G101&gt;0,$H101&gt;0,$I101&gt;0,NOT(ISBLANK($O101))),_xlfn.NORM.INV(ABS(VLOOKUP($T$1,VLookups!$A$43:$B$44,2,FALSE)-V$3),$N101,$R101),"")</f>
        <v/>
      </c>
      <c r="W101" s="93" t="str">
        <f>IF(AND($G101&gt;0,$H101&gt;0,$I101&gt;0,NOT(ISBLANK($O101))),_xlfn.NORM.INV(ABS(VLOOKUP($T$1,VLookups!$A$43:$B$44,2,FALSE)-W$3),$N101,$R101),"")</f>
        <v/>
      </c>
      <c r="X101" s="94" t="str">
        <f>IF(AND($G101&gt;0,$H101&gt;0,$I101&gt;0,NOT(ISBLANK($O101))),_xlfn.NORM.INV(ABS(VLOOKUP($T$1,VLookups!$A$43:$B$44,2,FALSE)-X$3),$N101,$R101),"")</f>
        <v/>
      </c>
      <c r="Y101" s="93" t="str">
        <f>IF(AND($G101&gt;0,$H101&gt;0,$I101&gt;0,NOT(ISBLANK($O101))),_xlfn.NORM.INV(ABS(VLOOKUP($T$1,VLookups!$A$43:$B$44,2,FALSE)-Y$3),$N101,$R101),"")</f>
        <v/>
      </c>
      <c r="Z101" s="94" t="str">
        <f>IF(AND($G101&gt;0,$H101&gt;0,$I101&gt;0,NOT(ISBLANK($O101))),_xlfn.NORM.INV(ABS(VLOOKUP($T$1,VLookups!$A$43:$B$44,2,FALSE)-Z$3),$N101,$R101),"")</f>
        <v/>
      </c>
      <c r="AA101" s="93" t="str">
        <f>IF(AND($G101&gt;0,$H101&gt;0,$I101&gt;0,NOT(ISBLANK($O101))),_xlfn.NORM.INV(ABS(VLOOKUP($T$1,VLookups!$A$43:$B$44,2,FALSE)-AA$3),$N101,$R101),"")</f>
        <v/>
      </c>
      <c r="AB101" s="5"/>
      <c r="AC101" s="168" t="str">
        <f t="shared" si="166"/>
        <v/>
      </c>
      <c r="AD101" s="49" t="str">
        <f t="shared" si="208"/>
        <v/>
      </c>
      <c r="AE101" s="49" t="str">
        <f t="shared" si="208"/>
        <v/>
      </c>
      <c r="AF101" s="49" t="str">
        <f t="shared" si="208"/>
        <v/>
      </c>
      <c r="AG101" s="49" t="str">
        <f t="shared" si="208"/>
        <v/>
      </c>
      <c r="AH101" s="49" t="str">
        <f t="shared" si="208"/>
        <v/>
      </c>
      <c r="AI101" s="49" t="str">
        <f t="shared" si="208"/>
        <v/>
      </c>
      <c r="AJ101" s="49" t="str">
        <f t="shared" si="208"/>
        <v/>
      </c>
      <c r="AK101" s="49" t="str">
        <f t="shared" si="208"/>
        <v/>
      </c>
      <c r="AL101" s="49" t="str">
        <f t="shared" si="208"/>
        <v/>
      </c>
      <c r="AM101" s="49" t="str">
        <f t="shared" si="208"/>
        <v/>
      </c>
      <c r="AN101" s="49" t="str">
        <f t="shared" si="208"/>
        <v/>
      </c>
      <c r="AO101" s="49" t="str">
        <f t="shared" si="208"/>
        <v/>
      </c>
      <c r="AP101" s="49" t="str">
        <f t="shared" si="208"/>
        <v/>
      </c>
      <c r="AQ101" s="49" t="str">
        <f t="shared" si="208"/>
        <v/>
      </c>
      <c r="AR101" s="49" t="str">
        <f t="shared" si="208"/>
        <v/>
      </c>
      <c r="AS101" s="49" t="str">
        <f t="shared" si="208"/>
        <v/>
      </c>
      <c r="AT101" s="49" t="str">
        <f t="shared" si="203"/>
        <v/>
      </c>
      <c r="AU101" s="49" t="str">
        <f t="shared" si="203"/>
        <v/>
      </c>
      <c r="AV101" s="49" t="str">
        <f t="shared" si="203"/>
        <v/>
      </c>
      <c r="AW101" s="49" t="str">
        <f t="shared" si="203"/>
        <v/>
      </c>
      <c r="AX101" s="49" t="str">
        <f t="shared" si="203"/>
        <v/>
      </c>
      <c r="AY101" s="49" t="str">
        <f t="shared" si="203"/>
        <v/>
      </c>
      <c r="AZ101" s="49" t="str">
        <f t="shared" si="203"/>
        <v/>
      </c>
      <c r="BA101" s="49" t="str">
        <f t="shared" si="203"/>
        <v/>
      </c>
      <c r="BB101" s="49" t="str">
        <f t="shared" si="203"/>
        <v/>
      </c>
      <c r="BC101" s="49" t="str">
        <f t="shared" si="203"/>
        <v/>
      </c>
      <c r="BD101" s="49" t="str">
        <f t="shared" si="203"/>
        <v/>
      </c>
      <c r="BE101" s="49" t="str">
        <f t="shared" si="203"/>
        <v/>
      </c>
      <c r="BF101" s="49" t="str">
        <f t="shared" si="203"/>
        <v/>
      </c>
      <c r="BG101" s="49" t="str">
        <f t="shared" si="203"/>
        <v/>
      </c>
      <c r="BH101" s="49" t="str">
        <f t="shared" si="203"/>
        <v/>
      </c>
      <c r="BI101" s="49" t="str">
        <f t="shared" si="204"/>
        <v/>
      </c>
      <c r="BJ101" s="49" t="str">
        <f t="shared" si="204"/>
        <v/>
      </c>
      <c r="BK101" s="49" t="str">
        <f t="shared" si="204"/>
        <v/>
      </c>
      <c r="BL101" s="49" t="str">
        <f t="shared" si="204"/>
        <v/>
      </c>
      <c r="BM101" s="49" t="str">
        <f t="shared" si="204"/>
        <v/>
      </c>
      <c r="BN101" s="49" t="str">
        <f t="shared" si="204"/>
        <v/>
      </c>
      <c r="BO101" s="49" t="str">
        <f t="shared" si="204"/>
        <v/>
      </c>
      <c r="BP101" s="49" t="str">
        <f t="shared" si="204"/>
        <v/>
      </c>
      <c r="BQ101" s="49" t="str">
        <f t="shared" si="204"/>
        <v/>
      </c>
      <c r="BR101" s="49" t="str">
        <f t="shared" si="204"/>
        <v/>
      </c>
      <c r="BS101" s="49" t="str">
        <f t="shared" si="204"/>
        <v/>
      </c>
      <c r="BT101" s="49" t="str">
        <f t="shared" si="204"/>
        <v/>
      </c>
      <c r="BU101" s="49" t="str">
        <f t="shared" si="204"/>
        <v/>
      </c>
      <c r="BV101" s="49" t="str">
        <f t="shared" si="204"/>
        <v/>
      </c>
      <c r="BW101" s="49" t="str">
        <f t="shared" si="204"/>
        <v/>
      </c>
      <c r="BX101" s="49" t="str">
        <f t="shared" si="204"/>
        <v/>
      </c>
      <c r="BY101" s="49" t="str">
        <f t="shared" si="199"/>
        <v/>
      </c>
      <c r="BZ101" s="49" t="str">
        <f t="shared" si="199"/>
        <v/>
      </c>
      <c r="CA101" s="49" t="str">
        <f t="shared" si="199"/>
        <v/>
      </c>
      <c r="CB101" s="49" t="str">
        <f t="shared" si="199"/>
        <v/>
      </c>
      <c r="CC101" s="49" t="str">
        <f t="shared" si="199"/>
        <v/>
      </c>
      <c r="CD101" s="49" t="str">
        <f t="shared" si="199"/>
        <v/>
      </c>
      <c r="CE101" s="49" t="str">
        <f t="shared" si="199"/>
        <v/>
      </c>
      <c r="CF101" s="49" t="str">
        <f t="shared" si="199"/>
        <v/>
      </c>
      <c r="CG101" s="49" t="str">
        <f t="shared" si="199"/>
        <v/>
      </c>
      <c r="CH101" s="49" t="str">
        <f t="shared" si="199"/>
        <v/>
      </c>
      <c r="CI101" s="49" t="str">
        <f t="shared" si="199"/>
        <v/>
      </c>
      <c r="CJ101" s="49" t="str">
        <f t="shared" si="199"/>
        <v/>
      </c>
      <c r="CK101" s="49" t="str">
        <f t="shared" si="199"/>
        <v/>
      </c>
      <c r="CL101" s="49" t="str">
        <f t="shared" si="199"/>
        <v/>
      </c>
      <c r="CM101" s="49" t="str">
        <f t="shared" si="199"/>
        <v/>
      </c>
      <c r="CN101" s="49" t="str">
        <f t="shared" si="205"/>
        <v/>
      </c>
      <c r="CO101" s="49" t="str">
        <f t="shared" si="205"/>
        <v/>
      </c>
      <c r="CP101" s="49" t="str">
        <f t="shared" si="205"/>
        <v/>
      </c>
      <c r="CQ101" s="49" t="str">
        <f t="shared" si="205"/>
        <v/>
      </c>
      <c r="CR101" s="49" t="str">
        <f t="shared" si="205"/>
        <v/>
      </c>
      <c r="CS101" s="49" t="str">
        <f t="shared" si="205"/>
        <v/>
      </c>
      <c r="CT101" s="49" t="str">
        <f t="shared" si="205"/>
        <v/>
      </c>
      <c r="CU101" s="49" t="str">
        <f t="shared" si="205"/>
        <v/>
      </c>
      <c r="CV101" s="49" t="str">
        <f t="shared" si="205"/>
        <v/>
      </c>
      <c r="CW101" s="49" t="str">
        <f t="shared" si="205"/>
        <v/>
      </c>
      <c r="CX101" s="49" t="str">
        <f t="shared" si="205"/>
        <v/>
      </c>
      <c r="CY101" s="49" t="str">
        <f t="shared" si="205"/>
        <v/>
      </c>
      <c r="CZ101" s="49" t="str">
        <f t="shared" si="205"/>
        <v/>
      </c>
      <c r="DA101" s="49" t="str">
        <f t="shared" si="205"/>
        <v/>
      </c>
      <c r="DB101" s="49" t="str">
        <f t="shared" si="205"/>
        <v/>
      </c>
      <c r="DC101" s="49" t="str">
        <f t="shared" si="205"/>
        <v/>
      </c>
      <c r="DD101" s="49" t="str">
        <f t="shared" si="200"/>
        <v/>
      </c>
      <c r="DE101" s="49" t="str">
        <f t="shared" si="200"/>
        <v/>
      </c>
      <c r="DF101" s="49" t="str">
        <f t="shared" si="200"/>
        <v/>
      </c>
      <c r="DG101" s="49" t="str">
        <f t="shared" si="200"/>
        <v/>
      </c>
      <c r="DH101" s="49" t="str">
        <f t="shared" si="200"/>
        <v/>
      </c>
      <c r="DI101" s="49" t="str">
        <f t="shared" si="200"/>
        <v/>
      </c>
      <c r="DJ101" s="49" t="str">
        <f t="shared" si="200"/>
        <v/>
      </c>
      <c r="DK101" s="49" t="str">
        <f t="shared" si="200"/>
        <v/>
      </c>
      <c r="DL101" s="49" t="str">
        <f t="shared" si="200"/>
        <v/>
      </c>
      <c r="DM101" s="49" t="str">
        <f t="shared" si="200"/>
        <v/>
      </c>
      <c r="DN101" s="49" t="str">
        <f t="shared" si="200"/>
        <v/>
      </c>
      <c r="DO101" s="49" t="str">
        <f t="shared" si="200"/>
        <v/>
      </c>
      <c r="DP101" s="49" t="str">
        <f t="shared" si="200"/>
        <v/>
      </c>
      <c r="DQ101" s="49" t="str">
        <f t="shared" si="200"/>
        <v/>
      </c>
      <c r="DR101" s="49" t="str">
        <f t="shared" si="200"/>
        <v/>
      </c>
      <c r="DS101" s="49" t="str">
        <f t="shared" si="206"/>
        <v/>
      </c>
      <c r="DT101" s="49" t="str">
        <f t="shared" si="206"/>
        <v/>
      </c>
      <c r="DU101" s="49" t="str">
        <f t="shared" si="206"/>
        <v/>
      </c>
      <c r="DV101" s="49" t="str">
        <f t="shared" si="206"/>
        <v/>
      </c>
      <c r="DW101" s="49" t="str">
        <f t="shared" si="206"/>
        <v/>
      </c>
      <c r="DX101" s="49" t="str">
        <f t="shared" si="206"/>
        <v/>
      </c>
      <c r="DY101" s="49" t="str">
        <f t="shared" si="206"/>
        <v/>
      </c>
      <c r="DZ101" s="183" t="str">
        <f t="shared" si="167"/>
        <v/>
      </c>
      <c r="EA101" s="49" t="str">
        <f t="shared" si="201"/>
        <v/>
      </c>
      <c r="EB101" s="49" t="str">
        <f t="shared" si="201"/>
        <v/>
      </c>
      <c r="EC101" s="49" t="str">
        <f t="shared" si="201"/>
        <v/>
      </c>
      <c r="ED101" s="49" t="str">
        <f t="shared" si="201"/>
        <v/>
      </c>
      <c r="EE101" s="49" t="str">
        <f t="shared" si="201"/>
        <v/>
      </c>
      <c r="EF101" s="49" t="str">
        <f t="shared" si="201"/>
        <v/>
      </c>
      <c r="EG101" s="49" t="str">
        <f t="shared" si="201"/>
        <v/>
      </c>
      <c r="EH101" s="49" t="str">
        <f t="shared" si="201"/>
        <v/>
      </c>
      <c r="EI101" s="49" t="str">
        <f t="shared" si="201"/>
        <v/>
      </c>
      <c r="EJ101" s="49" t="str">
        <f t="shared" si="201"/>
        <v/>
      </c>
      <c r="EK101" s="49" t="str">
        <f t="shared" si="201"/>
        <v/>
      </c>
      <c r="EL101" s="49" t="str">
        <f t="shared" si="201"/>
        <v/>
      </c>
      <c r="EM101" s="49" t="str">
        <f t="shared" si="201"/>
        <v/>
      </c>
      <c r="EN101" s="49" t="str">
        <f t="shared" si="201"/>
        <v/>
      </c>
      <c r="EO101" s="49" t="str">
        <f t="shared" si="201"/>
        <v/>
      </c>
      <c r="EP101" s="49" t="str">
        <f t="shared" si="168"/>
        <v/>
      </c>
      <c r="EQ101" s="49" t="str">
        <f t="shared" si="168"/>
        <v/>
      </c>
      <c r="ER101" s="49" t="str">
        <f t="shared" si="168"/>
        <v/>
      </c>
      <c r="ES101" s="49" t="str">
        <f t="shared" si="168"/>
        <v/>
      </c>
      <c r="ET101" s="49" t="str">
        <f t="shared" si="168"/>
        <v/>
      </c>
      <c r="EU101" s="49" t="str">
        <f t="shared" si="168"/>
        <v/>
      </c>
      <c r="EV101" s="49" t="str">
        <f t="shared" si="168"/>
        <v/>
      </c>
      <c r="EW101" s="49" t="str">
        <f t="shared" si="168"/>
        <v/>
      </c>
      <c r="EX101" s="49" t="str">
        <f t="shared" si="168"/>
        <v/>
      </c>
      <c r="EY101" s="49" t="str">
        <f t="shared" si="168"/>
        <v/>
      </c>
      <c r="EZ101" s="49" t="str">
        <f t="shared" si="168"/>
        <v/>
      </c>
      <c r="FA101" s="49" t="str">
        <f t="shared" si="168"/>
        <v/>
      </c>
      <c r="FB101" s="49" t="str">
        <f t="shared" si="168"/>
        <v/>
      </c>
      <c r="FC101" s="49" t="str">
        <f t="shared" si="168"/>
        <v/>
      </c>
      <c r="FD101" s="49" t="str">
        <f t="shared" si="168"/>
        <v/>
      </c>
      <c r="FE101" s="49" t="str">
        <f t="shared" si="168"/>
        <v/>
      </c>
      <c r="FF101" s="49" t="str">
        <f t="shared" si="211"/>
        <v/>
      </c>
      <c r="FG101" s="49" t="str">
        <f t="shared" si="211"/>
        <v/>
      </c>
      <c r="FH101" s="49" t="str">
        <f t="shared" si="211"/>
        <v/>
      </c>
      <c r="FI101" s="49" t="str">
        <f t="shared" si="209"/>
        <v/>
      </c>
      <c r="FJ101" s="49" t="str">
        <f t="shared" si="207"/>
        <v/>
      </c>
      <c r="FK101" s="49" t="str">
        <f t="shared" si="207"/>
        <v/>
      </c>
      <c r="FL101" s="49" t="str">
        <f t="shared" si="207"/>
        <v/>
      </c>
      <c r="FM101" s="49" t="str">
        <f t="shared" si="207"/>
        <v/>
      </c>
      <c r="FN101" s="49" t="str">
        <f t="shared" si="207"/>
        <v/>
      </c>
      <c r="FO101" s="49" t="str">
        <f t="shared" si="207"/>
        <v/>
      </c>
      <c r="FP101" s="49" t="str">
        <f t="shared" si="202"/>
        <v/>
      </c>
      <c r="FQ101" s="49" t="str">
        <f t="shared" si="202"/>
        <v/>
      </c>
      <c r="FR101" s="49" t="str">
        <f t="shared" si="202"/>
        <v/>
      </c>
      <c r="FS101" s="49" t="str">
        <f t="shared" si="202"/>
        <v/>
      </c>
      <c r="FT101" s="49" t="str">
        <f t="shared" si="202"/>
        <v/>
      </c>
      <c r="FU101" s="49" t="str">
        <f t="shared" si="178"/>
        <v/>
      </c>
      <c r="FV101" s="49" t="str">
        <f t="shared" si="178"/>
        <v/>
      </c>
      <c r="FW101" s="49" t="str">
        <f t="shared" si="178"/>
        <v/>
      </c>
      <c r="FX101" s="49" t="str">
        <f t="shared" si="178"/>
        <v/>
      </c>
      <c r="FY101" s="49" t="str">
        <f t="shared" si="178"/>
        <v/>
      </c>
      <c r="FZ101" s="49" t="str">
        <f t="shared" si="178"/>
        <v/>
      </c>
      <c r="GA101" s="49" t="str">
        <f t="shared" si="178"/>
        <v/>
      </c>
      <c r="GB101" s="49" t="str">
        <f t="shared" si="178"/>
        <v/>
      </c>
      <c r="GC101" s="49" t="str">
        <f t="shared" si="178"/>
        <v/>
      </c>
      <c r="GD101" s="49" t="str">
        <f t="shared" si="178"/>
        <v/>
      </c>
      <c r="GE101" s="49" t="str">
        <f t="shared" si="178"/>
        <v/>
      </c>
      <c r="GF101" s="49" t="str">
        <f t="shared" si="178"/>
        <v/>
      </c>
      <c r="GG101" s="49" t="str">
        <f t="shared" si="178"/>
        <v/>
      </c>
      <c r="GH101" s="49" t="str">
        <f t="shared" si="178"/>
        <v/>
      </c>
      <c r="GI101" s="49" t="str">
        <f t="shared" si="178"/>
        <v/>
      </c>
      <c r="GJ101" s="49" t="str">
        <f t="shared" si="178"/>
        <v/>
      </c>
      <c r="GK101" s="49" t="str">
        <f t="shared" si="210"/>
        <v/>
      </c>
      <c r="GL101" s="49" t="str">
        <f t="shared" si="190"/>
        <v/>
      </c>
      <c r="GM101" s="49" t="str">
        <f t="shared" si="190"/>
        <v/>
      </c>
      <c r="GN101" s="49" t="str">
        <f t="shared" si="190"/>
        <v/>
      </c>
      <c r="GO101" s="49" t="str">
        <f t="shared" si="190"/>
        <v/>
      </c>
      <c r="GP101" s="49" t="str">
        <f t="shared" si="190"/>
        <v/>
      </c>
      <c r="GQ101" s="49" t="str">
        <f t="shared" si="190"/>
        <v/>
      </c>
      <c r="GR101" s="49" t="str">
        <f t="shared" si="190"/>
        <v/>
      </c>
      <c r="GS101" s="49" t="str">
        <f t="shared" si="190"/>
        <v/>
      </c>
      <c r="GT101" s="49" t="str">
        <f t="shared" si="190"/>
        <v/>
      </c>
      <c r="GU101" s="49" t="str">
        <f t="shared" si="190"/>
        <v/>
      </c>
      <c r="GV101" s="49" t="str">
        <f t="shared" si="190"/>
        <v/>
      </c>
      <c r="GW101" s="49" t="str">
        <f t="shared" si="190"/>
        <v/>
      </c>
      <c r="GX101" s="49" t="str">
        <f t="shared" si="213"/>
        <v/>
      </c>
      <c r="GY101" s="49" t="str">
        <f t="shared" si="213"/>
        <v/>
      </c>
      <c r="GZ101" s="49" t="str">
        <f t="shared" si="213"/>
        <v/>
      </c>
      <c r="HA101" s="49" t="str">
        <f t="shared" si="213"/>
        <v/>
      </c>
      <c r="HB101" s="49" t="str">
        <f t="shared" si="213"/>
        <v/>
      </c>
      <c r="HC101" s="49" t="str">
        <f t="shared" si="213"/>
        <v/>
      </c>
      <c r="HD101" s="49" t="str">
        <f t="shared" si="183"/>
        <v/>
      </c>
      <c r="HE101" s="49" t="str">
        <f t="shared" si="183"/>
        <v/>
      </c>
      <c r="HF101" s="49" t="str">
        <f t="shared" si="183"/>
        <v/>
      </c>
      <c r="HG101" s="49" t="str">
        <f t="shared" si="183"/>
        <v/>
      </c>
      <c r="HH101" s="49" t="str">
        <f t="shared" si="183"/>
        <v/>
      </c>
      <c r="HI101" s="49" t="str">
        <f t="shared" si="141"/>
        <v/>
      </c>
      <c r="HJ101" s="49" t="str">
        <f t="shared" si="141"/>
        <v/>
      </c>
      <c r="HK101" s="49" t="str">
        <f t="shared" si="141"/>
        <v/>
      </c>
      <c r="HL101" s="49" t="str">
        <f t="shared" si="141"/>
        <v/>
      </c>
      <c r="HM101" s="49" t="str">
        <f t="shared" si="111"/>
        <v/>
      </c>
      <c r="HN101" s="49" t="str">
        <f t="shared" si="111"/>
        <v/>
      </c>
      <c r="HO101" s="49" t="str">
        <f t="shared" si="111"/>
        <v/>
      </c>
      <c r="HP101" s="49" t="str">
        <f t="shared" si="111"/>
        <v/>
      </c>
      <c r="HQ101" s="49" t="str">
        <f t="shared" si="111"/>
        <v/>
      </c>
      <c r="HR101" s="49" t="str">
        <f t="shared" si="111"/>
        <v/>
      </c>
      <c r="HS101" s="49" t="str">
        <f t="shared" si="111"/>
        <v/>
      </c>
      <c r="HT101" s="49" t="str">
        <f t="shared" si="111"/>
        <v/>
      </c>
      <c r="HU101" s="49" t="str">
        <f t="shared" si="111"/>
        <v/>
      </c>
      <c r="HV101" s="49" t="str">
        <f t="shared" si="142"/>
        <v/>
      </c>
      <c r="HW101" s="169" t="e">
        <f t="shared" si="181"/>
        <v>#N/A</v>
      </c>
      <c r="HX101" s="169" t="e">
        <f t="shared" si="181"/>
        <v>#N/A</v>
      </c>
      <c r="HY101" s="169" t="e">
        <f t="shared" si="181"/>
        <v>#N/A</v>
      </c>
      <c r="HZ101" s="169" t="e">
        <f t="shared" si="181"/>
        <v>#N/A</v>
      </c>
      <c r="IA101" s="169" t="e">
        <f t="shared" si="212"/>
        <v>#N/A</v>
      </c>
      <c r="IB101" s="169" t="e">
        <f t="shared" si="212"/>
        <v>#N/A</v>
      </c>
      <c r="IC101" s="169" t="e">
        <f t="shared" si="212"/>
        <v>#N/A</v>
      </c>
      <c r="ID101" s="169" t="e">
        <f t="shared" si="212"/>
        <v>#N/A</v>
      </c>
      <c r="IE101" s="169" t="e">
        <f t="shared" si="212"/>
        <v>#N/A</v>
      </c>
      <c r="IF101" s="169" t="e">
        <f t="shared" si="212"/>
        <v>#N/A</v>
      </c>
      <c r="IG101" s="169" t="e">
        <f t="shared" si="212"/>
        <v>#N/A</v>
      </c>
      <c r="IH101" s="169" t="e">
        <f t="shared" si="212"/>
        <v>#N/A</v>
      </c>
      <c r="II101" s="169" t="e">
        <f t="shared" si="212"/>
        <v>#N/A</v>
      </c>
      <c r="IJ101" s="169" t="e">
        <f t="shared" si="212"/>
        <v>#N/A</v>
      </c>
      <c r="IK101" s="169" t="e">
        <f t="shared" si="212"/>
        <v>#N/A</v>
      </c>
      <c r="IL101" s="169" t="e">
        <f t="shared" si="212"/>
        <v>#N/A</v>
      </c>
      <c r="IM101" s="169" t="e">
        <f t="shared" si="212"/>
        <v>#N/A</v>
      </c>
      <c r="IN101" s="169" t="e">
        <f t="shared" si="212"/>
        <v>#N/A</v>
      </c>
      <c r="IO101" s="169" t="e">
        <f t="shared" si="212"/>
        <v>#N/A</v>
      </c>
      <c r="IP101" s="169" t="e">
        <f t="shared" si="214"/>
        <v>#N/A</v>
      </c>
      <c r="IQ101" s="169" t="e">
        <f t="shared" si="214"/>
        <v>#N/A</v>
      </c>
      <c r="IR101" s="169" t="e">
        <f t="shared" si="214"/>
        <v>#N/A</v>
      </c>
      <c r="IS101" s="169" t="e">
        <f t="shared" si="214"/>
        <v>#N/A</v>
      </c>
      <c r="IT101" s="169" t="e">
        <f t="shared" si="214"/>
        <v>#N/A</v>
      </c>
      <c r="IU101" s="169" t="e">
        <f t="shared" si="214"/>
        <v>#N/A</v>
      </c>
      <c r="IV101" s="169" t="e">
        <f t="shared" si="214"/>
        <v>#N/A</v>
      </c>
      <c r="IW101" s="169" t="e">
        <f t="shared" si="214"/>
        <v>#N/A</v>
      </c>
      <c r="IX101" s="169" t="e">
        <f t="shared" si="214"/>
        <v>#N/A</v>
      </c>
      <c r="IY101" s="169" t="e">
        <f t="shared" si="214"/>
        <v>#N/A</v>
      </c>
      <c r="IZ101" s="169" t="e">
        <f t="shared" si="214"/>
        <v>#N/A</v>
      </c>
      <c r="JA101" s="169" t="e">
        <f t="shared" si="214"/>
        <v>#N/A</v>
      </c>
      <c r="JB101" s="169" t="e">
        <f t="shared" si="214"/>
        <v>#N/A</v>
      </c>
      <c r="JC101" s="169" t="e">
        <f t="shared" si="214"/>
        <v>#N/A</v>
      </c>
      <c r="JD101" s="169" t="e">
        <f t="shared" si="214"/>
        <v>#N/A</v>
      </c>
      <c r="JE101" s="169" t="e">
        <f t="shared" si="220"/>
        <v>#N/A</v>
      </c>
      <c r="JF101" s="169" t="e">
        <f t="shared" si="220"/>
        <v>#N/A</v>
      </c>
      <c r="JG101" s="169" t="e">
        <f t="shared" si="220"/>
        <v>#N/A</v>
      </c>
      <c r="JH101" s="169" t="e">
        <f t="shared" si="220"/>
        <v>#N/A</v>
      </c>
      <c r="JI101" s="169" t="e">
        <f t="shared" si="220"/>
        <v>#N/A</v>
      </c>
      <c r="JJ101" s="169" t="e">
        <f t="shared" si="220"/>
        <v>#N/A</v>
      </c>
      <c r="JK101" s="169" t="e">
        <f t="shared" si="220"/>
        <v>#N/A</v>
      </c>
      <c r="JL101" s="169" t="e">
        <f t="shared" si="220"/>
        <v>#N/A</v>
      </c>
      <c r="JM101" s="169" t="e">
        <f t="shared" si="220"/>
        <v>#N/A</v>
      </c>
      <c r="JN101" s="169" t="e">
        <f t="shared" si="220"/>
        <v>#N/A</v>
      </c>
      <c r="JO101" s="169" t="e">
        <f t="shared" si="220"/>
        <v>#N/A</v>
      </c>
      <c r="JP101" s="169" t="e">
        <f t="shared" si="220"/>
        <v>#N/A</v>
      </c>
      <c r="JQ101" s="169" t="e">
        <f t="shared" si="220"/>
        <v>#N/A</v>
      </c>
      <c r="JR101" s="169" t="e">
        <f t="shared" si="220"/>
        <v>#N/A</v>
      </c>
      <c r="JS101" s="169" t="e">
        <f t="shared" si="220"/>
        <v>#N/A</v>
      </c>
      <c r="JT101" s="169" t="e">
        <f t="shared" si="215"/>
        <v>#N/A</v>
      </c>
      <c r="JU101" s="169" t="e">
        <f t="shared" si="215"/>
        <v>#N/A</v>
      </c>
      <c r="JV101" s="169" t="e">
        <f t="shared" si="215"/>
        <v>#N/A</v>
      </c>
      <c r="JW101" s="169" t="e">
        <f t="shared" si="215"/>
        <v>#N/A</v>
      </c>
      <c r="JX101" s="169" t="e">
        <f t="shared" si="215"/>
        <v>#N/A</v>
      </c>
      <c r="JY101" s="169" t="e">
        <f t="shared" si="215"/>
        <v>#N/A</v>
      </c>
      <c r="JZ101" s="169" t="e">
        <f t="shared" si="215"/>
        <v>#N/A</v>
      </c>
      <c r="KA101" s="169" t="e">
        <f t="shared" si="215"/>
        <v>#N/A</v>
      </c>
      <c r="KB101" s="169" t="e">
        <f t="shared" si="215"/>
        <v>#N/A</v>
      </c>
      <c r="KC101" s="169" t="e">
        <f t="shared" si="215"/>
        <v>#N/A</v>
      </c>
      <c r="KD101" s="169" t="e">
        <f t="shared" si="215"/>
        <v>#N/A</v>
      </c>
      <c r="KE101" s="169" t="e">
        <f t="shared" si="215"/>
        <v>#N/A</v>
      </c>
      <c r="KF101" s="169" t="e">
        <f t="shared" si="215"/>
        <v>#N/A</v>
      </c>
      <c r="KG101" s="169" t="e">
        <f t="shared" si="215"/>
        <v>#N/A</v>
      </c>
      <c r="KH101" s="169" t="e">
        <f t="shared" si="215"/>
        <v>#N/A</v>
      </c>
      <c r="KI101" s="169" t="e">
        <f t="shared" si="215"/>
        <v>#N/A</v>
      </c>
      <c r="KJ101" s="169" t="e">
        <f t="shared" si="221"/>
        <v>#N/A</v>
      </c>
      <c r="KK101" s="169" t="e">
        <f t="shared" si="221"/>
        <v>#N/A</v>
      </c>
      <c r="KL101" s="169" t="e">
        <f t="shared" si="221"/>
        <v>#N/A</v>
      </c>
      <c r="KM101" s="169" t="e">
        <f t="shared" si="221"/>
        <v>#N/A</v>
      </c>
      <c r="KN101" s="169" t="e">
        <f t="shared" si="221"/>
        <v>#N/A</v>
      </c>
      <c r="KO101" s="169" t="e">
        <f t="shared" si="221"/>
        <v>#N/A</v>
      </c>
      <c r="KP101" s="169" t="e">
        <f t="shared" si="221"/>
        <v>#N/A</v>
      </c>
      <c r="KQ101" s="169" t="e">
        <f t="shared" si="221"/>
        <v>#N/A</v>
      </c>
      <c r="KR101" s="169" t="e">
        <f t="shared" si="221"/>
        <v>#N/A</v>
      </c>
      <c r="KS101" s="169" t="e">
        <f t="shared" si="221"/>
        <v>#N/A</v>
      </c>
      <c r="KT101" s="169" t="e">
        <f t="shared" si="221"/>
        <v>#N/A</v>
      </c>
      <c r="KU101" s="169" t="e">
        <f t="shared" si="221"/>
        <v>#N/A</v>
      </c>
      <c r="KV101" s="169" t="e">
        <f t="shared" si="221"/>
        <v>#N/A</v>
      </c>
      <c r="KW101" s="169" t="e">
        <f t="shared" si="221"/>
        <v>#N/A</v>
      </c>
      <c r="KX101" s="169" t="e">
        <f t="shared" si="221"/>
        <v>#N/A</v>
      </c>
      <c r="KY101" s="169" t="e">
        <f t="shared" si="221"/>
        <v>#N/A</v>
      </c>
      <c r="KZ101" s="169" t="e">
        <f t="shared" si="216"/>
        <v>#N/A</v>
      </c>
      <c r="LA101" s="169" t="e">
        <f t="shared" si="216"/>
        <v>#N/A</v>
      </c>
      <c r="LB101" s="169" t="e">
        <f t="shared" si="216"/>
        <v>#N/A</v>
      </c>
      <c r="LC101" s="169" t="e">
        <f t="shared" si="216"/>
        <v>#N/A</v>
      </c>
      <c r="LD101" s="169" t="e">
        <f t="shared" si="216"/>
        <v>#N/A</v>
      </c>
      <c r="LE101" s="169" t="e">
        <f t="shared" si="216"/>
        <v>#N/A</v>
      </c>
      <c r="LF101" s="169" t="e">
        <f t="shared" si="216"/>
        <v>#N/A</v>
      </c>
      <c r="LG101" s="169" t="e">
        <f t="shared" si="216"/>
        <v>#N/A</v>
      </c>
      <c r="LH101" s="169" t="e">
        <f t="shared" si="216"/>
        <v>#N/A</v>
      </c>
      <c r="LI101" s="169" t="e">
        <f t="shared" si="216"/>
        <v>#N/A</v>
      </c>
      <c r="LJ101" s="169" t="e">
        <f t="shared" si="216"/>
        <v>#N/A</v>
      </c>
      <c r="LK101" s="169" t="e">
        <f t="shared" si="216"/>
        <v>#N/A</v>
      </c>
      <c r="LL101" s="169" t="e">
        <f t="shared" si="216"/>
        <v>#N/A</v>
      </c>
      <c r="LM101" s="169" t="e">
        <f t="shared" si="216"/>
        <v>#N/A</v>
      </c>
      <c r="LN101" s="169" t="e">
        <f t="shared" si="216"/>
        <v>#N/A</v>
      </c>
      <c r="LO101" s="169" t="e">
        <f t="shared" si="222"/>
        <v>#N/A</v>
      </c>
      <c r="LP101" s="169" t="e">
        <f t="shared" si="222"/>
        <v>#N/A</v>
      </c>
      <c r="LQ101" s="169" t="e">
        <f t="shared" si="223"/>
        <v>#N/A</v>
      </c>
      <c r="LR101" s="169" t="e">
        <f t="shared" si="223"/>
        <v>#N/A</v>
      </c>
      <c r="LS101" s="169" t="e">
        <f t="shared" si="223"/>
        <v>#N/A</v>
      </c>
      <c r="LT101" s="169" t="e">
        <f t="shared" si="223"/>
        <v>#N/A</v>
      </c>
      <c r="LU101" s="169" t="e">
        <f t="shared" si="223"/>
        <v>#N/A</v>
      </c>
      <c r="LV101" s="169" t="e">
        <f t="shared" si="223"/>
        <v>#N/A</v>
      </c>
      <c r="LW101" s="169" t="e">
        <f t="shared" si="223"/>
        <v>#N/A</v>
      </c>
      <c r="LX101" s="169" t="e">
        <f t="shared" si="223"/>
        <v>#N/A</v>
      </c>
      <c r="LY101" s="169" t="e">
        <f t="shared" si="223"/>
        <v>#N/A</v>
      </c>
      <c r="LZ101" s="169" t="e">
        <f t="shared" si="223"/>
        <v>#N/A</v>
      </c>
      <c r="MA101" s="169" t="e">
        <f t="shared" si="223"/>
        <v>#N/A</v>
      </c>
      <c r="MB101" s="169" t="e">
        <f t="shared" si="223"/>
        <v>#N/A</v>
      </c>
      <c r="MC101" s="169" t="e">
        <f t="shared" si="223"/>
        <v>#N/A</v>
      </c>
      <c r="MD101" s="169" t="e">
        <f t="shared" si="223"/>
        <v>#N/A</v>
      </c>
      <c r="ME101" s="169" t="e">
        <f t="shared" si="223"/>
        <v>#N/A</v>
      </c>
      <c r="MF101" s="169" t="e">
        <f t="shared" si="217"/>
        <v>#N/A</v>
      </c>
      <c r="MG101" s="169" t="e">
        <f t="shared" si="217"/>
        <v>#N/A</v>
      </c>
      <c r="MH101" s="169" t="e">
        <f t="shared" si="217"/>
        <v>#N/A</v>
      </c>
      <c r="MI101" s="169" t="e">
        <f t="shared" si="217"/>
        <v>#N/A</v>
      </c>
      <c r="MJ101" s="169" t="e">
        <f t="shared" si="217"/>
        <v>#N/A</v>
      </c>
      <c r="MK101" s="169" t="e">
        <f t="shared" si="217"/>
        <v>#N/A</v>
      </c>
      <c r="ML101" s="169" t="e">
        <f t="shared" si="217"/>
        <v>#N/A</v>
      </c>
      <c r="MM101" s="169" t="e">
        <f t="shared" si="217"/>
        <v>#N/A</v>
      </c>
      <c r="MN101" s="169" t="e">
        <f t="shared" si="217"/>
        <v>#N/A</v>
      </c>
      <c r="MO101" s="169" t="e">
        <f t="shared" si="217"/>
        <v>#N/A</v>
      </c>
      <c r="MP101" s="169" t="e">
        <f t="shared" si="217"/>
        <v>#N/A</v>
      </c>
      <c r="MQ101" s="169" t="e">
        <f t="shared" si="217"/>
        <v>#N/A</v>
      </c>
      <c r="MR101" s="169" t="e">
        <f t="shared" si="217"/>
        <v>#N/A</v>
      </c>
      <c r="MS101" s="169" t="e">
        <f t="shared" si="217"/>
        <v>#N/A</v>
      </c>
      <c r="MT101" s="169" t="e">
        <f t="shared" si="217"/>
        <v>#N/A</v>
      </c>
      <c r="MU101" s="169" t="e">
        <f t="shared" si="217"/>
        <v>#N/A</v>
      </c>
      <c r="MV101" s="169" t="e">
        <f t="shared" si="224"/>
        <v>#N/A</v>
      </c>
      <c r="MW101" s="169" t="e">
        <f t="shared" si="224"/>
        <v>#N/A</v>
      </c>
      <c r="MX101" s="169" t="e">
        <f t="shared" si="224"/>
        <v>#N/A</v>
      </c>
      <c r="MY101" s="169" t="e">
        <f t="shared" si="224"/>
        <v>#N/A</v>
      </c>
      <c r="MZ101" s="169" t="e">
        <f t="shared" si="224"/>
        <v>#N/A</v>
      </c>
      <c r="NA101" s="169" t="e">
        <f t="shared" si="224"/>
        <v>#N/A</v>
      </c>
      <c r="NB101" s="169" t="e">
        <f t="shared" si="224"/>
        <v>#N/A</v>
      </c>
      <c r="NC101" s="169" t="e">
        <f t="shared" si="224"/>
        <v>#N/A</v>
      </c>
      <c r="ND101" s="169" t="e">
        <f t="shared" si="224"/>
        <v>#N/A</v>
      </c>
      <c r="NE101" s="169" t="e">
        <f t="shared" si="224"/>
        <v>#N/A</v>
      </c>
      <c r="NF101" s="169" t="e">
        <f t="shared" si="224"/>
        <v>#N/A</v>
      </c>
      <c r="NG101" s="169" t="e">
        <f t="shared" si="224"/>
        <v>#N/A</v>
      </c>
      <c r="NH101" s="169" t="e">
        <f t="shared" si="224"/>
        <v>#N/A</v>
      </c>
      <c r="NI101" s="169" t="e">
        <f t="shared" si="224"/>
        <v>#N/A</v>
      </c>
      <c r="NJ101" s="169" t="e">
        <f t="shared" si="224"/>
        <v>#N/A</v>
      </c>
      <c r="NK101" s="169" t="e">
        <f t="shared" si="224"/>
        <v>#N/A</v>
      </c>
      <c r="NL101" s="169" t="e">
        <f t="shared" si="218"/>
        <v>#N/A</v>
      </c>
      <c r="NM101" s="169" t="e">
        <f t="shared" si="218"/>
        <v>#N/A</v>
      </c>
      <c r="NN101" s="169" t="e">
        <f t="shared" si="218"/>
        <v>#N/A</v>
      </c>
      <c r="NO101" s="169" t="e">
        <f t="shared" si="218"/>
        <v>#N/A</v>
      </c>
      <c r="NP101" s="169" t="e">
        <f t="shared" si="218"/>
        <v>#N/A</v>
      </c>
      <c r="NQ101" s="169" t="e">
        <f t="shared" si="218"/>
        <v>#N/A</v>
      </c>
      <c r="NR101" s="169" t="e">
        <f t="shared" si="218"/>
        <v>#N/A</v>
      </c>
      <c r="NS101" s="169" t="e">
        <f t="shared" si="218"/>
        <v>#N/A</v>
      </c>
      <c r="NT101" s="169" t="e">
        <f t="shared" si="218"/>
        <v>#N/A</v>
      </c>
      <c r="NU101" s="169" t="e">
        <f t="shared" si="218"/>
        <v>#N/A</v>
      </c>
      <c r="NV101" s="169" t="e">
        <f t="shared" si="218"/>
        <v>#N/A</v>
      </c>
      <c r="NW101" s="169" t="e">
        <f t="shared" si="218"/>
        <v>#N/A</v>
      </c>
      <c r="NX101" s="169" t="e">
        <f t="shared" si="218"/>
        <v>#N/A</v>
      </c>
      <c r="NY101" s="169" t="e">
        <f t="shared" si="218"/>
        <v>#N/A</v>
      </c>
      <c r="NZ101" s="169" t="e">
        <f t="shared" si="218"/>
        <v>#N/A</v>
      </c>
      <c r="OA101" s="169" t="e">
        <f t="shared" si="225"/>
        <v>#N/A</v>
      </c>
      <c r="OB101" s="169" t="e">
        <f t="shared" si="225"/>
        <v>#N/A</v>
      </c>
      <c r="OC101" s="169" t="e">
        <f t="shared" si="226"/>
        <v>#N/A</v>
      </c>
      <c r="OD101" s="169" t="e">
        <f t="shared" si="226"/>
        <v>#N/A</v>
      </c>
      <c r="OE101" s="169" t="e">
        <f t="shared" si="226"/>
        <v>#N/A</v>
      </c>
      <c r="OF101" s="169" t="e">
        <f t="shared" si="226"/>
        <v>#N/A</v>
      </c>
      <c r="OG101" s="169" t="e">
        <f t="shared" si="226"/>
        <v>#N/A</v>
      </c>
      <c r="OH101" s="169" t="e">
        <f t="shared" si="226"/>
        <v>#N/A</v>
      </c>
      <c r="OI101" s="169" t="e">
        <f t="shared" si="226"/>
        <v>#N/A</v>
      </c>
      <c r="OJ101" s="169" t="e">
        <f t="shared" si="226"/>
        <v>#N/A</v>
      </c>
      <c r="OK101" s="169" t="e">
        <f t="shared" si="226"/>
        <v>#N/A</v>
      </c>
      <c r="OL101" s="169" t="e">
        <f t="shared" si="226"/>
        <v>#N/A</v>
      </c>
      <c r="OM101" s="169" t="e">
        <f t="shared" si="226"/>
        <v>#N/A</v>
      </c>
      <c r="ON101" s="169" t="e">
        <f t="shared" si="226"/>
        <v>#N/A</v>
      </c>
      <c r="OO101" s="169" t="e">
        <f t="shared" si="226"/>
        <v>#N/A</v>
      </c>
      <c r="OP101" s="169" t="e">
        <f t="shared" si="226"/>
        <v>#N/A</v>
      </c>
      <c r="OQ101" s="169" t="e">
        <f t="shared" si="226"/>
        <v>#N/A</v>
      </c>
      <c r="OR101" s="169" t="e">
        <f t="shared" si="219"/>
        <v>#N/A</v>
      </c>
      <c r="OS101" s="169" t="e">
        <f t="shared" si="219"/>
        <v>#N/A</v>
      </c>
      <c r="OT101" s="169" t="e">
        <f t="shared" si="219"/>
        <v>#N/A</v>
      </c>
      <c r="OU101" s="169" t="e">
        <f t="shared" si="219"/>
        <v>#N/A</v>
      </c>
      <c r="OV101" s="169" t="e">
        <f t="shared" si="219"/>
        <v>#N/A</v>
      </c>
      <c r="OW101" s="169" t="e">
        <f t="shared" si="219"/>
        <v>#N/A</v>
      </c>
      <c r="OX101" s="169" t="e">
        <f t="shared" si="219"/>
        <v>#N/A</v>
      </c>
      <c r="OY101" s="169" t="e">
        <f t="shared" si="219"/>
        <v>#N/A</v>
      </c>
      <c r="OZ101" s="169" t="e">
        <f t="shared" si="219"/>
        <v>#N/A</v>
      </c>
      <c r="PA101" s="169" t="e">
        <f t="shared" si="219"/>
        <v>#N/A</v>
      </c>
      <c r="PB101" s="169" t="e">
        <f t="shared" si="219"/>
        <v>#N/A</v>
      </c>
      <c r="PC101" s="169" t="e">
        <f t="shared" si="219"/>
        <v>#N/A</v>
      </c>
      <c r="PD101" s="169" t="e">
        <f t="shared" si="219"/>
        <v>#N/A</v>
      </c>
      <c r="PE101" s="169" t="e">
        <f t="shared" si="219"/>
        <v>#N/A</v>
      </c>
      <c r="PF101" s="169" t="e">
        <f t="shared" si="219"/>
        <v>#N/A</v>
      </c>
      <c r="PG101" s="169" t="e">
        <f t="shared" si="219"/>
        <v>#N/A</v>
      </c>
      <c r="PH101" s="169" t="e">
        <f t="shared" si="227"/>
        <v>#N/A</v>
      </c>
      <c r="PI101" s="169" t="e">
        <f t="shared" si="227"/>
        <v>#N/A</v>
      </c>
      <c r="PJ101" s="169" t="e">
        <f t="shared" si="227"/>
        <v>#N/A</v>
      </c>
      <c r="PK101" s="169" t="e">
        <f t="shared" si="227"/>
        <v>#N/A</v>
      </c>
      <c r="PL101" s="169" t="e">
        <f t="shared" si="227"/>
        <v>#N/A</v>
      </c>
      <c r="PM101" s="169" t="e">
        <f t="shared" si="227"/>
        <v>#N/A</v>
      </c>
      <c r="PN101" s="169" t="e">
        <f t="shared" si="227"/>
        <v>#N/A</v>
      </c>
      <c r="PO101" s="169" t="e">
        <f t="shared" si="227"/>
        <v>#N/A</v>
      </c>
    </row>
    <row r="102" spans="1:431" hidden="1" x14ac:dyDescent="0.75">
      <c r="A102" s="390"/>
      <c r="B102" s="396" t="str">
        <f>IF($R102="","",ROUND(_xlfn.NORM.INV(ABS(VLOOKUP($T$1,VLookups!$A$43:$B$44,2,FALSE)-B$2),$N102,$R102),0))</f>
        <v/>
      </c>
      <c r="C102" s="403" t="str">
        <f t="shared" si="228"/>
        <v/>
      </c>
      <c r="D102" s="404" t="str">
        <f t="shared" si="229"/>
        <v/>
      </c>
      <c r="E102" s="109"/>
      <c r="F102" s="117"/>
      <c r="G102" s="122" t="str">
        <f t="shared" si="163"/>
        <v/>
      </c>
      <c r="H102" s="95"/>
      <c r="I102" s="122" t="str">
        <f t="shared" si="164"/>
        <v/>
      </c>
      <c r="J102" s="117"/>
      <c r="K102" s="110"/>
      <c r="L102" s="124" t="str">
        <f t="shared" si="149"/>
        <v/>
      </c>
      <c r="M102" s="124" t="str">
        <f t="shared" si="150"/>
        <v/>
      </c>
      <c r="N102" s="73" t="str">
        <f t="shared" si="165"/>
        <v/>
      </c>
      <c r="O102" s="23"/>
      <c r="P102" s="57"/>
      <c r="Q102" s="280"/>
      <c r="R102" s="74" t="str">
        <f>IF(AND(G102&gt;0,H102&gt;0,I102&gt;0),IF(ISBLANK(Q102),IF(ISBLANK(O102),"",(I102-G102)*VLOOKUP(O102,VLookups!$A$4:$B$13,2,FALSE)),Q102),"")</f>
        <v/>
      </c>
      <c r="S102" s="75" t="str">
        <f t="shared" si="151"/>
        <v/>
      </c>
      <c r="T102" s="95"/>
      <c r="U102" s="270" t="str">
        <f>IF(AND(T102&gt;0,H102&gt;0,NOT(R102="")),ABS(VLOOKUP($T$1,VLookups!$A$43:$B$44,2,FALSE)-_xlfn.NORM.DIST(T102,N102,R102,TRUE)),"")</f>
        <v/>
      </c>
      <c r="V102" s="94" t="str">
        <f>IF(AND($G102&gt;0,$H102&gt;0,$I102&gt;0,NOT(ISBLANK($O102))),_xlfn.NORM.INV(ABS(VLOOKUP($T$1,VLookups!$A$43:$B$44,2,FALSE)-V$3),$N102,$R102),"")</f>
        <v/>
      </c>
      <c r="W102" s="93" t="str">
        <f>IF(AND($G102&gt;0,$H102&gt;0,$I102&gt;0,NOT(ISBLANK($O102))),_xlfn.NORM.INV(ABS(VLOOKUP($T$1,VLookups!$A$43:$B$44,2,FALSE)-W$3),$N102,$R102),"")</f>
        <v/>
      </c>
      <c r="X102" s="94" t="str">
        <f>IF(AND($G102&gt;0,$H102&gt;0,$I102&gt;0,NOT(ISBLANK($O102))),_xlfn.NORM.INV(ABS(VLOOKUP($T$1,VLookups!$A$43:$B$44,2,FALSE)-X$3),$N102,$R102),"")</f>
        <v/>
      </c>
      <c r="Y102" s="93" t="str">
        <f>IF(AND($G102&gt;0,$H102&gt;0,$I102&gt;0,NOT(ISBLANK($O102))),_xlfn.NORM.INV(ABS(VLOOKUP($T$1,VLookups!$A$43:$B$44,2,FALSE)-Y$3),$N102,$R102),"")</f>
        <v/>
      </c>
      <c r="Z102" s="94" t="str">
        <f>IF(AND($G102&gt;0,$H102&gt;0,$I102&gt;0,NOT(ISBLANK($O102))),_xlfn.NORM.INV(ABS(VLOOKUP($T$1,VLookups!$A$43:$B$44,2,FALSE)-Z$3),$N102,$R102),"")</f>
        <v/>
      </c>
      <c r="AA102" s="93" t="str">
        <f>IF(AND($G102&gt;0,$H102&gt;0,$I102&gt;0,NOT(ISBLANK($O102))),_xlfn.NORM.INV(ABS(VLOOKUP($T$1,VLookups!$A$43:$B$44,2,FALSE)-AA$3),$N102,$R102),"")</f>
        <v/>
      </c>
      <c r="AB102" s="5"/>
      <c r="AC102" s="168" t="str">
        <f t="shared" si="166"/>
        <v/>
      </c>
      <c r="AD102" s="49" t="str">
        <f t="shared" si="208"/>
        <v/>
      </c>
      <c r="AE102" s="49" t="str">
        <f t="shared" si="208"/>
        <v/>
      </c>
      <c r="AF102" s="49" t="str">
        <f t="shared" si="208"/>
        <v/>
      </c>
      <c r="AG102" s="49" t="str">
        <f t="shared" si="208"/>
        <v/>
      </c>
      <c r="AH102" s="49" t="str">
        <f t="shared" si="208"/>
        <v/>
      </c>
      <c r="AI102" s="49" t="str">
        <f t="shared" si="208"/>
        <v/>
      </c>
      <c r="AJ102" s="49" t="str">
        <f t="shared" si="208"/>
        <v/>
      </c>
      <c r="AK102" s="49" t="str">
        <f t="shared" si="208"/>
        <v/>
      </c>
      <c r="AL102" s="49" t="str">
        <f t="shared" si="208"/>
        <v/>
      </c>
      <c r="AM102" s="49" t="str">
        <f t="shared" si="208"/>
        <v/>
      </c>
      <c r="AN102" s="49" t="str">
        <f t="shared" si="208"/>
        <v/>
      </c>
      <c r="AO102" s="49" t="str">
        <f t="shared" si="208"/>
        <v/>
      </c>
      <c r="AP102" s="49" t="str">
        <f t="shared" si="208"/>
        <v/>
      </c>
      <c r="AQ102" s="49" t="str">
        <f t="shared" si="208"/>
        <v/>
      </c>
      <c r="AR102" s="49" t="str">
        <f t="shared" si="208"/>
        <v/>
      </c>
      <c r="AS102" s="49" t="str">
        <f t="shared" si="208"/>
        <v/>
      </c>
      <c r="AT102" s="49" t="str">
        <f t="shared" si="203"/>
        <v/>
      </c>
      <c r="AU102" s="49" t="str">
        <f t="shared" si="203"/>
        <v/>
      </c>
      <c r="AV102" s="49" t="str">
        <f t="shared" si="203"/>
        <v/>
      </c>
      <c r="AW102" s="49" t="str">
        <f t="shared" si="203"/>
        <v/>
      </c>
      <c r="AX102" s="49" t="str">
        <f t="shared" si="203"/>
        <v/>
      </c>
      <c r="AY102" s="49" t="str">
        <f t="shared" si="203"/>
        <v/>
      </c>
      <c r="AZ102" s="49" t="str">
        <f t="shared" si="203"/>
        <v/>
      </c>
      <c r="BA102" s="49" t="str">
        <f t="shared" si="203"/>
        <v/>
      </c>
      <c r="BB102" s="49" t="str">
        <f t="shared" si="203"/>
        <v/>
      </c>
      <c r="BC102" s="49" t="str">
        <f t="shared" si="203"/>
        <v/>
      </c>
      <c r="BD102" s="49" t="str">
        <f t="shared" si="203"/>
        <v/>
      </c>
      <c r="BE102" s="49" t="str">
        <f t="shared" si="203"/>
        <v/>
      </c>
      <c r="BF102" s="49" t="str">
        <f t="shared" si="203"/>
        <v/>
      </c>
      <c r="BG102" s="49" t="str">
        <f t="shared" si="203"/>
        <v/>
      </c>
      <c r="BH102" s="49" t="str">
        <f t="shared" si="203"/>
        <v/>
      </c>
      <c r="BI102" s="49" t="str">
        <f t="shared" si="204"/>
        <v/>
      </c>
      <c r="BJ102" s="49" t="str">
        <f t="shared" si="204"/>
        <v/>
      </c>
      <c r="BK102" s="49" t="str">
        <f t="shared" si="204"/>
        <v/>
      </c>
      <c r="BL102" s="49" t="str">
        <f t="shared" si="204"/>
        <v/>
      </c>
      <c r="BM102" s="49" t="str">
        <f t="shared" si="204"/>
        <v/>
      </c>
      <c r="BN102" s="49" t="str">
        <f t="shared" si="204"/>
        <v/>
      </c>
      <c r="BO102" s="49" t="str">
        <f t="shared" si="204"/>
        <v/>
      </c>
      <c r="BP102" s="49" t="str">
        <f t="shared" si="204"/>
        <v/>
      </c>
      <c r="BQ102" s="49" t="str">
        <f t="shared" si="204"/>
        <v/>
      </c>
      <c r="BR102" s="49" t="str">
        <f t="shared" si="204"/>
        <v/>
      </c>
      <c r="BS102" s="49" t="str">
        <f t="shared" si="204"/>
        <v/>
      </c>
      <c r="BT102" s="49" t="str">
        <f t="shared" si="204"/>
        <v/>
      </c>
      <c r="BU102" s="49" t="str">
        <f t="shared" si="204"/>
        <v/>
      </c>
      <c r="BV102" s="49" t="str">
        <f t="shared" si="204"/>
        <v/>
      </c>
      <c r="BW102" s="49" t="str">
        <f t="shared" si="204"/>
        <v/>
      </c>
      <c r="BX102" s="49" t="str">
        <f t="shared" si="204"/>
        <v/>
      </c>
      <c r="BY102" s="49" t="str">
        <f t="shared" si="199"/>
        <v/>
      </c>
      <c r="BZ102" s="49" t="str">
        <f t="shared" si="199"/>
        <v/>
      </c>
      <c r="CA102" s="49" t="str">
        <f t="shared" si="199"/>
        <v/>
      </c>
      <c r="CB102" s="49" t="str">
        <f t="shared" si="199"/>
        <v/>
      </c>
      <c r="CC102" s="49" t="str">
        <f t="shared" si="199"/>
        <v/>
      </c>
      <c r="CD102" s="49" t="str">
        <f t="shared" si="199"/>
        <v/>
      </c>
      <c r="CE102" s="49" t="str">
        <f t="shared" si="199"/>
        <v/>
      </c>
      <c r="CF102" s="49" t="str">
        <f t="shared" si="199"/>
        <v/>
      </c>
      <c r="CG102" s="49" t="str">
        <f t="shared" si="199"/>
        <v/>
      </c>
      <c r="CH102" s="49" t="str">
        <f t="shared" si="199"/>
        <v/>
      </c>
      <c r="CI102" s="49" t="str">
        <f t="shared" si="199"/>
        <v/>
      </c>
      <c r="CJ102" s="49" t="str">
        <f t="shared" si="199"/>
        <v/>
      </c>
      <c r="CK102" s="49" t="str">
        <f t="shared" si="199"/>
        <v/>
      </c>
      <c r="CL102" s="49" t="str">
        <f t="shared" si="199"/>
        <v/>
      </c>
      <c r="CM102" s="49" t="str">
        <f t="shared" si="199"/>
        <v/>
      </c>
      <c r="CN102" s="49" t="str">
        <f t="shared" si="205"/>
        <v/>
      </c>
      <c r="CO102" s="49" t="str">
        <f t="shared" si="205"/>
        <v/>
      </c>
      <c r="CP102" s="49" t="str">
        <f t="shared" si="205"/>
        <v/>
      </c>
      <c r="CQ102" s="49" t="str">
        <f t="shared" si="205"/>
        <v/>
      </c>
      <c r="CR102" s="49" t="str">
        <f t="shared" si="205"/>
        <v/>
      </c>
      <c r="CS102" s="49" t="str">
        <f t="shared" si="205"/>
        <v/>
      </c>
      <c r="CT102" s="49" t="str">
        <f t="shared" si="205"/>
        <v/>
      </c>
      <c r="CU102" s="49" t="str">
        <f t="shared" si="205"/>
        <v/>
      </c>
      <c r="CV102" s="49" t="str">
        <f t="shared" si="205"/>
        <v/>
      </c>
      <c r="CW102" s="49" t="str">
        <f t="shared" si="205"/>
        <v/>
      </c>
      <c r="CX102" s="49" t="str">
        <f t="shared" si="205"/>
        <v/>
      </c>
      <c r="CY102" s="49" t="str">
        <f t="shared" si="205"/>
        <v/>
      </c>
      <c r="CZ102" s="49" t="str">
        <f t="shared" si="205"/>
        <v/>
      </c>
      <c r="DA102" s="49" t="str">
        <f t="shared" si="205"/>
        <v/>
      </c>
      <c r="DB102" s="49" t="str">
        <f t="shared" si="205"/>
        <v/>
      </c>
      <c r="DC102" s="49" t="str">
        <f t="shared" si="205"/>
        <v/>
      </c>
      <c r="DD102" s="49" t="str">
        <f t="shared" si="200"/>
        <v/>
      </c>
      <c r="DE102" s="49" t="str">
        <f t="shared" si="200"/>
        <v/>
      </c>
      <c r="DF102" s="49" t="str">
        <f t="shared" si="200"/>
        <v/>
      </c>
      <c r="DG102" s="49" t="str">
        <f t="shared" si="200"/>
        <v/>
      </c>
      <c r="DH102" s="49" t="str">
        <f t="shared" si="200"/>
        <v/>
      </c>
      <c r="DI102" s="49" t="str">
        <f t="shared" si="200"/>
        <v/>
      </c>
      <c r="DJ102" s="49" t="str">
        <f t="shared" si="200"/>
        <v/>
      </c>
      <c r="DK102" s="49" t="str">
        <f t="shared" si="200"/>
        <v/>
      </c>
      <c r="DL102" s="49" t="str">
        <f t="shared" si="200"/>
        <v/>
      </c>
      <c r="DM102" s="49" t="str">
        <f t="shared" si="200"/>
        <v/>
      </c>
      <c r="DN102" s="49" t="str">
        <f t="shared" si="200"/>
        <v/>
      </c>
      <c r="DO102" s="49" t="str">
        <f t="shared" si="200"/>
        <v/>
      </c>
      <c r="DP102" s="49" t="str">
        <f t="shared" si="200"/>
        <v/>
      </c>
      <c r="DQ102" s="49" t="str">
        <f t="shared" si="200"/>
        <v/>
      </c>
      <c r="DR102" s="49" t="str">
        <f t="shared" si="200"/>
        <v/>
      </c>
      <c r="DS102" s="49" t="str">
        <f t="shared" si="206"/>
        <v/>
      </c>
      <c r="DT102" s="49" t="str">
        <f t="shared" si="206"/>
        <v/>
      </c>
      <c r="DU102" s="49" t="str">
        <f t="shared" si="206"/>
        <v/>
      </c>
      <c r="DV102" s="49" t="str">
        <f t="shared" si="206"/>
        <v/>
      </c>
      <c r="DW102" s="49" t="str">
        <f t="shared" si="206"/>
        <v/>
      </c>
      <c r="DX102" s="49" t="str">
        <f t="shared" si="206"/>
        <v/>
      </c>
      <c r="DY102" s="49" t="str">
        <f t="shared" si="206"/>
        <v/>
      </c>
      <c r="DZ102" s="183" t="str">
        <f t="shared" si="167"/>
        <v/>
      </c>
      <c r="EA102" s="49" t="str">
        <f t="shared" si="201"/>
        <v/>
      </c>
      <c r="EB102" s="49" t="str">
        <f t="shared" si="201"/>
        <v/>
      </c>
      <c r="EC102" s="49" t="str">
        <f t="shared" si="201"/>
        <v/>
      </c>
      <c r="ED102" s="49" t="str">
        <f t="shared" si="201"/>
        <v/>
      </c>
      <c r="EE102" s="49" t="str">
        <f t="shared" si="201"/>
        <v/>
      </c>
      <c r="EF102" s="49" t="str">
        <f t="shared" si="201"/>
        <v/>
      </c>
      <c r="EG102" s="49" t="str">
        <f t="shared" si="201"/>
        <v/>
      </c>
      <c r="EH102" s="49" t="str">
        <f t="shared" si="201"/>
        <v/>
      </c>
      <c r="EI102" s="49" t="str">
        <f t="shared" si="201"/>
        <v/>
      </c>
      <c r="EJ102" s="49" t="str">
        <f t="shared" si="201"/>
        <v/>
      </c>
      <c r="EK102" s="49" t="str">
        <f t="shared" si="201"/>
        <v/>
      </c>
      <c r="EL102" s="49" t="str">
        <f t="shared" si="201"/>
        <v/>
      </c>
      <c r="EM102" s="49" t="str">
        <f t="shared" si="201"/>
        <v/>
      </c>
      <c r="EN102" s="49" t="str">
        <f t="shared" si="201"/>
        <v/>
      </c>
      <c r="EO102" s="49" t="str">
        <f t="shared" si="201"/>
        <v/>
      </c>
      <c r="EP102" s="49" t="str">
        <f t="shared" si="168"/>
        <v/>
      </c>
      <c r="EQ102" s="49" t="str">
        <f t="shared" si="168"/>
        <v/>
      </c>
      <c r="ER102" s="49" t="str">
        <f t="shared" si="168"/>
        <v/>
      </c>
      <c r="ES102" s="49" t="str">
        <f t="shared" si="168"/>
        <v/>
      </c>
      <c r="ET102" s="49" t="str">
        <f t="shared" si="168"/>
        <v/>
      </c>
      <c r="EU102" s="49" t="str">
        <f t="shared" si="168"/>
        <v/>
      </c>
      <c r="EV102" s="49" t="str">
        <f t="shared" si="168"/>
        <v/>
      </c>
      <c r="EW102" s="49" t="str">
        <f t="shared" si="168"/>
        <v/>
      </c>
      <c r="EX102" s="49" t="str">
        <f t="shared" si="168"/>
        <v/>
      </c>
      <c r="EY102" s="49" t="str">
        <f t="shared" si="168"/>
        <v/>
      </c>
      <c r="EZ102" s="49" t="str">
        <f t="shared" si="168"/>
        <v/>
      </c>
      <c r="FA102" s="49" t="str">
        <f t="shared" si="168"/>
        <v/>
      </c>
      <c r="FB102" s="49" t="str">
        <f t="shared" si="168"/>
        <v/>
      </c>
      <c r="FC102" s="49" t="str">
        <f t="shared" si="168"/>
        <v/>
      </c>
      <c r="FD102" s="49" t="str">
        <f t="shared" si="168"/>
        <v/>
      </c>
      <c r="FE102" s="49" t="str">
        <f t="shared" si="168"/>
        <v/>
      </c>
      <c r="FF102" s="49" t="str">
        <f t="shared" si="211"/>
        <v/>
      </c>
      <c r="FG102" s="49" t="str">
        <f t="shared" si="211"/>
        <v/>
      </c>
      <c r="FH102" s="49" t="str">
        <f t="shared" si="211"/>
        <v/>
      </c>
      <c r="FI102" s="49" t="str">
        <f t="shared" si="209"/>
        <v/>
      </c>
      <c r="FJ102" s="49" t="str">
        <f t="shared" si="207"/>
        <v/>
      </c>
      <c r="FK102" s="49" t="str">
        <f t="shared" si="207"/>
        <v/>
      </c>
      <c r="FL102" s="49" t="str">
        <f t="shared" si="207"/>
        <v/>
      </c>
      <c r="FM102" s="49" t="str">
        <f t="shared" si="207"/>
        <v/>
      </c>
      <c r="FN102" s="49" t="str">
        <f t="shared" si="207"/>
        <v/>
      </c>
      <c r="FO102" s="49" t="str">
        <f t="shared" si="207"/>
        <v/>
      </c>
      <c r="FP102" s="49" t="str">
        <f t="shared" si="202"/>
        <v/>
      </c>
      <c r="FQ102" s="49" t="str">
        <f t="shared" si="202"/>
        <v/>
      </c>
      <c r="FR102" s="49" t="str">
        <f t="shared" si="202"/>
        <v/>
      </c>
      <c r="FS102" s="49" t="str">
        <f t="shared" si="202"/>
        <v/>
      </c>
      <c r="FT102" s="49" t="str">
        <f t="shared" si="202"/>
        <v/>
      </c>
      <c r="FU102" s="49" t="str">
        <f t="shared" si="178"/>
        <v/>
      </c>
      <c r="FV102" s="49" t="str">
        <f t="shared" si="178"/>
        <v/>
      </c>
      <c r="FW102" s="49" t="str">
        <f t="shared" si="178"/>
        <v/>
      </c>
      <c r="FX102" s="49" t="str">
        <f t="shared" si="178"/>
        <v/>
      </c>
      <c r="FY102" s="49" t="str">
        <f t="shared" si="178"/>
        <v/>
      </c>
      <c r="FZ102" s="49" t="str">
        <f t="shared" si="178"/>
        <v/>
      </c>
      <c r="GA102" s="49" t="str">
        <f t="shared" si="178"/>
        <v/>
      </c>
      <c r="GB102" s="49" t="str">
        <f t="shared" si="178"/>
        <v/>
      </c>
      <c r="GC102" s="49" t="str">
        <f t="shared" si="178"/>
        <v/>
      </c>
      <c r="GD102" s="49" t="str">
        <f t="shared" si="178"/>
        <v/>
      </c>
      <c r="GE102" s="49" t="str">
        <f t="shared" si="178"/>
        <v/>
      </c>
      <c r="GF102" s="49" t="str">
        <f t="shared" si="178"/>
        <v/>
      </c>
      <c r="GG102" s="49" t="str">
        <f t="shared" si="178"/>
        <v/>
      </c>
      <c r="GH102" s="49" t="str">
        <f t="shared" si="178"/>
        <v/>
      </c>
      <c r="GI102" s="49" t="str">
        <f t="shared" si="178"/>
        <v/>
      </c>
      <c r="GJ102" s="49" t="str">
        <f t="shared" si="178"/>
        <v/>
      </c>
      <c r="GK102" s="49" t="str">
        <f t="shared" si="210"/>
        <v/>
      </c>
      <c r="GL102" s="49" t="str">
        <f t="shared" si="190"/>
        <v/>
      </c>
      <c r="GM102" s="49" t="str">
        <f t="shared" si="190"/>
        <v/>
      </c>
      <c r="GN102" s="49" t="str">
        <f t="shared" si="190"/>
        <v/>
      </c>
      <c r="GO102" s="49" t="str">
        <f t="shared" si="190"/>
        <v/>
      </c>
      <c r="GP102" s="49" t="str">
        <f t="shared" si="190"/>
        <v/>
      </c>
      <c r="GQ102" s="49" t="str">
        <f t="shared" si="190"/>
        <v/>
      </c>
      <c r="GR102" s="49" t="str">
        <f t="shared" si="190"/>
        <v/>
      </c>
      <c r="GS102" s="49" t="str">
        <f t="shared" si="190"/>
        <v/>
      </c>
      <c r="GT102" s="49" t="str">
        <f t="shared" si="190"/>
        <v/>
      </c>
      <c r="GU102" s="49" t="str">
        <f t="shared" si="190"/>
        <v/>
      </c>
      <c r="GV102" s="49" t="str">
        <f t="shared" si="190"/>
        <v/>
      </c>
      <c r="GW102" s="49" t="str">
        <f t="shared" si="190"/>
        <v/>
      </c>
      <c r="GX102" s="49" t="str">
        <f t="shared" si="213"/>
        <v/>
      </c>
      <c r="GY102" s="49" t="str">
        <f t="shared" si="213"/>
        <v/>
      </c>
      <c r="GZ102" s="49" t="str">
        <f t="shared" si="213"/>
        <v/>
      </c>
      <c r="HA102" s="49" t="str">
        <f t="shared" si="213"/>
        <v/>
      </c>
      <c r="HB102" s="49" t="str">
        <f t="shared" si="213"/>
        <v/>
      </c>
      <c r="HC102" s="49" t="str">
        <f t="shared" si="213"/>
        <v/>
      </c>
      <c r="HD102" s="49" t="str">
        <f t="shared" si="183"/>
        <v/>
      </c>
      <c r="HE102" s="49" t="str">
        <f t="shared" si="183"/>
        <v/>
      </c>
      <c r="HF102" s="49" t="str">
        <f t="shared" si="183"/>
        <v/>
      </c>
      <c r="HG102" s="49" t="str">
        <f t="shared" si="183"/>
        <v/>
      </c>
      <c r="HH102" s="49" t="str">
        <f t="shared" si="183"/>
        <v/>
      </c>
      <c r="HI102" s="49" t="str">
        <f t="shared" si="141"/>
        <v/>
      </c>
      <c r="HJ102" s="49" t="str">
        <f t="shared" si="141"/>
        <v/>
      </c>
      <c r="HK102" s="49" t="str">
        <f t="shared" si="141"/>
        <v/>
      </c>
      <c r="HL102" s="49" t="str">
        <f t="shared" si="141"/>
        <v/>
      </c>
      <c r="HM102" s="49" t="str">
        <f t="shared" si="111"/>
        <v/>
      </c>
      <c r="HN102" s="49" t="str">
        <f t="shared" si="111"/>
        <v/>
      </c>
      <c r="HO102" s="49" t="str">
        <f t="shared" si="111"/>
        <v/>
      </c>
      <c r="HP102" s="49" t="str">
        <f t="shared" si="111"/>
        <v/>
      </c>
      <c r="HQ102" s="49" t="str">
        <f t="shared" si="111"/>
        <v/>
      </c>
      <c r="HR102" s="49" t="str">
        <f t="shared" si="111"/>
        <v/>
      </c>
      <c r="HS102" s="49" t="str">
        <f t="shared" si="111"/>
        <v/>
      </c>
      <c r="HT102" s="49" t="str">
        <f t="shared" si="111"/>
        <v/>
      </c>
      <c r="HU102" s="49" t="str">
        <f t="shared" si="111"/>
        <v/>
      </c>
      <c r="HV102" s="49" t="str">
        <f t="shared" si="142"/>
        <v/>
      </c>
      <c r="HW102" s="169" t="e">
        <f t="shared" si="181"/>
        <v>#N/A</v>
      </c>
      <c r="HX102" s="169" t="e">
        <f t="shared" si="181"/>
        <v>#N/A</v>
      </c>
      <c r="HY102" s="169" t="e">
        <f t="shared" si="181"/>
        <v>#N/A</v>
      </c>
      <c r="HZ102" s="169" t="e">
        <f t="shared" si="181"/>
        <v>#N/A</v>
      </c>
      <c r="IA102" s="169" t="e">
        <f t="shared" si="212"/>
        <v>#N/A</v>
      </c>
      <c r="IB102" s="169" t="e">
        <f t="shared" si="212"/>
        <v>#N/A</v>
      </c>
      <c r="IC102" s="169" t="e">
        <f t="shared" si="212"/>
        <v>#N/A</v>
      </c>
      <c r="ID102" s="169" t="e">
        <f t="shared" si="212"/>
        <v>#N/A</v>
      </c>
      <c r="IE102" s="169" t="e">
        <f t="shared" si="212"/>
        <v>#N/A</v>
      </c>
      <c r="IF102" s="169" t="e">
        <f t="shared" si="212"/>
        <v>#N/A</v>
      </c>
      <c r="IG102" s="169" t="e">
        <f t="shared" si="212"/>
        <v>#N/A</v>
      </c>
      <c r="IH102" s="169" t="e">
        <f t="shared" si="212"/>
        <v>#N/A</v>
      </c>
      <c r="II102" s="169" t="e">
        <f t="shared" si="212"/>
        <v>#N/A</v>
      </c>
      <c r="IJ102" s="169" t="e">
        <f t="shared" si="212"/>
        <v>#N/A</v>
      </c>
      <c r="IK102" s="169" t="e">
        <f t="shared" si="212"/>
        <v>#N/A</v>
      </c>
      <c r="IL102" s="169" t="e">
        <f t="shared" si="212"/>
        <v>#N/A</v>
      </c>
      <c r="IM102" s="169" t="e">
        <f t="shared" si="212"/>
        <v>#N/A</v>
      </c>
      <c r="IN102" s="169" t="e">
        <f t="shared" si="212"/>
        <v>#N/A</v>
      </c>
      <c r="IO102" s="169" t="e">
        <f t="shared" si="212"/>
        <v>#N/A</v>
      </c>
      <c r="IP102" s="169" t="e">
        <f t="shared" si="214"/>
        <v>#N/A</v>
      </c>
      <c r="IQ102" s="169" t="e">
        <f t="shared" si="214"/>
        <v>#N/A</v>
      </c>
      <c r="IR102" s="169" t="e">
        <f t="shared" si="214"/>
        <v>#N/A</v>
      </c>
      <c r="IS102" s="169" t="e">
        <f t="shared" si="214"/>
        <v>#N/A</v>
      </c>
      <c r="IT102" s="169" t="e">
        <f t="shared" si="214"/>
        <v>#N/A</v>
      </c>
      <c r="IU102" s="169" t="e">
        <f t="shared" si="214"/>
        <v>#N/A</v>
      </c>
      <c r="IV102" s="169" t="e">
        <f t="shared" si="214"/>
        <v>#N/A</v>
      </c>
      <c r="IW102" s="169" t="e">
        <f t="shared" si="214"/>
        <v>#N/A</v>
      </c>
      <c r="IX102" s="169" t="e">
        <f t="shared" si="214"/>
        <v>#N/A</v>
      </c>
      <c r="IY102" s="169" t="e">
        <f t="shared" si="214"/>
        <v>#N/A</v>
      </c>
      <c r="IZ102" s="169" t="e">
        <f t="shared" si="214"/>
        <v>#N/A</v>
      </c>
      <c r="JA102" s="169" t="e">
        <f t="shared" si="214"/>
        <v>#N/A</v>
      </c>
      <c r="JB102" s="169" t="e">
        <f t="shared" si="214"/>
        <v>#N/A</v>
      </c>
      <c r="JC102" s="169" t="e">
        <f t="shared" si="214"/>
        <v>#N/A</v>
      </c>
      <c r="JD102" s="169" t="e">
        <f t="shared" si="214"/>
        <v>#N/A</v>
      </c>
      <c r="JE102" s="169" t="e">
        <f t="shared" si="220"/>
        <v>#N/A</v>
      </c>
      <c r="JF102" s="169" t="e">
        <f t="shared" si="220"/>
        <v>#N/A</v>
      </c>
      <c r="JG102" s="169" t="e">
        <f t="shared" si="220"/>
        <v>#N/A</v>
      </c>
      <c r="JH102" s="169" t="e">
        <f t="shared" si="220"/>
        <v>#N/A</v>
      </c>
      <c r="JI102" s="169" t="e">
        <f t="shared" si="220"/>
        <v>#N/A</v>
      </c>
      <c r="JJ102" s="169" t="e">
        <f t="shared" si="220"/>
        <v>#N/A</v>
      </c>
      <c r="JK102" s="169" t="e">
        <f t="shared" si="220"/>
        <v>#N/A</v>
      </c>
      <c r="JL102" s="169" t="e">
        <f t="shared" si="220"/>
        <v>#N/A</v>
      </c>
      <c r="JM102" s="169" t="e">
        <f t="shared" si="220"/>
        <v>#N/A</v>
      </c>
      <c r="JN102" s="169" t="e">
        <f t="shared" si="220"/>
        <v>#N/A</v>
      </c>
      <c r="JO102" s="169" t="e">
        <f t="shared" si="220"/>
        <v>#N/A</v>
      </c>
      <c r="JP102" s="169" t="e">
        <f t="shared" si="220"/>
        <v>#N/A</v>
      </c>
      <c r="JQ102" s="169" t="e">
        <f t="shared" si="220"/>
        <v>#N/A</v>
      </c>
      <c r="JR102" s="169" t="e">
        <f t="shared" si="220"/>
        <v>#N/A</v>
      </c>
      <c r="JS102" s="169" t="e">
        <f t="shared" si="220"/>
        <v>#N/A</v>
      </c>
      <c r="JT102" s="169" t="e">
        <f t="shared" si="215"/>
        <v>#N/A</v>
      </c>
      <c r="JU102" s="169" t="e">
        <f t="shared" si="215"/>
        <v>#N/A</v>
      </c>
      <c r="JV102" s="169" t="e">
        <f t="shared" si="215"/>
        <v>#N/A</v>
      </c>
      <c r="JW102" s="169" t="e">
        <f t="shared" si="215"/>
        <v>#N/A</v>
      </c>
      <c r="JX102" s="169" t="e">
        <f t="shared" si="215"/>
        <v>#N/A</v>
      </c>
      <c r="JY102" s="169" t="e">
        <f t="shared" si="215"/>
        <v>#N/A</v>
      </c>
      <c r="JZ102" s="169" t="e">
        <f t="shared" si="215"/>
        <v>#N/A</v>
      </c>
      <c r="KA102" s="169" t="e">
        <f t="shared" si="215"/>
        <v>#N/A</v>
      </c>
      <c r="KB102" s="169" t="e">
        <f t="shared" si="215"/>
        <v>#N/A</v>
      </c>
      <c r="KC102" s="169" t="e">
        <f t="shared" si="215"/>
        <v>#N/A</v>
      </c>
      <c r="KD102" s="169" t="e">
        <f t="shared" si="215"/>
        <v>#N/A</v>
      </c>
      <c r="KE102" s="169" t="e">
        <f t="shared" si="215"/>
        <v>#N/A</v>
      </c>
      <c r="KF102" s="169" t="e">
        <f t="shared" si="215"/>
        <v>#N/A</v>
      </c>
      <c r="KG102" s="169" t="e">
        <f t="shared" si="215"/>
        <v>#N/A</v>
      </c>
      <c r="KH102" s="169" t="e">
        <f t="shared" si="215"/>
        <v>#N/A</v>
      </c>
      <c r="KI102" s="169" t="e">
        <f t="shared" si="215"/>
        <v>#N/A</v>
      </c>
      <c r="KJ102" s="169" t="e">
        <f t="shared" si="221"/>
        <v>#N/A</v>
      </c>
      <c r="KK102" s="169" t="e">
        <f t="shared" si="221"/>
        <v>#N/A</v>
      </c>
      <c r="KL102" s="169" t="e">
        <f t="shared" si="221"/>
        <v>#N/A</v>
      </c>
      <c r="KM102" s="169" t="e">
        <f t="shared" si="221"/>
        <v>#N/A</v>
      </c>
      <c r="KN102" s="169" t="e">
        <f t="shared" si="221"/>
        <v>#N/A</v>
      </c>
      <c r="KO102" s="169" t="e">
        <f t="shared" si="221"/>
        <v>#N/A</v>
      </c>
      <c r="KP102" s="169" t="e">
        <f t="shared" si="221"/>
        <v>#N/A</v>
      </c>
      <c r="KQ102" s="169" t="e">
        <f t="shared" si="221"/>
        <v>#N/A</v>
      </c>
      <c r="KR102" s="169" t="e">
        <f t="shared" si="221"/>
        <v>#N/A</v>
      </c>
      <c r="KS102" s="169" t="e">
        <f t="shared" si="221"/>
        <v>#N/A</v>
      </c>
      <c r="KT102" s="169" t="e">
        <f t="shared" si="221"/>
        <v>#N/A</v>
      </c>
      <c r="KU102" s="169" t="e">
        <f t="shared" si="221"/>
        <v>#N/A</v>
      </c>
      <c r="KV102" s="169" t="e">
        <f t="shared" si="221"/>
        <v>#N/A</v>
      </c>
      <c r="KW102" s="169" t="e">
        <f t="shared" si="221"/>
        <v>#N/A</v>
      </c>
      <c r="KX102" s="169" t="e">
        <f t="shared" si="221"/>
        <v>#N/A</v>
      </c>
      <c r="KY102" s="169" t="e">
        <f t="shared" si="221"/>
        <v>#N/A</v>
      </c>
      <c r="KZ102" s="169" t="e">
        <f t="shared" si="216"/>
        <v>#N/A</v>
      </c>
      <c r="LA102" s="169" t="e">
        <f t="shared" si="216"/>
        <v>#N/A</v>
      </c>
      <c r="LB102" s="169" t="e">
        <f t="shared" si="216"/>
        <v>#N/A</v>
      </c>
      <c r="LC102" s="169" t="e">
        <f t="shared" si="216"/>
        <v>#N/A</v>
      </c>
      <c r="LD102" s="169" t="e">
        <f t="shared" si="216"/>
        <v>#N/A</v>
      </c>
      <c r="LE102" s="169" t="e">
        <f t="shared" si="216"/>
        <v>#N/A</v>
      </c>
      <c r="LF102" s="169" t="e">
        <f t="shared" si="216"/>
        <v>#N/A</v>
      </c>
      <c r="LG102" s="169" t="e">
        <f t="shared" si="216"/>
        <v>#N/A</v>
      </c>
      <c r="LH102" s="169" t="e">
        <f t="shared" si="216"/>
        <v>#N/A</v>
      </c>
      <c r="LI102" s="169" t="e">
        <f t="shared" si="216"/>
        <v>#N/A</v>
      </c>
      <c r="LJ102" s="169" t="e">
        <f t="shared" si="216"/>
        <v>#N/A</v>
      </c>
      <c r="LK102" s="169" t="e">
        <f t="shared" si="216"/>
        <v>#N/A</v>
      </c>
      <c r="LL102" s="169" t="e">
        <f t="shared" si="216"/>
        <v>#N/A</v>
      </c>
      <c r="LM102" s="169" t="e">
        <f t="shared" si="216"/>
        <v>#N/A</v>
      </c>
      <c r="LN102" s="169" t="e">
        <f t="shared" si="216"/>
        <v>#N/A</v>
      </c>
      <c r="LO102" s="169" t="e">
        <f t="shared" si="222"/>
        <v>#N/A</v>
      </c>
      <c r="LP102" s="169" t="e">
        <f t="shared" si="222"/>
        <v>#N/A</v>
      </c>
      <c r="LQ102" s="169" t="e">
        <f t="shared" si="223"/>
        <v>#N/A</v>
      </c>
      <c r="LR102" s="169" t="e">
        <f t="shared" si="223"/>
        <v>#N/A</v>
      </c>
      <c r="LS102" s="169" t="e">
        <f t="shared" si="223"/>
        <v>#N/A</v>
      </c>
      <c r="LT102" s="169" t="e">
        <f t="shared" si="223"/>
        <v>#N/A</v>
      </c>
      <c r="LU102" s="169" t="e">
        <f t="shared" si="223"/>
        <v>#N/A</v>
      </c>
      <c r="LV102" s="169" t="e">
        <f t="shared" si="223"/>
        <v>#N/A</v>
      </c>
      <c r="LW102" s="169" t="e">
        <f t="shared" si="223"/>
        <v>#N/A</v>
      </c>
      <c r="LX102" s="169" t="e">
        <f t="shared" si="223"/>
        <v>#N/A</v>
      </c>
      <c r="LY102" s="169" t="e">
        <f t="shared" si="223"/>
        <v>#N/A</v>
      </c>
      <c r="LZ102" s="169" t="e">
        <f t="shared" si="223"/>
        <v>#N/A</v>
      </c>
      <c r="MA102" s="169" t="e">
        <f t="shared" si="223"/>
        <v>#N/A</v>
      </c>
      <c r="MB102" s="169" t="e">
        <f t="shared" si="223"/>
        <v>#N/A</v>
      </c>
      <c r="MC102" s="169" t="e">
        <f t="shared" si="223"/>
        <v>#N/A</v>
      </c>
      <c r="MD102" s="169" t="e">
        <f t="shared" si="223"/>
        <v>#N/A</v>
      </c>
      <c r="ME102" s="169" t="e">
        <f t="shared" si="223"/>
        <v>#N/A</v>
      </c>
      <c r="MF102" s="169" t="e">
        <f t="shared" si="217"/>
        <v>#N/A</v>
      </c>
      <c r="MG102" s="169" t="e">
        <f t="shared" si="217"/>
        <v>#N/A</v>
      </c>
      <c r="MH102" s="169" t="e">
        <f t="shared" si="217"/>
        <v>#N/A</v>
      </c>
      <c r="MI102" s="169" t="e">
        <f t="shared" si="217"/>
        <v>#N/A</v>
      </c>
      <c r="MJ102" s="169" t="e">
        <f t="shared" si="217"/>
        <v>#N/A</v>
      </c>
      <c r="MK102" s="169" t="e">
        <f t="shared" si="217"/>
        <v>#N/A</v>
      </c>
      <c r="ML102" s="169" t="e">
        <f t="shared" si="217"/>
        <v>#N/A</v>
      </c>
      <c r="MM102" s="169" t="e">
        <f t="shared" si="217"/>
        <v>#N/A</v>
      </c>
      <c r="MN102" s="169" t="e">
        <f t="shared" si="217"/>
        <v>#N/A</v>
      </c>
      <c r="MO102" s="169" t="e">
        <f t="shared" si="217"/>
        <v>#N/A</v>
      </c>
      <c r="MP102" s="169" t="e">
        <f t="shared" si="217"/>
        <v>#N/A</v>
      </c>
      <c r="MQ102" s="169" t="e">
        <f t="shared" si="217"/>
        <v>#N/A</v>
      </c>
      <c r="MR102" s="169" t="e">
        <f t="shared" si="217"/>
        <v>#N/A</v>
      </c>
      <c r="MS102" s="169" t="e">
        <f t="shared" si="217"/>
        <v>#N/A</v>
      </c>
      <c r="MT102" s="169" t="e">
        <f t="shared" si="217"/>
        <v>#N/A</v>
      </c>
      <c r="MU102" s="169" t="e">
        <f t="shared" si="217"/>
        <v>#N/A</v>
      </c>
      <c r="MV102" s="169" t="e">
        <f t="shared" si="224"/>
        <v>#N/A</v>
      </c>
      <c r="MW102" s="169" t="e">
        <f t="shared" si="224"/>
        <v>#N/A</v>
      </c>
      <c r="MX102" s="169" t="e">
        <f t="shared" si="224"/>
        <v>#N/A</v>
      </c>
      <c r="MY102" s="169" t="e">
        <f t="shared" si="224"/>
        <v>#N/A</v>
      </c>
      <c r="MZ102" s="169" t="e">
        <f t="shared" si="224"/>
        <v>#N/A</v>
      </c>
      <c r="NA102" s="169" t="e">
        <f t="shared" si="224"/>
        <v>#N/A</v>
      </c>
      <c r="NB102" s="169" t="e">
        <f t="shared" si="224"/>
        <v>#N/A</v>
      </c>
      <c r="NC102" s="169" t="e">
        <f t="shared" si="224"/>
        <v>#N/A</v>
      </c>
      <c r="ND102" s="169" t="e">
        <f t="shared" si="224"/>
        <v>#N/A</v>
      </c>
      <c r="NE102" s="169" t="e">
        <f t="shared" si="224"/>
        <v>#N/A</v>
      </c>
      <c r="NF102" s="169" t="e">
        <f t="shared" si="224"/>
        <v>#N/A</v>
      </c>
      <c r="NG102" s="169" t="e">
        <f t="shared" si="224"/>
        <v>#N/A</v>
      </c>
      <c r="NH102" s="169" t="e">
        <f t="shared" si="224"/>
        <v>#N/A</v>
      </c>
      <c r="NI102" s="169" t="e">
        <f t="shared" si="224"/>
        <v>#N/A</v>
      </c>
      <c r="NJ102" s="169" t="e">
        <f t="shared" si="224"/>
        <v>#N/A</v>
      </c>
      <c r="NK102" s="169" t="e">
        <f t="shared" si="224"/>
        <v>#N/A</v>
      </c>
      <c r="NL102" s="169" t="e">
        <f t="shared" si="218"/>
        <v>#N/A</v>
      </c>
      <c r="NM102" s="169" t="e">
        <f t="shared" si="218"/>
        <v>#N/A</v>
      </c>
      <c r="NN102" s="169" t="e">
        <f t="shared" si="218"/>
        <v>#N/A</v>
      </c>
      <c r="NO102" s="169" t="e">
        <f t="shared" si="218"/>
        <v>#N/A</v>
      </c>
      <c r="NP102" s="169" t="e">
        <f t="shared" si="218"/>
        <v>#N/A</v>
      </c>
      <c r="NQ102" s="169" t="e">
        <f t="shared" si="218"/>
        <v>#N/A</v>
      </c>
      <c r="NR102" s="169" t="e">
        <f t="shared" si="218"/>
        <v>#N/A</v>
      </c>
      <c r="NS102" s="169" t="e">
        <f t="shared" si="218"/>
        <v>#N/A</v>
      </c>
      <c r="NT102" s="169" t="e">
        <f t="shared" si="218"/>
        <v>#N/A</v>
      </c>
      <c r="NU102" s="169" t="e">
        <f t="shared" si="218"/>
        <v>#N/A</v>
      </c>
      <c r="NV102" s="169" t="e">
        <f t="shared" si="218"/>
        <v>#N/A</v>
      </c>
      <c r="NW102" s="169" t="e">
        <f t="shared" si="218"/>
        <v>#N/A</v>
      </c>
      <c r="NX102" s="169" t="e">
        <f t="shared" si="218"/>
        <v>#N/A</v>
      </c>
      <c r="NY102" s="169" t="e">
        <f t="shared" si="218"/>
        <v>#N/A</v>
      </c>
      <c r="NZ102" s="169" t="e">
        <f t="shared" si="218"/>
        <v>#N/A</v>
      </c>
      <c r="OA102" s="169" t="e">
        <f t="shared" si="225"/>
        <v>#N/A</v>
      </c>
      <c r="OB102" s="169" t="e">
        <f t="shared" si="225"/>
        <v>#N/A</v>
      </c>
      <c r="OC102" s="169" t="e">
        <f t="shared" si="226"/>
        <v>#N/A</v>
      </c>
      <c r="OD102" s="169" t="e">
        <f t="shared" si="226"/>
        <v>#N/A</v>
      </c>
      <c r="OE102" s="169" t="e">
        <f t="shared" si="226"/>
        <v>#N/A</v>
      </c>
      <c r="OF102" s="169" t="e">
        <f t="shared" si="226"/>
        <v>#N/A</v>
      </c>
      <c r="OG102" s="169" t="e">
        <f t="shared" si="226"/>
        <v>#N/A</v>
      </c>
      <c r="OH102" s="169" t="e">
        <f t="shared" si="226"/>
        <v>#N/A</v>
      </c>
      <c r="OI102" s="169" t="e">
        <f t="shared" si="226"/>
        <v>#N/A</v>
      </c>
      <c r="OJ102" s="169" t="e">
        <f t="shared" si="226"/>
        <v>#N/A</v>
      </c>
      <c r="OK102" s="169" t="e">
        <f t="shared" si="226"/>
        <v>#N/A</v>
      </c>
      <c r="OL102" s="169" t="e">
        <f t="shared" si="226"/>
        <v>#N/A</v>
      </c>
      <c r="OM102" s="169" t="e">
        <f t="shared" si="226"/>
        <v>#N/A</v>
      </c>
      <c r="ON102" s="169" t="e">
        <f t="shared" si="226"/>
        <v>#N/A</v>
      </c>
      <c r="OO102" s="169" t="e">
        <f t="shared" si="226"/>
        <v>#N/A</v>
      </c>
      <c r="OP102" s="169" t="e">
        <f t="shared" si="226"/>
        <v>#N/A</v>
      </c>
      <c r="OQ102" s="169" t="e">
        <f t="shared" si="226"/>
        <v>#N/A</v>
      </c>
      <c r="OR102" s="169" t="e">
        <f t="shared" si="219"/>
        <v>#N/A</v>
      </c>
      <c r="OS102" s="169" t="e">
        <f t="shared" si="219"/>
        <v>#N/A</v>
      </c>
      <c r="OT102" s="169" t="e">
        <f t="shared" si="219"/>
        <v>#N/A</v>
      </c>
      <c r="OU102" s="169" t="e">
        <f t="shared" si="219"/>
        <v>#N/A</v>
      </c>
      <c r="OV102" s="169" t="e">
        <f t="shared" si="219"/>
        <v>#N/A</v>
      </c>
      <c r="OW102" s="169" t="e">
        <f t="shared" si="219"/>
        <v>#N/A</v>
      </c>
      <c r="OX102" s="169" t="e">
        <f t="shared" si="219"/>
        <v>#N/A</v>
      </c>
      <c r="OY102" s="169" t="e">
        <f t="shared" si="219"/>
        <v>#N/A</v>
      </c>
      <c r="OZ102" s="169" t="e">
        <f t="shared" si="219"/>
        <v>#N/A</v>
      </c>
      <c r="PA102" s="169" t="e">
        <f t="shared" si="219"/>
        <v>#N/A</v>
      </c>
      <c r="PB102" s="169" t="e">
        <f t="shared" si="219"/>
        <v>#N/A</v>
      </c>
      <c r="PC102" s="169" t="e">
        <f t="shared" si="219"/>
        <v>#N/A</v>
      </c>
      <c r="PD102" s="169" t="e">
        <f t="shared" si="219"/>
        <v>#N/A</v>
      </c>
      <c r="PE102" s="169" t="e">
        <f t="shared" si="219"/>
        <v>#N/A</v>
      </c>
      <c r="PF102" s="169" t="e">
        <f t="shared" si="219"/>
        <v>#N/A</v>
      </c>
      <c r="PG102" s="169" t="e">
        <f t="shared" si="219"/>
        <v>#N/A</v>
      </c>
      <c r="PH102" s="169" t="e">
        <f t="shared" si="227"/>
        <v>#N/A</v>
      </c>
      <c r="PI102" s="169" t="e">
        <f t="shared" si="227"/>
        <v>#N/A</v>
      </c>
      <c r="PJ102" s="169" t="e">
        <f t="shared" si="227"/>
        <v>#N/A</v>
      </c>
      <c r="PK102" s="169" t="e">
        <f t="shared" si="227"/>
        <v>#N/A</v>
      </c>
      <c r="PL102" s="169" t="e">
        <f t="shared" si="227"/>
        <v>#N/A</v>
      </c>
      <c r="PM102" s="169" t="e">
        <f t="shared" si="227"/>
        <v>#N/A</v>
      </c>
      <c r="PN102" s="169" t="e">
        <f t="shared" si="227"/>
        <v>#N/A</v>
      </c>
      <c r="PO102" s="169" t="e">
        <f t="shared" si="227"/>
        <v>#N/A</v>
      </c>
    </row>
    <row r="103" spans="1:431" hidden="1" x14ac:dyDescent="0.75">
      <c r="A103" s="390"/>
      <c r="B103" s="396" t="str">
        <f>IF($R103="","",ROUND(_xlfn.NORM.INV(ABS(VLOOKUP($T$1,VLookups!$A$43:$B$44,2,FALSE)-B$2),$N103,$R103),0))</f>
        <v/>
      </c>
      <c r="C103" s="403" t="str">
        <f t="shared" si="228"/>
        <v/>
      </c>
      <c r="D103" s="404" t="str">
        <f t="shared" si="229"/>
        <v/>
      </c>
      <c r="E103" s="115"/>
      <c r="F103" s="117"/>
      <c r="G103" s="122" t="str">
        <f t="shared" si="163"/>
        <v/>
      </c>
      <c r="H103" s="95"/>
      <c r="I103" s="122" t="str">
        <f t="shared" si="164"/>
        <v/>
      </c>
      <c r="J103" s="117"/>
      <c r="K103" s="114"/>
      <c r="L103" s="124" t="str">
        <f t="shared" si="149"/>
        <v/>
      </c>
      <c r="M103" s="124" t="str">
        <f t="shared" si="150"/>
        <v/>
      </c>
      <c r="N103" s="73" t="str">
        <f t="shared" si="165"/>
        <v/>
      </c>
      <c r="O103" s="23"/>
      <c r="P103" s="57"/>
      <c r="Q103" s="280"/>
      <c r="R103" s="74" t="str">
        <f>IF(AND(G103&gt;0,H103&gt;0,I103&gt;0),IF(ISBLANK(Q103),IF(ISBLANK(O103),"",(I103-G103)*VLOOKUP(O103,VLookups!$A$4:$B$13,2,FALSE)),Q103),"")</f>
        <v/>
      </c>
      <c r="S103" s="75" t="str">
        <f t="shared" si="151"/>
        <v/>
      </c>
      <c r="T103" s="95"/>
      <c r="U103" s="270" t="str">
        <f>IF(AND(T103&gt;0,H103&gt;0,NOT(R103="")),ABS(VLOOKUP($T$1,VLookups!$A$43:$B$44,2,FALSE)-_xlfn.NORM.DIST(T103,N103,R103,TRUE)),"")</f>
        <v/>
      </c>
      <c r="V103" s="94" t="str">
        <f>IF(AND($G103&gt;0,$H103&gt;0,$I103&gt;0,NOT(ISBLANK($O103))),_xlfn.NORM.INV(ABS(VLOOKUP($T$1,VLookups!$A$43:$B$44,2,FALSE)-V$3),$N103,$R103),"")</f>
        <v/>
      </c>
      <c r="W103" s="93" t="str">
        <f>IF(AND($G103&gt;0,$H103&gt;0,$I103&gt;0,NOT(ISBLANK($O103))),_xlfn.NORM.INV(ABS(VLOOKUP($T$1,VLookups!$A$43:$B$44,2,FALSE)-W$3),$N103,$R103),"")</f>
        <v/>
      </c>
      <c r="X103" s="94" t="str">
        <f>IF(AND($G103&gt;0,$H103&gt;0,$I103&gt;0,NOT(ISBLANK($O103))),_xlfn.NORM.INV(ABS(VLOOKUP($T$1,VLookups!$A$43:$B$44,2,FALSE)-X$3),$N103,$R103),"")</f>
        <v/>
      </c>
      <c r="Y103" s="93" t="str">
        <f>IF(AND($G103&gt;0,$H103&gt;0,$I103&gt;0,NOT(ISBLANK($O103))),_xlfn.NORM.INV(ABS(VLOOKUP($T$1,VLookups!$A$43:$B$44,2,FALSE)-Y$3),$N103,$R103),"")</f>
        <v/>
      </c>
      <c r="Z103" s="94" t="str">
        <f>IF(AND($G103&gt;0,$H103&gt;0,$I103&gt;0,NOT(ISBLANK($O103))),_xlfn.NORM.INV(ABS(VLOOKUP($T$1,VLookups!$A$43:$B$44,2,FALSE)-Z$3),$N103,$R103),"")</f>
        <v/>
      </c>
      <c r="AA103" s="93" t="str">
        <f>IF(AND($G103&gt;0,$H103&gt;0,$I103&gt;0,NOT(ISBLANK($O103))),_xlfn.NORM.INV(ABS(VLOOKUP($T$1,VLookups!$A$43:$B$44,2,FALSE)-AA$3),$N103,$R103),"")</f>
        <v/>
      </c>
      <c r="AB103" s="5"/>
      <c r="AC103" s="168" t="str">
        <f t="shared" si="166"/>
        <v/>
      </c>
      <c r="AD103" s="49" t="str">
        <f t="shared" si="208"/>
        <v/>
      </c>
      <c r="AE103" s="49" t="str">
        <f t="shared" si="208"/>
        <v/>
      </c>
      <c r="AF103" s="49" t="str">
        <f t="shared" si="208"/>
        <v/>
      </c>
      <c r="AG103" s="49" t="str">
        <f t="shared" si="208"/>
        <v/>
      </c>
      <c r="AH103" s="49" t="str">
        <f t="shared" si="208"/>
        <v/>
      </c>
      <c r="AI103" s="49" t="str">
        <f t="shared" si="208"/>
        <v/>
      </c>
      <c r="AJ103" s="49" t="str">
        <f t="shared" si="208"/>
        <v/>
      </c>
      <c r="AK103" s="49" t="str">
        <f t="shared" si="208"/>
        <v/>
      </c>
      <c r="AL103" s="49" t="str">
        <f t="shared" si="208"/>
        <v/>
      </c>
      <c r="AM103" s="49" t="str">
        <f t="shared" si="208"/>
        <v/>
      </c>
      <c r="AN103" s="49" t="str">
        <f t="shared" si="208"/>
        <v/>
      </c>
      <c r="AO103" s="49" t="str">
        <f t="shared" si="208"/>
        <v/>
      </c>
      <c r="AP103" s="49" t="str">
        <f t="shared" si="208"/>
        <v/>
      </c>
      <c r="AQ103" s="49" t="str">
        <f t="shared" si="208"/>
        <v/>
      </c>
      <c r="AR103" s="49" t="str">
        <f t="shared" si="208"/>
        <v/>
      </c>
      <c r="AS103" s="49" t="str">
        <f t="shared" si="208"/>
        <v/>
      </c>
      <c r="AT103" s="49" t="str">
        <f t="shared" si="203"/>
        <v/>
      </c>
      <c r="AU103" s="49" t="str">
        <f t="shared" si="203"/>
        <v/>
      </c>
      <c r="AV103" s="49" t="str">
        <f t="shared" si="203"/>
        <v/>
      </c>
      <c r="AW103" s="49" t="str">
        <f t="shared" si="203"/>
        <v/>
      </c>
      <c r="AX103" s="49" t="str">
        <f t="shared" si="203"/>
        <v/>
      </c>
      <c r="AY103" s="49" t="str">
        <f t="shared" si="203"/>
        <v/>
      </c>
      <c r="AZ103" s="49" t="str">
        <f t="shared" si="203"/>
        <v/>
      </c>
      <c r="BA103" s="49" t="str">
        <f t="shared" si="203"/>
        <v/>
      </c>
      <c r="BB103" s="49" t="str">
        <f t="shared" si="203"/>
        <v/>
      </c>
      <c r="BC103" s="49" t="str">
        <f t="shared" si="203"/>
        <v/>
      </c>
      <c r="BD103" s="49" t="str">
        <f t="shared" si="203"/>
        <v/>
      </c>
      <c r="BE103" s="49" t="str">
        <f t="shared" si="203"/>
        <v/>
      </c>
      <c r="BF103" s="49" t="str">
        <f t="shared" si="203"/>
        <v/>
      </c>
      <c r="BG103" s="49" t="str">
        <f t="shared" si="203"/>
        <v/>
      </c>
      <c r="BH103" s="49" t="str">
        <f t="shared" si="203"/>
        <v/>
      </c>
      <c r="BI103" s="49" t="str">
        <f t="shared" si="204"/>
        <v/>
      </c>
      <c r="BJ103" s="49" t="str">
        <f t="shared" si="204"/>
        <v/>
      </c>
      <c r="BK103" s="49" t="str">
        <f t="shared" si="204"/>
        <v/>
      </c>
      <c r="BL103" s="49" t="str">
        <f t="shared" si="204"/>
        <v/>
      </c>
      <c r="BM103" s="49" t="str">
        <f t="shared" si="204"/>
        <v/>
      </c>
      <c r="BN103" s="49" t="str">
        <f t="shared" si="204"/>
        <v/>
      </c>
      <c r="BO103" s="49" t="str">
        <f t="shared" si="204"/>
        <v/>
      </c>
      <c r="BP103" s="49" t="str">
        <f t="shared" si="204"/>
        <v/>
      </c>
      <c r="BQ103" s="49" t="str">
        <f t="shared" si="204"/>
        <v/>
      </c>
      <c r="BR103" s="49" t="str">
        <f t="shared" si="204"/>
        <v/>
      </c>
      <c r="BS103" s="49" t="str">
        <f t="shared" si="204"/>
        <v/>
      </c>
      <c r="BT103" s="49" t="str">
        <f t="shared" si="204"/>
        <v/>
      </c>
      <c r="BU103" s="49" t="str">
        <f t="shared" si="204"/>
        <v/>
      </c>
      <c r="BV103" s="49" t="str">
        <f t="shared" si="204"/>
        <v/>
      </c>
      <c r="BW103" s="49" t="str">
        <f t="shared" si="204"/>
        <v/>
      </c>
      <c r="BX103" s="49" t="str">
        <f t="shared" ref="BX103:CM103" si="230">IF(ISNONTEXT($AC103),BY103-$AC103,"")</f>
        <v/>
      </c>
      <c r="BY103" s="49" t="str">
        <f t="shared" si="230"/>
        <v/>
      </c>
      <c r="BZ103" s="49" t="str">
        <f t="shared" si="230"/>
        <v/>
      </c>
      <c r="CA103" s="49" t="str">
        <f t="shared" si="230"/>
        <v/>
      </c>
      <c r="CB103" s="49" t="str">
        <f t="shared" si="230"/>
        <v/>
      </c>
      <c r="CC103" s="49" t="str">
        <f t="shared" si="230"/>
        <v/>
      </c>
      <c r="CD103" s="49" t="str">
        <f t="shared" si="230"/>
        <v/>
      </c>
      <c r="CE103" s="49" t="str">
        <f t="shared" si="230"/>
        <v/>
      </c>
      <c r="CF103" s="49" t="str">
        <f t="shared" si="230"/>
        <v/>
      </c>
      <c r="CG103" s="49" t="str">
        <f t="shared" si="230"/>
        <v/>
      </c>
      <c r="CH103" s="49" t="str">
        <f t="shared" si="230"/>
        <v/>
      </c>
      <c r="CI103" s="49" t="str">
        <f t="shared" si="230"/>
        <v/>
      </c>
      <c r="CJ103" s="49" t="str">
        <f t="shared" si="230"/>
        <v/>
      </c>
      <c r="CK103" s="49" t="str">
        <f t="shared" si="230"/>
        <v/>
      </c>
      <c r="CL103" s="49" t="str">
        <f t="shared" si="230"/>
        <v/>
      </c>
      <c r="CM103" s="49" t="str">
        <f t="shared" si="230"/>
        <v/>
      </c>
      <c r="CN103" s="49" t="str">
        <f t="shared" si="205"/>
        <v/>
      </c>
      <c r="CO103" s="49" t="str">
        <f t="shared" si="205"/>
        <v/>
      </c>
      <c r="CP103" s="49" t="str">
        <f t="shared" si="205"/>
        <v/>
      </c>
      <c r="CQ103" s="49" t="str">
        <f t="shared" si="205"/>
        <v/>
      </c>
      <c r="CR103" s="49" t="str">
        <f t="shared" si="205"/>
        <v/>
      </c>
      <c r="CS103" s="49" t="str">
        <f t="shared" si="205"/>
        <v/>
      </c>
      <c r="CT103" s="49" t="str">
        <f t="shared" si="205"/>
        <v/>
      </c>
      <c r="CU103" s="49" t="str">
        <f t="shared" si="205"/>
        <v/>
      </c>
      <c r="CV103" s="49" t="str">
        <f t="shared" si="205"/>
        <v/>
      </c>
      <c r="CW103" s="49" t="str">
        <f t="shared" si="205"/>
        <v/>
      </c>
      <c r="CX103" s="49" t="str">
        <f t="shared" si="205"/>
        <v/>
      </c>
      <c r="CY103" s="49" t="str">
        <f t="shared" si="205"/>
        <v/>
      </c>
      <c r="CZ103" s="49" t="str">
        <f t="shared" si="205"/>
        <v/>
      </c>
      <c r="DA103" s="49" t="str">
        <f t="shared" si="205"/>
        <v/>
      </c>
      <c r="DB103" s="49" t="str">
        <f t="shared" si="205"/>
        <v/>
      </c>
      <c r="DC103" s="49" t="str">
        <f t="shared" ref="DC103:DR103" si="231">IF(ISNONTEXT($AC103),DD103-$AC103,"")</f>
        <v/>
      </c>
      <c r="DD103" s="49" t="str">
        <f t="shared" si="231"/>
        <v/>
      </c>
      <c r="DE103" s="49" t="str">
        <f t="shared" si="231"/>
        <v/>
      </c>
      <c r="DF103" s="49" t="str">
        <f t="shared" si="231"/>
        <v/>
      </c>
      <c r="DG103" s="49" t="str">
        <f t="shared" si="231"/>
        <v/>
      </c>
      <c r="DH103" s="49" t="str">
        <f t="shared" si="231"/>
        <v/>
      </c>
      <c r="DI103" s="49" t="str">
        <f t="shared" si="231"/>
        <v/>
      </c>
      <c r="DJ103" s="49" t="str">
        <f t="shared" si="231"/>
        <v/>
      </c>
      <c r="DK103" s="49" t="str">
        <f t="shared" si="231"/>
        <v/>
      </c>
      <c r="DL103" s="49" t="str">
        <f t="shared" si="231"/>
        <v/>
      </c>
      <c r="DM103" s="49" t="str">
        <f t="shared" si="231"/>
        <v/>
      </c>
      <c r="DN103" s="49" t="str">
        <f t="shared" si="231"/>
        <v/>
      </c>
      <c r="DO103" s="49" t="str">
        <f t="shared" si="231"/>
        <v/>
      </c>
      <c r="DP103" s="49" t="str">
        <f t="shared" si="231"/>
        <v/>
      </c>
      <c r="DQ103" s="49" t="str">
        <f t="shared" si="231"/>
        <v/>
      </c>
      <c r="DR103" s="49" t="str">
        <f t="shared" si="231"/>
        <v/>
      </c>
      <c r="DS103" s="49" t="str">
        <f t="shared" si="206"/>
        <v/>
      </c>
      <c r="DT103" s="49" t="str">
        <f t="shared" si="206"/>
        <v/>
      </c>
      <c r="DU103" s="49" t="str">
        <f t="shared" si="206"/>
        <v/>
      </c>
      <c r="DV103" s="49" t="str">
        <f t="shared" si="206"/>
        <v/>
      </c>
      <c r="DW103" s="49" t="str">
        <f t="shared" si="206"/>
        <v/>
      </c>
      <c r="DX103" s="49" t="str">
        <f t="shared" si="206"/>
        <v/>
      </c>
      <c r="DY103" s="49" t="str">
        <f t="shared" si="206"/>
        <v/>
      </c>
      <c r="DZ103" s="183" t="str">
        <f t="shared" si="167"/>
        <v/>
      </c>
      <c r="EA103" s="49" t="str">
        <f t="shared" si="201"/>
        <v/>
      </c>
      <c r="EB103" s="49" t="str">
        <f t="shared" si="201"/>
        <v/>
      </c>
      <c r="EC103" s="49" t="str">
        <f t="shared" si="201"/>
        <v/>
      </c>
      <c r="ED103" s="49" t="str">
        <f t="shared" si="201"/>
        <v/>
      </c>
      <c r="EE103" s="49" t="str">
        <f t="shared" si="201"/>
        <v/>
      </c>
      <c r="EF103" s="49" t="str">
        <f t="shared" si="201"/>
        <v/>
      </c>
      <c r="EG103" s="49" t="str">
        <f t="shared" si="201"/>
        <v/>
      </c>
      <c r="EH103" s="49" t="str">
        <f t="shared" si="201"/>
        <v/>
      </c>
      <c r="EI103" s="49" t="str">
        <f t="shared" si="201"/>
        <v/>
      </c>
      <c r="EJ103" s="49" t="str">
        <f t="shared" si="201"/>
        <v/>
      </c>
      <c r="EK103" s="49" t="str">
        <f t="shared" si="201"/>
        <v/>
      </c>
      <c r="EL103" s="49" t="str">
        <f t="shared" si="201"/>
        <v/>
      </c>
      <c r="EM103" s="49" t="str">
        <f t="shared" si="201"/>
        <v/>
      </c>
      <c r="EN103" s="49" t="str">
        <f t="shared" si="201"/>
        <v/>
      </c>
      <c r="EO103" s="49" t="str">
        <f t="shared" si="201"/>
        <v/>
      </c>
      <c r="EP103" s="49" t="str">
        <f t="shared" si="168"/>
        <v/>
      </c>
      <c r="EQ103" s="49" t="str">
        <f t="shared" si="168"/>
        <v/>
      </c>
      <c r="ER103" s="49" t="str">
        <f t="shared" si="168"/>
        <v/>
      </c>
      <c r="ES103" s="49" t="str">
        <f t="shared" si="168"/>
        <v/>
      </c>
      <c r="ET103" s="49" t="str">
        <f t="shared" si="168"/>
        <v/>
      </c>
      <c r="EU103" s="49" t="str">
        <f t="shared" si="168"/>
        <v/>
      </c>
      <c r="EV103" s="49" t="str">
        <f t="shared" si="168"/>
        <v/>
      </c>
      <c r="EW103" s="49" t="str">
        <f t="shared" si="168"/>
        <v/>
      </c>
      <c r="EX103" s="49" t="str">
        <f t="shared" si="168"/>
        <v/>
      </c>
      <c r="EY103" s="49" t="str">
        <f t="shared" si="168"/>
        <v/>
      </c>
      <c r="EZ103" s="49" t="str">
        <f t="shared" si="168"/>
        <v/>
      </c>
      <c r="FA103" s="49" t="str">
        <f t="shared" ref="FA103:FE103" si="232">IF(ISNONTEXT($AC103),EZ103+$AC103,"")</f>
        <v/>
      </c>
      <c r="FB103" s="49" t="str">
        <f t="shared" si="232"/>
        <v/>
      </c>
      <c r="FC103" s="49" t="str">
        <f t="shared" si="232"/>
        <v/>
      </c>
      <c r="FD103" s="49" t="str">
        <f t="shared" si="232"/>
        <v/>
      </c>
      <c r="FE103" s="49" t="str">
        <f t="shared" si="232"/>
        <v/>
      </c>
      <c r="FF103" s="49" t="str">
        <f t="shared" si="211"/>
        <v/>
      </c>
      <c r="FG103" s="49" t="str">
        <f t="shared" si="211"/>
        <v/>
      </c>
      <c r="FH103" s="49" t="str">
        <f t="shared" si="211"/>
        <v/>
      </c>
      <c r="FI103" s="49" t="str">
        <f t="shared" si="209"/>
        <v/>
      </c>
      <c r="FJ103" s="49" t="str">
        <f t="shared" si="207"/>
        <v/>
      </c>
      <c r="FK103" s="49" t="str">
        <f t="shared" si="207"/>
        <v/>
      </c>
      <c r="FL103" s="49" t="str">
        <f t="shared" si="207"/>
        <v/>
      </c>
      <c r="FM103" s="49" t="str">
        <f t="shared" si="207"/>
        <v/>
      </c>
      <c r="FN103" s="49" t="str">
        <f t="shared" si="207"/>
        <v/>
      </c>
      <c r="FO103" s="49" t="str">
        <f t="shared" si="207"/>
        <v/>
      </c>
      <c r="FP103" s="49" t="str">
        <f t="shared" si="202"/>
        <v/>
      </c>
      <c r="FQ103" s="49" t="str">
        <f t="shared" si="202"/>
        <v/>
      </c>
      <c r="FR103" s="49" t="str">
        <f t="shared" si="202"/>
        <v/>
      </c>
      <c r="FS103" s="49" t="str">
        <f t="shared" si="202"/>
        <v/>
      </c>
      <c r="FT103" s="49" t="str">
        <f t="shared" si="202"/>
        <v/>
      </c>
      <c r="FU103" s="49" t="str">
        <f t="shared" si="178"/>
        <v/>
      </c>
      <c r="FV103" s="49" t="str">
        <f t="shared" si="178"/>
        <v/>
      </c>
      <c r="FW103" s="49" t="str">
        <f t="shared" si="178"/>
        <v/>
      </c>
      <c r="FX103" s="49" t="str">
        <f t="shared" si="178"/>
        <v/>
      </c>
      <c r="FY103" s="49" t="str">
        <f t="shared" si="178"/>
        <v/>
      </c>
      <c r="FZ103" s="49" t="str">
        <f t="shared" si="178"/>
        <v/>
      </c>
      <c r="GA103" s="49" t="str">
        <f t="shared" si="178"/>
        <v/>
      </c>
      <c r="GB103" s="49" t="str">
        <f t="shared" si="178"/>
        <v/>
      </c>
      <c r="GC103" s="49" t="str">
        <f t="shared" si="178"/>
        <v/>
      </c>
      <c r="GD103" s="49" t="str">
        <f t="shared" si="178"/>
        <v/>
      </c>
      <c r="GE103" s="49" t="str">
        <f t="shared" si="178"/>
        <v/>
      </c>
      <c r="GF103" s="49" t="str">
        <f t="shared" si="178"/>
        <v/>
      </c>
      <c r="GG103" s="49" t="str">
        <f t="shared" si="178"/>
        <v/>
      </c>
      <c r="GH103" s="49" t="str">
        <f t="shared" si="178"/>
        <v/>
      </c>
      <c r="GI103" s="49" t="str">
        <f t="shared" si="178"/>
        <v/>
      </c>
      <c r="GJ103" s="49" t="str">
        <f t="shared" si="178"/>
        <v/>
      </c>
      <c r="GK103" s="49" t="str">
        <f t="shared" si="210"/>
        <v/>
      </c>
      <c r="GL103" s="49" t="str">
        <f t="shared" si="190"/>
        <v/>
      </c>
      <c r="GM103" s="49" t="str">
        <f t="shared" si="190"/>
        <v/>
      </c>
      <c r="GN103" s="49" t="str">
        <f t="shared" si="190"/>
        <v/>
      </c>
      <c r="GO103" s="49" t="str">
        <f t="shared" si="190"/>
        <v/>
      </c>
      <c r="GP103" s="49" t="str">
        <f t="shared" si="190"/>
        <v/>
      </c>
      <c r="GQ103" s="49" t="str">
        <f t="shared" si="190"/>
        <v/>
      </c>
      <c r="GR103" s="49" t="str">
        <f t="shared" si="190"/>
        <v/>
      </c>
      <c r="GS103" s="49" t="str">
        <f t="shared" si="190"/>
        <v/>
      </c>
      <c r="GT103" s="49" t="str">
        <f t="shared" si="190"/>
        <v/>
      </c>
      <c r="GU103" s="49" t="str">
        <f t="shared" si="190"/>
        <v/>
      </c>
      <c r="GV103" s="49" t="str">
        <f t="shared" si="190"/>
        <v/>
      </c>
      <c r="GW103" s="49" t="str">
        <f t="shared" si="190"/>
        <v/>
      </c>
      <c r="GX103" s="49" t="str">
        <f t="shared" si="213"/>
        <v/>
      </c>
      <c r="GY103" s="49" t="str">
        <f t="shared" si="213"/>
        <v/>
      </c>
      <c r="GZ103" s="49" t="str">
        <f t="shared" si="213"/>
        <v/>
      </c>
      <c r="HA103" s="49" t="str">
        <f t="shared" si="213"/>
        <v/>
      </c>
      <c r="HB103" s="49" t="str">
        <f t="shared" si="213"/>
        <v/>
      </c>
      <c r="HC103" s="49" t="str">
        <f t="shared" si="213"/>
        <v/>
      </c>
      <c r="HD103" s="49" t="str">
        <f t="shared" si="183"/>
        <v/>
      </c>
      <c r="HE103" s="49" t="str">
        <f t="shared" si="183"/>
        <v/>
      </c>
      <c r="HF103" s="49" t="str">
        <f t="shared" si="183"/>
        <v/>
      </c>
      <c r="HG103" s="49" t="str">
        <f t="shared" si="183"/>
        <v/>
      </c>
      <c r="HH103" s="49" t="str">
        <f t="shared" si="183"/>
        <v/>
      </c>
      <c r="HI103" s="49" t="str">
        <f t="shared" si="141"/>
        <v/>
      </c>
      <c r="HJ103" s="49" t="str">
        <f t="shared" si="141"/>
        <v/>
      </c>
      <c r="HK103" s="49" t="str">
        <f t="shared" si="141"/>
        <v/>
      </c>
      <c r="HL103" s="49" t="str">
        <f t="shared" si="141"/>
        <v/>
      </c>
      <c r="HM103" s="49" t="str">
        <f t="shared" si="111"/>
        <v/>
      </c>
      <c r="HN103" s="49" t="str">
        <f t="shared" si="111"/>
        <v/>
      </c>
      <c r="HO103" s="49" t="str">
        <f t="shared" si="111"/>
        <v/>
      </c>
      <c r="HP103" s="49" t="str">
        <f t="shared" si="111"/>
        <v/>
      </c>
      <c r="HQ103" s="49" t="str">
        <f t="shared" si="111"/>
        <v/>
      </c>
      <c r="HR103" s="49" t="str">
        <f t="shared" si="111"/>
        <v/>
      </c>
      <c r="HS103" s="49" t="str">
        <f t="shared" si="111"/>
        <v/>
      </c>
      <c r="HT103" s="49" t="str">
        <f t="shared" si="111"/>
        <v/>
      </c>
      <c r="HU103" s="49" t="str">
        <f t="shared" si="111"/>
        <v/>
      </c>
      <c r="HV103" s="49" t="str">
        <f t="shared" si="142"/>
        <v/>
      </c>
      <c r="HW103" s="169" t="e">
        <f t="shared" si="181"/>
        <v>#N/A</v>
      </c>
      <c r="HX103" s="169" t="e">
        <f t="shared" si="181"/>
        <v>#N/A</v>
      </c>
      <c r="HY103" s="169" t="e">
        <f t="shared" si="181"/>
        <v>#N/A</v>
      </c>
      <c r="HZ103" s="169" t="e">
        <f t="shared" si="181"/>
        <v>#N/A</v>
      </c>
      <c r="IA103" s="169" t="e">
        <f t="shared" si="212"/>
        <v>#N/A</v>
      </c>
      <c r="IB103" s="169" t="e">
        <f t="shared" si="212"/>
        <v>#N/A</v>
      </c>
      <c r="IC103" s="169" t="e">
        <f t="shared" si="212"/>
        <v>#N/A</v>
      </c>
      <c r="ID103" s="169" t="e">
        <f t="shared" si="212"/>
        <v>#N/A</v>
      </c>
      <c r="IE103" s="169" t="e">
        <f t="shared" si="212"/>
        <v>#N/A</v>
      </c>
      <c r="IF103" s="169" t="e">
        <f t="shared" si="212"/>
        <v>#N/A</v>
      </c>
      <c r="IG103" s="169" t="e">
        <f t="shared" si="212"/>
        <v>#N/A</v>
      </c>
      <c r="IH103" s="169" t="e">
        <f t="shared" si="212"/>
        <v>#N/A</v>
      </c>
      <c r="II103" s="169" t="e">
        <f t="shared" si="212"/>
        <v>#N/A</v>
      </c>
      <c r="IJ103" s="169" t="e">
        <f t="shared" si="212"/>
        <v>#N/A</v>
      </c>
      <c r="IK103" s="169" t="e">
        <f t="shared" si="212"/>
        <v>#N/A</v>
      </c>
      <c r="IL103" s="169" t="e">
        <f t="shared" si="212"/>
        <v>#N/A</v>
      </c>
      <c r="IM103" s="169" t="e">
        <f t="shared" si="212"/>
        <v>#N/A</v>
      </c>
      <c r="IN103" s="169" t="e">
        <f t="shared" si="212"/>
        <v>#N/A</v>
      </c>
      <c r="IO103" s="169" t="e">
        <f t="shared" si="212"/>
        <v>#N/A</v>
      </c>
      <c r="IP103" s="169" t="e">
        <f t="shared" si="214"/>
        <v>#N/A</v>
      </c>
      <c r="IQ103" s="169" t="e">
        <f t="shared" si="214"/>
        <v>#N/A</v>
      </c>
      <c r="IR103" s="169" t="e">
        <f t="shared" si="214"/>
        <v>#N/A</v>
      </c>
      <c r="IS103" s="169" t="e">
        <f t="shared" si="214"/>
        <v>#N/A</v>
      </c>
      <c r="IT103" s="169" t="e">
        <f t="shared" si="214"/>
        <v>#N/A</v>
      </c>
      <c r="IU103" s="169" t="e">
        <f t="shared" si="214"/>
        <v>#N/A</v>
      </c>
      <c r="IV103" s="169" t="e">
        <f t="shared" si="214"/>
        <v>#N/A</v>
      </c>
      <c r="IW103" s="169" t="e">
        <f t="shared" si="214"/>
        <v>#N/A</v>
      </c>
      <c r="IX103" s="169" t="e">
        <f t="shared" si="214"/>
        <v>#N/A</v>
      </c>
      <c r="IY103" s="169" t="e">
        <f t="shared" si="214"/>
        <v>#N/A</v>
      </c>
      <c r="IZ103" s="169" t="e">
        <f t="shared" si="214"/>
        <v>#N/A</v>
      </c>
      <c r="JA103" s="169" t="e">
        <f t="shared" si="214"/>
        <v>#N/A</v>
      </c>
      <c r="JB103" s="169" t="e">
        <f t="shared" si="214"/>
        <v>#N/A</v>
      </c>
      <c r="JC103" s="169" t="e">
        <f t="shared" si="214"/>
        <v>#N/A</v>
      </c>
      <c r="JD103" s="169" t="e">
        <f t="shared" si="214"/>
        <v>#N/A</v>
      </c>
      <c r="JE103" s="169" t="e">
        <f t="shared" si="220"/>
        <v>#N/A</v>
      </c>
      <c r="JF103" s="169" t="e">
        <f t="shared" si="220"/>
        <v>#N/A</v>
      </c>
      <c r="JG103" s="169" t="e">
        <f t="shared" si="220"/>
        <v>#N/A</v>
      </c>
      <c r="JH103" s="169" t="e">
        <f t="shared" si="220"/>
        <v>#N/A</v>
      </c>
      <c r="JI103" s="169" t="e">
        <f t="shared" si="220"/>
        <v>#N/A</v>
      </c>
      <c r="JJ103" s="169" t="e">
        <f t="shared" si="220"/>
        <v>#N/A</v>
      </c>
      <c r="JK103" s="169" t="e">
        <f t="shared" si="220"/>
        <v>#N/A</v>
      </c>
      <c r="JL103" s="169" t="e">
        <f t="shared" si="220"/>
        <v>#N/A</v>
      </c>
      <c r="JM103" s="169" t="e">
        <f t="shared" si="220"/>
        <v>#N/A</v>
      </c>
      <c r="JN103" s="169" t="e">
        <f t="shared" si="220"/>
        <v>#N/A</v>
      </c>
      <c r="JO103" s="169" t="e">
        <f t="shared" si="220"/>
        <v>#N/A</v>
      </c>
      <c r="JP103" s="169" t="e">
        <f t="shared" si="220"/>
        <v>#N/A</v>
      </c>
      <c r="JQ103" s="169" t="e">
        <f t="shared" si="220"/>
        <v>#N/A</v>
      </c>
      <c r="JR103" s="169" t="e">
        <f t="shared" si="220"/>
        <v>#N/A</v>
      </c>
      <c r="JS103" s="169" t="e">
        <f t="shared" si="220"/>
        <v>#N/A</v>
      </c>
      <c r="JT103" s="169" t="e">
        <f t="shared" si="215"/>
        <v>#N/A</v>
      </c>
      <c r="JU103" s="169" t="e">
        <f t="shared" si="215"/>
        <v>#N/A</v>
      </c>
      <c r="JV103" s="169" t="e">
        <f t="shared" si="215"/>
        <v>#N/A</v>
      </c>
      <c r="JW103" s="169" t="e">
        <f t="shared" si="215"/>
        <v>#N/A</v>
      </c>
      <c r="JX103" s="169" t="e">
        <f t="shared" si="215"/>
        <v>#N/A</v>
      </c>
      <c r="JY103" s="169" t="e">
        <f t="shared" si="215"/>
        <v>#N/A</v>
      </c>
      <c r="JZ103" s="169" t="e">
        <f t="shared" si="215"/>
        <v>#N/A</v>
      </c>
      <c r="KA103" s="169" t="e">
        <f t="shared" si="215"/>
        <v>#N/A</v>
      </c>
      <c r="KB103" s="169" t="e">
        <f t="shared" si="215"/>
        <v>#N/A</v>
      </c>
      <c r="KC103" s="169" t="e">
        <f t="shared" si="215"/>
        <v>#N/A</v>
      </c>
      <c r="KD103" s="169" t="e">
        <f t="shared" si="215"/>
        <v>#N/A</v>
      </c>
      <c r="KE103" s="169" t="e">
        <f t="shared" si="215"/>
        <v>#N/A</v>
      </c>
      <c r="KF103" s="169" t="e">
        <f t="shared" si="215"/>
        <v>#N/A</v>
      </c>
      <c r="KG103" s="169" t="e">
        <f t="shared" si="215"/>
        <v>#N/A</v>
      </c>
      <c r="KH103" s="169" t="e">
        <f t="shared" si="215"/>
        <v>#N/A</v>
      </c>
      <c r="KI103" s="169" t="e">
        <f t="shared" si="215"/>
        <v>#N/A</v>
      </c>
      <c r="KJ103" s="169" t="e">
        <f t="shared" si="221"/>
        <v>#N/A</v>
      </c>
      <c r="KK103" s="169" t="e">
        <f t="shared" si="221"/>
        <v>#N/A</v>
      </c>
      <c r="KL103" s="169" t="e">
        <f t="shared" si="221"/>
        <v>#N/A</v>
      </c>
      <c r="KM103" s="169" t="e">
        <f t="shared" si="221"/>
        <v>#N/A</v>
      </c>
      <c r="KN103" s="169" t="e">
        <f t="shared" si="221"/>
        <v>#N/A</v>
      </c>
      <c r="KO103" s="169" t="e">
        <f t="shared" si="221"/>
        <v>#N/A</v>
      </c>
      <c r="KP103" s="169" t="e">
        <f t="shared" si="221"/>
        <v>#N/A</v>
      </c>
      <c r="KQ103" s="169" t="e">
        <f t="shared" si="221"/>
        <v>#N/A</v>
      </c>
      <c r="KR103" s="169" t="e">
        <f t="shared" si="221"/>
        <v>#N/A</v>
      </c>
      <c r="KS103" s="169" t="e">
        <f t="shared" si="221"/>
        <v>#N/A</v>
      </c>
      <c r="KT103" s="169" t="e">
        <f t="shared" si="221"/>
        <v>#N/A</v>
      </c>
      <c r="KU103" s="169" t="e">
        <f t="shared" si="221"/>
        <v>#N/A</v>
      </c>
      <c r="KV103" s="169" t="e">
        <f t="shared" si="221"/>
        <v>#N/A</v>
      </c>
      <c r="KW103" s="169" t="e">
        <f t="shared" si="221"/>
        <v>#N/A</v>
      </c>
      <c r="KX103" s="169" t="e">
        <f t="shared" si="221"/>
        <v>#N/A</v>
      </c>
      <c r="KY103" s="169" t="e">
        <f t="shared" si="221"/>
        <v>#N/A</v>
      </c>
      <c r="KZ103" s="169" t="e">
        <f t="shared" si="216"/>
        <v>#N/A</v>
      </c>
      <c r="LA103" s="169" t="e">
        <f t="shared" si="216"/>
        <v>#N/A</v>
      </c>
      <c r="LB103" s="169" t="e">
        <f t="shared" si="216"/>
        <v>#N/A</v>
      </c>
      <c r="LC103" s="169" t="e">
        <f t="shared" si="216"/>
        <v>#N/A</v>
      </c>
      <c r="LD103" s="169" t="e">
        <f t="shared" si="216"/>
        <v>#N/A</v>
      </c>
      <c r="LE103" s="169" t="e">
        <f t="shared" si="216"/>
        <v>#N/A</v>
      </c>
      <c r="LF103" s="169" t="e">
        <f t="shared" si="216"/>
        <v>#N/A</v>
      </c>
      <c r="LG103" s="169" t="e">
        <f t="shared" si="216"/>
        <v>#N/A</v>
      </c>
      <c r="LH103" s="169" t="e">
        <f t="shared" si="216"/>
        <v>#N/A</v>
      </c>
      <c r="LI103" s="169" t="e">
        <f t="shared" si="216"/>
        <v>#N/A</v>
      </c>
      <c r="LJ103" s="169" t="e">
        <f t="shared" si="216"/>
        <v>#N/A</v>
      </c>
      <c r="LK103" s="169" t="e">
        <f t="shared" si="216"/>
        <v>#N/A</v>
      </c>
      <c r="LL103" s="169" t="e">
        <f t="shared" si="216"/>
        <v>#N/A</v>
      </c>
      <c r="LM103" s="169" t="e">
        <f t="shared" si="216"/>
        <v>#N/A</v>
      </c>
      <c r="LN103" s="169" t="e">
        <f t="shared" si="216"/>
        <v>#N/A</v>
      </c>
      <c r="LO103" s="169" t="e">
        <f t="shared" si="222"/>
        <v>#N/A</v>
      </c>
      <c r="LP103" s="169" t="e">
        <f t="shared" si="222"/>
        <v>#N/A</v>
      </c>
      <c r="LQ103" s="169" t="e">
        <f t="shared" si="223"/>
        <v>#N/A</v>
      </c>
      <c r="LR103" s="169" t="e">
        <f t="shared" si="223"/>
        <v>#N/A</v>
      </c>
      <c r="LS103" s="169" t="e">
        <f t="shared" si="223"/>
        <v>#N/A</v>
      </c>
      <c r="LT103" s="169" t="e">
        <f t="shared" si="223"/>
        <v>#N/A</v>
      </c>
      <c r="LU103" s="169" t="e">
        <f t="shared" si="223"/>
        <v>#N/A</v>
      </c>
      <c r="LV103" s="169" t="e">
        <f t="shared" si="223"/>
        <v>#N/A</v>
      </c>
      <c r="LW103" s="169" t="e">
        <f t="shared" si="223"/>
        <v>#N/A</v>
      </c>
      <c r="LX103" s="169" t="e">
        <f t="shared" si="223"/>
        <v>#N/A</v>
      </c>
      <c r="LY103" s="169" t="e">
        <f t="shared" si="223"/>
        <v>#N/A</v>
      </c>
      <c r="LZ103" s="169" t="e">
        <f t="shared" si="223"/>
        <v>#N/A</v>
      </c>
      <c r="MA103" s="169" t="e">
        <f t="shared" si="223"/>
        <v>#N/A</v>
      </c>
      <c r="MB103" s="169" t="e">
        <f t="shared" si="223"/>
        <v>#N/A</v>
      </c>
      <c r="MC103" s="169" t="e">
        <f t="shared" si="223"/>
        <v>#N/A</v>
      </c>
      <c r="MD103" s="169" t="e">
        <f t="shared" si="223"/>
        <v>#N/A</v>
      </c>
      <c r="ME103" s="169" t="e">
        <f t="shared" si="223"/>
        <v>#N/A</v>
      </c>
      <c r="MF103" s="169" t="e">
        <f t="shared" si="217"/>
        <v>#N/A</v>
      </c>
      <c r="MG103" s="169" t="e">
        <f t="shared" si="217"/>
        <v>#N/A</v>
      </c>
      <c r="MH103" s="169" t="e">
        <f t="shared" si="217"/>
        <v>#N/A</v>
      </c>
      <c r="MI103" s="169" t="e">
        <f t="shared" si="217"/>
        <v>#N/A</v>
      </c>
      <c r="MJ103" s="169" t="e">
        <f t="shared" si="217"/>
        <v>#N/A</v>
      </c>
      <c r="MK103" s="169" t="e">
        <f t="shared" si="217"/>
        <v>#N/A</v>
      </c>
      <c r="ML103" s="169" t="e">
        <f t="shared" si="217"/>
        <v>#N/A</v>
      </c>
      <c r="MM103" s="169" t="e">
        <f t="shared" si="217"/>
        <v>#N/A</v>
      </c>
      <c r="MN103" s="169" t="e">
        <f t="shared" si="217"/>
        <v>#N/A</v>
      </c>
      <c r="MO103" s="169" t="e">
        <f t="shared" si="217"/>
        <v>#N/A</v>
      </c>
      <c r="MP103" s="169" t="e">
        <f t="shared" si="217"/>
        <v>#N/A</v>
      </c>
      <c r="MQ103" s="169" t="e">
        <f t="shared" si="217"/>
        <v>#N/A</v>
      </c>
      <c r="MR103" s="169" t="e">
        <f t="shared" si="217"/>
        <v>#N/A</v>
      </c>
      <c r="MS103" s="169" t="e">
        <f t="shared" si="217"/>
        <v>#N/A</v>
      </c>
      <c r="MT103" s="169" t="e">
        <f t="shared" si="217"/>
        <v>#N/A</v>
      </c>
      <c r="MU103" s="169" t="e">
        <f t="shared" si="217"/>
        <v>#N/A</v>
      </c>
      <c r="MV103" s="169" t="e">
        <f t="shared" si="224"/>
        <v>#N/A</v>
      </c>
      <c r="MW103" s="169" t="e">
        <f t="shared" si="224"/>
        <v>#N/A</v>
      </c>
      <c r="MX103" s="169" t="e">
        <f t="shared" si="224"/>
        <v>#N/A</v>
      </c>
      <c r="MY103" s="169" t="e">
        <f t="shared" si="224"/>
        <v>#N/A</v>
      </c>
      <c r="MZ103" s="169" t="e">
        <f t="shared" si="224"/>
        <v>#N/A</v>
      </c>
      <c r="NA103" s="169" t="e">
        <f t="shared" si="224"/>
        <v>#N/A</v>
      </c>
      <c r="NB103" s="169" t="e">
        <f t="shared" si="224"/>
        <v>#N/A</v>
      </c>
      <c r="NC103" s="169" t="e">
        <f t="shared" si="224"/>
        <v>#N/A</v>
      </c>
      <c r="ND103" s="169" t="e">
        <f t="shared" si="224"/>
        <v>#N/A</v>
      </c>
      <c r="NE103" s="169" t="e">
        <f t="shared" si="224"/>
        <v>#N/A</v>
      </c>
      <c r="NF103" s="169" t="e">
        <f t="shared" si="224"/>
        <v>#N/A</v>
      </c>
      <c r="NG103" s="169" t="e">
        <f t="shared" si="224"/>
        <v>#N/A</v>
      </c>
      <c r="NH103" s="169" t="e">
        <f t="shared" si="224"/>
        <v>#N/A</v>
      </c>
      <c r="NI103" s="169" t="e">
        <f t="shared" si="224"/>
        <v>#N/A</v>
      </c>
      <c r="NJ103" s="169" t="e">
        <f t="shared" si="224"/>
        <v>#N/A</v>
      </c>
      <c r="NK103" s="169" t="e">
        <f t="shared" si="224"/>
        <v>#N/A</v>
      </c>
      <c r="NL103" s="169" t="e">
        <f t="shared" si="218"/>
        <v>#N/A</v>
      </c>
      <c r="NM103" s="169" t="e">
        <f t="shared" si="218"/>
        <v>#N/A</v>
      </c>
      <c r="NN103" s="169" t="e">
        <f t="shared" si="218"/>
        <v>#N/A</v>
      </c>
      <c r="NO103" s="169" t="e">
        <f t="shared" si="218"/>
        <v>#N/A</v>
      </c>
      <c r="NP103" s="169" t="e">
        <f t="shared" si="218"/>
        <v>#N/A</v>
      </c>
      <c r="NQ103" s="169" t="e">
        <f t="shared" si="218"/>
        <v>#N/A</v>
      </c>
      <c r="NR103" s="169" t="e">
        <f t="shared" si="218"/>
        <v>#N/A</v>
      </c>
      <c r="NS103" s="169" t="e">
        <f t="shared" si="218"/>
        <v>#N/A</v>
      </c>
      <c r="NT103" s="169" t="e">
        <f t="shared" si="218"/>
        <v>#N/A</v>
      </c>
      <c r="NU103" s="169" t="e">
        <f t="shared" si="218"/>
        <v>#N/A</v>
      </c>
      <c r="NV103" s="169" t="e">
        <f t="shared" si="218"/>
        <v>#N/A</v>
      </c>
      <c r="NW103" s="169" t="e">
        <f t="shared" si="218"/>
        <v>#N/A</v>
      </c>
      <c r="NX103" s="169" t="e">
        <f t="shared" si="218"/>
        <v>#N/A</v>
      </c>
      <c r="NY103" s="169" t="e">
        <f t="shared" si="218"/>
        <v>#N/A</v>
      </c>
      <c r="NZ103" s="169" t="e">
        <f t="shared" si="218"/>
        <v>#N/A</v>
      </c>
      <c r="OA103" s="169" t="e">
        <f t="shared" si="225"/>
        <v>#N/A</v>
      </c>
      <c r="OB103" s="169" t="e">
        <f t="shared" si="225"/>
        <v>#N/A</v>
      </c>
      <c r="OC103" s="169" t="e">
        <f t="shared" si="226"/>
        <v>#N/A</v>
      </c>
      <c r="OD103" s="169" t="e">
        <f t="shared" si="226"/>
        <v>#N/A</v>
      </c>
      <c r="OE103" s="169" t="e">
        <f t="shared" si="226"/>
        <v>#N/A</v>
      </c>
      <c r="OF103" s="169" t="e">
        <f t="shared" si="226"/>
        <v>#N/A</v>
      </c>
      <c r="OG103" s="169" t="e">
        <f t="shared" si="226"/>
        <v>#N/A</v>
      </c>
      <c r="OH103" s="169" t="e">
        <f t="shared" si="226"/>
        <v>#N/A</v>
      </c>
      <c r="OI103" s="169" t="e">
        <f t="shared" si="226"/>
        <v>#N/A</v>
      </c>
      <c r="OJ103" s="169" t="e">
        <f t="shared" si="226"/>
        <v>#N/A</v>
      </c>
      <c r="OK103" s="169" t="e">
        <f t="shared" si="226"/>
        <v>#N/A</v>
      </c>
      <c r="OL103" s="169" t="e">
        <f t="shared" si="226"/>
        <v>#N/A</v>
      </c>
      <c r="OM103" s="169" t="e">
        <f t="shared" si="226"/>
        <v>#N/A</v>
      </c>
      <c r="ON103" s="169" t="e">
        <f t="shared" si="226"/>
        <v>#N/A</v>
      </c>
      <c r="OO103" s="169" t="e">
        <f t="shared" si="226"/>
        <v>#N/A</v>
      </c>
      <c r="OP103" s="169" t="e">
        <f t="shared" si="226"/>
        <v>#N/A</v>
      </c>
      <c r="OQ103" s="169" t="e">
        <f t="shared" si="226"/>
        <v>#N/A</v>
      </c>
      <c r="OR103" s="169" t="e">
        <f t="shared" si="219"/>
        <v>#N/A</v>
      </c>
      <c r="OS103" s="169" t="e">
        <f t="shared" si="219"/>
        <v>#N/A</v>
      </c>
      <c r="OT103" s="169" t="e">
        <f t="shared" si="219"/>
        <v>#N/A</v>
      </c>
      <c r="OU103" s="169" t="e">
        <f t="shared" si="219"/>
        <v>#N/A</v>
      </c>
      <c r="OV103" s="169" t="e">
        <f t="shared" si="219"/>
        <v>#N/A</v>
      </c>
      <c r="OW103" s="169" t="e">
        <f t="shared" si="219"/>
        <v>#N/A</v>
      </c>
      <c r="OX103" s="169" t="e">
        <f t="shared" si="219"/>
        <v>#N/A</v>
      </c>
      <c r="OY103" s="169" t="e">
        <f t="shared" si="219"/>
        <v>#N/A</v>
      </c>
      <c r="OZ103" s="169" t="e">
        <f t="shared" si="219"/>
        <v>#N/A</v>
      </c>
      <c r="PA103" s="169" t="e">
        <f t="shared" si="219"/>
        <v>#N/A</v>
      </c>
      <c r="PB103" s="169" t="e">
        <f t="shared" si="219"/>
        <v>#N/A</v>
      </c>
      <c r="PC103" s="169" t="e">
        <f t="shared" si="219"/>
        <v>#N/A</v>
      </c>
      <c r="PD103" s="169" t="e">
        <f t="shared" si="219"/>
        <v>#N/A</v>
      </c>
      <c r="PE103" s="169" t="e">
        <f t="shared" si="219"/>
        <v>#N/A</v>
      </c>
      <c r="PF103" s="169" t="e">
        <f t="shared" si="219"/>
        <v>#N/A</v>
      </c>
      <c r="PG103" s="169" t="e">
        <f t="shared" si="219"/>
        <v>#N/A</v>
      </c>
      <c r="PH103" s="169" t="e">
        <f t="shared" si="227"/>
        <v>#N/A</v>
      </c>
      <c r="PI103" s="169" t="e">
        <f t="shared" si="227"/>
        <v>#N/A</v>
      </c>
      <c r="PJ103" s="169" t="e">
        <f t="shared" si="227"/>
        <v>#N/A</v>
      </c>
      <c r="PK103" s="169" t="e">
        <f t="shared" si="227"/>
        <v>#N/A</v>
      </c>
      <c r="PL103" s="169" t="e">
        <f t="shared" si="227"/>
        <v>#N/A</v>
      </c>
      <c r="PM103" s="169" t="e">
        <f t="shared" si="227"/>
        <v>#N/A</v>
      </c>
      <c r="PN103" s="169" t="e">
        <f t="shared" si="227"/>
        <v>#N/A</v>
      </c>
      <c r="PO103" s="169" t="e">
        <f t="shared" si="227"/>
        <v>#N/A</v>
      </c>
    </row>
    <row r="104" spans="1:431" x14ac:dyDescent="0.75">
      <c r="A104" s="387" t="s">
        <v>858</v>
      </c>
      <c r="B104" s="397">
        <f>SUM(B4:B103)</f>
        <v>233</v>
      </c>
      <c r="E104" s="2"/>
      <c r="F104" s="2"/>
      <c r="G104" s="90">
        <f>SUM(G4:G103)</f>
        <v>137.75</v>
      </c>
      <c r="H104" s="90">
        <f>SUM(H4:H103)</f>
        <v>197</v>
      </c>
      <c r="I104" s="90">
        <f>SUM(I4:I103)</f>
        <v>310</v>
      </c>
      <c r="J104" s="5"/>
      <c r="K104" s="5"/>
      <c r="L104" s="36"/>
      <c r="M104" s="36"/>
      <c r="N104" s="90">
        <f>SUM(N4:N103)</f>
        <v>205.95833333333331</v>
      </c>
      <c r="O104" s="367" t="s">
        <v>934</v>
      </c>
      <c r="P104" s="5"/>
      <c r="R104" s="91">
        <f>IF(R4="","",SQRT(S104))</f>
        <v>15.030593800645402</v>
      </c>
      <c r="S104" s="72">
        <f>IF(S4="","",SUM(S4:S103))</f>
        <v>225.91874999999999</v>
      </c>
      <c r="T104" s="90">
        <f>IF(SUM(T4:T103)=0,"",SUM(T4:T103))</f>
        <v>206</v>
      </c>
      <c r="U104" s="271">
        <f>IF(OR(R104="",T104=""),"",ABS(VLOOKUP($T$1,VLookups!$A$43:$B$44,2,FALSE)-_xlfn.NORM.DIST(T104,N104,R104,TRUE)))</f>
        <v>0.5011059159702782</v>
      </c>
      <c r="V104" s="92">
        <f>SUM(V4:V103)</f>
        <v>164.44279220177808</v>
      </c>
      <c r="W104" s="92">
        <f t="shared" ref="W104:AA104" si="233">SUM(W4:W103)</f>
        <v>247.47387446488858</v>
      </c>
      <c r="X104" s="92">
        <f t="shared" si="233"/>
        <v>239.53333270790921</v>
      </c>
      <c r="Y104" s="92">
        <f t="shared" si="233"/>
        <v>233.22244183975818</v>
      </c>
      <c r="Z104" s="92">
        <f t="shared" si="233"/>
        <v>227.8082594072626</v>
      </c>
      <c r="AA104" s="92">
        <f t="shared" si="233"/>
        <v>222.94615625053896</v>
      </c>
      <c r="AB104" s="5"/>
      <c r="AC104" s="379"/>
      <c r="AD104" s="184">
        <f>IF(AND(G104&gt;0,H104&gt;0,I104&gt;0),N104-(3*R104),"")</f>
        <v>160.86655193139711</v>
      </c>
      <c r="AE104" s="250">
        <f>IF(ISNONTEXT($AD$104),AD104+(($HV$104-$AD$104)/200),"")</f>
        <v>161.31746974541647</v>
      </c>
      <c r="AF104" s="250">
        <f t="shared" ref="AF104:CQ104" si="234">IF(ISNONTEXT($AD$104),AE104+(($HV$104-$AD$104)/200),"")</f>
        <v>161.76838755943584</v>
      </c>
      <c r="AG104" s="250">
        <f t="shared" si="234"/>
        <v>162.2193053734552</v>
      </c>
      <c r="AH104" s="250">
        <f t="shared" si="234"/>
        <v>162.67022318747456</v>
      </c>
      <c r="AI104" s="250">
        <f t="shared" si="234"/>
        <v>163.12114100149392</v>
      </c>
      <c r="AJ104" s="250">
        <f t="shared" si="234"/>
        <v>163.57205881551329</v>
      </c>
      <c r="AK104" s="250">
        <f t="shared" si="234"/>
        <v>164.02297662953265</v>
      </c>
      <c r="AL104" s="250">
        <f t="shared" si="234"/>
        <v>164.47389444355201</v>
      </c>
      <c r="AM104" s="250">
        <f t="shared" si="234"/>
        <v>164.92481225757138</v>
      </c>
      <c r="AN104" s="250">
        <f t="shared" si="234"/>
        <v>165.37573007159074</v>
      </c>
      <c r="AO104" s="250">
        <f t="shared" si="234"/>
        <v>165.8266478856101</v>
      </c>
      <c r="AP104" s="250">
        <f t="shared" si="234"/>
        <v>166.27756569962946</v>
      </c>
      <c r="AQ104" s="250">
        <f t="shared" si="234"/>
        <v>166.72848351364883</v>
      </c>
      <c r="AR104" s="250">
        <f t="shared" si="234"/>
        <v>167.17940132766819</v>
      </c>
      <c r="AS104" s="250">
        <f t="shared" si="234"/>
        <v>167.63031914168755</v>
      </c>
      <c r="AT104" s="250">
        <f t="shared" si="234"/>
        <v>168.08123695570691</v>
      </c>
      <c r="AU104" s="250">
        <f t="shared" si="234"/>
        <v>168.53215476972628</v>
      </c>
      <c r="AV104" s="250">
        <f t="shared" si="234"/>
        <v>168.98307258374564</v>
      </c>
      <c r="AW104" s="250">
        <f t="shared" si="234"/>
        <v>169.433990397765</v>
      </c>
      <c r="AX104" s="250">
        <f t="shared" si="234"/>
        <v>169.88490821178436</v>
      </c>
      <c r="AY104" s="250">
        <f t="shared" si="234"/>
        <v>170.33582602580373</v>
      </c>
      <c r="AZ104" s="250">
        <f t="shared" si="234"/>
        <v>170.78674383982309</v>
      </c>
      <c r="BA104" s="250">
        <f t="shared" si="234"/>
        <v>171.23766165384245</v>
      </c>
      <c r="BB104" s="250">
        <f t="shared" si="234"/>
        <v>171.68857946786181</v>
      </c>
      <c r="BC104" s="250">
        <f t="shared" si="234"/>
        <v>172.13949728188118</v>
      </c>
      <c r="BD104" s="250">
        <f t="shared" si="234"/>
        <v>172.59041509590054</v>
      </c>
      <c r="BE104" s="250">
        <f t="shared" si="234"/>
        <v>173.0413329099199</v>
      </c>
      <c r="BF104" s="250">
        <f t="shared" si="234"/>
        <v>173.49225072393926</v>
      </c>
      <c r="BG104" s="250">
        <f t="shared" si="234"/>
        <v>173.94316853795863</v>
      </c>
      <c r="BH104" s="250">
        <f t="shared" si="234"/>
        <v>174.39408635197799</v>
      </c>
      <c r="BI104" s="250">
        <f t="shared" si="234"/>
        <v>174.84500416599735</v>
      </c>
      <c r="BJ104" s="250">
        <f t="shared" si="234"/>
        <v>175.29592198001671</v>
      </c>
      <c r="BK104" s="250">
        <f t="shared" si="234"/>
        <v>175.74683979403608</v>
      </c>
      <c r="BL104" s="250">
        <f t="shared" si="234"/>
        <v>176.19775760805544</v>
      </c>
      <c r="BM104" s="250">
        <f t="shared" si="234"/>
        <v>176.6486754220748</v>
      </c>
      <c r="BN104" s="250">
        <f t="shared" si="234"/>
        <v>177.09959323609417</v>
      </c>
      <c r="BO104" s="250">
        <f t="shared" si="234"/>
        <v>177.55051105011353</v>
      </c>
      <c r="BP104" s="250">
        <f t="shared" si="234"/>
        <v>178.00142886413289</v>
      </c>
      <c r="BQ104" s="250">
        <f t="shared" si="234"/>
        <v>178.45234667815225</v>
      </c>
      <c r="BR104" s="250">
        <f t="shared" si="234"/>
        <v>178.90326449217162</v>
      </c>
      <c r="BS104" s="250">
        <f t="shared" si="234"/>
        <v>179.35418230619098</v>
      </c>
      <c r="BT104" s="250">
        <f t="shared" si="234"/>
        <v>179.80510012021034</v>
      </c>
      <c r="BU104" s="250">
        <f t="shared" si="234"/>
        <v>180.2560179342297</v>
      </c>
      <c r="BV104" s="250">
        <f t="shared" si="234"/>
        <v>180.70693574824907</v>
      </c>
      <c r="BW104" s="250">
        <f t="shared" si="234"/>
        <v>181.15785356226843</v>
      </c>
      <c r="BX104" s="250">
        <f t="shared" si="234"/>
        <v>181.60877137628779</v>
      </c>
      <c r="BY104" s="250">
        <f t="shared" si="234"/>
        <v>182.05968919030715</v>
      </c>
      <c r="BZ104" s="250">
        <f t="shared" si="234"/>
        <v>182.51060700432652</v>
      </c>
      <c r="CA104" s="250">
        <f t="shared" si="234"/>
        <v>182.96152481834588</v>
      </c>
      <c r="CB104" s="250">
        <f t="shared" si="234"/>
        <v>183.41244263236524</v>
      </c>
      <c r="CC104" s="250">
        <f t="shared" si="234"/>
        <v>183.8633604463846</v>
      </c>
      <c r="CD104" s="250">
        <f t="shared" si="234"/>
        <v>184.31427826040397</v>
      </c>
      <c r="CE104" s="250">
        <f t="shared" si="234"/>
        <v>184.76519607442333</v>
      </c>
      <c r="CF104" s="250">
        <f t="shared" si="234"/>
        <v>185.21611388844269</v>
      </c>
      <c r="CG104" s="250">
        <f t="shared" si="234"/>
        <v>185.66703170246205</v>
      </c>
      <c r="CH104" s="250">
        <f t="shared" si="234"/>
        <v>186.11794951648142</v>
      </c>
      <c r="CI104" s="250">
        <f t="shared" si="234"/>
        <v>186.56886733050078</v>
      </c>
      <c r="CJ104" s="250">
        <f t="shared" si="234"/>
        <v>187.01978514452014</v>
      </c>
      <c r="CK104" s="250">
        <f t="shared" si="234"/>
        <v>187.4707029585395</v>
      </c>
      <c r="CL104" s="250">
        <f t="shared" si="234"/>
        <v>187.92162077255887</v>
      </c>
      <c r="CM104" s="250">
        <f t="shared" si="234"/>
        <v>188.37253858657823</v>
      </c>
      <c r="CN104" s="250">
        <f t="shared" si="234"/>
        <v>188.82345640059759</v>
      </c>
      <c r="CO104" s="250">
        <f t="shared" si="234"/>
        <v>189.27437421461696</v>
      </c>
      <c r="CP104" s="250">
        <f t="shared" si="234"/>
        <v>189.72529202863632</v>
      </c>
      <c r="CQ104" s="250">
        <f t="shared" si="234"/>
        <v>190.17620984265568</v>
      </c>
      <c r="CR104" s="250">
        <f t="shared" ref="CR104:FC104" si="235">IF(ISNONTEXT($AD$104),CQ104+(($HV$104-$AD$104)/200),"")</f>
        <v>190.62712765667504</v>
      </c>
      <c r="CS104" s="250">
        <f t="shared" si="235"/>
        <v>191.07804547069441</v>
      </c>
      <c r="CT104" s="250">
        <f t="shared" si="235"/>
        <v>191.52896328471377</v>
      </c>
      <c r="CU104" s="250">
        <f t="shared" si="235"/>
        <v>191.97988109873313</v>
      </c>
      <c r="CV104" s="250">
        <f t="shared" si="235"/>
        <v>192.43079891275249</v>
      </c>
      <c r="CW104" s="250">
        <f t="shared" si="235"/>
        <v>192.88171672677186</v>
      </c>
      <c r="CX104" s="250">
        <f t="shared" si="235"/>
        <v>193.33263454079122</v>
      </c>
      <c r="CY104" s="250">
        <f t="shared" si="235"/>
        <v>193.78355235481058</v>
      </c>
      <c r="CZ104" s="250">
        <f t="shared" si="235"/>
        <v>194.23447016882994</v>
      </c>
      <c r="DA104" s="250">
        <f t="shared" si="235"/>
        <v>194.68538798284931</v>
      </c>
      <c r="DB104" s="250">
        <f t="shared" si="235"/>
        <v>195.13630579686867</v>
      </c>
      <c r="DC104" s="250">
        <f t="shared" si="235"/>
        <v>195.58722361088803</v>
      </c>
      <c r="DD104" s="250">
        <f t="shared" si="235"/>
        <v>196.03814142490739</v>
      </c>
      <c r="DE104" s="250">
        <f t="shared" si="235"/>
        <v>196.48905923892676</v>
      </c>
      <c r="DF104" s="250">
        <f t="shared" si="235"/>
        <v>196.93997705294612</v>
      </c>
      <c r="DG104" s="250">
        <f t="shared" si="235"/>
        <v>197.39089486696548</v>
      </c>
      <c r="DH104" s="250">
        <f t="shared" si="235"/>
        <v>197.84181268098484</v>
      </c>
      <c r="DI104" s="250">
        <f t="shared" si="235"/>
        <v>198.29273049500421</v>
      </c>
      <c r="DJ104" s="250">
        <f t="shared" si="235"/>
        <v>198.74364830902357</v>
      </c>
      <c r="DK104" s="250">
        <f t="shared" si="235"/>
        <v>199.19456612304293</v>
      </c>
      <c r="DL104" s="250">
        <f t="shared" si="235"/>
        <v>199.64548393706229</v>
      </c>
      <c r="DM104" s="250">
        <f t="shared" si="235"/>
        <v>200.09640175108166</v>
      </c>
      <c r="DN104" s="250">
        <f t="shared" si="235"/>
        <v>200.54731956510102</v>
      </c>
      <c r="DO104" s="250">
        <f t="shared" si="235"/>
        <v>200.99823737912038</v>
      </c>
      <c r="DP104" s="250">
        <f t="shared" si="235"/>
        <v>201.44915519313975</v>
      </c>
      <c r="DQ104" s="250">
        <f t="shared" si="235"/>
        <v>201.90007300715911</v>
      </c>
      <c r="DR104" s="250">
        <f t="shared" si="235"/>
        <v>202.35099082117847</v>
      </c>
      <c r="DS104" s="250">
        <f t="shared" si="235"/>
        <v>202.80190863519783</v>
      </c>
      <c r="DT104" s="250">
        <f t="shared" si="235"/>
        <v>203.2528264492172</v>
      </c>
      <c r="DU104" s="250">
        <f t="shared" si="235"/>
        <v>203.70374426323656</v>
      </c>
      <c r="DV104" s="250">
        <f t="shared" si="235"/>
        <v>204.15466207725592</v>
      </c>
      <c r="DW104" s="250">
        <f t="shared" si="235"/>
        <v>204.60557989127528</v>
      </c>
      <c r="DX104" s="250">
        <f t="shared" si="235"/>
        <v>205.05649770529465</v>
      </c>
      <c r="DY104" s="250">
        <f t="shared" si="235"/>
        <v>205.50741551931401</v>
      </c>
      <c r="DZ104" s="250">
        <f t="shared" si="235"/>
        <v>205.95833333333337</v>
      </c>
      <c r="EA104" s="250">
        <f t="shared" si="235"/>
        <v>206.40925114735273</v>
      </c>
      <c r="EB104" s="250">
        <f t="shared" si="235"/>
        <v>206.8601689613721</v>
      </c>
      <c r="EC104" s="250">
        <f t="shared" si="235"/>
        <v>207.31108677539146</v>
      </c>
      <c r="ED104" s="250">
        <f t="shared" si="235"/>
        <v>207.76200458941082</v>
      </c>
      <c r="EE104" s="250">
        <f t="shared" si="235"/>
        <v>208.21292240343018</v>
      </c>
      <c r="EF104" s="250">
        <f t="shared" si="235"/>
        <v>208.66384021744955</v>
      </c>
      <c r="EG104" s="250">
        <f t="shared" si="235"/>
        <v>209.11475803146891</v>
      </c>
      <c r="EH104" s="250">
        <f t="shared" si="235"/>
        <v>209.56567584548827</v>
      </c>
      <c r="EI104" s="250">
        <f t="shared" si="235"/>
        <v>210.01659365950763</v>
      </c>
      <c r="EJ104" s="250">
        <f t="shared" si="235"/>
        <v>210.467511473527</v>
      </c>
      <c r="EK104" s="250">
        <f t="shared" si="235"/>
        <v>210.91842928754636</v>
      </c>
      <c r="EL104" s="250">
        <f t="shared" si="235"/>
        <v>211.36934710156572</v>
      </c>
      <c r="EM104" s="250">
        <f t="shared" si="235"/>
        <v>211.82026491558508</v>
      </c>
      <c r="EN104" s="250">
        <f t="shared" si="235"/>
        <v>212.27118272960445</v>
      </c>
      <c r="EO104" s="250">
        <f t="shared" si="235"/>
        <v>212.72210054362381</v>
      </c>
      <c r="EP104" s="250">
        <f t="shared" si="235"/>
        <v>213.17301835764317</v>
      </c>
      <c r="EQ104" s="250">
        <f t="shared" si="235"/>
        <v>213.62393617166254</v>
      </c>
      <c r="ER104" s="250">
        <f t="shared" si="235"/>
        <v>214.0748539856819</v>
      </c>
      <c r="ES104" s="250">
        <f t="shared" si="235"/>
        <v>214.52577179970126</v>
      </c>
      <c r="ET104" s="250">
        <f t="shared" si="235"/>
        <v>214.97668961372062</v>
      </c>
      <c r="EU104" s="250">
        <f t="shared" si="235"/>
        <v>215.42760742773999</v>
      </c>
      <c r="EV104" s="250">
        <f t="shared" si="235"/>
        <v>215.87852524175935</v>
      </c>
      <c r="EW104" s="250">
        <f t="shared" si="235"/>
        <v>216.32944305577871</v>
      </c>
      <c r="EX104" s="250">
        <f t="shared" si="235"/>
        <v>216.78036086979807</v>
      </c>
      <c r="EY104" s="250">
        <f t="shared" si="235"/>
        <v>217.23127868381744</v>
      </c>
      <c r="EZ104" s="250">
        <f t="shared" si="235"/>
        <v>217.6821964978368</v>
      </c>
      <c r="FA104" s="250">
        <f t="shared" si="235"/>
        <v>218.13311431185616</v>
      </c>
      <c r="FB104" s="250">
        <f t="shared" si="235"/>
        <v>218.58403212587552</v>
      </c>
      <c r="FC104" s="250">
        <f t="shared" si="235"/>
        <v>219.03494993989489</v>
      </c>
      <c r="FD104" s="250">
        <f t="shared" ref="FD104:HO104" si="236">IF(ISNONTEXT($AD$104),FC104+(($HV$104-$AD$104)/200),"")</f>
        <v>219.48586775391425</v>
      </c>
      <c r="FE104" s="250">
        <f t="shared" si="236"/>
        <v>219.93678556793361</v>
      </c>
      <c r="FF104" s="250">
        <f t="shared" si="236"/>
        <v>220.38770338195297</v>
      </c>
      <c r="FG104" s="250">
        <f t="shared" si="236"/>
        <v>220.83862119597234</v>
      </c>
      <c r="FH104" s="250">
        <f t="shared" si="236"/>
        <v>221.2895390099917</v>
      </c>
      <c r="FI104" s="250">
        <f t="shared" si="236"/>
        <v>221.74045682401106</v>
      </c>
      <c r="FJ104" s="250">
        <f t="shared" si="236"/>
        <v>222.19137463803042</v>
      </c>
      <c r="FK104" s="250">
        <f t="shared" si="236"/>
        <v>222.64229245204979</v>
      </c>
      <c r="FL104" s="250">
        <f t="shared" si="236"/>
        <v>223.09321026606915</v>
      </c>
      <c r="FM104" s="250">
        <f t="shared" si="236"/>
        <v>223.54412808008851</v>
      </c>
      <c r="FN104" s="250">
        <f t="shared" si="236"/>
        <v>223.99504589410788</v>
      </c>
      <c r="FO104" s="250">
        <f t="shared" si="236"/>
        <v>224.44596370812724</v>
      </c>
      <c r="FP104" s="250">
        <f t="shared" si="236"/>
        <v>224.8968815221466</v>
      </c>
      <c r="FQ104" s="250">
        <f t="shared" si="236"/>
        <v>225.34779933616596</v>
      </c>
      <c r="FR104" s="250">
        <f t="shared" si="236"/>
        <v>225.79871715018533</v>
      </c>
      <c r="FS104" s="250">
        <f t="shared" si="236"/>
        <v>226.24963496420469</v>
      </c>
      <c r="FT104" s="250">
        <f t="shared" si="236"/>
        <v>226.70055277822405</v>
      </c>
      <c r="FU104" s="250">
        <f t="shared" si="236"/>
        <v>227.15147059224341</v>
      </c>
      <c r="FV104" s="250">
        <f t="shared" si="236"/>
        <v>227.60238840626278</v>
      </c>
      <c r="FW104" s="250">
        <f t="shared" si="236"/>
        <v>228.05330622028214</v>
      </c>
      <c r="FX104" s="250">
        <f t="shared" si="236"/>
        <v>228.5042240343015</v>
      </c>
      <c r="FY104" s="250">
        <f t="shared" si="236"/>
        <v>228.95514184832086</v>
      </c>
      <c r="FZ104" s="250">
        <f t="shared" si="236"/>
        <v>229.40605966234023</v>
      </c>
      <c r="GA104" s="250">
        <f t="shared" si="236"/>
        <v>229.85697747635959</v>
      </c>
      <c r="GB104" s="250">
        <f t="shared" si="236"/>
        <v>230.30789529037895</v>
      </c>
      <c r="GC104" s="250">
        <f t="shared" si="236"/>
        <v>230.75881310439831</v>
      </c>
      <c r="GD104" s="250">
        <f t="shared" si="236"/>
        <v>231.20973091841768</v>
      </c>
      <c r="GE104" s="250">
        <f t="shared" si="236"/>
        <v>231.66064873243704</v>
      </c>
      <c r="GF104" s="250">
        <f t="shared" si="236"/>
        <v>232.1115665464564</v>
      </c>
      <c r="GG104" s="250">
        <f t="shared" si="236"/>
        <v>232.56248436047576</v>
      </c>
      <c r="GH104" s="250">
        <f t="shared" si="236"/>
        <v>233.01340217449513</v>
      </c>
      <c r="GI104" s="250">
        <f t="shared" si="236"/>
        <v>233.46431998851449</v>
      </c>
      <c r="GJ104" s="250">
        <f t="shared" si="236"/>
        <v>233.91523780253385</v>
      </c>
      <c r="GK104" s="250">
        <f t="shared" si="236"/>
        <v>234.36615561655321</v>
      </c>
      <c r="GL104" s="250">
        <f t="shared" si="236"/>
        <v>234.81707343057258</v>
      </c>
      <c r="GM104" s="250">
        <f t="shared" si="236"/>
        <v>235.26799124459194</v>
      </c>
      <c r="GN104" s="250">
        <f t="shared" si="236"/>
        <v>235.7189090586113</v>
      </c>
      <c r="GO104" s="250">
        <f t="shared" si="236"/>
        <v>236.16982687263067</v>
      </c>
      <c r="GP104" s="250">
        <f t="shared" si="236"/>
        <v>236.62074468665003</v>
      </c>
      <c r="GQ104" s="250">
        <f t="shared" si="236"/>
        <v>237.07166250066939</v>
      </c>
      <c r="GR104" s="250">
        <f t="shared" si="236"/>
        <v>237.52258031468875</v>
      </c>
      <c r="GS104" s="250">
        <f t="shared" si="236"/>
        <v>237.97349812870812</v>
      </c>
      <c r="GT104" s="250">
        <f t="shared" si="236"/>
        <v>238.42441594272748</v>
      </c>
      <c r="GU104" s="250">
        <f t="shared" si="236"/>
        <v>238.87533375674684</v>
      </c>
      <c r="GV104" s="250">
        <f t="shared" si="236"/>
        <v>239.3262515707662</v>
      </c>
      <c r="GW104" s="250">
        <f t="shared" si="236"/>
        <v>239.77716938478557</v>
      </c>
      <c r="GX104" s="250">
        <f t="shared" si="236"/>
        <v>240.22808719880493</v>
      </c>
      <c r="GY104" s="250">
        <f t="shared" si="236"/>
        <v>240.67900501282429</v>
      </c>
      <c r="GZ104" s="250">
        <f t="shared" si="236"/>
        <v>241.12992282684365</v>
      </c>
      <c r="HA104" s="250">
        <f t="shared" si="236"/>
        <v>241.58084064086302</v>
      </c>
      <c r="HB104" s="250">
        <f t="shared" si="236"/>
        <v>242.03175845488238</v>
      </c>
      <c r="HC104" s="250">
        <f t="shared" si="236"/>
        <v>242.48267626890174</v>
      </c>
      <c r="HD104" s="250">
        <f t="shared" si="236"/>
        <v>242.9335940829211</v>
      </c>
      <c r="HE104" s="250">
        <f t="shared" si="236"/>
        <v>243.38451189694047</v>
      </c>
      <c r="HF104" s="250">
        <f t="shared" si="236"/>
        <v>243.83542971095983</v>
      </c>
      <c r="HG104" s="250">
        <f t="shared" si="236"/>
        <v>244.28634752497919</v>
      </c>
      <c r="HH104" s="250">
        <f t="shared" si="236"/>
        <v>244.73726533899855</v>
      </c>
      <c r="HI104" s="250">
        <f t="shared" si="236"/>
        <v>245.18818315301792</v>
      </c>
      <c r="HJ104" s="250">
        <f t="shared" si="236"/>
        <v>245.63910096703728</v>
      </c>
      <c r="HK104" s="250">
        <f t="shared" si="236"/>
        <v>246.09001878105664</v>
      </c>
      <c r="HL104" s="250">
        <f t="shared" si="236"/>
        <v>246.540936595076</v>
      </c>
      <c r="HM104" s="250">
        <f t="shared" si="236"/>
        <v>246.99185440909537</v>
      </c>
      <c r="HN104" s="250">
        <f t="shared" si="236"/>
        <v>247.44277222311473</v>
      </c>
      <c r="HO104" s="250">
        <f t="shared" si="236"/>
        <v>247.89369003713409</v>
      </c>
      <c r="HP104" s="250">
        <f t="shared" ref="HP104:HU104" si="237">IF(ISNONTEXT($AD$104),HO104+(($HV$104-$AD$104)/200),"")</f>
        <v>248.34460785115346</v>
      </c>
      <c r="HQ104" s="250">
        <f t="shared" si="237"/>
        <v>248.79552566517282</v>
      </c>
      <c r="HR104" s="250">
        <f t="shared" si="237"/>
        <v>249.24644347919218</v>
      </c>
      <c r="HS104" s="250">
        <f t="shared" si="237"/>
        <v>249.69736129321154</v>
      </c>
      <c r="HT104" s="250">
        <f t="shared" si="237"/>
        <v>250.14827910723091</v>
      </c>
      <c r="HU104" s="250">
        <f t="shared" si="237"/>
        <v>250.59919692125027</v>
      </c>
      <c r="HV104" s="184">
        <f>IF(ISNONTEXT($AD104),N104+(3*R104),"")</f>
        <v>251.05011473526952</v>
      </c>
      <c r="HW104" s="169">
        <f t="shared" si="181"/>
        <v>2.9485517809334423E-4</v>
      </c>
      <c r="HX104" s="169">
        <f t="shared" si="181"/>
        <v>3.2247780561875242E-4</v>
      </c>
      <c r="HY104" s="169">
        <f t="shared" si="181"/>
        <v>3.5237090001617922E-4</v>
      </c>
      <c r="HZ104" s="169">
        <f t="shared" si="181"/>
        <v>3.8468865318023587E-4</v>
      </c>
      <c r="IA104" s="169">
        <f t="shared" si="212"/>
        <v>4.1959263086433309E-4</v>
      </c>
      <c r="IB104" s="169">
        <f t="shared" si="212"/>
        <v>4.5725184126250995E-4</v>
      </c>
      <c r="IC104" s="169">
        <f t="shared" si="212"/>
        <v>4.978427748782131E-4</v>
      </c>
      <c r="ID104" s="169">
        <f t="shared" si="212"/>
        <v>5.4154941285130837E-4</v>
      </c>
      <c r="IE104" s="169">
        <f t="shared" si="212"/>
        <v>5.8856320086684687E-4</v>
      </c>
      <c r="IF104" s="169">
        <f t="shared" si="212"/>
        <v>6.3908298573853617E-4</v>
      </c>
      <c r="IG104" s="169">
        <f t="shared" si="212"/>
        <v>6.9331491174853962E-4</v>
      </c>
      <c r="IH104" s="169">
        <f t="shared" si="212"/>
        <v>7.5147227383466034E-4</v>
      </c>
      <c r="II104" s="169">
        <f t="shared" si="212"/>
        <v>8.1377532474816692E-4</v>
      </c>
      <c r="IJ104" s="169">
        <f t="shared" si="212"/>
        <v>8.8045103336191163E-4</v>
      </c>
      <c r="IK104" s="169">
        <f t="shared" si="212"/>
        <v>9.5173279139081459E-4</v>
      </c>
      <c r="IL104" s="169">
        <f t="shared" si="212"/>
        <v>1.0278600658965192E-3</v>
      </c>
      <c r="IM104" s="169">
        <f t="shared" si="212"/>
        <v>1.1090779950866142E-3</v>
      </c>
      <c r="IN104" s="169">
        <f t="shared" si="212"/>
        <v>1.1956369250872845E-3</v>
      </c>
      <c r="IO104" s="169">
        <f t="shared" si="212"/>
        <v>1.2877918855678119E-3</v>
      </c>
      <c r="IP104" s="169">
        <f t="shared" si="214"/>
        <v>1.3858020023266035E-3</v>
      </c>
      <c r="IQ104" s="169">
        <f t="shared" si="214"/>
        <v>1.4899298452121928E-3</v>
      </c>
      <c r="IR104" s="169">
        <f t="shared" si="214"/>
        <v>1.600440710048999E-3</v>
      </c>
      <c r="IS104" s="169">
        <f t="shared" si="214"/>
        <v>1.7176018335668948E-3</v>
      </c>
      <c r="IT104" s="169">
        <f t="shared" si="214"/>
        <v>1.8416815406952184E-3</v>
      </c>
      <c r="IU104" s="169">
        <f t="shared" si="214"/>
        <v>1.9729483239755968E-3</v>
      </c>
      <c r="IV104" s="169">
        <f t="shared" si="214"/>
        <v>2.1116698552724271E-3</v>
      </c>
      <c r="IW104" s="169">
        <f t="shared" si="214"/>
        <v>2.2581119304143455E-3</v>
      </c>
      <c r="IX104" s="169">
        <f t="shared" si="214"/>
        <v>2.4125373478823759E-3</v>
      </c>
      <c r="IY104" s="169">
        <f t="shared" si="214"/>
        <v>2.5752047231689321E-3</v>
      </c>
      <c r="IZ104" s="169">
        <f t="shared" si="214"/>
        <v>2.7463672409640937E-3</v>
      </c>
      <c r="JA104" s="169">
        <f t="shared" si="214"/>
        <v>2.9262713478783978E-3</v>
      </c>
      <c r="JB104" s="169">
        <f t="shared" si="214"/>
        <v>3.1151553889822211E-3</v>
      </c>
      <c r="JC104" s="169">
        <f t="shared" si="214"/>
        <v>3.313248192026354E-3</v>
      </c>
      <c r="JD104" s="169">
        <f t="shared" si="214"/>
        <v>3.5207676038033942E-3</v>
      </c>
      <c r="JE104" s="169">
        <f t="shared" si="220"/>
        <v>3.737918983710127E-3</v>
      </c>
      <c r="JF104" s="169">
        <f t="shared" si="220"/>
        <v>3.9648936601731121E-3</v>
      </c>
      <c r="JG104" s="169">
        <f t="shared" si="220"/>
        <v>4.2018673561976588E-3</v>
      </c>
      <c r="JH104" s="169">
        <f t="shared" si="220"/>
        <v>4.4489985908897339E-3</v>
      </c>
      <c r="JI104" s="169">
        <f t="shared" si="220"/>
        <v>4.7064270643749333E-3</v>
      </c>
      <c r="JJ104" s="169">
        <f t="shared" si="220"/>
        <v>4.974272034093387E-3</v>
      </c>
      <c r="JK104" s="169">
        <f t="shared" si="220"/>
        <v>5.2526306909780477E-3</v>
      </c>
      <c r="JL104" s="169">
        <f t="shared" si="220"/>
        <v>5.5415765445206962E-3</v>
      </c>
      <c r="JM104" s="169">
        <f t="shared" si="220"/>
        <v>5.8411578261888765E-3</v>
      </c>
      <c r="JN104" s="169">
        <f t="shared" si="220"/>
        <v>6.151395921072049E-3</v>
      </c>
      <c r="JO104" s="169">
        <f t="shared" si="220"/>
        <v>6.4722838380005046E-3</v>
      </c>
      <c r="JP104" s="169">
        <f t="shared" si="220"/>
        <v>6.8037847286903019E-3</v>
      </c>
      <c r="JQ104" s="169">
        <f t="shared" si="220"/>
        <v>7.1458304667159729E-3</v>
      </c>
      <c r="JR104" s="169">
        <f t="shared" si="220"/>
        <v>7.4983202972946743E-3</v>
      </c>
      <c r="JS104" s="169">
        <f t="shared" si="220"/>
        <v>7.8611195689759824E-3</v>
      </c>
      <c r="JT104" s="169">
        <f t="shared" si="215"/>
        <v>8.2340585583657536E-3</v>
      </c>
      <c r="JU104" s="169">
        <f t="shared" si="215"/>
        <v>8.6169313989664705E-3</v>
      </c>
      <c r="JV104" s="169">
        <f t="shared" si="215"/>
        <v>9.0094951250866036E-3</v>
      </c>
      <c r="JW104" s="169">
        <f t="shared" si="215"/>
        <v>9.4114688415546845E-3</v>
      </c>
      <c r="JX104" s="169">
        <f t="shared" si="215"/>
        <v>9.8225330296675753E-3</v>
      </c>
      <c r="JY104" s="169">
        <f t="shared" si="215"/>
        <v>1.0242328999405447E-2</v>
      </c>
      <c r="JZ104" s="169">
        <f t="shared" si="215"/>
        <v>1.0670458497456922E-2</v>
      </c>
      <c r="KA104" s="169">
        <f t="shared" si="215"/>
        <v>1.1106483480017014E-2</v>
      </c>
      <c r="KB104" s="169">
        <f t="shared" si="215"/>
        <v>1.1549926058648404E-2</v>
      </c>
      <c r="KC104" s="169">
        <f t="shared" si="215"/>
        <v>1.2000268626734882E-2</v>
      </c>
      <c r="KD104" s="169">
        <f t="shared" si="215"/>
        <v>1.2456954173207068E-2</v>
      </c>
      <c r="KE104" s="169">
        <f t="shared" si="215"/>
        <v>1.2919386789288077E-2</v>
      </c>
      <c r="KF104" s="169">
        <f t="shared" si="215"/>
        <v>1.3386932372994998E-2</v>
      </c>
      <c r="KG104" s="169">
        <f t="shared" si="215"/>
        <v>1.3858919535046203E-2</v>
      </c>
      <c r="KH104" s="169">
        <f t="shared" si="215"/>
        <v>1.4334640708670387E-2</v>
      </c>
      <c r="KI104" s="169">
        <f t="shared" si="215"/>
        <v>1.4813353464598398E-2</v>
      </c>
      <c r="KJ104" s="169">
        <f t="shared" si="221"/>
        <v>1.5294282031250337E-2</v>
      </c>
      <c r="KK104" s="169">
        <f t="shared" si="221"/>
        <v>1.5776619018817335E-2</v>
      </c>
      <c r="KL104" s="169">
        <f t="shared" si="221"/>
        <v>1.6259527344588756E-2</v>
      </c>
      <c r="KM104" s="169">
        <f t="shared" si="221"/>
        <v>1.6742142355501106E-2</v>
      </c>
      <c r="KN104" s="169">
        <f t="shared" si="221"/>
        <v>1.7223574142495517E-2</v>
      </c>
      <c r="KO104" s="169">
        <f t="shared" si="221"/>
        <v>1.7702910039876802E-2</v>
      </c>
      <c r="KP104" s="169">
        <f t="shared" si="221"/>
        <v>1.8179217301480397E-2</v>
      </c>
      <c r="KQ104" s="169">
        <f t="shared" si="221"/>
        <v>1.8651545944085288E-2</v>
      </c>
      <c r="KR104" s="169">
        <f t="shared" si="221"/>
        <v>1.9118931747173523E-2</v>
      </c>
      <c r="KS104" s="169">
        <f t="shared" si="221"/>
        <v>1.9580399396841433E-2</v>
      </c>
      <c r="KT104" s="169">
        <f t="shared" si="221"/>
        <v>2.003496576042621E-2</v>
      </c>
      <c r="KU104" s="169">
        <f t="shared" si="221"/>
        <v>2.0481643277235971E-2</v>
      </c>
      <c r="KV104" s="169">
        <f t="shared" si="221"/>
        <v>2.0919443449672396E-2</v>
      </c>
      <c r="KW104" s="169">
        <f t="shared" si="221"/>
        <v>2.134738041802417E-2</v>
      </c>
      <c r="KX104" s="169">
        <f t="shared" si="221"/>
        <v>2.176447460129674E-2</v>
      </c>
      <c r="KY104" s="169">
        <f t="shared" si="221"/>
        <v>2.2169756385638728E-2</v>
      </c>
      <c r="KZ104" s="169">
        <f t="shared" si="216"/>
        <v>2.2562269841237478E-2</v>
      </c>
      <c r="LA104" s="169">
        <f t="shared" si="216"/>
        <v>2.2941076447992877E-2</v>
      </c>
      <c r="LB104" s="169">
        <f t="shared" si="216"/>
        <v>2.330525880984723E-2</v>
      </c>
      <c r="LC104" s="169">
        <f t="shared" si="216"/>
        <v>2.3653924337355945E-2</v>
      </c>
      <c r="LD104" s="169">
        <f t="shared" si="216"/>
        <v>2.39862088779332E-2</v>
      </c>
      <c r="LE104" s="169">
        <f t="shared" si="216"/>
        <v>2.4301280273203198E-2</v>
      </c>
      <c r="LF104" s="169">
        <f t="shared" si="216"/>
        <v>2.459834182303277E-2</v>
      </c>
      <c r="LG104" s="169">
        <f t="shared" si="216"/>
        <v>2.4876635636116612E-2</v>
      </c>
      <c r="LH104" s="169">
        <f t="shared" si="216"/>
        <v>2.513544584743169E-2</v>
      </c>
      <c r="LI104" s="169">
        <f t="shared" si="216"/>
        <v>2.5374101683470946E-2</v>
      </c>
      <c r="LJ104" s="169">
        <f t="shared" si="216"/>
        <v>2.559198035690553E-2</v>
      </c>
      <c r="LK104" s="169">
        <f t="shared" si="216"/>
        <v>2.5788509773204734E-2</v>
      </c>
      <c r="LL104" s="169">
        <f t="shared" si="216"/>
        <v>2.596317103275839E-2</v>
      </c>
      <c r="LM104" s="169">
        <f t="shared" si="216"/>
        <v>2.611550071319033E-2</v>
      </c>
      <c r="LN104" s="169">
        <f t="shared" si="216"/>
        <v>2.6245092917816092E-2</v>
      </c>
      <c r="LO104" s="169">
        <f t="shared" si="222"/>
        <v>2.6351601077573457E-2</v>
      </c>
      <c r="LP104" s="169">
        <f t="shared" si="222"/>
        <v>2.643473949523055E-2</v>
      </c>
      <c r="LQ104" s="169">
        <f t="shared" si="223"/>
        <v>2.6494284622242105E-2</v>
      </c>
      <c r="LR104" s="169">
        <f t="shared" si="223"/>
        <v>2.6530076060266972E-2</v>
      </c>
      <c r="LS104" s="169">
        <f t="shared" si="223"/>
        <v>2.6542017281067261E-2</v>
      </c>
      <c r="LT104" s="169">
        <f t="shared" si="223"/>
        <v>2.6530076060266965E-2</v>
      </c>
      <c r="LU104" s="169">
        <f t="shared" si="223"/>
        <v>2.6494284622242095E-2</v>
      </c>
      <c r="LV104" s="169">
        <f t="shared" si="223"/>
        <v>2.6434739495230532E-2</v>
      </c>
      <c r="LW104" s="169">
        <f t="shared" si="223"/>
        <v>2.6351601077573429E-2</v>
      </c>
      <c r="LX104" s="169">
        <f t="shared" si="223"/>
        <v>2.6245092917816064E-2</v>
      </c>
      <c r="LY104" s="169">
        <f t="shared" si="223"/>
        <v>2.6115500713190298E-2</v>
      </c>
      <c r="LZ104" s="169">
        <f t="shared" si="223"/>
        <v>2.5963171032758352E-2</v>
      </c>
      <c r="MA104" s="169">
        <f t="shared" si="223"/>
        <v>2.5788509773204689E-2</v>
      </c>
      <c r="MB104" s="169">
        <f t="shared" si="223"/>
        <v>2.5591980356905474E-2</v>
      </c>
      <c r="MC104" s="169">
        <f t="shared" si="223"/>
        <v>2.5374101683470891E-2</v>
      </c>
      <c r="MD104" s="169">
        <f t="shared" si="223"/>
        <v>2.5135445847431628E-2</v>
      </c>
      <c r="ME104" s="169">
        <f t="shared" si="223"/>
        <v>2.4876635636116546E-2</v>
      </c>
      <c r="MF104" s="169">
        <f t="shared" si="217"/>
        <v>2.4598341823032697E-2</v>
      </c>
      <c r="MG104" s="169">
        <f t="shared" si="217"/>
        <v>2.4301280273203121E-2</v>
      </c>
      <c r="MH104" s="169">
        <f t="shared" si="217"/>
        <v>2.3986208877933117E-2</v>
      </c>
      <c r="MI104" s="169">
        <f t="shared" si="217"/>
        <v>2.3653924337355858E-2</v>
      </c>
      <c r="MJ104" s="169">
        <f t="shared" si="217"/>
        <v>2.330525880984714E-2</v>
      </c>
      <c r="MK104" s="169">
        <f t="shared" si="217"/>
        <v>2.2941076447992783E-2</v>
      </c>
      <c r="ML104" s="169">
        <f t="shared" si="217"/>
        <v>2.2562269841237381E-2</v>
      </c>
      <c r="MM104" s="169">
        <f t="shared" si="217"/>
        <v>2.2169756385638627E-2</v>
      </c>
      <c r="MN104" s="169">
        <f t="shared" si="217"/>
        <v>2.176447460129664E-2</v>
      </c>
      <c r="MO104" s="169">
        <f t="shared" si="217"/>
        <v>2.1347380418024062E-2</v>
      </c>
      <c r="MP104" s="169">
        <f t="shared" si="217"/>
        <v>2.0919443449672285E-2</v>
      </c>
      <c r="MQ104" s="169">
        <f t="shared" si="217"/>
        <v>2.0481643277235864E-2</v>
      </c>
      <c r="MR104" s="169">
        <f t="shared" si="217"/>
        <v>2.0034965760426095E-2</v>
      </c>
      <c r="MS104" s="169">
        <f t="shared" si="217"/>
        <v>1.9580399396841319E-2</v>
      </c>
      <c r="MT104" s="169">
        <f t="shared" si="217"/>
        <v>1.9118931747173412E-2</v>
      </c>
      <c r="MU104" s="169">
        <f t="shared" si="217"/>
        <v>1.8651545944085173E-2</v>
      </c>
      <c r="MV104" s="169">
        <f t="shared" si="224"/>
        <v>1.8179217301480279E-2</v>
      </c>
      <c r="MW104" s="169">
        <f t="shared" si="224"/>
        <v>1.7702910039876681E-2</v>
      </c>
      <c r="MX104" s="169">
        <f t="shared" si="224"/>
        <v>1.7223574142495392E-2</v>
      </c>
      <c r="MY104" s="169">
        <f t="shared" si="224"/>
        <v>1.6742142355500984E-2</v>
      </c>
      <c r="MZ104" s="169">
        <f t="shared" si="224"/>
        <v>1.6259527344588638E-2</v>
      </c>
      <c r="NA104" s="169">
        <f t="shared" si="224"/>
        <v>1.5776619018817217E-2</v>
      </c>
      <c r="NB104" s="169">
        <f t="shared" si="224"/>
        <v>1.5294282031250215E-2</v>
      </c>
      <c r="NC104" s="169">
        <f t="shared" si="224"/>
        <v>1.4813353464598276E-2</v>
      </c>
      <c r="ND104" s="169">
        <f t="shared" si="224"/>
        <v>1.4334640708670264E-2</v>
      </c>
      <c r="NE104" s="169">
        <f t="shared" si="224"/>
        <v>1.3858919535046085E-2</v>
      </c>
      <c r="NF104" s="169">
        <f t="shared" si="224"/>
        <v>1.3386932372994882E-2</v>
      </c>
      <c r="NG104" s="169">
        <f t="shared" si="224"/>
        <v>1.2919386789287961E-2</v>
      </c>
      <c r="NH104" s="169">
        <f t="shared" si="224"/>
        <v>1.2456954173206953E-2</v>
      </c>
      <c r="NI104" s="169">
        <f t="shared" si="224"/>
        <v>1.2000268626734768E-2</v>
      </c>
      <c r="NJ104" s="169">
        <f t="shared" si="224"/>
        <v>1.1549926058648291E-2</v>
      </c>
      <c r="NK104" s="169">
        <f t="shared" si="224"/>
        <v>1.1106483480016905E-2</v>
      </c>
      <c r="NL104" s="169">
        <f t="shared" si="218"/>
        <v>1.0670458497456813E-2</v>
      </c>
      <c r="NM104" s="169">
        <f t="shared" si="218"/>
        <v>1.0242328999405342E-2</v>
      </c>
      <c r="NN104" s="169">
        <f t="shared" si="218"/>
        <v>9.8225330296674712E-3</v>
      </c>
      <c r="NO104" s="169">
        <f t="shared" si="218"/>
        <v>9.4114688415545822E-3</v>
      </c>
      <c r="NP104" s="169">
        <f t="shared" si="218"/>
        <v>9.0094951250865047E-3</v>
      </c>
      <c r="NQ104" s="169">
        <f t="shared" si="218"/>
        <v>8.6169313989663699E-3</v>
      </c>
      <c r="NR104" s="169">
        <f t="shared" si="218"/>
        <v>8.2340585583656582E-3</v>
      </c>
      <c r="NS104" s="169">
        <f t="shared" si="218"/>
        <v>7.8611195689758887E-3</v>
      </c>
      <c r="NT104" s="169">
        <f t="shared" si="218"/>
        <v>7.4983202972945823E-3</v>
      </c>
      <c r="NU104" s="169">
        <f t="shared" si="218"/>
        <v>7.1458304667158853E-3</v>
      </c>
      <c r="NV104" s="169">
        <f t="shared" si="218"/>
        <v>6.8037847286902186E-3</v>
      </c>
      <c r="NW104" s="169">
        <f t="shared" si="218"/>
        <v>6.4722838380004213E-3</v>
      </c>
      <c r="NX104" s="169">
        <f t="shared" si="218"/>
        <v>6.1513959210719692E-3</v>
      </c>
      <c r="NY104" s="169">
        <f t="shared" si="218"/>
        <v>5.8411578261888001E-3</v>
      </c>
      <c r="NZ104" s="169">
        <f t="shared" si="218"/>
        <v>5.5415765445206207E-3</v>
      </c>
      <c r="OA104" s="169">
        <f t="shared" si="225"/>
        <v>5.2526306909779748E-3</v>
      </c>
      <c r="OB104" s="169">
        <f t="shared" si="225"/>
        <v>4.9742720340933185E-3</v>
      </c>
      <c r="OC104" s="169">
        <f t="shared" si="226"/>
        <v>4.7064270643748666E-3</v>
      </c>
      <c r="OD104" s="169">
        <f t="shared" si="226"/>
        <v>4.4489985908896679E-3</v>
      </c>
      <c r="OE104" s="169">
        <f t="shared" si="226"/>
        <v>4.2018673561975981E-3</v>
      </c>
      <c r="OF104" s="169">
        <f t="shared" si="226"/>
        <v>3.964893660173054E-3</v>
      </c>
      <c r="OG104" s="169">
        <f t="shared" si="226"/>
        <v>3.7379189837100707E-3</v>
      </c>
      <c r="OH104" s="169">
        <f t="shared" si="226"/>
        <v>3.52076760380334E-3</v>
      </c>
      <c r="OI104" s="169">
        <f t="shared" si="226"/>
        <v>3.3132481920263028E-3</v>
      </c>
      <c r="OJ104" s="169">
        <f t="shared" si="226"/>
        <v>3.1151553889821725E-3</v>
      </c>
      <c r="OK104" s="169">
        <f t="shared" si="226"/>
        <v>2.9262713478783509E-3</v>
      </c>
      <c r="OL104" s="169">
        <f t="shared" si="226"/>
        <v>2.7463672409640499E-3</v>
      </c>
      <c r="OM104" s="169">
        <f t="shared" si="226"/>
        <v>2.5752047231688909E-3</v>
      </c>
      <c r="ON104" s="169">
        <f t="shared" si="226"/>
        <v>2.412537347882336E-3</v>
      </c>
      <c r="OO104" s="169">
        <f t="shared" si="226"/>
        <v>2.2581119304143078E-3</v>
      </c>
      <c r="OP104" s="169">
        <f t="shared" si="226"/>
        <v>2.111669855272389E-3</v>
      </c>
      <c r="OQ104" s="169">
        <f t="shared" si="226"/>
        <v>1.9729483239755625E-3</v>
      </c>
      <c r="OR104" s="169">
        <f t="shared" si="219"/>
        <v>1.8416815406951863E-3</v>
      </c>
      <c r="OS104" s="169">
        <f t="shared" si="219"/>
        <v>1.7176018335668646E-3</v>
      </c>
      <c r="OT104" s="169">
        <f t="shared" si="219"/>
        <v>1.6004407100489706E-3</v>
      </c>
      <c r="OU104" s="169">
        <f t="shared" si="219"/>
        <v>1.4899298452121657E-3</v>
      </c>
      <c r="OV104" s="169">
        <f t="shared" si="219"/>
        <v>1.3858020023265777E-3</v>
      </c>
      <c r="OW104" s="169">
        <f t="shared" si="219"/>
        <v>1.2877918855677879E-3</v>
      </c>
      <c r="OX104" s="169">
        <f t="shared" si="219"/>
        <v>1.1956369250872617E-3</v>
      </c>
      <c r="OY104" s="169">
        <f t="shared" si="219"/>
        <v>1.1090779950865934E-3</v>
      </c>
      <c r="OZ104" s="169">
        <f t="shared" si="219"/>
        <v>1.0278600658964996E-3</v>
      </c>
      <c r="PA104" s="169">
        <f t="shared" si="219"/>
        <v>9.5173279139079583E-4</v>
      </c>
      <c r="PB104" s="169">
        <f t="shared" si="219"/>
        <v>8.804510333618945E-4</v>
      </c>
      <c r="PC104" s="169">
        <f t="shared" si="219"/>
        <v>8.1377532474815066E-4</v>
      </c>
      <c r="PD104" s="169">
        <f t="shared" si="219"/>
        <v>7.5147227383464495E-4</v>
      </c>
      <c r="PE104" s="169">
        <f t="shared" si="219"/>
        <v>6.9331491174852552E-4</v>
      </c>
      <c r="PF104" s="169">
        <f t="shared" si="219"/>
        <v>6.3908298573852305E-4</v>
      </c>
      <c r="PG104" s="169">
        <f t="shared" si="219"/>
        <v>5.8856320086683451E-4</v>
      </c>
      <c r="PH104" s="169">
        <f t="shared" si="227"/>
        <v>5.415494128512971E-4</v>
      </c>
      <c r="PI104" s="169">
        <f t="shared" si="227"/>
        <v>4.9784277487820237E-4</v>
      </c>
      <c r="PJ104" s="169">
        <f t="shared" si="227"/>
        <v>4.5725184126250014E-4</v>
      </c>
      <c r="PK104" s="169">
        <f t="shared" si="227"/>
        <v>4.1959263086432372E-4</v>
      </c>
      <c r="PL104" s="169">
        <f t="shared" si="227"/>
        <v>3.8468865318022735E-4</v>
      </c>
      <c r="PM104" s="169">
        <f t="shared" si="227"/>
        <v>3.5237090001617142E-4</v>
      </c>
      <c r="PN104" s="169">
        <f t="shared" si="227"/>
        <v>3.2247780561874527E-4</v>
      </c>
      <c r="PO104" s="169">
        <f t="shared" si="227"/>
        <v>2.9485517809334423E-4</v>
      </c>
    </row>
    <row r="105" spans="1:431" x14ac:dyDescent="0.75">
      <c r="A105" s="2"/>
      <c r="B105" s="398">
        <v>21</v>
      </c>
      <c r="C105" s="399" t="s">
        <v>864</v>
      </c>
      <c r="D105" s="2"/>
      <c r="E105" s="2"/>
      <c r="F105" s="2"/>
      <c r="G105" s="5"/>
      <c r="H105" s="5"/>
      <c r="I105" s="5"/>
      <c r="J105" s="5"/>
      <c r="K105" s="5"/>
      <c r="L105" s="2"/>
      <c r="M105" s="2"/>
      <c r="N105" s="5"/>
      <c r="O105" s="2"/>
      <c r="P105" s="2"/>
      <c r="Q105" s="2"/>
      <c r="R105" s="2"/>
      <c r="S105" s="2"/>
      <c r="T105" s="24"/>
      <c r="U105" s="272"/>
      <c r="V105" s="35"/>
      <c r="W105" s="35"/>
      <c r="X105" s="35"/>
      <c r="Y105" s="35"/>
      <c r="Z105" s="35"/>
      <c r="AA105" s="35"/>
      <c r="AB105" s="5"/>
    </row>
    <row r="106" spans="1:431" ht="16" x14ac:dyDescent="0.8">
      <c r="A106" s="2"/>
      <c r="B106" s="413">
        <f>SUM(B104:B105)</f>
        <v>254</v>
      </c>
      <c r="C106" s="414" t="s">
        <v>959</v>
      </c>
      <c r="D106" s="2"/>
      <c r="E106" s="2"/>
      <c r="F106" s="2"/>
      <c r="G106" s="431" t="s">
        <v>75</v>
      </c>
      <c r="H106" s="432"/>
      <c r="I106" s="433"/>
      <c r="J106" s="5"/>
      <c r="K106" s="5"/>
      <c r="L106" s="2"/>
      <c r="M106" s="2"/>
      <c r="N106" s="5"/>
      <c r="O106" s="2"/>
      <c r="P106" s="2"/>
      <c r="Q106" s="2"/>
      <c r="R106" s="33" t="s">
        <v>84</v>
      </c>
      <c r="S106" s="33"/>
      <c r="T106" s="97">
        <v>230</v>
      </c>
      <c r="U106" s="273">
        <f>IF(OR(R104="",T106=""),"",ABS(VLOOKUP($T$1,VLookups!$A$43:$B$44,2,FALSE)-_xlfn.NORM.DIST(T106,N104,R104,TRUE)))</f>
        <v>0.94514693826028351</v>
      </c>
      <c r="V106" s="66">
        <f>IF($R$104="","",_xlfn.NORM.INV(ABS(VLOOKUP($T$1,VLookups!$A$43:$B$44,2,FALSE)-V$3),$N$104,$R104))</f>
        <v>186.69585231705122</v>
      </c>
      <c r="W106" s="67">
        <f>IF($R$104="","",_xlfn.NORM.INV(ABS(VLOOKUP($T$1,VLookups!$A$43:$B$44,2,FALSE)-W$3),$N$104,$R104))</f>
        <v>225.22081434961541</v>
      </c>
      <c r="X106" s="68">
        <f>IF($R$104="","",_xlfn.NORM.INV(ABS(VLOOKUP($T$1,VLookups!$A$43:$B$44,2,FALSE)-X$3),$N$104,$R104))</f>
        <v>221.53654261224057</v>
      </c>
      <c r="Y106" s="69">
        <f>IF($R$104="","",_xlfn.NORM.INV(ABS(VLOOKUP($T$1,VLookups!$A$43:$B$44,2,FALSE)-Y$3),$N$104,$R104))</f>
        <v>218.60840022916591</v>
      </c>
      <c r="Z106" s="70">
        <f>IF($R$104="","",_xlfn.NORM.INV(ABS(VLOOKUP($T$1,VLookups!$A$43:$B$44,2,FALSE)-Z$3),$N$104,$R104))</f>
        <v>216.09631479122942</v>
      </c>
      <c r="AA106" s="71">
        <f>IF($R$104="","",_xlfn.NORM.INV(ABS(VLOOKUP($T$1,VLookups!$A$43:$B$44,2,FALSE)-AA$3),$N$104,$R104))</f>
        <v>213.84038442869806</v>
      </c>
      <c r="AB106" s="5"/>
    </row>
    <row r="107" spans="1:431" x14ac:dyDescent="0.75">
      <c r="A107" s="5"/>
      <c r="B107" s="5"/>
      <c r="C107" s="5"/>
      <c r="D107" s="5"/>
      <c r="E107" s="5"/>
      <c r="F107" s="5"/>
      <c r="J107" s="5"/>
      <c r="K107" s="5"/>
      <c r="L107" s="2"/>
      <c r="M107" s="5"/>
      <c r="N107" s="5"/>
      <c r="O107" s="5"/>
      <c r="P107" s="5"/>
      <c r="AB107" s="5"/>
      <c r="HW107" s="208">
        <f>IF(AND($I$113&gt;0,$I$114&gt;0),IF(OR(AD104&lt;$I$113,AD104=$I$113),HW104,0),"")</f>
        <v>2.9485517809334423E-4</v>
      </c>
      <c r="HX107" s="208">
        <f t="shared" ref="HX107:KI107" si="238">IF(AND($I$113&gt;0,$I$114&gt;0),IF(OR(AE104&lt;$I$113,AE104=$I$113),HX104,0),"")</f>
        <v>3.2247780561875242E-4</v>
      </c>
      <c r="HY107" s="208">
        <f t="shared" si="238"/>
        <v>3.5237090001617922E-4</v>
      </c>
      <c r="HZ107" s="208">
        <f t="shared" si="238"/>
        <v>3.8468865318023587E-4</v>
      </c>
      <c r="IA107" s="208">
        <f t="shared" si="238"/>
        <v>4.1959263086433309E-4</v>
      </c>
      <c r="IB107" s="208">
        <f t="shared" si="238"/>
        <v>4.5725184126250995E-4</v>
      </c>
      <c r="IC107" s="208">
        <f t="shared" si="238"/>
        <v>4.978427748782131E-4</v>
      </c>
      <c r="ID107" s="208">
        <f t="shared" si="238"/>
        <v>5.4154941285130837E-4</v>
      </c>
      <c r="IE107" s="208">
        <f t="shared" si="238"/>
        <v>5.8856320086684687E-4</v>
      </c>
      <c r="IF107" s="208">
        <f t="shared" si="238"/>
        <v>6.3908298573853617E-4</v>
      </c>
      <c r="IG107" s="208">
        <f t="shared" si="238"/>
        <v>6.9331491174853962E-4</v>
      </c>
      <c r="IH107" s="208">
        <f t="shared" si="238"/>
        <v>7.5147227383466034E-4</v>
      </c>
      <c r="II107" s="208">
        <f t="shared" si="238"/>
        <v>8.1377532474816692E-4</v>
      </c>
      <c r="IJ107" s="208">
        <f t="shared" si="238"/>
        <v>8.8045103336191163E-4</v>
      </c>
      <c r="IK107" s="208">
        <f t="shared" si="238"/>
        <v>9.5173279139081459E-4</v>
      </c>
      <c r="IL107" s="208">
        <f t="shared" si="238"/>
        <v>1.0278600658965192E-3</v>
      </c>
      <c r="IM107" s="208">
        <f t="shared" si="238"/>
        <v>1.1090779950866142E-3</v>
      </c>
      <c r="IN107" s="208">
        <f t="shared" si="238"/>
        <v>1.1956369250872845E-3</v>
      </c>
      <c r="IO107" s="208">
        <f t="shared" si="238"/>
        <v>1.2877918855678119E-3</v>
      </c>
      <c r="IP107" s="208">
        <f t="shared" si="238"/>
        <v>1.3858020023266035E-3</v>
      </c>
      <c r="IQ107" s="208">
        <f t="shared" si="238"/>
        <v>1.4899298452121928E-3</v>
      </c>
      <c r="IR107" s="208">
        <f t="shared" si="238"/>
        <v>1.600440710048999E-3</v>
      </c>
      <c r="IS107" s="208">
        <f t="shared" si="238"/>
        <v>1.7176018335668948E-3</v>
      </c>
      <c r="IT107" s="208">
        <f t="shared" si="238"/>
        <v>1.8416815406952184E-3</v>
      </c>
      <c r="IU107" s="208">
        <f t="shared" si="238"/>
        <v>1.9729483239755968E-3</v>
      </c>
      <c r="IV107" s="208">
        <f t="shared" si="238"/>
        <v>2.1116698552724271E-3</v>
      </c>
      <c r="IW107" s="208">
        <f t="shared" si="238"/>
        <v>2.2581119304143455E-3</v>
      </c>
      <c r="IX107" s="208">
        <f t="shared" si="238"/>
        <v>2.4125373478823759E-3</v>
      </c>
      <c r="IY107" s="208">
        <f t="shared" si="238"/>
        <v>2.5752047231689321E-3</v>
      </c>
      <c r="IZ107" s="208">
        <f t="shared" si="238"/>
        <v>2.7463672409640937E-3</v>
      </c>
      <c r="JA107" s="208">
        <f t="shared" si="238"/>
        <v>2.9262713478783978E-3</v>
      </c>
      <c r="JB107" s="208">
        <f t="shared" si="238"/>
        <v>3.1151553889822211E-3</v>
      </c>
      <c r="JC107" s="208">
        <f t="shared" si="238"/>
        <v>3.313248192026354E-3</v>
      </c>
      <c r="JD107" s="208">
        <f t="shared" si="238"/>
        <v>3.5207676038033942E-3</v>
      </c>
      <c r="JE107" s="208">
        <f t="shared" si="238"/>
        <v>3.737918983710127E-3</v>
      </c>
      <c r="JF107" s="208">
        <f t="shared" si="238"/>
        <v>3.9648936601731121E-3</v>
      </c>
      <c r="JG107" s="208">
        <f t="shared" si="238"/>
        <v>4.2018673561976588E-3</v>
      </c>
      <c r="JH107" s="208">
        <f t="shared" si="238"/>
        <v>4.4489985908897339E-3</v>
      </c>
      <c r="JI107" s="208">
        <f t="shared" si="238"/>
        <v>4.7064270643749333E-3</v>
      </c>
      <c r="JJ107" s="208">
        <f t="shared" si="238"/>
        <v>4.974272034093387E-3</v>
      </c>
      <c r="JK107" s="208">
        <f t="shared" si="238"/>
        <v>5.2526306909780477E-3</v>
      </c>
      <c r="JL107" s="208">
        <f t="shared" si="238"/>
        <v>5.5415765445206962E-3</v>
      </c>
      <c r="JM107" s="208">
        <f t="shared" si="238"/>
        <v>5.8411578261888765E-3</v>
      </c>
      <c r="JN107" s="208">
        <f t="shared" si="238"/>
        <v>6.151395921072049E-3</v>
      </c>
      <c r="JO107" s="208">
        <f t="shared" si="238"/>
        <v>6.4722838380005046E-3</v>
      </c>
      <c r="JP107" s="208">
        <f t="shared" si="238"/>
        <v>0</v>
      </c>
      <c r="JQ107" s="208">
        <f t="shared" si="238"/>
        <v>0</v>
      </c>
      <c r="JR107" s="208">
        <f t="shared" si="238"/>
        <v>0</v>
      </c>
      <c r="JS107" s="208">
        <f t="shared" si="238"/>
        <v>0</v>
      </c>
      <c r="JT107" s="208">
        <f t="shared" si="238"/>
        <v>0</v>
      </c>
      <c r="JU107" s="208">
        <f t="shared" si="238"/>
        <v>0</v>
      </c>
      <c r="JV107" s="208">
        <f t="shared" si="238"/>
        <v>0</v>
      </c>
      <c r="JW107" s="208">
        <f t="shared" si="238"/>
        <v>0</v>
      </c>
      <c r="JX107" s="208">
        <f t="shared" si="238"/>
        <v>0</v>
      </c>
      <c r="JY107" s="208">
        <f t="shared" si="238"/>
        <v>0</v>
      </c>
      <c r="JZ107" s="208">
        <f t="shared" si="238"/>
        <v>0</v>
      </c>
      <c r="KA107" s="208">
        <f t="shared" si="238"/>
        <v>0</v>
      </c>
      <c r="KB107" s="208">
        <f t="shared" si="238"/>
        <v>0</v>
      </c>
      <c r="KC107" s="208">
        <f t="shared" si="238"/>
        <v>0</v>
      </c>
      <c r="KD107" s="208">
        <f t="shared" si="238"/>
        <v>0</v>
      </c>
      <c r="KE107" s="208">
        <f t="shared" si="238"/>
        <v>0</v>
      </c>
      <c r="KF107" s="208">
        <f t="shared" si="238"/>
        <v>0</v>
      </c>
      <c r="KG107" s="208">
        <f t="shared" si="238"/>
        <v>0</v>
      </c>
      <c r="KH107" s="208">
        <f t="shared" si="238"/>
        <v>0</v>
      </c>
      <c r="KI107" s="208">
        <f t="shared" si="238"/>
        <v>0</v>
      </c>
      <c r="KJ107" s="208">
        <f t="shared" ref="KJ107:MU107" si="239">IF(AND($I$113&gt;0,$I$114&gt;0),IF(OR(CQ104&lt;$I$113,CQ104=$I$113),KJ104,0),"")</f>
        <v>0</v>
      </c>
      <c r="KK107" s="208">
        <f t="shared" si="239"/>
        <v>0</v>
      </c>
      <c r="KL107" s="208">
        <f t="shared" si="239"/>
        <v>0</v>
      </c>
      <c r="KM107" s="208">
        <f t="shared" si="239"/>
        <v>0</v>
      </c>
      <c r="KN107" s="208">
        <f t="shared" si="239"/>
        <v>0</v>
      </c>
      <c r="KO107" s="208">
        <f t="shared" si="239"/>
        <v>0</v>
      </c>
      <c r="KP107" s="208">
        <f t="shared" si="239"/>
        <v>0</v>
      </c>
      <c r="KQ107" s="208">
        <f t="shared" si="239"/>
        <v>0</v>
      </c>
      <c r="KR107" s="208">
        <f t="shared" si="239"/>
        <v>0</v>
      </c>
      <c r="KS107" s="208">
        <f t="shared" si="239"/>
        <v>0</v>
      </c>
      <c r="KT107" s="208">
        <f t="shared" si="239"/>
        <v>0</v>
      </c>
      <c r="KU107" s="208">
        <f t="shared" si="239"/>
        <v>0</v>
      </c>
      <c r="KV107" s="208">
        <f t="shared" si="239"/>
        <v>0</v>
      </c>
      <c r="KW107" s="208">
        <f t="shared" si="239"/>
        <v>0</v>
      </c>
      <c r="KX107" s="208">
        <f t="shared" si="239"/>
        <v>0</v>
      </c>
      <c r="KY107" s="208">
        <f t="shared" si="239"/>
        <v>0</v>
      </c>
      <c r="KZ107" s="208">
        <f t="shared" si="239"/>
        <v>0</v>
      </c>
      <c r="LA107" s="208">
        <f t="shared" si="239"/>
        <v>0</v>
      </c>
      <c r="LB107" s="208">
        <f t="shared" si="239"/>
        <v>0</v>
      </c>
      <c r="LC107" s="208">
        <f t="shared" si="239"/>
        <v>0</v>
      </c>
      <c r="LD107" s="208">
        <f t="shared" si="239"/>
        <v>0</v>
      </c>
      <c r="LE107" s="208">
        <f t="shared" si="239"/>
        <v>0</v>
      </c>
      <c r="LF107" s="208">
        <f t="shared" si="239"/>
        <v>0</v>
      </c>
      <c r="LG107" s="208">
        <f t="shared" si="239"/>
        <v>0</v>
      </c>
      <c r="LH107" s="208">
        <f t="shared" si="239"/>
        <v>0</v>
      </c>
      <c r="LI107" s="208">
        <f t="shared" si="239"/>
        <v>0</v>
      </c>
      <c r="LJ107" s="208">
        <f t="shared" si="239"/>
        <v>0</v>
      </c>
      <c r="LK107" s="208">
        <f t="shared" si="239"/>
        <v>0</v>
      </c>
      <c r="LL107" s="208">
        <f t="shared" si="239"/>
        <v>0</v>
      </c>
      <c r="LM107" s="208">
        <f t="shared" si="239"/>
        <v>0</v>
      </c>
      <c r="LN107" s="208">
        <f t="shared" si="239"/>
        <v>0</v>
      </c>
      <c r="LO107" s="208">
        <f t="shared" si="239"/>
        <v>0</v>
      </c>
      <c r="LP107" s="208">
        <f t="shared" si="239"/>
        <v>0</v>
      </c>
      <c r="LQ107" s="208">
        <f t="shared" si="239"/>
        <v>0</v>
      </c>
      <c r="LR107" s="208">
        <f t="shared" si="239"/>
        <v>0</v>
      </c>
      <c r="LS107" s="208">
        <f t="shared" si="239"/>
        <v>0</v>
      </c>
      <c r="LT107" s="208">
        <f t="shared" si="239"/>
        <v>0</v>
      </c>
      <c r="LU107" s="208">
        <f t="shared" si="239"/>
        <v>0</v>
      </c>
      <c r="LV107" s="208">
        <f t="shared" si="239"/>
        <v>0</v>
      </c>
      <c r="LW107" s="208">
        <f t="shared" si="239"/>
        <v>0</v>
      </c>
      <c r="LX107" s="208">
        <f t="shared" si="239"/>
        <v>0</v>
      </c>
      <c r="LY107" s="208">
        <f t="shared" si="239"/>
        <v>0</v>
      </c>
      <c r="LZ107" s="208">
        <f t="shared" si="239"/>
        <v>0</v>
      </c>
      <c r="MA107" s="208">
        <f t="shared" si="239"/>
        <v>0</v>
      </c>
      <c r="MB107" s="208">
        <f t="shared" si="239"/>
        <v>0</v>
      </c>
      <c r="MC107" s="208">
        <f t="shared" si="239"/>
        <v>0</v>
      </c>
      <c r="MD107" s="208">
        <f t="shared" si="239"/>
        <v>0</v>
      </c>
      <c r="ME107" s="208">
        <f t="shared" si="239"/>
        <v>0</v>
      </c>
      <c r="MF107" s="208">
        <f t="shared" si="239"/>
        <v>0</v>
      </c>
      <c r="MG107" s="208">
        <f t="shared" si="239"/>
        <v>0</v>
      </c>
      <c r="MH107" s="208">
        <f t="shared" si="239"/>
        <v>0</v>
      </c>
      <c r="MI107" s="208">
        <f t="shared" si="239"/>
        <v>0</v>
      </c>
      <c r="MJ107" s="208">
        <f t="shared" si="239"/>
        <v>0</v>
      </c>
      <c r="MK107" s="208">
        <f t="shared" si="239"/>
        <v>0</v>
      </c>
      <c r="ML107" s="208">
        <f t="shared" si="239"/>
        <v>0</v>
      </c>
      <c r="MM107" s="208">
        <f t="shared" si="239"/>
        <v>0</v>
      </c>
      <c r="MN107" s="208">
        <f t="shared" si="239"/>
        <v>0</v>
      </c>
      <c r="MO107" s="208">
        <f t="shared" si="239"/>
        <v>0</v>
      </c>
      <c r="MP107" s="208">
        <f t="shared" si="239"/>
        <v>0</v>
      </c>
      <c r="MQ107" s="208">
        <f t="shared" si="239"/>
        <v>0</v>
      </c>
      <c r="MR107" s="208">
        <f t="shared" si="239"/>
        <v>0</v>
      </c>
      <c r="MS107" s="208">
        <f t="shared" si="239"/>
        <v>0</v>
      </c>
      <c r="MT107" s="208">
        <f t="shared" si="239"/>
        <v>0</v>
      </c>
      <c r="MU107" s="208">
        <f t="shared" si="239"/>
        <v>0</v>
      </c>
      <c r="MV107" s="208">
        <f t="shared" ref="MV107:PG107" si="240">IF(AND($I$113&gt;0,$I$114&gt;0),IF(OR(FC104&lt;$I$113,FC104=$I$113),MV104,0),"")</f>
        <v>0</v>
      </c>
      <c r="MW107" s="208">
        <f t="shared" si="240"/>
        <v>0</v>
      </c>
      <c r="MX107" s="208">
        <f t="shared" si="240"/>
        <v>0</v>
      </c>
      <c r="MY107" s="208">
        <f t="shared" si="240"/>
        <v>0</v>
      </c>
      <c r="MZ107" s="208">
        <f t="shared" si="240"/>
        <v>0</v>
      </c>
      <c r="NA107" s="208">
        <f t="shared" si="240"/>
        <v>0</v>
      </c>
      <c r="NB107" s="208">
        <f t="shared" si="240"/>
        <v>0</v>
      </c>
      <c r="NC107" s="208">
        <f t="shared" si="240"/>
        <v>0</v>
      </c>
      <c r="ND107" s="208">
        <f t="shared" si="240"/>
        <v>0</v>
      </c>
      <c r="NE107" s="208">
        <f t="shared" si="240"/>
        <v>0</v>
      </c>
      <c r="NF107" s="208">
        <f t="shared" si="240"/>
        <v>0</v>
      </c>
      <c r="NG107" s="208">
        <f t="shared" si="240"/>
        <v>0</v>
      </c>
      <c r="NH107" s="208">
        <f t="shared" si="240"/>
        <v>0</v>
      </c>
      <c r="NI107" s="208">
        <f t="shared" si="240"/>
        <v>0</v>
      </c>
      <c r="NJ107" s="208">
        <f t="shared" si="240"/>
        <v>0</v>
      </c>
      <c r="NK107" s="208">
        <f t="shared" si="240"/>
        <v>0</v>
      </c>
      <c r="NL107" s="208">
        <f t="shared" si="240"/>
        <v>0</v>
      </c>
      <c r="NM107" s="208">
        <f t="shared" si="240"/>
        <v>0</v>
      </c>
      <c r="NN107" s="208">
        <f t="shared" si="240"/>
        <v>0</v>
      </c>
      <c r="NO107" s="208">
        <f t="shared" si="240"/>
        <v>0</v>
      </c>
      <c r="NP107" s="208">
        <f t="shared" si="240"/>
        <v>0</v>
      </c>
      <c r="NQ107" s="208">
        <f t="shared" si="240"/>
        <v>0</v>
      </c>
      <c r="NR107" s="208">
        <f t="shared" si="240"/>
        <v>0</v>
      </c>
      <c r="NS107" s="208">
        <f t="shared" si="240"/>
        <v>0</v>
      </c>
      <c r="NT107" s="208">
        <f t="shared" si="240"/>
        <v>0</v>
      </c>
      <c r="NU107" s="208">
        <f t="shared" si="240"/>
        <v>0</v>
      </c>
      <c r="NV107" s="208">
        <f t="shared" si="240"/>
        <v>0</v>
      </c>
      <c r="NW107" s="208">
        <f t="shared" si="240"/>
        <v>0</v>
      </c>
      <c r="NX107" s="208">
        <f t="shared" si="240"/>
        <v>0</v>
      </c>
      <c r="NY107" s="208">
        <f t="shared" si="240"/>
        <v>0</v>
      </c>
      <c r="NZ107" s="208">
        <f t="shared" si="240"/>
        <v>0</v>
      </c>
      <c r="OA107" s="208">
        <f t="shared" si="240"/>
        <v>0</v>
      </c>
      <c r="OB107" s="208">
        <f t="shared" si="240"/>
        <v>0</v>
      </c>
      <c r="OC107" s="208">
        <f t="shared" si="240"/>
        <v>0</v>
      </c>
      <c r="OD107" s="208">
        <f t="shared" si="240"/>
        <v>0</v>
      </c>
      <c r="OE107" s="208">
        <f t="shared" si="240"/>
        <v>0</v>
      </c>
      <c r="OF107" s="208">
        <f t="shared" si="240"/>
        <v>0</v>
      </c>
      <c r="OG107" s="208">
        <f t="shared" si="240"/>
        <v>0</v>
      </c>
      <c r="OH107" s="208">
        <f t="shared" si="240"/>
        <v>0</v>
      </c>
      <c r="OI107" s="208">
        <f t="shared" si="240"/>
        <v>0</v>
      </c>
      <c r="OJ107" s="208">
        <f t="shared" si="240"/>
        <v>0</v>
      </c>
      <c r="OK107" s="208">
        <f t="shared" si="240"/>
        <v>0</v>
      </c>
      <c r="OL107" s="208">
        <f t="shared" si="240"/>
        <v>0</v>
      </c>
      <c r="OM107" s="208">
        <f t="shared" si="240"/>
        <v>0</v>
      </c>
      <c r="ON107" s="208">
        <f t="shared" si="240"/>
        <v>0</v>
      </c>
      <c r="OO107" s="208">
        <f t="shared" si="240"/>
        <v>0</v>
      </c>
      <c r="OP107" s="208">
        <f t="shared" si="240"/>
        <v>0</v>
      </c>
      <c r="OQ107" s="208">
        <f t="shared" si="240"/>
        <v>0</v>
      </c>
      <c r="OR107" s="208">
        <f t="shared" si="240"/>
        <v>0</v>
      </c>
      <c r="OS107" s="208">
        <f t="shared" si="240"/>
        <v>0</v>
      </c>
      <c r="OT107" s="208">
        <f t="shared" si="240"/>
        <v>0</v>
      </c>
      <c r="OU107" s="208">
        <f t="shared" si="240"/>
        <v>0</v>
      </c>
      <c r="OV107" s="208">
        <f t="shared" si="240"/>
        <v>0</v>
      </c>
      <c r="OW107" s="208">
        <f t="shared" si="240"/>
        <v>0</v>
      </c>
      <c r="OX107" s="208">
        <f t="shared" si="240"/>
        <v>0</v>
      </c>
      <c r="OY107" s="208">
        <f t="shared" si="240"/>
        <v>0</v>
      </c>
      <c r="OZ107" s="208">
        <f t="shared" si="240"/>
        <v>0</v>
      </c>
      <c r="PA107" s="208">
        <f t="shared" si="240"/>
        <v>0</v>
      </c>
      <c r="PB107" s="208">
        <f t="shared" si="240"/>
        <v>0</v>
      </c>
      <c r="PC107" s="208">
        <f t="shared" si="240"/>
        <v>0</v>
      </c>
      <c r="PD107" s="208">
        <f t="shared" si="240"/>
        <v>0</v>
      </c>
      <c r="PE107" s="208">
        <f t="shared" si="240"/>
        <v>0</v>
      </c>
      <c r="PF107" s="208">
        <f t="shared" si="240"/>
        <v>0</v>
      </c>
      <c r="PG107" s="208">
        <f t="shared" si="240"/>
        <v>0</v>
      </c>
      <c r="PH107" s="208">
        <f t="shared" ref="PH107:PO107" si="241">IF(AND($I$113&gt;0,$I$114&gt;0),IF(OR(HO104&lt;$I$113,HO104=$I$113),PH104,0),"")</f>
        <v>0</v>
      </c>
      <c r="PI107" s="208">
        <f t="shared" si="241"/>
        <v>0</v>
      </c>
      <c r="PJ107" s="208">
        <f t="shared" si="241"/>
        <v>0</v>
      </c>
      <c r="PK107" s="208">
        <f t="shared" si="241"/>
        <v>0</v>
      </c>
      <c r="PL107" s="208">
        <f t="shared" si="241"/>
        <v>0</v>
      </c>
      <c r="PM107" s="208">
        <f t="shared" si="241"/>
        <v>0</v>
      </c>
      <c r="PN107" s="208">
        <f t="shared" si="241"/>
        <v>0</v>
      </c>
      <c r="PO107" s="208">
        <f t="shared" si="241"/>
        <v>0</v>
      </c>
    </row>
    <row r="108" spans="1:431" x14ac:dyDescent="0.75">
      <c r="A108" s="56" t="s">
        <v>865</v>
      </c>
      <c r="B108" s="56" t="s">
        <v>15</v>
      </c>
      <c r="C108" s="5"/>
      <c r="D108" s="5"/>
      <c r="E108" s="5"/>
      <c r="G108" s="5"/>
      <c r="H108" s="5"/>
      <c r="I108" s="5"/>
      <c r="J108" s="5"/>
      <c r="K108" s="5"/>
      <c r="L108" s="2"/>
      <c r="M108" s="2"/>
      <c r="N108" s="5"/>
      <c r="O108" s="5"/>
      <c r="P108" s="5"/>
      <c r="Q108" s="5"/>
      <c r="R108" s="5"/>
      <c r="S108" s="5"/>
      <c r="T108" s="5"/>
      <c r="U108" s="5"/>
      <c r="V108" s="5"/>
      <c r="W108" s="5"/>
      <c r="X108" s="5"/>
      <c r="Y108" s="5"/>
      <c r="Z108" s="5"/>
      <c r="AA108" s="5"/>
      <c r="AB108" s="5"/>
      <c r="HW108" s="208">
        <f>IF(AND($I$113&gt;0,$I$114&gt;0),IF(AND(AD104&gt;$I$113,OR(AD104&lt;$I$114,AD104=$I$114)),HW104,0),"")</f>
        <v>0</v>
      </c>
      <c r="HX108" s="208">
        <f t="shared" ref="HX108:KI108" si="242">IF(AND($I$113&gt;0,$I$114&gt;0),IF(AND(AE104&gt;$I$113,OR(AE104&lt;$I$114,AE104=$I$114)),HX104,0),"")</f>
        <v>0</v>
      </c>
      <c r="HY108" s="208">
        <f t="shared" si="242"/>
        <v>0</v>
      </c>
      <c r="HZ108" s="208">
        <f t="shared" si="242"/>
        <v>0</v>
      </c>
      <c r="IA108" s="208">
        <f t="shared" si="242"/>
        <v>0</v>
      </c>
      <c r="IB108" s="208">
        <f t="shared" si="242"/>
        <v>0</v>
      </c>
      <c r="IC108" s="208">
        <f t="shared" si="242"/>
        <v>0</v>
      </c>
      <c r="ID108" s="208">
        <f t="shared" si="242"/>
        <v>0</v>
      </c>
      <c r="IE108" s="208">
        <f t="shared" si="242"/>
        <v>0</v>
      </c>
      <c r="IF108" s="208">
        <f t="shared" si="242"/>
        <v>0</v>
      </c>
      <c r="IG108" s="208">
        <f t="shared" si="242"/>
        <v>0</v>
      </c>
      <c r="IH108" s="208">
        <f t="shared" si="242"/>
        <v>0</v>
      </c>
      <c r="II108" s="208">
        <f t="shared" si="242"/>
        <v>0</v>
      </c>
      <c r="IJ108" s="208">
        <f t="shared" si="242"/>
        <v>0</v>
      </c>
      <c r="IK108" s="208">
        <f t="shared" si="242"/>
        <v>0</v>
      </c>
      <c r="IL108" s="208">
        <f t="shared" si="242"/>
        <v>0</v>
      </c>
      <c r="IM108" s="208">
        <f t="shared" si="242"/>
        <v>0</v>
      </c>
      <c r="IN108" s="208">
        <f t="shared" si="242"/>
        <v>0</v>
      </c>
      <c r="IO108" s="208">
        <f t="shared" si="242"/>
        <v>0</v>
      </c>
      <c r="IP108" s="208">
        <f t="shared" si="242"/>
        <v>0</v>
      </c>
      <c r="IQ108" s="208">
        <f t="shared" si="242"/>
        <v>0</v>
      </c>
      <c r="IR108" s="208">
        <f t="shared" si="242"/>
        <v>0</v>
      </c>
      <c r="IS108" s="208">
        <f t="shared" si="242"/>
        <v>0</v>
      </c>
      <c r="IT108" s="208">
        <f t="shared" si="242"/>
        <v>0</v>
      </c>
      <c r="IU108" s="208">
        <f t="shared" si="242"/>
        <v>0</v>
      </c>
      <c r="IV108" s="208">
        <f t="shared" si="242"/>
        <v>0</v>
      </c>
      <c r="IW108" s="208">
        <f t="shared" si="242"/>
        <v>0</v>
      </c>
      <c r="IX108" s="208">
        <f t="shared" si="242"/>
        <v>0</v>
      </c>
      <c r="IY108" s="208">
        <f t="shared" si="242"/>
        <v>0</v>
      </c>
      <c r="IZ108" s="208">
        <f t="shared" si="242"/>
        <v>0</v>
      </c>
      <c r="JA108" s="208">
        <f t="shared" si="242"/>
        <v>0</v>
      </c>
      <c r="JB108" s="208">
        <f t="shared" si="242"/>
        <v>0</v>
      </c>
      <c r="JC108" s="208">
        <f t="shared" si="242"/>
        <v>0</v>
      </c>
      <c r="JD108" s="208">
        <f t="shared" si="242"/>
        <v>0</v>
      </c>
      <c r="JE108" s="208">
        <f t="shared" si="242"/>
        <v>0</v>
      </c>
      <c r="JF108" s="208">
        <f t="shared" si="242"/>
        <v>0</v>
      </c>
      <c r="JG108" s="208">
        <f t="shared" si="242"/>
        <v>0</v>
      </c>
      <c r="JH108" s="208">
        <f t="shared" si="242"/>
        <v>0</v>
      </c>
      <c r="JI108" s="208">
        <f t="shared" si="242"/>
        <v>0</v>
      </c>
      <c r="JJ108" s="208">
        <f t="shared" si="242"/>
        <v>0</v>
      </c>
      <c r="JK108" s="208">
        <f t="shared" si="242"/>
        <v>0</v>
      </c>
      <c r="JL108" s="208">
        <f t="shared" si="242"/>
        <v>0</v>
      </c>
      <c r="JM108" s="208">
        <f t="shared" si="242"/>
        <v>0</v>
      </c>
      <c r="JN108" s="208">
        <f t="shared" si="242"/>
        <v>0</v>
      </c>
      <c r="JO108" s="208">
        <f t="shared" si="242"/>
        <v>0</v>
      </c>
      <c r="JP108" s="208">
        <f t="shared" si="242"/>
        <v>6.8037847286903019E-3</v>
      </c>
      <c r="JQ108" s="208">
        <f t="shared" si="242"/>
        <v>7.1458304667159729E-3</v>
      </c>
      <c r="JR108" s="208">
        <f t="shared" si="242"/>
        <v>7.4983202972946743E-3</v>
      </c>
      <c r="JS108" s="208">
        <f t="shared" si="242"/>
        <v>7.8611195689759824E-3</v>
      </c>
      <c r="JT108" s="208">
        <f t="shared" si="242"/>
        <v>8.2340585583657536E-3</v>
      </c>
      <c r="JU108" s="208">
        <f t="shared" si="242"/>
        <v>8.6169313989664705E-3</v>
      </c>
      <c r="JV108" s="208">
        <f t="shared" si="242"/>
        <v>9.0094951250866036E-3</v>
      </c>
      <c r="JW108" s="208">
        <f t="shared" si="242"/>
        <v>9.4114688415546845E-3</v>
      </c>
      <c r="JX108" s="208">
        <f t="shared" si="242"/>
        <v>9.8225330296675753E-3</v>
      </c>
      <c r="JY108" s="208">
        <f t="shared" si="242"/>
        <v>1.0242328999405447E-2</v>
      </c>
      <c r="JZ108" s="208">
        <f t="shared" si="242"/>
        <v>1.0670458497456922E-2</v>
      </c>
      <c r="KA108" s="208">
        <f t="shared" si="242"/>
        <v>1.1106483480017014E-2</v>
      </c>
      <c r="KB108" s="208">
        <f t="shared" si="242"/>
        <v>1.1549926058648404E-2</v>
      </c>
      <c r="KC108" s="208">
        <f t="shared" si="242"/>
        <v>1.2000268626734882E-2</v>
      </c>
      <c r="KD108" s="208">
        <f t="shared" si="242"/>
        <v>1.2456954173207068E-2</v>
      </c>
      <c r="KE108" s="208">
        <f t="shared" si="242"/>
        <v>1.2919386789288077E-2</v>
      </c>
      <c r="KF108" s="208">
        <f t="shared" si="242"/>
        <v>1.3386932372994998E-2</v>
      </c>
      <c r="KG108" s="208">
        <f t="shared" si="242"/>
        <v>1.3858919535046203E-2</v>
      </c>
      <c r="KH108" s="208">
        <f t="shared" si="242"/>
        <v>1.4334640708670387E-2</v>
      </c>
      <c r="KI108" s="208">
        <f t="shared" si="242"/>
        <v>1.4813353464598398E-2</v>
      </c>
      <c r="KJ108" s="208">
        <f t="shared" ref="KJ108:MU108" si="243">IF(AND($I$113&gt;0,$I$114&gt;0),IF(AND(CQ104&gt;$I$113,OR(CQ104&lt;$I$114,CQ104=$I$114)),KJ104,0),"")</f>
        <v>1.5294282031250337E-2</v>
      </c>
      <c r="KK108" s="208">
        <f t="shared" si="243"/>
        <v>1.5776619018817335E-2</v>
      </c>
      <c r="KL108" s="208">
        <f t="shared" si="243"/>
        <v>1.6259527344588756E-2</v>
      </c>
      <c r="KM108" s="208">
        <f t="shared" si="243"/>
        <v>1.6742142355501106E-2</v>
      </c>
      <c r="KN108" s="208">
        <f t="shared" si="243"/>
        <v>1.7223574142495517E-2</v>
      </c>
      <c r="KO108" s="208">
        <f t="shared" si="243"/>
        <v>1.7702910039876802E-2</v>
      </c>
      <c r="KP108" s="208">
        <f t="shared" si="243"/>
        <v>1.8179217301480397E-2</v>
      </c>
      <c r="KQ108" s="208">
        <f t="shared" si="243"/>
        <v>1.8651545944085288E-2</v>
      </c>
      <c r="KR108" s="208">
        <f t="shared" si="243"/>
        <v>1.9118931747173523E-2</v>
      </c>
      <c r="KS108" s="208">
        <f t="shared" si="243"/>
        <v>1.9580399396841433E-2</v>
      </c>
      <c r="KT108" s="208">
        <f t="shared" si="243"/>
        <v>2.003496576042621E-2</v>
      </c>
      <c r="KU108" s="208">
        <f t="shared" si="243"/>
        <v>2.0481643277235971E-2</v>
      </c>
      <c r="KV108" s="208">
        <f t="shared" si="243"/>
        <v>2.0919443449672396E-2</v>
      </c>
      <c r="KW108" s="208">
        <f t="shared" si="243"/>
        <v>2.134738041802417E-2</v>
      </c>
      <c r="KX108" s="208">
        <f t="shared" si="243"/>
        <v>2.176447460129674E-2</v>
      </c>
      <c r="KY108" s="208">
        <f t="shared" si="243"/>
        <v>2.2169756385638728E-2</v>
      </c>
      <c r="KZ108" s="208">
        <f t="shared" si="243"/>
        <v>2.2562269841237478E-2</v>
      </c>
      <c r="LA108" s="208">
        <f t="shared" si="243"/>
        <v>2.2941076447992877E-2</v>
      </c>
      <c r="LB108" s="208">
        <f t="shared" si="243"/>
        <v>2.330525880984723E-2</v>
      </c>
      <c r="LC108" s="208">
        <f t="shared" si="243"/>
        <v>2.3653924337355945E-2</v>
      </c>
      <c r="LD108" s="208">
        <f t="shared" si="243"/>
        <v>2.39862088779332E-2</v>
      </c>
      <c r="LE108" s="208">
        <f t="shared" si="243"/>
        <v>2.4301280273203198E-2</v>
      </c>
      <c r="LF108" s="208">
        <f t="shared" si="243"/>
        <v>2.459834182303277E-2</v>
      </c>
      <c r="LG108" s="208">
        <f t="shared" si="243"/>
        <v>2.4876635636116612E-2</v>
      </c>
      <c r="LH108" s="208">
        <f t="shared" si="243"/>
        <v>2.513544584743169E-2</v>
      </c>
      <c r="LI108" s="208">
        <f t="shared" si="243"/>
        <v>2.5374101683470946E-2</v>
      </c>
      <c r="LJ108" s="208">
        <f t="shared" si="243"/>
        <v>2.559198035690553E-2</v>
      </c>
      <c r="LK108" s="208">
        <f t="shared" si="243"/>
        <v>2.5788509773204734E-2</v>
      </c>
      <c r="LL108" s="208">
        <f t="shared" si="243"/>
        <v>2.596317103275839E-2</v>
      </c>
      <c r="LM108" s="208">
        <f t="shared" si="243"/>
        <v>2.611550071319033E-2</v>
      </c>
      <c r="LN108" s="208">
        <f t="shared" si="243"/>
        <v>2.6245092917816092E-2</v>
      </c>
      <c r="LO108" s="208">
        <f t="shared" si="243"/>
        <v>2.6351601077573457E-2</v>
      </c>
      <c r="LP108" s="208">
        <f t="shared" si="243"/>
        <v>2.643473949523055E-2</v>
      </c>
      <c r="LQ108" s="208">
        <f t="shared" si="243"/>
        <v>2.6494284622242105E-2</v>
      </c>
      <c r="LR108" s="208">
        <f t="shared" si="243"/>
        <v>2.6530076060266972E-2</v>
      </c>
      <c r="LS108" s="208">
        <f t="shared" si="243"/>
        <v>2.6542017281067261E-2</v>
      </c>
      <c r="LT108" s="208">
        <f t="shared" si="243"/>
        <v>2.6530076060266965E-2</v>
      </c>
      <c r="LU108" s="208">
        <f t="shared" si="243"/>
        <v>2.6494284622242095E-2</v>
      </c>
      <c r="LV108" s="208">
        <f t="shared" si="243"/>
        <v>2.6434739495230532E-2</v>
      </c>
      <c r="LW108" s="208">
        <f t="shared" si="243"/>
        <v>2.6351601077573429E-2</v>
      </c>
      <c r="LX108" s="208">
        <f t="shared" si="243"/>
        <v>2.6245092917816064E-2</v>
      </c>
      <c r="LY108" s="208">
        <f t="shared" si="243"/>
        <v>2.6115500713190298E-2</v>
      </c>
      <c r="LZ108" s="208">
        <f t="shared" si="243"/>
        <v>2.5963171032758352E-2</v>
      </c>
      <c r="MA108" s="208">
        <f t="shared" si="243"/>
        <v>2.5788509773204689E-2</v>
      </c>
      <c r="MB108" s="208">
        <f t="shared" si="243"/>
        <v>2.5591980356905474E-2</v>
      </c>
      <c r="MC108" s="208">
        <f t="shared" si="243"/>
        <v>2.5374101683470891E-2</v>
      </c>
      <c r="MD108" s="208">
        <f t="shared" si="243"/>
        <v>2.5135445847431628E-2</v>
      </c>
      <c r="ME108" s="208">
        <f t="shared" si="243"/>
        <v>2.4876635636116546E-2</v>
      </c>
      <c r="MF108" s="208">
        <f t="shared" si="243"/>
        <v>2.4598341823032697E-2</v>
      </c>
      <c r="MG108" s="208">
        <f t="shared" si="243"/>
        <v>2.4301280273203121E-2</v>
      </c>
      <c r="MH108" s="208">
        <f t="shared" si="243"/>
        <v>2.3986208877933117E-2</v>
      </c>
      <c r="MI108" s="208">
        <f t="shared" si="243"/>
        <v>2.3653924337355858E-2</v>
      </c>
      <c r="MJ108" s="208">
        <f t="shared" si="243"/>
        <v>2.330525880984714E-2</v>
      </c>
      <c r="MK108" s="208">
        <f t="shared" si="243"/>
        <v>2.2941076447992783E-2</v>
      </c>
      <c r="ML108" s="208">
        <f t="shared" si="243"/>
        <v>2.2562269841237381E-2</v>
      </c>
      <c r="MM108" s="208">
        <f t="shared" si="243"/>
        <v>2.2169756385638627E-2</v>
      </c>
      <c r="MN108" s="208">
        <f t="shared" si="243"/>
        <v>2.176447460129664E-2</v>
      </c>
      <c r="MO108" s="208">
        <f t="shared" si="243"/>
        <v>2.1347380418024062E-2</v>
      </c>
      <c r="MP108" s="208">
        <f t="shared" si="243"/>
        <v>2.0919443449672285E-2</v>
      </c>
      <c r="MQ108" s="208">
        <f t="shared" si="243"/>
        <v>2.0481643277235864E-2</v>
      </c>
      <c r="MR108" s="208">
        <f t="shared" si="243"/>
        <v>2.0034965760426095E-2</v>
      </c>
      <c r="MS108" s="208">
        <f t="shared" si="243"/>
        <v>1.9580399396841319E-2</v>
      </c>
      <c r="MT108" s="208">
        <f t="shared" si="243"/>
        <v>1.9118931747173412E-2</v>
      </c>
      <c r="MU108" s="208">
        <f t="shared" si="243"/>
        <v>1.8651545944085173E-2</v>
      </c>
      <c r="MV108" s="208">
        <f t="shared" ref="MV108:PG108" si="244">IF(AND($I$113&gt;0,$I$114&gt;0),IF(AND(FC104&gt;$I$113,OR(FC104&lt;$I$114,FC104=$I$114)),MV104,0),"")</f>
        <v>1.8179217301480279E-2</v>
      </c>
      <c r="MW108" s="208">
        <f t="shared" si="244"/>
        <v>1.7702910039876681E-2</v>
      </c>
      <c r="MX108" s="208">
        <f t="shared" si="244"/>
        <v>1.7223574142495392E-2</v>
      </c>
      <c r="MY108" s="208">
        <f t="shared" si="244"/>
        <v>1.6742142355500984E-2</v>
      </c>
      <c r="MZ108" s="208">
        <f t="shared" si="244"/>
        <v>1.6259527344588638E-2</v>
      </c>
      <c r="NA108" s="208">
        <f t="shared" si="244"/>
        <v>1.5776619018817217E-2</v>
      </c>
      <c r="NB108" s="208">
        <f t="shared" si="244"/>
        <v>1.5294282031250215E-2</v>
      </c>
      <c r="NC108" s="208">
        <f t="shared" si="244"/>
        <v>1.4813353464598276E-2</v>
      </c>
      <c r="ND108" s="208">
        <f t="shared" si="244"/>
        <v>1.4334640708670264E-2</v>
      </c>
      <c r="NE108" s="208">
        <f t="shared" si="244"/>
        <v>1.3858919535046085E-2</v>
      </c>
      <c r="NF108" s="208">
        <f t="shared" si="244"/>
        <v>1.3386932372994882E-2</v>
      </c>
      <c r="NG108" s="208">
        <f t="shared" si="244"/>
        <v>1.2919386789287961E-2</v>
      </c>
      <c r="NH108" s="208">
        <f t="shared" si="244"/>
        <v>1.2456954173206953E-2</v>
      </c>
      <c r="NI108" s="208">
        <f t="shared" si="244"/>
        <v>1.2000268626734768E-2</v>
      </c>
      <c r="NJ108" s="208">
        <f t="shared" si="244"/>
        <v>1.1549926058648291E-2</v>
      </c>
      <c r="NK108" s="208">
        <f t="shared" si="244"/>
        <v>1.1106483480016905E-2</v>
      </c>
      <c r="NL108" s="208">
        <f t="shared" si="244"/>
        <v>1.0670458497456813E-2</v>
      </c>
      <c r="NM108" s="208">
        <f t="shared" si="244"/>
        <v>1.0242328999405342E-2</v>
      </c>
      <c r="NN108" s="208">
        <f t="shared" si="244"/>
        <v>9.8225330296674712E-3</v>
      </c>
      <c r="NO108" s="208">
        <f t="shared" si="244"/>
        <v>9.4114688415545822E-3</v>
      </c>
      <c r="NP108" s="208">
        <f t="shared" si="244"/>
        <v>9.0094951250865047E-3</v>
      </c>
      <c r="NQ108" s="208">
        <f t="shared" si="244"/>
        <v>8.6169313989663699E-3</v>
      </c>
      <c r="NR108" s="208">
        <f t="shared" si="244"/>
        <v>8.2340585583656582E-3</v>
      </c>
      <c r="NS108" s="208">
        <f t="shared" si="244"/>
        <v>7.8611195689758887E-3</v>
      </c>
      <c r="NT108" s="208">
        <f t="shared" si="244"/>
        <v>7.4983202972945823E-3</v>
      </c>
      <c r="NU108" s="208">
        <f t="shared" si="244"/>
        <v>7.1458304667158853E-3</v>
      </c>
      <c r="NV108" s="208">
        <f t="shared" si="244"/>
        <v>6.8037847286902186E-3</v>
      </c>
      <c r="NW108" s="208">
        <f t="shared" si="244"/>
        <v>0</v>
      </c>
      <c r="NX108" s="208">
        <f t="shared" si="244"/>
        <v>0</v>
      </c>
      <c r="NY108" s="208">
        <f t="shared" si="244"/>
        <v>0</v>
      </c>
      <c r="NZ108" s="208">
        <f t="shared" si="244"/>
        <v>0</v>
      </c>
      <c r="OA108" s="208">
        <f t="shared" si="244"/>
        <v>0</v>
      </c>
      <c r="OB108" s="208">
        <f t="shared" si="244"/>
        <v>0</v>
      </c>
      <c r="OC108" s="208">
        <f t="shared" si="244"/>
        <v>0</v>
      </c>
      <c r="OD108" s="208">
        <f t="shared" si="244"/>
        <v>0</v>
      </c>
      <c r="OE108" s="208">
        <f t="shared" si="244"/>
        <v>0</v>
      </c>
      <c r="OF108" s="208">
        <f t="shared" si="244"/>
        <v>0</v>
      </c>
      <c r="OG108" s="208">
        <f t="shared" si="244"/>
        <v>0</v>
      </c>
      <c r="OH108" s="208">
        <f t="shared" si="244"/>
        <v>0</v>
      </c>
      <c r="OI108" s="208">
        <f t="shared" si="244"/>
        <v>0</v>
      </c>
      <c r="OJ108" s="208">
        <f t="shared" si="244"/>
        <v>0</v>
      </c>
      <c r="OK108" s="208">
        <f t="shared" si="244"/>
        <v>0</v>
      </c>
      <c r="OL108" s="208">
        <f t="shared" si="244"/>
        <v>0</v>
      </c>
      <c r="OM108" s="208">
        <f t="shared" si="244"/>
        <v>0</v>
      </c>
      <c r="ON108" s="208">
        <f t="shared" si="244"/>
        <v>0</v>
      </c>
      <c r="OO108" s="208">
        <f t="shared" si="244"/>
        <v>0</v>
      </c>
      <c r="OP108" s="208">
        <f t="shared" si="244"/>
        <v>0</v>
      </c>
      <c r="OQ108" s="208">
        <f t="shared" si="244"/>
        <v>0</v>
      </c>
      <c r="OR108" s="208">
        <f t="shared" si="244"/>
        <v>0</v>
      </c>
      <c r="OS108" s="208">
        <f t="shared" si="244"/>
        <v>0</v>
      </c>
      <c r="OT108" s="208">
        <f t="shared" si="244"/>
        <v>0</v>
      </c>
      <c r="OU108" s="208">
        <f t="shared" si="244"/>
        <v>0</v>
      </c>
      <c r="OV108" s="208">
        <f t="shared" si="244"/>
        <v>0</v>
      </c>
      <c r="OW108" s="208">
        <f t="shared" si="244"/>
        <v>0</v>
      </c>
      <c r="OX108" s="208">
        <f t="shared" si="244"/>
        <v>0</v>
      </c>
      <c r="OY108" s="208">
        <f t="shared" si="244"/>
        <v>0</v>
      </c>
      <c r="OZ108" s="208">
        <f t="shared" si="244"/>
        <v>0</v>
      </c>
      <c r="PA108" s="208">
        <f t="shared" si="244"/>
        <v>0</v>
      </c>
      <c r="PB108" s="208">
        <f t="shared" si="244"/>
        <v>0</v>
      </c>
      <c r="PC108" s="208">
        <f t="shared" si="244"/>
        <v>0</v>
      </c>
      <c r="PD108" s="208">
        <f t="shared" si="244"/>
        <v>0</v>
      </c>
      <c r="PE108" s="208">
        <f t="shared" si="244"/>
        <v>0</v>
      </c>
      <c r="PF108" s="208">
        <f t="shared" si="244"/>
        <v>0</v>
      </c>
      <c r="PG108" s="208">
        <f t="shared" si="244"/>
        <v>0</v>
      </c>
      <c r="PH108" s="208">
        <f t="shared" ref="PH108:PO108" si="245">IF(AND($I$113&gt;0,$I$114&gt;0),IF(AND(HO104&gt;$I$113,OR(HO104&lt;$I$114,HO104=$I$114)),PH104,0),"")</f>
        <v>0</v>
      </c>
      <c r="PI108" s="208">
        <f t="shared" si="245"/>
        <v>0</v>
      </c>
      <c r="PJ108" s="208">
        <f t="shared" si="245"/>
        <v>0</v>
      </c>
      <c r="PK108" s="208">
        <f t="shared" si="245"/>
        <v>0</v>
      </c>
      <c r="PL108" s="208">
        <f t="shared" si="245"/>
        <v>0</v>
      </c>
      <c r="PM108" s="208">
        <f t="shared" si="245"/>
        <v>0</v>
      </c>
      <c r="PN108" s="208">
        <f t="shared" si="245"/>
        <v>0</v>
      </c>
      <c r="PO108" s="208">
        <f t="shared" si="245"/>
        <v>0</v>
      </c>
    </row>
    <row r="109" spans="1:431" ht="16" x14ac:dyDescent="0.8">
      <c r="A109" s="390" t="s">
        <v>866</v>
      </c>
      <c r="B109" s="400">
        <v>44445</v>
      </c>
      <c r="C109" s="5"/>
      <c r="D109" s="5"/>
      <c r="E109" s="5"/>
      <c r="F109" s="5"/>
      <c r="G109" s="5"/>
      <c r="H109" s="33" t="str">
        <f>IF(VLOOKUP(VLookups!$A$81,VLookups!$A$75:$B$77,2,FALSE),"With a confidence interval of","With a credible interval of")</f>
        <v>With a confidence interval of</v>
      </c>
      <c r="I109" s="98">
        <v>0.9</v>
      </c>
      <c r="J109" s="321"/>
      <c r="K109" s="5"/>
      <c r="M109" s="39"/>
      <c r="N109" s="5"/>
      <c r="O109" s="5"/>
      <c r="P109" s="5"/>
      <c r="Q109" s="5"/>
      <c r="R109" s="5"/>
      <c r="S109" s="5"/>
      <c r="T109" s="5"/>
      <c r="U109" s="5"/>
      <c r="V109" s="5"/>
      <c r="W109" s="5"/>
      <c r="X109" s="5"/>
      <c r="Y109" s="5"/>
      <c r="Z109" s="5"/>
      <c r="AA109" s="5"/>
      <c r="AB109" s="5"/>
      <c r="HW109" s="208">
        <f>IF(AND($I$113&gt;0,$I$114&gt;0),IF(AND(AD104&gt;$I$114),HW104,0),"")</f>
        <v>0</v>
      </c>
      <c r="HX109" s="208">
        <f t="shared" ref="HX109:KI109" si="246">IF(AND($I$113&gt;0,$I$114&gt;0),IF(AND(AE104&gt;$I$114),HX104,0),"")</f>
        <v>0</v>
      </c>
      <c r="HY109" s="208">
        <f t="shared" si="246"/>
        <v>0</v>
      </c>
      <c r="HZ109" s="208">
        <f t="shared" si="246"/>
        <v>0</v>
      </c>
      <c r="IA109" s="208">
        <f t="shared" si="246"/>
        <v>0</v>
      </c>
      <c r="IB109" s="208">
        <f t="shared" si="246"/>
        <v>0</v>
      </c>
      <c r="IC109" s="208">
        <f t="shared" si="246"/>
        <v>0</v>
      </c>
      <c r="ID109" s="208">
        <f t="shared" si="246"/>
        <v>0</v>
      </c>
      <c r="IE109" s="208">
        <f t="shared" si="246"/>
        <v>0</v>
      </c>
      <c r="IF109" s="208">
        <f t="shared" si="246"/>
        <v>0</v>
      </c>
      <c r="IG109" s="208">
        <f t="shared" si="246"/>
        <v>0</v>
      </c>
      <c r="IH109" s="208">
        <f t="shared" si="246"/>
        <v>0</v>
      </c>
      <c r="II109" s="208">
        <f t="shared" si="246"/>
        <v>0</v>
      </c>
      <c r="IJ109" s="208">
        <f t="shared" si="246"/>
        <v>0</v>
      </c>
      <c r="IK109" s="208">
        <f t="shared" si="246"/>
        <v>0</v>
      </c>
      <c r="IL109" s="208">
        <f t="shared" si="246"/>
        <v>0</v>
      </c>
      <c r="IM109" s="208">
        <f t="shared" si="246"/>
        <v>0</v>
      </c>
      <c r="IN109" s="208">
        <f t="shared" si="246"/>
        <v>0</v>
      </c>
      <c r="IO109" s="208">
        <f t="shared" si="246"/>
        <v>0</v>
      </c>
      <c r="IP109" s="208">
        <f t="shared" si="246"/>
        <v>0</v>
      </c>
      <c r="IQ109" s="208">
        <f t="shared" si="246"/>
        <v>0</v>
      </c>
      <c r="IR109" s="208">
        <f t="shared" si="246"/>
        <v>0</v>
      </c>
      <c r="IS109" s="208">
        <f t="shared" si="246"/>
        <v>0</v>
      </c>
      <c r="IT109" s="208">
        <f t="shared" si="246"/>
        <v>0</v>
      </c>
      <c r="IU109" s="208">
        <f t="shared" si="246"/>
        <v>0</v>
      </c>
      <c r="IV109" s="208">
        <f t="shared" si="246"/>
        <v>0</v>
      </c>
      <c r="IW109" s="208">
        <f t="shared" si="246"/>
        <v>0</v>
      </c>
      <c r="IX109" s="208">
        <f t="shared" si="246"/>
        <v>0</v>
      </c>
      <c r="IY109" s="208">
        <f t="shared" si="246"/>
        <v>0</v>
      </c>
      <c r="IZ109" s="208">
        <f t="shared" si="246"/>
        <v>0</v>
      </c>
      <c r="JA109" s="208">
        <f t="shared" si="246"/>
        <v>0</v>
      </c>
      <c r="JB109" s="208">
        <f t="shared" si="246"/>
        <v>0</v>
      </c>
      <c r="JC109" s="208">
        <f t="shared" si="246"/>
        <v>0</v>
      </c>
      <c r="JD109" s="208">
        <f t="shared" si="246"/>
        <v>0</v>
      </c>
      <c r="JE109" s="208">
        <f t="shared" si="246"/>
        <v>0</v>
      </c>
      <c r="JF109" s="208">
        <f t="shared" si="246"/>
        <v>0</v>
      </c>
      <c r="JG109" s="208">
        <f t="shared" si="246"/>
        <v>0</v>
      </c>
      <c r="JH109" s="208">
        <f t="shared" si="246"/>
        <v>0</v>
      </c>
      <c r="JI109" s="208">
        <f t="shared" si="246"/>
        <v>0</v>
      </c>
      <c r="JJ109" s="208">
        <f t="shared" si="246"/>
        <v>0</v>
      </c>
      <c r="JK109" s="208">
        <f t="shared" si="246"/>
        <v>0</v>
      </c>
      <c r="JL109" s="208">
        <f t="shared" si="246"/>
        <v>0</v>
      </c>
      <c r="JM109" s="208">
        <f t="shared" si="246"/>
        <v>0</v>
      </c>
      <c r="JN109" s="208">
        <f t="shared" si="246"/>
        <v>0</v>
      </c>
      <c r="JO109" s="208">
        <f t="shared" si="246"/>
        <v>0</v>
      </c>
      <c r="JP109" s="208">
        <f t="shared" si="246"/>
        <v>0</v>
      </c>
      <c r="JQ109" s="208">
        <f t="shared" si="246"/>
        <v>0</v>
      </c>
      <c r="JR109" s="208">
        <f t="shared" si="246"/>
        <v>0</v>
      </c>
      <c r="JS109" s="208">
        <f t="shared" si="246"/>
        <v>0</v>
      </c>
      <c r="JT109" s="208">
        <f t="shared" si="246"/>
        <v>0</v>
      </c>
      <c r="JU109" s="208">
        <f t="shared" si="246"/>
        <v>0</v>
      </c>
      <c r="JV109" s="208">
        <f t="shared" si="246"/>
        <v>0</v>
      </c>
      <c r="JW109" s="208">
        <f t="shared" si="246"/>
        <v>0</v>
      </c>
      <c r="JX109" s="208">
        <f t="shared" si="246"/>
        <v>0</v>
      </c>
      <c r="JY109" s="208">
        <f t="shared" si="246"/>
        <v>0</v>
      </c>
      <c r="JZ109" s="208">
        <f t="shared" si="246"/>
        <v>0</v>
      </c>
      <c r="KA109" s="208">
        <f t="shared" si="246"/>
        <v>0</v>
      </c>
      <c r="KB109" s="208">
        <f t="shared" si="246"/>
        <v>0</v>
      </c>
      <c r="KC109" s="208">
        <f t="shared" si="246"/>
        <v>0</v>
      </c>
      <c r="KD109" s="208">
        <f t="shared" si="246"/>
        <v>0</v>
      </c>
      <c r="KE109" s="208">
        <f t="shared" si="246"/>
        <v>0</v>
      </c>
      <c r="KF109" s="208">
        <f t="shared" si="246"/>
        <v>0</v>
      </c>
      <c r="KG109" s="208">
        <f t="shared" si="246"/>
        <v>0</v>
      </c>
      <c r="KH109" s="208">
        <f t="shared" si="246"/>
        <v>0</v>
      </c>
      <c r="KI109" s="208">
        <f t="shared" si="246"/>
        <v>0</v>
      </c>
      <c r="KJ109" s="208">
        <f t="shared" ref="KJ109:MU109" si="247">IF(AND($I$113&gt;0,$I$114&gt;0),IF(AND(CQ104&gt;$I$114),KJ104,0),"")</f>
        <v>0</v>
      </c>
      <c r="KK109" s="208">
        <f t="shared" si="247"/>
        <v>0</v>
      </c>
      <c r="KL109" s="208">
        <f t="shared" si="247"/>
        <v>0</v>
      </c>
      <c r="KM109" s="208">
        <f t="shared" si="247"/>
        <v>0</v>
      </c>
      <c r="KN109" s="208">
        <f t="shared" si="247"/>
        <v>0</v>
      </c>
      <c r="KO109" s="208">
        <f t="shared" si="247"/>
        <v>0</v>
      </c>
      <c r="KP109" s="208">
        <f t="shared" si="247"/>
        <v>0</v>
      </c>
      <c r="KQ109" s="208">
        <f t="shared" si="247"/>
        <v>0</v>
      </c>
      <c r="KR109" s="208">
        <f t="shared" si="247"/>
        <v>0</v>
      </c>
      <c r="KS109" s="208">
        <f t="shared" si="247"/>
        <v>0</v>
      </c>
      <c r="KT109" s="208">
        <f t="shared" si="247"/>
        <v>0</v>
      </c>
      <c r="KU109" s="208">
        <f t="shared" si="247"/>
        <v>0</v>
      </c>
      <c r="KV109" s="208">
        <f t="shared" si="247"/>
        <v>0</v>
      </c>
      <c r="KW109" s="208">
        <f t="shared" si="247"/>
        <v>0</v>
      </c>
      <c r="KX109" s="208">
        <f t="shared" si="247"/>
        <v>0</v>
      </c>
      <c r="KY109" s="208">
        <f t="shared" si="247"/>
        <v>0</v>
      </c>
      <c r="KZ109" s="208">
        <f t="shared" si="247"/>
        <v>0</v>
      </c>
      <c r="LA109" s="208">
        <f t="shared" si="247"/>
        <v>0</v>
      </c>
      <c r="LB109" s="208">
        <f t="shared" si="247"/>
        <v>0</v>
      </c>
      <c r="LC109" s="208">
        <f t="shared" si="247"/>
        <v>0</v>
      </c>
      <c r="LD109" s="208">
        <f t="shared" si="247"/>
        <v>0</v>
      </c>
      <c r="LE109" s="208">
        <f t="shared" si="247"/>
        <v>0</v>
      </c>
      <c r="LF109" s="208">
        <f t="shared" si="247"/>
        <v>0</v>
      </c>
      <c r="LG109" s="208">
        <f t="shared" si="247"/>
        <v>0</v>
      </c>
      <c r="LH109" s="208">
        <f t="shared" si="247"/>
        <v>0</v>
      </c>
      <c r="LI109" s="208">
        <f t="shared" si="247"/>
        <v>0</v>
      </c>
      <c r="LJ109" s="208">
        <f t="shared" si="247"/>
        <v>0</v>
      </c>
      <c r="LK109" s="208">
        <f t="shared" si="247"/>
        <v>0</v>
      </c>
      <c r="LL109" s="208">
        <f t="shared" si="247"/>
        <v>0</v>
      </c>
      <c r="LM109" s="208">
        <f t="shared" si="247"/>
        <v>0</v>
      </c>
      <c r="LN109" s="208">
        <f t="shared" si="247"/>
        <v>0</v>
      </c>
      <c r="LO109" s="208">
        <f t="shared" si="247"/>
        <v>0</v>
      </c>
      <c r="LP109" s="208">
        <f t="shared" si="247"/>
        <v>0</v>
      </c>
      <c r="LQ109" s="208">
        <f t="shared" si="247"/>
        <v>0</v>
      </c>
      <c r="LR109" s="208">
        <f t="shared" si="247"/>
        <v>0</v>
      </c>
      <c r="LS109" s="208">
        <f t="shared" si="247"/>
        <v>0</v>
      </c>
      <c r="LT109" s="208">
        <f t="shared" si="247"/>
        <v>0</v>
      </c>
      <c r="LU109" s="208">
        <f t="shared" si="247"/>
        <v>0</v>
      </c>
      <c r="LV109" s="208">
        <f t="shared" si="247"/>
        <v>0</v>
      </c>
      <c r="LW109" s="208">
        <f t="shared" si="247"/>
        <v>0</v>
      </c>
      <c r="LX109" s="208">
        <f t="shared" si="247"/>
        <v>0</v>
      </c>
      <c r="LY109" s="208">
        <f t="shared" si="247"/>
        <v>0</v>
      </c>
      <c r="LZ109" s="208">
        <f t="shared" si="247"/>
        <v>0</v>
      </c>
      <c r="MA109" s="208">
        <f t="shared" si="247"/>
        <v>0</v>
      </c>
      <c r="MB109" s="208">
        <f t="shared" si="247"/>
        <v>0</v>
      </c>
      <c r="MC109" s="208">
        <f t="shared" si="247"/>
        <v>0</v>
      </c>
      <c r="MD109" s="208">
        <f t="shared" si="247"/>
        <v>0</v>
      </c>
      <c r="ME109" s="208">
        <f t="shared" si="247"/>
        <v>0</v>
      </c>
      <c r="MF109" s="208">
        <f t="shared" si="247"/>
        <v>0</v>
      </c>
      <c r="MG109" s="208">
        <f t="shared" si="247"/>
        <v>0</v>
      </c>
      <c r="MH109" s="208">
        <f t="shared" si="247"/>
        <v>0</v>
      </c>
      <c r="MI109" s="208">
        <f t="shared" si="247"/>
        <v>0</v>
      </c>
      <c r="MJ109" s="208">
        <f t="shared" si="247"/>
        <v>0</v>
      </c>
      <c r="MK109" s="208">
        <f t="shared" si="247"/>
        <v>0</v>
      </c>
      <c r="ML109" s="208">
        <f t="shared" si="247"/>
        <v>0</v>
      </c>
      <c r="MM109" s="208">
        <f t="shared" si="247"/>
        <v>0</v>
      </c>
      <c r="MN109" s="208">
        <f t="shared" si="247"/>
        <v>0</v>
      </c>
      <c r="MO109" s="208">
        <f t="shared" si="247"/>
        <v>0</v>
      </c>
      <c r="MP109" s="208">
        <f t="shared" si="247"/>
        <v>0</v>
      </c>
      <c r="MQ109" s="208">
        <f t="shared" si="247"/>
        <v>0</v>
      </c>
      <c r="MR109" s="208">
        <f t="shared" si="247"/>
        <v>0</v>
      </c>
      <c r="MS109" s="208">
        <f t="shared" si="247"/>
        <v>0</v>
      </c>
      <c r="MT109" s="208">
        <f t="shared" si="247"/>
        <v>0</v>
      </c>
      <c r="MU109" s="208">
        <f t="shared" si="247"/>
        <v>0</v>
      </c>
      <c r="MV109" s="208">
        <f t="shared" ref="MV109:PG109" si="248">IF(AND($I$113&gt;0,$I$114&gt;0),IF(AND(FC104&gt;$I$114),MV104,0),"")</f>
        <v>0</v>
      </c>
      <c r="MW109" s="208">
        <f t="shared" si="248"/>
        <v>0</v>
      </c>
      <c r="MX109" s="208">
        <f t="shared" si="248"/>
        <v>0</v>
      </c>
      <c r="MY109" s="208">
        <f t="shared" si="248"/>
        <v>0</v>
      </c>
      <c r="MZ109" s="208">
        <f t="shared" si="248"/>
        <v>0</v>
      </c>
      <c r="NA109" s="208">
        <f t="shared" si="248"/>
        <v>0</v>
      </c>
      <c r="NB109" s="208">
        <f t="shared" si="248"/>
        <v>0</v>
      </c>
      <c r="NC109" s="208">
        <f t="shared" si="248"/>
        <v>0</v>
      </c>
      <c r="ND109" s="208">
        <f t="shared" si="248"/>
        <v>0</v>
      </c>
      <c r="NE109" s="208">
        <f t="shared" si="248"/>
        <v>0</v>
      </c>
      <c r="NF109" s="208">
        <f t="shared" si="248"/>
        <v>0</v>
      </c>
      <c r="NG109" s="208">
        <f t="shared" si="248"/>
        <v>0</v>
      </c>
      <c r="NH109" s="208">
        <f t="shared" si="248"/>
        <v>0</v>
      </c>
      <c r="NI109" s="208">
        <f t="shared" si="248"/>
        <v>0</v>
      </c>
      <c r="NJ109" s="208">
        <f t="shared" si="248"/>
        <v>0</v>
      </c>
      <c r="NK109" s="208">
        <f t="shared" si="248"/>
        <v>0</v>
      </c>
      <c r="NL109" s="208">
        <f t="shared" si="248"/>
        <v>0</v>
      </c>
      <c r="NM109" s="208">
        <f t="shared" si="248"/>
        <v>0</v>
      </c>
      <c r="NN109" s="208">
        <f t="shared" si="248"/>
        <v>0</v>
      </c>
      <c r="NO109" s="208">
        <f t="shared" si="248"/>
        <v>0</v>
      </c>
      <c r="NP109" s="208">
        <f t="shared" si="248"/>
        <v>0</v>
      </c>
      <c r="NQ109" s="208">
        <f t="shared" si="248"/>
        <v>0</v>
      </c>
      <c r="NR109" s="208">
        <f t="shared" si="248"/>
        <v>0</v>
      </c>
      <c r="NS109" s="208">
        <f t="shared" si="248"/>
        <v>0</v>
      </c>
      <c r="NT109" s="208">
        <f t="shared" si="248"/>
        <v>0</v>
      </c>
      <c r="NU109" s="208">
        <f t="shared" si="248"/>
        <v>0</v>
      </c>
      <c r="NV109" s="208">
        <f t="shared" si="248"/>
        <v>0</v>
      </c>
      <c r="NW109" s="208">
        <f t="shared" si="248"/>
        <v>6.4722838380004213E-3</v>
      </c>
      <c r="NX109" s="208">
        <f t="shared" si="248"/>
        <v>6.1513959210719692E-3</v>
      </c>
      <c r="NY109" s="208">
        <f t="shared" si="248"/>
        <v>5.8411578261888001E-3</v>
      </c>
      <c r="NZ109" s="208">
        <f t="shared" si="248"/>
        <v>5.5415765445206207E-3</v>
      </c>
      <c r="OA109" s="208">
        <f t="shared" si="248"/>
        <v>5.2526306909779748E-3</v>
      </c>
      <c r="OB109" s="208">
        <f t="shared" si="248"/>
        <v>4.9742720340933185E-3</v>
      </c>
      <c r="OC109" s="208">
        <f t="shared" si="248"/>
        <v>4.7064270643748666E-3</v>
      </c>
      <c r="OD109" s="208">
        <f t="shared" si="248"/>
        <v>4.4489985908896679E-3</v>
      </c>
      <c r="OE109" s="208">
        <f t="shared" si="248"/>
        <v>4.2018673561975981E-3</v>
      </c>
      <c r="OF109" s="208">
        <f t="shared" si="248"/>
        <v>3.964893660173054E-3</v>
      </c>
      <c r="OG109" s="208">
        <f t="shared" si="248"/>
        <v>3.7379189837100707E-3</v>
      </c>
      <c r="OH109" s="208">
        <f t="shared" si="248"/>
        <v>3.52076760380334E-3</v>
      </c>
      <c r="OI109" s="208">
        <f t="shared" si="248"/>
        <v>3.3132481920263028E-3</v>
      </c>
      <c r="OJ109" s="208">
        <f t="shared" si="248"/>
        <v>3.1151553889821725E-3</v>
      </c>
      <c r="OK109" s="208">
        <f t="shared" si="248"/>
        <v>2.9262713478783509E-3</v>
      </c>
      <c r="OL109" s="208">
        <f t="shared" si="248"/>
        <v>2.7463672409640499E-3</v>
      </c>
      <c r="OM109" s="208">
        <f t="shared" si="248"/>
        <v>2.5752047231688909E-3</v>
      </c>
      <c r="ON109" s="208">
        <f t="shared" si="248"/>
        <v>2.412537347882336E-3</v>
      </c>
      <c r="OO109" s="208">
        <f t="shared" si="248"/>
        <v>2.2581119304143078E-3</v>
      </c>
      <c r="OP109" s="208">
        <f t="shared" si="248"/>
        <v>2.111669855272389E-3</v>
      </c>
      <c r="OQ109" s="208">
        <f t="shared" si="248"/>
        <v>1.9729483239755625E-3</v>
      </c>
      <c r="OR109" s="208">
        <f t="shared" si="248"/>
        <v>1.8416815406951863E-3</v>
      </c>
      <c r="OS109" s="208">
        <f t="shared" si="248"/>
        <v>1.7176018335668646E-3</v>
      </c>
      <c r="OT109" s="208">
        <f t="shared" si="248"/>
        <v>1.6004407100489706E-3</v>
      </c>
      <c r="OU109" s="208">
        <f t="shared" si="248"/>
        <v>1.4899298452121657E-3</v>
      </c>
      <c r="OV109" s="208">
        <f t="shared" si="248"/>
        <v>1.3858020023265777E-3</v>
      </c>
      <c r="OW109" s="208">
        <f t="shared" si="248"/>
        <v>1.2877918855677879E-3</v>
      </c>
      <c r="OX109" s="208">
        <f t="shared" si="248"/>
        <v>1.1956369250872617E-3</v>
      </c>
      <c r="OY109" s="208">
        <f t="shared" si="248"/>
        <v>1.1090779950865934E-3</v>
      </c>
      <c r="OZ109" s="208">
        <f t="shared" si="248"/>
        <v>1.0278600658964996E-3</v>
      </c>
      <c r="PA109" s="208">
        <f t="shared" si="248"/>
        <v>9.5173279139079583E-4</v>
      </c>
      <c r="PB109" s="208">
        <f t="shared" si="248"/>
        <v>8.804510333618945E-4</v>
      </c>
      <c r="PC109" s="208">
        <f t="shared" si="248"/>
        <v>8.1377532474815066E-4</v>
      </c>
      <c r="PD109" s="208">
        <f t="shared" si="248"/>
        <v>7.5147227383464495E-4</v>
      </c>
      <c r="PE109" s="208">
        <f t="shared" si="248"/>
        <v>6.9331491174852552E-4</v>
      </c>
      <c r="PF109" s="208">
        <f t="shared" si="248"/>
        <v>6.3908298573852305E-4</v>
      </c>
      <c r="PG109" s="208">
        <f t="shared" si="248"/>
        <v>5.8856320086683451E-4</v>
      </c>
      <c r="PH109" s="208">
        <f t="shared" ref="PH109:PO109" si="249">IF(AND($I$113&gt;0,$I$114&gt;0),IF(AND(HO104&gt;$I$114),PH104,0),"")</f>
        <v>5.415494128512971E-4</v>
      </c>
      <c r="PI109" s="208">
        <f t="shared" si="249"/>
        <v>4.9784277487820237E-4</v>
      </c>
      <c r="PJ109" s="208">
        <f t="shared" si="249"/>
        <v>4.5725184126250014E-4</v>
      </c>
      <c r="PK109" s="208">
        <f t="shared" si="249"/>
        <v>4.1959263086432372E-4</v>
      </c>
      <c r="PL109" s="208">
        <f t="shared" si="249"/>
        <v>3.8468865318022735E-4</v>
      </c>
      <c r="PM109" s="208">
        <f t="shared" si="249"/>
        <v>3.5237090001617142E-4</v>
      </c>
      <c r="PN109" s="208">
        <f t="shared" si="249"/>
        <v>3.2247780561874527E-4</v>
      </c>
      <c r="PO109" s="208">
        <f t="shared" si="249"/>
        <v>2.9485517809334423E-4</v>
      </c>
    </row>
    <row r="110" spans="1:431" ht="16" x14ac:dyDescent="0.8">
      <c r="A110" s="390" t="s">
        <v>867</v>
      </c>
      <c r="B110" s="400">
        <v>44525</v>
      </c>
      <c r="C110" s="5"/>
      <c r="D110" s="5"/>
      <c r="E110" s="5"/>
      <c r="F110" s="5"/>
      <c r="H110" s="33" t="s">
        <v>29</v>
      </c>
      <c r="I110" s="76">
        <f>IF(AND(I109&gt;0,I109&lt;1,NOT(R104="")),_xlfn.NORM.INV((1-$I$109)/2,$N$104,$R$104),"")</f>
        <v>181.23520660510741</v>
      </c>
      <c r="J110" s="111"/>
      <c r="K110" s="111"/>
      <c r="L110" s="38"/>
      <c r="M110" s="2"/>
      <c r="N110" s="5"/>
      <c r="O110" s="5"/>
      <c r="P110" s="5"/>
      <c r="Q110" s="5"/>
      <c r="R110" s="5"/>
      <c r="S110" s="5"/>
      <c r="T110" s="5"/>
      <c r="U110" s="5"/>
      <c r="V110" s="5"/>
      <c r="W110" s="5"/>
      <c r="X110" s="5"/>
      <c r="Y110" s="5"/>
      <c r="Z110" s="5"/>
      <c r="AA110" s="5"/>
      <c r="AB110" s="5"/>
      <c r="HW110" s="259">
        <f>MAX(HW107:HW109)</f>
        <v>2.9485517809334423E-4</v>
      </c>
      <c r="HX110" s="259">
        <f t="shared" ref="HX110:KI110" si="250">MAX(HX107:HX109)</f>
        <v>3.2247780561875242E-4</v>
      </c>
      <c r="HY110" s="259">
        <f t="shared" si="250"/>
        <v>3.5237090001617922E-4</v>
      </c>
      <c r="HZ110" s="259">
        <f t="shared" si="250"/>
        <v>3.8468865318023587E-4</v>
      </c>
      <c r="IA110" s="259">
        <f t="shared" si="250"/>
        <v>4.1959263086433309E-4</v>
      </c>
      <c r="IB110" s="259">
        <f t="shared" si="250"/>
        <v>4.5725184126250995E-4</v>
      </c>
      <c r="IC110" s="259">
        <f t="shared" si="250"/>
        <v>4.978427748782131E-4</v>
      </c>
      <c r="ID110" s="259">
        <f t="shared" si="250"/>
        <v>5.4154941285130837E-4</v>
      </c>
      <c r="IE110" s="259">
        <f t="shared" si="250"/>
        <v>5.8856320086684687E-4</v>
      </c>
      <c r="IF110" s="259">
        <f t="shared" si="250"/>
        <v>6.3908298573853617E-4</v>
      </c>
      <c r="IG110" s="259">
        <f t="shared" si="250"/>
        <v>6.9331491174853962E-4</v>
      </c>
      <c r="IH110" s="259">
        <f t="shared" si="250"/>
        <v>7.5147227383466034E-4</v>
      </c>
      <c r="II110" s="259">
        <f t="shared" si="250"/>
        <v>8.1377532474816692E-4</v>
      </c>
      <c r="IJ110" s="259">
        <f t="shared" si="250"/>
        <v>8.8045103336191163E-4</v>
      </c>
      <c r="IK110" s="259">
        <f t="shared" si="250"/>
        <v>9.5173279139081459E-4</v>
      </c>
      <c r="IL110" s="259">
        <f t="shared" si="250"/>
        <v>1.0278600658965192E-3</v>
      </c>
      <c r="IM110" s="259">
        <f t="shared" si="250"/>
        <v>1.1090779950866142E-3</v>
      </c>
      <c r="IN110" s="259">
        <f t="shared" si="250"/>
        <v>1.1956369250872845E-3</v>
      </c>
      <c r="IO110" s="259">
        <f t="shared" si="250"/>
        <v>1.2877918855678119E-3</v>
      </c>
      <c r="IP110" s="259">
        <f t="shared" si="250"/>
        <v>1.3858020023266035E-3</v>
      </c>
      <c r="IQ110" s="259">
        <f t="shared" si="250"/>
        <v>1.4899298452121928E-3</v>
      </c>
      <c r="IR110" s="259">
        <f t="shared" si="250"/>
        <v>1.600440710048999E-3</v>
      </c>
      <c r="IS110" s="259">
        <f t="shared" si="250"/>
        <v>1.7176018335668948E-3</v>
      </c>
      <c r="IT110" s="259">
        <f t="shared" si="250"/>
        <v>1.8416815406952184E-3</v>
      </c>
      <c r="IU110" s="259">
        <f t="shared" si="250"/>
        <v>1.9729483239755968E-3</v>
      </c>
      <c r="IV110" s="259">
        <f t="shared" si="250"/>
        <v>2.1116698552724271E-3</v>
      </c>
      <c r="IW110" s="259">
        <f t="shared" si="250"/>
        <v>2.2581119304143455E-3</v>
      </c>
      <c r="IX110" s="259">
        <f t="shared" si="250"/>
        <v>2.4125373478823759E-3</v>
      </c>
      <c r="IY110" s="259">
        <f t="shared" si="250"/>
        <v>2.5752047231689321E-3</v>
      </c>
      <c r="IZ110" s="259">
        <f t="shared" si="250"/>
        <v>2.7463672409640937E-3</v>
      </c>
      <c r="JA110" s="259">
        <f t="shared" si="250"/>
        <v>2.9262713478783978E-3</v>
      </c>
      <c r="JB110" s="259">
        <f t="shared" si="250"/>
        <v>3.1151553889822211E-3</v>
      </c>
      <c r="JC110" s="259">
        <f t="shared" si="250"/>
        <v>3.313248192026354E-3</v>
      </c>
      <c r="JD110" s="259">
        <f t="shared" si="250"/>
        <v>3.5207676038033942E-3</v>
      </c>
      <c r="JE110" s="259">
        <f t="shared" si="250"/>
        <v>3.737918983710127E-3</v>
      </c>
      <c r="JF110" s="259">
        <f t="shared" si="250"/>
        <v>3.9648936601731121E-3</v>
      </c>
      <c r="JG110" s="259">
        <f t="shared" si="250"/>
        <v>4.2018673561976588E-3</v>
      </c>
      <c r="JH110" s="259">
        <f t="shared" si="250"/>
        <v>4.4489985908897339E-3</v>
      </c>
      <c r="JI110" s="259">
        <f t="shared" si="250"/>
        <v>4.7064270643749333E-3</v>
      </c>
      <c r="JJ110" s="259">
        <f t="shared" si="250"/>
        <v>4.974272034093387E-3</v>
      </c>
      <c r="JK110" s="259">
        <f t="shared" si="250"/>
        <v>5.2526306909780477E-3</v>
      </c>
      <c r="JL110" s="259">
        <f t="shared" si="250"/>
        <v>5.5415765445206962E-3</v>
      </c>
      <c r="JM110" s="259">
        <f t="shared" si="250"/>
        <v>5.8411578261888765E-3</v>
      </c>
      <c r="JN110" s="259">
        <f t="shared" si="250"/>
        <v>6.151395921072049E-3</v>
      </c>
      <c r="JO110" s="259">
        <f t="shared" si="250"/>
        <v>6.4722838380005046E-3</v>
      </c>
      <c r="JP110" s="259">
        <f t="shared" si="250"/>
        <v>6.8037847286903019E-3</v>
      </c>
      <c r="JQ110" s="259">
        <f t="shared" si="250"/>
        <v>7.1458304667159729E-3</v>
      </c>
      <c r="JR110" s="259">
        <f t="shared" si="250"/>
        <v>7.4983202972946743E-3</v>
      </c>
      <c r="JS110" s="259">
        <f t="shared" si="250"/>
        <v>7.8611195689759824E-3</v>
      </c>
      <c r="JT110" s="259">
        <f t="shared" si="250"/>
        <v>8.2340585583657536E-3</v>
      </c>
      <c r="JU110" s="259">
        <f t="shared" si="250"/>
        <v>8.6169313989664705E-3</v>
      </c>
      <c r="JV110" s="259">
        <f t="shared" si="250"/>
        <v>9.0094951250866036E-3</v>
      </c>
      <c r="JW110" s="259">
        <f t="shared" si="250"/>
        <v>9.4114688415546845E-3</v>
      </c>
      <c r="JX110" s="259">
        <f t="shared" si="250"/>
        <v>9.8225330296675753E-3</v>
      </c>
      <c r="JY110" s="259">
        <f t="shared" si="250"/>
        <v>1.0242328999405447E-2</v>
      </c>
      <c r="JZ110" s="259">
        <f t="shared" si="250"/>
        <v>1.0670458497456922E-2</v>
      </c>
      <c r="KA110" s="259">
        <f t="shared" si="250"/>
        <v>1.1106483480017014E-2</v>
      </c>
      <c r="KB110" s="259">
        <f t="shared" si="250"/>
        <v>1.1549926058648404E-2</v>
      </c>
      <c r="KC110" s="259">
        <f t="shared" si="250"/>
        <v>1.2000268626734882E-2</v>
      </c>
      <c r="KD110" s="259">
        <f t="shared" si="250"/>
        <v>1.2456954173207068E-2</v>
      </c>
      <c r="KE110" s="259">
        <f t="shared" si="250"/>
        <v>1.2919386789288077E-2</v>
      </c>
      <c r="KF110" s="259">
        <f t="shared" si="250"/>
        <v>1.3386932372994998E-2</v>
      </c>
      <c r="KG110" s="259">
        <f t="shared" si="250"/>
        <v>1.3858919535046203E-2</v>
      </c>
      <c r="KH110" s="259">
        <f t="shared" si="250"/>
        <v>1.4334640708670387E-2</v>
      </c>
      <c r="KI110" s="259">
        <f t="shared" si="250"/>
        <v>1.4813353464598398E-2</v>
      </c>
      <c r="KJ110" s="259">
        <f t="shared" ref="KJ110:MU110" si="251">MAX(KJ107:KJ109)</f>
        <v>1.5294282031250337E-2</v>
      </c>
      <c r="KK110" s="259">
        <f t="shared" si="251"/>
        <v>1.5776619018817335E-2</v>
      </c>
      <c r="KL110" s="259">
        <f t="shared" si="251"/>
        <v>1.6259527344588756E-2</v>
      </c>
      <c r="KM110" s="259">
        <f t="shared" si="251"/>
        <v>1.6742142355501106E-2</v>
      </c>
      <c r="KN110" s="259">
        <f t="shared" si="251"/>
        <v>1.7223574142495517E-2</v>
      </c>
      <c r="KO110" s="259">
        <f t="shared" si="251"/>
        <v>1.7702910039876802E-2</v>
      </c>
      <c r="KP110" s="259">
        <f t="shared" si="251"/>
        <v>1.8179217301480397E-2</v>
      </c>
      <c r="KQ110" s="259">
        <f t="shared" si="251"/>
        <v>1.8651545944085288E-2</v>
      </c>
      <c r="KR110" s="259">
        <f t="shared" si="251"/>
        <v>1.9118931747173523E-2</v>
      </c>
      <c r="KS110" s="259">
        <f t="shared" si="251"/>
        <v>1.9580399396841433E-2</v>
      </c>
      <c r="KT110" s="259">
        <f t="shared" si="251"/>
        <v>2.003496576042621E-2</v>
      </c>
      <c r="KU110" s="259">
        <f t="shared" si="251"/>
        <v>2.0481643277235971E-2</v>
      </c>
      <c r="KV110" s="259">
        <f t="shared" si="251"/>
        <v>2.0919443449672396E-2</v>
      </c>
      <c r="KW110" s="259">
        <f t="shared" si="251"/>
        <v>2.134738041802417E-2</v>
      </c>
      <c r="KX110" s="259">
        <f t="shared" si="251"/>
        <v>2.176447460129674E-2</v>
      </c>
      <c r="KY110" s="259">
        <f t="shared" si="251"/>
        <v>2.2169756385638728E-2</v>
      </c>
      <c r="KZ110" s="259">
        <f t="shared" si="251"/>
        <v>2.2562269841237478E-2</v>
      </c>
      <c r="LA110" s="259">
        <f t="shared" si="251"/>
        <v>2.2941076447992877E-2</v>
      </c>
      <c r="LB110" s="259">
        <f t="shared" si="251"/>
        <v>2.330525880984723E-2</v>
      </c>
      <c r="LC110" s="259">
        <f t="shared" si="251"/>
        <v>2.3653924337355945E-2</v>
      </c>
      <c r="LD110" s="259">
        <f t="shared" si="251"/>
        <v>2.39862088779332E-2</v>
      </c>
      <c r="LE110" s="259">
        <f t="shared" si="251"/>
        <v>2.4301280273203198E-2</v>
      </c>
      <c r="LF110" s="259">
        <f t="shared" si="251"/>
        <v>2.459834182303277E-2</v>
      </c>
      <c r="LG110" s="259">
        <f t="shared" si="251"/>
        <v>2.4876635636116612E-2</v>
      </c>
      <c r="LH110" s="259">
        <f t="shared" si="251"/>
        <v>2.513544584743169E-2</v>
      </c>
      <c r="LI110" s="259">
        <f t="shared" si="251"/>
        <v>2.5374101683470946E-2</v>
      </c>
      <c r="LJ110" s="259">
        <f t="shared" si="251"/>
        <v>2.559198035690553E-2</v>
      </c>
      <c r="LK110" s="259">
        <f t="shared" si="251"/>
        <v>2.5788509773204734E-2</v>
      </c>
      <c r="LL110" s="259">
        <f t="shared" si="251"/>
        <v>2.596317103275839E-2</v>
      </c>
      <c r="LM110" s="259">
        <f t="shared" si="251"/>
        <v>2.611550071319033E-2</v>
      </c>
      <c r="LN110" s="259">
        <f t="shared" si="251"/>
        <v>2.6245092917816092E-2</v>
      </c>
      <c r="LO110" s="259">
        <f t="shared" si="251"/>
        <v>2.6351601077573457E-2</v>
      </c>
      <c r="LP110" s="259">
        <f t="shared" si="251"/>
        <v>2.643473949523055E-2</v>
      </c>
      <c r="LQ110" s="259">
        <f t="shared" si="251"/>
        <v>2.6494284622242105E-2</v>
      </c>
      <c r="LR110" s="259">
        <f t="shared" si="251"/>
        <v>2.6530076060266972E-2</v>
      </c>
      <c r="LS110" s="259">
        <f t="shared" si="251"/>
        <v>2.6542017281067261E-2</v>
      </c>
      <c r="LT110" s="259">
        <f t="shared" si="251"/>
        <v>2.6530076060266965E-2</v>
      </c>
      <c r="LU110" s="259">
        <f t="shared" si="251"/>
        <v>2.6494284622242095E-2</v>
      </c>
      <c r="LV110" s="259">
        <f t="shared" si="251"/>
        <v>2.6434739495230532E-2</v>
      </c>
      <c r="LW110" s="259">
        <f t="shared" si="251"/>
        <v>2.6351601077573429E-2</v>
      </c>
      <c r="LX110" s="259">
        <f t="shared" si="251"/>
        <v>2.6245092917816064E-2</v>
      </c>
      <c r="LY110" s="259">
        <f t="shared" si="251"/>
        <v>2.6115500713190298E-2</v>
      </c>
      <c r="LZ110" s="259">
        <f t="shared" si="251"/>
        <v>2.5963171032758352E-2</v>
      </c>
      <c r="MA110" s="259">
        <f t="shared" si="251"/>
        <v>2.5788509773204689E-2</v>
      </c>
      <c r="MB110" s="259">
        <f t="shared" si="251"/>
        <v>2.5591980356905474E-2</v>
      </c>
      <c r="MC110" s="259">
        <f t="shared" si="251"/>
        <v>2.5374101683470891E-2</v>
      </c>
      <c r="MD110" s="259">
        <f t="shared" si="251"/>
        <v>2.5135445847431628E-2</v>
      </c>
      <c r="ME110" s="259">
        <f t="shared" si="251"/>
        <v>2.4876635636116546E-2</v>
      </c>
      <c r="MF110" s="259">
        <f t="shared" si="251"/>
        <v>2.4598341823032697E-2</v>
      </c>
      <c r="MG110" s="259">
        <f t="shared" si="251"/>
        <v>2.4301280273203121E-2</v>
      </c>
      <c r="MH110" s="259">
        <f t="shared" si="251"/>
        <v>2.3986208877933117E-2</v>
      </c>
      <c r="MI110" s="259">
        <f t="shared" si="251"/>
        <v>2.3653924337355858E-2</v>
      </c>
      <c r="MJ110" s="259">
        <f t="shared" si="251"/>
        <v>2.330525880984714E-2</v>
      </c>
      <c r="MK110" s="259">
        <f t="shared" si="251"/>
        <v>2.2941076447992783E-2</v>
      </c>
      <c r="ML110" s="259">
        <f t="shared" si="251"/>
        <v>2.2562269841237381E-2</v>
      </c>
      <c r="MM110" s="259">
        <f t="shared" si="251"/>
        <v>2.2169756385638627E-2</v>
      </c>
      <c r="MN110" s="259">
        <f t="shared" si="251"/>
        <v>2.176447460129664E-2</v>
      </c>
      <c r="MO110" s="259">
        <f t="shared" si="251"/>
        <v>2.1347380418024062E-2</v>
      </c>
      <c r="MP110" s="259">
        <f t="shared" si="251"/>
        <v>2.0919443449672285E-2</v>
      </c>
      <c r="MQ110" s="259">
        <f t="shared" si="251"/>
        <v>2.0481643277235864E-2</v>
      </c>
      <c r="MR110" s="259">
        <f t="shared" si="251"/>
        <v>2.0034965760426095E-2</v>
      </c>
      <c r="MS110" s="259">
        <f t="shared" si="251"/>
        <v>1.9580399396841319E-2</v>
      </c>
      <c r="MT110" s="259">
        <f t="shared" si="251"/>
        <v>1.9118931747173412E-2</v>
      </c>
      <c r="MU110" s="259">
        <f t="shared" si="251"/>
        <v>1.8651545944085173E-2</v>
      </c>
      <c r="MV110" s="259">
        <f t="shared" ref="MV110:PG110" si="252">MAX(MV107:MV109)</f>
        <v>1.8179217301480279E-2</v>
      </c>
      <c r="MW110" s="259">
        <f t="shared" si="252"/>
        <v>1.7702910039876681E-2</v>
      </c>
      <c r="MX110" s="259">
        <f t="shared" si="252"/>
        <v>1.7223574142495392E-2</v>
      </c>
      <c r="MY110" s="259">
        <f t="shared" si="252"/>
        <v>1.6742142355500984E-2</v>
      </c>
      <c r="MZ110" s="259">
        <f t="shared" si="252"/>
        <v>1.6259527344588638E-2</v>
      </c>
      <c r="NA110" s="259">
        <f t="shared" si="252"/>
        <v>1.5776619018817217E-2</v>
      </c>
      <c r="NB110" s="259">
        <f t="shared" si="252"/>
        <v>1.5294282031250215E-2</v>
      </c>
      <c r="NC110" s="259">
        <f t="shared" si="252"/>
        <v>1.4813353464598276E-2</v>
      </c>
      <c r="ND110" s="259">
        <f t="shared" si="252"/>
        <v>1.4334640708670264E-2</v>
      </c>
      <c r="NE110" s="259">
        <f t="shared" si="252"/>
        <v>1.3858919535046085E-2</v>
      </c>
      <c r="NF110" s="259">
        <f t="shared" si="252"/>
        <v>1.3386932372994882E-2</v>
      </c>
      <c r="NG110" s="259">
        <f t="shared" si="252"/>
        <v>1.2919386789287961E-2</v>
      </c>
      <c r="NH110" s="259">
        <f t="shared" si="252"/>
        <v>1.2456954173206953E-2</v>
      </c>
      <c r="NI110" s="259">
        <f t="shared" si="252"/>
        <v>1.2000268626734768E-2</v>
      </c>
      <c r="NJ110" s="259">
        <f t="shared" si="252"/>
        <v>1.1549926058648291E-2</v>
      </c>
      <c r="NK110" s="259">
        <f t="shared" si="252"/>
        <v>1.1106483480016905E-2</v>
      </c>
      <c r="NL110" s="259">
        <f t="shared" si="252"/>
        <v>1.0670458497456813E-2</v>
      </c>
      <c r="NM110" s="259">
        <f t="shared" si="252"/>
        <v>1.0242328999405342E-2</v>
      </c>
      <c r="NN110" s="259">
        <f t="shared" si="252"/>
        <v>9.8225330296674712E-3</v>
      </c>
      <c r="NO110" s="259">
        <f t="shared" si="252"/>
        <v>9.4114688415545822E-3</v>
      </c>
      <c r="NP110" s="259">
        <f t="shared" si="252"/>
        <v>9.0094951250865047E-3</v>
      </c>
      <c r="NQ110" s="259">
        <f t="shared" si="252"/>
        <v>8.6169313989663699E-3</v>
      </c>
      <c r="NR110" s="259">
        <f t="shared" si="252"/>
        <v>8.2340585583656582E-3</v>
      </c>
      <c r="NS110" s="259">
        <f t="shared" si="252"/>
        <v>7.8611195689758887E-3</v>
      </c>
      <c r="NT110" s="259">
        <f t="shared" si="252"/>
        <v>7.4983202972945823E-3</v>
      </c>
      <c r="NU110" s="259">
        <f t="shared" si="252"/>
        <v>7.1458304667158853E-3</v>
      </c>
      <c r="NV110" s="259">
        <f t="shared" si="252"/>
        <v>6.8037847286902186E-3</v>
      </c>
      <c r="NW110" s="259">
        <f t="shared" si="252"/>
        <v>6.4722838380004213E-3</v>
      </c>
      <c r="NX110" s="259">
        <f t="shared" si="252"/>
        <v>6.1513959210719692E-3</v>
      </c>
      <c r="NY110" s="259">
        <f t="shared" si="252"/>
        <v>5.8411578261888001E-3</v>
      </c>
      <c r="NZ110" s="259">
        <f t="shared" si="252"/>
        <v>5.5415765445206207E-3</v>
      </c>
      <c r="OA110" s="259">
        <f t="shared" si="252"/>
        <v>5.2526306909779748E-3</v>
      </c>
      <c r="OB110" s="259">
        <f t="shared" si="252"/>
        <v>4.9742720340933185E-3</v>
      </c>
      <c r="OC110" s="259">
        <f t="shared" si="252"/>
        <v>4.7064270643748666E-3</v>
      </c>
      <c r="OD110" s="259">
        <f t="shared" si="252"/>
        <v>4.4489985908896679E-3</v>
      </c>
      <c r="OE110" s="259">
        <f t="shared" si="252"/>
        <v>4.2018673561975981E-3</v>
      </c>
      <c r="OF110" s="259">
        <f t="shared" si="252"/>
        <v>3.964893660173054E-3</v>
      </c>
      <c r="OG110" s="259">
        <f t="shared" si="252"/>
        <v>3.7379189837100707E-3</v>
      </c>
      <c r="OH110" s="259">
        <f t="shared" si="252"/>
        <v>3.52076760380334E-3</v>
      </c>
      <c r="OI110" s="259">
        <f t="shared" si="252"/>
        <v>3.3132481920263028E-3</v>
      </c>
      <c r="OJ110" s="259">
        <f t="shared" si="252"/>
        <v>3.1151553889821725E-3</v>
      </c>
      <c r="OK110" s="259">
        <f t="shared" si="252"/>
        <v>2.9262713478783509E-3</v>
      </c>
      <c r="OL110" s="259">
        <f t="shared" si="252"/>
        <v>2.7463672409640499E-3</v>
      </c>
      <c r="OM110" s="259">
        <f t="shared" si="252"/>
        <v>2.5752047231688909E-3</v>
      </c>
      <c r="ON110" s="259">
        <f t="shared" si="252"/>
        <v>2.412537347882336E-3</v>
      </c>
      <c r="OO110" s="259">
        <f t="shared" si="252"/>
        <v>2.2581119304143078E-3</v>
      </c>
      <c r="OP110" s="259">
        <f t="shared" si="252"/>
        <v>2.111669855272389E-3</v>
      </c>
      <c r="OQ110" s="259">
        <f t="shared" si="252"/>
        <v>1.9729483239755625E-3</v>
      </c>
      <c r="OR110" s="259">
        <f t="shared" si="252"/>
        <v>1.8416815406951863E-3</v>
      </c>
      <c r="OS110" s="259">
        <f t="shared" si="252"/>
        <v>1.7176018335668646E-3</v>
      </c>
      <c r="OT110" s="259">
        <f t="shared" si="252"/>
        <v>1.6004407100489706E-3</v>
      </c>
      <c r="OU110" s="259">
        <f t="shared" si="252"/>
        <v>1.4899298452121657E-3</v>
      </c>
      <c r="OV110" s="259">
        <f t="shared" si="252"/>
        <v>1.3858020023265777E-3</v>
      </c>
      <c r="OW110" s="259">
        <f t="shared" si="252"/>
        <v>1.2877918855677879E-3</v>
      </c>
      <c r="OX110" s="259">
        <f t="shared" si="252"/>
        <v>1.1956369250872617E-3</v>
      </c>
      <c r="OY110" s="259">
        <f t="shared" si="252"/>
        <v>1.1090779950865934E-3</v>
      </c>
      <c r="OZ110" s="259">
        <f t="shared" si="252"/>
        <v>1.0278600658964996E-3</v>
      </c>
      <c r="PA110" s="259">
        <f t="shared" si="252"/>
        <v>9.5173279139079583E-4</v>
      </c>
      <c r="PB110" s="259">
        <f t="shared" si="252"/>
        <v>8.804510333618945E-4</v>
      </c>
      <c r="PC110" s="259">
        <f t="shared" si="252"/>
        <v>8.1377532474815066E-4</v>
      </c>
      <c r="PD110" s="259">
        <f t="shared" si="252"/>
        <v>7.5147227383464495E-4</v>
      </c>
      <c r="PE110" s="259">
        <f t="shared" si="252"/>
        <v>6.9331491174852552E-4</v>
      </c>
      <c r="PF110" s="259">
        <f t="shared" si="252"/>
        <v>6.3908298573852305E-4</v>
      </c>
      <c r="PG110" s="259">
        <f t="shared" si="252"/>
        <v>5.8856320086683451E-4</v>
      </c>
      <c r="PH110" s="259">
        <f t="shared" ref="PH110:PO110" si="253">MAX(PH107:PH109)</f>
        <v>5.415494128512971E-4</v>
      </c>
      <c r="PI110" s="259">
        <f t="shared" si="253"/>
        <v>4.9784277487820237E-4</v>
      </c>
      <c r="PJ110" s="259">
        <f t="shared" si="253"/>
        <v>4.5725184126250014E-4</v>
      </c>
      <c r="PK110" s="259">
        <f t="shared" si="253"/>
        <v>4.1959263086432372E-4</v>
      </c>
      <c r="PL110" s="259">
        <f t="shared" si="253"/>
        <v>3.8468865318022735E-4</v>
      </c>
      <c r="PM110" s="259">
        <f t="shared" si="253"/>
        <v>3.5237090001617142E-4</v>
      </c>
      <c r="PN110" s="259">
        <f t="shared" si="253"/>
        <v>3.2247780561874527E-4</v>
      </c>
      <c r="PO110" s="259">
        <f t="shared" si="253"/>
        <v>2.9485517809334423E-4</v>
      </c>
    </row>
    <row r="111" spans="1:431" ht="16" x14ac:dyDescent="0.8">
      <c r="A111" s="390" t="s">
        <v>868</v>
      </c>
      <c r="B111" s="400">
        <v>44526</v>
      </c>
      <c r="C111" s="5"/>
      <c r="D111" s="5"/>
      <c r="E111" s="5"/>
      <c r="F111" s="5"/>
      <c r="G111" s="5"/>
      <c r="H111" s="33" t="s">
        <v>78</v>
      </c>
      <c r="I111" s="76">
        <f>IF(AND(I109&gt;0,I109&lt;1,NOT(R104="")),_xlfn.NORM.INV(($I$109+(1-$I$109)/2),$N$104,$R$104),"")</f>
        <v>230.68146006155922</v>
      </c>
      <c r="J111" s="111"/>
      <c r="K111" s="111"/>
      <c r="L111" s="38"/>
      <c r="M111" s="2"/>
      <c r="N111" s="5"/>
      <c r="O111" s="5"/>
      <c r="P111" s="5"/>
      <c r="Q111" s="5"/>
      <c r="R111" s="5"/>
      <c r="S111" s="5"/>
      <c r="T111" s="5"/>
      <c r="U111" s="5"/>
      <c r="V111" s="5"/>
      <c r="W111" s="5"/>
      <c r="X111" s="5"/>
      <c r="Y111" s="5"/>
      <c r="Z111" s="5"/>
      <c r="AA111" s="5"/>
      <c r="AB111" s="5"/>
    </row>
    <row r="112" spans="1:431" ht="17.25" x14ac:dyDescent="0.85">
      <c r="A112" s="390" t="s">
        <v>869</v>
      </c>
      <c r="B112" s="400">
        <v>44550</v>
      </c>
      <c r="C112" s="5"/>
      <c r="D112" s="5"/>
      <c r="E112" s="5"/>
      <c r="F112" s="5"/>
      <c r="G112" s="5"/>
      <c r="H112" s="33"/>
      <c r="I112" s="41"/>
      <c r="J112" s="41"/>
      <c r="K112" s="41"/>
      <c r="L112" s="38"/>
      <c r="M112" s="2"/>
      <c r="N112" s="5"/>
      <c r="O112" s="5"/>
      <c r="P112" s="5"/>
      <c r="Q112" s="5"/>
      <c r="R112" s="5"/>
      <c r="S112" s="5"/>
      <c r="T112" s="5"/>
      <c r="U112" s="5"/>
      <c r="V112" s="5"/>
      <c r="W112" s="5"/>
      <c r="X112" s="5"/>
      <c r="Y112" s="5"/>
      <c r="Z112" s="5"/>
      <c r="AA112" s="5"/>
      <c r="AB112" s="5"/>
    </row>
    <row r="113" spans="1:28" ht="16" x14ac:dyDescent="0.8">
      <c r="A113" s="390" t="s">
        <v>869</v>
      </c>
      <c r="B113" s="400">
        <v>44551</v>
      </c>
      <c r="C113" s="5"/>
      <c r="D113" s="5"/>
      <c r="E113" s="5"/>
      <c r="F113" s="5"/>
      <c r="G113" s="5"/>
      <c r="H113" s="77" t="s">
        <v>31</v>
      </c>
      <c r="I113" s="99">
        <v>181</v>
      </c>
      <c r="J113" s="112"/>
      <c r="K113" s="45" t="s">
        <v>34</v>
      </c>
      <c r="L113" s="38"/>
      <c r="M113" s="2"/>
      <c r="N113" s="5"/>
      <c r="O113" s="5"/>
      <c r="P113" s="5"/>
      <c r="Q113" s="5"/>
      <c r="R113" s="5"/>
      <c r="S113" s="5"/>
      <c r="T113" s="5"/>
      <c r="U113" s="5"/>
      <c r="V113" s="5"/>
      <c r="W113" s="5"/>
      <c r="X113" s="5"/>
      <c r="Y113" s="5"/>
      <c r="Z113" s="5"/>
      <c r="AA113" s="5"/>
      <c r="AB113" s="5"/>
    </row>
    <row r="114" spans="1:28" ht="16" x14ac:dyDescent="0.8">
      <c r="A114" s="390" t="s">
        <v>869</v>
      </c>
      <c r="B114" s="400">
        <v>44552</v>
      </c>
      <c r="C114" s="5"/>
      <c r="D114" s="5"/>
      <c r="E114" s="5"/>
      <c r="F114" s="5"/>
      <c r="G114" s="5"/>
      <c r="H114" s="77" t="s">
        <v>32</v>
      </c>
      <c r="I114" s="99">
        <v>231</v>
      </c>
      <c r="J114" s="112"/>
      <c r="K114" s="45" t="s">
        <v>35</v>
      </c>
      <c r="L114" s="38"/>
      <c r="M114" s="2"/>
      <c r="N114" s="5"/>
      <c r="O114" s="5"/>
      <c r="P114" s="5"/>
      <c r="Q114" s="5"/>
      <c r="R114" s="5"/>
      <c r="S114" s="5"/>
      <c r="T114" s="5"/>
      <c r="U114" s="5"/>
      <c r="V114" s="5"/>
      <c r="W114" s="5"/>
      <c r="X114" s="5"/>
      <c r="Y114" s="5"/>
      <c r="Z114" s="5"/>
      <c r="AA114" s="5"/>
      <c r="AB114" s="5"/>
    </row>
    <row r="115" spans="1:28" ht="17.25" x14ac:dyDescent="0.85">
      <c r="A115" s="390" t="s">
        <v>869</v>
      </c>
      <c r="B115" s="400">
        <v>44553</v>
      </c>
      <c r="C115" s="5"/>
      <c r="D115" s="5"/>
      <c r="E115" s="5"/>
      <c r="F115" s="5"/>
      <c r="G115" s="5"/>
      <c r="H115" s="77" t="s">
        <v>79</v>
      </c>
      <c r="I115" s="42">
        <f>IF(AND($I$113&gt;0,$I$114&gt;0,$I$113&lt;$I$114,NOT(R104="")),_xlfn.NORM.DIST($I$114,$N$104,$R$104,TRUE)-_xlfn.NORM.DIST($I$113,$N$104,$R$104,TRUE),"")</f>
        <v>0.90374117551737698</v>
      </c>
      <c r="J115" s="113"/>
      <c r="K115" s="45" t="s">
        <v>60</v>
      </c>
      <c r="L115" s="38"/>
      <c r="M115" s="2"/>
      <c r="N115" s="5"/>
      <c r="O115" s="5"/>
      <c r="P115" s="5"/>
      <c r="Q115" s="5"/>
      <c r="R115" s="5"/>
      <c r="S115" s="5"/>
      <c r="T115" s="5"/>
      <c r="U115" s="5"/>
      <c r="V115" s="5"/>
      <c r="W115" s="5"/>
      <c r="X115" s="5"/>
      <c r="Y115" s="5"/>
      <c r="Z115" s="5"/>
      <c r="AA115" s="5"/>
      <c r="AB115" s="5"/>
    </row>
    <row r="116" spans="1:28" ht="17.25" x14ac:dyDescent="0.85">
      <c r="A116" s="390" t="s">
        <v>869</v>
      </c>
      <c r="B116" s="400">
        <v>44554</v>
      </c>
      <c r="C116" s="5"/>
      <c r="D116" s="5"/>
      <c r="E116" s="5"/>
      <c r="F116" s="5"/>
      <c r="G116" s="5"/>
      <c r="H116" s="77" t="s">
        <v>228</v>
      </c>
      <c r="I116" s="44">
        <f>IF(AND($I$113&gt;0,$I$114&gt;0,$I$113&lt;$I$114,NOT($R$104="")),_xlfn.NORM.DIST(I113,$N$104,$R$104,TRUE),"")</f>
        <v>4.8406737792180674E-2</v>
      </c>
      <c r="J116" s="113"/>
      <c r="K116" s="45" t="s">
        <v>61</v>
      </c>
      <c r="L116" s="38"/>
      <c r="M116" s="2"/>
      <c r="N116" s="5"/>
      <c r="O116" s="5"/>
      <c r="P116" s="5"/>
      <c r="Q116" s="5"/>
      <c r="R116" s="5"/>
      <c r="S116" s="5"/>
      <c r="T116" s="5"/>
      <c r="U116" s="5"/>
      <c r="V116" s="5"/>
      <c r="W116" s="5"/>
      <c r="X116" s="5"/>
      <c r="Y116" s="5"/>
      <c r="Z116" s="5"/>
      <c r="AA116" s="5"/>
      <c r="AB116" s="5"/>
    </row>
    <row r="117" spans="1:28" ht="17.25" x14ac:dyDescent="0.85">
      <c r="A117" s="390" t="s">
        <v>869</v>
      </c>
      <c r="B117" s="400">
        <v>44557</v>
      </c>
      <c r="C117" s="5"/>
      <c r="D117" s="5"/>
      <c r="E117" s="5"/>
      <c r="F117" s="5"/>
      <c r="G117" s="5"/>
      <c r="H117" s="77" t="s">
        <v>229</v>
      </c>
      <c r="I117" s="43">
        <f>IF(AND($I$113&gt;0,$I$114&gt;0,$I$113&lt;$I$114,NOT($R$104="")),1-_xlfn.NORM.DIST(I114,$N$104,$R$104,TRUE),"")</f>
        <v>4.7852086690442386E-2</v>
      </c>
      <c r="J117" s="113"/>
      <c r="K117" s="45" t="s">
        <v>59</v>
      </c>
      <c r="L117" s="38"/>
      <c r="M117" s="2"/>
      <c r="N117" s="5"/>
      <c r="O117" s="5"/>
      <c r="P117" s="5"/>
      <c r="Q117" s="5"/>
      <c r="R117" s="5"/>
      <c r="S117" s="5"/>
      <c r="T117" s="5"/>
      <c r="U117" s="5"/>
      <c r="V117" s="5"/>
      <c r="W117" s="5"/>
      <c r="X117" s="5"/>
      <c r="Y117" s="5"/>
      <c r="Z117" s="5"/>
      <c r="AA117" s="5"/>
      <c r="AB117" s="5"/>
    </row>
    <row r="118" spans="1:28" x14ac:dyDescent="0.75">
      <c r="A118" s="390" t="s">
        <v>869</v>
      </c>
      <c r="B118" s="400">
        <v>44558</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0" t="s">
        <v>869</v>
      </c>
      <c r="B119" s="400">
        <v>44559</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0" t="s">
        <v>869</v>
      </c>
      <c r="B120" s="400">
        <v>44560</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0" t="s">
        <v>869</v>
      </c>
      <c r="B121" s="400">
        <v>44561</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0" t="s">
        <v>870</v>
      </c>
      <c r="B122" s="400">
        <v>44564</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0" t="s">
        <v>871</v>
      </c>
      <c r="B123" s="400">
        <v>44711</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0" t="s">
        <v>872</v>
      </c>
      <c r="B124" s="400">
        <v>44746</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0" t="s">
        <v>866</v>
      </c>
      <c r="B125" s="400">
        <v>44809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0" t="s">
        <v>867</v>
      </c>
      <c r="B126" s="400">
        <v>44889</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0" t="s">
        <v>868</v>
      </c>
      <c r="B127" s="400">
        <v>44890</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0" t="s">
        <v>869</v>
      </c>
      <c r="B128" s="400">
        <v>44914</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0" t="s">
        <v>869</v>
      </c>
      <c r="B129" s="400">
        <v>44915</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0" t="s">
        <v>869</v>
      </c>
      <c r="B130" s="400">
        <v>44916</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0" t="s">
        <v>869</v>
      </c>
      <c r="B131" s="400">
        <v>44917</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0" t="s">
        <v>869</v>
      </c>
      <c r="B132" s="400">
        <v>44918</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0" t="s">
        <v>869</v>
      </c>
      <c r="B133" s="400">
        <v>44921</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0" t="s">
        <v>869</v>
      </c>
      <c r="B134" s="400">
        <v>44922</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0" t="s">
        <v>869</v>
      </c>
      <c r="B135" s="400">
        <v>44923</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0" t="s">
        <v>869</v>
      </c>
      <c r="B136" s="400">
        <v>44924</v>
      </c>
      <c r="C136" s="5"/>
      <c r="D136" s="5"/>
      <c r="E136" s="5"/>
      <c r="F136" s="5"/>
      <c r="G136" s="5"/>
      <c r="H136" s="33"/>
      <c r="I136" s="33"/>
      <c r="J136" s="33"/>
      <c r="K136" s="33"/>
      <c r="L136" s="2"/>
      <c r="M136" s="2"/>
      <c r="N136" s="5"/>
      <c r="O136" s="5"/>
      <c r="P136" s="5"/>
      <c r="Q136" s="5"/>
      <c r="R136" s="5"/>
      <c r="S136" s="5"/>
      <c r="T136" s="5"/>
      <c r="U136" s="5"/>
      <c r="V136" s="5"/>
      <c r="W136" s="5"/>
      <c r="X136" s="5"/>
      <c r="Y136" s="5"/>
      <c r="Z136" s="5"/>
      <c r="AA136" s="5"/>
      <c r="AB136" s="5"/>
    </row>
    <row r="137" spans="1:28" x14ac:dyDescent="0.75">
      <c r="A137" s="390" t="s">
        <v>869</v>
      </c>
      <c r="B137" s="400">
        <v>44925</v>
      </c>
      <c r="C137" s="5"/>
      <c r="D137" s="5"/>
      <c r="E137" s="5"/>
      <c r="F137" s="5"/>
      <c r="G137" s="5"/>
      <c r="H137" s="5"/>
      <c r="I137" s="5"/>
      <c r="J137" s="5"/>
      <c r="K137" s="5"/>
      <c r="L137" s="2"/>
      <c r="M137" s="2"/>
      <c r="N137" s="5"/>
      <c r="O137" s="5"/>
      <c r="P137" s="5"/>
      <c r="Q137" s="5"/>
      <c r="R137" s="5"/>
      <c r="S137" s="5"/>
      <c r="T137" s="5"/>
      <c r="U137" s="5"/>
      <c r="V137" s="5"/>
      <c r="W137" s="5"/>
      <c r="X137" s="5"/>
      <c r="Y137" s="5"/>
      <c r="Z137" s="5"/>
      <c r="AA137" s="5"/>
      <c r="AB137" s="5"/>
    </row>
    <row r="138" spans="1:28" x14ac:dyDescent="0.75">
      <c r="A138" s="390" t="s">
        <v>870</v>
      </c>
      <c r="B138" s="400">
        <v>44928</v>
      </c>
      <c r="C138" s="2"/>
      <c r="D138" s="2"/>
      <c r="E138" s="7" t="s">
        <v>7</v>
      </c>
      <c r="F138" s="8"/>
      <c r="G138" s="8"/>
      <c r="H138" s="8"/>
      <c r="I138" s="8"/>
      <c r="J138" s="106"/>
      <c r="K138" s="9"/>
      <c r="L138" s="9"/>
      <c r="M138" s="9"/>
      <c r="N138" s="8"/>
      <c r="O138" s="8"/>
      <c r="P138" s="8"/>
      <c r="Q138" s="34"/>
      <c r="R138" s="8"/>
      <c r="S138" s="8"/>
      <c r="Z138" s="5"/>
      <c r="AA138" s="5"/>
      <c r="AB138" s="5"/>
    </row>
    <row r="139" spans="1:28" x14ac:dyDescent="0.75">
      <c r="A139" s="390"/>
      <c r="B139" s="401"/>
      <c r="C139" s="2"/>
      <c r="D139" s="2"/>
      <c r="E139" s="10" t="s">
        <v>76</v>
      </c>
      <c r="F139" s="11"/>
      <c r="G139" s="11"/>
      <c r="H139" s="11"/>
      <c r="I139" s="11"/>
      <c r="J139" s="107"/>
      <c r="K139" s="12"/>
      <c r="L139" s="12"/>
      <c r="M139" s="12"/>
      <c r="N139" s="11"/>
      <c r="O139" s="11"/>
      <c r="P139" s="11"/>
      <c r="Q139" s="13"/>
      <c r="R139" s="281"/>
      <c r="S139" s="11"/>
      <c r="Z139" s="5"/>
      <c r="AA139" s="5"/>
      <c r="AB139" s="5"/>
    </row>
    <row r="140" spans="1:28" x14ac:dyDescent="0.75">
      <c r="A140" s="390"/>
      <c r="B140" s="401"/>
      <c r="C140" s="2"/>
      <c r="D140" s="2"/>
      <c r="E140" s="10" t="s">
        <v>86</v>
      </c>
      <c r="F140" s="11"/>
      <c r="G140" s="11"/>
      <c r="H140" s="11"/>
      <c r="I140" s="11"/>
      <c r="J140" s="107"/>
      <c r="K140" s="12"/>
      <c r="L140" s="12"/>
      <c r="M140" s="12"/>
      <c r="N140" s="11"/>
      <c r="O140" s="11"/>
      <c r="P140" s="11"/>
      <c r="Q140" s="13"/>
      <c r="R140" s="281"/>
      <c r="S140" s="11"/>
      <c r="Z140" s="5"/>
      <c r="AA140" s="5"/>
      <c r="AB140" s="5"/>
    </row>
    <row r="141" spans="1:28" x14ac:dyDescent="0.75">
      <c r="A141" s="390"/>
      <c r="B141" s="401"/>
      <c r="C141" s="2"/>
      <c r="D141" s="2"/>
      <c r="E141" s="10" t="s">
        <v>52</v>
      </c>
      <c r="F141" s="11"/>
      <c r="G141" s="11"/>
      <c r="H141" s="11"/>
      <c r="I141" s="11"/>
      <c r="J141" s="107"/>
      <c r="K141" s="12"/>
      <c r="L141" s="12"/>
      <c r="M141" s="12"/>
      <c r="N141" s="11"/>
      <c r="O141" s="11"/>
      <c r="P141" s="11"/>
      <c r="Q141" s="13"/>
      <c r="R141" s="281"/>
      <c r="S141" s="11"/>
      <c r="Z141" s="5"/>
      <c r="AA141" s="5"/>
      <c r="AB141" s="5"/>
    </row>
    <row r="142" spans="1:28" x14ac:dyDescent="0.75">
      <c r="A142" s="390"/>
      <c r="B142" s="401"/>
      <c r="C142" s="2"/>
      <c r="D142" s="2"/>
      <c r="E142" s="10" t="s">
        <v>953</v>
      </c>
      <c r="F142" s="11"/>
      <c r="G142" s="11"/>
      <c r="H142" s="11"/>
      <c r="I142" s="11"/>
      <c r="J142" s="107"/>
      <c r="K142" s="12"/>
      <c r="L142" s="12"/>
      <c r="M142" s="12"/>
      <c r="N142" s="11"/>
      <c r="O142" s="11"/>
      <c r="P142" s="11"/>
      <c r="Q142" s="13"/>
      <c r="R142" s="281"/>
      <c r="S142" s="11"/>
      <c r="Z142" s="5"/>
      <c r="AA142" s="5"/>
      <c r="AB142" s="5"/>
    </row>
    <row r="143" spans="1:28" x14ac:dyDescent="0.75">
      <c r="A143" s="390"/>
      <c r="B143" s="401"/>
      <c r="C143" s="2"/>
      <c r="D143" s="2"/>
      <c r="E143" s="10"/>
      <c r="F143" s="11"/>
      <c r="G143" s="11"/>
      <c r="H143" s="11"/>
      <c r="I143" s="11"/>
      <c r="J143" s="107"/>
      <c r="K143" s="12"/>
      <c r="L143" s="12"/>
      <c r="M143" s="12"/>
      <c r="N143" s="11"/>
      <c r="O143" s="11"/>
      <c r="P143" s="11"/>
      <c r="Q143" s="13"/>
      <c r="R143" s="281"/>
      <c r="S143" s="11"/>
      <c r="Z143" s="5"/>
      <c r="AA143" s="5"/>
      <c r="AB143" s="5"/>
    </row>
    <row r="144" spans="1:28" x14ac:dyDescent="0.75">
      <c r="A144" s="390"/>
      <c r="B144" s="401"/>
      <c r="C144" s="2"/>
      <c r="D144" s="2"/>
      <c r="E144" s="14" t="s">
        <v>8</v>
      </c>
      <c r="F144" s="11"/>
      <c r="G144" s="11"/>
      <c r="H144" s="11"/>
      <c r="I144" s="11"/>
      <c r="J144" s="107"/>
      <c r="K144" s="12"/>
      <c r="L144" s="12"/>
      <c r="M144" s="12"/>
      <c r="N144" s="11"/>
      <c r="O144" s="11"/>
      <c r="P144" s="11"/>
      <c r="Q144" s="13"/>
      <c r="R144" s="281"/>
      <c r="S144" s="11"/>
      <c r="Z144" s="5"/>
      <c r="AA144" s="5"/>
      <c r="AB144" s="5"/>
    </row>
    <row r="145" spans="1:28" x14ac:dyDescent="0.75">
      <c r="A145" s="390"/>
      <c r="B145" s="401"/>
      <c r="C145" s="2"/>
      <c r="D145" s="2"/>
      <c r="E145" s="10" t="s">
        <v>77</v>
      </c>
      <c r="F145" s="11"/>
      <c r="G145" s="11"/>
      <c r="H145" s="11"/>
      <c r="I145" s="11"/>
      <c r="J145" s="107"/>
      <c r="K145" s="12"/>
      <c r="L145" s="12"/>
      <c r="M145" s="12"/>
      <c r="N145" s="11"/>
      <c r="O145" s="11"/>
      <c r="P145" s="11"/>
      <c r="Q145" s="13"/>
      <c r="R145" s="281"/>
      <c r="S145" s="11"/>
      <c r="Z145" s="5"/>
      <c r="AA145" s="5"/>
      <c r="AB145" s="5"/>
    </row>
    <row r="146" spans="1:28" x14ac:dyDescent="0.75">
      <c r="A146" s="390"/>
      <c r="B146" s="401"/>
      <c r="C146" s="2"/>
      <c r="D146" s="2"/>
      <c r="E146" s="15"/>
      <c r="F146" s="16"/>
      <c r="G146" s="16"/>
      <c r="H146" s="16"/>
      <c r="I146" s="16"/>
      <c r="J146" s="108"/>
      <c r="K146" s="17"/>
      <c r="L146" s="17"/>
      <c r="M146" s="17"/>
      <c r="N146" s="16"/>
      <c r="O146" s="16"/>
      <c r="P146" s="16"/>
      <c r="Q146" s="18"/>
      <c r="R146" s="16"/>
      <c r="S146" s="16"/>
      <c r="Z146" s="5"/>
      <c r="AA146" s="5"/>
      <c r="AB146" s="5"/>
    </row>
    <row r="147" spans="1:28" x14ac:dyDescent="0.75">
      <c r="A147" s="390"/>
      <c r="B147" s="401"/>
      <c r="C147" s="2"/>
      <c r="D147" s="2"/>
      <c r="E147" s="2"/>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390"/>
      <c r="B148" s="401"/>
      <c r="C148" s="2"/>
      <c r="D148" s="2"/>
      <c r="O148" s="2"/>
      <c r="P148" s="2"/>
      <c r="Q148" s="5"/>
      <c r="R148" s="5"/>
      <c r="S148" s="5"/>
      <c r="T148" s="5"/>
      <c r="U148" s="5"/>
      <c r="V148" s="5"/>
      <c r="W148" s="5"/>
      <c r="X148" s="5"/>
      <c r="Y148" s="5"/>
      <c r="Z148" s="5"/>
      <c r="AA148" s="5"/>
      <c r="AB148" s="5"/>
    </row>
    <row r="149" spans="1:28" x14ac:dyDescent="0.75">
      <c r="A149" s="2"/>
      <c r="B149" s="2"/>
      <c r="C149" s="2"/>
      <c r="D149" s="2"/>
      <c r="O149" s="47"/>
      <c r="P149" s="47"/>
      <c r="Q149" s="5"/>
      <c r="R149" s="5"/>
      <c r="S149" s="5"/>
      <c r="T149" s="5"/>
      <c r="U149" s="5"/>
      <c r="V149" s="5"/>
      <c r="W149" s="5"/>
      <c r="X149" s="5"/>
      <c r="Y149" s="5"/>
      <c r="Z149" s="5"/>
      <c r="AA149" s="5"/>
      <c r="AB149" s="5"/>
    </row>
    <row r="150" spans="1:28" x14ac:dyDescent="0.75">
      <c r="A150" s="2"/>
      <c r="B150" s="2"/>
      <c r="C150" s="2"/>
      <c r="D150" s="2"/>
      <c r="E150" s="19" t="str">
        <f>CONCATENATE("Version ",'Change Log'!$B$3," – © 2015-",YEAR('Change Log'!$A$3),", William W. Davis, MSPM, PMP")</f>
        <v>Version 5.0.2 – © 2015-2021, William W. Davis, MSPM, PMP</v>
      </c>
      <c r="F150" s="2"/>
      <c r="G150" s="5"/>
      <c r="H150" s="5"/>
      <c r="I150" s="5"/>
      <c r="J150" s="5"/>
      <c r="K150" s="5"/>
      <c r="L150" s="2"/>
      <c r="M150" s="2"/>
      <c r="N150" s="5"/>
      <c r="O150" s="47"/>
      <c r="P150" s="47"/>
      <c r="Q150" s="5"/>
      <c r="R150" s="5"/>
      <c r="S150" s="5"/>
      <c r="T150" s="5"/>
      <c r="U150" s="5"/>
      <c r="V150" s="5"/>
      <c r="W150" s="5"/>
      <c r="X150" s="5"/>
      <c r="Y150" s="5"/>
      <c r="Z150" s="5"/>
      <c r="AA150" s="5"/>
      <c r="AB150" s="5"/>
    </row>
    <row r="151" spans="1:28" x14ac:dyDescent="0.75">
      <c r="A151" s="2"/>
      <c r="B151" s="2"/>
      <c r="C151" s="2"/>
      <c r="D151" s="2"/>
      <c r="E151" s="419" t="s">
        <v>135</v>
      </c>
      <c r="F151" s="419"/>
      <c r="G151" s="419"/>
      <c r="H151" s="419"/>
      <c r="I151" s="419"/>
      <c r="J151" s="419"/>
      <c r="K151" s="419"/>
      <c r="L151" s="419"/>
      <c r="M151" s="419"/>
      <c r="N151" s="47"/>
      <c r="O151" s="47"/>
      <c r="P151" s="47"/>
      <c r="Q151" s="5"/>
      <c r="R151" s="5"/>
      <c r="S151" s="5"/>
      <c r="T151" s="5"/>
      <c r="U151" s="5"/>
      <c r="V151" s="5"/>
      <c r="W151" s="5"/>
      <c r="X151" s="5"/>
      <c r="Y151" s="5"/>
      <c r="Z151" s="5"/>
      <c r="AA151" s="5"/>
      <c r="AB151" s="5"/>
    </row>
    <row r="152" spans="1:28" x14ac:dyDescent="0.75">
      <c r="A152" s="2"/>
      <c r="B152" s="2"/>
      <c r="C152" s="2"/>
      <c r="D152" s="2"/>
      <c r="E152" s="419" t="s">
        <v>851</v>
      </c>
      <c r="F152" s="419"/>
      <c r="G152" s="419"/>
      <c r="H152" s="419"/>
      <c r="I152" s="419"/>
      <c r="J152" s="419"/>
      <c r="K152" s="411"/>
      <c r="L152" s="411"/>
      <c r="M152" s="411"/>
      <c r="N152" s="47"/>
      <c r="O152" s="47"/>
      <c r="P152" s="47"/>
      <c r="Q152" s="5"/>
      <c r="R152" s="5"/>
      <c r="S152" s="5"/>
      <c r="T152" s="5"/>
      <c r="U152" s="5"/>
      <c r="V152" s="5"/>
      <c r="W152" s="5"/>
      <c r="X152" s="5"/>
      <c r="Y152" s="5"/>
      <c r="Z152" s="5"/>
      <c r="AA152" s="5"/>
      <c r="AB152" s="5"/>
    </row>
    <row r="153" spans="1:28" x14ac:dyDescent="0.75">
      <c r="A153" s="2"/>
      <c r="B153" s="2"/>
      <c r="C153" s="2"/>
      <c r="D153" s="2"/>
      <c r="E153" s="419" t="s">
        <v>90</v>
      </c>
      <c r="F153" s="419"/>
      <c r="G153" s="419"/>
      <c r="H153" s="419"/>
      <c r="I153" s="411"/>
      <c r="J153" s="411"/>
      <c r="K153" s="411"/>
      <c r="L153" s="411"/>
      <c r="M153" s="411"/>
      <c r="N153" s="411"/>
      <c r="O153" s="47"/>
      <c r="P153" s="47"/>
      <c r="Q153" s="5"/>
      <c r="R153" s="5"/>
      <c r="S153" s="5"/>
      <c r="T153" s="5"/>
      <c r="U153" s="5"/>
      <c r="V153" s="5"/>
      <c r="W153" s="5"/>
      <c r="X153" s="5"/>
      <c r="Y153" s="5"/>
      <c r="Z153" s="5"/>
      <c r="AA153" s="5"/>
      <c r="AB153" s="5"/>
    </row>
    <row r="154" spans="1:28" x14ac:dyDescent="0.75">
      <c r="A154" s="2"/>
      <c r="B154" s="2"/>
      <c r="C154" s="2"/>
      <c r="D154" s="2"/>
      <c r="E154" s="419" t="s">
        <v>210</v>
      </c>
      <c r="F154" s="419"/>
      <c r="G154" s="419"/>
      <c r="H154" s="419"/>
      <c r="I154" s="419"/>
      <c r="J154" s="411"/>
      <c r="K154" s="411"/>
      <c r="L154" s="411"/>
      <c r="M154" s="411"/>
      <c r="N154" s="47"/>
      <c r="O154" s="2"/>
      <c r="P154" s="2"/>
      <c r="Q154" s="5"/>
      <c r="R154" s="5"/>
      <c r="S154" s="5"/>
      <c r="T154" s="5"/>
      <c r="U154" s="5"/>
      <c r="V154" s="5"/>
      <c r="W154" s="5"/>
      <c r="X154" s="5"/>
      <c r="Y154" s="5"/>
      <c r="Z154" s="5"/>
      <c r="AA154" s="5"/>
      <c r="AB154" s="5"/>
    </row>
    <row r="155" spans="1:28" x14ac:dyDescent="0.75">
      <c r="A155" s="2"/>
      <c r="B155" s="2"/>
      <c r="C155" s="2"/>
      <c r="D155" s="2"/>
      <c r="E155" s="419" t="s">
        <v>826</v>
      </c>
      <c r="F155" s="419"/>
      <c r="G155" s="419"/>
      <c r="H155" s="419"/>
      <c r="I155" s="419"/>
      <c r="J155" s="419"/>
      <c r="K155" s="419"/>
      <c r="L155" s="419"/>
      <c r="M155" s="419"/>
      <c r="N155" s="411"/>
      <c r="O155" s="2"/>
      <c r="P155" s="2"/>
      <c r="Q155" s="5"/>
      <c r="R155" s="5"/>
      <c r="S155" s="5"/>
      <c r="T155" s="5"/>
      <c r="U155" s="5"/>
      <c r="V155" s="5"/>
      <c r="W155" s="5"/>
      <c r="X155" s="5"/>
      <c r="Y155" s="5"/>
      <c r="Z155" s="5"/>
      <c r="AA155" s="5"/>
      <c r="AB155" s="5"/>
    </row>
    <row r="156" spans="1:28" x14ac:dyDescent="0.75">
      <c r="A156" s="2"/>
      <c r="B156" s="2"/>
      <c r="C156" s="2"/>
      <c r="D156" s="2"/>
      <c r="E156" s="154" t="s">
        <v>205</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4" t="s">
        <v>88</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4" t="s">
        <v>204</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4" t="s">
        <v>206</v>
      </c>
      <c r="F159" s="2"/>
      <c r="G159" s="5"/>
      <c r="H159" s="5"/>
      <c r="I159" s="5"/>
      <c r="J159" s="5"/>
      <c r="K159" s="5"/>
      <c r="L159" s="2"/>
      <c r="M159" s="2"/>
      <c r="N159" s="5"/>
      <c r="O159" s="2"/>
      <c r="P159" s="2"/>
      <c r="Q159" s="5"/>
      <c r="R159" s="5"/>
      <c r="S159" s="5"/>
      <c r="T159" s="5"/>
      <c r="U159" s="5"/>
      <c r="V159" s="5"/>
      <c r="W159" s="5"/>
      <c r="X159" s="5"/>
      <c r="Y159" s="5"/>
      <c r="Z159" s="5"/>
      <c r="AA159" s="5"/>
      <c r="AB159" s="5"/>
    </row>
    <row r="160" spans="1:28" x14ac:dyDescent="0.75">
      <c r="A160" s="2"/>
      <c r="B160" s="2"/>
      <c r="C160" s="2"/>
      <c r="D160" s="2"/>
      <c r="E160" s="154" t="s">
        <v>748</v>
      </c>
      <c r="F160" s="2"/>
      <c r="G160" s="5"/>
      <c r="H160" s="5"/>
      <c r="I160" s="5"/>
      <c r="J160" s="5"/>
      <c r="K160" s="5"/>
      <c r="L160" s="2"/>
      <c r="M160" s="2"/>
      <c r="N160" s="5"/>
      <c r="O160" s="2"/>
      <c r="P160" s="2"/>
      <c r="Q160" s="5"/>
      <c r="R160" s="5"/>
      <c r="S160" s="5"/>
      <c r="T160" s="5"/>
    </row>
    <row r="161" spans="1:16" x14ac:dyDescent="0.75">
      <c r="E161" s="154" t="s">
        <v>749</v>
      </c>
      <c r="F161" s="2"/>
      <c r="G161" s="5"/>
      <c r="H161" s="5"/>
      <c r="I161" s="5"/>
      <c r="J161" s="5"/>
      <c r="K161" s="5"/>
      <c r="L161" s="2"/>
      <c r="M161" s="2"/>
      <c r="N161" s="5"/>
    </row>
    <row r="162" spans="1:16" x14ac:dyDescent="0.75">
      <c r="E162" s="154"/>
      <c r="F162" s="2"/>
      <c r="G162" s="5"/>
      <c r="H162" s="5"/>
      <c r="I162" s="5"/>
      <c r="J162" s="5"/>
      <c r="K162" s="5"/>
      <c r="L162" s="2"/>
      <c r="M162" s="2"/>
      <c r="N162" s="5"/>
    </row>
    <row r="163" spans="1:16" x14ac:dyDescent="0.75">
      <c r="E163" s="154" t="s">
        <v>750</v>
      </c>
    </row>
    <row r="164" spans="1:16" x14ac:dyDescent="0.75">
      <c r="E164" s="154" t="s">
        <v>87</v>
      </c>
    </row>
    <row r="165" spans="1:16" x14ac:dyDescent="0.75">
      <c r="E165" s="420" t="s">
        <v>755</v>
      </c>
      <c r="F165" s="420"/>
      <c r="G165" s="420"/>
      <c r="H165" s="420"/>
      <c r="I165" s="420"/>
      <c r="J165" s="420"/>
      <c r="K165" s="420"/>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6" spans="12:13" customFormat="1" x14ac:dyDescent="0.75">
      <c r="L326" s="1"/>
      <c r="M326"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row r="344" spans="12:13" customFormat="1" x14ac:dyDescent="0.75">
      <c r="L344" s="1"/>
      <c r="M344" s="1"/>
    </row>
  </sheetData>
  <mergeCells count="12">
    <mergeCell ref="E165:K165"/>
    <mergeCell ref="T1:U1"/>
    <mergeCell ref="V1:AA1"/>
    <mergeCell ref="T2:T3"/>
    <mergeCell ref="U2:U3"/>
    <mergeCell ref="V2:AA2"/>
    <mergeCell ref="G106:I106"/>
    <mergeCell ref="E151:M151"/>
    <mergeCell ref="E152:J152"/>
    <mergeCell ref="E153:H153"/>
    <mergeCell ref="E154:I154"/>
    <mergeCell ref="E155:M155"/>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51" r:id="rId1" display="Download more FREE Statistical PERT templates at https://www.statisticalpert.com" xr:uid="{5B45DB71-21AB-44CE-BB8B-C0BB11E0BCEF}"/>
    <hyperlink ref="E152" r:id="rId2" display="Take a Pluralsight course on Statistical PERT" xr:uid="{03B1E00B-EEDC-46FF-AEFE-222E6741A471}"/>
    <hyperlink ref="E153" r:id="rId3" xr:uid="{39BBDF71-55C3-419B-997D-34B5CAD40F39}"/>
    <hyperlink ref="E155" r:id="rId4" display="Follow Statistical PERT on Twitter to learn when new updates are released" xr:uid="{D4D33785-30D4-4EA5-AEE8-991C48493BE7}"/>
    <hyperlink ref="E165" r:id="rId5" display="See the GNU General Public License for more details (http://www.gnu.org/licenses/)." xr:uid="{0F58DFD7-F384-41C3-B8D1-FE4E117EE120}"/>
  </hyperlinks>
  <pageMargins left="0.7" right="0.7" top="0.75" bottom="0.75" header="0.3" footer="0.3"/>
  <pageSetup orientation="portrait" horizontalDpi="300" verticalDpi="300" r:id="rId6"/>
  <drawing r:id="rId7"/>
  <legacyDrawing r:id="rId8"/>
  <extLst>
    <ext xmlns:x14="http://schemas.microsoft.com/office/spreadsheetml/2009/9/main" uri="{78C0D931-6437-407d-A8EE-F0AAD7539E65}">
      <x14:conditionalFormattings>
        <x14:conditionalFormatting xmlns:xm="http://schemas.microsoft.com/office/excel/2006/main">
          <x14:cfRule type="expression" priority="38" id="{003492FC-47CF-44E1-8042-EEC269F785FA}">
            <xm:f>IF($G$106=VLookups!$A$48,TRUE,FALSE)</xm:f>
            <x14:dxf>
              <numFmt numFmtId="9" formatCode="&quot;$&quot;#,##0_);\(&quot;$&quot;#,##0\)"/>
            </x14:dxf>
          </x14:cfRule>
          <xm:sqref>N4:N104 I110:K112 I113:J114 G4:I104 Q4:T106 V4:AA106 F4:F103 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4"/>
      <c r="B1" s="54" t="s">
        <v>773</v>
      </c>
      <c r="C1" s="5"/>
      <c r="D1" s="5"/>
      <c r="E1" s="2"/>
      <c r="F1" s="2"/>
      <c r="G1" s="5"/>
      <c r="H1" s="2"/>
      <c r="I1" s="2"/>
      <c r="J1" s="5"/>
      <c r="K1" s="5"/>
      <c r="L1" s="5"/>
      <c r="M1" s="423" t="s">
        <v>72</v>
      </c>
      <c r="N1" s="424"/>
      <c r="O1" s="439" t="str">
        <f>VLOOKUP(M1,VLookups!A43:C44,3,FALSE)</f>
        <v>Show the likelihood that the SPERT estimates will be EQUAL TO or GREATER THAN an uncertainty</v>
      </c>
      <c r="P1" s="439"/>
      <c r="Q1" s="439"/>
      <c r="R1" s="439"/>
      <c r="S1" s="439"/>
      <c r="T1" s="439"/>
      <c r="U1" s="5"/>
    </row>
    <row r="2" spans="1:425" ht="15" customHeight="1" x14ac:dyDescent="0.75">
      <c r="B2" s="25"/>
      <c r="C2" s="25"/>
      <c r="D2" s="25"/>
      <c r="E2" s="26"/>
      <c r="F2" s="26"/>
      <c r="G2" s="25"/>
      <c r="H2" s="26"/>
      <c r="I2" s="26"/>
      <c r="J2" s="5"/>
      <c r="K2" s="5"/>
      <c r="L2" s="5"/>
      <c r="M2" s="443" t="s">
        <v>69</v>
      </c>
      <c r="N2" s="443" t="s">
        <v>70</v>
      </c>
      <c r="O2" s="440" t="s">
        <v>51</v>
      </c>
      <c r="P2" s="441"/>
      <c r="Q2" s="441"/>
      <c r="R2" s="441"/>
      <c r="S2" s="441"/>
      <c r="T2" s="442"/>
      <c r="U2" s="5"/>
      <c r="V2" s="167" t="s">
        <v>173</v>
      </c>
    </row>
    <row r="3" spans="1:425" x14ac:dyDescent="0.75">
      <c r="A3" s="3" t="s">
        <v>5</v>
      </c>
      <c r="B3" s="57" t="s">
        <v>39</v>
      </c>
      <c r="C3" s="57" t="s">
        <v>6</v>
      </c>
      <c r="D3" s="57" t="s">
        <v>40</v>
      </c>
      <c r="E3" s="57"/>
      <c r="F3" s="57"/>
      <c r="G3" s="57" t="s">
        <v>65</v>
      </c>
      <c r="H3" s="57" t="s">
        <v>9</v>
      </c>
      <c r="I3" s="57" t="s">
        <v>167</v>
      </c>
      <c r="J3" s="57" t="s">
        <v>763</v>
      </c>
      <c r="K3" s="57" t="s">
        <v>63</v>
      </c>
      <c r="L3" s="57" t="s">
        <v>81</v>
      </c>
      <c r="M3" s="444"/>
      <c r="N3" s="444"/>
      <c r="O3" s="100">
        <v>0.1</v>
      </c>
      <c r="P3" s="53">
        <v>0.9</v>
      </c>
      <c r="Q3" s="53">
        <v>0.85</v>
      </c>
      <c r="R3" s="53">
        <v>0.8</v>
      </c>
      <c r="S3" s="53">
        <v>0.75</v>
      </c>
      <c r="T3" s="53">
        <v>0.7</v>
      </c>
      <c r="U3" s="5"/>
      <c r="V3" s="167" t="s">
        <v>884</v>
      </c>
      <c r="HP3" s="167" t="s">
        <v>168</v>
      </c>
      <c r="PI3" s="170" t="s">
        <v>915</v>
      </c>
    </row>
    <row r="4" spans="1:425"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282"/>
      <c r="K4" s="223">
        <f>IF(AND(B4&gt;0,C4&gt;0,D4&gt;0),IF(ISBLANK(J4),IF(ISBLANK(H4),"",(D4-B4)*VLOOKUP(H4,VLookups!$A$4:$B$13,2,FALSE)),J4),"")</f>
        <v>24</v>
      </c>
      <c r="L4" s="224">
        <f>IF(K4="","",K4^2)</f>
        <v>576</v>
      </c>
      <c r="M4" s="220">
        <v>150</v>
      </c>
      <c r="N4" s="274">
        <f>IF(AND(M4&gt;0,C4&gt;0,NOT(K4="")),ABS(VLOOKUP($M$1,VLookups!$A$43:$B$44,2,FALSE)-_xlfn.NORM.DIST(M4,G4,K4,TRUE)),"")</f>
        <v>0.89435022633314476</v>
      </c>
      <c r="O4" s="225">
        <f>IF(AND($B4&gt;0,$C4&gt;0,$D4&gt;0,NOT(ISBLANK($H4))),_xlfn.NORM.INV(ABS(VLOOKUP($M$1,VLookups!$A$43:$B$44,2,FALSE)-O$3),$G4,$K4),"")</f>
        <v>89.242762426929588</v>
      </c>
      <c r="P4" s="226">
        <f>IF(AND($B4&gt;0,$C4&gt;0,$D4&gt;0,NOT(ISBLANK($H4))),_xlfn.NORM.INV(ABS(VLOOKUP($M$1,VLookups!$A$43:$B$44,2,FALSE)-P$3),$G4,$K4),"")</f>
        <v>150.75723757307043</v>
      </c>
      <c r="Q4" s="225">
        <f>IF(AND($B4&gt;0,$C4&gt;0,$D4&gt;0,NOT(ISBLANK($H4))),_xlfn.NORM.INV(ABS(VLOOKUP($M$1,VLookups!$A$43:$B$44,2,FALSE)-Q$3),$G4,$K4),"")</f>
        <v>144.87440134785095</v>
      </c>
      <c r="R4" s="226">
        <f>IF(AND($B4&gt;0,$C4&gt;0,$D4&gt;0,NOT(ISBLANK($H4))),_xlfn.NORM.INV(ABS(VLOOKUP($M$1,VLookups!$A$43:$B$44,2,FALSE)-R$3),$G4,$K4),"")</f>
        <v>140.19890960574995</v>
      </c>
      <c r="S4" s="225">
        <f>IF(AND($B4&gt;0,$C4&gt;0,$D4&gt;0,NOT(ISBLANK($H4))),_xlfn.NORM.INV(ABS(VLOOKUP($M$1,VLookups!$A$43:$B$44,2,FALSE)-S$3),$G4,$K4),"")</f>
        <v>136.18775400470597</v>
      </c>
      <c r="T4" s="226">
        <f>IF(AND($B4&gt;0,$C4&gt;0,$D4&gt;0,NOT(ISBLANK($H4))),_xlfn.NORM.INV(ABS(VLOOKUP($M$1,VLookups!$A$43:$B$44,2,FALSE)-T$3),$G4,$K4),"")</f>
        <v>132.58561230499299</v>
      </c>
      <c r="U4" s="5"/>
      <c r="V4" s="168">
        <f>IF(AND(B4&gt;0,C4&gt;0,D4&gt;0),ABS(B4-D4)/(G24*200),"")</f>
        <v>0.8</v>
      </c>
      <c r="W4" s="49">
        <f>IF(ISNONTEXT($V4),X4-$V4,"")</f>
        <v>40.000000000000284</v>
      </c>
      <c r="X4" s="49">
        <f t="shared" ref="X4:CI4" si="0">IF(ISNONTEXT($V4),Y4-$V4,"")</f>
        <v>40.800000000000281</v>
      </c>
      <c r="Y4" s="49">
        <f t="shared" si="0"/>
        <v>41.600000000000279</v>
      </c>
      <c r="Z4" s="49">
        <f t="shared" si="0"/>
        <v>42.400000000000276</v>
      </c>
      <c r="AA4" s="49">
        <f t="shared" si="0"/>
        <v>43.200000000000273</v>
      </c>
      <c r="AB4" s="49">
        <f t="shared" si="0"/>
        <v>44.00000000000027</v>
      </c>
      <c r="AC4" s="49">
        <f t="shared" si="0"/>
        <v>44.800000000000267</v>
      </c>
      <c r="AD4" s="49">
        <f t="shared" si="0"/>
        <v>45.600000000000264</v>
      </c>
      <c r="AE4" s="49">
        <f t="shared" si="0"/>
        <v>46.400000000000261</v>
      </c>
      <c r="AF4" s="49">
        <f t="shared" si="0"/>
        <v>47.200000000000259</v>
      </c>
      <c r="AG4" s="49">
        <f t="shared" si="0"/>
        <v>48.000000000000256</v>
      </c>
      <c r="AH4" s="49">
        <f t="shared" si="0"/>
        <v>48.800000000000253</v>
      </c>
      <c r="AI4" s="49">
        <f t="shared" si="0"/>
        <v>49.60000000000025</v>
      </c>
      <c r="AJ4" s="49">
        <f t="shared" si="0"/>
        <v>50.400000000000247</v>
      </c>
      <c r="AK4" s="49">
        <f t="shared" si="0"/>
        <v>51.200000000000244</v>
      </c>
      <c r="AL4" s="49">
        <f t="shared" si="0"/>
        <v>52.000000000000242</v>
      </c>
      <c r="AM4" s="49">
        <f t="shared" si="0"/>
        <v>52.800000000000239</v>
      </c>
      <c r="AN4" s="49">
        <f t="shared" si="0"/>
        <v>53.600000000000236</v>
      </c>
      <c r="AO4" s="49">
        <f t="shared" si="0"/>
        <v>54.400000000000233</v>
      </c>
      <c r="AP4" s="49">
        <f t="shared" si="0"/>
        <v>55.20000000000023</v>
      </c>
      <c r="AQ4" s="49">
        <f t="shared" si="0"/>
        <v>56.000000000000227</v>
      </c>
      <c r="AR4" s="49">
        <f t="shared" si="0"/>
        <v>56.800000000000225</v>
      </c>
      <c r="AS4" s="49">
        <f t="shared" si="0"/>
        <v>57.600000000000222</v>
      </c>
      <c r="AT4" s="49">
        <f t="shared" si="0"/>
        <v>58.400000000000219</v>
      </c>
      <c r="AU4" s="49">
        <f t="shared" si="0"/>
        <v>59.200000000000216</v>
      </c>
      <c r="AV4" s="49">
        <f t="shared" si="0"/>
        <v>60.000000000000213</v>
      </c>
      <c r="AW4" s="49">
        <f t="shared" si="0"/>
        <v>60.80000000000021</v>
      </c>
      <c r="AX4" s="49">
        <f t="shared" si="0"/>
        <v>61.600000000000207</v>
      </c>
      <c r="AY4" s="49">
        <f t="shared" si="0"/>
        <v>62.400000000000205</v>
      </c>
      <c r="AZ4" s="49">
        <f t="shared" si="0"/>
        <v>63.200000000000202</v>
      </c>
      <c r="BA4" s="49">
        <f t="shared" si="0"/>
        <v>64.000000000000199</v>
      </c>
      <c r="BB4" s="49">
        <f t="shared" si="0"/>
        <v>64.800000000000196</v>
      </c>
      <c r="BC4" s="49">
        <f t="shared" si="0"/>
        <v>65.600000000000193</v>
      </c>
      <c r="BD4" s="49">
        <f t="shared" si="0"/>
        <v>66.40000000000019</v>
      </c>
      <c r="BE4" s="49">
        <f t="shared" si="0"/>
        <v>67.200000000000188</v>
      </c>
      <c r="BF4" s="49">
        <f t="shared" si="0"/>
        <v>68.000000000000185</v>
      </c>
      <c r="BG4" s="49">
        <f t="shared" si="0"/>
        <v>68.800000000000182</v>
      </c>
      <c r="BH4" s="49">
        <f t="shared" si="0"/>
        <v>69.600000000000179</v>
      </c>
      <c r="BI4" s="49">
        <f t="shared" si="0"/>
        <v>70.400000000000176</v>
      </c>
      <c r="BJ4" s="49">
        <f t="shared" si="0"/>
        <v>71.200000000000173</v>
      </c>
      <c r="BK4" s="49">
        <f t="shared" si="0"/>
        <v>72.000000000000171</v>
      </c>
      <c r="BL4" s="49">
        <f t="shared" si="0"/>
        <v>72.800000000000168</v>
      </c>
      <c r="BM4" s="49">
        <f t="shared" si="0"/>
        <v>73.600000000000165</v>
      </c>
      <c r="BN4" s="49">
        <f t="shared" si="0"/>
        <v>74.400000000000162</v>
      </c>
      <c r="BO4" s="49">
        <f t="shared" si="0"/>
        <v>75.200000000000159</v>
      </c>
      <c r="BP4" s="49">
        <f t="shared" si="0"/>
        <v>76.000000000000156</v>
      </c>
      <c r="BQ4" s="49">
        <f t="shared" si="0"/>
        <v>76.800000000000153</v>
      </c>
      <c r="BR4" s="49">
        <f t="shared" si="0"/>
        <v>77.600000000000151</v>
      </c>
      <c r="BS4" s="49">
        <f t="shared" si="0"/>
        <v>78.400000000000148</v>
      </c>
      <c r="BT4" s="49">
        <f t="shared" si="0"/>
        <v>79.200000000000145</v>
      </c>
      <c r="BU4" s="49">
        <f t="shared" si="0"/>
        <v>80.000000000000142</v>
      </c>
      <c r="BV4" s="49">
        <f t="shared" si="0"/>
        <v>80.800000000000139</v>
      </c>
      <c r="BW4" s="49">
        <f t="shared" si="0"/>
        <v>81.600000000000136</v>
      </c>
      <c r="BX4" s="49">
        <f t="shared" si="0"/>
        <v>82.400000000000134</v>
      </c>
      <c r="BY4" s="49">
        <f t="shared" si="0"/>
        <v>83.200000000000131</v>
      </c>
      <c r="BZ4" s="49">
        <f t="shared" si="0"/>
        <v>84.000000000000128</v>
      </c>
      <c r="CA4" s="49">
        <f t="shared" si="0"/>
        <v>84.800000000000125</v>
      </c>
      <c r="CB4" s="49">
        <f t="shared" si="0"/>
        <v>85.600000000000122</v>
      </c>
      <c r="CC4" s="49">
        <f t="shared" si="0"/>
        <v>86.400000000000119</v>
      </c>
      <c r="CD4" s="49">
        <f t="shared" si="0"/>
        <v>87.200000000000117</v>
      </c>
      <c r="CE4" s="49">
        <f t="shared" si="0"/>
        <v>88.000000000000114</v>
      </c>
      <c r="CF4" s="49">
        <f t="shared" si="0"/>
        <v>88.800000000000111</v>
      </c>
      <c r="CG4" s="49">
        <f t="shared" si="0"/>
        <v>89.600000000000108</v>
      </c>
      <c r="CH4" s="49">
        <f t="shared" si="0"/>
        <v>90.400000000000105</v>
      </c>
      <c r="CI4" s="49">
        <f t="shared" si="0"/>
        <v>91.200000000000102</v>
      </c>
      <c r="CJ4" s="49">
        <f t="shared" ref="CJ4:DR4" si="1">IF(ISNONTEXT($V4),CK4-$V4,"")</f>
        <v>92.000000000000099</v>
      </c>
      <c r="CK4" s="49">
        <f t="shared" si="1"/>
        <v>92.800000000000097</v>
      </c>
      <c r="CL4" s="49">
        <f t="shared" si="1"/>
        <v>93.600000000000094</v>
      </c>
      <c r="CM4" s="49">
        <f t="shared" si="1"/>
        <v>94.400000000000091</v>
      </c>
      <c r="CN4" s="49">
        <f t="shared" si="1"/>
        <v>95.200000000000088</v>
      </c>
      <c r="CO4" s="49">
        <f t="shared" si="1"/>
        <v>96.000000000000085</v>
      </c>
      <c r="CP4" s="49">
        <f t="shared" si="1"/>
        <v>96.800000000000082</v>
      </c>
      <c r="CQ4" s="49">
        <f t="shared" si="1"/>
        <v>97.60000000000008</v>
      </c>
      <c r="CR4" s="49">
        <f t="shared" si="1"/>
        <v>98.400000000000077</v>
      </c>
      <c r="CS4" s="49">
        <f t="shared" si="1"/>
        <v>99.200000000000074</v>
      </c>
      <c r="CT4" s="49">
        <f t="shared" si="1"/>
        <v>100.00000000000007</v>
      </c>
      <c r="CU4" s="49">
        <f t="shared" si="1"/>
        <v>100.80000000000007</v>
      </c>
      <c r="CV4" s="49">
        <f t="shared" si="1"/>
        <v>101.60000000000007</v>
      </c>
      <c r="CW4" s="49">
        <f t="shared" si="1"/>
        <v>102.40000000000006</v>
      </c>
      <c r="CX4" s="49">
        <f t="shared" si="1"/>
        <v>103.20000000000006</v>
      </c>
      <c r="CY4" s="49">
        <f t="shared" si="1"/>
        <v>104.00000000000006</v>
      </c>
      <c r="CZ4" s="49">
        <f t="shared" si="1"/>
        <v>104.80000000000005</v>
      </c>
      <c r="DA4" s="49">
        <f t="shared" si="1"/>
        <v>105.60000000000005</v>
      </c>
      <c r="DB4" s="49">
        <f t="shared" si="1"/>
        <v>106.40000000000005</v>
      </c>
      <c r="DC4" s="49">
        <f t="shared" si="1"/>
        <v>107.20000000000005</v>
      </c>
      <c r="DD4" s="49">
        <f t="shared" si="1"/>
        <v>108.00000000000004</v>
      </c>
      <c r="DE4" s="49">
        <f t="shared" si="1"/>
        <v>108.80000000000004</v>
      </c>
      <c r="DF4" s="49">
        <f t="shared" si="1"/>
        <v>109.60000000000004</v>
      </c>
      <c r="DG4" s="49">
        <f t="shared" si="1"/>
        <v>110.40000000000003</v>
      </c>
      <c r="DH4" s="49">
        <f t="shared" si="1"/>
        <v>111.20000000000003</v>
      </c>
      <c r="DI4" s="49">
        <f t="shared" si="1"/>
        <v>112.00000000000003</v>
      </c>
      <c r="DJ4" s="49">
        <f t="shared" si="1"/>
        <v>112.80000000000003</v>
      </c>
      <c r="DK4" s="49">
        <f t="shared" si="1"/>
        <v>113.60000000000002</v>
      </c>
      <c r="DL4" s="49">
        <f t="shared" si="1"/>
        <v>114.40000000000002</v>
      </c>
      <c r="DM4" s="49">
        <f t="shared" si="1"/>
        <v>115.20000000000002</v>
      </c>
      <c r="DN4" s="49">
        <f t="shared" si="1"/>
        <v>116.00000000000001</v>
      </c>
      <c r="DO4" s="49">
        <f t="shared" si="1"/>
        <v>116.80000000000001</v>
      </c>
      <c r="DP4" s="49">
        <f t="shared" si="1"/>
        <v>117.60000000000001</v>
      </c>
      <c r="DQ4" s="49">
        <f t="shared" si="1"/>
        <v>118.4</v>
      </c>
      <c r="DR4" s="49">
        <f t="shared" si="1"/>
        <v>119.2</v>
      </c>
      <c r="DS4" s="183">
        <f>IF(ISNONTEXT($V4),G4,"")</f>
        <v>120</v>
      </c>
      <c r="DT4" s="49">
        <f>IF(ISNONTEXT($V4),DS4+$V4,"")</f>
        <v>120.8</v>
      </c>
      <c r="DU4" s="49">
        <f t="shared" ref="DU4:GF4" si="2">IF(ISNONTEXT($V4),DT4+$V4,"")</f>
        <v>121.6</v>
      </c>
      <c r="DV4" s="49">
        <f t="shared" si="2"/>
        <v>122.39999999999999</v>
      </c>
      <c r="DW4" s="49">
        <f t="shared" si="2"/>
        <v>123.19999999999999</v>
      </c>
      <c r="DX4" s="49">
        <f t="shared" si="2"/>
        <v>123.99999999999999</v>
      </c>
      <c r="DY4" s="49">
        <f t="shared" si="2"/>
        <v>124.79999999999998</v>
      </c>
      <c r="DZ4" s="49">
        <f t="shared" si="2"/>
        <v>125.59999999999998</v>
      </c>
      <c r="EA4" s="49">
        <f t="shared" si="2"/>
        <v>126.39999999999998</v>
      </c>
      <c r="EB4" s="49">
        <f t="shared" si="2"/>
        <v>127.19999999999997</v>
      </c>
      <c r="EC4" s="49">
        <f t="shared" si="2"/>
        <v>127.99999999999997</v>
      </c>
      <c r="ED4" s="49">
        <f t="shared" si="2"/>
        <v>128.79999999999998</v>
      </c>
      <c r="EE4" s="49">
        <f t="shared" si="2"/>
        <v>129.6</v>
      </c>
      <c r="EF4" s="49">
        <f t="shared" si="2"/>
        <v>130.4</v>
      </c>
      <c r="EG4" s="49">
        <f t="shared" si="2"/>
        <v>131.20000000000002</v>
      </c>
      <c r="EH4" s="49">
        <f t="shared" si="2"/>
        <v>132.00000000000003</v>
      </c>
      <c r="EI4" s="49">
        <f t="shared" si="2"/>
        <v>132.80000000000004</v>
      </c>
      <c r="EJ4" s="49">
        <f t="shared" si="2"/>
        <v>133.60000000000005</v>
      </c>
      <c r="EK4" s="49">
        <f t="shared" si="2"/>
        <v>134.40000000000006</v>
      </c>
      <c r="EL4" s="49">
        <f t="shared" si="2"/>
        <v>135.20000000000007</v>
      </c>
      <c r="EM4" s="49">
        <f t="shared" si="2"/>
        <v>136.00000000000009</v>
      </c>
      <c r="EN4" s="49">
        <f t="shared" si="2"/>
        <v>136.8000000000001</v>
      </c>
      <c r="EO4" s="49">
        <f t="shared" si="2"/>
        <v>137.60000000000011</v>
      </c>
      <c r="EP4" s="49">
        <f t="shared" si="2"/>
        <v>138.40000000000012</v>
      </c>
      <c r="EQ4" s="49">
        <f t="shared" si="2"/>
        <v>139.20000000000013</v>
      </c>
      <c r="ER4" s="49">
        <f t="shared" si="2"/>
        <v>140.00000000000014</v>
      </c>
      <c r="ES4" s="49">
        <f t="shared" si="2"/>
        <v>140.80000000000015</v>
      </c>
      <c r="ET4" s="49">
        <f t="shared" si="2"/>
        <v>141.60000000000016</v>
      </c>
      <c r="EU4" s="49">
        <f t="shared" si="2"/>
        <v>142.40000000000018</v>
      </c>
      <c r="EV4" s="49">
        <f t="shared" si="2"/>
        <v>143.20000000000019</v>
      </c>
      <c r="EW4" s="49">
        <f t="shared" si="2"/>
        <v>144.0000000000002</v>
      </c>
      <c r="EX4" s="49">
        <f t="shared" si="2"/>
        <v>144.80000000000021</v>
      </c>
      <c r="EY4" s="49">
        <f t="shared" si="2"/>
        <v>145.60000000000022</v>
      </c>
      <c r="EZ4" s="49">
        <f t="shared" si="2"/>
        <v>146.40000000000023</v>
      </c>
      <c r="FA4" s="49">
        <f t="shared" si="2"/>
        <v>147.20000000000024</v>
      </c>
      <c r="FB4" s="49">
        <f t="shared" si="2"/>
        <v>148.00000000000026</v>
      </c>
      <c r="FC4" s="49">
        <f t="shared" si="2"/>
        <v>148.80000000000027</v>
      </c>
      <c r="FD4" s="49">
        <f t="shared" si="2"/>
        <v>149.60000000000028</v>
      </c>
      <c r="FE4" s="49">
        <f t="shared" si="2"/>
        <v>150.40000000000029</v>
      </c>
      <c r="FF4" s="49">
        <f t="shared" si="2"/>
        <v>151.2000000000003</v>
      </c>
      <c r="FG4" s="49">
        <f t="shared" si="2"/>
        <v>152.00000000000031</v>
      </c>
      <c r="FH4" s="49">
        <f t="shared" si="2"/>
        <v>152.80000000000032</v>
      </c>
      <c r="FI4" s="49">
        <f t="shared" si="2"/>
        <v>153.60000000000034</v>
      </c>
      <c r="FJ4" s="49">
        <f t="shared" si="2"/>
        <v>154.40000000000035</v>
      </c>
      <c r="FK4" s="49">
        <f t="shared" si="2"/>
        <v>155.20000000000036</v>
      </c>
      <c r="FL4" s="49">
        <f t="shared" si="2"/>
        <v>156.00000000000037</v>
      </c>
      <c r="FM4" s="49">
        <f t="shared" si="2"/>
        <v>156.80000000000038</v>
      </c>
      <c r="FN4" s="49">
        <f t="shared" si="2"/>
        <v>157.60000000000039</v>
      </c>
      <c r="FO4" s="49">
        <f t="shared" si="2"/>
        <v>158.4000000000004</v>
      </c>
      <c r="FP4" s="49">
        <f t="shared" si="2"/>
        <v>159.20000000000041</v>
      </c>
      <c r="FQ4" s="49">
        <f t="shared" si="2"/>
        <v>160.00000000000043</v>
      </c>
      <c r="FR4" s="49">
        <f t="shared" si="2"/>
        <v>160.80000000000044</v>
      </c>
      <c r="FS4" s="49">
        <f t="shared" si="2"/>
        <v>161.60000000000045</v>
      </c>
      <c r="FT4" s="49">
        <f t="shared" si="2"/>
        <v>162.40000000000046</v>
      </c>
      <c r="FU4" s="49">
        <f t="shared" si="2"/>
        <v>163.20000000000047</v>
      </c>
      <c r="FV4" s="49">
        <f t="shared" si="2"/>
        <v>164.00000000000048</v>
      </c>
      <c r="FW4" s="49">
        <f t="shared" si="2"/>
        <v>164.80000000000049</v>
      </c>
      <c r="FX4" s="49">
        <f t="shared" si="2"/>
        <v>165.60000000000051</v>
      </c>
      <c r="FY4" s="49">
        <f t="shared" si="2"/>
        <v>166.40000000000052</v>
      </c>
      <c r="FZ4" s="49">
        <f t="shared" si="2"/>
        <v>167.20000000000053</v>
      </c>
      <c r="GA4" s="49">
        <f t="shared" si="2"/>
        <v>168.00000000000054</v>
      </c>
      <c r="GB4" s="49">
        <f t="shared" si="2"/>
        <v>168.80000000000055</v>
      </c>
      <c r="GC4" s="49">
        <f t="shared" si="2"/>
        <v>169.60000000000056</v>
      </c>
      <c r="GD4" s="49">
        <f t="shared" si="2"/>
        <v>170.40000000000057</v>
      </c>
      <c r="GE4" s="49">
        <f t="shared" si="2"/>
        <v>171.20000000000059</v>
      </c>
      <c r="GF4" s="49">
        <f t="shared" si="2"/>
        <v>172.0000000000006</v>
      </c>
      <c r="GG4" s="49">
        <f t="shared" ref="GG4:HO4" si="3">IF(ISNONTEXT($V4),GF4+$V4,"")</f>
        <v>172.80000000000061</v>
      </c>
      <c r="GH4" s="49">
        <f t="shared" si="3"/>
        <v>173.60000000000062</v>
      </c>
      <c r="GI4" s="49">
        <f t="shared" si="3"/>
        <v>174.40000000000063</v>
      </c>
      <c r="GJ4" s="49">
        <f t="shared" si="3"/>
        <v>175.20000000000064</v>
      </c>
      <c r="GK4" s="49">
        <f t="shared" si="3"/>
        <v>176.00000000000065</v>
      </c>
      <c r="GL4" s="49">
        <f t="shared" si="3"/>
        <v>176.80000000000067</v>
      </c>
      <c r="GM4" s="49">
        <f t="shared" si="3"/>
        <v>177.60000000000068</v>
      </c>
      <c r="GN4" s="49">
        <f t="shared" si="3"/>
        <v>178.40000000000069</v>
      </c>
      <c r="GO4" s="49">
        <f t="shared" si="3"/>
        <v>179.2000000000007</v>
      </c>
      <c r="GP4" s="49">
        <f t="shared" si="3"/>
        <v>180.00000000000071</v>
      </c>
      <c r="GQ4" s="49">
        <f t="shared" si="3"/>
        <v>180.80000000000072</v>
      </c>
      <c r="GR4" s="49">
        <f t="shared" si="3"/>
        <v>181.60000000000073</v>
      </c>
      <c r="GS4" s="49">
        <f t="shared" si="3"/>
        <v>182.40000000000074</v>
      </c>
      <c r="GT4" s="49">
        <f t="shared" si="3"/>
        <v>183.20000000000076</v>
      </c>
      <c r="GU4" s="49">
        <f t="shared" si="3"/>
        <v>184.00000000000077</v>
      </c>
      <c r="GV4" s="49">
        <f t="shared" si="3"/>
        <v>184.80000000000078</v>
      </c>
      <c r="GW4" s="49">
        <f t="shared" si="3"/>
        <v>185.60000000000079</v>
      </c>
      <c r="GX4" s="49">
        <f t="shared" si="3"/>
        <v>186.4000000000008</v>
      </c>
      <c r="GY4" s="49">
        <f t="shared" si="3"/>
        <v>187.20000000000081</v>
      </c>
      <c r="GZ4" s="49">
        <f t="shared" si="3"/>
        <v>188.00000000000082</v>
      </c>
      <c r="HA4" s="49">
        <f t="shared" si="3"/>
        <v>188.80000000000084</v>
      </c>
      <c r="HB4" s="49">
        <f t="shared" si="3"/>
        <v>189.60000000000085</v>
      </c>
      <c r="HC4" s="49">
        <f t="shared" si="3"/>
        <v>190.40000000000086</v>
      </c>
      <c r="HD4" s="49">
        <f t="shared" si="3"/>
        <v>191.20000000000087</v>
      </c>
      <c r="HE4" s="49">
        <f t="shared" si="3"/>
        <v>192.00000000000088</v>
      </c>
      <c r="HF4" s="49">
        <f t="shared" si="3"/>
        <v>192.80000000000089</v>
      </c>
      <c r="HG4" s="49">
        <f t="shared" si="3"/>
        <v>193.6000000000009</v>
      </c>
      <c r="HH4" s="49">
        <f t="shared" si="3"/>
        <v>194.40000000000092</v>
      </c>
      <c r="HI4" s="49">
        <f t="shared" si="3"/>
        <v>195.20000000000093</v>
      </c>
      <c r="HJ4" s="49">
        <f t="shared" si="3"/>
        <v>196.00000000000094</v>
      </c>
      <c r="HK4" s="49">
        <f t="shared" si="3"/>
        <v>196.80000000000095</v>
      </c>
      <c r="HL4" s="49">
        <f t="shared" si="3"/>
        <v>197.60000000000096</v>
      </c>
      <c r="HM4" s="49">
        <f t="shared" si="3"/>
        <v>198.40000000000097</v>
      </c>
      <c r="HN4" s="49">
        <f t="shared" si="3"/>
        <v>199.20000000000098</v>
      </c>
      <c r="HO4" s="49">
        <f t="shared" si="3"/>
        <v>200.00000000000099</v>
      </c>
      <c r="HP4" s="169">
        <f>IF(ISNONTEXT($K4),_xlfn.NORM.DIST(W4,$G4,$K4,FALSE),NA())</f>
        <v>6.4261624845465286E-5</v>
      </c>
      <c r="HQ4" s="169">
        <f t="shared" ref="HQ4:KB4" si="4">IF(ISNONTEXT($K4),_xlfn.NORM.DIST(X4,$G4,$K4,FALSE),NA())</f>
        <v>7.1773705793906127E-5</v>
      </c>
      <c r="HR4" s="169">
        <f t="shared" si="4"/>
        <v>8.007491538967009E-5</v>
      </c>
      <c r="HS4" s="169">
        <f t="shared" si="4"/>
        <v>8.9237019668035334E-5</v>
      </c>
      <c r="HT4" s="169">
        <f t="shared" si="4"/>
        <v>9.9337008394372045E-5</v>
      </c>
      <c r="HU4" s="169">
        <f t="shared" si="4"/>
        <v>1.1045733143459165E-4</v>
      </c>
      <c r="HV4" s="169">
        <f t="shared" si="4"/>
        <v>1.2268613001597756E-4</v>
      </c>
      <c r="HW4" s="169">
        <f t="shared" si="4"/>
        <v>1.3611746067500132E-4</v>
      </c>
      <c r="HX4" s="169">
        <f t="shared" si="4"/>
        <v>1.508515095008087E-4</v>
      </c>
      <c r="HY4" s="169">
        <f t="shared" si="4"/>
        <v>1.6699479409651986E-4</v>
      </c>
      <c r="HZ4" s="169">
        <f t="shared" si="4"/>
        <v>1.8466035049742287E-4</v>
      </c>
      <c r="IA4" s="169">
        <f t="shared" si="4"/>
        <v>2.0396790210787868E-4</v>
      </c>
      <c r="IB4" s="169">
        <f t="shared" si="4"/>
        <v>2.2504400754977264E-4</v>
      </c>
      <c r="IC4" s="169">
        <f t="shared" si="4"/>
        <v>2.480221841573347E-4</v>
      </c>
      <c r="ID4" s="169">
        <f t="shared" si="4"/>
        <v>2.7304300370890476E-4</v>
      </c>
      <c r="IE4" s="169">
        <f t="shared" si="4"/>
        <v>3.0025415685872638E-4</v>
      </c>
      <c r="IF4" s="169">
        <f t="shared" si="4"/>
        <v>3.2981048262417439E-4</v>
      </c>
      <c r="IG4" s="169">
        <f t="shared" si="4"/>
        <v>3.6187395919913068E-4</v>
      </c>
      <c r="IH4" s="169">
        <f t="shared" si="4"/>
        <v>3.9661365230572677E-4</v>
      </c>
      <c r="II4" s="169">
        <f t="shared" si="4"/>
        <v>4.342056172676193E-4</v>
      </c>
      <c r="IJ4" s="169">
        <f t="shared" si="4"/>
        <v>4.7483275099157189E-4</v>
      </c>
      <c r="IK4" s="169">
        <f t="shared" si="4"/>
        <v>5.1868459008352127E-4</v>
      </c>
      <c r="IL4" s="169">
        <f t="shared" si="4"/>
        <v>5.6595705140358101E-4</v>
      </c>
      <c r="IM4" s="169">
        <f t="shared" si="4"/>
        <v>6.168521114844434E-4</v>
      </c>
      <c r="IN4" s="169">
        <f t="shared" si="4"/>
        <v>6.715774214020565E-4</v>
      </c>
      <c r="IO4" s="169">
        <f t="shared" si="4"/>
        <v>7.303458538987053E-4</v>
      </c>
      <c r="IP4" s="169">
        <f t="shared" si="4"/>
        <v>7.9337497981877864E-4</v>
      </c>
      <c r="IQ4" s="169">
        <f t="shared" si="4"/>
        <v>8.6088647122827661E-4</v>
      </c>
      <c r="IR4" s="169">
        <f t="shared" si="4"/>
        <v>9.3310542895180674E-4</v>
      </c>
      <c r="IS4" s="169">
        <f t="shared" si="4"/>
        <v>1.0102596326761603E-3</v>
      </c>
      <c r="IT4" s="169">
        <f t="shared" si="4"/>
        <v>1.0925787122379169E-3</v>
      </c>
      <c r="IU4" s="169">
        <f t="shared" si="4"/>
        <v>1.1802932392334041E-3</v>
      </c>
      <c r="IV4" s="169">
        <f t="shared" si="4"/>
        <v>1.273633738661918E-3</v>
      </c>
      <c r="IW4" s="169">
        <f t="shared" si="4"/>
        <v>1.3728296209356197E-3</v>
      </c>
      <c r="IX4" s="169">
        <f t="shared" si="4"/>
        <v>1.478108035259669E-3</v>
      </c>
      <c r="IY4" s="169">
        <f t="shared" si="4"/>
        <v>1.5896926461007751E-3</v>
      </c>
      <c r="IZ4" s="169">
        <f t="shared" si="4"/>
        <v>1.7078023352176189E-3</v>
      </c>
      <c r="JA4" s="169">
        <f t="shared" si="4"/>
        <v>1.8326498325178283E-3</v>
      </c>
      <c r="JB4" s="169">
        <f t="shared" si="4"/>
        <v>1.9644402798280128E-3</v>
      </c>
      <c r="JC4" s="169">
        <f t="shared" si="4"/>
        <v>2.1033697325095182E-3</v>
      </c>
      <c r="JD4" s="169">
        <f t="shared" si="4"/>
        <v>2.2496236047162012E-3</v>
      </c>
      <c r="JE4" s="169">
        <f t="shared" si="4"/>
        <v>2.4033750649639003E-3</v>
      </c>
      <c r="JF4" s="169">
        <f t="shared" si="4"/>
        <v>2.5647833895561705E-3</v>
      </c>
      <c r="JG4" s="169">
        <f t="shared" si="4"/>
        <v>2.7339922822782262E-3</v>
      </c>
      <c r="JH4" s="169">
        <f t="shared" si="4"/>
        <v>2.9111281696215015E-3</v>
      </c>
      <c r="JI4" s="169">
        <f t="shared" si="4"/>
        <v>3.0962984816247491E-3</v>
      </c>
      <c r="JJ4" s="169">
        <f t="shared" si="4"/>
        <v>3.2895899292039611E-3</v>
      </c>
      <c r="JK4" s="169">
        <f t="shared" si="4"/>
        <v>3.4910667895819035E-3</v>
      </c>
      <c r="JL4" s="169">
        <f t="shared" si="4"/>
        <v>3.7007692121080338E-3</v>
      </c>
      <c r="JM4" s="169">
        <f t="shared" si="4"/>
        <v>3.9187115573703296E-3</v>
      </c>
      <c r="JN4" s="169">
        <f t="shared" si="4"/>
        <v>4.1448807830312354E-3</v>
      </c>
      <c r="JO4" s="169">
        <f t="shared" si="4"/>
        <v>4.3792348902604653E-3</v>
      </c>
      <c r="JP4" s="169">
        <f t="shared" si="4"/>
        <v>4.6217014449773568E-3</v>
      </c>
      <c r="JQ4" s="169">
        <f t="shared" si="4"/>
        <v>4.8721761883458968E-3</v>
      </c>
      <c r="JR4" s="169">
        <f t="shared" si="4"/>
        <v>5.1305217510771075E-3</v>
      </c>
      <c r="JS4" s="169">
        <f t="shared" si="4"/>
        <v>5.3965664860788657E-3</v>
      </c>
      <c r="JT4" s="169">
        <f t="shared" si="4"/>
        <v>5.6701034338449635E-3</v>
      </c>
      <c r="JU4" s="169">
        <f t="shared" si="4"/>
        <v>5.9508894346879723E-3</v>
      </c>
      <c r="JV4" s="169">
        <f t="shared" si="4"/>
        <v>6.2386444014894127E-3</v>
      </c>
      <c r="JW4" s="169">
        <f t="shared" si="4"/>
        <v>6.5330507660629009E-3</v>
      </c>
      <c r="JX4" s="169">
        <f t="shared" si="4"/>
        <v>6.833753111499777E-3</v>
      </c>
      <c r="JY4" s="169">
        <f t="shared" si="4"/>
        <v>7.1403580019920171E-3</v>
      </c>
      <c r="JZ4" s="169">
        <f t="shared" si="4"/>
        <v>7.4524340206058989E-3</v>
      </c>
      <c r="KA4" s="169">
        <f t="shared" si="4"/>
        <v>7.7695120243152817E-3</v>
      </c>
      <c r="KB4" s="169">
        <f t="shared" si="4"/>
        <v>8.0910856243005796E-3</v>
      </c>
      <c r="KC4" s="169">
        <f t="shared" ref="KC4:MN4" si="5">IF(ISNONTEXT($K4),_xlfn.NORM.DIST(CJ4,$G4,$K4,FALSE),NA())</f>
        <v>8.4166118980858289E-3</v>
      </c>
      <c r="KD4" s="169">
        <f t="shared" si="5"/>
        <v>8.7455123385302164E-3</v>
      </c>
      <c r="KE4" s="169">
        <f t="shared" si="5"/>
        <v>9.0771740430229796E-3</v>
      </c>
      <c r="KF4" s="169">
        <f t="shared" si="5"/>
        <v>9.4109511444635564E-3</v>
      </c>
      <c r="KG4" s="169">
        <f t="shared" si="5"/>
        <v>9.7461664837568285E-3</v>
      </c>
      <c r="KH4" s="169">
        <f t="shared" si="5"/>
        <v>1.0082113521631009E-2</v>
      </c>
      <c r="KI4" s="169">
        <f t="shared" si="5"/>
        <v>1.0418058485610804E-2</v>
      </c>
      <c r="KJ4" s="169">
        <f t="shared" si="5"/>
        <v>1.0753242745968269E-2</v>
      </c>
      <c r="KK4" s="169">
        <f t="shared" si="5"/>
        <v>1.1086885412448148E-2</v>
      </c>
      <c r="KL4" s="169">
        <f t="shared" si="5"/>
        <v>1.1418186141542882E-2</v>
      </c>
      <c r="KM4" s="169">
        <f t="shared" si="5"/>
        <v>1.1746328142095969E-2</v>
      </c>
      <c r="KN4" s="169">
        <f t="shared" si="5"/>
        <v>1.207048136506181E-2</v>
      </c>
      <c r="KO4" s="169">
        <f t="shared" si="5"/>
        <v>1.2389805861366799E-2</v>
      </c>
      <c r="KP4" s="169">
        <f t="shared" si="5"/>
        <v>1.2703455290021575E-2</v>
      </c>
      <c r="KQ4" s="169">
        <f t="shared" si="5"/>
        <v>1.301058055694841E-2</v>
      </c>
      <c r="KR4" s="169">
        <f t="shared" si="5"/>
        <v>1.3310333563431365E-2</v>
      </c>
      <c r="KS4" s="169">
        <f t="shared" si="5"/>
        <v>1.3601871041688604E-2</v>
      </c>
      <c r="KT4" s="169">
        <f t="shared" si="5"/>
        <v>1.3884358453825003E-2</v>
      </c>
      <c r="KU4" s="169">
        <f t="shared" si="5"/>
        <v>1.4156973929364934E-2</v>
      </c>
      <c r="KV4" s="169">
        <f t="shared" si="5"/>
        <v>1.4418912215705135E-2</v>
      </c>
      <c r="KW4" s="169">
        <f t="shared" si="5"/>
        <v>1.466938861517916E-2</v>
      </c>
      <c r="KX4" s="169">
        <f t="shared" si="5"/>
        <v>1.4907642881998719E-2</v>
      </c>
      <c r="KY4" s="169">
        <f t="shared" si="5"/>
        <v>1.5132943052142425E-2</v>
      </c>
      <c r="KZ4" s="169">
        <f t="shared" si="5"/>
        <v>1.5344589179305148E-2</v>
      </c>
      <c r="LA4" s="169">
        <f t="shared" si="5"/>
        <v>1.5541916950305365E-2</v>
      </c>
      <c r="LB4" s="169">
        <f t="shared" si="5"/>
        <v>1.5724301153874725E-2</v>
      </c>
      <c r="LC4" s="169">
        <f t="shared" si="5"/>
        <v>1.589115897752184E-2</v>
      </c>
      <c r="LD4" s="169">
        <f t="shared" si="5"/>
        <v>1.6041953108167251E-2</v>
      </c>
      <c r="LE4" s="169">
        <f t="shared" si="5"/>
        <v>1.6176194613481121E-2</v>
      </c>
      <c r="LF4" s="169">
        <f t="shared" si="5"/>
        <v>1.6293445582310665E-2</v>
      </c>
      <c r="LG4" s="169">
        <f t="shared" si="5"/>
        <v>1.6393321504247497E-2</v>
      </c>
      <c r="LH4" s="169">
        <f t="shared" si="5"/>
        <v>1.6475493370242403E-2</v>
      </c>
      <c r="LI4" s="169">
        <f t="shared" si="5"/>
        <v>1.6539689478208826E-2</v>
      </c>
      <c r="LJ4" s="169">
        <f t="shared" si="5"/>
        <v>1.6585696929748012E-2</v>
      </c>
      <c r="LK4" s="169">
        <f t="shared" si="5"/>
        <v>1.6613362806457376E-2</v>
      </c>
      <c r="LL4" s="169">
        <f t="shared" si="5"/>
        <v>1.662259501672636E-2</v>
      </c>
      <c r="LM4" s="169">
        <f t="shared" si="5"/>
        <v>1.6613362806457376E-2</v>
      </c>
      <c r="LN4" s="169">
        <f t="shared" si="5"/>
        <v>1.6585696929748012E-2</v>
      </c>
      <c r="LO4" s="169">
        <f t="shared" si="5"/>
        <v>1.6539689478208826E-2</v>
      </c>
      <c r="LP4" s="169">
        <f t="shared" si="5"/>
        <v>1.6475493370242403E-2</v>
      </c>
      <c r="LQ4" s="169">
        <f t="shared" si="5"/>
        <v>1.6393321504247497E-2</v>
      </c>
      <c r="LR4" s="169">
        <f t="shared" si="5"/>
        <v>1.6293445582310665E-2</v>
      </c>
      <c r="LS4" s="169">
        <f t="shared" si="5"/>
        <v>1.6176194613481121E-2</v>
      </c>
      <c r="LT4" s="169">
        <f t="shared" si="5"/>
        <v>1.6041953108167251E-2</v>
      </c>
      <c r="LU4" s="169">
        <f t="shared" si="5"/>
        <v>1.589115897752184E-2</v>
      </c>
      <c r="LV4" s="169">
        <f t="shared" si="5"/>
        <v>1.5724301153874725E-2</v>
      </c>
      <c r="LW4" s="169">
        <f t="shared" si="5"/>
        <v>1.554191695030536E-2</v>
      </c>
      <c r="LX4" s="169">
        <f t="shared" si="5"/>
        <v>1.5344589179305141E-2</v>
      </c>
      <c r="LY4" s="169">
        <f t="shared" si="5"/>
        <v>1.5132943052142415E-2</v>
      </c>
      <c r="LZ4" s="169">
        <f t="shared" si="5"/>
        <v>1.4907642881998702E-2</v>
      </c>
      <c r="MA4" s="169">
        <f t="shared" si="5"/>
        <v>1.4669388615179137E-2</v>
      </c>
      <c r="MB4" s="169">
        <f t="shared" si="5"/>
        <v>1.4418912215705107E-2</v>
      </c>
      <c r="MC4" s="169">
        <f t="shared" si="5"/>
        <v>1.4156973929364901E-2</v>
      </c>
      <c r="MD4" s="169">
        <f t="shared" si="5"/>
        <v>1.3884358453824965E-2</v>
      </c>
      <c r="ME4" s="169">
        <f t="shared" si="5"/>
        <v>1.3601871041688557E-2</v>
      </c>
      <c r="MF4" s="169">
        <f t="shared" si="5"/>
        <v>1.3310333563431313E-2</v>
      </c>
      <c r="MG4" s="169">
        <f t="shared" si="5"/>
        <v>1.3010580556948348E-2</v>
      </c>
      <c r="MH4" s="169">
        <f t="shared" si="5"/>
        <v>1.2703455290021507E-2</v>
      </c>
      <c r="MI4" s="169">
        <f t="shared" si="5"/>
        <v>1.2389805861366726E-2</v>
      </c>
      <c r="MJ4" s="169">
        <f t="shared" si="5"/>
        <v>1.2070481365061728E-2</v>
      </c>
      <c r="MK4" s="169">
        <f t="shared" si="5"/>
        <v>1.1746328142095882E-2</v>
      </c>
      <c r="ML4" s="169">
        <f t="shared" si="5"/>
        <v>1.1418186141542788E-2</v>
      </c>
      <c r="MM4" s="169">
        <f t="shared" si="5"/>
        <v>1.1086885412448049E-2</v>
      </c>
      <c r="MN4" s="169">
        <f t="shared" si="5"/>
        <v>1.0753242745968162E-2</v>
      </c>
      <c r="MO4" s="169">
        <f t="shared" ref="MO4:OZ4" si="6">IF(ISNONTEXT($K4),_xlfn.NORM.DIST(EV4,$G4,$K4,FALSE),NA())</f>
        <v>1.0418058485610691E-2</v>
      </c>
      <c r="MP4" s="169">
        <f t="shared" si="6"/>
        <v>1.0082113521630891E-2</v>
      </c>
      <c r="MQ4" s="169">
        <f t="shared" si="6"/>
        <v>9.7461664837567036E-3</v>
      </c>
      <c r="MR4" s="169">
        <f t="shared" si="6"/>
        <v>9.4109511444634281E-3</v>
      </c>
      <c r="MS4" s="169">
        <f t="shared" si="6"/>
        <v>9.0771740430228443E-3</v>
      </c>
      <c r="MT4" s="169">
        <f t="shared" si="6"/>
        <v>8.7455123385300742E-3</v>
      </c>
      <c r="MU4" s="169">
        <f t="shared" si="6"/>
        <v>8.4166118980856814E-3</v>
      </c>
      <c r="MV4" s="169">
        <f t="shared" si="6"/>
        <v>8.0910856243004321E-3</v>
      </c>
      <c r="MW4" s="169">
        <f t="shared" si="6"/>
        <v>7.7695120243151282E-3</v>
      </c>
      <c r="MX4" s="169">
        <f t="shared" si="6"/>
        <v>7.452434020605741E-3</v>
      </c>
      <c r="MY4" s="169">
        <f t="shared" si="6"/>
        <v>7.1403580019918584E-3</v>
      </c>
      <c r="MZ4" s="169">
        <f t="shared" si="6"/>
        <v>6.8337531114996157E-3</v>
      </c>
      <c r="NA4" s="169">
        <f t="shared" si="6"/>
        <v>6.5330507660627361E-3</v>
      </c>
      <c r="NB4" s="169">
        <f t="shared" si="6"/>
        <v>6.2386444014892479E-3</v>
      </c>
      <c r="NC4" s="169">
        <f t="shared" si="6"/>
        <v>5.9508894346878057E-3</v>
      </c>
      <c r="ND4" s="169">
        <f t="shared" si="6"/>
        <v>5.6701034338447944E-3</v>
      </c>
      <c r="NE4" s="169">
        <f t="shared" si="6"/>
        <v>5.3965664860786975E-3</v>
      </c>
      <c r="NF4" s="169">
        <f t="shared" si="6"/>
        <v>5.1305217510769401E-3</v>
      </c>
      <c r="NG4" s="169">
        <f t="shared" si="6"/>
        <v>4.8721761883457285E-3</v>
      </c>
      <c r="NH4" s="169">
        <f t="shared" si="6"/>
        <v>4.6217014449771911E-3</v>
      </c>
      <c r="NI4" s="169">
        <f t="shared" si="6"/>
        <v>4.3792348902602996E-3</v>
      </c>
      <c r="NJ4" s="169">
        <f t="shared" si="6"/>
        <v>4.1448807830310724E-3</v>
      </c>
      <c r="NK4" s="169">
        <f t="shared" si="6"/>
        <v>3.9187115573701675E-3</v>
      </c>
      <c r="NL4" s="169">
        <f t="shared" si="6"/>
        <v>3.7007692121078747E-3</v>
      </c>
      <c r="NM4" s="169">
        <f t="shared" si="6"/>
        <v>3.4910667895817447E-3</v>
      </c>
      <c r="NN4" s="169">
        <f t="shared" si="6"/>
        <v>3.2895899292038075E-3</v>
      </c>
      <c r="NO4" s="169">
        <f t="shared" si="6"/>
        <v>3.0962984816245978E-3</v>
      </c>
      <c r="NP4" s="169">
        <f t="shared" si="6"/>
        <v>2.9111281696213537E-3</v>
      </c>
      <c r="NQ4" s="169">
        <f t="shared" si="6"/>
        <v>2.7339922822780822E-3</v>
      </c>
      <c r="NR4" s="169">
        <f t="shared" si="6"/>
        <v>2.5647833895560295E-3</v>
      </c>
      <c r="NS4" s="169">
        <f t="shared" si="6"/>
        <v>2.4033750649637628E-3</v>
      </c>
      <c r="NT4" s="169">
        <f t="shared" si="6"/>
        <v>2.2496236047160672E-3</v>
      </c>
      <c r="NU4" s="169">
        <f t="shared" si="6"/>
        <v>2.1033697325093885E-3</v>
      </c>
      <c r="NV4" s="169">
        <f t="shared" si="6"/>
        <v>1.9644402798278879E-3</v>
      </c>
      <c r="NW4" s="169">
        <f t="shared" si="6"/>
        <v>1.8326498325177069E-3</v>
      </c>
      <c r="NX4" s="169">
        <f t="shared" si="6"/>
        <v>1.7078023352175029E-3</v>
      </c>
      <c r="NY4" s="169">
        <f t="shared" si="6"/>
        <v>1.5896926461006636E-3</v>
      </c>
      <c r="NZ4" s="169">
        <f t="shared" si="6"/>
        <v>1.4781080352595606E-3</v>
      </c>
      <c r="OA4" s="169">
        <f t="shared" si="6"/>
        <v>1.372829620935516E-3</v>
      </c>
      <c r="OB4" s="169">
        <f t="shared" si="6"/>
        <v>1.2736337386618196E-3</v>
      </c>
      <c r="OC4" s="169">
        <f t="shared" si="6"/>
        <v>1.1802932392333094E-3</v>
      </c>
      <c r="OD4" s="169">
        <f t="shared" si="6"/>
        <v>1.0925787122378261E-3</v>
      </c>
      <c r="OE4" s="169">
        <f t="shared" si="6"/>
        <v>1.0102596326760742E-3</v>
      </c>
      <c r="OF4" s="169">
        <f t="shared" si="6"/>
        <v>9.3310542895172412E-4</v>
      </c>
      <c r="OG4" s="169">
        <f t="shared" si="6"/>
        <v>8.6088647122819877E-4</v>
      </c>
      <c r="OH4" s="169">
        <f t="shared" si="6"/>
        <v>7.9337497981870459E-4</v>
      </c>
      <c r="OI4" s="169">
        <f t="shared" si="6"/>
        <v>7.3034585389863461E-4</v>
      </c>
      <c r="OJ4" s="169">
        <f t="shared" si="6"/>
        <v>6.7157742140198993E-4</v>
      </c>
      <c r="OK4" s="169">
        <f t="shared" si="6"/>
        <v>6.1685211148438085E-4</v>
      </c>
      <c r="OL4" s="169">
        <f t="shared" si="6"/>
        <v>5.6595705140352148E-4</v>
      </c>
      <c r="OM4" s="169">
        <f t="shared" si="6"/>
        <v>5.1868459008346554E-4</v>
      </c>
      <c r="ON4" s="169">
        <f t="shared" si="6"/>
        <v>4.7483275099151963E-4</v>
      </c>
      <c r="OO4" s="169">
        <f t="shared" si="6"/>
        <v>4.3420561726756991E-4</v>
      </c>
      <c r="OP4" s="169">
        <f t="shared" si="6"/>
        <v>3.9661365230568048E-4</v>
      </c>
      <c r="OQ4" s="169">
        <f t="shared" si="6"/>
        <v>3.6187395919908764E-4</v>
      </c>
      <c r="OR4" s="169">
        <f t="shared" si="6"/>
        <v>3.2981048262413368E-4</v>
      </c>
      <c r="OS4" s="169">
        <f t="shared" si="6"/>
        <v>3.0025415685868854E-4</v>
      </c>
      <c r="OT4" s="169">
        <f t="shared" si="6"/>
        <v>2.7304300370886958E-4</v>
      </c>
      <c r="OU4" s="169">
        <f t="shared" si="6"/>
        <v>2.4802218415730169E-4</v>
      </c>
      <c r="OV4" s="169">
        <f t="shared" si="6"/>
        <v>2.2504400754974206E-4</v>
      </c>
      <c r="OW4" s="169">
        <f t="shared" si="6"/>
        <v>2.0396790210785044E-4</v>
      </c>
      <c r="OX4" s="169">
        <f t="shared" si="6"/>
        <v>1.8466035049739663E-4</v>
      </c>
      <c r="OY4" s="169">
        <f t="shared" si="6"/>
        <v>1.6699479409649554E-4</v>
      </c>
      <c r="OZ4" s="169">
        <f t="shared" si="6"/>
        <v>1.5085150950078631E-4</v>
      </c>
      <c r="PA4" s="169">
        <f t="shared" ref="PA4:PH4" si="7">IF(ISNONTEXT($K4),_xlfn.NORM.DIST(HH4,$G4,$K4,FALSE),NA())</f>
        <v>1.3611746067498053E-4</v>
      </c>
      <c r="PB4" s="169">
        <f t="shared" si="7"/>
        <v>1.2268613001595847E-4</v>
      </c>
      <c r="PC4" s="169">
        <f t="shared" si="7"/>
        <v>1.1045733143457408E-4</v>
      </c>
      <c r="PD4" s="169">
        <f t="shared" si="7"/>
        <v>9.9337008394355822E-5</v>
      </c>
      <c r="PE4" s="169">
        <f t="shared" si="7"/>
        <v>8.9237019668020426E-5</v>
      </c>
      <c r="PF4" s="169">
        <f t="shared" si="7"/>
        <v>8.007491538965651E-5</v>
      </c>
      <c r="PG4" s="169">
        <f t="shared" si="7"/>
        <v>7.1773705793893631E-5</v>
      </c>
      <c r="PH4" s="169">
        <f t="shared" si="7"/>
        <v>6.4261624845453875E-5</v>
      </c>
    </row>
    <row r="5" spans="1:425" hidden="1" x14ac:dyDescent="0.75">
      <c r="A5" s="2"/>
      <c r="B5" s="90">
        <f>SUM(B4:B4)</f>
        <v>60</v>
      </c>
      <c r="C5" s="90">
        <f>SUM(C4:C4)</f>
        <v>120</v>
      </c>
      <c r="D5" s="90">
        <f>SUM(D4:D4)</f>
        <v>180</v>
      </c>
      <c r="E5" s="36"/>
      <c r="F5" s="36"/>
      <c r="G5" s="90">
        <f>SUM(G4:G4)</f>
        <v>120</v>
      </c>
      <c r="H5" s="5"/>
      <c r="I5" s="5"/>
      <c r="J5" s="91">
        <f>IF(K4="","",SQRT(L5))</f>
        <v>24</v>
      </c>
      <c r="K5" s="91"/>
      <c r="L5" s="72">
        <f>IF(L4="","",SUM(L4:L4))</f>
        <v>576</v>
      </c>
      <c r="M5" s="90">
        <f>IF(SUM(M4:M4)=0,"",SUM(M4:M4))</f>
        <v>150</v>
      </c>
      <c r="N5" s="78">
        <f>IF(OR(J5="",M5=""),"",ABS(VLOOKUP($M$1,VLookups!$A$43:$B$44,2,FALSE)-_xlfn.NORM.DIST(M5,G5,J5,TRUE)))</f>
        <v>0.89435022633314476</v>
      </c>
      <c r="O5" s="92">
        <f t="shared" ref="O5:T5" si="8">SUM(O4:O4)</f>
        <v>89.242762426929588</v>
      </c>
      <c r="P5" s="92">
        <f t="shared" si="8"/>
        <v>150.75723757307043</v>
      </c>
      <c r="Q5" s="92">
        <f t="shared" si="8"/>
        <v>144.87440134785095</v>
      </c>
      <c r="R5" s="92">
        <f t="shared" si="8"/>
        <v>140.19890960574995</v>
      </c>
      <c r="S5" s="92">
        <f t="shared" si="8"/>
        <v>136.18775400470597</v>
      </c>
      <c r="T5" s="92">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31" t="s">
        <v>75</v>
      </c>
      <c r="C7" s="432"/>
      <c r="D7" s="433"/>
      <c r="E7" s="5"/>
      <c r="F7" s="5"/>
      <c r="G7" s="5"/>
      <c r="H7" s="5"/>
      <c r="I7" s="5"/>
      <c r="J7" s="33" t="s">
        <v>84</v>
      </c>
      <c r="K7" s="33"/>
      <c r="L7" s="33"/>
      <c r="M7" s="97">
        <v>1000</v>
      </c>
      <c r="N7" s="40">
        <f>IF(OR(J5="",M7=""),"",ABS(VLOOKUP($M$1,VLookups!$A$43:$B$44,2,FALSE)-_xlfn.NORM.DIST(M7,G5,J5,TRUE)))</f>
        <v>1</v>
      </c>
      <c r="O7" s="66">
        <f>IF($J$5="","",_xlfn.NORM.INV(ABS(VLOOKUP($M$1,VLookups!$A$43:$B$44,2,FALSE)-O$3),$G$5,$J5))</f>
        <v>89.242762426929588</v>
      </c>
      <c r="P7" s="67">
        <f>IF($J$5="","",_xlfn.NORM.INV(ABS(VLOOKUP($M$1,VLookups!$A$43:$B$44,2,FALSE)-P$3),$G$5,$J5))</f>
        <v>150.75723757307043</v>
      </c>
      <c r="Q7" s="68">
        <f>IF($J$5="","",_xlfn.NORM.INV(ABS(VLOOKUP($M$1,VLookups!$A$43:$B$44,2,FALSE)-Q$3),$G$5,$J5))</f>
        <v>144.87440134785095</v>
      </c>
      <c r="R7" s="69">
        <f>IF($J$5="","",_xlfn.NORM.INV(ABS(VLOOKUP($M$1,VLookups!$A$43:$B$44,2,FALSE)-R$3),$G$5,$J5))</f>
        <v>140.19890960574995</v>
      </c>
      <c r="S7" s="70">
        <f>IF($J$5="","",_xlfn.NORM.INV(ABS(VLOOKUP($M$1,VLookups!$A$43:$B$44,2,FALSE)-S$3),$G$5,$J5))</f>
        <v>136.18775400470597</v>
      </c>
      <c r="T7" s="71">
        <f>IF($J$5="","",_xlfn.NORM.INV(ABS(VLOOKUP($M$1,VLookups!$A$43:$B$44,2,FALSE)-T$3),$G$5,$J5))</f>
        <v>132.58561230499299</v>
      </c>
      <c r="U7" s="5"/>
    </row>
    <row r="8" spans="1:425" x14ac:dyDescent="0.75">
      <c r="A8" s="5"/>
      <c r="B8" s="5"/>
      <c r="C8" s="5"/>
      <c r="D8" s="5"/>
      <c r="E8" s="2"/>
      <c r="F8" s="2"/>
      <c r="G8" s="5"/>
      <c r="H8" s="367" t="s">
        <v>934</v>
      </c>
      <c r="I8" s="5"/>
      <c r="J8" s="5"/>
      <c r="K8" s="5"/>
      <c r="L8" s="5"/>
      <c r="M8" s="5"/>
      <c r="N8" s="5"/>
      <c r="O8" s="5"/>
      <c r="P8" s="5"/>
      <c r="Q8" s="5"/>
      <c r="R8" s="5"/>
      <c r="S8" s="5"/>
      <c r="T8" s="5"/>
      <c r="U8" s="5"/>
      <c r="HP8" s="208">
        <f>IF(AND($D$13&gt;0,$D$14&gt;0),IF(OR(W4&lt;$D$13,W4=$D$13),HP4,0),"")</f>
        <v>6.4261624845465286E-5</v>
      </c>
      <c r="HQ8" s="208">
        <f t="shared" ref="HQ8:KB8" si="9">IF(AND($D$13&gt;0,$D$14&gt;0),IF(OR(X4&lt;$D$13,X4=$D$13),HQ4,0),"")</f>
        <v>7.1773705793906127E-5</v>
      </c>
      <c r="HR8" s="208">
        <f t="shared" si="9"/>
        <v>8.007491538967009E-5</v>
      </c>
      <c r="HS8" s="208">
        <f t="shared" si="9"/>
        <v>8.9237019668035334E-5</v>
      </c>
      <c r="HT8" s="208">
        <f t="shared" si="9"/>
        <v>9.9337008394372045E-5</v>
      </c>
      <c r="HU8" s="208">
        <f t="shared" si="9"/>
        <v>1.1045733143459165E-4</v>
      </c>
      <c r="HV8" s="208">
        <f t="shared" si="9"/>
        <v>1.2268613001597756E-4</v>
      </c>
      <c r="HW8" s="208">
        <f t="shared" si="9"/>
        <v>1.3611746067500132E-4</v>
      </c>
      <c r="HX8" s="208">
        <f t="shared" si="9"/>
        <v>1.508515095008087E-4</v>
      </c>
      <c r="HY8" s="208">
        <f t="shared" si="9"/>
        <v>1.6699479409651986E-4</v>
      </c>
      <c r="HZ8" s="208">
        <f t="shared" si="9"/>
        <v>1.8466035049742287E-4</v>
      </c>
      <c r="IA8" s="208">
        <f t="shared" si="9"/>
        <v>2.0396790210787868E-4</v>
      </c>
      <c r="IB8" s="208">
        <f t="shared" si="9"/>
        <v>2.2504400754977264E-4</v>
      </c>
      <c r="IC8" s="208">
        <f t="shared" si="9"/>
        <v>2.480221841573347E-4</v>
      </c>
      <c r="ID8" s="208">
        <f t="shared" si="9"/>
        <v>2.7304300370890476E-4</v>
      </c>
      <c r="IE8" s="208">
        <f t="shared" si="9"/>
        <v>3.0025415685872638E-4</v>
      </c>
      <c r="IF8" s="208">
        <f t="shared" si="9"/>
        <v>3.2981048262417439E-4</v>
      </c>
      <c r="IG8" s="208">
        <f t="shared" si="9"/>
        <v>3.6187395919913068E-4</v>
      </c>
      <c r="IH8" s="208">
        <f t="shared" si="9"/>
        <v>3.9661365230572677E-4</v>
      </c>
      <c r="II8" s="208">
        <f t="shared" si="9"/>
        <v>4.342056172676193E-4</v>
      </c>
      <c r="IJ8" s="208">
        <f t="shared" si="9"/>
        <v>4.7483275099157189E-4</v>
      </c>
      <c r="IK8" s="208">
        <f t="shared" si="9"/>
        <v>5.1868459008352127E-4</v>
      </c>
      <c r="IL8" s="208">
        <f t="shared" si="9"/>
        <v>5.6595705140358101E-4</v>
      </c>
      <c r="IM8" s="208">
        <f t="shared" si="9"/>
        <v>6.168521114844434E-4</v>
      </c>
      <c r="IN8" s="208">
        <f t="shared" si="9"/>
        <v>6.715774214020565E-4</v>
      </c>
      <c r="IO8" s="208">
        <f t="shared" si="9"/>
        <v>7.303458538987053E-4</v>
      </c>
      <c r="IP8" s="208">
        <f t="shared" si="9"/>
        <v>7.9337497981877864E-4</v>
      </c>
      <c r="IQ8" s="208">
        <f t="shared" si="9"/>
        <v>8.6088647122827661E-4</v>
      </c>
      <c r="IR8" s="208">
        <f t="shared" si="9"/>
        <v>9.3310542895180674E-4</v>
      </c>
      <c r="IS8" s="208">
        <f t="shared" si="9"/>
        <v>1.0102596326761603E-3</v>
      </c>
      <c r="IT8" s="208">
        <f t="shared" si="9"/>
        <v>1.0925787122379169E-3</v>
      </c>
      <c r="IU8" s="208">
        <f t="shared" si="9"/>
        <v>1.1802932392334041E-3</v>
      </c>
      <c r="IV8" s="208">
        <f t="shared" si="9"/>
        <v>1.273633738661918E-3</v>
      </c>
      <c r="IW8" s="208">
        <f t="shared" si="9"/>
        <v>1.3728296209356197E-3</v>
      </c>
      <c r="IX8" s="208">
        <f t="shared" si="9"/>
        <v>1.478108035259669E-3</v>
      </c>
      <c r="IY8" s="208">
        <f t="shared" si="9"/>
        <v>1.5896926461007751E-3</v>
      </c>
      <c r="IZ8" s="208">
        <f t="shared" si="9"/>
        <v>1.7078023352176189E-3</v>
      </c>
      <c r="JA8" s="208">
        <f t="shared" si="9"/>
        <v>1.8326498325178283E-3</v>
      </c>
      <c r="JB8" s="208">
        <f t="shared" si="9"/>
        <v>1.9644402798280128E-3</v>
      </c>
      <c r="JC8" s="208">
        <f t="shared" si="9"/>
        <v>2.1033697325095182E-3</v>
      </c>
      <c r="JD8" s="208">
        <f t="shared" si="9"/>
        <v>2.2496236047162012E-3</v>
      </c>
      <c r="JE8" s="208">
        <f t="shared" si="9"/>
        <v>2.4033750649639003E-3</v>
      </c>
      <c r="JF8" s="208">
        <f t="shared" si="9"/>
        <v>2.5647833895561705E-3</v>
      </c>
      <c r="JG8" s="208">
        <f t="shared" si="9"/>
        <v>2.7339922822782262E-3</v>
      </c>
      <c r="JH8" s="208">
        <f t="shared" si="9"/>
        <v>2.9111281696215015E-3</v>
      </c>
      <c r="JI8" s="208">
        <f t="shared" si="9"/>
        <v>3.0962984816247491E-3</v>
      </c>
      <c r="JJ8" s="208">
        <f t="shared" si="9"/>
        <v>3.2895899292039611E-3</v>
      </c>
      <c r="JK8" s="208">
        <f t="shared" si="9"/>
        <v>3.4910667895819035E-3</v>
      </c>
      <c r="JL8" s="208">
        <f t="shared" si="9"/>
        <v>3.7007692121080338E-3</v>
      </c>
      <c r="JM8" s="208">
        <f t="shared" si="9"/>
        <v>3.9187115573703296E-3</v>
      </c>
      <c r="JN8" s="208">
        <f t="shared" si="9"/>
        <v>4.1448807830312354E-3</v>
      </c>
      <c r="JO8" s="208">
        <f t="shared" si="9"/>
        <v>4.3792348902604653E-3</v>
      </c>
      <c r="JP8" s="208">
        <f t="shared" si="9"/>
        <v>4.6217014449773568E-3</v>
      </c>
      <c r="JQ8" s="208">
        <f t="shared" si="9"/>
        <v>4.8721761883458968E-3</v>
      </c>
      <c r="JR8" s="208">
        <f t="shared" si="9"/>
        <v>5.1305217510771075E-3</v>
      </c>
      <c r="JS8" s="208">
        <f t="shared" si="9"/>
        <v>5.3965664860788657E-3</v>
      </c>
      <c r="JT8" s="208">
        <f t="shared" si="9"/>
        <v>5.6701034338449635E-3</v>
      </c>
      <c r="JU8" s="208">
        <f t="shared" si="9"/>
        <v>5.9508894346879723E-3</v>
      </c>
      <c r="JV8" s="208">
        <f t="shared" si="9"/>
        <v>6.2386444014894127E-3</v>
      </c>
      <c r="JW8" s="208">
        <f t="shared" si="9"/>
        <v>6.5330507660629009E-3</v>
      </c>
      <c r="JX8" s="208">
        <f t="shared" si="9"/>
        <v>6.833753111499777E-3</v>
      </c>
      <c r="JY8" s="208">
        <f t="shared" si="9"/>
        <v>7.1403580019920171E-3</v>
      </c>
      <c r="JZ8" s="208">
        <f t="shared" si="9"/>
        <v>0</v>
      </c>
      <c r="KA8" s="208">
        <f t="shared" si="9"/>
        <v>0</v>
      </c>
      <c r="KB8" s="208">
        <f t="shared" si="9"/>
        <v>0</v>
      </c>
      <c r="KC8" s="208">
        <f t="shared" ref="KC8:MN8" si="10">IF(AND($D$13&gt;0,$D$14&gt;0),IF(OR(CJ4&lt;$D$13,CJ4=$D$13),KC4,0),"")</f>
        <v>0</v>
      </c>
      <c r="KD8" s="208">
        <f t="shared" si="10"/>
        <v>0</v>
      </c>
      <c r="KE8" s="208">
        <f t="shared" si="10"/>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ref="MO8:OZ8" si="11">IF(AND($D$13&gt;0,$D$14&gt;0),IF(OR(EV4&lt;$D$13,EV4=$D$13),MO4,0),"")</f>
        <v>0</v>
      </c>
      <c r="MP8" s="208">
        <f t="shared" si="11"/>
        <v>0</v>
      </c>
      <c r="MQ8" s="208">
        <f t="shared" si="11"/>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ref="PA8:PH8" si="12">IF(AND($D$13&gt;0,$D$14&gt;0),IF(OR(HH4&lt;$D$13,HH4=$D$13),PA4,0),"")</f>
        <v>0</v>
      </c>
      <c r="PB8" s="208">
        <f t="shared" si="12"/>
        <v>0</v>
      </c>
      <c r="PC8" s="208">
        <f t="shared" si="12"/>
        <v>0</v>
      </c>
      <c r="PD8" s="208">
        <f t="shared" si="12"/>
        <v>0</v>
      </c>
      <c r="PE8" s="208">
        <f t="shared" si="12"/>
        <v>0</v>
      </c>
      <c r="PF8" s="208">
        <f t="shared" si="12"/>
        <v>0</v>
      </c>
      <c r="PG8" s="208">
        <f t="shared" si="12"/>
        <v>0</v>
      </c>
      <c r="PH8" s="208">
        <f t="shared" si="12"/>
        <v>0</v>
      </c>
    </row>
    <row r="9" spans="1:425" ht="16" x14ac:dyDescent="0.8">
      <c r="A9" s="5"/>
      <c r="B9" s="5"/>
      <c r="C9" s="33" t="str">
        <f>IF(VLOOKUP(VLookups!$A$81,VLookups!$A$75:$B$77,2,FALSE),"With a confidence interval of","With a credible interval of")</f>
        <v>With a confidence interval of</v>
      </c>
      <c r="D9" s="296">
        <v>0.8</v>
      </c>
      <c r="E9" s="37"/>
      <c r="F9" s="39"/>
      <c r="H9" s="5"/>
      <c r="I9" s="5"/>
      <c r="J9" s="5"/>
      <c r="K9" s="5"/>
      <c r="L9" s="5"/>
      <c r="M9" s="5"/>
      <c r="N9" s="5"/>
      <c r="O9" s="5"/>
      <c r="P9" s="5"/>
      <c r="Q9" s="5"/>
      <c r="R9" s="5"/>
      <c r="S9" s="5"/>
      <c r="T9" s="5"/>
      <c r="U9" s="5"/>
      <c r="HP9" s="208">
        <f>IF(AND($D$13&gt;0,$D$14&gt;0),IF(AND(W4&gt;$D$13,OR(W4&lt;$D$14,W4=$D$14)),HP4,0),"")</f>
        <v>0</v>
      </c>
      <c r="HQ9" s="208">
        <f t="shared" ref="HQ9:KB9" si="13">IF(AND($D$13&gt;0,$D$14&gt;0),IF(AND(X4&gt;$D$13,OR(X4&lt;$D$14,X4=$D$14)),HQ4,0),"")</f>
        <v>0</v>
      </c>
      <c r="HR9" s="208">
        <f t="shared" si="13"/>
        <v>0</v>
      </c>
      <c r="HS9" s="208">
        <f t="shared" si="13"/>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7.4524340206058989E-3</v>
      </c>
      <c r="KA9" s="208">
        <f t="shared" si="13"/>
        <v>7.7695120243152817E-3</v>
      </c>
      <c r="KB9" s="208">
        <f t="shared" si="13"/>
        <v>8.0910856243005796E-3</v>
      </c>
      <c r="KC9" s="208">
        <f t="shared" ref="KC9:MN9" si="14">IF(AND($D$13&gt;0,$D$14&gt;0),IF(AND(CJ4&gt;$D$13,OR(CJ4&lt;$D$14,CJ4=$D$14)),KC4,0),"")</f>
        <v>8.4166118980858289E-3</v>
      </c>
      <c r="KD9" s="208">
        <f t="shared" si="14"/>
        <v>8.7455123385302164E-3</v>
      </c>
      <c r="KE9" s="208">
        <f t="shared" si="14"/>
        <v>9.0771740430229796E-3</v>
      </c>
      <c r="KF9" s="208">
        <f t="shared" si="14"/>
        <v>9.4109511444635564E-3</v>
      </c>
      <c r="KG9" s="208">
        <f t="shared" si="14"/>
        <v>9.7461664837568285E-3</v>
      </c>
      <c r="KH9" s="208">
        <f t="shared" si="14"/>
        <v>1.0082113521631009E-2</v>
      </c>
      <c r="KI9" s="208">
        <f t="shared" si="14"/>
        <v>1.0418058485610804E-2</v>
      </c>
      <c r="KJ9" s="208">
        <f t="shared" si="14"/>
        <v>1.0753242745968269E-2</v>
      </c>
      <c r="KK9" s="208">
        <f t="shared" si="14"/>
        <v>1.1086885412448148E-2</v>
      </c>
      <c r="KL9" s="208">
        <f t="shared" si="14"/>
        <v>1.1418186141542882E-2</v>
      </c>
      <c r="KM9" s="208">
        <f t="shared" si="14"/>
        <v>1.1746328142095969E-2</v>
      </c>
      <c r="KN9" s="208">
        <f t="shared" si="14"/>
        <v>1.207048136506181E-2</v>
      </c>
      <c r="KO9" s="208">
        <f t="shared" si="14"/>
        <v>1.2389805861366799E-2</v>
      </c>
      <c r="KP9" s="208">
        <f t="shared" si="14"/>
        <v>1.2703455290021575E-2</v>
      </c>
      <c r="KQ9" s="208">
        <f t="shared" si="14"/>
        <v>1.301058055694841E-2</v>
      </c>
      <c r="KR9" s="208">
        <f t="shared" si="14"/>
        <v>1.3310333563431365E-2</v>
      </c>
      <c r="KS9" s="208">
        <f t="shared" si="14"/>
        <v>1.3601871041688604E-2</v>
      </c>
      <c r="KT9" s="208">
        <f t="shared" si="14"/>
        <v>1.3884358453825003E-2</v>
      </c>
      <c r="KU9" s="208">
        <f t="shared" si="14"/>
        <v>1.4156973929364934E-2</v>
      </c>
      <c r="KV9" s="208">
        <f t="shared" si="14"/>
        <v>1.4418912215705135E-2</v>
      </c>
      <c r="KW9" s="208">
        <f t="shared" si="14"/>
        <v>1.466938861517916E-2</v>
      </c>
      <c r="KX9" s="208">
        <f t="shared" si="14"/>
        <v>1.4907642881998719E-2</v>
      </c>
      <c r="KY9" s="208">
        <f t="shared" si="14"/>
        <v>1.5132943052142425E-2</v>
      </c>
      <c r="KZ9" s="208">
        <f t="shared" si="14"/>
        <v>1.5344589179305148E-2</v>
      </c>
      <c r="LA9" s="208">
        <f t="shared" si="14"/>
        <v>1.5541916950305365E-2</v>
      </c>
      <c r="LB9" s="208">
        <f t="shared" si="14"/>
        <v>1.5724301153874725E-2</v>
      </c>
      <c r="LC9" s="208">
        <f t="shared" si="14"/>
        <v>1.589115897752184E-2</v>
      </c>
      <c r="LD9" s="208">
        <f t="shared" si="14"/>
        <v>1.6041953108167251E-2</v>
      </c>
      <c r="LE9" s="208">
        <f t="shared" si="14"/>
        <v>1.6176194613481121E-2</v>
      </c>
      <c r="LF9" s="208">
        <f t="shared" si="14"/>
        <v>1.6293445582310665E-2</v>
      </c>
      <c r="LG9" s="208">
        <f t="shared" si="14"/>
        <v>1.6393321504247497E-2</v>
      </c>
      <c r="LH9" s="208">
        <f t="shared" si="14"/>
        <v>1.6475493370242403E-2</v>
      </c>
      <c r="LI9" s="208">
        <f t="shared" si="14"/>
        <v>1.6539689478208826E-2</v>
      </c>
      <c r="LJ9" s="208">
        <f t="shared" si="14"/>
        <v>1.6585696929748012E-2</v>
      </c>
      <c r="LK9" s="208">
        <f t="shared" si="14"/>
        <v>1.6613362806457376E-2</v>
      </c>
      <c r="LL9" s="208">
        <f t="shared" si="14"/>
        <v>1.662259501672636E-2</v>
      </c>
      <c r="LM9" s="208">
        <f t="shared" si="14"/>
        <v>1.6613362806457376E-2</v>
      </c>
      <c r="LN9" s="208">
        <f t="shared" si="14"/>
        <v>1.6585696929748012E-2</v>
      </c>
      <c r="LO9" s="208">
        <f t="shared" si="14"/>
        <v>1.6539689478208826E-2</v>
      </c>
      <c r="LP9" s="208">
        <f t="shared" si="14"/>
        <v>1.6475493370242403E-2</v>
      </c>
      <c r="LQ9" s="208">
        <f t="shared" si="14"/>
        <v>1.6393321504247497E-2</v>
      </c>
      <c r="LR9" s="208">
        <f t="shared" si="14"/>
        <v>1.6293445582310665E-2</v>
      </c>
      <c r="LS9" s="208">
        <f t="shared" si="14"/>
        <v>1.6176194613481121E-2</v>
      </c>
      <c r="LT9" s="208">
        <f t="shared" si="14"/>
        <v>1.6041953108167251E-2</v>
      </c>
      <c r="LU9" s="208">
        <f t="shared" si="14"/>
        <v>1.589115897752184E-2</v>
      </c>
      <c r="LV9" s="208">
        <f t="shared" si="14"/>
        <v>1.5724301153874725E-2</v>
      </c>
      <c r="LW9" s="208">
        <f t="shared" si="14"/>
        <v>1.554191695030536E-2</v>
      </c>
      <c r="LX9" s="208">
        <f t="shared" si="14"/>
        <v>1.5344589179305141E-2</v>
      </c>
      <c r="LY9" s="208">
        <f t="shared" si="14"/>
        <v>1.5132943052142415E-2</v>
      </c>
      <c r="LZ9" s="208">
        <f t="shared" si="14"/>
        <v>1.4907642881998702E-2</v>
      </c>
      <c r="MA9" s="208">
        <f t="shared" si="14"/>
        <v>1.4669388615179137E-2</v>
      </c>
      <c r="MB9" s="208">
        <f t="shared" si="14"/>
        <v>1.4418912215705107E-2</v>
      </c>
      <c r="MC9" s="208">
        <f t="shared" si="14"/>
        <v>1.4156973929364901E-2</v>
      </c>
      <c r="MD9" s="208">
        <f t="shared" si="14"/>
        <v>1.3884358453824965E-2</v>
      </c>
      <c r="ME9" s="208">
        <f t="shared" si="14"/>
        <v>1.3601871041688557E-2</v>
      </c>
      <c r="MF9" s="208">
        <f t="shared" si="14"/>
        <v>1.3310333563431313E-2</v>
      </c>
      <c r="MG9" s="208">
        <f t="shared" si="14"/>
        <v>1.3010580556948348E-2</v>
      </c>
      <c r="MH9" s="208">
        <f t="shared" si="14"/>
        <v>1.2703455290021507E-2</v>
      </c>
      <c r="MI9" s="208">
        <f t="shared" si="14"/>
        <v>1.2389805861366726E-2</v>
      </c>
      <c r="MJ9" s="208">
        <f t="shared" si="14"/>
        <v>1.2070481365061728E-2</v>
      </c>
      <c r="MK9" s="208">
        <f t="shared" si="14"/>
        <v>1.1746328142095882E-2</v>
      </c>
      <c r="ML9" s="208">
        <f t="shared" si="14"/>
        <v>1.1418186141542788E-2</v>
      </c>
      <c r="MM9" s="208">
        <f t="shared" si="14"/>
        <v>1.1086885412448049E-2</v>
      </c>
      <c r="MN9" s="208">
        <f t="shared" si="14"/>
        <v>1.0753242745968162E-2</v>
      </c>
      <c r="MO9" s="208">
        <f t="shared" ref="MO9:OZ9" si="15">IF(AND($D$13&gt;0,$D$14&gt;0),IF(AND(EV4&gt;$D$13,OR(EV4&lt;$D$14,EV4=$D$14)),MO4,0),"")</f>
        <v>1.0418058485610691E-2</v>
      </c>
      <c r="MP9" s="208">
        <f t="shared" si="15"/>
        <v>1.0082113521630891E-2</v>
      </c>
      <c r="MQ9" s="208">
        <f t="shared" si="15"/>
        <v>9.7461664837567036E-3</v>
      </c>
      <c r="MR9" s="208">
        <f t="shared" si="15"/>
        <v>9.4109511444634281E-3</v>
      </c>
      <c r="MS9" s="208">
        <f t="shared" si="15"/>
        <v>9.0771740430228443E-3</v>
      </c>
      <c r="MT9" s="208">
        <f t="shared" si="15"/>
        <v>8.7455123385300742E-3</v>
      </c>
      <c r="MU9" s="208">
        <f t="shared" si="15"/>
        <v>8.4166118980856814E-3</v>
      </c>
      <c r="MV9" s="208">
        <f t="shared" si="15"/>
        <v>8.0910856243004321E-3</v>
      </c>
      <c r="MW9" s="208">
        <f t="shared" si="15"/>
        <v>7.7695120243151282E-3</v>
      </c>
      <c r="MX9" s="208">
        <f t="shared" si="15"/>
        <v>7.452434020605741E-3</v>
      </c>
      <c r="MY9" s="208">
        <f t="shared" si="15"/>
        <v>0</v>
      </c>
      <c r="MZ9" s="208">
        <f t="shared" si="15"/>
        <v>0</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ref="PA9:PH9" si="16">IF(AND($D$13&gt;0,$D$14&gt;0),IF(AND(HH4&gt;$D$13,OR(HH4&lt;$D$14,HH4=$D$14)),PA4,0),"")</f>
        <v>0</v>
      </c>
      <c r="PB9" s="208">
        <f t="shared" si="16"/>
        <v>0</v>
      </c>
      <c r="PC9" s="208">
        <f t="shared" si="16"/>
        <v>0</v>
      </c>
      <c r="PD9" s="208">
        <f t="shared" si="16"/>
        <v>0</v>
      </c>
      <c r="PE9" s="208">
        <f t="shared" si="16"/>
        <v>0</v>
      </c>
      <c r="PF9" s="208">
        <f t="shared" si="16"/>
        <v>0</v>
      </c>
      <c r="PG9" s="208">
        <f t="shared" si="16"/>
        <v>0</v>
      </c>
      <c r="PH9" s="208">
        <f t="shared" si="16"/>
        <v>0</v>
      </c>
    </row>
    <row r="10" spans="1:425" ht="16" x14ac:dyDescent="0.8">
      <c r="A10" s="5"/>
      <c r="C10" s="33" t="s">
        <v>779</v>
      </c>
      <c r="D10" s="76">
        <f>IF(AND(D9&gt;0,D9&lt;1,NOT(J5="")),_xlfn.NORM.INV((1-$D$9)/2,$G$5,$J$5),"")</f>
        <v>89.242762426929588</v>
      </c>
      <c r="E10" s="38"/>
      <c r="F10" s="2"/>
      <c r="H10" s="5"/>
      <c r="I10" s="5"/>
      <c r="J10" s="5"/>
      <c r="K10" s="5"/>
      <c r="L10" s="5"/>
      <c r="M10" s="5"/>
      <c r="N10" s="5"/>
      <c r="O10" s="5"/>
      <c r="P10" s="5"/>
      <c r="Q10" s="5"/>
      <c r="R10" s="5"/>
      <c r="S10" s="5"/>
      <c r="T10" s="5"/>
      <c r="U10" s="5"/>
      <c r="HP10" s="208">
        <f>IF(AND($D$13&gt;0,$D$14&gt;0),IF(AND(W4&gt;$D$14),HP4,0),"")</f>
        <v>0</v>
      </c>
      <c r="HQ10" s="208">
        <f t="shared" ref="HQ10:KB10" si="17">IF(AND($D$13&gt;0,$D$14&gt;0),IF(AND(X4&gt;$D$14),HQ4,0),"")</f>
        <v>0</v>
      </c>
      <c r="HR10" s="208">
        <f t="shared" si="17"/>
        <v>0</v>
      </c>
      <c r="HS10" s="208">
        <f t="shared" si="17"/>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ref="KC10:MN10" si="18">IF(AND($D$13&gt;0,$D$14&gt;0),IF(AND(CJ4&gt;$D$14),KC4,0),"")</f>
        <v>0</v>
      </c>
      <c r="KD10" s="208">
        <f t="shared" si="18"/>
        <v>0</v>
      </c>
      <c r="KE10" s="208">
        <f t="shared" si="18"/>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ref="MO10:OZ10" si="19">IF(AND($D$13&gt;0,$D$14&gt;0),IF(AND(EV4&gt;$D$14),MO4,0),"")</f>
        <v>0</v>
      </c>
      <c r="MP10" s="208">
        <f t="shared" si="19"/>
        <v>0</v>
      </c>
      <c r="MQ10" s="208">
        <f t="shared" si="19"/>
        <v>0</v>
      </c>
      <c r="MR10" s="208">
        <f t="shared" si="19"/>
        <v>0</v>
      </c>
      <c r="MS10" s="208">
        <f t="shared" si="19"/>
        <v>0</v>
      </c>
      <c r="MT10" s="208">
        <f t="shared" si="19"/>
        <v>0</v>
      </c>
      <c r="MU10" s="208">
        <f t="shared" si="19"/>
        <v>0</v>
      </c>
      <c r="MV10" s="208">
        <f t="shared" si="19"/>
        <v>0</v>
      </c>
      <c r="MW10" s="208">
        <f t="shared" si="19"/>
        <v>0</v>
      </c>
      <c r="MX10" s="208">
        <f t="shared" si="19"/>
        <v>0</v>
      </c>
      <c r="MY10" s="208">
        <f t="shared" si="19"/>
        <v>7.1403580019918584E-3</v>
      </c>
      <c r="MZ10" s="208">
        <f t="shared" si="19"/>
        <v>6.8337531114996157E-3</v>
      </c>
      <c r="NA10" s="208">
        <f t="shared" si="19"/>
        <v>6.5330507660627361E-3</v>
      </c>
      <c r="NB10" s="208">
        <f t="shared" si="19"/>
        <v>6.2386444014892479E-3</v>
      </c>
      <c r="NC10" s="208">
        <f t="shared" si="19"/>
        <v>5.9508894346878057E-3</v>
      </c>
      <c r="ND10" s="208">
        <f t="shared" si="19"/>
        <v>5.6701034338447944E-3</v>
      </c>
      <c r="NE10" s="208">
        <f t="shared" si="19"/>
        <v>5.3965664860786975E-3</v>
      </c>
      <c r="NF10" s="208">
        <f t="shared" si="19"/>
        <v>5.1305217510769401E-3</v>
      </c>
      <c r="NG10" s="208">
        <f t="shared" si="19"/>
        <v>4.8721761883457285E-3</v>
      </c>
      <c r="NH10" s="208">
        <f t="shared" si="19"/>
        <v>4.6217014449771911E-3</v>
      </c>
      <c r="NI10" s="208">
        <f t="shared" si="19"/>
        <v>4.3792348902602996E-3</v>
      </c>
      <c r="NJ10" s="208">
        <f t="shared" si="19"/>
        <v>4.1448807830310724E-3</v>
      </c>
      <c r="NK10" s="208">
        <f t="shared" si="19"/>
        <v>3.9187115573701675E-3</v>
      </c>
      <c r="NL10" s="208">
        <f t="shared" si="19"/>
        <v>3.7007692121078747E-3</v>
      </c>
      <c r="NM10" s="208">
        <f t="shared" si="19"/>
        <v>3.4910667895817447E-3</v>
      </c>
      <c r="NN10" s="208">
        <f t="shared" si="19"/>
        <v>3.2895899292038075E-3</v>
      </c>
      <c r="NO10" s="208">
        <f t="shared" si="19"/>
        <v>3.0962984816245978E-3</v>
      </c>
      <c r="NP10" s="208">
        <f t="shared" si="19"/>
        <v>2.9111281696213537E-3</v>
      </c>
      <c r="NQ10" s="208">
        <f t="shared" si="19"/>
        <v>2.7339922822780822E-3</v>
      </c>
      <c r="NR10" s="208">
        <f t="shared" si="19"/>
        <v>2.5647833895560295E-3</v>
      </c>
      <c r="NS10" s="208">
        <f t="shared" si="19"/>
        <v>2.4033750649637628E-3</v>
      </c>
      <c r="NT10" s="208">
        <f t="shared" si="19"/>
        <v>2.2496236047160672E-3</v>
      </c>
      <c r="NU10" s="208">
        <f t="shared" si="19"/>
        <v>2.1033697325093885E-3</v>
      </c>
      <c r="NV10" s="208">
        <f t="shared" si="19"/>
        <v>1.9644402798278879E-3</v>
      </c>
      <c r="NW10" s="208">
        <f t="shared" si="19"/>
        <v>1.8326498325177069E-3</v>
      </c>
      <c r="NX10" s="208">
        <f t="shared" si="19"/>
        <v>1.7078023352175029E-3</v>
      </c>
      <c r="NY10" s="208">
        <f t="shared" si="19"/>
        <v>1.5896926461006636E-3</v>
      </c>
      <c r="NZ10" s="208">
        <f t="shared" si="19"/>
        <v>1.4781080352595606E-3</v>
      </c>
      <c r="OA10" s="208">
        <f t="shared" si="19"/>
        <v>1.372829620935516E-3</v>
      </c>
      <c r="OB10" s="208">
        <f t="shared" si="19"/>
        <v>1.2736337386618196E-3</v>
      </c>
      <c r="OC10" s="208">
        <f t="shared" si="19"/>
        <v>1.1802932392333094E-3</v>
      </c>
      <c r="OD10" s="208">
        <f t="shared" si="19"/>
        <v>1.0925787122378261E-3</v>
      </c>
      <c r="OE10" s="208">
        <f t="shared" si="19"/>
        <v>1.0102596326760742E-3</v>
      </c>
      <c r="OF10" s="208">
        <f t="shared" si="19"/>
        <v>9.3310542895172412E-4</v>
      </c>
      <c r="OG10" s="208">
        <f t="shared" si="19"/>
        <v>8.6088647122819877E-4</v>
      </c>
      <c r="OH10" s="208">
        <f t="shared" si="19"/>
        <v>7.9337497981870459E-4</v>
      </c>
      <c r="OI10" s="208">
        <f t="shared" si="19"/>
        <v>7.3034585389863461E-4</v>
      </c>
      <c r="OJ10" s="208">
        <f t="shared" si="19"/>
        <v>6.7157742140198993E-4</v>
      </c>
      <c r="OK10" s="208">
        <f t="shared" si="19"/>
        <v>6.1685211148438085E-4</v>
      </c>
      <c r="OL10" s="208">
        <f t="shared" si="19"/>
        <v>5.6595705140352148E-4</v>
      </c>
      <c r="OM10" s="208">
        <f t="shared" si="19"/>
        <v>5.1868459008346554E-4</v>
      </c>
      <c r="ON10" s="208">
        <f t="shared" si="19"/>
        <v>4.7483275099151963E-4</v>
      </c>
      <c r="OO10" s="208">
        <f t="shared" si="19"/>
        <v>4.3420561726756991E-4</v>
      </c>
      <c r="OP10" s="208">
        <f t="shared" si="19"/>
        <v>3.9661365230568048E-4</v>
      </c>
      <c r="OQ10" s="208">
        <f t="shared" si="19"/>
        <v>3.6187395919908764E-4</v>
      </c>
      <c r="OR10" s="208">
        <f t="shared" si="19"/>
        <v>3.2981048262413368E-4</v>
      </c>
      <c r="OS10" s="208">
        <f t="shared" si="19"/>
        <v>3.0025415685868854E-4</v>
      </c>
      <c r="OT10" s="208">
        <f t="shared" si="19"/>
        <v>2.7304300370886958E-4</v>
      </c>
      <c r="OU10" s="208">
        <f t="shared" si="19"/>
        <v>2.4802218415730169E-4</v>
      </c>
      <c r="OV10" s="208">
        <f t="shared" si="19"/>
        <v>2.2504400754974206E-4</v>
      </c>
      <c r="OW10" s="208">
        <f t="shared" si="19"/>
        <v>2.0396790210785044E-4</v>
      </c>
      <c r="OX10" s="208">
        <f t="shared" si="19"/>
        <v>1.8466035049739663E-4</v>
      </c>
      <c r="OY10" s="208">
        <f t="shared" si="19"/>
        <v>1.6699479409649554E-4</v>
      </c>
      <c r="OZ10" s="208">
        <f t="shared" si="19"/>
        <v>1.5085150950078631E-4</v>
      </c>
      <c r="PA10" s="208">
        <f t="shared" ref="PA10:PH10" si="20">IF(AND($D$13&gt;0,$D$14&gt;0),IF(AND(HH4&gt;$D$14),PA4,0),"")</f>
        <v>1.3611746067498053E-4</v>
      </c>
      <c r="PB10" s="208">
        <f t="shared" si="20"/>
        <v>1.2268613001595847E-4</v>
      </c>
      <c r="PC10" s="208">
        <f t="shared" si="20"/>
        <v>1.1045733143457408E-4</v>
      </c>
      <c r="PD10" s="208">
        <f t="shared" si="20"/>
        <v>9.9337008394355822E-5</v>
      </c>
      <c r="PE10" s="208">
        <f t="shared" si="20"/>
        <v>8.9237019668020426E-5</v>
      </c>
      <c r="PF10" s="208">
        <f t="shared" si="20"/>
        <v>8.007491538965651E-5</v>
      </c>
      <c r="PG10" s="208">
        <f t="shared" si="20"/>
        <v>7.1773705793893631E-5</v>
      </c>
      <c r="PH10" s="208">
        <f t="shared" si="20"/>
        <v>6.4261624845453875E-5</v>
      </c>
    </row>
    <row r="11" spans="1:425" ht="16" x14ac:dyDescent="0.8">
      <c r="A11" s="5"/>
      <c r="B11" s="5"/>
      <c r="C11" s="33" t="s">
        <v>78</v>
      </c>
      <c r="D11" s="76">
        <f>IF(AND(D9&gt;0,D9&lt;1,NOT(J5="")),_xlfn.NORM.INV(($D$9+(1-$D$9)/2),$G$5,$J$5),"")</f>
        <v>150.75723757307043</v>
      </c>
      <c r="E11" s="38"/>
      <c r="F11" s="2"/>
      <c r="G11" s="5"/>
      <c r="H11" s="5"/>
      <c r="I11" s="5"/>
      <c r="J11" s="5"/>
      <c r="K11" s="5"/>
      <c r="L11" s="5"/>
      <c r="M11" s="5"/>
      <c r="N11" s="5"/>
      <c r="O11" s="5"/>
      <c r="P11" s="5"/>
      <c r="Q11" s="5"/>
      <c r="R11" s="5"/>
      <c r="S11" s="5"/>
      <c r="T11" s="5"/>
      <c r="U11" s="5"/>
      <c r="HP11" s="259">
        <f>MAX(HP8:HP10)</f>
        <v>6.4261624845465286E-5</v>
      </c>
      <c r="HQ11" s="259">
        <f t="shared" ref="HQ11:KB11" si="21">MAX(HQ8:HQ10)</f>
        <v>7.1773705793906127E-5</v>
      </c>
      <c r="HR11" s="259">
        <f t="shared" si="21"/>
        <v>8.007491538967009E-5</v>
      </c>
      <c r="HS11" s="259">
        <f t="shared" si="21"/>
        <v>8.9237019668035334E-5</v>
      </c>
      <c r="HT11" s="259">
        <f t="shared" si="21"/>
        <v>9.9337008394372045E-5</v>
      </c>
      <c r="HU11" s="259">
        <f t="shared" si="21"/>
        <v>1.1045733143459165E-4</v>
      </c>
      <c r="HV11" s="259">
        <f t="shared" si="21"/>
        <v>1.2268613001597756E-4</v>
      </c>
      <c r="HW11" s="259">
        <f t="shared" si="21"/>
        <v>1.3611746067500132E-4</v>
      </c>
      <c r="HX11" s="259">
        <f t="shared" si="21"/>
        <v>1.508515095008087E-4</v>
      </c>
      <c r="HY11" s="259">
        <f t="shared" si="21"/>
        <v>1.6699479409651986E-4</v>
      </c>
      <c r="HZ11" s="259">
        <f t="shared" si="21"/>
        <v>1.8466035049742287E-4</v>
      </c>
      <c r="IA11" s="259">
        <f t="shared" si="21"/>
        <v>2.0396790210787868E-4</v>
      </c>
      <c r="IB11" s="259">
        <f t="shared" si="21"/>
        <v>2.2504400754977264E-4</v>
      </c>
      <c r="IC11" s="259">
        <f t="shared" si="21"/>
        <v>2.480221841573347E-4</v>
      </c>
      <c r="ID11" s="259">
        <f t="shared" si="21"/>
        <v>2.7304300370890476E-4</v>
      </c>
      <c r="IE11" s="259">
        <f t="shared" si="21"/>
        <v>3.0025415685872638E-4</v>
      </c>
      <c r="IF11" s="259">
        <f t="shared" si="21"/>
        <v>3.2981048262417439E-4</v>
      </c>
      <c r="IG11" s="259">
        <f t="shared" si="21"/>
        <v>3.6187395919913068E-4</v>
      </c>
      <c r="IH11" s="259">
        <f t="shared" si="21"/>
        <v>3.9661365230572677E-4</v>
      </c>
      <c r="II11" s="259">
        <f t="shared" si="21"/>
        <v>4.342056172676193E-4</v>
      </c>
      <c r="IJ11" s="259">
        <f t="shared" si="21"/>
        <v>4.7483275099157189E-4</v>
      </c>
      <c r="IK11" s="259">
        <f t="shared" si="21"/>
        <v>5.1868459008352127E-4</v>
      </c>
      <c r="IL11" s="259">
        <f t="shared" si="21"/>
        <v>5.6595705140358101E-4</v>
      </c>
      <c r="IM11" s="259">
        <f t="shared" si="21"/>
        <v>6.168521114844434E-4</v>
      </c>
      <c r="IN11" s="259">
        <f t="shared" si="21"/>
        <v>6.715774214020565E-4</v>
      </c>
      <c r="IO11" s="259">
        <f t="shared" si="21"/>
        <v>7.303458538987053E-4</v>
      </c>
      <c r="IP11" s="259">
        <f t="shared" si="21"/>
        <v>7.9337497981877864E-4</v>
      </c>
      <c r="IQ11" s="259">
        <f t="shared" si="21"/>
        <v>8.6088647122827661E-4</v>
      </c>
      <c r="IR11" s="259">
        <f t="shared" si="21"/>
        <v>9.3310542895180674E-4</v>
      </c>
      <c r="IS11" s="259">
        <f t="shared" si="21"/>
        <v>1.0102596326761603E-3</v>
      </c>
      <c r="IT11" s="259">
        <f t="shared" si="21"/>
        <v>1.0925787122379169E-3</v>
      </c>
      <c r="IU11" s="259">
        <f t="shared" si="21"/>
        <v>1.1802932392334041E-3</v>
      </c>
      <c r="IV11" s="259">
        <f t="shared" si="21"/>
        <v>1.273633738661918E-3</v>
      </c>
      <c r="IW11" s="259">
        <f t="shared" si="21"/>
        <v>1.3728296209356197E-3</v>
      </c>
      <c r="IX11" s="259">
        <f t="shared" si="21"/>
        <v>1.478108035259669E-3</v>
      </c>
      <c r="IY11" s="259">
        <f t="shared" si="21"/>
        <v>1.5896926461007751E-3</v>
      </c>
      <c r="IZ11" s="259">
        <f t="shared" si="21"/>
        <v>1.7078023352176189E-3</v>
      </c>
      <c r="JA11" s="259">
        <f t="shared" si="21"/>
        <v>1.8326498325178283E-3</v>
      </c>
      <c r="JB11" s="259">
        <f t="shared" si="21"/>
        <v>1.9644402798280128E-3</v>
      </c>
      <c r="JC11" s="259">
        <f t="shared" si="21"/>
        <v>2.1033697325095182E-3</v>
      </c>
      <c r="JD11" s="259">
        <f t="shared" si="21"/>
        <v>2.2496236047162012E-3</v>
      </c>
      <c r="JE11" s="259">
        <f t="shared" si="21"/>
        <v>2.4033750649639003E-3</v>
      </c>
      <c r="JF11" s="259">
        <f t="shared" si="21"/>
        <v>2.5647833895561705E-3</v>
      </c>
      <c r="JG11" s="259">
        <f t="shared" si="21"/>
        <v>2.7339922822782262E-3</v>
      </c>
      <c r="JH11" s="259">
        <f t="shared" si="21"/>
        <v>2.9111281696215015E-3</v>
      </c>
      <c r="JI11" s="259">
        <f t="shared" si="21"/>
        <v>3.0962984816247491E-3</v>
      </c>
      <c r="JJ11" s="259">
        <f t="shared" si="21"/>
        <v>3.2895899292039611E-3</v>
      </c>
      <c r="JK11" s="259">
        <f t="shared" si="21"/>
        <v>3.4910667895819035E-3</v>
      </c>
      <c r="JL11" s="259">
        <f t="shared" si="21"/>
        <v>3.7007692121080338E-3</v>
      </c>
      <c r="JM11" s="259">
        <f t="shared" si="21"/>
        <v>3.9187115573703296E-3</v>
      </c>
      <c r="JN11" s="259">
        <f t="shared" si="21"/>
        <v>4.1448807830312354E-3</v>
      </c>
      <c r="JO11" s="259">
        <f t="shared" si="21"/>
        <v>4.3792348902604653E-3</v>
      </c>
      <c r="JP11" s="259">
        <f t="shared" si="21"/>
        <v>4.6217014449773568E-3</v>
      </c>
      <c r="JQ11" s="259">
        <f t="shared" si="21"/>
        <v>4.8721761883458968E-3</v>
      </c>
      <c r="JR11" s="259">
        <f t="shared" si="21"/>
        <v>5.1305217510771075E-3</v>
      </c>
      <c r="JS11" s="259">
        <f t="shared" si="21"/>
        <v>5.3965664860788657E-3</v>
      </c>
      <c r="JT11" s="259">
        <f t="shared" si="21"/>
        <v>5.6701034338449635E-3</v>
      </c>
      <c r="JU11" s="259">
        <f t="shared" si="21"/>
        <v>5.9508894346879723E-3</v>
      </c>
      <c r="JV11" s="259">
        <f t="shared" si="21"/>
        <v>6.2386444014894127E-3</v>
      </c>
      <c r="JW11" s="259">
        <f t="shared" si="21"/>
        <v>6.5330507660629009E-3</v>
      </c>
      <c r="JX11" s="259">
        <f t="shared" si="21"/>
        <v>6.833753111499777E-3</v>
      </c>
      <c r="JY11" s="259">
        <f t="shared" si="21"/>
        <v>7.1403580019920171E-3</v>
      </c>
      <c r="JZ11" s="259">
        <f t="shared" si="21"/>
        <v>7.4524340206058989E-3</v>
      </c>
      <c r="KA11" s="259">
        <f t="shared" si="21"/>
        <v>7.7695120243152817E-3</v>
      </c>
      <c r="KB11" s="259">
        <f t="shared" si="21"/>
        <v>8.0910856243005796E-3</v>
      </c>
      <c r="KC11" s="259">
        <f t="shared" ref="KC11:MN11" si="22">MAX(KC8:KC10)</f>
        <v>8.4166118980858289E-3</v>
      </c>
      <c r="KD11" s="259">
        <f t="shared" si="22"/>
        <v>8.7455123385302164E-3</v>
      </c>
      <c r="KE11" s="259">
        <f t="shared" si="22"/>
        <v>9.0771740430229796E-3</v>
      </c>
      <c r="KF11" s="259">
        <f t="shared" si="22"/>
        <v>9.4109511444635564E-3</v>
      </c>
      <c r="KG11" s="259">
        <f t="shared" si="22"/>
        <v>9.7461664837568285E-3</v>
      </c>
      <c r="KH11" s="259">
        <f t="shared" si="22"/>
        <v>1.0082113521631009E-2</v>
      </c>
      <c r="KI11" s="259">
        <f t="shared" si="22"/>
        <v>1.0418058485610804E-2</v>
      </c>
      <c r="KJ11" s="259">
        <f t="shared" si="22"/>
        <v>1.0753242745968269E-2</v>
      </c>
      <c r="KK11" s="259">
        <f t="shared" si="22"/>
        <v>1.1086885412448148E-2</v>
      </c>
      <c r="KL11" s="259">
        <f t="shared" si="22"/>
        <v>1.1418186141542882E-2</v>
      </c>
      <c r="KM11" s="259">
        <f t="shared" si="22"/>
        <v>1.1746328142095969E-2</v>
      </c>
      <c r="KN11" s="259">
        <f t="shared" si="22"/>
        <v>1.207048136506181E-2</v>
      </c>
      <c r="KO11" s="259">
        <f t="shared" si="22"/>
        <v>1.2389805861366799E-2</v>
      </c>
      <c r="KP11" s="259">
        <f t="shared" si="22"/>
        <v>1.2703455290021575E-2</v>
      </c>
      <c r="KQ11" s="259">
        <f t="shared" si="22"/>
        <v>1.301058055694841E-2</v>
      </c>
      <c r="KR11" s="259">
        <f t="shared" si="22"/>
        <v>1.3310333563431365E-2</v>
      </c>
      <c r="KS11" s="259">
        <f t="shared" si="22"/>
        <v>1.3601871041688604E-2</v>
      </c>
      <c r="KT11" s="259">
        <f t="shared" si="22"/>
        <v>1.3884358453825003E-2</v>
      </c>
      <c r="KU11" s="259">
        <f t="shared" si="22"/>
        <v>1.4156973929364934E-2</v>
      </c>
      <c r="KV11" s="259">
        <f t="shared" si="22"/>
        <v>1.4418912215705135E-2</v>
      </c>
      <c r="KW11" s="259">
        <f t="shared" si="22"/>
        <v>1.466938861517916E-2</v>
      </c>
      <c r="KX11" s="259">
        <f t="shared" si="22"/>
        <v>1.4907642881998719E-2</v>
      </c>
      <c r="KY11" s="259">
        <f t="shared" si="22"/>
        <v>1.5132943052142425E-2</v>
      </c>
      <c r="KZ11" s="259">
        <f t="shared" si="22"/>
        <v>1.5344589179305148E-2</v>
      </c>
      <c r="LA11" s="259">
        <f t="shared" si="22"/>
        <v>1.5541916950305365E-2</v>
      </c>
      <c r="LB11" s="259">
        <f t="shared" si="22"/>
        <v>1.5724301153874725E-2</v>
      </c>
      <c r="LC11" s="259">
        <f t="shared" si="22"/>
        <v>1.589115897752184E-2</v>
      </c>
      <c r="LD11" s="259">
        <f t="shared" si="22"/>
        <v>1.6041953108167251E-2</v>
      </c>
      <c r="LE11" s="259">
        <f t="shared" si="22"/>
        <v>1.6176194613481121E-2</v>
      </c>
      <c r="LF11" s="259">
        <f t="shared" si="22"/>
        <v>1.6293445582310665E-2</v>
      </c>
      <c r="LG11" s="259">
        <f t="shared" si="22"/>
        <v>1.6393321504247497E-2</v>
      </c>
      <c r="LH11" s="259">
        <f t="shared" si="22"/>
        <v>1.6475493370242403E-2</v>
      </c>
      <c r="LI11" s="259">
        <f t="shared" si="22"/>
        <v>1.6539689478208826E-2</v>
      </c>
      <c r="LJ11" s="259">
        <f t="shared" si="22"/>
        <v>1.6585696929748012E-2</v>
      </c>
      <c r="LK11" s="259">
        <f t="shared" si="22"/>
        <v>1.6613362806457376E-2</v>
      </c>
      <c r="LL11" s="259">
        <f t="shared" si="22"/>
        <v>1.662259501672636E-2</v>
      </c>
      <c r="LM11" s="259">
        <f t="shared" si="22"/>
        <v>1.6613362806457376E-2</v>
      </c>
      <c r="LN11" s="259">
        <f t="shared" si="22"/>
        <v>1.6585696929748012E-2</v>
      </c>
      <c r="LO11" s="259">
        <f t="shared" si="22"/>
        <v>1.6539689478208826E-2</v>
      </c>
      <c r="LP11" s="259">
        <f t="shared" si="22"/>
        <v>1.6475493370242403E-2</v>
      </c>
      <c r="LQ11" s="259">
        <f t="shared" si="22"/>
        <v>1.6393321504247497E-2</v>
      </c>
      <c r="LR11" s="259">
        <f t="shared" si="22"/>
        <v>1.6293445582310665E-2</v>
      </c>
      <c r="LS11" s="259">
        <f t="shared" si="22"/>
        <v>1.6176194613481121E-2</v>
      </c>
      <c r="LT11" s="259">
        <f t="shared" si="22"/>
        <v>1.6041953108167251E-2</v>
      </c>
      <c r="LU11" s="259">
        <f t="shared" si="22"/>
        <v>1.589115897752184E-2</v>
      </c>
      <c r="LV11" s="259">
        <f t="shared" si="22"/>
        <v>1.5724301153874725E-2</v>
      </c>
      <c r="LW11" s="259">
        <f t="shared" si="22"/>
        <v>1.554191695030536E-2</v>
      </c>
      <c r="LX11" s="259">
        <f t="shared" si="22"/>
        <v>1.5344589179305141E-2</v>
      </c>
      <c r="LY11" s="259">
        <f t="shared" si="22"/>
        <v>1.5132943052142415E-2</v>
      </c>
      <c r="LZ11" s="259">
        <f t="shared" si="22"/>
        <v>1.4907642881998702E-2</v>
      </c>
      <c r="MA11" s="259">
        <f t="shared" si="22"/>
        <v>1.4669388615179137E-2</v>
      </c>
      <c r="MB11" s="259">
        <f t="shared" si="22"/>
        <v>1.4418912215705107E-2</v>
      </c>
      <c r="MC11" s="259">
        <f t="shared" si="22"/>
        <v>1.4156973929364901E-2</v>
      </c>
      <c r="MD11" s="259">
        <f t="shared" si="22"/>
        <v>1.3884358453824965E-2</v>
      </c>
      <c r="ME11" s="259">
        <f t="shared" si="22"/>
        <v>1.3601871041688557E-2</v>
      </c>
      <c r="MF11" s="259">
        <f t="shared" si="22"/>
        <v>1.3310333563431313E-2</v>
      </c>
      <c r="MG11" s="259">
        <f t="shared" si="22"/>
        <v>1.3010580556948348E-2</v>
      </c>
      <c r="MH11" s="259">
        <f t="shared" si="22"/>
        <v>1.2703455290021507E-2</v>
      </c>
      <c r="MI11" s="259">
        <f t="shared" si="22"/>
        <v>1.2389805861366726E-2</v>
      </c>
      <c r="MJ11" s="259">
        <f t="shared" si="22"/>
        <v>1.2070481365061728E-2</v>
      </c>
      <c r="MK11" s="259">
        <f t="shared" si="22"/>
        <v>1.1746328142095882E-2</v>
      </c>
      <c r="ML11" s="259">
        <f t="shared" si="22"/>
        <v>1.1418186141542788E-2</v>
      </c>
      <c r="MM11" s="259">
        <f t="shared" si="22"/>
        <v>1.1086885412448049E-2</v>
      </c>
      <c r="MN11" s="259">
        <f t="shared" si="22"/>
        <v>1.0753242745968162E-2</v>
      </c>
      <c r="MO11" s="259">
        <f t="shared" ref="MO11:OZ11" si="23">MAX(MO8:MO10)</f>
        <v>1.0418058485610691E-2</v>
      </c>
      <c r="MP11" s="259">
        <f t="shared" si="23"/>
        <v>1.0082113521630891E-2</v>
      </c>
      <c r="MQ11" s="259">
        <f t="shared" si="23"/>
        <v>9.7461664837567036E-3</v>
      </c>
      <c r="MR11" s="259">
        <f t="shared" si="23"/>
        <v>9.4109511444634281E-3</v>
      </c>
      <c r="MS11" s="259">
        <f t="shared" si="23"/>
        <v>9.0771740430228443E-3</v>
      </c>
      <c r="MT11" s="259">
        <f t="shared" si="23"/>
        <v>8.7455123385300742E-3</v>
      </c>
      <c r="MU11" s="259">
        <f t="shared" si="23"/>
        <v>8.4166118980856814E-3</v>
      </c>
      <c r="MV11" s="259">
        <f t="shared" si="23"/>
        <v>8.0910856243004321E-3</v>
      </c>
      <c r="MW11" s="259">
        <f t="shared" si="23"/>
        <v>7.7695120243151282E-3</v>
      </c>
      <c r="MX11" s="259">
        <f t="shared" si="23"/>
        <v>7.452434020605741E-3</v>
      </c>
      <c r="MY11" s="259">
        <f t="shared" si="23"/>
        <v>7.1403580019918584E-3</v>
      </c>
      <c r="MZ11" s="259">
        <f t="shared" si="23"/>
        <v>6.8337531114996157E-3</v>
      </c>
      <c r="NA11" s="259">
        <f t="shared" si="23"/>
        <v>6.5330507660627361E-3</v>
      </c>
      <c r="NB11" s="259">
        <f t="shared" si="23"/>
        <v>6.2386444014892479E-3</v>
      </c>
      <c r="NC11" s="259">
        <f t="shared" si="23"/>
        <v>5.9508894346878057E-3</v>
      </c>
      <c r="ND11" s="259">
        <f t="shared" si="23"/>
        <v>5.6701034338447944E-3</v>
      </c>
      <c r="NE11" s="259">
        <f t="shared" si="23"/>
        <v>5.3965664860786975E-3</v>
      </c>
      <c r="NF11" s="259">
        <f t="shared" si="23"/>
        <v>5.1305217510769401E-3</v>
      </c>
      <c r="NG11" s="259">
        <f t="shared" si="23"/>
        <v>4.8721761883457285E-3</v>
      </c>
      <c r="NH11" s="259">
        <f t="shared" si="23"/>
        <v>4.6217014449771911E-3</v>
      </c>
      <c r="NI11" s="259">
        <f t="shared" si="23"/>
        <v>4.3792348902602996E-3</v>
      </c>
      <c r="NJ11" s="259">
        <f t="shared" si="23"/>
        <v>4.1448807830310724E-3</v>
      </c>
      <c r="NK11" s="259">
        <f t="shared" si="23"/>
        <v>3.9187115573701675E-3</v>
      </c>
      <c r="NL11" s="259">
        <f t="shared" si="23"/>
        <v>3.7007692121078747E-3</v>
      </c>
      <c r="NM11" s="259">
        <f t="shared" si="23"/>
        <v>3.4910667895817447E-3</v>
      </c>
      <c r="NN11" s="259">
        <f t="shared" si="23"/>
        <v>3.2895899292038075E-3</v>
      </c>
      <c r="NO11" s="259">
        <f t="shared" si="23"/>
        <v>3.0962984816245978E-3</v>
      </c>
      <c r="NP11" s="259">
        <f t="shared" si="23"/>
        <v>2.9111281696213537E-3</v>
      </c>
      <c r="NQ11" s="259">
        <f t="shared" si="23"/>
        <v>2.7339922822780822E-3</v>
      </c>
      <c r="NR11" s="259">
        <f t="shared" si="23"/>
        <v>2.5647833895560295E-3</v>
      </c>
      <c r="NS11" s="259">
        <f t="shared" si="23"/>
        <v>2.4033750649637628E-3</v>
      </c>
      <c r="NT11" s="259">
        <f t="shared" si="23"/>
        <v>2.2496236047160672E-3</v>
      </c>
      <c r="NU11" s="259">
        <f t="shared" si="23"/>
        <v>2.1033697325093885E-3</v>
      </c>
      <c r="NV11" s="259">
        <f t="shared" si="23"/>
        <v>1.9644402798278879E-3</v>
      </c>
      <c r="NW11" s="259">
        <f t="shared" si="23"/>
        <v>1.8326498325177069E-3</v>
      </c>
      <c r="NX11" s="259">
        <f t="shared" si="23"/>
        <v>1.7078023352175029E-3</v>
      </c>
      <c r="NY11" s="259">
        <f t="shared" si="23"/>
        <v>1.5896926461006636E-3</v>
      </c>
      <c r="NZ11" s="259">
        <f t="shared" si="23"/>
        <v>1.4781080352595606E-3</v>
      </c>
      <c r="OA11" s="259">
        <f t="shared" si="23"/>
        <v>1.372829620935516E-3</v>
      </c>
      <c r="OB11" s="259">
        <f t="shared" si="23"/>
        <v>1.2736337386618196E-3</v>
      </c>
      <c r="OC11" s="259">
        <f t="shared" si="23"/>
        <v>1.1802932392333094E-3</v>
      </c>
      <c r="OD11" s="259">
        <f t="shared" si="23"/>
        <v>1.0925787122378261E-3</v>
      </c>
      <c r="OE11" s="259">
        <f t="shared" si="23"/>
        <v>1.0102596326760742E-3</v>
      </c>
      <c r="OF11" s="259">
        <f t="shared" si="23"/>
        <v>9.3310542895172412E-4</v>
      </c>
      <c r="OG11" s="259">
        <f t="shared" si="23"/>
        <v>8.6088647122819877E-4</v>
      </c>
      <c r="OH11" s="259">
        <f t="shared" si="23"/>
        <v>7.9337497981870459E-4</v>
      </c>
      <c r="OI11" s="259">
        <f t="shared" si="23"/>
        <v>7.3034585389863461E-4</v>
      </c>
      <c r="OJ11" s="259">
        <f t="shared" si="23"/>
        <v>6.7157742140198993E-4</v>
      </c>
      <c r="OK11" s="259">
        <f t="shared" si="23"/>
        <v>6.1685211148438085E-4</v>
      </c>
      <c r="OL11" s="259">
        <f t="shared" si="23"/>
        <v>5.6595705140352148E-4</v>
      </c>
      <c r="OM11" s="259">
        <f t="shared" si="23"/>
        <v>5.1868459008346554E-4</v>
      </c>
      <c r="ON11" s="259">
        <f t="shared" si="23"/>
        <v>4.7483275099151963E-4</v>
      </c>
      <c r="OO11" s="259">
        <f t="shared" si="23"/>
        <v>4.3420561726756991E-4</v>
      </c>
      <c r="OP11" s="259">
        <f t="shared" si="23"/>
        <v>3.9661365230568048E-4</v>
      </c>
      <c r="OQ11" s="259">
        <f t="shared" si="23"/>
        <v>3.6187395919908764E-4</v>
      </c>
      <c r="OR11" s="259">
        <f t="shared" si="23"/>
        <v>3.2981048262413368E-4</v>
      </c>
      <c r="OS11" s="259">
        <f t="shared" si="23"/>
        <v>3.0025415685868854E-4</v>
      </c>
      <c r="OT11" s="259">
        <f t="shared" si="23"/>
        <v>2.7304300370886958E-4</v>
      </c>
      <c r="OU11" s="259">
        <f t="shared" si="23"/>
        <v>2.4802218415730169E-4</v>
      </c>
      <c r="OV11" s="259">
        <f t="shared" si="23"/>
        <v>2.2504400754974206E-4</v>
      </c>
      <c r="OW11" s="259">
        <f t="shared" si="23"/>
        <v>2.0396790210785044E-4</v>
      </c>
      <c r="OX11" s="259">
        <f t="shared" si="23"/>
        <v>1.8466035049739663E-4</v>
      </c>
      <c r="OY11" s="259">
        <f t="shared" si="23"/>
        <v>1.6699479409649554E-4</v>
      </c>
      <c r="OZ11" s="259">
        <f t="shared" si="23"/>
        <v>1.5085150950078631E-4</v>
      </c>
      <c r="PA11" s="259">
        <f t="shared" ref="PA11:PH11" si="24">MAX(PA8:PA10)</f>
        <v>1.3611746067498053E-4</v>
      </c>
      <c r="PB11" s="259">
        <f t="shared" si="24"/>
        <v>1.2268613001595847E-4</v>
      </c>
      <c r="PC11" s="259">
        <f t="shared" si="24"/>
        <v>1.1045733143457408E-4</v>
      </c>
      <c r="PD11" s="259">
        <f t="shared" si="24"/>
        <v>9.9337008394355822E-5</v>
      </c>
      <c r="PE11" s="259">
        <f t="shared" si="24"/>
        <v>8.9237019668020426E-5</v>
      </c>
      <c r="PF11" s="259">
        <f t="shared" si="24"/>
        <v>8.007491538965651E-5</v>
      </c>
      <c r="PG11" s="259">
        <f t="shared" si="24"/>
        <v>7.1773705793893631E-5</v>
      </c>
      <c r="PH11" s="259">
        <f t="shared" si="24"/>
        <v>6.4261624845453875E-5</v>
      </c>
    </row>
    <row r="12" spans="1:425" ht="17.25" x14ac:dyDescent="0.85">
      <c r="A12" s="5"/>
      <c r="B12" s="5"/>
      <c r="C12" s="33"/>
      <c r="D12" s="41"/>
      <c r="E12" s="38"/>
      <c r="F12" s="2"/>
      <c r="G12" s="5"/>
      <c r="H12" s="5"/>
      <c r="I12" s="5"/>
      <c r="J12" s="5"/>
      <c r="K12" s="5"/>
      <c r="L12" s="5"/>
      <c r="M12" s="5"/>
      <c r="N12" s="5"/>
      <c r="O12" s="5"/>
      <c r="P12" s="5"/>
      <c r="Q12" s="5"/>
      <c r="R12" s="5"/>
      <c r="S12" s="5"/>
      <c r="T12" s="5"/>
      <c r="U12" s="5"/>
    </row>
    <row r="13" spans="1:425" ht="16" x14ac:dyDescent="0.8">
      <c r="A13" s="5"/>
      <c r="B13" s="5"/>
      <c r="C13" s="77" t="s">
        <v>31</v>
      </c>
      <c r="D13" s="295">
        <v>89</v>
      </c>
      <c r="E13" s="38"/>
      <c r="F13" s="45" t="s">
        <v>34</v>
      </c>
      <c r="G13" s="5"/>
      <c r="H13" s="5"/>
      <c r="I13" s="5"/>
      <c r="J13" s="5"/>
      <c r="K13" s="5"/>
      <c r="L13" s="5"/>
      <c r="M13" s="5"/>
      <c r="N13" s="5"/>
      <c r="O13" s="5"/>
      <c r="P13" s="5"/>
      <c r="Q13" s="5"/>
      <c r="R13" s="5"/>
      <c r="S13" s="5"/>
      <c r="T13" s="5"/>
      <c r="U13" s="5"/>
    </row>
    <row r="14" spans="1:425" ht="16" x14ac:dyDescent="0.8">
      <c r="A14" s="5"/>
      <c r="B14" s="5"/>
      <c r="C14" s="77" t="s">
        <v>32</v>
      </c>
      <c r="D14" s="295">
        <v>151</v>
      </c>
      <c r="E14" s="38"/>
      <c r="F14" s="45" t="s">
        <v>35</v>
      </c>
      <c r="G14" s="5"/>
      <c r="H14" s="5"/>
      <c r="I14" s="5"/>
      <c r="J14" s="5"/>
      <c r="K14" s="5"/>
      <c r="L14" s="5"/>
      <c r="M14" s="5"/>
      <c r="N14" s="5"/>
      <c r="O14" s="5"/>
      <c r="P14" s="5"/>
      <c r="Q14" s="5"/>
      <c r="R14" s="5"/>
      <c r="S14" s="5"/>
      <c r="T14" s="5"/>
      <c r="U14" s="5"/>
    </row>
    <row r="15" spans="1:425" ht="17.25" x14ac:dyDescent="0.85">
      <c r="A15" s="5"/>
      <c r="B15" s="5"/>
      <c r="C15" s="77" t="s">
        <v>79</v>
      </c>
      <c r="D15" s="42">
        <f>IF(AND($D$13&gt;0,$D$14&gt;0,$D$13&lt;$D$14,NOT(J5="")),_xlfn.NORM.DIST($D$14,$G$5,$J$5,TRUE)-_xlfn.NORM.DIST($D$13,$G$5,$J$5,TRUE),"")</f>
        <v>0.80352739416061048</v>
      </c>
      <c r="E15" s="38"/>
      <c r="F15" s="45" t="s">
        <v>60</v>
      </c>
      <c r="G15" s="5"/>
      <c r="H15" s="5"/>
      <c r="I15" s="5"/>
      <c r="J15" s="5"/>
      <c r="K15" s="5"/>
      <c r="L15" s="5"/>
      <c r="M15" s="5"/>
      <c r="N15" s="5"/>
      <c r="O15" s="5"/>
      <c r="P15" s="5"/>
      <c r="Q15" s="5"/>
      <c r="R15" s="5"/>
      <c r="S15" s="5"/>
      <c r="T15" s="5"/>
      <c r="U15" s="5"/>
    </row>
    <row r="16" spans="1:425" ht="17.25" x14ac:dyDescent="0.85">
      <c r="A16" s="5"/>
      <c r="B16" s="5"/>
      <c r="C16" s="77" t="s">
        <v>228</v>
      </c>
      <c r="D16" s="44">
        <f>IF(AND($D$13&gt;0,$D$14&gt;0,$D$13&lt;$D$14,NOT($J$5="")),_xlfn.NORM.DIST(D13,$G$5,$J$5,TRUE),"")</f>
        <v>9.823630291969479E-2</v>
      </c>
      <c r="E16" s="38"/>
      <c r="F16" s="45" t="s">
        <v>61</v>
      </c>
      <c r="G16" s="5"/>
      <c r="H16" s="5"/>
      <c r="I16" s="5"/>
      <c r="J16" s="5"/>
      <c r="K16" s="5"/>
      <c r="L16" s="5"/>
      <c r="M16" s="5"/>
      <c r="N16" s="5"/>
      <c r="O16" s="5"/>
      <c r="P16" s="5"/>
      <c r="Q16" s="5"/>
      <c r="R16" s="5"/>
      <c r="S16" s="5"/>
      <c r="T16" s="5"/>
      <c r="U16" s="5"/>
    </row>
    <row r="17" spans="1:21" ht="17.25" x14ac:dyDescent="0.85">
      <c r="A17" s="5"/>
      <c r="B17" s="5"/>
      <c r="C17" s="77" t="s">
        <v>229</v>
      </c>
      <c r="D17" s="43">
        <f>IF(AND($D$13&gt;0,$D$14&gt;0,$D$13&lt;$D$14,NOT($J$5="")),1-_xlfn.NORM.DIST(D14,$G$5,$J$5,TRUE),"")</f>
        <v>9.8236302919694762E-2</v>
      </c>
      <c r="E17" s="38"/>
      <c r="F17" s="45" t="s">
        <v>59</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7" t="s">
        <v>855</v>
      </c>
      <c r="H23" s="5"/>
      <c r="I23" s="5"/>
      <c r="J23" s="5"/>
      <c r="K23" s="5"/>
      <c r="L23" s="5"/>
      <c r="M23" s="5"/>
      <c r="N23" s="5"/>
      <c r="O23" s="5"/>
      <c r="P23" s="5"/>
      <c r="Q23" s="5"/>
      <c r="R23" s="5"/>
      <c r="S23" s="5"/>
      <c r="T23" s="5"/>
      <c r="U23" s="5"/>
    </row>
    <row r="24" spans="1:21" x14ac:dyDescent="0.75">
      <c r="A24" s="5"/>
      <c r="B24" s="5"/>
      <c r="C24" s="33"/>
      <c r="D24" s="33"/>
      <c r="E24" s="2"/>
      <c r="F24" s="2"/>
      <c r="G24" s="381">
        <v>0.75</v>
      </c>
      <c r="H24" s="5"/>
      <c r="I24" s="5"/>
      <c r="J24" s="5"/>
      <c r="K24" s="5"/>
      <c r="L24" s="5"/>
      <c r="M24" s="5"/>
      <c r="N24" s="5"/>
      <c r="O24" s="5"/>
      <c r="P24" s="5"/>
      <c r="Q24" s="5"/>
      <c r="R24" s="5"/>
      <c r="S24" s="5"/>
      <c r="T24" s="5"/>
      <c r="U24" s="5"/>
    </row>
    <row r="25" spans="1:21" x14ac:dyDescent="0.75">
      <c r="A25" s="5"/>
      <c r="B25" s="5"/>
      <c r="C25" s="33"/>
      <c r="D25" s="33"/>
      <c r="E25" s="2"/>
      <c r="F25" s="2"/>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5.0.2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19" t="s">
        <v>135</v>
      </c>
      <c r="C29" s="419"/>
      <c r="D29" s="419"/>
      <c r="E29" s="419"/>
      <c r="F29" s="419"/>
      <c r="G29" s="419"/>
      <c r="H29" s="419"/>
      <c r="I29" s="103"/>
      <c r="J29" s="2"/>
      <c r="K29" s="2"/>
      <c r="L29" s="5"/>
      <c r="M29" s="5"/>
      <c r="N29" s="5"/>
      <c r="O29" s="5"/>
      <c r="P29" s="5"/>
      <c r="Q29" s="5"/>
      <c r="R29" s="5"/>
      <c r="S29" s="5"/>
      <c r="T29" s="5"/>
      <c r="U29" s="5"/>
    </row>
    <row r="30" spans="1:21" x14ac:dyDescent="0.75">
      <c r="A30" s="2"/>
      <c r="B30" s="419" t="s">
        <v>136</v>
      </c>
      <c r="C30" s="419"/>
      <c r="D30" s="419"/>
      <c r="E30" s="419"/>
      <c r="F30" s="419"/>
      <c r="G30" s="419"/>
      <c r="H30" s="419"/>
      <c r="I30" s="103"/>
      <c r="J30" s="2"/>
      <c r="K30" s="2"/>
      <c r="L30" s="5"/>
      <c r="M30" s="5"/>
      <c r="N30" s="5"/>
      <c r="O30" s="5"/>
      <c r="P30" s="5"/>
      <c r="Q30" s="5"/>
      <c r="R30" s="5"/>
      <c r="S30" s="5"/>
      <c r="T30" s="5"/>
      <c r="U30" s="5"/>
    </row>
    <row r="31" spans="1:21" x14ac:dyDescent="0.75">
      <c r="A31" s="2"/>
      <c r="B31" s="419" t="s">
        <v>90</v>
      </c>
      <c r="C31" s="419"/>
      <c r="D31" s="419"/>
      <c r="E31" s="419"/>
      <c r="F31" s="419"/>
      <c r="G31" s="419"/>
      <c r="H31" s="419"/>
      <c r="I31" s="103"/>
      <c r="J31" s="2"/>
      <c r="K31" s="2"/>
      <c r="L31" s="5"/>
      <c r="M31" s="5"/>
      <c r="N31" s="5"/>
      <c r="O31" s="5"/>
      <c r="P31" s="5"/>
      <c r="Q31" s="5"/>
      <c r="R31" s="5"/>
      <c r="S31" s="5"/>
      <c r="T31" s="5"/>
      <c r="U31" s="5"/>
    </row>
    <row r="32" spans="1:21" x14ac:dyDescent="0.75">
      <c r="A32" s="2"/>
      <c r="B32" s="419" t="s">
        <v>210</v>
      </c>
      <c r="C32" s="419"/>
      <c r="D32" s="419"/>
      <c r="E32" s="419"/>
      <c r="F32" s="419"/>
      <c r="G32" s="419"/>
      <c r="H32" s="419"/>
      <c r="I32" s="103"/>
      <c r="J32" s="2"/>
      <c r="K32" s="2"/>
      <c r="L32" s="5"/>
      <c r="M32" s="5"/>
      <c r="N32" s="5"/>
      <c r="O32" s="5"/>
      <c r="P32" s="5"/>
      <c r="Q32" s="5"/>
      <c r="R32" s="5"/>
      <c r="S32" s="5"/>
      <c r="T32" s="5"/>
      <c r="U32" s="5"/>
    </row>
    <row r="33" spans="1:21" x14ac:dyDescent="0.75">
      <c r="A33" s="2"/>
      <c r="B33" s="419" t="s">
        <v>826</v>
      </c>
      <c r="C33" s="419"/>
      <c r="D33" s="419"/>
      <c r="E33" s="419"/>
      <c r="F33" s="419"/>
      <c r="G33" s="419"/>
      <c r="H33" s="419"/>
      <c r="I33" s="103"/>
      <c r="J33" s="2"/>
      <c r="K33" s="2"/>
      <c r="L33" s="5"/>
      <c r="M33" s="5"/>
      <c r="N33" s="5"/>
      <c r="O33" s="5"/>
      <c r="P33" s="5"/>
      <c r="Q33" s="5"/>
      <c r="R33" s="5"/>
      <c r="S33" s="5"/>
      <c r="T33" s="5"/>
      <c r="U33" s="5"/>
    </row>
    <row r="34" spans="1:21" x14ac:dyDescent="0.75">
      <c r="A34" s="2"/>
      <c r="B34" s="154" t="s">
        <v>205</v>
      </c>
      <c r="C34" s="5"/>
      <c r="D34" s="5"/>
      <c r="E34" s="5"/>
      <c r="F34" s="2"/>
      <c r="G34" s="2"/>
      <c r="H34" s="5"/>
      <c r="I34" s="5"/>
      <c r="J34" s="2"/>
      <c r="K34" s="2"/>
      <c r="L34" s="5"/>
      <c r="M34" s="5"/>
      <c r="N34" s="5"/>
      <c r="O34" s="5"/>
      <c r="P34" s="5"/>
      <c r="Q34" s="5"/>
      <c r="R34" s="5"/>
      <c r="S34" s="5"/>
      <c r="T34" s="5"/>
      <c r="U34" s="5"/>
    </row>
    <row r="35" spans="1:21" x14ac:dyDescent="0.75">
      <c r="A35" s="2"/>
      <c r="B35" s="154" t="s">
        <v>88</v>
      </c>
      <c r="C35" s="5"/>
      <c r="D35" s="5"/>
      <c r="E35" s="5"/>
      <c r="F35" s="2"/>
      <c r="G35" s="2"/>
      <c r="H35" s="5"/>
      <c r="I35" s="5"/>
      <c r="J35" s="2"/>
      <c r="K35" s="2"/>
      <c r="L35" s="5"/>
      <c r="M35" s="5"/>
      <c r="N35" s="5"/>
      <c r="O35" s="5"/>
      <c r="P35" s="5"/>
      <c r="Q35" s="5"/>
      <c r="R35" s="5"/>
      <c r="S35" s="5"/>
      <c r="T35" s="5"/>
      <c r="U35" s="5"/>
    </row>
    <row r="36" spans="1:21" x14ac:dyDescent="0.75">
      <c r="A36" s="19"/>
      <c r="B36" s="154" t="s">
        <v>204</v>
      </c>
      <c r="C36" s="5"/>
      <c r="D36" s="5"/>
      <c r="E36" s="2"/>
      <c r="F36" s="2"/>
      <c r="G36" s="5"/>
      <c r="H36" s="2"/>
      <c r="I36" s="2"/>
      <c r="J36" s="5"/>
      <c r="K36" s="5"/>
      <c r="L36" s="5"/>
      <c r="M36" s="5"/>
      <c r="N36" s="5"/>
      <c r="O36" s="5"/>
      <c r="P36" s="5"/>
      <c r="Q36" s="5"/>
      <c r="R36" s="5"/>
      <c r="S36" s="5"/>
      <c r="T36" s="5"/>
      <c r="U36" s="5"/>
    </row>
    <row r="37" spans="1:21" x14ac:dyDescent="0.75">
      <c r="A37" s="19"/>
      <c r="B37" s="154" t="s">
        <v>206</v>
      </c>
      <c r="C37" s="5"/>
      <c r="D37" s="5"/>
      <c r="E37" s="2"/>
      <c r="F37" s="2"/>
      <c r="G37" s="5"/>
      <c r="H37" s="2"/>
      <c r="I37" s="2"/>
      <c r="J37" s="5"/>
      <c r="K37" s="5"/>
      <c r="L37" s="5"/>
      <c r="M37" s="5"/>
      <c r="N37" s="5"/>
      <c r="O37" s="5"/>
      <c r="P37" s="5"/>
      <c r="Q37" s="5"/>
      <c r="R37" s="5"/>
      <c r="S37" s="5"/>
      <c r="T37" s="5"/>
      <c r="U37" s="5"/>
    </row>
    <row r="38" spans="1:21" x14ac:dyDescent="0.75">
      <c r="A38" s="19"/>
      <c r="B38" s="154" t="s">
        <v>748</v>
      </c>
      <c r="C38" s="5"/>
      <c r="D38" s="5"/>
      <c r="E38" s="2"/>
      <c r="F38" s="2"/>
      <c r="G38" s="5"/>
      <c r="H38" s="2"/>
      <c r="I38" s="2"/>
      <c r="J38" s="5"/>
      <c r="K38" s="5"/>
      <c r="L38" s="5"/>
      <c r="M38" s="5"/>
      <c r="N38" s="5"/>
      <c r="O38" s="5"/>
      <c r="P38" s="5"/>
      <c r="Q38" s="5"/>
      <c r="R38" s="5"/>
      <c r="S38" s="5"/>
      <c r="T38" s="5"/>
      <c r="U38" s="5"/>
    </row>
    <row r="39" spans="1:21" x14ac:dyDescent="0.75">
      <c r="A39" s="19"/>
      <c r="B39" s="154" t="s">
        <v>749</v>
      </c>
      <c r="C39" s="5"/>
      <c r="D39" s="5"/>
      <c r="E39" s="2"/>
      <c r="F39" s="2"/>
      <c r="G39" s="5"/>
      <c r="H39" s="2"/>
      <c r="I39" s="2"/>
      <c r="J39" s="5"/>
      <c r="K39" s="5"/>
      <c r="L39" s="5"/>
      <c r="M39" s="5"/>
      <c r="N39" s="5"/>
      <c r="O39" s="5"/>
      <c r="P39" s="5"/>
      <c r="Q39" s="5"/>
      <c r="R39" s="5"/>
      <c r="S39" s="5"/>
      <c r="T39" s="5"/>
      <c r="U39" s="5"/>
    </row>
    <row r="40" spans="1:21" x14ac:dyDescent="0.75">
      <c r="B40" s="154"/>
    </row>
    <row r="41" spans="1:21" x14ac:dyDescent="0.75">
      <c r="B41" s="154" t="s">
        <v>750</v>
      </c>
    </row>
    <row r="42" spans="1:21" x14ac:dyDescent="0.75">
      <c r="B42" s="154" t="s">
        <v>87</v>
      </c>
    </row>
    <row r="43" spans="1:21" x14ac:dyDescent="0.75">
      <c r="B43" s="420" t="s">
        <v>755</v>
      </c>
      <c r="C43" s="420"/>
      <c r="D43" s="420"/>
      <c r="E43" s="420"/>
      <c r="F43" s="420"/>
      <c r="G43" s="420"/>
      <c r="H43" s="420"/>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VLookups!$B$64:$B$71</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 min="227" max="426" width="0" hidden="1" customWidth="1"/>
  </cols>
  <sheetData>
    <row r="1" spans="1:427" ht="24" customHeight="1" x14ac:dyDescent="0.75">
      <c r="A1" s="54"/>
      <c r="B1" s="54" t="s">
        <v>774</v>
      </c>
      <c r="C1" s="5"/>
      <c r="D1" s="5"/>
      <c r="E1" s="2"/>
      <c r="F1" s="2"/>
      <c r="G1" s="5"/>
      <c r="H1" s="5"/>
      <c r="I1" s="5"/>
      <c r="J1" s="5"/>
      <c r="K1" s="5"/>
      <c r="L1" s="5"/>
      <c r="M1" s="5"/>
      <c r="N1" s="5"/>
      <c r="O1" s="423" t="s">
        <v>72</v>
      </c>
      <c r="P1" s="424"/>
      <c r="Q1" s="439" t="str">
        <f>VLOOKUP(O1,VLookups!A43:C44,3,FALSE)</f>
        <v>Show the likelihood that the SPERT estimates will be EQUAL TO or GREATER THAN an uncertainty</v>
      </c>
      <c r="R1" s="439"/>
      <c r="S1" s="439"/>
      <c r="T1" s="439"/>
      <c r="U1" s="439"/>
      <c r="V1" s="439"/>
      <c r="W1" s="5"/>
    </row>
    <row r="2" spans="1:427" ht="15" customHeight="1" x14ac:dyDescent="0.75">
      <c r="B2" s="25"/>
      <c r="C2" s="25"/>
      <c r="D2" s="25"/>
      <c r="E2" s="286"/>
      <c r="F2" s="286"/>
      <c r="G2" s="25"/>
      <c r="H2" s="286"/>
      <c r="I2" s="286"/>
      <c r="J2" s="5"/>
      <c r="K2" s="5"/>
      <c r="L2" s="5"/>
      <c r="M2" s="5"/>
      <c r="N2" s="5"/>
      <c r="O2" s="443" t="s">
        <v>69</v>
      </c>
      <c r="P2" s="443" t="s">
        <v>70</v>
      </c>
      <c r="Q2" s="440" t="s">
        <v>51</v>
      </c>
      <c r="R2" s="441"/>
      <c r="S2" s="441"/>
      <c r="T2" s="441"/>
      <c r="U2" s="441"/>
      <c r="V2" s="442"/>
      <c r="W2" s="5"/>
      <c r="X2" s="167" t="s">
        <v>173</v>
      </c>
    </row>
    <row r="3" spans="1:427" x14ac:dyDescent="0.75">
      <c r="A3" s="3" t="s">
        <v>5</v>
      </c>
      <c r="B3" s="57" t="s">
        <v>39</v>
      </c>
      <c r="C3" s="57" t="s">
        <v>6</v>
      </c>
      <c r="D3" s="57" t="s">
        <v>40</v>
      </c>
      <c r="E3" s="57"/>
      <c r="F3" s="57"/>
      <c r="G3" s="57" t="s">
        <v>65</v>
      </c>
      <c r="H3" s="57" t="s">
        <v>9</v>
      </c>
      <c r="I3" s="57" t="s">
        <v>167</v>
      </c>
      <c r="J3" s="57" t="s">
        <v>763</v>
      </c>
      <c r="K3" s="57" t="s">
        <v>63</v>
      </c>
      <c r="L3" s="57" t="s">
        <v>81</v>
      </c>
      <c r="M3" s="57" t="s">
        <v>767</v>
      </c>
      <c r="N3" s="290" t="s">
        <v>768</v>
      </c>
      <c r="O3" s="444"/>
      <c r="P3" s="444"/>
      <c r="Q3" s="100">
        <v>0.1</v>
      </c>
      <c r="R3" s="53">
        <v>0.9</v>
      </c>
      <c r="S3" s="53">
        <v>0.85</v>
      </c>
      <c r="T3" s="53">
        <v>0.8</v>
      </c>
      <c r="U3" s="53">
        <v>0.75</v>
      </c>
      <c r="V3" s="53">
        <v>0.7</v>
      </c>
      <c r="W3" s="5"/>
      <c r="X3" s="167" t="s">
        <v>884</v>
      </c>
      <c r="HR3" s="167" t="s">
        <v>168</v>
      </c>
      <c r="PK3" s="170" t="s">
        <v>885</v>
      </c>
    </row>
    <row r="4" spans="1:427" ht="18.5" x14ac:dyDescent="0.9">
      <c r="A4" s="4">
        <v>1</v>
      </c>
      <c r="B4" s="220">
        <v>60</v>
      </c>
      <c r="C4" s="220">
        <v>120</v>
      </c>
      <c r="D4" s="220">
        <v>180</v>
      </c>
      <c r="E4" s="124">
        <f>IF(OR(ISBLANK(C4),ISBLANK(D4),ISBLANK(B4)),"",IF(AND(B4&gt;0,C4&gt;0,D4&gt;0),IF(C4&gt;B4,IF(D4&gt;C4,1,-1),-1)))</f>
        <v>1</v>
      </c>
      <c r="F4" s="124">
        <f>IF(OR(ISBLANK(B4),ISBLANK(C4),ISBLANK(D4)),"",IFERROR(MIN(C4-B4,D4-C4)/MAX(C4-B4,D4-C4),""))</f>
        <v>1</v>
      </c>
      <c r="G4" s="222">
        <f>IF(AND(B4&gt;0,C4&gt;0,D4&gt;0),(B4+(4*C4)+D4)/6,"")</f>
        <v>120</v>
      </c>
      <c r="H4" s="221" t="s">
        <v>1</v>
      </c>
      <c r="I4" s="57"/>
      <c r="J4" s="282"/>
      <c r="K4" s="223">
        <f>IF(AND(B4&gt;0,C4&gt;0,D4&gt;0),IF(ISBLANK(J4),IF(ISBLANK(H4),"",(D4-B4)*VLOOKUP(H4,VLookups!$A$4:$B$13,2,FALSE)),J4),"")</f>
        <v>24</v>
      </c>
      <c r="L4" s="224">
        <f>IF(K4="","",K4^2)</f>
        <v>576</v>
      </c>
      <c r="M4" s="288">
        <f ca="1">RAND()</f>
        <v>0.81894858691706018</v>
      </c>
      <c r="N4" s="289">
        <f ca="1">IF(K4="","",_xlfn.NORM.INV(M4,G4,K4))</f>
        <v>141.87277195593228</v>
      </c>
      <c r="O4" s="220">
        <v>150</v>
      </c>
      <c r="P4" s="274">
        <f>IF(AND(O4&gt;0,C4&gt;0,NOT(K4="")),ABS(VLOOKUP($O$1,VLookups!$A$43:$B$44,2,FALSE)-_xlfn.NORM.DIST(O4,G4,K4,TRUE)),"")</f>
        <v>0.89435022633314476</v>
      </c>
      <c r="Q4" s="225">
        <f>IF(AND($B4&gt;0,$C4&gt;0,$D4&gt;0,NOT(ISBLANK($H4))),_xlfn.NORM.INV(ABS(VLOOKUP($O$1,VLookups!$A$43:$B$44,2,FALSE)-Q$3),$G4,$K4),"")</f>
        <v>89.242762426929588</v>
      </c>
      <c r="R4" s="226">
        <f>IF(AND($B4&gt;0,$C4&gt;0,$D4&gt;0,NOT(ISBLANK($H4))),_xlfn.NORM.INV(ABS(VLOOKUP($O$1,VLookups!$A$43:$B$44,2,FALSE)-R$3),$G4,$K4),"")</f>
        <v>150.75723757307043</v>
      </c>
      <c r="S4" s="225">
        <f>IF(AND($B4&gt;0,$C4&gt;0,$D4&gt;0,NOT(ISBLANK($H4))),_xlfn.NORM.INV(ABS(VLOOKUP($O$1,VLookups!$A$43:$B$44,2,FALSE)-S$3),$G4,$K4),"")</f>
        <v>144.87440134785095</v>
      </c>
      <c r="T4" s="226">
        <f>IF(AND($B4&gt;0,$C4&gt;0,$D4&gt;0,NOT(ISBLANK($H4))),_xlfn.NORM.INV(ABS(VLOOKUP($O$1,VLookups!$A$43:$B$44,2,FALSE)-T$3),$G4,$K4),"")</f>
        <v>140.19890960574995</v>
      </c>
      <c r="U4" s="225">
        <f>IF(AND($B4&gt;0,$C4&gt;0,$D4&gt;0,NOT(ISBLANK($H4))),_xlfn.NORM.INV(ABS(VLOOKUP($O$1,VLookups!$A$43:$B$44,2,FALSE)-U$3),$G4,$K4),"")</f>
        <v>136.18775400470597</v>
      </c>
      <c r="V4" s="226">
        <f>IF(AND($B4&gt;0,$C4&gt;0,$D4&gt;0,NOT(ISBLANK($H4))),_xlfn.NORM.INV(ABS(VLOOKUP($O$1,VLookups!$A$43:$B$44,2,FALSE)-V$3),$G4,$K4),"")</f>
        <v>132.58561230499299</v>
      </c>
      <c r="W4" s="5"/>
      <c r="X4" s="168">
        <f>IF(AND(B4&gt;0,C4&gt;0,D4&gt;0),ABS(B4-D4)/(D41*200),"")</f>
        <v>0.8</v>
      </c>
      <c r="Y4" s="49">
        <f>IF(ISNONTEXT($X4),Z4-$X4,"")</f>
        <v>40.000000000000284</v>
      </c>
      <c r="Z4" s="49">
        <f t="shared" ref="Z4:CK4" si="0">IF(ISNONTEXT($X4),AA4-$X4,"")</f>
        <v>40.800000000000281</v>
      </c>
      <c r="AA4" s="49">
        <f t="shared" si="0"/>
        <v>41.600000000000279</v>
      </c>
      <c r="AB4" s="49">
        <f t="shared" si="0"/>
        <v>42.400000000000276</v>
      </c>
      <c r="AC4" s="49">
        <f t="shared" si="0"/>
        <v>43.200000000000273</v>
      </c>
      <c r="AD4" s="49">
        <f t="shared" si="0"/>
        <v>44.00000000000027</v>
      </c>
      <c r="AE4" s="49">
        <f t="shared" si="0"/>
        <v>44.800000000000267</v>
      </c>
      <c r="AF4" s="49">
        <f t="shared" si="0"/>
        <v>45.600000000000264</v>
      </c>
      <c r="AG4" s="49">
        <f t="shared" si="0"/>
        <v>46.400000000000261</v>
      </c>
      <c r="AH4" s="49">
        <f t="shared" si="0"/>
        <v>47.200000000000259</v>
      </c>
      <c r="AI4" s="49">
        <f t="shared" si="0"/>
        <v>48.000000000000256</v>
      </c>
      <c r="AJ4" s="49">
        <f t="shared" si="0"/>
        <v>48.800000000000253</v>
      </c>
      <c r="AK4" s="49">
        <f t="shared" si="0"/>
        <v>49.60000000000025</v>
      </c>
      <c r="AL4" s="49">
        <f t="shared" si="0"/>
        <v>50.400000000000247</v>
      </c>
      <c r="AM4" s="49">
        <f t="shared" si="0"/>
        <v>51.200000000000244</v>
      </c>
      <c r="AN4" s="49">
        <f t="shared" si="0"/>
        <v>52.000000000000242</v>
      </c>
      <c r="AO4" s="49">
        <f t="shared" si="0"/>
        <v>52.800000000000239</v>
      </c>
      <c r="AP4" s="49">
        <f t="shared" si="0"/>
        <v>53.600000000000236</v>
      </c>
      <c r="AQ4" s="49">
        <f t="shared" si="0"/>
        <v>54.400000000000233</v>
      </c>
      <c r="AR4" s="49">
        <f t="shared" si="0"/>
        <v>55.20000000000023</v>
      </c>
      <c r="AS4" s="49">
        <f t="shared" si="0"/>
        <v>56.000000000000227</v>
      </c>
      <c r="AT4" s="49">
        <f t="shared" si="0"/>
        <v>56.800000000000225</v>
      </c>
      <c r="AU4" s="49">
        <f t="shared" si="0"/>
        <v>57.600000000000222</v>
      </c>
      <c r="AV4" s="49">
        <f t="shared" si="0"/>
        <v>58.400000000000219</v>
      </c>
      <c r="AW4" s="49">
        <f t="shared" si="0"/>
        <v>59.200000000000216</v>
      </c>
      <c r="AX4" s="49">
        <f t="shared" si="0"/>
        <v>60.000000000000213</v>
      </c>
      <c r="AY4" s="49">
        <f t="shared" si="0"/>
        <v>60.80000000000021</v>
      </c>
      <c r="AZ4" s="49">
        <f t="shared" si="0"/>
        <v>61.600000000000207</v>
      </c>
      <c r="BA4" s="49">
        <f t="shared" si="0"/>
        <v>62.400000000000205</v>
      </c>
      <c r="BB4" s="49">
        <f t="shared" si="0"/>
        <v>63.200000000000202</v>
      </c>
      <c r="BC4" s="49">
        <f t="shared" si="0"/>
        <v>64.000000000000199</v>
      </c>
      <c r="BD4" s="49">
        <f t="shared" si="0"/>
        <v>64.800000000000196</v>
      </c>
      <c r="BE4" s="49">
        <f t="shared" si="0"/>
        <v>65.600000000000193</v>
      </c>
      <c r="BF4" s="49">
        <f t="shared" si="0"/>
        <v>66.40000000000019</v>
      </c>
      <c r="BG4" s="49">
        <f t="shared" si="0"/>
        <v>67.200000000000188</v>
      </c>
      <c r="BH4" s="49">
        <f t="shared" si="0"/>
        <v>68.000000000000185</v>
      </c>
      <c r="BI4" s="49">
        <f t="shared" si="0"/>
        <v>68.800000000000182</v>
      </c>
      <c r="BJ4" s="49">
        <f t="shared" si="0"/>
        <v>69.600000000000179</v>
      </c>
      <c r="BK4" s="49">
        <f t="shared" si="0"/>
        <v>70.400000000000176</v>
      </c>
      <c r="BL4" s="49">
        <f t="shared" si="0"/>
        <v>71.200000000000173</v>
      </c>
      <c r="BM4" s="49">
        <f t="shared" si="0"/>
        <v>72.000000000000171</v>
      </c>
      <c r="BN4" s="49">
        <f t="shared" si="0"/>
        <v>72.800000000000168</v>
      </c>
      <c r="BO4" s="49">
        <f t="shared" si="0"/>
        <v>73.600000000000165</v>
      </c>
      <c r="BP4" s="49">
        <f t="shared" si="0"/>
        <v>74.400000000000162</v>
      </c>
      <c r="BQ4" s="49">
        <f t="shared" si="0"/>
        <v>75.200000000000159</v>
      </c>
      <c r="BR4" s="49">
        <f t="shared" si="0"/>
        <v>76.000000000000156</v>
      </c>
      <c r="BS4" s="49">
        <f t="shared" si="0"/>
        <v>76.800000000000153</v>
      </c>
      <c r="BT4" s="49">
        <f t="shared" si="0"/>
        <v>77.600000000000151</v>
      </c>
      <c r="BU4" s="49">
        <f t="shared" si="0"/>
        <v>78.400000000000148</v>
      </c>
      <c r="BV4" s="49">
        <f t="shared" si="0"/>
        <v>79.200000000000145</v>
      </c>
      <c r="BW4" s="49">
        <f t="shared" si="0"/>
        <v>80.000000000000142</v>
      </c>
      <c r="BX4" s="49">
        <f t="shared" si="0"/>
        <v>80.800000000000139</v>
      </c>
      <c r="BY4" s="49">
        <f t="shared" si="0"/>
        <v>81.600000000000136</v>
      </c>
      <c r="BZ4" s="49">
        <f t="shared" si="0"/>
        <v>82.400000000000134</v>
      </c>
      <c r="CA4" s="49">
        <f t="shared" si="0"/>
        <v>83.200000000000131</v>
      </c>
      <c r="CB4" s="49">
        <f t="shared" si="0"/>
        <v>84.000000000000128</v>
      </c>
      <c r="CC4" s="49">
        <f t="shared" si="0"/>
        <v>84.800000000000125</v>
      </c>
      <c r="CD4" s="49">
        <f t="shared" si="0"/>
        <v>85.600000000000122</v>
      </c>
      <c r="CE4" s="49">
        <f t="shared" si="0"/>
        <v>86.400000000000119</v>
      </c>
      <c r="CF4" s="49">
        <f t="shared" si="0"/>
        <v>87.200000000000117</v>
      </c>
      <c r="CG4" s="49">
        <f t="shared" si="0"/>
        <v>88.000000000000114</v>
      </c>
      <c r="CH4" s="49">
        <f t="shared" si="0"/>
        <v>88.800000000000111</v>
      </c>
      <c r="CI4" s="49">
        <f t="shared" si="0"/>
        <v>89.600000000000108</v>
      </c>
      <c r="CJ4" s="49">
        <f t="shared" si="0"/>
        <v>90.400000000000105</v>
      </c>
      <c r="CK4" s="49">
        <f t="shared" si="0"/>
        <v>91.200000000000102</v>
      </c>
      <c r="CL4" s="49">
        <f t="shared" ref="CL4:DT4" si="1">IF(ISNONTEXT($X4),CM4-$X4,"")</f>
        <v>92.000000000000099</v>
      </c>
      <c r="CM4" s="49">
        <f t="shared" si="1"/>
        <v>92.800000000000097</v>
      </c>
      <c r="CN4" s="49">
        <f t="shared" si="1"/>
        <v>93.600000000000094</v>
      </c>
      <c r="CO4" s="49">
        <f t="shared" si="1"/>
        <v>94.400000000000091</v>
      </c>
      <c r="CP4" s="49">
        <f t="shared" si="1"/>
        <v>95.200000000000088</v>
      </c>
      <c r="CQ4" s="49">
        <f t="shared" si="1"/>
        <v>96.000000000000085</v>
      </c>
      <c r="CR4" s="49">
        <f t="shared" si="1"/>
        <v>96.800000000000082</v>
      </c>
      <c r="CS4" s="49">
        <f t="shared" si="1"/>
        <v>97.60000000000008</v>
      </c>
      <c r="CT4" s="49">
        <f t="shared" si="1"/>
        <v>98.400000000000077</v>
      </c>
      <c r="CU4" s="49">
        <f t="shared" si="1"/>
        <v>99.200000000000074</v>
      </c>
      <c r="CV4" s="49">
        <f t="shared" si="1"/>
        <v>100.00000000000007</v>
      </c>
      <c r="CW4" s="49">
        <f t="shared" si="1"/>
        <v>100.80000000000007</v>
      </c>
      <c r="CX4" s="49">
        <f t="shared" si="1"/>
        <v>101.60000000000007</v>
      </c>
      <c r="CY4" s="49">
        <f t="shared" si="1"/>
        <v>102.40000000000006</v>
      </c>
      <c r="CZ4" s="49">
        <f t="shared" si="1"/>
        <v>103.20000000000006</v>
      </c>
      <c r="DA4" s="49">
        <f t="shared" si="1"/>
        <v>104.00000000000006</v>
      </c>
      <c r="DB4" s="49">
        <f t="shared" si="1"/>
        <v>104.80000000000005</v>
      </c>
      <c r="DC4" s="49">
        <f t="shared" si="1"/>
        <v>105.60000000000005</v>
      </c>
      <c r="DD4" s="49">
        <f t="shared" si="1"/>
        <v>106.40000000000005</v>
      </c>
      <c r="DE4" s="49">
        <f t="shared" si="1"/>
        <v>107.20000000000005</v>
      </c>
      <c r="DF4" s="49">
        <f t="shared" si="1"/>
        <v>108.00000000000004</v>
      </c>
      <c r="DG4" s="49">
        <f t="shared" si="1"/>
        <v>108.80000000000004</v>
      </c>
      <c r="DH4" s="49">
        <f t="shared" si="1"/>
        <v>109.60000000000004</v>
      </c>
      <c r="DI4" s="49">
        <f t="shared" si="1"/>
        <v>110.40000000000003</v>
      </c>
      <c r="DJ4" s="49">
        <f t="shared" si="1"/>
        <v>111.20000000000003</v>
      </c>
      <c r="DK4" s="49">
        <f t="shared" si="1"/>
        <v>112.00000000000003</v>
      </c>
      <c r="DL4" s="49">
        <f t="shared" si="1"/>
        <v>112.80000000000003</v>
      </c>
      <c r="DM4" s="49">
        <f t="shared" si="1"/>
        <v>113.60000000000002</v>
      </c>
      <c r="DN4" s="49">
        <f t="shared" si="1"/>
        <v>114.40000000000002</v>
      </c>
      <c r="DO4" s="49">
        <f t="shared" si="1"/>
        <v>115.20000000000002</v>
      </c>
      <c r="DP4" s="49">
        <f t="shared" si="1"/>
        <v>116.00000000000001</v>
      </c>
      <c r="DQ4" s="49">
        <f t="shared" si="1"/>
        <v>116.80000000000001</v>
      </c>
      <c r="DR4" s="49">
        <f t="shared" si="1"/>
        <v>117.60000000000001</v>
      </c>
      <c r="DS4" s="49">
        <f t="shared" si="1"/>
        <v>118.4</v>
      </c>
      <c r="DT4" s="49">
        <f t="shared" si="1"/>
        <v>119.2</v>
      </c>
      <c r="DU4" s="183">
        <f>IF(ISNONTEXT($X4),$C$4,"")</f>
        <v>120</v>
      </c>
      <c r="DV4" s="49">
        <f>IF(ISNONTEXT($X4),DU4+$X4,"")</f>
        <v>120.8</v>
      </c>
      <c r="DW4" s="49">
        <f t="shared" ref="DW4:GH4" si="2">IF(ISNONTEXT($X4),DV4+$X4,"")</f>
        <v>121.6</v>
      </c>
      <c r="DX4" s="49">
        <f t="shared" si="2"/>
        <v>122.39999999999999</v>
      </c>
      <c r="DY4" s="49">
        <f t="shared" si="2"/>
        <v>123.19999999999999</v>
      </c>
      <c r="DZ4" s="49">
        <f t="shared" si="2"/>
        <v>123.99999999999999</v>
      </c>
      <c r="EA4" s="49">
        <f t="shared" si="2"/>
        <v>124.79999999999998</v>
      </c>
      <c r="EB4" s="49">
        <f t="shared" si="2"/>
        <v>125.59999999999998</v>
      </c>
      <c r="EC4" s="49">
        <f t="shared" si="2"/>
        <v>126.39999999999998</v>
      </c>
      <c r="ED4" s="49">
        <f t="shared" si="2"/>
        <v>127.19999999999997</v>
      </c>
      <c r="EE4" s="49">
        <f t="shared" si="2"/>
        <v>127.99999999999997</v>
      </c>
      <c r="EF4" s="49">
        <f t="shared" si="2"/>
        <v>128.79999999999998</v>
      </c>
      <c r="EG4" s="49">
        <f t="shared" si="2"/>
        <v>129.6</v>
      </c>
      <c r="EH4" s="49">
        <f t="shared" si="2"/>
        <v>130.4</v>
      </c>
      <c r="EI4" s="49">
        <f t="shared" si="2"/>
        <v>131.20000000000002</v>
      </c>
      <c r="EJ4" s="49">
        <f t="shared" si="2"/>
        <v>132.00000000000003</v>
      </c>
      <c r="EK4" s="49">
        <f t="shared" si="2"/>
        <v>132.80000000000004</v>
      </c>
      <c r="EL4" s="49">
        <f t="shared" si="2"/>
        <v>133.60000000000005</v>
      </c>
      <c r="EM4" s="49">
        <f t="shared" si="2"/>
        <v>134.40000000000006</v>
      </c>
      <c r="EN4" s="49">
        <f t="shared" si="2"/>
        <v>135.20000000000007</v>
      </c>
      <c r="EO4" s="49">
        <f t="shared" si="2"/>
        <v>136.00000000000009</v>
      </c>
      <c r="EP4" s="49">
        <f t="shared" si="2"/>
        <v>136.8000000000001</v>
      </c>
      <c r="EQ4" s="49">
        <f t="shared" si="2"/>
        <v>137.60000000000011</v>
      </c>
      <c r="ER4" s="49">
        <f t="shared" si="2"/>
        <v>138.40000000000012</v>
      </c>
      <c r="ES4" s="49">
        <f t="shared" si="2"/>
        <v>139.20000000000013</v>
      </c>
      <c r="ET4" s="49">
        <f t="shared" si="2"/>
        <v>140.00000000000014</v>
      </c>
      <c r="EU4" s="49">
        <f t="shared" si="2"/>
        <v>140.80000000000015</v>
      </c>
      <c r="EV4" s="49">
        <f t="shared" si="2"/>
        <v>141.60000000000016</v>
      </c>
      <c r="EW4" s="49">
        <f t="shared" si="2"/>
        <v>142.40000000000018</v>
      </c>
      <c r="EX4" s="49">
        <f t="shared" si="2"/>
        <v>143.20000000000019</v>
      </c>
      <c r="EY4" s="49">
        <f t="shared" si="2"/>
        <v>144.0000000000002</v>
      </c>
      <c r="EZ4" s="49">
        <f t="shared" si="2"/>
        <v>144.80000000000021</v>
      </c>
      <c r="FA4" s="49">
        <f t="shared" si="2"/>
        <v>145.60000000000022</v>
      </c>
      <c r="FB4" s="49">
        <f t="shared" si="2"/>
        <v>146.40000000000023</v>
      </c>
      <c r="FC4" s="49">
        <f t="shared" si="2"/>
        <v>147.20000000000024</v>
      </c>
      <c r="FD4" s="49">
        <f t="shared" si="2"/>
        <v>148.00000000000026</v>
      </c>
      <c r="FE4" s="49">
        <f t="shared" si="2"/>
        <v>148.80000000000027</v>
      </c>
      <c r="FF4" s="49">
        <f t="shared" si="2"/>
        <v>149.60000000000028</v>
      </c>
      <c r="FG4" s="49">
        <f t="shared" si="2"/>
        <v>150.40000000000029</v>
      </c>
      <c r="FH4" s="49">
        <f t="shared" si="2"/>
        <v>151.2000000000003</v>
      </c>
      <c r="FI4" s="49">
        <f t="shared" si="2"/>
        <v>152.00000000000031</v>
      </c>
      <c r="FJ4" s="49">
        <f t="shared" si="2"/>
        <v>152.80000000000032</v>
      </c>
      <c r="FK4" s="49">
        <f t="shared" si="2"/>
        <v>153.60000000000034</v>
      </c>
      <c r="FL4" s="49">
        <f t="shared" si="2"/>
        <v>154.40000000000035</v>
      </c>
      <c r="FM4" s="49">
        <f t="shared" si="2"/>
        <v>155.20000000000036</v>
      </c>
      <c r="FN4" s="49">
        <f t="shared" si="2"/>
        <v>156.00000000000037</v>
      </c>
      <c r="FO4" s="49">
        <f t="shared" si="2"/>
        <v>156.80000000000038</v>
      </c>
      <c r="FP4" s="49">
        <f t="shared" si="2"/>
        <v>157.60000000000039</v>
      </c>
      <c r="FQ4" s="49">
        <f t="shared" si="2"/>
        <v>158.4000000000004</v>
      </c>
      <c r="FR4" s="49">
        <f t="shared" si="2"/>
        <v>159.20000000000041</v>
      </c>
      <c r="FS4" s="49">
        <f t="shared" si="2"/>
        <v>160.00000000000043</v>
      </c>
      <c r="FT4" s="49">
        <f t="shared" si="2"/>
        <v>160.80000000000044</v>
      </c>
      <c r="FU4" s="49">
        <f t="shared" si="2"/>
        <v>161.60000000000045</v>
      </c>
      <c r="FV4" s="49">
        <f t="shared" si="2"/>
        <v>162.40000000000046</v>
      </c>
      <c r="FW4" s="49">
        <f t="shared" si="2"/>
        <v>163.20000000000047</v>
      </c>
      <c r="FX4" s="49">
        <f t="shared" si="2"/>
        <v>164.00000000000048</v>
      </c>
      <c r="FY4" s="49">
        <f t="shared" si="2"/>
        <v>164.80000000000049</v>
      </c>
      <c r="FZ4" s="49">
        <f t="shared" si="2"/>
        <v>165.60000000000051</v>
      </c>
      <c r="GA4" s="49">
        <f t="shared" si="2"/>
        <v>166.40000000000052</v>
      </c>
      <c r="GB4" s="49">
        <f t="shared" si="2"/>
        <v>167.20000000000053</v>
      </c>
      <c r="GC4" s="49">
        <f t="shared" si="2"/>
        <v>168.00000000000054</v>
      </c>
      <c r="GD4" s="49">
        <f t="shared" si="2"/>
        <v>168.80000000000055</v>
      </c>
      <c r="GE4" s="49">
        <f t="shared" si="2"/>
        <v>169.60000000000056</v>
      </c>
      <c r="GF4" s="49">
        <f t="shared" si="2"/>
        <v>170.40000000000057</v>
      </c>
      <c r="GG4" s="49">
        <f t="shared" si="2"/>
        <v>171.20000000000059</v>
      </c>
      <c r="GH4" s="49">
        <f t="shared" si="2"/>
        <v>172.0000000000006</v>
      </c>
      <c r="GI4" s="49">
        <f t="shared" ref="GI4:HQ4" si="3">IF(ISNONTEXT($X4),GH4+$X4,"")</f>
        <v>172.80000000000061</v>
      </c>
      <c r="GJ4" s="49">
        <f t="shared" si="3"/>
        <v>173.60000000000062</v>
      </c>
      <c r="GK4" s="49">
        <f t="shared" si="3"/>
        <v>174.40000000000063</v>
      </c>
      <c r="GL4" s="49">
        <f t="shared" si="3"/>
        <v>175.20000000000064</v>
      </c>
      <c r="GM4" s="49">
        <f t="shared" si="3"/>
        <v>176.00000000000065</v>
      </c>
      <c r="GN4" s="49">
        <f t="shared" si="3"/>
        <v>176.80000000000067</v>
      </c>
      <c r="GO4" s="49">
        <f t="shared" si="3"/>
        <v>177.60000000000068</v>
      </c>
      <c r="GP4" s="49">
        <f t="shared" si="3"/>
        <v>178.40000000000069</v>
      </c>
      <c r="GQ4" s="49">
        <f t="shared" si="3"/>
        <v>179.2000000000007</v>
      </c>
      <c r="GR4" s="49">
        <f t="shared" si="3"/>
        <v>180.00000000000071</v>
      </c>
      <c r="GS4" s="49">
        <f t="shared" si="3"/>
        <v>180.80000000000072</v>
      </c>
      <c r="GT4" s="49">
        <f t="shared" si="3"/>
        <v>181.60000000000073</v>
      </c>
      <c r="GU4" s="49">
        <f t="shared" si="3"/>
        <v>182.40000000000074</v>
      </c>
      <c r="GV4" s="49">
        <f t="shared" si="3"/>
        <v>183.20000000000076</v>
      </c>
      <c r="GW4" s="49">
        <f t="shared" si="3"/>
        <v>184.00000000000077</v>
      </c>
      <c r="GX4" s="49">
        <f t="shared" si="3"/>
        <v>184.80000000000078</v>
      </c>
      <c r="GY4" s="49">
        <f t="shared" si="3"/>
        <v>185.60000000000079</v>
      </c>
      <c r="GZ4" s="49">
        <f t="shared" si="3"/>
        <v>186.4000000000008</v>
      </c>
      <c r="HA4" s="49">
        <f t="shared" si="3"/>
        <v>187.20000000000081</v>
      </c>
      <c r="HB4" s="49">
        <f t="shared" si="3"/>
        <v>188.00000000000082</v>
      </c>
      <c r="HC4" s="49">
        <f t="shared" si="3"/>
        <v>188.80000000000084</v>
      </c>
      <c r="HD4" s="49">
        <f t="shared" si="3"/>
        <v>189.60000000000085</v>
      </c>
      <c r="HE4" s="49">
        <f t="shared" si="3"/>
        <v>190.40000000000086</v>
      </c>
      <c r="HF4" s="49">
        <f t="shared" si="3"/>
        <v>191.20000000000087</v>
      </c>
      <c r="HG4" s="49">
        <f t="shared" si="3"/>
        <v>192.00000000000088</v>
      </c>
      <c r="HH4" s="49">
        <f t="shared" si="3"/>
        <v>192.80000000000089</v>
      </c>
      <c r="HI4" s="49">
        <f t="shared" si="3"/>
        <v>193.6000000000009</v>
      </c>
      <c r="HJ4" s="49">
        <f t="shared" si="3"/>
        <v>194.40000000000092</v>
      </c>
      <c r="HK4" s="49">
        <f t="shared" si="3"/>
        <v>195.20000000000093</v>
      </c>
      <c r="HL4" s="49">
        <f t="shared" si="3"/>
        <v>196.00000000000094</v>
      </c>
      <c r="HM4" s="49">
        <f t="shared" si="3"/>
        <v>196.80000000000095</v>
      </c>
      <c r="HN4" s="49">
        <f t="shared" si="3"/>
        <v>197.60000000000096</v>
      </c>
      <c r="HO4" s="49">
        <f t="shared" si="3"/>
        <v>198.40000000000097</v>
      </c>
      <c r="HP4" s="49">
        <f t="shared" si="3"/>
        <v>199.20000000000098</v>
      </c>
      <c r="HQ4" s="49">
        <f t="shared" si="3"/>
        <v>200.00000000000099</v>
      </c>
      <c r="HR4" s="169">
        <f>IF(ISNONTEXT($K4),_xlfn.NORM.DIST(Y4,$G4,$K4,FALSE),NA())</f>
        <v>6.4261624845465286E-5</v>
      </c>
      <c r="HS4" s="169">
        <f t="shared" ref="HS4:KD4" si="4">IF(ISNONTEXT($K4),_xlfn.NORM.DIST(Z4,$G4,$K4,FALSE),NA())</f>
        <v>7.1773705793906127E-5</v>
      </c>
      <c r="HT4" s="169">
        <f t="shared" si="4"/>
        <v>8.007491538967009E-5</v>
      </c>
      <c r="HU4" s="169">
        <f t="shared" si="4"/>
        <v>8.9237019668035334E-5</v>
      </c>
      <c r="HV4" s="169">
        <f t="shared" si="4"/>
        <v>9.9337008394372045E-5</v>
      </c>
      <c r="HW4" s="169">
        <f t="shared" si="4"/>
        <v>1.1045733143459165E-4</v>
      </c>
      <c r="HX4" s="169">
        <f t="shared" si="4"/>
        <v>1.2268613001597756E-4</v>
      </c>
      <c r="HY4" s="169">
        <f t="shared" si="4"/>
        <v>1.3611746067500132E-4</v>
      </c>
      <c r="HZ4" s="169">
        <f t="shared" si="4"/>
        <v>1.508515095008087E-4</v>
      </c>
      <c r="IA4" s="169">
        <f t="shared" si="4"/>
        <v>1.6699479409651986E-4</v>
      </c>
      <c r="IB4" s="169">
        <f t="shared" si="4"/>
        <v>1.8466035049742287E-4</v>
      </c>
      <c r="IC4" s="169">
        <f t="shared" si="4"/>
        <v>2.0396790210787868E-4</v>
      </c>
      <c r="ID4" s="169">
        <f t="shared" si="4"/>
        <v>2.2504400754977264E-4</v>
      </c>
      <c r="IE4" s="169">
        <f t="shared" si="4"/>
        <v>2.480221841573347E-4</v>
      </c>
      <c r="IF4" s="169">
        <f t="shared" si="4"/>
        <v>2.7304300370890476E-4</v>
      </c>
      <c r="IG4" s="169">
        <f t="shared" si="4"/>
        <v>3.0025415685872638E-4</v>
      </c>
      <c r="IH4" s="169">
        <f t="shared" si="4"/>
        <v>3.2981048262417439E-4</v>
      </c>
      <c r="II4" s="169">
        <f t="shared" si="4"/>
        <v>3.6187395919913068E-4</v>
      </c>
      <c r="IJ4" s="169">
        <f t="shared" si="4"/>
        <v>3.9661365230572677E-4</v>
      </c>
      <c r="IK4" s="169">
        <f t="shared" si="4"/>
        <v>4.342056172676193E-4</v>
      </c>
      <c r="IL4" s="169">
        <f t="shared" si="4"/>
        <v>4.7483275099157189E-4</v>
      </c>
      <c r="IM4" s="169">
        <f t="shared" si="4"/>
        <v>5.1868459008352127E-4</v>
      </c>
      <c r="IN4" s="169">
        <f t="shared" si="4"/>
        <v>5.6595705140358101E-4</v>
      </c>
      <c r="IO4" s="169">
        <f t="shared" si="4"/>
        <v>6.168521114844434E-4</v>
      </c>
      <c r="IP4" s="169">
        <f t="shared" si="4"/>
        <v>6.715774214020565E-4</v>
      </c>
      <c r="IQ4" s="169">
        <f t="shared" si="4"/>
        <v>7.303458538987053E-4</v>
      </c>
      <c r="IR4" s="169">
        <f t="shared" si="4"/>
        <v>7.9337497981877864E-4</v>
      </c>
      <c r="IS4" s="169">
        <f t="shared" si="4"/>
        <v>8.6088647122827661E-4</v>
      </c>
      <c r="IT4" s="169">
        <f t="shared" si="4"/>
        <v>9.3310542895180674E-4</v>
      </c>
      <c r="IU4" s="169">
        <f t="shared" si="4"/>
        <v>1.0102596326761603E-3</v>
      </c>
      <c r="IV4" s="169">
        <f t="shared" si="4"/>
        <v>1.0925787122379169E-3</v>
      </c>
      <c r="IW4" s="169">
        <f t="shared" si="4"/>
        <v>1.1802932392334041E-3</v>
      </c>
      <c r="IX4" s="169">
        <f t="shared" si="4"/>
        <v>1.273633738661918E-3</v>
      </c>
      <c r="IY4" s="169">
        <f t="shared" si="4"/>
        <v>1.3728296209356197E-3</v>
      </c>
      <c r="IZ4" s="169">
        <f t="shared" si="4"/>
        <v>1.478108035259669E-3</v>
      </c>
      <c r="JA4" s="169">
        <f t="shared" si="4"/>
        <v>1.5896926461007751E-3</v>
      </c>
      <c r="JB4" s="169">
        <f t="shared" si="4"/>
        <v>1.7078023352176189E-3</v>
      </c>
      <c r="JC4" s="169">
        <f t="shared" si="4"/>
        <v>1.8326498325178283E-3</v>
      </c>
      <c r="JD4" s="169">
        <f t="shared" si="4"/>
        <v>1.9644402798280128E-3</v>
      </c>
      <c r="JE4" s="169">
        <f t="shared" si="4"/>
        <v>2.1033697325095182E-3</v>
      </c>
      <c r="JF4" s="169">
        <f t="shared" si="4"/>
        <v>2.2496236047162012E-3</v>
      </c>
      <c r="JG4" s="169">
        <f t="shared" si="4"/>
        <v>2.4033750649639003E-3</v>
      </c>
      <c r="JH4" s="169">
        <f t="shared" si="4"/>
        <v>2.5647833895561705E-3</v>
      </c>
      <c r="JI4" s="169">
        <f t="shared" si="4"/>
        <v>2.7339922822782262E-3</v>
      </c>
      <c r="JJ4" s="169">
        <f t="shared" si="4"/>
        <v>2.9111281696215015E-3</v>
      </c>
      <c r="JK4" s="169">
        <f t="shared" si="4"/>
        <v>3.0962984816247491E-3</v>
      </c>
      <c r="JL4" s="169">
        <f t="shared" si="4"/>
        <v>3.2895899292039611E-3</v>
      </c>
      <c r="JM4" s="169">
        <f t="shared" si="4"/>
        <v>3.4910667895819035E-3</v>
      </c>
      <c r="JN4" s="169">
        <f t="shared" si="4"/>
        <v>3.7007692121080338E-3</v>
      </c>
      <c r="JO4" s="169">
        <f t="shared" si="4"/>
        <v>3.9187115573703296E-3</v>
      </c>
      <c r="JP4" s="169">
        <f t="shared" si="4"/>
        <v>4.1448807830312354E-3</v>
      </c>
      <c r="JQ4" s="169">
        <f t="shared" si="4"/>
        <v>4.3792348902604653E-3</v>
      </c>
      <c r="JR4" s="169">
        <f t="shared" si="4"/>
        <v>4.6217014449773568E-3</v>
      </c>
      <c r="JS4" s="169">
        <f t="shared" si="4"/>
        <v>4.8721761883458968E-3</v>
      </c>
      <c r="JT4" s="169">
        <f t="shared" si="4"/>
        <v>5.1305217510771075E-3</v>
      </c>
      <c r="JU4" s="169">
        <f t="shared" si="4"/>
        <v>5.3965664860788657E-3</v>
      </c>
      <c r="JV4" s="169">
        <f t="shared" si="4"/>
        <v>5.6701034338449635E-3</v>
      </c>
      <c r="JW4" s="169">
        <f t="shared" si="4"/>
        <v>5.9508894346879723E-3</v>
      </c>
      <c r="JX4" s="169">
        <f t="shared" si="4"/>
        <v>6.2386444014894127E-3</v>
      </c>
      <c r="JY4" s="169">
        <f t="shared" si="4"/>
        <v>6.5330507660629009E-3</v>
      </c>
      <c r="JZ4" s="169">
        <f t="shared" si="4"/>
        <v>6.833753111499777E-3</v>
      </c>
      <c r="KA4" s="169">
        <f t="shared" si="4"/>
        <v>7.1403580019920171E-3</v>
      </c>
      <c r="KB4" s="169">
        <f t="shared" si="4"/>
        <v>7.4524340206058989E-3</v>
      </c>
      <c r="KC4" s="169">
        <f t="shared" si="4"/>
        <v>7.7695120243152817E-3</v>
      </c>
      <c r="KD4" s="169">
        <f t="shared" si="4"/>
        <v>8.0910856243005796E-3</v>
      </c>
      <c r="KE4" s="169">
        <f t="shared" ref="KE4:MP4" si="5">IF(ISNONTEXT($K4),_xlfn.NORM.DIST(CL4,$G4,$K4,FALSE),NA())</f>
        <v>8.4166118980858289E-3</v>
      </c>
      <c r="KF4" s="169">
        <f t="shared" si="5"/>
        <v>8.7455123385302164E-3</v>
      </c>
      <c r="KG4" s="169">
        <f t="shared" si="5"/>
        <v>9.0771740430229796E-3</v>
      </c>
      <c r="KH4" s="169">
        <f t="shared" si="5"/>
        <v>9.4109511444635564E-3</v>
      </c>
      <c r="KI4" s="169">
        <f t="shared" si="5"/>
        <v>9.7461664837568285E-3</v>
      </c>
      <c r="KJ4" s="169">
        <f t="shared" si="5"/>
        <v>1.0082113521631009E-2</v>
      </c>
      <c r="KK4" s="169">
        <f t="shared" si="5"/>
        <v>1.0418058485610804E-2</v>
      </c>
      <c r="KL4" s="169">
        <f t="shared" si="5"/>
        <v>1.0753242745968269E-2</v>
      </c>
      <c r="KM4" s="169">
        <f t="shared" si="5"/>
        <v>1.1086885412448148E-2</v>
      </c>
      <c r="KN4" s="169">
        <f t="shared" si="5"/>
        <v>1.1418186141542882E-2</v>
      </c>
      <c r="KO4" s="169">
        <f t="shared" si="5"/>
        <v>1.1746328142095969E-2</v>
      </c>
      <c r="KP4" s="169">
        <f t="shared" si="5"/>
        <v>1.207048136506181E-2</v>
      </c>
      <c r="KQ4" s="169">
        <f t="shared" si="5"/>
        <v>1.2389805861366799E-2</v>
      </c>
      <c r="KR4" s="169">
        <f t="shared" si="5"/>
        <v>1.2703455290021575E-2</v>
      </c>
      <c r="KS4" s="169">
        <f t="shared" si="5"/>
        <v>1.301058055694841E-2</v>
      </c>
      <c r="KT4" s="169">
        <f t="shared" si="5"/>
        <v>1.3310333563431365E-2</v>
      </c>
      <c r="KU4" s="169">
        <f t="shared" si="5"/>
        <v>1.3601871041688604E-2</v>
      </c>
      <c r="KV4" s="169">
        <f t="shared" si="5"/>
        <v>1.3884358453825003E-2</v>
      </c>
      <c r="KW4" s="169">
        <f t="shared" si="5"/>
        <v>1.4156973929364934E-2</v>
      </c>
      <c r="KX4" s="169">
        <f t="shared" si="5"/>
        <v>1.4418912215705135E-2</v>
      </c>
      <c r="KY4" s="169">
        <f t="shared" si="5"/>
        <v>1.466938861517916E-2</v>
      </c>
      <c r="KZ4" s="169">
        <f t="shared" si="5"/>
        <v>1.4907642881998719E-2</v>
      </c>
      <c r="LA4" s="169">
        <f t="shared" si="5"/>
        <v>1.5132943052142425E-2</v>
      </c>
      <c r="LB4" s="169">
        <f t="shared" si="5"/>
        <v>1.5344589179305148E-2</v>
      </c>
      <c r="LC4" s="169">
        <f t="shared" si="5"/>
        <v>1.5541916950305365E-2</v>
      </c>
      <c r="LD4" s="169">
        <f t="shared" si="5"/>
        <v>1.5724301153874725E-2</v>
      </c>
      <c r="LE4" s="169">
        <f t="shared" si="5"/>
        <v>1.589115897752184E-2</v>
      </c>
      <c r="LF4" s="169">
        <f t="shared" si="5"/>
        <v>1.6041953108167251E-2</v>
      </c>
      <c r="LG4" s="169">
        <f t="shared" si="5"/>
        <v>1.6176194613481121E-2</v>
      </c>
      <c r="LH4" s="169">
        <f t="shared" si="5"/>
        <v>1.6293445582310665E-2</v>
      </c>
      <c r="LI4" s="169">
        <f t="shared" si="5"/>
        <v>1.6393321504247497E-2</v>
      </c>
      <c r="LJ4" s="169">
        <f t="shared" si="5"/>
        <v>1.6475493370242403E-2</v>
      </c>
      <c r="LK4" s="169">
        <f t="shared" si="5"/>
        <v>1.6539689478208826E-2</v>
      </c>
      <c r="LL4" s="169">
        <f t="shared" si="5"/>
        <v>1.6585696929748012E-2</v>
      </c>
      <c r="LM4" s="169">
        <f t="shared" si="5"/>
        <v>1.6613362806457376E-2</v>
      </c>
      <c r="LN4" s="169">
        <f t="shared" si="5"/>
        <v>1.662259501672636E-2</v>
      </c>
      <c r="LO4" s="169">
        <f t="shared" si="5"/>
        <v>1.6613362806457376E-2</v>
      </c>
      <c r="LP4" s="169">
        <f t="shared" si="5"/>
        <v>1.6585696929748012E-2</v>
      </c>
      <c r="LQ4" s="169">
        <f t="shared" si="5"/>
        <v>1.6539689478208826E-2</v>
      </c>
      <c r="LR4" s="169">
        <f t="shared" si="5"/>
        <v>1.6475493370242403E-2</v>
      </c>
      <c r="LS4" s="169">
        <f t="shared" si="5"/>
        <v>1.6393321504247497E-2</v>
      </c>
      <c r="LT4" s="169">
        <f t="shared" si="5"/>
        <v>1.6293445582310665E-2</v>
      </c>
      <c r="LU4" s="169">
        <f t="shared" si="5"/>
        <v>1.6176194613481121E-2</v>
      </c>
      <c r="LV4" s="169">
        <f t="shared" si="5"/>
        <v>1.6041953108167251E-2</v>
      </c>
      <c r="LW4" s="169">
        <f t="shared" si="5"/>
        <v>1.589115897752184E-2</v>
      </c>
      <c r="LX4" s="169">
        <f t="shared" si="5"/>
        <v>1.5724301153874725E-2</v>
      </c>
      <c r="LY4" s="169">
        <f t="shared" si="5"/>
        <v>1.554191695030536E-2</v>
      </c>
      <c r="LZ4" s="169">
        <f t="shared" si="5"/>
        <v>1.5344589179305141E-2</v>
      </c>
      <c r="MA4" s="169">
        <f t="shared" si="5"/>
        <v>1.5132943052142415E-2</v>
      </c>
      <c r="MB4" s="169">
        <f t="shared" si="5"/>
        <v>1.4907642881998702E-2</v>
      </c>
      <c r="MC4" s="169">
        <f t="shared" si="5"/>
        <v>1.4669388615179137E-2</v>
      </c>
      <c r="MD4" s="169">
        <f t="shared" si="5"/>
        <v>1.4418912215705107E-2</v>
      </c>
      <c r="ME4" s="169">
        <f t="shared" si="5"/>
        <v>1.4156973929364901E-2</v>
      </c>
      <c r="MF4" s="169">
        <f t="shared" si="5"/>
        <v>1.3884358453824965E-2</v>
      </c>
      <c r="MG4" s="169">
        <f t="shared" si="5"/>
        <v>1.3601871041688557E-2</v>
      </c>
      <c r="MH4" s="169">
        <f t="shared" si="5"/>
        <v>1.3310333563431313E-2</v>
      </c>
      <c r="MI4" s="169">
        <f t="shared" si="5"/>
        <v>1.3010580556948348E-2</v>
      </c>
      <c r="MJ4" s="169">
        <f t="shared" si="5"/>
        <v>1.2703455290021507E-2</v>
      </c>
      <c r="MK4" s="169">
        <f t="shared" si="5"/>
        <v>1.2389805861366726E-2</v>
      </c>
      <c r="ML4" s="169">
        <f t="shared" si="5"/>
        <v>1.2070481365061728E-2</v>
      </c>
      <c r="MM4" s="169">
        <f t="shared" si="5"/>
        <v>1.1746328142095882E-2</v>
      </c>
      <c r="MN4" s="169">
        <f t="shared" si="5"/>
        <v>1.1418186141542788E-2</v>
      </c>
      <c r="MO4" s="169">
        <f t="shared" si="5"/>
        <v>1.1086885412448049E-2</v>
      </c>
      <c r="MP4" s="169">
        <f t="shared" si="5"/>
        <v>1.0753242745968162E-2</v>
      </c>
      <c r="MQ4" s="169">
        <f t="shared" ref="MQ4:PB4" si="6">IF(ISNONTEXT($K4),_xlfn.NORM.DIST(EX4,$G4,$K4,FALSE),NA())</f>
        <v>1.0418058485610691E-2</v>
      </c>
      <c r="MR4" s="169">
        <f t="shared" si="6"/>
        <v>1.0082113521630891E-2</v>
      </c>
      <c r="MS4" s="169">
        <f t="shared" si="6"/>
        <v>9.7461664837567036E-3</v>
      </c>
      <c r="MT4" s="169">
        <f t="shared" si="6"/>
        <v>9.4109511444634281E-3</v>
      </c>
      <c r="MU4" s="169">
        <f t="shared" si="6"/>
        <v>9.0771740430228443E-3</v>
      </c>
      <c r="MV4" s="169">
        <f t="shared" si="6"/>
        <v>8.7455123385300742E-3</v>
      </c>
      <c r="MW4" s="169">
        <f t="shared" si="6"/>
        <v>8.4166118980856814E-3</v>
      </c>
      <c r="MX4" s="169">
        <f t="shared" si="6"/>
        <v>8.0910856243004321E-3</v>
      </c>
      <c r="MY4" s="169">
        <f t="shared" si="6"/>
        <v>7.7695120243151282E-3</v>
      </c>
      <c r="MZ4" s="169">
        <f t="shared" si="6"/>
        <v>7.452434020605741E-3</v>
      </c>
      <c r="NA4" s="169">
        <f t="shared" si="6"/>
        <v>7.1403580019918584E-3</v>
      </c>
      <c r="NB4" s="169">
        <f t="shared" si="6"/>
        <v>6.8337531114996157E-3</v>
      </c>
      <c r="NC4" s="169">
        <f t="shared" si="6"/>
        <v>6.5330507660627361E-3</v>
      </c>
      <c r="ND4" s="169">
        <f t="shared" si="6"/>
        <v>6.2386444014892479E-3</v>
      </c>
      <c r="NE4" s="169">
        <f t="shared" si="6"/>
        <v>5.9508894346878057E-3</v>
      </c>
      <c r="NF4" s="169">
        <f t="shared" si="6"/>
        <v>5.6701034338447944E-3</v>
      </c>
      <c r="NG4" s="169">
        <f t="shared" si="6"/>
        <v>5.3965664860786975E-3</v>
      </c>
      <c r="NH4" s="169">
        <f t="shared" si="6"/>
        <v>5.1305217510769401E-3</v>
      </c>
      <c r="NI4" s="169">
        <f t="shared" si="6"/>
        <v>4.8721761883457285E-3</v>
      </c>
      <c r="NJ4" s="169">
        <f t="shared" si="6"/>
        <v>4.6217014449771911E-3</v>
      </c>
      <c r="NK4" s="169">
        <f t="shared" si="6"/>
        <v>4.3792348902602996E-3</v>
      </c>
      <c r="NL4" s="169">
        <f t="shared" si="6"/>
        <v>4.1448807830310724E-3</v>
      </c>
      <c r="NM4" s="169">
        <f t="shared" si="6"/>
        <v>3.9187115573701675E-3</v>
      </c>
      <c r="NN4" s="169">
        <f t="shared" si="6"/>
        <v>3.7007692121078747E-3</v>
      </c>
      <c r="NO4" s="169">
        <f t="shared" si="6"/>
        <v>3.4910667895817447E-3</v>
      </c>
      <c r="NP4" s="169">
        <f t="shared" si="6"/>
        <v>3.2895899292038075E-3</v>
      </c>
      <c r="NQ4" s="169">
        <f t="shared" si="6"/>
        <v>3.0962984816245978E-3</v>
      </c>
      <c r="NR4" s="169">
        <f t="shared" si="6"/>
        <v>2.9111281696213537E-3</v>
      </c>
      <c r="NS4" s="169">
        <f t="shared" si="6"/>
        <v>2.7339922822780822E-3</v>
      </c>
      <c r="NT4" s="169">
        <f t="shared" si="6"/>
        <v>2.5647833895560295E-3</v>
      </c>
      <c r="NU4" s="169">
        <f t="shared" si="6"/>
        <v>2.4033750649637628E-3</v>
      </c>
      <c r="NV4" s="169">
        <f t="shared" si="6"/>
        <v>2.2496236047160672E-3</v>
      </c>
      <c r="NW4" s="169">
        <f t="shared" si="6"/>
        <v>2.1033697325093885E-3</v>
      </c>
      <c r="NX4" s="169">
        <f t="shared" si="6"/>
        <v>1.9644402798278879E-3</v>
      </c>
      <c r="NY4" s="169">
        <f t="shared" si="6"/>
        <v>1.8326498325177069E-3</v>
      </c>
      <c r="NZ4" s="169">
        <f t="shared" si="6"/>
        <v>1.7078023352175029E-3</v>
      </c>
      <c r="OA4" s="169">
        <f t="shared" si="6"/>
        <v>1.5896926461006636E-3</v>
      </c>
      <c r="OB4" s="169">
        <f t="shared" si="6"/>
        <v>1.4781080352595606E-3</v>
      </c>
      <c r="OC4" s="169">
        <f t="shared" si="6"/>
        <v>1.372829620935516E-3</v>
      </c>
      <c r="OD4" s="169">
        <f t="shared" si="6"/>
        <v>1.2736337386618196E-3</v>
      </c>
      <c r="OE4" s="169">
        <f t="shared" si="6"/>
        <v>1.1802932392333094E-3</v>
      </c>
      <c r="OF4" s="169">
        <f t="shared" si="6"/>
        <v>1.0925787122378261E-3</v>
      </c>
      <c r="OG4" s="169">
        <f t="shared" si="6"/>
        <v>1.0102596326760742E-3</v>
      </c>
      <c r="OH4" s="169">
        <f t="shared" si="6"/>
        <v>9.3310542895172412E-4</v>
      </c>
      <c r="OI4" s="169">
        <f t="shared" si="6"/>
        <v>8.6088647122819877E-4</v>
      </c>
      <c r="OJ4" s="169">
        <f t="shared" si="6"/>
        <v>7.9337497981870459E-4</v>
      </c>
      <c r="OK4" s="169">
        <f t="shared" si="6"/>
        <v>7.3034585389863461E-4</v>
      </c>
      <c r="OL4" s="169">
        <f t="shared" si="6"/>
        <v>6.7157742140198993E-4</v>
      </c>
      <c r="OM4" s="169">
        <f t="shared" si="6"/>
        <v>6.1685211148438085E-4</v>
      </c>
      <c r="ON4" s="169">
        <f t="shared" si="6"/>
        <v>5.6595705140352148E-4</v>
      </c>
      <c r="OO4" s="169">
        <f t="shared" si="6"/>
        <v>5.1868459008346554E-4</v>
      </c>
      <c r="OP4" s="169">
        <f t="shared" si="6"/>
        <v>4.7483275099151963E-4</v>
      </c>
      <c r="OQ4" s="169">
        <f t="shared" si="6"/>
        <v>4.3420561726756991E-4</v>
      </c>
      <c r="OR4" s="169">
        <f t="shared" si="6"/>
        <v>3.9661365230568048E-4</v>
      </c>
      <c r="OS4" s="169">
        <f t="shared" si="6"/>
        <v>3.6187395919908764E-4</v>
      </c>
      <c r="OT4" s="169">
        <f t="shared" si="6"/>
        <v>3.2981048262413368E-4</v>
      </c>
      <c r="OU4" s="169">
        <f t="shared" si="6"/>
        <v>3.0025415685868854E-4</v>
      </c>
      <c r="OV4" s="169">
        <f t="shared" si="6"/>
        <v>2.7304300370886958E-4</v>
      </c>
      <c r="OW4" s="169">
        <f t="shared" si="6"/>
        <v>2.4802218415730169E-4</v>
      </c>
      <c r="OX4" s="169">
        <f t="shared" si="6"/>
        <v>2.2504400754974206E-4</v>
      </c>
      <c r="OY4" s="169">
        <f t="shared" si="6"/>
        <v>2.0396790210785044E-4</v>
      </c>
      <c r="OZ4" s="169">
        <f t="shared" si="6"/>
        <v>1.8466035049739663E-4</v>
      </c>
      <c r="PA4" s="169">
        <f t="shared" si="6"/>
        <v>1.6699479409649554E-4</v>
      </c>
      <c r="PB4" s="169">
        <f t="shared" si="6"/>
        <v>1.5085150950078631E-4</v>
      </c>
      <c r="PC4" s="169">
        <f t="shared" ref="PC4:PJ4" si="7">IF(ISNONTEXT($K4),_xlfn.NORM.DIST(HJ4,$G4,$K4,FALSE),NA())</f>
        <v>1.3611746067498053E-4</v>
      </c>
      <c r="PD4" s="169">
        <f t="shared" si="7"/>
        <v>1.2268613001595847E-4</v>
      </c>
      <c r="PE4" s="169">
        <f t="shared" si="7"/>
        <v>1.1045733143457408E-4</v>
      </c>
      <c r="PF4" s="169">
        <f t="shared" si="7"/>
        <v>9.9337008394355822E-5</v>
      </c>
      <c r="PG4" s="169">
        <f t="shared" si="7"/>
        <v>8.9237019668020426E-5</v>
      </c>
      <c r="PH4" s="169">
        <f t="shared" si="7"/>
        <v>8.007491538965651E-5</v>
      </c>
      <c r="PI4" s="169">
        <f t="shared" si="7"/>
        <v>7.1773705793893631E-5</v>
      </c>
      <c r="PJ4" s="169">
        <f t="shared" si="7"/>
        <v>6.4261624845453875E-5</v>
      </c>
    </row>
    <row r="5" spans="1:427" hidden="1" x14ac:dyDescent="0.75">
      <c r="A5" s="2"/>
      <c r="B5" s="90">
        <f>SUM(B4:B4)</f>
        <v>60</v>
      </c>
      <c r="C5" s="90">
        <f>SUM(C4:C4)</f>
        <v>120</v>
      </c>
      <c r="D5" s="90">
        <f>SUM(D4:D4)</f>
        <v>180</v>
      </c>
      <c r="E5" s="36"/>
      <c r="F5" s="36"/>
      <c r="G5" s="90">
        <f>SUM(G4:G4)</f>
        <v>120</v>
      </c>
      <c r="H5" s="5"/>
      <c r="I5" s="5"/>
      <c r="J5" s="91">
        <f>IF(K4="","",SQRT(L5))</f>
        <v>24</v>
      </c>
      <c r="K5" s="91"/>
      <c r="L5" s="72">
        <f>IF(L4="","",SUM(L4:L4))</f>
        <v>576</v>
      </c>
      <c r="M5" s="72"/>
      <c r="N5" s="72"/>
      <c r="O5" s="90">
        <f>IF(SUM(O4:O4)=0,"",SUM(O4:O4))</f>
        <v>150</v>
      </c>
      <c r="P5" s="78">
        <f>IF(OR(J5="",O5=""),"",ABS(VLOOKUP($O$1,VLookups!$A$43:$B$44,2,FALSE)-_xlfn.NORM.DIST(O5,G5,J5,TRUE)))</f>
        <v>0.89435022633314476</v>
      </c>
      <c r="Q5" s="92">
        <f t="shared" ref="Q5:V5" si="8">SUM(Q4:Q4)</f>
        <v>89.242762426929588</v>
      </c>
      <c r="R5" s="92">
        <f t="shared" si="8"/>
        <v>150.75723757307043</v>
      </c>
      <c r="S5" s="92">
        <f t="shared" si="8"/>
        <v>144.87440134785095</v>
      </c>
      <c r="T5" s="92">
        <f t="shared" si="8"/>
        <v>140.19890960574995</v>
      </c>
      <c r="U5" s="92">
        <f t="shared" si="8"/>
        <v>136.18775400470597</v>
      </c>
      <c r="V5" s="92">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31" t="s">
        <v>75</v>
      </c>
      <c r="C7" s="432"/>
      <c r="D7" s="433"/>
      <c r="E7" s="5"/>
      <c r="F7" s="5"/>
      <c r="G7" s="5"/>
      <c r="H7" s="5"/>
      <c r="I7" s="5"/>
      <c r="J7" s="33" t="s">
        <v>84</v>
      </c>
      <c r="K7" s="33"/>
      <c r="L7" s="33"/>
      <c r="M7" s="33"/>
      <c r="N7" s="33"/>
      <c r="O7" s="97">
        <v>1000</v>
      </c>
      <c r="P7" s="40">
        <f>IF(OR(J5="",O7=""),"",ABS(VLOOKUP($O$1,VLookups!$A$43:$B$44,2,FALSE)-_xlfn.NORM.DIST(O7,G5,J5,TRUE)))</f>
        <v>1</v>
      </c>
      <c r="Q7" s="66">
        <f>IF($J$5="","",_xlfn.NORM.INV(ABS(VLOOKUP($O$1,VLookups!$A$43:$B$44,2,FALSE)-Q$3),$G$5,$J5))</f>
        <v>89.242762426929588</v>
      </c>
      <c r="R7" s="67">
        <f>IF($J$5="","",_xlfn.NORM.INV(ABS(VLOOKUP($O$1,VLookups!$A$43:$B$44,2,FALSE)-R$3),$G$5,$J5))</f>
        <v>150.75723757307043</v>
      </c>
      <c r="S7" s="68">
        <f>IF($J$5="","",_xlfn.NORM.INV(ABS(VLOOKUP($O$1,VLookups!$A$43:$B$44,2,FALSE)-S$3),$G$5,$J5))</f>
        <v>144.87440134785095</v>
      </c>
      <c r="T7" s="69">
        <f>IF($J$5="","",_xlfn.NORM.INV(ABS(VLOOKUP($O$1,VLookups!$A$43:$B$44,2,FALSE)-T$3),$G$5,$J5))</f>
        <v>140.19890960574995</v>
      </c>
      <c r="U7" s="70">
        <f>IF($J$5="","",_xlfn.NORM.INV(ABS(VLOOKUP($O$1,VLookups!$A$43:$B$44,2,FALSE)-U$3),$G$5,$J5))</f>
        <v>136.18775400470597</v>
      </c>
      <c r="V7" s="71">
        <f>IF($J$5="","",_xlfn.NORM.INV(ABS(VLOOKUP($O$1,VLookups!$A$43:$B$44,2,FALSE)-V$3),$G$5,$J5))</f>
        <v>132.58561230499299</v>
      </c>
      <c r="W7" s="5"/>
    </row>
    <row r="8" spans="1:427" ht="15" customHeight="1" x14ac:dyDescent="0.75">
      <c r="A8" s="5"/>
      <c r="B8" s="5"/>
      <c r="C8" s="5"/>
      <c r="D8" s="5"/>
      <c r="E8" s="2"/>
      <c r="F8" s="2"/>
      <c r="G8" s="5"/>
      <c r="H8" s="367" t="s">
        <v>934</v>
      </c>
      <c r="I8" s="5"/>
      <c r="J8" s="5"/>
      <c r="K8" s="5"/>
      <c r="L8" s="5"/>
      <c r="M8" s="5"/>
      <c r="N8" s="5"/>
      <c r="O8" s="5"/>
      <c r="P8" s="5"/>
      <c r="W8" s="5"/>
      <c r="HR8" s="208">
        <f>IF(AND($D$32&gt;0,$D$33&gt;0),IF(OR(Y4&lt;$D$32,Y4=$D$32),HR4,0),"")</f>
        <v>6.4261624845465286E-5</v>
      </c>
      <c r="HS8" s="208">
        <f t="shared" ref="HS8:KD8" si="9">IF(AND($D$32&gt;0,$D$33&gt;0),IF(OR(Z4&lt;$D$32,Z4=$D$32),HS4,0),"")</f>
        <v>7.1773705793906127E-5</v>
      </c>
      <c r="HT8" s="208">
        <f t="shared" si="9"/>
        <v>8.007491538967009E-5</v>
      </c>
      <c r="HU8" s="208">
        <f t="shared" si="9"/>
        <v>8.9237019668035334E-5</v>
      </c>
      <c r="HV8" s="208">
        <f t="shared" si="9"/>
        <v>9.9337008394372045E-5</v>
      </c>
      <c r="HW8" s="208">
        <f t="shared" si="9"/>
        <v>1.1045733143459165E-4</v>
      </c>
      <c r="HX8" s="208">
        <f t="shared" si="9"/>
        <v>1.2268613001597756E-4</v>
      </c>
      <c r="HY8" s="208">
        <f t="shared" si="9"/>
        <v>1.3611746067500132E-4</v>
      </c>
      <c r="HZ8" s="208">
        <f t="shared" si="9"/>
        <v>1.508515095008087E-4</v>
      </c>
      <c r="IA8" s="208">
        <f t="shared" si="9"/>
        <v>1.6699479409651986E-4</v>
      </c>
      <c r="IB8" s="208">
        <f t="shared" si="9"/>
        <v>1.8466035049742287E-4</v>
      </c>
      <c r="IC8" s="208">
        <f t="shared" si="9"/>
        <v>2.0396790210787868E-4</v>
      </c>
      <c r="ID8" s="208">
        <f t="shared" si="9"/>
        <v>2.2504400754977264E-4</v>
      </c>
      <c r="IE8" s="208">
        <f t="shared" si="9"/>
        <v>2.480221841573347E-4</v>
      </c>
      <c r="IF8" s="208">
        <f t="shared" si="9"/>
        <v>2.7304300370890476E-4</v>
      </c>
      <c r="IG8" s="208">
        <f t="shared" si="9"/>
        <v>3.0025415685872638E-4</v>
      </c>
      <c r="IH8" s="208">
        <f t="shared" si="9"/>
        <v>3.2981048262417439E-4</v>
      </c>
      <c r="II8" s="208">
        <f t="shared" si="9"/>
        <v>3.6187395919913068E-4</v>
      </c>
      <c r="IJ8" s="208">
        <f t="shared" si="9"/>
        <v>3.9661365230572677E-4</v>
      </c>
      <c r="IK8" s="208">
        <f t="shared" si="9"/>
        <v>4.342056172676193E-4</v>
      </c>
      <c r="IL8" s="208">
        <f t="shared" si="9"/>
        <v>4.7483275099157189E-4</v>
      </c>
      <c r="IM8" s="208">
        <f t="shared" si="9"/>
        <v>5.1868459008352127E-4</v>
      </c>
      <c r="IN8" s="208">
        <f t="shared" si="9"/>
        <v>5.6595705140358101E-4</v>
      </c>
      <c r="IO8" s="208">
        <f t="shared" si="9"/>
        <v>6.168521114844434E-4</v>
      </c>
      <c r="IP8" s="208">
        <f t="shared" si="9"/>
        <v>6.715774214020565E-4</v>
      </c>
      <c r="IQ8" s="208">
        <f t="shared" si="9"/>
        <v>7.303458538987053E-4</v>
      </c>
      <c r="IR8" s="208">
        <f t="shared" si="9"/>
        <v>7.9337497981877864E-4</v>
      </c>
      <c r="IS8" s="208">
        <f t="shared" si="9"/>
        <v>8.6088647122827661E-4</v>
      </c>
      <c r="IT8" s="208">
        <f t="shared" si="9"/>
        <v>9.3310542895180674E-4</v>
      </c>
      <c r="IU8" s="208">
        <f t="shared" si="9"/>
        <v>1.0102596326761603E-3</v>
      </c>
      <c r="IV8" s="208">
        <f t="shared" si="9"/>
        <v>1.0925787122379169E-3</v>
      </c>
      <c r="IW8" s="208">
        <f t="shared" si="9"/>
        <v>1.1802932392334041E-3</v>
      </c>
      <c r="IX8" s="208">
        <f t="shared" si="9"/>
        <v>1.273633738661918E-3</v>
      </c>
      <c r="IY8" s="208">
        <f t="shared" si="9"/>
        <v>1.3728296209356197E-3</v>
      </c>
      <c r="IZ8" s="208">
        <f t="shared" si="9"/>
        <v>1.478108035259669E-3</v>
      </c>
      <c r="JA8" s="208">
        <f t="shared" si="9"/>
        <v>1.5896926461007751E-3</v>
      </c>
      <c r="JB8" s="208">
        <f t="shared" si="9"/>
        <v>1.7078023352176189E-3</v>
      </c>
      <c r="JC8" s="208">
        <f t="shared" si="9"/>
        <v>1.8326498325178283E-3</v>
      </c>
      <c r="JD8" s="208">
        <f t="shared" si="9"/>
        <v>1.9644402798280128E-3</v>
      </c>
      <c r="JE8" s="208">
        <f t="shared" si="9"/>
        <v>2.1033697325095182E-3</v>
      </c>
      <c r="JF8" s="208">
        <f t="shared" si="9"/>
        <v>2.2496236047162012E-3</v>
      </c>
      <c r="JG8" s="208">
        <f t="shared" si="9"/>
        <v>2.4033750649639003E-3</v>
      </c>
      <c r="JH8" s="208">
        <f t="shared" si="9"/>
        <v>2.5647833895561705E-3</v>
      </c>
      <c r="JI8" s="208">
        <f t="shared" si="9"/>
        <v>2.7339922822782262E-3</v>
      </c>
      <c r="JJ8" s="208">
        <f t="shared" si="9"/>
        <v>2.9111281696215015E-3</v>
      </c>
      <c r="JK8" s="208">
        <f t="shared" si="9"/>
        <v>3.0962984816247491E-3</v>
      </c>
      <c r="JL8" s="208">
        <f t="shared" si="9"/>
        <v>3.2895899292039611E-3</v>
      </c>
      <c r="JM8" s="208">
        <f t="shared" si="9"/>
        <v>3.4910667895819035E-3</v>
      </c>
      <c r="JN8" s="208">
        <f t="shared" si="9"/>
        <v>3.7007692121080338E-3</v>
      </c>
      <c r="JO8" s="208">
        <f t="shared" si="9"/>
        <v>3.9187115573703296E-3</v>
      </c>
      <c r="JP8" s="208">
        <f t="shared" si="9"/>
        <v>4.1448807830312354E-3</v>
      </c>
      <c r="JQ8" s="208">
        <f t="shared" si="9"/>
        <v>4.3792348902604653E-3</v>
      </c>
      <c r="JR8" s="208">
        <f t="shared" si="9"/>
        <v>4.6217014449773568E-3</v>
      </c>
      <c r="JS8" s="208">
        <f t="shared" si="9"/>
        <v>4.8721761883458968E-3</v>
      </c>
      <c r="JT8" s="208">
        <f t="shared" si="9"/>
        <v>5.1305217510771075E-3</v>
      </c>
      <c r="JU8" s="208">
        <f t="shared" si="9"/>
        <v>5.3965664860788657E-3</v>
      </c>
      <c r="JV8" s="208">
        <f t="shared" si="9"/>
        <v>5.6701034338449635E-3</v>
      </c>
      <c r="JW8" s="208">
        <f t="shared" si="9"/>
        <v>5.9508894346879723E-3</v>
      </c>
      <c r="JX8" s="208">
        <f t="shared" si="9"/>
        <v>6.2386444014894127E-3</v>
      </c>
      <c r="JY8" s="208">
        <f t="shared" si="9"/>
        <v>6.5330507660629009E-3</v>
      </c>
      <c r="JZ8" s="208">
        <f t="shared" si="9"/>
        <v>6.833753111499777E-3</v>
      </c>
      <c r="KA8" s="208">
        <f t="shared" si="9"/>
        <v>7.1403580019920171E-3</v>
      </c>
      <c r="KB8" s="208">
        <f t="shared" si="9"/>
        <v>0</v>
      </c>
      <c r="KC8" s="208">
        <f t="shared" si="9"/>
        <v>0</v>
      </c>
      <c r="KD8" s="208">
        <f t="shared" si="9"/>
        <v>0</v>
      </c>
      <c r="KE8" s="208">
        <f t="shared" ref="KE8:MP8" si="10">IF(AND($D$32&gt;0,$D$33&gt;0),IF(OR(CL4&lt;$D$32,CL4=$D$32),KE4,0),"")</f>
        <v>0</v>
      </c>
      <c r="KF8" s="208">
        <f t="shared" si="10"/>
        <v>0</v>
      </c>
      <c r="KG8" s="208">
        <f t="shared" si="10"/>
        <v>0</v>
      </c>
      <c r="KH8" s="208">
        <f t="shared" si="10"/>
        <v>0</v>
      </c>
      <c r="KI8" s="208">
        <f t="shared" si="10"/>
        <v>0</v>
      </c>
      <c r="KJ8" s="208">
        <f t="shared" si="10"/>
        <v>0</v>
      </c>
      <c r="KK8" s="208">
        <f t="shared" si="10"/>
        <v>0</v>
      </c>
      <c r="KL8" s="208">
        <f t="shared" si="10"/>
        <v>0</v>
      </c>
      <c r="KM8" s="208">
        <f t="shared" si="10"/>
        <v>0</v>
      </c>
      <c r="KN8" s="208">
        <f t="shared" si="10"/>
        <v>0</v>
      </c>
      <c r="KO8" s="208">
        <f t="shared" si="10"/>
        <v>0</v>
      </c>
      <c r="KP8" s="208">
        <f t="shared" si="10"/>
        <v>0</v>
      </c>
      <c r="KQ8" s="208">
        <f t="shared" si="10"/>
        <v>0</v>
      </c>
      <c r="KR8" s="208">
        <f t="shared" si="10"/>
        <v>0</v>
      </c>
      <c r="KS8" s="208">
        <f t="shared" si="10"/>
        <v>0</v>
      </c>
      <c r="KT8" s="208">
        <f t="shared" si="10"/>
        <v>0</v>
      </c>
      <c r="KU8" s="208">
        <f t="shared" si="10"/>
        <v>0</v>
      </c>
      <c r="KV8" s="208">
        <f t="shared" si="10"/>
        <v>0</v>
      </c>
      <c r="KW8" s="208">
        <f t="shared" si="10"/>
        <v>0</v>
      </c>
      <c r="KX8" s="208">
        <f t="shared" si="10"/>
        <v>0</v>
      </c>
      <c r="KY8" s="208">
        <f t="shared" si="10"/>
        <v>0</v>
      </c>
      <c r="KZ8" s="208">
        <f t="shared" si="10"/>
        <v>0</v>
      </c>
      <c r="LA8" s="208">
        <f t="shared" si="10"/>
        <v>0</v>
      </c>
      <c r="LB8" s="208">
        <f t="shared" si="10"/>
        <v>0</v>
      </c>
      <c r="LC8" s="208">
        <f t="shared" si="10"/>
        <v>0</v>
      </c>
      <c r="LD8" s="208">
        <f t="shared" si="10"/>
        <v>0</v>
      </c>
      <c r="LE8" s="208">
        <f t="shared" si="10"/>
        <v>0</v>
      </c>
      <c r="LF8" s="208">
        <f t="shared" si="10"/>
        <v>0</v>
      </c>
      <c r="LG8" s="208">
        <f t="shared" si="10"/>
        <v>0</v>
      </c>
      <c r="LH8" s="208">
        <f t="shared" si="10"/>
        <v>0</v>
      </c>
      <c r="LI8" s="208">
        <f t="shared" si="10"/>
        <v>0</v>
      </c>
      <c r="LJ8" s="208">
        <f t="shared" si="10"/>
        <v>0</v>
      </c>
      <c r="LK8" s="208">
        <f t="shared" si="10"/>
        <v>0</v>
      </c>
      <c r="LL8" s="208">
        <f t="shared" si="10"/>
        <v>0</v>
      </c>
      <c r="LM8" s="208">
        <f t="shared" si="10"/>
        <v>0</v>
      </c>
      <c r="LN8" s="208">
        <f t="shared" si="10"/>
        <v>0</v>
      </c>
      <c r="LO8" s="208">
        <f t="shared" si="10"/>
        <v>0</v>
      </c>
      <c r="LP8" s="208">
        <f t="shared" si="10"/>
        <v>0</v>
      </c>
      <c r="LQ8" s="208">
        <f t="shared" si="10"/>
        <v>0</v>
      </c>
      <c r="LR8" s="208">
        <f t="shared" si="10"/>
        <v>0</v>
      </c>
      <c r="LS8" s="208">
        <f t="shared" si="10"/>
        <v>0</v>
      </c>
      <c r="LT8" s="208">
        <f t="shared" si="10"/>
        <v>0</v>
      </c>
      <c r="LU8" s="208">
        <f t="shared" si="10"/>
        <v>0</v>
      </c>
      <c r="LV8" s="208">
        <f t="shared" si="10"/>
        <v>0</v>
      </c>
      <c r="LW8" s="208">
        <f t="shared" si="10"/>
        <v>0</v>
      </c>
      <c r="LX8" s="208">
        <f t="shared" si="10"/>
        <v>0</v>
      </c>
      <c r="LY8" s="208">
        <f t="shared" si="10"/>
        <v>0</v>
      </c>
      <c r="LZ8" s="208">
        <f t="shared" si="10"/>
        <v>0</v>
      </c>
      <c r="MA8" s="208">
        <f t="shared" si="10"/>
        <v>0</v>
      </c>
      <c r="MB8" s="208">
        <f t="shared" si="10"/>
        <v>0</v>
      </c>
      <c r="MC8" s="208">
        <f t="shared" si="10"/>
        <v>0</v>
      </c>
      <c r="MD8" s="208">
        <f t="shared" si="10"/>
        <v>0</v>
      </c>
      <c r="ME8" s="208">
        <f t="shared" si="10"/>
        <v>0</v>
      </c>
      <c r="MF8" s="208">
        <f t="shared" si="10"/>
        <v>0</v>
      </c>
      <c r="MG8" s="208">
        <f t="shared" si="10"/>
        <v>0</v>
      </c>
      <c r="MH8" s="208">
        <f t="shared" si="10"/>
        <v>0</v>
      </c>
      <c r="MI8" s="208">
        <f t="shared" si="10"/>
        <v>0</v>
      </c>
      <c r="MJ8" s="208">
        <f t="shared" si="10"/>
        <v>0</v>
      </c>
      <c r="MK8" s="208">
        <f t="shared" si="10"/>
        <v>0</v>
      </c>
      <c r="ML8" s="208">
        <f t="shared" si="10"/>
        <v>0</v>
      </c>
      <c r="MM8" s="208">
        <f t="shared" si="10"/>
        <v>0</v>
      </c>
      <c r="MN8" s="208">
        <f t="shared" si="10"/>
        <v>0</v>
      </c>
      <c r="MO8" s="208">
        <f t="shared" si="10"/>
        <v>0</v>
      </c>
      <c r="MP8" s="208">
        <f t="shared" si="10"/>
        <v>0</v>
      </c>
      <c r="MQ8" s="208">
        <f t="shared" ref="MQ8:PB8" si="11">IF(AND($D$32&gt;0,$D$33&gt;0),IF(OR(EX4&lt;$D$32,EX4=$D$32),MQ4,0),"")</f>
        <v>0</v>
      </c>
      <c r="MR8" s="208">
        <f t="shared" si="11"/>
        <v>0</v>
      </c>
      <c r="MS8" s="208">
        <f t="shared" si="11"/>
        <v>0</v>
      </c>
      <c r="MT8" s="208">
        <f t="shared" si="11"/>
        <v>0</v>
      </c>
      <c r="MU8" s="208">
        <f t="shared" si="11"/>
        <v>0</v>
      </c>
      <c r="MV8" s="208">
        <f t="shared" si="11"/>
        <v>0</v>
      </c>
      <c r="MW8" s="208">
        <f t="shared" si="11"/>
        <v>0</v>
      </c>
      <c r="MX8" s="208">
        <f t="shared" si="11"/>
        <v>0</v>
      </c>
      <c r="MY8" s="208">
        <f t="shared" si="11"/>
        <v>0</v>
      </c>
      <c r="MZ8" s="208">
        <f t="shared" si="11"/>
        <v>0</v>
      </c>
      <c r="NA8" s="208">
        <f t="shared" si="11"/>
        <v>0</v>
      </c>
      <c r="NB8" s="208">
        <f t="shared" si="11"/>
        <v>0</v>
      </c>
      <c r="NC8" s="208">
        <f t="shared" si="11"/>
        <v>0</v>
      </c>
      <c r="ND8" s="208">
        <f t="shared" si="11"/>
        <v>0</v>
      </c>
      <c r="NE8" s="208">
        <f t="shared" si="11"/>
        <v>0</v>
      </c>
      <c r="NF8" s="208">
        <f t="shared" si="11"/>
        <v>0</v>
      </c>
      <c r="NG8" s="208">
        <f t="shared" si="11"/>
        <v>0</v>
      </c>
      <c r="NH8" s="208">
        <f t="shared" si="11"/>
        <v>0</v>
      </c>
      <c r="NI8" s="208">
        <f t="shared" si="11"/>
        <v>0</v>
      </c>
      <c r="NJ8" s="208">
        <f t="shared" si="11"/>
        <v>0</v>
      </c>
      <c r="NK8" s="208">
        <f t="shared" si="11"/>
        <v>0</v>
      </c>
      <c r="NL8" s="208">
        <f t="shared" si="11"/>
        <v>0</v>
      </c>
      <c r="NM8" s="208">
        <f t="shared" si="11"/>
        <v>0</v>
      </c>
      <c r="NN8" s="208">
        <f t="shared" si="11"/>
        <v>0</v>
      </c>
      <c r="NO8" s="208">
        <f t="shared" si="11"/>
        <v>0</v>
      </c>
      <c r="NP8" s="208">
        <f t="shared" si="11"/>
        <v>0</v>
      </c>
      <c r="NQ8" s="208">
        <f t="shared" si="11"/>
        <v>0</v>
      </c>
      <c r="NR8" s="208">
        <f t="shared" si="11"/>
        <v>0</v>
      </c>
      <c r="NS8" s="208">
        <f t="shared" si="11"/>
        <v>0</v>
      </c>
      <c r="NT8" s="208">
        <f t="shared" si="11"/>
        <v>0</v>
      </c>
      <c r="NU8" s="208">
        <f t="shared" si="11"/>
        <v>0</v>
      </c>
      <c r="NV8" s="208">
        <f t="shared" si="11"/>
        <v>0</v>
      </c>
      <c r="NW8" s="208">
        <f t="shared" si="11"/>
        <v>0</v>
      </c>
      <c r="NX8" s="208">
        <f t="shared" si="11"/>
        <v>0</v>
      </c>
      <c r="NY8" s="208">
        <f t="shared" si="11"/>
        <v>0</v>
      </c>
      <c r="NZ8" s="208">
        <f t="shared" si="11"/>
        <v>0</v>
      </c>
      <c r="OA8" s="208">
        <f t="shared" si="11"/>
        <v>0</v>
      </c>
      <c r="OB8" s="208">
        <f t="shared" si="11"/>
        <v>0</v>
      </c>
      <c r="OC8" s="208">
        <f t="shared" si="11"/>
        <v>0</v>
      </c>
      <c r="OD8" s="208">
        <f t="shared" si="11"/>
        <v>0</v>
      </c>
      <c r="OE8" s="208">
        <f t="shared" si="11"/>
        <v>0</v>
      </c>
      <c r="OF8" s="208">
        <f t="shared" si="11"/>
        <v>0</v>
      </c>
      <c r="OG8" s="208">
        <f t="shared" si="11"/>
        <v>0</v>
      </c>
      <c r="OH8" s="208">
        <f t="shared" si="11"/>
        <v>0</v>
      </c>
      <c r="OI8" s="208">
        <f t="shared" si="11"/>
        <v>0</v>
      </c>
      <c r="OJ8" s="208">
        <f t="shared" si="11"/>
        <v>0</v>
      </c>
      <c r="OK8" s="208">
        <f t="shared" si="11"/>
        <v>0</v>
      </c>
      <c r="OL8" s="208">
        <f t="shared" si="11"/>
        <v>0</v>
      </c>
      <c r="OM8" s="208">
        <f t="shared" si="11"/>
        <v>0</v>
      </c>
      <c r="ON8" s="208">
        <f t="shared" si="11"/>
        <v>0</v>
      </c>
      <c r="OO8" s="208">
        <f t="shared" si="11"/>
        <v>0</v>
      </c>
      <c r="OP8" s="208">
        <f t="shared" si="11"/>
        <v>0</v>
      </c>
      <c r="OQ8" s="208">
        <f t="shared" si="11"/>
        <v>0</v>
      </c>
      <c r="OR8" s="208">
        <f t="shared" si="11"/>
        <v>0</v>
      </c>
      <c r="OS8" s="208">
        <f t="shared" si="11"/>
        <v>0</v>
      </c>
      <c r="OT8" s="208">
        <f t="shared" si="11"/>
        <v>0</v>
      </c>
      <c r="OU8" s="208">
        <f t="shared" si="11"/>
        <v>0</v>
      </c>
      <c r="OV8" s="208">
        <f t="shared" si="11"/>
        <v>0</v>
      </c>
      <c r="OW8" s="208">
        <f t="shared" si="11"/>
        <v>0</v>
      </c>
      <c r="OX8" s="208">
        <f t="shared" si="11"/>
        <v>0</v>
      </c>
      <c r="OY8" s="208">
        <f t="shared" si="11"/>
        <v>0</v>
      </c>
      <c r="OZ8" s="208">
        <f t="shared" si="11"/>
        <v>0</v>
      </c>
      <c r="PA8" s="208">
        <f t="shared" si="11"/>
        <v>0</v>
      </c>
      <c r="PB8" s="208">
        <f t="shared" si="11"/>
        <v>0</v>
      </c>
      <c r="PC8" s="208">
        <f t="shared" ref="PC8:PJ8" si="12">IF(AND($D$32&gt;0,$D$33&gt;0),IF(OR(HJ4&lt;$D$32,HJ4=$D$32),PC4,0),"")</f>
        <v>0</v>
      </c>
      <c r="PD8" s="208">
        <f t="shared" si="12"/>
        <v>0</v>
      </c>
      <c r="PE8" s="208">
        <f t="shared" si="12"/>
        <v>0</v>
      </c>
      <c r="PF8" s="208">
        <f t="shared" si="12"/>
        <v>0</v>
      </c>
      <c r="PG8" s="208">
        <f t="shared" si="12"/>
        <v>0</v>
      </c>
      <c r="PH8" s="208">
        <f t="shared" si="12"/>
        <v>0</v>
      </c>
      <c r="PI8" s="208">
        <f t="shared" si="12"/>
        <v>0</v>
      </c>
      <c r="PJ8" s="208">
        <f t="shared" si="12"/>
        <v>0</v>
      </c>
    </row>
    <row r="9" spans="1:427" ht="18" customHeight="1" x14ac:dyDescent="0.75">
      <c r="A9" s="5"/>
      <c r="E9" s="2"/>
      <c r="F9" s="2"/>
      <c r="G9" s="5"/>
      <c r="H9" s="5"/>
      <c r="I9" s="5"/>
      <c r="J9" s="5"/>
      <c r="K9" s="5"/>
      <c r="L9" s="5"/>
      <c r="M9" s="5"/>
      <c r="N9" s="5"/>
      <c r="O9" s="5"/>
      <c r="P9" s="5"/>
      <c r="Q9" s="450" t="str">
        <f>VLOOKUP(O1,VLookups!A43:L44,12,FALSE)</f>
        <v>Show the percentage of simulated trials that were LESS THAN or EQUAL TO the SPERT estimates above</v>
      </c>
      <c r="R9" s="450"/>
      <c r="S9" s="450"/>
      <c r="T9" s="450"/>
      <c r="U9" s="450"/>
      <c r="V9" s="450"/>
      <c r="W9" s="5"/>
      <c r="HR9" s="208">
        <f>IF(AND($D$32&gt;0,$D$33&gt;0),IF(AND(Y4&gt;$D$32,OR(Y4&lt;$D$33,Y4=$D$33)),HR4,0),"")</f>
        <v>0</v>
      </c>
      <c r="HS9" s="208">
        <f t="shared" ref="HS9:KD9" si="13">IF(AND($D$32&gt;0,$D$33&gt;0),IF(AND(Z4&gt;$D$32,OR(Z4&lt;$D$33,Z4=$D$33)),HS4,0),"")</f>
        <v>0</v>
      </c>
      <c r="HT9" s="208">
        <f t="shared" si="13"/>
        <v>0</v>
      </c>
      <c r="HU9" s="208">
        <f t="shared" si="13"/>
        <v>0</v>
      </c>
      <c r="HV9" s="208">
        <f t="shared" si="13"/>
        <v>0</v>
      </c>
      <c r="HW9" s="208">
        <f t="shared" si="13"/>
        <v>0</v>
      </c>
      <c r="HX9" s="208">
        <f t="shared" si="13"/>
        <v>0</v>
      </c>
      <c r="HY9" s="208">
        <f t="shared" si="13"/>
        <v>0</v>
      </c>
      <c r="HZ9" s="208">
        <f t="shared" si="13"/>
        <v>0</v>
      </c>
      <c r="IA9" s="208">
        <f t="shared" si="13"/>
        <v>0</v>
      </c>
      <c r="IB9" s="208">
        <f t="shared" si="13"/>
        <v>0</v>
      </c>
      <c r="IC9" s="208">
        <f t="shared" si="13"/>
        <v>0</v>
      </c>
      <c r="ID9" s="208">
        <f t="shared" si="13"/>
        <v>0</v>
      </c>
      <c r="IE9" s="208">
        <f t="shared" si="13"/>
        <v>0</v>
      </c>
      <c r="IF9" s="208">
        <f t="shared" si="13"/>
        <v>0</v>
      </c>
      <c r="IG9" s="208">
        <f t="shared" si="13"/>
        <v>0</v>
      </c>
      <c r="IH9" s="208">
        <f t="shared" si="13"/>
        <v>0</v>
      </c>
      <c r="II9" s="208">
        <f t="shared" si="13"/>
        <v>0</v>
      </c>
      <c r="IJ9" s="208">
        <f t="shared" si="13"/>
        <v>0</v>
      </c>
      <c r="IK9" s="208">
        <f t="shared" si="13"/>
        <v>0</v>
      </c>
      <c r="IL9" s="208">
        <f t="shared" si="13"/>
        <v>0</v>
      </c>
      <c r="IM9" s="208">
        <f t="shared" si="13"/>
        <v>0</v>
      </c>
      <c r="IN9" s="208">
        <f t="shared" si="13"/>
        <v>0</v>
      </c>
      <c r="IO9" s="208">
        <f t="shared" si="13"/>
        <v>0</v>
      </c>
      <c r="IP9" s="208">
        <f t="shared" si="13"/>
        <v>0</v>
      </c>
      <c r="IQ9" s="208">
        <f t="shared" si="13"/>
        <v>0</v>
      </c>
      <c r="IR9" s="208">
        <f t="shared" si="13"/>
        <v>0</v>
      </c>
      <c r="IS9" s="208">
        <f t="shared" si="13"/>
        <v>0</v>
      </c>
      <c r="IT9" s="208">
        <f t="shared" si="13"/>
        <v>0</v>
      </c>
      <c r="IU9" s="208">
        <f t="shared" si="13"/>
        <v>0</v>
      </c>
      <c r="IV9" s="208">
        <f t="shared" si="13"/>
        <v>0</v>
      </c>
      <c r="IW9" s="208">
        <f t="shared" si="13"/>
        <v>0</v>
      </c>
      <c r="IX9" s="208">
        <f t="shared" si="13"/>
        <v>0</v>
      </c>
      <c r="IY9" s="208">
        <f t="shared" si="13"/>
        <v>0</v>
      </c>
      <c r="IZ9" s="208">
        <f t="shared" si="13"/>
        <v>0</v>
      </c>
      <c r="JA9" s="208">
        <f t="shared" si="13"/>
        <v>0</v>
      </c>
      <c r="JB9" s="208">
        <f t="shared" si="13"/>
        <v>0</v>
      </c>
      <c r="JC9" s="208">
        <f t="shared" si="13"/>
        <v>0</v>
      </c>
      <c r="JD9" s="208">
        <f t="shared" si="13"/>
        <v>0</v>
      </c>
      <c r="JE9" s="208">
        <f t="shared" si="13"/>
        <v>0</v>
      </c>
      <c r="JF9" s="208">
        <f t="shared" si="13"/>
        <v>0</v>
      </c>
      <c r="JG9" s="208">
        <f t="shared" si="13"/>
        <v>0</v>
      </c>
      <c r="JH9" s="208">
        <f t="shared" si="13"/>
        <v>0</v>
      </c>
      <c r="JI9" s="208">
        <f t="shared" si="13"/>
        <v>0</v>
      </c>
      <c r="JJ9" s="208">
        <f t="shared" si="13"/>
        <v>0</v>
      </c>
      <c r="JK9" s="208">
        <f t="shared" si="13"/>
        <v>0</v>
      </c>
      <c r="JL9" s="208">
        <f t="shared" si="13"/>
        <v>0</v>
      </c>
      <c r="JM9" s="208">
        <f t="shared" si="13"/>
        <v>0</v>
      </c>
      <c r="JN9" s="208">
        <f t="shared" si="13"/>
        <v>0</v>
      </c>
      <c r="JO9" s="208">
        <f t="shared" si="13"/>
        <v>0</v>
      </c>
      <c r="JP9" s="208">
        <f t="shared" si="13"/>
        <v>0</v>
      </c>
      <c r="JQ9" s="208">
        <f t="shared" si="13"/>
        <v>0</v>
      </c>
      <c r="JR9" s="208">
        <f t="shared" si="13"/>
        <v>0</v>
      </c>
      <c r="JS9" s="208">
        <f t="shared" si="13"/>
        <v>0</v>
      </c>
      <c r="JT9" s="208">
        <f t="shared" si="13"/>
        <v>0</v>
      </c>
      <c r="JU9" s="208">
        <f t="shared" si="13"/>
        <v>0</v>
      </c>
      <c r="JV9" s="208">
        <f t="shared" si="13"/>
        <v>0</v>
      </c>
      <c r="JW9" s="208">
        <f t="shared" si="13"/>
        <v>0</v>
      </c>
      <c r="JX9" s="208">
        <f t="shared" si="13"/>
        <v>0</v>
      </c>
      <c r="JY9" s="208">
        <f t="shared" si="13"/>
        <v>0</v>
      </c>
      <c r="JZ9" s="208">
        <f t="shared" si="13"/>
        <v>0</v>
      </c>
      <c r="KA9" s="208">
        <f t="shared" si="13"/>
        <v>0</v>
      </c>
      <c r="KB9" s="208">
        <f t="shared" si="13"/>
        <v>7.4524340206058989E-3</v>
      </c>
      <c r="KC9" s="208">
        <f t="shared" si="13"/>
        <v>7.7695120243152817E-3</v>
      </c>
      <c r="KD9" s="208">
        <f t="shared" si="13"/>
        <v>8.0910856243005796E-3</v>
      </c>
      <c r="KE9" s="208">
        <f t="shared" ref="KE9:MP9" si="14">IF(AND($D$32&gt;0,$D$33&gt;0),IF(AND(CL4&gt;$D$32,OR(CL4&lt;$D$33,CL4=$D$33)),KE4,0),"")</f>
        <v>8.4166118980858289E-3</v>
      </c>
      <c r="KF9" s="208">
        <f t="shared" si="14"/>
        <v>8.7455123385302164E-3</v>
      </c>
      <c r="KG9" s="208">
        <f t="shared" si="14"/>
        <v>9.0771740430229796E-3</v>
      </c>
      <c r="KH9" s="208">
        <f t="shared" si="14"/>
        <v>9.4109511444635564E-3</v>
      </c>
      <c r="KI9" s="208">
        <f t="shared" si="14"/>
        <v>9.7461664837568285E-3</v>
      </c>
      <c r="KJ9" s="208">
        <f t="shared" si="14"/>
        <v>1.0082113521631009E-2</v>
      </c>
      <c r="KK9" s="208">
        <f t="shared" si="14"/>
        <v>1.0418058485610804E-2</v>
      </c>
      <c r="KL9" s="208">
        <f t="shared" si="14"/>
        <v>1.0753242745968269E-2</v>
      </c>
      <c r="KM9" s="208">
        <f t="shared" si="14"/>
        <v>1.1086885412448148E-2</v>
      </c>
      <c r="KN9" s="208">
        <f t="shared" si="14"/>
        <v>1.1418186141542882E-2</v>
      </c>
      <c r="KO9" s="208">
        <f t="shared" si="14"/>
        <v>1.1746328142095969E-2</v>
      </c>
      <c r="KP9" s="208">
        <f t="shared" si="14"/>
        <v>1.207048136506181E-2</v>
      </c>
      <c r="KQ9" s="208">
        <f t="shared" si="14"/>
        <v>1.2389805861366799E-2</v>
      </c>
      <c r="KR9" s="208">
        <f t="shared" si="14"/>
        <v>1.2703455290021575E-2</v>
      </c>
      <c r="KS9" s="208">
        <f t="shared" si="14"/>
        <v>1.301058055694841E-2</v>
      </c>
      <c r="KT9" s="208">
        <f t="shared" si="14"/>
        <v>1.3310333563431365E-2</v>
      </c>
      <c r="KU9" s="208">
        <f t="shared" si="14"/>
        <v>1.3601871041688604E-2</v>
      </c>
      <c r="KV9" s="208">
        <f t="shared" si="14"/>
        <v>1.3884358453825003E-2</v>
      </c>
      <c r="KW9" s="208">
        <f t="shared" si="14"/>
        <v>1.4156973929364934E-2</v>
      </c>
      <c r="KX9" s="208">
        <f t="shared" si="14"/>
        <v>1.4418912215705135E-2</v>
      </c>
      <c r="KY9" s="208">
        <f t="shared" si="14"/>
        <v>1.466938861517916E-2</v>
      </c>
      <c r="KZ9" s="208">
        <f t="shared" si="14"/>
        <v>1.4907642881998719E-2</v>
      </c>
      <c r="LA9" s="208">
        <f t="shared" si="14"/>
        <v>1.5132943052142425E-2</v>
      </c>
      <c r="LB9" s="208">
        <f t="shared" si="14"/>
        <v>1.5344589179305148E-2</v>
      </c>
      <c r="LC9" s="208">
        <f t="shared" si="14"/>
        <v>1.5541916950305365E-2</v>
      </c>
      <c r="LD9" s="208">
        <f t="shared" si="14"/>
        <v>1.5724301153874725E-2</v>
      </c>
      <c r="LE9" s="208">
        <f t="shared" si="14"/>
        <v>1.589115897752184E-2</v>
      </c>
      <c r="LF9" s="208">
        <f t="shared" si="14"/>
        <v>1.6041953108167251E-2</v>
      </c>
      <c r="LG9" s="208">
        <f t="shared" si="14"/>
        <v>1.6176194613481121E-2</v>
      </c>
      <c r="LH9" s="208">
        <f t="shared" si="14"/>
        <v>1.6293445582310665E-2</v>
      </c>
      <c r="LI9" s="208">
        <f t="shared" si="14"/>
        <v>1.6393321504247497E-2</v>
      </c>
      <c r="LJ9" s="208">
        <f t="shared" si="14"/>
        <v>1.6475493370242403E-2</v>
      </c>
      <c r="LK9" s="208">
        <f t="shared" si="14"/>
        <v>1.6539689478208826E-2</v>
      </c>
      <c r="LL9" s="208">
        <f t="shared" si="14"/>
        <v>1.6585696929748012E-2</v>
      </c>
      <c r="LM9" s="208">
        <f t="shared" si="14"/>
        <v>1.6613362806457376E-2</v>
      </c>
      <c r="LN9" s="208">
        <f t="shared" si="14"/>
        <v>1.662259501672636E-2</v>
      </c>
      <c r="LO9" s="208">
        <f t="shared" si="14"/>
        <v>1.6613362806457376E-2</v>
      </c>
      <c r="LP9" s="208">
        <f t="shared" si="14"/>
        <v>1.6585696929748012E-2</v>
      </c>
      <c r="LQ9" s="208">
        <f t="shared" si="14"/>
        <v>1.6539689478208826E-2</v>
      </c>
      <c r="LR9" s="208">
        <f t="shared" si="14"/>
        <v>1.6475493370242403E-2</v>
      </c>
      <c r="LS9" s="208">
        <f t="shared" si="14"/>
        <v>1.6393321504247497E-2</v>
      </c>
      <c r="LT9" s="208">
        <f t="shared" si="14"/>
        <v>1.6293445582310665E-2</v>
      </c>
      <c r="LU9" s="208">
        <f t="shared" si="14"/>
        <v>1.6176194613481121E-2</v>
      </c>
      <c r="LV9" s="208">
        <f t="shared" si="14"/>
        <v>1.6041953108167251E-2</v>
      </c>
      <c r="LW9" s="208">
        <f t="shared" si="14"/>
        <v>1.589115897752184E-2</v>
      </c>
      <c r="LX9" s="208">
        <f t="shared" si="14"/>
        <v>1.5724301153874725E-2</v>
      </c>
      <c r="LY9" s="208">
        <f t="shared" si="14"/>
        <v>1.554191695030536E-2</v>
      </c>
      <c r="LZ9" s="208">
        <f t="shared" si="14"/>
        <v>1.5344589179305141E-2</v>
      </c>
      <c r="MA9" s="208">
        <f t="shared" si="14"/>
        <v>1.5132943052142415E-2</v>
      </c>
      <c r="MB9" s="208">
        <f t="shared" si="14"/>
        <v>1.4907642881998702E-2</v>
      </c>
      <c r="MC9" s="208">
        <f t="shared" si="14"/>
        <v>1.4669388615179137E-2</v>
      </c>
      <c r="MD9" s="208">
        <f t="shared" si="14"/>
        <v>1.4418912215705107E-2</v>
      </c>
      <c r="ME9" s="208">
        <f t="shared" si="14"/>
        <v>1.4156973929364901E-2</v>
      </c>
      <c r="MF9" s="208">
        <f t="shared" si="14"/>
        <v>1.3884358453824965E-2</v>
      </c>
      <c r="MG9" s="208">
        <f t="shared" si="14"/>
        <v>1.3601871041688557E-2</v>
      </c>
      <c r="MH9" s="208">
        <f t="shared" si="14"/>
        <v>1.3310333563431313E-2</v>
      </c>
      <c r="MI9" s="208">
        <f t="shared" si="14"/>
        <v>1.3010580556948348E-2</v>
      </c>
      <c r="MJ9" s="208">
        <f t="shared" si="14"/>
        <v>1.2703455290021507E-2</v>
      </c>
      <c r="MK9" s="208">
        <f t="shared" si="14"/>
        <v>1.2389805861366726E-2</v>
      </c>
      <c r="ML9" s="208">
        <f t="shared" si="14"/>
        <v>1.2070481365061728E-2</v>
      </c>
      <c r="MM9" s="208">
        <f t="shared" si="14"/>
        <v>1.1746328142095882E-2</v>
      </c>
      <c r="MN9" s="208">
        <f t="shared" si="14"/>
        <v>1.1418186141542788E-2</v>
      </c>
      <c r="MO9" s="208">
        <f t="shared" si="14"/>
        <v>1.1086885412448049E-2</v>
      </c>
      <c r="MP9" s="208">
        <f t="shared" si="14"/>
        <v>1.0753242745968162E-2</v>
      </c>
      <c r="MQ9" s="208">
        <f t="shared" ref="MQ9:PB9" si="15">IF(AND($D$32&gt;0,$D$33&gt;0),IF(AND(EX4&gt;$D$32,OR(EX4&lt;$D$33,EX4=$D$33)),MQ4,0),"")</f>
        <v>1.0418058485610691E-2</v>
      </c>
      <c r="MR9" s="208">
        <f t="shared" si="15"/>
        <v>1.0082113521630891E-2</v>
      </c>
      <c r="MS9" s="208">
        <f t="shared" si="15"/>
        <v>9.7461664837567036E-3</v>
      </c>
      <c r="MT9" s="208">
        <f t="shared" si="15"/>
        <v>9.4109511444634281E-3</v>
      </c>
      <c r="MU9" s="208">
        <f t="shared" si="15"/>
        <v>9.0771740430228443E-3</v>
      </c>
      <c r="MV9" s="208">
        <f t="shared" si="15"/>
        <v>8.7455123385300742E-3</v>
      </c>
      <c r="MW9" s="208">
        <f t="shared" si="15"/>
        <v>8.4166118980856814E-3</v>
      </c>
      <c r="MX9" s="208">
        <f t="shared" si="15"/>
        <v>8.0910856243004321E-3</v>
      </c>
      <c r="MY9" s="208">
        <f t="shared" si="15"/>
        <v>7.7695120243151282E-3</v>
      </c>
      <c r="MZ9" s="208">
        <f t="shared" si="15"/>
        <v>7.452434020605741E-3</v>
      </c>
      <c r="NA9" s="208">
        <f t="shared" si="15"/>
        <v>0</v>
      </c>
      <c r="NB9" s="208">
        <f t="shared" si="15"/>
        <v>0</v>
      </c>
      <c r="NC9" s="208">
        <f t="shared" si="15"/>
        <v>0</v>
      </c>
      <c r="ND9" s="208">
        <f t="shared" si="15"/>
        <v>0</v>
      </c>
      <c r="NE9" s="208">
        <f t="shared" si="15"/>
        <v>0</v>
      </c>
      <c r="NF9" s="208">
        <f t="shared" si="15"/>
        <v>0</v>
      </c>
      <c r="NG9" s="208">
        <f t="shared" si="15"/>
        <v>0</v>
      </c>
      <c r="NH9" s="208">
        <f t="shared" si="15"/>
        <v>0</v>
      </c>
      <c r="NI9" s="208">
        <f t="shared" si="15"/>
        <v>0</v>
      </c>
      <c r="NJ9" s="208">
        <f t="shared" si="15"/>
        <v>0</v>
      </c>
      <c r="NK9" s="208">
        <f t="shared" si="15"/>
        <v>0</v>
      </c>
      <c r="NL9" s="208">
        <f t="shared" si="15"/>
        <v>0</v>
      </c>
      <c r="NM9" s="208">
        <f t="shared" si="15"/>
        <v>0</v>
      </c>
      <c r="NN9" s="208">
        <f t="shared" si="15"/>
        <v>0</v>
      </c>
      <c r="NO9" s="208">
        <f t="shared" si="15"/>
        <v>0</v>
      </c>
      <c r="NP9" s="208">
        <f t="shared" si="15"/>
        <v>0</v>
      </c>
      <c r="NQ9" s="208">
        <f t="shared" si="15"/>
        <v>0</v>
      </c>
      <c r="NR9" s="208">
        <f t="shared" si="15"/>
        <v>0</v>
      </c>
      <c r="NS9" s="208">
        <f t="shared" si="15"/>
        <v>0</v>
      </c>
      <c r="NT9" s="208">
        <f t="shared" si="15"/>
        <v>0</v>
      </c>
      <c r="NU9" s="208">
        <f t="shared" si="15"/>
        <v>0</v>
      </c>
      <c r="NV9" s="208">
        <f t="shared" si="15"/>
        <v>0</v>
      </c>
      <c r="NW9" s="208">
        <f t="shared" si="15"/>
        <v>0</v>
      </c>
      <c r="NX9" s="208">
        <f t="shared" si="15"/>
        <v>0</v>
      </c>
      <c r="NY9" s="208">
        <f t="shared" si="15"/>
        <v>0</v>
      </c>
      <c r="NZ9" s="208">
        <f t="shared" si="15"/>
        <v>0</v>
      </c>
      <c r="OA9" s="208">
        <f t="shared" si="15"/>
        <v>0</v>
      </c>
      <c r="OB9" s="208">
        <f t="shared" si="15"/>
        <v>0</v>
      </c>
      <c r="OC9" s="208">
        <f t="shared" si="15"/>
        <v>0</v>
      </c>
      <c r="OD9" s="208">
        <f t="shared" si="15"/>
        <v>0</v>
      </c>
      <c r="OE9" s="208">
        <f t="shared" si="15"/>
        <v>0</v>
      </c>
      <c r="OF9" s="208">
        <f t="shared" si="15"/>
        <v>0</v>
      </c>
      <c r="OG9" s="208">
        <f t="shared" si="15"/>
        <v>0</v>
      </c>
      <c r="OH9" s="208">
        <f t="shared" si="15"/>
        <v>0</v>
      </c>
      <c r="OI9" s="208">
        <f t="shared" si="15"/>
        <v>0</v>
      </c>
      <c r="OJ9" s="208">
        <f t="shared" si="15"/>
        <v>0</v>
      </c>
      <c r="OK9" s="208">
        <f t="shared" si="15"/>
        <v>0</v>
      </c>
      <c r="OL9" s="208">
        <f t="shared" si="15"/>
        <v>0</v>
      </c>
      <c r="OM9" s="208">
        <f t="shared" si="15"/>
        <v>0</v>
      </c>
      <c r="ON9" s="208">
        <f t="shared" si="15"/>
        <v>0</v>
      </c>
      <c r="OO9" s="208">
        <f t="shared" si="15"/>
        <v>0</v>
      </c>
      <c r="OP9" s="208">
        <f t="shared" si="15"/>
        <v>0</v>
      </c>
      <c r="OQ9" s="208">
        <f t="shared" si="15"/>
        <v>0</v>
      </c>
      <c r="OR9" s="208">
        <f t="shared" si="15"/>
        <v>0</v>
      </c>
      <c r="OS9" s="208">
        <f t="shared" si="15"/>
        <v>0</v>
      </c>
      <c r="OT9" s="208">
        <f t="shared" si="15"/>
        <v>0</v>
      </c>
      <c r="OU9" s="208">
        <f t="shared" si="15"/>
        <v>0</v>
      </c>
      <c r="OV9" s="208">
        <f t="shared" si="15"/>
        <v>0</v>
      </c>
      <c r="OW9" s="208">
        <f t="shared" si="15"/>
        <v>0</v>
      </c>
      <c r="OX9" s="208">
        <f t="shared" si="15"/>
        <v>0</v>
      </c>
      <c r="OY9" s="208">
        <f t="shared" si="15"/>
        <v>0</v>
      </c>
      <c r="OZ9" s="208">
        <f t="shared" si="15"/>
        <v>0</v>
      </c>
      <c r="PA9" s="208">
        <f t="shared" si="15"/>
        <v>0</v>
      </c>
      <c r="PB9" s="208">
        <f t="shared" si="15"/>
        <v>0</v>
      </c>
      <c r="PC9" s="208">
        <f t="shared" ref="PC9:PJ9" si="16">IF(AND($D$32&gt;0,$D$33&gt;0),IF(AND(HJ4&gt;$D$32,OR(HJ4&lt;$D$33,HJ4=$D$33)),PC4,0),"")</f>
        <v>0</v>
      </c>
      <c r="PD9" s="208">
        <f t="shared" si="16"/>
        <v>0</v>
      </c>
      <c r="PE9" s="208">
        <f t="shared" si="16"/>
        <v>0</v>
      </c>
      <c r="PF9" s="208">
        <f t="shared" si="16"/>
        <v>0</v>
      </c>
      <c r="PG9" s="208">
        <f t="shared" si="16"/>
        <v>0</v>
      </c>
      <c r="PH9" s="208">
        <f t="shared" si="16"/>
        <v>0</v>
      </c>
      <c r="PI9" s="208">
        <f t="shared" si="16"/>
        <v>0</v>
      </c>
      <c r="PJ9" s="208">
        <f t="shared" si="16"/>
        <v>0</v>
      </c>
    </row>
    <row r="10" spans="1:427" ht="17.25" x14ac:dyDescent="0.75">
      <c r="A10" s="5"/>
      <c r="B10" s="446" t="s">
        <v>778</v>
      </c>
      <c r="C10" s="447"/>
      <c r="D10" s="448"/>
      <c r="F10" s="2"/>
      <c r="G10" s="5"/>
      <c r="H10" s="5"/>
      <c r="I10" s="5"/>
      <c r="J10" s="5"/>
      <c r="K10" s="5"/>
      <c r="L10" s="5"/>
      <c r="M10" s="5"/>
      <c r="N10" s="5"/>
      <c r="O10" s="5"/>
      <c r="Q10" s="451" t="s">
        <v>781</v>
      </c>
      <c r="R10" s="452"/>
      <c r="S10" s="452"/>
      <c r="T10" s="452"/>
      <c r="U10" s="452"/>
      <c r="V10" s="453"/>
      <c r="W10" s="5"/>
      <c r="HR10" s="208">
        <f>IF(AND($D$32&gt;0,$D$33&gt;0),IF(AND(Y4&gt;$D$33),HR4,0),"")</f>
        <v>0</v>
      </c>
      <c r="HS10" s="208">
        <f t="shared" ref="HS10:KD10" si="17">IF(AND($D$32&gt;0,$D$33&gt;0),IF(AND(Z4&gt;$D$33),HS4,0),"")</f>
        <v>0</v>
      </c>
      <c r="HT10" s="208">
        <f t="shared" si="17"/>
        <v>0</v>
      </c>
      <c r="HU10" s="208">
        <f t="shared" si="17"/>
        <v>0</v>
      </c>
      <c r="HV10" s="208">
        <f t="shared" si="17"/>
        <v>0</v>
      </c>
      <c r="HW10" s="208">
        <f t="shared" si="17"/>
        <v>0</v>
      </c>
      <c r="HX10" s="208">
        <f t="shared" si="17"/>
        <v>0</v>
      </c>
      <c r="HY10" s="208">
        <f t="shared" si="17"/>
        <v>0</v>
      </c>
      <c r="HZ10" s="208">
        <f t="shared" si="17"/>
        <v>0</v>
      </c>
      <c r="IA10" s="208">
        <f t="shared" si="17"/>
        <v>0</v>
      </c>
      <c r="IB10" s="208">
        <f t="shared" si="17"/>
        <v>0</v>
      </c>
      <c r="IC10" s="208">
        <f t="shared" si="17"/>
        <v>0</v>
      </c>
      <c r="ID10" s="208">
        <f t="shared" si="17"/>
        <v>0</v>
      </c>
      <c r="IE10" s="208">
        <f t="shared" si="17"/>
        <v>0</v>
      </c>
      <c r="IF10" s="208">
        <f t="shared" si="17"/>
        <v>0</v>
      </c>
      <c r="IG10" s="208">
        <f t="shared" si="17"/>
        <v>0</v>
      </c>
      <c r="IH10" s="208">
        <f t="shared" si="17"/>
        <v>0</v>
      </c>
      <c r="II10" s="208">
        <f t="shared" si="17"/>
        <v>0</v>
      </c>
      <c r="IJ10" s="208">
        <f t="shared" si="17"/>
        <v>0</v>
      </c>
      <c r="IK10" s="208">
        <f t="shared" si="17"/>
        <v>0</v>
      </c>
      <c r="IL10" s="208">
        <f t="shared" si="17"/>
        <v>0</v>
      </c>
      <c r="IM10" s="208">
        <f t="shared" si="17"/>
        <v>0</v>
      </c>
      <c r="IN10" s="208">
        <f t="shared" si="17"/>
        <v>0</v>
      </c>
      <c r="IO10" s="208">
        <f t="shared" si="17"/>
        <v>0</v>
      </c>
      <c r="IP10" s="208">
        <f t="shared" si="17"/>
        <v>0</v>
      </c>
      <c r="IQ10" s="208">
        <f t="shared" si="17"/>
        <v>0</v>
      </c>
      <c r="IR10" s="208">
        <f t="shared" si="17"/>
        <v>0</v>
      </c>
      <c r="IS10" s="208">
        <f t="shared" si="17"/>
        <v>0</v>
      </c>
      <c r="IT10" s="208">
        <f t="shared" si="17"/>
        <v>0</v>
      </c>
      <c r="IU10" s="208">
        <f t="shared" si="17"/>
        <v>0</v>
      </c>
      <c r="IV10" s="208">
        <f t="shared" si="17"/>
        <v>0</v>
      </c>
      <c r="IW10" s="208">
        <f t="shared" si="17"/>
        <v>0</v>
      </c>
      <c r="IX10" s="208">
        <f t="shared" si="17"/>
        <v>0</v>
      </c>
      <c r="IY10" s="208">
        <f t="shared" si="17"/>
        <v>0</v>
      </c>
      <c r="IZ10" s="208">
        <f t="shared" si="17"/>
        <v>0</v>
      </c>
      <c r="JA10" s="208">
        <f t="shared" si="17"/>
        <v>0</v>
      </c>
      <c r="JB10" s="208">
        <f t="shared" si="17"/>
        <v>0</v>
      </c>
      <c r="JC10" s="208">
        <f t="shared" si="17"/>
        <v>0</v>
      </c>
      <c r="JD10" s="208">
        <f t="shared" si="17"/>
        <v>0</v>
      </c>
      <c r="JE10" s="208">
        <f t="shared" si="17"/>
        <v>0</v>
      </c>
      <c r="JF10" s="208">
        <f t="shared" si="17"/>
        <v>0</v>
      </c>
      <c r="JG10" s="208">
        <f t="shared" si="17"/>
        <v>0</v>
      </c>
      <c r="JH10" s="208">
        <f t="shared" si="17"/>
        <v>0</v>
      </c>
      <c r="JI10" s="208">
        <f t="shared" si="17"/>
        <v>0</v>
      </c>
      <c r="JJ10" s="208">
        <f t="shared" si="17"/>
        <v>0</v>
      </c>
      <c r="JK10" s="208">
        <f t="shared" si="17"/>
        <v>0</v>
      </c>
      <c r="JL10" s="208">
        <f t="shared" si="17"/>
        <v>0</v>
      </c>
      <c r="JM10" s="208">
        <f t="shared" si="17"/>
        <v>0</v>
      </c>
      <c r="JN10" s="208">
        <f t="shared" si="17"/>
        <v>0</v>
      </c>
      <c r="JO10" s="208">
        <f t="shared" si="17"/>
        <v>0</v>
      </c>
      <c r="JP10" s="208">
        <f t="shared" si="17"/>
        <v>0</v>
      </c>
      <c r="JQ10" s="208">
        <f t="shared" si="17"/>
        <v>0</v>
      </c>
      <c r="JR10" s="208">
        <f t="shared" si="17"/>
        <v>0</v>
      </c>
      <c r="JS10" s="208">
        <f t="shared" si="17"/>
        <v>0</v>
      </c>
      <c r="JT10" s="208">
        <f t="shared" si="17"/>
        <v>0</v>
      </c>
      <c r="JU10" s="208">
        <f t="shared" si="17"/>
        <v>0</v>
      </c>
      <c r="JV10" s="208">
        <f t="shared" si="17"/>
        <v>0</v>
      </c>
      <c r="JW10" s="208">
        <f t="shared" si="17"/>
        <v>0</v>
      </c>
      <c r="JX10" s="208">
        <f t="shared" si="17"/>
        <v>0</v>
      </c>
      <c r="JY10" s="208">
        <f t="shared" si="17"/>
        <v>0</v>
      </c>
      <c r="JZ10" s="208">
        <f t="shared" si="17"/>
        <v>0</v>
      </c>
      <c r="KA10" s="208">
        <f t="shared" si="17"/>
        <v>0</v>
      </c>
      <c r="KB10" s="208">
        <f t="shared" si="17"/>
        <v>0</v>
      </c>
      <c r="KC10" s="208">
        <f t="shared" si="17"/>
        <v>0</v>
      </c>
      <c r="KD10" s="208">
        <f t="shared" si="17"/>
        <v>0</v>
      </c>
      <c r="KE10" s="208">
        <f t="shared" ref="KE10:MP10" si="18">IF(AND($D$32&gt;0,$D$33&gt;0),IF(AND(CL4&gt;$D$33),KE4,0),"")</f>
        <v>0</v>
      </c>
      <c r="KF10" s="208">
        <f t="shared" si="18"/>
        <v>0</v>
      </c>
      <c r="KG10" s="208">
        <f t="shared" si="18"/>
        <v>0</v>
      </c>
      <c r="KH10" s="208">
        <f t="shared" si="18"/>
        <v>0</v>
      </c>
      <c r="KI10" s="208">
        <f t="shared" si="18"/>
        <v>0</v>
      </c>
      <c r="KJ10" s="208">
        <f t="shared" si="18"/>
        <v>0</v>
      </c>
      <c r="KK10" s="208">
        <f t="shared" si="18"/>
        <v>0</v>
      </c>
      <c r="KL10" s="208">
        <f t="shared" si="18"/>
        <v>0</v>
      </c>
      <c r="KM10" s="208">
        <f t="shared" si="18"/>
        <v>0</v>
      </c>
      <c r="KN10" s="208">
        <f t="shared" si="18"/>
        <v>0</v>
      </c>
      <c r="KO10" s="208">
        <f t="shared" si="18"/>
        <v>0</v>
      </c>
      <c r="KP10" s="208">
        <f t="shared" si="18"/>
        <v>0</v>
      </c>
      <c r="KQ10" s="208">
        <f t="shared" si="18"/>
        <v>0</v>
      </c>
      <c r="KR10" s="208">
        <f t="shared" si="18"/>
        <v>0</v>
      </c>
      <c r="KS10" s="208">
        <f t="shared" si="18"/>
        <v>0</v>
      </c>
      <c r="KT10" s="208">
        <f t="shared" si="18"/>
        <v>0</v>
      </c>
      <c r="KU10" s="208">
        <f t="shared" si="18"/>
        <v>0</v>
      </c>
      <c r="KV10" s="208">
        <f t="shared" si="18"/>
        <v>0</v>
      </c>
      <c r="KW10" s="208">
        <f t="shared" si="18"/>
        <v>0</v>
      </c>
      <c r="KX10" s="208">
        <f t="shared" si="18"/>
        <v>0</v>
      </c>
      <c r="KY10" s="208">
        <f t="shared" si="18"/>
        <v>0</v>
      </c>
      <c r="KZ10" s="208">
        <f t="shared" si="18"/>
        <v>0</v>
      </c>
      <c r="LA10" s="208">
        <f t="shared" si="18"/>
        <v>0</v>
      </c>
      <c r="LB10" s="208">
        <f t="shared" si="18"/>
        <v>0</v>
      </c>
      <c r="LC10" s="208">
        <f t="shared" si="18"/>
        <v>0</v>
      </c>
      <c r="LD10" s="208">
        <f t="shared" si="18"/>
        <v>0</v>
      </c>
      <c r="LE10" s="208">
        <f t="shared" si="18"/>
        <v>0</v>
      </c>
      <c r="LF10" s="208">
        <f t="shared" si="18"/>
        <v>0</v>
      </c>
      <c r="LG10" s="208">
        <f t="shared" si="18"/>
        <v>0</v>
      </c>
      <c r="LH10" s="208">
        <f t="shared" si="18"/>
        <v>0</v>
      </c>
      <c r="LI10" s="208">
        <f t="shared" si="18"/>
        <v>0</v>
      </c>
      <c r="LJ10" s="208">
        <f t="shared" si="18"/>
        <v>0</v>
      </c>
      <c r="LK10" s="208">
        <f t="shared" si="18"/>
        <v>0</v>
      </c>
      <c r="LL10" s="208">
        <f t="shared" si="18"/>
        <v>0</v>
      </c>
      <c r="LM10" s="208">
        <f t="shared" si="18"/>
        <v>0</v>
      </c>
      <c r="LN10" s="208">
        <f t="shared" si="18"/>
        <v>0</v>
      </c>
      <c r="LO10" s="208">
        <f t="shared" si="18"/>
        <v>0</v>
      </c>
      <c r="LP10" s="208">
        <f t="shared" si="18"/>
        <v>0</v>
      </c>
      <c r="LQ10" s="208">
        <f t="shared" si="18"/>
        <v>0</v>
      </c>
      <c r="LR10" s="208">
        <f t="shared" si="18"/>
        <v>0</v>
      </c>
      <c r="LS10" s="208">
        <f t="shared" si="18"/>
        <v>0</v>
      </c>
      <c r="LT10" s="208">
        <f t="shared" si="18"/>
        <v>0</v>
      </c>
      <c r="LU10" s="208">
        <f t="shared" si="18"/>
        <v>0</v>
      </c>
      <c r="LV10" s="208">
        <f t="shared" si="18"/>
        <v>0</v>
      </c>
      <c r="LW10" s="208">
        <f t="shared" si="18"/>
        <v>0</v>
      </c>
      <c r="LX10" s="208">
        <f t="shared" si="18"/>
        <v>0</v>
      </c>
      <c r="LY10" s="208">
        <f t="shared" si="18"/>
        <v>0</v>
      </c>
      <c r="LZ10" s="208">
        <f t="shared" si="18"/>
        <v>0</v>
      </c>
      <c r="MA10" s="208">
        <f t="shared" si="18"/>
        <v>0</v>
      </c>
      <c r="MB10" s="208">
        <f t="shared" si="18"/>
        <v>0</v>
      </c>
      <c r="MC10" s="208">
        <f t="shared" si="18"/>
        <v>0</v>
      </c>
      <c r="MD10" s="208">
        <f t="shared" si="18"/>
        <v>0</v>
      </c>
      <c r="ME10" s="208">
        <f t="shared" si="18"/>
        <v>0</v>
      </c>
      <c r="MF10" s="208">
        <f t="shared" si="18"/>
        <v>0</v>
      </c>
      <c r="MG10" s="208">
        <f t="shared" si="18"/>
        <v>0</v>
      </c>
      <c r="MH10" s="208">
        <f t="shared" si="18"/>
        <v>0</v>
      </c>
      <c r="MI10" s="208">
        <f t="shared" si="18"/>
        <v>0</v>
      </c>
      <c r="MJ10" s="208">
        <f t="shared" si="18"/>
        <v>0</v>
      </c>
      <c r="MK10" s="208">
        <f t="shared" si="18"/>
        <v>0</v>
      </c>
      <c r="ML10" s="208">
        <f t="shared" si="18"/>
        <v>0</v>
      </c>
      <c r="MM10" s="208">
        <f t="shared" si="18"/>
        <v>0</v>
      </c>
      <c r="MN10" s="208">
        <f t="shared" si="18"/>
        <v>0</v>
      </c>
      <c r="MO10" s="208">
        <f t="shared" si="18"/>
        <v>0</v>
      </c>
      <c r="MP10" s="208">
        <f t="shared" si="18"/>
        <v>0</v>
      </c>
      <c r="MQ10" s="208">
        <f t="shared" ref="MQ10:PB10" si="19">IF(AND($D$32&gt;0,$D$33&gt;0),IF(AND(EX4&gt;$D$33),MQ4,0),"")</f>
        <v>0</v>
      </c>
      <c r="MR10" s="208">
        <f t="shared" si="19"/>
        <v>0</v>
      </c>
      <c r="MS10" s="208">
        <f t="shared" si="19"/>
        <v>0</v>
      </c>
      <c r="MT10" s="208">
        <f t="shared" si="19"/>
        <v>0</v>
      </c>
      <c r="MU10" s="208">
        <f t="shared" si="19"/>
        <v>0</v>
      </c>
      <c r="MV10" s="208">
        <f t="shared" si="19"/>
        <v>0</v>
      </c>
      <c r="MW10" s="208">
        <f t="shared" si="19"/>
        <v>0</v>
      </c>
      <c r="MX10" s="208">
        <f t="shared" si="19"/>
        <v>0</v>
      </c>
      <c r="MY10" s="208">
        <f t="shared" si="19"/>
        <v>0</v>
      </c>
      <c r="MZ10" s="208">
        <f t="shared" si="19"/>
        <v>0</v>
      </c>
      <c r="NA10" s="208">
        <f t="shared" si="19"/>
        <v>7.1403580019918584E-3</v>
      </c>
      <c r="NB10" s="208">
        <f t="shared" si="19"/>
        <v>6.8337531114996157E-3</v>
      </c>
      <c r="NC10" s="208">
        <f t="shared" si="19"/>
        <v>6.5330507660627361E-3</v>
      </c>
      <c r="ND10" s="208">
        <f t="shared" si="19"/>
        <v>6.2386444014892479E-3</v>
      </c>
      <c r="NE10" s="208">
        <f t="shared" si="19"/>
        <v>5.9508894346878057E-3</v>
      </c>
      <c r="NF10" s="208">
        <f t="shared" si="19"/>
        <v>5.6701034338447944E-3</v>
      </c>
      <c r="NG10" s="208">
        <f t="shared" si="19"/>
        <v>5.3965664860786975E-3</v>
      </c>
      <c r="NH10" s="208">
        <f t="shared" si="19"/>
        <v>5.1305217510769401E-3</v>
      </c>
      <c r="NI10" s="208">
        <f t="shared" si="19"/>
        <v>4.8721761883457285E-3</v>
      </c>
      <c r="NJ10" s="208">
        <f t="shared" si="19"/>
        <v>4.6217014449771911E-3</v>
      </c>
      <c r="NK10" s="208">
        <f t="shared" si="19"/>
        <v>4.3792348902602996E-3</v>
      </c>
      <c r="NL10" s="208">
        <f t="shared" si="19"/>
        <v>4.1448807830310724E-3</v>
      </c>
      <c r="NM10" s="208">
        <f t="shared" si="19"/>
        <v>3.9187115573701675E-3</v>
      </c>
      <c r="NN10" s="208">
        <f t="shared" si="19"/>
        <v>3.7007692121078747E-3</v>
      </c>
      <c r="NO10" s="208">
        <f t="shared" si="19"/>
        <v>3.4910667895817447E-3</v>
      </c>
      <c r="NP10" s="208">
        <f t="shared" si="19"/>
        <v>3.2895899292038075E-3</v>
      </c>
      <c r="NQ10" s="208">
        <f t="shared" si="19"/>
        <v>3.0962984816245978E-3</v>
      </c>
      <c r="NR10" s="208">
        <f t="shared" si="19"/>
        <v>2.9111281696213537E-3</v>
      </c>
      <c r="NS10" s="208">
        <f t="shared" si="19"/>
        <v>2.7339922822780822E-3</v>
      </c>
      <c r="NT10" s="208">
        <f t="shared" si="19"/>
        <v>2.5647833895560295E-3</v>
      </c>
      <c r="NU10" s="208">
        <f t="shared" si="19"/>
        <v>2.4033750649637628E-3</v>
      </c>
      <c r="NV10" s="208">
        <f t="shared" si="19"/>
        <v>2.2496236047160672E-3</v>
      </c>
      <c r="NW10" s="208">
        <f t="shared" si="19"/>
        <v>2.1033697325093885E-3</v>
      </c>
      <c r="NX10" s="208">
        <f t="shared" si="19"/>
        <v>1.9644402798278879E-3</v>
      </c>
      <c r="NY10" s="208">
        <f t="shared" si="19"/>
        <v>1.8326498325177069E-3</v>
      </c>
      <c r="NZ10" s="208">
        <f t="shared" si="19"/>
        <v>1.7078023352175029E-3</v>
      </c>
      <c r="OA10" s="208">
        <f t="shared" si="19"/>
        <v>1.5896926461006636E-3</v>
      </c>
      <c r="OB10" s="208">
        <f t="shared" si="19"/>
        <v>1.4781080352595606E-3</v>
      </c>
      <c r="OC10" s="208">
        <f t="shared" si="19"/>
        <v>1.372829620935516E-3</v>
      </c>
      <c r="OD10" s="208">
        <f t="shared" si="19"/>
        <v>1.2736337386618196E-3</v>
      </c>
      <c r="OE10" s="208">
        <f t="shared" si="19"/>
        <v>1.1802932392333094E-3</v>
      </c>
      <c r="OF10" s="208">
        <f t="shared" si="19"/>
        <v>1.0925787122378261E-3</v>
      </c>
      <c r="OG10" s="208">
        <f t="shared" si="19"/>
        <v>1.0102596326760742E-3</v>
      </c>
      <c r="OH10" s="208">
        <f t="shared" si="19"/>
        <v>9.3310542895172412E-4</v>
      </c>
      <c r="OI10" s="208">
        <f t="shared" si="19"/>
        <v>8.6088647122819877E-4</v>
      </c>
      <c r="OJ10" s="208">
        <f t="shared" si="19"/>
        <v>7.9337497981870459E-4</v>
      </c>
      <c r="OK10" s="208">
        <f t="shared" si="19"/>
        <v>7.3034585389863461E-4</v>
      </c>
      <c r="OL10" s="208">
        <f t="shared" si="19"/>
        <v>6.7157742140198993E-4</v>
      </c>
      <c r="OM10" s="208">
        <f t="shared" si="19"/>
        <v>6.1685211148438085E-4</v>
      </c>
      <c r="ON10" s="208">
        <f t="shared" si="19"/>
        <v>5.6595705140352148E-4</v>
      </c>
      <c r="OO10" s="208">
        <f t="shared" si="19"/>
        <v>5.1868459008346554E-4</v>
      </c>
      <c r="OP10" s="208">
        <f t="shared" si="19"/>
        <v>4.7483275099151963E-4</v>
      </c>
      <c r="OQ10" s="208">
        <f t="shared" si="19"/>
        <v>4.3420561726756991E-4</v>
      </c>
      <c r="OR10" s="208">
        <f t="shared" si="19"/>
        <v>3.9661365230568048E-4</v>
      </c>
      <c r="OS10" s="208">
        <f t="shared" si="19"/>
        <v>3.6187395919908764E-4</v>
      </c>
      <c r="OT10" s="208">
        <f t="shared" si="19"/>
        <v>3.2981048262413368E-4</v>
      </c>
      <c r="OU10" s="208">
        <f t="shared" si="19"/>
        <v>3.0025415685868854E-4</v>
      </c>
      <c r="OV10" s="208">
        <f t="shared" si="19"/>
        <v>2.7304300370886958E-4</v>
      </c>
      <c r="OW10" s="208">
        <f t="shared" si="19"/>
        <v>2.4802218415730169E-4</v>
      </c>
      <c r="OX10" s="208">
        <f t="shared" si="19"/>
        <v>2.2504400754974206E-4</v>
      </c>
      <c r="OY10" s="208">
        <f t="shared" si="19"/>
        <v>2.0396790210785044E-4</v>
      </c>
      <c r="OZ10" s="208">
        <f t="shared" si="19"/>
        <v>1.8466035049739663E-4</v>
      </c>
      <c r="PA10" s="208">
        <f t="shared" si="19"/>
        <v>1.6699479409649554E-4</v>
      </c>
      <c r="PB10" s="208">
        <f t="shared" si="19"/>
        <v>1.5085150950078631E-4</v>
      </c>
      <c r="PC10" s="208">
        <f t="shared" ref="PC10:PJ10" si="20">IF(AND($D$32&gt;0,$D$33&gt;0),IF(AND(HJ4&gt;$D$33),PC4,0),"")</f>
        <v>1.3611746067498053E-4</v>
      </c>
      <c r="PD10" s="208">
        <f t="shared" si="20"/>
        <v>1.2268613001595847E-4</v>
      </c>
      <c r="PE10" s="208">
        <f t="shared" si="20"/>
        <v>1.1045733143457408E-4</v>
      </c>
      <c r="PF10" s="208">
        <f t="shared" si="20"/>
        <v>9.9337008394355822E-5</v>
      </c>
      <c r="PG10" s="208">
        <f t="shared" si="20"/>
        <v>8.9237019668020426E-5</v>
      </c>
      <c r="PH10" s="208">
        <f t="shared" si="20"/>
        <v>8.007491538965651E-5</v>
      </c>
      <c r="PI10" s="208">
        <f t="shared" si="20"/>
        <v>7.1773705793893631E-5</v>
      </c>
      <c r="PJ10" s="208">
        <f t="shared" si="20"/>
        <v>6.4261624845453875E-5</v>
      </c>
    </row>
    <row r="11" spans="1:427" ht="18.5" x14ac:dyDescent="0.9">
      <c r="A11" s="5"/>
      <c r="F11" s="2"/>
      <c r="G11" s="5"/>
      <c r="H11" s="5"/>
      <c r="I11" s="5"/>
      <c r="J11" s="5"/>
      <c r="K11" s="5"/>
      <c r="L11" s="5"/>
      <c r="M11" s="5"/>
      <c r="N11" s="5"/>
      <c r="O11" s="5"/>
      <c r="P11" s="5"/>
      <c r="Q11" s="293">
        <f>IF(VLOOKUP($O$1,VLookups!$A$43:$C$44,2,FALSE),COUNTIF($C$64:$C$10063,"&gt;"&amp;Q4)/10000,COUNTIF($C$64:$C$10063,"&lt;"&amp;Q4)/10000)</f>
        <v>9.9699999999999997E-2</v>
      </c>
      <c r="R11" s="293">
        <f>IF(VLOOKUP($O$1,VLookups!$A$43:$C$44,2,FALSE),COUNTIF($C$64:$C$10063,"&gt;"&amp;R4)/10000,COUNTIF($C$64:$C$10063,"&lt;"&amp;R4)/10000)</f>
        <v>0.89690000000000003</v>
      </c>
      <c r="S11" s="293">
        <f>IF(VLOOKUP($O$1,VLookups!$A$43:$C$44,2,FALSE),COUNTIF($C$64:$C$10063,"&gt;"&amp;S4)/10000,COUNTIF($C$64:$C$10063,"&lt;"&amp;S4)/10000)</f>
        <v>0.84770000000000001</v>
      </c>
      <c r="T11" s="293">
        <f>IF(VLOOKUP($O$1,VLookups!$A$43:$C$44,2,FALSE),COUNTIF($C$64:$C$10063,"&gt;"&amp;T4)/10000,COUNTIF($C$64:$C$10063,"&lt;"&amp;T4)/10000)</f>
        <v>0.79390000000000005</v>
      </c>
      <c r="U11" s="293">
        <f>IF(VLOOKUP($O$1,VLookups!$A$43:$C$44,2,FALSE),COUNTIF($C$64:$C$10063,"&gt;"&amp;U4)/10000,COUNTIF($C$64:$C$10063,"&lt;"&amp;U4)/10000)</f>
        <v>0.74339999999999995</v>
      </c>
      <c r="V11" s="293">
        <f>IF(VLOOKUP($O$1,VLookups!$A$43:$C$44,2,FALSE),COUNTIF($C$64:$C$10063,"&gt;"&amp;V4)/10000,COUNTIF($C$64:$C$10063,"&lt;"&amp;V4)/10000)</f>
        <v>0.69379999999999997</v>
      </c>
      <c r="W11" s="5"/>
      <c r="HR11" s="259">
        <f t="shared" ref="HR11" si="21">MAX(HR8:HR10)</f>
        <v>6.4261624845465286E-5</v>
      </c>
      <c r="HS11" s="259">
        <f t="shared" ref="HS11:KD11" si="22">MAX(HS8:HS10)</f>
        <v>7.1773705793906127E-5</v>
      </c>
      <c r="HT11" s="259">
        <f t="shared" si="22"/>
        <v>8.007491538967009E-5</v>
      </c>
      <c r="HU11" s="259">
        <f t="shared" si="22"/>
        <v>8.9237019668035334E-5</v>
      </c>
      <c r="HV11" s="259">
        <f t="shared" si="22"/>
        <v>9.9337008394372045E-5</v>
      </c>
      <c r="HW11" s="259">
        <f t="shared" si="22"/>
        <v>1.1045733143459165E-4</v>
      </c>
      <c r="HX11" s="259">
        <f t="shared" si="22"/>
        <v>1.2268613001597756E-4</v>
      </c>
      <c r="HY11" s="259">
        <f t="shared" si="22"/>
        <v>1.3611746067500132E-4</v>
      </c>
      <c r="HZ11" s="259">
        <f t="shared" si="22"/>
        <v>1.508515095008087E-4</v>
      </c>
      <c r="IA11" s="259">
        <f t="shared" si="22"/>
        <v>1.6699479409651986E-4</v>
      </c>
      <c r="IB11" s="259">
        <f t="shared" si="22"/>
        <v>1.8466035049742287E-4</v>
      </c>
      <c r="IC11" s="259">
        <f t="shared" si="22"/>
        <v>2.0396790210787868E-4</v>
      </c>
      <c r="ID11" s="259">
        <f t="shared" si="22"/>
        <v>2.2504400754977264E-4</v>
      </c>
      <c r="IE11" s="259">
        <f t="shared" si="22"/>
        <v>2.480221841573347E-4</v>
      </c>
      <c r="IF11" s="259">
        <f t="shared" si="22"/>
        <v>2.7304300370890476E-4</v>
      </c>
      <c r="IG11" s="259">
        <f t="shared" si="22"/>
        <v>3.0025415685872638E-4</v>
      </c>
      <c r="IH11" s="259">
        <f t="shared" si="22"/>
        <v>3.2981048262417439E-4</v>
      </c>
      <c r="II11" s="259">
        <f t="shared" si="22"/>
        <v>3.6187395919913068E-4</v>
      </c>
      <c r="IJ11" s="259">
        <f t="shared" si="22"/>
        <v>3.9661365230572677E-4</v>
      </c>
      <c r="IK11" s="259">
        <f t="shared" si="22"/>
        <v>4.342056172676193E-4</v>
      </c>
      <c r="IL11" s="259">
        <f t="shared" si="22"/>
        <v>4.7483275099157189E-4</v>
      </c>
      <c r="IM11" s="259">
        <f t="shared" si="22"/>
        <v>5.1868459008352127E-4</v>
      </c>
      <c r="IN11" s="259">
        <f t="shared" si="22"/>
        <v>5.6595705140358101E-4</v>
      </c>
      <c r="IO11" s="259">
        <f t="shared" si="22"/>
        <v>6.168521114844434E-4</v>
      </c>
      <c r="IP11" s="259">
        <f t="shared" si="22"/>
        <v>6.715774214020565E-4</v>
      </c>
      <c r="IQ11" s="259">
        <f t="shared" si="22"/>
        <v>7.303458538987053E-4</v>
      </c>
      <c r="IR11" s="259">
        <f t="shared" si="22"/>
        <v>7.9337497981877864E-4</v>
      </c>
      <c r="IS11" s="259">
        <f t="shared" si="22"/>
        <v>8.6088647122827661E-4</v>
      </c>
      <c r="IT11" s="259">
        <f t="shared" si="22"/>
        <v>9.3310542895180674E-4</v>
      </c>
      <c r="IU11" s="259">
        <f t="shared" si="22"/>
        <v>1.0102596326761603E-3</v>
      </c>
      <c r="IV11" s="259">
        <f t="shared" si="22"/>
        <v>1.0925787122379169E-3</v>
      </c>
      <c r="IW11" s="259">
        <f t="shared" si="22"/>
        <v>1.1802932392334041E-3</v>
      </c>
      <c r="IX11" s="259">
        <f t="shared" si="22"/>
        <v>1.273633738661918E-3</v>
      </c>
      <c r="IY11" s="259">
        <f t="shared" si="22"/>
        <v>1.3728296209356197E-3</v>
      </c>
      <c r="IZ11" s="259">
        <f t="shared" si="22"/>
        <v>1.478108035259669E-3</v>
      </c>
      <c r="JA11" s="259">
        <f t="shared" si="22"/>
        <v>1.5896926461007751E-3</v>
      </c>
      <c r="JB11" s="259">
        <f t="shared" si="22"/>
        <v>1.7078023352176189E-3</v>
      </c>
      <c r="JC11" s="259">
        <f t="shared" si="22"/>
        <v>1.8326498325178283E-3</v>
      </c>
      <c r="JD11" s="259">
        <f t="shared" si="22"/>
        <v>1.9644402798280128E-3</v>
      </c>
      <c r="JE11" s="259">
        <f t="shared" si="22"/>
        <v>2.1033697325095182E-3</v>
      </c>
      <c r="JF11" s="259">
        <f t="shared" si="22"/>
        <v>2.2496236047162012E-3</v>
      </c>
      <c r="JG11" s="259">
        <f t="shared" si="22"/>
        <v>2.4033750649639003E-3</v>
      </c>
      <c r="JH11" s="259">
        <f t="shared" si="22"/>
        <v>2.5647833895561705E-3</v>
      </c>
      <c r="JI11" s="259">
        <f t="shared" si="22"/>
        <v>2.7339922822782262E-3</v>
      </c>
      <c r="JJ11" s="259">
        <f t="shared" si="22"/>
        <v>2.9111281696215015E-3</v>
      </c>
      <c r="JK11" s="259">
        <f t="shared" si="22"/>
        <v>3.0962984816247491E-3</v>
      </c>
      <c r="JL11" s="259">
        <f t="shared" si="22"/>
        <v>3.2895899292039611E-3</v>
      </c>
      <c r="JM11" s="259">
        <f t="shared" si="22"/>
        <v>3.4910667895819035E-3</v>
      </c>
      <c r="JN11" s="259">
        <f t="shared" si="22"/>
        <v>3.7007692121080338E-3</v>
      </c>
      <c r="JO11" s="259">
        <f t="shared" si="22"/>
        <v>3.9187115573703296E-3</v>
      </c>
      <c r="JP11" s="259">
        <f t="shared" si="22"/>
        <v>4.1448807830312354E-3</v>
      </c>
      <c r="JQ11" s="259">
        <f t="shared" si="22"/>
        <v>4.3792348902604653E-3</v>
      </c>
      <c r="JR11" s="259">
        <f t="shared" si="22"/>
        <v>4.6217014449773568E-3</v>
      </c>
      <c r="JS11" s="259">
        <f t="shared" si="22"/>
        <v>4.8721761883458968E-3</v>
      </c>
      <c r="JT11" s="259">
        <f t="shared" si="22"/>
        <v>5.1305217510771075E-3</v>
      </c>
      <c r="JU11" s="259">
        <f t="shared" si="22"/>
        <v>5.3965664860788657E-3</v>
      </c>
      <c r="JV11" s="259">
        <f t="shared" si="22"/>
        <v>5.6701034338449635E-3</v>
      </c>
      <c r="JW11" s="259">
        <f t="shared" si="22"/>
        <v>5.9508894346879723E-3</v>
      </c>
      <c r="JX11" s="259">
        <f t="shared" si="22"/>
        <v>6.2386444014894127E-3</v>
      </c>
      <c r="JY11" s="259">
        <f t="shared" si="22"/>
        <v>6.5330507660629009E-3</v>
      </c>
      <c r="JZ11" s="259">
        <f t="shared" si="22"/>
        <v>6.833753111499777E-3</v>
      </c>
      <c r="KA11" s="259">
        <f t="shared" si="22"/>
        <v>7.1403580019920171E-3</v>
      </c>
      <c r="KB11" s="259">
        <f t="shared" si="22"/>
        <v>7.4524340206058989E-3</v>
      </c>
      <c r="KC11" s="259">
        <f t="shared" si="22"/>
        <v>7.7695120243152817E-3</v>
      </c>
      <c r="KD11" s="259">
        <f t="shared" si="22"/>
        <v>8.0910856243005796E-3</v>
      </c>
      <c r="KE11" s="259">
        <f t="shared" ref="KE11:MP11" si="23">MAX(KE8:KE10)</f>
        <v>8.4166118980858289E-3</v>
      </c>
      <c r="KF11" s="259">
        <f t="shared" si="23"/>
        <v>8.7455123385302164E-3</v>
      </c>
      <c r="KG11" s="259">
        <f t="shared" si="23"/>
        <v>9.0771740430229796E-3</v>
      </c>
      <c r="KH11" s="259">
        <f t="shared" si="23"/>
        <v>9.4109511444635564E-3</v>
      </c>
      <c r="KI11" s="259">
        <f t="shared" si="23"/>
        <v>9.7461664837568285E-3</v>
      </c>
      <c r="KJ11" s="259">
        <f t="shared" si="23"/>
        <v>1.0082113521631009E-2</v>
      </c>
      <c r="KK11" s="259">
        <f t="shared" si="23"/>
        <v>1.0418058485610804E-2</v>
      </c>
      <c r="KL11" s="259">
        <f t="shared" si="23"/>
        <v>1.0753242745968269E-2</v>
      </c>
      <c r="KM11" s="259">
        <f t="shared" si="23"/>
        <v>1.1086885412448148E-2</v>
      </c>
      <c r="KN11" s="259">
        <f t="shared" si="23"/>
        <v>1.1418186141542882E-2</v>
      </c>
      <c r="KO11" s="259">
        <f t="shared" si="23"/>
        <v>1.1746328142095969E-2</v>
      </c>
      <c r="KP11" s="259">
        <f t="shared" si="23"/>
        <v>1.207048136506181E-2</v>
      </c>
      <c r="KQ11" s="259">
        <f t="shared" si="23"/>
        <v>1.2389805861366799E-2</v>
      </c>
      <c r="KR11" s="259">
        <f t="shared" si="23"/>
        <v>1.2703455290021575E-2</v>
      </c>
      <c r="KS11" s="259">
        <f t="shared" si="23"/>
        <v>1.301058055694841E-2</v>
      </c>
      <c r="KT11" s="259">
        <f t="shared" si="23"/>
        <v>1.3310333563431365E-2</v>
      </c>
      <c r="KU11" s="259">
        <f t="shared" si="23"/>
        <v>1.3601871041688604E-2</v>
      </c>
      <c r="KV11" s="259">
        <f t="shared" si="23"/>
        <v>1.3884358453825003E-2</v>
      </c>
      <c r="KW11" s="259">
        <f t="shared" si="23"/>
        <v>1.4156973929364934E-2</v>
      </c>
      <c r="KX11" s="259">
        <f t="shared" si="23"/>
        <v>1.4418912215705135E-2</v>
      </c>
      <c r="KY11" s="259">
        <f t="shared" si="23"/>
        <v>1.466938861517916E-2</v>
      </c>
      <c r="KZ11" s="259">
        <f t="shared" si="23"/>
        <v>1.4907642881998719E-2</v>
      </c>
      <c r="LA11" s="259">
        <f t="shared" si="23"/>
        <v>1.5132943052142425E-2</v>
      </c>
      <c r="LB11" s="259">
        <f t="shared" si="23"/>
        <v>1.5344589179305148E-2</v>
      </c>
      <c r="LC11" s="259">
        <f t="shared" si="23"/>
        <v>1.5541916950305365E-2</v>
      </c>
      <c r="LD11" s="259">
        <f t="shared" si="23"/>
        <v>1.5724301153874725E-2</v>
      </c>
      <c r="LE11" s="259">
        <f t="shared" si="23"/>
        <v>1.589115897752184E-2</v>
      </c>
      <c r="LF11" s="259">
        <f t="shared" si="23"/>
        <v>1.6041953108167251E-2</v>
      </c>
      <c r="LG11" s="259">
        <f t="shared" si="23"/>
        <v>1.6176194613481121E-2</v>
      </c>
      <c r="LH11" s="259">
        <f t="shared" si="23"/>
        <v>1.6293445582310665E-2</v>
      </c>
      <c r="LI11" s="259">
        <f t="shared" si="23"/>
        <v>1.6393321504247497E-2</v>
      </c>
      <c r="LJ11" s="259">
        <f t="shared" si="23"/>
        <v>1.6475493370242403E-2</v>
      </c>
      <c r="LK11" s="259">
        <f t="shared" si="23"/>
        <v>1.6539689478208826E-2</v>
      </c>
      <c r="LL11" s="259">
        <f t="shared" si="23"/>
        <v>1.6585696929748012E-2</v>
      </c>
      <c r="LM11" s="259">
        <f t="shared" si="23"/>
        <v>1.6613362806457376E-2</v>
      </c>
      <c r="LN11" s="259">
        <f t="shared" si="23"/>
        <v>1.662259501672636E-2</v>
      </c>
      <c r="LO11" s="259">
        <f t="shared" si="23"/>
        <v>1.6613362806457376E-2</v>
      </c>
      <c r="LP11" s="259">
        <f t="shared" si="23"/>
        <v>1.6585696929748012E-2</v>
      </c>
      <c r="LQ11" s="259">
        <f t="shared" si="23"/>
        <v>1.6539689478208826E-2</v>
      </c>
      <c r="LR11" s="259">
        <f t="shared" si="23"/>
        <v>1.6475493370242403E-2</v>
      </c>
      <c r="LS11" s="259">
        <f t="shared" si="23"/>
        <v>1.6393321504247497E-2</v>
      </c>
      <c r="LT11" s="259">
        <f t="shared" si="23"/>
        <v>1.6293445582310665E-2</v>
      </c>
      <c r="LU11" s="259">
        <f t="shared" si="23"/>
        <v>1.6176194613481121E-2</v>
      </c>
      <c r="LV11" s="259">
        <f t="shared" si="23"/>
        <v>1.6041953108167251E-2</v>
      </c>
      <c r="LW11" s="259">
        <f t="shared" si="23"/>
        <v>1.589115897752184E-2</v>
      </c>
      <c r="LX11" s="259">
        <f t="shared" si="23"/>
        <v>1.5724301153874725E-2</v>
      </c>
      <c r="LY11" s="259">
        <f t="shared" si="23"/>
        <v>1.554191695030536E-2</v>
      </c>
      <c r="LZ11" s="259">
        <f t="shared" si="23"/>
        <v>1.5344589179305141E-2</v>
      </c>
      <c r="MA11" s="259">
        <f t="shared" si="23"/>
        <v>1.5132943052142415E-2</v>
      </c>
      <c r="MB11" s="259">
        <f t="shared" si="23"/>
        <v>1.4907642881998702E-2</v>
      </c>
      <c r="MC11" s="259">
        <f t="shared" si="23"/>
        <v>1.4669388615179137E-2</v>
      </c>
      <c r="MD11" s="259">
        <f t="shared" si="23"/>
        <v>1.4418912215705107E-2</v>
      </c>
      <c r="ME11" s="259">
        <f t="shared" si="23"/>
        <v>1.4156973929364901E-2</v>
      </c>
      <c r="MF11" s="259">
        <f t="shared" si="23"/>
        <v>1.3884358453824965E-2</v>
      </c>
      <c r="MG11" s="259">
        <f t="shared" si="23"/>
        <v>1.3601871041688557E-2</v>
      </c>
      <c r="MH11" s="259">
        <f t="shared" si="23"/>
        <v>1.3310333563431313E-2</v>
      </c>
      <c r="MI11" s="259">
        <f t="shared" si="23"/>
        <v>1.3010580556948348E-2</v>
      </c>
      <c r="MJ11" s="259">
        <f t="shared" si="23"/>
        <v>1.2703455290021507E-2</v>
      </c>
      <c r="MK11" s="259">
        <f t="shared" si="23"/>
        <v>1.2389805861366726E-2</v>
      </c>
      <c r="ML11" s="259">
        <f t="shared" si="23"/>
        <v>1.2070481365061728E-2</v>
      </c>
      <c r="MM11" s="259">
        <f t="shared" si="23"/>
        <v>1.1746328142095882E-2</v>
      </c>
      <c r="MN11" s="259">
        <f t="shared" si="23"/>
        <v>1.1418186141542788E-2</v>
      </c>
      <c r="MO11" s="259">
        <f t="shared" si="23"/>
        <v>1.1086885412448049E-2</v>
      </c>
      <c r="MP11" s="259">
        <f t="shared" si="23"/>
        <v>1.0753242745968162E-2</v>
      </c>
      <c r="MQ11" s="259">
        <f t="shared" ref="MQ11:PB11" si="24">MAX(MQ8:MQ10)</f>
        <v>1.0418058485610691E-2</v>
      </c>
      <c r="MR11" s="259">
        <f t="shared" si="24"/>
        <v>1.0082113521630891E-2</v>
      </c>
      <c r="MS11" s="259">
        <f t="shared" si="24"/>
        <v>9.7461664837567036E-3</v>
      </c>
      <c r="MT11" s="259">
        <f t="shared" si="24"/>
        <v>9.4109511444634281E-3</v>
      </c>
      <c r="MU11" s="259">
        <f t="shared" si="24"/>
        <v>9.0771740430228443E-3</v>
      </c>
      <c r="MV11" s="259">
        <f t="shared" si="24"/>
        <v>8.7455123385300742E-3</v>
      </c>
      <c r="MW11" s="259">
        <f t="shared" si="24"/>
        <v>8.4166118980856814E-3</v>
      </c>
      <c r="MX11" s="259">
        <f t="shared" si="24"/>
        <v>8.0910856243004321E-3</v>
      </c>
      <c r="MY11" s="259">
        <f t="shared" si="24"/>
        <v>7.7695120243151282E-3</v>
      </c>
      <c r="MZ11" s="259">
        <f t="shared" si="24"/>
        <v>7.452434020605741E-3</v>
      </c>
      <c r="NA11" s="259">
        <f t="shared" si="24"/>
        <v>7.1403580019918584E-3</v>
      </c>
      <c r="NB11" s="259">
        <f t="shared" si="24"/>
        <v>6.8337531114996157E-3</v>
      </c>
      <c r="NC11" s="259">
        <f t="shared" si="24"/>
        <v>6.5330507660627361E-3</v>
      </c>
      <c r="ND11" s="259">
        <f t="shared" si="24"/>
        <v>6.2386444014892479E-3</v>
      </c>
      <c r="NE11" s="259">
        <f t="shared" si="24"/>
        <v>5.9508894346878057E-3</v>
      </c>
      <c r="NF11" s="259">
        <f t="shared" si="24"/>
        <v>5.6701034338447944E-3</v>
      </c>
      <c r="NG11" s="259">
        <f t="shared" si="24"/>
        <v>5.3965664860786975E-3</v>
      </c>
      <c r="NH11" s="259">
        <f t="shared" si="24"/>
        <v>5.1305217510769401E-3</v>
      </c>
      <c r="NI11" s="259">
        <f t="shared" si="24"/>
        <v>4.8721761883457285E-3</v>
      </c>
      <c r="NJ11" s="259">
        <f t="shared" si="24"/>
        <v>4.6217014449771911E-3</v>
      </c>
      <c r="NK11" s="259">
        <f t="shared" si="24"/>
        <v>4.3792348902602996E-3</v>
      </c>
      <c r="NL11" s="259">
        <f t="shared" si="24"/>
        <v>4.1448807830310724E-3</v>
      </c>
      <c r="NM11" s="259">
        <f t="shared" si="24"/>
        <v>3.9187115573701675E-3</v>
      </c>
      <c r="NN11" s="259">
        <f t="shared" si="24"/>
        <v>3.7007692121078747E-3</v>
      </c>
      <c r="NO11" s="259">
        <f t="shared" si="24"/>
        <v>3.4910667895817447E-3</v>
      </c>
      <c r="NP11" s="259">
        <f t="shared" si="24"/>
        <v>3.2895899292038075E-3</v>
      </c>
      <c r="NQ11" s="259">
        <f t="shared" si="24"/>
        <v>3.0962984816245978E-3</v>
      </c>
      <c r="NR11" s="259">
        <f t="shared" si="24"/>
        <v>2.9111281696213537E-3</v>
      </c>
      <c r="NS11" s="259">
        <f t="shared" si="24"/>
        <v>2.7339922822780822E-3</v>
      </c>
      <c r="NT11" s="259">
        <f t="shared" si="24"/>
        <v>2.5647833895560295E-3</v>
      </c>
      <c r="NU11" s="259">
        <f t="shared" si="24"/>
        <v>2.4033750649637628E-3</v>
      </c>
      <c r="NV11" s="259">
        <f t="shared" si="24"/>
        <v>2.2496236047160672E-3</v>
      </c>
      <c r="NW11" s="259">
        <f t="shared" si="24"/>
        <v>2.1033697325093885E-3</v>
      </c>
      <c r="NX11" s="259">
        <f t="shared" si="24"/>
        <v>1.9644402798278879E-3</v>
      </c>
      <c r="NY11" s="259">
        <f t="shared" si="24"/>
        <v>1.8326498325177069E-3</v>
      </c>
      <c r="NZ11" s="259">
        <f t="shared" si="24"/>
        <v>1.7078023352175029E-3</v>
      </c>
      <c r="OA11" s="259">
        <f t="shared" si="24"/>
        <v>1.5896926461006636E-3</v>
      </c>
      <c r="OB11" s="259">
        <f t="shared" si="24"/>
        <v>1.4781080352595606E-3</v>
      </c>
      <c r="OC11" s="259">
        <f t="shared" si="24"/>
        <v>1.372829620935516E-3</v>
      </c>
      <c r="OD11" s="259">
        <f t="shared" si="24"/>
        <v>1.2736337386618196E-3</v>
      </c>
      <c r="OE11" s="259">
        <f t="shared" si="24"/>
        <v>1.1802932392333094E-3</v>
      </c>
      <c r="OF11" s="259">
        <f t="shared" si="24"/>
        <v>1.0925787122378261E-3</v>
      </c>
      <c r="OG11" s="259">
        <f t="shared" si="24"/>
        <v>1.0102596326760742E-3</v>
      </c>
      <c r="OH11" s="259">
        <f t="shared" si="24"/>
        <v>9.3310542895172412E-4</v>
      </c>
      <c r="OI11" s="259">
        <f t="shared" si="24"/>
        <v>8.6088647122819877E-4</v>
      </c>
      <c r="OJ11" s="259">
        <f t="shared" si="24"/>
        <v>7.9337497981870459E-4</v>
      </c>
      <c r="OK11" s="259">
        <f t="shared" si="24"/>
        <v>7.3034585389863461E-4</v>
      </c>
      <c r="OL11" s="259">
        <f t="shared" si="24"/>
        <v>6.7157742140198993E-4</v>
      </c>
      <c r="OM11" s="259">
        <f t="shared" si="24"/>
        <v>6.1685211148438085E-4</v>
      </c>
      <c r="ON11" s="259">
        <f t="shared" si="24"/>
        <v>5.6595705140352148E-4</v>
      </c>
      <c r="OO11" s="259">
        <f t="shared" si="24"/>
        <v>5.1868459008346554E-4</v>
      </c>
      <c r="OP11" s="259">
        <f t="shared" si="24"/>
        <v>4.7483275099151963E-4</v>
      </c>
      <c r="OQ11" s="259">
        <f t="shared" si="24"/>
        <v>4.3420561726756991E-4</v>
      </c>
      <c r="OR11" s="259">
        <f t="shared" si="24"/>
        <v>3.9661365230568048E-4</v>
      </c>
      <c r="OS11" s="259">
        <f t="shared" si="24"/>
        <v>3.6187395919908764E-4</v>
      </c>
      <c r="OT11" s="259">
        <f t="shared" si="24"/>
        <v>3.2981048262413368E-4</v>
      </c>
      <c r="OU11" s="259">
        <f t="shared" si="24"/>
        <v>3.0025415685868854E-4</v>
      </c>
      <c r="OV11" s="259">
        <f t="shared" si="24"/>
        <v>2.7304300370886958E-4</v>
      </c>
      <c r="OW11" s="259">
        <f t="shared" si="24"/>
        <v>2.4802218415730169E-4</v>
      </c>
      <c r="OX11" s="259">
        <f t="shared" si="24"/>
        <v>2.2504400754974206E-4</v>
      </c>
      <c r="OY11" s="259">
        <f t="shared" si="24"/>
        <v>2.0396790210785044E-4</v>
      </c>
      <c r="OZ11" s="259">
        <f t="shared" si="24"/>
        <v>1.8466035049739663E-4</v>
      </c>
      <c r="PA11" s="259">
        <f t="shared" si="24"/>
        <v>1.6699479409649554E-4</v>
      </c>
      <c r="PB11" s="259">
        <f t="shared" si="24"/>
        <v>1.5085150950078631E-4</v>
      </c>
      <c r="PC11" s="259">
        <f t="shared" ref="PC11:PJ11" si="25">MAX(PC8:PC10)</f>
        <v>1.3611746067498053E-4</v>
      </c>
      <c r="PD11" s="259">
        <f t="shared" si="25"/>
        <v>1.2268613001595847E-4</v>
      </c>
      <c r="PE11" s="259">
        <f t="shared" si="25"/>
        <v>1.1045733143457408E-4</v>
      </c>
      <c r="PF11" s="259">
        <f t="shared" si="25"/>
        <v>9.9337008394355822E-5</v>
      </c>
      <c r="PG11" s="259">
        <f t="shared" si="25"/>
        <v>8.9237019668020426E-5</v>
      </c>
      <c r="PH11" s="259">
        <f t="shared" si="25"/>
        <v>8.007491538965651E-5</v>
      </c>
      <c r="PI11" s="259">
        <f t="shared" si="25"/>
        <v>7.1773705793893631E-5</v>
      </c>
      <c r="PJ11" s="259">
        <f t="shared" si="25"/>
        <v>6.4261624845453875E-5</v>
      </c>
    </row>
    <row r="12" spans="1:427" ht="15" customHeight="1" x14ac:dyDescent="0.75">
      <c r="A12" s="302"/>
      <c r="B12" s="302"/>
      <c r="C12" s="303" t="s">
        <v>69</v>
      </c>
      <c r="D12" s="304">
        <v>150</v>
      </c>
      <c r="F12" s="39"/>
      <c r="G12" s="5"/>
      <c r="H12" s="5"/>
      <c r="I12" s="5"/>
      <c r="J12" s="5"/>
      <c r="K12" s="5"/>
      <c r="L12" s="5"/>
      <c r="M12" s="5"/>
      <c r="U12" s="5"/>
      <c r="V12" s="5"/>
      <c r="W12" s="5"/>
    </row>
    <row r="13" spans="1:427" ht="15" customHeight="1" x14ac:dyDescent="0.75">
      <c r="A13" s="302"/>
      <c r="B13" s="302"/>
      <c r="C13" s="305" t="str">
        <f>IF(VLOOKUP(O1,VLookups!A43:C44,2,FALSE),"Planning estimate is not greater than","Planning estimate is greater than")</f>
        <v>Planning estimate is greater than</v>
      </c>
      <c r="D13" s="301">
        <f>IF(AND(O4&gt;0,C4&gt;0,NOT(K4="")),ABS(VLOOKUP($O$1,VLookups!$A$43:$B$44,2,FALSE)-(COUNTIF(C64:C10063,"&lt;"&amp;D12)/10000)),"")</f>
        <v>0.89049999999999996</v>
      </c>
      <c r="F13" s="2"/>
      <c r="G13" s="5"/>
      <c r="H13" s="5"/>
      <c r="I13" s="5"/>
      <c r="J13" s="5"/>
      <c r="K13" s="5"/>
      <c r="L13" s="5"/>
      <c r="M13" s="5"/>
      <c r="U13" s="5"/>
      <c r="V13" s="5"/>
      <c r="W13" s="5"/>
    </row>
    <row r="14" spans="1:427" ht="15" customHeight="1" x14ac:dyDescent="0.75">
      <c r="A14" s="302"/>
      <c r="B14" s="302"/>
      <c r="C14" s="364" t="s">
        <v>840</v>
      </c>
      <c r="F14" s="45"/>
      <c r="G14" s="5"/>
      <c r="H14" s="5"/>
      <c r="I14" s="5"/>
      <c r="J14" s="5"/>
      <c r="K14" s="5"/>
      <c r="L14" s="5"/>
      <c r="M14" s="5"/>
      <c r="Q14" s="306"/>
      <c r="U14" s="5"/>
      <c r="V14" s="5"/>
      <c r="W14" s="5"/>
    </row>
    <row r="15" spans="1:427" ht="15" customHeight="1" x14ac:dyDescent="0.75">
      <c r="A15" s="302"/>
      <c r="B15" s="302"/>
      <c r="C15" s="303" t="s">
        <v>31</v>
      </c>
      <c r="D15" s="297">
        <v>89</v>
      </c>
      <c r="F15" s="45"/>
      <c r="G15" s="5"/>
      <c r="H15" s="5"/>
      <c r="I15" s="5"/>
      <c r="J15" s="5"/>
      <c r="K15" s="5"/>
      <c r="L15" s="5"/>
      <c r="M15" s="5"/>
      <c r="Q15" s="455" t="s">
        <v>839</v>
      </c>
      <c r="R15" s="456"/>
      <c r="S15" s="456"/>
      <c r="T15" s="457"/>
      <c r="U15" s="5"/>
      <c r="V15" s="5"/>
      <c r="W15" s="5"/>
    </row>
    <row r="16" spans="1:427" ht="15" customHeight="1" x14ac:dyDescent="0.75">
      <c r="A16" s="302"/>
      <c r="B16" s="302"/>
      <c r="C16" s="303" t="s">
        <v>32</v>
      </c>
      <c r="D16" s="297">
        <v>151</v>
      </c>
      <c r="F16" s="45"/>
      <c r="G16" s="5"/>
      <c r="H16" s="5"/>
      <c r="I16" s="5"/>
      <c r="J16" s="5"/>
      <c r="K16" s="5"/>
      <c r="L16" s="5"/>
      <c r="M16" s="5"/>
      <c r="Q16" s="363">
        <v>0.01</v>
      </c>
      <c r="R16" s="365">
        <f>IF(ISERROR(_xlfn.PERCENTILE.EXC($C$64:$C$10063,Q16)),"",_xlfn.PERCENTILE.EXC($C$66:$C$10065,Q16))</f>
        <v>63.930834379800565</v>
      </c>
      <c r="S16" s="363">
        <v>0.5</v>
      </c>
      <c r="T16" s="365">
        <f>IF(ISERROR(_xlfn.PERCENTILE.EXC($C$64:$C$10063,S16)),"",_xlfn.PERCENTILE.EXC($C$64:$C$10063,S16))</f>
        <v>120.32484619730354</v>
      </c>
      <c r="U16" s="5"/>
      <c r="V16" s="5"/>
      <c r="W16" s="5"/>
    </row>
    <row r="17" spans="1:23" ht="15" customHeight="1" x14ac:dyDescent="0.75">
      <c r="A17" s="302"/>
      <c r="B17" s="302"/>
      <c r="C17" s="303" t="s">
        <v>79</v>
      </c>
      <c r="D17" s="301">
        <f>1-(COUNTIF($C$64:$C$10063,"&lt;"&amp;D15)/10000)-(COUNTIF($C$64:$C$10063,"&gt;"&amp;D16)/10000)</f>
        <v>0.79999999999999993</v>
      </c>
      <c r="F17" s="45"/>
      <c r="G17" s="5"/>
      <c r="H17" s="5"/>
      <c r="I17" s="5"/>
      <c r="J17" s="5"/>
      <c r="K17" s="5"/>
      <c r="L17" s="5"/>
      <c r="M17" s="5"/>
      <c r="Q17" s="363">
        <v>0.05</v>
      </c>
      <c r="R17" s="365">
        <f t="shared" ref="R17:R26" si="26">IF(ISERROR(_xlfn.PERCENTILE.EXC($C$64:$C$10063,Q17)),"",_xlfn.PERCENTILE.EXC($C$66:$C$10065,Q17))</f>
        <v>81.001815364611488</v>
      </c>
      <c r="S17" s="363">
        <v>0.55000000000000004</v>
      </c>
      <c r="T17" s="365">
        <f t="shared" ref="T17:T26" si="27">IF(ISERROR(_xlfn.PERCENTILE.EXC($C$64:$C$10063,S17)),"",_xlfn.PERCENTILE.EXC($C$64:$C$10063,S17))</f>
        <v>123.50449899130794</v>
      </c>
      <c r="U17" s="5"/>
      <c r="V17" s="5"/>
      <c r="W17" s="5"/>
    </row>
    <row r="18" spans="1:23" ht="15" customHeight="1" x14ac:dyDescent="0.75">
      <c r="A18" s="302"/>
      <c r="B18" s="302"/>
      <c r="C18" s="303" t="s">
        <v>228</v>
      </c>
      <c r="D18" s="301">
        <f>COUNTIF($C$64:$C$10063,"&lt;"&amp;D15)/10000</f>
        <v>9.8299999999999998E-2</v>
      </c>
      <c r="F18" s="45"/>
      <c r="G18" s="5"/>
      <c r="H18" s="5"/>
      <c r="I18" s="5"/>
      <c r="J18" s="5"/>
      <c r="K18" s="5"/>
      <c r="L18" s="5"/>
      <c r="M18" s="5"/>
      <c r="Q18" s="363">
        <v>0.1</v>
      </c>
      <c r="R18" s="365">
        <f t="shared" si="26"/>
        <v>89.334079032193969</v>
      </c>
      <c r="S18" s="363">
        <v>0.6</v>
      </c>
      <c r="T18" s="365">
        <f t="shared" si="27"/>
        <v>126.60878845723306</v>
      </c>
      <c r="U18" s="5"/>
      <c r="V18" s="5"/>
      <c r="W18" s="5"/>
    </row>
    <row r="19" spans="1:23" ht="15" customHeight="1" x14ac:dyDescent="0.75">
      <c r="A19" s="5"/>
      <c r="B19" s="33"/>
      <c r="C19" s="303" t="s">
        <v>229</v>
      </c>
      <c r="D19" s="301">
        <f>COUNTIF($C$64:$C$10063,"&gt;"&amp;D16)/10000</f>
        <v>0.1017</v>
      </c>
      <c r="G19" s="5"/>
      <c r="H19" s="5"/>
      <c r="I19" s="5"/>
      <c r="J19" s="5"/>
      <c r="K19" s="5"/>
      <c r="L19" s="5"/>
      <c r="M19" s="5"/>
      <c r="Q19" s="363">
        <v>0.15</v>
      </c>
      <c r="R19" s="365">
        <f t="shared" si="26"/>
        <v>95.362637470081054</v>
      </c>
      <c r="S19" s="363">
        <v>0.65</v>
      </c>
      <c r="T19" s="365">
        <f t="shared" si="27"/>
        <v>129.69010104360129</v>
      </c>
      <c r="U19" s="5"/>
      <c r="V19" s="5"/>
      <c r="W19" s="5"/>
    </row>
    <row r="20" spans="1:23" ht="15" customHeight="1" x14ac:dyDescent="0.75">
      <c r="A20" s="5"/>
      <c r="B20" s="33"/>
      <c r="C20" s="303"/>
      <c r="D20" s="33"/>
      <c r="G20" s="5"/>
      <c r="H20" s="5"/>
      <c r="I20" s="5"/>
      <c r="J20" s="5"/>
      <c r="K20" s="5"/>
      <c r="L20" s="5"/>
      <c r="M20" s="5"/>
      <c r="Q20" s="363">
        <v>0.2</v>
      </c>
      <c r="R20" s="365">
        <f t="shared" si="26"/>
        <v>100.06610036117488</v>
      </c>
      <c r="S20" s="363">
        <v>0.7</v>
      </c>
      <c r="T20" s="365">
        <f t="shared" si="27"/>
        <v>132.98674564806902</v>
      </c>
      <c r="U20" s="5"/>
      <c r="V20" s="5"/>
      <c r="W20" s="5"/>
    </row>
    <row r="21" spans="1:23" ht="15" customHeight="1" x14ac:dyDescent="0.75">
      <c r="A21" s="5"/>
      <c r="B21" s="33"/>
      <c r="C21" s="303" t="s">
        <v>39</v>
      </c>
      <c r="D21" s="366">
        <f>MIN($C$64:$C$10063)</f>
        <v>33.039838485992348</v>
      </c>
      <c r="E21" s="2"/>
      <c r="F21" s="2"/>
      <c r="G21" s="5"/>
      <c r="H21" s="5"/>
      <c r="I21" s="5"/>
      <c r="J21" s="5"/>
      <c r="K21" s="5"/>
      <c r="L21" s="5"/>
      <c r="M21" s="5"/>
      <c r="N21" s="5"/>
      <c r="O21" s="5"/>
      <c r="P21" s="5"/>
      <c r="Q21" s="363">
        <v>0.25</v>
      </c>
      <c r="R21" s="365">
        <f t="shared" si="26"/>
        <v>103.94126545018837</v>
      </c>
      <c r="S21" s="363">
        <v>0.75</v>
      </c>
      <c r="T21" s="365">
        <f t="shared" si="27"/>
        <v>136.68551309691955</v>
      </c>
      <c r="U21" s="5"/>
      <c r="V21" s="5"/>
      <c r="W21" s="5"/>
    </row>
    <row r="22" spans="1:23" ht="15" customHeight="1" x14ac:dyDescent="0.75">
      <c r="A22" s="5"/>
      <c r="B22" s="5"/>
      <c r="C22" s="303" t="s">
        <v>40</v>
      </c>
      <c r="D22" s="366">
        <f>MAX($C$64:$C$10063)</f>
        <v>209.24525193928059</v>
      </c>
      <c r="E22" s="2"/>
      <c r="F22" s="2"/>
      <c r="G22" s="5"/>
      <c r="H22" s="5"/>
      <c r="I22" s="5"/>
      <c r="J22" s="5"/>
      <c r="K22" s="5"/>
      <c r="L22" s="5"/>
      <c r="M22" s="5"/>
      <c r="N22" s="5"/>
      <c r="O22" s="5"/>
      <c r="P22" s="5"/>
      <c r="Q22" s="363">
        <v>0.3</v>
      </c>
      <c r="R22" s="365">
        <f t="shared" si="26"/>
        <v>107.6226487969049</v>
      </c>
      <c r="S22" s="363">
        <v>0.8</v>
      </c>
      <c r="T22" s="365">
        <f t="shared" si="27"/>
        <v>140.71469731640406</v>
      </c>
      <c r="U22" s="5"/>
      <c r="V22" s="5"/>
      <c r="W22" s="5"/>
    </row>
    <row r="23" spans="1:23" ht="15" customHeight="1" x14ac:dyDescent="0.75">
      <c r="A23" s="5"/>
      <c r="B23" s="5"/>
      <c r="C23" s="303" t="s">
        <v>777</v>
      </c>
      <c r="D23" s="360">
        <f>IF(ISERR(AVERAGE($C$64:$C$10063)),"",AVERAGE($C$64:$C$10063))</f>
        <v>120.30229757158838</v>
      </c>
      <c r="E23" s="2"/>
      <c r="F23" s="2"/>
      <c r="G23" s="5"/>
      <c r="H23" s="5"/>
      <c r="I23" s="5"/>
      <c r="J23" s="5"/>
      <c r="K23" s="5"/>
      <c r="L23" s="5"/>
      <c r="M23" s="5"/>
      <c r="N23" s="5"/>
      <c r="O23" s="5"/>
      <c r="P23" s="5"/>
      <c r="Q23" s="363">
        <v>0.35</v>
      </c>
      <c r="R23" s="365">
        <f t="shared" si="26"/>
        <v>111.04557020030322</v>
      </c>
      <c r="S23" s="363">
        <v>0.85</v>
      </c>
      <c r="T23" s="365">
        <f t="shared" si="27"/>
        <v>145.15009590305345</v>
      </c>
      <c r="U23" s="5"/>
      <c r="V23" s="5"/>
      <c r="W23" s="5"/>
    </row>
    <row r="24" spans="1:23" ht="15" customHeight="1" x14ac:dyDescent="0.75">
      <c r="A24" s="5"/>
      <c r="B24" s="5"/>
      <c r="C24" s="303" t="s">
        <v>837</v>
      </c>
      <c r="D24" s="360">
        <f>IF(ISERR(MEDIAN($C$64:$C$10063)),"",MEDIAN($C$64:$C$10063))</f>
        <v>120.32484619730354</v>
      </c>
      <c r="E24" s="2"/>
      <c r="F24" s="2"/>
      <c r="G24" s="5"/>
      <c r="H24" s="5"/>
      <c r="I24" s="5"/>
      <c r="J24" s="5"/>
      <c r="K24" s="5"/>
      <c r="L24" s="5"/>
      <c r="M24" s="5"/>
      <c r="N24" s="5"/>
      <c r="O24" s="5"/>
      <c r="P24" s="5"/>
      <c r="Q24" s="363">
        <v>0.4</v>
      </c>
      <c r="R24" s="365">
        <f t="shared" si="26"/>
        <v>114.15598489992554</v>
      </c>
      <c r="S24" s="363">
        <v>0.9</v>
      </c>
      <c r="T24" s="365">
        <f t="shared" si="27"/>
        <v>151.18896741560175</v>
      </c>
      <c r="U24" s="5"/>
      <c r="V24" s="5"/>
      <c r="W24" s="5"/>
    </row>
    <row r="25" spans="1:23" x14ac:dyDescent="0.75">
      <c r="A25" s="5"/>
      <c r="B25" s="5"/>
      <c r="C25" s="303" t="s">
        <v>835</v>
      </c>
      <c r="D25" s="361" cm="1">
        <f t="array" ref="D25">IF(ISERR(_xlfn.MODE.SNGL(ROUND($C$64:$C$10063,0))),"",_xlfn.MODE.SNGL(ROUND($C$64:$C$10063,0)))</f>
        <v>114</v>
      </c>
      <c r="E25" s="2"/>
      <c r="F25" s="2"/>
      <c r="G25" s="5"/>
      <c r="H25" s="5"/>
      <c r="I25" s="5"/>
      <c r="J25" s="5"/>
      <c r="K25" s="5"/>
      <c r="L25" s="5"/>
      <c r="M25" s="5"/>
      <c r="N25" s="5"/>
      <c r="O25" s="5"/>
      <c r="P25" s="5"/>
      <c r="Q25" s="363">
        <v>0.45</v>
      </c>
      <c r="R25" s="365">
        <f t="shared" si="26"/>
        <v>117.21955123640973</v>
      </c>
      <c r="S25" s="363">
        <v>0.95</v>
      </c>
      <c r="T25" s="365">
        <f t="shared" si="27"/>
        <v>159.86905108510499</v>
      </c>
      <c r="U25" s="5"/>
      <c r="V25" s="5"/>
      <c r="W25" s="5"/>
    </row>
    <row r="26" spans="1:23" ht="15" customHeight="1" x14ac:dyDescent="0.75">
      <c r="A26" s="5"/>
      <c r="B26" s="5"/>
      <c r="C26" s="303" t="s">
        <v>836</v>
      </c>
      <c r="D26" s="360">
        <f>IF(ISERR(_xlfn.STDEV.P($C$64:$C$10063)),"",_xlfn.STDEV.P($C$64:$C$10063))</f>
        <v>24.071800015451821</v>
      </c>
      <c r="E26" s="2"/>
      <c r="F26" s="2"/>
      <c r="G26" s="5"/>
      <c r="H26" s="5"/>
      <c r="I26" s="5"/>
      <c r="J26" s="5"/>
      <c r="K26" s="5"/>
      <c r="L26" s="5"/>
      <c r="M26" s="5"/>
      <c r="N26" s="5"/>
      <c r="O26" s="5"/>
      <c r="P26" s="5"/>
      <c r="Q26" s="363">
        <v>0.5</v>
      </c>
      <c r="R26" s="365">
        <f t="shared" si="26"/>
        <v>120.32717998985324</v>
      </c>
      <c r="S26" s="363">
        <v>0.99</v>
      </c>
      <c r="T26" s="365">
        <f t="shared" si="27"/>
        <v>176.24181212111523</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tr">
        <f>IF(VLOOKUP(VLookups!$A$81,VLookups!$A$75:$B$77,2,FALSE),"With a confidence interval of","With a credible interval of")</f>
        <v>With a confidence interval of</v>
      </c>
      <c r="D28" s="294">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779</v>
      </c>
      <c r="D29" s="76">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78</v>
      </c>
      <c r="D30" s="76">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1"/>
      <c r="E31" s="2"/>
      <c r="F31" s="2"/>
      <c r="G31" s="5"/>
      <c r="H31" s="5"/>
      <c r="I31" s="5"/>
      <c r="J31" s="5"/>
      <c r="K31" s="5"/>
      <c r="L31" s="5"/>
      <c r="M31" s="5"/>
      <c r="N31" s="5"/>
      <c r="O31" s="5"/>
      <c r="P31" s="5"/>
      <c r="Q31" s="5"/>
      <c r="R31" s="5"/>
      <c r="S31" s="5"/>
      <c r="T31" s="5"/>
      <c r="U31" s="5"/>
      <c r="V31" s="5"/>
      <c r="W31" s="5"/>
    </row>
    <row r="32" spans="1:23" ht="15" customHeight="1" x14ac:dyDescent="0.75">
      <c r="A32" s="2"/>
      <c r="C32" s="33" t="s">
        <v>31</v>
      </c>
      <c r="D32" s="297">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32</v>
      </c>
      <c r="D33" s="297">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79</v>
      </c>
      <c r="D34" s="298">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228</v>
      </c>
      <c r="D35" s="299">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229</v>
      </c>
      <c r="D36" s="300">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D40" s="57" t="s">
        <v>855</v>
      </c>
      <c r="E40" s="2"/>
      <c r="F40" s="2"/>
      <c r="G40" s="5"/>
      <c r="H40" s="2"/>
      <c r="I40" s="2"/>
      <c r="J40" s="5"/>
      <c r="K40" s="5"/>
      <c r="L40" s="5"/>
      <c r="M40" s="5"/>
      <c r="N40" s="5"/>
      <c r="O40" s="5"/>
      <c r="P40" s="5"/>
      <c r="Q40" s="5"/>
      <c r="R40" s="5"/>
      <c r="S40" s="5"/>
      <c r="T40" s="5"/>
      <c r="U40" s="5"/>
      <c r="V40" s="5"/>
      <c r="W40" s="5"/>
    </row>
    <row r="41" spans="1:23" x14ac:dyDescent="0.75">
      <c r="A41" s="2"/>
      <c r="B41" s="5"/>
      <c r="D41" s="381">
        <v>0.75</v>
      </c>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5.0.2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19" t="s">
        <v>135</v>
      </c>
      <c r="C45" s="419"/>
      <c r="D45" s="419"/>
      <c r="E45" s="419"/>
      <c r="F45" s="419"/>
      <c r="G45" s="419"/>
      <c r="H45" s="419"/>
      <c r="I45" s="285"/>
      <c r="J45" s="2"/>
      <c r="K45" s="2"/>
      <c r="L45" s="5"/>
      <c r="M45" s="5"/>
      <c r="N45" s="5"/>
      <c r="O45" s="5"/>
      <c r="P45" s="5"/>
      <c r="Q45" s="5"/>
      <c r="R45" s="5"/>
      <c r="S45" s="5"/>
      <c r="T45" s="5"/>
      <c r="U45" s="5"/>
      <c r="V45" s="5"/>
      <c r="W45" s="5"/>
    </row>
    <row r="46" spans="1:23" x14ac:dyDescent="0.75">
      <c r="A46" s="2"/>
      <c r="B46" s="454" t="s">
        <v>908</v>
      </c>
      <c r="C46" s="454"/>
      <c r="D46" s="454"/>
      <c r="E46" s="454"/>
      <c r="F46" s="454"/>
      <c r="G46" s="454"/>
      <c r="H46" s="454"/>
      <c r="I46" s="285"/>
      <c r="J46" s="2"/>
      <c r="K46" s="2"/>
      <c r="L46" s="5"/>
      <c r="M46" s="5"/>
      <c r="N46" s="5"/>
      <c r="O46" s="5"/>
      <c r="P46" s="5"/>
      <c r="Q46" s="5"/>
      <c r="R46" s="5"/>
      <c r="S46" s="5"/>
      <c r="T46" s="5"/>
      <c r="U46" s="5"/>
      <c r="V46" s="5"/>
      <c r="W46" s="5"/>
    </row>
    <row r="47" spans="1:23" x14ac:dyDescent="0.75">
      <c r="A47" s="2"/>
      <c r="B47" s="419" t="s">
        <v>90</v>
      </c>
      <c r="C47" s="419"/>
      <c r="D47" s="419"/>
      <c r="E47" s="419"/>
      <c r="F47" s="419"/>
      <c r="G47" s="419"/>
      <c r="H47" s="419"/>
      <c r="I47" s="285"/>
      <c r="J47" s="2"/>
      <c r="K47" s="2"/>
      <c r="L47" s="5"/>
      <c r="M47" s="5"/>
      <c r="N47" s="5"/>
      <c r="O47" s="5"/>
      <c r="P47" s="5"/>
      <c r="Q47" s="5"/>
      <c r="R47" s="5"/>
      <c r="S47" s="5"/>
      <c r="T47" s="5"/>
      <c r="U47" s="5"/>
      <c r="V47" s="5"/>
      <c r="W47" s="5"/>
    </row>
    <row r="48" spans="1:23" x14ac:dyDescent="0.75">
      <c r="A48" s="2"/>
      <c r="B48" s="419" t="s">
        <v>210</v>
      </c>
      <c r="C48" s="419"/>
      <c r="D48" s="419"/>
      <c r="E48" s="419"/>
      <c r="F48" s="419"/>
      <c r="G48" s="419"/>
      <c r="H48" s="419"/>
      <c r="I48" s="285"/>
      <c r="J48" s="2"/>
      <c r="K48" s="2"/>
      <c r="L48" s="5"/>
      <c r="M48" s="5"/>
      <c r="N48" s="5"/>
      <c r="O48" s="5"/>
      <c r="P48" s="5"/>
      <c r="Q48" s="5"/>
      <c r="R48" s="5"/>
      <c r="S48" s="5"/>
      <c r="T48" s="5"/>
      <c r="U48" s="5"/>
      <c r="V48" s="5"/>
      <c r="W48" s="5"/>
    </row>
    <row r="49" spans="1:23" x14ac:dyDescent="0.75">
      <c r="A49" s="2"/>
      <c r="B49" s="419" t="s">
        <v>826</v>
      </c>
      <c r="C49" s="419"/>
      <c r="D49" s="419"/>
      <c r="E49" s="419"/>
      <c r="F49" s="419"/>
      <c r="G49" s="419"/>
      <c r="H49" s="419"/>
      <c r="I49" s="285"/>
      <c r="J49" s="2"/>
      <c r="K49" s="2"/>
      <c r="L49" s="5"/>
      <c r="M49" s="5"/>
      <c r="N49" s="5"/>
      <c r="O49" s="5"/>
      <c r="P49" s="5"/>
      <c r="Q49" s="5"/>
      <c r="R49" s="5"/>
      <c r="S49" s="5"/>
      <c r="T49" s="5"/>
      <c r="U49" s="5"/>
      <c r="V49" s="5"/>
      <c r="W49" s="5"/>
    </row>
    <row r="50" spans="1:23" x14ac:dyDescent="0.75">
      <c r="A50" s="2"/>
      <c r="B50" s="154" t="s">
        <v>205</v>
      </c>
      <c r="C50" s="5"/>
      <c r="D50" s="5"/>
      <c r="E50" s="5"/>
      <c r="F50" s="2"/>
      <c r="G50" s="2"/>
      <c r="H50" s="5"/>
      <c r="I50" s="5"/>
      <c r="J50" s="2"/>
      <c r="K50" s="2"/>
      <c r="L50" s="5"/>
      <c r="M50" s="5"/>
      <c r="N50" s="5"/>
      <c r="O50" s="5"/>
      <c r="P50" s="5"/>
      <c r="Q50" s="5"/>
      <c r="R50" s="5"/>
      <c r="S50" s="5"/>
      <c r="T50" s="5"/>
      <c r="U50" s="5"/>
      <c r="V50" s="5"/>
      <c r="W50" s="5"/>
    </row>
    <row r="51" spans="1:23" x14ac:dyDescent="0.75">
      <c r="A51" s="2"/>
      <c r="B51" s="154" t="s">
        <v>88</v>
      </c>
      <c r="C51" s="5"/>
      <c r="D51" s="5"/>
      <c r="E51" s="5"/>
      <c r="F51" s="2"/>
      <c r="G51" s="2"/>
      <c r="H51" s="5"/>
      <c r="I51" s="5"/>
      <c r="J51" s="2"/>
      <c r="K51" s="2"/>
      <c r="L51" s="5"/>
      <c r="M51" s="5"/>
      <c r="N51" s="5"/>
      <c r="O51" s="5"/>
      <c r="P51" s="5"/>
      <c r="Q51" s="5"/>
      <c r="R51" s="5"/>
      <c r="S51" s="5"/>
      <c r="T51" s="5"/>
      <c r="U51" s="5"/>
      <c r="V51" s="5"/>
      <c r="W51" s="5"/>
    </row>
    <row r="52" spans="1:23" x14ac:dyDescent="0.75">
      <c r="A52" s="19"/>
      <c r="B52" s="154" t="s">
        <v>204</v>
      </c>
      <c r="C52" s="5"/>
      <c r="D52" s="5"/>
      <c r="E52" s="2"/>
      <c r="F52" s="2"/>
      <c r="G52" s="5"/>
      <c r="H52" s="2"/>
      <c r="I52" s="2"/>
      <c r="J52" s="5"/>
      <c r="K52" s="5"/>
      <c r="L52" s="5"/>
      <c r="M52" s="5"/>
      <c r="N52" s="5"/>
      <c r="O52" s="5"/>
      <c r="P52" s="5"/>
      <c r="Q52" s="5"/>
      <c r="R52" s="5"/>
      <c r="S52" s="5"/>
      <c r="T52" s="5"/>
      <c r="U52" s="5"/>
      <c r="V52" s="5"/>
      <c r="W52" s="5"/>
    </row>
    <row r="53" spans="1:23" x14ac:dyDescent="0.75">
      <c r="A53" s="19"/>
      <c r="B53" s="154" t="s">
        <v>206</v>
      </c>
      <c r="C53" s="5"/>
      <c r="D53" s="5"/>
      <c r="E53" s="2"/>
      <c r="F53" s="2"/>
      <c r="G53" s="5"/>
      <c r="H53" s="2"/>
      <c r="I53" s="2"/>
      <c r="J53" s="5"/>
      <c r="K53" s="5"/>
      <c r="L53" s="5"/>
      <c r="M53" s="5"/>
      <c r="N53" s="5"/>
      <c r="O53" s="5"/>
      <c r="P53" s="5"/>
      <c r="Q53" s="5"/>
      <c r="R53" s="5"/>
      <c r="S53" s="5"/>
      <c r="T53" s="5"/>
      <c r="U53" s="5"/>
      <c r="V53" s="5"/>
      <c r="W53" s="5"/>
    </row>
    <row r="54" spans="1:23" x14ac:dyDescent="0.75">
      <c r="A54" s="19"/>
      <c r="B54" s="154" t="s">
        <v>748</v>
      </c>
      <c r="C54" s="5"/>
      <c r="D54" s="5"/>
      <c r="E54" s="2"/>
      <c r="F54" s="2"/>
      <c r="G54" s="5"/>
      <c r="H54" s="2"/>
      <c r="I54" s="2"/>
      <c r="J54" s="5"/>
      <c r="K54" s="5"/>
      <c r="L54" s="5"/>
      <c r="M54" s="5"/>
      <c r="N54" s="5"/>
      <c r="O54" s="5"/>
      <c r="P54" s="5"/>
      <c r="Q54" s="5"/>
      <c r="R54" s="5"/>
      <c r="S54" s="5"/>
      <c r="T54" s="5"/>
      <c r="U54" s="5"/>
      <c r="V54" s="5"/>
      <c r="W54" s="5"/>
    </row>
    <row r="55" spans="1:23" x14ac:dyDescent="0.75">
      <c r="A55" s="19"/>
      <c r="B55" s="154" t="s">
        <v>749</v>
      </c>
      <c r="C55" s="5"/>
      <c r="D55" s="5"/>
      <c r="E55" s="2"/>
      <c r="F55" s="2"/>
      <c r="G55" s="5"/>
      <c r="H55" s="2"/>
      <c r="I55" s="2"/>
      <c r="J55" s="5"/>
      <c r="K55" s="5"/>
      <c r="L55" s="5"/>
      <c r="M55" s="5"/>
      <c r="N55" s="5"/>
      <c r="O55" s="5"/>
      <c r="P55" s="5"/>
      <c r="Q55" s="5"/>
      <c r="R55" s="5"/>
      <c r="S55" s="5"/>
      <c r="T55" s="5"/>
      <c r="U55" s="5"/>
      <c r="V55" s="5"/>
      <c r="W55" s="5"/>
    </row>
    <row r="56" spans="1:23" x14ac:dyDescent="0.75">
      <c r="B56" s="154"/>
    </row>
    <row r="57" spans="1:23" x14ac:dyDescent="0.75">
      <c r="B57" s="154" t="s">
        <v>750</v>
      </c>
    </row>
    <row r="58" spans="1:23" x14ac:dyDescent="0.75">
      <c r="B58" s="154" t="s">
        <v>87</v>
      </c>
    </row>
    <row r="59" spans="1:23" x14ac:dyDescent="0.75">
      <c r="B59" s="420" t="s">
        <v>755</v>
      </c>
      <c r="C59" s="420"/>
      <c r="D59" s="420"/>
      <c r="E59" s="420"/>
      <c r="F59" s="420"/>
      <c r="G59" s="420"/>
      <c r="H59" s="420"/>
    </row>
    <row r="61" spans="1:23" x14ac:dyDescent="0.75">
      <c r="B61" s="449" t="s">
        <v>780</v>
      </c>
      <c r="C61" s="449"/>
    </row>
    <row r="62" spans="1:23" x14ac:dyDescent="0.75">
      <c r="B62" s="291" t="s">
        <v>765</v>
      </c>
      <c r="C62" s="291" t="s">
        <v>766</v>
      </c>
    </row>
    <row r="63" spans="1:23" x14ac:dyDescent="0.75">
      <c r="B63" s="287"/>
      <c r="C63" s="292">
        <f ca="1">$N$4</f>
        <v>141.87277195593228</v>
      </c>
    </row>
    <row r="64" spans="1:23" x14ac:dyDescent="0.75">
      <c r="B64" s="249">
        <v>1</v>
      </c>
      <c r="C64" s="248">
        <f t="dataTable" ref="C64:C10063" dt2D="0" dtr="0" r1="M3" ca="1"/>
        <v>78.839894485466246</v>
      </c>
    </row>
    <row r="65" spans="2:9" x14ac:dyDescent="0.75">
      <c r="B65" s="249">
        <v>2</v>
      </c>
      <c r="C65" s="248">
        <v>93.419788669940942</v>
      </c>
    </row>
    <row r="66" spans="2:9" x14ac:dyDescent="0.75">
      <c r="B66" s="249">
        <v>3</v>
      </c>
      <c r="C66" s="248">
        <v>150.87882554634456</v>
      </c>
    </row>
    <row r="67" spans="2:9" x14ac:dyDescent="0.75">
      <c r="B67" s="249">
        <v>4</v>
      </c>
      <c r="C67" s="248">
        <v>152.25258140884856</v>
      </c>
    </row>
    <row r="68" spans="2:9" x14ac:dyDescent="0.75">
      <c r="B68" s="249">
        <v>5</v>
      </c>
      <c r="C68" s="248">
        <v>128.04645732124527</v>
      </c>
      <c r="H68"/>
      <c r="I68"/>
    </row>
    <row r="69" spans="2:9" x14ac:dyDescent="0.75">
      <c r="B69" s="249">
        <v>6</v>
      </c>
      <c r="C69" s="248">
        <v>112.14170012627156</v>
      </c>
      <c r="H69"/>
      <c r="I69"/>
    </row>
    <row r="70" spans="2:9" x14ac:dyDescent="0.75">
      <c r="B70" s="249">
        <v>7</v>
      </c>
      <c r="C70" s="248">
        <v>116.94393605470638</v>
      </c>
      <c r="H70"/>
      <c r="I70"/>
    </row>
    <row r="71" spans="2:9" x14ac:dyDescent="0.75">
      <c r="B71" s="249">
        <v>8</v>
      </c>
      <c r="C71" s="248">
        <v>88.535720201943633</v>
      </c>
      <c r="H71"/>
      <c r="I71"/>
    </row>
    <row r="72" spans="2:9" x14ac:dyDescent="0.75">
      <c r="B72" s="249">
        <v>9</v>
      </c>
      <c r="C72" s="248">
        <v>102.50065264989223</v>
      </c>
      <c r="H72"/>
      <c r="I72"/>
    </row>
    <row r="73" spans="2:9" x14ac:dyDescent="0.75">
      <c r="B73" s="249">
        <v>10</v>
      </c>
      <c r="C73" s="248">
        <v>153.24430474254271</v>
      </c>
      <c r="H73"/>
      <c r="I73"/>
    </row>
    <row r="74" spans="2:9" x14ac:dyDescent="0.75">
      <c r="B74" s="249">
        <v>11</v>
      </c>
      <c r="C74" s="248">
        <v>98.735706014286706</v>
      </c>
      <c r="H74"/>
      <c r="I74"/>
    </row>
    <row r="75" spans="2:9" x14ac:dyDescent="0.75">
      <c r="B75" s="249">
        <v>12</v>
      </c>
      <c r="C75" s="248">
        <v>138.53223402980706</v>
      </c>
      <c r="H75"/>
      <c r="I75"/>
    </row>
    <row r="76" spans="2:9" x14ac:dyDescent="0.75">
      <c r="B76" s="249">
        <v>13</v>
      </c>
      <c r="C76" s="248">
        <v>167.5354816515632</v>
      </c>
      <c r="H76"/>
      <c r="I76"/>
    </row>
    <row r="77" spans="2:9" x14ac:dyDescent="0.75">
      <c r="B77" s="249">
        <v>14</v>
      </c>
      <c r="C77" s="248">
        <v>87.874914087857405</v>
      </c>
      <c r="H77"/>
      <c r="I77"/>
    </row>
    <row r="78" spans="2:9" x14ac:dyDescent="0.75">
      <c r="B78" s="249">
        <v>15</v>
      </c>
      <c r="C78" s="248">
        <v>98.902433147514245</v>
      </c>
      <c r="H78"/>
      <c r="I78"/>
    </row>
    <row r="79" spans="2:9" x14ac:dyDescent="0.75">
      <c r="B79" s="249">
        <v>16</v>
      </c>
      <c r="C79" s="248">
        <v>109.08821968310382</v>
      </c>
      <c r="H79"/>
      <c r="I79"/>
    </row>
    <row r="80" spans="2:9" x14ac:dyDescent="0.75">
      <c r="B80" s="249">
        <v>17</v>
      </c>
      <c r="C80" s="248">
        <v>95.941550231876207</v>
      </c>
      <c r="H80"/>
      <c r="I80"/>
    </row>
    <row r="81" spans="2:9" x14ac:dyDescent="0.75">
      <c r="B81" s="249">
        <v>18</v>
      </c>
      <c r="C81" s="248">
        <v>153.38120698387519</v>
      </c>
      <c r="H81"/>
      <c r="I81"/>
    </row>
    <row r="82" spans="2:9" x14ac:dyDescent="0.75">
      <c r="B82" s="249">
        <v>19</v>
      </c>
      <c r="C82" s="248">
        <v>96.851210918452765</v>
      </c>
      <c r="H82"/>
      <c r="I82"/>
    </row>
    <row r="83" spans="2:9" x14ac:dyDescent="0.75">
      <c r="B83" s="249">
        <v>20</v>
      </c>
      <c r="C83" s="248">
        <v>121.88808612496253</v>
      </c>
      <c r="H83"/>
      <c r="I83"/>
    </row>
    <row r="84" spans="2:9" x14ac:dyDescent="0.75">
      <c r="B84" s="249">
        <v>21</v>
      </c>
      <c r="C84" s="248">
        <v>79.221730028527588</v>
      </c>
      <c r="H84"/>
      <c r="I84"/>
    </row>
    <row r="85" spans="2:9" x14ac:dyDescent="0.75">
      <c r="B85" s="249">
        <v>22</v>
      </c>
      <c r="C85" s="248">
        <v>140.57158967577533</v>
      </c>
      <c r="H85"/>
      <c r="I85"/>
    </row>
    <row r="86" spans="2:9" x14ac:dyDescent="0.75">
      <c r="B86" s="249">
        <v>23</v>
      </c>
      <c r="C86" s="248">
        <v>142.02283453035594</v>
      </c>
      <c r="H86"/>
      <c r="I86"/>
    </row>
    <row r="87" spans="2:9" x14ac:dyDescent="0.75">
      <c r="B87" s="249">
        <v>24</v>
      </c>
      <c r="C87" s="248">
        <v>80.567372962091667</v>
      </c>
      <c r="H87"/>
      <c r="I87"/>
    </row>
    <row r="88" spans="2:9" x14ac:dyDescent="0.75">
      <c r="B88" s="249">
        <v>25</v>
      </c>
      <c r="C88" s="248">
        <v>145.34600568693628</v>
      </c>
      <c r="H88"/>
      <c r="I88"/>
    </row>
    <row r="89" spans="2:9" x14ac:dyDescent="0.75">
      <c r="B89" s="249">
        <v>26</v>
      </c>
      <c r="C89" s="248">
        <v>137.9350598644354</v>
      </c>
      <c r="H89"/>
      <c r="I89"/>
    </row>
    <row r="90" spans="2:9" x14ac:dyDescent="0.75">
      <c r="B90" s="249">
        <v>27</v>
      </c>
      <c r="C90" s="248">
        <v>106.90283355709857</v>
      </c>
      <c r="H90"/>
      <c r="I90"/>
    </row>
    <row r="91" spans="2:9" x14ac:dyDescent="0.75">
      <c r="B91" s="249">
        <v>28</v>
      </c>
      <c r="C91" s="248">
        <v>152.47425639925433</v>
      </c>
      <c r="H91"/>
      <c r="I91"/>
    </row>
    <row r="92" spans="2:9" x14ac:dyDescent="0.75">
      <c r="B92" s="249">
        <v>29</v>
      </c>
      <c r="C92" s="248">
        <v>92.96334485041092</v>
      </c>
      <c r="H92"/>
      <c r="I92"/>
    </row>
    <row r="93" spans="2:9" x14ac:dyDescent="0.75">
      <c r="B93" s="249">
        <v>30</v>
      </c>
      <c r="C93" s="248">
        <v>135.12645426500666</v>
      </c>
      <c r="H93"/>
      <c r="I93"/>
    </row>
    <row r="94" spans="2:9" x14ac:dyDescent="0.75">
      <c r="B94" s="249">
        <v>31</v>
      </c>
      <c r="C94" s="248">
        <v>141.09140174028957</v>
      </c>
      <c r="H94"/>
      <c r="I94"/>
    </row>
    <row r="95" spans="2:9" x14ac:dyDescent="0.75">
      <c r="B95" s="249">
        <v>32</v>
      </c>
      <c r="C95" s="248">
        <v>111.03699205466073</v>
      </c>
      <c r="H95"/>
      <c r="I95"/>
    </row>
    <row r="96" spans="2:9" x14ac:dyDescent="0.75">
      <c r="B96" s="249">
        <v>33</v>
      </c>
      <c r="C96" s="248">
        <v>94.604732578236593</v>
      </c>
      <c r="H96"/>
      <c r="I96"/>
    </row>
    <row r="97" spans="2:9" x14ac:dyDescent="0.75">
      <c r="B97" s="249">
        <v>34</v>
      </c>
      <c r="C97" s="248">
        <v>107.9382777641049</v>
      </c>
      <c r="H97"/>
      <c r="I97"/>
    </row>
    <row r="98" spans="2:9" x14ac:dyDescent="0.75">
      <c r="B98" s="249">
        <v>35</v>
      </c>
      <c r="C98" s="248">
        <v>92.384100043444164</v>
      </c>
      <c r="H98"/>
      <c r="I98"/>
    </row>
    <row r="99" spans="2:9" x14ac:dyDescent="0.75">
      <c r="B99" s="249">
        <v>36</v>
      </c>
      <c r="C99" s="248">
        <v>138.60569997592853</v>
      </c>
      <c r="H99"/>
      <c r="I99"/>
    </row>
    <row r="100" spans="2:9" x14ac:dyDescent="0.75">
      <c r="B100" s="249">
        <v>37</v>
      </c>
      <c r="C100" s="248">
        <v>125.15692949512483</v>
      </c>
      <c r="H100"/>
      <c r="I100"/>
    </row>
    <row r="101" spans="2:9" x14ac:dyDescent="0.75">
      <c r="B101" s="249">
        <v>38</v>
      </c>
      <c r="C101" s="248">
        <v>114.05343535028707</v>
      </c>
      <c r="H101"/>
      <c r="I101"/>
    </row>
    <row r="102" spans="2:9" x14ac:dyDescent="0.75">
      <c r="B102" s="249">
        <v>39</v>
      </c>
      <c r="C102" s="248">
        <v>155.93545399308528</v>
      </c>
      <c r="H102"/>
      <c r="I102"/>
    </row>
    <row r="103" spans="2:9" x14ac:dyDescent="0.75">
      <c r="B103" s="249">
        <v>40</v>
      </c>
      <c r="C103" s="248">
        <v>116.61825035031065</v>
      </c>
      <c r="H103"/>
      <c r="I103"/>
    </row>
    <row r="104" spans="2:9" x14ac:dyDescent="0.75">
      <c r="B104" s="249">
        <v>41</v>
      </c>
      <c r="C104" s="248">
        <v>125.9707289551118</v>
      </c>
      <c r="H104"/>
      <c r="I104"/>
    </row>
    <row r="105" spans="2:9" x14ac:dyDescent="0.75">
      <c r="B105" s="249">
        <v>42</v>
      </c>
      <c r="C105" s="248">
        <v>133.75299861470717</v>
      </c>
      <c r="H105"/>
      <c r="I105"/>
    </row>
    <row r="106" spans="2:9" x14ac:dyDescent="0.75">
      <c r="B106" s="249">
        <v>43</v>
      </c>
      <c r="C106" s="248">
        <v>114.21627723917716</v>
      </c>
      <c r="H106"/>
      <c r="I106"/>
    </row>
    <row r="107" spans="2:9" x14ac:dyDescent="0.75">
      <c r="B107" s="249">
        <v>44</v>
      </c>
      <c r="C107" s="248">
        <v>140.01937217446439</v>
      </c>
      <c r="H107"/>
      <c r="I107"/>
    </row>
    <row r="108" spans="2:9" x14ac:dyDescent="0.75">
      <c r="B108" s="249">
        <v>45</v>
      </c>
      <c r="C108" s="248">
        <v>96.626962522743298</v>
      </c>
      <c r="H108"/>
      <c r="I108"/>
    </row>
    <row r="109" spans="2:9" x14ac:dyDescent="0.75">
      <c r="B109" s="249">
        <v>46</v>
      </c>
      <c r="C109" s="248">
        <v>138.20851859125119</v>
      </c>
      <c r="H109"/>
      <c r="I109"/>
    </row>
    <row r="110" spans="2:9" x14ac:dyDescent="0.75">
      <c r="B110" s="249">
        <v>47</v>
      </c>
      <c r="C110" s="248">
        <v>121.51070657888857</v>
      </c>
      <c r="H110"/>
      <c r="I110"/>
    </row>
    <row r="111" spans="2:9" x14ac:dyDescent="0.75">
      <c r="B111" s="249">
        <v>48</v>
      </c>
      <c r="C111" s="248">
        <v>103.37842934828154</v>
      </c>
      <c r="H111"/>
      <c r="I111"/>
    </row>
    <row r="112" spans="2:9" x14ac:dyDescent="0.75">
      <c r="B112" s="249">
        <v>49</v>
      </c>
      <c r="C112" s="248">
        <v>171.90531826001563</v>
      </c>
      <c r="H112"/>
      <c r="I112"/>
    </row>
    <row r="113" spans="2:9" x14ac:dyDescent="0.75">
      <c r="B113" s="249">
        <v>50</v>
      </c>
      <c r="C113" s="248">
        <v>131.24021914892484</v>
      </c>
      <c r="H113"/>
      <c r="I113"/>
    </row>
    <row r="114" spans="2:9" x14ac:dyDescent="0.75">
      <c r="B114" s="249">
        <v>51</v>
      </c>
      <c r="C114" s="248">
        <v>128.67777600041845</v>
      </c>
      <c r="H114"/>
      <c r="I114"/>
    </row>
    <row r="115" spans="2:9" x14ac:dyDescent="0.75">
      <c r="B115" s="249">
        <v>52</v>
      </c>
      <c r="C115" s="248">
        <v>171.62492340871648</v>
      </c>
      <c r="H115"/>
      <c r="I115"/>
    </row>
    <row r="116" spans="2:9" x14ac:dyDescent="0.75">
      <c r="B116" s="249">
        <v>53</v>
      </c>
      <c r="C116" s="248">
        <v>104.23441892068715</v>
      </c>
      <c r="H116"/>
      <c r="I116"/>
    </row>
    <row r="117" spans="2:9" x14ac:dyDescent="0.75">
      <c r="B117" s="249">
        <v>54</v>
      </c>
      <c r="C117" s="248">
        <v>114.69414681389587</v>
      </c>
      <c r="H117"/>
      <c r="I117"/>
    </row>
    <row r="118" spans="2:9" x14ac:dyDescent="0.75">
      <c r="B118" s="249">
        <v>55</v>
      </c>
      <c r="C118" s="248">
        <v>139.13312771214396</v>
      </c>
      <c r="H118"/>
      <c r="I118"/>
    </row>
    <row r="119" spans="2:9" x14ac:dyDescent="0.75">
      <c r="B119" s="249">
        <v>56</v>
      </c>
      <c r="C119" s="248">
        <v>119.12364639442842</v>
      </c>
      <c r="H119"/>
      <c r="I119"/>
    </row>
    <row r="120" spans="2:9" x14ac:dyDescent="0.75">
      <c r="B120" s="249">
        <v>57</v>
      </c>
      <c r="C120" s="248">
        <v>86.572738471412109</v>
      </c>
      <c r="H120"/>
      <c r="I120"/>
    </row>
    <row r="121" spans="2:9" x14ac:dyDescent="0.75">
      <c r="B121" s="249">
        <v>58</v>
      </c>
      <c r="C121" s="248">
        <v>106.79052164297531</v>
      </c>
      <c r="H121"/>
      <c r="I121"/>
    </row>
    <row r="122" spans="2:9" x14ac:dyDescent="0.75">
      <c r="B122" s="249">
        <v>59</v>
      </c>
      <c r="C122" s="248">
        <v>127.65054939131593</v>
      </c>
      <c r="H122"/>
      <c r="I122"/>
    </row>
    <row r="123" spans="2:9" x14ac:dyDescent="0.75">
      <c r="B123" s="249">
        <v>60</v>
      </c>
      <c r="C123" s="248">
        <v>105.87074973281437</v>
      </c>
      <c r="H123"/>
      <c r="I123"/>
    </row>
    <row r="124" spans="2:9" x14ac:dyDescent="0.75">
      <c r="B124" s="249">
        <v>61</v>
      </c>
      <c r="C124" s="248">
        <v>84.733205340246457</v>
      </c>
      <c r="H124"/>
      <c r="I124"/>
    </row>
    <row r="125" spans="2:9" x14ac:dyDescent="0.75">
      <c r="B125" s="249">
        <v>62</v>
      </c>
      <c r="C125" s="248">
        <v>110.83636109046125</v>
      </c>
      <c r="H125"/>
      <c r="I125"/>
    </row>
    <row r="126" spans="2:9" x14ac:dyDescent="0.75">
      <c r="B126" s="249">
        <v>63</v>
      </c>
      <c r="C126" s="248">
        <v>85.352644141573165</v>
      </c>
      <c r="H126"/>
      <c r="I126"/>
    </row>
    <row r="127" spans="2:9" x14ac:dyDescent="0.75">
      <c r="B127" s="249">
        <v>64</v>
      </c>
      <c r="C127" s="248">
        <v>115.95046776284745</v>
      </c>
      <c r="H127"/>
      <c r="I127"/>
    </row>
    <row r="128" spans="2:9" x14ac:dyDescent="0.75">
      <c r="B128" s="249">
        <v>65</v>
      </c>
      <c r="C128" s="248">
        <v>115.39900162135109</v>
      </c>
      <c r="H128"/>
      <c r="I128"/>
    </row>
    <row r="129" spans="2:9" x14ac:dyDescent="0.75">
      <c r="B129" s="249">
        <v>66</v>
      </c>
      <c r="C129" s="248">
        <v>130.17344251413667</v>
      </c>
      <c r="H129"/>
      <c r="I129"/>
    </row>
    <row r="130" spans="2:9" x14ac:dyDescent="0.75">
      <c r="B130" s="249">
        <v>67</v>
      </c>
      <c r="C130" s="248">
        <v>148.72743586677666</v>
      </c>
      <c r="H130"/>
      <c r="I130"/>
    </row>
    <row r="131" spans="2:9" x14ac:dyDescent="0.75">
      <c r="B131" s="249">
        <v>68</v>
      </c>
      <c r="C131" s="248">
        <v>97.975895255312182</v>
      </c>
      <c r="H131"/>
      <c r="I131"/>
    </row>
    <row r="132" spans="2:9" x14ac:dyDescent="0.75">
      <c r="B132" s="249">
        <v>69</v>
      </c>
      <c r="C132" s="248">
        <v>82.390827882127667</v>
      </c>
      <c r="H132"/>
      <c r="I132"/>
    </row>
    <row r="133" spans="2:9" x14ac:dyDescent="0.75">
      <c r="B133" s="249">
        <v>70</v>
      </c>
      <c r="C133" s="248">
        <v>140.02564482255332</v>
      </c>
      <c r="H133"/>
      <c r="I133"/>
    </row>
    <row r="134" spans="2:9" x14ac:dyDescent="0.75">
      <c r="B134" s="249">
        <v>71</v>
      </c>
      <c r="C134" s="248">
        <v>98.332051593904993</v>
      </c>
      <c r="H134"/>
      <c r="I134"/>
    </row>
    <row r="135" spans="2:9" x14ac:dyDescent="0.75">
      <c r="B135" s="249">
        <v>72</v>
      </c>
      <c r="C135" s="248">
        <v>114.92821008171398</v>
      </c>
      <c r="H135"/>
      <c r="I135"/>
    </row>
    <row r="136" spans="2:9" x14ac:dyDescent="0.75">
      <c r="B136" s="249">
        <v>73</v>
      </c>
      <c r="C136" s="248">
        <v>133.5108177552778</v>
      </c>
      <c r="H136"/>
      <c r="I136"/>
    </row>
    <row r="137" spans="2:9" x14ac:dyDescent="0.75">
      <c r="B137" s="249">
        <v>74</v>
      </c>
      <c r="C137" s="248">
        <v>118.75430690834973</v>
      </c>
      <c r="H137"/>
      <c r="I137"/>
    </row>
    <row r="138" spans="2:9" x14ac:dyDescent="0.75">
      <c r="B138" s="249">
        <v>75</v>
      </c>
      <c r="C138" s="248">
        <v>46.451438332559221</v>
      </c>
      <c r="H138"/>
      <c r="I138"/>
    </row>
    <row r="139" spans="2:9" x14ac:dyDescent="0.75">
      <c r="B139" s="249">
        <v>76</v>
      </c>
      <c r="C139" s="248">
        <v>100.99949173775724</v>
      </c>
      <c r="H139"/>
      <c r="I139"/>
    </row>
    <row r="140" spans="2:9" x14ac:dyDescent="0.75">
      <c r="B140" s="249">
        <v>77</v>
      </c>
      <c r="C140" s="248">
        <v>134.13846437051174</v>
      </c>
      <c r="H140"/>
      <c r="I140"/>
    </row>
    <row r="141" spans="2:9" x14ac:dyDescent="0.75">
      <c r="B141" s="249">
        <v>78</v>
      </c>
      <c r="C141" s="248">
        <v>152.31174721119157</v>
      </c>
      <c r="H141"/>
      <c r="I141"/>
    </row>
    <row r="142" spans="2:9" x14ac:dyDescent="0.75">
      <c r="B142" s="249">
        <v>79</v>
      </c>
      <c r="C142" s="248">
        <v>139.00461041720075</v>
      </c>
      <c r="H142"/>
      <c r="I142"/>
    </row>
    <row r="143" spans="2:9" x14ac:dyDescent="0.75">
      <c r="B143" s="249">
        <v>80</v>
      </c>
      <c r="C143" s="248">
        <v>92.550293739975274</v>
      </c>
      <c r="H143"/>
      <c r="I143"/>
    </row>
    <row r="144" spans="2:9" x14ac:dyDescent="0.75">
      <c r="B144" s="249">
        <v>81</v>
      </c>
      <c r="C144" s="248">
        <v>129.23065637524999</v>
      </c>
      <c r="H144"/>
      <c r="I144"/>
    </row>
    <row r="145" spans="2:9" x14ac:dyDescent="0.75">
      <c r="B145" s="249">
        <v>82</v>
      </c>
      <c r="C145" s="248">
        <v>107.25543762239775</v>
      </c>
      <c r="H145"/>
      <c r="I145"/>
    </row>
    <row r="146" spans="2:9" x14ac:dyDescent="0.75">
      <c r="B146" s="249">
        <v>83</v>
      </c>
      <c r="C146" s="248">
        <v>130.66276121208094</v>
      </c>
      <c r="H146"/>
      <c r="I146"/>
    </row>
    <row r="147" spans="2:9" x14ac:dyDescent="0.75">
      <c r="B147" s="249">
        <v>84</v>
      </c>
      <c r="C147" s="248">
        <v>58.154212438008074</v>
      </c>
      <c r="H147"/>
      <c r="I147"/>
    </row>
    <row r="148" spans="2:9" x14ac:dyDescent="0.75">
      <c r="B148" s="249">
        <v>85</v>
      </c>
      <c r="C148" s="248">
        <v>100.69558360791459</v>
      </c>
      <c r="H148"/>
      <c r="I148"/>
    </row>
    <row r="149" spans="2:9" x14ac:dyDescent="0.75">
      <c r="B149" s="249">
        <v>86</v>
      </c>
      <c r="C149" s="248">
        <v>137.48953241127401</v>
      </c>
      <c r="H149"/>
      <c r="I149"/>
    </row>
    <row r="150" spans="2:9" x14ac:dyDescent="0.75">
      <c r="B150" s="249">
        <v>87</v>
      </c>
      <c r="C150" s="248">
        <v>122.99667405300218</v>
      </c>
      <c r="H150"/>
      <c r="I150"/>
    </row>
    <row r="151" spans="2:9" x14ac:dyDescent="0.75">
      <c r="B151" s="249">
        <v>88</v>
      </c>
      <c r="C151" s="248">
        <v>155.14798370527939</v>
      </c>
      <c r="H151"/>
      <c r="I151"/>
    </row>
    <row r="152" spans="2:9" x14ac:dyDescent="0.75">
      <c r="B152" s="249">
        <v>89</v>
      </c>
      <c r="C152" s="248">
        <v>111.32847859735412</v>
      </c>
      <c r="H152"/>
      <c r="I152"/>
    </row>
    <row r="153" spans="2:9" x14ac:dyDescent="0.75">
      <c r="B153" s="249">
        <v>90</v>
      </c>
      <c r="C153" s="248">
        <v>140.69024193311691</v>
      </c>
      <c r="H153"/>
      <c r="I153"/>
    </row>
    <row r="154" spans="2:9" x14ac:dyDescent="0.75">
      <c r="B154" s="249">
        <v>91</v>
      </c>
      <c r="C154" s="248">
        <v>143.55864229911677</v>
      </c>
      <c r="H154"/>
      <c r="I154"/>
    </row>
    <row r="155" spans="2:9" x14ac:dyDescent="0.75">
      <c r="B155" s="249">
        <v>92</v>
      </c>
      <c r="C155" s="248">
        <v>113.95618557356498</v>
      </c>
      <c r="H155"/>
      <c r="I155"/>
    </row>
    <row r="156" spans="2:9" x14ac:dyDescent="0.75">
      <c r="B156" s="249">
        <v>93</v>
      </c>
      <c r="C156" s="248">
        <v>141.32944775454902</v>
      </c>
      <c r="H156"/>
      <c r="I156"/>
    </row>
    <row r="157" spans="2:9" x14ac:dyDescent="0.75">
      <c r="B157" s="249">
        <v>94</v>
      </c>
      <c r="C157" s="248">
        <v>97.385571566208085</v>
      </c>
      <c r="H157"/>
      <c r="I157"/>
    </row>
    <row r="158" spans="2:9" x14ac:dyDescent="0.75">
      <c r="B158" s="249">
        <v>95</v>
      </c>
      <c r="C158" s="248">
        <v>129.29127008897157</v>
      </c>
      <c r="H158"/>
      <c r="I158"/>
    </row>
    <row r="159" spans="2:9" x14ac:dyDescent="0.75">
      <c r="B159" s="249">
        <v>96</v>
      </c>
      <c r="C159" s="248">
        <v>118.24481282119929</v>
      </c>
      <c r="H159"/>
      <c r="I159"/>
    </row>
    <row r="160" spans="2:9" x14ac:dyDescent="0.75">
      <c r="B160" s="249">
        <v>97</v>
      </c>
      <c r="C160" s="248">
        <v>73.573839756126105</v>
      </c>
      <c r="H160"/>
      <c r="I160"/>
    </row>
    <row r="161" spans="2:9" x14ac:dyDescent="0.75">
      <c r="B161" s="249">
        <v>98</v>
      </c>
      <c r="C161" s="248">
        <v>144.48851547832899</v>
      </c>
      <c r="H161"/>
      <c r="I161"/>
    </row>
    <row r="162" spans="2:9" x14ac:dyDescent="0.75">
      <c r="B162" s="249">
        <v>99</v>
      </c>
      <c r="C162" s="248">
        <v>123.68603704775654</v>
      </c>
      <c r="H162"/>
      <c r="I162"/>
    </row>
    <row r="163" spans="2:9" x14ac:dyDescent="0.75">
      <c r="B163" s="249">
        <v>100</v>
      </c>
      <c r="C163" s="248">
        <v>102.23713100215298</v>
      </c>
      <c r="H163"/>
      <c r="I163"/>
    </row>
    <row r="164" spans="2:9" x14ac:dyDescent="0.75">
      <c r="B164" s="249">
        <v>101</v>
      </c>
      <c r="C164" s="248">
        <v>121.74277967881098</v>
      </c>
      <c r="H164"/>
      <c r="I164"/>
    </row>
    <row r="165" spans="2:9" x14ac:dyDescent="0.75">
      <c r="B165" s="249">
        <v>102</v>
      </c>
      <c r="C165" s="248">
        <v>147.42408314138646</v>
      </c>
      <c r="H165"/>
      <c r="I165"/>
    </row>
    <row r="166" spans="2:9" x14ac:dyDescent="0.75">
      <c r="B166" s="249">
        <v>103</v>
      </c>
      <c r="C166" s="248">
        <v>141.99435256513738</v>
      </c>
      <c r="H166"/>
      <c r="I166"/>
    </row>
    <row r="167" spans="2:9" x14ac:dyDescent="0.75">
      <c r="B167" s="249">
        <v>104</v>
      </c>
      <c r="C167" s="248">
        <v>95.934765548247682</v>
      </c>
      <c r="H167"/>
      <c r="I167"/>
    </row>
    <row r="168" spans="2:9" x14ac:dyDescent="0.75">
      <c r="B168" s="249">
        <v>105</v>
      </c>
      <c r="C168" s="248">
        <v>100.0221678815517</v>
      </c>
      <c r="H168"/>
      <c r="I168"/>
    </row>
    <row r="169" spans="2:9" x14ac:dyDescent="0.75">
      <c r="B169" s="249">
        <v>106</v>
      </c>
      <c r="C169" s="248">
        <v>119.301225068637</v>
      </c>
      <c r="H169"/>
      <c r="I169"/>
    </row>
    <row r="170" spans="2:9" x14ac:dyDescent="0.75">
      <c r="B170" s="249">
        <v>107</v>
      </c>
      <c r="C170" s="248">
        <v>130.9247066676333</v>
      </c>
      <c r="H170"/>
      <c r="I170"/>
    </row>
    <row r="171" spans="2:9" x14ac:dyDescent="0.75">
      <c r="B171" s="249">
        <v>108</v>
      </c>
      <c r="C171" s="248">
        <v>136.53756730709571</v>
      </c>
      <c r="H171"/>
      <c r="I171"/>
    </row>
    <row r="172" spans="2:9" x14ac:dyDescent="0.75">
      <c r="B172" s="249">
        <v>109</v>
      </c>
      <c r="C172" s="248">
        <v>104.16430093757782</v>
      </c>
      <c r="H172"/>
      <c r="I172"/>
    </row>
    <row r="173" spans="2:9" x14ac:dyDescent="0.75">
      <c r="B173" s="249">
        <v>110</v>
      </c>
      <c r="C173" s="248">
        <v>170.20901584858257</v>
      </c>
      <c r="H173"/>
      <c r="I173"/>
    </row>
    <row r="174" spans="2:9" x14ac:dyDescent="0.75">
      <c r="B174" s="249">
        <v>111</v>
      </c>
      <c r="C174" s="248">
        <v>79.365155402201935</v>
      </c>
      <c r="H174"/>
      <c r="I174"/>
    </row>
    <row r="175" spans="2:9" x14ac:dyDescent="0.75">
      <c r="B175" s="249">
        <v>112</v>
      </c>
      <c r="C175" s="248">
        <v>89.996998420065111</v>
      </c>
      <c r="H175"/>
      <c r="I175"/>
    </row>
    <row r="176" spans="2:9" x14ac:dyDescent="0.75">
      <c r="B176" s="249">
        <v>113</v>
      </c>
      <c r="C176" s="248">
        <v>104.47626841262529</v>
      </c>
      <c r="H176"/>
      <c r="I176"/>
    </row>
    <row r="177" spans="2:9" x14ac:dyDescent="0.75">
      <c r="B177" s="249">
        <v>114</v>
      </c>
      <c r="C177" s="248">
        <v>126.49809880202082</v>
      </c>
      <c r="H177"/>
      <c r="I177"/>
    </row>
    <row r="178" spans="2:9" x14ac:dyDescent="0.75">
      <c r="B178" s="249">
        <v>115</v>
      </c>
      <c r="C178" s="248">
        <v>93.850656522753681</v>
      </c>
      <c r="H178"/>
      <c r="I178"/>
    </row>
    <row r="179" spans="2:9" x14ac:dyDescent="0.75">
      <c r="B179" s="249">
        <v>116</v>
      </c>
      <c r="C179" s="248">
        <v>57.884448007305359</v>
      </c>
      <c r="H179"/>
      <c r="I179"/>
    </row>
    <row r="180" spans="2:9" x14ac:dyDescent="0.75">
      <c r="B180" s="249">
        <v>117</v>
      </c>
      <c r="C180" s="248">
        <v>158.12006677589611</v>
      </c>
      <c r="H180"/>
      <c r="I180"/>
    </row>
    <row r="181" spans="2:9" x14ac:dyDescent="0.75">
      <c r="B181" s="249">
        <v>118</v>
      </c>
      <c r="C181" s="248">
        <v>101.17270979721377</v>
      </c>
      <c r="H181"/>
      <c r="I181"/>
    </row>
    <row r="182" spans="2:9" x14ac:dyDescent="0.75">
      <c r="B182" s="249">
        <v>119</v>
      </c>
      <c r="C182" s="248">
        <v>134.60808430327393</v>
      </c>
      <c r="H182"/>
      <c r="I182"/>
    </row>
    <row r="183" spans="2:9" x14ac:dyDescent="0.75">
      <c r="B183" s="249">
        <v>120</v>
      </c>
      <c r="C183" s="248">
        <v>112.75793152764462</v>
      </c>
      <c r="H183"/>
      <c r="I183"/>
    </row>
    <row r="184" spans="2:9" x14ac:dyDescent="0.75">
      <c r="B184" s="249">
        <v>121</v>
      </c>
      <c r="C184" s="248">
        <v>151.05110846410219</v>
      </c>
      <c r="H184"/>
      <c r="I184"/>
    </row>
    <row r="185" spans="2:9" x14ac:dyDescent="0.75">
      <c r="B185" s="249">
        <v>122</v>
      </c>
      <c r="C185" s="248">
        <v>75.775738537877288</v>
      </c>
      <c r="H185"/>
      <c r="I185"/>
    </row>
    <row r="186" spans="2:9" x14ac:dyDescent="0.75">
      <c r="B186" s="249">
        <v>123</v>
      </c>
      <c r="C186" s="248">
        <v>82.588258331989834</v>
      </c>
      <c r="H186"/>
      <c r="I186"/>
    </row>
    <row r="187" spans="2:9" x14ac:dyDescent="0.75">
      <c r="B187" s="249">
        <v>124</v>
      </c>
      <c r="C187" s="248">
        <v>111.47353022668536</v>
      </c>
      <c r="H187"/>
      <c r="I187"/>
    </row>
    <row r="188" spans="2:9" x14ac:dyDescent="0.75">
      <c r="B188" s="249">
        <v>125</v>
      </c>
      <c r="C188" s="248">
        <v>94.524376677999484</v>
      </c>
      <c r="H188"/>
      <c r="I188"/>
    </row>
    <row r="189" spans="2:9" x14ac:dyDescent="0.75">
      <c r="B189" s="249">
        <v>126</v>
      </c>
      <c r="C189" s="248">
        <v>106.86579838541037</v>
      </c>
      <c r="H189"/>
      <c r="I189"/>
    </row>
    <row r="190" spans="2:9" x14ac:dyDescent="0.75">
      <c r="B190" s="249">
        <v>127</v>
      </c>
      <c r="C190" s="248">
        <v>129.3478943345952</v>
      </c>
      <c r="H190"/>
      <c r="I190"/>
    </row>
    <row r="191" spans="2:9" x14ac:dyDescent="0.75">
      <c r="B191" s="249">
        <v>128</v>
      </c>
      <c r="C191" s="248">
        <v>101.00788955215822</v>
      </c>
      <c r="H191"/>
      <c r="I191"/>
    </row>
    <row r="192" spans="2:9" x14ac:dyDescent="0.75">
      <c r="B192" s="249">
        <v>129</v>
      </c>
      <c r="C192" s="248">
        <v>154.91775965515623</v>
      </c>
      <c r="H192"/>
      <c r="I192"/>
    </row>
    <row r="193" spans="2:9" x14ac:dyDescent="0.75">
      <c r="B193" s="249">
        <v>130</v>
      </c>
      <c r="C193" s="248">
        <v>119.43242576211441</v>
      </c>
      <c r="H193"/>
      <c r="I193"/>
    </row>
    <row r="194" spans="2:9" x14ac:dyDescent="0.75">
      <c r="B194" s="249">
        <v>131</v>
      </c>
      <c r="C194" s="248">
        <v>133.82917423074133</v>
      </c>
      <c r="H194"/>
      <c r="I194"/>
    </row>
    <row r="195" spans="2:9" x14ac:dyDescent="0.75">
      <c r="B195" s="249">
        <v>132</v>
      </c>
      <c r="C195" s="248">
        <v>117.00745672540343</v>
      </c>
      <c r="H195"/>
      <c r="I195"/>
    </row>
    <row r="196" spans="2:9" x14ac:dyDescent="0.75">
      <c r="B196" s="249">
        <v>133</v>
      </c>
      <c r="C196" s="248">
        <v>134.92190863884798</v>
      </c>
      <c r="H196"/>
      <c r="I196"/>
    </row>
    <row r="197" spans="2:9" x14ac:dyDescent="0.75">
      <c r="B197" s="249">
        <v>134</v>
      </c>
      <c r="C197" s="248">
        <v>147.0642883125283</v>
      </c>
      <c r="H197"/>
      <c r="I197"/>
    </row>
    <row r="198" spans="2:9" x14ac:dyDescent="0.75">
      <c r="B198" s="249">
        <v>135</v>
      </c>
      <c r="C198" s="248">
        <v>133.88368441766173</v>
      </c>
      <c r="H198"/>
      <c r="I198"/>
    </row>
    <row r="199" spans="2:9" x14ac:dyDescent="0.75">
      <c r="B199" s="249">
        <v>136</v>
      </c>
      <c r="C199" s="248">
        <v>108.60177718479824</v>
      </c>
      <c r="H199"/>
      <c r="I199"/>
    </row>
    <row r="200" spans="2:9" x14ac:dyDescent="0.75">
      <c r="B200" s="249">
        <v>137</v>
      </c>
      <c r="C200" s="248">
        <v>129.72859923006374</v>
      </c>
      <c r="H200"/>
      <c r="I200"/>
    </row>
    <row r="201" spans="2:9" x14ac:dyDescent="0.75">
      <c r="B201" s="249">
        <v>138</v>
      </c>
      <c r="C201" s="248">
        <v>143.86510653514571</v>
      </c>
      <c r="H201"/>
      <c r="I201"/>
    </row>
    <row r="202" spans="2:9" x14ac:dyDescent="0.75">
      <c r="B202" s="249">
        <v>139</v>
      </c>
      <c r="C202" s="248">
        <v>129.76742381892743</v>
      </c>
      <c r="H202"/>
      <c r="I202"/>
    </row>
    <row r="203" spans="2:9" x14ac:dyDescent="0.75">
      <c r="B203" s="249">
        <v>140</v>
      </c>
      <c r="C203" s="248">
        <v>106.26312142176155</v>
      </c>
      <c r="H203"/>
      <c r="I203"/>
    </row>
    <row r="204" spans="2:9" x14ac:dyDescent="0.75">
      <c r="B204" s="249">
        <v>141</v>
      </c>
      <c r="C204" s="248">
        <v>131.12452711320245</v>
      </c>
      <c r="H204"/>
      <c r="I204"/>
    </row>
    <row r="205" spans="2:9" x14ac:dyDescent="0.75">
      <c r="B205" s="249">
        <v>142</v>
      </c>
      <c r="C205" s="248">
        <v>129.26349106871015</v>
      </c>
      <c r="H205"/>
      <c r="I205"/>
    </row>
    <row r="206" spans="2:9" x14ac:dyDescent="0.75">
      <c r="B206" s="249">
        <v>143</v>
      </c>
      <c r="C206" s="248">
        <v>114.14510422379585</v>
      </c>
      <c r="H206"/>
      <c r="I206"/>
    </row>
    <row r="207" spans="2:9" x14ac:dyDescent="0.75">
      <c r="B207" s="249">
        <v>144</v>
      </c>
      <c r="C207" s="248">
        <v>145.20607082094688</v>
      </c>
      <c r="H207"/>
      <c r="I207"/>
    </row>
    <row r="208" spans="2:9" x14ac:dyDescent="0.75">
      <c r="B208" s="249">
        <v>145</v>
      </c>
      <c r="C208" s="248">
        <v>155.23925826207824</v>
      </c>
      <c r="H208"/>
      <c r="I208"/>
    </row>
    <row r="209" spans="2:9" x14ac:dyDescent="0.75">
      <c r="B209" s="249">
        <v>146</v>
      </c>
      <c r="C209" s="248">
        <v>152.48244359986205</v>
      </c>
      <c r="H209"/>
      <c r="I209"/>
    </row>
    <row r="210" spans="2:9" x14ac:dyDescent="0.75">
      <c r="B210" s="249">
        <v>147</v>
      </c>
      <c r="C210" s="248">
        <v>144.43884617285815</v>
      </c>
      <c r="H210"/>
      <c r="I210"/>
    </row>
    <row r="211" spans="2:9" x14ac:dyDescent="0.75">
      <c r="B211" s="249">
        <v>148</v>
      </c>
      <c r="C211" s="248">
        <v>110.68884073447924</v>
      </c>
      <c r="H211"/>
      <c r="I211"/>
    </row>
    <row r="212" spans="2:9" x14ac:dyDescent="0.75">
      <c r="B212" s="249">
        <v>149</v>
      </c>
      <c r="C212" s="248">
        <v>122.29074989354872</v>
      </c>
      <c r="H212"/>
      <c r="I212"/>
    </row>
    <row r="213" spans="2:9" x14ac:dyDescent="0.75">
      <c r="B213" s="249">
        <v>150</v>
      </c>
      <c r="C213" s="248">
        <v>136.52473730572413</v>
      </c>
      <c r="H213"/>
      <c r="I213"/>
    </row>
    <row r="214" spans="2:9" x14ac:dyDescent="0.75">
      <c r="B214" s="249">
        <v>151</v>
      </c>
      <c r="C214" s="248">
        <v>79.942622488085789</v>
      </c>
      <c r="H214"/>
      <c r="I214"/>
    </row>
    <row r="215" spans="2:9" x14ac:dyDescent="0.75">
      <c r="B215" s="249">
        <v>152</v>
      </c>
      <c r="C215" s="248">
        <v>129.65757014108141</v>
      </c>
      <c r="H215"/>
      <c r="I215"/>
    </row>
    <row r="216" spans="2:9" x14ac:dyDescent="0.75">
      <c r="B216" s="249">
        <v>153</v>
      </c>
      <c r="C216" s="248">
        <v>128.83220737562985</v>
      </c>
      <c r="H216"/>
      <c r="I216"/>
    </row>
    <row r="217" spans="2:9" x14ac:dyDescent="0.75">
      <c r="B217" s="249">
        <v>154</v>
      </c>
      <c r="C217" s="248">
        <v>111.89460289058391</v>
      </c>
      <c r="H217"/>
      <c r="I217"/>
    </row>
    <row r="218" spans="2:9" x14ac:dyDescent="0.75">
      <c r="B218" s="249">
        <v>155</v>
      </c>
      <c r="C218" s="248">
        <v>156.04597062684402</v>
      </c>
      <c r="H218"/>
      <c r="I218"/>
    </row>
    <row r="219" spans="2:9" x14ac:dyDescent="0.75">
      <c r="B219" s="249">
        <v>156</v>
      </c>
      <c r="C219" s="248">
        <v>83.531053740239159</v>
      </c>
      <c r="H219"/>
      <c r="I219"/>
    </row>
    <row r="220" spans="2:9" x14ac:dyDescent="0.75">
      <c r="B220" s="249">
        <v>157</v>
      </c>
      <c r="C220" s="248">
        <v>125.58627989343513</v>
      </c>
      <c r="H220"/>
      <c r="I220"/>
    </row>
    <row r="221" spans="2:9" x14ac:dyDescent="0.75">
      <c r="B221" s="249">
        <v>158</v>
      </c>
      <c r="C221" s="248">
        <v>133.43248645278271</v>
      </c>
      <c r="H221"/>
      <c r="I221"/>
    </row>
    <row r="222" spans="2:9" x14ac:dyDescent="0.75">
      <c r="B222" s="249">
        <v>159</v>
      </c>
      <c r="C222" s="248">
        <v>111.31025563750019</v>
      </c>
      <c r="H222"/>
      <c r="I222"/>
    </row>
    <row r="223" spans="2:9" x14ac:dyDescent="0.75">
      <c r="B223" s="249">
        <v>160</v>
      </c>
      <c r="C223" s="248">
        <v>91.551432900047814</v>
      </c>
    </row>
    <row r="224" spans="2:9" x14ac:dyDescent="0.75">
      <c r="B224" s="249">
        <v>161</v>
      </c>
      <c r="C224" s="248">
        <v>137.21372600037466</v>
      </c>
    </row>
    <row r="225" spans="2:9" x14ac:dyDescent="0.75">
      <c r="B225" s="249">
        <v>162</v>
      </c>
      <c r="C225" s="248">
        <v>133.27631884969793</v>
      </c>
      <c r="H225"/>
      <c r="I225"/>
    </row>
    <row r="226" spans="2:9" x14ac:dyDescent="0.75">
      <c r="B226" s="249">
        <v>163</v>
      </c>
      <c r="C226" s="248">
        <v>108.42895523337779</v>
      </c>
      <c r="H226"/>
      <c r="I226"/>
    </row>
    <row r="227" spans="2:9" x14ac:dyDescent="0.75">
      <c r="B227" s="249">
        <v>164</v>
      </c>
      <c r="C227" s="248">
        <v>132.55136709418699</v>
      </c>
      <c r="H227"/>
      <c r="I227"/>
    </row>
    <row r="228" spans="2:9" x14ac:dyDescent="0.75">
      <c r="B228" s="249">
        <v>165</v>
      </c>
      <c r="C228" s="248">
        <v>86.711177278977345</v>
      </c>
      <c r="H228"/>
      <c r="I228"/>
    </row>
    <row r="229" spans="2:9" x14ac:dyDescent="0.75">
      <c r="B229" s="249">
        <v>166</v>
      </c>
      <c r="C229" s="248">
        <v>116.82085959866404</v>
      </c>
      <c r="H229"/>
      <c r="I229"/>
    </row>
    <row r="230" spans="2:9" x14ac:dyDescent="0.75">
      <c r="B230" s="249">
        <v>167</v>
      </c>
      <c r="C230" s="248">
        <v>120.32466189973583</v>
      </c>
      <c r="H230"/>
      <c r="I230"/>
    </row>
    <row r="231" spans="2:9" x14ac:dyDescent="0.75">
      <c r="B231" s="249">
        <v>168</v>
      </c>
      <c r="C231" s="248">
        <v>128.44159931959075</v>
      </c>
      <c r="H231"/>
      <c r="I231"/>
    </row>
    <row r="232" spans="2:9" x14ac:dyDescent="0.75">
      <c r="B232" s="249">
        <v>169</v>
      </c>
      <c r="C232" s="248">
        <v>114.48044161932026</v>
      </c>
      <c r="H232"/>
      <c r="I232"/>
    </row>
    <row r="233" spans="2:9" x14ac:dyDescent="0.75">
      <c r="B233" s="249">
        <v>170</v>
      </c>
      <c r="C233" s="248">
        <v>133.83487561837205</v>
      </c>
      <c r="H233"/>
      <c r="I233"/>
    </row>
    <row r="234" spans="2:9" x14ac:dyDescent="0.75">
      <c r="B234" s="249">
        <v>171</v>
      </c>
      <c r="C234" s="248">
        <v>156.07248692296241</v>
      </c>
      <c r="H234"/>
      <c r="I234"/>
    </row>
    <row r="235" spans="2:9" x14ac:dyDescent="0.75">
      <c r="B235" s="249">
        <v>172</v>
      </c>
      <c r="C235" s="248">
        <v>144.945524364763</v>
      </c>
      <c r="H235"/>
      <c r="I235"/>
    </row>
    <row r="236" spans="2:9" x14ac:dyDescent="0.75">
      <c r="B236" s="249">
        <v>173</v>
      </c>
      <c r="C236" s="248">
        <v>90.163289521920376</v>
      </c>
      <c r="H236"/>
      <c r="I236"/>
    </row>
    <row r="237" spans="2:9" x14ac:dyDescent="0.75">
      <c r="B237" s="249">
        <v>174</v>
      </c>
      <c r="C237" s="248">
        <v>148.00731923804372</v>
      </c>
      <c r="H237"/>
      <c r="I237"/>
    </row>
    <row r="238" spans="2:9" x14ac:dyDescent="0.75">
      <c r="B238" s="249">
        <v>175</v>
      </c>
      <c r="C238" s="248">
        <v>125.62702973219511</v>
      </c>
      <c r="H238"/>
      <c r="I238"/>
    </row>
    <row r="239" spans="2:9" x14ac:dyDescent="0.75">
      <c r="B239" s="249">
        <v>176</v>
      </c>
      <c r="C239" s="248">
        <v>154.24155604172449</v>
      </c>
      <c r="H239"/>
      <c r="I239"/>
    </row>
    <row r="240" spans="2:9" x14ac:dyDescent="0.75">
      <c r="B240" s="249">
        <v>177</v>
      </c>
      <c r="C240" s="248">
        <v>121.67562707152207</v>
      </c>
      <c r="H240"/>
      <c r="I240"/>
    </row>
    <row r="241" spans="2:3" x14ac:dyDescent="0.75">
      <c r="B241" s="249">
        <v>178</v>
      </c>
      <c r="C241" s="248">
        <v>132.74192985525417</v>
      </c>
    </row>
    <row r="242" spans="2:3" x14ac:dyDescent="0.75">
      <c r="B242" s="249">
        <v>179</v>
      </c>
      <c r="C242" s="248">
        <v>115.16902349881873</v>
      </c>
    </row>
    <row r="243" spans="2:3" x14ac:dyDescent="0.75">
      <c r="B243" s="249">
        <v>180</v>
      </c>
      <c r="C243" s="248">
        <v>137.14415079324561</v>
      </c>
    </row>
    <row r="244" spans="2:3" x14ac:dyDescent="0.75">
      <c r="B244" s="249">
        <v>181</v>
      </c>
      <c r="C244" s="248">
        <v>122.34128668599253</v>
      </c>
    </row>
    <row r="245" spans="2:3" x14ac:dyDescent="0.75">
      <c r="B245" s="249">
        <v>182</v>
      </c>
      <c r="C245" s="248">
        <v>145.20208446266514</v>
      </c>
    </row>
    <row r="246" spans="2:3" x14ac:dyDescent="0.75">
      <c r="B246" s="249">
        <v>183</v>
      </c>
      <c r="C246" s="248">
        <v>108.83592270571089</v>
      </c>
    </row>
    <row r="247" spans="2:3" x14ac:dyDescent="0.75">
      <c r="B247" s="249">
        <v>184</v>
      </c>
      <c r="C247" s="248">
        <v>108.2022595691069</v>
      </c>
    </row>
    <row r="248" spans="2:3" x14ac:dyDescent="0.75">
      <c r="B248" s="249">
        <v>185</v>
      </c>
      <c r="C248" s="248">
        <v>108.97758105417726</v>
      </c>
    </row>
    <row r="249" spans="2:3" x14ac:dyDescent="0.75">
      <c r="B249" s="249">
        <v>186</v>
      </c>
      <c r="C249" s="248">
        <v>146.52696385661395</v>
      </c>
    </row>
    <row r="250" spans="2:3" x14ac:dyDescent="0.75">
      <c r="B250" s="249">
        <v>187</v>
      </c>
      <c r="C250" s="248">
        <v>83.550730705047258</v>
      </c>
    </row>
    <row r="251" spans="2:3" x14ac:dyDescent="0.75">
      <c r="B251" s="249">
        <v>188</v>
      </c>
      <c r="C251" s="248">
        <v>112.86271927654761</v>
      </c>
    </row>
    <row r="252" spans="2:3" x14ac:dyDescent="0.75">
      <c r="B252" s="249">
        <v>189</v>
      </c>
      <c r="C252" s="248">
        <v>113.32274127715934</v>
      </c>
    </row>
    <row r="253" spans="2:3" x14ac:dyDescent="0.75">
      <c r="B253" s="249">
        <v>190</v>
      </c>
      <c r="C253" s="248">
        <v>103.51995861938904</v>
      </c>
    </row>
    <row r="254" spans="2:3" x14ac:dyDescent="0.75">
      <c r="B254" s="249">
        <v>191</v>
      </c>
      <c r="C254" s="248">
        <v>142.74304280451773</v>
      </c>
    </row>
    <row r="255" spans="2:3" x14ac:dyDescent="0.75">
      <c r="B255" s="249">
        <v>192</v>
      </c>
      <c r="C255" s="248">
        <v>157.13561984799128</v>
      </c>
    </row>
    <row r="256" spans="2:3" x14ac:dyDescent="0.75">
      <c r="B256" s="249">
        <v>193</v>
      </c>
      <c r="C256" s="248">
        <v>146.42114481018933</v>
      </c>
    </row>
    <row r="257" spans="2:3" x14ac:dyDescent="0.75">
      <c r="B257" s="249">
        <v>194</v>
      </c>
      <c r="C257" s="248">
        <v>90.637541345647378</v>
      </c>
    </row>
    <row r="258" spans="2:3" x14ac:dyDescent="0.75">
      <c r="B258" s="249">
        <v>195</v>
      </c>
      <c r="C258" s="248">
        <v>140.73229511035177</v>
      </c>
    </row>
    <row r="259" spans="2:3" x14ac:dyDescent="0.75">
      <c r="B259" s="249">
        <v>196</v>
      </c>
      <c r="C259" s="248">
        <v>148.30314938400329</v>
      </c>
    </row>
    <row r="260" spans="2:3" x14ac:dyDescent="0.75">
      <c r="B260" s="249">
        <v>197</v>
      </c>
      <c r="C260" s="248">
        <v>119.97886436685788</v>
      </c>
    </row>
    <row r="261" spans="2:3" x14ac:dyDescent="0.75">
      <c r="B261" s="249">
        <v>198</v>
      </c>
      <c r="C261" s="248">
        <v>110.09886965818748</v>
      </c>
    </row>
    <row r="262" spans="2:3" x14ac:dyDescent="0.75">
      <c r="B262" s="249">
        <v>199</v>
      </c>
      <c r="C262" s="248">
        <v>141.58245305456029</v>
      </c>
    </row>
    <row r="263" spans="2:3" x14ac:dyDescent="0.75">
      <c r="B263" s="249">
        <v>200</v>
      </c>
      <c r="C263" s="248">
        <v>130.6453579870855</v>
      </c>
    </row>
    <row r="264" spans="2:3" x14ac:dyDescent="0.75">
      <c r="B264" s="249">
        <v>201</v>
      </c>
      <c r="C264" s="248">
        <v>125.24630918180478</v>
      </c>
    </row>
    <row r="265" spans="2:3" x14ac:dyDescent="0.75">
      <c r="B265" s="249">
        <v>202</v>
      </c>
      <c r="C265" s="248">
        <v>130.58796418406209</v>
      </c>
    </row>
    <row r="266" spans="2:3" x14ac:dyDescent="0.75">
      <c r="B266" s="249">
        <v>203</v>
      </c>
      <c r="C266" s="248">
        <v>107.6894851415678</v>
      </c>
    </row>
    <row r="267" spans="2:3" x14ac:dyDescent="0.75">
      <c r="B267" s="249">
        <v>204</v>
      </c>
      <c r="C267" s="248">
        <v>118.16187754279125</v>
      </c>
    </row>
    <row r="268" spans="2:3" x14ac:dyDescent="0.75">
      <c r="B268" s="249">
        <v>205</v>
      </c>
      <c r="C268" s="248">
        <v>99.975535111601545</v>
      </c>
    </row>
    <row r="269" spans="2:3" x14ac:dyDescent="0.75">
      <c r="B269" s="249">
        <v>206</v>
      </c>
      <c r="C269" s="248">
        <v>160.81290565982084</v>
      </c>
    </row>
    <row r="270" spans="2:3" x14ac:dyDescent="0.75">
      <c r="B270" s="249">
        <v>207</v>
      </c>
      <c r="C270" s="248">
        <v>66.164905919222434</v>
      </c>
    </row>
    <row r="271" spans="2:3" x14ac:dyDescent="0.75">
      <c r="B271" s="249">
        <v>208</v>
      </c>
      <c r="C271" s="248">
        <v>72.985092419133835</v>
      </c>
    </row>
    <row r="272" spans="2:3" x14ac:dyDescent="0.75">
      <c r="B272" s="249">
        <v>209</v>
      </c>
      <c r="C272" s="248">
        <v>124.00231212708937</v>
      </c>
    </row>
    <row r="273" spans="2:3" x14ac:dyDescent="0.75">
      <c r="B273" s="249">
        <v>210</v>
      </c>
      <c r="C273" s="248">
        <v>132.76232914721962</v>
      </c>
    </row>
    <row r="274" spans="2:3" x14ac:dyDescent="0.75">
      <c r="B274" s="249">
        <v>211</v>
      </c>
      <c r="C274" s="248">
        <v>77.219917212957355</v>
      </c>
    </row>
    <row r="275" spans="2:3" x14ac:dyDescent="0.75">
      <c r="B275" s="249">
        <v>212</v>
      </c>
      <c r="C275" s="248">
        <v>161.26195021552607</v>
      </c>
    </row>
    <row r="276" spans="2:3" x14ac:dyDescent="0.75">
      <c r="B276" s="249">
        <v>213</v>
      </c>
      <c r="C276" s="248">
        <v>94.409589743500206</v>
      </c>
    </row>
    <row r="277" spans="2:3" x14ac:dyDescent="0.75">
      <c r="B277" s="249">
        <v>214</v>
      </c>
      <c r="C277" s="248">
        <v>119.41041147316513</v>
      </c>
    </row>
    <row r="278" spans="2:3" x14ac:dyDescent="0.75">
      <c r="B278" s="249">
        <v>215</v>
      </c>
      <c r="C278" s="248">
        <v>110.21845354739324</v>
      </c>
    </row>
    <row r="279" spans="2:3" x14ac:dyDescent="0.75">
      <c r="B279" s="249">
        <v>216</v>
      </c>
      <c r="C279" s="248">
        <v>103.49876969386958</v>
      </c>
    </row>
    <row r="280" spans="2:3" x14ac:dyDescent="0.75">
      <c r="B280" s="249">
        <v>217</v>
      </c>
      <c r="C280" s="248">
        <v>107.33944406791602</v>
      </c>
    </row>
    <row r="281" spans="2:3" x14ac:dyDescent="0.75">
      <c r="B281" s="249">
        <v>218</v>
      </c>
      <c r="C281" s="248">
        <v>116.55516847503522</v>
      </c>
    </row>
    <row r="282" spans="2:3" x14ac:dyDescent="0.75">
      <c r="B282" s="249">
        <v>219</v>
      </c>
      <c r="C282" s="248">
        <v>95.408908447424565</v>
      </c>
    </row>
    <row r="283" spans="2:3" x14ac:dyDescent="0.75">
      <c r="B283" s="249">
        <v>220</v>
      </c>
      <c r="C283" s="248">
        <v>167.34565464248323</v>
      </c>
    </row>
    <row r="284" spans="2:3" x14ac:dyDescent="0.75">
      <c r="B284" s="249">
        <v>221</v>
      </c>
      <c r="C284" s="248">
        <v>127.94231303243966</v>
      </c>
    </row>
    <row r="285" spans="2:3" x14ac:dyDescent="0.75">
      <c r="B285" s="249">
        <v>222</v>
      </c>
      <c r="C285" s="248">
        <v>148.07569494844626</v>
      </c>
    </row>
    <row r="286" spans="2:3" x14ac:dyDescent="0.75">
      <c r="B286" s="249">
        <v>223</v>
      </c>
      <c r="C286" s="248">
        <v>114.93645997099894</v>
      </c>
    </row>
    <row r="287" spans="2:3" x14ac:dyDescent="0.75">
      <c r="B287" s="249">
        <v>224</v>
      </c>
      <c r="C287" s="248">
        <v>177.01065007668626</v>
      </c>
    </row>
    <row r="288" spans="2:3" x14ac:dyDescent="0.75">
      <c r="B288" s="249">
        <v>225</v>
      </c>
      <c r="C288" s="248">
        <v>128.5711020510771</v>
      </c>
    </row>
    <row r="289" spans="2:3" x14ac:dyDescent="0.75">
      <c r="B289" s="249">
        <v>226</v>
      </c>
      <c r="C289" s="248">
        <v>98.630677335240591</v>
      </c>
    </row>
    <row r="290" spans="2:3" x14ac:dyDescent="0.75">
      <c r="B290" s="249">
        <v>227</v>
      </c>
      <c r="C290" s="248">
        <v>72.100472185962744</v>
      </c>
    </row>
    <row r="291" spans="2:3" x14ac:dyDescent="0.75">
      <c r="B291" s="249">
        <v>228</v>
      </c>
      <c r="C291" s="248">
        <v>145.46244266532065</v>
      </c>
    </row>
    <row r="292" spans="2:3" x14ac:dyDescent="0.75">
      <c r="B292" s="249">
        <v>229</v>
      </c>
      <c r="C292" s="248">
        <v>107.29480867630544</v>
      </c>
    </row>
    <row r="293" spans="2:3" x14ac:dyDescent="0.75">
      <c r="B293" s="249">
        <v>230</v>
      </c>
      <c r="C293" s="248">
        <v>123.36054769234784</v>
      </c>
    </row>
    <row r="294" spans="2:3" x14ac:dyDescent="0.75">
      <c r="B294" s="249">
        <v>231</v>
      </c>
      <c r="C294" s="248">
        <v>150.88504078255667</v>
      </c>
    </row>
    <row r="295" spans="2:3" x14ac:dyDescent="0.75">
      <c r="B295" s="249">
        <v>232</v>
      </c>
      <c r="C295" s="248">
        <v>103.34431577718193</v>
      </c>
    </row>
    <row r="296" spans="2:3" x14ac:dyDescent="0.75">
      <c r="B296" s="249">
        <v>233</v>
      </c>
      <c r="C296" s="248">
        <v>127.76500271534337</v>
      </c>
    </row>
    <row r="297" spans="2:3" x14ac:dyDescent="0.75">
      <c r="B297" s="249">
        <v>234</v>
      </c>
      <c r="C297" s="248">
        <v>90.405429872659695</v>
      </c>
    </row>
    <row r="298" spans="2:3" x14ac:dyDescent="0.75">
      <c r="B298" s="249">
        <v>235</v>
      </c>
      <c r="C298" s="248">
        <v>152.65603919921116</v>
      </c>
    </row>
    <row r="299" spans="2:3" x14ac:dyDescent="0.75">
      <c r="B299" s="249">
        <v>236</v>
      </c>
      <c r="C299" s="248">
        <v>117.38973855763848</v>
      </c>
    </row>
    <row r="300" spans="2:3" x14ac:dyDescent="0.75">
      <c r="B300" s="249">
        <v>237</v>
      </c>
      <c r="C300" s="248">
        <v>101.8933261290382</v>
      </c>
    </row>
    <row r="301" spans="2:3" x14ac:dyDescent="0.75">
      <c r="B301" s="249">
        <v>238</v>
      </c>
      <c r="C301" s="248">
        <v>140.03782749118653</v>
      </c>
    </row>
    <row r="302" spans="2:3" x14ac:dyDescent="0.75">
      <c r="B302" s="249">
        <v>239</v>
      </c>
      <c r="C302" s="248">
        <v>88.212617255266338</v>
      </c>
    </row>
    <row r="303" spans="2:3" x14ac:dyDescent="0.75">
      <c r="B303" s="249">
        <v>240</v>
      </c>
      <c r="C303" s="248">
        <v>98.225567567324049</v>
      </c>
    </row>
    <row r="304" spans="2:3" x14ac:dyDescent="0.75">
      <c r="B304" s="249">
        <v>241</v>
      </c>
      <c r="C304" s="248">
        <v>83.336123193090259</v>
      </c>
    </row>
    <row r="305" spans="2:3" x14ac:dyDescent="0.75">
      <c r="B305" s="249">
        <v>242</v>
      </c>
      <c r="C305" s="248">
        <v>95.503825385687179</v>
      </c>
    </row>
    <row r="306" spans="2:3" x14ac:dyDescent="0.75">
      <c r="B306" s="249">
        <v>243</v>
      </c>
      <c r="C306" s="248">
        <v>146.4499368484621</v>
      </c>
    </row>
    <row r="307" spans="2:3" x14ac:dyDescent="0.75">
      <c r="B307" s="249">
        <v>244</v>
      </c>
      <c r="C307" s="248">
        <v>112.61286740610882</v>
      </c>
    </row>
    <row r="308" spans="2:3" x14ac:dyDescent="0.75">
      <c r="B308" s="249">
        <v>245</v>
      </c>
      <c r="C308" s="248">
        <v>133.27670481748183</v>
      </c>
    </row>
    <row r="309" spans="2:3" x14ac:dyDescent="0.75">
      <c r="B309" s="249">
        <v>246</v>
      </c>
      <c r="C309" s="248">
        <v>100.39632956388292</v>
      </c>
    </row>
    <row r="310" spans="2:3" x14ac:dyDescent="0.75">
      <c r="B310" s="249">
        <v>247</v>
      </c>
      <c r="C310" s="248">
        <v>79.224525532320229</v>
      </c>
    </row>
    <row r="311" spans="2:3" x14ac:dyDescent="0.75">
      <c r="B311" s="249">
        <v>248</v>
      </c>
      <c r="C311" s="248">
        <v>89.617817513319096</v>
      </c>
    </row>
    <row r="312" spans="2:3" x14ac:dyDescent="0.75">
      <c r="B312" s="249">
        <v>249</v>
      </c>
      <c r="C312" s="248">
        <v>96.697548841345608</v>
      </c>
    </row>
    <row r="313" spans="2:3" x14ac:dyDescent="0.75">
      <c r="B313" s="249">
        <v>250</v>
      </c>
      <c r="C313" s="248">
        <v>104.12482344493196</v>
      </c>
    </row>
    <row r="314" spans="2:3" x14ac:dyDescent="0.75">
      <c r="B314" s="249">
        <v>251</v>
      </c>
      <c r="C314" s="248">
        <v>133.85064087035673</v>
      </c>
    </row>
    <row r="315" spans="2:3" x14ac:dyDescent="0.75">
      <c r="B315" s="249">
        <v>252</v>
      </c>
      <c r="C315" s="248">
        <v>108.63562640702867</v>
      </c>
    </row>
    <row r="316" spans="2:3" x14ac:dyDescent="0.75">
      <c r="B316" s="249">
        <v>253</v>
      </c>
      <c r="C316" s="248">
        <v>124.28078316400538</v>
      </c>
    </row>
    <row r="317" spans="2:3" x14ac:dyDescent="0.75">
      <c r="B317" s="249">
        <v>254</v>
      </c>
      <c r="C317" s="248">
        <v>99.148758005439134</v>
      </c>
    </row>
    <row r="318" spans="2:3" x14ac:dyDescent="0.75">
      <c r="B318" s="249">
        <v>255</v>
      </c>
      <c r="C318" s="248">
        <v>120.64184244435054</v>
      </c>
    </row>
    <row r="319" spans="2:3" x14ac:dyDescent="0.75">
      <c r="B319" s="249">
        <v>256</v>
      </c>
      <c r="C319" s="248">
        <v>126.28727431630132</v>
      </c>
    </row>
    <row r="320" spans="2:3" x14ac:dyDescent="0.75">
      <c r="B320" s="249">
        <v>257</v>
      </c>
      <c r="C320" s="248">
        <v>107.8758603988738</v>
      </c>
    </row>
    <row r="321" spans="2:3" x14ac:dyDescent="0.75">
      <c r="B321" s="249">
        <v>258</v>
      </c>
      <c r="C321" s="248">
        <v>124.32503382161671</v>
      </c>
    </row>
    <row r="322" spans="2:3" x14ac:dyDescent="0.75">
      <c r="B322" s="249">
        <v>259</v>
      </c>
      <c r="C322" s="248">
        <v>124.81859234765196</v>
      </c>
    </row>
    <row r="323" spans="2:3" x14ac:dyDescent="0.75">
      <c r="B323" s="249">
        <v>260</v>
      </c>
      <c r="C323" s="248">
        <v>111.69741422880259</v>
      </c>
    </row>
    <row r="324" spans="2:3" x14ac:dyDescent="0.75">
      <c r="B324" s="249">
        <v>261</v>
      </c>
      <c r="C324" s="248">
        <v>173.34166336145771</v>
      </c>
    </row>
    <row r="325" spans="2:3" x14ac:dyDescent="0.75">
      <c r="B325" s="249">
        <v>262</v>
      </c>
      <c r="C325" s="248">
        <v>133.11920720546624</v>
      </c>
    </row>
    <row r="326" spans="2:3" x14ac:dyDescent="0.75">
      <c r="B326" s="249">
        <v>263</v>
      </c>
      <c r="C326" s="248">
        <v>126.34554318947721</v>
      </c>
    </row>
    <row r="327" spans="2:3" x14ac:dyDescent="0.75">
      <c r="B327" s="249">
        <v>264</v>
      </c>
      <c r="C327" s="248">
        <v>146.21473830856345</v>
      </c>
    </row>
    <row r="328" spans="2:3" x14ac:dyDescent="0.75">
      <c r="B328" s="249">
        <v>265</v>
      </c>
      <c r="C328" s="248">
        <v>87.972177844620788</v>
      </c>
    </row>
    <row r="329" spans="2:3" x14ac:dyDescent="0.75">
      <c r="B329" s="249">
        <v>266</v>
      </c>
      <c r="C329" s="248">
        <v>110.07151808090838</v>
      </c>
    </row>
    <row r="330" spans="2:3" x14ac:dyDescent="0.75">
      <c r="B330" s="249">
        <v>267</v>
      </c>
      <c r="C330" s="248">
        <v>100.69589160577733</v>
      </c>
    </row>
    <row r="331" spans="2:3" x14ac:dyDescent="0.75">
      <c r="B331" s="249">
        <v>268</v>
      </c>
      <c r="C331" s="248">
        <v>109.55404837982589</v>
      </c>
    </row>
    <row r="332" spans="2:3" x14ac:dyDescent="0.75">
      <c r="B332" s="249">
        <v>269</v>
      </c>
      <c r="C332" s="248">
        <v>64.094068240560162</v>
      </c>
    </row>
    <row r="333" spans="2:3" x14ac:dyDescent="0.75">
      <c r="B333" s="249">
        <v>270</v>
      </c>
      <c r="C333" s="248">
        <v>149.11737257925859</v>
      </c>
    </row>
    <row r="334" spans="2:3" x14ac:dyDescent="0.75">
      <c r="B334" s="249">
        <v>271</v>
      </c>
      <c r="C334" s="248">
        <v>114.61852783658514</v>
      </c>
    </row>
    <row r="335" spans="2:3" x14ac:dyDescent="0.75">
      <c r="B335" s="249">
        <v>272</v>
      </c>
      <c r="C335" s="248">
        <v>103.08738833908157</v>
      </c>
    </row>
    <row r="336" spans="2:3" x14ac:dyDescent="0.75">
      <c r="B336" s="249">
        <v>273</v>
      </c>
      <c r="C336" s="248">
        <v>153.10654726259054</v>
      </c>
    </row>
    <row r="337" spans="2:3" x14ac:dyDescent="0.75">
      <c r="B337" s="249">
        <v>274</v>
      </c>
      <c r="C337" s="248">
        <v>132.79329844471741</v>
      </c>
    </row>
    <row r="338" spans="2:3" x14ac:dyDescent="0.75">
      <c r="B338" s="249">
        <v>275</v>
      </c>
      <c r="C338" s="248">
        <v>108.55167390365189</v>
      </c>
    </row>
    <row r="339" spans="2:3" x14ac:dyDescent="0.75">
      <c r="B339" s="249">
        <v>276</v>
      </c>
      <c r="C339" s="248">
        <v>117.98414095295507</v>
      </c>
    </row>
    <row r="340" spans="2:3" x14ac:dyDescent="0.75">
      <c r="B340" s="249">
        <v>277</v>
      </c>
      <c r="C340" s="248">
        <v>138.64654057353567</v>
      </c>
    </row>
    <row r="341" spans="2:3" x14ac:dyDescent="0.75">
      <c r="B341" s="249">
        <v>278</v>
      </c>
      <c r="C341" s="248">
        <v>48.791724453835727</v>
      </c>
    </row>
    <row r="342" spans="2:3" x14ac:dyDescent="0.75">
      <c r="B342" s="249">
        <v>279</v>
      </c>
      <c r="C342" s="248">
        <v>74.342630068735616</v>
      </c>
    </row>
    <row r="343" spans="2:3" x14ac:dyDescent="0.75">
      <c r="B343" s="249">
        <v>280</v>
      </c>
      <c r="C343" s="248">
        <v>86.954338064583837</v>
      </c>
    </row>
    <row r="344" spans="2:3" x14ac:dyDescent="0.75">
      <c r="B344" s="249">
        <v>281</v>
      </c>
      <c r="C344" s="248">
        <v>173.15325069998107</v>
      </c>
    </row>
    <row r="345" spans="2:3" x14ac:dyDescent="0.75">
      <c r="B345" s="249">
        <v>282</v>
      </c>
      <c r="C345" s="248">
        <v>119.56529948600905</v>
      </c>
    </row>
    <row r="346" spans="2:3" x14ac:dyDescent="0.75">
      <c r="B346" s="249">
        <v>283</v>
      </c>
      <c r="C346" s="248">
        <v>132.68121453631676</v>
      </c>
    </row>
    <row r="347" spans="2:3" x14ac:dyDescent="0.75">
      <c r="B347" s="249">
        <v>284</v>
      </c>
      <c r="C347" s="248">
        <v>106.47767241867824</v>
      </c>
    </row>
    <row r="348" spans="2:3" x14ac:dyDescent="0.75">
      <c r="B348" s="249">
        <v>285</v>
      </c>
      <c r="C348" s="248">
        <v>122.98642893161276</v>
      </c>
    </row>
    <row r="349" spans="2:3" x14ac:dyDescent="0.75">
      <c r="B349" s="249">
        <v>286</v>
      </c>
      <c r="C349" s="248">
        <v>73.140429879316855</v>
      </c>
    </row>
    <row r="350" spans="2:3" x14ac:dyDescent="0.75">
      <c r="B350" s="249">
        <v>287</v>
      </c>
      <c r="C350" s="248">
        <v>145.39197845866187</v>
      </c>
    </row>
    <row r="351" spans="2:3" x14ac:dyDescent="0.75">
      <c r="B351" s="249">
        <v>288</v>
      </c>
      <c r="C351" s="248">
        <v>171.33158866082408</v>
      </c>
    </row>
    <row r="352" spans="2:3" x14ac:dyDescent="0.75">
      <c r="B352" s="249">
        <v>289</v>
      </c>
      <c r="C352" s="248">
        <v>130.06815125054916</v>
      </c>
    </row>
    <row r="353" spans="2:3" x14ac:dyDescent="0.75">
      <c r="B353" s="249">
        <v>290</v>
      </c>
      <c r="C353" s="248">
        <v>135.78022430779117</v>
      </c>
    </row>
    <row r="354" spans="2:3" x14ac:dyDescent="0.75">
      <c r="B354" s="249">
        <v>291</v>
      </c>
      <c r="C354" s="248">
        <v>145.55588175895855</v>
      </c>
    </row>
    <row r="355" spans="2:3" x14ac:dyDescent="0.75">
      <c r="B355" s="249">
        <v>292</v>
      </c>
      <c r="C355" s="248">
        <v>70.727341988254452</v>
      </c>
    </row>
    <row r="356" spans="2:3" x14ac:dyDescent="0.75">
      <c r="B356" s="249">
        <v>293</v>
      </c>
      <c r="C356" s="248">
        <v>99.926550240076224</v>
      </c>
    </row>
    <row r="357" spans="2:3" x14ac:dyDescent="0.75">
      <c r="B357" s="249">
        <v>294</v>
      </c>
      <c r="C357" s="248">
        <v>134.91561227687563</v>
      </c>
    </row>
    <row r="358" spans="2:3" x14ac:dyDescent="0.75">
      <c r="B358" s="249">
        <v>295</v>
      </c>
      <c r="C358" s="248">
        <v>143.2940971859519</v>
      </c>
    </row>
    <row r="359" spans="2:3" x14ac:dyDescent="0.75">
      <c r="B359" s="249">
        <v>296</v>
      </c>
      <c r="C359" s="248">
        <v>101.53346105991682</v>
      </c>
    </row>
    <row r="360" spans="2:3" x14ac:dyDescent="0.75">
      <c r="B360" s="249">
        <v>297</v>
      </c>
      <c r="C360" s="248">
        <v>147.08727208652036</v>
      </c>
    </row>
    <row r="361" spans="2:3" x14ac:dyDescent="0.75">
      <c r="B361" s="249">
        <v>298</v>
      </c>
      <c r="C361" s="248">
        <v>101.23585288611922</v>
      </c>
    </row>
    <row r="362" spans="2:3" x14ac:dyDescent="0.75">
      <c r="B362" s="249">
        <v>299</v>
      </c>
      <c r="C362" s="248">
        <v>146.09557195517667</v>
      </c>
    </row>
    <row r="363" spans="2:3" x14ac:dyDescent="0.75">
      <c r="B363" s="249">
        <v>300</v>
      </c>
      <c r="C363" s="248">
        <v>126.2943221605135</v>
      </c>
    </row>
    <row r="364" spans="2:3" x14ac:dyDescent="0.75">
      <c r="B364" s="249">
        <v>301</v>
      </c>
      <c r="C364" s="248">
        <v>145.09193640083825</v>
      </c>
    </row>
    <row r="365" spans="2:3" x14ac:dyDescent="0.75">
      <c r="B365" s="249">
        <v>302</v>
      </c>
      <c r="C365" s="248">
        <v>159.61946296973466</v>
      </c>
    </row>
    <row r="366" spans="2:3" x14ac:dyDescent="0.75">
      <c r="B366" s="249">
        <v>303</v>
      </c>
      <c r="C366" s="248">
        <v>91.300536433767121</v>
      </c>
    </row>
    <row r="367" spans="2:3" x14ac:dyDescent="0.75">
      <c r="B367" s="249">
        <v>304</v>
      </c>
      <c r="C367" s="248">
        <v>138.16810235323888</v>
      </c>
    </row>
    <row r="368" spans="2:3" x14ac:dyDescent="0.75">
      <c r="B368" s="249">
        <v>305</v>
      </c>
      <c r="C368" s="248">
        <v>81.740739826442621</v>
      </c>
    </row>
    <row r="369" spans="2:3" x14ac:dyDescent="0.75">
      <c r="B369" s="249">
        <v>306</v>
      </c>
      <c r="C369" s="248">
        <v>129.22831492362855</v>
      </c>
    </row>
    <row r="370" spans="2:3" x14ac:dyDescent="0.75">
      <c r="B370" s="249">
        <v>307</v>
      </c>
      <c r="C370" s="248">
        <v>134.5664079522125</v>
      </c>
    </row>
    <row r="371" spans="2:3" x14ac:dyDescent="0.75">
      <c r="B371" s="249">
        <v>308</v>
      </c>
      <c r="C371" s="248">
        <v>130.7291027531989</v>
      </c>
    </row>
    <row r="372" spans="2:3" x14ac:dyDescent="0.75">
      <c r="B372" s="249">
        <v>309</v>
      </c>
      <c r="C372" s="248">
        <v>103.31475002145618</v>
      </c>
    </row>
    <row r="373" spans="2:3" x14ac:dyDescent="0.75">
      <c r="B373" s="249">
        <v>310</v>
      </c>
      <c r="C373" s="248">
        <v>75.776994889630572</v>
      </c>
    </row>
    <row r="374" spans="2:3" x14ac:dyDescent="0.75">
      <c r="B374" s="249">
        <v>311</v>
      </c>
      <c r="C374" s="248">
        <v>108.44436303327892</v>
      </c>
    </row>
    <row r="375" spans="2:3" x14ac:dyDescent="0.75">
      <c r="B375" s="249">
        <v>312</v>
      </c>
      <c r="C375" s="248">
        <v>89.970198183178454</v>
      </c>
    </row>
    <row r="376" spans="2:3" x14ac:dyDescent="0.75">
      <c r="B376" s="249">
        <v>313</v>
      </c>
      <c r="C376" s="248">
        <v>122.9612126448564</v>
      </c>
    </row>
    <row r="377" spans="2:3" x14ac:dyDescent="0.75">
      <c r="B377" s="249">
        <v>314</v>
      </c>
      <c r="C377" s="248">
        <v>123.10361315159858</v>
      </c>
    </row>
    <row r="378" spans="2:3" x14ac:dyDescent="0.75">
      <c r="B378" s="249">
        <v>315</v>
      </c>
      <c r="C378" s="248">
        <v>106.26495292453512</v>
      </c>
    </row>
    <row r="379" spans="2:3" x14ac:dyDescent="0.75">
      <c r="B379" s="249">
        <v>316</v>
      </c>
      <c r="C379" s="248">
        <v>127.15535109522078</v>
      </c>
    </row>
    <row r="380" spans="2:3" x14ac:dyDescent="0.75">
      <c r="B380" s="249">
        <v>317</v>
      </c>
      <c r="C380" s="248">
        <v>102.26212399309927</v>
      </c>
    </row>
    <row r="381" spans="2:3" x14ac:dyDescent="0.75">
      <c r="B381" s="249">
        <v>318</v>
      </c>
      <c r="C381" s="248">
        <v>137.88029805044621</v>
      </c>
    </row>
    <row r="382" spans="2:3" x14ac:dyDescent="0.75">
      <c r="B382" s="249">
        <v>319</v>
      </c>
      <c r="C382" s="248">
        <v>127.23562670751312</v>
      </c>
    </row>
    <row r="383" spans="2:3" x14ac:dyDescent="0.75">
      <c r="B383" s="249">
        <v>320</v>
      </c>
      <c r="C383" s="248">
        <v>128.09918579748663</v>
      </c>
    </row>
    <row r="384" spans="2:3" x14ac:dyDescent="0.75">
      <c r="B384" s="249">
        <v>321</v>
      </c>
      <c r="C384" s="248">
        <v>117.18105873845343</v>
      </c>
    </row>
    <row r="385" spans="2:3" x14ac:dyDescent="0.75">
      <c r="B385" s="249">
        <v>322</v>
      </c>
      <c r="C385" s="248">
        <v>130.71325326360173</v>
      </c>
    </row>
    <row r="386" spans="2:3" x14ac:dyDescent="0.75">
      <c r="B386" s="249">
        <v>323</v>
      </c>
      <c r="C386" s="248">
        <v>155.40031347795218</v>
      </c>
    </row>
    <row r="387" spans="2:3" x14ac:dyDescent="0.75">
      <c r="B387" s="249">
        <v>324</v>
      </c>
      <c r="C387" s="248">
        <v>62.525501191428823</v>
      </c>
    </row>
    <row r="388" spans="2:3" x14ac:dyDescent="0.75">
      <c r="B388" s="249">
        <v>325</v>
      </c>
      <c r="C388" s="248">
        <v>90.387282138737461</v>
      </c>
    </row>
    <row r="389" spans="2:3" x14ac:dyDescent="0.75">
      <c r="B389" s="249">
        <v>326</v>
      </c>
      <c r="C389" s="248">
        <v>107.29501382090518</v>
      </c>
    </row>
    <row r="390" spans="2:3" x14ac:dyDescent="0.75">
      <c r="B390" s="249">
        <v>327</v>
      </c>
      <c r="C390" s="248">
        <v>131.1962074090072</v>
      </c>
    </row>
    <row r="391" spans="2:3" x14ac:dyDescent="0.75">
      <c r="B391" s="249">
        <v>328</v>
      </c>
      <c r="C391" s="248">
        <v>72.227250738760617</v>
      </c>
    </row>
    <row r="392" spans="2:3" x14ac:dyDescent="0.75">
      <c r="B392" s="249">
        <v>329</v>
      </c>
      <c r="C392" s="248">
        <v>89.972282048798093</v>
      </c>
    </row>
    <row r="393" spans="2:3" x14ac:dyDescent="0.75">
      <c r="B393" s="249">
        <v>330</v>
      </c>
      <c r="C393" s="248">
        <v>126.50783802588086</v>
      </c>
    </row>
    <row r="394" spans="2:3" x14ac:dyDescent="0.75">
      <c r="B394" s="249">
        <v>331</v>
      </c>
      <c r="C394" s="248">
        <v>112.03414386749971</v>
      </c>
    </row>
    <row r="395" spans="2:3" x14ac:dyDescent="0.75">
      <c r="B395" s="249">
        <v>332</v>
      </c>
      <c r="C395" s="248">
        <v>108.62639159794085</v>
      </c>
    </row>
    <row r="396" spans="2:3" x14ac:dyDescent="0.75">
      <c r="B396" s="249">
        <v>333</v>
      </c>
      <c r="C396" s="248">
        <v>123.25122743883502</v>
      </c>
    </row>
    <row r="397" spans="2:3" x14ac:dyDescent="0.75">
      <c r="B397" s="249">
        <v>334</v>
      </c>
      <c r="C397" s="248">
        <v>102.16906980010167</v>
      </c>
    </row>
    <row r="398" spans="2:3" x14ac:dyDescent="0.75">
      <c r="B398" s="249">
        <v>335</v>
      </c>
      <c r="C398" s="248">
        <v>164.08616248019644</v>
      </c>
    </row>
    <row r="399" spans="2:3" x14ac:dyDescent="0.75">
      <c r="B399" s="249">
        <v>336</v>
      </c>
      <c r="C399" s="248">
        <v>154.76458826709404</v>
      </c>
    </row>
    <row r="400" spans="2:3" x14ac:dyDescent="0.75">
      <c r="B400" s="249">
        <v>337</v>
      </c>
      <c r="C400" s="248">
        <v>95.816313223515223</v>
      </c>
    </row>
    <row r="401" spans="2:3" x14ac:dyDescent="0.75">
      <c r="B401" s="249">
        <v>338</v>
      </c>
      <c r="C401" s="248">
        <v>88.723481371484212</v>
      </c>
    </row>
    <row r="402" spans="2:3" x14ac:dyDescent="0.75">
      <c r="B402" s="249">
        <v>339</v>
      </c>
      <c r="C402" s="248">
        <v>140.78329852210564</v>
      </c>
    </row>
    <row r="403" spans="2:3" x14ac:dyDescent="0.75">
      <c r="B403" s="249">
        <v>340</v>
      </c>
      <c r="C403" s="248">
        <v>140.93839508423221</v>
      </c>
    </row>
    <row r="404" spans="2:3" x14ac:dyDescent="0.75">
      <c r="B404" s="249">
        <v>341</v>
      </c>
      <c r="C404" s="248">
        <v>100.18995938900497</v>
      </c>
    </row>
    <row r="405" spans="2:3" x14ac:dyDescent="0.75">
      <c r="B405" s="249">
        <v>342</v>
      </c>
      <c r="C405" s="248">
        <v>151.40781257819521</v>
      </c>
    </row>
    <row r="406" spans="2:3" x14ac:dyDescent="0.75">
      <c r="B406" s="249">
        <v>343</v>
      </c>
      <c r="C406" s="248">
        <v>128.57435365319893</v>
      </c>
    </row>
    <row r="407" spans="2:3" x14ac:dyDescent="0.75">
      <c r="B407" s="249">
        <v>344</v>
      </c>
      <c r="C407" s="248">
        <v>113.79206254677023</v>
      </c>
    </row>
    <row r="408" spans="2:3" x14ac:dyDescent="0.75">
      <c r="B408" s="249">
        <v>345</v>
      </c>
      <c r="C408" s="248">
        <v>123.51148849561696</v>
      </c>
    </row>
    <row r="409" spans="2:3" x14ac:dyDescent="0.75">
      <c r="B409" s="249">
        <v>346</v>
      </c>
      <c r="C409" s="248">
        <v>126.03409291758742</v>
      </c>
    </row>
    <row r="410" spans="2:3" x14ac:dyDescent="0.75">
      <c r="B410" s="249">
        <v>347</v>
      </c>
      <c r="C410" s="248">
        <v>118.69692368220713</v>
      </c>
    </row>
    <row r="411" spans="2:3" x14ac:dyDescent="0.75">
      <c r="B411" s="249">
        <v>348</v>
      </c>
      <c r="C411" s="248">
        <v>169.71675265777395</v>
      </c>
    </row>
    <row r="412" spans="2:3" x14ac:dyDescent="0.75">
      <c r="B412" s="249">
        <v>349</v>
      </c>
      <c r="C412" s="248">
        <v>87.988835800117997</v>
      </c>
    </row>
    <row r="413" spans="2:3" x14ac:dyDescent="0.75">
      <c r="B413" s="249">
        <v>350</v>
      </c>
      <c r="C413" s="248">
        <v>97.504545156741543</v>
      </c>
    </row>
    <row r="414" spans="2:3" x14ac:dyDescent="0.75">
      <c r="B414" s="249">
        <v>351</v>
      </c>
      <c r="C414" s="248">
        <v>79.362283848903857</v>
      </c>
    </row>
    <row r="415" spans="2:3" x14ac:dyDescent="0.75">
      <c r="B415" s="249">
        <v>352</v>
      </c>
      <c r="C415" s="248">
        <v>45.934399938798421</v>
      </c>
    </row>
    <row r="416" spans="2:3" x14ac:dyDescent="0.75">
      <c r="B416" s="249">
        <v>353</v>
      </c>
      <c r="C416" s="248">
        <v>135.28690688939875</v>
      </c>
    </row>
    <row r="417" spans="2:3" x14ac:dyDescent="0.75">
      <c r="B417" s="249">
        <v>354</v>
      </c>
      <c r="C417" s="248">
        <v>97.547621805806514</v>
      </c>
    </row>
    <row r="418" spans="2:3" x14ac:dyDescent="0.75">
      <c r="B418" s="249">
        <v>355</v>
      </c>
      <c r="C418" s="248">
        <v>92.357855128624067</v>
      </c>
    </row>
    <row r="419" spans="2:3" x14ac:dyDescent="0.75">
      <c r="B419" s="249">
        <v>356</v>
      </c>
      <c r="C419" s="248">
        <v>89.202155199219249</v>
      </c>
    </row>
    <row r="420" spans="2:3" x14ac:dyDescent="0.75">
      <c r="B420" s="249">
        <v>357</v>
      </c>
      <c r="C420" s="248">
        <v>138.00500978547487</v>
      </c>
    </row>
    <row r="421" spans="2:3" x14ac:dyDescent="0.75">
      <c r="B421" s="249">
        <v>358</v>
      </c>
      <c r="C421" s="248">
        <v>98.997083435839869</v>
      </c>
    </row>
    <row r="422" spans="2:3" x14ac:dyDescent="0.75">
      <c r="B422" s="249">
        <v>359</v>
      </c>
      <c r="C422" s="248">
        <v>103.50351982088927</v>
      </c>
    </row>
    <row r="423" spans="2:3" x14ac:dyDescent="0.75">
      <c r="B423" s="249">
        <v>360</v>
      </c>
      <c r="C423" s="248">
        <v>137.37894721325441</v>
      </c>
    </row>
    <row r="424" spans="2:3" x14ac:dyDescent="0.75">
      <c r="B424" s="249">
        <v>361</v>
      </c>
      <c r="C424" s="248">
        <v>100.55104499575901</v>
      </c>
    </row>
    <row r="425" spans="2:3" x14ac:dyDescent="0.75">
      <c r="B425" s="249">
        <v>362</v>
      </c>
      <c r="C425" s="248">
        <v>138.10618815299478</v>
      </c>
    </row>
    <row r="426" spans="2:3" x14ac:dyDescent="0.75">
      <c r="B426" s="249">
        <v>363</v>
      </c>
      <c r="C426" s="248">
        <v>123.73949336567267</v>
      </c>
    </row>
    <row r="427" spans="2:3" x14ac:dyDescent="0.75">
      <c r="B427" s="249">
        <v>364</v>
      </c>
      <c r="C427" s="248">
        <v>120.66869207138541</v>
      </c>
    </row>
    <row r="428" spans="2:3" x14ac:dyDescent="0.75">
      <c r="B428" s="249">
        <v>365</v>
      </c>
      <c r="C428" s="248">
        <v>113.64633285063312</v>
      </c>
    </row>
    <row r="429" spans="2:3" x14ac:dyDescent="0.75">
      <c r="B429" s="249">
        <v>366</v>
      </c>
      <c r="C429" s="248">
        <v>126.40916437551144</v>
      </c>
    </row>
    <row r="430" spans="2:3" x14ac:dyDescent="0.75">
      <c r="B430" s="249">
        <v>367</v>
      </c>
      <c r="C430" s="248">
        <v>106.01953370904272</v>
      </c>
    </row>
    <row r="431" spans="2:3" x14ac:dyDescent="0.75">
      <c r="B431" s="249">
        <v>368</v>
      </c>
      <c r="C431" s="248">
        <v>156.19348718094605</v>
      </c>
    </row>
    <row r="432" spans="2:3" x14ac:dyDescent="0.75">
      <c r="B432" s="249">
        <v>369</v>
      </c>
      <c r="C432" s="248">
        <v>63.95636014423016</v>
      </c>
    </row>
    <row r="433" spans="2:3" x14ac:dyDescent="0.75">
      <c r="B433" s="249">
        <v>370</v>
      </c>
      <c r="C433" s="248">
        <v>69.12121262398226</v>
      </c>
    </row>
    <row r="434" spans="2:3" x14ac:dyDescent="0.75">
      <c r="B434" s="249">
        <v>371</v>
      </c>
      <c r="C434" s="248">
        <v>154.69864677761518</v>
      </c>
    </row>
    <row r="435" spans="2:3" x14ac:dyDescent="0.75">
      <c r="B435" s="249">
        <v>372</v>
      </c>
      <c r="C435" s="248">
        <v>144.013915397196</v>
      </c>
    </row>
    <row r="436" spans="2:3" x14ac:dyDescent="0.75">
      <c r="B436" s="249">
        <v>373</v>
      </c>
      <c r="C436" s="248">
        <v>105.64274917303248</v>
      </c>
    </row>
    <row r="437" spans="2:3" x14ac:dyDescent="0.75">
      <c r="B437" s="249">
        <v>374</v>
      </c>
      <c r="C437" s="248">
        <v>91.060701919447723</v>
      </c>
    </row>
    <row r="438" spans="2:3" x14ac:dyDescent="0.75">
      <c r="B438" s="249">
        <v>375</v>
      </c>
      <c r="C438" s="248">
        <v>172.23146281476662</v>
      </c>
    </row>
    <row r="439" spans="2:3" x14ac:dyDescent="0.75">
      <c r="B439" s="249">
        <v>376</v>
      </c>
      <c r="C439" s="248">
        <v>119.28753703088063</v>
      </c>
    </row>
    <row r="440" spans="2:3" x14ac:dyDescent="0.75">
      <c r="B440" s="249">
        <v>377</v>
      </c>
      <c r="C440" s="248">
        <v>119.00913238875152</v>
      </c>
    </row>
    <row r="441" spans="2:3" x14ac:dyDescent="0.75">
      <c r="B441" s="249">
        <v>378</v>
      </c>
      <c r="C441" s="248">
        <v>125.92803324853809</v>
      </c>
    </row>
    <row r="442" spans="2:3" x14ac:dyDescent="0.75">
      <c r="B442" s="249">
        <v>379</v>
      </c>
      <c r="C442" s="248">
        <v>88.421010307990599</v>
      </c>
    </row>
    <row r="443" spans="2:3" x14ac:dyDescent="0.75">
      <c r="B443" s="249">
        <v>380</v>
      </c>
      <c r="C443" s="248">
        <v>94.785724641114186</v>
      </c>
    </row>
    <row r="444" spans="2:3" x14ac:dyDescent="0.75">
      <c r="B444" s="249">
        <v>381</v>
      </c>
      <c r="C444" s="248">
        <v>87.680549913617057</v>
      </c>
    </row>
    <row r="445" spans="2:3" x14ac:dyDescent="0.75">
      <c r="B445" s="249">
        <v>382</v>
      </c>
      <c r="C445" s="248">
        <v>156.7532104946915</v>
      </c>
    </row>
    <row r="446" spans="2:3" x14ac:dyDescent="0.75">
      <c r="B446" s="249">
        <v>383</v>
      </c>
      <c r="C446" s="248">
        <v>122.055007795073</v>
      </c>
    </row>
    <row r="447" spans="2:3" x14ac:dyDescent="0.75">
      <c r="B447" s="249">
        <v>384</v>
      </c>
      <c r="C447" s="248">
        <v>111.22088269806713</v>
      </c>
    </row>
    <row r="448" spans="2:3" x14ac:dyDescent="0.75">
      <c r="B448" s="249">
        <v>385</v>
      </c>
      <c r="C448" s="248">
        <v>141.39850107437326</v>
      </c>
    </row>
    <row r="449" spans="2:3" x14ac:dyDescent="0.75">
      <c r="B449" s="249">
        <v>386</v>
      </c>
      <c r="C449" s="248">
        <v>99.667610749236118</v>
      </c>
    </row>
    <row r="450" spans="2:3" x14ac:dyDescent="0.75">
      <c r="B450" s="249">
        <v>387</v>
      </c>
      <c r="C450" s="248">
        <v>81.870382449672022</v>
      </c>
    </row>
    <row r="451" spans="2:3" x14ac:dyDescent="0.75">
      <c r="B451" s="249">
        <v>388</v>
      </c>
      <c r="C451" s="248">
        <v>103.59070547108121</v>
      </c>
    </row>
    <row r="452" spans="2:3" x14ac:dyDescent="0.75">
      <c r="B452" s="249">
        <v>389</v>
      </c>
      <c r="C452" s="248">
        <v>123.64283770833487</v>
      </c>
    </row>
    <row r="453" spans="2:3" x14ac:dyDescent="0.75">
      <c r="B453" s="249">
        <v>390</v>
      </c>
      <c r="C453" s="248">
        <v>120.78420534919087</v>
      </c>
    </row>
    <row r="454" spans="2:3" x14ac:dyDescent="0.75">
      <c r="B454" s="249">
        <v>391</v>
      </c>
      <c r="C454" s="248">
        <v>112.78681994951333</v>
      </c>
    </row>
    <row r="455" spans="2:3" x14ac:dyDescent="0.75">
      <c r="B455" s="249">
        <v>392</v>
      </c>
      <c r="C455" s="248">
        <v>95.409248308879981</v>
      </c>
    </row>
    <row r="456" spans="2:3" x14ac:dyDescent="0.75">
      <c r="B456" s="249">
        <v>393</v>
      </c>
      <c r="C456" s="248">
        <v>130.95332454988073</v>
      </c>
    </row>
    <row r="457" spans="2:3" x14ac:dyDescent="0.75">
      <c r="B457" s="249">
        <v>394</v>
      </c>
      <c r="C457" s="248">
        <v>94.612132490272046</v>
      </c>
    </row>
    <row r="458" spans="2:3" x14ac:dyDescent="0.75">
      <c r="B458" s="249">
        <v>395</v>
      </c>
      <c r="C458" s="248">
        <v>119.95524483424521</v>
      </c>
    </row>
    <row r="459" spans="2:3" x14ac:dyDescent="0.75">
      <c r="B459" s="249">
        <v>396</v>
      </c>
      <c r="C459" s="248">
        <v>118.04184755877255</v>
      </c>
    </row>
    <row r="460" spans="2:3" x14ac:dyDescent="0.75">
      <c r="B460" s="249">
        <v>397</v>
      </c>
      <c r="C460" s="248">
        <v>115.60566482410745</v>
      </c>
    </row>
    <row r="461" spans="2:3" x14ac:dyDescent="0.75">
      <c r="B461" s="249">
        <v>398</v>
      </c>
      <c r="C461" s="248">
        <v>126.65615613623125</v>
      </c>
    </row>
    <row r="462" spans="2:3" x14ac:dyDescent="0.75">
      <c r="B462" s="249">
        <v>399</v>
      </c>
      <c r="C462" s="248">
        <v>141.85603014244094</v>
      </c>
    </row>
    <row r="463" spans="2:3" x14ac:dyDescent="0.75">
      <c r="B463" s="249">
        <v>400</v>
      </c>
      <c r="C463" s="248">
        <v>95.979719851885619</v>
      </c>
    </row>
    <row r="464" spans="2:3" x14ac:dyDescent="0.75">
      <c r="B464" s="249">
        <v>401</v>
      </c>
      <c r="C464" s="248">
        <v>153.59219144693884</v>
      </c>
    </row>
    <row r="465" spans="2:3" x14ac:dyDescent="0.75">
      <c r="B465" s="249">
        <v>402</v>
      </c>
      <c r="C465" s="248">
        <v>170.01139523948422</v>
      </c>
    </row>
    <row r="466" spans="2:3" x14ac:dyDescent="0.75">
      <c r="B466" s="249">
        <v>403</v>
      </c>
      <c r="C466" s="248">
        <v>152.25980952763939</v>
      </c>
    </row>
    <row r="467" spans="2:3" x14ac:dyDescent="0.75">
      <c r="B467" s="249">
        <v>404</v>
      </c>
      <c r="C467" s="248">
        <v>87.789873220632074</v>
      </c>
    </row>
    <row r="468" spans="2:3" x14ac:dyDescent="0.75">
      <c r="B468" s="249">
        <v>405</v>
      </c>
      <c r="C468" s="248">
        <v>97.474173915629777</v>
      </c>
    </row>
    <row r="469" spans="2:3" x14ac:dyDescent="0.75">
      <c r="B469" s="249">
        <v>406</v>
      </c>
      <c r="C469" s="248">
        <v>110.29624439286026</v>
      </c>
    </row>
    <row r="470" spans="2:3" x14ac:dyDescent="0.75">
      <c r="B470" s="249">
        <v>407</v>
      </c>
      <c r="C470" s="248">
        <v>122.43941092626861</v>
      </c>
    </row>
    <row r="471" spans="2:3" x14ac:dyDescent="0.75">
      <c r="B471" s="249">
        <v>408</v>
      </c>
      <c r="C471" s="248">
        <v>88.630125778882601</v>
      </c>
    </row>
    <row r="472" spans="2:3" x14ac:dyDescent="0.75">
      <c r="B472" s="249">
        <v>409</v>
      </c>
      <c r="C472" s="248">
        <v>41.197432602371805</v>
      </c>
    </row>
    <row r="473" spans="2:3" x14ac:dyDescent="0.75">
      <c r="B473" s="249">
        <v>410</v>
      </c>
      <c r="C473" s="248">
        <v>82.132125425141709</v>
      </c>
    </row>
    <row r="474" spans="2:3" x14ac:dyDescent="0.75">
      <c r="B474" s="249">
        <v>411</v>
      </c>
      <c r="C474" s="248">
        <v>99.53082924949878</v>
      </c>
    </row>
    <row r="475" spans="2:3" x14ac:dyDescent="0.75">
      <c r="B475" s="249">
        <v>412</v>
      </c>
      <c r="C475" s="248">
        <v>117.03962883329375</v>
      </c>
    </row>
    <row r="476" spans="2:3" x14ac:dyDescent="0.75">
      <c r="B476" s="249">
        <v>413</v>
      </c>
      <c r="C476" s="248">
        <v>74.217756984834779</v>
      </c>
    </row>
    <row r="477" spans="2:3" x14ac:dyDescent="0.75">
      <c r="B477" s="249">
        <v>414</v>
      </c>
      <c r="C477" s="248">
        <v>101.08404684212991</v>
      </c>
    </row>
    <row r="478" spans="2:3" x14ac:dyDescent="0.75">
      <c r="B478" s="249">
        <v>415</v>
      </c>
      <c r="C478" s="248">
        <v>172.55174823576749</v>
      </c>
    </row>
    <row r="479" spans="2:3" x14ac:dyDescent="0.75">
      <c r="B479" s="249">
        <v>416</v>
      </c>
      <c r="C479" s="248">
        <v>99.459326814433609</v>
      </c>
    </row>
    <row r="480" spans="2:3" x14ac:dyDescent="0.75">
      <c r="B480" s="249">
        <v>417</v>
      </c>
      <c r="C480" s="248">
        <v>124.26252249262576</v>
      </c>
    </row>
    <row r="481" spans="2:3" x14ac:dyDescent="0.75">
      <c r="B481" s="249">
        <v>418</v>
      </c>
      <c r="C481" s="248">
        <v>146.32539781013202</v>
      </c>
    </row>
    <row r="482" spans="2:3" x14ac:dyDescent="0.75">
      <c r="B482" s="249">
        <v>419</v>
      </c>
      <c r="C482" s="248">
        <v>129.76853175986588</v>
      </c>
    </row>
    <row r="483" spans="2:3" x14ac:dyDescent="0.75">
      <c r="B483" s="249">
        <v>420</v>
      </c>
      <c r="C483" s="248">
        <v>137.63365714457794</v>
      </c>
    </row>
    <row r="484" spans="2:3" x14ac:dyDescent="0.75">
      <c r="B484" s="249">
        <v>421</v>
      </c>
      <c r="C484" s="248">
        <v>143.41116729061514</v>
      </c>
    </row>
    <row r="485" spans="2:3" x14ac:dyDescent="0.75">
      <c r="B485" s="249">
        <v>422</v>
      </c>
      <c r="C485" s="248">
        <v>103.56096444855311</v>
      </c>
    </row>
    <row r="486" spans="2:3" x14ac:dyDescent="0.75">
      <c r="B486" s="249">
        <v>423</v>
      </c>
      <c r="C486" s="248">
        <v>111.15554474505713</v>
      </c>
    </row>
    <row r="487" spans="2:3" x14ac:dyDescent="0.75">
      <c r="B487" s="249">
        <v>424</v>
      </c>
      <c r="C487" s="248">
        <v>125.8108276000173</v>
      </c>
    </row>
    <row r="488" spans="2:3" x14ac:dyDescent="0.75">
      <c r="B488" s="249">
        <v>425</v>
      </c>
      <c r="C488" s="248">
        <v>133.67856316960675</v>
      </c>
    </row>
    <row r="489" spans="2:3" x14ac:dyDescent="0.75">
      <c r="B489" s="249">
        <v>426</v>
      </c>
      <c r="C489" s="248">
        <v>121.93768705360725</v>
      </c>
    </row>
    <row r="490" spans="2:3" x14ac:dyDescent="0.75">
      <c r="B490" s="249">
        <v>427</v>
      </c>
      <c r="C490" s="248">
        <v>120.00407398623493</v>
      </c>
    </row>
    <row r="491" spans="2:3" x14ac:dyDescent="0.75">
      <c r="B491" s="249">
        <v>428</v>
      </c>
      <c r="C491" s="248">
        <v>165.95491774599918</v>
      </c>
    </row>
    <row r="492" spans="2:3" x14ac:dyDescent="0.75">
      <c r="B492" s="249">
        <v>429</v>
      </c>
      <c r="C492" s="248">
        <v>91.952087176407076</v>
      </c>
    </row>
    <row r="493" spans="2:3" x14ac:dyDescent="0.75">
      <c r="B493" s="249">
        <v>430</v>
      </c>
      <c r="C493" s="248">
        <v>144.81708605599005</v>
      </c>
    </row>
    <row r="494" spans="2:3" x14ac:dyDescent="0.75">
      <c r="B494" s="249">
        <v>431</v>
      </c>
      <c r="C494" s="248">
        <v>178.58850710790117</v>
      </c>
    </row>
    <row r="495" spans="2:3" x14ac:dyDescent="0.75">
      <c r="B495" s="249">
        <v>432</v>
      </c>
      <c r="C495" s="248">
        <v>119.70311575652255</v>
      </c>
    </row>
    <row r="496" spans="2:3" x14ac:dyDescent="0.75">
      <c r="B496" s="249">
        <v>433</v>
      </c>
      <c r="C496" s="248">
        <v>99.29435897000144</v>
      </c>
    </row>
    <row r="497" spans="2:3" x14ac:dyDescent="0.75">
      <c r="B497" s="249">
        <v>434</v>
      </c>
      <c r="C497" s="248">
        <v>136.0419528541517</v>
      </c>
    </row>
    <row r="498" spans="2:3" x14ac:dyDescent="0.75">
      <c r="B498" s="249">
        <v>435</v>
      </c>
      <c r="C498" s="248">
        <v>108.55419591246188</v>
      </c>
    </row>
    <row r="499" spans="2:3" x14ac:dyDescent="0.75">
      <c r="B499" s="249">
        <v>436</v>
      </c>
      <c r="C499" s="248">
        <v>110.21057674376945</v>
      </c>
    </row>
    <row r="500" spans="2:3" x14ac:dyDescent="0.75">
      <c r="B500" s="249">
        <v>437</v>
      </c>
      <c r="C500" s="248">
        <v>113.3898746733375</v>
      </c>
    </row>
    <row r="501" spans="2:3" x14ac:dyDescent="0.75">
      <c r="B501" s="249">
        <v>438</v>
      </c>
      <c r="C501" s="248">
        <v>167.96216498698763</v>
      </c>
    </row>
    <row r="502" spans="2:3" x14ac:dyDescent="0.75">
      <c r="B502" s="249">
        <v>439</v>
      </c>
      <c r="C502" s="248">
        <v>142.19357789358031</v>
      </c>
    </row>
    <row r="503" spans="2:3" x14ac:dyDescent="0.75">
      <c r="B503" s="249">
        <v>440</v>
      </c>
      <c r="C503" s="248">
        <v>87.321792307946993</v>
      </c>
    </row>
    <row r="504" spans="2:3" x14ac:dyDescent="0.75">
      <c r="B504" s="249">
        <v>441</v>
      </c>
      <c r="C504" s="248">
        <v>101.44867684252939</v>
      </c>
    </row>
    <row r="505" spans="2:3" x14ac:dyDescent="0.75">
      <c r="B505" s="249">
        <v>442</v>
      </c>
      <c r="C505" s="248">
        <v>96.299143545203023</v>
      </c>
    </row>
    <row r="506" spans="2:3" x14ac:dyDescent="0.75">
      <c r="B506" s="249">
        <v>443</v>
      </c>
      <c r="C506" s="248">
        <v>105.97536376999919</v>
      </c>
    </row>
    <row r="507" spans="2:3" x14ac:dyDescent="0.75">
      <c r="B507" s="249">
        <v>444</v>
      </c>
      <c r="C507" s="248">
        <v>96.931926814891398</v>
      </c>
    </row>
    <row r="508" spans="2:3" x14ac:dyDescent="0.75">
      <c r="B508" s="249">
        <v>445</v>
      </c>
      <c r="C508" s="248">
        <v>138.97460785921683</v>
      </c>
    </row>
    <row r="509" spans="2:3" x14ac:dyDescent="0.75">
      <c r="B509" s="249">
        <v>446</v>
      </c>
      <c r="C509" s="248">
        <v>101.65716809116796</v>
      </c>
    </row>
    <row r="510" spans="2:3" x14ac:dyDescent="0.75">
      <c r="B510" s="249">
        <v>447</v>
      </c>
      <c r="C510" s="248">
        <v>85.516341422983359</v>
      </c>
    </row>
    <row r="511" spans="2:3" x14ac:dyDescent="0.75">
      <c r="B511" s="249">
        <v>448</v>
      </c>
      <c r="C511" s="248">
        <v>90.080756561384391</v>
      </c>
    </row>
    <row r="512" spans="2:3" x14ac:dyDescent="0.75">
      <c r="B512" s="249">
        <v>449</v>
      </c>
      <c r="C512" s="248">
        <v>100.22186568864456</v>
      </c>
    </row>
    <row r="513" spans="2:3" x14ac:dyDescent="0.75">
      <c r="B513" s="249">
        <v>450</v>
      </c>
      <c r="C513" s="248">
        <v>79.596324924522833</v>
      </c>
    </row>
    <row r="514" spans="2:3" x14ac:dyDescent="0.75">
      <c r="B514" s="249">
        <v>451</v>
      </c>
      <c r="C514" s="248">
        <v>86.003020019264682</v>
      </c>
    </row>
    <row r="515" spans="2:3" x14ac:dyDescent="0.75">
      <c r="B515" s="249">
        <v>452</v>
      </c>
      <c r="C515" s="248">
        <v>85.656164136995045</v>
      </c>
    </row>
    <row r="516" spans="2:3" x14ac:dyDescent="0.75">
      <c r="B516" s="249">
        <v>453</v>
      </c>
      <c r="C516" s="248">
        <v>155.29317364691263</v>
      </c>
    </row>
    <row r="517" spans="2:3" x14ac:dyDescent="0.75">
      <c r="B517" s="249">
        <v>454</v>
      </c>
      <c r="C517" s="248">
        <v>84.772886922770567</v>
      </c>
    </row>
    <row r="518" spans="2:3" x14ac:dyDescent="0.75">
      <c r="B518" s="249">
        <v>455</v>
      </c>
      <c r="C518" s="248">
        <v>135.01485636190338</v>
      </c>
    </row>
    <row r="519" spans="2:3" x14ac:dyDescent="0.75">
      <c r="B519" s="249">
        <v>456</v>
      </c>
      <c r="C519" s="248">
        <v>133.08058785738021</v>
      </c>
    </row>
    <row r="520" spans="2:3" x14ac:dyDescent="0.75">
      <c r="B520" s="249">
        <v>457</v>
      </c>
      <c r="C520" s="248">
        <v>119.92840556934344</v>
      </c>
    </row>
    <row r="521" spans="2:3" x14ac:dyDescent="0.75">
      <c r="B521" s="249">
        <v>458</v>
      </c>
      <c r="C521" s="248">
        <v>92.654178579966029</v>
      </c>
    </row>
    <row r="522" spans="2:3" x14ac:dyDescent="0.75">
      <c r="B522" s="249">
        <v>459</v>
      </c>
      <c r="C522" s="248">
        <v>129.67092771163001</v>
      </c>
    </row>
    <row r="523" spans="2:3" x14ac:dyDescent="0.75">
      <c r="B523" s="249">
        <v>460</v>
      </c>
      <c r="C523" s="248">
        <v>108.17574727322084</v>
      </c>
    </row>
    <row r="524" spans="2:3" x14ac:dyDescent="0.75">
      <c r="B524" s="249">
        <v>461</v>
      </c>
      <c r="C524" s="248">
        <v>122.36409795640351</v>
      </c>
    </row>
    <row r="525" spans="2:3" x14ac:dyDescent="0.75">
      <c r="B525" s="249">
        <v>462</v>
      </c>
      <c r="C525" s="248">
        <v>82.720985578071577</v>
      </c>
    </row>
    <row r="526" spans="2:3" x14ac:dyDescent="0.75">
      <c r="B526" s="249">
        <v>463</v>
      </c>
      <c r="C526" s="248">
        <v>107.84803778929795</v>
      </c>
    </row>
    <row r="527" spans="2:3" x14ac:dyDescent="0.75">
      <c r="B527" s="249">
        <v>464</v>
      </c>
      <c r="C527" s="248">
        <v>98.507869412927022</v>
      </c>
    </row>
    <row r="528" spans="2:3" x14ac:dyDescent="0.75">
      <c r="B528" s="249">
        <v>465</v>
      </c>
      <c r="C528" s="248">
        <v>146.04002629309088</v>
      </c>
    </row>
    <row r="529" spans="2:3" x14ac:dyDescent="0.75">
      <c r="B529" s="249">
        <v>466</v>
      </c>
      <c r="C529" s="248">
        <v>118.95686407401178</v>
      </c>
    </row>
    <row r="530" spans="2:3" x14ac:dyDescent="0.75">
      <c r="B530" s="249">
        <v>467</v>
      </c>
      <c r="C530" s="248">
        <v>135.22048983898731</v>
      </c>
    </row>
    <row r="531" spans="2:3" x14ac:dyDescent="0.75">
      <c r="B531" s="249">
        <v>468</v>
      </c>
      <c r="C531" s="248">
        <v>42.097543279741799</v>
      </c>
    </row>
    <row r="532" spans="2:3" x14ac:dyDescent="0.75">
      <c r="B532" s="249">
        <v>469</v>
      </c>
      <c r="C532" s="248">
        <v>105.14036053803294</v>
      </c>
    </row>
    <row r="533" spans="2:3" x14ac:dyDescent="0.75">
      <c r="B533" s="249">
        <v>470</v>
      </c>
      <c r="C533" s="248">
        <v>121.94022102163279</v>
      </c>
    </row>
    <row r="534" spans="2:3" x14ac:dyDescent="0.75">
      <c r="B534" s="249">
        <v>471</v>
      </c>
      <c r="C534" s="248">
        <v>167.88012852838031</v>
      </c>
    </row>
    <row r="535" spans="2:3" x14ac:dyDescent="0.75">
      <c r="B535" s="249">
        <v>472</v>
      </c>
      <c r="C535" s="248">
        <v>105.60339373776009</v>
      </c>
    </row>
    <row r="536" spans="2:3" x14ac:dyDescent="0.75">
      <c r="B536" s="249">
        <v>473</v>
      </c>
      <c r="C536" s="248">
        <v>100.24991424829648</v>
      </c>
    </row>
    <row r="537" spans="2:3" x14ac:dyDescent="0.75">
      <c r="B537" s="249">
        <v>474</v>
      </c>
      <c r="C537" s="248">
        <v>123.73797688076465</v>
      </c>
    </row>
    <row r="538" spans="2:3" x14ac:dyDescent="0.75">
      <c r="B538" s="249">
        <v>475</v>
      </c>
      <c r="C538" s="248">
        <v>118.12811289795246</v>
      </c>
    </row>
    <row r="539" spans="2:3" x14ac:dyDescent="0.75">
      <c r="B539" s="249">
        <v>476</v>
      </c>
      <c r="C539" s="248">
        <v>118.27201478212599</v>
      </c>
    </row>
    <row r="540" spans="2:3" x14ac:dyDescent="0.75">
      <c r="B540" s="249">
        <v>477</v>
      </c>
      <c r="C540" s="248">
        <v>150.41553591536706</v>
      </c>
    </row>
    <row r="541" spans="2:3" x14ac:dyDescent="0.75">
      <c r="B541" s="249">
        <v>478</v>
      </c>
      <c r="C541" s="248">
        <v>144.75833842020114</v>
      </c>
    </row>
    <row r="542" spans="2:3" x14ac:dyDescent="0.75">
      <c r="B542" s="249">
        <v>479</v>
      </c>
      <c r="C542" s="248">
        <v>120.01729215696193</v>
      </c>
    </row>
    <row r="543" spans="2:3" x14ac:dyDescent="0.75">
      <c r="B543" s="249">
        <v>480</v>
      </c>
      <c r="C543" s="248">
        <v>91.908376215123809</v>
      </c>
    </row>
    <row r="544" spans="2:3" x14ac:dyDescent="0.75">
      <c r="B544" s="249">
        <v>481</v>
      </c>
      <c r="C544" s="248">
        <v>112.58408356438542</v>
      </c>
    </row>
    <row r="545" spans="2:3" x14ac:dyDescent="0.75">
      <c r="B545" s="249">
        <v>482</v>
      </c>
      <c r="C545" s="248">
        <v>98.862459623038717</v>
      </c>
    </row>
    <row r="546" spans="2:3" x14ac:dyDescent="0.75">
      <c r="B546" s="249">
        <v>483</v>
      </c>
      <c r="C546" s="248">
        <v>118.86847286177009</v>
      </c>
    </row>
    <row r="547" spans="2:3" x14ac:dyDescent="0.75">
      <c r="B547" s="249">
        <v>484</v>
      </c>
      <c r="C547" s="248">
        <v>112.41908653059315</v>
      </c>
    </row>
    <row r="548" spans="2:3" x14ac:dyDescent="0.75">
      <c r="B548" s="249">
        <v>485</v>
      </c>
      <c r="C548" s="248">
        <v>131.28024178511919</v>
      </c>
    </row>
    <row r="549" spans="2:3" x14ac:dyDescent="0.75">
      <c r="B549" s="249">
        <v>486</v>
      </c>
      <c r="C549" s="248">
        <v>83.192759953792873</v>
      </c>
    </row>
    <row r="550" spans="2:3" x14ac:dyDescent="0.75">
      <c r="B550" s="249">
        <v>487</v>
      </c>
      <c r="C550" s="248">
        <v>86.220296229836805</v>
      </c>
    </row>
    <row r="551" spans="2:3" x14ac:dyDescent="0.75">
      <c r="B551" s="249">
        <v>488</v>
      </c>
      <c r="C551" s="248">
        <v>126.39991488645605</v>
      </c>
    </row>
    <row r="552" spans="2:3" x14ac:dyDescent="0.75">
      <c r="B552" s="249">
        <v>489</v>
      </c>
      <c r="C552" s="248">
        <v>126.923783441372</v>
      </c>
    </row>
    <row r="553" spans="2:3" x14ac:dyDescent="0.75">
      <c r="B553" s="249">
        <v>490</v>
      </c>
      <c r="C553" s="248">
        <v>137.15196775684683</v>
      </c>
    </row>
    <row r="554" spans="2:3" x14ac:dyDescent="0.75">
      <c r="B554" s="249">
        <v>491</v>
      </c>
      <c r="C554" s="248">
        <v>113.92821112788741</v>
      </c>
    </row>
    <row r="555" spans="2:3" x14ac:dyDescent="0.75">
      <c r="B555" s="249">
        <v>492</v>
      </c>
      <c r="C555" s="248">
        <v>129.79589637511083</v>
      </c>
    </row>
    <row r="556" spans="2:3" x14ac:dyDescent="0.75">
      <c r="B556" s="249">
        <v>493</v>
      </c>
      <c r="C556" s="248">
        <v>123.92185212384378</v>
      </c>
    </row>
    <row r="557" spans="2:3" x14ac:dyDescent="0.75">
      <c r="B557" s="249">
        <v>494</v>
      </c>
      <c r="C557" s="248">
        <v>108.26849959044515</v>
      </c>
    </row>
    <row r="558" spans="2:3" x14ac:dyDescent="0.75">
      <c r="B558" s="249">
        <v>495</v>
      </c>
      <c r="C558" s="248">
        <v>83.010568934299627</v>
      </c>
    </row>
    <row r="559" spans="2:3" x14ac:dyDescent="0.75">
      <c r="B559" s="249">
        <v>496</v>
      </c>
      <c r="C559" s="248">
        <v>94.004300788139659</v>
      </c>
    </row>
    <row r="560" spans="2:3" x14ac:dyDescent="0.75">
      <c r="B560" s="249">
        <v>497</v>
      </c>
      <c r="C560" s="248">
        <v>143.294437529997</v>
      </c>
    </row>
    <row r="561" spans="2:3" x14ac:dyDescent="0.75">
      <c r="B561" s="249">
        <v>498</v>
      </c>
      <c r="C561" s="248">
        <v>108.17225254491018</v>
      </c>
    </row>
    <row r="562" spans="2:3" x14ac:dyDescent="0.75">
      <c r="B562" s="249">
        <v>499</v>
      </c>
      <c r="C562" s="248">
        <v>102.22424017264706</v>
      </c>
    </row>
    <row r="563" spans="2:3" x14ac:dyDescent="0.75">
      <c r="B563" s="249">
        <v>500</v>
      </c>
      <c r="C563" s="248">
        <v>92.195118700072385</v>
      </c>
    </row>
    <row r="564" spans="2:3" x14ac:dyDescent="0.75">
      <c r="B564" s="249">
        <v>501</v>
      </c>
      <c r="C564" s="248">
        <v>122.30109507250694</v>
      </c>
    </row>
    <row r="565" spans="2:3" x14ac:dyDescent="0.75">
      <c r="B565" s="249">
        <v>502</v>
      </c>
      <c r="C565" s="248">
        <v>137.2360524455049</v>
      </c>
    </row>
    <row r="566" spans="2:3" x14ac:dyDescent="0.75">
      <c r="B566" s="249">
        <v>503</v>
      </c>
      <c r="C566" s="248">
        <v>96.755740110271262</v>
      </c>
    </row>
    <row r="567" spans="2:3" x14ac:dyDescent="0.75">
      <c r="B567" s="249">
        <v>504</v>
      </c>
      <c r="C567" s="248">
        <v>161.4023012541482</v>
      </c>
    </row>
    <row r="568" spans="2:3" x14ac:dyDescent="0.75">
      <c r="B568" s="249">
        <v>505</v>
      </c>
      <c r="C568" s="248">
        <v>98.099094457315829</v>
      </c>
    </row>
    <row r="569" spans="2:3" x14ac:dyDescent="0.75">
      <c r="B569" s="249">
        <v>506</v>
      </c>
      <c r="C569" s="248">
        <v>134.78507856325766</v>
      </c>
    </row>
    <row r="570" spans="2:3" x14ac:dyDescent="0.75">
      <c r="B570" s="249">
        <v>507</v>
      </c>
      <c r="C570" s="248">
        <v>93.827371809552858</v>
      </c>
    </row>
    <row r="571" spans="2:3" x14ac:dyDescent="0.75">
      <c r="B571" s="249">
        <v>508</v>
      </c>
      <c r="C571" s="248">
        <v>134.43677523963328</v>
      </c>
    </row>
    <row r="572" spans="2:3" x14ac:dyDescent="0.75">
      <c r="B572" s="249">
        <v>509</v>
      </c>
      <c r="C572" s="248">
        <v>126.79842732247452</v>
      </c>
    </row>
    <row r="573" spans="2:3" x14ac:dyDescent="0.75">
      <c r="B573" s="249">
        <v>510</v>
      </c>
      <c r="C573" s="248">
        <v>127.31045374314976</v>
      </c>
    </row>
    <row r="574" spans="2:3" x14ac:dyDescent="0.75">
      <c r="B574" s="249">
        <v>511</v>
      </c>
      <c r="C574" s="248">
        <v>104.76538783549201</v>
      </c>
    </row>
    <row r="575" spans="2:3" x14ac:dyDescent="0.75">
      <c r="B575" s="249">
        <v>512</v>
      </c>
      <c r="C575" s="248">
        <v>146.76386220931107</v>
      </c>
    </row>
    <row r="576" spans="2:3" x14ac:dyDescent="0.75">
      <c r="B576" s="249">
        <v>513</v>
      </c>
      <c r="C576" s="248">
        <v>119.0282974606171</v>
      </c>
    </row>
    <row r="577" spans="2:3" x14ac:dyDescent="0.75">
      <c r="B577" s="249">
        <v>514</v>
      </c>
      <c r="C577" s="248">
        <v>114.42873756353622</v>
      </c>
    </row>
    <row r="578" spans="2:3" x14ac:dyDescent="0.75">
      <c r="B578" s="249">
        <v>515</v>
      </c>
      <c r="C578" s="248">
        <v>114.44419431231829</v>
      </c>
    </row>
    <row r="579" spans="2:3" x14ac:dyDescent="0.75">
      <c r="B579" s="249">
        <v>516</v>
      </c>
      <c r="C579" s="248">
        <v>182.17209113060335</v>
      </c>
    </row>
    <row r="580" spans="2:3" x14ac:dyDescent="0.75">
      <c r="B580" s="249">
        <v>517</v>
      </c>
      <c r="C580" s="248">
        <v>97.600206857856307</v>
      </c>
    </row>
    <row r="581" spans="2:3" x14ac:dyDescent="0.75">
      <c r="B581" s="249">
        <v>518</v>
      </c>
      <c r="C581" s="248">
        <v>142.18391692765658</v>
      </c>
    </row>
    <row r="582" spans="2:3" x14ac:dyDescent="0.75">
      <c r="B582" s="249">
        <v>519</v>
      </c>
      <c r="C582" s="248">
        <v>116.81304820361069</v>
      </c>
    </row>
    <row r="583" spans="2:3" x14ac:dyDescent="0.75">
      <c r="B583" s="249">
        <v>520</v>
      </c>
      <c r="C583" s="248">
        <v>138.65390403526573</v>
      </c>
    </row>
    <row r="584" spans="2:3" x14ac:dyDescent="0.75">
      <c r="B584" s="249">
        <v>521</v>
      </c>
      <c r="C584" s="248">
        <v>104.62608858544155</v>
      </c>
    </row>
    <row r="585" spans="2:3" x14ac:dyDescent="0.75">
      <c r="B585" s="249">
        <v>522</v>
      </c>
      <c r="C585" s="248">
        <v>92.672229315698615</v>
      </c>
    </row>
    <row r="586" spans="2:3" x14ac:dyDescent="0.75">
      <c r="B586" s="249">
        <v>523</v>
      </c>
      <c r="C586" s="248">
        <v>150.63845616790823</v>
      </c>
    </row>
    <row r="587" spans="2:3" x14ac:dyDescent="0.75">
      <c r="B587" s="249">
        <v>524</v>
      </c>
      <c r="C587" s="248">
        <v>122.73933869812012</v>
      </c>
    </row>
    <row r="588" spans="2:3" x14ac:dyDescent="0.75">
      <c r="B588" s="249">
        <v>525</v>
      </c>
      <c r="C588" s="248">
        <v>104.97098969309366</v>
      </c>
    </row>
    <row r="589" spans="2:3" x14ac:dyDescent="0.75">
      <c r="B589" s="249">
        <v>526</v>
      </c>
      <c r="C589" s="248">
        <v>142.66104277998781</v>
      </c>
    </row>
    <row r="590" spans="2:3" x14ac:dyDescent="0.75">
      <c r="B590" s="249">
        <v>527</v>
      </c>
      <c r="C590" s="248">
        <v>148.57187884935485</v>
      </c>
    </row>
    <row r="591" spans="2:3" x14ac:dyDescent="0.75">
      <c r="B591" s="249">
        <v>528</v>
      </c>
      <c r="C591" s="248">
        <v>103.19497502144381</v>
      </c>
    </row>
    <row r="592" spans="2:3" x14ac:dyDescent="0.75">
      <c r="B592" s="249">
        <v>529</v>
      </c>
      <c r="C592" s="248">
        <v>124.31809986469565</v>
      </c>
    </row>
    <row r="593" spans="2:3" x14ac:dyDescent="0.75">
      <c r="B593" s="249">
        <v>530</v>
      </c>
      <c r="C593" s="248">
        <v>137.03465734922793</v>
      </c>
    </row>
    <row r="594" spans="2:3" x14ac:dyDescent="0.75">
      <c r="B594" s="249">
        <v>531</v>
      </c>
      <c r="C594" s="248">
        <v>128.04431946612021</v>
      </c>
    </row>
    <row r="595" spans="2:3" x14ac:dyDescent="0.75">
      <c r="B595" s="249">
        <v>532</v>
      </c>
      <c r="C595" s="248">
        <v>131.21192048742066</v>
      </c>
    </row>
    <row r="596" spans="2:3" x14ac:dyDescent="0.75">
      <c r="B596" s="249">
        <v>533</v>
      </c>
      <c r="C596" s="248">
        <v>131.74562882526797</v>
      </c>
    </row>
    <row r="597" spans="2:3" x14ac:dyDescent="0.75">
      <c r="B597" s="249">
        <v>534</v>
      </c>
      <c r="C597" s="248">
        <v>123.55117440152881</v>
      </c>
    </row>
    <row r="598" spans="2:3" x14ac:dyDescent="0.75">
      <c r="B598" s="249">
        <v>535</v>
      </c>
      <c r="C598" s="248">
        <v>95.850115628061943</v>
      </c>
    </row>
    <row r="599" spans="2:3" x14ac:dyDescent="0.75">
      <c r="B599" s="249">
        <v>536</v>
      </c>
      <c r="C599" s="248">
        <v>104.57046171822026</v>
      </c>
    </row>
    <row r="600" spans="2:3" x14ac:dyDescent="0.75">
      <c r="B600" s="249">
        <v>537</v>
      </c>
      <c r="C600" s="248">
        <v>125.74888245533558</v>
      </c>
    </row>
    <row r="601" spans="2:3" x14ac:dyDescent="0.75">
      <c r="B601" s="249">
        <v>538</v>
      </c>
      <c r="C601" s="248">
        <v>160.54146510773256</v>
      </c>
    </row>
    <row r="602" spans="2:3" x14ac:dyDescent="0.75">
      <c r="B602" s="249">
        <v>539</v>
      </c>
      <c r="C602" s="248">
        <v>119.72446686199663</v>
      </c>
    </row>
    <row r="603" spans="2:3" x14ac:dyDescent="0.75">
      <c r="B603" s="249">
        <v>540</v>
      </c>
      <c r="C603" s="248">
        <v>140.54197871908696</v>
      </c>
    </row>
    <row r="604" spans="2:3" x14ac:dyDescent="0.75">
      <c r="B604" s="249">
        <v>541</v>
      </c>
      <c r="C604" s="248">
        <v>98.268348832845106</v>
      </c>
    </row>
    <row r="605" spans="2:3" x14ac:dyDescent="0.75">
      <c r="B605" s="249">
        <v>542</v>
      </c>
      <c r="C605" s="248">
        <v>115.07264901821902</v>
      </c>
    </row>
    <row r="606" spans="2:3" x14ac:dyDescent="0.75">
      <c r="B606" s="249">
        <v>543</v>
      </c>
      <c r="C606" s="248">
        <v>104.65841387773159</v>
      </c>
    </row>
    <row r="607" spans="2:3" x14ac:dyDescent="0.75">
      <c r="B607" s="249">
        <v>544</v>
      </c>
      <c r="C607" s="248">
        <v>112.48736374280431</v>
      </c>
    </row>
    <row r="608" spans="2:3" x14ac:dyDescent="0.75">
      <c r="B608" s="249">
        <v>545</v>
      </c>
      <c r="C608" s="248">
        <v>141.95417618255939</v>
      </c>
    </row>
    <row r="609" spans="2:3" x14ac:dyDescent="0.75">
      <c r="B609" s="249">
        <v>546</v>
      </c>
      <c r="C609" s="248">
        <v>107.03715317618843</v>
      </c>
    </row>
    <row r="610" spans="2:3" x14ac:dyDescent="0.75">
      <c r="B610" s="249">
        <v>547</v>
      </c>
      <c r="C610" s="248">
        <v>106.92159417610483</v>
      </c>
    </row>
    <row r="611" spans="2:3" x14ac:dyDescent="0.75">
      <c r="B611" s="249">
        <v>548</v>
      </c>
      <c r="C611" s="248">
        <v>163.73948503384764</v>
      </c>
    </row>
    <row r="612" spans="2:3" x14ac:dyDescent="0.75">
      <c r="B612" s="249">
        <v>549</v>
      </c>
      <c r="C612" s="248">
        <v>102.69045117194952</v>
      </c>
    </row>
    <row r="613" spans="2:3" x14ac:dyDescent="0.75">
      <c r="B613" s="249">
        <v>550</v>
      </c>
      <c r="C613" s="248">
        <v>135.97675382341444</v>
      </c>
    </row>
    <row r="614" spans="2:3" x14ac:dyDescent="0.75">
      <c r="B614" s="249">
        <v>551</v>
      </c>
      <c r="C614" s="248">
        <v>126.61925933179678</v>
      </c>
    </row>
    <row r="615" spans="2:3" x14ac:dyDescent="0.75">
      <c r="B615" s="249">
        <v>552</v>
      </c>
      <c r="C615" s="248">
        <v>167.1795025509229</v>
      </c>
    </row>
    <row r="616" spans="2:3" x14ac:dyDescent="0.75">
      <c r="B616" s="249">
        <v>553</v>
      </c>
      <c r="C616" s="248">
        <v>106.53628601018704</v>
      </c>
    </row>
    <row r="617" spans="2:3" x14ac:dyDescent="0.75">
      <c r="B617" s="249">
        <v>554</v>
      </c>
      <c r="C617" s="248">
        <v>77.092083055293102</v>
      </c>
    </row>
    <row r="618" spans="2:3" x14ac:dyDescent="0.75">
      <c r="B618" s="249">
        <v>555</v>
      </c>
      <c r="C618" s="248">
        <v>101.91425463046534</v>
      </c>
    </row>
    <row r="619" spans="2:3" x14ac:dyDescent="0.75">
      <c r="B619" s="249">
        <v>556</v>
      </c>
      <c r="C619" s="248">
        <v>111.94648268128422</v>
      </c>
    </row>
    <row r="620" spans="2:3" x14ac:dyDescent="0.75">
      <c r="B620" s="249">
        <v>557</v>
      </c>
      <c r="C620" s="248">
        <v>124.55729285325697</v>
      </c>
    </row>
    <row r="621" spans="2:3" x14ac:dyDescent="0.75">
      <c r="B621" s="249">
        <v>558</v>
      </c>
      <c r="C621" s="248">
        <v>115.7638730427196</v>
      </c>
    </row>
    <row r="622" spans="2:3" x14ac:dyDescent="0.75">
      <c r="B622" s="249">
        <v>559</v>
      </c>
      <c r="C622" s="248">
        <v>171.24815641272195</v>
      </c>
    </row>
    <row r="623" spans="2:3" x14ac:dyDescent="0.75">
      <c r="B623" s="249">
        <v>560</v>
      </c>
      <c r="C623" s="248">
        <v>113.61844685361682</v>
      </c>
    </row>
    <row r="624" spans="2:3" x14ac:dyDescent="0.75">
      <c r="B624" s="249">
        <v>561</v>
      </c>
      <c r="C624" s="248">
        <v>152.4755525799103</v>
      </c>
    </row>
    <row r="625" spans="2:3" x14ac:dyDescent="0.75">
      <c r="B625" s="249">
        <v>562</v>
      </c>
      <c r="C625" s="248">
        <v>124.57807380656854</v>
      </c>
    </row>
    <row r="626" spans="2:3" x14ac:dyDescent="0.75">
      <c r="B626" s="249">
        <v>563</v>
      </c>
      <c r="C626" s="248">
        <v>132.99098300795885</v>
      </c>
    </row>
    <row r="627" spans="2:3" x14ac:dyDescent="0.75">
      <c r="B627" s="249">
        <v>564</v>
      </c>
      <c r="C627" s="248">
        <v>98.42340046553312</v>
      </c>
    </row>
    <row r="628" spans="2:3" x14ac:dyDescent="0.75">
      <c r="B628" s="249">
        <v>565</v>
      </c>
      <c r="C628" s="248">
        <v>71.920640282530655</v>
      </c>
    </row>
    <row r="629" spans="2:3" x14ac:dyDescent="0.75">
      <c r="B629" s="249">
        <v>566</v>
      </c>
      <c r="C629" s="248">
        <v>129.60224475117872</v>
      </c>
    </row>
    <row r="630" spans="2:3" x14ac:dyDescent="0.75">
      <c r="B630" s="249">
        <v>567</v>
      </c>
      <c r="C630" s="248">
        <v>130.69494705244281</v>
      </c>
    </row>
    <row r="631" spans="2:3" x14ac:dyDescent="0.75">
      <c r="B631" s="249">
        <v>568</v>
      </c>
      <c r="C631" s="248">
        <v>120.95775910725234</v>
      </c>
    </row>
    <row r="632" spans="2:3" x14ac:dyDescent="0.75">
      <c r="B632" s="249">
        <v>569</v>
      </c>
      <c r="C632" s="248">
        <v>151.72103041194939</v>
      </c>
    </row>
    <row r="633" spans="2:3" x14ac:dyDescent="0.75">
      <c r="B633" s="249">
        <v>570</v>
      </c>
      <c r="C633" s="248">
        <v>111.94416567555349</v>
      </c>
    </row>
    <row r="634" spans="2:3" x14ac:dyDescent="0.75">
      <c r="B634" s="249">
        <v>571</v>
      </c>
      <c r="C634" s="248">
        <v>147.55645345410716</v>
      </c>
    </row>
    <row r="635" spans="2:3" x14ac:dyDescent="0.75">
      <c r="B635" s="249">
        <v>572</v>
      </c>
      <c r="C635" s="248">
        <v>94.049912401664358</v>
      </c>
    </row>
    <row r="636" spans="2:3" x14ac:dyDescent="0.75">
      <c r="B636" s="249">
        <v>573</v>
      </c>
      <c r="C636" s="248">
        <v>120.55025850913687</v>
      </c>
    </row>
    <row r="637" spans="2:3" x14ac:dyDescent="0.75">
      <c r="B637" s="249">
        <v>574</v>
      </c>
      <c r="C637" s="248">
        <v>98.595035167067635</v>
      </c>
    </row>
    <row r="638" spans="2:3" x14ac:dyDescent="0.75">
      <c r="B638" s="249">
        <v>575</v>
      </c>
      <c r="C638" s="248">
        <v>74.219603239313486</v>
      </c>
    </row>
    <row r="639" spans="2:3" x14ac:dyDescent="0.75">
      <c r="B639" s="249">
        <v>576</v>
      </c>
      <c r="C639" s="248">
        <v>58.948207603414374</v>
      </c>
    </row>
    <row r="640" spans="2:3" x14ac:dyDescent="0.75">
      <c r="B640" s="249">
        <v>577</v>
      </c>
      <c r="C640" s="248">
        <v>108.36204247834394</v>
      </c>
    </row>
    <row r="641" spans="2:3" x14ac:dyDescent="0.75">
      <c r="B641" s="249">
        <v>578</v>
      </c>
      <c r="C641" s="248">
        <v>122.47308203885596</v>
      </c>
    </row>
    <row r="642" spans="2:3" x14ac:dyDescent="0.75">
      <c r="B642" s="249">
        <v>579</v>
      </c>
      <c r="C642" s="248">
        <v>97.779306272280365</v>
      </c>
    </row>
    <row r="643" spans="2:3" x14ac:dyDescent="0.75">
      <c r="B643" s="249">
        <v>580</v>
      </c>
      <c r="C643" s="248">
        <v>86.196103388151442</v>
      </c>
    </row>
    <row r="644" spans="2:3" x14ac:dyDescent="0.75">
      <c r="B644" s="249">
        <v>581</v>
      </c>
      <c r="C644" s="248">
        <v>105.27883999213391</v>
      </c>
    </row>
    <row r="645" spans="2:3" x14ac:dyDescent="0.75">
      <c r="B645" s="249">
        <v>582</v>
      </c>
      <c r="C645" s="248">
        <v>93.998765186986503</v>
      </c>
    </row>
    <row r="646" spans="2:3" x14ac:dyDescent="0.75">
      <c r="B646" s="249">
        <v>583</v>
      </c>
      <c r="C646" s="248">
        <v>159.73040768791878</v>
      </c>
    </row>
    <row r="647" spans="2:3" x14ac:dyDescent="0.75">
      <c r="B647" s="249">
        <v>584</v>
      </c>
      <c r="C647" s="248">
        <v>103.02529372460944</v>
      </c>
    </row>
    <row r="648" spans="2:3" x14ac:dyDescent="0.75">
      <c r="B648" s="249">
        <v>585</v>
      </c>
      <c r="C648" s="248">
        <v>98.476107529400068</v>
      </c>
    </row>
    <row r="649" spans="2:3" x14ac:dyDescent="0.75">
      <c r="B649" s="249">
        <v>586</v>
      </c>
      <c r="C649" s="248">
        <v>94.192241123574206</v>
      </c>
    </row>
    <row r="650" spans="2:3" x14ac:dyDescent="0.75">
      <c r="B650" s="249">
        <v>587</v>
      </c>
      <c r="C650" s="248">
        <v>78.958386687377384</v>
      </c>
    </row>
    <row r="651" spans="2:3" x14ac:dyDescent="0.75">
      <c r="B651" s="249">
        <v>588</v>
      </c>
      <c r="C651" s="248">
        <v>113.43640094438844</v>
      </c>
    </row>
    <row r="652" spans="2:3" x14ac:dyDescent="0.75">
      <c r="B652" s="249">
        <v>589</v>
      </c>
      <c r="C652" s="248">
        <v>123.89558138811991</v>
      </c>
    </row>
    <row r="653" spans="2:3" x14ac:dyDescent="0.75">
      <c r="B653" s="249">
        <v>590</v>
      </c>
      <c r="C653" s="248">
        <v>113.54009962857778</v>
      </c>
    </row>
    <row r="654" spans="2:3" x14ac:dyDescent="0.75">
      <c r="B654" s="249">
        <v>591</v>
      </c>
      <c r="C654" s="248">
        <v>102.93199319363057</v>
      </c>
    </row>
    <row r="655" spans="2:3" x14ac:dyDescent="0.75">
      <c r="B655" s="249">
        <v>592</v>
      </c>
      <c r="C655" s="248">
        <v>139.4706602580068</v>
      </c>
    </row>
    <row r="656" spans="2:3" x14ac:dyDescent="0.75">
      <c r="B656" s="249">
        <v>593</v>
      </c>
      <c r="C656" s="248">
        <v>122.30404208008237</v>
      </c>
    </row>
    <row r="657" spans="2:3" x14ac:dyDescent="0.75">
      <c r="B657" s="249">
        <v>594</v>
      </c>
      <c r="C657" s="248">
        <v>128.92580045049661</v>
      </c>
    </row>
    <row r="658" spans="2:3" x14ac:dyDescent="0.75">
      <c r="B658" s="249">
        <v>595</v>
      </c>
      <c r="C658" s="248">
        <v>164.59408241361655</v>
      </c>
    </row>
    <row r="659" spans="2:3" x14ac:dyDescent="0.75">
      <c r="B659" s="249">
        <v>596</v>
      </c>
      <c r="C659" s="248">
        <v>126.09464494751347</v>
      </c>
    </row>
    <row r="660" spans="2:3" x14ac:dyDescent="0.75">
      <c r="B660" s="249">
        <v>597</v>
      </c>
      <c r="C660" s="248">
        <v>107.954155299386</v>
      </c>
    </row>
    <row r="661" spans="2:3" x14ac:dyDescent="0.75">
      <c r="B661" s="249">
        <v>598</v>
      </c>
      <c r="C661" s="248">
        <v>150.0323125778423</v>
      </c>
    </row>
    <row r="662" spans="2:3" x14ac:dyDescent="0.75">
      <c r="B662" s="249">
        <v>599</v>
      </c>
      <c r="C662" s="248">
        <v>120.53110142178885</v>
      </c>
    </row>
    <row r="663" spans="2:3" x14ac:dyDescent="0.75">
      <c r="B663" s="249">
        <v>600</v>
      </c>
      <c r="C663" s="248">
        <v>125.06280987013936</v>
      </c>
    </row>
    <row r="664" spans="2:3" x14ac:dyDescent="0.75">
      <c r="B664" s="249">
        <v>601</v>
      </c>
      <c r="C664" s="248">
        <v>111.89426232424134</v>
      </c>
    </row>
    <row r="665" spans="2:3" x14ac:dyDescent="0.75">
      <c r="B665" s="249">
        <v>602</v>
      </c>
      <c r="C665" s="248">
        <v>151.46799207293643</v>
      </c>
    </row>
    <row r="666" spans="2:3" x14ac:dyDescent="0.75">
      <c r="B666" s="249">
        <v>603</v>
      </c>
      <c r="C666" s="248">
        <v>109.3348367814915</v>
      </c>
    </row>
    <row r="667" spans="2:3" x14ac:dyDescent="0.75">
      <c r="B667" s="249">
        <v>604</v>
      </c>
      <c r="C667" s="248">
        <v>88.783085656720147</v>
      </c>
    </row>
    <row r="668" spans="2:3" x14ac:dyDescent="0.75">
      <c r="B668" s="249">
        <v>605</v>
      </c>
      <c r="C668" s="248">
        <v>115.82920601891072</v>
      </c>
    </row>
    <row r="669" spans="2:3" x14ac:dyDescent="0.75">
      <c r="B669" s="249">
        <v>606</v>
      </c>
      <c r="C669" s="248">
        <v>90.838573990549591</v>
      </c>
    </row>
    <row r="670" spans="2:3" x14ac:dyDescent="0.75">
      <c r="B670" s="249">
        <v>607</v>
      </c>
      <c r="C670" s="248">
        <v>81.385870313197387</v>
      </c>
    </row>
    <row r="671" spans="2:3" x14ac:dyDescent="0.75">
      <c r="B671" s="249">
        <v>608</v>
      </c>
      <c r="C671" s="248">
        <v>59.25237151277058</v>
      </c>
    </row>
    <row r="672" spans="2:3" x14ac:dyDescent="0.75">
      <c r="B672" s="249">
        <v>609</v>
      </c>
      <c r="C672" s="248">
        <v>100.41029481042939</v>
      </c>
    </row>
    <row r="673" spans="2:3" x14ac:dyDescent="0.75">
      <c r="B673" s="249">
        <v>610</v>
      </c>
      <c r="C673" s="248">
        <v>102.99431820064987</v>
      </c>
    </row>
    <row r="674" spans="2:3" x14ac:dyDescent="0.75">
      <c r="B674" s="249">
        <v>611</v>
      </c>
      <c r="C674" s="248">
        <v>166.0177026870812</v>
      </c>
    </row>
    <row r="675" spans="2:3" x14ac:dyDescent="0.75">
      <c r="B675" s="249">
        <v>612</v>
      </c>
      <c r="C675" s="248">
        <v>65.330895210605533</v>
      </c>
    </row>
    <row r="676" spans="2:3" x14ac:dyDescent="0.75">
      <c r="B676" s="249">
        <v>613</v>
      </c>
      <c r="C676" s="248">
        <v>148.63351894827065</v>
      </c>
    </row>
    <row r="677" spans="2:3" x14ac:dyDescent="0.75">
      <c r="B677" s="249">
        <v>614</v>
      </c>
      <c r="C677" s="248">
        <v>106.12692891088093</v>
      </c>
    </row>
    <row r="678" spans="2:3" x14ac:dyDescent="0.75">
      <c r="B678" s="249">
        <v>615</v>
      </c>
      <c r="C678" s="248">
        <v>127.51263726289618</v>
      </c>
    </row>
    <row r="679" spans="2:3" x14ac:dyDescent="0.75">
      <c r="B679" s="249">
        <v>616</v>
      </c>
      <c r="C679" s="248">
        <v>83.577879285558851</v>
      </c>
    </row>
    <row r="680" spans="2:3" x14ac:dyDescent="0.75">
      <c r="B680" s="249">
        <v>617</v>
      </c>
      <c r="C680" s="248">
        <v>87.351151858249864</v>
      </c>
    </row>
    <row r="681" spans="2:3" x14ac:dyDescent="0.75">
      <c r="B681" s="249">
        <v>618</v>
      </c>
      <c r="C681" s="248">
        <v>103.95905303121</v>
      </c>
    </row>
    <row r="682" spans="2:3" x14ac:dyDescent="0.75">
      <c r="B682" s="249">
        <v>619</v>
      </c>
      <c r="C682" s="248">
        <v>101.94984604670823</v>
      </c>
    </row>
    <row r="683" spans="2:3" x14ac:dyDescent="0.75">
      <c r="B683" s="249">
        <v>620</v>
      </c>
      <c r="C683" s="248">
        <v>88.951222327758714</v>
      </c>
    </row>
    <row r="684" spans="2:3" x14ac:dyDescent="0.75">
      <c r="B684" s="249">
        <v>621</v>
      </c>
      <c r="C684" s="248">
        <v>121.80413394102558</v>
      </c>
    </row>
    <row r="685" spans="2:3" x14ac:dyDescent="0.75">
      <c r="B685" s="249">
        <v>622</v>
      </c>
      <c r="C685" s="248">
        <v>162.29640866842888</v>
      </c>
    </row>
    <row r="686" spans="2:3" x14ac:dyDescent="0.75">
      <c r="B686" s="249">
        <v>623</v>
      </c>
      <c r="C686" s="248">
        <v>76.5120918696758</v>
      </c>
    </row>
    <row r="687" spans="2:3" x14ac:dyDescent="0.75">
      <c r="B687" s="249">
        <v>624</v>
      </c>
      <c r="C687" s="248">
        <v>112.81777027798265</v>
      </c>
    </row>
    <row r="688" spans="2:3" x14ac:dyDescent="0.75">
      <c r="B688" s="249">
        <v>625</v>
      </c>
      <c r="C688" s="248">
        <v>76.290346602664897</v>
      </c>
    </row>
    <row r="689" spans="2:3" x14ac:dyDescent="0.75">
      <c r="B689" s="249">
        <v>626</v>
      </c>
      <c r="C689" s="248">
        <v>89.876563427591677</v>
      </c>
    </row>
    <row r="690" spans="2:3" x14ac:dyDescent="0.75">
      <c r="B690" s="249">
        <v>627</v>
      </c>
      <c r="C690" s="248">
        <v>113.04070588458573</v>
      </c>
    </row>
    <row r="691" spans="2:3" x14ac:dyDescent="0.75">
      <c r="B691" s="249">
        <v>628</v>
      </c>
      <c r="C691" s="248">
        <v>95.236898405799678</v>
      </c>
    </row>
    <row r="692" spans="2:3" x14ac:dyDescent="0.75">
      <c r="B692" s="249">
        <v>629</v>
      </c>
      <c r="C692" s="248">
        <v>166.16776581793783</v>
      </c>
    </row>
    <row r="693" spans="2:3" x14ac:dyDescent="0.75">
      <c r="B693" s="249">
        <v>630</v>
      </c>
      <c r="C693" s="248">
        <v>132.50253695106835</v>
      </c>
    </row>
    <row r="694" spans="2:3" x14ac:dyDescent="0.75">
      <c r="B694" s="249">
        <v>631</v>
      </c>
      <c r="C694" s="248">
        <v>112.4011297002961</v>
      </c>
    </row>
    <row r="695" spans="2:3" x14ac:dyDescent="0.75">
      <c r="B695" s="249">
        <v>632</v>
      </c>
      <c r="C695" s="248">
        <v>150.39715261309823</v>
      </c>
    </row>
    <row r="696" spans="2:3" x14ac:dyDescent="0.75">
      <c r="B696" s="249">
        <v>633</v>
      </c>
      <c r="C696" s="248">
        <v>130.49029402067049</v>
      </c>
    </row>
    <row r="697" spans="2:3" x14ac:dyDescent="0.75">
      <c r="B697" s="249">
        <v>634</v>
      </c>
      <c r="C697" s="248">
        <v>109.42341783170873</v>
      </c>
    </row>
    <row r="698" spans="2:3" x14ac:dyDescent="0.75">
      <c r="B698" s="249">
        <v>635</v>
      </c>
      <c r="C698" s="248">
        <v>128.84659815651713</v>
      </c>
    </row>
    <row r="699" spans="2:3" x14ac:dyDescent="0.75">
      <c r="B699" s="249">
        <v>636</v>
      </c>
      <c r="C699" s="248">
        <v>141.70065396598247</v>
      </c>
    </row>
    <row r="700" spans="2:3" x14ac:dyDescent="0.75">
      <c r="B700" s="249">
        <v>637</v>
      </c>
      <c r="C700" s="248">
        <v>125.93545821092115</v>
      </c>
    </row>
    <row r="701" spans="2:3" x14ac:dyDescent="0.75">
      <c r="B701" s="249">
        <v>638</v>
      </c>
      <c r="C701" s="248">
        <v>85.388972500365583</v>
      </c>
    </row>
    <row r="702" spans="2:3" x14ac:dyDescent="0.75">
      <c r="B702" s="249">
        <v>639</v>
      </c>
      <c r="C702" s="248">
        <v>153.40957224368574</v>
      </c>
    </row>
    <row r="703" spans="2:3" x14ac:dyDescent="0.75">
      <c r="B703" s="249">
        <v>640</v>
      </c>
      <c r="C703" s="248">
        <v>129.00888526803564</v>
      </c>
    </row>
    <row r="704" spans="2:3" x14ac:dyDescent="0.75">
      <c r="B704" s="249">
        <v>641</v>
      </c>
      <c r="C704" s="248">
        <v>131.93504816486961</v>
      </c>
    </row>
    <row r="705" spans="2:3" x14ac:dyDescent="0.75">
      <c r="B705" s="249">
        <v>642</v>
      </c>
      <c r="C705" s="248">
        <v>111.79247846520836</v>
      </c>
    </row>
    <row r="706" spans="2:3" x14ac:dyDescent="0.75">
      <c r="B706" s="249">
        <v>643</v>
      </c>
      <c r="C706" s="248">
        <v>93.636597818981102</v>
      </c>
    </row>
    <row r="707" spans="2:3" x14ac:dyDescent="0.75">
      <c r="B707" s="249">
        <v>644</v>
      </c>
      <c r="C707" s="248">
        <v>114.20388121461281</v>
      </c>
    </row>
    <row r="708" spans="2:3" x14ac:dyDescent="0.75">
      <c r="B708" s="249">
        <v>645</v>
      </c>
      <c r="C708" s="248">
        <v>109.89896365395622</v>
      </c>
    </row>
    <row r="709" spans="2:3" x14ac:dyDescent="0.75">
      <c r="B709" s="249">
        <v>646</v>
      </c>
      <c r="C709" s="248">
        <v>115.0287627615276</v>
      </c>
    </row>
    <row r="710" spans="2:3" x14ac:dyDescent="0.75">
      <c r="B710" s="249">
        <v>647</v>
      </c>
      <c r="C710" s="248">
        <v>165.26185889083695</v>
      </c>
    </row>
    <row r="711" spans="2:3" x14ac:dyDescent="0.75">
      <c r="B711" s="249">
        <v>648</v>
      </c>
      <c r="C711" s="248">
        <v>108.10993019740079</v>
      </c>
    </row>
    <row r="712" spans="2:3" x14ac:dyDescent="0.75">
      <c r="B712" s="249">
        <v>649</v>
      </c>
      <c r="C712" s="248">
        <v>107.75287492599682</v>
      </c>
    </row>
    <row r="713" spans="2:3" x14ac:dyDescent="0.75">
      <c r="B713" s="249">
        <v>650</v>
      </c>
      <c r="C713" s="248">
        <v>107.92679463681381</v>
      </c>
    </row>
    <row r="714" spans="2:3" x14ac:dyDescent="0.75">
      <c r="B714" s="249">
        <v>651</v>
      </c>
      <c r="C714" s="248">
        <v>133.04341108049118</v>
      </c>
    </row>
    <row r="715" spans="2:3" x14ac:dyDescent="0.75">
      <c r="B715" s="249">
        <v>652</v>
      </c>
      <c r="C715" s="248">
        <v>122.72444070715102</v>
      </c>
    </row>
    <row r="716" spans="2:3" x14ac:dyDescent="0.75">
      <c r="B716" s="249">
        <v>653</v>
      </c>
      <c r="C716" s="248">
        <v>85.484324625325911</v>
      </c>
    </row>
    <row r="717" spans="2:3" x14ac:dyDescent="0.75">
      <c r="B717" s="249">
        <v>654</v>
      </c>
      <c r="C717" s="248">
        <v>111.77467466552469</v>
      </c>
    </row>
    <row r="718" spans="2:3" x14ac:dyDescent="0.75">
      <c r="B718" s="249">
        <v>655</v>
      </c>
      <c r="C718" s="248">
        <v>103.02627342867945</v>
      </c>
    </row>
    <row r="719" spans="2:3" x14ac:dyDescent="0.75">
      <c r="B719" s="249">
        <v>656</v>
      </c>
      <c r="C719" s="248">
        <v>91.518474017298743</v>
      </c>
    </row>
    <row r="720" spans="2:3" x14ac:dyDescent="0.75">
      <c r="B720" s="249">
        <v>657</v>
      </c>
      <c r="C720" s="248">
        <v>115.50949341351634</v>
      </c>
    </row>
    <row r="721" spans="2:3" x14ac:dyDescent="0.75">
      <c r="B721" s="249">
        <v>658</v>
      </c>
      <c r="C721" s="248">
        <v>140.82101096407763</v>
      </c>
    </row>
    <row r="722" spans="2:3" x14ac:dyDescent="0.75">
      <c r="B722" s="249">
        <v>659</v>
      </c>
      <c r="C722" s="248">
        <v>104.48938017940468</v>
      </c>
    </row>
    <row r="723" spans="2:3" x14ac:dyDescent="0.75">
      <c r="B723" s="249">
        <v>660</v>
      </c>
      <c r="C723" s="248">
        <v>99.421904473592136</v>
      </c>
    </row>
    <row r="724" spans="2:3" x14ac:dyDescent="0.75">
      <c r="B724" s="249">
        <v>661</v>
      </c>
      <c r="C724" s="248">
        <v>134.1033825023726</v>
      </c>
    </row>
    <row r="725" spans="2:3" x14ac:dyDescent="0.75">
      <c r="B725" s="249">
        <v>662</v>
      </c>
      <c r="C725" s="248">
        <v>128.46285986586841</v>
      </c>
    </row>
    <row r="726" spans="2:3" x14ac:dyDescent="0.75">
      <c r="B726" s="249">
        <v>663</v>
      </c>
      <c r="C726" s="248">
        <v>142.34481028458009</v>
      </c>
    </row>
    <row r="727" spans="2:3" x14ac:dyDescent="0.75">
      <c r="B727" s="249">
        <v>664</v>
      </c>
      <c r="C727" s="248">
        <v>124.96342833250078</v>
      </c>
    </row>
    <row r="728" spans="2:3" x14ac:dyDescent="0.75">
      <c r="B728" s="249">
        <v>665</v>
      </c>
      <c r="C728" s="248">
        <v>101.7989148160828</v>
      </c>
    </row>
    <row r="729" spans="2:3" x14ac:dyDescent="0.75">
      <c r="B729" s="249">
        <v>666</v>
      </c>
      <c r="C729" s="248">
        <v>97.834669521816778</v>
      </c>
    </row>
    <row r="730" spans="2:3" x14ac:dyDescent="0.75">
      <c r="B730" s="249">
        <v>667</v>
      </c>
      <c r="C730" s="248">
        <v>81.522611376943303</v>
      </c>
    </row>
    <row r="731" spans="2:3" x14ac:dyDescent="0.75">
      <c r="B731" s="249">
        <v>668</v>
      </c>
      <c r="C731" s="248">
        <v>101.97814569875089</v>
      </c>
    </row>
    <row r="732" spans="2:3" x14ac:dyDescent="0.75">
      <c r="B732" s="249">
        <v>669</v>
      </c>
      <c r="C732" s="248">
        <v>64.837982938899614</v>
      </c>
    </row>
    <row r="733" spans="2:3" x14ac:dyDescent="0.75">
      <c r="B733" s="249">
        <v>670</v>
      </c>
      <c r="C733" s="248">
        <v>84.454417514209069</v>
      </c>
    </row>
    <row r="734" spans="2:3" x14ac:dyDescent="0.75">
      <c r="B734" s="249">
        <v>671</v>
      </c>
      <c r="C734" s="248">
        <v>134.05245361615215</v>
      </c>
    </row>
    <row r="735" spans="2:3" x14ac:dyDescent="0.75">
      <c r="B735" s="249">
        <v>672</v>
      </c>
      <c r="C735" s="248">
        <v>131.99880202435062</v>
      </c>
    </row>
    <row r="736" spans="2:3" x14ac:dyDescent="0.75">
      <c r="B736" s="249">
        <v>673</v>
      </c>
      <c r="C736" s="248">
        <v>103.75613956136701</v>
      </c>
    </row>
    <row r="737" spans="2:3" x14ac:dyDescent="0.75">
      <c r="B737" s="249">
        <v>674</v>
      </c>
      <c r="C737" s="248">
        <v>136.42291740465797</v>
      </c>
    </row>
    <row r="738" spans="2:3" x14ac:dyDescent="0.75">
      <c r="B738" s="249">
        <v>675</v>
      </c>
      <c r="C738" s="248">
        <v>129.93343292450803</v>
      </c>
    </row>
    <row r="739" spans="2:3" x14ac:dyDescent="0.75">
      <c r="B739" s="249">
        <v>676</v>
      </c>
      <c r="C739" s="248">
        <v>137.91500055466568</v>
      </c>
    </row>
    <row r="740" spans="2:3" x14ac:dyDescent="0.75">
      <c r="B740" s="249">
        <v>677</v>
      </c>
      <c r="C740" s="248">
        <v>96.444874661789271</v>
      </c>
    </row>
    <row r="741" spans="2:3" x14ac:dyDescent="0.75">
      <c r="B741" s="249">
        <v>678</v>
      </c>
      <c r="C741" s="248">
        <v>78.180419431970151</v>
      </c>
    </row>
    <row r="742" spans="2:3" x14ac:dyDescent="0.75">
      <c r="B742" s="249">
        <v>679</v>
      </c>
      <c r="C742" s="248">
        <v>107.89915345222126</v>
      </c>
    </row>
    <row r="743" spans="2:3" x14ac:dyDescent="0.75">
      <c r="B743" s="249">
        <v>680</v>
      </c>
      <c r="C743" s="248">
        <v>94.838825344781057</v>
      </c>
    </row>
    <row r="744" spans="2:3" x14ac:dyDescent="0.75">
      <c r="B744" s="249">
        <v>681</v>
      </c>
      <c r="C744" s="248">
        <v>103.23417631930386</v>
      </c>
    </row>
    <row r="745" spans="2:3" x14ac:dyDescent="0.75">
      <c r="B745" s="249">
        <v>682</v>
      </c>
      <c r="C745" s="248">
        <v>115.6885023118306</v>
      </c>
    </row>
    <row r="746" spans="2:3" x14ac:dyDescent="0.75">
      <c r="B746" s="249">
        <v>683</v>
      </c>
      <c r="C746" s="248">
        <v>133.70381652444672</v>
      </c>
    </row>
    <row r="747" spans="2:3" x14ac:dyDescent="0.75">
      <c r="B747" s="249">
        <v>684</v>
      </c>
      <c r="C747" s="248">
        <v>128.6874427960351</v>
      </c>
    </row>
    <row r="748" spans="2:3" x14ac:dyDescent="0.75">
      <c r="B748" s="249">
        <v>685</v>
      </c>
      <c r="C748" s="248">
        <v>139.52688155056074</v>
      </c>
    </row>
    <row r="749" spans="2:3" x14ac:dyDescent="0.75">
      <c r="B749" s="249">
        <v>686</v>
      </c>
      <c r="C749" s="248">
        <v>156.39217149904647</v>
      </c>
    </row>
    <row r="750" spans="2:3" x14ac:dyDescent="0.75">
      <c r="B750" s="249">
        <v>687</v>
      </c>
      <c r="C750" s="248">
        <v>113.71988536888631</v>
      </c>
    </row>
    <row r="751" spans="2:3" x14ac:dyDescent="0.75">
      <c r="B751" s="249">
        <v>688</v>
      </c>
      <c r="C751" s="248">
        <v>78.723592062006389</v>
      </c>
    </row>
    <row r="752" spans="2:3" x14ac:dyDescent="0.75">
      <c r="B752" s="249">
        <v>689</v>
      </c>
      <c r="C752" s="248">
        <v>107.14299013624317</v>
      </c>
    </row>
    <row r="753" spans="2:3" x14ac:dyDescent="0.75">
      <c r="B753" s="249">
        <v>690</v>
      </c>
      <c r="C753" s="248">
        <v>102.18007353741397</v>
      </c>
    </row>
    <row r="754" spans="2:3" x14ac:dyDescent="0.75">
      <c r="B754" s="249">
        <v>691</v>
      </c>
      <c r="C754" s="248">
        <v>130.12853517340764</v>
      </c>
    </row>
    <row r="755" spans="2:3" x14ac:dyDescent="0.75">
      <c r="B755" s="249">
        <v>692</v>
      </c>
      <c r="C755" s="248">
        <v>91.837948186147116</v>
      </c>
    </row>
    <row r="756" spans="2:3" x14ac:dyDescent="0.75">
      <c r="B756" s="249">
        <v>693</v>
      </c>
      <c r="C756" s="248">
        <v>96.114575692262221</v>
      </c>
    </row>
    <row r="757" spans="2:3" x14ac:dyDescent="0.75">
      <c r="B757" s="249">
        <v>694</v>
      </c>
      <c r="C757" s="248">
        <v>112.86444728878003</v>
      </c>
    </row>
    <row r="758" spans="2:3" x14ac:dyDescent="0.75">
      <c r="B758" s="249">
        <v>695</v>
      </c>
      <c r="C758" s="248">
        <v>114.38405489538235</v>
      </c>
    </row>
    <row r="759" spans="2:3" x14ac:dyDescent="0.75">
      <c r="B759" s="249">
        <v>696</v>
      </c>
      <c r="C759" s="248">
        <v>114.4816617479772</v>
      </c>
    </row>
    <row r="760" spans="2:3" x14ac:dyDescent="0.75">
      <c r="B760" s="249">
        <v>697</v>
      </c>
      <c r="C760" s="248">
        <v>133.60792693108922</v>
      </c>
    </row>
    <row r="761" spans="2:3" x14ac:dyDescent="0.75">
      <c r="B761" s="249">
        <v>698</v>
      </c>
      <c r="C761" s="248">
        <v>76.657331045329883</v>
      </c>
    </row>
    <row r="762" spans="2:3" x14ac:dyDescent="0.75">
      <c r="B762" s="249">
        <v>699</v>
      </c>
      <c r="C762" s="248">
        <v>107.76811831685912</v>
      </c>
    </row>
    <row r="763" spans="2:3" x14ac:dyDescent="0.75">
      <c r="B763" s="249">
        <v>700</v>
      </c>
      <c r="C763" s="248">
        <v>135.80869500260826</v>
      </c>
    </row>
    <row r="764" spans="2:3" x14ac:dyDescent="0.75">
      <c r="B764" s="249">
        <v>701</v>
      </c>
      <c r="C764" s="248">
        <v>130.7081048178859</v>
      </c>
    </row>
    <row r="765" spans="2:3" x14ac:dyDescent="0.75">
      <c r="B765" s="249">
        <v>702</v>
      </c>
      <c r="C765" s="248">
        <v>106.09067802985288</v>
      </c>
    </row>
    <row r="766" spans="2:3" x14ac:dyDescent="0.75">
      <c r="B766" s="249">
        <v>703</v>
      </c>
      <c r="C766" s="248">
        <v>146.96344543442163</v>
      </c>
    </row>
    <row r="767" spans="2:3" x14ac:dyDescent="0.75">
      <c r="B767" s="249">
        <v>704</v>
      </c>
      <c r="C767" s="248">
        <v>131.69105715612474</v>
      </c>
    </row>
    <row r="768" spans="2:3" x14ac:dyDescent="0.75">
      <c r="B768" s="249">
        <v>705</v>
      </c>
      <c r="C768" s="248">
        <v>104.55849423966046</v>
      </c>
    </row>
    <row r="769" spans="2:3" x14ac:dyDescent="0.75">
      <c r="B769" s="249">
        <v>706</v>
      </c>
      <c r="C769" s="248">
        <v>129.35266881429362</v>
      </c>
    </row>
    <row r="770" spans="2:3" x14ac:dyDescent="0.75">
      <c r="B770" s="249">
        <v>707</v>
      </c>
      <c r="C770" s="248">
        <v>81.575586824380025</v>
      </c>
    </row>
    <row r="771" spans="2:3" x14ac:dyDescent="0.75">
      <c r="B771" s="249">
        <v>708</v>
      </c>
      <c r="C771" s="248">
        <v>114.23368171588645</v>
      </c>
    </row>
    <row r="772" spans="2:3" x14ac:dyDescent="0.75">
      <c r="B772" s="249">
        <v>709</v>
      </c>
      <c r="C772" s="248">
        <v>128.59138806927106</v>
      </c>
    </row>
    <row r="773" spans="2:3" x14ac:dyDescent="0.75">
      <c r="B773" s="249">
        <v>710</v>
      </c>
      <c r="C773" s="248">
        <v>133.86082308842205</v>
      </c>
    </row>
    <row r="774" spans="2:3" x14ac:dyDescent="0.75">
      <c r="B774" s="249">
        <v>711</v>
      </c>
      <c r="C774" s="248">
        <v>157.19012941773849</v>
      </c>
    </row>
    <row r="775" spans="2:3" x14ac:dyDescent="0.75">
      <c r="B775" s="249">
        <v>712</v>
      </c>
      <c r="C775" s="248">
        <v>110.02642613721592</v>
      </c>
    </row>
    <row r="776" spans="2:3" x14ac:dyDescent="0.75">
      <c r="B776" s="249">
        <v>713</v>
      </c>
      <c r="C776" s="248">
        <v>128.53204986908656</v>
      </c>
    </row>
    <row r="777" spans="2:3" x14ac:dyDescent="0.75">
      <c r="B777" s="249">
        <v>714</v>
      </c>
      <c r="C777" s="248">
        <v>121.04366320046734</v>
      </c>
    </row>
    <row r="778" spans="2:3" x14ac:dyDescent="0.75">
      <c r="B778" s="249">
        <v>715</v>
      </c>
      <c r="C778" s="248">
        <v>104.21538233271595</v>
      </c>
    </row>
    <row r="779" spans="2:3" x14ac:dyDescent="0.75">
      <c r="B779" s="249">
        <v>716</v>
      </c>
      <c r="C779" s="248">
        <v>112.47740839395294</v>
      </c>
    </row>
    <row r="780" spans="2:3" x14ac:dyDescent="0.75">
      <c r="B780" s="249">
        <v>717</v>
      </c>
      <c r="C780" s="248">
        <v>132.26683072395903</v>
      </c>
    </row>
    <row r="781" spans="2:3" x14ac:dyDescent="0.75">
      <c r="B781" s="249">
        <v>718</v>
      </c>
      <c r="C781" s="248">
        <v>97.299770577116348</v>
      </c>
    </row>
    <row r="782" spans="2:3" x14ac:dyDescent="0.75">
      <c r="B782" s="249">
        <v>719</v>
      </c>
      <c r="C782" s="248">
        <v>93.697752288764519</v>
      </c>
    </row>
    <row r="783" spans="2:3" x14ac:dyDescent="0.75">
      <c r="B783" s="249">
        <v>720</v>
      </c>
      <c r="C783" s="248">
        <v>89.2106287504253</v>
      </c>
    </row>
    <row r="784" spans="2:3" x14ac:dyDescent="0.75">
      <c r="B784" s="249">
        <v>721</v>
      </c>
      <c r="C784" s="248">
        <v>122.72965791715603</v>
      </c>
    </row>
    <row r="785" spans="2:3" x14ac:dyDescent="0.75">
      <c r="B785" s="249">
        <v>722</v>
      </c>
      <c r="C785" s="248">
        <v>153.00773027582417</v>
      </c>
    </row>
    <row r="786" spans="2:3" x14ac:dyDescent="0.75">
      <c r="B786" s="249">
        <v>723</v>
      </c>
      <c r="C786" s="248">
        <v>112.39027357636273</v>
      </c>
    </row>
    <row r="787" spans="2:3" x14ac:dyDescent="0.75">
      <c r="B787" s="249">
        <v>724</v>
      </c>
      <c r="C787" s="248">
        <v>87.793939231095635</v>
      </c>
    </row>
    <row r="788" spans="2:3" x14ac:dyDescent="0.75">
      <c r="B788" s="249">
        <v>725</v>
      </c>
      <c r="C788" s="248">
        <v>129.64383880629106</v>
      </c>
    </row>
    <row r="789" spans="2:3" x14ac:dyDescent="0.75">
      <c r="B789" s="249">
        <v>726</v>
      </c>
      <c r="C789" s="248">
        <v>152.05504855078092</v>
      </c>
    </row>
    <row r="790" spans="2:3" x14ac:dyDescent="0.75">
      <c r="B790" s="249">
        <v>727</v>
      </c>
      <c r="C790" s="248">
        <v>169.41665063847307</v>
      </c>
    </row>
    <row r="791" spans="2:3" x14ac:dyDescent="0.75">
      <c r="B791" s="249">
        <v>728</v>
      </c>
      <c r="C791" s="248">
        <v>88.935468445173996</v>
      </c>
    </row>
    <row r="792" spans="2:3" x14ac:dyDescent="0.75">
      <c r="B792" s="249">
        <v>729</v>
      </c>
      <c r="C792" s="248">
        <v>132.68679122650673</v>
      </c>
    </row>
    <row r="793" spans="2:3" x14ac:dyDescent="0.75">
      <c r="B793" s="249">
        <v>730</v>
      </c>
      <c r="C793" s="248">
        <v>123.38766605201801</v>
      </c>
    </row>
    <row r="794" spans="2:3" x14ac:dyDescent="0.75">
      <c r="B794" s="249">
        <v>731</v>
      </c>
      <c r="C794" s="248">
        <v>134.01317344785389</v>
      </c>
    </row>
    <row r="795" spans="2:3" x14ac:dyDescent="0.75">
      <c r="B795" s="249">
        <v>732</v>
      </c>
      <c r="C795" s="248">
        <v>147.01456245716005</v>
      </c>
    </row>
    <row r="796" spans="2:3" x14ac:dyDescent="0.75">
      <c r="B796" s="249">
        <v>733</v>
      </c>
      <c r="C796" s="248">
        <v>94.246413084490172</v>
      </c>
    </row>
    <row r="797" spans="2:3" x14ac:dyDescent="0.75">
      <c r="B797" s="249">
        <v>734</v>
      </c>
      <c r="C797" s="248">
        <v>101.31937377018727</v>
      </c>
    </row>
    <row r="798" spans="2:3" x14ac:dyDescent="0.75">
      <c r="B798" s="249">
        <v>735</v>
      </c>
      <c r="C798" s="248">
        <v>115.02182491922375</v>
      </c>
    </row>
    <row r="799" spans="2:3" x14ac:dyDescent="0.75">
      <c r="B799" s="249">
        <v>736</v>
      </c>
      <c r="C799" s="248">
        <v>124.52193866993656</v>
      </c>
    </row>
    <row r="800" spans="2:3" x14ac:dyDescent="0.75">
      <c r="B800" s="249">
        <v>737</v>
      </c>
      <c r="C800" s="248">
        <v>105.54543804647314</v>
      </c>
    </row>
    <row r="801" spans="2:3" x14ac:dyDescent="0.75">
      <c r="B801" s="249">
        <v>738</v>
      </c>
      <c r="C801" s="248">
        <v>121.19067830993656</v>
      </c>
    </row>
    <row r="802" spans="2:3" x14ac:dyDescent="0.75">
      <c r="B802" s="249">
        <v>739</v>
      </c>
      <c r="C802" s="248">
        <v>90.32100801217436</v>
      </c>
    </row>
    <row r="803" spans="2:3" x14ac:dyDescent="0.75">
      <c r="B803" s="249">
        <v>740</v>
      </c>
      <c r="C803" s="248">
        <v>109.89807799322224</v>
      </c>
    </row>
    <row r="804" spans="2:3" x14ac:dyDescent="0.75">
      <c r="B804" s="249">
        <v>741</v>
      </c>
      <c r="C804" s="248">
        <v>123.13995733690481</v>
      </c>
    </row>
    <row r="805" spans="2:3" x14ac:dyDescent="0.75">
      <c r="B805" s="249">
        <v>742</v>
      </c>
      <c r="C805" s="248">
        <v>112.21256019342013</v>
      </c>
    </row>
    <row r="806" spans="2:3" x14ac:dyDescent="0.75">
      <c r="B806" s="249">
        <v>743</v>
      </c>
      <c r="C806" s="248">
        <v>104.24651214022188</v>
      </c>
    </row>
    <row r="807" spans="2:3" x14ac:dyDescent="0.75">
      <c r="B807" s="249">
        <v>744</v>
      </c>
      <c r="C807" s="248">
        <v>109.40947122537884</v>
      </c>
    </row>
    <row r="808" spans="2:3" x14ac:dyDescent="0.75">
      <c r="B808" s="249">
        <v>745</v>
      </c>
      <c r="C808" s="248">
        <v>117.24273856729019</v>
      </c>
    </row>
    <row r="809" spans="2:3" x14ac:dyDescent="0.75">
      <c r="B809" s="249">
        <v>746</v>
      </c>
      <c r="C809" s="248">
        <v>130.39381173526303</v>
      </c>
    </row>
    <row r="810" spans="2:3" x14ac:dyDescent="0.75">
      <c r="B810" s="249">
        <v>747</v>
      </c>
      <c r="C810" s="248">
        <v>184.32915295503705</v>
      </c>
    </row>
    <row r="811" spans="2:3" x14ac:dyDescent="0.75">
      <c r="B811" s="249">
        <v>748</v>
      </c>
      <c r="C811" s="248">
        <v>141.75631430312566</v>
      </c>
    </row>
    <row r="812" spans="2:3" x14ac:dyDescent="0.75">
      <c r="B812" s="249">
        <v>749</v>
      </c>
      <c r="C812" s="248">
        <v>117.91203286673615</v>
      </c>
    </row>
    <row r="813" spans="2:3" x14ac:dyDescent="0.75">
      <c r="B813" s="249">
        <v>750</v>
      </c>
      <c r="C813" s="248">
        <v>127.86015498326466</v>
      </c>
    </row>
    <row r="814" spans="2:3" x14ac:dyDescent="0.75">
      <c r="B814" s="249">
        <v>751</v>
      </c>
      <c r="C814" s="248">
        <v>95.900390478377872</v>
      </c>
    </row>
    <row r="815" spans="2:3" x14ac:dyDescent="0.75">
      <c r="B815" s="249">
        <v>752</v>
      </c>
      <c r="C815" s="248">
        <v>98.430669708522089</v>
      </c>
    </row>
    <row r="816" spans="2:3" x14ac:dyDescent="0.75">
      <c r="B816" s="249">
        <v>753</v>
      </c>
      <c r="C816" s="248">
        <v>99.032844172684776</v>
      </c>
    </row>
    <row r="817" spans="2:3" x14ac:dyDescent="0.75">
      <c r="B817" s="249">
        <v>754</v>
      </c>
      <c r="C817" s="248">
        <v>104.14169594342158</v>
      </c>
    </row>
    <row r="818" spans="2:3" x14ac:dyDescent="0.75">
      <c r="B818" s="249">
        <v>755</v>
      </c>
      <c r="C818" s="248">
        <v>133.09602202100152</v>
      </c>
    </row>
    <row r="819" spans="2:3" x14ac:dyDescent="0.75">
      <c r="B819" s="249">
        <v>756</v>
      </c>
      <c r="C819" s="248">
        <v>103.87948257400687</v>
      </c>
    </row>
    <row r="820" spans="2:3" x14ac:dyDescent="0.75">
      <c r="B820" s="249">
        <v>757</v>
      </c>
      <c r="C820" s="248">
        <v>126.52542222049948</v>
      </c>
    </row>
    <row r="821" spans="2:3" x14ac:dyDescent="0.75">
      <c r="B821" s="249">
        <v>758</v>
      </c>
      <c r="C821" s="248">
        <v>123.26638222883078</v>
      </c>
    </row>
    <row r="822" spans="2:3" x14ac:dyDescent="0.75">
      <c r="B822" s="249">
        <v>759</v>
      </c>
      <c r="C822" s="248">
        <v>130.49166608279114</v>
      </c>
    </row>
    <row r="823" spans="2:3" x14ac:dyDescent="0.75">
      <c r="B823" s="249">
        <v>760</v>
      </c>
      <c r="C823" s="248">
        <v>122.93735059263967</v>
      </c>
    </row>
    <row r="824" spans="2:3" x14ac:dyDescent="0.75">
      <c r="B824" s="249">
        <v>761</v>
      </c>
      <c r="C824" s="248">
        <v>91.228412515514336</v>
      </c>
    </row>
    <row r="825" spans="2:3" x14ac:dyDescent="0.75">
      <c r="B825" s="249">
        <v>762</v>
      </c>
      <c r="C825" s="248">
        <v>90.765545617159631</v>
      </c>
    </row>
    <row r="826" spans="2:3" x14ac:dyDescent="0.75">
      <c r="B826" s="249">
        <v>763</v>
      </c>
      <c r="C826" s="248">
        <v>143.58201693824361</v>
      </c>
    </row>
    <row r="827" spans="2:3" x14ac:dyDescent="0.75">
      <c r="B827" s="249">
        <v>764</v>
      </c>
      <c r="C827" s="248">
        <v>130.22465147325653</v>
      </c>
    </row>
    <row r="828" spans="2:3" x14ac:dyDescent="0.75">
      <c r="B828" s="249">
        <v>765</v>
      </c>
      <c r="C828" s="248">
        <v>160.55057534289665</v>
      </c>
    </row>
    <row r="829" spans="2:3" x14ac:dyDescent="0.75">
      <c r="B829" s="249">
        <v>766</v>
      </c>
      <c r="C829" s="248">
        <v>117.1089673623775</v>
      </c>
    </row>
    <row r="830" spans="2:3" x14ac:dyDescent="0.75">
      <c r="B830" s="249">
        <v>767</v>
      </c>
      <c r="C830" s="248">
        <v>123.94850493838346</v>
      </c>
    </row>
    <row r="831" spans="2:3" x14ac:dyDescent="0.75">
      <c r="B831" s="249">
        <v>768</v>
      </c>
      <c r="C831" s="248">
        <v>152.2798262271977</v>
      </c>
    </row>
    <row r="832" spans="2:3" x14ac:dyDescent="0.75">
      <c r="B832" s="249">
        <v>769</v>
      </c>
      <c r="C832" s="248">
        <v>117.99989630852961</v>
      </c>
    </row>
    <row r="833" spans="2:3" x14ac:dyDescent="0.75">
      <c r="B833" s="249">
        <v>770</v>
      </c>
      <c r="C833" s="248">
        <v>122.40956212222537</v>
      </c>
    </row>
    <row r="834" spans="2:3" x14ac:dyDescent="0.75">
      <c r="B834" s="249">
        <v>771</v>
      </c>
      <c r="C834" s="248">
        <v>141.88220397752593</v>
      </c>
    </row>
    <row r="835" spans="2:3" x14ac:dyDescent="0.75">
      <c r="B835" s="249">
        <v>772</v>
      </c>
      <c r="C835" s="248">
        <v>109.93651068745197</v>
      </c>
    </row>
    <row r="836" spans="2:3" x14ac:dyDescent="0.75">
      <c r="B836" s="249">
        <v>773</v>
      </c>
      <c r="C836" s="248">
        <v>112.86124870765873</v>
      </c>
    </row>
    <row r="837" spans="2:3" x14ac:dyDescent="0.75">
      <c r="B837" s="249">
        <v>774</v>
      </c>
      <c r="C837" s="248">
        <v>142.07069545429198</v>
      </c>
    </row>
    <row r="838" spans="2:3" x14ac:dyDescent="0.75">
      <c r="B838" s="249">
        <v>775</v>
      </c>
      <c r="C838" s="248">
        <v>105.6114922731181</v>
      </c>
    </row>
    <row r="839" spans="2:3" x14ac:dyDescent="0.75">
      <c r="B839" s="249">
        <v>776</v>
      </c>
      <c r="C839" s="248">
        <v>93.616578937674504</v>
      </c>
    </row>
    <row r="840" spans="2:3" x14ac:dyDescent="0.75">
      <c r="B840" s="249">
        <v>777</v>
      </c>
      <c r="C840" s="248">
        <v>133.01516372819208</v>
      </c>
    </row>
    <row r="841" spans="2:3" x14ac:dyDescent="0.75">
      <c r="B841" s="249">
        <v>778</v>
      </c>
      <c r="C841" s="248">
        <v>93.070315066190318</v>
      </c>
    </row>
    <row r="842" spans="2:3" x14ac:dyDescent="0.75">
      <c r="B842" s="249">
        <v>779</v>
      </c>
      <c r="C842" s="248">
        <v>86.610055862766757</v>
      </c>
    </row>
    <row r="843" spans="2:3" x14ac:dyDescent="0.75">
      <c r="B843" s="249">
        <v>780</v>
      </c>
      <c r="C843" s="248">
        <v>140.53341373927532</v>
      </c>
    </row>
    <row r="844" spans="2:3" x14ac:dyDescent="0.75">
      <c r="B844" s="249">
        <v>781</v>
      </c>
      <c r="C844" s="248">
        <v>104.16289341587131</v>
      </c>
    </row>
    <row r="845" spans="2:3" x14ac:dyDescent="0.75">
      <c r="B845" s="249">
        <v>782</v>
      </c>
      <c r="C845" s="248">
        <v>110.98911213659314</v>
      </c>
    </row>
    <row r="846" spans="2:3" x14ac:dyDescent="0.75">
      <c r="B846" s="249">
        <v>783</v>
      </c>
      <c r="C846" s="248">
        <v>109.66703255045641</v>
      </c>
    </row>
    <row r="847" spans="2:3" x14ac:dyDescent="0.75">
      <c r="B847" s="249">
        <v>784</v>
      </c>
      <c r="C847" s="248">
        <v>132.56966678123356</v>
      </c>
    </row>
    <row r="848" spans="2:3" x14ac:dyDescent="0.75">
      <c r="B848" s="249">
        <v>785</v>
      </c>
      <c r="C848" s="248">
        <v>141.65822045050103</v>
      </c>
    </row>
    <row r="849" spans="2:3" x14ac:dyDescent="0.75">
      <c r="B849" s="249">
        <v>786</v>
      </c>
      <c r="C849" s="248">
        <v>102.43530372318111</v>
      </c>
    </row>
    <row r="850" spans="2:3" x14ac:dyDescent="0.75">
      <c r="B850" s="249">
        <v>787</v>
      </c>
      <c r="C850" s="248">
        <v>156.87039603087669</v>
      </c>
    </row>
    <row r="851" spans="2:3" x14ac:dyDescent="0.75">
      <c r="B851" s="249">
        <v>788</v>
      </c>
      <c r="C851" s="248">
        <v>132.7166835279279</v>
      </c>
    </row>
    <row r="852" spans="2:3" x14ac:dyDescent="0.75">
      <c r="B852" s="249">
        <v>789</v>
      </c>
      <c r="C852" s="248">
        <v>110.64271532318686</v>
      </c>
    </row>
    <row r="853" spans="2:3" x14ac:dyDescent="0.75">
      <c r="B853" s="249">
        <v>790</v>
      </c>
      <c r="C853" s="248">
        <v>96.922034830958694</v>
      </c>
    </row>
    <row r="854" spans="2:3" x14ac:dyDescent="0.75">
      <c r="B854" s="249">
        <v>791</v>
      </c>
      <c r="C854" s="248">
        <v>117.2885642820716</v>
      </c>
    </row>
    <row r="855" spans="2:3" x14ac:dyDescent="0.75">
      <c r="B855" s="249">
        <v>792</v>
      </c>
      <c r="C855" s="248">
        <v>116.34607193830379</v>
      </c>
    </row>
    <row r="856" spans="2:3" x14ac:dyDescent="0.75">
      <c r="B856" s="249">
        <v>793</v>
      </c>
      <c r="C856" s="248">
        <v>123.67229492155035</v>
      </c>
    </row>
    <row r="857" spans="2:3" x14ac:dyDescent="0.75">
      <c r="B857" s="249">
        <v>794</v>
      </c>
      <c r="C857" s="248">
        <v>106.22094654450268</v>
      </c>
    </row>
    <row r="858" spans="2:3" x14ac:dyDescent="0.75">
      <c r="B858" s="249">
        <v>795</v>
      </c>
      <c r="C858" s="248">
        <v>94.983236358002372</v>
      </c>
    </row>
    <row r="859" spans="2:3" x14ac:dyDescent="0.75">
      <c r="B859" s="249">
        <v>796</v>
      </c>
      <c r="C859" s="248">
        <v>124.67020188278801</v>
      </c>
    </row>
    <row r="860" spans="2:3" x14ac:dyDescent="0.75">
      <c r="B860" s="249">
        <v>797</v>
      </c>
      <c r="C860" s="248">
        <v>139.47013485452484</v>
      </c>
    </row>
    <row r="861" spans="2:3" x14ac:dyDescent="0.75">
      <c r="B861" s="249">
        <v>798</v>
      </c>
      <c r="C861" s="248">
        <v>111.42256753612688</v>
      </c>
    </row>
    <row r="862" spans="2:3" x14ac:dyDescent="0.75">
      <c r="B862" s="249">
        <v>799</v>
      </c>
      <c r="C862" s="248">
        <v>129.6434959755189</v>
      </c>
    </row>
    <row r="863" spans="2:3" x14ac:dyDescent="0.75">
      <c r="B863" s="249">
        <v>800</v>
      </c>
      <c r="C863" s="248">
        <v>94.582827744951416</v>
      </c>
    </row>
    <row r="864" spans="2:3" x14ac:dyDescent="0.75">
      <c r="B864" s="249">
        <v>801</v>
      </c>
      <c r="C864" s="248">
        <v>151.42375028717188</v>
      </c>
    </row>
    <row r="865" spans="2:3" x14ac:dyDescent="0.75">
      <c r="B865" s="249">
        <v>802</v>
      </c>
      <c r="C865" s="248">
        <v>70.134054510945006</v>
      </c>
    </row>
    <row r="866" spans="2:3" x14ac:dyDescent="0.75">
      <c r="B866" s="249">
        <v>803</v>
      </c>
      <c r="C866" s="248">
        <v>162.24712117133592</v>
      </c>
    </row>
    <row r="867" spans="2:3" x14ac:dyDescent="0.75">
      <c r="B867" s="249">
        <v>804</v>
      </c>
      <c r="C867" s="248">
        <v>136.27569117426998</v>
      </c>
    </row>
    <row r="868" spans="2:3" x14ac:dyDescent="0.75">
      <c r="B868" s="249">
        <v>805</v>
      </c>
      <c r="C868" s="248">
        <v>118.50664715731729</v>
      </c>
    </row>
    <row r="869" spans="2:3" x14ac:dyDescent="0.75">
      <c r="B869" s="249">
        <v>806</v>
      </c>
      <c r="C869" s="248">
        <v>114.2370169941791</v>
      </c>
    </row>
    <row r="870" spans="2:3" x14ac:dyDescent="0.75">
      <c r="B870" s="249">
        <v>807</v>
      </c>
      <c r="C870" s="248">
        <v>108.33460489928635</v>
      </c>
    </row>
    <row r="871" spans="2:3" x14ac:dyDescent="0.75">
      <c r="B871" s="249">
        <v>808</v>
      </c>
      <c r="C871" s="248">
        <v>128.45179302026196</v>
      </c>
    </row>
    <row r="872" spans="2:3" x14ac:dyDescent="0.75">
      <c r="B872" s="249">
        <v>809</v>
      </c>
      <c r="C872" s="248">
        <v>147.85438946953224</v>
      </c>
    </row>
    <row r="873" spans="2:3" x14ac:dyDescent="0.75">
      <c r="B873" s="249">
        <v>810</v>
      </c>
      <c r="C873" s="248">
        <v>141.1248044060514</v>
      </c>
    </row>
    <row r="874" spans="2:3" x14ac:dyDescent="0.75">
      <c r="B874" s="249">
        <v>811</v>
      </c>
      <c r="C874" s="248">
        <v>98.197677599538196</v>
      </c>
    </row>
    <row r="875" spans="2:3" x14ac:dyDescent="0.75">
      <c r="B875" s="249">
        <v>812</v>
      </c>
      <c r="C875" s="248">
        <v>127.33752697653421</v>
      </c>
    </row>
    <row r="876" spans="2:3" x14ac:dyDescent="0.75">
      <c r="B876" s="249">
        <v>813</v>
      </c>
      <c r="C876" s="248">
        <v>130.57591879217594</v>
      </c>
    </row>
    <row r="877" spans="2:3" x14ac:dyDescent="0.75">
      <c r="B877" s="249">
        <v>814</v>
      </c>
      <c r="C877" s="248">
        <v>153.74803466123268</v>
      </c>
    </row>
    <row r="878" spans="2:3" x14ac:dyDescent="0.75">
      <c r="B878" s="249">
        <v>815</v>
      </c>
      <c r="C878" s="248">
        <v>118.34767776948887</v>
      </c>
    </row>
    <row r="879" spans="2:3" x14ac:dyDescent="0.75">
      <c r="B879" s="249">
        <v>816</v>
      </c>
      <c r="C879" s="248">
        <v>104.42884114035957</v>
      </c>
    </row>
    <row r="880" spans="2:3" x14ac:dyDescent="0.75">
      <c r="B880" s="249">
        <v>817</v>
      </c>
      <c r="C880" s="248">
        <v>102.26947697448244</v>
      </c>
    </row>
    <row r="881" spans="2:3" x14ac:dyDescent="0.75">
      <c r="B881" s="249">
        <v>818</v>
      </c>
      <c r="C881" s="248">
        <v>120.32932948483521</v>
      </c>
    </row>
    <row r="882" spans="2:3" x14ac:dyDescent="0.75">
      <c r="B882" s="249">
        <v>819</v>
      </c>
      <c r="C882" s="248">
        <v>97.991288653280435</v>
      </c>
    </row>
    <row r="883" spans="2:3" x14ac:dyDescent="0.75">
      <c r="B883" s="249">
        <v>820</v>
      </c>
      <c r="C883" s="248">
        <v>121.09154580531668</v>
      </c>
    </row>
    <row r="884" spans="2:3" x14ac:dyDescent="0.75">
      <c r="B884" s="249">
        <v>821</v>
      </c>
      <c r="C884" s="248">
        <v>126.82436088352978</v>
      </c>
    </row>
    <row r="885" spans="2:3" x14ac:dyDescent="0.75">
      <c r="B885" s="249">
        <v>822</v>
      </c>
      <c r="C885" s="248">
        <v>103.65366031925335</v>
      </c>
    </row>
    <row r="886" spans="2:3" x14ac:dyDescent="0.75">
      <c r="B886" s="249">
        <v>823</v>
      </c>
      <c r="C886" s="248">
        <v>137.3210612431624</v>
      </c>
    </row>
    <row r="887" spans="2:3" x14ac:dyDescent="0.75">
      <c r="B887" s="249">
        <v>824</v>
      </c>
      <c r="C887" s="248">
        <v>99.734239463959639</v>
      </c>
    </row>
    <row r="888" spans="2:3" x14ac:dyDescent="0.75">
      <c r="B888" s="249">
        <v>825</v>
      </c>
      <c r="C888" s="248">
        <v>114.77012803857471</v>
      </c>
    </row>
    <row r="889" spans="2:3" x14ac:dyDescent="0.75">
      <c r="B889" s="249">
        <v>826</v>
      </c>
      <c r="C889" s="248">
        <v>110.26982082208487</v>
      </c>
    </row>
    <row r="890" spans="2:3" x14ac:dyDescent="0.75">
      <c r="B890" s="249">
        <v>827</v>
      </c>
      <c r="C890" s="248">
        <v>94.489205639490422</v>
      </c>
    </row>
    <row r="891" spans="2:3" x14ac:dyDescent="0.75">
      <c r="B891" s="249">
        <v>828</v>
      </c>
      <c r="C891" s="248">
        <v>114.26480616392826</v>
      </c>
    </row>
    <row r="892" spans="2:3" x14ac:dyDescent="0.75">
      <c r="B892" s="249">
        <v>829</v>
      </c>
      <c r="C892" s="248">
        <v>134.74049518754711</v>
      </c>
    </row>
    <row r="893" spans="2:3" x14ac:dyDescent="0.75">
      <c r="B893" s="249">
        <v>830</v>
      </c>
      <c r="C893" s="248">
        <v>80.016078259463114</v>
      </c>
    </row>
    <row r="894" spans="2:3" x14ac:dyDescent="0.75">
      <c r="B894" s="249">
        <v>831</v>
      </c>
      <c r="C894" s="248">
        <v>129.05594094236221</v>
      </c>
    </row>
    <row r="895" spans="2:3" x14ac:dyDescent="0.75">
      <c r="B895" s="249">
        <v>832</v>
      </c>
      <c r="C895" s="248">
        <v>126.55578053978164</v>
      </c>
    </row>
    <row r="896" spans="2:3" x14ac:dyDescent="0.75">
      <c r="B896" s="249">
        <v>833</v>
      </c>
      <c r="C896" s="248">
        <v>139.25397179051893</v>
      </c>
    </row>
    <row r="897" spans="2:3" x14ac:dyDescent="0.75">
      <c r="B897" s="249">
        <v>834</v>
      </c>
      <c r="C897" s="248">
        <v>117.5093732017131</v>
      </c>
    </row>
    <row r="898" spans="2:3" x14ac:dyDescent="0.75">
      <c r="B898" s="249">
        <v>835</v>
      </c>
      <c r="C898" s="248">
        <v>135.45707638103681</v>
      </c>
    </row>
    <row r="899" spans="2:3" x14ac:dyDescent="0.75">
      <c r="B899" s="249">
        <v>836</v>
      </c>
      <c r="C899" s="248">
        <v>173.58104544564543</v>
      </c>
    </row>
    <row r="900" spans="2:3" x14ac:dyDescent="0.75">
      <c r="B900" s="249">
        <v>837</v>
      </c>
      <c r="C900" s="248">
        <v>117.6640222531536</v>
      </c>
    </row>
    <row r="901" spans="2:3" x14ac:dyDescent="0.75">
      <c r="B901" s="249">
        <v>838</v>
      </c>
      <c r="C901" s="248">
        <v>129.00094266382959</v>
      </c>
    </row>
    <row r="902" spans="2:3" x14ac:dyDescent="0.75">
      <c r="B902" s="249">
        <v>839</v>
      </c>
      <c r="C902" s="248">
        <v>100.3168268049872</v>
      </c>
    </row>
    <row r="903" spans="2:3" x14ac:dyDescent="0.75">
      <c r="B903" s="249">
        <v>840</v>
      </c>
      <c r="C903" s="248">
        <v>73.418892785336993</v>
      </c>
    </row>
    <row r="904" spans="2:3" x14ac:dyDescent="0.75">
      <c r="B904" s="249">
        <v>841</v>
      </c>
      <c r="C904" s="248">
        <v>126.94323870873248</v>
      </c>
    </row>
    <row r="905" spans="2:3" x14ac:dyDescent="0.75">
      <c r="B905" s="249">
        <v>842</v>
      </c>
      <c r="C905" s="248">
        <v>122.0081087402657</v>
      </c>
    </row>
    <row r="906" spans="2:3" x14ac:dyDescent="0.75">
      <c r="B906" s="249">
        <v>843</v>
      </c>
      <c r="C906" s="248">
        <v>145.25127167030536</v>
      </c>
    </row>
    <row r="907" spans="2:3" x14ac:dyDescent="0.75">
      <c r="B907" s="249">
        <v>844</v>
      </c>
      <c r="C907" s="248">
        <v>138.39933795993741</v>
      </c>
    </row>
    <row r="908" spans="2:3" x14ac:dyDescent="0.75">
      <c r="B908" s="249">
        <v>845</v>
      </c>
      <c r="C908" s="248">
        <v>125.77632609146465</v>
      </c>
    </row>
    <row r="909" spans="2:3" x14ac:dyDescent="0.75">
      <c r="B909" s="249">
        <v>846</v>
      </c>
      <c r="C909" s="248">
        <v>111.91913274246531</v>
      </c>
    </row>
    <row r="910" spans="2:3" x14ac:dyDescent="0.75">
      <c r="B910" s="249">
        <v>847</v>
      </c>
      <c r="C910" s="248">
        <v>174.29668967447878</v>
      </c>
    </row>
    <row r="911" spans="2:3" x14ac:dyDescent="0.75">
      <c r="B911" s="249">
        <v>848</v>
      </c>
      <c r="C911" s="248">
        <v>146.77537659962672</v>
      </c>
    </row>
    <row r="912" spans="2:3" x14ac:dyDescent="0.75">
      <c r="B912" s="249">
        <v>849</v>
      </c>
      <c r="C912" s="248">
        <v>100.0584219010918</v>
      </c>
    </row>
    <row r="913" spans="2:3" x14ac:dyDescent="0.75">
      <c r="B913" s="249">
        <v>850</v>
      </c>
      <c r="C913" s="248">
        <v>153.70343057416079</v>
      </c>
    </row>
    <row r="914" spans="2:3" x14ac:dyDescent="0.75">
      <c r="B914" s="249">
        <v>851</v>
      </c>
      <c r="C914" s="248">
        <v>115.63254938581116</v>
      </c>
    </row>
    <row r="915" spans="2:3" x14ac:dyDescent="0.75">
      <c r="B915" s="249">
        <v>852</v>
      </c>
      <c r="C915" s="248">
        <v>131.71629629561653</v>
      </c>
    </row>
    <row r="916" spans="2:3" x14ac:dyDescent="0.75">
      <c r="B916" s="249">
        <v>853</v>
      </c>
      <c r="C916" s="248">
        <v>101.27354345551308</v>
      </c>
    </row>
    <row r="917" spans="2:3" x14ac:dyDescent="0.75">
      <c r="B917" s="249">
        <v>854</v>
      </c>
      <c r="C917" s="248">
        <v>139.78272513749994</v>
      </c>
    </row>
    <row r="918" spans="2:3" x14ac:dyDescent="0.75">
      <c r="B918" s="249">
        <v>855</v>
      </c>
      <c r="C918" s="248">
        <v>128.54996523236514</v>
      </c>
    </row>
    <row r="919" spans="2:3" x14ac:dyDescent="0.75">
      <c r="B919" s="249">
        <v>856</v>
      </c>
      <c r="C919" s="248">
        <v>151.23322133026988</v>
      </c>
    </row>
    <row r="920" spans="2:3" x14ac:dyDescent="0.75">
      <c r="B920" s="249">
        <v>857</v>
      </c>
      <c r="C920" s="248">
        <v>109.34811810194611</v>
      </c>
    </row>
    <row r="921" spans="2:3" x14ac:dyDescent="0.75">
      <c r="B921" s="249">
        <v>858</v>
      </c>
      <c r="C921" s="248">
        <v>121.85695684476165</v>
      </c>
    </row>
    <row r="922" spans="2:3" x14ac:dyDescent="0.75">
      <c r="B922" s="249">
        <v>859</v>
      </c>
      <c r="C922" s="248">
        <v>153.40568605141732</v>
      </c>
    </row>
    <row r="923" spans="2:3" x14ac:dyDescent="0.75">
      <c r="B923" s="249">
        <v>860</v>
      </c>
      <c r="C923" s="248">
        <v>109.64580235415006</v>
      </c>
    </row>
    <row r="924" spans="2:3" x14ac:dyDescent="0.75">
      <c r="B924" s="249">
        <v>861</v>
      </c>
      <c r="C924" s="248">
        <v>121.91919267973533</v>
      </c>
    </row>
    <row r="925" spans="2:3" x14ac:dyDescent="0.75">
      <c r="B925" s="249">
        <v>862</v>
      </c>
      <c r="C925" s="248">
        <v>108.01521906033398</v>
      </c>
    </row>
    <row r="926" spans="2:3" x14ac:dyDescent="0.75">
      <c r="B926" s="249">
        <v>863</v>
      </c>
      <c r="C926" s="248">
        <v>127.92455926000298</v>
      </c>
    </row>
    <row r="927" spans="2:3" x14ac:dyDescent="0.75">
      <c r="B927" s="249">
        <v>864</v>
      </c>
      <c r="C927" s="248">
        <v>136.87729775900922</v>
      </c>
    </row>
    <row r="928" spans="2:3" x14ac:dyDescent="0.75">
      <c r="B928" s="249">
        <v>865</v>
      </c>
      <c r="C928" s="248">
        <v>82.494057152219739</v>
      </c>
    </row>
    <row r="929" spans="2:3" x14ac:dyDescent="0.75">
      <c r="B929" s="249">
        <v>866</v>
      </c>
      <c r="C929" s="248">
        <v>131.70047495120974</v>
      </c>
    </row>
    <row r="930" spans="2:3" x14ac:dyDescent="0.75">
      <c r="B930" s="249">
        <v>867</v>
      </c>
      <c r="C930" s="248">
        <v>126.88893180338667</v>
      </c>
    </row>
    <row r="931" spans="2:3" x14ac:dyDescent="0.75">
      <c r="B931" s="249">
        <v>868</v>
      </c>
      <c r="C931" s="248">
        <v>82.50862066296034</v>
      </c>
    </row>
    <row r="932" spans="2:3" x14ac:dyDescent="0.75">
      <c r="B932" s="249">
        <v>869</v>
      </c>
      <c r="C932" s="248">
        <v>113.65902425365657</v>
      </c>
    </row>
    <row r="933" spans="2:3" x14ac:dyDescent="0.75">
      <c r="B933" s="249">
        <v>870</v>
      </c>
      <c r="C933" s="248">
        <v>115.81064851267526</v>
      </c>
    </row>
    <row r="934" spans="2:3" x14ac:dyDescent="0.75">
      <c r="B934" s="249">
        <v>871</v>
      </c>
      <c r="C934" s="248">
        <v>152.39662165921288</v>
      </c>
    </row>
    <row r="935" spans="2:3" x14ac:dyDescent="0.75">
      <c r="B935" s="249">
        <v>872</v>
      </c>
      <c r="C935" s="248">
        <v>130.21066005679697</v>
      </c>
    </row>
    <row r="936" spans="2:3" x14ac:dyDescent="0.75">
      <c r="B936" s="249">
        <v>873</v>
      </c>
      <c r="C936" s="248">
        <v>165.59714000117808</v>
      </c>
    </row>
    <row r="937" spans="2:3" x14ac:dyDescent="0.75">
      <c r="B937" s="249">
        <v>874</v>
      </c>
      <c r="C937" s="248">
        <v>141.98680841293614</v>
      </c>
    </row>
    <row r="938" spans="2:3" x14ac:dyDescent="0.75">
      <c r="B938" s="249">
        <v>875</v>
      </c>
      <c r="C938" s="248">
        <v>111.0351600288529</v>
      </c>
    </row>
    <row r="939" spans="2:3" x14ac:dyDescent="0.75">
      <c r="B939" s="249">
        <v>876</v>
      </c>
      <c r="C939" s="248">
        <v>122.56832257434758</v>
      </c>
    </row>
    <row r="940" spans="2:3" x14ac:dyDescent="0.75">
      <c r="B940" s="249">
        <v>877</v>
      </c>
      <c r="C940" s="248">
        <v>80.525778064435485</v>
      </c>
    </row>
    <row r="941" spans="2:3" x14ac:dyDescent="0.75">
      <c r="B941" s="249">
        <v>878</v>
      </c>
      <c r="C941" s="248">
        <v>179.8464198335308</v>
      </c>
    </row>
    <row r="942" spans="2:3" x14ac:dyDescent="0.75">
      <c r="B942" s="249">
        <v>879</v>
      </c>
      <c r="C942" s="248">
        <v>92.18165033716943</v>
      </c>
    </row>
    <row r="943" spans="2:3" x14ac:dyDescent="0.75">
      <c r="B943" s="249">
        <v>880</v>
      </c>
      <c r="C943" s="248">
        <v>180.65883468588186</v>
      </c>
    </row>
    <row r="944" spans="2:3" x14ac:dyDescent="0.75">
      <c r="B944" s="249">
        <v>881</v>
      </c>
      <c r="C944" s="248">
        <v>135.41390613370211</v>
      </c>
    </row>
    <row r="945" spans="2:3" x14ac:dyDescent="0.75">
      <c r="B945" s="249">
        <v>882</v>
      </c>
      <c r="C945" s="248">
        <v>128.54841645493434</v>
      </c>
    </row>
    <row r="946" spans="2:3" x14ac:dyDescent="0.75">
      <c r="B946" s="249">
        <v>883</v>
      </c>
      <c r="C946" s="248">
        <v>100.90471266587141</v>
      </c>
    </row>
    <row r="947" spans="2:3" x14ac:dyDescent="0.75">
      <c r="B947" s="249">
        <v>884</v>
      </c>
      <c r="C947" s="248">
        <v>165.3928362906565</v>
      </c>
    </row>
    <row r="948" spans="2:3" x14ac:dyDescent="0.75">
      <c r="B948" s="249">
        <v>885</v>
      </c>
      <c r="C948" s="248">
        <v>141.4809335213468</v>
      </c>
    </row>
    <row r="949" spans="2:3" x14ac:dyDescent="0.75">
      <c r="B949" s="249">
        <v>886</v>
      </c>
      <c r="C949" s="248">
        <v>145.51993464195431</v>
      </c>
    </row>
    <row r="950" spans="2:3" x14ac:dyDescent="0.75">
      <c r="B950" s="249">
        <v>887</v>
      </c>
      <c r="C950" s="248">
        <v>103.43991249447649</v>
      </c>
    </row>
    <row r="951" spans="2:3" x14ac:dyDescent="0.75">
      <c r="B951" s="249">
        <v>888</v>
      </c>
      <c r="C951" s="248">
        <v>148.43631426094828</v>
      </c>
    </row>
    <row r="952" spans="2:3" x14ac:dyDescent="0.75">
      <c r="B952" s="249">
        <v>889</v>
      </c>
      <c r="C952" s="248">
        <v>93.246376073234742</v>
      </c>
    </row>
    <row r="953" spans="2:3" x14ac:dyDescent="0.75">
      <c r="B953" s="249">
        <v>890</v>
      </c>
      <c r="C953" s="248">
        <v>118.65495219641301</v>
      </c>
    </row>
    <row r="954" spans="2:3" x14ac:dyDescent="0.75">
      <c r="B954" s="249">
        <v>891</v>
      </c>
      <c r="C954" s="248">
        <v>143.53378540781381</v>
      </c>
    </row>
    <row r="955" spans="2:3" x14ac:dyDescent="0.75">
      <c r="B955" s="249">
        <v>892</v>
      </c>
      <c r="C955" s="248">
        <v>118.6906539584045</v>
      </c>
    </row>
    <row r="956" spans="2:3" x14ac:dyDescent="0.75">
      <c r="B956" s="249">
        <v>893</v>
      </c>
      <c r="C956" s="248">
        <v>81.624165672861409</v>
      </c>
    </row>
    <row r="957" spans="2:3" x14ac:dyDescent="0.75">
      <c r="B957" s="249">
        <v>894</v>
      </c>
      <c r="C957" s="248">
        <v>150.19770329152522</v>
      </c>
    </row>
    <row r="958" spans="2:3" x14ac:dyDescent="0.75">
      <c r="B958" s="249">
        <v>895</v>
      </c>
      <c r="C958" s="248">
        <v>142.66080702292541</v>
      </c>
    </row>
    <row r="959" spans="2:3" x14ac:dyDescent="0.75">
      <c r="B959" s="249">
        <v>896</v>
      </c>
      <c r="C959" s="248">
        <v>115.26377047026546</v>
      </c>
    </row>
    <row r="960" spans="2:3" x14ac:dyDescent="0.75">
      <c r="B960" s="249">
        <v>897</v>
      </c>
      <c r="C960" s="248">
        <v>95.746451525867386</v>
      </c>
    </row>
    <row r="961" spans="2:3" x14ac:dyDescent="0.75">
      <c r="B961" s="249">
        <v>898</v>
      </c>
      <c r="C961" s="248">
        <v>90.188133924395856</v>
      </c>
    </row>
    <row r="962" spans="2:3" x14ac:dyDescent="0.75">
      <c r="B962" s="249">
        <v>899</v>
      </c>
      <c r="C962" s="248">
        <v>95.527302798112743</v>
      </c>
    </row>
    <row r="963" spans="2:3" x14ac:dyDescent="0.75">
      <c r="B963" s="249">
        <v>900</v>
      </c>
      <c r="C963" s="248">
        <v>79.044147442930409</v>
      </c>
    </row>
    <row r="964" spans="2:3" x14ac:dyDescent="0.75">
      <c r="B964" s="249">
        <v>901</v>
      </c>
      <c r="C964" s="248">
        <v>130.01425488330295</v>
      </c>
    </row>
    <row r="965" spans="2:3" x14ac:dyDescent="0.75">
      <c r="B965" s="249">
        <v>902</v>
      </c>
      <c r="C965" s="248">
        <v>131.97667442575249</v>
      </c>
    </row>
    <row r="966" spans="2:3" x14ac:dyDescent="0.75">
      <c r="B966" s="249">
        <v>903</v>
      </c>
      <c r="C966" s="248">
        <v>137.70130868627504</v>
      </c>
    </row>
    <row r="967" spans="2:3" x14ac:dyDescent="0.75">
      <c r="B967" s="249">
        <v>904</v>
      </c>
      <c r="C967" s="248">
        <v>134.32972646973136</v>
      </c>
    </row>
    <row r="968" spans="2:3" x14ac:dyDescent="0.75">
      <c r="B968" s="249">
        <v>905</v>
      </c>
      <c r="C968" s="248">
        <v>132.68837759509842</v>
      </c>
    </row>
    <row r="969" spans="2:3" x14ac:dyDescent="0.75">
      <c r="B969" s="249">
        <v>906</v>
      </c>
      <c r="C969" s="248">
        <v>126.25471623723357</v>
      </c>
    </row>
    <row r="970" spans="2:3" x14ac:dyDescent="0.75">
      <c r="B970" s="249">
        <v>907</v>
      </c>
      <c r="C970" s="248">
        <v>93.83488899557446</v>
      </c>
    </row>
    <row r="971" spans="2:3" x14ac:dyDescent="0.75">
      <c r="B971" s="249">
        <v>908</v>
      </c>
      <c r="C971" s="248">
        <v>123.27293812940381</v>
      </c>
    </row>
    <row r="972" spans="2:3" x14ac:dyDescent="0.75">
      <c r="B972" s="249">
        <v>909</v>
      </c>
      <c r="C972" s="248">
        <v>85.929022862551307</v>
      </c>
    </row>
    <row r="973" spans="2:3" x14ac:dyDescent="0.75">
      <c r="B973" s="249">
        <v>910</v>
      </c>
      <c r="C973" s="248">
        <v>96.475383870177524</v>
      </c>
    </row>
    <row r="974" spans="2:3" x14ac:dyDescent="0.75">
      <c r="B974" s="249">
        <v>911</v>
      </c>
      <c r="C974" s="248">
        <v>110.29150788935482</v>
      </c>
    </row>
    <row r="975" spans="2:3" x14ac:dyDescent="0.75">
      <c r="B975" s="249">
        <v>912</v>
      </c>
      <c r="C975" s="248">
        <v>149.17367843638817</v>
      </c>
    </row>
    <row r="976" spans="2:3" x14ac:dyDescent="0.75">
      <c r="B976" s="249">
        <v>913</v>
      </c>
      <c r="C976" s="248">
        <v>143.14882014402232</v>
      </c>
    </row>
    <row r="977" spans="2:3" x14ac:dyDescent="0.75">
      <c r="B977" s="249">
        <v>914</v>
      </c>
      <c r="C977" s="248">
        <v>145.41135352605545</v>
      </c>
    </row>
    <row r="978" spans="2:3" x14ac:dyDescent="0.75">
      <c r="B978" s="249">
        <v>915</v>
      </c>
      <c r="C978" s="248">
        <v>114.55954477438942</v>
      </c>
    </row>
    <row r="979" spans="2:3" x14ac:dyDescent="0.75">
      <c r="B979" s="249">
        <v>916</v>
      </c>
      <c r="C979" s="248">
        <v>115.76160121175177</v>
      </c>
    </row>
    <row r="980" spans="2:3" x14ac:dyDescent="0.75">
      <c r="B980" s="249">
        <v>917</v>
      </c>
      <c r="C980" s="248">
        <v>96.620512704365694</v>
      </c>
    </row>
    <row r="981" spans="2:3" x14ac:dyDescent="0.75">
      <c r="B981" s="249">
        <v>918</v>
      </c>
      <c r="C981" s="248">
        <v>99.732488456120791</v>
      </c>
    </row>
    <row r="982" spans="2:3" x14ac:dyDescent="0.75">
      <c r="B982" s="249">
        <v>919</v>
      </c>
      <c r="C982" s="248">
        <v>149.22433290068187</v>
      </c>
    </row>
    <row r="983" spans="2:3" x14ac:dyDescent="0.75">
      <c r="B983" s="249">
        <v>920</v>
      </c>
      <c r="C983" s="248">
        <v>107.49459284700301</v>
      </c>
    </row>
    <row r="984" spans="2:3" x14ac:dyDescent="0.75">
      <c r="B984" s="249">
        <v>921</v>
      </c>
      <c r="C984" s="248">
        <v>110.22049057302395</v>
      </c>
    </row>
    <row r="985" spans="2:3" x14ac:dyDescent="0.75">
      <c r="B985" s="249">
        <v>922</v>
      </c>
      <c r="C985" s="248">
        <v>121.52517522089201</v>
      </c>
    </row>
    <row r="986" spans="2:3" x14ac:dyDescent="0.75">
      <c r="B986" s="249">
        <v>923</v>
      </c>
      <c r="C986" s="248">
        <v>115.97832121913939</v>
      </c>
    </row>
    <row r="987" spans="2:3" x14ac:dyDescent="0.75">
      <c r="B987" s="249">
        <v>924</v>
      </c>
      <c r="C987" s="248">
        <v>143.44603147764019</v>
      </c>
    </row>
    <row r="988" spans="2:3" x14ac:dyDescent="0.75">
      <c r="B988" s="249">
        <v>925</v>
      </c>
      <c r="C988" s="248">
        <v>59.826351824803552</v>
      </c>
    </row>
    <row r="989" spans="2:3" x14ac:dyDescent="0.75">
      <c r="B989" s="249">
        <v>926</v>
      </c>
      <c r="C989" s="248">
        <v>92.436302728302394</v>
      </c>
    </row>
    <row r="990" spans="2:3" x14ac:dyDescent="0.75">
      <c r="B990" s="249">
        <v>927</v>
      </c>
      <c r="C990" s="248">
        <v>150.03364271363185</v>
      </c>
    </row>
    <row r="991" spans="2:3" x14ac:dyDescent="0.75">
      <c r="B991" s="249">
        <v>928</v>
      </c>
      <c r="C991" s="248">
        <v>147.7618862943049</v>
      </c>
    </row>
    <row r="992" spans="2:3" x14ac:dyDescent="0.75">
      <c r="B992" s="249">
        <v>929</v>
      </c>
      <c r="C992" s="248">
        <v>93.470852127758178</v>
      </c>
    </row>
    <row r="993" spans="2:3" x14ac:dyDescent="0.75">
      <c r="B993" s="249">
        <v>930</v>
      </c>
      <c r="C993" s="248">
        <v>74.383595082298484</v>
      </c>
    </row>
    <row r="994" spans="2:3" x14ac:dyDescent="0.75">
      <c r="B994" s="249">
        <v>931</v>
      </c>
      <c r="C994" s="248">
        <v>114.76035534381327</v>
      </c>
    </row>
    <row r="995" spans="2:3" x14ac:dyDescent="0.75">
      <c r="B995" s="249">
        <v>932</v>
      </c>
      <c r="C995" s="248">
        <v>98.094224465633914</v>
      </c>
    </row>
    <row r="996" spans="2:3" x14ac:dyDescent="0.75">
      <c r="B996" s="249">
        <v>933</v>
      </c>
      <c r="C996" s="248">
        <v>102.99597304182161</v>
      </c>
    </row>
    <row r="997" spans="2:3" x14ac:dyDescent="0.75">
      <c r="B997" s="249">
        <v>934</v>
      </c>
      <c r="C997" s="248">
        <v>76.145499329162448</v>
      </c>
    </row>
    <row r="998" spans="2:3" x14ac:dyDescent="0.75">
      <c r="B998" s="249">
        <v>935</v>
      </c>
      <c r="C998" s="248">
        <v>82.152678934389371</v>
      </c>
    </row>
    <row r="999" spans="2:3" x14ac:dyDescent="0.75">
      <c r="B999" s="249">
        <v>936</v>
      </c>
      <c r="C999" s="248">
        <v>146.08032166858581</v>
      </c>
    </row>
    <row r="1000" spans="2:3" x14ac:dyDescent="0.75">
      <c r="B1000" s="249">
        <v>937</v>
      </c>
      <c r="C1000" s="248">
        <v>109.54347940013238</v>
      </c>
    </row>
    <row r="1001" spans="2:3" x14ac:dyDescent="0.75">
      <c r="B1001" s="249">
        <v>938</v>
      </c>
      <c r="C1001" s="248">
        <v>115.40248773049478</v>
      </c>
    </row>
    <row r="1002" spans="2:3" x14ac:dyDescent="0.75">
      <c r="B1002" s="249">
        <v>939</v>
      </c>
      <c r="C1002" s="248">
        <v>120.67774362817262</v>
      </c>
    </row>
    <row r="1003" spans="2:3" x14ac:dyDescent="0.75">
      <c r="B1003" s="249">
        <v>940</v>
      </c>
      <c r="C1003" s="248">
        <v>111.21816994808697</v>
      </c>
    </row>
    <row r="1004" spans="2:3" x14ac:dyDescent="0.75">
      <c r="B1004" s="249">
        <v>941</v>
      </c>
      <c r="C1004" s="248">
        <v>85.728498860981404</v>
      </c>
    </row>
    <row r="1005" spans="2:3" x14ac:dyDescent="0.75">
      <c r="B1005" s="249">
        <v>942</v>
      </c>
      <c r="C1005" s="248">
        <v>117.89907653922788</v>
      </c>
    </row>
    <row r="1006" spans="2:3" x14ac:dyDescent="0.75">
      <c r="B1006" s="249">
        <v>943</v>
      </c>
      <c r="C1006" s="248">
        <v>173.62268319985213</v>
      </c>
    </row>
    <row r="1007" spans="2:3" x14ac:dyDescent="0.75">
      <c r="B1007" s="249">
        <v>944</v>
      </c>
      <c r="C1007" s="248">
        <v>104.16153177185993</v>
      </c>
    </row>
    <row r="1008" spans="2:3" x14ac:dyDescent="0.75">
      <c r="B1008" s="249">
        <v>945</v>
      </c>
      <c r="C1008" s="248">
        <v>82.003427765524449</v>
      </c>
    </row>
    <row r="1009" spans="2:3" x14ac:dyDescent="0.75">
      <c r="B1009" s="249">
        <v>946</v>
      </c>
      <c r="C1009" s="248">
        <v>129.39906360944457</v>
      </c>
    </row>
    <row r="1010" spans="2:3" x14ac:dyDescent="0.75">
      <c r="B1010" s="249">
        <v>947</v>
      </c>
      <c r="C1010" s="248">
        <v>81.718816397135583</v>
      </c>
    </row>
    <row r="1011" spans="2:3" x14ac:dyDescent="0.75">
      <c r="B1011" s="249">
        <v>948</v>
      </c>
      <c r="C1011" s="248">
        <v>134.57001605710747</v>
      </c>
    </row>
    <row r="1012" spans="2:3" x14ac:dyDescent="0.75">
      <c r="B1012" s="249">
        <v>949</v>
      </c>
      <c r="C1012" s="248">
        <v>142.86080887637277</v>
      </c>
    </row>
    <row r="1013" spans="2:3" x14ac:dyDescent="0.75">
      <c r="B1013" s="249">
        <v>950</v>
      </c>
      <c r="C1013" s="248">
        <v>102.82084601098828</v>
      </c>
    </row>
    <row r="1014" spans="2:3" x14ac:dyDescent="0.75">
      <c r="B1014" s="249">
        <v>951</v>
      </c>
      <c r="C1014" s="248">
        <v>117.77287926408607</v>
      </c>
    </row>
    <row r="1015" spans="2:3" x14ac:dyDescent="0.75">
      <c r="B1015" s="249">
        <v>952</v>
      </c>
      <c r="C1015" s="248">
        <v>131.19448712586311</v>
      </c>
    </row>
    <row r="1016" spans="2:3" x14ac:dyDescent="0.75">
      <c r="B1016" s="249">
        <v>953</v>
      </c>
      <c r="C1016" s="248">
        <v>137.31821715365879</v>
      </c>
    </row>
    <row r="1017" spans="2:3" x14ac:dyDescent="0.75">
      <c r="B1017" s="249">
        <v>954</v>
      </c>
      <c r="C1017" s="248">
        <v>142.771324724956</v>
      </c>
    </row>
    <row r="1018" spans="2:3" x14ac:dyDescent="0.75">
      <c r="B1018" s="249">
        <v>955</v>
      </c>
      <c r="C1018" s="248">
        <v>106.69900739215262</v>
      </c>
    </row>
    <row r="1019" spans="2:3" x14ac:dyDescent="0.75">
      <c r="B1019" s="249">
        <v>956</v>
      </c>
      <c r="C1019" s="248">
        <v>86.496614877916741</v>
      </c>
    </row>
    <row r="1020" spans="2:3" x14ac:dyDescent="0.75">
      <c r="B1020" s="249">
        <v>957</v>
      </c>
      <c r="C1020" s="248">
        <v>100.56706949353743</v>
      </c>
    </row>
    <row r="1021" spans="2:3" x14ac:dyDescent="0.75">
      <c r="B1021" s="249">
        <v>958</v>
      </c>
      <c r="C1021" s="248">
        <v>122.07147152826712</v>
      </c>
    </row>
    <row r="1022" spans="2:3" x14ac:dyDescent="0.75">
      <c r="B1022" s="249">
        <v>959</v>
      </c>
      <c r="C1022" s="248">
        <v>114.36983069138887</v>
      </c>
    </row>
    <row r="1023" spans="2:3" x14ac:dyDescent="0.75">
      <c r="B1023" s="249">
        <v>960</v>
      </c>
      <c r="C1023" s="248">
        <v>90.375048160702818</v>
      </c>
    </row>
    <row r="1024" spans="2:3" x14ac:dyDescent="0.75">
      <c r="B1024" s="249">
        <v>961</v>
      </c>
      <c r="C1024" s="248">
        <v>171.44286856360333</v>
      </c>
    </row>
    <row r="1025" spans="2:3" x14ac:dyDescent="0.75">
      <c r="B1025" s="249">
        <v>962</v>
      </c>
      <c r="C1025" s="248">
        <v>99.023230279685038</v>
      </c>
    </row>
    <row r="1026" spans="2:3" x14ac:dyDescent="0.75">
      <c r="B1026" s="249">
        <v>963</v>
      </c>
      <c r="C1026" s="248">
        <v>115.76355813519606</v>
      </c>
    </row>
    <row r="1027" spans="2:3" x14ac:dyDescent="0.75">
      <c r="B1027" s="249">
        <v>964</v>
      </c>
      <c r="C1027" s="248">
        <v>125.7874832270371</v>
      </c>
    </row>
    <row r="1028" spans="2:3" x14ac:dyDescent="0.75">
      <c r="B1028" s="249">
        <v>965</v>
      </c>
      <c r="C1028" s="248">
        <v>152.94285916991578</v>
      </c>
    </row>
    <row r="1029" spans="2:3" x14ac:dyDescent="0.75">
      <c r="B1029" s="249">
        <v>966</v>
      </c>
      <c r="C1029" s="248">
        <v>97.445034444523401</v>
      </c>
    </row>
    <row r="1030" spans="2:3" x14ac:dyDescent="0.75">
      <c r="B1030" s="249">
        <v>967</v>
      </c>
      <c r="C1030" s="248">
        <v>122.99019971284837</v>
      </c>
    </row>
    <row r="1031" spans="2:3" x14ac:dyDescent="0.75">
      <c r="B1031" s="249">
        <v>968</v>
      </c>
      <c r="C1031" s="248">
        <v>153.11062927409401</v>
      </c>
    </row>
    <row r="1032" spans="2:3" x14ac:dyDescent="0.75">
      <c r="B1032" s="249">
        <v>969</v>
      </c>
      <c r="C1032" s="248">
        <v>156.50018277103294</v>
      </c>
    </row>
    <row r="1033" spans="2:3" x14ac:dyDescent="0.75">
      <c r="B1033" s="249">
        <v>970</v>
      </c>
      <c r="C1033" s="248">
        <v>133.80735576526683</v>
      </c>
    </row>
    <row r="1034" spans="2:3" x14ac:dyDescent="0.75">
      <c r="B1034" s="249">
        <v>971</v>
      </c>
      <c r="C1034" s="248">
        <v>112.12770035080241</v>
      </c>
    </row>
    <row r="1035" spans="2:3" x14ac:dyDescent="0.75">
      <c r="B1035" s="249">
        <v>972</v>
      </c>
      <c r="C1035" s="248">
        <v>126.75793527181368</v>
      </c>
    </row>
    <row r="1036" spans="2:3" x14ac:dyDescent="0.75">
      <c r="B1036" s="249">
        <v>973</v>
      </c>
      <c r="C1036" s="248">
        <v>121.4681849508748</v>
      </c>
    </row>
    <row r="1037" spans="2:3" x14ac:dyDescent="0.75">
      <c r="B1037" s="249">
        <v>974</v>
      </c>
      <c r="C1037" s="248">
        <v>124.98061200331689</v>
      </c>
    </row>
    <row r="1038" spans="2:3" x14ac:dyDescent="0.75">
      <c r="B1038" s="249">
        <v>975</v>
      </c>
      <c r="C1038" s="248">
        <v>131.53619200555011</v>
      </c>
    </row>
    <row r="1039" spans="2:3" x14ac:dyDescent="0.75">
      <c r="B1039" s="249">
        <v>976</v>
      </c>
      <c r="C1039" s="248">
        <v>140.71637276657918</v>
      </c>
    </row>
    <row r="1040" spans="2:3" x14ac:dyDescent="0.75">
      <c r="B1040" s="249">
        <v>977</v>
      </c>
      <c r="C1040" s="248">
        <v>132.83695023264738</v>
      </c>
    </row>
    <row r="1041" spans="2:3" x14ac:dyDescent="0.75">
      <c r="B1041" s="249">
        <v>978</v>
      </c>
      <c r="C1041" s="248">
        <v>126.69769174722943</v>
      </c>
    </row>
    <row r="1042" spans="2:3" x14ac:dyDescent="0.75">
      <c r="B1042" s="249">
        <v>979</v>
      </c>
      <c r="C1042" s="248">
        <v>141.41195102528042</v>
      </c>
    </row>
    <row r="1043" spans="2:3" x14ac:dyDescent="0.75">
      <c r="B1043" s="249">
        <v>980</v>
      </c>
      <c r="C1043" s="248">
        <v>93.422861014648845</v>
      </c>
    </row>
    <row r="1044" spans="2:3" x14ac:dyDescent="0.75">
      <c r="B1044" s="249">
        <v>981</v>
      </c>
      <c r="C1044" s="248">
        <v>145.73450843596763</v>
      </c>
    </row>
    <row r="1045" spans="2:3" x14ac:dyDescent="0.75">
      <c r="B1045" s="249">
        <v>982</v>
      </c>
      <c r="C1045" s="248">
        <v>136.89732495077934</v>
      </c>
    </row>
    <row r="1046" spans="2:3" x14ac:dyDescent="0.75">
      <c r="B1046" s="249">
        <v>983</v>
      </c>
      <c r="C1046" s="248">
        <v>96.809213567856901</v>
      </c>
    </row>
    <row r="1047" spans="2:3" x14ac:dyDescent="0.75">
      <c r="B1047" s="249">
        <v>984</v>
      </c>
      <c r="C1047" s="248">
        <v>141.22042426388606</v>
      </c>
    </row>
    <row r="1048" spans="2:3" x14ac:dyDescent="0.75">
      <c r="B1048" s="249">
        <v>985</v>
      </c>
      <c r="C1048" s="248">
        <v>128.8478629019595</v>
      </c>
    </row>
    <row r="1049" spans="2:3" x14ac:dyDescent="0.75">
      <c r="B1049" s="249">
        <v>986</v>
      </c>
      <c r="C1049" s="248">
        <v>114.37428237757706</v>
      </c>
    </row>
    <row r="1050" spans="2:3" x14ac:dyDescent="0.75">
      <c r="B1050" s="249">
        <v>987</v>
      </c>
      <c r="C1050" s="248">
        <v>113.80159101481429</v>
      </c>
    </row>
    <row r="1051" spans="2:3" x14ac:dyDescent="0.75">
      <c r="B1051" s="249">
        <v>988</v>
      </c>
      <c r="C1051" s="248">
        <v>151.9842059228971</v>
      </c>
    </row>
    <row r="1052" spans="2:3" x14ac:dyDescent="0.75">
      <c r="B1052" s="249">
        <v>989</v>
      </c>
      <c r="C1052" s="248">
        <v>129.20946678915158</v>
      </c>
    </row>
    <row r="1053" spans="2:3" x14ac:dyDescent="0.75">
      <c r="B1053" s="249">
        <v>990</v>
      </c>
      <c r="C1053" s="248">
        <v>102.03151199626446</v>
      </c>
    </row>
    <row r="1054" spans="2:3" x14ac:dyDescent="0.75">
      <c r="B1054" s="249">
        <v>991</v>
      </c>
      <c r="C1054" s="248">
        <v>106.02368424700148</v>
      </c>
    </row>
    <row r="1055" spans="2:3" x14ac:dyDescent="0.75">
      <c r="B1055" s="249">
        <v>992</v>
      </c>
      <c r="C1055" s="248">
        <v>78.289671371610581</v>
      </c>
    </row>
    <row r="1056" spans="2:3" x14ac:dyDescent="0.75">
      <c r="B1056" s="249">
        <v>993</v>
      </c>
      <c r="C1056" s="248">
        <v>131.99023238785102</v>
      </c>
    </row>
    <row r="1057" spans="2:3" x14ac:dyDescent="0.75">
      <c r="B1057" s="249">
        <v>994</v>
      </c>
      <c r="C1057" s="248">
        <v>117.55853431760154</v>
      </c>
    </row>
    <row r="1058" spans="2:3" x14ac:dyDescent="0.75">
      <c r="B1058" s="249">
        <v>995</v>
      </c>
      <c r="C1058" s="248">
        <v>128.46197815044718</v>
      </c>
    </row>
    <row r="1059" spans="2:3" x14ac:dyDescent="0.75">
      <c r="B1059" s="249">
        <v>996</v>
      </c>
      <c r="C1059" s="248">
        <v>114.24181013031539</v>
      </c>
    </row>
    <row r="1060" spans="2:3" x14ac:dyDescent="0.75">
      <c r="B1060" s="249">
        <v>997</v>
      </c>
      <c r="C1060" s="248">
        <v>99.194581224845791</v>
      </c>
    </row>
    <row r="1061" spans="2:3" x14ac:dyDescent="0.75">
      <c r="B1061" s="249">
        <v>998</v>
      </c>
      <c r="C1061" s="248">
        <v>118.82419338910459</v>
      </c>
    </row>
    <row r="1062" spans="2:3" x14ac:dyDescent="0.75">
      <c r="B1062" s="249">
        <v>999</v>
      </c>
      <c r="C1062" s="248">
        <v>104.15884659331388</v>
      </c>
    </row>
    <row r="1063" spans="2:3" x14ac:dyDescent="0.75">
      <c r="B1063" s="249">
        <v>1000</v>
      </c>
      <c r="C1063" s="248">
        <v>145.54854947331938</v>
      </c>
    </row>
    <row r="1064" spans="2:3" x14ac:dyDescent="0.75">
      <c r="B1064" s="249">
        <v>1001</v>
      </c>
      <c r="C1064" s="248">
        <v>106.43609751272768</v>
      </c>
    </row>
    <row r="1065" spans="2:3" x14ac:dyDescent="0.75">
      <c r="B1065" s="249">
        <v>1002</v>
      </c>
      <c r="C1065" s="248">
        <v>152.50882361473322</v>
      </c>
    </row>
    <row r="1066" spans="2:3" x14ac:dyDescent="0.75">
      <c r="B1066" s="249">
        <v>1003</v>
      </c>
      <c r="C1066" s="248">
        <v>140.12019190379385</v>
      </c>
    </row>
    <row r="1067" spans="2:3" x14ac:dyDescent="0.75">
      <c r="B1067" s="249">
        <v>1004</v>
      </c>
      <c r="C1067" s="248">
        <v>148.51483461613802</v>
      </c>
    </row>
    <row r="1068" spans="2:3" x14ac:dyDescent="0.75">
      <c r="B1068" s="249">
        <v>1005</v>
      </c>
      <c r="C1068" s="248">
        <v>125.31098791192372</v>
      </c>
    </row>
    <row r="1069" spans="2:3" x14ac:dyDescent="0.75">
      <c r="B1069" s="249">
        <v>1006</v>
      </c>
      <c r="C1069" s="248">
        <v>119.2832542469085</v>
      </c>
    </row>
    <row r="1070" spans="2:3" x14ac:dyDescent="0.75">
      <c r="B1070" s="249">
        <v>1007</v>
      </c>
      <c r="C1070" s="248">
        <v>122.61099250927482</v>
      </c>
    </row>
    <row r="1071" spans="2:3" x14ac:dyDescent="0.75">
      <c r="B1071" s="249">
        <v>1008</v>
      </c>
      <c r="C1071" s="248">
        <v>126.99282819819352</v>
      </c>
    </row>
    <row r="1072" spans="2:3" x14ac:dyDescent="0.75">
      <c r="B1072" s="249">
        <v>1009</v>
      </c>
      <c r="C1072" s="248">
        <v>132.64974803324242</v>
      </c>
    </row>
    <row r="1073" spans="2:3" x14ac:dyDescent="0.75">
      <c r="B1073" s="249">
        <v>1010</v>
      </c>
      <c r="C1073" s="248">
        <v>140.90718044633931</v>
      </c>
    </row>
    <row r="1074" spans="2:3" x14ac:dyDescent="0.75">
      <c r="B1074" s="249">
        <v>1011</v>
      </c>
      <c r="C1074" s="248">
        <v>104.50897318883035</v>
      </c>
    </row>
    <row r="1075" spans="2:3" x14ac:dyDescent="0.75">
      <c r="B1075" s="249">
        <v>1012</v>
      </c>
      <c r="C1075" s="248">
        <v>89.80297370435315</v>
      </c>
    </row>
    <row r="1076" spans="2:3" x14ac:dyDescent="0.75">
      <c r="B1076" s="249">
        <v>1013</v>
      </c>
      <c r="C1076" s="248">
        <v>129.30813129334453</v>
      </c>
    </row>
    <row r="1077" spans="2:3" x14ac:dyDescent="0.75">
      <c r="B1077" s="249">
        <v>1014</v>
      </c>
      <c r="C1077" s="248">
        <v>139.04396333583057</v>
      </c>
    </row>
    <row r="1078" spans="2:3" x14ac:dyDescent="0.75">
      <c r="B1078" s="249">
        <v>1015</v>
      </c>
      <c r="C1078" s="248">
        <v>151.20859432344156</v>
      </c>
    </row>
    <row r="1079" spans="2:3" x14ac:dyDescent="0.75">
      <c r="B1079" s="249">
        <v>1016</v>
      </c>
      <c r="C1079" s="248">
        <v>124.72797223121486</v>
      </c>
    </row>
    <row r="1080" spans="2:3" x14ac:dyDescent="0.75">
      <c r="B1080" s="249">
        <v>1017</v>
      </c>
      <c r="C1080" s="248">
        <v>94.334216135549354</v>
      </c>
    </row>
    <row r="1081" spans="2:3" x14ac:dyDescent="0.75">
      <c r="B1081" s="249">
        <v>1018</v>
      </c>
      <c r="C1081" s="248">
        <v>98.075624273284973</v>
      </c>
    </row>
    <row r="1082" spans="2:3" x14ac:dyDescent="0.75">
      <c r="B1082" s="249">
        <v>1019</v>
      </c>
      <c r="C1082" s="248">
        <v>149.98523465058892</v>
      </c>
    </row>
    <row r="1083" spans="2:3" x14ac:dyDescent="0.75">
      <c r="B1083" s="249">
        <v>1020</v>
      </c>
      <c r="C1083" s="248">
        <v>135.77051921787077</v>
      </c>
    </row>
    <row r="1084" spans="2:3" x14ac:dyDescent="0.75">
      <c r="B1084" s="249">
        <v>1021</v>
      </c>
      <c r="C1084" s="248">
        <v>133.43874414030313</v>
      </c>
    </row>
    <row r="1085" spans="2:3" x14ac:dyDescent="0.75">
      <c r="B1085" s="249">
        <v>1022</v>
      </c>
      <c r="C1085" s="248">
        <v>144.91227991653102</v>
      </c>
    </row>
    <row r="1086" spans="2:3" x14ac:dyDescent="0.75">
      <c r="B1086" s="249">
        <v>1023</v>
      </c>
      <c r="C1086" s="248">
        <v>120.21963136478868</v>
      </c>
    </row>
    <row r="1087" spans="2:3" x14ac:dyDescent="0.75">
      <c r="B1087" s="249">
        <v>1024</v>
      </c>
      <c r="C1087" s="248">
        <v>127.76786123949232</v>
      </c>
    </row>
    <row r="1088" spans="2:3" x14ac:dyDescent="0.75">
      <c r="B1088" s="249">
        <v>1025</v>
      </c>
      <c r="C1088" s="248">
        <v>111.20767329135117</v>
      </c>
    </row>
    <row r="1089" spans="2:3" x14ac:dyDescent="0.75">
      <c r="B1089" s="249">
        <v>1026</v>
      </c>
      <c r="C1089" s="248">
        <v>87.669730058989529</v>
      </c>
    </row>
    <row r="1090" spans="2:3" x14ac:dyDescent="0.75">
      <c r="B1090" s="249">
        <v>1027</v>
      </c>
      <c r="C1090" s="248">
        <v>149.80294188227742</v>
      </c>
    </row>
    <row r="1091" spans="2:3" x14ac:dyDescent="0.75">
      <c r="B1091" s="249">
        <v>1028</v>
      </c>
      <c r="C1091" s="248">
        <v>86.97501428226451</v>
      </c>
    </row>
    <row r="1092" spans="2:3" x14ac:dyDescent="0.75">
      <c r="B1092" s="249">
        <v>1029</v>
      </c>
      <c r="C1092" s="248">
        <v>105.12563680510965</v>
      </c>
    </row>
    <row r="1093" spans="2:3" x14ac:dyDescent="0.75">
      <c r="B1093" s="249">
        <v>1030</v>
      </c>
      <c r="C1093" s="248">
        <v>64.075979319819865</v>
      </c>
    </row>
    <row r="1094" spans="2:3" x14ac:dyDescent="0.75">
      <c r="B1094" s="249">
        <v>1031</v>
      </c>
      <c r="C1094" s="248">
        <v>112.45796655982656</v>
      </c>
    </row>
    <row r="1095" spans="2:3" x14ac:dyDescent="0.75">
      <c r="B1095" s="249">
        <v>1032</v>
      </c>
      <c r="C1095" s="248">
        <v>86.133667241563188</v>
      </c>
    </row>
    <row r="1096" spans="2:3" x14ac:dyDescent="0.75">
      <c r="B1096" s="249">
        <v>1033</v>
      </c>
      <c r="C1096" s="248">
        <v>147.22995553224118</v>
      </c>
    </row>
    <row r="1097" spans="2:3" x14ac:dyDescent="0.75">
      <c r="B1097" s="249">
        <v>1034</v>
      </c>
      <c r="C1097" s="248">
        <v>94.013588578936464</v>
      </c>
    </row>
    <row r="1098" spans="2:3" x14ac:dyDescent="0.75">
      <c r="B1098" s="249">
        <v>1035</v>
      </c>
      <c r="C1098" s="248">
        <v>138.08520848538583</v>
      </c>
    </row>
    <row r="1099" spans="2:3" x14ac:dyDescent="0.75">
      <c r="B1099" s="249">
        <v>1036</v>
      </c>
      <c r="C1099" s="248">
        <v>142.23163611527727</v>
      </c>
    </row>
    <row r="1100" spans="2:3" x14ac:dyDescent="0.75">
      <c r="B1100" s="249">
        <v>1037</v>
      </c>
      <c r="C1100" s="248">
        <v>105.8781304006237</v>
      </c>
    </row>
    <row r="1101" spans="2:3" x14ac:dyDescent="0.75">
      <c r="B1101" s="249">
        <v>1038</v>
      </c>
      <c r="C1101" s="248">
        <v>109.20515137322444</v>
      </c>
    </row>
    <row r="1102" spans="2:3" x14ac:dyDescent="0.75">
      <c r="B1102" s="249">
        <v>1039</v>
      </c>
      <c r="C1102" s="248">
        <v>110.28028812696202</v>
      </c>
    </row>
    <row r="1103" spans="2:3" x14ac:dyDescent="0.75">
      <c r="B1103" s="249">
        <v>1040</v>
      </c>
      <c r="C1103" s="248">
        <v>142.97756365640151</v>
      </c>
    </row>
    <row r="1104" spans="2:3" x14ac:dyDescent="0.75">
      <c r="B1104" s="249">
        <v>1041</v>
      </c>
      <c r="C1104" s="248">
        <v>154.85826549165103</v>
      </c>
    </row>
    <row r="1105" spans="2:3" x14ac:dyDescent="0.75">
      <c r="B1105" s="249">
        <v>1042</v>
      </c>
      <c r="C1105" s="248">
        <v>128.29272904511859</v>
      </c>
    </row>
    <row r="1106" spans="2:3" x14ac:dyDescent="0.75">
      <c r="B1106" s="249">
        <v>1043</v>
      </c>
      <c r="C1106" s="248">
        <v>110.64224835366871</v>
      </c>
    </row>
    <row r="1107" spans="2:3" x14ac:dyDescent="0.75">
      <c r="B1107" s="249">
        <v>1044</v>
      </c>
      <c r="C1107" s="248">
        <v>95.100741887616749</v>
      </c>
    </row>
    <row r="1108" spans="2:3" x14ac:dyDescent="0.75">
      <c r="B1108" s="249">
        <v>1045</v>
      </c>
      <c r="C1108" s="248">
        <v>65.507464759075546</v>
      </c>
    </row>
    <row r="1109" spans="2:3" x14ac:dyDescent="0.75">
      <c r="B1109" s="249">
        <v>1046</v>
      </c>
      <c r="C1109" s="248">
        <v>105.67077099614225</v>
      </c>
    </row>
    <row r="1110" spans="2:3" x14ac:dyDescent="0.75">
      <c r="B1110" s="249">
        <v>1047</v>
      </c>
      <c r="C1110" s="248">
        <v>48.297699132036925</v>
      </c>
    </row>
    <row r="1111" spans="2:3" x14ac:dyDescent="0.75">
      <c r="B1111" s="249">
        <v>1048</v>
      </c>
      <c r="C1111" s="248">
        <v>113.9984061440056</v>
      </c>
    </row>
    <row r="1112" spans="2:3" x14ac:dyDescent="0.75">
      <c r="B1112" s="249">
        <v>1049</v>
      </c>
      <c r="C1112" s="248">
        <v>143.59074309288383</v>
      </c>
    </row>
    <row r="1113" spans="2:3" x14ac:dyDescent="0.75">
      <c r="B1113" s="249">
        <v>1050</v>
      </c>
      <c r="C1113" s="248">
        <v>116.4340223961531</v>
      </c>
    </row>
    <row r="1114" spans="2:3" x14ac:dyDescent="0.75">
      <c r="B1114" s="249">
        <v>1051</v>
      </c>
      <c r="C1114" s="248">
        <v>134.25199360154568</v>
      </c>
    </row>
    <row r="1115" spans="2:3" x14ac:dyDescent="0.75">
      <c r="B1115" s="249">
        <v>1052</v>
      </c>
      <c r="C1115" s="248">
        <v>146.22019849900082</v>
      </c>
    </row>
    <row r="1116" spans="2:3" x14ac:dyDescent="0.75">
      <c r="B1116" s="249">
        <v>1053</v>
      </c>
      <c r="C1116" s="248">
        <v>111.68561392511802</v>
      </c>
    </row>
    <row r="1117" spans="2:3" x14ac:dyDescent="0.75">
      <c r="B1117" s="249">
        <v>1054</v>
      </c>
      <c r="C1117" s="248">
        <v>157.8212784990786</v>
      </c>
    </row>
    <row r="1118" spans="2:3" x14ac:dyDescent="0.75">
      <c r="B1118" s="249">
        <v>1055</v>
      </c>
      <c r="C1118" s="248">
        <v>143.85740800769258</v>
      </c>
    </row>
    <row r="1119" spans="2:3" x14ac:dyDescent="0.75">
      <c r="B1119" s="249">
        <v>1056</v>
      </c>
      <c r="C1119" s="248">
        <v>107.16249532075831</v>
      </c>
    </row>
    <row r="1120" spans="2:3" x14ac:dyDescent="0.75">
      <c r="B1120" s="249">
        <v>1057</v>
      </c>
      <c r="C1120" s="248">
        <v>117.60951110472831</v>
      </c>
    </row>
    <row r="1121" spans="2:3" x14ac:dyDescent="0.75">
      <c r="B1121" s="249">
        <v>1058</v>
      </c>
      <c r="C1121" s="248">
        <v>97.981690477349744</v>
      </c>
    </row>
    <row r="1122" spans="2:3" x14ac:dyDescent="0.75">
      <c r="B1122" s="249">
        <v>1059</v>
      </c>
      <c r="C1122" s="248">
        <v>167.41322500551439</v>
      </c>
    </row>
    <row r="1123" spans="2:3" x14ac:dyDescent="0.75">
      <c r="B1123" s="249">
        <v>1060</v>
      </c>
      <c r="C1123" s="248">
        <v>148.60074686970972</v>
      </c>
    </row>
    <row r="1124" spans="2:3" x14ac:dyDescent="0.75">
      <c r="B1124" s="249">
        <v>1061</v>
      </c>
      <c r="C1124" s="248">
        <v>68.481430865601055</v>
      </c>
    </row>
    <row r="1125" spans="2:3" x14ac:dyDescent="0.75">
      <c r="B1125" s="249">
        <v>1062</v>
      </c>
      <c r="C1125" s="248">
        <v>66.193457005476972</v>
      </c>
    </row>
    <row r="1126" spans="2:3" x14ac:dyDescent="0.75">
      <c r="B1126" s="249">
        <v>1063</v>
      </c>
      <c r="C1126" s="248">
        <v>138.91427498506374</v>
      </c>
    </row>
    <row r="1127" spans="2:3" x14ac:dyDescent="0.75">
      <c r="B1127" s="249">
        <v>1064</v>
      </c>
      <c r="C1127" s="248">
        <v>116.17634096054789</v>
      </c>
    </row>
    <row r="1128" spans="2:3" x14ac:dyDescent="0.75">
      <c r="B1128" s="249">
        <v>1065</v>
      </c>
      <c r="C1128" s="248">
        <v>71.740884634091003</v>
      </c>
    </row>
    <row r="1129" spans="2:3" x14ac:dyDescent="0.75">
      <c r="B1129" s="249">
        <v>1066</v>
      </c>
      <c r="C1129" s="248">
        <v>127.61252923640613</v>
      </c>
    </row>
    <row r="1130" spans="2:3" x14ac:dyDescent="0.75">
      <c r="B1130" s="249">
        <v>1067</v>
      </c>
      <c r="C1130" s="248">
        <v>121.89772663050037</v>
      </c>
    </row>
    <row r="1131" spans="2:3" x14ac:dyDescent="0.75">
      <c r="B1131" s="249">
        <v>1068</v>
      </c>
      <c r="C1131" s="248">
        <v>149.45062592076573</v>
      </c>
    </row>
    <row r="1132" spans="2:3" x14ac:dyDescent="0.75">
      <c r="B1132" s="249">
        <v>1069</v>
      </c>
      <c r="C1132" s="248">
        <v>123.33760220250579</v>
      </c>
    </row>
    <row r="1133" spans="2:3" x14ac:dyDescent="0.75">
      <c r="B1133" s="249">
        <v>1070</v>
      </c>
      <c r="C1133" s="248">
        <v>102.13988588959947</v>
      </c>
    </row>
    <row r="1134" spans="2:3" x14ac:dyDescent="0.75">
      <c r="B1134" s="249">
        <v>1071</v>
      </c>
      <c r="C1134" s="248">
        <v>108.78874825570605</v>
      </c>
    </row>
    <row r="1135" spans="2:3" x14ac:dyDescent="0.75">
      <c r="B1135" s="249">
        <v>1072</v>
      </c>
      <c r="C1135" s="248">
        <v>132.84752631148299</v>
      </c>
    </row>
    <row r="1136" spans="2:3" x14ac:dyDescent="0.75">
      <c r="B1136" s="249">
        <v>1073</v>
      </c>
      <c r="C1136" s="248">
        <v>163.25216578465484</v>
      </c>
    </row>
    <row r="1137" spans="2:3" x14ac:dyDescent="0.75">
      <c r="B1137" s="249">
        <v>1074</v>
      </c>
      <c r="C1137" s="248">
        <v>133.9356330100745</v>
      </c>
    </row>
    <row r="1138" spans="2:3" x14ac:dyDescent="0.75">
      <c r="B1138" s="249">
        <v>1075</v>
      </c>
      <c r="C1138" s="248">
        <v>117.46490467410702</v>
      </c>
    </row>
    <row r="1139" spans="2:3" x14ac:dyDescent="0.75">
      <c r="B1139" s="249">
        <v>1076</v>
      </c>
      <c r="C1139" s="248">
        <v>73.907167359772359</v>
      </c>
    </row>
    <row r="1140" spans="2:3" x14ac:dyDescent="0.75">
      <c r="B1140" s="249">
        <v>1077</v>
      </c>
      <c r="C1140" s="248">
        <v>88.174903381301448</v>
      </c>
    </row>
    <row r="1141" spans="2:3" x14ac:dyDescent="0.75">
      <c r="B1141" s="249">
        <v>1078</v>
      </c>
      <c r="C1141" s="248">
        <v>143.47494190275657</v>
      </c>
    </row>
    <row r="1142" spans="2:3" x14ac:dyDescent="0.75">
      <c r="B1142" s="249">
        <v>1079</v>
      </c>
      <c r="C1142" s="248">
        <v>109.42233814663371</v>
      </c>
    </row>
    <row r="1143" spans="2:3" x14ac:dyDescent="0.75">
      <c r="B1143" s="249">
        <v>1080</v>
      </c>
      <c r="C1143" s="248">
        <v>61.727152556606285</v>
      </c>
    </row>
    <row r="1144" spans="2:3" x14ac:dyDescent="0.75">
      <c r="B1144" s="249">
        <v>1081</v>
      </c>
      <c r="C1144" s="248">
        <v>129.35179908929064</v>
      </c>
    </row>
    <row r="1145" spans="2:3" x14ac:dyDescent="0.75">
      <c r="B1145" s="249">
        <v>1082</v>
      </c>
      <c r="C1145" s="248">
        <v>122.25544126849479</v>
      </c>
    </row>
    <row r="1146" spans="2:3" x14ac:dyDescent="0.75">
      <c r="B1146" s="249">
        <v>1083</v>
      </c>
      <c r="C1146" s="248">
        <v>138.26525340540928</v>
      </c>
    </row>
    <row r="1147" spans="2:3" x14ac:dyDescent="0.75">
      <c r="B1147" s="249">
        <v>1084</v>
      </c>
      <c r="C1147" s="248">
        <v>134.97100295443198</v>
      </c>
    </row>
    <row r="1148" spans="2:3" x14ac:dyDescent="0.75">
      <c r="B1148" s="249">
        <v>1085</v>
      </c>
      <c r="C1148" s="248">
        <v>97.293201414769428</v>
      </c>
    </row>
    <row r="1149" spans="2:3" x14ac:dyDescent="0.75">
      <c r="B1149" s="249">
        <v>1086</v>
      </c>
      <c r="C1149" s="248">
        <v>88.894782048601201</v>
      </c>
    </row>
    <row r="1150" spans="2:3" x14ac:dyDescent="0.75">
      <c r="B1150" s="249">
        <v>1087</v>
      </c>
      <c r="C1150" s="248">
        <v>154.88910408122177</v>
      </c>
    </row>
    <row r="1151" spans="2:3" x14ac:dyDescent="0.75">
      <c r="B1151" s="249">
        <v>1088</v>
      </c>
      <c r="C1151" s="248">
        <v>102.28478443349056</v>
      </c>
    </row>
    <row r="1152" spans="2:3" x14ac:dyDescent="0.75">
      <c r="B1152" s="249">
        <v>1089</v>
      </c>
      <c r="C1152" s="248">
        <v>102.61402921340334</v>
      </c>
    </row>
    <row r="1153" spans="2:3" x14ac:dyDescent="0.75">
      <c r="B1153" s="249">
        <v>1090</v>
      </c>
      <c r="C1153" s="248">
        <v>72.217728385045106</v>
      </c>
    </row>
    <row r="1154" spans="2:3" x14ac:dyDescent="0.75">
      <c r="B1154" s="249">
        <v>1091</v>
      </c>
      <c r="C1154" s="248">
        <v>114.2003369088999</v>
      </c>
    </row>
    <row r="1155" spans="2:3" x14ac:dyDescent="0.75">
      <c r="B1155" s="249">
        <v>1092</v>
      </c>
      <c r="C1155" s="248">
        <v>56.445355368121398</v>
      </c>
    </row>
    <row r="1156" spans="2:3" x14ac:dyDescent="0.75">
      <c r="B1156" s="249">
        <v>1093</v>
      </c>
      <c r="C1156" s="248">
        <v>105.07921622464254</v>
      </c>
    </row>
    <row r="1157" spans="2:3" x14ac:dyDescent="0.75">
      <c r="B1157" s="249">
        <v>1094</v>
      </c>
      <c r="C1157" s="248">
        <v>168.91078978758674</v>
      </c>
    </row>
    <row r="1158" spans="2:3" x14ac:dyDescent="0.75">
      <c r="B1158" s="249">
        <v>1095</v>
      </c>
      <c r="C1158" s="248">
        <v>107.73564085717565</v>
      </c>
    </row>
    <row r="1159" spans="2:3" x14ac:dyDescent="0.75">
      <c r="B1159" s="249">
        <v>1096</v>
      </c>
      <c r="C1159" s="248">
        <v>134.5235904983621</v>
      </c>
    </row>
    <row r="1160" spans="2:3" x14ac:dyDescent="0.75">
      <c r="B1160" s="249">
        <v>1097</v>
      </c>
      <c r="C1160" s="248">
        <v>106.78599716244446</v>
      </c>
    </row>
    <row r="1161" spans="2:3" x14ac:dyDescent="0.75">
      <c r="B1161" s="249">
        <v>1098</v>
      </c>
      <c r="C1161" s="248">
        <v>128.13868714858515</v>
      </c>
    </row>
    <row r="1162" spans="2:3" x14ac:dyDescent="0.75">
      <c r="B1162" s="249">
        <v>1099</v>
      </c>
      <c r="C1162" s="248">
        <v>85.477975175562335</v>
      </c>
    </row>
    <row r="1163" spans="2:3" x14ac:dyDescent="0.75">
      <c r="B1163" s="249">
        <v>1100</v>
      </c>
      <c r="C1163" s="248">
        <v>131.00593500605055</v>
      </c>
    </row>
    <row r="1164" spans="2:3" x14ac:dyDescent="0.75">
      <c r="B1164" s="249">
        <v>1101</v>
      </c>
      <c r="C1164" s="248">
        <v>165.19762896868679</v>
      </c>
    </row>
    <row r="1165" spans="2:3" x14ac:dyDescent="0.75">
      <c r="B1165" s="249">
        <v>1102</v>
      </c>
      <c r="C1165" s="248">
        <v>117.69126265337162</v>
      </c>
    </row>
    <row r="1166" spans="2:3" x14ac:dyDescent="0.75">
      <c r="B1166" s="249">
        <v>1103</v>
      </c>
      <c r="C1166" s="248">
        <v>95.71838216460938</v>
      </c>
    </row>
    <row r="1167" spans="2:3" x14ac:dyDescent="0.75">
      <c r="B1167" s="249">
        <v>1104</v>
      </c>
      <c r="C1167" s="248">
        <v>123.76380663738826</v>
      </c>
    </row>
    <row r="1168" spans="2:3" x14ac:dyDescent="0.75">
      <c r="B1168" s="249">
        <v>1105</v>
      </c>
      <c r="C1168" s="248">
        <v>135.52704782098004</v>
      </c>
    </row>
    <row r="1169" spans="2:3" x14ac:dyDescent="0.75">
      <c r="B1169" s="249">
        <v>1106</v>
      </c>
      <c r="C1169" s="248">
        <v>157.18480017321849</v>
      </c>
    </row>
    <row r="1170" spans="2:3" x14ac:dyDescent="0.75">
      <c r="B1170" s="249">
        <v>1107</v>
      </c>
      <c r="C1170" s="248">
        <v>129.19060464695616</v>
      </c>
    </row>
    <row r="1171" spans="2:3" x14ac:dyDescent="0.75">
      <c r="B1171" s="249">
        <v>1108</v>
      </c>
      <c r="C1171" s="248">
        <v>112.24464420830887</v>
      </c>
    </row>
    <row r="1172" spans="2:3" x14ac:dyDescent="0.75">
      <c r="B1172" s="249">
        <v>1109</v>
      </c>
      <c r="C1172" s="248">
        <v>177.78435178494516</v>
      </c>
    </row>
    <row r="1173" spans="2:3" x14ac:dyDescent="0.75">
      <c r="B1173" s="249">
        <v>1110</v>
      </c>
      <c r="C1173" s="248">
        <v>114.30569833255608</v>
      </c>
    </row>
    <row r="1174" spans="2:3" x14ac:dyDescent="0.75">
      <c r="B1174" s="249">
        <v>1111</v>
      </c>
      <c r="C1174" s="248">
        <v>148.84559237894879</v>
      </c>
    </row>
    <row r="1175" spans="2:3" x14ac:dyDescent="0.75">
      <c r="B1175" s="249">
        <v>1112</v>
      </c>
      <c r="C1175" s="248">
        <v>134.44971372659299</v>
      </c>
    </row>
    <row r="1176" spans="2:3" x14ac:dyDescent="0.75">
      <c r="B1176" s="249">
        <v>1113</v>
      </c>
      <c r="C1176" s="248">
        <v>82.401066593234361</v>
      </c>
    </row>
    <row r="1177" spans="2:3" x14ac:dyDescent="0.75">
      <c r="B1177" s="249">
        <v>1114</v>
      </c>
      <c r="C1177" s="248">
        <v>138.93121538987864</v>
      </c>
    </row>
    <row r="1178" spans="2:3" x14ac:dyDescent="0.75">
      <c r="B1178" s="249">
        <v>1115</v>
      </c>
      <c r="C1178" s="248">
        <v>146.55596074905768</v>
      </c>
    </row>
    <row r="1179" spans="2:3" x14ac:dyDescent="0.75">
      <c r="B1179" s="249">
        <v>1116</v>
      </c>
      <c r="C1179" s="248">
        <v>130.42242586515974</v>
      </c>
    </row>
    <row r="1180" spans="2:3" x14ac:dyDescent="0.75">
      <c r="B1180" s="249">
        <v>1117</v>
      </c>
      <c r="C1180" s="248">
        <v>95.616431275046949</v>
      </c>
    </row>
    <row r="1181" spans="2:3" x14ac:dyDescent="0.75">
      <c r="B1181" s="249">
        <v>1118</v>
      </c>
      <c r="C1181" s="248">
        <v>181.70171695626814</v>
      </c>
    </row>
    <row r="1182" spans="2:3" x14ac:dyDescent="0.75">
      <c r="B1182" s="249">
        <v>1119</v>
      </c>
      <c r="C1182" s="248">
        <v>92.961319415057815</v>
      </c>
    </row>
    <row r="1183" spans="2:3" x14ac:dyDescent="0.75">
      <c r="B1183" s="249">
        <v>1120</v>
      </c>
      <c r="C1183" s="248">
        <v>104.66741644833266</v>
      </c>
    </row>
    <row r="1184" spans="2:3" x14ac:dyDescent="0.75">
      <c r="B1184" s="249">
        <v>1121</v>
      </c>
      <c r="C1184" s="248">
        <v>99.868567141391736</v>
      </c>
    </row>
    <row r="1185" spans="2:3" x14ac:dyDescent="0.75">
      <c r="B1185" s="249">
        <v>1122</v>
      </c>
      <c r="C1185" s="248">
        <v>148.83484160375266</v>
      </c>
    </row>
    <row r="1186" spans="2:3" x14ac:dyDescent="0.75">
      <c r="B1186" s="249">
        <v>1123</v>
      </c>
      <c r="C1186" s="248">
        <v>131.69699332546699</v>
      </c>
    </row>
    <row r="1187" spans="2:3" x14ac:dyDescent="0.75">
      <c r="B1187" s="249">
        <v>1124</v>
      </c>
      <c r="C1187" s="248">
        <v>111.78043955324603</v>
      </c>
    </row>
    <row r="1188" spans="2:3" x14ac:dyDescent="0.75">
      <c r="B1188" s="249">
        <v>1125</v>
      </c>
      <c r="C1188" s="248">
        <v>136.00186803297871</v>
      </c>
    </row>
    <row r="1189" spans="2:3" x14ac:dyDescent="0.75">
      <c r="B1189" s="249">
        <v>1126</v>
      </c>
      <c r="C1189" s="248">
        <v>115.56671025732186</v>
      </c>
    </row>
    <row r="1190" spans="2:3" x14ac:dyDescent="0.75">
      <c r="B1190" s="249">
        <v>1127</v>
      </c>
      <c r="C1190" s="248">
        <v>81.238742897645054</v>
      </c>
    </row>
    <row r="1191" spans="2:3" x14ac:dyDescent="0.75">
      <c r="B1191" s="249">
        <v>1128</v>
      </c>
      <c r="C1191" s="248">
        <v>144.72017146589735</v>
      </c>
    </row>
    <row r="1192" spans="2:3" x14ac:dyDescent="0.75">
      <c r="B1192" s="249">
        <v>1129</v>
      </c>
      <c r="C1192" s="248">
        <v>107.92178092312989</v>
      </c>
    </row>
    <row r="1193" spans="2:3" x14ac:dyDescent="0.75">
      <c r="B1193" s="249">
        <v>1130</v>
      </c>
      <c r="C1193" s="248">
        <v>127.79085895443824</v>
      </c>
    </row>
    <row r="1194" spans="2:3" x14ac:dyDescent="0.75">
      <c r="B1194" s="249">
        <v>1131</v>
      </c>
      <c r="C1194" s="248">
        <v>167.66722196799969</v>
      </c>
    </row>
    <row r="1195" spans="2:3" x14ac:dyDescent="0.75">
      <c r="B1195" s="249">
        <v>1132</v>
      </c>
      <c r="C1195" s="248">
        <v>111.49919065360842</v>
      </c>
    </row>
    <row r="1196" spans="2:3" x14ac:dyDescent="0.75">
      <c r="B1196" s="249">
        <v>1133</v>
      </c>
      <c r="C1196" s="248">
        <v>137.25809397624877</v>
      </c>
    </row>
    <row r="1197" spans="2:3" x14ac:dyDescent="0.75">
      <c r="B1197" s="249">
        <v>1134</v>
      </c>
      <c r="C1197" s="248">
        <v>103.1451379255583</v>
      </c>
    </row>
    <row r="1198" spans="2:3" x14ac:dyDescent="0.75">
      <c r="B1198" s="249">
        <v>1135</v>
      </c>
      <c r="C1198" s="248">
        <v>128.67207248403173</v>
      </c>
    </row>
    <row r="1199" spans="2:3" x14ac:dyDescent="0.75">
      <c r="B1199" s="249">
        <v>1136</v>
      </c>
      <c r="C1199" s="248">
        <v>169.9273094778334</v>
      </c>
    </row>
    <row r="1200" spans="2:3" x14ac:dyDescent="0.75">
      <c r="B1200" s="249">
        <v>1137</v>
      </c>
      <c r="C1200" s="248">
        <v>176.83727613312382</v>
      </c>
    </row>
    <row r="1201" spans="2:3" x14ac:dyDescent="0.75">
      <c r="B1201" s="249">
        <v>1138</v>
      </c>
      <c r="C1201" s="248">
        <v>125.1384481563159</v>
      </c>
    </row>
    <row r="1202" spans="2:3" x14ac:dyDescent="0.75">
      <c r="B1202" s="249">
        <v>1139</v>
      </c>
      <c r="C1202" s="248">
        <v>121.24338861537528</v>
      </c>
    </row>
    <row r="1203" spans="2:3" x14ac:dyDescent="0.75">
      <c r="B1203" s="249">
        <v>1140</v>
      </c>
      <c r="C1203" s="248">
        <v>88.070784594062161</v>
      </c>
    </row>
    <row r="1204" spans="2:3" x14ac:dyDescent="0.75">
      <c r="B1204" s="249">
        <v>1141</v>
      </c>
      <c r="C1204" s="248">
        <v>125.19807390503564</v>
      </c>
    </row>
    <row r="1205" spans="2:3" x14ac:dyDescent="0.75">
      <c r="B1205" s="249">
        <v>1142</v>
      </c>
      <c r="C1205" s="248">
        <v>50.062839814877663</v>
      </c>
    </row>
    <row r="1206" spans="2:3" x14ac:dyDescent="0.75">
      <c r="B1206" s="249">
        <v>1143</v>
      </c>
      <c r="C1206" s="248">
        <v>131.28613004173943</v>
      </c>
    </row>
    <row r="1207" spans="2:3" x14ac:dyDescent="0.75">
      <c r="B1207" s="249">
        <v>1144</v>
      </c>
      <c r="C1207" s="248">
        <v>87.759120110046666</v>
      </c>
    </row>
    <row r="1208" spans="2:3" x14ac:dyDescent="0.75">
      <c r="B1208" s="249">
        <v>1145</v>
      </c>
      <c r="C1208" s="248">
        <v>164.31629057224495</v>
      </c>
    </row>
    <row r="1209" spans="2:3" x14ac:dyDescent="0.75">
      <c r="B1209" s="249">
        <v>1146</v>
      </c>
      <c r="C1209" s="248">
        <v>105.22842554871097</v>
      </c>
    </row>
    <row r="1210" spans="2:3" x14ac:dyDescent="0.75">
      <c r="B1210" s="249">
        <v>1147</v>
      </c>
      <c r="C1210" s="248">
        <v>122.76114203142909</v>
      </c>
    </row>
    <row r="1211" spans="2:3" x14ac:dyDescent="0.75">
      <c r="B1211" s="249">
        <v>1148</v>
      </c>
      <c r="C1211" s="248">
        <v>116.01780796499538</v>
      </c>
    </row>
    <row r="1212" spans="2:3" x14ac:dyDescent="0.75">
      <c r="B1212" s="249">
        <v>1149</v>
      </c>
      <c r="C1212" s="248">
        <v>95.791294967945134</v>
      </c>
    </row>
    <row r="1213" spans="2:3" x14ac:dyDescent="0.75">
      <c r="B1213" s="249">
        <v>1150</v>
      </c>
      <c r="C1213" s="248">
        <v>160.51784175174919</v>
      </c>
    </row>
    <row r="1214" spans="2:3" x14ac:dyDescent="0.75">
      <c r="B1214" s="249">
        <v>1151</v>
      </c>
      <c r="C1214" s="248">
        <v>108.29670993593969</v>
      </c>
    </row>
    <row r="1215" spans="2:3" x14ac:dyDescent="0.75">
      <c r="B1215" s="249">
        <v>1152</v>
      </c>
      <c r="C1215" s="248">
        <v>106.72342114403229</v>
      </c>
    </row>
    <row r="1216" spans="2:3" x14ac:dyDescent="0.75">
      <c r="B1216" s="249">
        <v>1153</v>
      </c>
      <c r="C1216" s="248">
        <v>116.09371705473374</v>
      </c>
    </row>
    <row r="1217" spans="2:3" x14ac:dyDescent="0.75">
      <c r="B1217" s="249">
        <v>1154</v>
      </c>
      <c r="C1217" s="248">
        <v>143.46403284562336</v>
      </c>
    </row>
    <row r="1218" spans="2:3" x14ac:dyDescent="0.75">
      <c r="B1218" s="249">
        <v>1155</v>
      </c>
      <c r="C1218" s="248">
        <v>172.62231155786202</v>
      </c>
    </row>
    <row r="1219" spans="2:3" x14ac:dyDescent="0.75">
      <c r="B1219" s="249">
        <v>1156</v>
      </c>
      <c r="C1219" s="248">
        <v>121.7208206125121</v>
      </c>
    </row>
    <row r="1220" spans="2:3" x14ac:dyDescent="0.75">
      <c r="B1220" s="249">
        <v>1157</v>
      </c>
      <c r="C1220" s="248">
        <v>141.38034370921815</v>
      </c>
    </row>
    <row r="1221" spans="2:3" x14ac:dyDescent="0.75">
      <c r="B1221" s="249">
        <v>1158</v>
      </c>
      <c r="C1221" s="248">
        <v>164.27746671821353</v>
      </c>
    </row>
    <row r="1222" spans="2:3" x14ac:dyDescent="0.75">
      <c r="B1222" s="249">
        <v>1159</v>
      </c>
      <c r="C1222" s="248">
        <v>126.69840020223398</v>
      </c>
    </row>
    <row r="1223" spans="2:3" x14ac:dyDescent="0.75">
      <c r="B1223" s="249">
        <v>1160</v>
      </c>
      <c r="C1223" s="248">
        <v>134.8622821632965</v>
      </c>
    </row>
    <row r="1224" spans="2:3" x14ac:dyDescent="0.75">
      <c r="B1224" s="249">
        <v>1161</v>
      </c>
      <c r="C1224" s="248">
        <v>153.87161034587962</v>
      </c>
    </row>
    <row r="1225" spans="2:3" x14ac:dyDescent="0.75">
      <c r="B1225" s="249">
        <v>1162</v>
      </c>
      <c r="C1225" s="248">
        <v>144.44822473104551</v>
      </c>
    </row>
    <row r="1226" spans="2:3" x14ac:dyDescent="0.75">
      <c r="B1226" s="249">
        <v>1163</v>
      </c>
      <c r="C1226" s="248">
        <v>131.5949788497777</v>
      </c>
    </row>
    <row r="1227" spans="2:3" x14ac:dyDescent="0.75">
      <c r="B1227" s="249">
        <v>1164</v>
      </c>
      <c r="C1227" s="248">
        <v>94.616050818179048</v>
      </c>
    </row>
    <row r="1228" spans="2:3" x14ac:dyDescent="0.75">
      <c r="B1228" s="249">
        <v>1165</v>
      </c>
      <c r="C1228" s="248">
        <v>91.703873370218446</v>
      </c>
    </row>
    <row r="1229" spans="2:3" x14ac:dyDescent="0.75">
      <c r="B1229" s="249">
        <v>1166</v>
      </c>
      <c r="C1229" s="248">
        <v>133.19645151633785</v>
      </c>
    </row>
    <row r="1230" spans="2:3" x14ac:dyDescent="0.75">
      <c r="B1230" s="249">
        <v>1167</v>
      </c>
      <c r="C1230" s="248">
        <v>126.37723705763143</v>
      </c>
    </row>
    <row r="1231" spans="2:3" x14ac:dyDescent="0.75">
      <c r="B1231" s="249">
        <v>1168</v>
      </c>
      <c r="C1231" s="248">
        <v>93.613070260160981</v>
      </c>
    </row>
    <row r="1232" spans="2:3" x14ac:dyDescent="0.75">
      <c r="B1232" s="249">
        <v>1169</v>
      </c>
      <c r="C1232" s="248">
        <v>160.76125286775417</v>
      </c>
    </row>
    <row r="1233" spans="2:3" x14ac:dyDescent="0.75">
      <c r="B1233" s="249">
        <v>1170</v>
      </c>
      <c r="C1233" s="248">
        <v>103.36453240049788</v>
      </c>
    </row>
    <row r="1234" spans="2:3" x14ac:dyDescent="0.75">
      <c r="B1234" s="249">
        <v>1171</v>
      </c>
      <c r="C1234" s="248">
        <v>136.26789079133169</v>
      </c>
    </row>
    <row r="1235" spans="2:3" x14ac:dyDescent="0.75">
      <c r="B1235" s="249">
        <v>1172</v>
      </c>
      <c r="C1235" s="248">
        <v>119.33785784395047</v>
      </c>
    </row>
    <row r="1236" spans="2:3" x14ac:dyDescent="0.75">
      <c r="B1236" s="249">
        <v>1173</v>
      </c>
      <c r="C1236" s="248">
        <v>117.24853574182768</v>
      </c>
    </row>
    <row r="1237" spans="2:3" x14ac:dyDescent="0.75">
      <c r="B1237" s="249">
        <v>1174</v>
      </c>
      <c r="C1237" s="248">
        <v>85.716893699211255</v>
      </c>
    </row>
    <row r="1238" spans="2:3" x14ac:dyDescent="0.75">
      <c r="B1238" s="249">
        <v>1175</v>
      </c>
      <c r="C1238" s="248">
        <v>153.28556034786553</v>
      </c>
    </row>
    <row r="1239" spans="2:3" x14ac:dyDescent="0.75">
      <c r="B1239" s="249">
        <v>1176</v>
      </c>
      <c r="C1239" s="248">
        <v>122.17735033404178</v>
      </c>
    </row>
    <row r="1240" spans="2:3" x14ac:dyDescent="0.75">
      <c r="B1240" s="249">
        <v>1177</v>
      </c>
      <c r="C1240" s="248">
        <v>140.57768499311123</v>
      </c>
    </row>
    <row r="1241" spans="2:3" x14ac:dyDescent="0.75">
      <c r="B1241" s="249">
        <v>1178</v>
      </c>
      <c r="C1241" s="248">
        <v>167.16642545871247</v>
      </c>
    </row>
    <row r="1242" spans="2:3" x14ac:dyDescent="0.75">
      <c r="B1242" s="249">
        <v>1179</v>
      </c>
      <c r="C1242" s="248">
        <v>117.88754167249914</v>
      </c>
    </row>
    <row r="1243" spans="2:3" x14ac:dyDescent="0.75">
      <c r="B1243" s="249">
        <v>1180</v>
      </c>
      <c r="C1243" s="248">
        <v>103.17497282596653</v>
      </c>
    </row>
    <row r="1244" spans="2:3" x14ac:dyDescent="0.75">
      <c r="B1244" s="249">
        <v>1181</v>
      </c>
      <c r="C1244" s="248">
        <v>126.24136567079584</v>
      </c>
    </row>
    <row r="1245" spans="2:3" x14ac:dyDescent="0.75">
      <c r="B1245" s="249">
        <v>1182</v>
      </c>
      <c r="C1245" s="248">
        <v>170.31350960703884</v>
      </c>
    </row>
    <row r="1246" spans="2:3" x14ac:dyDescent="0.75">
      <c r="B1246" s="249">
        <v>1183</v>
      </c>
      <c r="C1246" s="248">
        <v>133.04979997890038</v>
      </c>
    </row>
    <row r="1247" spans="2:3" x14ac:dyDescent="0.75">
      <c r="B1247" s="249">
        <v>1184</v>
      </c>
      <c r="C1247" s="248">
        <v>94.002926841781033</v>
      </c>
    </row>
    <row r="1248" spans="2:3" x14ac:dyDescent="0.75">
      <c r="B1248" s="249">
        <v>1185</v>
      </c>
      <c r="C1248" s="248">
        <v>99.788241968069357</v>
      </c>
    </row>
    <row r="1249" spans="2:3" x14ac:dyDescent="0.75">
      <c r="B1249" s="249">
        <v>1186</v>
      </c>
      <c r="C1249" s="248">
        <v>127.80218690485826</v>
      </c>
    </row>
    <row r="1250" spans="2:3" x14ac:dyDescent="0.75">
      <c r="B1250" s="249">
        <v>1187</v>
      </c>
      <c r="C1250" s="248">
        <v>108.15009059336197</v>
      </c>
    </row>
    <row r="1251" spans="2:3" x14ac:dyDescent="0.75">
      <c r="B1251" s="249">
        <v>1188</v>
      </c>
      <c r="C1251" s="248">
        <v>87.806712276055606</v>
      </c>
    </row>
    <row r="1252" spans="2:3" x14ac:dyDescent="0.75">
      <c r="B1252" s="249">
        <v>1189</v>
      </c>
      <c r="C1252" s="248">
        <v>90.482723399641031</v>
      </c>
    </row>
    <row r="1253" spans="2:3" x14ac:dyDescent="0.75">
      <c r="B1253" s="249">
        <v>1190</v>
      </c>
      <c r="C1253" s="248">
        <v>73.265040390145401</v>
      </c>
    </row>
    <row r="1254" spans="2:3" x14ac:dyDescent="0.75">
      <c r="B1254" s="249">
        <v>1191</v>
      </c>
      <c r="C1254" s="248">
        <v>80.207834238214033</v>
      </c>
    </row>
    <row r="1255" spans="2:3" x14ac:dyDescent="0.75">
      <c r="B1255" s="249">
        <v>1192</v>
      </c>
      <c r="C1255" s="248">
        <v>163.07640630270038</v>
      </c>
    </row>
    <row r="1256" spans="2:3" x14ac:dyDescent="0.75">
      <c r="B1256" s="249">
        <v>1193</v>
      </c>
      <c r="C1256" s="248">
        <v>163.56963764619263</v>
      </c>
    </row>
    <row r="1257" spans="2:3" x14ac:dyDescent="0.75">
      <c r="B1257" s="249">
        <v>1194</v>
      </c>
      <c r="C1257" s="248">
        <v>76.570139218159383</v>
      </c>
    </row>
    <row r="1258" spans="2:3" x14ac:dyDescent="0.75">
      <c r="B1258" s="249">
        <v>1195</v>
      </c>
      <c r="C1258" s="248">
        <v>119.59078184589981</v>
      </c>
    </row>
    <row r="1259" spans="2:3" x14ac:dyDescent="0.75">
      <c r="B1259" s="249">
        <v>1196</v>
      </c>
      <c r="C1259" s="248">
        <v>132.97503336511338</v>
      </c>
    </row>
    <row r="1260" spans="2:3" x14ac:dyDescent="0.75">
      <c r="B1260" s="249">
        <v>1197</v>
      </c>
      <c r="C1260" s="248">
        <v>142.57976577360228</v>
      </c>
    </row>
    <row r="1261" spans="2:3" x14ac:dyDescent="0.75">
      <c r="B1261" s="249">
        <v>1198</v>
      </c>
      <c r="C1261" s="248">
        <v>113.8871723465451</v>
      </c>
    </row>
    <row r="1262" spans="2:3" x14ac:dyDescent="0.75">
      <c r="B1262" s="249">
        <v>1199</v>
      </c>
      <c r="C1262" s="248">
        <v>93.818041408045175</v>
      </c>
    </row>
    <row r="1263" spans="2:3" x14ac:dyDescent="0.75">
      <c r="B1263" s="249">
        <v>1200</v>
      </c>
      <c r="C1263" s="248">
        <v>101.10063332978416</v>
      </c>
    </row>
    <row r="1264" spans="2:3" x14ac:dyDescent="0.75">
      <c r="B1264" s="249">
        <v>1201</v>
      </c>
      <c r="C1264" s="248">
        <v>78.0518007149075</v>
      </c>
    </row>
    <row r="1265" spans="2:3" x14ac:dyDescent="0.75">
      <c r="B1265" s="249">
        <v>1202</v>
      </c>
      <c r="C1265" s="248">
        <v>96.7059904140025</v>
      </c>
    </row>
    <row r="1266" spans="2:3" x14ac:dyDescent="0.75">
      <c r="B1266" s="249">
        <v>1203</v>
      </c>
      <c r="C1266" s="248">
        <v>143.80108215678399</v>
      </c>
    </row>
    <row r="1267" spans="2:3" x14ac:dyDescent="0.75">
      <c r="B1267" s="249">
        <v>1204</v>
      </c>
      <c r="C1267" s="248">
        <v>116.9937083018755</v>
      </c>
    </row>
    <row r="1268" spans="2:3" x14ac:dyDescent="0.75">
      <c r="B1268" s="249">
        <v>1205</v>
      </c>
      <c r="C1268" s="248">
        <v>133.15021521651406</v>
      </c>
    </row>
    <row r="1269" spans="2:3" x14ac:dyDescent="0.75">
      <c r="B1269" s="249">
        <v>1206</v>
      </c>
      <c r="C1269" s="248">
        <v>144.63906652960577</v>
      </c>
    </row>
    <row r="1270" spans="2:3" x14ac:dyDescent="0.75">
      <c r="B1270" s="249">
        <v>1207</v>
      </c>
      <c r="C1270" s="248">
        <v>131.45311191566159</v>
      </c>
    </row>
    <row r="1271" spans="2:3" x14ac:dyDescent="0.75">
      <c r="B1271" s="249">
        <v>1208</v>
      </c>
      <c r="C1271" s="248">
        <v>89.525813195433813</v>
      </c>
    </row>
    <row r="1272" spans="2:3" x14ac:dyDescent="0.75">
      <c r="B1272" s="249">
        <v>1209</v>
      </c>
      <c r="C1272" s="248">
        <v>99.958466266520801</v>
      </c>
    </row>
    <row r="1273" spans="2:3" x14ac:dyDescent="0.75">
      <c r="B1273" s="249">
        <v>1210</v>
      </c>
      <c r="C1273" s="248">
        <v>83.962412064168262</v>
      </c>
    </row>
    <row r="1274" spans="2:3" x14ac:dyDescent="0.75">
      <c r="B1274" s="249">
        <v>1211</v>
      </c>
      <c r="C1274" s="248">
        <v>86.653100007417436</v>
      </c>
    </row>
    <row r="1275" spans="2:3" x14ac:dyDescent="0.75">
      <c r="B1275" s="249">
        <v>1212</v>
      </c>
      <c r="C1275" s="248">
        <v>131.1341394987416</v>
      </c>
    </row>
    <row r="1276" spans="2:3" x14ac:dyDescent="0.75">
      <c r="B1276" s="249">
        <v>1213</v>
      </c>
      <c r="C1276" s="248">
        <v>177.58395356569781</v>
      </c>
    </row>
    <row r="1277" spans="2:3" x14ac:dyDescent="0.75">
      <c r="B1277" s="249">
        <v>1214</v>
      </c>
      <c r="C1277" s="248">
        <v>117.38270757196936</v>
      </c>
    </row>
    <row r="1278" spans="2:3" x14ac:dyDescent="0.75">
      <c r="B1278" s="249">
        <v>1215</v>
      </c>
      <c r="C1278" s="248">
        <v>137.66810072103863</v>
      </c>
    </row>
    <row r="1279" spans="2:3" x14ac:dyDescent="0.75">
      <c r="B1279" s="249">
        <v>1216</v>
      </c>
      <c r="C1279" s="248">
        <v>78.954518588997416</v>
      </c>
    </row>
    <row r="1280" spans="2:3" x14ac:dyDescent="0.75">
      <c r="B1280" s="249">
        <v>1217</v>
      </c>
      <c r="C1280" s="248">
        <v>110.21391631033579</v>
      </c>
    </row>
    <row r="1281" spans="2:3" x14ac:dyDescent="0.75">
      <c r="B1281" s="249">
        <v>1218</v>
      </c>
      <c r="C1281" s="248">
        <v>135.3686816568634</v>
      </c>
    </row>
    <row r="1282" spans="2:3" x14ac:dyDescent="0.75">
      <c r="B1282" s="249">
        <v>1219</v>
      </c>
      <c r="C1282" s="248">
        <v>136.40796498525506</v>
      </c>
    </row>
    <row r="1283" spans="2:3" x14ac:dyDescent="0.75">
      <c r="B1283" s="249">
        <v>1220</v>
      </c>
      <c r="C1283" s="248">
        <v>109.04856759004255</v>
      </c>
    </row>
    <row r="1284" spans="2:3" x14ac:dyDescent="0.75">
      <c r="B1284" s="249">
        <v>1221</v>
      </c>
      <c r="C1284" s="248">
        <v>127.92671472961223</v>
      </c>
    </row>
    <row r="1285" spans="2:3" x14ac:dyDescent="0.75">
      <c r="B1285" s="249">
        <v>1222</v>
      </c>
      <c r="C1285" s="248">
        <v>109.32820313643313</v>
      </c>
    </row>
    <row r="1286" spans="2:3" x14ac:dyDescent="0.75">
      <c r="B1286" s="249">
        <v>1223</v>
      </c>
      <c r="C1286" s="248">
        <v>100.80528755541667</v>
      </c>
    </row>
    <row r="1287" spans="2:3" x14ac:dyDescent="0.75">
      <c r="B1287" s="249">
        <v>1224</v>
      </c>
      <c r="C1287" s="248">
        <v>120.55753075991736</v>
      </c>
    </row>
    <row r="1288" spans="2:3" x14ac:dyDescent="0.75">
      <c r="B1288" s="249">
        <v>1225</v>
      </c>
      <c r="C1288" s="248">
        <v>115.25497761422436</v>
      </c>
    </row>
    <row r="1289" spans="2:3" x14ac:dyDescent="0.75">
      <c r="B1289" s="249">
        <v>1226</v>
      </c>
      <c r="C1289" s="248">
        <v>104.40020112313485</v>
      </c>
    </row>
    <row r="1290" spans="2:3" x14ac:dyDescent="0.75">
      <c r="B1290" s="249">
        <v>1227</v>
      </c>
      <c r="C1290" s="248">
        <v>142.15101062686625</v>
      </c>
    </row>
    <row r="1291" spans="2:3" x14ac:dyDescent="0.75">
      <c r="B1291" s="249">
        <v>1228</v>
      </c>
      <c r="C1291" s="248">
        <v>79.77337008983892</v>
      </c>
    </row>
    <row r="1292" spans="2:3" x14ac:dyDescent="0.75">
      <c r="B1292" s="249">
        <v>1229</v>
      </c>
      <c r="C1292" s="248">
        <v>119.24444217731791</v>
      </c>
    </row>
    <row r="1293" spans="2:3" x14ac:dyDescent="0.75">
      <c r="B1293" s="249">
        <v>1230</v>
      </c>
      <c r="C1293" s="248">
        <v>127.73548244290556</v>
      </c>
    </row>
    <row r="1294" spans="2:3" x14ac:dyDescent="0.75">
      <c r="B1294" s="249">
        <v>1231</v>
      </c>
      <c r="C1294" s="248">
        <v>117.53003829292356</v>
      </c>
    </row>
    <row r="1295" spans="2:3" x14ac:dyDescent="0.75">
      <c r="B1295" s="249">
        <v>1232</v>
      </c>
      <c r="C1295" s="248">
        <v>98.62609981263563</v>
      </c>
    </row>
    <row r="1296" spans="2:3" x14ac:dyDescent="0.75">
      <c r="B1296" s="249">
        <v>1233</v>
      </c>
      <c r="C1296" s="248">
        <v>85.296073918322918</v>
      </c>
    </row>
    <row r="1297" spans="2:3" x14ac:dyDescent="0.75">
      <c r="B1297" s="249">
        <v>1234</v>
      </c>
      <c r="C1297" s="248">
        <v>159.92394553807608</v>
      </c>
    </row>
    <row r="1298" spans="2:3" x14ac:dyDescent="0.75">
      <c r="B1298" s="249">
        <v>1235</v>
      </c>
      <c r="C1298" s="248">
        <v>133.75379095267908</v>
      </c>
    </row>
    <row r="1299" spans="2:3" x14ac:dyDescent="0.75">
      <c r="B1299" s="249">
        <v>1236</v>
      </c>
      <c r="C1299" s="248">
        <v>181.51702460634888</v>
      </c>
    </row>
    <row r="1300" spans="2:3" x14ac:dyDescent="0.75">
      <c r="B1300" s="249">
        <v>1237</v>
      </c>
      <c r="C1300" s="248">
        <v>132.33391069957031</v>
      </c>
    </row>
    <row r="1301" spans="2:3" x14ac:dyDescent="0.75">
      <c r="B1301" s="249">
        <v>1238</v>
      </c>
      <c r="C1301" s="248">
        <v>114.79533971201312</v>
      </c>
    </row>
    <row r="1302" spans="2:3" x14ac:dyDescent="0.75">
      <c r="B1302" s="249">
        <v>1239</v>
      </c>
      <c r="C1302" s="248">
        <v>65.359882053475872</v>
      </c>
    </row>
    <row r="1303" spans="2:3" x14ac:dyDescent="0.75">
      <c r="B1303" s="249">
        <v>1240</v>
      </c>
      <c r="C1303" s="248">
        <v>93.919781001510074</v>
      </c>
    </row>
    <row r="1304" spans="2:3" x14ac:dyDescent="0.75">
      <c r="B1304" s="249">
        <v>1241</v>
      </c>
      <c r="C1304" s="248">
        <v>143.53757916494004</v>
      </c>
    </row>
    <row r="1305" spans="2:3" x14ac:dyDescent="0.75">
      <c r="B1305" s="249">
        <v>1242</v>
      </c>
      <c r="C1305" s="248">
        <v>123.59634197339329</v>
      </c>
    </row>
    <row r="1306" spans="2:3" x14ac:dyDescent="0.75">
      <c r="B1306" s="249">
        <v>1243</v>
      </c>
      <c r="C1306" s="248">
        <v>144.01389681222867</v>
      </c>
    </row>
    <row r="1307" spans="2:3" x14ac:dyDescent="0.75">
      <c r="B1307" s="249">
        <v>1244</v>
      </c>
      <c r="C1307" s="248">
        <v>132.93446609271601</v>
      </c>
    </row>
    <row r="1308" spans="2:3" x14ac:dyDescent="0.75">
      <c r="B1308" s="249">
        <v>1245</v>
      </c>
      <c r="C1308" s="248">
        <v>109.07172628724439</v>
      </c>
    </row>
    <row r="1309" spans="2:3" x14ac:dyDescent="0.75">
      <c r="B1309" s="249">
        <v>1246</v>
      </c>
      <c r="C1309" s="248">
        <v>173.68877445024185</v>
      </c>
    </row>
    <row r="1310" spans="2:3" x14ac:dyDescent="0.75">
      <c r="B1310" s="249">
        <v>1247</v>
      </c>
      <c r="C1310" s="248">
        <v>127.55838547671476</v>
      </c>
    </row>
    <row r="1311" spans="2:3" x14ac:dyDescent="0.75">
      <c r="B1311" s="249">
        <v>1248</v>
      </c>
      <c r="C1311" s="248">
        <v>160.43505314264311</v>
      </c>
    </row>
    <row r="1312" spans="2:3" x14ac:dyDescent="0.75">
      <c r="B1312" s="249">
        <v>1249</v>
      </c>
      <c r="C1312" s="248">
        <v>106.3448836619873</v>
      </c>
    </row>
    <row r="1313" spans="2:3" x14ac:dyDescent="0.75">
      <c r="B1313" s="249">
        <v>1250</v>
      </c>
      <c r="C1313" s="248">
        <v>116.58634769951048</v>
      </c>
    </row>
    <row r="1314" spans="2:3" x14ac:dyDescent="0.75">
      <c r="B1314" s="249">
        <v>1251</v>
      </c>
      <c r="C1314" s="248">
        <v>111.31251680264526</v>
      </c>
    </row>
    <row r="1315" spans="2:3" x14ac:dyDescent="0.75">
      <c r="B1315" s="249">
        <v>1252</v>
      </c>
      <c r="C1315" s="248">
        <v>80.111702486364464</v>
      </c>
    </row>
    <row r="1316" spans="2:3" x14ac:dyDescent="0.75">
      <c r="B1316" s="249">
        <v>1253</v>
      </c>
      <c r="C1316" s="248">
        <v>121.49342382413225</v>
      </c>
    </row>
    <row r="1317" spans="2:3" x14ac:dyDescent="0.75">
      <c r="B1317" s="249">
        <v>1254</v>
      </c>
      <c r="C1317" s="248">
        <v>117.3912161827313</v>
      </c>
    </row>
    <row r="1318" spans="2:3" x14ac:dyDescent="0.75">
      <c r="B1318" s="249">
        <v>1255</v>
      </c>
      <c r="C1318" s="248">
        <v>142.15317033425097</v>
      </c>
    </row>
    <row r="1319" spans="2:3" x14ac:dyDescent="0.75">
      <c r="B1319" s="249">
        <v>1256</v>
      </c>
      <c r="C1319" s="248">
        <v>145.53617179477823</v>
      </c>
    </row>
    <row r="1320" spans="2:3" x14ac:dyDescent="0.75">
      <c r="B1320" s="249">
        <v>1257</v>
      </c>
      <c r="C1320" s="248">
        <v>122.98693822680232</v>
      </c>
    </row>
    <row r="1321" spans="2:3" x14ac:dyDescent="0.75">
      <c r="B1321" s="249">
        <v>1258</v>
      </c>
      <c r="C1321" s="248">
        <v>117.68927804777512</v>
      </c>
    </row>
    <row r="1322" spans="2:3" x14ac:dyDescent="0.75">
      <c r="B1322" s="249">
        <v>1259</v>
      </c>
      <c r="C1322" s="248">
        <v>98.517010933400741</v>
      </c>
    </row>
    <row r="1323" spans="2:3" x14ac:dyDescent="0.75">
      <c r="B1323" s="249">
        <v>1260</v>
      </c>
      <c r="C1323" s="248">
        <v>97.148787467864238</v>
      </c>
    </row>
    <row r="1324" spans="2:3" x14ac:dyDescent="0.75">
      <c r="B1324" s="249">
        <v>1261</v>
      </c>
      <c r="C1324" s="248">
        <v>126.6642994645227</v>
      </c>
    </row>
    <row r="1325" spans="2:3" x14ac:dyDescent="0.75">
      <c r="B1325" s="249">
        <v>1262</v>
      </c>
      <c r="C1325" s="248">
        <v>119.57370917841585</v>
      </c>
    </row>
    <row r="1326" spans="2:3" x14ac:dyDescent="0.75">
      <c r="B1326" s="249">
        <v>1263</v>
      </c>
      <c r="C1326" s="248">
        <v>139.48513728116211</v>
      </c>
    </row>
    <row r="1327" spans="2:3" x14ac:dyDescent="0.75">
      <c r="B1327" s="249">
        <v>1264</v>
      </c>
      <c r="C1327" s="248">
        <v>135.35244956074695</v>
      </c>
    </row>
    <row r="1328" spans="2:3" x14ac:dyDescent="0.75">
      <c r="B1328" s="249">
        <v>1265</v>
      </c>
      <c r="C1328" s="248">
        <v>97.80180996676647</v>
      </c>
    </row>
    <row r="1329" spans="2:3" x14ac:dyDescent="0.75">
      <c r="B1329" s="249">
        <v>1266</v>
      </c>
      <c r="C1329" s="248">
        <v>73.52654895932092</v>
      </c>
    </row>
    <row r="1330" spans="2:3" x14ac:dyDescent="0.75">
      <c r="B1330" s="249">
        <v>1267</v>
      </c>
      <c r="C1330" s="248">
        <v>119.61094281450359</v>
      </c>
    </row>
    <row r="1331" spans="2:3" x14ac:dyDescent="0.75">
      <c r="B1331" s="249">
        <v>1268</v>
      </c>
      <c r="C1331" s="248">
        <v>98.000204358620593</v>
      </c>
    </row>
    <row r="1332" spans="2:3" x14ac:dyDescent="0.75">
      <c r="B1332" s="249">
        <v>1269</v>
      </c>
      <c r="C1332" s="248">
        <v>154.58919774365899</v>
      </c>
    </row>
    <row r="1333" spans="2:3" x14ac:dyDescent="0.75">
      <c r="B1333" s="249">
        <v>1270</v>
      </c>
      <c r="C1333" s="248">
        <v>120.75741537611279</v>
      </c>
    </row>
    <row r="1334" spans="2:3" x14ac:dyDescent="0.75">
      <c r="B1334" s="249">
        <v>1271</v>
      </c>
      <c r="C1334" s="248">
        <v>120.89117599185073</v>
      </c>
    </row>
    <row r="1335" spans="2:3" x14ac:dyDescent="0.75">
      <c r="B1335" s="249">
        <v>1272</v>
      </c>
      <c r="C1335" s="248">
        <v>85.477727264631071</v>
      </c>
    </row>
    <row r="1336" spans="2:3" x14ac:dyDescent="0.75">
      <c r="B1336" s="249">
        <v>1273</v>
      </c>
      <c r="C1336" s="248">
        <v>93.557948579641078</v>
      </c>
    </row>
    <row r="1337" spans="2:3" x14ac:dyDescent="0.75">
      <c r="B1337" s="249">
        <v>1274</v>
      </c>
      <c r="C1337" s="248">
        <v>96.095052760773399</v>
      </c>
    </row>
    <row r="1338" spans="2:3" x14ac:dyDescent="0.75">
      <c r="B1338" s="249">
        <v>1275</v>
      </c>
      <c r="C1338" s="248">
        <v>121.30629517585807</v>
      </c>
    </row>
    <row r="1339" spans="2:3" x14ac:dyDescent="0.75">
      <c r="B1339" s="249">
        <v>1276</v>
      </c>
      <c r="C1339" s="248">
        <v>124.25511475487248</v>
      </c>
    </row>
    <row r="1340" spans="2:3" x14ac:dyDescent="0.75">
      <c r="B1340" s="249">
        <v>1277</v>
      </c>
      <c r="C1340" s="248">
        <v>103.6197857434416</v>
      </c>
    </row>
    <row r="1341" spans="2:3" x14ac:dyDescent="0.75">
      <c r="B1341" s="249">
        <v>1278</v>
      </c>
      <c r="C1341" s="248">
        <v>107.7080021550444</v>
      </c>
    </row>
    <row r="1342" spans="2:3" x14ac:dyDescent="0.75">
      <c r="B1342" s="249">
        <v>1279</v>
      </c>
      <c r="C1342" s="248">
        <v>102.63701166842802</v>
      </c>
    </row>
    <row r="1343" spans="2:3" x14ac:dyDescent="0.75">
      <c r="B1343" s="249">
        <v>1280</v>
      </c>
      <c r="C1343" s="248">
        <v>146.91542805067292</v>
      </c>
    </row>
    <row r="1344" spans="2:3" x14ac:dyDescent="0.75">
      <c r="B1344" s="249">
        <v>1281</v>
      </c>
      <c r="C1344" s="248">
        <v>84.202601268233067</v>
      </c>
    </row>
    <row r="1345" spans="2:3" x14ac:dyDescent="0.75">
      <c r="B1345" s="249">
        <v>1282</v>
      </c>
      <c r="C1345" s="248">
        <v>160.59548382314944</v>
      </c>
    </row>
    <row r="1346" spans="2:3" x14ac:dyDescent="0.75">
      <c r="B1346" s="249">
        <v>1283</v>
      </c>
      <c r="C1346" s="248">
        <v>89.125605434535785</v>
      </c>
    </row>
    <row r="1347" spans="2:3" x14ac:dyDescent="0.75">
      <c r="B1347" s="249">
        <v>1284</v>
      </c>
      <c r="C1347" s="248">
        <v>96.672220676525953</v>
      </c>
    </row>
    <row r="1348" spans="2:3" x14ac:dyDescent="0.75">
      <c r="B1348" s="249">
        <v>1285</v>
      </c>
      <c r="C1348" s="248">
        <v>133.09010405057461</v>
      </c>
    </row>
    <row r="1349" spans="2:3" x14ac:dyDescent="0.75">
      <c r="B1349" s="249">
        <v>1286</v>
      </c>
      <c r="C1349" s="248">
        <v>118.63775171309393</v>
      </c>
    </row>
    <row r="1350" spans="2:3" x14ac:dyDescent="0.75">
      <c r="B1350" s="249">
        <v>1287</v>
      </c>
      <c r="C1350" s="248">
        <v>109.69621041288841</v>
      </c>
    </row>
    <row r="1351" spans="2:3" x14ac:dyDescent="0.75">
      <c r="B1351" s="249">
        <v>1288</v>
      </c>
      <c r="C1351" s="248">
        <v>96.366966298562787</v>
      </c>
    </row>
    <row r="1352" spans="2:3" x14ac:dyDescent="0.75">
      <c r="B1352" s="249">
        <v>1289</v>
      </c>
      <c r="C1352" s="248">
        <v>103.19221488560443</v>
      </c>
    </row>
    <row r="1353" spans="2:3" x14ac:dyDescent="0.75">
      <c r="B1353" s="249">
        <v>1290</v>
      </c>
      <c r="C1353" s="248">
        <v>121.11789376028419</v>
      </c>
    </row>
    <row r="1354" spans="2:3" x14ac:dyDescent="0.75">
      <c r="B1354" s="249">
        <v>1291</v>
      </c>
      <c r="C1354" s="248">
        <v>93.881597937524546</v>
      </c>
    </row>
    <row r="1355" spans="2:3" x14ac:dyDescent="0.75">
      <c r="B1355" s="249">
        <v>1292</v>
      </c>
      <c r="C1355" s="248">
        <v>110.18349342340298</v>
      </c>
    </row>
    <row r="1356" spans="2:3" x14ac:dyDescent="0.75">
      <c r="B1356" s="249">
        <v>1293</v>
      </c>
      <c r="C1356" s="248">
        <v>113.55134830117638</v>
      </c>
    </row>
    <row r="1357" spans="2:3" x14ac:dyDescent="0.75">
      <c r="B1357" s="249">
        <v>1294</v>
      </c>
      <c r="C1357" s="248">
        <v>130.22358087949823</v>
      </c>
    </row>
    <row r="1358" spans="2:3" x14ac:dyDescent="0.75">
      <c r="B1358" s="249">
        <v>1295</v>
      </c>
      <c r="C1358" s="248">
        <v>106.16336693344171</v>
      </c>
    </row>
    <row r="1359" spans="2:3" x14ac:dyDescent="0.75">
      <c r="B1359" s="249">
        <v>1296</v>
      </c>
      <c r="C1359" s="248">
        <v>125.73229992004435</v>
      </c>
    </row>
    <row r="1360" spans="2:3" x14ac:dyDescent="0.75">
      <c r="B1360" s="249">
        <v>1297</v>
      </c>
      <c r="C1360" s="248">
        <v>151.17812580957582</v>
      </c>
    </row>
    <row r="1361" spans="2:3" x14ac:dyDescent="0.75">
      <c r="B1361" s="249">
        <v>1298</v>
      </c>
      <c r="C1361" s="248">
        <v>141.08964611301357</v>
      </c>
    </row>
    <row r="1362" spans="2:3" x14ac:dyDescent="0.75">
      <c r="B1362" s="249">
        <v>1299</v>
      </c>
      <c r="C1362" s="248">
        <v>73.823910418876352</v>
      </c>
    </row>
    <row r="1363" spans="2:3" x14ac:dyDescent="0.75">
      <c r="B1363" s="249">
        <v>1300</v>
      </c>
      <c r="C1363" s="248">
        <v>112.85080659823211</v>
      </c>
    </row>
    <row r="1364" spans="2:3" x14ac:dyDescent="0.75">
      <c r="B1364" s="249">
        <v>1301</v>
      </c>
      <c r="C1364" s="248">
        <v>126.47708885006443</v>
      </c>
    </row>
    <row r="1365" spans="2:3" x14ac:dyDescent="0.75">
      <c r="B1365" s="249">
        <v>1302</v>
      </c>
      <c r="C1365" s="248">
        <v>153.82049656590306</v>
      </c>
    </row>
    <row r="1366" spans="2:3" x14ac:dyDescent="0.75">
      <c r="B1366" s="249">
        <v>1303</v>
      </c>
      <c r="C1366" s="248">
        <v>100.53072878130683</v>
      </c>
    </row>
    <row r="1367" spans="2:3" x14ac:dyDescent="0.75">
      <c r="B1367" s="249">
        <v>1304</v>
      </c>
      <c r="C1367" s="248">
        <v>163.83119991242415</v>
      </c>
    </row>
    <row r="1368" spans="2:3" x14ac:dyDescent="0.75">
      <c r="B1368" s="249">
        <v>1305</v>
      </c>
      <c r="C1368" s="248">
        <v>94.571868037276076</v>
      </c>
    </row>
    <row r="1369" spans="2:3" x14ac:dyDescent="0.75">
      <c r="B1369" s="249">
        <v>1306</v>
      </c>
      <c r="C1369" s="248">
        <v>120.964162072096</v>
      </c>
    </row>
    <row r="1370" spans="2:3" x14ac:dyDescent="0.75">
      <c r="B1370" s="249">
        <v>1307</v>
      </c>
      <c r="C1370" s="248">
        <v>138.40760128854058</v>
      </c>
    </row>
    <row r="1371" spans="2:3" x14ac:dyDescent="0.75">
      <c r="B1371" s="249">
        <v>1308</v>
      </c>
      <c r="C1371" s="248">
        <v>113.82239104569338</v>
      </c>
    </row>
    <row r="1372" spans="2:3" x14ac:dyDescent="0.75">
      <c r="B1372" s="249">
        <v>1309</v>
      </c>
      <c r="C1372" s="248">
        <v>140.08660478011501</v>
      </c>
    </row>
    <row r="1373" spans="2:3" x14ac:dyDescent="0.75">
      <c r="B1373" s="249">
        <v>1310</v>
      </c>
      <c r="C1373" s="248">
        <v>124.57158485389168</v>
      </c>
    </row>
    <row r="1374" spans="2:3" x14ac:dyDescent="0.75">
      <c r="B1374" s="249">
        <v>1311</v>
      </c>
      <c r="C1374" s="248">
        <v>120.47838289166398</v>
      </c>
    </row>
    <row r="1375" spans="2:3" x14ac:dyDescent="0.75">
      <c r="B1375" s="249">
        <v>1312</v>
      </c>
      <c r="C1375" s="248">
        <v>149.25738339682491</v>
      </c>
    </row>
    <row r="1376" spans="2:3" x14ac:dyDescent="0.75">
      <c r="B1376" s="249">
        <v>1313</v>
      </c>
      <c r="C1376" s="248">
        <v>134.54229654416125</v>
      </c>
    </row>
    <row r="1377" spans="2:3" x14ac:dyDescent="0.75">
      <c r="B1377" s="249">
        <v>1314</v>
      </c>
      <c r="C1377" s="248">
        <v>113.57296113232961</v>
      </c>
    </row>
    <row r="1378" spans="2:3" x14ac:dyDescent="0.75">
      <c r="B1378" s="249">
        <v>1315</v>
      </c>
      <c r="C1378" s="248">
        <v>111.927471917914</v>
      </c>
    </row>
    <row r="1379" spans="2:3" x14ac:dyDescent="0.75">
      <c r="B1379" s="249">
        <v>1316</v>
      </c>
      <c r="C1379" s="248">
        <v>115.97469741671688</v>
      </c>
    </row>
    <row r="1380" spans="2:3" x14ac:dyDescent="0.75">
      <c r="B1380" s="249">
        <v>1317</v>
      </c>
      <c r="C1380" s="248">
        <v>101.74979163588991</v>
      </c>
    </row>
    <row r="1381" spans="2:3" x14ac:dyDescent="0.75">
      <c r="B1381" s="249">
        <v>1318</v>
      </c>
      <c r="C1381" s="248">
        <v>114.52764834361574</v>
      </c>
    </row>
    <row r="1382" spans="2:3" x14ac:dyDescent="0.75">
      <c r="B1382" s="249">
        <v>1319</v>
      </c>
      <c r="C1382" s="248">
        <v>123.29225219326393</v>
      </c>
    </row>
    <row r="1383" spans="2:3" x14ac:dyDescent="0.75">
      <c r="B1383" s="249">
        <v>1320</v>
      </c>
      <c r="C1383" s="248">
        <v>142.19260152299759</v>
      </c>
    </row>
    <row r="1384" spans="2:3" x14ac:dyDescent="0.75">
      <c r="B1384" s="249">
        <v>1321</v>
      </c>
      <c r="C1384" s="248">
        <v>172.40969479896242</v>
      </c>
    </row>
    <row r="1385" spans="2:3" x14ac:dyDescent="0.75">
      <c r="B1385" s="249">
        <v>1322</v>
      </c>
      <c r="C1385" s="248">
        <v>109.1408929244716</v>
      </c>
    </row>
    <row r="1386" spans="2:3" x14ac:dyDescent="0.75">
      <c r="B1386" s="249">
        <v>1323</v>
      </c>
      <c r="C1386" s="248">
        <v>91.754387686351066</v>
      </c>
    </row>
    <row r="1387" spans="2:3" x14ac:dyDescent="0.75">
      <c r="B1387" s="249">
        <v>1324</v>
      </c>
      <c r="C1387" s="248">
        <v>67.289202493771228</v>
      </c>
    </row>
    <row r="1388" spans="2:3" x14ac:dyDescent="0.75">
      <c r="B1388" s="249">
        <v>1325</v>
      </c>
      <c r="C1388" s="248">
        <v>119.0928809740029</v>
      </c>
    </row>
    <row r="1389" spans="2:3" x14ac:dyDescent="0.75">
      <c r="B1389" s="249">
        <v>1326</v>
      </c>
      <c r="C1389" s="248">
        <v>73.602377193416331</v>
      </c>
    </row>
    <row r="1390" spans="2:3" x14ac:dyDescent="0.75">
      <c r="B1390" s="249">
        <v>1327</v>
      </c>
      <c r="C1390" s="248">
        <v>141.79004151555571</v>
      </c>
    </row>
    <row r="1391" spans="2:3" x14ac:dyDescent="0.75">
      <c r="B1391" s="249">
        <v>1328</v>
      </c>
      <c r="C1391" s="248">
        <v>63.803328369672187</v>
      </c>
    </row>
    <row r="1392" spans="2:3" x14ac:dyDescent="0.75">
      <c r="B1392" s="249">
        <v>1329</v>
      </c>
      <c r="C1392" s="248">
        <v>119.12663405757947</v>
      </c>
    </row>
    <row r="1393" spans="2:3" x14ac:dyDescent="0.75">
      <c r="B1393" s="249">
        <v>1330</v>
      </c>
      <c r="C1393" s="248">
        <v>96.225316949476081</v>
      </c>
    </row>
    <row r="1394" spans="2:3" x14ac:dyDescent="0.75">
      <c r="B1394" s="249">
        <v>1331</v>
      </c>
      <c r="C1394" s="248">
        <v>100.5958678929903</v>
      </c>
    </row>
    <row r="1395" spans="2:3" x14ac:dyDescent="0.75">
      <c r="B1395" s="249">
        <v>1332</v>
      </c>
      <c r="C1395" s="248">
        <v>112.00791866386484</v>
      </c>
    </row>
    <row r="1396" spans="2:3" x14ac:dyDescent="0.75">
      <c r="B1396" s="249">
        <v>1333</v>
      </c>
      <c r="C1396" s="248">
        <v>143.79382668507282</v>
      </c>
    </row>
    <row r="1397" spans="2:3" x14ac:dyDescent="0.75">
      <c r="B1397" s="249">
        <v>1334</v>
      </c>
      <c r="C1397" s="248">
        <v>118.86850376977668</v>
      </c>
    </row>
    <row r="1398" spans="2:3" x14ac:dyDescent="0.75">
      <c r="B1398" s="249">
        <v>1335</v>
      </c>
      <c r="C1398" s="248">
        <v>109.64367539620334</v>
      </c>
    </row>
    <row r="1399" spans="2:3" x14ac:dyDescent="0.75">
      <c r="B1399" s="249">
        <v>1336</v>
      </c>
      <c r="C1399" s="248">
        <v>149.09365575500664</v>
      </c>
    </row>
    <row r="1400" spans="2:3" x14ac:dyDescent="0.75">
      <c r="B1400" s="249">
        <v>1337</v>
      </c>
      <c r="C1400" s="248">
        <v>164.62798070663933</v>
      </c>
    </row>
    <row r="1401" spans="2:3" x14ac:dyDescent="0.75">
      <c r="B1401" s="249">
        <v>1338</v>
      </c>
      <c r="C1401" s="248">
        <v>130.91034878353366</v>
      </c>
    </row>
    <row r="1402" spans="2:3" x14ac:dyDescent="0.75">
      <c r="B1402" s="249">
        <v>1339</v>
      </c>
      <c r="C1402" s="248">
        <v>103.90362747028837</v>
      </c>
    </row>
    <row r="1403" spans="2:3" x14ac:dyDescent="0.75">
      <c r="B1403" s="249">
        <v>1340</v>
      </c>
      <c r="C1403" s="248">
        <v>114.46334481712344</v>
      </c>
    </row>
    <row r="1404" spans="2:3" x14ac:dyDescent="0.75">
      <c r="B1404" s="249">
        <v>1341</v>
      </c>
      <c r="C1404" s="248">
        <v>119.3089408520069</v>
      </c>
    </row>
    <row r="1405" spans="2:3" x14ac:dyDescent="0.75">
      <c r="B1405" s="249">
        <v>1342</v>
      </c>
      <c r="C1405" s="248">
        <v>158.3230205293421</v>
      </c>
    </row>
    <row r="1406" spans="2:3" x14ac:dyDescent="0.75">
      <c r="B1406" s="249">
        <v>1343</v>
      </c>
      <c r="C1406" s="248">
        <v>111.76660699922563</v>
      </c>
    </row>
    <row r="1407" spans="2:3" x14ac:dyDescent="0.75">
      <c r="B1407" s="249">
        <v>1344</v>
      </c>
      <c r="C1407" s="248">
        <v>117.50831212157431</v>
      </c>
    </row>
    <row r="1408" spans="2:3" x14ac:dyDescent="0.75">
      <c r="B1408" s="249">
        <v>1345</v>
      </c>
      <c r="C1408" s="248">
        <v>113.0514914615806</v>
      </c>
    </row>
    <row r="1409" spans="2:3" x14ac:dyDescent="0.75">
      <c r="B1409" s="249">
        <v>1346</v>
      </c>
      <c r="C1409" s="248">
        <v>151.93572026250851</v>
      </c>
    </row>
    <row r="1410" spans="2:3" x14ac:dyDescent="0.75">
      <c r="B1410" s="249">
        <v>1347</v>
      </c>
      <c r="C1410" s="248">
        <v>98.591352301074238</v>
      </c>
    </row>
    <row r="1411" spans="2:3" x14ac:dyDescent="0.75">
      <c r="B1411" s="249">
        <v>1348</v>
      </c>
      <c r="C1411" s="248">
        <v>136.5234680237883</v>
      </c>
    </row>
    <row r="1412" spans="2:3" x14ac:dyDescent="0.75">
      <c r="B1412" s="249">
        <v>1349</v>
      </c>
      <c r="C1412" s="248">
        <v>111.28271999134128</v>
      </c>
    </row>
    <row r="1413" spans="2:3" x14ac:dyDescent="0.75">
      <c r="B1413" s="249">
        <v>1350</v>
      </c>
      <c r="C1413" s="248">
        <v>145.69784947965766</v>
      </c>
    </row>
    <row r="1414" spans="2:3" x14ac:dyDescent="0.75">
      <c r="B1414" s="249">
        <v>1351</v>
      </c>
      <c r="C1414" s="248">
        <v>96.28155072972514</v>
      </c>
    </row>
    <row r="1415" spans="2:3" x14ac:dyDescent="0.75">
      <c r="B1415" s="249">
        <v>1352</v>
      </c>
      <c r="C1415" s="248">
        <v>116.01111388082425</v>
      </c>
    </row>
    <row r="1416" spans="2:3" x14ac:dyDescent="0.75">
      <c r="B1416" s="249">
        <v>1353</v>
      </c>
      <c r="C1416" s="248">
        <v>101.06581102468773</v>
      </c>
    </row>
    <row r="1417" spans="2:3" x14ac:dyDescent="0.75">
      <c r="B1417" s="249">
        <v>1354</v>
      </c>
      <c r="C1417" s="248">
        <v>86.110551624031388</v>
      </c>
    </row>
    <row r="1418" spans="2:3" x14ac:dyDescent="0.75">
      <c r="B1418" s="249">
        <v>1355</v>
      </c>
      <c r="C1418" s="248">
        <v>119.79450195069636</v>
      </c>
    </row>
    <row r="1419" spans="2:3" x14ac:dyDescent="0.75">
      <c r="B1419" s="249">
        <v>1356</v>
      </c>
      <c r="C1419" s="248">
        <v>84.236076646591073</v>
      </c>
    </row>
    <row r="1420" spans="2:3" x14ac:dyDescent="0.75">
      <c r="B1420" s="249">
        <v>1357</v>
      </c>
      <c r="C1420" s="248">
        <v>119.27353903477285</v>
      </c>
    </row>
    <row r="1421" spans="2:3" x14ac:dyDescent="0.75">
      <c r="B1421" s="249">
        <v>1358</v>
      </c>
      <c r="C1421" s="248">
        <v>118.24796465130629</v>
      </c>
    </row>
    <row r="1422" spans="2:3" x14ac:dyDescent="0.75">
      <c r="B1422" s="249">
        <v>1359</v>
      </c>
      <c r="C1422" s="248">
        <v>89.008107232645656</v>
      </c>
    </row>
    <row r="1423" spans="2:3" x14ac:dyDescent="0.75">
      <c r="B1423" s="249">
        <v>1360</v>
      </c>
      <c r="C1423" s="248">
        <v>119.88689445011936</v>
      </c>
    </row>
    <row r="1424" spans="2:3" x14ac:dyDescent="0.75">
      <c r="B1424" s="249">
        <v>1361</v>
      </c>
      <c r="C1424" s="248">
        <v>114.93235053514623</v>
      </c>
    </row>
    <row r="1425" spans="2:3" x14ac:dyDescent="0.75">
      <c r="B1425" s="249">
        <v>1362</v>
      </c>
      <c r="C1425" s="248">
        <v>136.66991676746304</v>
      </c>
    </row>
    <row r="1426" spans="2:3" x14ac:dyDescent="0.75">
      <c r="B1426" s="249">
        <v>1363</v>
      </c>
      <c r="C1426" s="248">
        <v>127.66696598602434</v>
      </c>
    </row>
    <row r="1427" spans="2:3" x14ac:dyDescent="0.75">
      <c r="B1427" s="249">
        <v>1364</v>
      </c>
      <c r="C1427" s="248">
        <v>118.73531729022395</v>
      </c>
    </row>
    <row r="1428" spans="2:3" x14ac:dyDescent="0.75">
      <c r="B1428" s="249">
        <v>1365</v>
      </c>
      <c r="C1428" s="248">
        <v>145.65255256531273</v>
      </c>
    </row>
    <row r="1429" spans="2:3" x14ac:dyDescent="0.75">
      <c r="B1429" s="249">
        <v>1366</v>
      </c>
      <c r="C1429" s="248">
        <v>109.29396433701064</v>
      </c>
    </row>
    <row r="1430" spans="2:3" x14ac:dyDescent="0.75">
      <c r="B1430" s="249">
        <v>1367</v>
      </c>
      <c r="C1430" s="248">
        <v>111.1562911581856</v>
      </c>
    </row>
    <row r="1431" spans="2:3" x14ac:dyDescent="0.75">
      <c r="B1431" s="249">
        <v>1368</v>
      </c>
      <c r="C1431" s="248">
        <v>95.23412217244902</v>
      </c>
    </row>
    <row r="1432" spans="2:3" x14ac:dyDescent="0.75">
      <c r="B1432" s="249">
        <v>1369</v>
      </c>
      <c r="C1432" s="248">
        <v>155.22240575638196</v>
      </c>
    </row>
    <row r="1433" spans="2:3" x14ac:dyDescent="0.75">
      <c r="B1433" s="249">
        <v>1370</v>
      </c>
      <c r="C1433" s="248">
        <v>161.86965244374065</v>
      </c>
    </row>
    <row r="1434" spans="2:3" x14ac:dyDescent="0.75">
      <c r="B1434" s="249">
        <v>1371</v>
      </c>
      <c r="C1434" s="248">
        <v>114.45733097668284</v>
      </c>
    </row>
    <row r="1435" spans="2:3" x14ac:dyDescent="0.75">
      <c r="B1435" s="249">
        <v>1372</v>
      </c>
      <c r="C1435" s="248">
        <v>191.0673618844036</v>
      </c>
    </row>
    <row r="1436" spans="2:3" x14ac:dyDescent="0.75">
      <c r="B1436" s="249">
        <v>1373</v>
      </c>
      <c r="C1436" s="248">
        <v>130.03361107812134</v>
      </c>
    </row>
    <row r="1437" spans="2:3" x14ac:dyDescent="0.75">
      <c r="B1437" s="249">
        <v>1374</v>
      </c>
      <c r="C1437" s="248">
        <v>111.78587034121398</v>
      </c>
    </row>
    <row r="1438" spans="2:3" x14ac:dyDescent="0.75">
      <c r="B1438" s="249">
        <v>1375</v>
      </c>
      <c r="C1438" s="248">
        <v>107.1148055648838</v>
      </c>
    </row>
    <row r="1439" spans="2:3" x14ac:dyDescent="0.75">
      <c r="B1439" s="249">
        <v>1376</v>
      </c>
      <c r="C1439" s="248">
        <v>96.237712366974947</v>
      </c>
    </row>
    <row r="1440" spans="2:3" x14ac:dyDescent="0.75">
      <c r="B1440" s="249">
        <v>1377</v>
      </c>
      <c r="C1440" s="248">
        <v>121.21197101365195</v>
      </c>
    </row>
    <row r="1441" spans="2:3" x14ac:dyDescent="0.75">
      <c r="B1441" s="249">
        <v>1378</v>
      </c>
      <c r="C1441" s="248">
        <v>114.51363921223043</v>
      </c>
    </row>
    <row r="1442" spans="2:3" x14ac:dyDescent="0.75">
      <c r="B1442" s="249">
        <v>1379</v>
      </c>
      <c r="C1442" s="248">
        <v>156.72017620697298</v>
      </c>
    </row>
    <row r="1443" spans="2:3" x14ac:dyDescent="0.75">
      <c r="B1443" s="249">
        <v>1380</v>
      </c>
      <c r="C1443" s="248">
        <v>106.65551280942768</v>
      </c>
    </row>
    <row r="1444" spans="2:3" x14ac:dyDescent="0.75">
      <c r="B1444" s="249">
        <v>1381</v>
      </c>
      <c r="C1444" s="248">
        <v>123.11135975905393</v>
      </c>
    </row>
    <row r="1445" spans="2:3" x14ac:dyDescent="0.75">
      <c r="B1445" s="249">
        <v>1382</v>
      </c>
      <c r="C1445" s="248">
        <v>129.79928030124901</v>
      </c>
    </row>
    <row r="1446" spans="2:3" x14ac:dyDescent="0.75">
      <c r="B1446" s="249">
        <v>1383</v>
      </c>
      <c r="C1446" s="248">
        <v>103.84819665350119</v>
      </c>
    </row>
    <row r="1447" spans="2:3" x14ac:dyDescent="0.75">
      <c r="B1447" s="249">
        <v>1384</v>
      </c>
      <c r="C1447" s="248">
        <v>115.2093334638386</v>
      </c>
    </row>
    <row r="1448" spans="2:3" x14ac:dyDescent="0.75">
      <c r="B1448" s="249">
        <v>1385</v>
      </c>
      <c r="C1448" s="248">
        <v>88.404653256614139</v>
      </c>
    </row>
    <row r="1449" spans="2:3" x14ac:dyDescent="0.75">
      <c r="B1449" s="249">
        <v>1386</v>
      </c>
      <c r="C1449" s="248">
        <v>172.44998095668382</v>
      </c>
    </row>
    <row r="1450" spans="2:3" x14ac:dyDescent="0.75">
      <c r="B1450" s="249">
        <v>1387</v>
      </c>
      <c r="C1450" s="248">
        <v>123.01112344713276</v>
      </c>
    </row>
    <row r="1451" spans="2:3" x14ac:dyDescent="0.75">
      <c r="B1451" s="249">
        <v>1388</v>
      </c>
      <c r="C1451" s="248">
        <v>111.37546345053904</v>
      </c>
    </row>
    <row r="1452" spans="2:3" x14ac:dyDescent="0.75">
      <c r="B1452" s="249">
        <v>1389</v>
      </c>
      <c r="C1452" s="248">
        <v>110.60352443254034</v>
      </c>
    </row>
    <row r="1453" spans="2:3" x14ac:dyDescent="0.75">
      <c r="B1453" s="249">
        <v>1390</v>
      </c>
      <c r="C1453" s="248">
        <v>128.81263922158075</v>
      </c>
    </row>
    <row r="1454" spans="2:3" x14ac:dyDescent="0.75">
      <c r="B1454" s="249">
        <v>1391</v>
      </c>
      <c r="C1454" s="248">
        <v>144.27479118841541</v>
      </c>
    </row>
    <row r="1455" spans="2:3" x14ac:dyDescent="0.75">
      <c r="B1455" s="249">
        <v>1392</v>
      </c>
      <c r="C1455" s="248">
        <v>144.211073100726</v>
      </c>
    </row>
    <row r="1456" spans="2:3" x14ac:dyDescent="0.75">
      <c r="B1456" s="249">
        <v>1393</v>
      </c>
      <c r="C1456" s="248">
        <v>129.22192647402261</v>
      </c>
    </row>
    <row r="1457" spans="2:3" x14ac:dyDescent="0.75">
      <c r="B1457" s="249">
        <v>1394</v>
      </c>
      <c r="C1457" s="248">
        <v>110.15901243046024</v>
      </c>
    </row>
    <row r="1458" spans="2:3" x14ac:dyDescent="0.75">
      <c r="B1458" s="249">
        <v>1395</v>
      </c>
      <c r="C1458" s="248">
        <v>119.20758036895812</v>
      </c>
    </row>
    <row r="1459" spans="2:3" x14ac:dyDescent="0.75">
      <c r="B1459" s="249">
        <v>1396</v>
      </c>
      <c r="C1459" s="248">
        <v>114.85421617348426</v>
      </c>
    </row>
    <row r="1460" spans="2:3" x14ac:dyDescent="0.75">
      <c r="B1460" s="249">
        <v>1397</v>
      </c>
      <c r="C1460" s="248">
        <v>117.45657054262109</v>
      </c>
    </row>
    <row r="1461" spans="2:3" x14ac:dyDescent="0.75">
      <c r="B1461" s="249">
        <v>1398</v>
      </c>
      <c r="C1461" s="248">
        <v>143.57962951850612</v>
      </c>
    </row>
    <row r="1462" spans="2:3" x14ac:dyDescent="0.75">
      <c r="B1462" s="249">
        <v>1399</v>
      </c>
      <c r="C1462" s="248">
        <v>107.962751735783</v>
      </c>
    </row>
    <row r="1463" spans="2:3" x14ac:dyDescent="0.75">
      <c r="B1463" s="249">
        <v>1400</v>
      </c>
      <c r="C1463" s="248">
        <v>129.57189444048851</v>
      </c>
    </row>
    <row r="1464" spans="2:3" x14ac:dyDescent="0.75">
      <c r="B1464" s="249">
        <v>1401</v>
      </c>
      <c r="C1464" s="248">
        <v>134.07254844684178</v>
      </c>
    </row>
    <row r="1465" spans="2:3" x14ac:dyDescent="0.75">
      <c r="B1465" s="249">
        <v>1402</v>
      </c>
      <c r="C1465" s="248">
        <v>139.40143212501769</v>
      </c>
    </row>
    <row r="1466" spans="2:3" x14ac:dyDescent="0.75">
      <c r="B1466" s="249">
        <v>1403</v>
      </c>
      <c r="C1466" s="248">
        <v>141.84303756158343</v>
      </c>
    </row>
    <row r="1467" spans="2:3" x14ac:dyDescent="0.75">
      <c r="B1467" s="249">
        <v>1404</v>
      </c>
      <c r="C1467" s="248">
        <v>149.78617186653472</v>
      </c>
    </row>
    <row r="1468" spans="2:3" x14ac:dyDescent="0.75">
      <c r="B1468" s="249">
        <v>1405</v>
      </c>
      <c r="C1468" s="248">
        <v>103.9729656414444</v>
      </c>
    </row>
    <row r="1469" spans="2:3" x14ac:dyDescent="0.75">
      <c r="B1469" s="249">
        <v>1406</v>
      </c>
      <c r="C1469" s="248">
        <v>108.49500110978617</v>
      </c>
    </row>
    <row r="1470" spans="2:3" x14ac:dyDescent="0.75">
      <c r="B1470" s="249">
        <v>1407</v>
      </c>
      <c r="C1470" s="248">
        <v>140.86931945715159</v>
      </c>
    </row>
    <row r="1471" spans="2:3" x14ac:dyDescent="0.75">
      <c r="B1471" s="249">
        <v>1408</v>
      </c>
      <c r="C1471" s="248">
        <v>123.02505491627336</v>
      </c>
    </row>
    <row r="1472" spans="2:3" x14ac:dyDescent="0.75">
      <c r="B1472" s="249">
        <v>1409</v>
      </c>
      <c r="C1472" s="248">
        <v>103.48685121410776</v>
      </c>
    </row>
    <row r="1473" spans="2:3" x14ac:dyDescent="0.75">
      <c r="B1473" s="249">
        <v>1410</v>
      </c>
      <c r="C1473" s="248">
        <v>126.37960116385601</v>
      </c>
    </row>
    <row r="1474" spans="2:3" x14ac:dyDescent="0.75">
      <c r="B1474" s="249">
        <v>1411</v>
      </c>
      <c r="C1474" s="248">
        <v>82.996117926331721</v>
      </c>
    </row>
    <row r="1475" spans="2:3" x14ac:dyDescent="0.75">
      <c r="B1475" s="249">
        <v>1412</v>
      </c>
      <c r="C1475" s="248">
        <v>61.634711864547313</v>
      </c>
    </row>
    <row r="1476" spans="2:3" x14ac:dyDescent="0.75">
      <c r="B1476" s="249">
        <v>1413</v>
      </c>
      <c r="C1476" s="248">
        <v>105.79377500836989</v>
      </c>
    </row>
    <row r="1477" spans="2:3" x14ac:dyDescent="0.75">
      <c r="B1477" s="249">
        <v>1414</v>
      </c>
      <c r="C1477" s="248">
        <v>95.218460630914606</v>
      </c>
    </row>
    <row r="1478" spans="2:3" x14ac:dyDescent="0.75">
      <c r="B1478" s="249">
        <v>1415</v>
      </c>
      <c r="C1478" s="248">
        <v>100.45431693956372</v>
      </c>
    </row>
    <row r="1479" spans="2:3" x14ac:dyDescent="0.75">
      <c r="B1479" s="249">
        <v>1416</v>
      </c>
      <c r="C1479" s="248">
        <v>104.84475086428048</v>
      </c>
    </row>
    <row r="1480" spans="2:3" x14ac:dyDescent="0.75">
      <c r="B1480" s="249">
        <v>1417</v>
      </c>
      <c r="C1480" s="248">
        <v>141.60022786397519</v>
      </c>
    </row>
    <row r="1481" spans="2:3" x14ac:dyDescent="0.75">
      <c r="B1481" s="249">
        <v>1418</v>
      </c>
      <c r="C1481" s="248">
        <v>130.13517543920975</v>
      </c>
    </row>
    <row r="1482" spans="2:3" x14ac:dyDescent="0.75">
      <c r="B1482" s="249">
        <v>1419</v>
      </c>
      <c r="C1482" s="248">
        <v>104.21030804738983</v>
      </c>
    </row>
    <row r="1483" spans="2:3" x14ac:dyDescent="0.75">
      <c r="B1483" s="249">
        <v>1420</v>
      </c>
      <c r="C1483" s="248">
        <v>142.50987113462676</v>
      </c>
    </row>
    <row r="1484" spans="2:3" x14ac:dyDescent="0.75">
      <c r="B1484" s="249">
        <v>1421</v>
      </c>
      <c r="C1484" s="248">
        <v>149.99885443536726</v>
      </c>
    </row>
    <row r="1485" spans="2:3" x14ac:dyDescent="0.75">
      <c r="B1485" s="249">
        <v>1422</v>
      </c>
      <c r="C1485" s="248">
        <v>117.5365109310746</v>
      </c>
    </row>
    <row r="1486" spans="2:3" x14ac:dyDescent="0.75">
      <c r="B1486" s="249">
        <v>1423</v>
      </c>
      <c r="C1486" s="248">
        <v>97.600404130213633</v>
      </c>
    </row>
    <row r="1487" spans="2:3" x14ac:dyDescent="0.75">
      <c r="B1487" s="249">
        <v>1424</v>
      </c>
      <c r="C1487" s="248">
        <v>177.17995047537261</v>
      </c>
    </row>
    <row r="1488" spans="2:3" x14ac:dyDescent="0.75">
      <c r="B1488" s="249">
        <v>1425</v>
      </c>
      <c r="C1488" s="248">
        <v>123.34906256153408</v>
      </c>
    </row>
    <row r="1489" spans="2:3" x14ac:dyDescent="0.75">
      <c r="B1489" s="249">
        <v>1426</v>
      </c>
      <c r="C1489" s="248">
        <v>144.87451524657945</v>
      </c>
    </row>
    <row r="1490" spans="2:3" x14ac:dyDescent="0.75">
      <c r="B1490" s="249">
        <v>1427</v>
      </c>
      <c r="C1490" s="248">
        <v>97.501779167774913</v>
      </c>
    </row>
    <row r="1491" spans="2:3" x14ac:dyDescent="0.75">
      <c r="B1491" s="249">
        <v>1428</v>
      </c>
      <c r="C1491" s="248">
        <v>153.29142385246428</v>
      </c>
    </row>
    <row r="1492" spans="2:3" x14ac:dyDescent="0.75">
      <c r="B1492" s="249">
        <v>1429</v>
      </c>
      <c r="C1492" s="248">
        <v>139.50791506693051</v>
      </c>
    </row>
    <row r="1493" spans="2:3" x14ac:dyDescent="0.75">
      <c r="B1493" s="249">
        <v>1430</v>
      </c>
      <c r="C1493" s="248">
        <v>158.86506699342959</v>
      </c>
    </row>
    <row r="1494" spans="2:3" x14ac:dyDescent="0.75">
      <c r="B1494" s="249">
        <v>1431</v>
      </c>
      <c r="C1494" s="248">
        <v>116.77935532461811</v>
      </c>
    </row>
    <row r="1495" spans="2:3" x14ac:dyDescent="0.75">
      <c r="B1495" s="249">
        <v>1432</v>
      </c>
      <c r="C1495" s="248">
        <v>125.06144087985139</v>
      </c>
    </row>
    <row r="1496" spans="2:3" x14ac:dyDescent="0.75">
      <c r="B1496" s="249">
        <v>1433</v>
      </c>
      <c r="C1496" s="248">
        <v>133.74262091322757</v>
      </c>
    </row>
    <row r="1497" spans="2:3" x14ac:dyDescent="0.75">
      <c r="B1497" s="249">
        <v>1434</v>
      </c>
      <c r="C1497" s="248">
        <v>126.39409522129087</v>
      </c>
    </row>
    <row r="1498" spans="2:3" x14ac:dyDescent="0.75">
      <c r="B1498" s="249">
        <v>1435</v>
      </c>
      <c r="C1498" s="248">
        <v>93.546851241114581</v>
      </c>
    </row>
    <row r="1499" spans="2:3" x14ac:dyDescent="0.75">
      <c r="B1499" s="249">
        <v>1436</v>
      </c>
      <c r="C1499" s="248">
        <v>118.6128198713125</v>
      </c>
    </row>
    <row r="1500" spans="2:3" x14ac:dyDescent="0.75">
      <c r="B1500" s="249">
        <v>1437</v>
      </c>
      <c r="C1500" s="248">
        <v>125.7607796946302</v>
      </c>
    </row>
    <row r="1501" spans="2:3" x14ac:dyDescent="0.75">
      <c r="B1501" s="249">
        <v>1438</v>
      </c>
      <c r="C1501" s="248">
        <v>125.98457144857673</v>
      </c>
    </row>
    <row r="1502" spans="2:3" x14ac:dyDescent="0.75">
      <c r="B1502" s="249">
        <v>1439</v>
      </c>
      <c r="C1502" s="248">
        <v>105.5596125829631</v>
      </c>
    </row>
    <row r="1503" spans="2:3" x14ac:dyDescent="0.75">
      <c r="B1503" s="249">
        <v>1440</v>
      </c>
      <c r="C1503" s="248">
        <v>108.62321153768086</v>
      </c>
    </row>
    <row r="1504" spans="2:3" x14ac:dyDescent="0.75">
      <c r="B1504" s="249">
        <v>1441</v>
      </c>
      <c r="C1504" s="248">
        <v>100.08114328086695</v>
      </c>
    </row>
    <row r="1505" spans="2:3" x14ac:dyDescent="0.75">
      <c r="B1505" s="249">
        <v>1442</v>
      </c>
      <c r="C1505" s="248">
        <v>101.22066669803388</v>
      </c>
    </row>
    <row r="1506" spans="2:3" x14ac:dyDescent="0.75">
      <c r="B1506" s="249">
        <v>1443</v>
      </c>
      <c r="C1506" s="248">
        <v>125.50446824548324</v>
      </c>
    </row>
    <row r="1507" spans="2:3" x14ac:dyDescent="0.75">
      <c r="B1507" s="249">
        <v>1444</v>
      </c>
      <c r="C1507" s="248">
        <v>76.221505147966411</v>
      </c>
    </row>
    <row r="1508" spans="2:3" x14ac:dyDescent="0.75">
      <c r="B1508" s="249">
        <v>1445</v>
      </c>
      <c r="C1508" s="248">
        <v>137.37139957661276</v>
      </c>
    </row>
    <row r="1509" spans="2:3" x14ac:dyDescent="0.75">
      <c r="B1509" s="249">
        <v>1446</v>
      </c>
      <c r="C1509" s="248">
        <v>140.95067260709146</v>
      </c>
    </row>
    <row r="1510" spans="2:3" x14ac:dyDescent="0.75">
      <c r="B1510" s="249">
        <v>1447</v>
      </c>
      <c r="C1510" s="248">
        <v>139.32657155804876</v>
      </c>
    </row>
    <row r="1511" spans="2:3" x14ac:dyDescent="0.75">
      <c r="B1511" s="249">
        <v>1448</v>
      </c>
      <c r="C1511" s="248">
        <v>101.48408451106103</v>
      </c>
    </row>
    <row r="1512" spans="2:3" x14ac:dyDescent="0.75">
      <c r="B1512" s="249">
        <v>1449</v>
      </c>
      <c r="C1512" s="248">
        <v>135.53338769193067</v>
      </c>
    </row>
    <row r="1513" spans="2:3" x14ac:dyDescent="0.75">
      <c r="B1513" s="249">
        <v>1450</v>
      </c>
      <c r="C1513" s="248">
        <v>133.04401583947859</v>
      </c>
    </row>
    <row r="1514" spans="2:3" x14ac:dyDescent="0.75">
      <c r="B1514" s="249">
        <v>1451</v>
      </c>
      <c r="C1514" s="248">
        <v>90.812262334624535</v>
      </c>
    </row>
    <row r="1515" spans="2:3" x14ac:dyDescent="0.75">
      <c r="B1515" s="249">
        <v>1452</v>
      </c>
      <c r="C1515" s="248">
        <v>119.49318777385372</v>
      </c>
    </row>
    <row r="1516" spans="2:3" x14ac:dyDescent="0.75">
      <c r="B1516" s="249">
        <v>1453</v>
      </c>
      <c r="C1516" s="248">
        <v>112.63808051629312</v>
      </c>
    </row>
    <row r="1517" spans="2:3" x14ac:dyDescent="0.75">
      <c r="B1517" s="249">
        <v>1454</v>
      </c>
      <c r="C1517" s="248">
        <v>122.34895192341533</v>
      </c>
    </row>
    <row r="1518" spans="2:3" x14ac:dyDescent="0.75">
      <c r="B1518" s="249">
        <v>1455</v>
      </c>
      <c r="C1518" s="248">
        <v>135.56629988684003</v>
      </c>
    </row>
    <row r="1519" spans="2:3" x14ac:dyDescent="0.75">
      <c r="B1519" s="249">
        <v>1456</v>
      </c>
      <c r="C1519" s="248">
        <v>105.2513530775195</v>
      </c>
    </row>
    <row r="1520" spans="2:3" x14ac:dyDescent="0.75">
      <c r="B1520" s="249">
        <v>1457</v>
      </c>
      <c r="C1520" s="248">
        <v>91.038373046415131</v>
      </c>
    </row>
    <row r="1521" spans="2:3" x14ac:dyDescent="0.75">
      <c r="B1521" s="249">
        <v>1458</v>
      </c>
      <c r="C1521" s="248">
        <v>143.48175211682656</v>
      </c>
    </row>
    <row r="1522" spans="2:3" x14ac:dyDescent="0.75">
      <c r="B1522" s="249">
        <v>1459</v>
      </c>
      <c r="C1522" s="248">
        <v>108.62103694259098</v>
      </c>
    </row>
    <row r="1523" spans="2:3" x14ac:dyDescent="0.75">
      <c r="B1523" s="249">
        <v>1460</v>
      </c>
      <c r="C1523" s="248">
        <v>116.15498020528159</v>
      </c>
    </row>
    <row r="1524" spans="2:3" x14ac:dyDescent="0.75">
      <c r="B1524" s="249">
        <v>1461</v>
      </c>
      <c r="C1524" s="248">
        <v>126.89436273665829</v>
      </c>
    </row>
    <row r="1525" spans="2:3" x14ac:dyDescent="0.75">
      <c r="B1525" s="249">
        <v>1462</v>
      </c>
      <c r="C1525" s="248">
        <v>127.50647643636914</v>
      </c>
    </row>
    <row r="1526" spans="2:3" x14ac:dyDescent="0.75">
      <c r="B1526" s="249">
        <v>1463</v>
      </c>
      <c r="C1526" s="248">
        <v>114.51261821678264</v>
      </c>
    </row>
    <row r="1527" spans="2:3" x14ac:dyDescent="0.75">
      <c r="B1527" s="249">
        <v>1464</v>
      </c>
      <c r="C1527" s="248">
        <v>103.08582955201597</v>
      </c>
    </row>
    <row r="1528" spans="2:3" x14ac:dyDescent="0.75">
      <c r="B1528" s="249">
        <v>1465</v>
      </c>
      <c r="C1528" s="248">
        <v>154.02382177095072</v>
      </c>
    </row>
    <row r="1529" spans="2:3" x14ac:dyDescent="0.75">
      <c r="B1529" s="249">
        <v>1466</v>
      </c>
      <c r="C1529" s="248">
        <v>158.00160765165114</v>
      </c>
    </row>
    <row r="1530" spans="2:3" x14ac:dyDescent="0.75">
      <c r="B1530" s="249">
        <v>1467</v>
      </c>
      <c r="C1530" s="248">
        <v>165.84542255531952</v>
      </c>
    </row>
    <row r="1531" spans="2:3" x14ac:dyDescent="0.75">
      <c r="B1531" s="249">
        <v>1468</v>
      </c>
      <c r="C1531" s="248">
        <v>147.5703062019592</v>
      </c>
    </row>
    <row r="1532" spans="2:3" x14ac:dyDescent="0.75">
      <c r="B1532" s="249">
        <v>1469</v>
      </c>
      <c r="C1532" s="248">
        <v>116.9699771626305</v>
      </c>
    </row>
    <row r="1533" spans="2:3" x14ac:dyDescent="0.75">
      <c r="B1533" s="249">
        <v>1470</v>
      </c>
      <c r="C1533" s="248">
        <v>111.99557772785832</v>
      </c>
    </row>
    <row r="1534" spans="2:3" x14ac:dyDescent="0.75">
      <c r="B1534" s="249">
        <v>1471</v>
      </c>
      <c r="C1534" s="248">
        <v>109.29295602185877</v>
      </c>
    </row>
    <row r="1535" spans="2:3" x14ac:dyDescent="0.75">
      <c r="B1535" s="249">
        <v>1472</v>
      </c>
      <c r="C1535" s="248">
        <v>67.44618349433722</v>
      </c>
    </row>
    <row r="1536" spans="2:3" x14ac:dyDescent="0.75">
      <c r="B1536" s="249">
        <v>1473</v>
      </c>
      <c r="C1536" s="248">
        <v>121.64957610728402</v>
      </c>
    </row>
    <row r="1537" spans="2:3" x14ac:dyDescent="0.75">
      <c r="B1537" s="249">
        <v>1474</v>
      </c>
      <c r="C1537" s="248">
        <v>142.89716204024748</v>
      </c>
    </row>
    <row r="1538" spans="2:3" x14ac:dyDescent="0.75">
      <c r="B1538" s="249">
        <v>1475</v>
      </c>
      <c r="C1538" s="248">
        <v>80.740082472863534</v>
      </c>
    </row>
    <row r="1539" spans="2:3" x14ac:dyDescent="0.75">
      <c r="B1539" s="249">
        <v>1476</v>
      </c>
      <c r="C1539" s="248">
        <v>183.14033165263072</v>
      </c>
    </row>
    <row r="1540" spans="2:3" x14ac:dyDescent="0.75">
      <c r="B1540" s="249">
        <v>1477</v>
      </c>
      <c r="C1540" s="248">
        <v>163.29362859462097</v>
      </c>
    </row>
    <row r="1541" spans="2:3" x14ac:dyDescent="0.75">
      <c r="B1541" s="249">
        <v>1478</v>
      </c>
      <c r="C1541" s="248">
        <v>136.21825539988416</v>
      </c>
    </row>
    <row r="1542" spans="2:3" x14ac:dyDescent="0.75">
      <c r="B1542" s="249">
        <v>1479</v>
      </c>
      <c r="C1542" s="248">
        <v>132.23590403574775</v>
      </c>
    </row>
    <row r="1543" spans="2:3" x14ac:dyDescent="0.75">
      <c r="B1543" s="249">
        <v>1480</v>
      </c>
      <c r="C1543" s="248">
        <v>163.0464574183471</v>
      </c>
    </row>
    <row r="1544" spans="2:3" x14ac:dyDescent="0.75">
      <c r="B1544" s="249">
        <v>1481</v>
      </c>
      <c r="C1544" s="248">
        <v>113.16194627570364</v>
      </c>
    </row>
    <row r="1545" spans="2:3" x14ac:dyDescent="0.75">
      <c r="B1545" s="249">
        <v>1482</v>
      </c>
      <c r="C1545" s="248">
        <v>108.25730085659812</v>
      </c>
    </row>
    <row r="1546" spans="2:3" x14ac:dyDescent="0.75">
      <c r="B1546" s="249">
        <v>1483</v>
      </c>
      <c r="C1546" s="248">
        <v>98.035475785329595</v>
      </c>
    </row>
    <row r="1547" spans="2:3" x14ac:dyDescent="0.75">
      <c r="B1547" s="249">
        <v>1484</v>
      </c>
      <c r="C1547" s="248">
        <v>98.788192241065417</v>
      </c>
    </row>
    <row r="1548" spans="2:3" x14ac:dyDescent="0.75">
      <c r="B1548" s="249">
        <v>1485</v>
      </c>
      <c r="C1548" s="248">
        <v>122.1740351227226</v>
      </c>
    </row>
    <row r="1549" spans="2:3" x14ac:dyDescent="0.75">
      <c r="B1549" s="249">
        <v>1486</v>
      </c>
      <c r="C1549" s="248">
        <v>139.46240514028858</v>
      </c>
    </row>
    <row r="1550" spans="2:3" x14ac:dyDescent="0.75">
      <c r="B1550" s="249">
        <v>1487</v>
      </c>
      <c r="C1550" s="248">
        <v>161.59361780582446</v>
      </c>
    </row>
    <row r="1551" spans="2:3" x14ac:dyDescent="0.75">
      <c r="B1551" s="249">
        <v>1488</v>
      </c>
      <c r="C1551" s="248">
        <v>107.83338114614585</v>
      </c>
    </row>
    <row r="1552" spans="2:3" x14ac:dyDescent="0.75">
      <c r="B1552" s="249">
        <v>1489</v>
      </c>
      <c r="C1552" s="248">
        <v>108.2194842508174</v>
      </c>
    </row>
    <row r="1553" spans="2:3" x14ac:dyDescent="0.75">
      <c r="B1553" s="249">
        <v>1490</v>
      </c>
      <c r="C1553" s="248">
        <v>144.86405009588151</v>
      </c>
    </row>
    <row r="1554" spans="2:3" x14ac:dyDescent="0.75">
      <c r="B1554" s="249">
        <v>1491</v>
      </c>
      <c r="C1554" s="248">
        <v>132.44802176856336</v>
      </c>
    </row>
    <row r="1555" spans="2:3" x14ac:dyDescent="0.75">
      <c r="B1555" s="249">
        <v>1492</v>
      </c>
      <c r="C1555" s="248">
        <v>112.94801775177044</v>
      </c>
    </row>
    <row r="1556" spans="2:3" x14ac:dyDescent="0.75">
      <c r="B1556" s="249">
        <v>1493</v>
      </c>
      <c r="C1556" s="248">
        <v>94.711281837553329</v>
      </c>
    </row>
    <row r="1557" spans="2:3" x14ac:dyDescent="0.75">
      <c r="B1557" s="249">
        <v>1494</v>
      </c>
      <c r="C1557" s="248">
        <v>140.93213781473801</v>
      </c>
    </row>
    <row r="1558" spans="2:3" x14ac:dyDescent="0.75">
      <c r="B1558" s="249">
        <v>1495</v>
      </c>
      <c r="C1558" s="248">
        <v>110.10127220431031</v>
      </c>
    </row>
    <row r="1559" spans="2:3" x14ac:dyDescent="0.75">
      <c r="B1559" s="249">
        <v>1496</v>
      </c>
      <c r="C1559" s="248">
        <v>154.49541002489462</v>
      </c>
    </row>
    <row r="1560" spans="2:3" x14ac:dyDescent="0.75">
      <c r="B1560" s="249">
        <v>1497</v>
      </c>
      <c r="C1560" s="248">
        <v>94.099631930412059</v>
      </c>
    </row>
    <row r="1561" spans="2:3" x14ac:dyDescent="0.75">
      <c r="B1561" s="249">
        <v>1498</v>
      </c>
      <c r="C1561" s="248">
        <v>132.37559441456219</v>
      </c>
    </row>
    <row r="1562" spans="2:3" x14ac:dyDescent="0.75">
      <c r="B1562" s="249">
        <v>1499</v>
      </c>
      <c r="C1562" s="248">
        <v>152.90000270556308</v>
      </c>
    </row>
    <row r="1563" spans="2:3" x14ac:dyDescent="0.75">
      <c r="B1563" s="249">
        <v>1500</v>
      </c>
      <c r="C1563" s="248">
        <v>130.89560654196777</v>
      </c>
    </row>
    <row r="1564" spans="2:3" x14ac:dyDescent="0.75">
      <c r="B1564" s="249">
        <v>1501</v>
      </c>
      <c r="C1564" s="248">
        <v>138.45773034456789</v>
      </c>
    </row>
    <row r="1565" spans="2:3" x14ac:dyDescent="0.75">
      <c r="B1565" s="249">
        <v>1502</v>
      </c>
      <c r="C1565" s="248">
        <v>90.918674783586781</v>
      </c>
    </row>
    <row r="1566" spans="2:3" x14ac:dyDescent="0.75">
      <c r="B1566" s="249">
        <v>1503</v>
      </c>
      <c r="C1566" s="248">
        <v>95.042729851894308</v>
      </c>
    </row>
    <row r="1567" spans="2:3" x14ac:dyDescent="0.75">
      <c r="B1567" s="249">
        <v>1504</v>
      </c>
      <c r="C1567" s="248">
        <v>115.62109847687712</v>
      </c>
    </row>
    <row r="1568" spans="2:3" x14ac:dyDescent="0.75">
      <c r="B1568" s="249">
        <v>1505</v>
      </c>
      <c r="C1568" s="248">
        <v>142.94036225247137</v>
      </c>
    </row>
    <row r="1569" spans="2:3" x14ac:dyDescent="0.75">
      <c r="B1569" s="249">
        <v>1506</v>
      </c>
      <c r="C1569" s="248">
        <v>159.44114172832039</v>
      </c>
    </row>
    <row r="1570" spans="2:3" x14ac:dyDescent="0.75">
      <c r="B1570" s="249">
        <v>1507</v>
      </c>
      <c r="C1570" s="248">
        <v>173.09258895142472</v>
      </c>
    </row>
    <row r="1571" spans="2:3" x14ac:dyDescent="0.75">
      <c r="B1571" s="249">
        <v>1508</v>
      </c>
      <c r="C1571" s="248">
        <v>136.84329619886461</v>
      </c>
    </row>
    <row r="1572" spans="2:3" x14ac:dyDescent="0.75">
      <c r="B1572" s="249">
        <v>1509</v>
      </c>
      <c r="C1572" s="248">
        <v>117.25194795452248</v>
      </c>
    </row>
    <row r="1573" spans="2:3" x14ac:dyDescent="0.75">
      <c r="B1573" s="249">
        <v>1510</v>
      </c>
      <c r="C1573" s="248">
        <v>124.64334450342199</v>
      </c>
    </row>
    <row r="1574" spans="2:3" x14ac:dyDescent="0.75">
      <c r="B1574" s="249">
        <v>1511</v>
      </c>
      <c r="C1574" s="248">
        <v>142.94736592152643</v>
      </c>
    </row>
    <row r="1575" spans="2:3" x14ac:dyDescent="0.75">
      <c r="B1575" s="249">
        <v>1512</v>
      </c>
      <c r="C1575" s="248">
        <v>139.09682586028825</v>
      </c>
    </row>
    <row r="1576" spans="2:3" x14ac:dyDescent="0.75">
      <c r="B1576" s="249">
        <v>1513</v>
      </c>
      <c r="C1576" s="248">
        <v>128.12167416766485</v>
      </c>
    </row>
    <row r="1577" spans="2:3" x14ac:dyDescent="0.75">
      <c r="B1577" s="249">
        <v>1514</v>
      </c>
      <c r="C1577" s="248">
        <v>112.61165227431454</v>
      </c>
    </row>
    <row r="1578" spans="2:3" x14ac:dyDescent="0.75">
      <c r="B1578" s="249">
        <v>1515</v>
      </c>
      <c r="C1578" s="248">
        <v>94.90166987153053</v>
      </c>
    </row>
    <row r="1579" spans="2:3" x14ac:dyDescent="0.75">
      <c r="B1579" s="249">
        <v>1516</v>
      </c>
      <c r="C1579" s="248">
        <v>90.333344283397878</v>
      </c>
    </row>
    <row r="1580" spans="2:3" x14ac:dyDescent="0.75">
      <c r="B1580" s="249">
        <v>1517</v>
      </c>
      <c r="C1580" s="248">
        <v>69.785362841720499</v>
      </c>
    </row>
    <row r="1581" spans="2:3" x14ac:dyDescent="0.75">
      <c r="B1581" s="249">
        <v>1518</v>
      </c>
      <c r="C1581" s="248">
        <v>97.626611861914881</v>
      </c>
    </row>
    <row r="1582" spans="2:3" x14ac:dyDescent="0.75">
      <c r="B1582" s="249">
        <v>1519</v>
      </c>
      <c r="C1582" s="248">
        <v>132.69430142928545</v>
      </c>
    </row>
    <row r="1583" spans="2:3" x14ac:dyDescent="0.75">
      <c r="B1583" s="249">
        <v>1520</v>
      </c>
      <c r="C1583" s="248">
        <v>95.381834176601188</v>
      </c>
    </row>
    <row r="1584" spans="2:3" x14ac:dyDescent="0.75">
      <c r="B1584" s="249">
        <v>1521</v>
      </c>
      <c r="C1584" s="248">
        <v>86.653202456403619</v>
      </c>
    </row>
    <row r="1585" spans="2:3" x14ac:dyDescent="0.75">
      <c r="B1585" s="249">
        <v>1522</v>
      </c>
      <c r="C1585" s="248">
        <v>122.98315157745522</v>
      </c>
    </row>
    <row r="1586" spans="2:3" x14ac:dyDescent="0.75">
      <c r="B1586" s="249">
        <v>1523</v>
      </c>
      <c r="C1586" s="248">
        <v>98.598999047397172</v>
      </c>
    </row>
    <row r="1587" spans="2:3" x14ac:dyDescent="0.75">
      <c r="B1587" s="249">
        <v>1524</v>
      </c>
      <c r="C1587" s="248">
        <v>116.13986882145599</v>
      </c>
    </row>
    <row r="1588" spans="2:3" x14ac:dyDescent="0.75">
      <c r="B1588" s="249">
        <v>1525</v>
      </c>
      <c r="C1588" s="248">
        <v>107.84299935686708</v>
      </c>
    </row>
    <row r="1589" spans="2:3" x14ac:dyDescent="0.75">
      <c r="B1589" s="249">
        <v>1526</v>
      </c>
      <c r="C1589" s="248">
        <v>120.78969649076394</v>
      </c>
    </row>
    <row r="1590" spans="2:3" x14ac:dyDescent="0.75">
      <c r="B1590" s="249">
        <v>1527</v>
      </c>
      <c r="C1590" s="248">
        <v>125.75443340017172</v>
      </c>
    </row>
    <row r="1591" spans="2:3" x14ac:dyDescent="0.75">
      <c r="B1591" s="249">
        <v>1528</v>
      </c>
      <c r="C1591" s="248">
        <v>144.10707244742443</v>
      </c>
    </row>
    <row r="1592" spans="2:3" x14ac:dyDescent="0.75">
      <c r="B1592" s="249">
        <v>1529</v>
      </c>
      <c r="C1592" s="248">
        <v>79.110961826839741</v>
      </c>
    </row>
    <row r="1593" spans="2:3" x14ac:dyDescent="0.75">
      <c r="B1593" s="249">
        <v>1530</v>
      </c>
      <c r="C1593" s="248">
        <v>133.06970192993788</v>
      </c>
    </row>
    <row r="1594" spans="2:3" x14ac:dyDescent="0.75">
      <c r="B1594" s="249">
        <v>1531</v>
      </c>
      <c r="C1594" s="248">
        <v>162.09421743933467</v>
      </c>
    </row>
    <row r="1595" spans="2:3" x14ac:dyDescent="0.75">
      <c r="B1595" s="249">
        <v>1532</v>
      </c>
      <c r="C1595" s="248">
        <v>157.38291290657793</v>
      </c>
    </row>
    <row r="1596" spans="2:3" x14ac:dyDescent="0.75">
      <c r="B1596" s="249">
        <v>1533</v>
      </c>
      <c r="C1596" s="248">
        <v>97.074453153795503</v>
      </c>
    </row>
    <row r="1597" spans="2:3" x14ac:dyDescent="0.75">
      <c r="B1597" s="249">
        <v>1534</v>
      </c>
      <c r="C1597" s="248">
        <v>122.08951102714295</v>
      </c>
    </row>
    <row r="1598" spans="2:3" x14ac:dyDescent="0.75">
      <c r="B1598" s="249">
        <v>1535</v>
      </c>
      <c r="C1598" s="248">
        <v>152.64491153667072</v>
      </c>
    </row>
    <row r="1599" spans="2:3" x14ac:dyDescent="0.75">
      <c r="B1599" s="249">
        <v>1536</v>
      </c>
      <c r="C1599" s="248">
        <v>121.94212520802357</v>
      </c>
    </row>
    <row r="1600" spans="2:3" x14ac:dyDescent="0.75">
      <c r="B1600" s="249">
        <v>1537</v>
      </c>
      <c r="C1600" s="248">
        <v>97.93054528859723</v>
      </c>
    </row>
    <row r="1601" spans="2:3" x14ac:dyDescent="0.75">
      <c r="B1601" s="249">
        <v>1538</v>
      </c>
      <c r="C1601" s="248">
        <v>94.739923683798267</v>
      </c>
    </row>
    <row r="1602" spans="2:3" x14ac:dyDescent="0.75">
      <c r="B1602" s="249">
        <v>1539</v>
      </c>
      <c r="C1602" s="248">
        <v>139.96569543106435</v>
      </c>
    </row>
    <row r="1603" spans="2:3" x14ac:dyDescent="0.75">
      <c r="B1603" s="249">
        <v>1540</v>
      </c>
      <c r="C1603" s="248">
        <v>92.9005458378995</v>
      </c>
    </row>
    <row r="1604" spans="2:3" x14ac:dyDescent="0.75">
      <c r="B1604" s="249">
        <v>1541</v>
      </c>
      <c r="C1604" s="248">
        <v>113.89258334818709</v>
      </c>
    </row>
    <row r="1605" spans="2:3" x14ac:dyDescent="0.75">
      <c r="B1605" s="249">
        <v>1542</v>
      </c>
      <c r="C1605" s="248">
        <v>102.30792729563824</v>
      </c>
    </row>
    <row r="1606" spans="2:3" x14ac:dyDescent="0.75">
      <c r="B1606" s="249">
        <v>1543</v>
      </c>
      <c r="C1606" s="248">
        <v>130.07229984962768</v>
      </c>
    </row>
    <row r="1607" spans="2:3" x14ac:dyDescent="0.75">
      <c r="B1607" s="249">
        <v>1544</v>
      </c>
      <c r="C1607" s="248">
        <v>151.09578386424892</v>
      </c>
    </row>
    <row r="1608" spans="2:3" x14ac:dyDescent="0.75">
      <c r="B1608" s="249">
        <v>1545</v>
      </c>
      <c r="C1608" s="248">
        <v>107.1401064080479</v>
      </c>
    </row>
    <row r="1609" spans="2:3" x14ac:dyDescent="0.75">
      <c r="B1609" s="249">
        <v>1546</v>
      </c>
      <c r="C1609" s="248">
        <v>128.05010411116118</v>
      </c>
    </row>
    <row r="1610" spans="2:3" x14ac:dyDescent="0.75">
      <c r="B1610" s="249">
        <v>1547</v>
      </c>
      <c r="C1610" s="248">
        <v>126.52114006239364</v>
      </c>
    </row>
    <row r="1611" spans="2:3" x14ac:dyDescent="0.75">
      <c r="B1611" s="249">
        <v>1548</v>
      </c>
      <c r="C1611" s="248">
        <v>89.126416516974743</v>
      </c>
    </row>
    <row r="1612" spans="2:3" x14ac:dyDescent="0.75">
      <c r="B1612" s="249">
        <v>1549</v>
      </c>
      <c r="C1612" s="248">
        <v>109.71931711088325</v>
      </c>
    </row>
    <row r="1613" spans="2:3" x14ac:dyDescent="0.75">
      <c r="B1613" s="249">
        <v>1550</v>
      </c>
      <c r="C1613" s="248">
        <v>97.040481359146014</v>
      </c>
    </row>
    <row r="1614" spans="2:3" x14ac:dyDescent="0.75">
      <c r="B1614" s="249">
        <v>1551</v>
      </c>
      <c r="C1614" s="248">
        <v>130.69305562834302</v>
      </c>
    </row>
    <row r="1615" spans="2:3" x14ac:dyDescent="0.75">
      <c r="B1615" s="249">
        <v>1552</v>
      </c>
      <c r="C1615" s="248">
        <v>132.79922834877945</v>
      </c>
    </row>
    <row r="1616" spans="2:3" x14ac:dyDescent="0.75">
      <c r="B1616" s="249">
        <v>1553</v>
      </c>
      <c r="C1616" s="248">
        <v>78.741912992632692</v>
      </c>
    </row>
    <row r="1617" spans="2:3" x14ac:dyDescent="0.75">
      <c r="B1617" s="249">
        <v>1554</v>
      </c>
      <c r="C1617" s="248">
        <v>99.83205559144217</v>
      </c>
    </row>
    <row r="1618" spans="2:3" x14ac:dyDescent="0.75">
      <c r="B1618" s="249">
        <v>1555</v>
      </c>
      <c r="C1618" s="248">
        <v>122.72641606265856</v>
      </c>
    </row>
    <row r="1619" spans="2:3" x14ac:dyDescent="0.75">
      <c r="B1619" s="249">
        <v>1556</v>
      </c>
      <c r="C1619" s="248">
        <v>150.48024162101592</v>
      </c>
    </row>
    <row r="1620" spans="2:3" x14ac:dyDescent="0.75">
      <c r="B1620" s="249">
        <v>1557</v>
      </c>
      <c r="C1620" s="248">
        <v>140.93082702821079</v>
      </c>
    </row>
    <row r="1621" spans="2:3" x14ac:dyDescent="0.75">
      <c r="B1621" s="249">
        <v>1558</v>
      </c>
      <c r="C1621" s="248">
        <v>137.6044143743174</v>
      </c>
    </row>
    <row r="1622" spans="2:3" x14ac:dyDescent="0.75">
      <c r="B1622" s="249">
        <v>1559</v>
      </c>
      <c r="C1622" s="248">
        <v>108.42543792991958</v>
      </c>
    </row>
    <row r="1623" spans="2:3" x14ac:dyDescent="0.75">
      <c r="B1623" s="249">
        <v>1560</v>
      </c>
      <c r="C1623" s="248">
        <v>126.73960861577824</v>
      </c>
    </row>
    <row r="1624" spans="2:3" x14ac:dyDescent="0.75">
      <c r="B1624" s="249">
        <v>1561</v>
      </c>
      <c r="C1624" s="248">
        <v>136.44355421830733</v>
      </c>
    </row>
    <row r="1625" spans="2:3" x14ac:dyDescent="0.75">
      <c r="B1625" s="249">
        <v>1562</v>
      </c>
      <c r="C1625" s="248">
        <v>105.28477212242234</v>
      </c>
    </row>
    <row r="1626" spans="2:3" x14ac:dyDescent="0.75">
      <c r="B1626" s="249">
        <v>1563</v>
      </c>
      <c r="C1626" s="248">
        <v>83.088926823459843</v>
      </c>
    </row>
    <row r="1627" spans="2:3" x14ac:dyDescent="0.75">
      <c r="B1627" s="249">
        <v>1564</v>
      </c>
      <c r="C1627" s="248">
        <v>111.40711873821962</v>
      </c>
    </row>
    <row r="1628" spans="2:3" x14ac:dyDescent="0.75">
      <c r="B1628" s="249">
        <v>1565</v>
      </c>
      <c r="C1628" s="248">
        <v>102.08296110214715</v>
      </c>
    </row>
    <row r="1629" spans="2:3" x14ac:dyDescent="0.75">
      <c r="B1629" s="249">
        <v>1566</v>
      </c>
      <c r="C1629" s="248">
        <v>104.46831593728662</v>
      </c>
    </row>
    <row r="1630" spans="2:3" x14ac:dyDescent="0.75">
      <c r="B1630" s="249">
        <v>1567</v>
      </c>
      <c r="C1630" s="248">
        <v>130.8587271136021</v>
      </c>
    </row>
    <row r="1631" spans="2:3" x14ac:dyDescent="0.75">
      <c r="B1631" s="249">
        <v>1568</v>
      </c>
      <c r="C1631" s="248">
        <v>118.52045322508805</v>
      </c>
    </row>
    <row r="1632" spans="2:3" x14ac:dyDescent="0.75">
      <c r="B1632" s="249">
        <v>1569</v>
      </c>
      <c r="C1632" s="248">
        <v>116.03906048247444</v>
      </c>
    </row>
    <row r="1633" spans="2:3" x14ac:dyDescent="0.75">
      <c r="B1633" s="249">
        <v>1570</v>
      </c>
      <c r="C1633" s="248">
        <v>83.077020692422366</v>
      </c>
    </row>
    <row r="1634" spans="2:3" x14ac:dyDescent="0.75">
      <c r="B1634" s="249">
        <v>1571</v>
      </c>
      <c r="C1634" s="248">
        <v>108.87446668055493</v>
      </c>
    </row>
    <row r="1635" spans="2:3" x14ac:dyDescent="0.75">
      <c r="B1635" s="249">
        <v>1572</v>
      </c>
      <c r="C1635" s="248">
        <v>157.82654551358243</v>
      </c>
    </row>
    <row r="1636" spans="2:3" x14ac:dyDescent="0.75">
      <c r="B1636" s="249">
        <v>1573</v>
      </c>
      <c r="C1636" s="248">
        <v>146.09815546840659</v>
      </c>
    </row>
    <row r="1637" spans="2:3" x14ac:dyDescent="0.75">
      <c r="B1637" s="249">
        <v>1574</v>
      </c>
      <c r="C1637" s="248">
        <v>126.21048983019308</v>
      </c>
    </row>
    <row r="1638" spans="2:3" x14ac:dyDescent="0.75">
      <c r="B1638" s="249">
        <v>1575</v>
      </c>
      <c r="C1638" s="248">
        <v>141.87894007921022</v>
      </c>
    </row>
    <row r="1639" spans="2:3" x14ac:dyDescent="0.75">
      <c r="B1639" s="249">
        <v>1576</v>
      </c>
      <c r="C1639" s="248">
        <v>122.09148151046529</v>
      </c>
    </row>
    <row r="1640" spans="2:3" x14ac:dyDescent="0.75">
      <c r="B1640" s="249">
        <v>1577</v>
      </c>
      <c r="C1640" s="248">
        <v>105.64263852470344</v>
      </c>
    </row>
    <row r="1641" spans="2:3" x14ac:dyDescent="0.75">
      <c r="B1641" s="249">
        <v>1578</v>
      </c>
      <c r="C1641" s="248">
        <v>122.24802853404753</v>
      </c>
    </row>
    <row r="1642" spans="2:3" x14ac:dyDescent="0.75">
      <c r="B1642" s="249">
        <v>1579</v>
      </c>
      <c r="C1642" s="248">
        <v>124.55508498691611</v>
      </c>
    </row>
    <row r="1643" spans="2:3" x14ac:dyDescent="0.75">
      <c r="B1643" s="249">
        <v>1580</v>
      </c>
      <c r="C1643" s="248">
        <v>110.42486662254332</v>
      </c>
    </row>
    <row r="1644" spans="2:3" x14ac:dyDescent="0.75">
      <c r="B1644" s="249">
        <v>1581</v>
      </c>
      <c r="C1644" s="248">
        <v>118.04850210500946</v>
      </c>
    </row>
    <row r="1645" spans="2:3" x14ac:dyDescent="0.75">
      <c r="B1645" s="249">
        <v>1582</v>
      </c>
      <c r="C1645" s="248">
        <v>115.45442805706982</v>
      </c>
    </row>
    <row r="1646" spans="2:3" x14ac:dyDescent="0.75">
      <c r="B1646" s="249">
        <v>1583</v>
      </c>
      <c r="C1646" s="248">
        <v>94.425281856936209</v>
      </c>
    </row>
    <row r="1647" spans="2:3" x14ac:dyDescent="0.75">
      <c r="B1647" s="249">
        <v>1584</v>
      </c>
      <c r="C1647" s="248">
        <v>133.12599025398399</v>
      </c>
    </row>
    <row r="1648" spans="2:3" x14ac:dyDescent="0.75">
      <c r="B1648" s="249">
        <v>1585</v>
      </c>
      <c r="C1648" s="248">
        <v>89.911052314563875</v>
      </c>
    </row>
    <row r="1649" spans="2:3" x14ac:dyDescent="0.75">
      <c r="B1649" s="249">
        <v>1586</v>
      </c>
      <c r="C1649" s="248">
        <v>100.88918784179049</v>
      </c>
    </row>
    <row r="1650" spans="2:3" x14ac:dyDescent="0.75">
      <c r="B1650" s="249">
        <v>1587</v>
      </c>
      <c r="C1650" s="248">
        <v>101.01324835968052</v>
      </c>
    </row>
    <row r="1651" spans="2:3" x14ac:dyDescent="0.75">
      <c r="B1651" s="249">
        <v>1588</v>
      </c>
      <c r="C1651" s="248">
        <v>159.94529064233586</v>
      </c>
    </row>
    <row r="1652" spans="2:3" x14ac:dyDescent="0.75">
      <c r="B1652" s="249">
        <v>1589</v>
      </c>
      <c r="C1652" s="248">
        <v>114.33538207937012</v>
      </c>
    </row>
    <row r="1653" spans="2:3" x14ac:dyDescent="0.75">
      <c r="B1653" s="249">
        <v>1590</v>
      </c>
      <c r="C1653" s="248">
        <v>117.76270071695578</v>
      </c>
    </row>
    <row r="1654" spans="2:3" x14ac:dyDescent="0.75">
      <c r="B1654" s="249">
        <v>1591</v>
      </c>
      <c r="C1654" s="248">
        <v>68.123747238685482</v>
      </c>
    </row>
    <row r="1655" spans="2:3" x14ac:dyDescent="0.75">
      <c r="B1655" s="249">
        <v>1592</v>
      </c>
      <c r="C1655" s="248">
        <v>98.801828844292345</v>
      </c>
    </row>
    <row r="1656" spans="2:3" x14ac:dyDescent="0.75">
      <c r="B1656" s="249">
        <v>1593</v>
      </c>
      <c r="C1656" s="248">
        <v>147.4836887067213</v>
      </c>
    </row>
    <row r="1657" spans="2:3" x14ac:dyDescent="0.75">
      <c r="B1657" s="249">
        <v>1594</v>
      </c>
      <c r="C1657" s="248">
        <v>127.97645128818689</v>
      </c>
    </row>
    <row r="1658" spans="2:3" x14ac:dyDescent="0.75">
      <c r="B1658" s="249">
        <v>1595</v>
      </c>
      <c r="C1658" s="248">
        <v>123.79372239856423</v>
      </c>
    </row>
    <row r="1659" spans="2:3" x14ac:dyDescent="0.75">
      <c r="B1659" s="249">
        <v>1596</v>
      </c>
      <c r="C1659" s="248">
        <v>100.03329998837849</v>
      </c>
    </row>
    <row r="1660" spans="2:3" x14ac:dyDescent="0.75">
      <c r="B1660" s="249">
        <v>1597</v>
      </c>
      <c r="C1660" s="248">
        <v>115.95231443210518</v>
      </c>
    </row>
    <row r="1661" spans="2:3" x14ac:dyDescent="0.75">
      <c r="B1661" s="249">
        <v>1598</v>
      </c>
      <c r="C1661" s="248">
        <v>130.59364542205944</v>
      </c>
    </row>
    <row r="1662" spans="2:3" x14ac:dyDescent="0.75">
      <c r="B1662" s="249">
        <v>1599</v>
      </c>
      <c r="C1662" s="248">
        <v>88.733401515924982</v>
      </c>
    </row>
    <row r="1663" spans="2:3" x14ac:dyDescent="0.75">
      <c r="B1663" s="249">
        <v>1600</v>
      </c>
      <c r="C1663" s="248">
        <v>125.17432605047179</v>
      </c>
    </row>
    <row r="1664" spans="2:3" x14ac:dyDescent="0.75">
      <c r="B1664" s="249">
        <v>1601</v>
      </c>
      <c r="C1664" s="248">
        <v>106.04715053532411</v>
      </c>
    </row>
    <row r="1665" spans="2:3" x14ac:dyDescent="0.75">
      <c r="B1665" s="249">
        <v>1602</v>
      </c>
      <c r="C1665" s="248">
        <v>119.77766494504198</v>
      </c>
    </row>
    <row r="1666" spans="2:3" x14ac:dyDescent="0.75">
      <c r="B1666" s="249">
        <v>1603</v>
      </c>
      <c r="C1666" s="248">
        <v>133.47609651063931</v>
      </c>
    </row>
    <row r="1667" spans="2:3" x14ac:dyDescent="0.75">
      <c r="B1667" s="249">
        <v>1604</v>
      </c>
      <c r="C1667" s="248">
        <v>88.155638771214726</v>
      </c>
    </row>
    <row r="1668" spans="2:3" x14ac:dyDescent="0.75">
      <c r="B1668" s="249">
        <v>1605</v>
      </c>
      <c r="C1668" s="248">
        <v>110.35468240964767</v>
      </c>
    </row>
    <row r="1669" spans="2:3" x14ac:dyDescent="0.75">
      <c r="B1669" s="249">
        <v>1606</v>
      </c>
      <c r="C1669" s="248">
        <v>103.73170727741345</v>
      </c>
    </row>
    <row r="1670" spans="2:3" x14ac:dyDescent="0.75">
      <c r="B1670" s="249">
        <v>1607</v>
      </c>
      <c r="C1670" s="248">
        <v>107.23375913338285</v>
      </c>
    </row>
    <row r="1671" spans="2:3" x14ac:dyDescent="0.75">
      <c r="B1671" s="249">
        <v>1608</v>
      </c>
      <c r="C1671" s="248">
        <v>118.08430511561619</v>
      </c>
    </row>
    <row r="1672" spans="2:3" x14ac:dyDescent="0.75">
      <c r="B1672" s="249">
        <v>1609</v>
      </c>
      <c r="C1672" s="248">
        <v>125.18881926947495</v>
      </c>
    </row>
    <row r="1673" spans="2:3" x14ac:dyDescent="0.75">
      <c r="B1673" s="249">
        <v>1610</v>
      </c>
      <c r="C1673" s="248">
        <v>76.181828685605154</v>
      </c>
    </row>
    <row r="1674" spans="2:3" x14ac:dyDescent="0.75">
      <c r="B1674" s="249">
        <v>1611</v>
      </c>
      <c r="C1674" s="248">
        <v>110.04163156436037</v>
      </c>
    </row>
    <row r="1675" spans="2:3" x14ac:dyDescent="0.75">
      <c r="B1675" s="249">
        <v>1612</v>
      </c>
      <c r="C1675" s="248">
        <v>148.92244816039965</v>
      </c>
    </row>
    <row r="1676" spans="2:3" x14ac:dyDescent="0.75">
      <c r="B1676" s="249">
        <v>1613</v>
      </c>
      <c r="C1676" s="248">
        <v>137.06362803771492</v>
      </c>
    </row>
    <row r="1677" spans="2:3" x14ac:dyDescent="0.75">
      <c r="B1677" s="249">
        <v>1614</v>
      </c>
      <c r="C1677" s="248">
        <v>105.74330820458682</v>
      </c>
    </row>
    <row r="1678" spans="2:3" x14ac:dyDescent="0.75">
      <c r="B1678" s="249">
        <v>1615</v>
      </c>
      <c r="C1678" s="248">
        <v>131.66654462852014</v>
      </c>
    </row>
    <row r="1679" spans="2:3" x14ac:dyDescent="0.75">
      <c r="B1679" s="249">
        <v>1616</v>
      </c>
      <c r="C1679" s="248">
        <v>110.01742334962191</v>
      </c>
    </row>
    <row r="1680" spans="2:3" x14ac:dyDescent="0.75">
      <c r="B1680" s="249">
        <v>1617</v>
      </c>
      <c r="C1680" s="248">
        <v>125.25223236926506</v>
      </c>
    </row>
    <row r="1681" spans="2:3" x14ac:dyDescent="0.75">
      <c r="B1681" s="249">
        <v>1618</v>
      </c>
      <c r="C1681" s="248">
        <v>134.14087392750199</v>
      </c>
    </row>
    <row r="1682" spans="2:3" x14ac:dyDescent="0.75">
      <c r="B1682" s="249">
        <v>1619</v>
      </c>
      <c r="C1682" s="248">
        <v>88.381794944908833</v>
      </c>
    </row>
    <row r="1683" spans="2:3" x14ac:dyDescent="0.75">
      <c r="B1683" s="249">
        <v>1620</v>
      </c>
      <c r="C1683" s="248">
        <v>86.574854414861932</v>
      </c>
    </row>
    <row r="1684" spans="2:3" x14ac:dyDescent="0.75">
      <c r="B1684" s="249">
        <v>1621</v>
      </c>
      <c r="C1684" s="248">
        <v>121.54915167987114</v>
      </c>
    </row>
    <row r="1685" spans="2:3" x14ac:dyDescent="0.75">
      <c r="B1685" s="249">
        <v>1622</v>
      </c>
      <c r="C1685" s="248">
        <v>92.07050281027837</v>
      </c>
    </row>
    <row r="1686" spans="2:3" x14ac:dyDescent="0.75">
      <c r="B1686" s="249">
        <v>1623</v>
      </c>
      <c r="C1686" s="248">
        <v>123.49255795484434</v>
      </c>
    </row>
    <row r="1687" spans="2:3" x14ac:dyDescent="0.75">
      <c r="B1687" s="249">
        <v>1624</v>
      </c>
      <c r="C1687" s="248">
        <v>107.63575565365406</v>
      </c>
    </row>
    <row r="1688" spans="2:3" x14ac:dyDescent="0.75">
      <c r="B1688" s="249">
        <v>1625</v>
      </c>
      <c r="C1688" s="248">
        <v>132.49417629730831</v>
      </c>
    </row>
    <row r="1689" spans="2:3" x14ac:dyDescent="0.75">
      <c r="B1689" s="249">
        <v>1626</v>
      </c>
      <c r="C1689" s="248">
        <v>101.23605073095422</v>
      </c>
    </row>
    <row r="1690" spans="2:3" x14ac:dyDescent="0.75">
      <c r="B1690" s="249">
        <v>1627</v>
      </c>
      <c r="C1690" s="248">
        <v>136.94234749647939</v>
      </c>
    </row>
    <row r="1691" spans="2:3" x14ac:dyDescent="0.75">
      <c r="B1691" s="249">
        <v>1628</v>
      </c>
      <c r="C1691" s="248">
        <v>107.60097998509141</v>
      </c>
    </row>
    <row r="1692" spans="2:3" x14ac:dyDescent="0.75">
      <c r="B1692" s="249">
        <v>1629</v>
      </c>
      <c r="C1692" s="248">
        <v>118.07378250923149</v>
      </c>
    </row>
    <row r="1693" spans="2:3" x14ac:dyDescent="0.75">
      <c r="B1693" s="249">
        <v>1630</v>
      </c>
      <c r="C1693" s="248">
        <v>122.69116908556533</v>
      </c>
    </row>
    <row r="1694" spans="2:3" x14ac:dyDescent="0.75">
      <c r="B1694" s="249">
        <v>1631</v>
      </c>
      <c r="C1694" s="248">
        <v>119.87240281864185</v>
      </c>
    </row>
    <row r="1695" spans="2:3" x14ac:dyDescent="0.75">
      <c r="B1695" s="249">
        <v>1632</v>
      </c>
      <c r="C1695" s="248">
        <v>154.49466154628351</v>
      </c>
    </row>
    <row r="1696" spans="2:3" x14ac:dyDescent="0.75">
      <c r="B1696" s="249">
        <v>1633</v>
      </c>
      <c r="C1696" s="248">
        <v>68.376402966102461</v>
      </c>
    </row>
    <row r="1697" spans="2:3" x14ac:dyDescent="0.75">
      <c r="B1697" s="249">
        <v>1634</v>
      </c>
      <c r="C1697" s="248">
        <v>122.04120076773489</v>
      </c>
    </row>
    <row r="1698" spans="2:3" x14ac:dyDescent="0.75">
      <c r="B1698" s="249">
        <v>1635</v>
      </c>
      <c r="C1698" s="248">
        <v>102.88102178021481</v>
      </c>
    </row>
    <row r="1699" spans="2:3" x14ac:dyDescent="0.75">
      <c r="B1699" s="249">
        <v>1636</v>
      </c>
      <c r="C1699" s="248">
        <v>142.82456022641315</v>
      </c>
    </row>
    <row r="1700" spans="2:3" x14ac:dyDescent="0.75">
      <c r="B1700" s="249">
        <v>1637</v>
      </c>
      <c r="C1700" s="248">
        <v>68.903226738067545</v>
      </c>
    </row>
    <row r="1701" spans="2:3" x14ac:dyDescent="0.75">
      <c r="B1701" s="249">
        <v>1638</v>
      </c>
      <c r="C1701" s="248">
        <v>106.60487024510381</v>
      </c>
    </row>
    <row r="1702" spans="2:3" x14ac:dyDescent="0.75">
      <c r="B1702" s="249">
        <v>1639</v>
      </c>
      <c r="C1702" s="248">
        <v>86.501712738618508</v>
      </c>
    </row>
    <row r="1703" spans="2:3" x14ac:dyDescent="0.75">
      <c r="B1703" s="249">
        <v>1640</v>
      </c>
      <c r="C1703" s="248">
        <v>153.61515282708268</v>
      </c>
    </row>
    <row r="1704" spans="2:3" x14ac:dyDescent="0.75">
      <c r="B1704" s="249">
        <v>1641</v>
      </c>
      <c r="C1704" s="248">
        <v>129.12965102088299</v>
      </c>
    </row>
    <row r="1705" spans="2:3" x14ac:dyDescent="0.75">
      <c r="B1705" s="249">
        <v>1642</v>
      </c>
      <c r="C1705" s="248">
        <v>141.70271878278629</v>
      </c>
    </row>
    <row r="1706" spans="2:3" x14ac:dyDescent="0.75">
      <c r="B1706" s="249">
        <v>1643</v>
      </c>
      <c r="C1706" s="248">
        <v>117.37463381614401</v>
      </c>
    </row>
    <row r="1707" spans="2:3" x14ac:dyDescent="0.75">
      <c r="B1707" s="249">
        <v>1644</v>
      </c>
      <c r="C1707" s="248">
        <v>143.89806611119187</v>
      </c>
    </row>
    <row r="1708" spans="2:3" x14ac:dyDescent="0.75">
      <c r="B1708" s="249">
        <v>1645</v>
      </c>
      <c r="C1708" s="248">
        <v>130.69092880396431</v>
      </c>
    </row>
    <row r="1709" spans="2:3" x14ac:dyDescent="0.75">
      <c r="B1709" s="249">
        <v>1646</v>
      </c>
      <c r="C1709" s="248">
        <v>64.847995164063846</v>
      </c>
    </row>
    <row r="1710" spans="2:3" x14ac:dyDescent="0.75">
      <c r="B1710" s="249">
        <v>1647</v>
      </c>
      <c r="C1710" s="248">
        <v>139.11724536557833</v>
      </c>
    </row>
    <row r="1711" spans="2:3" x14ac:dyDescent="0.75">
      <c r="B1711" s="249">
        <v>1648</v>
      </c>
      <c r="C1711" s="248">
        <v>135.03203680570442</v>
      </c>
    </row>
    <row r="1712" spans="2:3" x14ac:dyDescent="0.75">
      <c r="B1712" s="249">
        <v>1649</v>
      </c>
      <c r="C1712" s="248">
        <v>131.75840887518589</v>
      </c>
    </row>
    <row r="1713" spans="2:3" x14ac:dyDescent="0.75">
      <c r="B1713" s="249">
        <v>1650</v>
      </c>
      <c r="C1713" s="248">
        <v>139.62658722627776</v>
      </c>
    </row>
    <row r="1714" spans="2:3" x14ac:dyDescent="0.75">
      <c r="B1714" s="249">
        <v>1651</v>
      </c>
      <c r="C1714" s="248">
        <v>154.80151023042822</v>
      </c>
    </row>
    <row r="1715" spans="2:3" x14ac:dyDescent="0.75">
      <c r="B1715" s="249">
        <v>1652</v>
      </c>
      <c r="C1715" s="248">
        <v>150.24176005818364</v>
      </c>
    </row>
    <row r="1716" spans="2:3" x14ac:dyDescent="0.75">
      <c r="B1716" s="249">
        <v>1653</v>
      </c>
      <c r="C1716" s="248">
        <v>120.45398145006615</v>
      </c>
    </row>
    <row r="1717" spans="2:3" x14ac:dyDescent="0.75">
      <c r="B1717" s="249">
        <v>1654</v>
      </c>
      <c r="C1717" s="248">
        <v>61.176026981597659</v>
      </c>
    </row>
    <row r="1718" spans="2:3" x14ac:dyDescent="0.75">
      <c r="B1718" s="249">
        <v>1655</v>
      </c>
      <c r="C1718" s="248">
        <v>136.86343955345143</v>
      </c>
    </row>
    <row r="1719" spans="2:3" x14ac:dyDescent="0.75">
      <c r="B1719" s="249">
        <v>1656</v>
      </c>
      <c r="C1719" s="248">
        <v>108.86991931607372</v>
      </c>
    </row>
    <row r="1720" spans="2:3" x14ac:dyDescent="0.75">
      <c r="B1720" s="249">
        <v>1657</v>
      </c>
      <c r="C1720" s="248">
        <v>146.97305271878867</v>
      </c>
    </row>
    <row r="1721" spans="2:3" x14ac:dyDescent="0.75">
      <c r="B1721" s="249">
        <v>1658</v>
      </c>
      <c r="C1721" s="248">
        <v>131.75051468539408</v>
      </c>
    </row>
    <row r="1722" spans="2:3" x14ac:dyDescent="0.75">
      <c r="B1722" s="249">
        <v>1659</v>
      </c>
      <c r="C1722" s="248">
        <v>130.13918199786843</v>
      </c>
    </row>
    <row r="1723" spans="2:3" x14ac:dyDescent="0.75">
      <c r="B1723" s="249">
        <v>1660</v>
      </c>
      <c r="C1723" s="248">
        <v>139.67613766243727</v>
      </c>
    </row>
    <row r="1724" spans="2:3" x14ac:dyDescent="0.75">
      <c r="B1724" s="249">
        <v>1661</v>
      </c>
      <c r="C1724" s="248">
        <v>142.59449249105569</v>
      </c>
    </row>
    <row r="1725" spans="2:3" x14ac:dyDescent="0.75">
      <c r="B1725" s="249">
        <v>1662</v>
      </c>
      <c r="C1725" s="248">
        <v>126.31529583738484</v>
      </c>
    </row>
    <row r="1726" spans="2:3" x14ac:dyDescent="0.75">
      <c r="B1726" s="249">
        <v>1663</v>
      </c>
      <c r="C1726" s="248">
        <v>172.7247665696369</v>
      </c>
    </row>
    <row r="1727" spans="2:3" x14ac:dyDescent="0.75">
      <c r="B1727" s="249">
        <v>1664</v>
      </c>
      <c r="C1727" s="248">
        <v>105.53402855716973</v>
      </c>
    </row>
    <row r="1728" spans="2:3" x14ac:dyDescent="0.75">
      <c r="B1728" s="249">
        <v>1665</v>
      </c>
      <c r="C1728" s="248">
        <v>113.6300494635494</v>
      </c>
    </row>
    <row r="1729" spans="2:3" x14ac:dyDescent="0.75">
      <c r="B1729" s="249">
        <v>1666</v>
      </c>
      <c r="C1729" s="248">
        <v>117.17117871630577</v>
      </c>
    </row>
    <row r="1730" spans="2:3" x14ac:dyDescent="0.75">
      <c r="B1730" s="249">
        <v>1667</v>
      </c>
      <c r="C1730" s="248">
        <v>129.94146930068939</v>
      </c>
    </row>
    <row r="1731" spans="2:3" x14ac:dyDescent="0.75">
      <c r="B1731" s="249">
        <v>1668</v>
      </c>
      <c r="C1731" s="248">
        <v>157.89151336349406</v>
      </c>
    </row>
    <row r="1732" spans="2:3" x14ac:dyDescent="0.75">
      <c r="B1732" s="249">
        <v>1669</v>
      </c>
      <c r="C1732" s="248">
        <v>122.87436805474658</v>
      </c>
    </row>
    <row r="1733" spans="2:3" x14ac:dyDescent="0.75">
      <c r="B1733" s="249">
        <v>1670</v>
      </c>
      <c r="C1733" s="248">
        <v>77.173134381656354</v>
      </c>
    </row>
    <row r="1734" spans="2:3" x14ac:dyDescent="0.75">
      <c r="B1734" s="249">
        <v>1671</v>
      </c>
      <c r="C1734" s="248">
        <v>129.35145654252537</v>
      </c>
    </row>
    <row r="1735" spans="2:3" x14ac:dyDescent="0.75">
      <c r="B1735" s="249">
        <v>1672</v>
      </c>
      <c r="C1735" s="248">
        <v>112.05911644066444</v>
      </c>
    </row>
    <row r="1736" spans="2:3" x14ac:dyDescent="0.75">
      <c r="B1736" s="249">
        <v>1673</v>
      </c>
      <c r="C1736" s="248">
        <v>162.23523109771412</v>
      </c>
    </row>
    <row r="1737" spans="2:3" x14ac:dyDescent="0.75">
      <c r="B1737" s="249">
        <v>1674</v>
      </c>
      <c r="C1737" s="248">
        <v>106.93006955185743</v>
      </c>
    </row>
    <row r="1738" spans="2:3" x14ac:dyDescent="0.75">
      <c r="B1738" s="249">
        <v>1675</v>
      </c>
      <c r="C1738" s="248">
        <v>83.645428136802849</v>
      </c>
    </row>
    <row r="1739" spans="2:3" x14ac:dyDescent="0.75">
      <c r="B1739" s="249">
        <v>1676</v>
      </c>
      <c r="C1739" s="248">
        <v>181.53196148008593</v>
      </c>
    </row>
    <row r="1740" spans="2:3" x14ac:dyDescent="0.75">
      <c r="B1740" s="249">
        <v>1677</v>
      </c>
      <c r="C1740" s="248">
        <v>100.7027486033784</v>
      </c>
    </row>
    <row r="1741" spans="2:3" x14ac:dyDescent="0.75">
      <c r="B1741" s="249">
        <v>1678</v>
      </c>
      <c r="C1741" s="248">
        <v>96.689179904707004</v>
      </c>
    </row>
    <row r="1742" spans="2:3" x14ac:dyDescent="0.75">
      <c r="B1742" s="249">
        <v>1679</v>
      </c>
      <c r="C1742" s="248">
        <v>83.506718948251915</v>
      </c>
    </row>
    <row r="1743" spans="2:3" x14ac:dyDescent="0.75">
      <c r="B1743" s="249">
        <v>1680</v>
      </c>
      <c r="C1743" s="248">
        <v>152.36166072425235</v>
      </c>
    </row>
    <row r="1744" spans="2:3" x14ac:dyDescent="0.75">
      <c r="B1744" s="249">
        <v>1681</v>
      </c>
      <c r="C1744" s="248">
        <v>123.46670393101863</v>
      </c>
    </row>
    <row r="1745" spans="2:3" x14ac:dyDescent="0.75">
      <c r="B1745" s="249">
        <v>1682</v>
      </c>
      <c r="C1745" s="248">
        <v>175.79160355067762</v>
      </c>
    </row>
    <row r="1746" spans="2:3" x14ac:dyDescent="0.75">
      <c r="B1746" s="249">
        <v>1683</v>
      </c>
      <c r="C1746" s="248">
        <v>102.96503297148769</v>
      </c>
    </row>
    <row r="1747" spans="2:3" x14ac:dyDescent="0.75">
      <c r="B1747" s="249">
        <v>1684</v>
      </c>
      <c r="C1747" s="248">
        <v>131.29398357072276</v>
      </c>
    </row>
    <row r="1748" spans="2:3" x14ac:dyDescent="0.75">
      <c r="B1748" s="249">
        <v>1685</v>
      </c>
      <c r="C1748" s="248">
        <v>126.5834617334484</v>
      </c>
    </row>
    <row r="1749" spans="2:3" x14ac:dyDescent="0.75">
      <c r="B1749" s="249">
        <v>1686</v>
      </c>
      <c r="C1749" s="248">
        <v>139.1685388248705</v>
      </c>
    </row>
    <row r="1750" spans="2:3" x14ac:dyDescent="0.75">
      <c r="B1750" s="249">
        <v>1687</v>
      </c>
      <c r="C1750" s="248">
        <v>140.32137973087939</v>
      </c>
    </row>
    <row r="1751" spans="2:3" x14ac:dyDescent="0.75">
      <c r="B1751" s="249">
        <v>1688</v>
      </c>
      <c r="C1751" s="248">
        <v>127.15072110700073</v>
      </c>
    </row>
    <row r="1752" spans="2:3" x14ac:dyDescent="0.75">
      <c r="B1752" s="249">
        <v>1689</v>
      </c>
      <c r="C1752" s="248">
        <v>128.15827902073352</v>
      </c>
    </row>
    <row r="1753" spans="2:3" x14ac:dyDescent="0.75">
      <c r="B1753" s="249">
        <v>1690</v>
      </c>
      <c r="C1753" s="248">
        <v>87.037760956469612</v>
      </c>
    </row>
    <row r="1754" spans="2:3" x14ac:dyDescent="0.75">
      <c r="B1754" s="249">
        <v>1691</v>
      </c>
      <c r="C1754" s="248">
        <v>112.32507828706991</v>
      </c>
    </row>
    <row r="1755" spans="2:3" x14ac:dyDescent="0.75">
      <c r="B1755" s="249">
        <v>1692</v>
      </c>
      <c r="C1755" s="248">
        <v>153.30337363048255</v>
      </c>
    </row>
    <row r="1756" spans="2:3" x14ac:dyDescent="0.75">
      <c r="B1756" s="249">
        <v>1693</v>
      </c>
      <c r="C1756" s="248">
        <v>128.83360670345186</v>
      </c>
    </row>
    <row r="1757" spans="2:3" x14ac:dyDescent="0.75">
      <c r="B1757" s="249">
        <v>1694</v>
      </c>
      <c r="C1757" s="248">
        <v>134.06037984079182</v>
      </c>
    </row>
    <row r="1758" spans="2:3" x14ac:dyDescent="0.75">
      <c r="B1758" s="249">
        <v>1695</v>
      </c>
      <c r="C1758" s="248">
        <v>159.76917985053359</v>
      </c>
    </row>
    <row r="1759" spans="2:3" x14ac:dyDescent="0.75">
      <c r="B1759" s="249">
        <v>1696</v>
      </c>
      <c r="C1759" s="248">
        <v>102.64205253356317</v>
      </c>
    </row>
    <row r="1760" spans="2:3" x14ac:dyDescent="0.75">
      <c r="B1760" s="249">
        <v>1697</v>
      </c>
      <c r="C1760" s="248">
        <v>166.52900733901961</v>
      </c>
    </row>
    <row r="1761" spans="2:3" x14ac:dyDescent="0.75">
      <c r="B1761" s="249">
        <v>1698</v>
      </c>
      <c r="C1761" s="248">
        <v>117.75391665759949</v>
      </c>
    </row>
    <row r="1762" spans="2:3" x14ac:dyDescent="0.75">
      <c r="B1762" s="249">
        <v>1699</v>
      </c>
      <c r="C1762" s="248">
        <v>176.66418003622823</v>
      </c>
    </row>
    <row r="1763" spans="2:3" x14ac:dyDescent="0.75">
      <c r="B1763" s="249">
        <v>1700</v>
      </c>
      <c r="C1763" s="248">
        <v>98.754714343563478</v>
      </c>
    </row>
    <row r="1764" spans="2:3" x14ac:dyDescent="0.75">
      <c r="B1764" s="249">
        <v>1701</v>
      </c>
      <c r="C1764" s="248">
        <v>158.44844096768622</v>
      </c>
    </row>
    <row r="1765" spans="2:3" x14ac:dyDescent="0.75">
      <c r="B1765" s="249">
        <v>1702</v>
      </c>
      <c r="C1765" s="248">
        <v>115.79090955588516</v>
      </c>
    </row>
    <row r="1766" spans="2:3" x14ac:dyDescent="0.75">
      <c r="B1766" s="249">
        <v>1703</v>
      </c>
      <c r="C1766" s="248">
        <v>117.13483875451458</v>
      </c>
    </row>
    <row r="1767" spans="2:3" x14ac:dyDescent="0.75">
      <c r="B1767" s="249">
        <v>1704</v>
      </c>
      <c r="C1767" s="248">
        <v>59.285339866137889</v>
      </c>
    </row>
    <row r="1768" spans="2:3" x14ac:dyDescent="0.75">
      <c r="B1768" s="249">
        <v>1705</v>
      </c>
      <c r="C1768" s="248">
        <v>113.8048448915314</v>
      </c>
    </row>
    <row r="1769" spans="2:3" x14ac:dyDescent="0.75">
      <c r="B1769" s="249">
        <v>1706</v>
      </c>
      <c r="C1769" s="248">
        <v>117.39583449282794</v>
      </c>
    </row>
    <row r="1770" spans="2:3" x14ac:dyDescent="0.75">
      <c r="B1770" s="249">
        <v>1707</v>
      </c>
      <c r="C1770" s="248">
        <v>151.34347813222212</v>
      </c>
    </row>
    <row r="1771" spans="2:3" x14ac:dyDescent="0.75">
      <c r="B1771" s="249">
        <v>1708</v>
      </c>
      <c r="C1771" s="248">
        <v>156.96463373719934</v>
      </c>
    </row>
    <row r="1772" spans="2:3" x14ac:dyDescent="0.75">
      <c r="B1772" s="249">
        <v>1709</v>
      </c>
      <c r="C1772" s="248">
        <v>135.41472910178814</v>
      </c>
    </row>
    <row r="1773" spans="2:3" x14ac:dyDescent="0.75">
      <c r="B1773" s="249">
        <v>1710</v>
      </c>
      <c r="C1773" s="248">
        <v>124.96940357359651</v>
      </c>
    </row>
    <row r="1774" spans="2:3" x14ac:dyDescent="0.75">
      <c r="B1774" s="249">
        <v>1711</v>
      </c>
      <c r="C1774" s="248">
        <v>158.37573731706865</v>
      </c>
    </row>
    <row r="1775" spans="2:3" x14ac:dyDescent="0.75">
      <c r="B1775" s="249">
        <v>1712</v>
      </c>
      <c r="C1775" s="248">
        <v>116.40111472061145</v>
      </c>
    </row>
    <row r="1776" spans="2:3" x14ac:dyDescent="0.75">
      <c r="B1776" s="249">
        <v>1713</v>
      </c>
      <c r="C1776" s="248">
        <v>107.82212025778357</v>
      </c>
    </row>
    <row r="1777" spans="2:3" x14ac:dyDescent="0.75">
      <c r="B1777" s="249">
        <v>1714</v>
      </c>
      <c r="C1777" s="248">
        <v>92.418659604089626</v>
      </c>
    </row>
    <row r="1778" spans="2:3" x14ac:dyDescent="0.75">
      <c r="B1778" s="249">
        <v>1715</v>
      </c>
      <c r="C1778" s="248">
        <v>134.22840827089874</v>
      </c>
    </row>
    <row r="1779" spans="2:3" x14ac:dyDescent="0.75">
      <c r="B1779" s="249">
        <v>1716</v>
      </c>
      <c r="C1779" s="248">
        <v>123.85265772435791</v>
      </c>
    </row>
    <row r="1780" spans="2:3" x14ac:dyDescent="0.75">
      <c r="B1780" s="249">
        <v>1717</v>
      </c>
      <c r="C1780" s="248">
        <v>165.42342933876751</v>
      </c>
    </row>
    <row r="1781" spans="2:3" x14ac:dyDescent="0.75">
      <c r="B1781" s="249">
        <v>1718</v>
      </c>
      <c r="C1781" s="248">
        <v>129.36272296685223</v>
      </c>
    </row>
    <row r="1782" spans="2:3" x14ac:dyDescent="0.75">
      <c r="B1782" s="249">
        <v>1719</v>
      </c>
      <c r="C1782" s="248">
        <v>122.74056778361479</v>
      </c>
    </row>
    <row r="1783" spans="2:3" x14ac:dyDescent="0.75">
      <c r="B1783" s="249">
        <v>1720</v>
      </c>
      <c r="C1783" s="248">
        <v>109.46091646770192</v>
      </c>
    </row>
    <row r="1784" spans="2:3" x14ac:dyDescent="0.75">
      <c r="B1784" s="249">
        <v>1721</v>
      </c>
      <c r="C1784" s="248">
        <v>130.08260079404175</v>
      </c>
    </row>
    <row r="1785" spans="2:3" x14ac:dyDescent="0.75">
      <c r="B1785" s="249">
        <v>1722</v>
      </c>
      <c r="C1785" s="248">
        <v>143.99816927951866</v>
      </c>
    </row>
    <row r="1786" spans="2:3" x14ac:dyDescent="0.75">
      <c r="B1786" s="249">
        <v>1723</v>
      </c>
      <c r="C1786" s="248">
        <v>192.64437584620981</v>
      </c>
    </row>
    <row r="1787" spans="2:3" x14ac:dyDescent="0.75">
      <c r="B1787" s="249">
        <v>1724</v>
      </c>
      <c r="C1787" s="248">
        <v>119.86209992227685</v>
      </c>
    </row>
    <row r="1788" spans="2:3" x14ac:dyDescent="0.75">
      <c r="B1788" s="249">
        <v>1725</v>
      </c>
      <c r="C1788" s="248">
        <v>77.900701804100052</v>
      </c>
    </row>
    <row r="1789" spans="2:3" x14ac:dyDescent="0.75">
      <c r="B1789" s="249">
        <v>1726</v>
      </c>
      <c r="C1789" s="248">
        <v>60.203247953273987</v>
      </c>
    </row>
    <row r="1790" spans="2:3" x14ac:dyDescent="0.75">
      <c r="B1790" s="249">
        <v>1727</v>
      </c>
      <c r="C1790" s="248">
        <v>140.28825533514024</v>
      </c>
    </row>
    <row r="1791" spans="2:3" x14ac:dyDescent="0.75">
      <c r="B1791" s="249">
        <v>1728</v>
      </c>
      <c r="C1791" s="248">
        <v>119.60050034267211</v>
      </c>
    </row>
    <row r="1792" spans="2:3" x14ac:dyDescent="0.75">
      <c r="B1792" s="249">
        <v>1729</v>
      </c>
      <c r="C1792" s="248">
        <v>149.05382371605762</v>
      </c>
    </row>
    <row r="1793" spans="2:3" x14ac:dyDescent="0.75">
      <c r="B1793" s="249">
        <v>1730</v>
      </c>
      <c r="C1793" s="248">
        <v>99.026835100774193</v>
      </c>
    </row>
    <row r="1794" spans="2:3" x14ac:dyDescent="0.75">
      <c r="B1794" s="249">
        <v>1731</v>
      </c>
      <c r="C1794" s="248">
        <v>120.46383317107278</v>
      </c>
    </row>
    <row r="1795" spans="2:3" x14ac:dyDescent="0.75">
      <c r="B1795" s="249">
        <v>1732</v>
      </c>
      <c r="C1795" s="248">
        <v>91.299888841448535</v>
      </c>
    </row>
    <row r="1796" spans="2:3" x14ac:dyDescent="0.75">
      <c r="B1796" s="249">
        <v>1733</v>
      </c>
      <c r="C1796" s="248">
        <v>119.04736501385322</v>
      </c>
    </row>
    <row r="1797" spans="2:3" x14ac:dyDescent="0.75">
      <c r="B1797" s="249">
        <v>1734</v>
      </c>
      <c r="C1797" s="248">
        <v>115.14151802165379</v>
      </c>
    </row>
    <row r="1798" spans="2:3" x14ac:dyDescent="0.75">
      <c r="B1798" s="249">
        <v>1735</v>
      </c>
      <c r="C1798" s="248">
        <v>139.73015370339832</v>
      </c>
    </row>
    <row r="1799" spans="2:3" x14ac:dyDescent="0.75">
      <c r="B1799" s="249">
        <v>1736</v>
      </c>
      <c r="C1799" s="248">
        <v>155.25300132921075</v>
      </c>
    </row>
    <row r="1800" spans="2:3" x14ac:dyDescent="0.75">
      <c r="B1800" s="249">
        <v>1737</v>
      </c>
      <c r="C1800" s="248">
        <v>110.92726708098967</v>
      </c>
    </row>
    <row r="1801" spans="2:3" x14ac:dyDescent="0.75">
      <c r="B1801" s="249">
        <v>1738</v>
      </c>
      <c r="C1801" s="248">
        <v>110.67892030830511</v>
      </c>
    </row>
    <row r="1802" spans="2:3" x14ac:dyDescent="0.75">
      <c r="B1802" s="249">
        <v>1739</v>
      </c>
      <c r="C1802" s="248">
        <v>125.26765900460643</v>
      </c>
    </row>
    <row r="1803" spans="2:3" x14ac:dyDescent="0.75">
      <c r="B1803" s="249">
        <v>1740</v>
      </c>
      <c r="C1803" s="248">
        <v>122.70536136129023</v>
      </c>
    </row>
    <row r="1804" spans="2:3" x14ac:dyDescent="0.75">
      <c r="B1804" s="249">
        <v>1741</v>
      </c>
      <c r="C1804" s="248">
        <v>114.46226135225518</v>
      </c>
    </row>
    <row r="1805" spans="2:3" x14ac:dyDescent="0.75">
      <c r="B1805" s="249">
        <v>1742</v>
      </c>
      <c r="C1805" s="248">
        <v>125.93874771572183</v>
      </c>
    </row>
    <row r="1806" spans="2:3" x14ac:dyDescent="0.75">
      <c r="B1806" s="249">
        <v>1743</v>
      </c>
      <c r="C1806" s="248">
        <v>103.53862789885761</v>
      </c>
    </row>
    <row r="1807" spans="2:3" x14ac:dyDescent="0.75">
      <c r="B1807" s="249">
        <v>1744</v>
      </c>
      <c r="C1807" s="248">
        <v>144.17476987375818</v>
      </c>
    </row>
    <row r="1808" spans="2:3" x14ac:dyDescent="0.75">
      <c r="B1808" s="249">
        <v>1745</v>
      </c>
      <c r="C1808" s="248">
        <v>94.404572043269965</v>
      </c>
    </row>
    <row r="1809" spans="2:3" x14ac:dyDescent="0.75">
      <c r="B1809" s="249">
        <v>1746</v>
      </c>
      <c r="C1809" s="248">
        <v>119.38703182535775</v>
      </c>
    </row>
    <row r="1810" spans="2:3" x14ac:dyDescent="0.75">
      <c r="B1810" s="249">
        <v>1747</v>
      </c>
      <c r="C1810" s="248">
        <v>111.59476818925179</v>
      </c>
    </row>
    <row r="1811" spans="2:3" x14ac:dyDescent="0.75">
      <c r="B1811" s="249">
        <v>1748</v>
      </c>
      <c r="C1811" s="248">
        <v>129.58907590993596</v>
      </c>
    </row>
    <row r="1812" spans="2:3" x14ac:dyDescent="0.75">
      <c r="B1812" s="249">
        <v>1749</v>
      </c>
      <c r="C1812" s="248">
        <v>123.77630766333031</v>
      </c>
    </row>
    <row r="1813" spans="2:3" x14ac:dyDescent="0.75">
      <c r="B1813" s="249">
        <v>1750</v>
      </c>
      <c r="C1813" s="248">
        <v>100.59878682645711</v>
      </c>
    </row>
    <row r="1814" spans="2:3" x14ac:dyDescent="0.75">
      <c r="B1814" s="249">
        <v>1751</v>
      </c>
      <c r="C1814" s="248">
        <v>119.71789400604483</v>
      </c>
    </row>
    <row r="1815" spans="2:3" x14ac:dyDescent="0.75">
      <c r="B1815" s="249">
        <v>1752</v>
      </c>
      <c r="C1815" s="248">
        <v>79.270346697313983</v>
      </c>
    </row>
    <row r="1816" spans="2:3" x14ac:dyDescent="0.75">
      <c r="B1816" s="249">
        <v>1753</v>
      </c>
      <c r="C1816" s="248">
        <v>130.99490179062718</v>
      </c>
    </row>
    <row r="1817" spans="2:3" x14ac:dyDescent="0.75">
      <c r="B1817" s="249">
        <v>1754</v>
      </c>
      <c r="C1817" s="248">
        <v>111.14086628161319</v>
      </c>
    </row>
    <row r="1818" spans="2:3" x14ac:dyDescent="0.75">
      <c r="B1818" s="249">
        <v>1755</v>
      </c>
      <c r="C1818" s="248">
        <v>157.75671743962502</v>
      </c>
    </row>
    <row r="1819" spans="2:3" x14ac:dyDescent="0.75">
      <c r="B1819" s="249">
        <v>1756</v>
      </c>
      <c r="C1819" s="248">
        <v>118.37673981016027</v>
      </c>
    </row>
    <row r="1820" spans="2:3" x14ac:dyDescent="0.75">
      <c r="B1820" s="249">
        <v>1757</v>
      </c>
      <c r="C1820" s="248">
        <v>116.50529750220632</v>
      </c>
    </row>
    <row r="1821" spans="2:3" x14ac:dyDescent="0.75">
      <c r="B1821" s="249">
        <v>1758</v>
      </c>
      <c r="C1821" s="248">
        <v>157.30158712374575</v>
      </c>
    </row>
    <row r="1822" spans="2:3" x14ac:dyDescent="0.75">
      <c r="B1822" s="249">
        <v>1759</v>
      </c>
      <c r="C1822" s="248">
        <v>91.62110169197058</v>
      </c>
    </row>
    <row r="1823" spans="2:3" x14ac:dyDescent="0.75">
      <c r="B1823" s="249">
        <v>1760</v>
      </c>
      <c r="C1823" s="248">
        <v>137.6176219510379</v>
      </c>
    </row>
    <row r="1824" spans="2:3" x14ac:dyDescent="0.75">
      <c r="B1824" s="249">
        <v>1761</v>
      </c>
      <c r="C1824" s="248">
        <v>128.97648583111052</v>
      </c>
    </row>
    <row r="1825" spans="2:3" x14ac:dyDescent="0.75">
      <c r="B1825" s="249">
        <v>1762</v>
      </c>
      <c r="C1825" s="248">
        <v>125.13873632451116</v>
      </c>
    </row>
    <row r="1826" spans="2:3" x14ac:dyDescent="0.75">
      <c r="B1826" s="249">
        <v>1763</v>
      </c>
      <c r="C1826" s="248">
        <v>96.082453636735394</v>
      </c>
    </row>
    <row r="1827" spans="2:3" x14ac:dyDescent="0.75">
      <c r="B1827" s="249">
        <v>1764</v>
      </c>
      <c r="C1827" s="248">
        <v>127.58779112424111</v>
      </c>
    </row>
    <row r="1828" spans="2:3" x14ac:dyDescent="0.75">
      <c r="B1828" s="249">
        <v>1765</v>
      </c>
      <c r="C1828" s="248">
        <v>118.30082366703434</v>
      </c>
    </row>
    <row r="1829" spans="2:3" x14ac:dyDescent="0.75">
      <c r="B1829" s="249">
        <v>1766</v>
      </c>
      <c r="C1829" s="248">
        <v>106.31149452733484</v>
      </c>
    </row>
    <row r="1830" spans="2:3" x14ac:dyDescent="0.75">
      <c r="B1830" s="249">
        <v>1767</v>
      </c>
      <c r="C1830" s="248">
        <v>107.32241437665925</v>
      </c>
    </row>
    <row r="1831" spans="2:3" x14ac:dyDescent="0.75">
      <c r="B1831" s="249">
        <v>1768</v>
      </c>
      <c r="C1831" s="248">
        <v>106.55653068016281</v>
      </c>
    </row>
    <row r="1832" spans="2:3" x14ac:dyDescent="0.75">
      <c r="B1832" s="249">
        <v>1769</v>
      </c>
      <c r="C1832" s="248">
        <v>146.50340430257515</v>
      </c>
    </row>
    <row r="1833" spans="2:3" x14ac:dyDescent="0.75">
      <c r="B1833" s="249">
        <v>1770</v>
      </c>
      <c r="C1833" s="248">
        <v>117.92668759069541</v>
      </c>
    </row>
    <row r="1834" spans="2:3" x14ac:dyDescent="0.75">
      <c r="B1834" s="249">
        <v>1771</v>
      </c>
      <c r="C1834" s="248">
        <v>122.19137149002914</v>
      </c>
    </row>
    <row r="1835" spans="2:3" x14ac:dyDescent="0.75">
      <c r="B1835" s="249">
        <v>1772</v>
      </c>
      <c r="C1835" s="248">
        <v>141.18705153296196</v>
      </c>
    </row>
    <row r="1836" spans="2:3" x14ac:dyDescent="0.75">
      <c r="B1836" s="249">
        <v>1773</v>
      </c>
      <c r="C1836" s="248">
        <v>99.783685218514279</v>
      </c>
    </row>
    <row r="1837" spans="2:3" x14ac:dyDescent="0.75">
      <c r="B1837" s="249">
        <v>1774</v>
      </c>
      <c r="C1837" s="248">
        <v>151.64664634398483</v>
      </c>
    </row>
    <row r="1838" spans="2:3" x14ac:dyDescent="0.75">
      <c r="B1838" s="249">
        <v>1775</v>
      </c>
      <c r="C1838" s="248">
        <v>109.74568218080795</v>
      </c>
    </row>
    <row r="1839" spans="2:3" x14ac:dyDescent="0.75">
      <c r="B1839" s="249">
        <v>1776</v>
      </c>
      <c r="C1839" s="248">
        <v>99.395364040598963</v>
      </c>
    </row>
    <row r="1840" spans="2:3" x14ac:dyDescent="0.75">
      <c r="B1840" s="249">
        <v>1777</v>
      </c>
      <c r="C1840" s="248">
        <v>126.42479768578268</v>
      </c>
    </row>
    <row r="1841" spans="2:3" x14ac:dyDescent="0.75">
      <c r="B1841" s="249">
        <v>1778</v>
      </c>
      <c r="C1841" s="248">
        <v>107.08164272785795</v>
      </c>
    </row>
    <row r="1842" spans="2:3" x14ac:dyDescent="0.75">
      <c r="B1842" s="249">
        <v>1779</v>
      </c>
      <c r="C1842" s="248">
        <v>134.27506371804506</v>
      </c>
    </row>
    <row r="1843" spans="2:3" x14ac:dyDescent="0.75">
      <c r="B1843" s="249">
        <v>1780</v>
      </c>
      <c r="C1843" s="248">
        <v>161.52115971901435</v>
      </c>
    </row>
    <row r="1844" spans="2:3" x14ac:dyDescent="0.75">
      <c r="B1844" s="249">
        <v>1781</v>
      </c>
      <c r="C1844" s="248">
        <v>109.43135058110506</v>
      </c>
    </row>
    <row r="1845" spans="2:3" x14ac:dyDescent="0.75">
      <c r="B1845" s="249">
        <v>1782</v>
      </c>
      <c r="C1845" s="248">
        <v>126.60598690437004</v>
      </c>
    </row>
    <row r="1846" spans="2:3" x14ac:dyDescent="0.75">
      <c r="B1846" s="249">
        <v>1783</v>
      </c>
      <c r="C1846" s="248">
        <v>133.93917481320975</v>
      </c>
    </row>
    <row r="1847" spans="2:3" x14ac:dyDescent="0.75">
      <c r="B1847" s="249">
        <v>1784</v>
      </c>
      <c r="C1847" s="248">
        <v>101.75008322373716</v>
      </c>
    </row>
    <row r="1848" spans="2:3" x14ac:dyDescent="0.75">
      <c r="B1848" s="249">
        <v>1785</v>
      </c>
      <c r="C1848" s="248">
        <v>72.685841892244525</v>
      </c>
    </row>
    <row r="1849" spans="2:3" x14ac:dyDescent="0.75">
      <c r="B1849" s="249">
        <v>1786</v>
      </c>
      <c r="C1849" s="248">
        <v>124.69821798751954</v>
      </c>
    </row>
    <row r="1850" spans="2:3" x14ac:dyDescent="0.75">
      <c r="B1850" s="249">
        <v>1787</v>
      </c>
      <c r="C1850" s="248">
        <v>168.32086198887848</v>
      </c>
    </row>
    <row r="1851" spans="2:3" x14ac:dyDescent="0.75">
      <c r="B1851" s="249">
        <v>1788</v>
      </c>
      <c r="C1851" s="248">
        <v>140.20862049059653</v>
      </c>
    </row>
    <row r="1852" spans="2:3" x14ac:dyDescent="0.75">
      <c r="B1852" s="249">
        <v>1789</v>
      </c>
      <c r="C1852" s="248">
        <v>136.34053124523015</v>
      </c>
    </row>
    <row r="1853" spans="2:3" x14ac:dyDescent="0.75">
      <c r="B1853" s="249">
        <v>1790</v>
      </c>
      <c r="C1853" s="248">
        <v>151.92841637272679</v>
      </c>
    </row>
    <row r="1854" spans="2:3" x14ac:dyDescent="0.75">
      <c r="B1854" s="249">
        <v>1791</v>
      </c>
      <c r="C1854" s="248">
        <v>100.00107925736384</v>
      </c>
    </row>
    <row r="1855" spans="2:3" x14ac:dyDescent="0.75">
      <c r="B1855" s="249">
        <v>1792</v>
      </c>
      <c r="C1855" s="248">
        <v>134.71753269556544</v>
      </c>
    </row>
    <row r="1856" spans="2:3" x14ac:dyDescent="0.75">
      <c r="B1856" s="249">
        <v>1793</v>
      </c>
      <c r="C1856" s="248">
        <v>148.33292593623997</v>
      </c>
    </row>
    <row r="1857" spans="2:3" x14ac:dyDescent="0.75">
      <c r="B1857" s="249">
        <v>1794</v>
      </c>
      <c r="C1857" s="248">
        <v>114.87680891869071</v>
      </c>
    </row>
    <row r="1858" spans="2:3" x14ac:dyDescent="0.75">
      <c r="B1858" s="249">
        <v>1795</v>
      </c>
      <c r="C1858" s="248">
        <v>75.906346546929825</v>
      </c>
    </row>
    <row r="1859" spans="2:3" x14ac:dyDescent="0.75">
      <c r="B1859" s="249">
        <v>1796</v>
      </c>
      <c r="C1859" s="248">
        <v>130.89834699451538</v>
      </c>
    </row>
    <row r="1860" spans="2:3" x14ac:dyDescent="0.75">
      <c r="B1860" s="249">
        <v>1797</v>
      </c>
      <c r="C1860" s="248">
        <v>79.880387118349987</v>
      </c>
    </row>
    <row r="1861" spans="2:3" x14ac:dyDescent="0.75">
      <c r="B1861" s="249">
        <v>1798</v>
      </c>
      <c r="C1861" s="248">
        <v>105.89919652829849</v>
      </c>
    </row>
    <row r="1862" spans="2:3" x14ac:dyDescent="0.75">
      <c r="B1862" s="249">
        <v>1799</v>
      </c>
      <c r="C1862" s="248">
        <v>154.01515128764947</v>
      </c>
    </row>
    <row r="1863" spans="2:3" x14ac:dyDescent="0.75">
      <c r="B1863" s="249">
        <v>1800</v>
      </c>
      <c r="C1863" s="248">
        <v>88.2075748823178</v>
      </c>
    </row>
    <row r="1864" spans="2:3" x14ac:dyDescent="0.75">
      <c r="B1864" s="249">
        <v>1801</v>
      </c>
      <c r="C1864" s="248">
        <v>123.63030886773852</v>
      </c>
    </row>
    <row r="1865" spans="2:3" x14ac:dyDescent="0.75">
      <c r="B1865" s="249">
        <v>1802</v>
      </c>
      <c r="C1865" s="248">
        <v>105.50294287168613</v>
      </c>
    </row>
    <row r="1866" spans="2:3" x14ac:dyDescent="0.75">
      <c r="B1866" s="249">
        <v>1803</v>
      </c>
      <c r="C1866" s="248">
        <v>132.05164879486358</v>
      </c>
    </row>
    <row r="1867" spans="2:3" x14ac:dyDescent="0.75">
      <c r="B1867" s="249">
        <v>1804</v>
      </c>
      <c r="C1867" s="248">
        <v>105.92124054741991</v>
      </c>
    </row>
    <row r="1868" spans="2:3" x14ac:dyDescent="0.75">
      <c r="B1868" s="249">
        <v>1805</v>
      </c>
      <c r="C1868" s="248">
        <v>138.32433207595261</v>
      </c>
    </row>
    <row r="1869" spans="2:3" x14ac:dyDescent="0.75">
      <c r="B1869" s="249">
        <v>1806</v>
      </c>
      <c r="C1869" s="248">
        <v>100.27913420378107</v>
      </c>
    </row>
    <row r="1870" spans="2:3" x14ac:dyDescent="0.75">
      <c r="B1870" s="249">
        <v>1807</v>
      </c>
      <c r="C1870" s="248">
        <v>108.73271266935504</v>
      </c>
    </row>
    <row r="1871" spans="2:3" x14ac:dyDescent="0.75">
      <c r="B1871" s="249">
        <v>1808</v>
      </c>
      <c r="C1871" s="248">
        <v>97.614145566410812</v>
      </c>
    </row>
    <row r="1872" spans="2:3" x14ac:dyDescent="0.75">
      <c r="B1872" s="249">
        <v>1809</v>
      </c>
      <c r="C1872" s="248">
        <v>116.59453379984559</v>
      </c>
    </row>
    <row r="1873" spans="2:3" x14ac:dyDescent="0.75">
      <c r="B1873" s="249">
        <v>1810</v>
      </c>
      <c r="C1873" s="248">
        <v>106.90491395561523</v>
      </c>
    </row>
    <row r="1874" spans="2:3" x14ac:dyDescent="0.75">
      <c r="B1874" s="249">
        <v>1811</v>
      </c>
      <c r="C1874" s="248">
        <v>78.110583942951337</v>
      </c>
    </row>
    <row r="1875" spans="2:3" x14ac:dyDescent="0.75">
      <c r="B1875" s="249">
        <v>1812</v>
      </c>
      <c r="C1875" s="248">
        <v>86.794407201426097</v>
      </c>
    </row>
    <row r="1876" spans="2:3" x14ac:dyDescent="0.75">
      <c r="B1876" s="249">
        <v>1813</v>
      </c>
      <c r="C1876" s="248">
        <v>76.987364144762452</v>
      </c>
    </row>
    <row r="1877" spans="2:3" x14ac:dyDescent="0.75">
      <c r="B1877" s="249">
        <v>1814</v>
      </c>
      <c r="C1877" s="248">
        <v>117.74973912448992</v>
      </c>
    </row>
    <row r="1878" spans="2:3" x14ac:dyDescent="0.75">
      <c r="B1878" s="249">
        <v>1815</v>
      </c>
      <c r="C1878" s="248">
        <v>130.27809097773599</v>
      </c>
    </row>
    <row r="1879" spans="2:3" x14ac:dyDescent="0.75">
      <c r="B1879" s="249">
        <v>1816</v>
      </c>
      <c r="C1879" s="248">
        <v>94.47109490257283</v>
      </c>
    </row>
    <row r="1880" spans="2:3" x14ac:dyDescent="0.75">
      <c r="B1880" s="249">
        <v>1817</v>
      </c>
      <c r="C1880" s="248">
        <v>114.37714972854927</v>
      </c>
    </row>
    <row r="1881" spans="2:3" x14ac:dyDescent="0.75">
      <c r="B1881" s="249">
        <v>1818</v>
      </c>
      <c r="C1881" s="248">
        <v>118.82231864673085</v>
      </c>
    </row>
    <row r="1882" spans="2:3" x14ac:dyDescent="0.75">
      <c r="B1882" s="249">
        <v>1819</v>
      </c>
      <c r="C1882" s="248">
        <v>150.70407406686337</v>
      </c>
    </row>
    <row r="1883" spans="2:3" x14ac:dyDescent="0.75">
      <c r="B1883" s="249">
        <v>1820</v>
      </c>
      <c r="C1883" s="248">
        <v>124.00933295847948</v>
      </c>
    </row>
    <row r="1884" spans="2:3" x14ac:dyDescent="0.75">
      <c r="B1884" s="249">
        <v>1821</v>
      </c>
      <c r="C1884" s="248">
        <v>61.095927353443969</v>
      </c>
    </row>
    <row r="1885" spans="2:3" x14ac:dyDescent="0.75">
      <c r="B1885" s="249">
        <v>1822</v>
      </c>
      <c r="C1885" s="248">
        <v>85.998623131689541</v>
      </c>
    </row>
    <row r="1886" spans="2:3" x14ac:dyDescent="0.75">
      <c r="B1886" s="249">
        <v>1823</v>
      </c>
      <c r="C1886" s="248">
        <v>148.01869454282615</v>
      </c>
    </row>
    <row r="1887" spans="2:3" x14ac:dyDescent="0.75">
      <c r="B1887" s="249">
        <v>1824</v>
      </c>
      <c r="C1887" s="248">
        <v>108.92470326816846</v>
      </c>
    </row>
    <row r="1888" spans="2:3" x14ac:dyDescent="0.75">
      <c r="B1888" s="249">
        <v>1825</v>
      </c>
      <c r="C1888" s="248">
        <v>130.77588550683694</v>
      </c>
    </row>
    <row r="1889" spans="2:3" x14ac:dyDescent="0.75">
      <c r="B1889" s="249">
        <v>1826</v>
      </c>
      <c r="C1889" s="248">
        <v>131.09858299686769</v>
      </c>
    </row>
    <row r="1890" spans="2:3" x14ac:dyDescent="0.75">
      <c r="B1890" s="249">
        <v>1827</v>
      </c>
      <c r="C1890" s="248">
        <v>109.66772329645477</v>
      </c>
    </row>
    <row r="1891" spans="2:3" x14ac:dyDescent="0.75">
      <c r="B1891" s="249">
        <v>1828</v>
      </c>
      <c r="C1891" s="248">
        <v>136.68958012243417</v>
      </c>
    </row>
    <row r="1892" spans="2:3" x14ac:dyDescent="0.75">
      <c r="B1892" s="249">
        <v>1829</v>
      </c>
      <c r="C1892" s="248">
        <v>147.8340834726209</v>
      </c>
    </row>
    <row r="1893" spans="2:3" x14ac:dyDescent="0.75">
      <c r="B1893" s="249">
        <v>1830</v>
      </c>
      <c r="C1893" s="248">
        <v>137.62804409796669</v>
      </c>
    </row>
    <row r="1894" spans="2:3" x14ac:dyDescent="0.75">
      <c r="B1894" s="249">
        <v>1831</v>
      </c>
      <c r="C1894" s="248">
        <v>133.95766240372231</v>
      </c>
    </row>
    <row r="1895" spans="2:3" x14ac:dyDescent="0.75">
      <c r="B1895" s="249">
        <v>1832</v>
      </c>
      <c r="C1895" s="248">
        <v>153.66579549613286</v>
      </c>
    </row>
    <row r="1896" spans="2:3" x14ac:dyDescent="0.75">
      <c r="B1896" s="249">
        <v>1833</v>
      </c>
      <c r="C1896" s="248">
        <v>119.8261230941863</v>
      </c>
    </row>
    <row r="1897" spans="2:3" x14ac:dyDescent="0.75">
      <c r="B1897" s="249">
        <v>1834</v>
      </c>
      <c r="C1897" s="248">
        <v>92.959208080374992</v>
      </c>
    </row>
    <row r="1898" spans="2:3" x14ac:dyDescent="0.75">
      <c r="B1898" s="249">
        <v>1835</v>
      </c>
      <c r="C1898" s="248">
        <v>116.7702470346822</v>
      </c>
    </row>
    <row r="1899" spans="2:3" x14ac:dyDescent="0.75">
      <c r="B1899" s="249">
        <v>1836</v>
      </c>
      <c r="C1899" s="248">
        <v>133.51559634746064</v>
      </c>
    </row>
    <row r="1900" spans="2:3" x14ac:dyDescent="0.75">
      <c r="B1900" s="249">
        <v>1837</v>
      </c>
      <c r="C1900" s="248">
        <v>136.80231921036668</v>
      </c>
    </row>
    <row r="1901" spans="2:3" x14ac:dyDescent="0.75">
      <c r="B1901" s="249">
        <v>1838</v>
      </c>
      <c r="C1901" s="248">
        <v>126.29704984192855</v>
      </c>
    </row>
    <row r="1902" spans="2:3" x14ac:dyDescent="0.75">
      <c r="B1902" s="249">
        <v>1839</v>
      </c>
      <c r="C1902" s="248">
        <v>137.86168920109321</v>
      </c>
    </row>
    <row r="1903" spans="2:3" x14ac:dyDescent="0.75">
      <c r="B1903" s="249">
        <v>1840</v>
      </c>
      <c r="C1903" s="248">
        <v>132.55726144985746</v>
      </c>
    </row>
    <row r="1904" spans="2:3" x14ac:dyDescent="0.75">
      <c r="B1904" s="249">
        <v>1841</v>
      </c>
      <c r="C1904" s="248">
        <v>98.897840663692591</v>
      </c>
    </row>
    <row r="1905" spans="2:3" x14ac:dyDescent="0.75">
      <c r="B1905" s="249">
        <v>1842</v>
      </c>
      <c r="C1905" s="248">
        <v>123.79580628112723</v>
      </c>
    </row>
    <row r="1906" spans="2:3" x14ac:dyDescent="0.75">
      <c r="B1906" s="249">
        <v>1843</v>
      </c>
      <c r="C1906" s="248">
        <v>117.95681022203122</v>
      </c>
    </row>
    <row r="1907" spans="2:3" x14ac:dyDescent="0.75">
      <c r="B1907" s="249">
        <v>1844</v>
      </c>
      <c r="C1907" s="248">
        <v>104.33057545465695</v>
      </c>
    </row>
    <row r="1908" spans="2:3" x14ac:dyDescent="0.75">
      <c r="B1908" s="249">
        <v>1845</v>
      </c>
      <c r="C1908" s="248">
        <v>139.89982796460222</v>
      </c>
    </row>
    <row r="1909" spans="2:3" x14ac:dyDescent="0.75">
      <c r="B1909" s="249">
        <v>1846</v>
      </c>
      <c r="C1909" s="248">
        <v>71.230508102881643</v>
      </c>
    </row>
    <row r="1910" spans="2:3" x14ac:dyDescent="0.75">
      <c r="B1910" s="249">
        <v>1847</v>
      </c>
      <c r="C1910" s="248">
        <v>112.68102168983134</v>
      </c>
    </row>
    <row r="1911" spans="2:3" x14ac:dyDescent="0.75">
      <c r="B1911" s="249">
        <v>1848</v>
      </c>
      <c r="C1911" s="248">
        <v>96.336900549371748</v>
      </c>
    </row>
    <row r="1912" spans="2:3" x14ac:dyDescent="0.75">
      <c r="B1912" s="249">
        <v>1849</v>
      </c>
      <c r="C1912" s="248">
        <v>133.21023393620547</v>
      </c>
    </row>
    <row r="1913" spans="2:3" x14ac:dyDescent="0.75">
      <c r="B1913" s="249">
        <v>1850</v>
      </c>
      <c r="C1913" s="248">
        <v>119.27902769840709</v>
      </c>
    </row>
    <row r="1914" spans="2:3" x14ac:dyDescent="0.75">
      <c r="B1914" s="249">
        <v>1851</v>
      </c>
      <c r="C1914" s="248">
        <v>110.80981459330241</v>
      </c>
    </row>
    <row r="1915" spans="2:3" x14ac:dyDescent="0.75">
      <c r="B1915" s="249">
        <v>1852</v>
      </c>
      <c r="C1915" s="248">
        <v>86.005578208456882</v>
      </c>
    </row>
    <row r="1916" spans="2:3" x14ac:dyDescent="0.75">
      <c r="B1916" s="249">
        <v>1853</v>
      </c>
      <c r="C1916" s="248">
        <v>135.58421546059961</v>
      </c>
    </row>
    <row r="1917" spans="2:3" x14ac:dyDescent="0.75">
      <c r="B1917" s="249">
        <v>1854</v>
      </c>
      <c r="C1917" s="248">
        <v>114.79886024621364</v>
      </c>
    </row>
    <row r="1918" spans="2:3" x14ac:dyDescent="0.75">
      <c r="B1918" s="249">
        <v>1855</v>
      </c>
      <c r="C1918" s="248">
        <v>102.1901801920029</v>
      </c>
    </row>
    <row r="1919" spans="2:3" x14ac:dyDescent="0.75">
      <c r="B1919" s="249">
        <v>1856</v>
      </c>
      <c r="C1919" s="248">
        <v>164.43374672045366</v>
      </c>
    </row>
    <row r="1920" spans="2:3" x14ac:dyDescent="0.75">
      <c r="B1920" s="249">
        <v>1857</v>
      </c>
      <c r="C1920" s="248">
        <v>126.82142574165994</v>
      </c>
    </row>
    <row r="1921" spans="2:3" x14ac:dyDescent="0.75">
      <c r="B1921" s="249">
        <v>1858</v>
      </c>
      <c r="C1921" s="248">
        <v>127.27628035153005</v>
      </c>
    </row>
    <row r="1922" spans="2:3" x14ac:dyDescent="0.75">
      <c r="B1922" s="249">
        <v>1859</v>
      </c>
      <c r="C1922" s="248">
        <v>120.72143428851788</v>
      </c>
    </row>
    <row r="1923" spans="2:3" x14ac:dyDescent="0.75">
      <c r="B1923" s="249">
        <v>1860</v>
      </c>
      <c r="C1923" s="248">
        <v>105.31456667796188</v>
      </c>
    </row>
    <row r="1924" spans="2:3" x14ac:dyDescent="0.75">
      <c r="B1924" s="249">
        <v>1861</v>
      </c>
      <c r="C1924" s="248">
        <v>151.15372517611738</v>
      </c>
    </row>
    <row r="1925" spans="2:3" x14ac:dyDescent="0.75">
      <c r="B1925" s="249">
        <v>1862</v>
      </c>
      <c r="C1925" s="248">
        <v>80.96188981646128</v>
      </c>
    </row>
    <row r="1926" spans="2:3" x14ac:dyDescent="0.75">
      <c r="B1926" s="249">
        <v>1863</v>
      </c>
      <c r="C1926" s="248">
        <v>126.46145376009702</v>
      </c>
    </row>
    <row r="1927" spans="2:3" x14ac:dyDescent="0.75">
      <c r="B1927" s="249">
        <v>1864</v>
      </c>
      <c r="C1927" s="248">
        <v>149.39088161538791</v>
      </c>
    </row>
    <row r="1928" spans="2:3" x14ac:dyDescent="0.75">
      <c r="B1928" s="249">
        <v>1865</v>
      </c>
      <c r="C1928" s="248">
        <v>77.871542986687331</v>
      </c>
    </row>
    <row r="1929" spans="2:3" x14ac:dyDescent="0.75">
      <c r="B1929" s="249">
        <v>1866</v>
      </c>
      <c r="C1929" s="248">
        <v>168.33699219289906</v>
      </c>
    </row>
    <row r="1930" spans="2:3" x14ac:dyDescent="0.75">
      <c r="B1930" s="249">
        <v>1867</v>
      </c>
      <c r="C1930" s="248">
        <v>117.299858897468</v>
      </c>
    </row>
    <row r="1931" spans="2:3" x14ac:dyDescent="0.75">
      <c r="B1931" s="249">
        <v>1868</v>
      </c>
      <c r="C1931" s="248">
        <v>96.720228203074996</v>
      </c>
    </row>
    <row r="1932" spans="2:3" x14ac:dyDescent="0.75">
      <c r="B1932" s="249">
        <v>1869</v>
      </c>
      <c r="C1932" s="248">
        <v>88.619534305956421</v>
      </c>
    </row>
    <row r="1933" spans="2:3" x14ac:dyDescent="0.75">
      <c r="B1933" s="249">
        <v>1870</v>
      </c>
      <c r="C1933" s="248">
        <v>157.81130218730368</v>
      </c>
    </row>
    <row r="1934" spans="2:3" x14ac:dyDescent="0.75">
      <c r="B1934" s="249">
        <v>1871</v>
      </c>
      <c r="C1934" s="248">
        <v>136.47065857832246</v>
      </c>
    </row>
    <row r="1935" spans="2:3" x14ac:dyDescent="0.75">
      <c r="B1935" s="249">
        <v>1872</v>
      </c>
      <c r="C1935" s="248">
        <v>95.705364524740418</v>
      </c>
    </row>
    <row r="1936" spans="2:3" x14ac:dyDescent="0.75">
      <c r="B1936" s="249">
        <v>1873</v>
      </c>
      <c r="C1936" s="248">
        <v>145.66524399173971</v>
      </c>
    </row>
    <row r="1937" spans="2:3" x14ac:dyDescent="0.75">
      <c r="B1937" s="249">
        <v>1874</v>
      </c>
      <c r="C1937" s="248">
        <v>90.979912272836302</v>
      </c>
    </row>
    <row r="1938" spans="2:3" x14ac:dyDescent="0.75">
      <c r="B1938" s="249">
        <v>1875</v>
      </c>
      <c r="C1938" s="248">
        <v>115.28178220432258</v>
      </c>
    </row>
    <row r="1939" spans="2:3" x14ac:dyDescent="0.75">
      <c r="B1939" s="249">
        <v>1876</v>
      </c>
      <c r="C1939" s="248">
        <v>132.29317417461144</v>
      </c>
    </row>
    <row r="1940" spans="2:3" x14ac:dyDescent="0.75">
      <c r="B1940" s="249">
        <v>1877</v>
      </c>
      <c r="C1940" s="248">
        <v>101.72603409324428</v>
      </c>
    </row>
    <row r="1941" spans="2:3" x14ac:dyDescent="0.75">
      <c r="B1941" s="249">
        <v>1878</v>
      </c>
      <c r="C1941" s="248">
        <v>94.462036031488651</v>
      </c>
    </row>
    <row r="1942" spans="2:3" x14ac:dyDescent="0.75">
      <c r="B1942" s="249">
        <v>1879</v>
      </c>
      <c r="C1942" s="248">
        <v>81.570276242034794</v>
      </c>
    </row>
    <row r="1943" spans="2:3" x14ac:dyDescent="0.75">
      <c r="B1943" s="249">
        <v>1880</v>
      </c>
      <c r="C1943" s="248">
        <v>134.96317191539768</v>
      </c>
    </row>
    <row r="1944" spans="2:3" x14ac:dyDescent="0.75">
      <c r="B1944" s="249">
        <v>1881</v>
      </c>
      <c r="C1944" s="248">
        <v>125.99589458267822</v>
      </c>
    </row>
    <row r="1945" spans="2:3" x14ac:dyDescent="0.75">
      <c r="B1945" s="249">
        <v>1882</v>
      </c>
      <c r="C1945" s="248">
        <v>110.45001089898768</v>
      </c>
    </row>
    <row r="1946" spans="2:3" x14ac:dyDescent="0.75">
      <c r="B1946" s="249">
        <v>1883</v>
      </c>
      <c r="C1946" s="248">
        <v>94.475473493409822</v>
      </c>
    </row>
    <row r="1947" spans="2:3" x14ac:dyDescent="0.75">
      <c r="B1947" s="249">
        <v>1884</v>
      </c>
      <c r="C1947" s="248">
        <v>100.4010749438406</v>
      </c>
    </row>
    <row r="1948" spans="2:3" x14ac:dyDescent="0.75">
      <c r="B1948" s="249">
        <v>1885</v>
      </c>
      <c r="C1948" s="248">
        <v>157.87990513384551</v>
      </c>
    </row>
    <row r="1949" spans="2:3" x14ac:dyDescent="0.75">
      <c r="B1949" s="249">
        <v>1886</v>
      </c>
      <c r="C1949" s="248">
        <v>156.78027712970791</v>
      </c>
    </row>
    <row r="1950" spans="2:3" x14ac:dyDescent="0.75">
      <c r="B1950" s="249">
        <v>1887</v>
      </c>
      <c r="C1950" s="248">
        <v>118.33494249395751</v>
      </c>
    </row>
    <row r="1951" spans="2:3" x14ac:dyDescent="0.75">
      <c r="B1951" s="249">
        <v>1888</v>
      </c>
      <c r="C1951" s="248">
        <v>85.954205818595909</v>
      </c>
    </row>
    <row r="1952" spans="2:3" x14ac:dyDescent="0.75">
      <c r="B1952" s="249">
        <v>1889</v>
      </c>
      <c r="C1952" s="248">
        <v>121.79145328470469</v>
      </c>
    </row>
    <row r="1953" spans="2:3" x14ac:dyDescent="0.75">
      <c r="B1953" s="249">
        <v>1890</v>
      </c>
      <c r="C1953" s="248">
        <v>177.34547722566413</v>
      </c>
    </row>
    <row r="1954" spans="2:3" x14ac:dyDescent="0.75">
      <c r="B1954" s="249">
        <v>1891</v>
      </c>
      <c r="C1954" s="248">
        <v>128.20960314054264</v>
      </c>
    </row>
    <row r="1955" spans="2:3" x14ac:dyDescent="0.75">
      <c r="B1955" s="249">
        <v>1892</v>
      </c>
      <c r="C1955" s="248">
        <v>101.3671655686486</v>
      </c>
    </row>
    <row r="1956" spans="2:3" x14ac:dyDescent="0.75">
      <c r="B1956" s="249">
        <v>1893</v>
      </c>
      <c r="C1956" s="248">
        <v>135.56136716029079</v>
      </c>
    </row>
    <row r="1957" spans="2:3" x14ac:dyDescent="0.75">
      <c r="B1957" s="249">
        <v>1894</v>
      </c>
      <c r="C1957" s="248">
        <v>135.88455357964594</v>
      </c>
    </row>
    <row r="1958" spans="2:3" x14ac:dyDescent="0.75">
      <c r="B1958" s="249">
        <v>1895</v>
      </c>
      <c r="C1958" s="248">
        <v>155.09717976282536</v>
      </c>
    </row>
    <row r="1959" spans="2:3" x14ac:dyDescent="0.75">
      <c r="B1959" s="249">
        <v>1896</v>
      </c>
      <c r="C1959" s="248">
        <v>141.05630201835712</v>
      </c>
    </row>
    <row r="1960" spans="2:3" x14ac:dyDescent="0.75">
      <c r="B1960" s="249">
        <v>1897</v>
      </c>
      <c r="C1960" s="248">
        <v>141.98659648059314</v>
      </c>
    </row>
    <row r="1961" spans="2:3" x14ac:dyDescent="0.75">
      <c r="B1961" s="249">
        <v>1898</v>
      </c>
      <c r="C1961" s="248">
        <v>127.66518357000766</v>
      </c>
    </row>
    <row r="1962" spans="2:3" x14ac:dyDescent="0.75">
      <c r="B1962" s="249">
        <v>1899</v>
      </c>
      <c r="C1962" s="248">
        <v>94.845474376233483</v>
      </c>
    </row>
    <row r="1963" spans="2:3" x14ac:dyDescent="0.75">
      <c r="B1963" s="249">
        <v>1900</v>
      </c>
      <c r="C1963" s="248">
        <v>111.58489093773264</v>
      </c>
    </row>
    <row r="1964" spans="2:3" x14ac:dyDescent="0.75">
      <c r="B1964" s="249">
        <v>1901</v>
      </c>
      <c r="C1964" s="248">
        <v>132.42057365947792</v>
      </c>
    </row>
    <row r="1965" spans="2:3" x14ac:dyDescent="0.75">
      <c r="B1965" s="249">
        <v>1902</v>
      </c>
      <c r="C1965" s="248">
        <v>134.33151063839748</v>
      </c>
    </row>
    <row r="1966" spans="2:3" x14ac:dyDescent="0.75">
      <c r="B1966" s="249">
        <v>1903</v>
      </c>
      <c r="C1966" s="248">
        <v>119.09919335331384</v>
      </c>
    </row>
    <row r="1967" spans="2:3" x14ac:dyDescent="0.75">
      <c r="B1967" s="249">
        <v>1904</v>
      </c>
      <c r="C1967" s="248">
        <v>145.40714006180008</v>
      </c>
    </row>
    <row r="1968" spans="2:3" x14ac:dyDescent="0.75">
      <c r="B1968" s="249">
        <v>1905</v>
      </c>
      <c r="C1968" s="248">
        <v>111.2864094872389</v>
      </c>
    </row>
    <row r="1969" spans="2:3" x14ac:dyDescent="0.75">
      <c r="B1969" s="249">
        <v>1906</v>
      </c>
      <c r="C1969" s="248">
        <v>99.479168487383447</v>
      </c>
    </row>
    <row r="1970" spans="2:3" x14ac:dyDescent="0.75">
      <c r="B1970" s="249">
        <v>1907</v>
      </c>
      <c r="C1970" s="248">
        <v>98.657055265333469</v>
      </c>
    </row>
    <row r="1971" spans="2:3" x14ac:dyDescent="0.75">
      <c r="B1971" s="249">
        <v>1908</v>
      </c>
      <c r="C1971" s="248">
        <v>118.99403535052895</v>
      </c>
    </row>
    <row r="1972" spans="2:3" x14ac:dyDescent="0.75">
      <c r="B1972" s="249">
        <v>1909</v>
      </c>
      <c r="C1972" s="248">
        <v>125.0748264110502</v>
      </c>
    </row>
    <row r="1973" spans="2:3" x14ac:dyDescent="0.75">
      <c r="B1973" s="249">
        <v>1910</v>
      </c>
      <c r="C1973" s="248">
        <v>138.69067142175271</v>
      </c>
    </row>
    <row r="1974" spans="2:3" x14ac:dyDescent="0.75">
      <c r="B1974" s="249">
        <v>1911</v>
      </c>
      <c r="C1974" s="248">
        <v>141.74001630049733</v>
      </c>
    </row>
    <row r="1975" spans="2:3" x14ac:dyDescent="0.75">
      <c r="B1975" s="249">
        <v>1912</v>
      </c>
      <c r="C1975" s="248">
        <v>60.989437180938943</v>
      </c>
    </row>
    <row r="1976" spans="2:3" x14ac:dyDescent="0.75">
      <c r="B1976" s="249">
        <v>1913</v>
      </c>
      <c r="C1976" s="248">
        <v>73.362685700719339</v>
      </c>
    </row>
    <row r="1977" spans="2:3" x14ac:dyDescent="0.75">
      <c r="B1977" s="249">
        <v>1914</v>
      </c>
      <c r="C1977" s="248">
        <v>127.03349781921803</v>
      </c>
    </row>
    <row r="1978" spans="2:3" x14ac:dyDescent="0.75">
      <c r="B1978" s="249">
        <v>1915</v>
      </c>
      <c r="C1978" s="248">
        <v>128.17926945685292</v>
      </c>
    </row>
    <row r="1979" spans="2:3" x14ac:dyDescent="0.75">
      <c r="B1979" s="249">
        <v>1916</v>
      </c>
      <c r="C1979" s="248">
        <v>88.883945291302098</v>
      </c>
    </row>
    <row r="1980" spans="2:3" x14ac:dyDescent="0.75">
      <c r="B1980" s="249">
        <v>1917</v>
      </c>
      <c r="C1980" s="248">
        <v>149.10478925349238</v>
      </c>
    </row>
    <row r="1981" spans="2:3" x14ac:dyDescent="0.75">
      <c r="B1981" s="249">
        <v>1918</v>
      </c>
      <c r="C1981" s="248">
        <v>169.43638764687296</v>
      </c>
    </row>
    <row r="1982" spans="2:3" x14ac:dyDescent="0.75">
      <c r="B1982" s="249">
        <v>1919</v>
      </c>
      <c r="C1982" s="248">
        <v>59.66080025462113</v>
      </c>
    </row>
    <row r="1983" spans="2:3" x14ac:dyDescent="0.75">
      <c r="B1983" s="249">
        <v>1920</v>
      </c>
      <c r="C1983" s="248">
        <v>95.578260577834442</v>
      </c>
    </row>
    <row r="1984" spans="2:3" x14ac:dyDescent="0.75">
      <c r="B1984" s="249">
        <v>1921</v>
      </c>
      <c r="C1984" s="248">
        <v>105.8436285634052</v>
      </c>
    </row>
    <row r="1985" spans="2:3" x14ac:dyDescent="0.75">
      <c r="B1985" s="249">
        <v>1922</v>
      </c>
      <c r="C1985" s="248">
        <v>101.84878562117891</v>
      </c>
    </row>
    <row r="1986" spans="2:3" x14ac:dyDescent="0.75">
      <c r="B1986" s="249">
        <v>1923</v>
      </c>
      <c r="C1986" s="248">
        <v>80.859540001556368</v>
      </c>
    </row>
    <row r="1987" spans="2:3" x14ac:dyDescent="0.75">
      <c r="B1987" s="249">
        <v>1924</v>
      </c>
      <c r="C1987" s="248">
        <v>125.91698728507848</v>
      </c>
    </row>
    <row r="1988" spans="2:3" x14ac:dyDescent="0.75">
      <c r="B1988" s="249">
        <v>1925</v>
      </c>
      <c r="C1988" s="248">
        <v>103.21270008143587</v>
      </c>
    </row>
    <row r="1989" spans="2:3" x14ac:dyDescent="0.75">
      <c r="B1989" s="249">
        <v>1926</v>
      </c>
      <c r="C1989" s="248">
        <v>106.43172162352171</v>
      </c>
    </row>
    <row r="1990" spans="2:3" x14ac:dyDescent="0.75">
      <c r="B1990" s="249">
        <v>1927</v>
      </c>
      <c r="C1990" s="248">
        <v>90.198514953909836</v>
      </c>
    </row>
    <row r="1991" spans="2:3" x14ac:dyDescent="0.75">
      <c r="B1991" s="249">
        <v>1928</v>
      </c>
      <c r="C1991" s="248">
        <v>121.61118858706998</v>
      </c>
    </row>
    <row r="1992" spans="2:3" x14ac:dyDescent="0.75">
      <c r="B1992" s="249">
        <v>1929</v>
      </c>
      <c r="C1992" s="248">
        <v>106.68715366220999</v>
      </c>
    </row>
    <row r="1993" spans="2:3" x14ac:dyDescent="0.75">
      <c r="B1993" s="249">
        <v>1930</v>
      </c>
      <c r="C1993" s="248">
        <v>89.601452058237328</v>
      </c>
    </row>
    <row r="1994" spans="2:3" x14ac:dyDescent="0.75">
      <c r="B1994" s="249">
        <v>1931</v>
      </c>
      <c r="C1994" s="248">
        <v>96.25968632761186</v>
      </c>
    </row>
    <row r="1995" spans="2:3" x14ac:dyDescent="0.75">
      <c r="B1995" s="249">
        <v>1932</v>
      </c>
      <c r="C1995" s="248">
        <v>82.255072563934107</v>
      </c>
    </row>
    <row r="1996" spans="2:3" x14ac:dyDescent="0.75">
      <c r="B1996" s="249">
        <v>1933</v>
      </c>
      <c r="C1996" s="248">
        <v>137.34214349570146</v>
      </c>
    </row>
    <row r="1997" spans="2:3" x14ac:dyDescent="0.75">
      <c r="B1997" s="249">
        <v>1934</v>
      </c>
      <c r="C1997" s="248">
        <v>150.34977265780788</v>
      </c>
    </row>
    <row r="1998" spans="2:3" x14ac:dyDescent="0.75">
      <c r="B1998" s="249">
        <v>1935</v>
      </c>
      <c r="C1998" s="248">
        <v>135.84916322747804</v>
      </c>
    </row>
    <row r="1999" spans="2:3" x14ac:dyDescent="0.75">
      <c r="B1999" s="249">
        <v>1936</v>
      </c>
      <c r="C1999" s="248">
        <v>88.134430968221338</v>
      </c>
    </row>
    <row r="2000" spans="2:3" x14ac:dyDescent="0.75">
      <c r="B2000" s="249">
        <v>1937</v>
      </c>
      <c r="C2000" s="248">
        <v>120.80007844040574</v>
      </c>
    </row>
    <row r="2001" spans="2:3" x14ac:dyDescent="0.75">
      <c r="B2001" s="249">
        <v>1938</v>
      </c>
      <c r="C2001" s="248">
        <v>139.76448315837379</v>
      </c>
    </row>
    <row r="2002" spans="2:3" x14ac:dyDescent="0.75">
      <c r="B2002" s="249">
        <v>1939</v>
      </c>
      <c r="C2002" s="248">
        <v>96.156109268145528</v>
      </c>
    </row>
    <row r="2003" spans="2:3" x14ac:dyDescent="0.75">
      <c r="B2003" s="249">
        <v>1940</v>
      </c>
      <c r="C2003" s="248">
        <v>169.81205429986301</v>
      </c>
    </row>
    <row r="2004" spans="2:3" x14ac:dyDescent="0.75">
      <c r="B2004" s="249">
        <v>1941</v>
      </c>
      <c r="C2004" s="248">
        <v>139.51019333193946</v>
      </c>
    </row>
    <row r="2005" spans="2:3" x14ac:dyDescent="0.75">
      <c r="B2005" s="249">
        <v>1942</v>
      </c>
      <c r="C2005" s="248">
        <v>145.63897393971112</v>
      </c>
    </row>
    <row r="2006" spans="2:3" x14ac:dyDescent="0.75">
      <c r="B2006" s="249">
        <v>1943</v>
      </c>
      <c r="C2006" s="248">
        <v>124.17022419578497</v>
      </c>
    </row>
    <row r="2007" spans="2:3" x14ac:dyDescent="0.75">
      <c r="B2007" s="249">
        <v>1944</v>
      </c>
      <c r="C2007" s="248">
        <v>149.79555220389449</v>
      </c>
    </row>
    <row r="2008" spans="2:3" x14ac:dyDescent="0.75">
      <c r="B2008" s="249">
        <v>1945</v>
      </c>
      <c r="C2008" s="248">
        <v>111.96087222618331</v>
      </c>
    </row>
    <row r="2009" spans="2:3" x14ac:dyDescent="0.75">
      <c r="B2009" s="249">
        <v>1946</v>
      </c>
      <c r="C2009" s="248">
        <v>123.91097031771066</v>
      </c>
    </row>
    <row r="2010" spans="2:3" x14ac:dyDescent="0.75">
      <c r="B2010" s="249">
        <v>1947</v>
      </c>
      <c r="C2010" s="248">
        <v>102.31233861523827</v>
      </c>
    </row>
    <row r="2011" spans="2:3" x14ac:dyDescent="0.75">
      <c r="B2011" s="249">
        <v>1948</v>
      </c>
      <c r="C2011" s="248">
        <v>125.02197436643128</v>
      </c>
    </row>
    <row r="2012" spans="2:3" x14ac:dyDescent="0.75">
      <c r="B2012" s="249">
        <v>1949</v>
      </c>
      <c r="C2012" s="248">
        <v>110.41196486828709</v>
      </c>
    </row>
    <row r="2013" spans="2:3" x14ac:dyDescent="0.75">
      <c r="B2013" s="249">
        <v>1950</v>
      </c>
      <c r="C2013" s="248">
        <v>144.4561588015205</v>
      </c>
    </row>
    <row r="2014" spans="2:3" x14ac:dyDescent="0.75">
      <c r="B2014" s="249">
        <v>1951</v>
      </c>
      <c r="C2014" s="248">
        <v>112.3418898083431</v>
      </c>
    </row>
    <row r="2015" spans="2:3" x14ac:dyDescent="0.75">
      <c r="B2015" s="249">
        <v>1952</v>
      </c>
      <c r="C2015" s="248">
        <v>133.91483134468373</v>
      </c>
    </row>
    <row r="2016" spans="2:3" x14ac:dyDescent="0.75">
      <c r="B2016" s="249">
        <v>1953</v>
      </c>
      <c r="C2016" s="248">
        <v>131.51573429240312</v>
      </c>
    </row>
    <row r="2017" spans="2:3" x14ac:dyDescent="0.75">
      <c r="B2017" s="249">
        <v>1954</v>
      </c>
      <c r="C2017" s="248">
        <v>106.68872125808892</v>
      </c>
    </row>
    <row r="2018" spans="2:3" x14ac:dyDescent="0.75">
      <c r="B2018" s="249">
        <v>1955</v>
      </c>
      <c r="C2018" s="248">
        <v>134.53094912758436</v>
      </c>
    </row>
    <row r="2019" spans="2:3" x14ac:dyDescent="0.75">
      <c r="B2019" s="249">
        <v>1956</v>
      </c>
      <c r="C2019" s="248">
        <v>59.002523701535907</v>
      </c>
    </row>
    <row r="2020" spans="2:3" x14ac:dyDescent="0.75">
      <c r="B2020" s="249">
        <v>1957</v>
      </c>
      <c r="C2020" s="248">
        <v>88.844768282523532</v>
      </c>
    </row>
    <row r="2021" spans="2:3" x14ac:dyDescent="0.75">
      <c r="B2021" s="249">
        <v>1958</v>
      </c>
      <c r="C2021" s="248">
        <v>87.969130937736679</v>
      </c>
    </row>
    <row r="2022" spans="2:3" x14ac:dyDescent="0.75">
      <c r="B2022" s="249">
        <v>1959</v>
      </c>
      <c r="C2022" s="248">
        <v>80.576471535226489</v>
      </c>
    </row>
    <row r="2023" spans="2:3" x14ac:dyDescent="0.75">
      <c r="B2023" s="249">
        <v>1960</v>
      </c>
      <c r="C2023" s="248">
        <v>161.93629402307661</v>
      </c>
    </row>
    <row r="2024" spans="2:3" x14ac:dyDescent="0.75">
      <c r="B2024" s="249">
        <v>1961</v>
      </c>
      <c r="C2024" s="248">
        <v>93.282231328557685</v>
      </c>
    </row>
    <row r="2025" spans="2:3" x14ac:dyDescent="0.75">
      <c r="B2025" s="249">
        <v>1962</v>
      </c>
      <c r="C2025" s="248">
        <v>113.61798295457956</v>
      </c>
    </row>
    <row r="2026" spans="2:3" x14ac:dyDescent="0.75">
      <c r="B2026" s="249">
        <v>1963</v>
      </c>
      <c r="C2026" s="248">
        <v>69.501313358728879</v>
      </c>
    </row>
    <row r="2027" spans="2:3" x14ac:dyDescent="0.75">
      <c r="B2027" s="249">
        <v>1964</v>
      </c>
      <c r="C2027" s="248">
        <v>146.14154509587078</v>
      </c>
    </row>
    <row r="2028" spans="2:3" x14ac:dyDescent="0.75">
      <c r="B2028" s="249">
        <v>1965</v>
      </c>
      <c r="C2028" s="248">
        <v>108.79149372351955</v>
      </c>
    </row>
    <row r="2029" spans="2:3" x14ac:dyDescent="0.75">
      <c r="B2029" s="249">
        <v>1966</v>
      </c>
      <c r="C2029" s="248">
        <v>104.65032648468798</v>
      </c>
    </row>
    <row r="2030" spans="2:3" x14ac:dyDescent="0.75">
      <c r="B2030" s="249">
        <v>1967</v>
      </c>
      <c r="C2030" s="248">
        <v>98.845862960230278</v>
      </c>
    </row>
    <row r="2031" spans="2:3" x14ac:dyDescent="0.75">
      <c r="B2031" s="249">
        <v>1968</v>
      </c>
      <c r="C2031" s="248">
        <v>99.783183899259697</v>
      </c>
    </row>
    <row r="2032" spans="2:3" x14ac:dyDescent="0.75">
      <c r="B2032" s="249">
        <v>1969</v>
      </c>
      <c r="C2032" s="248">
        <v>126.93367765889276</v>
      </c>
    </row>
    <row r="2033" spans="2:3" x14ac:dyDescent="0.75">
      <c r="B2033" s="249">
        <v>1970</v>
      </c>
      <c r="C2033" s="248">
        <v>142.94606980995943</v>
      </c>
    </row>
    <row r="2034" spans="2:3" x14ac:dyDescent="0.75">
      <c r="B2034" s="249">
        <v>1971</v>
      </c>
      <c r="C2034" s="248">
        <v>136.9869029702665</v>
      </c>
    </row>
    <row r="2035" spans="2:3" x14ac:dyDescent="0.75">
      <c r="B2035" s="249">
        <v>1972</v>
      </c>
      <c r="C2035" s="248">
        <v>110.90560291775026</v>
      </c>
    </row>
    <row r="2036" spans="2:3" x14ac:dyDescent="0.75">
      <c r="B2036" s="249">
        <v>1973</v>
      </c>
      <c r="C2036" s="248">
        <v>133.30334599602349</v>
      </c>
    </row>
    <row r="2037" spans="2:3" x14ac:dyDescent="0.75">
      <c r="B2037" s="249">
        <v>1974</v>
      </c>
      <c r="C2037" s="248">
        <v>143.89618460356076</v>
      </c>
    </row>
    <row r="2038" spans="2:3" x14ac:dyDescent="0.75">
      <c r="B2038" s="249">
        <v>1975</v>
      </c>
      <c r="C2038" s="248">
        <v>112.29134589620941</v>
      </c>
    </row>
    <row r="2039" spans="2:3" x14ac:dyDescent="0.75">
      <c r="B2039" s="249">
        <v>1976</v>
      </c>
      <c r="C2039" s="248">
        <v>151.36171695404181</v>
      </c>
    </row>
    <row r="2040" spans="2:3" x14ac:dyDescent="0.75">
      <c r="B2040" s="249">
        <v>1977</v>
      </c>
      <c r="C2040" s="248">
        <v>117.65768939264547</v>
      </c>
    </row>
    <row r="2041" spans="2:3" x14ac:dyDescent="0.75">
      <c r="B2041" s="249">
        <v>1978</v>
      </c>
      <c r="C2041" s="248">
        <v>83.007413815264982</v>
      </c>
    </row>
    <row r="2042" spans="2:3" x14ac:dyDescent="0.75">
      <c r="B2042" s="249">
        <v>1979</v>
      </c>
      <c r="C2042" s="248">
        <v>85.470092523264526</v>
      </c>
    </row>
    <row r="2043" spans="2:3" x14ac:dyDescent="0.75">
      <c r="B2043" s="249">
        <v>1980</v>
      </c>
      <c r="C2043" s="248">
        <v>142.35390935614521</v>
      </c>
    </row>
    <row r="2044" spans="2:3" x14ac:dyDescent="0.75">
      <c r="B2044" s="249">
        <v>1981</v>
      </c>
      <c r="C2044" s="248">
        <v>86.985674827011678</v>
      </c>
    </row>
    <row r="2045" spans="2:3" x14ac:dyDescent="0.75">
      <c r="B2045" s="249">
        <v>1982</v>
      </c>
      <c r="C2045" s="248">
        <v>116.48327621254221</v>
      </c>
    </row>
    <row r="2046" spans="2:3" x14ac:dyDescent="0.75">
      <c r="B2046" s="249">
        <v>1983</v>
      </c>
      <c r="C2046" s="248">
        <v>136.89148037496048</v>
      </c>
    </row>
    <row r="2047" spans="2:3" x14ac:dyDescent="0.75">
      <c r="B2047" s="249">
        <v>1984</v>
      </c>
      <c r="C2047" s="248">
        <v>107.22671341473458</v>
      </c>
    </row>
    <row r="2048" spans="2:3" x14ac:dyDescent="0.75">
      <c r="B2048" s="249">
        <v>1985</v>
      </c>
      <c r="C2048" s="248">
        <v>126.41569303133839</v>
      </c>
    </row>
    <row r="2049" spans="2:3" x14ac:dyDescent="0.75">
      <c r="B2049" s="249">
        <v>1986</v>
      </c>
      <c r="C2049" s="248">
        <v>139.3766798062064</v>
      </c>
    </row>
    <row r="2050" spans="2:3" x14ac:dyDescent="0.75">
      <c r="B2050" s="249">
        <v>1987</v>
      </c>
      <c r="C2050" s="248">
        <v>159.63424875931725</v>
      </c>
    </row>
    <row r="2051" spans="2:3" x14ac:dyDescent="0.75">
      <c r="B2051" s="249">
        <v>1988</v>
      </c>
      <c r="C2051" s="248">
        <v>119.4801119944951</v>
      </c>
    </row>
    <row r="2052" spans="2:3" x14ac:dyDescent="0.75">
      <c r="B2052" s="249">
        <v>1989</v>
      </c>
      <c r="C2052" s="248">
        <v>97.705250690633392</v>
      </c>
    </row>
    <row r="2053" spans="2:3" x14ac:dyDescent="0.75">
      <c r="B2053" s="249">
        <v>1990</v>
      </c>
      <c r="C2053" s="248">
        <v>135.96778351214945</v>
      </c>
    </row>
    <row r="2054" spans="2:3" x14ac:dyDescent="0.75">
      <c r="B2054" s="249">
        <v>1991</v>
      </c>
      <c r="C2054" s="248">
        <v>146.98723485110318</v>
      </c>
    </row>
    <row r="2055" spans="2:3" x14ac:dyDescent="0.75">
      <c r="B2055" s="249">
        <v>1992</v>
      </c>
      <c r="C2055" s="248">
        <v>89.106385584787915</v>
      </c>
    </row>
    <row r="2056" spans="2:3" x14ac:dyDescent="0.75">
      <c r="B2056" s="249">
        <v>1993</v>
      </c>
      <c r="C2056" s="248">
        <v>133.82837284641545</v>
      </c>
    </row>
    <row r="2057" spans="2:3" x14ac:dyDescent="0.75">
      <c r="B2057" s="249">
        <v>1994</v>
      </c>
      <c r="C2057" s="248">
        <v>110.65949075211115</v>
      </c>
    </row>
    <row r="2058" spans="2:3" x14ac:dyDescent="0.75">
      <c r="B2058" s="249">
        <v>1995</v>
      </c>
      <c r="C2058" s="248">
        <v>107.51388344143372</v>
      </c>
    </row>
    <row r="2059" spans="2:3" x14ac:dyDescent="0.75">
      <c r="B2059" s="249">
        <v>1996</v>
      </c>
      <c r="C2059" s="248">
        <v>128.68492438866696</v>
      </c>
    </row>
    <row r="2060" spans="2:3" x14ac:dyDescent="0.75">
      <c r="B2060" s="249">
        <v>1997</v>
      </c>
      <c r="C2060" s="248">
        <v>93.770133517971857</v>
      </c>
    </row>
    <row r="2061" spans="2:3" x14ac:dyDescent="0.75">
      <c r="B2061" s="249">
        <v>1998</v>
      </c>
      <c r="C2061" s="248">
        <v>123.01651543499204</v>
      </c>
    </row>
    <row r="2062" spans="2:3" x14ac:dyDescent="0.75">
      <c r="B2062" s="249">
        <v>1999</v>
      </c>
      <c r="C2062" s="248">
        <v>87.1944618360492</v>
      </c>
    </row>
    <row r="2063" spans="2:3" x14ac:dyDescent="0.75">
      <c r="B2063" s="249">
        <v>2000</v>
      </c>
      <c r="C2063" s="248">
        <v>125.50232303702393</v>
      </c>
    </row>
    <row r="2064" spans="2:3" x14ac:dyDescent="0.75">
      <c r="B2064" s="249">
        <v>2001</v>
      </c>
      <c r="C2064" s="248">
        <v>141.65891676169645</v>
      </c>
    </row>
    <row r="2065" spans="2:3" x14ac:dyDescent="0.75">
      <c r="B2065" s="249">
        <v>2002</v>
      </c>
      <c r="C2065" s="248">
        <v>127.2286914779728</v>
      </c>
    </row>
    <row r="2066" spans="2:3" x14ac:dyDescent="0.75">
      <c r="B2066" s="249">
        <v>2003</v>
      </c>
      <c r="C2066" s="248">
        <v>125.61010821882554</v>
      </c>
    </row>
    <row r="2067" spans="2:3" x14ac:dyDescent="0.75">
      <c r="B2067" s="249">
        <v>2004</v>
      </c>
      <c r="C2067" s="248">
        <v>86.098160431725233</v>
      </c>
    </row>
    <row r="2068" spans="2:3" x14ac:dyDescent="0.75">
      <c r="B2068" s="249">
        <v>2005</v>
      </c>
      <c r="C2068" s="248">
        <v>95.429967494939561</v>
      </c>
    </row>
    <row r="2069" spans="2:3" x14ac:dyDescent="0.75">
      <c r="B2069" s="249">
        <v>2006</v>
      </c>
      <c r="C2069" s="248">
        <v>154.30473172204182</v>
      </c>
    </row>
    <row r="2070" spans="2:3" x14ac:dyDescent="0.75">
      <c r="B2070" s="249">
        <v>2007</v>
      </c>
      <c r="C2070" s="248">
        <v>143.53581542214746</v>
      </c>
    </row>
    <row r="2071" spans="2:3" x14ac:dyDescent="0.75">
      <c r="B2071" s="249">
        <v>2008</v>
      </c>
      <c r="C2071" s="248">
        <v>120.22765703637906</v>
      </c>
    </row>
    <row r="2072" spans="2:3" x14ac:dyDescent="0.75">
      <c r="B2072" s="249">
        <v>2009</v>
      </c>
      <c r="C2072" s="248">
        <v>104.73639740382922</v>
      </c>
    </row>
    <row r="2073" spans="2:3" x14ac:dyDescent="0.75">
      <c r="B2073" s="249">
        <v>2010</v>
      </c>
      <c r="C2073" s="248">
        <v>128.99393905530368</v>
      </c>
    </row>
    <row r="2074" spans="2:3" x14ac:dyDescent="0.75">
      <c r="B2074" s="249">
        <v>2011</v>
      </c>
      <c r="C2074" s="248">
        <v>111.01183449873426</v>
      </c>
    </row>
    <row r="2075" spans="2:3" x14ac:dyDescent="0.75">
      <c r="B2075" s="249">
        <v>2012</v>
      </c>
      <c r="C2075" s="248">
        <v>148.39186784305232</v>
      </c>
    </row>
    <row r="2076" spans="2:3" x14ac:dyDescent="0.75">
      <c r="B2076" s="249">
        <v>2013</v>
      </c>
      <c r="C2076" s="248">
        <v>119.71592137952187</v>
      </c>
    </row>
    <row r="2077" spans="2:3" x14ac:dyDescent="0.75">
      <c r="B2077" s="249">
        <v>2014</v>
      </c>
      <c r="C2077" s="248">
        <v>143.40429428051891</v>
      </c>
    </row>
    <row r="2078" spans="2:3" x14ac:dyDescent="0.75">
      <c r="B2078" s="249">
        <v>2015</v>
      </c>
      <c r="C2078" s="248">
        <v>124.26201410165172</v>
      </c>
    </row>
    <row r="2079" spans="2:3" x14ac:dyDescent="0.75">
      <c r="B2079" s="249">
        <v>2016</v>
      </c>
      <c r="C2079" s="248">
        <v>98.568430950115243</v>
      </c>
    </row>
    <row r="2080" spans="2:3" x14ac:dyDescent="0.75">
      <c r="B2080" s="249">
        <v>2017</v>
      </c>
      <c r="C2080" s="248">
        <v>94.069482623168312</v>
      </c>
    </row>
    <row r="2081" spans="2:3" x14ac:dyDescent="0.75">
      <c r="B2081" s="249">
        <v>2018</v>
      </c>
      <c r="C2081" s="248">
        <v>120.01340676595251</v>
      </c>
    </row>
    <row r="2082" spans="2:3" x14ac:dyDescent="0.75">
      <c r="B2082" s="249">
        <v>2019</v>
      </c>
      <c r="C2082" s="248">
        <v>117.54386965299361</v>
      </c>
    </row>
    <row r="2083" spans="2:3" x14ac:dyDescent="0.75">
      <c r="B2083" s="249">
        <v>2020</v>
      </c>
      <c r="C2083" s="248">
        <v>141.90307773378782</v>
      </c>
    </row>
    <row r="2084" spans="2:3" x14ac:dyDescent="0.75">
      <c r="B2084" s="249">
        <v>2021</v>
      </c>
      <c r="C2084" s="248">
        <v>124.26679994306207</v>
      </c>
    </row>
    <row r="2085" spans="2:3" x14ac:dyDescent="0.75">
      <c r="B2085" s="249">
        <v>2022</v>
      </c>
      <c r="C2085" s="248">
        <v>142.83954875536773</v>
      </c>
    </row>
    <row r="2086" spans="2:3" x14ac:dyDescent="0.75">
      <c r="B2086" s="249">
        <v>2023</v>
      </c>
      <c r="C2086" s="248">
        <v>116.98826269742074</v>
      </c>
    </row>
    <row r="2087" spans="2:3" x14ac:dyDescent="0.75">
      <c r="B2087" s="249">
        <v>2024</v>
      </c>
      <c r="C2087" s="248">
        <v>99.630878633626779</v>
      </c>
    </row>
    <row r="2088" spans="2:3" x14ac:dyDescent="0.75">
      <c r="B2088" s="249">
        <v>2025</v>
      </c>
      <c r="C2088" s="248">
        <v>128.06341173298009</v>
      </c>
    </row>
    <row r="2089" spans="2:3" x14ac:dyDescent="0.75">
      <c r="B2089" s="249">
        <v>2026</v>
      </c>
      <c r="C2089" s="248">
        <v>100.78712500725264</v>
      </c>
    </row>
    <row r="2090" spans="2:3" x14ac:dyDescent="0.75">
      <c r="B2090" s="249">
        <v>2027</v>
      </c>
      <c r="C2090" s="248">
        <v>156.05747225754803</v>
      </c>
    </row>
    <row r="2091" spans="2:3" x14ac:dyDescent="0.75">
      <c r="B2091" s="249">
        <v>2028</v>
      </c>
      <c r="C2091" s="248">
        <v>110.54179796232397</v>
      </c>
    </row>
    <row r="2092" spans="2:3" x14ac:dyDescent="0.75">
      <c r="B2092" s="249">
        <v>2029</v>
      </c>
      <c r="C2092" s="248">
        <v>92.208214968888669</v>
      </c>
    </row>
    <row r="2093" spans="2:3" x14ac:dyDescent="0.75">
      <c r="B2093" s="249">
        <v>2030</v>
      </c>
      <c r="C2093" s="248">
        <v>99.446515590122885</v>
      </c>
    </row>
    <row r="2094" spans="2:3" x14ac:dyDescent="0.75">
      <c r="B2094" s="249">
        <v>2031</v>
      </c>
      <c r="C2094" s="248">
        <v>119.80929347352549</v>
      </c>
    </row>
    <row r="2095" spans="2:3" x14ac:dyDescent="0.75">
      <c r="B2095" s="249">
        <v>2032</v>
      </c>
      <c r="C2095" s="248">
        <v>141.88938611890205</v>
      </c>
    </row>
    <row r="2096" spans="2:3" x14ac:dyDescent="0.75">
      <c r="B2096" s="249">
        <v>2033</v>
      </c>
      <c r="C2096" s="248">
        <v>112.64544616477907</v>
      </c>
    </row>
    <row r="2097" spans="2:3" x14ac:dyDescent="0.75">
      <c r="B2097" s="249">
        <v>2034</v>
      </c>
      <c r="C2097" s="248">
        <v>107.42937939234986</v>
      </c>
    </row>
    <row r="2098" spans="2:3" x14ac:dyDescent="0.75">
      <c r="B2098" s="249">
        <v>2035</v>
      </c>
      <c r="C2098" s="248">
        <v>170.00356653860939</v>
      </c>
    </row>
    <row r="2099" spans="2:3" x14ac:dyDescent="0.75">
      <c r="B2099" s="249">
        <v>2036</v>
      </c>
      <c r="C2099" s="248">
        <v>112.97139257931644</v>
      </c>
    </row>
    <row r="2100" spans="2:3" x14ac:dyDescent="0.75">
      <c r="B2100" s="249">
        <v>2037</v>
      </c>
      <c r="C2100" s="248">
        <v>107.91430597226159</v>
      </c>
    </row>
    <row r="2101" spans="2:3" x14ac:dyDescent="0.75">
      <c r="B2101" s="249">
        <v>2038</v>
      </c>
      <c r="C2101" s="248">
        <v>145.4409430513345</v>
      </c>
    </row>
    <row r="2102" spans="2:3" x14ac:dyDescent="0.75">
      <c r="B2102" s="249">
        <v>2039</v>
      </c>
      <c r="C2102" s="248">
        <v>123.03989076904519</v>
      </c>
    </row>
    <row r="2103" spans="2:3" x14ac:dyDescent="0.75">
      <c r="B2103" s="249">
        <v>2040</v>
      </c>
      <c r="C2103" s="248">
        <v>132.7332074657497</v>
      </c>
    </row>
    <row r="2104" spans="2:3" x14ac:dyDescent="0.75">
      <c r="B2104" s="249">
        <v>2041</v>
      </c>
      <c r="C2104" s="248">
        <v>118.63404679945717</v>
      </c>
    </row>
    <row r="2105" spans="2:3" x14ac:dyDescent="0.75">
      <c r="B2105" s="249">
        <v>2042</v>
      </c>
      <c r="C2105" s="248">
        <v>91.51420707412521</v>
      </c>
    </row>
    <row r="2106" spans="2:3" x14ac:dyDescent="0.75">
      <c r="B2106" s="249">
        <v>2043</v>
      </c>
      <c r="C2106" s="248">
        <v>88.72897008229603</v>
      </c>
    </row>
    <row r="2107" spans="2:3" x14ac:dyDescent="0.75">
      <c r="B2107" s="249">
        <v>2044</v>
      </c>
      <c r="C2107" s="248">
        <v>95.166193377496143</v>
      </c>
    </row>
    <row r="2108" spans="2:3" x14ac:dyDescent="0.75">
      <c r="B2108" s="249">
        <v>2045</v>
      </c>
      <c r="C2108" s="248">
        <v>127.34556612661041</v>
      </c>
    </row>
    <row r="2109" spans="2:3" x14ac:dyDescent="0.75">
      <c r="B2109" s="249">
        <v>2046</v>
      </c>
      <c r="C2109" s="248">
        <v>149.48958377895258</v>
      </c>
    </row>
    <row r="2110" spans="2:3" x14ac:dyDescent="0.75">
      <c r="B2110" s="249">
        <v>2047</v>
      </c>
      <c r="C2110" s="248">
        <v>101.21814043366813</v>
      </c>
    </row>
    <row r="2111" spans="2:3" x14ac:dyDescent="0.75">
      <c r="B2111" s="249">
        <v>2048</v>
      </c>
      <c r="C2111" s="248">
        <v>101.72289632669253</v>
      </c>
    </row>
    <row r="2112" spans="2:3" x14ac:dyDescent="0.75">
      <c r="B2112" s="249">
        <v>2049</v>
      </c>
      <c r="C2112" s="248">
        <v>118.43078220432574</v>
      </c>
    </row>
    <row r="2113" spans="2:3" x14ac:dyDescent="0.75">
      <c r="B2113" s="249">
        <v>2050</v>
      </c>
      <c r="C2113" s="248">
        <v>145.65031635756847</v>
      </c>
    </row>
    <row r="2114" spans="2:3" x14ac:dyDescent="0.75">
      <c r="B2114" s="249">
        <v>2051</v>
      </c>
      <c r="C2114" s="248">
        <v>91.103935843581709</v>
      </c>
    </row>
    <row r="2115" spans="2:3" x14ac:dyDescent="0.75">
      <c r="B2115" s="249">
        <v>2052</v>
      </c>
      <c r="C2115" s="248">
        <v>155.73673128423974</v>
      </c>
    </row>
    <row r="2116" spans="2:3" x14ac:dyDescent="0.75">
      <c r="B2116" s="249">
        <v>2053</v>
      </c>
      <c r="C2116" s="248">
        <v>88.083276011569382</v>
      </c>
    </row>
    <row r="2117" spans="2:3" x14ac:dyDescent="0.75">
      <c r="B2117" s="249">
        <v>2054</v>
      </c>
      <c r="C2117" s="248">
        <v>166.19249409156888</v>
      </c>
    </row>
    <row r="2118" spans="2:3" x14ac:dyDescent="0.75">
      <c r="B2118" s="249">
        <v>2055</v>
      </c>
      <c r="C2118" s="248">
        <v>154.26953801464663</v>
      </c>
    </row>
    <row r="2119" spans="2:3" x14ac:dyDescent="0.75">
      <c r="B2119" s="249">
        <v>2056</v>
      </c>
      <c r="C2119" s="248">
        <v>133.40285033387201</v>
      </c>
    </row>
    <row r="2120" spans="2:3" x14ac:dyDescent="0.75">
      <c r="B2120" s="249">
        <v>2057</v>
      </c>
      <c r="C2120" s="248">
        <v>119.8872568551249</v>
      </c>
    </row>
    <row r="2121" spans="2:3" x14ac:dyDescent="0.75">
      <c r="B2121" s="249">
        <v>2058</v>
      </c>
      <c r="C2121" s="248">
        <v>127.48770535563332</v>
      </c>
    </row>
    <row r="2122" spans="2:3" x14ac:dyDescent="0.75">
      <c r="B2122" s="249">
        <v>2059</v>
      </c>
      <c r="C2122" s="248">
        <v>160.01536150889714</v>
      </c>
    </row>
    <row r="2123" spans="2:3" x14ac:dyDescent="0.75">
      <c r="B2123" s="249">
        <v>2060</v>
      </c>
      <c r="C2123" s="248">
        <v>163.29243099396285</v>
      </c>
    </row>
    <row r="2124" spans="2:3" x14ac:dyDescent="0.75">
      <c r="B2124" s="249">
        <v>2061</v>
      </c>
      <c r="C2124" s="248">
        <v>134.2150806272461</v>
      </c>
    </row>
    <row r="2125" spans="2:3" x14ac:dyDescent="0.75">
      <c r="B2125" s="249">
        <v>2062</v>
      </c>
      <c r="C2125" s="248">
        <v>118.3971178380617</v>
      </c>
    </row>
    <row r="2126" spans="2:3" x14ac:dyDescent="0.75">
      <c r="B2126" s="249">
        <v>2063</v>
      </c>
      <c r="C2126" s="248">
        <v>112.01134426463156</v>
      </c>
    </row>
    <row r="2127" spans="2:3" x14ac:dyDescent="0.75">
      <c r="B2127" s="249">
        <v>2064</v>
      </c>
      <c r="C2127" s="248">
        <v>117.64927655646264</v>
      </c>
    </row>
    <row r="2128" spans="2:3" x14ac:dyDescent="0.75">
      <c r="B2128" s="249">
        <v>2065</v>
      </c>
      <c r="C2128" s="248">
        <v>132.55003890522462</v>
      </c>
    </row>
    <row r="2129" spans="2:3" x14ac:dyDescent="0.75">
      <c r="B2129" s="249">
        <v>2066</v>
      </c>
      <c r="C2129" s="248">
        <v>89.337353996012624</v>
      </c>
    </row>
    <row r="2130" spans="2:3" x14ac:dyDescent="0.75">
      <c r="B2130" s="249">
        <v>2067</v>
      </c>
      <c r="C2130" s="248">
        <v>148.17432254858269</v>
      </c>
    </row>
    <row r="2131" spans="2:3" x14ac:dyDescent="0.75">
      <c r="B2131" s="249">
        <v>2068</v>
      </c>
      <c r="C2131" s="248">
        <v>126.57692025642135</v>
      </c>
    </row>
    <row r="2132" spans="2:3" x14ac:dyDescent="0.75">
      <c r="B2132" s="249">
        <v>2069</v>
      </c>
      <c r="C2132" s="248">
        <v>102.27741731428199</v>
      </c>
    </row>
    <row r="2133" spans="2:3" x14ac:dyDescent="0.75">
      <c r="B2133" s="249">
        <v>2070</v>
      </c>
      <c r="C2133" s="248">
        <v>139.12987994950464</v>
      </c>
    </row>
    <row r="2134" spans="2:3" x14ac:dyDescent="0.75">
      <c r="B2134" s="249">
        <v>2071</v>
      </c>
      <c r="C2134" s="248">
        <v>119.22544956026442</v>
      </c>
    </row>
    <row r="2135" spans="2:3" x14ac:dyDescent="0.75">
      <c r="B2135" s="249">
        <v>2072</v>
      </c>
      <c r="C2135" s="248">
        <v>93.158383938557193</v>
      </c>
    </row>
    <row r="2136" spans="2:3" x14ac:dyDescent="0.75">
      <c r="B2136" s="249">
        <v>2073</v>
      </c>
      <c r="C2136" s="248">
        <v>107.84331387535659</v>
      </c>
    </row>
    <row r="2137" spans="2:3" x14ac:dyDescent="0.75">
      <c r="B2137" s="249">
        <v>2074</v>
      </c>
      <c r="C2137" s="248">
        <v>96.689210694960565</v>
      </c>
    </row>
    <row r="2138" spans="2:3" x14ac:dyDescent="0.75">
      <c r="B2138" s="249">
        <v>2075</v>
      </c>
      <c r="C2138" s="248">
        <v>94.475849893309459</v>
      </c>
    </row>
    <row r="2139" spans="2:3" x14ac:dyDescent="0.75">
      <c r="B2139" s="249">
        <v>2076</v>
      </c>
      <c r="C2139" s="248">
        <v>104.5233864938308</v>
      </c>
    </row>
    <row r="2140" spans="2:3" x14ac:dyDescent="0.75">
      <c r="B2140" s="249">
        <v>2077</v>
      </c>
      <c r="C2140" s="248">
        <v>106.899354065967</v>
      </c>
    </row>
    <row r="2141" spans="2:3" x14ac:dyDescent="0.75">
      <c r="B2141" s="249">
        <v>2078</v>
      </c>
      <c r="C2141" s="248">
        <v>161.02402333568864</v>
      </c>
    </row>
    <row r="2142" spans="2:3" x14ac:dyDescent="0.75">
      <c r="B2142" s="249">
        <v>2079</v>
      </c>
      <c r="C2142" s="248">
        <v>128.46039028643247</v>
      </c>
    </row>
    <row r="2143" spans="2:3" x14ac:dyDescent="0.75">
      <c r="B2143" s="249">
        <v>2080</v>
      </c>
      <c r="C2143" s="248">
        <v>108.05014340077022</v>
      </c>
    </row>
    <row r="2144" spans="2:3" x14ac:dyDescent="0.75">
      <c r="B2144" s="249">
        <v>2081</v>
      </c>
      <c r="C2144" s="248">
        <v>96.648851577512062</v>
      </c>
    </row>
    <row r="2145" spans="2:3" x14ac:dyDescent="0.75">
      <c r="B2145" s="249">
        <v>2082</v>
      </c>
      <c r="C2145" s="248">
        <v>89.5787235980943</v>
      </c>
    </row>
    <row r="2146" spans="2:3" x14ac:dyDescent="0.75">
      <c r="B2146" s="249">
        <v>2083</v>
      </c>
      <c r="C2146" s="248">
        <v>132.79085175636314</v>
      </c>
    </row>
    <row r="2147" spans="2:3" x14ac:dyDescent="0.75">
      <c r="B2147" s="249">
        <v>2084</v>
      </c>
      <c r="C2147" s="248">
        <v>126.7219228087027</v>
      </c>
    </row>
    <row r="2148" spans="2:3" x14ac:dyDescent="0.75">
      <c r="B2148" s="249">
        <v>2085</v>
      </c>
      <c r="C2148" s="248">
        <v>99.244147081920048</v>
      </c>
    </row>
    <row r="2149" spans="2:3" x14ac:dyDescent="0.75">
      <c r="B2149" s="249">
        <v>2086</v>
      </c>
      <c r="C2149" s="248">
        <v>125.60390471690357</v>
      </c>
    </row>
    <row r="2150" spans="2:3" x14ac:dyDescent="0.75">
      <c r="B2150" s="249">
        <v>2087</v>
      </c>
      <c r="C2150" s="248">
        <v>108.64973848783683</v>
      </c>
    </row>
    <row r="2151" spans="2:3" x14ac:dyDescent="0.75">
      <c r="B2151" s="249">
        <v>2088</v>
      </c>
      <c r="C2151" s="248">
        <v>112.4965587556936</v>
      </c>
    </row>
    <row r="2152" spans="2:3" x14ac:dyDescent="0.75">
      <c r="B2152" s="249">
        <v>2089</v>
      </c>
      <c r="C2152" s="248">
        <v>125.27685364393868</v>
      </c>
    </row>
    <row r="2153" spans="2:3" x14ac:dyDescent="0.75">
      <c r="B2153" s="249">
        <v>2090</v>
      </c>
      <c r="C2153" s="248">
        <v>148.16247241435261</v>
      </c>
    </row>
    <row r="2154" spans="2:3" x14ac:dyDescent="0.75">
      <c r="B2154" s="249">
        <v>2091</v>
      </c>
      <c r="C2154" s="248">
        <v>125.37506744907476</v>
      </c>
    </row>
    <row r="2155" spans="2:3" x14ac:dyDescent="0.75">
      <c r="B2155" s="249">
        <v>2092</v>
      </c>
      <c r="C2155" s="248">
        <v>119.35894434385578</v>
      </c>
    </row>
    <row r="2156" spans="2:3" x14ac:dyDescent="0.75">
      <c r="B2156" s="249">
        <v>2093</v>
      </c>
      <c r="C2156" s="248">
        <v>97.98031198706903</v>
      </c>
    </row>
    <row r="2157" spans="2:3" x14ac:dyDescent="0.75">
      <c r="B2157" s="249">
        <v>2094</v>
      </c>
      <c r="C2157" s="248">
        <v>115.94751481850049</v>
      </c>
    </row>
    <row r="2158" spans="2:3" x14ac:dyDescent="0.75">
      <c r="B2158" s="249">
        <v>2095</v>
      </c>
      <c r="C2158" s="248">
        <v>130.08557714630749</v>
      </c>
    </row>
    <row r="2159" spans="2:3" x14ac:dyDescent="0.75">
      <c r="B2159" s="249">
        <v>2096</v>
      </c>
      <c r="C2159" s="248">
        <v>139.19712833240843</v>
      </c>
    </row>
    <row r="2160" spans="2:3" x14ac:dyDescent="0.75">
      <c r="B2160" s="249">
        <v>2097</v>
      </c>
      <c r="C2160" s="248">
        <v>128.53073817386587</v>
      </c>
    </row>
    <row r="2161" spans="2:3" x14ac:dyDescent="0.75">
      <c r="B2161" s="249">
        <v>2098</v>
      </c>
      <c r="C2161" s="248">
        <v>106.53691831890546</v>
      </c>
    </row>
    <row r="2162" spans="2:3" x14ac:dyDescent="0.75">
      <c r="B2162" s="249">
        <v>2099</v>
      </c>
      <c r="C2162" s="248">
        <v>124.73754366555191</v>
      </c>
    </row>
    <row r="2163" spans="2:3" x14ac:dyDescent="0.75">
      <c r="B2163" s="249">
        <v>2100</v>
      </c>
      <c r="C2163" s="248">
        <v>111.60528787536143</v>
      </c>
    </row>
    <row r="2164" spans="2:3" x14ac:dyDescent="0.75">
      <c r="B2164" s="249">
        <v>2101</v>
      </c>
      <c r="C2164" s="248">
        <v>135.93190203556884</v>
      </c>
    </row>
    <row r="2165" spans="2:3" x14ac:dyDescent="0.75">
      <c r="B2165" s="249">
        <v>2102</v>
      </c>
      <c r="C2165" s="248">
        <v>140.03589817451217</v>
      </c>
    </row>
    <row r="2166" spans="2:3" x14ac:dyDescent="0.75">
      <c r="B2166" s="249">
        <v>2103</v>
      </c>
      <c r="C2166" s="248">
        <v>111.51707851929535</v>
      </c>
    </row>
    <row r="2167" spans="2:3" x14ac:dyDescent="0.75">
      <c r="B2167" s="249">
        <v>2104</v>
      </c>
      <c r="C2167" s="248">
        <v>149.88924407423912</v>
      </c>
    </row>
    <row r="2168" spans="2:3" x14ac:dyDescent="0.75">
      <c r="B2168" s="249">
        <v>2105</v>
      </c>
      <c r="C2168" s="248">
        <v>123.84846206801338</v>
      </c>
    </row>
    <row r="2169" spans="2:3" x14ac:dyDescent="0.75">
      <c r="B2169" s="249">
        <v>2106</v>
      </c>
      <c r="C2169" s="248">
        <v>111.75074632526761</v>
      </c>
    </row>
    <row r="2170" spans="2:3" x14ac:dyDescent="0.75">
      <c r="B2170" s="249">
        <v>2107</v>
      </c>
      <c r="C2170" s="248">
        <v>141.213196379696</v>
      </c>
    </row>
    <row r="2171" spans="2:3" x14ac:dyDescent="0.75">
      <c r="B2171" s="249">
        <v>2108</v>
      </c>
      <c r="C2171" s="248">
        <v>147.58055691607291</v>
      </c>
    </row>
    <row r="2172" spans="2:3" x14ac:dyDescent="0.75">
      <c r="B2172" s="249">
        <v>2109</v>
      </c>
      <c r="C2172" s="248">
        <v>97.135847871291404</v>
      </c>
    </row>
    <row r="2173" spans="2:3" x14ac:dyDescent="0.75">
      <c r="B2173" s="249">
        <v>2110</v>
      </c>
      <c r="C2173" s="248">
        <v>149.37927787331989</v>
      </c>
    </row>
    <row r="2174" spans="2:3" x14ac:dyDescent="0.75">
      <c r="B2174" s="249">
        <v>2111</v>
      </c>
      <c r="C2174" s="248">
        <v>92.165086400558749</v>
      </c>
    </row>
    <row r="2175" spans="2:3" x14ac:dyDescent="0.75">
      <c r="B2175" s="249">
        <v>2112</v>
      </c>
      <c r="C2175" s="248">
        <v>120.0514096397817</v>
      </c>
    </row>
    <row r="2176" spans="2:3" x14ac:dyDescent="0.75">
      <c r="B2176" s="249">
        <v>2113</v>
      </c>
      <c r="C2176" s="248">
        <v>169.09017767355058</v>
      </c>
    </row>
    <row r="2177" spans="2:3" x14ac:dyDescent="0.75">
      <c r="B2177" s="249">
        <v>2114</v>
      </c>
      <c r="C2177" s="248">
        <v>139.49214517136733</v>
      </c>
    </row>
    <row r="2178" spans="2:3" x14ac:dyDescent="0.75">
      <c r="B2178" s="249">
        <v>2115</v>
      </c>
      <c r="C2178" s="248">
        <v>103.13176162819951</v>
      </c>
    </row>
    <row r="2179" spans="2:3" x14ac:dyDescent="0.75">
      <c r="B2179" s="249">
        <v>2116</v>
      </c>
      <c r="C2179" s="248">
        <v>138.72994594318806</v>
      </c>
    </row>
    <row r="2180" spans="2:3" x14ac:dyDescent="0.75">
      <c r="B2180" s="249">
        <v>2117</v>
      </c>
      <c r="C2180" s="248">
        <v>125.21979301686297</v>
      </c>
    </row>
    <row r="2181" spans="2:3" x14ac:dyDescent="0.75">
      <c r="B2181" s="249">
        <v>2118</v>
      </c>
      <c r="C2181" s="248">
        <v>139.49011649686895</v>
      </c>
    </row>
    <row r="2182" spans="2:3" x14ac:dyDescent="0.75">
      <c r="B2182" s="249">
        <v>2119</v>
      </c>
      <c r="C2182" s="248">
        <v>158.27447229139253</v>
      </c>
    </row>
    <row r="2183" spans="2:3" x14ac:dyDescent="0.75">
      <c r="B2183" s="249">
        <v>2120</v>
      </c>
      <c r="C2183" s="248">
        <v>134.71936874225997</v>
      </c>
    </row>
    <row r="2184" spans="2:3" x14ac:dyDescent="0.75">
      <c r="B2184" s="249">
        <v>2121</v>
      </c>
      <c r="C2184" s="248">
        <v>69.30877082897166</v>
      </c>
    </row>
    <row r="2185" spans="2:3" x14ac:dyDescent="0.75">
      <c r="B2185" s="249">
        <v>2122</v>
      </c>
      <c r="C2185" s="248">
        <v>86.641737734648814</v>
      </c>
    </row>
    <row r="2186" spans="2:3" x14ac:dyDescent="0.75">
      <c r="B2186" s="249">
        <v>2123</v>
      </c>
      <c r="C2186" s="248">
        <v>92.290166633407239</v>
      </c>
    </row>
    <row r="2187" spans="2:3" x14ac:dyDescent="0.75">
      <c r="B2187" s="249">
        <v>2124</v>
      </c>
      <c r="C2187" s="248">
        <v>169.67567305648794</v>
      </c>
    </row>
    <row r="2188" spans="2:3" x14ac:dyDescent="0.75">
      <c r="B2188" s="249">
        <v>2125</v>
      </c>
      <c r="C2188" s="248">
        <v>133.84827804514441</v>
      </c>
    </row>
    <row r="2189" spans="2:3" x14ac:dyDescent="0.75">
      <c r="B2189" s="249">
        <v>2126</v>
      </c>
      <c r="C2189" s="248">
        <v>118.20093739391663</v>
      </c>
    </row>
    <row r="2190" spans="2:3" x14ac:dyDescent="0.75">
      <c r="B2190" s="249">
        <v>2127</v>
      </c>
      <c r="C2190" s="248">
        <v>86.692543879170913</v>
      </c>
    </row>
    <row r="2191" spans="2:3" x14ac:dyDescent="0.75">
      <c r="B2191" s="249">
        <v>2128</v>
      </c>
      <c r="C2191" s="248">
        <v>142.67636090776392</v>
      </c>
    </row>
    <row r="2192" spans="2:3" x14ac:dyDescent="0.75">
      <c r="B2192" s="249">
        <v>2129</v>
      </c>
      <c r="C2192" s="248">
        <v>135.11763240510791</v>
      </c>
    </row>
    <row r="2193" spans="2:3" x14ac:dyDescent="0.75">
      <c r="B2193" s="249">
        <v>2130</v>
      </c>
      <c r="C2193" s="248">
        <v>116.06749171189921</v>
      </c>
    </row>
    <row r="2194" spans="2:3" x14ac:dyDescent="0.75">
      <c r="B2194" s="249">
        <v>2131</v>
      </c>
      <c r="C2194" s="248">
        <v>102.50247339944357</v>
      </c>
    </row>
    <row r="2195" spans="2:3" x14ac:dyDescent="0.75">
      <c r="B2195" s="249">
        <v>2132</v>
      </c>
      <c r="C2195" s="248">
        <v>100.48497563489087</v>
      </c>
    </row>
    <row r="2196" spans="2:3" x14ac:dyDescent="0.75">
      <c r="B2196" s="249">
        <v>2133</v>
      </c>
      <c r="C2196" s="248">
        <v>107.77159126143104</v>
      </c>
    </row>
    <row r="2197" spans="2:3" x14ac:dyDescent="0.75">
      <c r="B2197" s="249">
        <v>2134</v>
      </c>
      <c r="C2197" s="248">
        <v>116.2961024847453</v>
      </c>
    </row>
    <row r="2198" spans="2:3" x14ac:dyDescent="0.75">
      <c r="B2198" s="249">
        <v>2135</v>
      </c>
      <c r="C2198" s="248">
        <v>93.419335334867071</v>
      </c>
    </row>
    <row r="2199" spans="2:3" x14ac:dyDescent="0.75">
      <c r="B2199" s="249">
        <v>2136</v>
      </c>
      <c r="C2199" s="248">
        <v>120.90434725471569</v>
      </c>
    </row>
    <row r="2200" spans="2:3" x14ac:dyDescent="0.75">
      <c r="B2200" s="249">
        <v>2137</v>
      </c>
      <c r="C2200" s="248">
        <v>125.68169741710695</v>
      </c>
    </row>
    <row r="2201" spans="2:3" x14ac:dyDescent="0.75">
      <c r="B2201" s="249">
        <v>2138</v>
      </c>
      <c r="C2201" s="248">
        <v>122.83182733389791</v>
      </c>
    </row>
    <row r="2202" spans="2:3" x14ac:dyDescent="0.75">
      <c r="B2202" s="249">
        <v>2139</v>
      </c>
      <c r="C2202" s="248">
        <v>109.1488424263835</v>
      </c>
    </row>
    <row r="2203" spans="2:3" x14ac:dyDescent="0.75">
      <c r="B2203" s="249">
        <v>2140</v>
      </c>
      <c r="C2203" s="248">
        <v>102.22741894604449</v>
      </c>
    </row>
    <row r="2204" spans="2:3" x14ac:dyDescent="0.75">
      <c r="B2204" s="249">
        <v>2141</v>
      </c>
      <c r="C2204" s="248">
        <v>109.85632919124374</v>
      </c>
    </row>
    <row r="2205" spans="2:3" x14ac:dyDescent="0.75">
      <c r="B2205" s="249">
        <v>2142</v>
      </c>
      <c r="C2205" s="248">
        <v>168.39452599221215</v>
      </c>
    </row>
    <row r="2206" spans="2:3" x14ac:dyDescent="0.75">
      <c r="B2206" s="249">
        <v>2143</v>
      </c>
      <c r="C2206" s="248">
        <v>88.583737545098742</v>
      </c>
    </row>
    <row r="2207" spans="2:3" x14ac:dyDescent="0.75">
      <c r="B2207" s="249">
        <v>2144</v>
      </c>
      <c r="C2207" s="248">
        <v>151.19242741651328</v>
      </c>
    </row>
    <row r="2208" spans="2:3" x14ac:dyDescent="0.75">
      <c r="B2208" s="249">
        <v>2145</v>
      </c>
      <c r="C2208" s="248">
        <v>135.38291887773721</v>
      </c>
    </row>
    <row r="2209" spans="2:3" x14ac:dyDescent="0.75">
      <c r="B2209" s="249">
        <v>2146</v>
      </c>
      <c r="C2209" s="248">
        <v>64.736623517159217</v>
      </c>
    </row>
    <row r="2210" spans="2:3" x14ac:dyDescent="0.75">
      <c r="B2210" s="249">
        <v>2147</v>
      </c>
      <c r="C2210" s="248">
        <v>101.35264760295078</v>
      </c>
    </row>
    <row r="2211" spans="2:3" x14ac:dyDescent="0.75">
      <c r="B2211" s="249">
        <v>2148</v>
      </c>
      <c r="C2211" s="248">
        <v>72.124290986939798</v>
      </c>
    </row>
    <row r="2212" spans="2:3" x14ac:dyDescent="0.75">
      <c r="B2212" s="249">
        <v>2149</v>
      </c>
      <c r="C2212" s="248">
        <v>166.71696225423113</v>
      </c>
    </row>
    <row r="2213" spans="2:3" x14ac:dyDescent="0.75">
      <c r="B2213" s="249">
        <v>2150</v>
      </c>
      <c r="C2213" s="248">
        <v>117.58562586932668</v>
      </c>
    </row>
    <row r="2214" spans="2:3" x14ac:dyDescent="0.75">
      <c r="B2214" s="249">
        <v>2151</v>
      </c>
      <c r="C2214" s="248">
        <v>97.995451463671287</v>
      </c>
    </row>
    <row r="2215" spans="2:3" x14ac:dyDescent="0.75">
      <c r="B2215" s="249">
        <v>2152</v>
      </c>
      <c r="C2215" s="248">
        <v>78.118505810179087</v>
      </c>
    </row>
    <row r="2216" spans="2:3" x14ac:dyDescent="0.75">
      <c r="B2216" s="249">
        <v>2153</v>
      </c>
      <c r="C2216" s="248">
        <v>138.34691273014272</v>
      </c>
    </row>
    <row r="2217" spans="2:3" x14ac:dyDescent="0.75">
      <c r="B2217" s="249">
        <v>2154</v>
      </c>
      <c r="C2217" s="248">
        <v>122.71377873573931</v>
      </c>
    </row>
    <row r="2218" spans="2:3" x14ac:dyDescent="0.75">
      <c r="B2218" s="249">
        <v>2155</v>
      </c>
      <c r="C2218" s="248">
        <v>120.2116250975414</v>
      </c>
    </row>
    <row r="2219" spans="2:3" x14ac:dyDescent="0.75">
      <c r="B2219" s="249">
        <v>2156</v>
      </c>
      <c r="C2219" s="248">
        <v>143.01384473425802</v>
      </c>
    </row>
    <row r="2220" spans="2:3" x14ac:dyDescent="0.75">
      <c r="B2220" s="249">
        <v>2157</v>
      </c>
      <c r="C2220" s="248">
        <v>150.6574543229475</v>
      </c>
    </row>
    <row r="2221" spans="2:3" x14ac:dyDescent="0.75">
      <c r="B2221" s="249">
        <v>2158</v>
      </c>
      <c r="C2221" s="248">
        <v>142.46231778815653</v>
      </c>
    </row>
    <row r="2222" spans="2:3" x14ac:dyDescent="0.75">
      <c r="B2222" s="249">
        <v>2159</v>
      </c>
      <c r="C2222" s="248">
        <v>122.48671494244196</v>
      </c>
    </row>
    <row r="2223" spans="2:3" x14ac:dyDescent="0.75">
      <c r="B2223" s="249">
        <v>2160</v>
      </c>
      <c r="C2223" s="248">
        <v>100.17504730313486</v>
      </c>
    </row>
    <row r="2224" spans="2:3" x14ac:dyDescent="0.75">
      <c r="B2224" s="249">
        <v>2161</v>
      </c>
      <c r="C2224" s="248">
        <v>172.08970111723409</v>
      </c>
    </row>
    <row r="2225" spans="2:3" x14ac:dyDescent="0.75">
      <c r="B2225" s="249">
        <v>2162</v>
      </c>
      <c r="C2225" s="248">
        <v>133.59592563862498</v>
      </c>
    </row>
    <row r="2226" spans="2:3" x14ac:dyDescent="0.75">
      <c r="B2226" s="249">
        <v>2163</v>
      </c>
      <c r="C2226" s="248">
        <v>127.70469550698692</v>
      </c>
    </row>
    <row r="2227" spans="2:3" x14ac:dyDescent="0.75">
      <c r="B2227" s="249">
        <v>2164</v>
      </c>
      <c r="C2227" s="248">
        <v>87.065952771260129</v>
      </c>
    </row>
    <row r="2228" spans="2:3" x14ac:dyDescent="0.75">
      <c r="B2228" s="249">
        <v>2165</v>
      </c>
      <c r="C2228" s="248">
        <v>137.37718294546804</v>
      </c>
    </row>
    <row r="2229" spans="2:3" x14ac:dyDescent="0.75">
      <c r="B2229" s="249">
        <v>2166</v>
      </c>
      <c r="C2229" s="248">
        <v>149.93101437456309</v>
      </c>
    </row>
    <row r="2230" spans="2:3" x14ac:dyDescent="0.75">
      <c r="B2230" s="249">
        <v>2167</v>
      </c>
      <c r="C2230" s="248">
        <v>120.32435686641693</v>
      </c>
    </row>
    <row r="2231" spans="2:3" x14ac:dyDescent="0.75">
      <c r="B2231" s="249">
        <v>2168</v>
      </c>
      <c r="C2231" s="248">
        <v>109.62382310874986</v>
      </c>
    </row>
    <row r="2232" spans="2:3" x14ac:dyDescent="0.75">
      <c r="B2232" s="249">
        <v>2169</v>
      </c>
      <c r="C2232" s="248">
        <v>130.89354385381904</v>
      </c>
    </row>
    <row r="2233" spans="2:3" x14ac:dyDescent="0.75">
      <c r="B2233" s="249">
        <v>2170</v>
      </c>
      <c r="C2233" s="248">
        <v>91.698397381729649</v>
      </c>
    </row>
    <row r="2234" spans="2:3" x14ac:dyDescent="0.75">
      <c r="B2234" s="249">
        <v>2171</v>
      </c>
      <c r="C2234" s="248">
        <v>124.62525609723322</v>
      </c>
    </row>
    <row r="2235" spans="2:3" x14ac:dyDescent="0.75">
      <c r="B2235" s="249">
        <v>2172</v>
      </c>
      <c r="C2235" s="248">
        <v>82.654293263452814</v>
      </c>
    </row>
    <row r="2236" spans="2:3" x14ac:dyDescent="0.75">
      <c r="B2236" s="249">
        <v>2173</v>
      </c>
      <c r="C2236" s="248">
        <v>123.27243294698184</v>
      </c>
    </row>
    <row r="2237" spans="2:3" x14ac:dyDescent="0.75">
      <c r="B2237" s="249">
        <v>2174</v>
      </c>
      <c r="C2237" s="248">
        <v>132.34436329359477</v>
      </c>
    </row>
    <row r="2238" spans="2:3" x14ac:dyDescent="0.75">
      <c r="B2238" s="249">
        <v>2175</v>
      </c>
      <c r="C2238" s="248">
        <v>131.78894644163265</v>
      </c>
    </row>
    <row r="2239" spans="2:3" x14ac:dyDescent="0.75">
      <c r="B2239" s="249">
        <v>2176</v>
      </c>
      <c r="C2239" s="248">
        <v>83.907315414143753</v>
      </c>
    </row>
    <row r="2240" spans="2:3" x14ac:dyDescent="0.75">
      <c r="B2240" s="249">
        <v>2177</v>
      </c>
      <c r="C2240" s="248">
        <v>129.63946299756665</v>
      </c>
    </row>
    <row r="2241" spans="2:3" x14ac:dyDescent="0.75">
      <c r="B2241" s="249">
        <v>2178</v>
      </c>
      <c r="C2241" s="248">
        <v>107.62401576730713</v>
      </c>
    </row>
    <row r="2242" spans="2:3" x14ac:dyDescent="0.75">
      <c r="B2242" s="249">
        <v>2179</v>
      </c>
      <c r="C2242" s="248">
        <v>155.57739814966362</v>
      </c>
    </row>
    <row r="2243" spans="2:3" x14ac:dyDescent="0.75">
      <c r="B2243" s="249">
        <v>2180</v>
      </c>
      <c r="C2243" s="248">
        <v>126.79172451874463</v>
      </c>
    </row>
    <row r="2244" spans="2:3" x14ac:dyDescent="0.75">
      <c r="B2244" s="249">
        <v>2181</v>
      </c>
      <c r="C2244" s="248">
        <v>64.21705272163193</v>
      </c>
    </row>
    <row r="2245" spans="2:3" x14ac:dyDescent="0.75">
      <c r="B2245" s="249">
        <v>2182</v>
      </c>
      <c r="C2245" s="248">
        <v>97.941316953172446</v>
      </c>
    </row>
    <row r="2246" spans="2:3" x14ac:dyDescent="0.75">
      <c r="B2246" s="249">
        <v>2183</v>
      </c>
      <c r="C2246" s="248">
        <v>69.471585910291708</v>
      </c>
    </row>
    <row r="2247" spans="2:3" x14ac:dyDescent="0.75">
      <c r="B2247" s="249">
        <v>2184</v>
      </c>
      <c r="C2247" s="248">
        <v>105.62256027334713</v>
      </c>
    </row>
    <row r="2248" spans="2:3" x14ac:dyDescent="0.75">
      <c r="B2248" s="249">
        <v>2185</v>
      </c>
      <c r="C2248" s="248">
        <v>107.98591612745449</v>
      </c>
    </row>
    <row r="2249" spans="2:3" x14ac:dyDescent="0.75">
      <c r="B2249" s="249">
        <v>2186</v>
      </c>
      <c r="C2249" s="248">
        <v>105.202413053925</v>
      </c>
    </row>
    <row r="2250" spans="2:3" x14ac:dyDescent="0.75">
      <c r="B2250" s="249">
        <v>2187</v>
      </c>
      <c r="C2250" s="248">
        <v>148.11547670170808</v>
      </c>
    </row>
    <row r="2251" spans="2:3" x14ac:dyDescent="0.75">
      <c r="B2251" s="249">
        <v>2188</v>
      </c>
      <c r="C2251" s="248">
        <v>119.08012393601817</v>
      </c>
    </row>
    <row r="2252" spans="2:3" x14ac:dyDescent="0.75">
      <c r="B2252" s="249">
        <v>2189</v>
      </c>
      <c r="C2252" s="248">
        <v>116.82582220809967</v>
      </c>
    </row>
    <row r="2253" spans="2:3" x14ac:dyDescent="0.75">
      <c r="B2253" s="249">
        <v>2190</v>
      </c>
      <c r="C2253" s="248">
        <v>100.26065731466863</v>
      </c>
    </row>
    <row r="2254" spans="2:3" x14ac:dyDescent="0.75">
      <c r="B2254" s="249">
        <v>2191</v>
      </c>
      <c r="C2254" s="248">
        <v>103.23274327706626</v>
      </c>
    </row>
    <row r="2255" spans="2:3" x14ac:dyDescent="0.75">
      <c r="B2255" s="249">
        <v>2192</v>
      </c>
      <c r="C2255" s="248">
        <v>143.60299273702768</v>
      </c>
    </row>
    <row r="2256" spans="2:3" x14ac:dyDescent="0.75">
      <c r="B2256" s="249">
        <v>2193</v>
      </c>
      <c r="C2256" s="248">
        <v>123.20405444104087</v>
      </c>
    </row>
    <row r="2257" spans="2:3" x14ac:dyDescent="0.75">
      <c r="B2257" s="249">
        <v>2194</v>
      </c>
      <c r="C2257" s="248">
        <v>113.32056855066732</v>
      </c>
    </row>
    <row r="2258" spans="2:3" x14ac:dyDescent="0.75">
      <c r="B2258" s="249">
        <v>2195</v>
      </c>
      <c r="C2258" s="248">
        <v>104.80008677930303</v>
      </c>
    </row>
    <row r="2259" spans="2:3" x14ac:dyDescent="0.75">
      <c r="B2259" s="249">
        <v>2196</v>
      </c>
      <c r="C2259" s="248">
        <v>156.51128128499047</v>
      </c>
    </row>
    <row r="2260" spans="2:3" x14ac:dyDescent="0.75">
      <c r="B2260" s="249">
        <v>2197</v>
      </c>
      <c r="C2260" s="248">
        <v>149.31665353717381</v>
      </c>
    </row>
    <row r="2261" spans="2:3" x14ac:dyDescent="0.75">
      <c r="B2261" s="249">
        <v>2198</v>
      </c>
      <c r="C2261" s="248">
        <v>157.91471501845604</v>
      </c>
    </row>
    <row r="2262" spans="2:3" x14ac:dyDescent="0.75">
      <c r="B2262" s="249">
        <v>2199</v>
      </c>
      <c r="C2262" s="248">
        <v>93.793339119007143</v>
      </c>
    </row>
    <row r="2263" spans="2:3" x14ac:dyDescent="0.75">
      <c r="B2263" s="249">
        <v>2200</v>
      </c>
      <c r="C2263" s="248">
        <v>107.83962111892784</v>
      </c>
    </row>
    <row r="2264" spans="2:3" x14ac:dyDescent="0.75">
      <c r="B2264" s="249">
        <v>2201</v>
      </c>
      <c r="C2264" s="248">
        <v>98.505447491658458</v>
      </c>
    </row>
    <row r="2265" spans="2:3" x14ac:dyDescent="0.75">
      <c r="B2265" s="249">
        <v>2202</v>
      </c>
      <c r="C2265" s="248">
        <v>123.57244930375296</v>
      </c>
    </row>
    <row r="2266" spans="2:3" x14ac:dyDescent="0.75">
      <c r="B2266" s="249">
        <v>2203</v>
      </c>
      <c r="C2266" s="248">
        <v>62.648351007111941</v>
      </c>
    </row>
    <row r="2267" spans="2:3" x14ac:dyDescent="0.75">
      <c r="B2267" s="249">
        <v>2204</v>
      </c>
      <c r="C2267" s="248">
        <v>147.12032664913099</v>
      </c>
    </row>
    <row r="2268" spans="2:3" x14ac:dyDescent="0.75">
      <c r="B2268" s="249">
        <v>2205</v>
      </c>
      <c r="C2268" s="248">
        <v>138.24455565701101</v>
      </c>
    </row>
    <row r="2269" spans="2:3" x14ac:dyDescent="0.75">
      <c r="B2269" s="249">
        <v>2206</v>
      </c>
      <c r="C2269" s="248">
        <v>122.58511619932965</v>
      </c>
    </row>
    <row r="2270" spans="2:3" x14ac:dyDescent="0.75">
      <c r="B2270" s="249">
        <v>2207</v>
      </c>
      <c r="C2270" s="248">
        <v>143.97005856160283</v>
      </c>
    </row>
    <row r="2271" spans="2:3" x14ac:dyDescent="0.75">
      <c r="B2271" s="249">
        <v>2208</v>
      </c>
      <c r="C2271" s="248">
        <v>72.67697893207044</v>
      </c>
    </row>
    <row r="2272" spans="2:3" x14ac:dyDescent="0.75">
      <c r="B2272" s="249">
        <v>2209</v>
      </c>
      <c r="C2272" s="248">
        <v>116.25672408823988</v>
      </c>
    </row>
    <row r="2273" spans="2:3" x14ac:dyDescent="0.75">
      <c r="B2273" s="249">
        <v>2210</v>
      </c>
      <c r="C2273" s="248">
        <v>140.79621615600394</v>
      </c>
    </row>
    <row r="2274" spans="2:3" x14ac:dyDescent="0.75">
      <c r="B2274" s="249">
        <v>2211</v>
      </c>
      <c r="C2274" s="248">
        <v>154.64459243677473</v>
      </c>
    </row>
    <row r="2275" spans="2:3" x14ac:dyDescent="0.75">
      <c r="B2275" s="249">
        <v>2212</v>
      </c>
      <c r="C2275" s="248">
        <v>102.46290927082347</v>
      </c>
    </row>
    <row r="2276" spans="2:3" x14ac:dyDescent="0.75">
      <c r="B2276" s="249">
        <v>2213</v>
      </c>
      <c r="C2276" s="248">
        <v>126.18291570033999</v>
      </c>
    </row>
    <row r="2277" spans="2:3" x14ac:dyDescent="0.75">
      <c r="B2277" s="249">
        <v>2214</v>
      </c>
      <c r="C2277" s="248">
        <v>106.0267371742828</v>
      </c>
    </row>
    <row r="2278" spans="2:3" x14ac:dyDescent="0.75">
      <c r="B2278" s="249">
        <v>2215</v>
      </c>
      <c r="C2278" s="248">
        <v>120.36591935511267</v>
      </c>
    </row>
    <row r="2279" spans="2:3" x14ac:dyDescent="0.75">
      <c r="B2279" s="249">
        <v>2216</v>
      </c>
      <c r="C2279" s="248">
        <v>88.501756281261024</v>
      </c>
    </row>
    <row r="2280" spans="2:3" x14ac:dyDescent="0.75">
      <c r="B2280" s="249">
        <v>2217</v>
      </c>
      <c r="C2280" s="248">
        <v>125.84631493466064</v>
      </c>
    </row>
    <row r="2281" spans="2:3" x14ac:dyDescent="0.75">
      <c r="B2281" s="249">
        <v>2218</v>
      </c>
      <c r="C2281" s="248">
        <v>122.04923977201251</v>
      </c>
    </row>
    <row r="2282" spans="2:3" x14ac:dyDescent="0.75">
      <c r="B2282" s="249">
        <v>2219</v>
      </c>
      <c r="C2282" s="248">
        <v>134.62786831925655</v>
      </c>
    </row>
    <row r="2283" spans="2:3" x14ac:dyDescent="0.75">
      <c r="B2283" s="249">
        <v>2220</v>
      </c>
      <c r="C2283" s="248">
        <v>112.28392669534418</v>
      </c>
    </row>
    <row r="2284" spans="2:3" x14ac:dyDescent="0.75">
      <c r="B2284" s="249">
        <v>2221</v>
      </c>
      <c r="C2284" s="248">
        <v>124.63202417855742</v>
      </c>
    </row>
    <row r="2285" spans="2:3" x14ac:dyDescent="0.75">
      <c r="B2285" s="249">
        <v>2222</v>
      </c>
      <c r="C2285" s="248">
        <v>88.991221140906362</v>
      </c>
    </row>
    <row r="2286" spans="2:3" x14ac:dyDescent="0.75">
      <c r="B2286" s="249">
        <v>2223</v>
      </c>
      <c r="C2286" s="248">
        <v>104.29879330327299</v>
      </c>
    </row>
    <row r="2287" spans="2:3" x14ac:dyDescent="0.75">
      <c r="B2287" s="249">
        <v>2224</v>
      </c>
      <c r="C2287" s="248">
        <v>150.50559842252301</v>
      </c>
    </row>
    <row r="2288" spans="2:3" x14ac:dyDescent="0.75">
      <c r="B2288" s="249">
        <v>2225</v>
      </c>
      <c r="C2288" s="248">
        <v>146.06235699111321</v>
      </c>
    </row>
    <row r="2289" spans="2:3" x14ac:dyDescent="0.75">
      <c r="B2289" s="249">
        <v>2226</v>
      </c>
      <c r="C2289" s="248">
        <v>121.11175608594588</v>
      </c>
    </row>
    <row r="2290" spans="2:3" x14ac:dyDescent="0.75">
      <c r="B2290" s="249">
        <v>2227</v>
      </c>
      <c r="C2290" s="248">
        <v>93.022785860856629</v>
      </c>
    </row>
    <row r="2291" spans="2:3" x14ac:dyDescent="0.75">
      <c r="B2291" s="249">
        <v>2228</v>
      </c>
      <c r="C2291" s="248">
        <v>122.56680625419844</v>
      </c>
    </row>
    <row r="2292" spans="2:3" x14ac:dyDescent="0.75">
      <c r="B2292" s="249">
        <v>2229</v>
      </c>
      <c r="C2292" s="248">
        <v>125.55734029841577</v>
      </c>
    </row>
    <row r="2293" spans="2:3" x14ac:dyDescent="0.75">
      <c r="B2293" s="249">
        <v>2230</v>
      </c>
      <c r="C2293" s="248">
        <v>109.13323927840021</v>
      </c>
    </row>
    <row r="2294" spans="2:3" x14ac:dyDescent="0.75">
      <c r="B2294" s="249">
        <v>2231</v>
      </c>
      <c r="C2294" s="248">
        <v>147.03639322210466</v>
      </c>
    </row>
    <row r="2295" spans="2:3" x14ac:dyDescent="0.75">
      <c r="B2295" s="249">
        <v>2232</v>
      </c>
      <c r="C2295" s="248">
        <v>136.58951441855731</v>
      </c>
    </row>
    <row r="2296" spans="2:3" x14ac:dyDescent="0.75">
      <c r="B2296" s="249">
        <v>2233</v>
      </c>
      <c r="C2296" s="248">
        <v>142.95459901067147</v>
      </c>
    </row>
    <row r="2297" spans="2:3" x14ac:dyDescent="0.75">
      <c r="B2297" s="249">
        <v>2234</v>
      </c>
      <c r="C2297" s="248">
        <v>96.953425804081832</v>
      </c>
    </row>
    <row r="2298" spans="2:3" x14ac:dyDescent="0.75">
      <c r="B2298" s="249">
        <v>2235</v>
      </c>
      <c r="C2298" s="248">
        <v>112.10995515244528</v>
      </c>
    </row>
    <row r="2299" spans="2:3" x14ac:dyDescent="0.75">
      <c r="B2299" s="249">
        <v>2236</v>
      </c>
      <c r="C2299" s="248">
        <v>104.19552363283577</v>
      </c>
    </row>
    <row r="2300" spans="2:3" x14ac:dyDescent="0.75">
      <c r="B2300" s="249">
        <v>2237</v>
      </c>
      <c r="C2300" s="248">
        <v>163.6440655966245</v>
      </c>
    </row>
    <row r="2301" spans="2:3" x14ac:dyDescent="0.75">
      <c r="B2301" s="249">
        <v>2238</v>
      </c>
      <c r="C2301" s="248">
        <v>119.69697399449095</v>
      </c>
    </row>
    <row r="2302" spans="2:3" x14ac:dyDescent="0.75">
      <c r="B2302" s="249">
        <v>2239</v>
      </c>
      <c r="C2302" s="248">
        <v>126.05686064013896</v>
      </c>
    </row>
    <row r="2303" spans="2:3" x14ac:dyDescent="0.75">
      <c r="B2303" s="249">
        <v>2240</v>
      </c>
      <c r="C2303" s="248">
        <v>142.2601995657015</v>
      </c>
    </row>
    <row r="2304" spans="2:3" x14ac:dyDescent="0.75">
      <c r="B2304" s="249">
        <v>2241</v>
      </c>
      <c r="C2304" s="248">
        <v>117.72176116118334</v>
      </c>
    </row>
    <row r="2305" spans="2:3" x14ac:dyDescent="0.75">
      <c r="B2305" s="249">
        <v>2242</v>
      </c>
      <c r="C2305" s="248">
        <v>125.5026512168327</v>
      </c>
    </row>
    <row r="2306" spans="2:3" x14ac:dyDescent="0.75">
      <c r="B2306" s="249">
        <v>2243</v>
      </c>
      <c r="C2306" s="248">
        <v>134.22149181708073</v>
      </c>
    </row>
    <row r="2307" spans="2:3" x14ac:dyDescent="0.75">
      <c r="B2307" s="249">
        <v>2244</v>
      </c>
      <c r="C2307" s="248">
        <v>128.96858382244102</v>
      </c>
    </row>
    <row r="2308" spans="2:3" x14ac:dyDescent="0.75">
      <c r="B2308" s="249">
        <v>2245</v>
      </c>
      <c r="C2308" s="248">
        <v>117.7275180253158</v>
      </c>
    </row>
    <row r="2309" spans="2:3" x14ac:dyDescent="0.75">
      <c r="B2309" s="249">
        <v>2246</v>
      </c>
      <c r="C2309" s="248">
        <v>73.481171425637669</v>
      </c>
    </row>
    <row r="2310" spans="2:3" x14ac:dyDescent="0.75">
      <c r="B2310" s="249">
        <v>2247</v>
      </c>
      <c r="C2310" s="248">
        <v>135.34945560942043</v>
      </c>
    </row>
    <row r="2311" spans="2:3" x14ac:dyDescent="0.75">
      <c r="B2311" s="249">
        <v>2248</v>
      </c>
      <c r="C2311" s="248">
        <v>95.002598870430347</v>
      </c>
    </row>
    <row r="2312" spans="2:3" x14ac:dyDescent="0.75">
      <c r="B2312" s="249">
        <v>2249</v>
      </c>
      <c r="C2312" s="248">
        <v>107.29312280564834</v>
      </c>
    </row>
    <row r="2313" spans="2:3" x14ac:dyDescent="0.75">
      <c r="B2313" s="249">
        <v>2250</v>
      </c>
      <c r="C2313" s="248">
        <v>145.53420489924943</v>
      </c>
    </row>
    <row r="2314" spans="2:3" x14ac:dyDescent="0.75">
      <c r="B2314" s="249">
        <v>2251</v>
      </c>
      <c r="C2314" s="248">
        <v>100.8397173106563</v>
      </c>
    </row>
    <row r="2315" spans="2:3" x14ac:dyDescent="0.75">
      <c r="B2315" s="249">
        <v>2252</v>
      </c>
      <c r="C2315" s="248">
        <v>152.11454918276044</v>
      </c>
    </row>
    <row r="2316" spans="2:3" x14ac:dyDescent="0.75">
      <c r="B2316" s="249">
        <v>2253</v>
      </c>
      <c r="C2316" s="248">
        <v>189.41164679180631</v>
      </c>
    </row>
    <row r="2317" spans="2:3" x14ac:dyDescent="0.75">
      <c r="B2317" s="249">
        <v>2254</v>
      </c>
      <c r="C2317" s="248">
        <v>146.01510245044847</v>
      </c>
    </row>
    <row r="2318" spans="2:3" x14ac:dyDescent="0.75">
      <c r="B2318" s="249">
        <v>2255</v>
      </c>
      <c r="C2318" s="248">
        <v>134.18821206225743</v>
      </c>
    </row>
    <row r="2319" spans="2:3" x14ac:dyDescent="0.75">
      <c r="B2319" s="249">
        <v>2256</v>
      </c>
      <c r="C2319" s="248">
        <v>121.53489792713316</v>
      </c>
    </row>
    <row r="2320" spans="2:3" x14ac:dyDescent="0.75">
      <c r="B2320" s="249">
        <v>2257</v>
      </c>
      <c r="C2320" s="248">
        <v>149.3920815828983</v>
      </c>
    </row>
    <row r="2321" spans="2:3" x14ac:dyDescent="0.75">
      <c r="B2321" s="249">
        <v>2258</v>
      </c>
      <c r="C2321" s="248">
        <v>101.59752542167672</v>
      </c>
    </row>
    <row r="2322" spans="2:3" x14ac:dyDescent="0.75">
      <c r="B2322" s="249">
        <v>2259</v>
      </c>
      <c r="C2322" s="248">
        <v>152.11664528830522</v>
      </c>
    </row>
    <row r="2323" spans="2:3" x14ac:dyDescent="0.75">
      <c r="B2323" s="249">
        <v>2260</v>
      </c>
      <c r="C2323" s="248">
        <v>133.37515277054666</v>
      </c>
    </row>
    <row r="2324" spans="2:3" x14ac:dyDescent="0.75">
      <c r="B2324" s="249">
        <v>2261</v>
      </c>
      <c r="C2324" s="248">
        <v>58.443722509161134</v>
      </c>
    </row>
    <row r="2325" spans="2:3" x14ac:dyDescent="0.75">
      <c r="B2325" s="249">
        <v>2262</v>
      </c>
      <c r="C2325" s="248">
        <v>90.838392262998184</v>
      </c>
    </row>
    <row r="2326" spans="2:3" x14ac:dyDescent="0.75">
      <c r="B2326" s="249">
        <v>2263</v>
      </c>
      <c r="C2326" s="248">
        <v>131.27639552012627</v>
      </c>
    </row>
    <row r="2327" spans="2:3" x14ac:dyDescent="0.75">
      <c r="B2327" s="249">
        <v>2264</v>
      </c>
      <c r="C2327" s="248">
        <v>155.10328262980707</v>
      </c>
    </row>
    <row r="2328" spans="2:3" x14ac:dyDescent="0.75">
      <c r="B2328" s="249">
        <v>2265</v>
      </c>
      <c r="C2328" s="248">
        <v>129.21079404761406</v>
      </c>
    </row>
    <row r="2329" spans="2:3" x14ac:dyDescent="0.75">
      <c r="B2329" s="249">
        <v>2266</v>
      </c>
      <c r="C2329" s="248">
        <v>118.15328648156969</v>
      </c>
    </row>
    <row r="2330" spans="2:3" x14ac:dyDescent="0.75">
      <c r="B2330" s="249">
        <v>2267</v>
      </c>
      <c r="C2330" s="248">
        <v>144.43286618843413</v>
      </c>
    </row>
    <row r="2331" spans="2:3" x14ac:dyDescent="0.75">
      <c r="B2331" s="249">
        <v>2268</v>
      </c>
      <c r="C2331" s="248">
        <v>137.10283617584693</v>
      </c>
    </row>
    <row r="2332" spans="2:3" x14ac:dyDescent="0.75">
      <c r="B2332" s="249">
        <v>2269</v>
      </c>
      <c r="C2332" s="248">
        <v>151.72428751076407</v>
      </c>
    </row>
    <row r="2333" spans="2:3" x14ac:dyDescent="0.75">
      <c r="B2333" s="249">
        <v>2270</v>
      </c>
      <c r="C2333" s="248">
        <v>109.86848843445</v>
      </c>
    </row>
    <row r="2334" spans="2:3" x14ac:dyDescent="0.75">
      <c r="B2334" s="249">
        <v>2271</v>
      </c>
      <c r="C2334" s="248">
        <v>109.41901438791487</v>
      </c>
    </row>
    <row r="2335" spans="2:3" x14ac:dyDescent="0.75">
      <c r="B2335" s="249">
        <v>2272</v>
      </c>
      <c r="C2335" s="248">
        <v>130.94791604120132</v>
      </c>
    </row>
    <row r="2336" spans="2:3" x14ac:dyDescent="0.75">
      <c r="B2336" s="249">
        <v>2273</v>
      </c>
      <c r="C2336" s="248">
        <v>145.59286459817417</v>
      </c>
    </row>
    <row r="2337" spans="2:3" x14ac:dyDescent="0.75">
      <c r="B2337" s="249">
        <v>2274</v>
      </c>
      <c r="C2337" s="248">
        <v>153.58202265451629</v>
      </c>
    </row>
    <row r="2338" spans="2:3" x14ac:dyDescent="0.75">
      <c r="B2338" s="249">
        <v>2275</v>
      </c>
      <c r="C2338" s="248">
        <v>65.983985201424389</v>
      </c>
    </row>
    <row r="2339" spans="2:3" x14ac:dyDescent="0.75">
      <c r="B2339" s="249">
        <v>2276</v>
      </c>
      <c r="C2339" s="248">
        <v>98.886754320955802</v>
      </c>
    </row>
    <row r="2340" spans="2:3" x14ac:dyDescent="0.75">
      <c r="B2340" s="249">
        <v>2277</v>
      </c>
      <c r="C2340" s="248">
        <v>116.08298810330203</v>
      </c>
    </row>
    <row r="2341" spans="2:3" x14ac:dyDescent="0.75">
      <c r="B2341" s="249">
        <v>2278</v>
      </c>
      <c r="C2341" s="248">
        <v>125.67705187630132</v>
      </c>
    </row>
    <row r="2342" spans="2:3" x14ac:dyDescent="0.75">
      <c r="B2342" s="249">
        <v>2279</v>
      </c>
      <c r="C2342" s="248">
        <v>171.466504506619</v>
      </c>
    </row>
    <row r="2343" spans="2:3" x14ac:dyDescent="0.75">
      <c r="B2343" s="249">
        <v>2280</v>
      </c>
      <c r="C2343" s="248">
        <v>89.414813234275897</v>
      </c>
    </row>
    <row r="2344" spans="2:3" x14ac:dyDescent="0.75">
      <c r="B2344" s="249">
        <v>2281</v>
      </c>
      <c r="C2344" s="248">
        <v>121.37962292732614</v>
      </c>
    </row>
    <row r="2345" spans="2:3" x14ac:dyDescent="0.75">
      <c r="B2345" s="249">
        <v>2282</v>
      </c>
      <c r="C2345" s="248">
        <v>113.31918310106556</v>
      </c>
    </row>
    <row r="2346" spans="2:3" x14ac:dyDescent="0.75">
      <c r="B2346" s="249">
        <v>2283</v>
      </c>
      <c r="C2346" s="248">
        <v>124.13525024661402</v>
      </c>
    </row>
    <row r="2347" spans="2:3" x14ac:dyDescent="0.75">
      <c r="B2347" s="249">
        <v>2284</v>
      </c>
      <c r="C2347" s="248">
        <v>128.78486288480741</v>
      </c>
    </row>
    <row r="2348" spans="2:3" x14ac:dyDescent="0.75">
      <c r="B2348" s="249">
        <v>2285</v>
      </c>
      <c r="C2348" s="248">
        <v>132.85692957655078</v>
      </c>
    </row>
    <row r="2349" spans="2:3" x14ac:dyDescent="0.75">
      <c r="B2349" s="249">
        <v>2286</v>
      </c>
      <c r="C2349" s="248">
        <v>120.79817685363693</v>
      </c>
    </row>
    <row r="2350" spans="2:3" x14ac:dyDescent="0.75">
      <c r="B2350" s="249">
        <v>2287</v>
      </c>
      <c r="C2350" s="248">
        <v>82.079565122117316</v>
      </c>
    </row>
    <row r="2351" spans="2:3" x14ac:dyDescent="0.75">
      <c r="B2351" s="249">
        <v>2288</v>
      </c>
      <c r="C2351" s="248">
        <v>165.24735713513869</v>
      </c>
    </row>
    <row r="2352" spans="2:3" x14ac:dyDescent="0.75">
      <c r="B2352" s="249">
        <v>2289</v>
      </c>
      <c r="C2352" s="248">
        <v>146.98698242008209</v>
      </c>
    </row>
    <row r="2353" spans="2:3" x14ac:dyDescent="0.75">
      <c r="B2353" s="249">
        <v>2290</v>
      </c>
      <c r="C2353" s="248">
        <v>131.84783319513383</v>
      </c>
    </row>
    <row r="2354" spans="2:3" x14ac:dyDescent="0.75">
      <c r="B2354" s="249">
        <v>2291</v>
      </c>
      <c r="C2354" s="248">
        <v>116.53459248595544</v>
      </c>
    </row>
    <row r="2355" spans="2:3" x14ac:dyDescent="0.75">
      <c r="B2355" s="249">
        <v>2292</v>
      </c>
      <c r="C2355" s="248">
        <v>76.090236387262792</v>
      </c>
    </row>
    <row r="2356" spans="2:3" x14ac:dyDescent="0.75">
      <c r="B2356" s="249">
        <v>2293</v>
      </c>
      <c r="C2356" s="248">
        <v>88.706408364350622</v>
      </c>
    </row>
    <row r="2357" spans="2:3" x14ac:dyDescent="0.75">
      <c r="B2357" s="249">
        <v>2294</v>
      </c>
      <c r="C2357" s="248">
        <v>149.86310981158277</v>
      </c>
    </row>
    <row r="2358" spans="2:3" x14ac:dyDescent="0.75">
      <c r="B2358" s="249">
        <v>2295</v>
      </c>
      <c r="C2358" s="248">
        <v>137.1139080215967</v>
      </c>
    </row>
    <row r="2359" spans="2:3" x14ac:dyDescent="0.75">
      <c r="B2359" s="249">
        <v>2296</v>
      </c>
      <c r="C2359" s="248">
        <v>123.44997080730245</v>
      </c>
    </row>
    <row r="2360" spans="2:3" x14ac:dyDescent="0.75">
      <c r="B2360" s="249">
        <v>2297</v>
      </c>
      <c r="C2360" s="248">
        <v>143.11201140419843</v>
      </c>
    </row>
    <row r="2361" spans="2:3" x14ac:dyDescent="0.75">
      <c r="B2361" s="249">
        <v>2298</v>
      </c>
      <c r="C2361" s="248">
        <v>133.71669887862447</v>
      </c>
    </row>
    <row r="2362" spans="2:3" x14ac:dyDescent="0.75">
      <c r="B2362" s="249">
        <v>2299</v>
      </c>
      <c r="C2362" s="248">
        <v>136.13228884886325</v>
      </c>
    </row>
    <row r="2363" spans="2:3" x14ac:dyDescent="0.75">
      <c r="B2363" s="249">
        <v>2300</v>
      </c>
      <c r="C2363" s="248">
        <v>67.502143814953882</v>
      </c>
    </row>
    <row r="2364" spans="2:3" x14ac:dyDescent="0.75">
      <c r="B2364" s="249">
        <v>2301</v>
      </c>
      <c r="C2364" s="248">
        <v>140.01250180698838</v>
      </c>
    </row>
    <row r="2365" spans="2:3" x14ac:dyDescent="0.75">
      <c r="B2365" s="249">
        <v>2302</v>
      </c>
      <c r="C2365" s="248">
        <v>84.550223166246695</v>
      </c>
    </row>
    <row r="2366" spans="2:3" x14ac:dyDescent="0.75">
      <c r="B2366" s="249">
        <v>2303</v>
      </c>
      <c r="C2366" s="248">
        <v>151.21680023267646</v>
      </c>
    </row>
    <row r="2367" spans="2:3" x14ac:dyDescent="0.75">
      <c r="B2367" s="249">
        <v>2304</v>
      </c>
      <c r="C2367" s="248">
        <v>116.16629042866202</v>
      </c>
    </row>
    <row r="2368" spans="2:3" x14ac:dyDescent="0.75">
      <c r="B2368" s="249">
        <v>2305</v>
      </c>
      <c r="C2368" s="248">
        <v>109.67643508698765</v>
      </c>
    </row>
    <row r="2369" spans="2:3" x14ac:dyDescent="0.75">
      <c r="B2369" s="249">
        <v>2306</v>
      </c>
      <c r="C2369" s="248">
        <v>103.73012482897842</v>
      </c>
    </row>
    <row r="2370" spans="2:3" x14ac:dyDescent="0.75">
      <c r="B2370" s="249">
        <v>2307</v>
      </c>
      <c r="C2370" s="248">
        <v>142.36695188930568</v>
      </c>
    </row>
    <row r="2371" spans="2:3" x14ac:dyDescent="0.75">
      <c r="B2371" s="249">
        <v>2308</v>
      </c>
      <c r="C2371" s="248">
        <v>126.23972770063051</v>
      </c>
    </row>
    <row r="2372" spans="2:3" x14ac:dyDescent="0.75">
      <c r="B2372" s="249">
        <v>2309</v>
      </c>
      <c r="C2372" s="248">
        <v>90.269060293892849</v>
      </c>
    </row>
    <row r="2373" spans="2:3" x14ac:dyDescent="0.75">
      <c r="B2373" s="249">
        <v>2310</v>
      </c>
      <c r="C2373" s="248">
        <v>96.688245552853772</v>
      </c>
    </row>
    <row r="2374" spans="2:3" x14ac:dyDescent="0.75">
      <c r="B2374" s="249">
        <v>2311</v>
      </c>
      <c r="C2374" s="248">
        <v>140.67401904240762</v>
      </c>
    </row>
    <row r="2375" spans="2:3" x14ac:dyDescent="0.75">
      <c r="B2375" s="249">
        <v>2312</v>
      </c>
      <c r="C2375" s="248">
        <v>112.06544749712997</v>
      </c>
    </row>
    <row r="2376" spans="2:3" x14ac:dyDescent="0.75">
      <c r="B2376" s="249">
        <v>2313</v>
      </c>
      <c r="C2376" s="248">
        <v>95.543134068250239</v>
      </c>
    </row>
    <row r="2377" spans="2:3" x14ac:dyDescent="0.75">
      <c r="B2377" s="249">
        <v>2314</v>
      </c>
      <c r="C2377" s="248">
        <v>99.022958312698236</v>
      </c>
    </row>
    <row r="2378" spans="2:3" x14ac:dyDescent="0.75">
      <c r="B2378" s="249">
        <v>2315</v>
      </c>
      <c r="C2378" s="248">
        <v>122.26367506809306</v>
      </c>
    </row>
    <row r="2379" spans="2:3" x14ac:dyDescent="0.75">
      <c r="B2379" s="249">
        <v>2316</v>
      </c>
      <c r="C2379" s="248">
        <v>100.6578217136008</v>
      </c>
    </row>
    <row r="2380" spans="2:3" x14ac:dyDescent="0.75">
      <c r="B2380" s="249">
        <v>2317</v>
      </c>
      <c r="C2380" s="248">
        <v>86.352499394200493</v>
      </c>
    </row>
    <row r="2381" spans="2:3" x14ac:dyDescent="0.75">
      <c r="B2381" s="249">
        <v>2318</v>
      </c>
      <c r="C2381" s="248">
        <v>97.815892278876277</v>
      </c>
    </row>
    <row r="2382" spans="2:3" x14ac:dyDescent="0.75">
      <c r="B2382" s="249">
        <v>2319</v>
      </c>
      <c r="C2382" s="248">
        <v>100.17129984750883</v>
      </c>
    </row>
    <row r="2383" spans="2:3" x14ac:dyDescent="0.75">
      <c r="B2383" s="249">
        <v>2320</v>
      </c>
      <c r="C2383" s="248">
        <v>110.55878126972452</v>
      </c>
    </row>
    <row r="2384" spans="2:3" x14ac:dyDescent="0.75">
      <c r="B2384" s="249">
        <v>2321</v>
      </c>
      <c r="C2384" s="248">
        <v>154.90052817718487</v>
      </c>
    </row>
    <row r="2385" spans="2:3" x14ac:dyDescent="0.75">
      <c r="B2385" s="249">
        <v>2322</v>
      </c>
      <c r="C2385" s="248">
        <v>123.69667846386952</v>
      </c>
    </row>
    <row r="2386" spans="2:3" x14ac:dyDescent="0.75">
      <c r="B2386" s="249">
        <v>2323</v>
      </c>
      <c r="C2386" s="248">
        <v>115.17869911300143</v>
      </c>
    </row>
    <row r="2387" spans="2:3" x14ac:dyDescent="0.75">
      <c r="B2387" s="249">
        <v>2324</v>
      </c>
      <c r="C2387" s="248">
        <v>171.11643704460434</v>
      </c>
    </row>
    <row r="2388" spans="2:3" x14ac:dyDescent="0.75">
      <c r="B2388" s="249">
        <v>2325</v>
      </c>
      <c r="C2388" s="248">
        <v>138.18755349414434</v>
      </c>
    </row>
    <row r="2389" spans="2:3" x14ac:dyDescent="0.75">
      <c r="B2389" s="249">
        <v>2326</v>
      </c>
      <c r="C2389" s="248">
        <v>123.30944151205726</v>
      </c>
    </row>
    <row r="2390" spans="2:3" x14ac:dyDescent="0.75">
      <c r="B2390" s="249">
        <v>2327</v>
      </c>
      <c r="C2390" s="248">
        <v>139.25965440866474</v>
      </c>
    </row>
    <row r="2391" spans="2:3" x14ac:dyDescent="0.75">
      <c r="B2391" s="249">
        <v>2328</v>
      </c>
      <c r="C2391" s="248">
        <v>167.95436737694584</v>
      </c>
    </row>
    <row r="2392" spans="2:3" x14ac:dyDescent="0.75">
      <c r="B2392" s="249">
        <v>2329</v>
      </c>
      <c r="C2392" s="248">
        <v>91.045766932597445</v>
      </c>
    </row>
    <row r="2393" spans="2:3" x14ac:dyDescent="0.75">
      <c r="B2393" s="249">
        <v>2330</v>
      </c>
      <c r="C2393" s="248">
        <v>131.11447246136365</v>
      </c>
    </row>
    <row r="2394" spans="2:3" x14ac:dyDescent="0.75">
      <c r="B2394" s="249">
        <v>2331</v>
      </c>
      <c r="C2394" s="248">
        <v>97.18424779390979</v>
      </c>
    </row>
    <row r="2395" spans="2:3" x14ac:dyDescent="0.75">
      <c r="B2395" s="249">
        <v>2332</v>
      </c>
      <c r="C2395" s="248">
        <v>108.06049243898732</v>
      </c>
    </row>
    <row r="2396" spans="2:3" x14ac:dyDescent="0.75">
      <c r="B2396" s="249">
        <v>2333</v>
      </c>
      <c r="C2396" s="248">
        <v>137.2174334384658</v>
      </c>
    </row>
    <row r="2397" spans="2:3" x14ac:dyDescent="0.75">
      <c r="B2397" s="249">
        <v>2334</v>
      </c>
      <c r="C2397" s="248">
        <v>127.36832247483773</v>
      </c>
    </row>
    <row r="2398" spans="2:3" x14ac:dyDescent="0.75">
      <c r="B2398" s="249">
        <v>2335</v>
      </c>
      <c r="C2398" s="248">
        <v>116.91303989234689</v>
      </c>
    </row>
    <row r="2399" spans="2:3" x14ac:dyDescent="0.75">
      <c r="B2399" s="249">
        <v>2336</v>
      </c>
      <c r="C2399" s="248">
        <v>134.26223601521554</v>
      </c>
    </row>
    <row r="2400" spans="2:3" x14ac:dyDescent="0.75">
      <c r="B2400" s="249">
        <v>2337</v>
      </c>
      <c r="C2400" s="248">
        <v>107.81586582744836</v>
      </c>
    </row>
    <row r="2401" spans="2:3" x14ac:dyDescent="0.75">
      <c r="B2401" s="249">
        <v>2338</v>
      </c>
      <c r="C2401" s="248">
        <v>63.290098365006315</v>
      </c>
    </row>
    <row r="2402" spans="2:3" x14ac:dyDescent="0.75">
      <c r="B2402" s="249">
        <v>2339</v>
      </c>
      <c r="C2402" s="248">
        <v>99.820822071066985</v>
      </c>
    </row>
    <row r="2403" spans="2:3" x14ac:dyDescent="0.75">
      <c r="B2403" s="249">
        <v>2340</v>
      </c>
      <c r="C2403" s="248">
        <v>141.20864219602407</v>
      </c>
    </row>
    <row r="2404" spans="2:3" x14ac:dyDescent="0.75">
      <c r="B2404" s="249">
        <v>2341</v>
      </c>
      <c r="C2404" s="248">
        <v>106.79276711391003</v>
      </c>
    </row>
    <row r="2405" spans="2:3" x14ac:dyDescent="0.75">
      <c r="B2405" s="249">
        <v>2342</v>
      </c>
      <c r="C2405" s="248">
        <v>108.54330719265829</v>
      </c>
    </row>
    <row r="2406" spans="2:3" x14ac:dyDescent="0.75">
      <c r="B2406" s="249">
        <v>2343</v>
      </c>
      <c r="C2406" s="248">
        <v>138.462963746165</v>
      </c>
    </row>
    <row r="2407" spans="2:3" x14ac:dyDescent="0.75">
      <c r="B2407" s="249">
        <v>2344</v>
      </c>
      <c r="C2407" s="248">
        <v>149.76878400114754</v>
      </c>
    </row>
    <row r="2408" spans="2:3" x14ac:dyDescent="0.75">
      <c r="B2408" s="249">
        <v>2345</v>
      </c>
      <c r="C2408" s="248">
        <v>132.33936992656029</v>
      </c>
    </row>
    <row r="2409" spans="2:3" x14ac:dyDescent="0.75">
      <c r="B2409" s="249">
        <v>2346</v>
      </c>
      <c r="C2409" s="248">
        <v>101.54006928636771</v>
      </c>
    </row>
    <row r="2410" spans="2:3" x14ac:dyDescent="0.75">
      <c r="B2410" s="249">
        <v>2347</v>
      </c>
      <c r="C2410" s="248">
        <v>139.19440547085287</v>
      </c>
    </row>
    <row r="2411" spans="2:3" x14ac:dyDescent="0.75">
      <c r="B2411" s="249">
        <v>2348</v>
      </c>
      <c r="C2411" s="248">
        <v>130.10595145172232</v>
      </c>
    </row>
    <row r="2412" spans="2:3" x14ac:dyDescent="0.75">
      <c r="B2412" s="249">
        <v>2349</v>
      </c>
      <c r="C2412" s="248">
        <v>119.86883206616329</v>
      </c>
    </row>
    <row r="2413" spans="2:3" x14ac:dyDescent="0.75">
      <c r="B2413" s="249">
        <v>2350</v>
      </c>
      <c r="C2413" s="248">
        <v>110.44305807256599</v>
      </c>
    </row>
    <row r="2414" spans="2:3" x14ac:dyDescent="0.75">
      <c r="B2414" s="249">
        <v>2351</v>
      </c>
      <c r="C2414" s="248">
        <v>163.63447183019764</v>
      </c>
    </row>
    <row r="2415" spans="2:3" x14ac:dyDescent="0.75">
      <c r="B2415" s="249">
        <v>2352</v>
      </c>
      <c r="C2415" s="248">
        <v>162.95325975982865</v>
      </c>
    </row>
    <row r="2416" spans="2:3" x14ac:dyDescent="0.75">
      <c r="B2416" s="249">
        <v>2353</v>
      </c>
      <c r="C2416" s="248">
        <v>78.93708615174441</v>
      </c>
    </row>
    <row r="2417" spans="2:3" x14ac:dyDescent="0.75">
      <c r="B2417" s="249">
        <v>2354</v>
      </c>
      <c r="C2417" s="248">
        <v>105.44769230059262</v>
      </c>
    </row>
    <row r="2418" spans="2:3" x14ac:dyDescent="0.75">
      <c r="B2418" s="249">
        <v>2355</v>
      </c>
      <c r="C2418" s="248">
        <v>117.59899416978185</v>
      </c>
    </row>
    <row r="2419" spans="2:3" x14ac:dyDescent="0.75">
      <c r="B2419" s="249">
        <v>2356</v>
      </c>
      <c r="C2419" s="248">
        <v>136.33996967896806</v>
      </c>
    </row>
    <row r="2420" spans="2:3" x14ac:dyDescent="0.75">
      <c r="B2420" s="249">
        <v>2357</v>
      </c>
      <c r="C2420" s="248">
        <v>129.57857616729379</v>
      </c>
    </row>
    <row r="2421" spans="2:3" x14ac:dyDescent="0.75">
      <c r="B2421" s="249">
        <v>2358</v>
      </c>
      <c r="C2421" s="248">
        <v>96.516242018918675</v>
      </c>
    </row>
    <row r="2422" spans="2:3" x14ac:dyDescent="0.75">
      <c r="B2422" s="249">
        <v>2359</v>
      </c>
      <c r="C2422" s="248">
        <v>133.29104846996893</v>
      </c>
    </row>
    <row r="2423" spans="2:3" x14ac:dyDescent="0.75">
      <c r="B2423" s="249">
        <v>2360</v>
      </c>
      <c r="C2423" s="248">
        <v>133.83452096554817</v>
      </c>
    </row>
    <row r="2424" spans="2:3" x14ac:dyDescent="0.75">
      <c r="B2424" s="249">
        <v>2361</v>
      </c>
      <c r="C2424" s="248">
        <v>97.793957748653682</v>
      </c>
    </row>
    <row r="2425" spans="2:3" x14ac:dyDescent="0.75">
      <c r="B2425" s="249">
        <v>2362</v>
      </c>
      <c r="C2425" s="248">
        <v>130.65129085574142</v>
      </c>
    </row>
    <row r="2426" spans="2:3" x14ac:dyDescent="0.75">
      <c r="B2426" s="249">
        <v>2363</v>
      </c>
      <c r="C2426" s="248">
        <v>114.98838528316783</v>
      </c>
    </row>
    <row r="2427" spans="2:3" x14ac:dyDescent="0.75">
      <c r="B2427" s="249">
        <v>2364</v>
      </c>
      <c r="C2427" s="248">
        <v>146.33891503138528</v>
      </c>
    </row>
    <row r="2428" spans="2:3" x14ac:dyDescent="0.75">
      <c r="B2428" s="249">
        <v>2365</v>
      </c>
      <c r="C2428" s="248">
        <v>142.61482545998788</v>
      </c>
    </row>
    <row r="2429" spans="2:3" x14ac:dyDescent="0.75">
      <c r="B2429" s="249">
        <v>2366</v>
      </c>
      <c r="C2429" s="248">
        <v>110.39840160877097</v>
      </c>
    </row>
    <row r="2430" spans="2:3" x14ac:dyDescent="0.75">
      <c r="B2430" s="249">
        <v>2367</v>
      </c>
      <c r="C2430" s="248">
        <v>110.3545952164343</v>
      </c>
    </row>
    <row r="2431" spans="2:3" x14ac:dyDescent="0.75">
      <c r="B2431" s="249">
        <v>2368</v>
      </c>
      <c r="C2431" s="248">
        <v>138.07741643819926</v>
      </c>
    </row>
    <row r="2432" spans="2:3" x14ac:dyDescent="0.75">
      <c r="B2432" s="249">
        <v>2369</v>
      </c>
      <c r="C2432" s="248">
        <v>127.59011845657268</v>
      </c>
    </row>
    <row r="2433" spans="2:3" x14ac:dyDescent="0.75">
      <c r="B2433" s="249">
        <v>2370</v>
      </c>
      <c r="C2433" s="248">
        <v>111.47361498364201</v>
      </c>
    </row>
    <row r="2434" spans="2:3" x14ac:dyDescent="0.75">
      <c r="B2434" s="249">
        <v>2371</v>
      </c>
      <c r="C2434" s="248">
        <v>141.29592950228235</v>
      </c>
    </row>
    <row r="2435" spans="2:3" x14ac:dyDescent="0.75">
      <c r="B2435" s="249">
        <v>2372</v>
      </c>
      <c r="C2435" s="248">
        <v>98.91870025638309</v>
      </c>
    </row>
    <row r="2436" spans="2:3" x14ac:dyDescent="0.75">
      <c r="B2436" s="249">
        <v>2373</v>
      </c>
      <c r="C2436" s="248">
        <v>135.15768233146457</v>
      </c>
    </row>
    <row r="2437" spans="2:3" x14ac:dyDescent="0.75">
      <c r="B2437" s="249">
        <v>2374</v>
      </c>
      <c r="C2437" s="248">
        <v>122.82082851916962</v>
      </c>
    </row>
    <row r="2438" spans="2:3" x14ac:dyDescent="0.75">
      <c r="B2438" s="249">
        <v>2375</v>
      </c>
      <c r="C2438" s="248">
        <v>101.40281227210107</v>
      </c>
    </row>
    <row r="2439" spans="2:3" x14ac:dyDescent="0.75">
      <c r="B2439" s="249">
        <v>2376</v>
      </c>
      <c r="C2439" s="248">
        <v>136.2008174401839</v>
      </c>
    </row>
    <row r="2440" spans="2:3" x14ac:dyDescent="0.75">
      <c r="B2440" s="249">
        <v>2377</v>
      </c>
      <c r="C2440" s="248">
        <v>74.394736174195799</v>
      </c>
    </row>
    <row r="2441" spans="2:3" x14ac:dyDescent="0.75">
      <c r="B2441" s="249">
        <v>2378</v>
      </c>
      <c r="C2441" s="248">
        <v>142.91094908638368</v>
      </c>
    </row>
    <row r="2442" spans="2:3" x14ac:dyDescent="0.75">
      <c r="B2442" s="249">
        <v>2379</v>
      </c>
      <c r="C2442" s="248">
        <v>117.15823365270209</v>
      </c>
    </row>
    <row r="2443" spans="2:3" x14ac:dyDescent="0.75">
      <c r="B2443" s="249">
        <v>2380</v>
      </c>
      <c r="C2443" s="248">
        <v>93.988671141863236</v>
      </c>
    </row>
    <row r="2444" spans="2:3" x14ac:dyDescent="0.75">
      <c r="B2444" s="249">
        <v>2381</v>
      </c>
      <c r="C2444" s="248">
        <v>108.50778577475484</v>
      </c>
    </row>
    <row r="2445" spans="2:3" x14ac:dyDescent="0.75">
      <c r="B2445" s="249">
        <v>2382</v>
      </c>
      <c r="C2445" s="248">
        <v>116.07916468290152</v>
      </c>
    </row>
    <row r="2446" spans="2:3" x14ac:dyDescent="0.75">
      <c r="B2446" s="249">
        <v>2383</v>
      </c>
      <c r="C2446" s="248">
        <v>92.292995174010201</v>
      </c>
    </row>
    <row r="2447" spans="2:3" x14ac:dyDescent="0.75">
      <c r="B2447" s="249">
        <v>2384</v>
      </c>
      <c r="C2447" s="248">
        <v>93.631792612387926</v>
      </c>
    </row>
    <row r="2448" spans="2:3" x14ac:dyDescent="0.75">
      <c r="B2448" s="249">
        <v>2385</v>
      </c>
      <c r="C2448" s="248">
        <v>137.56560770691368</v>
      </c>
    </row>
    <row r="2449" spans="2:3" x14ac:dyDescent="0.75">
      <c r="B2449" s="249">
        <v>2386</v>
      </c>
      <c r="C2449" s="248">
        <v>137.13532396003558</v>
      </c>
    </row>
    <row r="2450" spans="2:3" x14ac:dyDescent="0.75">
      <c r="B2450" s="249">
        <v>2387</v>
      </c>
      <c r="C2450" s="248">
        <v>115.6777509076655</v>
      </c>
    </row>
    <row r="2451" spans="2:3" x14ac:dyDescent="0.75">
      <c r="B2451" s="249">
        <v>2388</v>
      </c>
      <c r="C2451" s="248">
        <v>81.850646858195091</v>
      </c>
    </row>
    <row r="2452" spans="2:3" x14ac:dyDescent="0.75">
      <c r="B2452" s="249">
        <v>2389</v>
      </c>
      <c r="C2452" s="248">
        <v>130.87536876776431</v>
      </c>
    </row>
    <row r="2453" spans="2:3" x14ac:dyDescent="0.75">
      <c r="B2453" s="249">
        <v>2390</v>
      </c>
      <c r="C2453" s="248">
        <v>163.14321989491199</v>
      </c>
    </row>
    <row r="2454" spans="2:3" x14ac:dyDescent="0.75">
      <c r="B2454" s="249">
        <v>2391</v>
      </c>
      <c r="C2454" s="248">
        <v>113.88516846081389</v>
      </c>
    </row>
    <row r="2455" spans="2:3" x14ac:dyDescent="0.75">
      <c r="B2455" s="249">
        <v>2392</v>
      </c>
      <c r="C2455" s="248">
        <v>80.216152241659557</v>
      </c>
    </row>
    <row r="2456" spans="2:3" x14ac:dyDescent="0.75">
      <c r="B2456" s="249">
        <v>2393</v>
      </c>
      <c r="C2456" s="248">
        <v>82.639600456707257</v>
      </c>
    </row>
    <row r="2457" spans="2:3" x14ac:dyDescent="0.75">
      <c r="B2457" s="249">
        <v>2394</v>
      </c>
      <c r="C2457" s="248">
        <v>136.66005327920334</v>
      </c>
    </row>
    <row r="2458" spans="2:3" x14ac:dyDescent="0.75">
      <c r="B2458" s="249">
        <v>2395</v>
      </c>
      <c r="C2458" s="248">
        <v>160.80578974245691</v>
      </c>
    </row>
    <row r="2459" spans="2:3" x14ac:dyDescent="0.75">
      <c r="B2459" s="249">
        <v>2396</v>
      </c>
      <c r="C2459" s="248">
        <v>92.114296285493865</v>
      </c>
    </row>
    <row r="2460" spans="2:3" x14ac:dyDescent="0.75">
      <c r="B2460" s="249">
        <v>2397</v>
      </c>
      <c r="C2460" s="248">
        <v>131.35419174108642</v>
      </c>
    </row>
    <row r="2461" spans="2:3" x14ac:dyDescent="0.75">
      <c r="B2461" s="249">
        <v>2398</v>
      </c>
      <c r="C2461" s="248">
        <v>116.55591201244765</v>
      </c>
    </row>
    <row r="2462" spans="2:3" x14ac:dyDescent="0.75">
      <c r="B2462" s="249">
        <v>2399</v>
      </c>
      <c r="C2462" s="248">
        <v>94.253401429091099</v>
      </c>
    </row>
    <row r="2463" spans="2:3" x14ac:dyDescent="0.75">
      <c r="B2463" s="249">
        <v>2400</v>
      </c>
      <c r="C2463" s="248">
        <v>117.24649390158378</v>
      </c>
    </row>
    <row r="2464" spans="2:3" x14ac:dyDescent="0.75">
      <c r="B2464" s="249">
        <v>2401</v>
      </c>
      <c r="C2464" s="248">
        <v>135.52652442250735</v>
      </c>
    </row>
    <row r="2465" spans="2:3" x14ac:dyDescent="0.75">
      <c r="B2465" s="249">
        <v>2402</v>
      </c>
      <c r="C2465" s="248">
        <v>119.40708827230617</v>
      </c>
    </row>
    <row r="2466" spans="2:3" x14ac:dyDescent="0.75">
      <c r="B2466" s="249">
        <v>2403</v>
      </c>
      <c r="C2466" s="248">
        <v>118.81991031843413</v>
      </c>
    </row>
    <row r="2467" spans="2:3" x14ac:dyDescent="0.75">
      <c r="B2467" s="249">
        <v>2404</v>
      </c>
      <c r="C2467" s="248">
        <v>130.71700106250378</v>
      </c>
    </row>
    <row r="2468" spans="2:3" x14ac:dyDescent="0.75">
      <c r="B2468" s="249">
        <v>2405</v>
      </c>
      <c r="C2468" s="248">
        <v>113.02642032425342</v>
      </c>
    </row>
    <row r="2469" spans="2:3" x14ac:dyDescent="0.75">
      <c r="B2469" s="249">
        <v>2406</v>
      </c>
      <c r="C2469" s="248">
        <v>145.26037519810137</v>
      </c>
    </row>
    <row r="2470" spans="2:3" x14ac:dyDescent="0.75">
      <c r="B2470" s="249">
        <v>2407</v>
      </c>
      <c r="C2470" s="248">
        <v>105.33392506077924</v>
      </c>
    </row>
    <row r="2471" spans="2:3" x14ac:dyDescent="0.75">
      <c r="B2471" s="249">
        <v>2408</v>
      </c>
      <c r="C2471" s="248">
        <v>105.05290881144359</v>
      </c>
    </row>
    <row r="2472" spans="2:3" x14ac:dyDescent="0.75">
      <c r="B2472" s="249">
        <v>2409</v>
      </c>
      <c r="C2472" s="248">
        <v>130.74095767195044</v>
      </c>
    </row>
    <row r="2473" spans="2:3" x14ac:dyDescent="0.75">
      <c r="B2473" s="249">
        <v>2410</v>
      </c>
      <c r="C2473" s="248">
        <v>78.595284024029183</v>
      </c>
    </row>
    <row r="2474" spans="2:3" x14ac:dyDescent="0.75">
      <c r="B2474" s="249">
        <v>2411</v>
      </c>
      <c r="C2474" s="248">
        <v>126.77409454887734</v>
      </c>
    </row>
    <row r="2475" spans="2:3" x14ac:dyDescent="0.75">
      <c r="B2475" s="249">
        <v>2412</v>
      </c>
      <c r="C2475" s="248">
        <v>132.51844724207717</v>
      </c>
    </row>
    <row r="2476" spans="2:3" x14ac:dyDescent="0.75">
      <c r="B2476" s="249">
        <v>2413</v>
      </c>
      <c r="C2476" s="248">
        <v>139.13562948713627</v>
      </c>
    </row>
    <row r="2477" spans="2:3" x14ac:dyDescent="0.75">
      <c r="B2477" s="249">
        <v>2414</v>
      </c>
      <c r="C2477" s="248">
        <v>108.62905138142213</v>
      </c>
    </row>
    <row r="2478" spans="2:3" x14ac:dyDescent="0.75">
      <c r="B2478" s="249">
        <v>2415</v>
      </c>
      <c r="C2478" s="248">
        <v>119.55410464706026</v>
      </c>
    </row>
    <row r="2479" spans="2:3" x14ac:dyDescent="0.75">
      <c r="B2479" s="249">
        <v>2416</v>
      </c>
      <c r="C2479" s="248">
        <v>107.88576917417402</v>
      </c>
    </row>
    <row r="2480" spans="2:3" x14ac:dyDescent="0.75">
      <c r="B2480" s="249">
        <v>2417</v>
      </c>
      <c r="C2480" s="248">
        <v>103.42340086223408</v>
      </c>
    </row>
    <row r="2481" spans="2:3" x14ac:dyDescent="0.75">
      <c r="B2481" s="249">
        <v>2418</v>
      </c>
      <c r="C2481" s="248">
        <v>150.77025329432797</v>
      </c>
    </row>
    <row r="2482" spans="2:3" x14ac:dyDescent="0.75">
      <c r="B2482" s="249">
        <v>2419</v>
      </c>
      <c r="C2482" s="248">
        <v>98.205632890442587</v>
      </c>
    </row>
    <row r="2483" spans="2:3" x14ac:dyDescent="0.75">
      <c r="B2483" s="249">
        <v>2420</v>
      </c>
      <c r="C2483" s="248">
        <v>133.9598519545103</v>
      </c>
    </row>
    <row r="2484" spans="2:3" x14ac:dyDescent="0.75">
      <c r="B2484" s="249">
        <v>2421</v>
      </c>
      <c r="C2484" s="248">
        <v>132.70580900541904</v>
      </c>
    </row>
    <row r="2485" spans="2:3" x14ac:dyDescent="0.75">
      <c r="B2485" s="249">
        <v>2422</v>
      </c>
      <c r="C2485" s="248">
        <v>104.47569644317815</v>
      </c>
    </row>
    <row r="2486" spans="2:3" x14ac:dyDescent="0.75">
      <c r="B2486" s="249">
        <v>2423</v>
      </c>
      <c r="C2486" s="248">
        <v>126.30782269519497</v>
      </c>
    </row>
    <row r="2487" spans="2:3" x14ac:dyDescent="0.75">
      <c r="B2487" s="249">
        <v>2424</v>
      </c>
      <c r="C2487" s="248">
        <v>81.170754195242836</v>
      </c>
    </row>
    <row r="2488" spans="2:3" x14ac:dyDescent="0.75">
      <c r="B2488" s="249">
        <v>2425</v>
      </c>
      <c r="C2488" s="248">
        <v>128.82039928308308</v>
      </c>
    </row>
    <row r="2489" spans="2:3" x14ac:dyDescent="0.75">
      <c r="B2489" s="249">
        <v>2426</v>
      </c>
      <c r="C2489" s="248">
        <v>156.8310905335386</v>
      </c>
    </row>
    <row r="2490" spans="2:3" x14ac:dyDescent="0.75">
      <c r="B2490" s="249">
        <v>2427</v>
      </c>
      <c r="C2490" s="248">
        <v>103.72389243645362</v>
      </c>
    </row>
    <row r="2491" spans="2:3" x14ac:dyDescent="0.75">
      <c r="B2491" s="249">
        <v>2428</v>
      </c>
      <c r="C2491" s="248">
        <v>128.61119518229441</v>
      </c>
    </row>
    <row r="2492" spans="2:3" x14ac:dyDescent="0.75">
      <c r="B2492" s="249">
        <v>2429</v>
      </c>
      <c r="C2492" s="248">
        <v>114.62626096201124</v>
      </c>
    </row>
    <row r="2493" spans="2:3" x14ac:dyDescent="0.75">
      <c r="B2493" s="249">
        <v>2430</v>
      </c>
      <c r="C2493" s="248">
        <v>102.92010091448402</v>
      </c>
    </row>
    <row r="2494" spans="2:3" x14ac:dyDescent="0.75">
      <c r="B2494" s="249">
        <v>2431</v>
      </c>
      <c r="C2494" s="248">
        <v>62.742009199895008</v>
      </c>
    </row>
    <row r="2495" spans="2:3" x14ac:dyDescent="0.75">
      <c r="B2495" s="249">
        <v>2432</v>
      </c>
      <c r="C2495" s="248">
        <v>148.62919977328499</v>
      </c>
    </row>
    <row r="2496" spans="2:3" x14ac:dyDescent="0.75">
      <c r="B2496" s="249">
        <v>2433</v>
      </c>
      <c r="C2496" s="248">
        <v>98.346634327798569</v>
      </c>
    </row>
    <row r="2497" spans="2:3" x14ac:dyDescent="0.75">
      <c r="B2497" s="249">
        <v>2434</v>
      </c>
      <c r="C2497" s="248">
        <v>133.87797245812965</v>
      </c>
    </row>
    <row r="2498" spans="2:3" x14ac:dyDescent="0.75">
      <c r="B2498" s="249">
        <v>2435</v>
      </c>
      <c r="C2498" s="248">
        <v>175.82068759472952</v>
      </c>
    </row>
    <row r="2499" spans="2:3" x14ac:dyDescent="0.75">
      <c r="B2499" s="249">
        <v>2436</v>
      </c>
      <c r="C2499" s="248">
        <v>135.35475251833182</v>
      </c>
    </row>
    <row r="2500" spans="2:3" x14ac:dyDescent="0.75">
      <c r="B2500" s="249">
        <v>2437</v>
      </c>
      <c r="C2500" s="248">
        <v>131.4581255577117</v>
      </c>
    </row>
    <row r="2501" spans="2:3" x14ac:dyDescent="0.75">
      <c r="B2501" s="249">
        <v>2438</v>
      </c>
      <c r="C2501" s="248">
        <v>165.32169444714924</v>
      </c>
    </row>
    <row r="2502" spans="2:3" x14ac:dyDescent="0.75">
      <c r="B2502" s="249">
        <v>2439</v>
      </c>
      <c r="C2502" s="248">
        <v>93.8643315040853</v>
      </c>
    </row>
    <row r="2503" spans="2:3" x14ac:dyDescent="0.75">
      <c r="B2503" s="249">
        <v>2440</v>
      </c>
      <c r="C2503" s="248">
        <v>126.69962570990756</v>
      </c>
    </row>
    <row r="2504" spans="2:3" x14ac:dyDescent="0.75">
      <c r="B2504" s="249">
        <v>2441</v>
      </c>
      <c r="C2504" s="248">
        <v>76.161353731238137</v>
      </c>
    </row>
    <row r="2505" spans="2:3" x14ac:dyDescent="0.75">
      <c r="B2505" s="249">
        <v>2442</v>
      </c>
      <c r="C2505" s="248">
        <v>109.99194762905245</v>
      </c>
    </row>
    <row r="2506" spans="2:3" x14ac:dyDescent="0.75">
      <c r="B2506" s="249">
        <v>2443</v>
      </c>
      <c r="C2506" s="248">
        <v>125.23177541198191</v>
      </c>
    </row>
    <row r="2507" spans="2:3" x14ac:dyDescent="0.75">
      <c r="B2507" s="249">
        <v>2444</v>
      </c>
      <c r="C2507" s="248">
        <v>131.41387042122881</v>
      </c>
    </row>
    <row r="2508" spans="2:3" x14ac:dyDescent="0.75">
      <c r="B2508" s="249">
        <v>2445</v>
      </c>
      <c r="C2508" s="248">
        <v>104.50735758752495</v>
      </c>
    </row>
    <row r="2509" spans="2:3" x14ac:dyDescent="0.75">
      <c r="B2509" s="249">
        <v>2446</v>
      </c>
      <c r="C2509" s="248">
        <v>158.52435596073926</v>
      </c>
    </row>
    <row r="2510" spans="2:3" x14ac:dyDescent="0.75">
      <c r="B2510" s="249">
        <v>2447</v>
      </c>
      <c r="C2510" s="248">
        <v>134.52098766977835</v>
      </c>
    </row>
    <row r="2511" spans="2:3" x14ac:dyDescent="0.75">
      <c r="B2511" s="249">
        <v>2448</v>
      </c>
      <c r="C2511" s="248">
        <v>132.08692772389659</v>
      </c>
    </row>
    <row r="2512" spans="2:3" x14ac:dyDescent="0.75">
      <c r="B2512" s="249">
        <v>2449</v>
      </c>
      <c r="C2512" s="248">
        <v>99.327732810231964</v>
      </c>
    </row>
    <row r="2513" spans="2:3" x14ac:dyDescent="0.75">
      <c r="B2513" s="249">
        <v>2450</v>
      </c>
      <c r="C2513" s="248">
        <v>147.04776980152533</v>
      </c>
    </row>
    <row r="2514" spans="2:3" x14ac:dyDescent="0.75">
      <c r="B2514" s="249">
        <v>2451</v>
      </c>
      <c r="C2514" s="248">
        <v>120.45187397862524</v>
      </c>
    </row>
    <row r="2515" spans="2:3" x14ac:dyDescent="0.75">
      <c r="B2515" s="249">
        <v>2452</v>
      </c>
      <c r="C2515" s="248">
        <v>149.15682611212773</v>
      </c>
    </row>
    <row r="2516" spans="2:3" x14ac:dyDescent="0.75">
      <c r="B2516" s="249">
        <v>2453</v>
      </c>
      <c r="C2516" s="248">
        <v>100.76653778331605</v>
      </c>
    </row>
    <row r="2517" spans="2:3" x14ac:dyDescent="0.75">
      <c r="B2517" s="249">
        <v>2454</v>
      </c>
      <c r="C2517" s="248">
        <v>121.26754949791248</v>
      </c>
    </row>
    <row r="2518" spans="2:3" x14ac:dyDescent="0.75">
      <c r="B2518" s="249">
        <v>2455</v>
      </c>
      <c r="C2518" s="248">
        <v>140.30659139208888</v>
      </c>
    </row>
    <row r="2519" spans="2:3" x14ac:dyDescent="0.75">
      <c r="B2519" s="249">
        <v>2456</v>
      </c>
      <c r="C2519" s="248">
        <v>88.307890214231165</v>
      </c>
    </row>
    <row r="2520" spans="2:3" x14ac:dyDescent="0.75">
      <c r="B2520" s="249">
        <v>2457</v>
      </c>
      <c r="C2520" s="248">
        <v>131.75398932187503</v>
      </c>
    </row>
    <row r="2521" spans="2:3" x14ac:dyDescent="0.75">
      <c r="B2521" s="249">
        <v>2458</v>
      </c>
      <c r="C2521" s="248">
        <v>111.92965898925203</v>
      </c>
    </row>
    <row r="2522" spans="2:3" x14ac:dyDescent="0.75">
      <c r="B2522" s="249">
        <v>2459</v>
      </c>
      <c r="C2522" s="248">
        <v>114.52695438790312</v>
      </c>
    </row>
    <row r="2523" spans="2:3" x14ac:dyDescent="0.75">
      <c r="B2523" s="249">
        <v>2460</v>
      </c>
      <c r="C2523" s="248">
        <v>108.49990880195728</v>
      </c>
    </row>
    <row r="2524" spans="2:3" x14ac:dyDescent="0.75">
      <c r="B2524" s="249">
        <v>2461</v>
      </c>
      <c r="C2524" s="248">
        <v>98.534388867796778</v>
      </c>
    </row>
    <row r="2525" spans="2:3" x14ac:dyDescent="0.75">
      <c r="B2525" s="249">
        <v>2462</v>
      </c>
      <c r="C2525" s="248">
        <v>120.22387051205473</v>
      </c>
    </row>
    <row r="2526" spans="2:3" x14ac:dyDescent="0.75">
      <c r="B2526" s="249">
        <v>2463</v>
      </c>
      <c r="C2526" s="248">
        <v>148.79427564356851</v>
      </c>
    </row>
    <row r="2527" spans="2:3" x14ac:dyDescent="0.75">
      <c r="B2527" s="249">
        <v>2464</v>
      </c>
      <c r="C2527" s="248">
        <v>121.4866896087092</v>
      </c>
    </row>
    <row r="2528" spans="2:3" x14ac:dyDescent="0.75">
      <c r="B2528" s="249">
        <v>2465</v>
      </c>
      <c r="C2528" s="248">
        <v>120.50453266607762</v>
      </c>
    </row>
    <row r="2529" spans="2:3" x14ac:dyDescent="0.75">
      <c r="B2529" s="249">
        <v>2466</v>
      </c>
      <c r="C2529" s="248">
        <v>76.884049100718499</v>
      </c>
    </row>
    <row r="2530" spans="2:3" x14ac:dyDescent="0.75">
      <c r="B2530" s="249">
        <v>2467</v>
      </c>
      <c r="C2530" s="248">
        <v>145.35980100671046</v>
      </c>
    </row>
    <row r="2531" spans="2:3" x14ac:dyDescent="0.75">
      <c r="B2531" s="249">
        <v>2468</v>
      </c>
      <c r="C2531" s="248">
        <v>85.025960821286716</v>
      </c>
    </row>
    <row r="2532" spans="2:3" x14ac:dyDescent="0.75">
      <c r="B2532" s="249">
        <v>2469</v>
      </c>
      <c r="C2532" s="248">
        <v>126.82335677814935</v>
      </c>
    </row>
    <row r="2533" spans="2:3" x14ac:dyDescent="0.75">
      <c r="B2533" s="249">
        <v>2470</v>
      </c>
      <c r="C2533" s="248">
        <v>144.02649059586594</v>
      </c>
    </row>
    <row r="2534" spans="2:3" x14ac:dyDescent="0.75">
      <c r="B2534" s="249">
        <v>2471</v>
      </c>
      <c r="C2534" s="248">
        <v>143.35940970939674</v>
      </c>
    </row>
    <row r="2535" spans="2:3" x14ac:dyDescent="0.75">
      <c r="B2535" s="249">
        <v>2472</v>
      </c>
      <c r="C2535" s="248">
        <v>110.36133587978229</v>
      </c>
    </row>
    <row r="2536" spans="2:3" x14ac:dyDescent="0.75">
      <c r="B2536" s="249">
        <v>2473</v>
      </c>
      <c r="C2536" s="248">
        <v>113.93237452953873</v>
      </c>
    </row>
    <row r="2537" spans="2:3" x14ac:dyDescent="0.75">
      <c r="B2537" s="249">
        <v>2474</v>
      </c>
      <c r="C2537" s="248">
        <v>134.97755844026941</v>
      </c>
    </row>
    <row r="2538" spans="2:3" x14ac:dyDescent="0.75">
      <c r="B2538" s="249">
        <v>2475</v>
      </c>
      <c r="C2538" s="248">
        <v>117.11471761371979</v>
      </c>
    </row>
    <row r="2539" spans="2:3" x14ac:dyDescent="0.75">
      <c r="B2539" s="249">
        <v>2476</v>
      </c>
      <c r="C2539" s="248">
        <v>133.53313695326133</v>
      </c>
    </row>
    <row r="2540" spans="2:3" x14ac:dyDescent="0.75">
      <c r="B2540" s="249">
        <v>2477</v>
      </c>
      <c r="C2540" s="248">
        <v>128.06485607234023</v>
      </c>
    </row>
    <row r="2541" spans="2:3" x14ac:dyDescent="0.75">
      <c r="B2541" s="249">
        <v>2478</v>
      </c>
      <c r="C2541" s="248">
        <v>126.90057455098773</v>
      </c>
    </row>
    <row r="2542" spans="2:3" x14ac:dyDescent="0.75">
      <c r="B2542" s="249">
        <v>2479</v>
      </c>
      <c r="C2542" s="248">
        <v>117.06465934557674</v>
      </c>
    </row>
    <row r="2543" spans="2:3" x14ac:dyDescent="0.75">
      <c r="B2543" s="249">
        <v>2480</v>
      </c>
      <c r="C2543" s="248">
        <v>95.708310065474421</v>
      </c>
    </row>
    <row r="2544" spans="2:3" x14ac:dyDescent="0.75">
      <c r="B2544" s="249">
        <v>2481</v>
      </c>
      <c r="C2544" s="248">
        <v>132.45816043122232</v>
      </c>
    </row>
    <row r="2545" spans="2:3" x14ac:dyDescent="0.75">
      <c r="B2545" s="249">
        <v>2482</v>
      </c>
      <c r="C2545" s="248">
        <v>93.843236409910617</v>
      </c>
    </row>
    <row r="2546" spans="2:3" x14ac:dyDescent="0.75">
      <c r="B2546" s="249">
        <v>2483</v>
      </c>
      <c r="C2546" s="248">
        <v>130.43378608039075</v>
      </c>
    </row>
    <row r="2547" spans="2:3" x14ac:dyDescent="0.75">
      <c r="B2547" s="249">
        <v>2484</v>
      </c>
      <c r="C2547" s="248">
        <v>75.333404567243889</v>
      </c>
    </row>
    <row r="2548" spans="2:3" x14ac:dyDescent="0.75">
      <c r="B2548" s="249">
        <v>2485</v>
      </c>
      <c r="C2548" s="248">
        <v>92.710935774878379</v>
      </c>
    </row>
    <row r="2549" spans="2:3" x14ac:dyDescent="0.75">
      <c r="B2549" s="249">
        <v>2486</v>
      </c>
      <c r="C2549" s="248">
        <v>140.05727777504057</v>
      </c>
    </row>
    <row r="2550" spans="2:3" x14ac:dyDescent="0.75">
      <c r="B2550" s="249">
        <v>2487</v>
      </c>
      <c r="C2550" s="248">
        <v>84.097208653651748</v>
      </c>
    </row>
    <row r="2551" spans="2:3" x14ac:dyDescent="0.75">
      <c r="B2551" s="249">
        <v>2488</v>
      </c>
      <c r="C2551" s="248">
        <v>85.335439613736753</v>
      </c>
    </row>
    <row r="2552" spans="2:3" x14ac:dyDescent="0.75">
      <c r="B2552" s="249">
        <v>2489</v>
      </c>
      <c r="C2552" s="248">
        <v>197.16486374683979</v>
      </c>
    </row>
    <row r="2553" spans="2:3" x14ac:dyDescent="0.75">
      <c r="B2553" s="249">
        <v>2490</v>
      </c>
      <c r="C2553" s="248">
        <v>103.5036864656546</v>
      </c>
    </row>
    <row r="2554" spans="2:3" x14ac:dyDescent="0.75">
      <c r="B2554" s="249">
        <v>2491</v>
      </c>
      <c r="C2554" s="248">
        <v>160.68527716448486</v>
      </c>
    </row>
    <row r="2555" spans="2:3" x14ac:dyDescent="0.75">
      <c r="B2555" s="249">
        <v>2492</v>
      </c>
      <c r="C2555" s="248">
        <v>57.814873957517143</v>
      </c>
    </row>
    <row r="2556" spans="2:3" x14ac:dyDescent="0.75">
      <c r="B2556" s="249">
        <v>2493</v>
      </c>
      <c r="C2556" s="248">
        <v>110.18420376952834</v>
      </c>
    </row>
    <row r="2557" spans="2:3" x14ac:dyDescent="0.75">
      <c r="B2557" s="249">
        <v>2494</v>
      </c>
      <c r="C2557" s="248">
        <v>125.99862666496131</v>
      </c>
    </row>
    <row r="2558" spans="2:3" x14ac:dyDescent="0.75">
      <c r="B2558" s="249">
        <v>2495</v>
      </c>
      <c r="C2558" s="248">
        <v>129.67710386095308</v>
      </c>
    </row>
    <row r="2559" spans="2:3" x14ac:dyDescent="0.75">
      <c r="B2559" s="249">
        <v>2496</v>
      </c>
      <c r="C2559" s="248">
        <v>114.64335247169005</v>
      </c>
    </row>
    <row r="2560" spans="2:3" x14ac:dyDescent="0.75">
      <c r="B2560" s="249">
        <v>2497</v>
      </c>
      <c r="C2560" s="248">
        <v>127.30269486289546</v>
      </c>
    </row>
    <row r="2561" spans="2:3" x14ac:dyDescent="0.75">
      <c r="B2561" s="249">
        <v>2498</v>
      </c>
      <c r="C2561" s="248">
        <v>91.375890882310983</v>
      </c>
    </row>
    <row r="2562" spans="2:3" x14ac:dyDescent="0.75">
      <c r="B2562" s="249">
        <v>2499</v>
      </c>
      <c r="C2562" s="248">
        <v>146.35240300360238</v>
      </c>
    </row>
    <row r="2563" spans="2:3" x14ac:dyDescent="0.75">
      <c r="B2563" s="249">
        <v>2500</v>
      </c>
      <c r="C2563" s="248">
        <v>116.74450080080041</v>
      </c>
    </row>
    <row r="2564" spans="2:3" x14ac:dyDescent="0.75">
      <c r="B2564" s="249">
        <v>2501</v>
      </c>
      <c r="C2564" s="248">
        <v>109.49308562135955</v>
      </c>
    </row>
    <row r="2565" spans="2:3" x14ac:dyDescent="0.75">
      <c r="B2565" s="249">
        <v>2502</v>
      </c>
      <c r="C2565" s="248">
        <v>108.39588675458833</v>
      </c>
    </row>
    <row r="2566" spans="2:3" x14ac:dyDescent="0.75">
      <c r="B2566" s="249">
        <v>2503</v>
      </c>
      <c r="C2566" s="248">
        <v>157.19538793362631</v>
      </c>
    </row>
    <row r="2567" spans="2:3" x14ac:dyDescent="0.75">
      <c r="B2567" s="249">
        <v>2504</v>
      </c>
      <c r="C2567" s="248">
        <v>127.06173149724415</v>
      </c>
    </row>
    <row r="2568" spans="2:3" x14ac:dyDescent="0.75">
      <c r="B2568" s="249">
        <v>2505</v>
      </c>
      <c r="C2568" s="248">
        <v>105.14504314451449</v>
      </c>
    </row>
    <row r="2569" spans="2:3" x14ac:dyDescent="0.75">
      <c r="B2569" s="249">
        <v>2506</v>
      </c>
      <c r="C2569" s="248">
        <v>120.90061812365987</v>
      </c>
    </row>
    <row r="2570" spans="2:3" x14ac:dyDescent="0.75">
      <c r="B2570" s="249">
        <v>2507</v>
      </c>
      <c r="C2570" s="248">
        <v>97.827276009167633</v>
      </c>
    </row>
    <row r="2571" spans="2:3" x14ac:dyDescent="0.75">
      <c r="B2571" s="249">
        <v>2508</v>
      </c>
      <c r="C2571" s="248">
        <v>153.94580018887513</v>
      </c>
    </row>
    <row r="2572" spans="2:3" x14ac:dyDescent="0.75">
      <c r="B2572" s="249">
        <v>2509</v>
      </c>
      <c r="C2572" s="248">
        <v>100.23079926691385</v>
      </c>
    </row>
    <row r="2573" spans="2:3" x14ac:dyDescent="0.75">
      <c r="B2573" s="249">
        <v>2510</v>
      </c>
      <c r="C2573" s="248">
        <v>130.65429017627989</v>
      </c>
    </row>
    <row r="2574" spans="2:3" x14ac:dyDescent="0.75">
      <c r="B2574" s="249">
        <v>2511</v>
      </c>
      <c r="C2574" s="248">
        <v>149.56879054269754</v>
      </c>
    </row>
    <row r="2575" spans="2:3" x14ac:dyDescent="0.75">
      <c r="B2575" s="249">
        <v>2512</v>
      </c>
      <c r="C2575" s="248">
        <v>168.61143478502908</v>
      </c>
    </row>
    <row r="2576" spans="2:3" x14ac:dyDescent="0.75">
      <c r="B2576" s="249">
        <v>2513</v>
      </c>
      <c r="C2576" s="248">
        <v>148.83297608398013</v>
      </c>
    </row>
    <row r="2577" spans="2:3" x14ac:dyDescent="0.75">
      <c r="B2577" s="249">
        <v>2514</v>
      </c>
      <c r="C2577" s="248">
        <v>119.03188913898498</v>
      </c>
    </row>
    <row r="2578" spans="2:3" x14ac:dyDescent="0.75">
      <c r="B2578" s="249">
        <v>2515</v>
      </c>
      <c r="C2578" s="248">
        <v>100.57960277742146</v>
      </c>
    </row>
    <row r="2579" spans="2:3" x14ac:dyDescent="0.75">
      <c r="B2579" s="249">
        <v>2516</v>
      </c>
      <c r="C2579" s="248">
        <v>100.70491653482055</v>
      </c>
    </row>
    <row r="2580" spans="2:3" x14ac:dyDescent="0.75">
      <c r="B2580" s="249">
        <v>2517</v>
      </c>
      <c r="C2580" s="248">
        <v>130.54743724672116</v>
      </c>
    </row>
    <row r="2581" spans="2:3" x14ac:dyDescent="0.75">
      <c r="B2581" s="249">
        <v>2518</v>
      </c>
      <c r="C2581" s="248">
        <v>88.960300505215912</v>
      </c>
    </row>
    <row r="2582" spans="2:3" x14ac:dyDescent="0.75">
      <c r="B2582" s="249">
        <v>2519</v>
      </c>
      <c r="C2582" s="248">
        <v>103.43920552118406</v>
      </c>
    </row>
    <row r="2583" spans="2:3" x14ac:dyDescent="0.75">
      <c r="B2583" s="249">
        <v>2520</v>
      </c>
      <c r="C2583" s="248">
        <v>116.88365962964711</v>
      </c>
    </row>
    <row r="2584" spans="2:3" x14ac:dyDescent="0.75">
      <c r="B2584" s="249">
        <v>2521</v>
      </c>
      <c r="C2584" s="248">
        <v>105.334417133223</v>
      </c>
    </row>
    <row r="2585" spans="2:3" x14ac:dyDescent="0.75">
      <c r="B2585" s="249">
        <v>2522</v>
      </c>
      <c r="C2585" s="248">
        <v>148.81512871499629</v>
      </c>
    </row>
    <row r="2586" spans="2:3" x14ac:dyDescent="0.75">
      <c r="B2586" s="249">
        <v>2523</v>
      </c>
      <c r="C2586" s="248">
        <v>129.03990302094849</v>
      </c>
    </row>
    <row r="2587" spans="2:3" x14ac:dyDescent="0.75">
      <c r="B2587" s="249">
        <v>2524</v>
      </c>
      <c r="C2587" s="248">
        <v>138.60908620731044</v>
      </c>
    </row>
    <row r="2588" spans="2:3" x14ac:dyDescent="0.75">
      <c r="B2588" s="249">
        <v>2525</v>
      </c>
      <c r="C2588" s="248">
        <v>71.626636977527795</v>
      </c>
    </row>
    <row r="2589" spans="2:3" x14ac:dyDescent="0.75">
      <c r="B2589" s="249">
        <v>2526</v>
      </c>
      <c r="C2589" s="248">
        <v>149.39623793072894</v>
      </c>
    </row>
    <row r="2590" spans="2:3" x14ac:dyDescent="0.75">
      <c r="B2590" s="249">
        <v>2527</v>
      </c>
      <c r="C2590" s="248">
        <v>140.90770143560599</v>
      </c>
    </row>
    <row r="2591" spans="2:3" x14ac:dyDescent="0.75">
      <c r="B2591" s="249">
        <v>2528</v>
      </c>
      <c r="C2591" s="248">
        <v>105.00752020254737</v>
      </c>
    </row>
    <row r="2592" spans="2:3" x14ac:dyDescent="0.75">
      <c r="B2592" s="249">
        <v>2529</v>
      </c>
      <c r="C2592" s="248">
        <v>103.78600672297408</v>
      </c>
    </row>
    <row r="2593" spans="2:3" x14ac:dyDescent="0.75">
      <c r="B2593" s="249">
        <v>2530</v>
      </c>
      <c r="C2593" s="248">
        <v>71.68373456678448</v>
      </c>
    </row>
    <row r="2594" spans="2:3" x14ac:dyDescent="0.75">
      <c r="B2594" s="249">
        <v>2531</v>
      </c>
      <c r="C2594" s="248">
        <v>95.761765626220267</v>
      </c>
    </row>
    <row r="2595" spans="2:3" x14ac:dyDescent="0.75">
      <c r="B2595" s="249">
        <v>2532</v>
      </c>
      <c r="C2595" s="248">
        <v>118.23334722733843</v>
      </c>
    </row>
    <row r="2596" spans="2:3" x14ac:dyDescent="0.75">
      <c r="B2596" s="249">
        <v>2533</v>
      </c>
      <c r="C2596" s="248">
        <v>91.598238836574069</v>
      </c>
    </row>
    <row r="2597" spans="2:3" x14ac:dyDescent="0.75">
      <c r="B2597" s="249">
        <v>2534</v>
      </c>
      <c r="C2597" s="248">
        <v>133.96450142019984</v>
      </c>
    </row>
    <row r="2598" spans="2:3" x14ac:dyDescent="0.75">
      <c r="B2598" s="249">
        <v>2535</v>
      </c>
      <c r="C2598" s="248">
        <v>144.69966285361545</v>
      </c>
    </row>
    <row r="2599" spans="2:3" x14ac:dyDescent="0.75">
      <c r="B2599" s="249">
        <v>2536</v>
      </c>
      <c r="C2599" s="248">
        <v>88.426811214667453</v>
      </c>
    </row>
    <row r="2600" spans="2:3" x14ac:dyDescent="0.75">
      <c r="B2600" s="249">
        <v>2537</v>
      </c>
      <c r="C2600" s="248">
        <v>125.55850638073271</v>
      </c>
    </row>
    <row r="2601" spans="2:3" x14ac:dyDescent="0.75">
      <c r="B2601" s="249">
        <v>2538</v>
      </c>
      <c r="C2601" s="248">
        <v>120.09781561718762</v>
      </c>
    </row>
    <row r="2602" spans="2:3" x14ac:dyDescent="0.75">
      <c r="B2602" s="249">
        <v>2539</v>
      </c>
      <c r="C2602" s="248">
        <v>163.63109595436399</v>
      </c>
    </row>
    <row r="2603" spans="2:3" x14ac:dyDescent="0.75">
      <c r="B2603" s="249">
        <v>2540</v>
      </c>
      <c r="C2603" s="248">
        <v>177.19145865116761</v>
      </c>
    </row>
    <row r="2604" spans="2:3" x14ac:dyDescent="0.75">
      <c r="B2604" s="249">
        <v>2541</v>
      </c>
      <c r="C2604" s="248">
        <v>141.15766630044345</v>
      </c>
    </row>
    <row r="2605" spans="2:3" x14ac:dyDescent="0.75">
      <c r="B2605" s="249">
        <v>2542</v>
      </c>
      <c r="C2605" s="248">
        <v>148.82372820086729</v>
      </c>
    </row>
    <row r="2606" spans="2:3" x14ac:dyDescent="0.75">
      <c r="B2606" s="249">
        <v>2543</v>
      </c>
      <c r="C2606" s="248">
        <v>129.17008677851169</v>
      </c>
    </row>
    <row r="2607" spans="2:3" x14ac:dyDescent="0.75">
      <c r="B2607" s="249">
        <v>2544</v>
      </c>
      <c r="C2607" s="248">
        <v>125.97546542051988</v>
      </c>
    </row>
    <row r="2608" spans="2:3" x14ac:dyDescent="0.75">
      <c r="B2608" s="249">
        <v>2545</v>
      </c>
      <c r="C2608" s="248">
        <v>95.282935125464817</v>
      </c>
    </row>
    <row r="2609" spans="2:3" x14ac:dyDescent="0.75">
      <c r="B2609" s="249">
        <v>2546</v>
      </c>
      <c r="C2609" s="248">
        <v>84.848589166996391</v>
      </c>
    </row>
    <row r="2610" spans="2:3" x14ac:dyDescent="0.75">
      <c r="B2610" s="249">
        <v>2547</v>
      </c>
      <c r="C2610" s="248">
        <v>108.97599205588568</v>
      </c>
    </row>
    <row r="2611" spans="2:3" x14ac:dyDescent="0.75">
      <c r="B2611" s="249">
        <v>2548</v>
      </c>
      <c r="C2611" s="248">
        <v>151.22616147447025</v>
      </c>
    </row>
    <row r="2612" spans="2:3" x14ac:dyDescent="0.75">
      <c r="B2612" s="249">
        <v>2549</v>
      </c>
      <c r="C2612" s="248">
        <v>107.43365720737823</v>
      </c>
    </row>
    <row r="2613" spans="2:3" x14ac:dyDescent="0.75">
      <c r="B2613" s="249">
        <v>2550</v>
      </c>
      <c r="C2613" s="248">
        <v>139.95735556182291</v>
      </c>
    </row>
    <row r="2614" spans="2:3" x14ac:dyDescent="0.75">
      <c r="B2614" s="249">
        <v>2551</v>
      </c>
      <c r="C2614" s="248">
        <v>123.57331252762975</v>
      </c>
    </row>
    <row r="2615" spans="2:3" x14ac:dyDescent="0.75">
      <c r="B2615" s="249">
        <v>2552</v>
      </c>
      <c r="C2615" s="248">
        <v>83.376866556398213</v>
      </c>
    </row>
    <row r="2616" spans="2:3" x14ac:dyDescent="0.75">
      <c r="B2616" s="249">
        <v>2553</v>
      </c>
      <c r="C2616" s="248">
        <v>79.156705710535846</v>
      </c>
    </row>
    <row r="2617" spans="2:3" x14ac:dyDescent="0.75">
      <c r="B2617" s="249">
        <v>2554</v>
      </c>
      <c r="C2617" s="248">
        <v>126.85716618689281</v>
      </c>
    </row>
    <row r="2618" spans="2:3" x14ac:dyDescent="0.75">
      <c r="B2618" s="249">
        <v>2555</v>
      </c>
      <c r="C2618" s="248">
        <v>106.25877195253554</v>
      </c>
    </row>
    <row r="2619" spans="2:3" x14ac:dyDescent="0.75">
      <c r="B2619" s="249">
        <v>2556</v>
      </c>
      <c r="C2619" s="248">
        <v>88.721078867525165</v>
      </c>
    </row>
    <row r="2620" spans="2:3" x14ac:dyDescent="0.75">
      <c r="B2620" s="249">
        <v>2557</v>
      </c>
      <c r="C2620" s="248">
        <v>106.00703448719152</v>
      </c>
    </row>
    <row r="2621" spans="2:3" x14ac:dyDescent="0.75">
      <c r="B2621" s="249">
        <v>2558</v>
      </c>
      <c r="C2621" s="248">
        <v>95.639951112559686</v>
      </c>
    </row>
    <row r="2622" spans="2:3" x14ac:dyDescent="0.75">
      <c r="B2622" s="249">
        <v>2559</v>
      </c>
      <c r="C2622" s="248">
        <v>110.53121254725349</v>
      </c>
    </row>
    <row r="2623" spans="2:3" x14ac:dyDescent="0.75">
      <c r="B2623" s="249">
        <v>2560</v>
      </c>
      <c r="C2623" s="248">
        <v>149.90215088518104</v>
      </c>
    </row>
    <row r="2624" spans="2:3" x14ac:dyDescent="0.75">
      <c r="B2624" s="249">
        <v>2561</v>
      </c>
      <c r="C2624" s="248">
        <v>114.91094196536527</v>
      </c>
    </row>
    <row r="2625" spans="2:3" x14ac:dyDescent="0.75">
      <c r="B2625" s="249">
        <v>2562</v>
      </c>
      <c r="C2625" s="248">
        <v>86.973293129144352</v>
      </c>
    </row>
    <row r="2626" spans="2:3" x14ac:dyDescent="0.75">
      <c r="B2626" s="249">
        <v>2563</v>
      </c>
      <c r="C2626" s="248">
        <v>127.68787244591</v>
      </c>
    </row>
    <row r="2627" spans="2:3" x14ac:dyDescent="0.75">
      <c r="B2627" s="249">
        <v>2564</v>
      </c>
      <c r="C2627" s="248">
        <v>135.13446560766596</v>
      </c>
    </row>
    <row r="2628" spans="2:3" x14ac:dyDescent="0.75">
      <c r="B2628" s="249">
        <v>2565</v>
      </c>
      <c r="C2628" s="248">
        <v>123.49953818776422</v>
      </c>
    </row>
    <row r="2629" spans="2:3" x14ac:dyDescent="0.75">
      <c r="B2629" s="249">
        <v>2566</v>
      </c>
      <c r="C2629" s="248">
        <v>178.52875146074985</v>
      </c>
    </row>
    <row r="2630" spans="2:3" x14ac:dyDescent="0.75">
      <c r="B2630" s="249">
        <v>2567</v>
      </c>
      <c r="C2630" s="248">
        <v>74.540904145386989</v>
      </c>
    </row>
    <row r="2631" spans="2:3" x14ac:dyDescent="0.75">
      <c r="B2631" s="249">
        <v>2568</v>
      </c>
      <c r="C2631" s="248">
        <v>189.04783367880651</v>
      </c>
    </row>
    <row r="2632" spans="2:3" x14ac:dyDescent="0.75">
      <c r="B2632" s="249">
        <v>2569</v>
      </c>
      <c r="C2632" s="248">
        <v>129.7855851453929</v>
      </c>
    </row>
    <row r="2633" spans="2:3" x14ac:dyDescent="0.75">
      <c r="B2633" s="249">
        <v>2570</v>
      </c>
      <c r="C2633" s="248">
        <v>69.541478911527051</v>
      </c>
    </row>
    <row r="2634" spans="2:3" x14ac:dyDescent="0.75">
      <c r="B2634" s="249">
        <v>2571</v>
      </c>
      <c r="C2634" s="248">
        <v>85.071366023756084</v>
      </c>
    </row>
    <row r="2635" spans="2:3" x14ac:dyDescent="0.75">
      <c r="B2635" s="249">
        <v>2572</v>
      </c>
      <c r="C2635" s="248">
        <v>158.23342935529706</v>
      </c>
    </row>
    <row r="2636" spans="2:3" x14ac:dyDescent="0.75">
      <c r="B2636" s="249">
        <v>2573</v>
      </c>
      <c r="C2636" s="248">
        <v>87.562764138652568</v>
      </c>
    </row>
    <row r="2637" spans="2:3" x14ac:dyDescent="0.75">
      <c r="B2637" s="249">
        <v>2574</v>
      </c>
      <c r="C2637" s="248">
        <v>90.451052183691587</v>
      </c>
    </row>
    <row r="2638" spans="2:3" x14ac:dyDescent="0.75">
      <c r="B2638" s="249">
        <v>2575</v>
      </c>
      <c r="C2638" s="248">
        <v>112.54444684511304</v>
      </c>
    </row>
    <row r="2639" spans="2:3" x14ac:dyDescent="0.75">
      <c r="B2639" s="249">
        <v>2576</v>
      </c>
      <c r="C2639" s="248">
        <v>137.21622815415569</v>
      </c>
    </row>
    <row r="2640" spans="2:3" x14ac:dyDescent="0.75">
      <c r="B2640" s="249">
        <v>2577</v>
      </c>
      <c r="C2640" s="248">
        <v>100.32551192580627</v>
      </c>
    </row>
    <row r="2641" spans="2:3" x14ac:dyDescent="0.75">
      <c r="B2641" s="249">
        <v>2578</v>
      </c>
      <c r="C2641" s="248">
        <v>126.65897373907833</v>
      </c>
    </row>
    <row r="2642" spans="2:3" x14ac:dyDescent="0.75">
      <c r="B2642" s="249">
        <v>2579</v>
      </c>
      <c r="C2642" s="248">
        <v>135.05193742288435</v>
      </c>
    </row>
    <row r="2643" spans="2:3" x14ac:dyDescent="0.75">
      <c r="B2643" s="249">
        <v>2580</v>
      </c>
      <c r="C2643" s="248">
        <v>118.45947471792266</v>
      </c>
    </row>
    <row r="2644" spans="2:3" x14ac:dyDescent="0.75">
      <c r="B2644" s="249">
        <v>2581</v>
      </c>
      <c r="C2644" s="248">
        <v>126.28631850342133</v>
      </c>
    </row>
    <row r="2645" spans="2:3" x14ac:dyDescent="0.75">
      <c r="B2645" s="249">
        <v>2582</v>
      </c>
      <c r="C2645" s="248">
        <v>107.48446223570683</v>
      </c>
    </row>
    <row r="2646" spans="2:3" x14ac:dyDescent="0.75">
      <c r="B2646" s="249">
        <v>2583</v>
      </c>
      <c r="C2646" s="248">
        <v>147.6271724314376</v>
      </c>
    </row>
    <row r="2647" spans="2:3" x14ac:dyDescent="0.75">
      <c r="B2647" s="249">
        <v>2584</v>
      </c>
      <c r="C2647" s="248">
        <v>142.11818479359729</v>
      </c>
    </row>
    <row r="2648" spans="2:3" x14ac:dyDescent="0.75">
      <c r="B2648" s="249">
        <v>2585</v>
      </c>
      <c r="C2648" s="248">
        <v>132.31490507598289</v>
      </c>
    </row>
    <row r="2649" spans="2:3" x14ac:dyDescent="0.75">
      <c r="B2649" s="249">
        <v>2586</v>
      </c>
      <c r="C2649" s="248">
        <v>157.93900410424607</v>
      </c>
    </row>
    <row r="2650" spans="2:3" x14ac:dyDescent="0.75">
      <c r="B2650" s="249">
        <v>2587</v>
      </c>
      <c r="C2650" s="248">
        <v>73.853335680735114</v>
      </c>
    </row>
    <row r="2651" spans="2:3" x14ac:dyDescent="0.75">
      <c r="B2651" s="249">
        <v>2588</v>
      </c>
      <c r="C2651" s="248">
        <v>119.59586265765924</v>
      </c>
    </row>
    <row r="2652" spans="2:3" x14ac:dyDescent="0.75">
      <c r="B2652" s="249">
        <v>2589</v>
      </c>
      <c r="C2652" s="248">
        <v>146.59365605553018</v>
      </c>
    </row>
    <row r="2653" spans="2:3" x14ac:dyDescent="0.75">
      <c r="B2653" s="249">
        <v>2590</v>
      </c>
      <c r="C2653" s="248">
        <v>97.956481502525733</v>
      </c>
    </row>
    <row r="2654" spans="2:3" x14ac:dyDescent="0.75">
      <c r="B2654" s="249">
        <v>2591</v>
      </c>
      <c r="C2654" s="248">
        <v>101.49786566017428</v>
      </c>
    </row>
    <row r="2655" spans="2:3" x14ac:dyDescent="0.75">
      <c r="B2655" s="249">
        <v>2592</v>
      </c>
      <c r="C2655" s="248">
        <v>90.930959884339416</v>
      </c>
    </row>
    <row r="2656" spans="2:3" x14ac:dyDescent="0.75">
      <c r="B2656" s="249">
        <v>2593</v>
      </c>
      <c r="C2656" s="248">
        <v>114.5112491188063</v>
      </c>
    </row>
    <row r="2657" spans="2:3" x14ac:dyDescent="0.75">
      <c r="B2657" s="249">
        <v>2594</v>
      </c>
      <c r="C2657" s="248">
        <v>140.2971313500002</v>
      </c>
    </row>
    <row r="2658" spans="2:3" x14ac:dyDescent="0.75">
      <c r="B2658" s="249">
        <v>2595</v>
      </c>
      <c r="C2658" s="248">
        <v>90.033829968219351</v>
      </c>
    </row>
    <row r="2659" spans="2:3" x14ac:dyDescent="0.75">
      <c r="B2659" s="249">
        <v>2596</v>
      </c>
      <c r="C2659" s="248">
        <v>120.10244533533766</v>
      </c>
    </row>
    <row r="2660" spans="2:3" x14ac:dyDescent="0.75">
      <c r="B2660" s="249">
        <v>2597</v>
      </c>
      <c r="C2660" s="248">
        <v>123.64266453383469</v>
      </c>
    </row>
    <row r="2661" spans="2:3" x14ac:dyDescent="0.75">
      <c r="B2661" s="249">
        <v>2598</v>
      </c>
      <c r="C2661" s="248">
        <v>120.55563194021889</v>
      </c>
    </row>
    <row r="2662" spans="2:3" x14ac:dyDescent="0.75">
      <c r="B2662" s="249">
        <v>2599</v>
      </c>
      <c r="C2662" s="248">
        <v>129.93012921206136</v>
      </c>
    </row>
    <row r="2663" spans="2:3" x14ac:dyDescent="0.75">
      <c r="B2663" s="249">
        <v>2600</v>
      </c>
      <c r="C2663" s="248">
        <v>118.22432349224017</v>
      </c>
    </row>
    <row r="2664" spans="2:3" x14ac:dyDescent="0.75">
      <c r="B2664" s="249">
        <v>2601</v>
      </c>
      <c r="C2664" s="248">
        <v>121.23535288604792</v>
      </c>
    </row>
    <row r="2665" spans="2:3" x14ac:dyDescent="0.75">
      <c r="B2665" s="249">
        <v>2602</v>
      </c>
      <c r="C2665" s="248">
        <v>97.186532191082279</v>
      </c>
    </row>
    <row r="2666" spans="2:3" x14ac:dyDescent="0.75">
      <c r="B2666" s="249">
        <v>2603</v>
      </c>
      <c r="C2666" s="248">
        <v>151.04887624137356</v>
      </c>
    </row>
    <row r="2667" spans="2:3" x14ac:dyDescent="0.75">
      <c r="B2667" s="249">
        <v>2604</v>
      </c>
      <c r="C2667" s="248">
        <v>118.36967014754376</v>
      </c>
    </row>
    <row r="2668" spans="2:3" x14ac:dyDescent="0.75">
      <c r="B2668" s="249">
        <v>2605</v>
      </c>
      <c r="C2668" s="248">
        <v>134.34124190310752</v>
      </c>
    </row>
    <row r="2669" spans="2:3" x14ac:dyDescent="0.75">
      <c r="B2669" s="249">
        <v>2606</v>
      </c>
      <c r="C2669" s="248">
        <v>116.85697625409253</v>
      </c>
    </row>
    <row r="2670" spans="2:3" x14ac:dyDescent="0.75">
      <c r="B2670" s="249">
        <v>2607</v>
      </c>
      <c r="C2670" s="248">
        <v>126.44109614610414</v>
      </c>
    </row>
    <row r="2671" spans="2:3" x14ac:dyDescent="0.75">
      <c r="B2671" s="249">
        <v>2608</v>
      </c>
      <c r="C2671" s="248">
        <v>155.87416556308492</v>
      </c>
    </row>
    <row r="2672" spans="2:3" x14ac:dyDescent="0.75">
      <c r="B2672" s="249">
        <v>2609</v>
      </c>
      <c r="C2672" s="248">
        <v>101.39931896498067</v>
      </c>
    </row>
    <row r="2673" spans="2:3" x14ac:dyDescent="0.75">
      <c r="B2673" s="249">
        <v>2610</v>
      </c>
      <c r="C2673" s="248">
        <v>106.26028542143274</v>
      </c>
    </row>
    <row r="2674" spans="2:3" x14ac:dyDescent="0.75">
      <c r="B2674" s="249">
        <v>2611</v>
      </c>
      <c r="C2674" s="248">
        <v>104.20556166340495</v>
      </c>
    </row>
    <row r="2675" spans="2:3" x14ac:dyDescent="0.75">
      <c r="B2675" s="249">
        <v>2612</v>
      </c>
      <c r="C2675" s="248">
        <v>162.95491207748543</v>
      </c>
    </row>
    <row r="2676" spans="2:3" x14ac:dyDescent="0.75">
      <c r="B2676" s="249">
        <v>2613</v>
      </c>
      <c r="C2676" s="248">
        <v>124.63278343410803</v>
      </c>
    </row>
    <row r="2677" spans="2:3" x14ac:dyDescent="0.75">
      <c r="B2677" s="249">
        <v>2614</v>
      </c>
      <c r="C2677" s="248">
        <v>102.61606391700673</v>
      </c>
    </row>
    <row r="2678" spans="2:3" x14ac:dyDescent="0.75">
      <c r="B2678" s="249">
        <v>2615</v>
      </c>
      <c r="C2678" s="248">
        <v>117.6968224176639</v>
      </c>
    </row>
    <row r="2679" spans="2:3" x14ac:dyDescent="0.75">
      <c r="B2679" s="249">
        <v>2616</v>
      </c>
      <c r="C2679" s="248">
        <v>143.17837311386796</v>
      </c>
    </row>
    <row r="2680" spans="2:3" x14ac:dyDescent="0.75">
      <c r="B2680" s="249">
        <v>2617</v>
      </c>
      <c r="C2680" s="248">
        <v>137.51280324091897</v>
      </c>
    </row>
    <row r="2681" spans="2:3" x14ac:dyDescent="0.75">
      <c r="B2681" s="249">
        <v>2618</v>
      </c>
      <c r="C2681" s="248">
        <v>108.58240018402093</v>
      </c>
    </row>
    <row r="2682" spans="2:3" x14ac:dyDescent="0.75">
      <c r="B2682" s="249">
        <v>2619</v>
      </c>
      <c r="C2682" s="248">
        <v>128.87206276328112</v>
      </c>
    </row>
    <row r="2683" spans="2:3" x14ac:dyDescent="0.75">
      <c r="B2683" s="249">
        <v>2620</v>
      </c>
      <c r="C2683" s="248">
        <v>134.91960412151693</v>
      </c>
    </row>
    <row r="2684" spans="2:3" x14ac:dyDescent="0.75">
      <c r="B2684" s="249">
        <v>2621</v>
      </c>
      <c r="C2684" s="248">
        <v>113.14556863277414</v>
      </c>
    </row>
    <row r="2685" spans="2:3" x14ac:dyDescent="0.75">
      <c r="B2685" s="249">
        <v>2622</v>
      </c>
      <c r="C2685" s="248">
        <v>125.72035282971258</v>
      </c>
    </row>
    <row r="2686" spans="2:3" x14ac:dyDescent="0.75">
      <c r="B2686" s="249">
        <v>2623</v>
      </c>
      <c r="C2686" s="248">
        <v>147.505725460159</v>
      </c>
    </row>
    <row r="2687" spans="2:3" x14ac:dyDescent="0.75">
      <c r="B2687" s="249">
        <v>2624</v>
      </c>
      <c r="C2687" s="248">
        <v>125.95516938906641</v>
      </c>
    </row>
    <row r="2688" spans="2:3" x14ac:dyDescent="0.75">
      <c r="B2688" s="249">
        <v>2625</v>
      </c>
      <c r="C2688" s="248">
        <v>157.50946396981294</v>
      </c>
    </row>
    <row r="2689" spans="2:3" x14ac:dyDescent="0.75">
      <c r="B2689" s="249">
        <v>2626</v>
      </c>
      <c r="C2689" s="248">
        <v>141.65042889921904</v>
      </c>
    </row>
    <row r="2690" spans="2:3" x14ac:dyDescent="0.75">
      <c r="B2690" s="249">
        <v>2627</v>
      </c>
      <c r="C2690" s="248">
        <v>112.27587405542805</v>
      </c>
    </row>
    <row r="2691" spans="2:3" x14ac:dyDescent="0.75">
      <c r="B2691" s="249">
        <v>2628</v>
      </c>
      <c r="C2691" s="248">
        <v>125.19070798365073</v>
      </c>
    </row>
    <row r="2692" spans="2:3" x14ac:dyDescent="0.75">
      <c r="B2692" s="249">
        <v>2629</v>
      </c>
      <c r="C2692" s="248">
        <v>145.20078275012938</v>
      </c>
    </row>
    <row r="2693" spans="2:3" x14ac:dyDescent="0.75">
      <c r="B2693" s="249">
        <v>2630</v>
      </c>
      <c r="C2693" s="248">
        <v>119.19640075407226</v>
      </c>
    </row>
    <row r="2694" spans="2:3" x14ac:dyDescent="0.75">
      <c r="B2694" s="249">
        <v>2631</v>
      </c>
      <c r="C2694" s="248">
        <v>91.187885007106075</v>
      </c>
    </row>
    <row r="2695" spans="2:3" x14ac:dyDescent="0.75">
      <c r="B2695" s="249">
        <v>2632</v>
      </c>
      <c r="C2695" s="248">
        <v>106.9103809945194</v>
      </c>
    </row>
    <row r="2696" spans="2:3" x14ac:dyDescent="0.75">
      <c r="B2696" s="249">
        <v>2633</v>
      </c>
      <c r="C2696" s="248">
        <v>90.49797850193417</v>
      </c>
    </row>
    <row r="2697" spans="2:3" x14ac:dyDescent="0.75">
      <c r="B2697" s="249">
        <v>2634</v>
      </c>
      <c r="C2697" s="248">
        <v>93.864567710010462</v>
      </c>
    </row>
    <row r="2698" spans="2:3" x14ac:dyDescent="0.75">
      <c r="B2698" s="249">
        <v>2635</v>
      </c>
      <c r="C2698" s="248">
        <v>143.85889968282709</v>
      </c>
    </row>
    <row r="2699" spans="2:3" x14ac:dyDescent="0.75">
      <c r="B2699" s="249">
        <v>2636</v>
      </c>
      <c r="C2699" s="248">
        <v>81.730730729031222</v>
      </c>
    </row>
    <row r="2700" spans="2:3" x14ac:dyDescent="0.75">
      <c r="B2700" s="249">
        <v>2637</v>
      </c>
      <c r="C2700" s="248">
        <v>103.74927127093765</v>
      </c>
    </row>
    <row r="2701" spans="2:3" x14ac:dyDescent="0.75">
      <c r="B2701" s="249">
        <v>2638</v>
      </c>
      <c r="C2701" s="248">
        <v>130.38806363504588</v>
      </c>
    </row>
    <row r="2702" spans="2:3" x14ac:dyDescent="0.75">
      <c r="B2702" s="249">
        <v>2639</v>
      </c>
      <c r="C2702" s="248">
        <v>155.07195725647659</v>
      </c>
    </row>
    <row r="2703" spans="2:3" x14ac:dyDescent="0.75">
      <c r="B2703" s="249">
        <v>2640</v>
      </c>
      <c r="C2703" s="248">
        <v>126.17623542799356</v>
      </c>
    </row>
    <row r="2704" spans="2:3" x14ac:dyDescent="0.75">
      <c r="B2704" s="249">
        <v>2641</v>
      </c>
      <c r="C2704" s="248">
        <v>108.8178209462578</v>
      </c>
    </row>
    <row r="2705" spans="2:3" x14ac:dyDescent="0.75">
      <c r="B2705" s="249">
        <v>2642</v>
      </c>
      <c r="C2705" s="248">
        <v>133.70071502637782</v>
      </c>
    </row>
    <row r="2706" spans="2:3" x14ac:dyDescent="0.75">
      <c r="B2706" s="249">
        <v>2643</v>
      </c>
      <c r="C2706" s="248">
        <v>136.45487758466302</v>
      </c>
    </row>
    <row r="2707" spans="2:3" x14ac:dyDescent="0.75">
      <c r="B2707" s="249">
        <v>2644</v>
      </c>
      <c r="C2707" s="248">
        <v>100.56728173962861</v>
      </c>
    </row>
    <row r="2708" spans="2:3" x14ac:dyDescent="0.75">
      <c r="B2708" s="249">
        <v>2645</v>
      </c>
      <c r="C2708" s="248">
        <v>107.26498609270169</v>
      </c>
    </row>
    <row r="2709" spans="2:3" x14ac:dyDescent="0.75">
      <c r="B2709" s="249">
        <v>2646</v>
      </c>
      <c r="C2709" s="248">
        <v>101.58602899529656</v>
      </c>
    </row>
    <row r="2710" spans="2:3" x14ac:dyDescent="0.75">
      <c r="B2710" s="249">
        <v>2647</v>
      </c>
      <c r="C2710" s="248">
        <v>123.99134880377504</v>
      </c>
    </row>
    <row r="2711" spans="2:3" x14ac:dyDescent="0.75">
      <c r="B2711" s="249">
        <v>2648</v>
      </c>
      <c r="C2711" s="248">
        <v>146.24880377354384</v>
      </c>
    </row>
    <row r="2712" spans="2:3" x14ac:dyDescent="0.75">
      <c r="B2712" s="249">
        <v>2649</v>
      </c>
      <c r="C2712" s="248">
        <v>113.00837504334402</v>
      </c>
    </row>
    <row r="2713" spans="2:3" x14ac:dyDescent="0.75">
      <c r="B2713" s="249">
        <v>2650</v>
      </c>
      <c r="C2713" s="248">
        <v>128.00780595106352</v>
      </c>
    </row>
    <row r="2714" spans="2:3" x14ac:dyDescent="0.75">
      <c r="B2714" s="249">
        <v>2651</v>
      </c>
      <c r="C2714" s="248">
        <v>129.64027742680904</v>
      </c>
    </row>
    <row r="2715" spans="2:3" x14ac:dyDescent="0.75">
      <c r="B2715" s="249">
        <v>2652</v>
      </c>
      <c r="C2715" s="248">
        <v>122.16449331598686</v>
      </c>
    </row>
    <row r="2716" spans="2:3" x14ac:dyDescent="0.75">
      <c r="B2716" s="249">
        <v>2653</v>
      </c>
      <c r="C2716" s="248">
        <v>129.23284505833081</v>
      </c>
    </row>
    <row r="2717" spans="2:3" x14ac:dyDescent="0.75">
      <c r="B2717" s="249">
        <v>2654</v>
      </c>
      <c r="C2717" s="248">
        <v>140.97052036939931</v>
      </c>
    </row>
    <row r="2718" spans="2:3" x14ac:dyDescent="0.75">
      <c r="B2718" s="249">
        <v>2655</v>
      </c>
      <c r="C2718" s="248">
        <v>118.31338974969826</v>
      </c>
    </row>
    <row r="2719" spans="2:3" x14ac:dyDescent="0.75">
      <c r="B2719" s="249">
        <v>2656</v>
      </c>
      <c r="C2719" s="248">
        <v>127.74977127889649</v>
      </c>
    </row>
    <row r="2720" spans="2:3" x14ac:dyDescent="0.75">
      <c r="B2720" s="249">
        <v>2657</v>
      </c>
      <c r="C2720" s="248">
        <v>74.28836476988684</v>
      </c>
    </row>
    <row r="2721" spans="2:3" x14ac:dyDescent="0.75">
      <c r="B2721" s="249">
        <v>2658</v>
      </c>
      <c r="C2721" s="248">
        <v>159.94206525522367</v>
      </c>
    </row>
    <row r="2722" spans="2:3" x14ac:dyDescent="0.75">
      <c r="B2722" s="249">
        <v>2659</v>
      </c>
      <c r="C2722" s="248">
        <v>118.31842642586639</v>
      </c>
    </row>
    <row r="2723" spans="2:3" x14ac:dyDescent="0.75">
      <c r="B2723" s="249">
        <v>2660</v>
      </c>
      <c r="C2723" s="248">
        <v>139.73009467420511</v>
      </c>
    </row>
    <row r="2724" spans="2:3" x14ac:dyDescent="0.75">
      <c r="B2724" s="249">
        <v>2661</v>
      </c>
      <c r="C2724" s="248">
        <v>99.339795161425386</v>
      </c>
    </row>
    <row r="2725" spans="2:3" x14ac:dyDescent="0.75">
      <c r="B2725" s="249">
        <v>2662</v>
      </c>
      <c r="C2725" s="248">
        <v>136.97319523680054</v>
      </c>
    </row>
    <row r="2726" spans="2:3" x14ac:dyDescent="0.75">
      <c r="B2726" s="249">
        <v>2663</v>
      </c>
      <c r="C2726" s="248">
        <v>131.97124764414841</v>
      </c>
    </row>
    <row r="2727" spans="2:3" x14ac:dyDescent="0.75">
      <c r="B2727" s="249">
        <v>2664</v>
      </c>
      <c r="C2727" s="248">
        <v>131.21145095419575</v>
      </c>
    </row>
    <row r="2728" spans="2:3" x14ac:dyDescent="0.75">
      <c r="B2728" s="249">
        <v>2665</v>
      </c>
      <c r="C2728" s="248">
        <v>96.470519476515861</v>
      </c>
    </row>
    <row r="2729" spans="2:3" x14ac:dyDescent="0.75">
      <c r="B2729" s="249">
        <v>2666</v>
      </c>
      <c r="C2729" s="248">
        <v>151.02764843420817</v>
      </c>
    </row>
    <row r="2730" spans="2:3" x14ac:dyDescent="0.75">
      <c r="B2730" s="249">
        <v>2667</v>
      </c>
      <c r="C2730" s="248">
        <v>130.76990608134537</v>
      </c>
    </row>
    <row r="2731" spans="2:3" x14ac:dyDescent="0.75">
      <c r="B2731" s="249">
        <v>2668</v>
      </c>
      <c r="C2731" s="248">
        <v>149.34235477154184</v>
      </c>
    </row>
    <row r="2732" spans="2:3" x14ac:dyDescent="0.75">
      <c r="B2732" s="249">
        <v>2669</v>
      </c>
      <c r="C2732" s="248">
        <v>80.26921135595137</v>
      </c>
    </row>
    <row r="2733" spans="2:3" x14ac:dyDescent="0.75">
      <c r="B2733" s="249">
        <v>2670</v>
      </c>
      <c r="C2733" s="248">
        <v>112.33499925801738</v>
      </c>
    </row>
    <row r="2734" spans="2:3" x14ac:dyDescent="0.75">
      <c r="B2734" s="249">
        <v>2671</v>
      </c>
      <c r="C2734" s="248">
        <v>132.99845119931757</v>
      </c>
    </row>
    <row r="2735" spans="2:3" x14ac:dyDescent="0.75">
      <c r="B2735" s="249">
        <v>2672</v>
      </c>
      <c r="C2735" s="248">
        <v>130.985610518199</v>
      </c>
    </row>
    <row r="2736" spans="2:3" x14ac:dyDescent="0.75">
      <c r="B2736" s="249">
        <v>2673</v>
      </c>
      <c r="C2736" s="248">
        <v>74.442780830123596</v>
      </c>
    </row>
    <row r="2737" spans="2:3" x14ac:dyDescent="0.75">
      <c r="B2737" s="249">
        <v>2674</v>
      </c>
      <c r="C2737" s="248">
        <v>112.45607756846226</v>
      </c>
    </row>
    <row r="2738" spans="2:3" x14ac:dyDescent="0.75">
      <c r="B2738" s="249">
        <v>2675</v>
      </c>
      <c r="C2738" s="248">
        <v>144.25095483327112</v>
      </c>
    </row>
    <row r="2739" spans="2:3" x14ac:dyDescent="0.75">
      <c r="B2739" s="249">
        <v>2676</v>
      </c>
      <c r="C2739" s="248">
        <v>115.25892280612142</v>
      </c>
    </row>
    <row r="2740" spans="2:3" x14ac:dyDescent="0.75">
      <c r="B2740" s="249">
        <v>2677</v>
      </c>
      <c r="C2740" s="248">
        <v>117.38299522256494</v>
      </c>
    </row>
    <row r="2741" spans="2:3" x14ac:dyDescent="0.75">
      <c r="B2741" s="249">
        <v>2678</v>
      </c>
      <c r="C2741" s="248">
        <v>95.690854125037063</v>
      </c>
    </row>
    <row r="2742" spans="2:3" x14ac:dyDescent="0.75">
      <c r="B2742" s="249">
        <v>2679</v>
      </c>
      <c r="C2742" s="248">
        <v>81.969489148970268</v>
      </c>
    </row>
    <row r="2743" spans="2:3" x14ac:dyDescent="0.75">
      <c r="B2743" s="249">
        <v>2680</v>
      </c>
      <c r="C2743" s="248">
        <v>118.69614505272069</v>
      </c>
    </row>
    <row r="2744" spans="2:3" x14ac:dyDescent="0.75">
      <c r="B2744" s="249">
        <v>2681</v>
      </c>
      <c r="C2744" s="248">
        <v>132.69211591458401</v>
      </c>
    </row>
    <row r="2745" spans="2:3" x14ac:dyDescent="0.75">
      <c r="B2745" s="249">
        <v>2682</v>
      </c>
      <c r="C2745" s="248">
        <v>125.74133742923351</v>
      </c>
    </row>
    <row r="2746" spans="2:3" x14ac:dyDescent="0.75">
      <c r="B2746" s="249">
        <v>2683</v>
      </c>
      <c r="C2746" s="248">
        <v>104.70593461000377</v>
      </c>
    </row>
    <row r="2747" spans="2:3" x14ac:dyDescent="0.75">
      <c r="B2747" s="249">
        <v>2684</v>
      </c>
      <c r="C2747" s="248">
        <v>110.47738321484375</v>
      </c>
    </row>
    <row r="2748" spans="2:3" x14ac:dyDescent="0.75">
      <c r="B2748" s="249">
        <v>2685</v>
      </c>
      <c r="C2748" s="248">
        <v>84.83070521929028</v>
      </c>
    </row>
    <row r="2749" spans="2:3" x14ac:dyDescent="0.75">
      <c r="B2749" s="249">
        <v>2686</v>
      </c>
      <c r="C2749" s="248">
        <v>140.62682779688711</v>
      </c>
    </row>
    <row r="2750" spans="2:3" x14ac:dyDescent="0.75">
      <c r="B2750" s="249">
        <v>2687</v>
      </c>
      <c r="C2750" s="248">
        <v>146.78160852644586</v>
      </c>
    </row>
    <row r="2751" spans="2:3" x14ac:dyDescent="0.75">
      <c r="B2751" s="249">
        <v>2688</v>
      </c>
      <c r="C2751" s="248">
        <v>134.86653189035439</v>
      </c>
    </row>
    <row r="2752" spans="2:3" x14ac:dyDescent="0.75">
      <c r="B2752" s="249">
        <v>2689</v>
      </c>
      <c r="C2752" s="248">
        <v>111.70192389979677</v>
      </c>
    </row>
    <row r="2753" spans="2:3" x14ac:dyDescent="0.75">
      <c r="B2753" s="249">
        <v>2690</v>
      </c>
      <c r="C2753" s="248">
        <v>142.18107953144249</v>
      </c>
    </row>
    <row r="2754" spans="2:3" x14ac:dyDescent="0.75">
      <c r="B2754" s="249">
        <v>2691</v>
      </c>
      <c r="C2754" s="248">
        <v>145.01332003174781</v>
      </c>
    </row>
    <row r="2755" spans="2:3" x14ac:dyDescent="0.75">
      <c r="B2755" s="249">
        <v>2692</v>
      </c>
      <c r="C2755" s="248">
        <v>120.304004602229</v>
      </c>
    </row>
    <row r="2756" spans="2:3" x14ac:dyDescent="0.75">
      <c r="B2756" s="249">
        <v>2693</v>
      </c>
      <c r="C2756" s="248">
        <v>110.6457386856673</v>
      </c>
    </row>
    <row r="2757" spans="2:3" x14ac:dyDescent="0.75">
      <c r="B2757" s="249">
        <v>2694</v>
      </c>
      <c r="C2757" s="248">
        <v>91.082064084389671</v>
      </c>
    </row>
    <row r="2758" spans="2:3" x14ac:dyDescent="0.75">
      <c r="B2758" s="249">
        <v>2695</v>
      </c>
      <c r="C2758" s="248">
        <v>141.58864878942072</v>
      </c>
    </row>
    <row r="2759" spans="2:3" x14ac:dyDescent="0.75">
      <c r="B2759" s="249">
        <v>2696</v>
      </c>
      <c r="C2759" s="248">
        <v>111.3088259810566</v>
      </c>
    </row>
    <row r="2760" spans="2:3" x14ac:dyDescent="0.75">
      <c r="B2760" s="249">
        <v>2697</v>
      </c>
      <c r="C2760" s="248">
        <v>110.86657174083264</v>
      </c>
    </row>
    <row r="2761" spans="2:3" x14ac:dyDescent="0.75">
      <c r="B2761" s="249">
        <v>2698</v>
      </c>
      <c r="C2761" s="248">
        <v>117.73413068543358</v>
      </c>
    </row>
    <row r="2762" spans="2:3" x14ac:dyDescent="0.75">
      <c r="B2762" s="249">
        <v>2699</v>
      </c>
      <c r="C2762" s="248">
        <v>141.79816386920206</v>
      </c>
    </row>
    <row r="2763" spans="2:3" x14ac:dyDescent="0.75">
      <c r="B2763" s="249">
        <v>2700</v>
      </c>
      <c r="C2763" s="248">
        <v>101.13935505827217</v>
      </c>
    </row>
    <row r="2764" spans="2:3" x14ac:dyDescent="0.75">
      <c r="B2764" s="249">
        <v>2701</v>
      </c>
      <c r="C2764" s="248">
        <v>105.79356444878849</v>
      </c>
    </row>
    <row r="2765" spans="2:3" x14ac:dyDescent="0.75">
      <c r="B2765" s="249">
        <v>2702</v>
      </c>
      <c r="C2765" s="248">
        <v>118.11323361083396</v>
      </c>
    </row>
    <row r="2766" spans="2:3" x14ac:dyDescent="0.75">
      <c r="B2766" s="249">
        <v>2703</v>
      </c>
      <c r="C2766" s="248">
        <v>123.11201824623244</v>
      </c>
    </row>
    <row r="2767" spans="2:3" x14ac:dyDescent="0.75">
      <c r="B2767" s="249">
        <v>2704</v>
      </c>
      <c r="C2767" s="248">
        <v>125.72957958133028</v>
      </c>
    </row>
    <row r="2768" spans="2:3" x14ac:dyDescent="0.75">
      <c r="B2768" s="249">
        <v>2705</v>
      </c>
      <c r="C2768" s="248">
        <v>144.96200123396434</v>
      </c>
    </row>
    <row r="2769" spans="2:3" x14ac:dyDescent="0.75">
      <c r="B2769" s="249">
        <v>2706</v>
      </c>
      <c r="C2769" s="248">
        <v>106.44139803541245</v>
      </c>
    </row>
    <row r="2770" spans="2:3" x14ac:dyDescent="0.75">
      <c r="B2770" s="249">
        <v>2707</v>
      </c>
      <c r="C2770" s="248">
        <v>128.07480065359826</v>
      </c>
    </row>
    <row r="2771" spans="2:3" x14ac:dyDescent="0.75">
      <c r="B2771" s="249">
        <v>2708</v>
      </c>
      <c r="C2771" s="248">
        <v>142.88499979136768</v>
      </c>
    </row>
    <row r="2772" spans="2:3" x14ac:dyDescent="0.75">
      <c r="B2772" s="249">
        <v>2709</v>
      </c>
      <c r="C2772" s="248">
        <v>83.33277855598422</v>
      </c>
    </row>
    <row r="2773" spans="2:3" x14ac:dyDescent="0.75">
      <c r="B2773" s="249">
        <v>2710</v>
      </c>
      <c r="C2773" s="248">
        <v>153.8466631363282</v>
      </c>
    </row>
    <row r="2774" spans="2:3" x14ac:dyDescent="0.75">
      <c r="B2774" s="249">
        <v>2711</v>
      </c>
      <c r="C2774" s="248">
        <v>66.490253676590967</v>
      </c>
    </row>
    <row r="2775" spans="2:3" x14ac:dyDescent="0.75">
      <c r="B2775" s="249">
        <v>2712</v>
      </c>
      <c r="C2775" s="248">
        <v>139.50115780358362</v>
      </c>
    </row>
    <row r="2776" spans="2:3" x14ac:dyDescent="0.75">
      <c r="B2776" s="249">
        <v>2713</v>
      </c>
      <c r="C2776" s="248">
        <v>95.598374335825952</v>
      </c>
    </row>
    <row r="2777" spans="2:3" x14ac:dyDescent="0.75">
      <c r="B2777" s="249">
        <v>2714</v>
      </c>
      <c r="C2777" s="248">
        <v>107.61262385458956</v>
      </c>
    </row>
    <row r="2778" spans="2:3" x14ac:dyDescent="0.75">
      <c r="B2778" s="249">
        <v>2715</v>
      </c>
      <c r="C2778" s="248">
        <v>126.796234971144</v>
      </c>
    </row>
    <row r="2779" spans="2:3" x14ac:dyDescent="0.75">
      <c r="B2779" s="249">
        <v>2716</v>
      </c>
      <c r="C2779" s="248">
        <v>142.51639819615218</v>
      </c>
    </row>
    <row r="2780" spans="2:3" x14ac:dyDescent="0.75">
      <c r="B2780" s="249">
        <v>2717</v>
      </c>
      <c r="C2780" s="248">
        <v>155.36061336169848</v>
      </c>
    </row>
    <row r="2781" spans="2:3" x14ac:dyDescent="0.75">
      <c r="B2781" s="249">
        <v>2718</v>
      </c>
      <c r="C2781" s="248">
        <v>127.09283727521972</v>
      </c>
    </row>
    <row r="2782" spans="2:3" x14ac:dyDescent="0.75">
      <c r="B2782" s="249">
        <v>2719</v>
      </c>
      <c r="C2782" s="248">
        <v>154.24088143648146</v>
      </c>
    </row>
    <row r="2783" spans="2:3" x14ac:dyDescent="0.75">
      <c r="B2783" s="249">
        <v>2720</v>
      </c>
      <c r="C2783" s="248">
        <v>109.37035137593104</v>
      </c>
    </row>
    <row r="2784" spans="2:3" x14ac:dyDescent="0.75">
      <c r="B2784" s="249">
        <v>2721</v>
      </c>
      <c r="C2784" s="248">
        <v>131.46159872237945</v>
      </c>
    </row>
    <row r="2785" spans="2:3" x14ac:dyDescent="0.75">
      <c r="B2785" s="249">
        <v>2722</v>
      </c>
      <c r="C2785" s="248">
        <v>95.581628889233869</v>
      </c>
    </row>
    <row r="2786" spans="2:3" x14ac:dyDescent="0.75">
      <c r="B2786" s="249">
        <v>2723</v>
      </c>
      <c r="C2786" s="248">
        <v>121.0449176163183</v>
      </c>
    </row>
    <row r="2787" spans="2:3" x14ac:dyDescent="0.75">
      <c r="B2787" s="249">
        <v>2724</v>
      </c>
      <c r="C2787" s="248">
        <v>117.94946075930655</v>
      </c>
    </row>
    <row r="2788" spans="2:3" x14ac:dyDescent="0.75">
      <c r="B2788" s="249">
        <v>2725</v>
      </c>
      <c r="C2788" s="248">
        <v>137.38947093984021</v>
      </c>
    </row>
    <row r="2789" spans="2:3" x14ac:dyDescent="0.75">
      <c r="B2789" s="249">
        <v>2726</v>
      </c>
      <c r="C2789" s="248">
        <v>101.73364870314703</v>
      </c>
    </row>
    <row r="2790" spans="2:3" x14ac:dyDescent="0.75">
      <c r="B2790" s="249">
        <v>2727</v>
      </c>
      <c r="C2790" s="248">
        <v>125.73394494196845</v>
      </c>
    </row>
    <row r="2791" spans="2:3" x14ac:dyDescent="0.75">
      <c r="B2791" s="249">
        <v>2728</v>
      </c>
      <c r="C2791" s="248">
        <v>155.65788441263877</v>
      </c>
    </row>
    <row r="2792" spans="2:3" x14ac:dyDescent="0.75">
      <c r="B2792" s="249">
        <v>2729</v>
      </c>
      <c r="C2792" s="248">
        <v>120.39063206640903</v>
      </c>
    </row>
    <row r="2793" spans="2:3" x14ac:dyDescent="0.75">
      <c r="B2793" s="249">
        <v>2730</v>
      </c>
      <c r="C2793" s="248">
        <v>103.14495528166236</v>
      </c>
    </row>
    <row r="2794" spans="2:3" x14ac:dyDescent="0.75">
      <c r="B2794" s="249">
        <v>2731</v>
      </c>
      <c r="C2794" s="248">
        <v>134.58626987294772</v>
      </c>
    </row>
    <row r="2795" spans="2:3" x14ac:dyDescent="0.75">
      <c r="B2795" s="249">
        <v>2732</v>
      </c>
      <c r="C2795" s="248">
        <v>110.20432004385685</v>
      </c>
    </row>
    <row r="2796" spans="2:3" x14ac:dyDescent="0.75">
      <c r="B2796" s="249">
        <v>2733</v>
      </c>
      <c r="C2796" s="248">
        <v>128.05383886591596</v>
      </c>
    </row>
    <row r="2797" spans="2:3" x14ac:dyDescent="0.75">
      <c r="B2797" s="249">
        <v>2734</v>
      </c>
      <c r="C2797" s="248">
        <v>101.92931729522445</v>
      </c>
    </row>
    <row r="2798" spans="2:3" x14ac:dyDescent="0.75">
      <c r="B2798" s="249">
        <v>2735</v>
      </c>
      <c r="C2798" s="248">
        <v>111.02254774778072</v>
      </c>
    </row>
    <row r="2799" spans="2:3" x14ac:dyDescent="0.75">
      <c r="B2799" s="249">
        <v>2736</v>
      </c>
      <c r="C2799" s="248">
        <v>110.38048580320428</v>
      </c>
    </row>
    <row r="2800" spans="2:3" x14ac:dyDescent="0.75">
      <c r="B2800" s="249">
        <v>2737</v>
      </c>
      <c r="C2800" s="248">
        <v>114.35712625406981</v>
      </c>
    </row>
    <row r="2801" spans="2:3" x14ac:dyDescent="0.75">
      <c r="B2801" s="249">
        <v>2738</v>
      </c>
      <c r="C2801" s="248">
        <v>120.42682087505753</v>
      </c>
    </row>
    <row r="2802" spans="2:3" x14ac:dyDescent="0.75">
      <c r="B2802" s="249">
        <v>2739</v>
      </c>
      <c r="C2802" s="248">
        <v>108.77604850596374</v>
      </c>
    </row>
    <row r="2803" spans="2:3" x14ac:dyDescent="0.75">
      <c r="B2803" s="249">
        <v>2740</v>
      </c>
      <c r="C2803" s="248">
        <v>139.96870044461392</v>
      </c>
    </row>
    <row r="2804" spans="2:3" x14ac:dyDescent="0.75">
      <c r="B2804" s="249">
        <v>2741</v>
      </c>
      <c r="C2804" s="248">
        <v>112.65773072075037</v>
      </c>
    </row>
    <row r="2805" spans="2:3" x14ac:dyDescent="0.75">
      <c r="B2805" s="249">
        <v>2742</v>
      </c>
      <c r="C2805" s="248">
        <v>138.88152153415632</v>
      </c>
    </row>
    <row r="2806" spans="2:3" x14ac:dyDescent="0.75">
      <c r="B2806" s="249">
        <v>2743</v>
      </c>
      <c r="C2806" s="248">
        <v>130.82968181177847</v>
      </c>
    </row>
    <row r="2807" spans="2:3" x14ac:dyDescent="0.75">
      <c r="B2807" s="249">
        <v>2744</v>
      </c>
      <c r="C2807" s="248">
        <v>114.22193024787182</v>
      </c>
    </row>
    <row r="2808" spans="2:3" x14ac:dyDescent="0.75">
      <c r="B2808" s="249">
        <v>2745</v>
      </c>
      <c r="C2808" s="248">
        <v>88.700056610948849</v>
      </c>
    </row>
    <row r="2809" spans="2:3" x14ac:dyDescent="0.75">
      <c r="B2809" s="249">
        <v>2746</v>
      </c>
      <c r="C2809" s="248">
        <v>102.94852256031578</v>
      </c>
    </row>
    <row r="2810" spans="2:3" x14ac:dyDescent="0.75">
      <c r="B2810" s="249">
        <v>2747</v>
      </c>
      <c r="C2810" s="248">
        <v>109.15617965670751</v>
      </c>
    </row>
    <row r="2811" spans="2:3" x14ac:dyDescent="0.75">
      <c r="B2811" s="249">
        <v>2748</v>
      </c>
      <c r="C2811" s="248">
        <v>124.19588773635175</v>
      </c>
    </row>
    <row r="2812" spans="2:3" x14ac:dyDescent="0.75">
      <c r="B2812" s="249">
        <v>2749</v>
      </c>
      <c r="C2812" s="248">
        <v>121.4798393920542</v>
      </c>
    </row>
    <row r="2813" spans="2:3" x14ac:dyDescent="0.75">
      <c r="B2813" s="249">
        <v>2750</v>
      </c>
      <c r="C2813" s="248">
        <v>117.08761555205436</v>
      </c>
    </row>
    <row r="2814" spans="2:3" x14ac:dyDescent="0.75">
      <c r="B2814" s="249">
        <v>2751</v>
      </c>
      <c r="C2814" s="248">
        <v>106.72247323800158</v>
      </c>
    </row>
    <row r="2815" spans="2:3" x14ac:dyDescent="0.75">
      <c r="B2815" s="249">
        <v>2752</v>
      </c>
      <c r="C2815" s="248">
        <v>123.94251744643978</v>
      </c>
    </row>
    <row r="2816" spans="2:3" x14ac:dyDescent="0.75">
      <c r="B2816" s="249">
        <v>2753</v>
      </c>
      <c r="C2816" s="248">
        <v>88.126710537091242</v>
      </c>
    </row>
    <row r="2817" spans="2:3" x14ac:dyDescent="0.75">
      <c r="B2817" s="249">
        <v>2754</v>
      </c>
      <c r="C2817" s="248">
        <v>83.297289123008667</v>
      </c>
    </row>
    <row r="2818" spans="2:3" x14ac:dyDescent="0.75">
      <c r="B2818" s="249">
        <v>2755</v>
      </c>
      <c r="C2818" s="248">
        <v>87.643775461596789</v>
      </c>
    </row>
    <row r="2819" spans="2:3" x14ac:dyDescent="0.75">
      <c r="B2819" s="249">
        <v>2756</v>
      </c>
      <c r="C2819" s="248">
        <v>103.97631312811995</v>
      </c>
    </row>
    <row r="2820" spans="2:3" x14ac:dyDescent="0.75">
      <c r="B2820" s="249">
        <v>2757</v>
      </c>
      <c r="C2820" s="248">
        <v>102.81433730732351</v>
      </c>
    </row>
    <row r="2821" spans="2:3" x14ac:dyDescent="0.75">
      <c r="B2821" s="249">
        <v>2758</v>
      </c>
      <c r="C2821" s="248">
        <v>97.075347746222647</v>
      </c>
    </row>
    <row r="2822" spans="2:3" x14ac:dyDescent="0.75">
      <c r="B2822" s="249">
        <v>2759</v>
      </c>
      <c r="C2822" s="248">
        <v>143.10819924642826</v>
      </c>
    </row>
    <row r="2823" spans="2:3" x14ac:dyDescent="0.75">
      <c r="B2823" s="249">
        <v>2760</v>
      </c>
      <c r="C2823" s="248">
        <v>147.48050783026139</v>
      </c>
    </row>
    <row r="2824" spans="2:3" x14ac:dyDescent="0.75">
      <c r="B2824" s="249">
        <v>2761</v>
      </c>
      <c r="C2824" s="248">
        <v>126.6386748347804</v>
      </c>
    </row>
    <row r="2825" spans="2:3" x14ac:dyDescent="0.75">
      <c r="B2825" s="249">
        <v>2762</v>
      </c>
      <c r="C2825" s="248">
        <v>146.02348234523831</v>
      </c>
    </row>
    <row r="2826" spans="2:3" x14ac:dyDescent="0.75">
      <c r="B2826" s="249">
        <v>2763</v>
      </c>
      <c r="C2826" s="248">
        <v>100.46356914208688</v>
      </c>
    </row>
    <row r="2827" spans="2:3" x14ac:dyDescent="0.75">
      <c r="B2827" s="249">
        <v>2764</v>
      </c>
      <c r="C2827" s="248">
        <v>114.49286850519076</v>
      </c>
    </row>
    <row r="2828" spans="2:3" x14ac:dyDescent="0.75">
      <c r="B2828" s="249">
        <v>2765</v>
      </c>
      <c r="C2828" s="248">
        <v>108.27675238893525</v>
      </c>
    </row>
    <row r="2829" spans="2:3" x14ac:dyDescent="0.75">
      <c r="B2829" s="249">
        <v>2766</v>
      </c>
      <c r="C2829" s="248">
        <v>101.03294594959256</v>
      </c>
    </row>
    <row r="2830" spans="2:3" x14ac:dyDescent="0.75">
      <c r="B2830" s="249">
        <v>2767</v>
      </c>
      <c r="C2830" s="248">
        <v>90.005415377657755</v>
      </c>
    </row>
    <row r="2831" spans="2:3" x14ac:dyDescent="0.75">
      <c r="B2831" s="249">
        <v>2768</v>
      </c>
      <c r="C2831" s="248">
        <v>120.86201941973154</v>
      </c>
    </row>
    <row r="2832" spans="2:3" x14ac:dyDescent="0.75">
      <c r="B2832" s="249">
        <v>2769</v>
      </c>
      <c r="C2832" s="248">
        <v>128.92826088288464</v>
      </c>
    </row>
    <row r="2833" spans="2:3" x14ac:dyDescent="0.75">
      <c r="B2833" s="249">
        <v>2770</v>
      </c>
      <c r="C2833" s="248">
        <v>140.1470466702863</v>
      </c>
    </row>
    <row r="2834" spans="2:3" x14ac:dyDescent="0.75">
      <c r="B2834" s="249">
        <v>2771</v>
      </c>
      <c r="C2834" s="248">
        <v>91.813735536500388</v>
      </c>
    </row>
    <row r="2835" spans="2:3" x14ac:dyDescent="0.75">
      <c r="B2835" s="249">
        <v>2772</v>
      </c>
      <c r="C2835" s="248">
        <v>138.64631881945368</v>
      </c>
    </row>
    <row r="2836" spans="2:3" x14ac:dyDescent="0.75">
      <c r="B2836" s="249">
        <v>2773</v>
      </c>
      <c r="C2836" s="248">
        <v>83.226833187355169</v>
      </c>
    </row>
    <row r="2837" spans="2:3" x14ac:dyDescent="0.75">
      <c r="B2837" s="249">
        <v>2774</v>
      </c>
      <c r="C2837" s="248">
        <v>92.356090521891332</v>
      </c>
    </row>
    <row r="2838" spans="2:3" x14ac:dyDescent="0.75">
      <c r="B2838" s="249">
        <v>2775</v>
      </c>
      <c r="C2838" s="248">
        <v>143.04843303004174</v>
      </c>
    </row>
    <row r="2839" spans="2:3" x14ac:dyDescent="0.75">
      <c r="B2839" s="249">
        <v>2776</v>
      </c>
      <c r="C2839" s="248">
        <v>108.90603472063168</v>
      </c>
    </row>
    <row r="2840" spans="2:3" x14ac:dyDescent="0.75">
      <c r="B2840" s="249">
        <v>2777</v>
      </c>
      <c r="C2840" s="248">
        <v>140.58413913717959</v>
      </c>
    </row>
    <row r="2841" spans="2:3" x14ac:dyDescent="0.75">
      <c r="B2841" s="249">
        <v>2778</v>
      </c>
      <c r="C2841" s="248">
        <v>89.932885115617182</v>
      </c>
    </row>
    <row r="2842" spans="2:3" x14ac:dyDescent="0.75">
      <c r="B2842" s="249">
        <v>2779</v>
      </c>
      <c r="C2842" s="248">
        <v>81.516497782136767</v>
      </c>
    </row>
    <row r="2843" spans="2:3" x14ac:dyDescent="0.75">
      <c r="B2843" s="249">
        <v>2780</v>
      </c>
      <c r="C2843" s="248">
        <v>141.0980207343118</v>
      </c>
    </row>
    <row r="2844" spans="2:3" x14ac:dyDescent="0.75">
      <c r="B2844" s="249">
        <v>2781</v>
      </c>
      <c r="C2844" s="248">
        <v>126.3454466747356</v>
      </c>
    </row>
    <row r="2845" spans="2:3" x14ac:dyDescent="0.75">
      <c r="B2845" s="249">
        <v>2782</v>
      </c>
      <c r="C2845" s="248">
        <v>144.86458842783145</v>
      </c>
    </row>
    <row r="2846" spans="2:3" x14ac:dyDescent="0.75">
      <c r="B2846" s="249">
        <v>2783</v>
      </c>
      <c r="C2846" s="248">
        <v>123.05816745540906</v>
      </c>
    </row>
    <row r="2847" spans="2:3" x14ac:dyDescent="0.75">
      <c r="B2847" s="249">
        <v>2784</v>
      </c>
      <c r="C2847" s="248">
        <v>82.361117900180048</v>
      </c>
    </row>
    <row r="2848" spans="2:3" x14ac:dyDescent="0.75">
      <c r="B2848" s="249">
        <v>2785</v>
      </c>
      <c r="C2848" s="248">
        <v>149.32476550904548</v>
      </c>
    </row>
    <row r="2849" spans="2:3" x14ac:dyDescent="0.75">
      <c r="B2849" s="249">
        <v>2786</v>
      </c>
      <c r="C2849" s="248">
        <v>79.466383529592804</v>
      </c>
    </row>
    <row r="2850" spans="2:3" x14ac:dyDescent="0.75">
      <c r="B2850" s="249">
        <v>2787</v>
      </c>
      <c r="C2850" s="248">
        <v>125.65145120833343</v>
      </c>
    </row>
    <row r="2851" spans="2:3" x14ac:dyDescent="0.75">
      <c r="B2851" s="249">
        <v>2788</v>
      </c>
      <c r="C2851" s="248">
        <v>140.57002842711981</v>
      </c>
    </row>
    <row r="2852" spans="2:3" x14ac:dyDescent="0.75">
      <c r="B2852" s="249">
        <v>2789</v>
      </c>
      <c r="C2852" s="248">
        <v>79.465710967924124</v>
      </c>
    </row>
    <row r="2853" spans="2:3" x14ac:dyDescent="0.75">
      <c r="B2853" s="249">
        <v>2790</v>
      </c>
      <c r="C2853" s="248">
        <v>95.647495655881983</v>
      </c>
    </row>
    <row r="2854" spans="2:3" x14ac:dyDescent="0.75">
      <c r="B2854" s="249">
        <v>2791</v>
      </c>
      <c r="C2854" s="248">
        <v>71.55666571453213</v>
      </c>
    </row>
    <row r="2855" spans="2:3" x14ac:dyDescent="0.75">
      <c r="B2855" s="249">
        <v>2792</v>
      </c>
      <c r="C2855" s="248">
        <v>152.88040727854815</v>
      </c>
    </row>
    <row r="2856" spans="2:3" x14ac:dyDescent="0.75">
      <c r="B2856" s="249">
        <v>2793</v>
      </c>
      <c r="C2856" s="248">
        <v>125.51339702824706</v>
      </c>
    </row>
    <row r="2857" spans="2:3" x14ac:dyDescent="0.75">
      <c r="B2857" s="249">
        <v>2794</v>
      </c>
      <c r="C2857" s="248">
        <v>126.73613297356387</v>
      </c>
    </row>
    <row r="2858" spans="2:3" x14ac:dyDescent="0.75">
      <c r="B2858" s="249">
        <v>2795</v>
      </c>
      <c r="C2858" s="248">
        <v>122.25582080984653</v>
      </c>
    </row>
    <row r="2859" spans="2:3" x14ac:dyDescent="0.75">
      <c r="B2859" s="249">
        <v>2796</v>
      </c>
      <c r="C2859" s="248">
        <v>104.66159899902271</v>
      </c>
    </row>
    <row r="2860" spans="2:3" x14ac:dyDescent="0.75">
      <c r="B2860" s="249">
        <v>2797</v>
      </c>
      <c r="C2860" s="248">
        <v>156.41835931187254</v>
      </c>
    </row>
    <row r="2861" spans="2:3" x14ac:dyDescent="0.75">
      <c r="B2861" s="249">
        <v>2798</v>
      </c>
      <c r="C2861" s="248">
        <v>110.05665056408498</v>
      </c>
    </row>
    <row r="2862" spans="2:3" x14ac:dyDescent="0.75">
      <c r="B2862" s="249">
        <v>2799</v>
      </c>
      <c r="C2862" s="248">
        <v>98.348134285270547</v>
      </c>
    </row>
    <row r="2863" spans="2:3" x14ac:dyDescent="0.75">
      <c r="B2863" s="249">
        <v>2800</v>
      </c>
      <c r="C2863" s="248">
        <v>160.93471945105989</v>
      </c>
    </row>
    <row r="2864" spans="2:3" x14ac:dyDescent="0.75">
      <c r="B2864" s="249">
        <v>2801</v>
      </c>
      <c r="C2864" s="248">
        <v>138.46195602100249</v>
      </c>
    </row>
    <row r="2865" spans="2:3" x14ac:dyDescent="0.75">
      <c r="B2865" s="249">
        <v>2802</v>
      </c>
      <c r="C2865" s="248">
        <v>101.79818824465856</v>
      </c>
    </row>
    <row r="2866" spans="2:3" x14ac:dyDescent="0.75">
      <c r="B2866" s="249">
        <v>2803</v>
      </c>
      <c r="C2866" s="248">
        <v>142.40053789561966</v>
      </c>
    </row>
    <row r="2867" spans="2:3" x14ac:dyDescent="0.75">
      <c r="B2867" s="249">
        <v>2804</v>
      </c>
      <c r="C2867" s="248">
        <v>123.65343149900499</v>
      </c>
    </row>
    <row r="2868" spans="2:3" x14ac:dyDescent="0.75">
      <c r="B2868" s="249">
        <v>2805</v>
      </c>
      <c r="C2868" s="248">
        <v>122.4736376147679</v>
      </c>
    </row>
    <row r="2869" spans="2:3" x14ac:dyDescent="0.75">
      <c r="B2869" s="249">
        <v>2806</v>
      </c>
      <c r="C2869" s="248">
        <v>76.889357456400262</v>
      </c>
    </row>
    <row r="2870" spans="2:3" x14ac:dyDescent="0.75">
      <c r="B2870" s="249">
        <v>2807</v>
      </c>
      <c r="C2870" s="248">
        <v>107.4769349011512</v>
      </c>
    </row>
    <row r="2871" spans="2:3" x14ac:dyDescent="0.75">
      <c r="B2871" s="249">
        <v>2808</v>
      </c>
      <c r="C2871" s="248">
        <v>147.54457188475962</v>
      </c>
    </row>
    <row r="2872" spans="2:3" x14ac:dyDescent="0.75">
      <c r="B2872" s="249">
        <v>2809</v>
      </c>
      <c r="C2872" s="248">
        <v>153.08649772095092</v>
      </c>
    </row>
    <row r="2873" spans="2:3" x14ac:dyDescent="0.75">
      <c r="B2873" s="249">
        <v>2810</v>
      </c>
      <c r="C2873" s="248">
        <v>113.58129929251295</v>
      </c>
    </row>
    <row r="2874" spans="2:3" x14ac:dyDescent="0.75">
      <c r="B2874" s="249">
        <v>2811</v>
      </c>
      <c r="C2874" s="248">
        <v>147.1518724912728</v>
      </c>
    </row>
    <row r="2875" spans="2:3" x14ac:dyDescent="0.75">
      <c r="B2875" s="249">
        <v>2812</v>
      </c>
      <c r="C2875" s="248">
        <v>124.57554755573179</v>
      </c>
    </row>
    <row r="2876" spans="2:3" x14ac:dyDescent="0.75">
      <c r="B2876" s="249">
        <v>2813</v>
      </c>
      <c r="C2876" s="248">
        <v>137.674205339401</v>
      </c>
    </row>
    <row r="2877" spans="2:3" x14ac:dyDescent="0.75">
      <c r="B2877" s="249">
        <v>2814</v>
      </c>
      <c r="C2877" s="248">
        <v>195.08084438345253</v>
      </c>
    </row>
    <row r="2878" spans="2:3" x14ac:dyDescent="0.75">
      <c r="B2878" s="249">
        <v>2815</v>
      </c>
      <c r="C2878" s="248">
        <v>107.13741941267867</v>
      </c>
    </row>
    <row r="2879" spans="2:3" x14ac:dyDescent="0.75">
      <c r="B2879" s="249">
        <v>2816</v>
      </c>
      <c r="C2879" s="248">
        <v>138.65977221549986</v>
      </c>
    </row>
    <row r="2880" spans="2:3" x14ac:dyDescent="0.75">
      <c r="B2880" s="249">
        <v>2817</v>
      </c>
      <c r="C2880" s="248">
        <v>128.05110118771617</v>
      </c>
    </row>
    <row r="2881" spans="2:3" x14ac:dyDescent="0.75">
      <c r="B2881" s="249">
        <v>2818</v>
      </c>
      <c r="C2881" s="248">
        <v>150.04571453552995</v>
      </c>
    </row>
    <row r="2882" spans="2:3" x14ac:dyDescent="0.75">
      <c r="B2882" s="249">
        <v>2819</v>
      </c>
      <c r="C2882" s="248">
        <v>95.026614499959692</v>
      </c>
    </row>
    <row r="2883" spans="2:3" x14ac:dyDescent="0.75">
      <c r="B2883" s="249">
        <v>2820</v>
      </c>
      <c r="C2883" s="248">
        <v>148.87253719469908</v>
      </c>
    </row>
    <row r="2884" spans="2:3" x14ac:dyDescent="0.75">
      <c r="B2884" s="249">
        <v>2821</v>
      </c>
      <c r="C2884" s="248">
        <v>138.20375177564574</v>
      </c>
    </row>
    <row r="2885" spans="2:3" x14ac:dyDescent="0.75">
      <c r="B2885" s="249">
        <v>2822</v>
      </c>
      <c r="C2885" s="248">
        <v>151.39589811626749</v>
      </c>
    </row>
    <row r="2886" spans="2:3" x14ac:dyDescent="0.75">
      <c r="B2886" s="249">
        <v>2823</v>
      </c>
      <c r="C2886" s="248">
        <v>176.37448593940701</v>
      </c>
    </row>
    <row r="2887" spans="2:3" x14ac:dyDescent="0.75">
      <c r="B2887" s="249">
        <v>2824</v>
      </c>
      <c r="C2887" s="248">
        <v>99.87992988705038</v>
      </c>
    </row>
    <row r="2888" spans="2:3" x14ac:dyDescent="0.75">
      <c r="B2888" s="249">
        <v>2825</v>
      </c>
      <c r="C2888" s="248">
        <v>116.6705299776625</v>
      </c>
    </row>
    <row r="2889" spans="2:3" x14ac:dyDescent="0.75">
      <c r="B2889" s="249">
        <v>2826</v>
      </c>
      <c r="C2889" s="248">
        <v>94.153145540879791</v>
      </c>
    </row>
    <row r="2890" spans="2:3" x14ac:dyDescent="0.75">
      <c r="B2890" s="249">
        <v>2827</v>
      </c>
      <c r="C2890" s="248">
        <v>121.21101130167069</v>
      </c>
    </row>
    <row r="2891" spans="2:3" x14ac:dyDescent="0.75">
      <c r="B2891" s="249">
        <v>2828</v>
      </c>
      <c r="C2891" s="248">
        <v>178.04348154176631</v>
      </c>
    </row>
    <row r="2892" spans="2:3" x14ac:dyDescent="0.75">
      <c r="B2892" s="249">
        <v>2829</v>
      </c>
      <c r="C2892" s="248">
        <v>130.793516799711</v>
      </c>
    </row>
    <row r="2893" spans="2:3" x14ac:dyDescent="0.75">
      <c r="B2893" s="249">
        <v>2830</v>
      </c>
      <c r="C2893" s="248">
        <v>100.52035190841585</v>
      </c>
    </row>
    <row r="2894" spans="2:3" x14ac:dyDescent="0.75">
      <c r="B2894" s="249">
        <v>2831</v>
      </c>
      <c r="C2894" s="248">
        <v>118.43402035946822</v>
      </c>
    </row>
    <row r="2895" spans="2:3" x14ac:dyDescent="0.75">
      <c r="B2895" s="249">
        <v>2832</v>
      </c>
      <c r="C2895" s="248">
        <v>142.6618179545103</v>
      </c>
    </row>
    <row r="2896" spans="2:3" x14ac:dyDescent="0.75">
      <c r="B2896" s="249">
        <v>2833</v>
      </c>
      <c r="C2896" s="248">
        <v>108.53380718379836</v>
      </c>
    </row>
    <row r="2897" spans="2:3" x14ac:dyDescent="0.75">
      <c r="B2897" s="249">
        <v>2834</v>
      </c>
      <c r="C2897" s="248">
        <v>161.91310752515881</v>
      </c>
    </row>
    <row r="2898" spans="2:3" x14ac:dyDescent="0.75">
      <c r="B2898" s="249">
        <v>2835</v>
      </c>
      <c r="C2898" s="248">
        <v>108.54008919789912</v>
      </c>
    </row>
    <row r="2899" spans="2:3" x14ac:dyDescent="0.75">
      <c r="B2899" s="249">
        <v>2836</v>
      </c>
      <c r="C2899" s="248">
        <v>123.47290980530657</v>
      </c>
    </row>
    <row r="2900" spans="2:3" x14ac:dyDescent="0.75">
      <c r="B2900" s="249">
        <v>2837</v>
      </c>
      <c r="C2900" s="248">
        <v>106.44267011256592</v>
      </c>
    </row>
    <row r="2901" spans="2:3" x14ac:dyDescent="0.75">
      <c r="B2901" s="249">
        <v>2838</v>
      </c>
      <c r="C2901" s="248">
        <v>89.549031189068529</v>
      </c>
    </row>
    <row r="2902" spans="2:3" x14ac:dyDescent="0.75">
      <c r="B2902" s="249">
        <v>2839</v>
      </c>
      <c r="C2902" s="248">
        <v>120.08076448166874</v>
      </c>
    </row>
    <row r="2903" spans="2:3" x14ac:dyDescent="0.75">
      <c r="B2903" s="249">
        <v>2840</v>
      </c>
      <c r="C2903" s="248">
        <v>124.57066553862934</v>
      </c>
    </row>
    <row r="2904" spans="2:3" x14ac:dyDescent="0.75">
      <c r="B2904" s="249">
        <v>2841</v>
      </c>
      <c r="C2904" s="248">
        <v>65.281095346230572</v>
      </c>
    </row>
    <row r="2905" spans="2:3" x14ac:dyDescent="0.75">
      <c r="B2905" s="249">
        <v>2842</v>
      </c>
      <c r="C2905" s="248">
        <v>140.83534653452702</v>
      </c>
    </row>
    <row r="2906" spans="2:3" x14ac:dyDescent="0.75">
      <c r="B2906" s="249">
        <v>2843</v>
      </c>
      <c r="C2906" s="248">
        <v>106.74597254513988</v>
      </c>
    </row>
    <row r="2907" spans="2:3" x14ac:dyDescent="0.75">
      <c r="B2907" s="249">
        <v>2844</v>
      </c>
      <c r="C2907" s="248">
        <v>105.28639366779592</v>
      </c>
    </row>
    <row r="2908" spans="2:3" x14ac:dyDescent="0.75">
      <c r="B2908" s="249">
        <v>2845</v>
      </c>
      <c r="C2908" s="248">
        <v>104.54437401209046</v>
      </c>
    </row>
    <row r="2909" spans="2:3" x14ac:dyDescent="0.75">
      <c r="B2909" s="249">
        <v>2846</v>
      </c>
      <c r="C2909" s="248">
        <v>129.68504789957174</v>
      </c>
    </row>
    <row r="2910" spans="2:3" x14ac:dyDescent="0.75">
      <c r="B2910" s="249">
        <v>2847</v>
      </c>
      <c r="C2910" s="248">
        <v>125.08426298921712</v>
      </c>
    </row>
    <row r="2911" spans="2:3" x14ac:dyDescent="0.75">
      <c r="B2911" s="249">
        <v>2848</v>
      </c>
      <c r="C2911" s="248">
        <v>99.35703933836902</v>
      </c>
    </row>
    <row r="2912" spans="2:3" x14ac:dyDescent="0.75">
      <c r="B2912" s="249">
        <v>2849</v>
      </c>
      <c r="C2912" s="248">
        <v>112.74972023351019</v>
      </c>
    </row>
    <row r="2913" spans="2:3" x14ac:dyDescent="0.75">
      <c r="B2913" s="249">
        <v>2850</v>
      </c>
      <c r="C2913" s="248">
        <v>94.647881105495571</v>
      </c>
    </row>
    <row r="2914" spans="2:3" x14ac:dyDescent="0.75">
      <c r="B2914" s="249">
        <v>2851</v>
      </c>
      <c r="C2914" s="248">
        <v>147.48830511890128</v>
      </c>
    </row>
    <row r="2915" spans="2:3" x14ac:dyDescent="0.75">
      <c r="B2915" s="249">
        <v>2852</v>
      </c>
      <c r="C2915" s="248">
        <v>114.3586753076403</v>
      </c>
    </row>
    <row r="2916" spans="2:3" x14ac:dyDescent="0.75">
      <c r="B2916" s="249">
        <v>2853</v>
      </c>
      <c r="C2916" s="248">
        <v>87.072614662578673</v>
      </c>
    </row>
    <row r="2917" spans="2:3" x14ac:dyDescent="0.75">
      <c r="B2917" s="249">
        <v>2854</v>
      </c>
      <c r="C2917" s="248">
        <v>111.73240158239449</v>
      </c>
    </row>
    <row r="2918" spans="2:3" x14ac:dyDescent="0.75">
      <c r="B2918" s="249">
        <v>2855</v>
      </c>
      <c r="C2918" s="248">
        <v>88.729963074095082</v>
      </c>
    </row>
    <row r="2919" spans="2:3" x14ac:dyDescent="0.75">
      <c r="B2919" s="249">
        <v>2856</v>
      </c>
      <c r="C2919" s="248">
        <v>102.41360266933229</v>
      </c>
    </row>
    <row r="2920" spans="2:3" x14ac:dyDescent="0.75">
      <c r="B2920" s="249">
        <v>2857</v>
      </c>
      <c r="C2920" s="248">
        <v>174.84007888096227</v>
      </c>
    </row>
    <row r="2921" spans="2:3" x14ac:dyDescent="0.75">
      <c r="B2921" s="249">
        <v>2858</v>
      </c>
      <c r="C2921" s="248">
        <v>136.30440529257024</v>
      </c>
    </row>
    <row r="2922" spans="2:3" x14ac:dyDescent="0.75">
      <c r="B2922" s="249">
        <v>2859</v>
      </c>
      <c r="C2922" s="248">
        <v>142.95014174519446</v>
      </c>
    </row>
    <row r="2923" spans="2:3" x14ac:dyDescent="0.75">
      <c r="B2923" s="249">
        <v>2860</v>
      </c>
      <c r="C2923" s="248">
        <v>115.67212944822982</v>
      </c>
    </row>
    <row r="2924" spans="2:3" x14ac:dyDescent="0.75">
      <c r="B2924" s="249">
        <v>2861</v>
      </c>
      <c r="C2924" s="248">
        <v>131.05248327141175</v>
      </c>
    </row>
    <row r="2925" spans="2:3" x14ac:dyDescent="0.75">
      <c r="B2925" s="249">
        <v>2862</v>
      </c>
      <c r="C2925" s="248">
        <v>95.219527709257648</v>
      </c>
    </row>
    <row r="2926" spans="2:3" x14ac:dyDescent="0.75">
      <c r="B2926" s="249">
        <v>2863</v>
      </c>
      <c r="C2926" s="248">
        <v>97.111459058600531</v>
      </c>
    </row>
    <row r="2927" spans="2:3" x14ac:dyDescent="0.75">
      <c r="B2927" s="249">
        <v>2864</v>
      </c>
      <c r="C2927" s="248">
        <v>136.31336858291584</v>
      </c>
    </row>
    <row r="2928" spans="2:3" x14ac:dyDescent="0.75">
      <c r="B2928" s="249">
        <v>2865</v>
      </c>
      <c r="C2928" s="248">
        <v>141.81387590734866</v>
      </c>
    </row>
    <row r="2929" spans="2:3" x14ac:dyDescent="0.75">
      <c r="B2929" s="249">
        <v>2866</v>
      </c>
      <c r="C2929" s="248">
        <v>127.31259369595978</v>
      </c>
    </row>
    <row r="2930" spans="2:3" x14ac:dyDescent="0.75">
      <c r="B2930" s="249">
        <v>2867</v>
      </c>
      <c r="C2930" s="248">
        <v>118.73038905010476</v>
      </c>
    </row>
    <row r="2931" spans="2:3" x14ac:dyDescent="0.75">
      <c r="B2931" s="249">
        <v>2868</v>
      </c>
      <c r="C2931" s="248">
        <v>121.30202843729263</v>
      </c>
    </row>
    <row r="2932" spans="2:3" x14ac:dyDescent="0.75">
      <c r="B2932" s="249">
        <v>2869</v>
      </c>
      <c r="C2932" s="248">
        <v>126.98844498473719</v>
      </c>
    </row>
    <row r="2933" spans="2:3" x14ac:dyDescent="0.75">
      <c r="B2933" s="249">
        <v>2870</v>
      </c>
      <c r="C2933" s="248">
        <v>89.456254426565522</v>
      </c>
    </row>
    <row r="2934" spans="2:3" x14ac:dyDescent="0.75">
      <c r="B2934" s="249">
        <v>2871</v>
      </c>
      <c r="C2934" s="248">
        <v>129.02158399967647</v>
      </c>
    </row>
    <row r="2935" spans="2:3" x14ac:dyDescent="0.75">
      <c r="B2935" s="249">
        <v>2872</v>
      </c>
      <c r="C2935" s="248">
        <v>78.86777890994685</v>
      </c>
    </row>
    <row r="2936" spans="2:3" x14ac:dyDescent="0.75">
      <c r="B2936" s="249">
        <v>2873</v>
      </c>
      <c r="C2936" s="248">
        <v>141.42223560133618</v>
      </c>
    </row>
    <row r="2937" spans="2:3" x14ac:dyDescent="0.75">
      <c r="B2937" s="249">
        <v>2874</v>
      </c>
      <c r="C2937" s="248">
        <v>114.45957106445971</v>
      </c>
    </row>
    <row r="2938" spans="2:3" x14ac:dyDescent="0.75">
      <c r="B2938" s="249">
        <v>2875</v>
      </c>
      <c r="C2938" s="248">
        <v>97.046786448003502</v>
      </c>
    </row>
    <row r="2939" spans="2:3" x14ac:dyDescent="0.75">
      <c r="B2939" s="249">
        <v>2876</v>
      </c>
      <c r="C2939" s="248">
        <v>91.277675658044387</v>
      </c>
    </row>
    <row r="2940" spans="2:3" x14ac:dyDescent="0.75">
      <c r="B2940" s="249">
        <v>2877</v>
      </c>
      <c r="C2940" s="248">
        <v>141.28798447587889</v>
      </c>
    </row>
    <row r="2941" spans="2:3" x14ac:dyDescent="0.75">
      <c r="B2941" s="249">
        <v>2878</v>
      </c>
      <c r="C2941" s="248">
        <v>98.972251545574949</v>
      </c>
    </row>
    <row r="2942" spans="2:3" x14ac:dyDescent="0.75">
      <c r="B2942" s="249">
        <v>2879</v>
      </c>
      <c r="C2942" s="248">
        <v>88.001540241691998</v>
      </c>
    </row>
    <row r="2943" spans="2:3" x14ac:dyDescent="0.75">
      <c r="B2943" s="249">
        <v>2880</v>
      </c>
      <c r="C2943" s="248">
        <v>162.44524109645229</v>
      </c>
    </row>
    <row r="2944" spans="2:3" x14ac:dyDescent="0.75">
      <c r="B2944" s="249">
        <v>2881</v>
      </c>
      <c r="C2944" s="248">
        <v>139.1391125035949</v>
      </c>
    </row>
    <row r="2945" spans="2:3" x14ac:dyDescent="0.75">
      <c r="B2945" s="249">
        <v>2882</v>
      </c>
      <c r="C2945" s="248">
        <v>117.81924908666062</v>
      </c>
    </row>
    <row r="2946" spans="2:3" x14ac:dyDescent="0.75">
      <c r="B2946" s="249">
        <v>2883</v>
      </c>
      <c r="C2946" s="248">
        <v>188.77326816095771</v>
      </c>
    </row>
    <row r="2947" spans="2:3" x14ac:dyDescent="0.75">
      <c r="B2947" s="249">
        <v>2884</v>
      </c>
      <c r="C2947" s="248">
        <v>94.996800180409736</v>
      </c>
    </row>
    <row r="2948" spans="2:3" x14ac:dyDescent="0.75">
      <c r="B2948" s="249">
        <v>2885</v>
      </c>
      <c r="C2948" s="248">
        <v>135.49379077707215</v>
      </c>
    </row>
    <row r="2949" spans="2:3" x14ac:dyDescent="0.75">
      <c r="B2949" s="249">
        <v>2886</v>
      </c>
      <c r="C2949" s="248">
        <v>134.96442318548833</v>
      </c>
    </row>
    <row r="2950" spans="2:3" x14ac:dyDescent="0.75">
      <c r="B2950" s="249">
        <v>2887</v>
      </c>
      <c r="C2950" s="248">
        <v>138.21223684245209</v>
      </c>
    </row>
    <row r="2951" spans="2:3" x14ac:dyDescent="0.75">
      <c r="B2951" s="249">
        <v>2888</v>
      </c>
      <c r="C2951" s="248">
        <v>85.022610290515132</v>
      </c>
    </row>
    <row r="2952" spans="2:3" x14ac:dyDescent="0.75">
      <c r="B2952" s="249">
        <v>2889</v>
      </c>
      <c r="C2952" s="248">
        <v>172.92185118329471</v>
      </c>
    </row>
    <row r="2953" spans="2:3" x14ac:dyDescent="0.75">
      <c r="B2953" s="249">
        <v>2890</v>
      </c>
      <c r="C2953" s="248">
        <v>109.81555676530047</v>
      </c>
    </row>
    <row r="2954" spans="2:3" x14ac:dyDescent="0.75">
      <c r="B2954" s="249">
        <v>2891</v>
      </c>
      <c r="C2954" s="248">
        <v>83.06259595016752</v>
      </c>
    </row>
    <row r="2955" spans="2:3" x14ac:dyDescent="0.75">
      <c r="B2955" s="249">
        <v>2892</v>
      </c>
      <c r="C2955" s="248">
        <v>119.49282564671871</v>
      </c>
    </row>
    <row r="2956" spans="2:3" x14ac:dyDescent="0.75">
      <c r="B2956" s="249">
        <v>2893</v>
      </c>
      <c r="C2956" s="248">
        <v>123.80045361428138</v>
      </c>
    </row>
    <row r="2957" spans="2:3" x14ac:dyDescent="0.75">
      <c r="B2957" s="249">
        <v>2894</v>
      </c>
      <c r="C2957" s="248">
        <v>100.6746714686651</v>
      </c>
    </row>
    <row r="2958" spans="2:3" x14ac:dyDescent="0.75">
      <c r="B2958" s="249">
        <v>2895</v>
      </c>
      <c r="C2958" s="248">
        <v>107.20551334706727</v>
      </c>
    </row>
    <row r="2959" spans="2:3" x14ac:dyDescent="0.75">
      <c r="B2959" s="249">
        <v>2896</v>
      </c>
      <c r="C2959" s="248">
        <v>172.07410150487493</v>
      </c>
    </row>
    <row r="2960" spans="2:3" x14ac:dyDescent="0.75">
      <c r="B2960" s="249">
        <v>2897</v>
      </c>
      <c r="C2960" s="248">
        <v>156.1752194326331</v>
      </c>
    </row>
    <row r="2961" spans="2:3" x14ac:dyDescent="0.75">
      <c r="B2961" s="249">
        <v>2898</v>
      </c>
      <c r="C2961" s="248">
        <v>102.58512905368613</v>
      </c>
    </row>
    <row r="2962" spans="2:3" x14ac:dyDescent="0.75">
      <c r="B2962" s="249">
        <v>2899</v>
      </c>
      <c r="C2962" s="248">
        <v>140.72306786942715</v>
      </c>
    </row>
    <row r="2963" spans="2:3" x14ac:dyDescent="0.75">
      <c r="B2963" s="249">
        <v>2900</v>
      </c>
      <c r="C2963" s="248">
        <v>99.80494536458994</v>
      </c>
    </row>
    <row r="2964" spans="2:3" x14ac:dyDescent="0.75">
      <c r="B2964" s="249">
        <v>2901</v>
      </c>
      <c r="C2964" s="248">
        <v>121.72069287283909</v>
      </c>
    </row>
    <row r="2965" spans="2:3" x14ac:dyDescent="0.75">
      <c r="B2965" s="249">
        <v>2902</v>
      </c>
      <c r="C2965" s="248">
        <v>100.90012150568161</v>
      </c>
    </row>
    <row r="2966" spans="2:3" x14ac:dyDescent="0.75">
      <c r="B2966" s="249">
        <v>2903</v>
      </c>
      <c r="C2966" s="248">
        <v>104.2394763635871</v>
      </c>
    </row>
    <row r="2967" spans="2:3" x14ac:dyDescent="0.75">
      <c r="B2967" s="249">
        <v>2904</v>
      </c>
      <c r="C2967" s="248">
        <v>132.79614635087535</v>
      </c>
    </row>
    <row r="2968" spans="2:3" x14ac:dyDescent="0.75">
      <c r="B2968" s="249">
        <v>2905</v>
      </c>
      <c r="C2968" s="248">
        <v>120.56155215496007</v>
      </c>
    </row>
    <row r="2969" spans="2:3" x14ac:dyDescent="0.75">
      <c r="B2969" s="249">
        <v>2906</v>
      </c>
      <c r="C2969" s="248">
        <v>127.97953314492548</v>
      </c>
    </row>
    <row r="2970" spans="2:3" x14ac:dyDescent="0.75">
      <c r="B2970" s="249">
        <v>2907</v>
      </c>
      <c r="C2970" s="248">
        <v>110.20124273666391</v>
      </c>
    </row>
    <row r="2971" spans="2:3" x14ac:dyDescent="0.75">
      <c r="B2971" s="249">
        <v>2908</v>
      </c>
      <c r="C2971" s="248">
        <v>126.72414534733787</v>
      </c>
    </row>
    <row r="2972" spans="2:3" x14ac:dyDescent="0.75">
      <c r="B2972" s="249">
        <v>2909</v>
      </c>
      <c r="C2972" s="248">
        <v>83.310910019191638</v>
      </c>
    </row>
    <row r="2973" spans="2:3" x14ac:dyDescent="0.75">
      <c r="B2973" s="249">
        <v>2910</v>
      </c>
      <c r="C2973" s="248">
        <v>111.51903776525467</v>
      </c>
    </row>
    <row r="2974" spans="2:3" x14ac:dyDescent="0.75">
      <c r="B2974" s="249">
        <v>2911</v>
      </c>
      <c r="C2974" s="248">
        <v>156.30967717869424</v>
      </c>
    </row>
    <row r="2975" spans="2:3" x14ac:dyDescent="0.75">
      <c r="B2975" s="249">
        <v>2912</v>
      </c>
      <c r="C2975" s="248">
        <v>143.49187656763959</v>
      </c>
    </row>
    <row r="2976" spans="2:3" x14ac:dyDescent="0.75">
      <c r="B2976" s="249">
        <v>2913</v>
      </c>
      <c r="C2976" s="248">
        <v>152.85211614192266</v>
      </c>
    </row>
    <row r="2977" spans="2:3" x14ac:dyDescent="0.75">
      <c r="B2977" s="249">
        <v>2914</v>
      </c>
      <c r="C2977" s="248">
        <v>113.14548160039948</v>
      </c>
    </row>
    <row r="2978" spans="2:3" x14ac:dyDescent="0.75">
      <c r="B2978" s="249">
        <v>2915</v>
      </c>
      <c r="C2978" s="248">
        <v>102.15103304367696</v>
      </c>
    </row>
    <row r="2979" spans="2:3" x14ac:dyDescent="0.75">
      <c r="B2979" s="249">
        <v>2916</v>
      </c>
      <c r="C2979" s="248">
        <v>150.34383975750845</v>
      </c>
    </row>
    <row r="2980" spans="2:3" x14ac:dyDescent="0.75">
      <c r="B2980" s="249">
        <v>2917</v>
      </c>
      <c r="C2980" s="248">
        <v>137.25697381594603</v>
      </c>
    </row>
    <row r="2981" spans="2:3" x14ac:dyDescent="0.75">
      <c r="B2981" s="249">
        <v>2918</v>
      </c>
      <c r="C2981" s="248">
        <v>104.21374478961114</v>
      </c>
    </row>
    <row r="2982" spans="2:3" x14ac:dyDescent="0.75">
      <c r="B2982" s="249">
        <v>2919</v>
      </c>
      <c r="C2982" s="248">
        <v>99.15703207084195</v>
      </c>
    </row>
    <row r="2983" spans="2:3" x14ac:dyDescent="0.75">
      <c r="B2983" s="249">
        <v>2920</v>
      </c>
      <c r="C2983" s="248">
        <v>132.46592156572177</v>
      </c>
    </row>
    <row r="2984" spans="2:3" x14ac:dyDescent="0.75">
      <c r="B2984" s="249">
        <v>2921</v>
      </c>
      <c r="C2984" s="248">
        <v>122.57566274975159</v>
      </c>
    </row>
    <row r="2985" spans="2:3" x14ac:dyDescent="0.75">
      <c r="B2985" s="249">
        <v>2922</v>
      </c>
      <c r="C2985" s="248">
        <v>84.348980558593979</v>
      </c>
    </row>
    <row r="2986" spans="2:3" x14ac:dyDescent="0.75">
      <c r="B2986" s="249">
        <v>2923</v>
      </c>
      <c r="C2986" s="248">
        <v>134.84427911416111</v>
      </c>
    </row>
    <row r="2987" spans="2:3" x14ac:dyDescent="0.75">
      <c r="B2987" s="249">
        <v>2924</v>
      </c>
      <c r="C2987" s="248">
        <v>162.61915734578719</v>
      </c>
    </row>
    <row r="2988" spans="2:3" x14ac:dyDescent="0.75">
      <c r="B2988" s="249">
        <v>2925</v>
      </c>
      <c r="C2988" s="248">
        <v>120.83823176778526</v>
      </c>
    </row>
    <row r="2989" spans="2:3" x14ac:dyDescent="0.75">
      <c r="B2989" s="249">
        <v>2926</v>
      </c>
      <c r="C2989" s="248">
        <v>128.84579311810123</v>
      </c>
    </row>
    <row r="2990" spans="2:3" x14ac:dyDescent="0.75">
      <c r="B2990" s="249">
        <v>2927</v>
      </c>
      <c r="C2990" s="248">
        <v>89.232704044161068</v>
      </c>
    </row>
    <row r="2991" spans="2:3" x14ac:dyDescent="0.75">
      <c r="B2991" s="249">
        <v>2928</v>
      </c>
      <c r="C2991" s="248">
        <v>109.25647502030941</v>
      </c>
    </row>
    <row r="2992" spans="2:3" x14ac:dyDescent="0.75">
      <c r="B2992" s="249">
        <v>2929</v>
      </c>
      <c r="C2992" s="248">
        <v>129.81848545516223</v>
      </c>
    </row>
    <row r="2993" spans="2:3" x14ac:dyDescent="0.75">
      <c r="B2993" s="249">
        <v>2930</v>
      </c>
      <c r="C2993" s="248">
        <v>98.441134310721253</v>
      </c>
    </row>
    <row r="2994" spans="2:3" x14ac:dyDescent="0.75">
      <c r="B2994" s="249">
        <v>2931</v>
      </c>
      <c r="C2994" s="248">
        <v>128.05824891897657</v>
      </c>
    </row>
    <row r="2995" spans="2:3" x14ac:dyDescent="0.75">
      <c r="B2995" s="249">
        <v>2932</v>
      </c>
      <c r="C2995" s="248">
        <v>120.64129102348271</v>
      </c>
    </row>
    <row r="2996" spans="2:3" x14ac:dyDescent="0.75">
      <c r="B2996" s="249">
        <v>2933</v>
      </c>
      <c r="C2996" s="248">
        <v>111.85108969032223</v>
      </c>
    </row>
    <row r="2997" spans="2:3" x14ac:dyDescent="0.75">
      <c r="B2997" s="249">
        <v>2934</v>
      </c>
      <c r="C2997" s="248">
        <v>127.75163165854329</v>
      </c>
    </row>
    <row r="2998" spans="2:3" x14ac:dyDescent="0.75">
      <c r="B2998" s="249">
        <v>2935</v>
      </c>
      <c r="C2998" s="248">
        <v>120.68650898488326</v>
      </c>
    </row>
    <row r="2999" spans="2:3" x14ac:dyDescent="0.75">
      <c r="B2999" s="249">
        <v>2936</v>
      </c>
      <c r="C2999" s="248">
        <v>141.75300500418174</v>
      </c>
    </row>
    <row r="3000" spans="2:3" x14ac:dyDescent="0.75">
      <c r="B3000" s="249">
        <v>2937</v>
      </c>
      <c r="C3000" s="248">
        <v>126.99366683094441</v>
      </c>
    </row>
    <row r="3001" spans="2:3" x14ac:dyDescent="0.75">
      <c r="B3001" s="249">
        <v>2938</v>
      </c>
      <c r="C3001" s="248">
        <v>137.85598846019258</v>
      </c>
    </row>
    <row r="3002" spans="2:3" x14ac:dyDescent="0.75">
      <c r="B3002" s="249">
        <v>2939</v>
      </c>
      <c r="C3002" s="248">
        <v>134.3914242268618</v>
      </c>
    </row>
    <row r="3003" spans="2:3" x14ac:dyDescent="0.75">
      <c r="B3003" s="249">
        <v>2940</v>
      </c>
      <c r="C3003" s="248">
        <v>125.35834151193234</v>
      </c>
    </row>
    <row r="3004" spans="2:3" x14ac:dyDescent="0.75">
      <c r="B3004" s="249">
        <v>2941</v>
      </c>
      <c r="C3004" s="248">
        <v>136.24731286877494</v>
      </c>
    </row>
    <row r="3005" spans="2:3" x14ac:dyDescent="0.75">
      <c r="B3005" s="249">
        <v>2942</v>
      </c>
      <c r="C3005" s="248">
        <v>102.12750999323934</v>
      </c>
    </row>
    <row r="3006" spans="2:3" x14ac:dyDescent="0.75">
      <c r="B3006" s="249">
        <v>2943</v>
      </c>
      <c r="C3006" s="248">
        <v>88.545335061510485</v>
      </c>
    </row>
    <row r="3007" spans="2:3" x14ac:dyDescent="0.75">
      <c r="B3007" s="249">
        <v>2944</v>
      </c>
      <c r="C3007" s="248">
        <v>170.1434301616527</v>
      </c>
    </row>
    <row r="3008" spans="2:3" x14ac:dyDescent="0.75">
      <c r="B3008" s="249">
        <v>2945</v>
      </c>
      <c r="C3008" s="248">
        <v>129.06360901746496</v>
      </c>
    </row>
    <row r="3009" spans="2:3" x14ac:dyDescent="0.75">
      <c r="B3009" s="249">
        <v>2946</v>
      </c>
      <c r="C3009" s="248">
        <v>128.02068633282047</v>
      </c>
    </row>
    <row r="3010" spans="2:3" x14ac:dyDescent="0.75">
      <c r="B3010" s="249">
        <v>2947</v>
      </c>
      <c r="C3010" s="248">
        <v>101.41421841446032</v>
      </c>
    </row>
    <row r="3011" spans="2:3" x14ac:dyDescent="0.75">
      <c r="B3011" s="249">
        <v>2948</v>
      </c>
      <c r="C3011" s="248">
        <v>131.61952670762037</v>
      </c>
    </row>
    <row r="3012" spans="2:3" x14ac:dyDescent="0.75">
      <c r="B3012" s="249">
        <v>2949</v>
      </c>
      <c r="C3012" s="248">
        <v>97.567743654866987</v>
      </c>
    </row>
    <row r="3013" spans="2:3" x14ac:dyDescent="0.75">
      <c r="B3013" s="249">
        <v>2950</v>
      </c>
      <c r="C3013" s="248">
        <v>158.10235199342583</v>
      </c>
    </row>
    <row r="3014" spans="2:3" x14ac:dyDescent="0.75">
      <c r="B3014" s="249">
        <v>2951</v>
      </c>
      <c r="C3014" s="248">
        <v>88.013209244017446</v>
      </c>
    </row>
    <row r="3015" spans="2:3" x14ac:dyDescent="0.75">
      <c r="B3015" s="249">
        <v>2952</v>
      </c>
      <c r="C3015" s="248">
        <v>93.115580355487339</v>
      </c>
    </row>
    <row r="3016" spans="2:3" x14ac:dyDescent="0.75">
      <c r="B3016" s="249">
        <v>2953</v>
      </c>
      <c r="C3016" s="248">
        <v>128.4310465382008</v>
      </c>
    </row>
    <row r="3017" spans="2:3" x14ac:dyDescent="0.75">
      <c r="B3017" s="249">
        <v>2954</v>
      </c>
      <c r="C3017" s="248">
        <v>147.80073223331053</v>
      </c>
    </row>
    <row r="3018" spans="2:3" x14ac:dyDescent="0.75">
      <c r="B3018" s="249">
        <v>2955</v>
      </c>
      <c r="C3018" s="248">
        <v>106.66527136137192</v>
      </c>
    </row>
    <row r="3019" spans="2:3" x14ac:dyDescent="0.75">
      <c r="B3019" s="249">
        <v>2956</v>
      </c>
      <c r="C3019" s="248">
        <v>89.652776938264836</v>
      </c>
    </row>
    <row r="3020" spans="2:3" x14ac:dyDescent="0.75">
      <c r="B3020" s="249">
        <v>2957</v>
      </c>
      <c r="C3020" s="248">
        <v>113.74752456539187</v>
      </c>
    </row>
    <row r="3021" spans="2:3" x14ac:dyDescent="0.75">
      <c r="B3021" s="249">
        <v>2958</v>
      </c>
      <c r="C3021" s="248">
        <v>153.24997358238645</v>
      </c>
    </row>
    <row r="3022" spans="2:3" x14ac:dyDescent="0.75">
      <c r="B3022" s="249">
        <v>2959</v>
      </c>
      <c r="C3022" s="248">
        <v>105.78703377285694</v>
      </c>
    </row>
    <row r="3023" spans="2:3" x14ac:dyDescent="0.75">
      <c r="B3023" s="249">
        <v>2960</v>
      </c>
      <c r="C3023" s="248">
        <v>147.1077155888787</v>
      </c>
    </row>
    <row r="3024" spans="2:3" x14ac:dyDescent="0.75">
      <c r="B3024" s="249">
        <v>2961</v>
      </c>
      <c r="C3024" s="248">
        <v>125.58533926138531</v>
      </c>
    </row>
    <row r="3025" spans="2:3" x14ac:dyDescent="0.75">
      <c r="B3025" s="249">
        <v>2962</v>
      </c>
      <c r="C3025" s="248">
        <v>95.24453062764033</v>
      </c>
    </row>
    <row r="3026" spans="2:3" x14ac:dyDescent="0.75">
      <c r="B3026" s="249">
        <v>2963</v>
      </c>
      <c r="C3026" s="248">
        <v>179.72910413101664</v>
      </c>
    </row>
    <row r="3027" spans="2:3" x14ac:dyDescent="0.75">
      <c r="B3027" s="249">
        <v>2964</v>
      </c>
      <c r="C3027" s="248">
        <v>156.13841198706621</v>
      </c>
    </row>
    <row r="3028" spans="2:3" x14ac:dyDescent="0.75">
      <c r="B3028" s="249">
        <v>2965</v>
      </c>
      <c r="C3028" s="248">
        <v>101.11759499493556</v>
      </c>
    </row>
    <row r="3029" spans="2:3" x14ac:dyDescent="0.75">
      <c r="B3029" s="249">
        <v>2966</v>
      </c>
      <c r="C3029" s="248">
        <v>142.07338021256191</v>
      </c>
    </row>
    <row r="3030" spans="2:3" x14ac:dyDescent="0.75">
      <c r="B3030" s="249">
        <v>2967</v>
      </c>
      <c r="C3030" s="248">
        <v>149.48703603918017</v>
      </c>
    </row>
    <row r="3031" spans="2:3" x14ac:dyDescent="0.75">
      <c r="B3031" s="249">
        <v>2968</v>
      </c>
      <c r="C3031" s="248">
        <v>101.05253164143198</v>
      </c>
    </row>
    <row r="3032" spans="2:3" x14ac:dyDescent="0.75">
      <c r="B3032" s="249">
        <v>2969</v>
      </c>
      <c r="C3032" s="248">
        <v>125.76925386673874</v>
      </c>
    </row>
    <row r="3033" spans="2:3" x14ac:dyDescent="0.75">
      <c r="B3033" s="249">
        <v>2970</v>
      </c>
      <c r="C3033" s="248">
        <v>108.2751251637591</v>
      </c>
    </row>
    <row r="3034" spans="2:3" x14ac:dyDescent="0.75">
      <c r="B3034" s="249">
        <v>2971</v>
      </c>
      <c r="C3034" s="248">
        <v>131.89176042586564</v>
      </c>
    </row>
    <row r="3035" spans="2:3" x14ac:dyDescent="0.75">
      <c r="B3035" s="249">
        <v>2972</v>
      </c>
      <c r="C3035" s="248">
        <v>109.87043185353933</v>
      </c>
    </row>
    <row r="3036" spans="2:3" x14ac:dyDescent="0.75">
      <c r="B3036" s="249">
        <v>2973</v>
      </c>
      <c r="C3036" s="248">
        <v>151.4701281304925</v>
      </c>
    </row>
    <row r="3037" spans="2:3" x14ac:dyDescent="0.75">
      <c r="B3037" s="249">
        <v>2974</v>
      </c>
      <c r="C3037" s="248">
        <v>161.10336203599866</v>
      </c>
    </row>
    <row r="3038" spans="2:3" x14ac:dyDescent="0.75">
      <c r="B3038" s="249">
        <v>2975</v>
      </c>
      <c r="C3038" s="248">
        <v>140.31443478020464</v>
      </c>
    </row>
    <row r="3039" spans="2:3" x14ac:dyDescent="0.75">
      <c r="B3039" s="249">
        <v>2976</v>
      </c>
      <c r="C3039" s="248">
        <v>87.467930738749772</v>
      </c>
    </row>
    <row r="3040" spans="2:3" x14ac:dyDescent="0.75">
      <c r="B3040" s="249">
        <v>2977</v>
      </c>
      <c r="C3040" s="248">
        <v>140.0058887360255</v>
      </c>
    </row>
    <row r="3041" spans="2:3" x14ac:dyDescent="0.75">
      <c r="B3041" s="249">
        <v>2978</v>
      </c>
      <c r="C3041" s="248">
        <v>140.78914057398134</v>
      </c>
    </row>
    <row r="3042" spans="2:3" x14ac:dyDescent="0.75">
      <c r="B3042" s="249">
        <v>2979</v>
      </c>
      <c r="C3042" s="248">
        <v>130.31075757804388</v>
      </c>
    </row>
    <row r="3043" spans="2:3" x14ac:dyDescent="0.75">
      <c r="B3043" s="249">
        <v>2980</v>
      </c>
      <c r="C3043" s="248">
        <v>127.71422794278546</v>
      </c>
    </row>
    <row r="3044" spans="2:3" x14ac:dyDescent="0.75">
      <c r="B3044" s="249">
        <v>2981</v>
      </c>
      <c r="C3044" s="248">
        <v>93.402863648378911</v>
      </c>
    </row>
    <row r="3045" spans="2:3" x14ac:dyDescent="0.75">
      <c r="B3045" s="249">
        <v>2982</v>
      </c>
      <c r="C3045" s="248">
        <v>167.80060771991634</v>
      </c>
    </row>
    <row r="3046" spans="2:3" x14ac:dyDescent="0.75">
      <c r="B3046" s="249">
        <v>2983</v>
      </c>
      <c r="C3046" s="248">
        <v>97.73382198963975</v>
      </c>
    </row>
    <row r="3047" spans="2:3" x14ac:dyDescent="0.75">
      <c r="B3047" s="249">
        <v>2984</v>
      </c>
      <c r="C3047" s="248">
        <v>110.08191028357615</v>
      </c>
    </row>
    <row r="3048" spans="2:3" x14ac:dyDescent="0.75">
      <c r="B3048" s="249">
        <v>2985</v>
      </c>
      <c r="C3048" s="248">
        <v>131.17621950343013</v>
      </c>
    </row>
    <row r="3049" spans="2:3" x14ac:dyDescent="0.75">
      <c r="B3049" s="249">
        <v>2986</v>
      </c>
      <c r="C3049" s="248">
        <v>133.75009768940498</v>
      </c>
    </row>
    <row r="3050" spans="2:3" x14ac:dyDescent="0.75">
      <c r="B3050" s="249">
        <v>2987</v>
      </c>
      <c r="C3050" s="248">
        <v>119.92785764625941</v>
      </c>
    </row>
    <row r="3051" spans="2:3" x14ac:dyDescent="0.75">
      <c r="B3051" s="249">
        <v>2988</v>
      </c>
      <c r="C3051" s="248">
        <v>163.46368914350995</v>
      </c>
    </row>
    <row r="3052" spans="2:3" x14ac:dyDescent="0.75">
      <c r="B3052" s="249">
        <v>2989</v>
      </c>
      <c r="C3052" s="248">
        <v>122.90592856121506</v>
      </c>
    </row>
    <row r="3053" spans="2:3" x14ac:dyDescent="0.75">
      <c r="B3053" s="249">
        <v>2990</v>
      </c>
      <c r="C3053" s="248">
        <v>158.84095243890928</v>
      </c>
    </row>
    <row r="3054" spans="2:3" x14ac:dyDescent="0.75">
      <c r="B3054" s="249">
        <v>2991</v>
      </c>
      <c r="C3054" s="248">
        <v>107.79199527689391</v>
      </c>
    </row>
    <row r="3055" spans="2:3" x14ac:dyDescent="0.75">
      <c r="B3055" s="249">
        <v>2992</v>
      </c>
      <c r="C3055" s="248">
        <v>139.88850947214451</v>
      </c>
    </row>
    <row r="3056" spans="2:3" x14ac:dyDescent="0.75">
      <c r="B3056" s="249">
        <v>2993</v>
      </c>
      <c r="C3056" s="248">
        <v>130.21000229632344</v>
      </c>
    </row>
    <row r="3057" spans="2:3" x14ac:dyDescent="0.75">
      <c r="B3057" s="249">
        <v>2994</v>
      </c>
      <c r="C3057" s="248">
        <v>144.23166610712377</v>
      </c>
    </row>
    <row r="3058" spans="2:3" x14ac:dyDescent="0.75">
      <c r="B3058" s="249">
        <v>2995</v>
      </c>
      <c r="C3058" s="248">
        <v>140.55977098698176</v>
      </c>
    </row>
    <row r="3059" spans="2:3" x14ac:dyDescent="0.75">
      <c r="B3059" s="249">
        <v>2996</v>
      </c>
      <c r="C3059" s="248">
        <v>156.24941340624201</v>
      </c>
    </row>
    <row r="3060" spans="2:3" x14ac:dyDescent="0.75">
      <c r="B3060" s="249">
        <v>2997</v>
      </c>
      <c r="C3060" s="248">
        <v>160.60880421405227</v>
      </c>
    </row>
    <row r="3061" spans="2:3" x14ac:dyDescent="0.75">
      <c r="B3061" s="249">
        <v>2998</v>
      </c>
      <c r="C3061" s="248">
        <v>127.53034772811742</v>
      </c>
    </row>
    <row r="3062" spans="2:3" x14ac:dyDescent="0.75">
      <c r="B3062" s="249">
        <v>2999</v>
      </c>
      <c r="C3062" s="248">
        <v>142.97554581475569</v>
      </c>
    </row>
    <row r="3063" spans="2:3" x14ac:dyDescent="0.75">
      <c r="B3063" s="249">
        <v>3000</v>
      </c>
      <c r="C3063" s="248">
        <v>128.2327084635956</v>
      </c>
    </row>
    <row r="3064" spans="2:3" x14ac:dyDescent="0.75">
      <c r="B3064" s="249">
        <v>3001</v>
      </c>
      <c r="C3064" s="248">
        <v>112.21872184415793</v>
      </c>
    </row>
    <row r="3065" spans="2:3" x14ac:dyDescent="0.75">
      <c r="B3065" s="249">
        <v>3002</v>
      </c>
      <c r="C3065" s="248">
        <v>111.32422694901584</v>
      </c>
    </row>
    <row r="3066" spans="2:3" x14ac:dyDescent="0.75">
      <c r="B3066" s="249">
        <v>3003</v>
      </c>
      <c r="C3066" s="248">
        <v>89.867986061295113</v>
      </c>
    </row>
    <row r="3067" spans="2:3" x14ac:dyDescent="0.75">
      <c r="B3067" s="249">
        <v>3004</v>
      </c>
      <c r="C3067" s="248">
        <v>78.336171979682831</v>
      </c>
    </row>
    <row r="3068" spans="2:3" x14ac:dyDescent="0.75">
      <c r="B3068" s="249">
        <v>3005</v>
      </c>
      <c r="C3068" s="248">
        <v>110.65342206526351</v>
      </c>
    </row>
    <row r="3069" spans="2:3" x14ac:dyDescent="0.75">
      <c r="B3069" s="249">
        <v>3006</v>
      </c>
      <c r="C3069" s="248">
        <v>101.7449203268736</v>
      </c>
    </row>
    <row r="3070" spans="2:3" x14ac:dyDescent="0.75">
      <c r="B3070" s="249">
        <v>3007</v>
      </c>
      <c r="C3070" s="248">
        <v>135.68977305102541</v>
      </c>
    </row>
    <row r="3071" spans="2:3" x14ac:dyDescent="0.75">
      <c r="B3071" s="249">
        <v>3008</v>
      </c>
      <c r="C3071" s="248">
        <v>133.65482449623991</v>
      </c>
    </row>
    <row r="3072" spans="2:3" x14ac:dyDescent="0.75">
      <c r="B3072" s="249">
        <v>3009</v>
      </c>
      <c r="C3072" s="248">
        <v>135.44305030363299</v>
      </c>
    </row>
    <row r="3073" spans="2:3" x14ac:dyDescent="0.75">
      <c r="B3073" s="249">
        <v>3010</v>
      </c>
      <c r="C3073" s="248">
        <v>153.7685318252968</v>
      </c>
    </row>
    <row r="3074" spans="2:3" x14ac:dyDescent="0.75">
      <c r="B3074" s="249">
        <v>3011</v>
      </c>
      <c r="C3074" s="248">
        <v>113.83162052366184</v>
      </c>
    </row>
    <row r="3075" spans="2:3" x14ac:dyDescent="0.75">
      <c r="B3075" s="249">
        <v>3012</v>
      </c>
      <c r="C3075" s="248">
        <v>126.10809491119416</v>
      </c>
    </row>
    <row r="3076" spans="2:3" x14ac:dyDescent="0.75">
      <c r="B3076" s="249">
        <v>3013</v>
      </c>
      <c r="C3076" s="248">
        <v>126.093982482841</v>
      </c>
    </row>
    <row r="3077" spans="2:3" x14ac:dyDescent="0.75">
      <c r="B3077" s="249">
        <v>3014</v>
      </c>
      <c r="C3077" s="248">
        <v>117.7537591035167</v>
      </c>
    </row>
    <row r="3078" spans="2:3" x14ac:dyDescent="0.75">
      <c r="B3078" s="249">
        <v>3015</v>
      </c>
      <c r="C3078" s="248">
        <v>71.587722329892799</v>
      </c>
    </row>
    <row r="3079" spans="2:3" x14ac:dyDescent="0.75">
      <c r="B3079" s="249">
        <v>3016</v>
      </c>
      <c r="C3079" s="248">
        <v>145.27351217072936</v>
      </c>
    </row>
    <row r="3080" spans="2:3" x14ac:dyDescent="0.75">
      <c r="B3080" s="249">
        <v>3017</v>
      </c>
      <c r="C3080" s="248">
        <v>101.27851023962288</v>
      </c>
    </row>
    <row r="3081" spans="2:3" x14ac:dyDescent="0.75">
      <c r="B3081" s="249">
        <v>3018</v>
      </c>
      <c r="C3081" s="248">
        <v>148.92808307550439</v>
      </c>
    </row>
    <row r="3082" spans="2:3" x14ac:dyDescent="0.75">
      <c r="B3082" s="249">
        <v>3019</v>
      </c>
      <c r="C3082" s="248">
        <v>57.675965147429338</v>
      </c>
    </row>
    <row r="3083" spans="2:3" x14ac:dyDescent="0.75">
      <c r="B3083" s="249">
        <v>3020</v>
      </c>
      <c r="C3083" s="248">
        <v>136.86654663397107</v>
      </c>
    </row>
    <row r="3084" spans="2:3" x14ac:dyDescent="0.75">
      <c r="B3084" s="249">
        <v>3021</v>
      </c>
      <c r="C3084" s="248">
        <v>105.48913924981267</v>
      </c>
    </row>
    <row r="3085" spans="2:3" x14ac:dyDescent="0.75">
      <c r="B3085" s="249">
        <v>3022</v>
      </c>
      <c r="C3085" s="248">
        <v>106.13247063187957</v>
      </c>
    </row>
    <row r="3086" spans="2:3" x14ac:dyDescent="0.75">
      <c r="B3086" s="249">
        <v>3023</v>
      </c>
      <c r="C3086" s="248">
        <v>126.37028596172895</v>
      </c>
    </row>
    <row r="3087" spans="2:3" x14ac:dyDescent="0.75">
      <c r="B3087" s="249">
        <v>3024</v>
      </c>
      <c r="C3087" s="248">
        <v>124.14740885980899</v>
      </c>
    </row>
    <row r="3088" spans="2:3" x14ac:dyDescent="0.75">
      <c r="B3088" s="249">
        <v>3025</v>
      </c>
      <c r="C3088" s="248">
        <v>130.05246682451948</v>
      </c>
    </row>
    <row r="3089" spans="2:3" x14ac:dyDescent="0.75">
      <c r="B3089" s="249">
        <v>3026</v>
      </c>
      <c r="C3089" s="248">
        <v>91.36896351152761</v>
      </c>
    </row>
    <row r="3090" spans="2:3" x14ac:dyDescent="0.75">
      <c r="B3090" s="249">
        <v>3027</v>
      </c>
      <c r="C3090" s="248">
        <v>137.97402691564517</v>
      </c>
    </row>
    <row r="3091" spans="2:3" x14ac:dyDescent="0.75">
      <c r="B3091" s="249">
        <v>3028</v>
      </c>
      <c r="C3091" s="248">
        <v>62.693714522275741</v>
      </c>
    </row>
    <row r="3092" spans="2:3" x14ac:dyDescent="0.75">
      <c r="B3092" s="249">
        <v>3029</v>
      </c>
      <c r="C3092" s="248">
        <v>145.01533698754008</v>
      </c>
    </row>
    <row r="3093" spans="2:3" x14ac:dyDescent="0.75">
      <c r="B3093" s="249">
        <v>3030</v>
      </c>
      <c r="C3093" s="248">
        <v>143.4452303227541</v>
      </c>
    </row>
    <row r="3094" spans="2:3" x14ac:dyDescent="0.75">
      <c r="B3094" s="249">
        <v>3031</v>
      </c>
      <c r="C3094" s="248">
        <v>138.47546111122568</v>
      </c>
    </row>
    <row r="3095" spans="2:3" x14ac:dyDescent="0.75">
      <c r="B3095" s="249">
        <v>3032</v>
      </c>
      <c r="C3095" s="248">
        <v>144.34538264540822</v>
      </c>
    </row>
    <row r="3096" spans="2:3" x14ac:dyDescent="0.75">
      <c r="B3096" s="249">
        <v>3033</v>
      </c>
      <c r="C3096" s="248">
        <v>147.2981171366491</v>
      </c>
    </row>
    <row r="3097" spans="2:3" x14ac:dyDescent="0.75">
      <c r="B3097" s="249">
        <v>3034</v>
      </c>
      <c r="C3097" s="248">
        <v>155.05719805059968</v>
      </c>
    </row>
    <row r="3098" spans="2:3" x14ac:dyDescent="0.75">
      <c r="B3098" s="249">
        <v>3035</v>
      </c>
      <c r="C3098" s="248">
        <v>150.39916217076052</v>
      </c>
    </row>
    <row r="3099" spans="2:3" x14ac:dyDescent="0.75">
      <c r="B3099" s="249">
        <v>3036</v>
      </c>
      <c r="C3099" s="248">
        <v>112.59390753981197</v>
      </c>
    </row>
    <row r="3100" spans="2:3" x14ac:dyDescent="0.75">
      <c r="B3100" s="249">
        <v>3037</v>
      </c>
      <c r="C3100" s="248">
        <v>107.60923606357024</v>
      </c>
    </row>
    <row r="3101" spans="2:3" x14ac:dyDescent="0.75">
      <c r="B3101" s="249">
        <v>3038</v>
      </c>
      <c r="C3101" s="248">
        <v>143.77671975899995</v>
      </c>
    </row>
    <row r="3102" spans="2:3" x14ac:dyDescent="0.75">
      <c r="B3102" s="249">
        <v>3039</v>
      </c>
      <c r="C3102" s="248">
        <v>105.04054767925604</v>
      </c>
    </row>
    <row r="3103" spans="2:3" x14ac:dyDescent="0.75">
      <c r="B3103" s="249">
        <v>3040</v>
      </c>
      <c r="C3103" s="248">
        <v>137.73766378850888</v>
      </c>
    </row>
    <row r="3104" spans="2:3" x14ac:dyDescent="0.75">
      <c r="B3104" s="249">
        <v>3041</v>
      </c>
      <c r="C3104" s="248">
        <v>116.15337495154984</v>
      </c>
    </row>
    <row r="3105" spans="2:3" x14ac:dyDescent="0.75">
      <c r="B3105" s="249">
        <v>3042</v>
      </c>
      <c r="C3105" s="248">
        <v>129.13519552889804</v>
      </c>
    </row>
    <row r="3106" spans="2:3" x14ac:dyDescent="0.75">
      <c r="B3106" s="249">
        <v>3043</v>
      </c>
      <c r="C3106" s="248">
        <v>113.42049518490936</v>
      </c>
    </row>
    <row r="3107" spans="2:3" x14ac:dyDescent="0.75">
      <c r="B3107" s="249">
        <v>3044</v>
      </c>
      <c r="C3107" s="248">
        <v>102.10483398700998</v>
      </c>
    </row>
    <row r="3108" spans="2:3" x14ac:dyDescent="0.75">
      <c r="B3108" s="249">
        <v>3045</v>
      </c>
      <c r="C3108" s="248">
        <v>125.46044406020013</v>
      </c>
    </row>
    <row r="3109" spans="2:3" x14ac:dyDescent="0.75">
      <c r="B3109" s="249">
        <v>3046</v>
      </c>
      <c r="C3109" s="248">
        <v>132.85337595530109</v>
      </c>
    </row>
    <row r="3110" spans="2:3" x14ac:dyDescent="0.75">
      <c r="B3110" s="249">
        <v>3047</v>
      </c>
      <c r="C3110" s="248">
        <v>115.22973797150271</v>
      </c>
    </row>
    <row r="3111" spans="2:3" x14ac:dyDescent="0.75">
      <c r="B3111" s="249">
        <v>3048</v>
      </c>
      <c r="C3111" s="248">
        <v>123.83691102117714</v>
      </c>
    </row>
    <row r="3112" spans="2:3" x14ac:dyDescent="0.75">
      <c r="B3112" s="249">
        <v>3049</v>
      </c>
      <c r="C3112" s="248">
        <v>102.78872056280568</v>
      </c>
    </row>
    <row r="3113" spans="2:3" x14ac:dyDescent="0.75">
      <c r="B3113" s="249">
        <v>3050</v>
      </c>
      <c r="C3113" s="248">
        <v>121.01582021712466</v>
      </c>
    </row>
    <row r="3114" spans="2:3" x14ac:dyDescent="0.75">
      <c r="B3114" s="249">
        <v>3051</v>
      </c>
      <c r="C3114" s="248">
        <v>92.164361027919824</v>
      </c>
    </row>
    <row r="3115" spans="2:3" x14ac:dyDescent="0.75">
      <c r="B3115" s="249">
        <v>3052</v>
      </c>
      <c r="C3115" s="248">
        <v>170.94506762851935</v>
      </c>
    </row>
    <row r="3116" spans="2:3" x14ac:dyDescent="0.75">
      <c r="B3116" s="249">
        <v>3053</v>
      </c>
      <c r="C3116" s="248">
        <v>125.59546323381169</v>
      </c>
    </row>
    <row r="3117" spans="2:3" x14ac:dyDescent="0.75">
      <c r="B3117" s="249">
        <v>3054</v>
      </c>
      <c r="C3117" s="248">
        <v>141.14813599044791</v>
      </c>
    </row>
    <row r="3118" spans="2:3" x14ac:dyDescent="0.75">
      <c r="B3118" s="249">
        <v>3055</v>
      </c>
      <c r="C3118" s="248">
        <v>91.76042789542295</v>
      </c>
    </row>
    <row r="3119" spans="2:3" x14ac:dyDescent="0.75">
      <c r="B3119" s="249">
        <v>3056</v>
      </c>
      <c r="C3119" s="248">
        <v>123.41236110499868</v>
      </c>
    </row>
    <row r="3120" spans="2:3" x14ac:dyDescent="0.75">
      <c r="B3120" s="249">
        <v>3057</v>
      </c>
      <c r="C3120" s="248">
        <v>148.39494260740418</v>
      </c>
    </row>
    <row r="3121" spans="2:3" x14ac:dyDescent="0.75">
      <c r="B3121" s="249">
        <v>3058</v>
      </c>
      <c r="C3121" s="248">
        <v>114.57901032365685</v>
      </c>
    </row>
    <row r="3122" spans="2:3" x14ac:dyDescent="0.75">
      <c r="B3122" s="249">
        <v>3059</v>
      </c>
      <c r="C3122" s="248">
        <v>106.25913799971488</v>
      </c>
    </row>
    <row r="3123" spans="2:3" x14ac:dyDescent="0.75">
      <c r="B3123" s="249">
        <v>3060</v>
      </c>
      <c r="C3123" s="248">
        <v>96.906046561937501</v>
      </c>
    </row>
    <row r="3124" spans="2:3" x14ac:dyDescent="0.75">
      <c r="B3124" s="249">
        <v>3061</v>
      </c>
      <c r="C3124" s="248">
        <v>100.40130916535037</v>
      </c>
    </row>
    <row r="3125" spans="2:3" x14ac:dyDescent="0.75">
      <c r="B3125" s="249">
        <v>3062</v>
      </c>
      <c r="C3125" s="248">
        <v>131.41058374944544</v>
      </c>
    </row>
    <row r="3126" spans="2:3" x14ac:dyDescent="0.75">
      <c r="B3126" s="249">
        <v>3063</v>
      </c>
      <c r="C3126" s="248">
        <v>90.034653627112846</v>
      </c>
    </row>
    <row r="3127" spans="2:3" x14ac:dyDescent="0.75">
      <c r="B3127" s="249">
        <v>3064</v>
      </c>
      <c r="C3127" s="248">
        <v>118.21086043091876</v>
      </c>
    </row>
    <row r="3128" spans="2:3" x14ac:dyDescent="0.75">
      <c r="B3128" s="249">
        <v>3065</v>
      </c>
      <c r="C3128" s="248">
        <v>103.35807865732559</v>
      </c>
    </row>
    <row r="3129" spans="2:3" x14ac:dyDescent="0.75">
      <c r="B3129" s="249">
        <v>3066</v>
      </c>
      <c r="C3129" s="248">
        <v>153.8787297724258</v>
      </c>
    </row>
    <row r="3130" spans="2:3" x14ac:dyDescent="0.75">
      <c r="B3130" s="249">
        <v>3067</v>
      </c>
      <c r="C3130" s="248">
        <v>142.61787871838825</v>
      </c>
    </row>
    <row r="3131" spans="2:3" x14ac:dyDescent="0.75">
      <c r="B3131" s="249">
        <v>3068</v>
      </c>
      <c r="C3131" s="248">
        <v>118.19697648738077</v>
      </c>
    </row>
    <row r="3132" spans="2:3" x14ac:dyDescent="0.75">
      <c r="B3132" s="249">
        <v>3069</v>
      </c>
      <c r="C3132" s="248">
        <v>130.1540420916682</v>
      </c>
    </row>
    <row r="3133" spans="2:3" x14ac:dyDescent="0.75">
      <c r="B3133" s="249">
        <v>3070</v>
      </c>
      <c r="C3133" s="248">
        <v>98.864460784874353</v>
      </c>
    </row>
    <row r="3134" spans="2:3" x14ac:dyDescent="0.75">
      <c r="B3134" s="249">
        <v>3071</v>
      </c>
      <c r="C3134" s="248">
        <v>132.10016728990965</v>
      </c>
    </row>
    <row r="3135" spans="2:3" x14ac:dyDescent="0.75">
      <c r="B3135" s="249">
        <v>3072</v>
      </c>
      <c r="C3135" s="248">
        <v>142.4925954367381</v>
      </c>
    </row>
    <row r="3136" spans="2:3" x14ac:dyDescent="0.75">
      <c r="B3136" s="249">
        <v>3073</v>
      </c>
      <c r="C3136" s="248">
        <v>132.79982803923212</v>
      </c>
    </row>
    <row r="3137" spans="2:3" x14ac:dyDescent="0.75">
      <c r="B3137" s="249">
        <v>3074</v>
      </c>
      <c r="C3137" s="248">
        <v>165.39540250772254</v>
      </c>
    </row>
    <row r="3138" spans="2:3" x14ac:dyDescent="0.75">
      <c r="B3138" s="249">
        <v>3075</v>
      </c>
      <c r="C3138" s="248">
        <v>123.60411357685199</v>
      </c>
    </row>
    <row r="3139" spans="2:3" x14ac:dyDescent="0.75">
      <c r="B3139" s="249">
        <v>3076</v>
      </c>
      <c r="C3139" s="248">
        <v>144.0834484107815</v>
      </c>
    </row>
    <row r="3140" spans="2:3" x14ac:dyDescent="0.75">
      <c r="B3140" s="249">
        <v>3077</v>
      </c>
      <c r="C3140" s="248">
        <v>108.74767124475883</v>
      </c>
    </row>
    <row r="3141" spans="2:3" x14ac:dyDescent="0.75">
      <c r="B3141" s="249">
        <v>3078</v>
      </c>
      <c r="C3141" s="248">
        <v>88.633410375224841</v>
      </c>
    </row>
    <row r="3142" spans="2:3" x14ac:dyDescent="0.75">
      <c r="B3142" s="249">
        <v>3079</v>
      </c>
      <c r="C3142" s="248">
        <v>92.038408245269281</v>
      </c>
    </row>
    <row r="3143" spans="2:3" x14ac:dyDescent="0.75">
      <c r="B3143" s="249">
        <v>3080</v>
      </c>
      <c r="C3143" s="248">
        <v>159.10133157555407</v>
      </c>
    </row>
    <row r="3144" spans="2:3" x14ac:dyDescent="0.75">
      <c r="B3144" s="249">
        <v>3081</v>
      </c>
      <c r="C3144" s="248">
        <v>100.82295077619045</v>
      </c>
    </row>
    <row r="3145" spans="2:3" x14ac:dyDescent="0.75">
      <c r="B3145" s="249">
        <v>3082</v>
      </c>
      <c r="C3145" s="248">
        <v>164.99717337211831</v>
      </c>
    </row>
    <row r="3146" spans="2:3" x14ac:dyDescent="0.75">
      <c r="B3146" s="249">
        <v>3083</v>
      </c>
      <c r="C3146" s="248">
        <v>136.61988828763302</v>
      </c>
    </row>
    <row r="3147" spans="2:3" x14ac:dyDescent="0.75">
      <c r="B3147" s="249">
        <v>3084</v>
      </c>
      <c r="C3147" s="248">
        <v>140.16385801838075</v>
      </c>
    </row>
    <row r="3148" spans="2:3" x14ac:dyDescent="0.75">
      <c r="B3148" s="249">
        <v>3085</v>
      </c>
      <c r="C3148" s="248">
        <v>105.35599900750499</v>
      </c>
    </row>
    <row r="3149" spans="2:3" x14ac:dyDescent="0.75">
      <c r="B3149" s="249">
        <v>3086</v>
      </c>
      <c r="C3149" s="248">
        <v>96.400547146545492</v>
      </c>
    </row>
    <row r="3150" spans="2:3" x14ac:dyDescent="0.75">
      <c r="B3150" s="249">
        <v>3087</v>
      </c>
      <c r="C3150" s="248">
        <v>93.399122088248689</v>
      </c>
    </row>
    <row r="3151" spans="2:3" x14ac:dyDescent="0.75">
      <c r="B3151" s="249">
        <v>3088</v>
      </c>
      <c r="C3151" s="248">
        <v>130.49435324289379</v>
      </c>
    </row>
    <row r="3152" spans="2:3" x14ac:dyDescent="0.75">
      <c r="B3152" s="249">
        <v>3089</v>
      </c>
      <c r="C3152" s="248">
        <v>119.17396110286491</v>
      </c>
    </row>
    <row r="3153" spans="2:3" x14ac:dyDescent="0.75">
      <c r="B3153" s="249">
        <v>3090</v>
      </c>
      <c r="C3153" s="248">
        <v>169.31775219740979</v>
      </c>
    </row>
    <row r="3154" spans="2:3" x14ac:dyDescent="0.75">
      <c r="B3154" s="249">
        <v>3091</v>
      </c>
      <c r="C3154" s="248">
        <v>95.992950426705335</v>
      </c>
    </row>
    <row r="3155" spans="2:3" x14ac:dyDescent="0.75">
      <c r="B3155" s="249">
        <v>3092</v>
      </c>
      <c r="C3155" s="248">
        <v>128.88592959312618</v>
      </c>
    </row>
    <row r="3156" spans="2:3" x14ac:dyDescent="0.75">
      <c r="B3156" s="249">
        <v>3093</v>
      </c>
      <c r="C3156" s="248">
        <v>131.05473610817228</v>
      </c>
    </row>
    <row r="3157" spans="2:3" x14ac:dyDescent="0.75">
      <c r="B3157" s="249">
        <v>3094</v>
      </c>
      <c r="C3157" s="248">
        <v>89.53129315829274</v>
      </c>
    </row>
    <row r="3158" spans="2:3" x14ac:dyDescent="0.75">
      <c r="B3158" s="249">
        <v>3095</v>
      </c>
      <c r="C3158" s="248">
        <v>122.12897083930567</v>
      </c>
    </row>
    <row r="3159" spans="2:3" x14ac:dyDescent="0.75">
      <c r="B3159" s="249">
        <v>3096</v>
      </c>
      <c r="C3159" s="248">
        <v>127.9658299399273</v>
      </c>
    </row>
    <row r="3160" spans="2:3" x14ac:dyDescent="0.75">
      <c r="B3160" s="249">
        <v>3097</v>
      </c>
      <c r="C3160" s="248">
        <v>118.78194870048343</v>
      </c>
    </row>
    <row r="3161" spans="2:3" x14ac:dyDescent="0.75">
      <c r="B3161" s="249">
        <v>3098</v>
      </c>
      <c r="C3161" s="248">
        <v>111.87555424344706</v>
      </c>
    </row>
    <row r="3162" spans="2:3" x14ac:dyDescent="0.75">
      <c r="B3162" s="249">
        <v>3099</v>
      </c>
      <c r="C3162" s="248">
        <v>91.591295345056878</v>
      </c>
    </row>
    <row r="3163" spans="2:3" x14ac:dyDescent="0.75">
      <c r="B3163" s="249">
        <v>3100</v>
      </c>
      <c r="C3163" s="248">
        <v>96.351296185611929</v>
      </c>
    </row>
    <row r="3164" spans="2:3" x14ac:dyDescent="0.75">
      <c r="B3164" s="249">
        <v>3101</v>
      </c>
      <c r="C3164" s="248">
        <v>105.41347639932373</v>
      </c>
    </row>
    <row r="3165" spans="2:3" x14ac:dyDescent="0.75">
      <c r="B3165" s="249">
        <v>3102</v>
      </c>
      <c r="C3165" s="248">
        <v>105.19890475457699</v>
      </c>
    </row>
    <row r="3166" spans="2:3" x14ac:dyDescent="0.75">
      <c r="B3166" s="249">
        <v>3103</v>
      </c>
      <c r="C3166" s="248">
        <v>116.77805694529732</v>
      </c>
    </row>
    <row r="3167" spans="2:3" x14ac:dyDescent="0.75">
      <c r="B3167" s="249">
        <v>3104</v>
      </c>
      <c r="C3167" s="248">
        <v>145.55329543156554</v>
      </c>
    </row>
    <row r="3168" spans="2:3" x14ac:dyDescent="0.75">
      <c r="B3168" s="249">
        <v>3105</v>
      </c>
      <c r="C3168" s="248">
        <v>122.61444900054067</v>
      </c>
    </row>
    <row r="3169" spans="2:3" x14ac:dyDescent="0.75">
      <c r="B3169" s="249">
        <v>3106</v>
      </c>
      <c r="C3169" s="248">
        <v>99.421662033341207</v>
      </c>
    </row>
    <row r="3170" spans="2:3" x14ac:dyDescent="0.75">
      <c r="B3170" s="249">
        <v>3107</v>
      </c>
      <c r="C3170" s="248">
        <v>106.48270804204466</v>
      </c>
    </row>
    <row r="3171" spans="2:3" x14ac:dyDescent="0.75">
      <c r="B3171" s="249">
        <v>3108</v>
      </c>
      <c r="C3171" s="248">
        <v>129.65825135217827</v>
      </c>
    </row>
    <row r="3172" spans="2:3" x14ac:dyDescent="0.75">
      <c r="B3172" s="249">
        <v>3109</v>
      </c>
      <c r="C3172" s="248">
        <v>99.467112590019028</v>
      </c>
    </row>
    <row r="3173" spans="2:3" x14ac:dyDescent="0.75">
      <c r="B3173" s="249">
        <v>3110</v>
      </c>
      <c r="C3173" s="248">
        <v>82.562475707847994</v>
      </c>
    </row>
    <row r="3174" spans="2:3" x14ac:dyDescent="0.75">
      <c r="B3174" s="249">
        <v>3111</v>
      </c>
      <c r="C3174" s="248">
        <v>114.81675289104668</v>
      </c>
    </row>
    <row r="3175" spans="2:3" x14ac:dyDescent="0.75">
      <c r="B3175" s="249">
        <v>3112</v>
      </c>
      <c r="C3175" s="248">
        <v>94.627089845050165</v>
      </c>
    </row>
    <row r="3176" spans="2:3" x14ac:dyDescent="0.75">
      <c r="B3176" s="249">
        <v>3113</v>
      </c>
      <c r="C3176" s="248">
        <v>121.07619140250145</v>
      </c>
    </row>
    <row r="3177" spans="2:3" x14ac:dyDescent="0.75">
      <c r="B3177" s="249">
        <v>3114</v>
      </c>
      <c r="C3177" s="248">
        <v>113.296669008512</v>
      </c>
    </row>
    <row r="3178" spans="2:3" x14ac:dyDescent="0.75">
      <c r="B3178" s="249">
        <v>3115</v>
      </c>
      <c r="C3178" s="248">
        <v>129.14628834664373</v>
      </c>
    </row>
    <row r="3179" spans="2:3" x14ac:dyDescent="0.75">
      <c r="B3179" s="249">
        <v>3116</v>
      </c>
      <c r="C3179" s="248">
        <v>120.34353137243365</v>
      </c>
    </row>
    <row r="3180" spans="2:3" x14ac:dyDescent="0.75">
      <c r="B3180" s="249">
        <v>3117</v>
      </c>
      <c r="C3180" s="248">
        <v>114.33588508100642</v>
      </c>
    </row>
    <row r="3181" spans="2:3" x14ac:dyDescent="0.75">
      <c r="B3181" s="249">
        <v>3118</v>
      </c>
      <c r="C3181" s="248">
        <v>118.19893762581947</v>
      </c>
    </row>
    <row r="3182" spans="2:3" x14ac:dyDescent="0.75">
      <c r="B3182" s="249">
        <v>3119</v>
      </c>
      <c r="C3182" s="248">
        <v>115.89714748223599</v>
      </c>
    </row>
    <row r="3183" spans="2:3" x14ac:dyDescent="0.75">
      <c r="B3183" s="249">
        <v>3120</v>
      </c>
      <c r="C3183" s="248">
        <v>169.71868606846081</v>
      </c>
    </row>
    <row r="3184" spans="2:3" x14ac:dyDescent="0.75">
      <c r="B3184" s="249">
        <v>3121</v>
      </c>
      <c r="C3184" s="248">
        <v>122.4670418828487</v>
      </c>
    </row>
    <row r="3185" spans="2:3" x14ac:dyDescent="0.75">
      <c r="B3185" s="249">
        <v>3122</v>
      </c>
      <c r="C3185" s="248">
        <v>127.76337583026812</v>
      </c>
    </row>
    <row r="3186" spans="2:3" x14ac:dyDescent="0.75">
      <c r="B3186" s="249">
        <v>3123</v>
      </c>
      <c r="C3186" s="248">
        <v>111.29561914366852</v>
      </c>
    </row>
    <row r="3187" spans="2:3" x14ac:dyDescent="0.75">
      <c r="B3187" s="249">
        <v>3124</v>
      </c>
      <c r="C3187" s="248">
        <v>133.15790882950714</v>
      </c>
    </row>
    <row r="3188" spans="2:3" x14ac:dyDescent="0.75">
      <c r="B3188" s="249">
        <v>3125</v>
      </c>
      <c r="C3188" s="248">
        <v>111.74785842835307</v>
      </c>
    </row>
    <row r="3189" spans="2:3" x14ac:dyDescent="0.75">
      <c r="B3189" s="249">
        <v>3126</v>
      </c>
      <c r="C3189" s="248">
        <v>113.72773892846102</v>
      </c>
    </row>
    <row r="3190" spans="2:3" x14ac:dyDescent="0.75">
      <c r="B3190" s="249">
        <v>3127</v>
      </c>
      <c r="C3190" s="248">
        <v>138.71906951790965</v>
      </c>
    </row>
    <row r="3191" spans="2:3" x14ac:dyDescent="0.75">
      <c r="B3191" s="249">
        <v>3128</v>
      </c>
      <c r="C3191" s="248">
        <v>111.48874752611169</v>
      </c>
    </row>
    <row r="3192" spans="2:3" x14ac:dyDescent="0.75">
      <c r="B3192" s="249">
        <v>3129</v>
      </c>
      <c r="C3192" s="248">
        <v>178.30103832173367</v>
      </c>
    </row>
    <row r="3193" spans="2:3" x14ac:dyDescent="0.75">
      <c r="B3193" s="249">
        <v>3130</v>
      </c>
      <c r="C3193" s="248">
        <v>113.12272863369179</v>
      </c>
    </row>
    <row r="3194" spans="2:3" x14ac:dyDescent="0.75">
      <c r="B3194" s="249">
        <v>3131</v>
      </c>
      <c r="C3194" s="248">
        <v>140.07744258627167</v>
      </c>
    </row>
    <row r="3195" spans="2:3" x14ac:dyDescent="0.75">
      <c r="B3195" s="249">
        <v>3132</v>
      </c>
      <c r="C3195" s="248">
        <v>102.76866964336615</v>
      </c>
    </row>
    <row r="3196" spans="2:3" x14ac:dyDescent="0.75">
      <c r="B3196" s="249">
        <v>3133</v>
      </c>
      <c r="C3196" s="248">
        <v>120.17518794613798</v>
      </c>
    </row>
    <row r="3197" spans="2:3" x14ac:dyDescent="0.75">
      <c r="B3197" s="249">
        <v>3134</v>
      </c>
      <c r="C3197" s="248">
        <v>115.93236874997405</v>
      </c>
    </row>
    <row r="3198" spans="2:3" x14ac:dyDescent="0.75">
      <c r="B3198" s="249">
        <v>3135</v>
      </c>
      <c r="C3198" s="248">
        <v>109.46119308016381</v>
      </c>
    </row>
    <row r="3199" spans="2:3" x14ac:dyDescent="0.75">
      <c r="B3199" s="249">
        <v>3136</v>
      </c>
      <c r="C3199" s="248">
        <v>117.00926240680712</v>
      </c>
    </row>
    <row r="3200" spans="2:3" x14ac:dyDescent="0.75">
      <c r="B3200" s="249">
        <v>3137</v>
      </c>
      <c r="C3200" s="248">
        <v>117.63553195921941</v>
      </c>
    </row>
    <row r="3201" spans="2:3" x14ac:dyDescent="0.75">
      <c r="B3201" s="249">
        <v>3138</v>
      </c>
      <c r="C3201" s="248">
        <v>81.530235405082948</v>
      </c>
    </row>
    <row r="3202" spans="2:3" x14ac:dyDescent="0.75">
      <c r="B3202" s="249">
        <v>3139</v>
      </c>
      <c r="C3202" s="248">
        <v>132.44027288160049</v>
      </c>
    </row>
    <row r="3203" spans="2:3" x14ac:dyDescent="0.75">
      <c r="B3203" s="249">
        <v>3140</v>
      </c>
      <c r="C3203" s="248">
        <v>106.72775889066034</v>
      </c>
    </row>
    <row r="3204" spans="2:3" x14ac:dyDescent="0.75">
      <c r="B3204" s="249">
        <v>3141</v>
      </c>
      <c r="C3204" s="248">
        <v>123.51301726670778</v>
      </c>
    </row>
    <row r="3205" spans="2:3" x14ac:dyDescent="0.75">
      <c r="B3205" s="249">
        <v>3142</v>
      </c>
      <c r="C3205" s="248">
        <v>90.745027090142884</v>
      </c>
    </row>
    <row r="3206" spans="2:3" x14ac:dyDescent="0.75">
      <c r="B3206" s="249">
        <v>3143</v>
      </c>
      <c r="C3206" s="248">
        <v>112.49292741192164</v>
      </c>
    </row>
    <row r="3207" spans="2:3" x14ac:dyDescent="0.75">
      <c r="B3207" s="249">
        <v>3144</v>
      </c>
      <c r="C3207" s="248">
        <v>121.07628457858884</v>
      </c>
    </row>
    <row r="3208" spans="2:3" x14ac:dyDescent="0.75">
      <c r="B3208" s="249">
        <v>3145</v>
      </c>
      <c r="C3208" s="248">
        <v>86.830106504586638</v>
      </c>
    </row>
    <row r="3209" spans="2:3" x14ac:dyDescent="0.75">
      <c r="B3209" s="249">
        <v>3146</v>
      </c>
      <c r="C3209" s="248">
        <v>127.97154583962856</v>
      </c>
    </row>
    <row r="3210" spans="2:3" x14ac:dyDescent="0.75">
      <c r="B3210" s="249">
        <v>3147</v>
      </c>
      <c r="C3210" s="248">
        <v>103.92332209611246</v>
      </c>
    </row>
    <row r="3211" spans="2:3" x14ac:dyDescent="0.75">
      <c r="B3211" s="249">
        <v>3148</v>
      </c>
      <c r="C3211" s="248">
        <v>139.52694285466643</v>
      </c>
    </row>
    <row r="3212" spans="2:3" x14ac:dyDescent="0.75">
      <c r="B3212" s="249">
        <v>3149</v>
      </c>
      <c r="C3212" s="248">
        <v>150.58433954380112</v>
      </c>
    </row>
    <row r="3213" spans="2:3" x14ac:dyDescent="0.75">
      <c r="B3213" s="249">
        <v>3150</v>
      </c>
      <c r="C3213" s="248">
        <v>143.99323944905962</v>
      </c>
    </row>
    <row r="3214" spans="2:3" x14ac:dyDescent="0.75">
      <c r="B3214" s="249">
        <v>3151</v>
      </c>
      <c r="C3214" s="248">
        <v>128.59225962632283</v>
      </c>
    </row>
    <row r="3215" spans="2:3" x14ac:dyDescent="0.75">
      <c r="B3215" s="249">
        <v>3152</v>
      </c>
      <c r="C3215" s="248">
        <v>96.462327728368706</v>
      </c>
    </row>
    <row r="3216" spans="2:3" x14ac:dyDescent="0.75">
      <c r="B3216" s="249">
        <v>3153</v>
      </c>
      <c r="C3216" s="248">
        <v>101.68838842489994</v>
      </c>
    </row>
    <row r="3217" spans="2:3" x14ac:dyDescent="0.75">
      <c r="B3217" s="249">
        <v>3154</v>
      </c>
      <c r="C3217" s="248">
        <v>128.84766528977619</v>
      </c>
    </row>
    <row r="3218" spans="2:3" x14ac:dyDescent="0.75">
      <c r="B3218" s="249">
        <v>3155</v>
      </c>
      <c r="C3218" s="248">
        <v>84.345827162992975</v>
      </c>
    </row>
    <row r="3219" spans="2:3" x14ac:dyDescent="0.75">
      <c r="B3219" s="249">
        <v>3156</v>
      </c>
      <c r="C3219" s="248">
        <v>120.42310383851981</v>
      </c>
    </row>
    <row r="3220" spans="2:3" x14ac:dyDescent="0.75">
      <c r="B3220" s="249">
        <v>3157</v>
      </c>
      <c r="C3220" s="248">
        <v>89.975171156867745</v>
      </c>
    </row>
    <row r="3221" spans="2:3" x14ac:dyDescent="0.75">
      <c r="B3221" s="249">
        <v>3158</v>
      </c>
      <c r="C3221" s="248">
        <v>132.61857185502444</v>
      </c>
    </row>
    <row r="3222" spans="2:3" x14ac:dyDescent="0.75">
      <c r="B3222" s="249">
        <v>3159</v>
      </c>
      <c r="C3222" s="248">
        <v>122.64970573718584</v>
      </c>
    </row>
    <row r="3223" spans="2:3" x14ac:dyDescent="0.75">
      <c r="B3223" s="249">
        <v>3160</v>
      </c>
      <c r="C3223" s="248">
        <v>126.34874218683321</v>
      </c>
    </row>
    <row r="3224" spans="2:3" x14ac:dyDescent="0.75">
      <c r="B3224" s="249">
        <v>3161</v>
      </c>
      <c r="C3224" s="248">
        <v>120.81066223404108</v>
      </c>
    </row>
    <row r="3225" spans="2:3" x14ac:dyDescent="0.75">
      <c r="B3225" s="249">
        <v>3162</v>
      </c>
      <c r="C3225" s="248">
        <v>171.62219249088679</v>
      </c>
    </row>
    <row r="3226" spans="2:3" x14ac:dyDescent="0.75">
      <c r="B3226" s="249">
        <v>3163</v>
      </c>
      <c r="C3226" s="248">
        <v>84.475086133033983</v>
      </c>
    </row>
    <row r="3227" spans="2:3" x14ac:dyDescent="0.75">
      <c r="B3227" s="249">
        <v>3164</v>
      </c>
      <c r="C3227" s="248">
        <v>100.50099064836819</v>
      </c>
    </row>
    <row r="3228" spans="2:3" x14ac:dyDescent="0.75">
      <c r="B3228" s="249">
        <v>3165</v>
      </c>
      <c r="C3228" s="248">
        <v>99.35081268594908</v>
      </c>
    </row>
    <row r="3229" spans="2:3" x14ac:dyDescent="0.75">
      <c r="B3229" s="249">
        <v>3166</v>
      </c>
      <c r="C3229" s="248">
        <v>93.941793084278373</v>
      </c>
    </row>
    <row r="3230" spans="2:3" x14ac:dyDescent="0.75">
      <c r="B3230" s="249">
        <v>3167</v>
      </c>
      <c r="C3230" s="248">
        <v>87.059700969663524</v>
      </c>
    </row>
    <row r="3231" spans="2:3" x14ac:dyDescent="0.75">
      <c r="B3231" s="249">
        <v>3168</v>
      </c>
      <c r="C3231" s="248">
        <v>107.57278180675785</v>
      </c>
    </row>
    <row r="3232" spans="2:3" x14ac:dyDescent="0.75">
      <c r="B3232" s="249">
        <v>3169</v>
      </c>
      <c r="C3232" s="248">
        <v>137.77446704937663</v>
      </c>
    </row>
    <row r="3233" spans="2:3" x14ac:dyDescent="0.75">
      <c r="B3233" s="249">
        <v>3170</v>
      </c>
      <c r="C3233" s="248">
        <v>141.00487277892108</v>
      </c>
    </row>
    <row r="3234" spans="2:3" x14ac:dyDescent="0.75">
      <c r="B3234" s="249">
        <v>3171</v>
      </c>
      <c r="C3234" s="248">
        <v>155.2803890753768</v>
      </c>
    </row>
    <row r="3235" spans="2:3" x14ac:dyDescent="0.75">
      <c r="B3235" s="249">
        <v>3172</v>
      </c>
      <c r="C3235" s="248">
        <v>140.7079955157036</v>
      </c>
    </row>
    <row r="3236" spans="2:3" x14ac:dyDescent="0.75">
      <c r="B3236" s="249">
        <v>3173</v>
      </c>
      <c r="C3236" s="248">
        <v>100.94024661188124</v>
      </c>
    </row>
    <row r="3237" spans="2:3" x14ac:dyDescent="0.75">
      <c r="B3237" s="249">
        <v>3174</v>
      </c>
      <c r="C3237" s="248">
        <v>178.75484826203342</v>
      </c>
    </row>
    <row r="3238" spans="2:3" x14ac:dyDescent="0.75">
      <c r="B3238" s="249">
        <v>3175</v>
      </c>
      <c r="C3238" s="248">
        <v>131.13689273166636</v>
      </c>
    </row>
    <row r="3239" spans="2:3" x14ac:dyDescent="0.75">
      <c r="B3239" s="249">
        <v>3176</v>
      </c>
      <c r="C3239" s="248">
        <v>99.481702291145467</v>
      </c>
    </row>
    <row r="3240" spans="2:3" x14ac:dyDescent="0.75">
      <c r="B3240" s="249">
        <v>3177</v>
      </c>
      <c r="C3240" s="248">
        <v>121.11919899252747</v>
      </c>
    </row>
    <row r="3241" spans="2:3" x14ac:dyDescent="0.75">
      <c r="B3241" s="249">
        <v>3178</v>
      </c>
      <c r="C3241" s="248">
        <v>102.671963114516</v>
      </c>
    </row>
    <row r="3242" spans="2:3" x14ac:dyDescent="0.75">
      <c r="B3242" s="249">
        <v>3179</v>
      </c>
      <c r="C3242" s="248">
        <v>120.41881635061721</v>
      </c>
    </row>
    <row r="3243" spans="2:3" x14ac:dyDescent="0.75">
      <c r="B3243" s="249">
        <v>3180</v>
      </c>
      <c r="C3243" s="248">
        <v>86.575461188984704</v>
      </c>
    </row>
    <row r="3244" spans="2:3" x14ac:dyDescent="0.75">
      <c r="B3244" s="249">
        <v>3181</v>
      </c>
      <c r="C3244" s="248">
        <v>146.28565810710654</v>
      </c>
    </row>
    <row r="3245" spans="2:3" x14ac:dyDescent="0.75">
      <c r="B3245" s="249">
        <v>3182</v>
      </c>
      <c r="C3245" s="248">
        <v>90.17291121251921</v>
      </c>
    </row>
    <row r="3246" spans="2:3" x14ac:dyDescent="0.75">
      <c r="B3246" s="249">
        <v>3183</v>
      </c>
      <c r="C3246" s="248">
        <v>121.19839468078918</v>
      </c>
    </row>
    <row r="3247" spans="2:3" x14ac:dyDescent="0.75">
      <c r="B3247" s="249">
        <v>3184</v>
      </c>
      <c r="C3247" s="248">
        <v>91.657921257276115</v>
      </c>
    </row>
    <row r="3248" spans="2:3" x14ac:dyDescent="0.75">
      <c r="B3248" s="249">
        <v>3185</v>
      </c>
      <c r="C3248" s="248">
        <v>130.64186761920763</v>
      </c>
    </row>
    <row r="3249" spans="2:3" x14ac:dyDescent="0.75">
      <c r="B3249" s="249">
        <v>3186</v>
      </c>
      <c r="C3249" s="248">
        <v>107.63413948394654</v>
      </c>
    </row>
    <row r="3250" spans="2:3" x14ac:dyDescent="0.75">
      <c r="B3250" s="249">
        <v>3187</v>
      </c>
      <c r="C3250" s="248">
        <v>157.32063300152333</v>
      </c>
    </row>
    <row r="3251" spans="2:3" x14ac:dyDescent="0.75">
      <c r="B3251" s="249">
        <v>3188</v>
      </c>
      <c r="C3251" s="248">
        <v>124.8666746620015</v>
      </c>
    </row>
    <row r="3252" spans="2:3" x14ac:dyDescent="0.75">
      <c r="B3252" s="249">
        <v>3189</v>
      </c>
      <c r="C3252" s="248">
        <v>94.898109669138734</v>
      </c>
    </row>
    <row r="3253" spans="2:3" x14ac:dyDescent="0.75">
      <c r="B3253" s="249">
        <v>3190</v>
      </c>
      <c r="C3253" s="248">
        <v>139.83376334858156</v>
      </c>
    </row>
    <row r="3254" spans="2:3" x14ac:dyDescent="0.75">
      <c r="B3254" s="249">
        <v>3191</v>
      </c>
      <c r="C3254" s="248">
        <v>94.587137698776672</v>
      </c>
    </row>
    <row r="3255" spans="2:3" x14ac:dyDescent="0.75">
      <c r="B3255" s="249">
        <v>3192</v>
      </c>
      <c r="C3255" s="248">
        <v>183.19003315410822</v>
      </c>
    </row>
    <row r="3256" spans="2:3" x14ac:dyDescent="0.75">
      <c r="B3256" s="249">
        <v>3193</v>
      </c>
      <c r="C3256" s="248">
        <v>135.22631102249406</v>
      </c>
    </row>
    <row r="3257" spans="2:3" x14ac:dyDescent="0.75">
      <c r="B3257" s="249">
        <v>3194</v>
      </c>
      <c r="C3257" s="248">
        <v>96.703864265665544</v>
      </c>
    </row>
    <row r="3258" spans="2:3" x14ac:dyDescent="0.75">
      <c r="B3258" s="249">
        <v>3195</v>
      </c>
      <c r="C3258" s="248">
        <v>152.55317081170756</v>
      </c>
    </row>
    <row r="3259" spans="2:3" x14ac:dyDescent="0.75">
      <c r="B3259" s="249">
        <v>3196</v>
      </c>
      <c r="C3259" s="248">
        <v>165.63769680740546</v>
      </c>
    </row>
    <row r="3260" spans="2:3" x14ac:dyDescent="0.75">
      <c r="B3260" s="249">
        <v>3197</v>
      </c>
      <c r="C3260" s="248">
        <v>116.6145338596655</v>
      </c>
    </row>
    <row r="3261" spans="2:3" x14ac:dyDescent="0.75">
      <c r="B3261" s="249">
        <v>3198</v>
      </c>
      <c r="C3261" s="248">
        <v>139.09625284646333</v>
      </c>
    </row>
    <row r="3262" spans="2:3" x14ac:dyDescent="0.75">
      <c r="B3262" s="249">
        <v>3199</v>
      </c>
      <c r="C3262" s="248">
        <v>145.76407550737005</v>
      </c>
    </row>
    <row r="3263" spans="2:3" x14ac:dyDescent="0.75">
      <c r="B3263" s="249">
        <v>3200</v>
      </c>
      <c r="C3263" s="248">
        <v>74.402562109969878</v>
      </c>
    </row>
    <row r="3264" spans="2:3" x14ac:dyDescent="0.75">
      <c r="B3264" s="249">
        <v>3201</v>
      </c>
      <c r="C3264" s="248">
        <v>82.460344478454942</v>
      </c>
    </row>
    <row r="3265" spans="2:3" x14ac:dyDescent="0.75">
      <c r="B3265" s="249">
        <v>3202</v>
      </c>
      <c r="C3265" s="248">
        <v>104.22355076807435</v>
      </c>
    </row>
    <row r="3266" spans="2:3" x14ac:dyDescent="0.75">
      <c r="B3266" s="249">
        <v>3203</v>
      </c>
      <c r="C3266" s="248">
        <v>66.057518243234398</v>
      </c>
    </row>
    <row r="3267" spans="2:3" x14ac:dyDescent="0.75">
      <c r="B3267" s="249">
        <v>3204</v>
      </c>
      <c r="C3267" s="248">
        <v>108.11757420858611</v>
      </c>
    </row>
    <row r="3268" spans="2:3" x14ac:dyDescent="0.75">
      <c r="B3268" s="249">
        <v>3205</v>
      </c>
      <c r="C3268" s="248">
        <v>125.63840094571984</v>
      </c>
    </row>
    <row r="3269" spans="2:3" x14ac:dyDescent="0.75">
      <c r="B3269" s="249">
        <v>3206</v>
      </c>
      <c r="C3269" s="248">
        <v>135.52034648984119</v>
      </c>
    </row>
    <row r="3270" spans="2:3" x14ac:dyDescent="0.75">
      <c r="B3270" s="249">
        <v>3207</v>
      </c>
      <c r="C3270" s="248">
        <v>157.24911208901642</v>
      </c>
    </row>
    <row r="3271" spans="2:3" x14ac:dyDescent="0.75">
      <c r="B3271" s="249">
        <v>3208</v>
      </c>
      <c r="C3271" s="248">
        <v>92.328650498140874</v>
      </c>
    </row>
    <row r="3272" spans="2:3" x14ac:dyDescent="0.75">
      <c r="B3272" s="249">
        <v>3209</v>
      </c>
      <c r="C3272" s="248">
        <v>89.562522860132518</v>
      </c>
    </row>
    <row r="3273" spans="2:3" x14ac:dyDescent="0.75">
      <c r="B3273" s="249">
        <v>3210</v>
      </c>
      <c r="C3273" s="248">
        <v>128.48199684804209</v>
      </c>
    </row>
    <row r="3274" spans="2:3" x14ac:dyDescent="0.75">
      <c r="B3274" s="249">
        <v>3211</v>
      </c>
      <c r="C3274" s="248">
        <v>132.89652752761717</v>
      </c>
    </row>
    <row r="3275" spans="2:3" x14ac:dyDescent="0.75">
      <c r="B3275" s="249">
        <v>3212</v>
      </c>
      <c r="C3275" s="248">
        <v>81.126561829892722</v>
      </c>
    </row>
    <row r="3276" spans="2:3" x14ac:dyDescent="0.75">
      <c r="B3276" s="249">
        <v>3213</v>
      </c>
      <c r="C3276" s="248">
        <v>125.39795582700977</v>
      </c>
    </row>
    <row r="3277" spans="2:3" x14ac:dyDescent="0.75">
      <c r="B3277" s="249">
        <v>3214</v>
      </c>
      <c r="C3277" s="248">
        <v>163.23736610037898</v>
      </c>
    </row>
    <row r="3278" spans="2:3" x14ac:dyDescent="0.75">
      <c r="B3278" s="249">
        <v>3215</v>
      </c>
      <c r="C3278" s="248">
        <v>98.967869224678438</v>
      </c>
    </row>
    <row r="3279" spans="2:3" x14ac:dyDescent="0.75">
      <c r="B3279" s="249">
        <v>3216</v>
      </c>
      <c r="C3279" s="248">
        <v>168.76149950867025</v>
      </c>
    </row>
    <row r="3280" spans="2:3" x14ac:dyDescent="0.75">
      <c r="B3280" s="249">
        <v>3217</v>
      </c>
      <c r="C3280" s="248">
        <v>120.44981846391136</v>
      </c>
    </row>
    <row r="3281" spans="2:3" x14ac:dyDescent="0.75">
      <c r="B3281" s="249">
        <v>3218</v>
      </c>
      <c r="C3281" s="248">
        <v>159.00031280171538</v>
      </c>
    </row>
    <row r="3282" spans="2:3" x14ac:dyDescent="0.75">
      <c r="B3282" s="249">
        <v>3219</v>
      </c>
      <c r="C3282" s="248">
        <v>119.35733726962229</v>
      </c>
    </row>
    <row r="3283" spans="2:3" x14ac:dyDescent="0.75">
      <c r="B3283" s="249">
        <v>3220</v>
      </c>
      <c r="C3283" s="248">
        <v>91.552838731288915</v>
      </c>
    </row>
    <row r="3284" spans="2:3" x14ac:dyDescent="0.75">
      <c r="B3284" s="249">
        <v>3221</v>
      </c>
      <c r="C3284" s="248">
        <v>110.50382883202212</v>
      </c>
    </row>
    <row r="3285" spans="2:3" x14ac:dyDescent="0.75">
      <c r="B3285" s="249">
        <v>3222</v>
      </c>
      <c r="C3285" s="248">
        <v>114.15655664739806</v>
      </c>
    </row>
    <row r="3286" spans="2:3" x14ac:dyDescent="0.75">
      <c r="B3286" s="249">
        <v>3223</v>
      </c>
      <c r="C3286" s="248">
        <v>139.24537451330701</v>
      </c>
    </row>
    <row r="3287" spans="2:3" x14ac:dyDescent="0.75">
      <c r="B3287" s="249">
        <v>3224</v>
      </c>
      <c r="C3287" s="248">
        <v>139.11394210527865</v>
      </c>
    </row>
    <row r="3288" spans="2:3" x14ac:dyDescent="0.75">
      <c r="B3288" s="249">
        <v>3225</v>
      </c>
      <c r="C3288" s="248">
        <v>87.159053012849142</v>
      </c>
    </row>
    <row r="3289" spans="2:3" x14ac:dyDescent="0.75">
      <c r="B3289" s="249">
        <v>3226</v>
      </c>
      <c r="C3289" s="248">
        <v>85.170743706047745</v>
      </c>
    </row>
    <row r="3290" spans="2:3" x14ac:dyDescent="0.75">
      <c r="B3290" s="249">
        <v>3227</v>
      </c>
      <c r="C3290" s="248">
        <v>179.91753015582265</v>
      </c>
    </row>
    <row r="3291" spans="2:3" x14ac:dyDescent="0.75">
      <c r="B3291" s="249">
        <v>3228</v>
      </c>
      <c r="C3291" s="248">
        <v>137.02254378536477</v>
      </c>
    </row>
    <row r="3292" spans="2:3" x14ac:dyDescent="0.75">
      <c r="B3292" s="249">
        <v>3229</v>
      </c>
      <c r="C3292" s="248">
        <v>124.62004898287628</v>
      </c>
    </row>
    <row r="3293" spans="2:3" x14ac:dyDescent="0.75">
      <c r="B3293" s="249">
        <v>3230</v>
      </c>
      <c r="C3293" s="248">
        <v>64.449556300599625</v>
      </c>
    </row>
    <row r="3294" spans="2:3" x14ac:dyDescent="0.75">
      <c r="B3294" s="249">
        <v>3231</v>
      </c>
      <c r="C3294" s="248">
        <v>90.687756841023287</v>
      </c>
    </row>
    <row r="3295" spans="2:3" x14ac:dyDescent="0.75">
      <c r="B3295" s="249">
        <v>3232</v>
      </c>
      <c r="C3295" s="248">
        <v>149.90534018867234</v>
      </c>
    </row>
    <row r="3296" spans="2:3" x14ac:dyDescent="0.75">
      <c r="B3296" s="249">
        <v>3233</v>
      </c>
      <c r="C3296" s="248">
        <v>80.063944328969555</v>
      </c>
    </row>
    <row r="3297" spans="2:3" x14ac:dyDescent="0.75">
      <c r="B3297" s="249">
        <v>3234</v>
      </c>
      <c r="C3297" s="248">
        <v>105.81036466622498</v>
      </c>
    </row>
    <row r="3298" spans="2:3" x14ac:dyDescent="0.75">
      <c r="B3298" s="249">
        <v>3235</v>
      </c>
      <c r="C3298" s="248">
        <v>84.866617676688449</v>
      </c>
    </row>
    <row r="3299" spans="2:3" x14ac:dyDescent="0.75">
      <c r="B3299" s="249">
        <v>3236</v>
      </c>
      <c r="C3299" s="248">
        <v>95.336698144108027</v>
      </c>
    </row>
    <row r="3300" spans="2:3" x14ac:dyDescent="0.75">
      <c r="B3300" s="249">
        <v>3237</v>
      </c>
      <c r="C3300" s="248">
        <v>182.85737958196003</v>
      </c>
    </row>
    <row r="3301" spans="2:3" x14ac:dyDescent="0.75">
      <c r="B3301" s="249">
        <v>3238</v>
      </c>
      <c r="C3301" s="248">
        <v>125.12789336294315</v>
      </c>
    </row>
    <row r="3302" spans="2:3" x14ac:dyDescent="0.75">
      <c r="B3302" s="249">
        <v>3239</v>
      </c>
      <c r="C3302" s="248">
        <v>112.14134517725682</v>
      </c>
    </row>
    <row r="3303" spans="2:3" x14ac:dyDescent="0.75">
      <c r="B3303" s="249">
        <v>3240</v>
      </c>
      <c r="C3303" s="248">
        <v>132.40013821880018</v>
      </c>
    </row>
    <row r="3304" spans="2:3" x14ac:dyDescent="0.75">
      <c r="B3304" s="249">
        <v>3241</v>
      </c>
      <c r="C3304" s="248">
        <v>74.350262181021719</v>
      </c>
    </row>
    <row r="3305" spans="2:3" x14ac:dyDescent="0.75">
      <c r="B3305" s="249">
        <v>3242</v>
      </c>
      <c r="C3305" s="248">
        <v>77.968958317954005</v>
      </c>
    </row>
    <row r="3306" spans="2:3" x14ac:dyDescent="0.75">
      <c r="B3306" s="249">
        <v>3243</v>
      </c>
      <c r="C3306" s="248">
        <v>144.6019820271076</v>
      </c>
    </row>
    <row r="3307" spans="2:3" x14ac:dyDescent="0.75">
      <c r="B3307" s="249">
        <v>3244</v>
      </c>
      <c r="C3307" s="248">
        <v>82.455394347955945</v>
      </c>
    </row>
    <row r="3308" spans="2:3" x14ac:dyDescent="0.75">
      <c r="B3308" s="249">
        <v>3245</v>
      </c>
      <c r="C3308" s="248">
        <v>145.72247699938612</v>
      </c>
    </row>
    <row r="3309" spans="2:3" x14ac:dyDescent="0.75">
      <c r="B3309" s="249">
        <v>3246</v>
      </c>
      <c r="C3309" s="248">
        <v>157.81666228567036</v>
      </c>
    </row>
    <row r="3310" spans="2:3" x14ac:dyDescent="0.75">
      <c r="B3310" s="249">
        <v>3247</v>
      </c>
      <c r="C3310" s="248">
        <v>119.99212912812335</v>
      </c>
    </row>
    <row r="3311" spans="2:3" x14ac:dyDescent="0.75">
      <c r="B3311" s="249">
        <v>3248</v>
      </c>
      <c r="C3311" s="248">
        <v>111.09857669426199</v>
      </c>
    </row>
    <row r="3312" spans="2:3" x14ac:dyDescent="0.75">
      <c r="B3312" s="249">
        <v>3249</v>
      </c>
      <c r="C3312" s="248">
        <v>129.44538874532381</v>
      </c>
    </row>
    <row r="3313" spans="2:3" x14ac:dyDescent="0.75">
      <c r="B3313" s="249">
        <v>3250</v>
      </c>
      <c r="C3313" s="248">
        <v>138.38354843102721</v>
      </c>
    </row>
    <row r="3314" spans="2:3" x14ac:dyDescent="0.75">
      <c r="B3314" s="249">
        <v>3251</v>
      </c>
      <c r="C3314" s="248">
        <v>139.21002206426263</v>
      </c>
    </row>
    <row r="3315" spans="2:3" x14ac:dyDescent="0.75">
      <c r="B3315" s="249">
        <v>3252</v>
      </c>
      <c r="C3315" s="248">
        <v>133.45140824480779</v>
      </c>
    </row>
    <row r="3316" spans="2:3" x14ac:dyDescent="0.75">
      <c r="B3316" s="249">
        <v>3253</v>
      </c>
      <c r="C3316" s="248">
        <v>113.87577127674187</v>
      </c>
    </row>
    <row r="3317" spans="2:3" x14ac:dyDescent="0.75">
      <c r="B3317" s="249">
        <v>3254</v>
      </c>
      <c r="C3317" s="248">
        <v>117.58981362776406</v>
      </c>
    </row>
    <row r="3318" spans="2:3" x14ac:dyDescent="0.75">
      <c r="B3318" s="249">
        <v>3255</v>
      </c>
      <c r="C3318" s="248">
        <v>114.96384534891054</v>
      </c>
    </row>
    <row r="3319" spans="2:3" x14ac:dyDescent="0.75">
      <c r="B3319" s="249">
        <v>3256</v>
      </c>
      <c r="C3319" s="248">
        <v>161.79784506855458</v>
      </c>
    </row>
    <row r="3320" spans="2:3" x14ac:dyDescent="0.75">
      <c r="B3320" s="249">
        <v>3257</v>
      </c>
      <c r="C3320" s="248">
        <v>115.287219243975</v>
      </c>
    </row>
    <row r="3321" spans="2:3" x14ac:dyDescent="0.75">
      <c r="B3321" s="249">
        <v>3258</v>
      </c>
      <c r="C3321" s="248">
        <v>113.34511537824702</v>
      </c>
    </row>
    <row r="3322" spans="2:3" x14ac:dyDescent="0.75">
      <c r="B3322" s="249">
        <v>3259</v>
      </c>
      <c r="C3322" s="248">
        <v>95.717203489653571</v>
      </c>
    </row>
    <row r="3323" spans="2:3" x14ac:dyDescent="0.75">
      <c r="B3323" s="249">
        <v>3260</v>
      </c>
      <c r="C3323" s="248">
        <v>119.52601813683935</v>
      </c>
    </row>
    <row r="3324" spans="2:3" x14ac:dyDescent="0.75">
      <c r="B3324" s="249">
        <v>3261</v>
      </c>
      <c r="C3324" s="248">
        <v>87.883608615608466</v>
      </c>
    </row>
    <row r="3325" spans="2:3" x14ac:dyDescent="0.75">
      <c r="B3325" s="249">
        <v>3262</v>
      </c>
      <c r="C3325" s="248">
        <v>128.84837552157387</v>
      </c>
    </row>
    <row r="3326" spans="2:3" x14ac:dyDescent="0.75">
      <c r="B3326" s="249">
        <v>3263</v>
      </c>
      <c r="C3326" s="248">
        <v>121.80852582464635</v>
      </c>
    </row>
    <row r="3327" spans="2:3" x14ac:dyDescent="0.75">
      <c r="B3327" s="249">
        <v>3264</v>
      </c>
      <c r="C3327" s="248">
        <v>118.62989628309093</v>
      </c>
    </row>
    <row r="3328" spans="2:3" x14ac:dyDescent="0.75">
      <c r="B3328" s="249">
        <v>3265</v>
      </c>
      <c r="C3328" s="248">
        <v>99.166114059326176</v>
      </c>
    </row>
    <row r="3329" spans="2:3" x14ac:dyDescent="0.75">
      <c r="B3329" s="249">
        <v>3266</v>
      </c>
      <c r="C3329" s="248">
        <v>139.40206682090098</v>
      </c>
    </row>
    <row r="3330" spans="2:3" x14ac:dyDescent="0.75">
      <c r="B3330" s="249">
        <v>3267</v>
      </c>
      <c r="C3330" s="248">
        <v>98.29020328871816</v>
      </c>
    </row>
    <row r="3331" spans="2:3" x14ac:dyDescent="0.75">
      <c r="B3331" s="249">
        <v>3268</v>
      </c>
      <c r="C3331" s="248">
        <v>106.90727081430327</v>
      </c>
    </row>
    <row r="3332" spans="2:3" x14ac:dyDescent="0.75">
      <c r="B3332" s="249">
        <v>3269</v>
      </c>
      <c r="C3332" s="248">
        <v>114.83806007519908</v>
      </c>
    </row>
    <row r="3333" spans="2:3" x14ac:dyDescent="0.75">
      <c r="B3333" s="249">
        <v>3270</v>
      </c>
      <c r="C3333" s="248">
        <v>92.48442603256926</v>
      </c>
    </row>
    <row r="3334" spans="2:3" x14ac:dyDescent="0.75">
      <c r="B3334" s="249">
        <v>3271</v>
      </c>
      <c r="C3334" s="248">
        <v>122.0298063413297</v>
      </c>
    </row>
    <row r="3335" spans="2:3" x14ac:dyDescent="0.75">
      <c r="B3335" s="249">
        <v>3272</v>
      </c>
      <c r="C3335" s="248">
        <v>104.5500513031655</v>
      </c>
    </row>
    <row r="3336" spans="2:3" x14ac:dyDescent="0.75">
      <c r="B3336" s="249">
        <v>3273</v>
      </c>
      <c r="C3336" s="248">
        <v>137.55914298618609</v>
      </c>
    </row>
    <row r="3337" spans="2:3" x14ac:dyDescent="0.75">
      <c r="B3337" s="249">
        <v>3274</v>
      </c>
      <c r="C3337" s="248">
        <v>144.60951034388731</v>
      </c>
    </row>
    <row r="3338" spans="2:3" x14ac:dyDescent="0.75">
      <c r="B3338" s="249">
        <v>3275</v>
      </c>
      <c r="C3338" s="248">
        <v>119.67174094072439</v>
      </c>
    </row>
    <row r="3339" spans="2:3" x14ac:dyDescent="0.75">
      <c r="B3339" s="249">
        <v>3276</v>
      </c>
      <c r="C3339" s="248">
        <v>152.14724036571738</v>
      </c>
    </row>
    <row r="3340" spans="2:3" x14ac:dyDescent="0.75">
      <c r="B3340" s="249">
        <v>3277</v>
      </c>
      <c r="C3340" s="248">
        <v>127.52420646200946</v>
      </c>
    </row>
    <row r="3341" spans="2:3" x14ac:dyDescent="0.75">
      <c r="B3341" s="249">
        <v>3278</v>
      </c>
      <c r="C3341" s="248">
        <v>118.4494396824862</v>
      </c>
    </row>
    <row r="3342" spans="2:3" x14ac:dyDescent="0.75">
      <c r="B3342" s="249">
        <v>3279</v>
      </c>
      <c r="C3342" s="248">
        <v>123.56453265267434</v>
      </c>
    </row>
    <row r="3343" spans="2:3" x14ac:dyDescent="0.75">
      <c r="B3343" s="249">
        <v>3280</v>
      </c>
      <c r="C3343" s="248">
        <v>144.9300396531707</v>
      </c>
    </row>
    <row r="3344" spans="2:3" x14ac:dyDescent="0.75">
      <c r="B3344" s="249">
        <v>3281</v>
      </c>
      <c r="C3344" s="248">
        <v>131.17510123344232</v>
      </c>
    </row>
    <row r="3345" spans="2:3" x14ac:dyDescent="0.75">
      <c r="B3345" s="249">
        <v>3282</v>
      </c>
      <c r="C3345" s="248">
        <v>97.548554129795747</v>
      </c>
    </row>
    <row r="3346" spans="2:3" x14ac:dyDescent="0.75">
      <c r="B3346" s="249">
        <v>3283</v>
      </c>
      <c r="C3346" s="248">
        <v>119.38030085732603</v>
      </c>
    </row>
    <row r="3347" spans="2:3" x14ac:dyDescent="0.75">
      <c r="B3347" s="249">
        <v>3284</v>
      </c>
      <c r="C3347" s="248">
        <v>124.60174159998094</v>
      </c>
    </row>
    <row r="3348" spans="2:3" x14ac:dyDescent="0.75">
      <c r="B3348" s="249">
        <v>3285</v>
      </c>
      <c r="C3348" s="248">
        <v>116.34294488633867</v>
      </c>
    </row>
    <row r="3349" spans="2:3" x14ac:dyDescent="0.75">
      <c r="B3349" s="249">
        <v>3286</v>
      </c>
      <c r="C3349" s="248">
        <v>136.25856677118276</v>
      </c>
    </row>
    <row r="3350" spans="2:3" x14ac:dyDescent="0.75">
      <c r="B3350" s="249">
        <v>3287</v>
      </c>
      <c r="C3350" s="248">
        <v>118.55548051385148</v>
      </c>
    </row>
    <row r="3351" spans="2:3" x14ac:dyDescent="0.75">
      <c r="B3351" s="249">
        <v>3288</v>
      </c>
      <c r="C3351" s="248">
        <v>110.91029294389004</v>
      </c>
    </row>
    <row r="3352" spans="2:3" x14ac:dyDescent="0.75">
      <c r="B3352" s="249">
        <v>3289</v>
      </c>
      <c r="C3352" s="248">
        <v>137.19384817096574</v>
      </c>
    </row>
    <row r="3353" spans="2:3" x14ac:dyDescent="0.75">
      <c r="B3353" s="249">
        <v>3290</v>
      </c>
      <c r="C3353" s="248">
        <v>124.67232700495435</v>
      </c>
    </row>
    <row r="3354" spans="2:3" x14ac:dyDescent="0.75">
      <c r="B3354" s="249">
        <v>3291</v>
      </c>
      <c r="C3354" s="248">
        <v>116.75970349819197</v>
      </c>
    </row>
    <row r="3355" spans="2:3" x14ac:dyDescent="0.75">
      <c r="B3355" s="249">
        <v>3292</v>
      </c>
      <c r="C3355" s="248">
        <v>109.17888120348513</v>
      </c>
    </row>
    <row r="3356" spans="2:3" x14ac:dyDescent="0.75">
      <c r="B3356" s="249">
        <v>3293</v>
      </c>
      <c r="C3356" s="248">
        <v>129.3068151279119</v>
      </c>
    </row>
    <row r="3357" spans="2:3" x14ac:dyDescent="0.75">
      <c r="B3357" s="249">
        <v>3294</v>
      </c>
      <c r="C3357" s="248">
        <v>127.36738459211769</v>
      </c>
    </row>
    <row r="3358" spans="2:3" x14ac:dyDescent="0.75">
      <c r="B3358" s="249">
        <v>3295</v>
      </c>
      <c r="C3358" s="248">
        <v>150.48821278868957</v>
      </c>
    </row>
    <row r="3359" spans="2:3" x14ac:dyDescent="0.75">
      <c r="B3359" s="249">
        <v>3296</v>
      </c>
      <c r="C3359" s="248">
        <v>78.948383046917087</v>
      </c>
    </row>
    <row r="3360" spans="2:3" x14ac:dyDescent="0.75">
      <c r="B3360" s="249">
        <v>3297</v>
      </c>
      <c r="C3360" s="248">
        <v>119.35475945853652</v>
      </c>
    </row>
    <row r="3361" spans="2:3" x14ac:dyDescent="0.75">
      <c r="B3361" s="249">
        <v>3298</v>
      </c>
      <c r="C3361" s="248">
        <v>101.67182946790393</v>
      </c>
    </row>
    <row r="3362" spans="2:3" x14ac:dyDescent="0.75">
      <c r="B3362" s="249">
        <v>3299</v>
      </c>
      <c r="C3362" s="248">
        <v>74.90065061381398</v>
      </c>
    </row>
    <row r="3363" spans="2:3" x14ac:dyDescent="0.75">
      <c r="B3363" s="249">
        <v>3300</v>
      </c>
      <c r="C3363" s="248">
        <v>134.13157072090925</v>
      </c>
    </row>
    <row r="3364" spans="2:3" x14ac:dyDescent="0.75">
      <c r="B3364" s="249">
        <v>3301</v>
      </c>
      <c r="C3364" s="248">
        <v>146.40451143964904</v>
      </c>
    </row>
    <row r="3365" spans="2:3" x14ac:dyDescent="0.75">
      <c r="B3365" s="249">
        <v>3302</v>
      </c>
      <c r="C3365" s="248">
        <v>171.26341548487363</v>
      </c>
    </row>
    <row r="3366" spans="2:3" x14ac:dyDescent="0.75">
      <c r="B3366" s="249">
        <v>3303</v>
      </c>
      <c r="C3366" s="248">
        <v>116.28150019427312</v>
      </c>
    </row>
    <row r="3367" spans="2:3" x14ac:dyDescent="0.75">
      <c r="B3367" s="249">
        <v>3304</v>
      </c>
      <c r="C3367" s="248">
        <v>95.556452984972026</v>
      </c>
    </row>
    <row r="3368" spans="2:3" x14ac:dyDescent="0.75">
      <c r="B3368" s="249">
        <v>3305</v>
      </c>
      <c r="C3368" s="248">
        <v>112.74017355465047</v>
      </c>
    </row>
    <row r="3369" spans="2:3" x14ac:dyDescent="0.75">
      <c r="B3369" s="249">
        <v>3306</v>
      </c>
      <c r="C3369" s="248">
        <v>122.72192736852267</v>
      </c>
    </row>
    <row r="3370" spans="2:3" x14ac:dyDescent="0.75">
      <c r="B3370" s="249">
        <v>3307</v>
      </c>
      <c r="C3370" s="248">
        <v>107.43277596839464</v>
      </c>
    </row>
    <row r="3371" spans="2:3" x14ac:dyDescent="0.75">
      <c r="B3371" s="249">
        <v>3308</v>
      </c>
      <c r="C3371" s="248">
        <v>112.86716825325692</v>
      </c>
    </row>
    <row r="3372" spans="2:3" x14ac:dyDescent="0.75">
      <c r="B3372" s="249">
        <v>3309</v>
      </c>
      <c r="C3372" s="248">
        <v>150.02941288113445</v>
      </c>
    </row>
    <row r="3373" spans="2:3" x14ac:dyDescent="0.75">
      <c r="B3373" s="249">
        <v>3310</v>
      </c>
      <c r="C3373" s="248">
        <v>94.011631290753144</v>
      </c>
    </row>
    <row r="3374" spans="2:3" x14ac:dyDescent="0.75">
      <c r="B3374" s="249">
        <v>3311</v>
      </c>
      <c r="C3374" s="248">
        <v>93.142410435474645</v>
      </c>
    </row>
    <row r="3375" spans="2:3" x14ac:dyDescent="0.75">
      <c r="B3375" s="249">
        <v>3312</v>
      </c>
      <c r="C3375" s="248">
        <v>131.51619046383368</v>
      </c>
    </row>
    <row r="3376" spans="2:3" x14ac:dyDescent="0.75">
      <c r="B3376" s="249">
        <v>3313</v>
      </c>
      <c r="C3376" s="248">
        <v>119.86812869895388</v>
      </c>
    </row>
    <row r="3377" spans="2:3" x14ac:dyDescent="0.75">
      <c r="B3377" s="249">
        <v>3314</v>
      </c>
      <c r="C3377" s="248">
        <v>106.2208205961046</v>
      </c>
    </row>
    <row r="3378" spans="2:3" x14ac:dyDescent="0.75">
      <c r="B3378" s="249">
        <v>3315</v>
      </c>
      <c r="C3378" s="248">
        <v>105.66216626287617</v>
      </c>
    </row>
    <row r="3379" spans="2:3" x14ac:dyDescent="0.75">
      <c r="B3379" s="249">
        <v>3316</v>
      </c>
      <c r="C3379" s="248">
        <v>92.161486514959961</v>
      </c>
    </row>
    <row r="3380" spans="2:3" x14ac:dyDescent="0.75">
      <c r="B3380" s="249">
        <v>3317</v>
      </c>
      <c r="C3380" s="248">
        <v>132.82989620598136</v>
      </c>
    </row>
    <row r="3381" spans="2:3" x14ac:dyDescent="0.75">
      <c r="B3381" s="249">
        <v>3318</v>
      </c>
      <c r="C3381" s="248">
        <v>143.16908312863046</v>
      </c>
    </row>
    <row r="3382" spans="2:3" x14ac:dyDescent="0.75">
      <c r="B3382" s="249">
        <v>3319</v>
      </c>
      <c r="C3382" s="248">
        <v>133.0638652899257</v>
      </c>
    </row>
    <row r="3383" spans="2:3" x14ac:dyDescent="0.75">
      <c r="B3383" s="249">
        <v>3320</v>
      </c>
      <c r="C3383" s="248">
        <v>97.068293614256405</v>
      </c>
    </row>
    <row r="3384" spans="2:3" x14ac:dyDescent="0.75">
      <c r="B3384" s="249">
        <v>3321</v>
      </c>
      <c r="C3384" s="248">
        <v>115.54752849598324</v>
      </c>
    </row>
    <row r="3385" spans="2:3" x14ac:dyDescent="0.75">
      <c r="B3385" s="249">
        <v>3322</v>
      </c>
      <c r="C3385" s="248">
        <v>113.82154184551639</v>
      </c>
    </row>
    <row r="3386" spans="2:3" x14ac:dyDescent="0.75">
      <c r="B3386" s="249">
        <v>3323</v>
      </c>
      <c r="C3386" s="248">
        <v>113.24334488432697</v>
      </c>
    </row>
    <row r="3387" spans="2:3" x14ac:dyDescent="0.75">
      <c r="B3387" s="249">
        <v>3324</v>
      </c>
      <c r="C3387" s="248">
        <v>130.71450909204</v>
      </c>
    </row>
    <row r="3388" spans="2:3" x14ac:dyDescent="0.75">
      <c r="B3388" s="249">
        <v>3325</v>
      </c>
      <c r="C3388" s="248">
        <v>146.41690088331589</v>
      </c>
    </row>
    <row r="3389" spans="2:3" x14ac:dyDescent="0.75">
      <c r="B3389" s="249">
        <v>3326</v>
      </c>
      <c r="C3389" s="248">
        <v>129.26492748075705</v>
      </c>
    </row>
    <row r="3390" spans="2:3" x14ac:dyDescent="0.75">
      <c r="B3390" s="249">
        <v>3327</v>
      </c>
      <c r="C3390" s="248">
        <v>131.01673147310129</v>
      </c>
    </row>
    <row r="3391" spans="2:3" x14ac:dyDescent="0.75">
      <c r="B3391" s="249">
        <v>3328</v>
      </c>
      <c r="C3391" s="248">
        <v>99.936833111155266</v>
      </c>
    </row>
    <row r="3392" spans="2:3" x14ac:dyDescent="0.75">
      <c r="B3392" s="249">
        <v>3329</v>
      </c>
      <c r="C3392" s="248">
        <v>171.65531151478734</v>
      </c>
    </row>
    <row r="3393" spans="2:3" x14ac:dyDescent="0.75">
      <c r="B3393" s="249">
        <v>3330</v>
      </c>
      <c r="C3393" s="248">
        <v>81.112683936698289</v>
      </c>
    </row>
    <row r="3394" spans="2:3" x14ac:dyDescent="0.75">
      <c r="B3394" s="249">
        <v>3331</v>
      </c>
      <c r="C3394" s="248">
        <v>104.6417193656452</v>
      </c>
    </row>
    <row r="3395" spans="2:3" x14ac:dyDescent="0.75">
      <c r="B3395" s="249">
        <v>3332</v>
      </c>
      <c r="C3395" s="248">
        <v>89.600426311240881</v>
      </c>
    </row>
    <row r="3396" spans="2:3" x14ac:dyDescent="0.75">
      <c r="B3396" s="249">
        <v>3333</v>
      </c>
      <c r="C3396" s="248">
        <v>70.63440431753726</v>
      </c>
    </row>
    <row r="3397" spans="2:3" x14ac:dyDescent="0.75">
      <c r="B3397" s="249">
        <v>3334</v>
      </c>
      <c r="C3397" s="248">
        <v>166.0234208164521</v>
      </c>
    </row>
    <row r="3398" spans="2:3" x14ac:dyDescent="0.75">
      <c r="B3398" s="249">
        <v>3335</v>
      </c>
      <c r="C3398" s="248">
        <v>120.60888688709105</v>
      </c>
    </row>
    <row r="3399" spans="2:3" x14ac:dyDescent="0.75">
      <c r="B3399" s="249">
        <v>3336</v>
      </c>
      <c r="C3399" s="248">
        <v>83.311867292496117</v>
      </c>
    </row>
    <row r="3400" spans="2:3" x14ac:dyDescent="0.75">
      <c r="B3400" s="249">
        <v>3337</v>
      </c>
      <c r="C3400" s="248">
        <v>97.477525275672377</v>
      </c>
    </row>
    <row r="3401" spans="2:3" x14ac:dyDescent="0.75">
      <c r="B3401" s="249">
        <v>3338</v>
      </c>
      <c r="C3401" s="248">
        <v>124.9554697060212</v>
      </c>
    </row>
    <row r="3402" spans="2:3" x14ac:dyDescent="0.75">
      <c r="B3402" s="249">
        <v>3339</v>
      </c>
      <c r="C3402" s="248">
        <v>101.09674515631025</v>
      </c>
    </row>
    <row r="3403" spans="2:3" x14ac:dyDescent="0.75">
      <c r="B3403" s="249">
        <v>3340</v>
      </c>
      <c r="C3403" s="248">
        <v>66.273106236607632</v>
      </c>
    </row>
    <row r="3404" spans="2:3" x14ac:dyDescent="0.75">
      <c r="B3404" s="249">
        <v>3341</v>
      </c>
      <c r="C3404" s="248">
        <v>147.3463654765292</v>
      </c>
    </row>
    <row r="3405" spans="2:3" x14ac:dyDescent="0.75">
      <c r="B3405" s="249">
        <v>3342</v>
      </c>
      <c r="C3405" s="248">
        <v>107.78315434911006</v>
      </c>
    </row>
    <row r="3406" spans="2:3" x14ac:dyDescent="0.75">
      <c r="B3406" s="249">
        <v>3343</v>
      </c>
      <c r="C3406" s="248">
        <v>112.35240006457407</v>
      </c>
    </row>
    <row r="3407" spans="2:3" x14ac:dyDescent="0.75">
      <c r="B3407" s="249">
        <v>3344</v>
      </c>
      <c r="C3407" s="248">
        <v>104.80872998713564</v>
      </c>
    </row>
    <row r="3408" spans="2:3" x14ac:dyDescent="0.75">
      <c r="B3408" s="249">
        <v>3345</v>
      </c>
      <c r="C3408" s="248">
        <v>173.57810466467845</v>
      </c>
    </row>
    <row r="3409" spans="2:3" x14ac:dyDescent="0.75">
      <c r="B3409" s="249">
        <v>3346</v>
      </c>
      <c r="C3409" s="248">
        <v>116.61476315853926</v>
      </c>
    </row>
    <row r="3410" spans="2:3" x14ac:dyDescent="0.75">
      <c r="B3410" s="249">
        <v>3347</v>
      </c>
      <c r="C3410" s="248">
        <v>121.7384473667319</v>
      </c>
    </row>
    <row r="3411" spans="2:3" x14ac:dyDescent="0.75">
      <c r="B3411" s="249">
        <v>3348</v>
      </c>
      <c r="C3411" s="248">
        <v>86.335361769229905</v>
      </c>
    </row>
    <row r="3412" spans="2:3" x14ac:dyDescent="0.75">
      <c r="B3412" s="249">
        <v>3349</v>
      </c>
      <c r="C3412" s="248">
        <v>81.756743431687653</v>
      </c>
    </row>
    <row r="3413" spans="2:3" x14ac:dyDescent="0.75">
      <c r="B3413" s="249">
        <v>3350</v>
      </c>
      <c r="C3413" s="248">
        <v>94.506836075876507</v>
      </c>
    </row>
    <row r="3414" spans="2:3" x14ac:dyDescent="0.75">
      <c r="B3414" s="249">
        <v>3351</v>
      </c>
      <c r="C3414" s="248">
        <v>146.18406243456621</v>
      </c>
    </row>
    <row r="3415" spans="2:3" x14ac:dyDescent="0.75">
      <c r="B3415" s="249">
        <v>3352</v>
      </c>
      <c r="C3415" s="248">
        <v>104.56896901828608</v>
      </c>
    </row>
    <row r="3416" spans="2:3" x14ac:dyDescent="0.75">
      <c r="B3416" s="249">
        <v>3353</v>
      </c>
      <c r="C3416" s="248">
        <v>82.960960656066618</v>
      </c>
    </row>
    <row r="3417" spans="2:3" x14ac:dyDescent="0.75">
      <c r="B3417" s="249">
        <v>3354</v>
      </c>
      <c r="C3417" s="248">
        <v>131.16827384736123</v>
      </c>
    </row>
    <row r="3418" spans="2:3" x14ac:dyDescent="0.75">
      <c r="B3418" s="249">
        <v>3355</v>
      </c>
      <c r="C3418" s="248">
        <v>105.70577154571858</v>
      </c>
    </row>
    <row r="3419" spans="2:3" x14ac:dyDescent="0.75">
      <c r="B3419" s="249">
        <v>3356</v>
      </c>
      <c r="C3419" s="248">
        <v>123.8719223776031</v>
      </c>
    </row>
    <row r="3420" spans="2:3" x14ac:dyDescent="0.75">
      <c r="B3420" s="249">
        <v>3357</v>
      </c>
      <c r="C3420" s="248">
        <v>100.70344169237833</v>
      </c>
    </row>
    <row r="3421" spans="2:3" x14ac:dyDescent="0.75">
      <c r="B3421" s="249">
        <v>3358</v>
      </c>
      <c r="C3421" s="248">
        <v>122.77997380754147</v>
      </c>
    </row>
    <row r="3422" spans="2:3" x14ac:dyDescent="0.75">
      <c r="B3422" s="249">
        <v>3359</v>
      </c>
      <c r="C3422" s="248">
        <v>145.64636283779853</v>
      </c>
    </row>
    <row r="3423" spans="2:3" x14ac:dyDescent="0.75">
      <c r="B3423" s="249">
        <v>3360</v>
      </c>
      <c r="C3423" s="248">
        <v>133.48491774858866</v>
      </c>
    </row>
    <row r="3424" spans="2:3" x14ac:dyDescent="0.75">
      <c r="B3424" s="249">
        <v>3361</v>
      </c>
      <c r="C3424" s="248">
        <v>129.62646895750291</v>
      </c>
    </row>
    <row r="3425" spans="2:3" x14ac:dyDescent="0.75">
      <c r="B3425" s="249">
        <v>3362</v>
      </c>
      <c r="C3425" s="248">
        <v>157.15205792967407</v>
      </c>
    </row>
    <row r="3426" spans="2:3" x14ac:dyDescent="0.75">
      <c r="B3426" s="249">
        <v>3363</v>
      </c>
      <c r="C3426" s="248">
        <v>103.04478499047913</v>
      </c>
    </row>
    <row r="3427" spans="2:3" x14ac:dyDescent="0.75">
      <c r="B3427" s="249">
        <v>3364</v>
      </c>
      <c r="C3427" s="248">
        <v>158.65725324797887</v>
      </c>
    </row>
    <row r="3428" spans="2:3" x14ac:dyDescent="0.75">
      <c r="B3428" s="249">
        <v>3365</v>
      </c>
      <c r="C3428" s="248">
        <v>150.50284966276547</v>
      </c>
    </row>
    <row r="3429" spans="2:3" x14ac:dyDescent="0.75">
      <c r="B3429" s="249">
        <v>3366</v>
      </c>
      <c r="C3429" s="248">
        <v>115.04478259431644</v>
      </c>
    </row>
    <row r="3430" spans="2:3" x14ac:dyDescent="0.75">
      <c r="B3430" s="249">
        <v>3367</v>
      </c>
      <c r="C3430" s="248">
        <v>112.7269473960975</v>
      </c>
    </row>
    <row r="3431" spans="2:3" x14ac:dyDescent="0.75">
      <c r="B3431" s="249">
        <v>3368</v>
      </c>
      <c r="C3431" s="248">
        <v>154.08584552899259</v>
      </c>
    </row>
    <row r="3432" spans="2:3" x14ac:dyDescent="0.75">
      <c r="B3432" s="249">
        <v>3369</v>
      </c>
      <c r="C3432" s="248">
        <v>131.46898103815693</v>
      </c>
    </row>
    <row r="3433" spans="2:3" x14ac:dyDescent="0.75">
      <c r="B3433" s="249">
        <v>3370</v>
      </c>
      <c r="C3433" s="248">
        <v>117.12234180316446</v>
      </c>
    </row>
    <row r="3434" spans="2:3" x14ac:dyDescent="0.75">
      <c r="B3434" s="249">
        <v>3371</v>
      </c>
      <c r="C3434" s="248">
        <v>90.776256995149325</v>
      </c>
    </row>
    <row r="3435" spans="2:3" x14ac:dyDescent="0.75">
      <c r="B3435" s="249">
        <v>3372</v>
      </c>
      <c r="C3435" s="248">
        <v>132.24212443338411</v>
      </c>
    </row>
    <row r="3436" spans="2:3" x14ac:dyDescent="0.75">
      <c r="B3436" s="249">
        <v>3373</v>
      </c>
      <c r="C3436" s="248">
        <v>148.00218016916648</v>
      </c>
    </row>
    <row r="3437" spans="2:3" x14ac:dyDescent="0.75">
      <c r="B3437" s="249">
        <v>3374</v>
      </c>
      <c r="C3437" s="248">
        <v>96.408252370540481</v>
      </c>
    </row>
    <row r="3438" spans="2:3" x14ac:dyDescent="0.75">
      <c r="B3438" s="249">
        <v>3375</v>
      </c>
      <c r="C3438" s="248">
        <v>105.54897877924927</v>
      </c>
    </row>
    <row r="3439" spans="2:3" x14ac:dyDescent="0.75">
      <c r="B3439" s="249">
        <v>3376</v>
      </c>
      <c r="C3439" s="248">
        <v>106.20180077791807</v>
      </c>
    </row>
    <row r="3440" spans="2:3" x14ac:dyDescent="0.75">
      <c r="B3440" s="249">
        <v>3377</v>
      </c>
      <c r="C3440" s="248">
        <v>132.61929346710443</v>
      </c>
    </row>
    <row r="3441" spans="2:3" x14ac:dyDescent="0.75">
      <c r="B3441" s="249">
        <v>3378</v>
      </c>
      <c r="C3441" s="248">
        <v>115.97544716294138</v>
      </c>
    </row>
    <row r="3442" spans="2:3" x14ac:dyDescent="0.75">
      <c r="B3442" s="249">
        <v>3379</v>
      </c>
      <c r="C3442" s="248">
        <v>179.37062524479171</v>
      </c>
    </row>
    <row r="3443" spans="2:3" x14ac:dyDescent="0.75">
      <c r="B3443" s="249">
        <v>3380</v>
      </c>
      <c r="C3443" s="248">
        <v>101.5582007115004</v>
      </c>
    </row>
    <row r="3444" spans="2:3" x14ac:dyDescent="0.75">
      <c r="B3444" s="249">
        <v>3381</v>
      </c>
      <c r="C3444" s="248">
        <v>129.83862727195628</v>
      </c>
    </row>
    <row r="3445" spans="2:3" x14ac:dyDescent="0.75">
      <c r="B3445" s="249">
        <v>3382</v>
      </c>
      <c r="C3445" s="248">
        <v>117.68342630043921</v>
      </c>
    </row>
    <row r="3446" spans="2:3" x14ac:dyDescent="0.75">
      <c r="B3446" s="249">
        <v>3383</v>
      </c>
      <c r="C3446" s="248">
        <v>116.73689053428055</v>
      </c>
    </row>
    <row r="3447" spans="2:3" x14ac:dyDescent="0.75">
      <c r="B3447" s="249">
        <v>3384</v>
      </c>
      <c r="C3447" s="248">
        <v>125.01421759957174</v>
      </c>
    </row>
    <row r="3448" spans="2:3" x14ac:dyDescent="0.75">
      <c r="B3448" s="249">
        <v>3385</v>
      </c>
      <c r="C3448" s="248">
        <v>166.47566466254401</v>
      </c>
    </row>
    <row r="3449" spans="2:3" x14ac:dyDescent="0.75">
      <c r="B3449" s="249">
        <v>3386</v>
      </c>
      <c r="C3449" s="248">
        <v>114.51302526043153</v>
      </c>
    </row>
    <row r="3450" spans="2:3" x14ac:dyDescent="0.75">
      <c r="B3450" s="249">
        <v>3387</v>
      </c>
      <c r="C3450" s="248">
        <v>80.803515370186119</v>
      </c>
    </row>
    <row r="3451" spans="2:3" x14ac:dyDescent="0.75">
      <c r="B3451" s="249">
        <v>3388</v>
      </c>
      <c r="C3451" s="248">
        <v>126.37733043326612</v>
      </c>
    </row>
    <row r="3452" spans="2:3" x14ac:dyDescent="0.75">
      <c r="B3452" s="249">
        <v>3389</v>
      </c>
      <c r="C3452" s="248">
        <v>102.69763739962505</v>
      </c>
    </row>
    <row r="3453" spans="2:3" x14ac:dyDescent="0.75">
      <c r="B3453" s="249">
        <v>3390</v>
      </c>
      <c r="C3453" s="248">
        <v>157.50685809858274</v>
      </c>
    </row>
    <row r="3454" spans="2:3" x14ac:dyDescent="0.75">
      <c r="B3454" s="249">
        <v>3391</v>
      </c>
      <c r="C3454" s="248">
        <v>76.402349869362922</v>
      </c>
    </row>
    <row r="3455" spans="2:3" x14ac:dyDescent="0.75">
      <c r="B3455" s="249">
        <v>3392</v>
      </c>
      <c r="C3455" s="248">
        <v>130.36049022750936</v>
      </c>
    </row>
    <row r="3456" spans="2:3" x14ac:dyDescent="0.75">
      <c r="B3456" s="249">
        <v>3393</v>
      </c>
      <c r="C3456" s="248">
        <v>145.06905605456487</v>
      </c>
    </row>
    <row r="3457" spans="2:3" x14ac:dyDescent="0.75">
      <c r="B3457" s="249">
        <v>3394</v>
      </c>
      <c r="C3457" s="248">
        <v>101.9156175051321</v>
      </c>
    </row>
    <row r="3458" spans="2:3" x14ac:dyDescent="0.75">
      <c r="B3458" s="249">
        <v>3395</v>
      </c>
      <c r="C3458" s="248">
        <v>159.32285241050698</v>
      </c>
    </row>
    <row r="3459" spans="2:3" x14ac:dyDescent="0.75">
      <c r="B3459" s="249">
        <v>3396</v>
      </c>
      <c r="C3459" s="248">
        <v>169.75935638764167</v>
      </c>
    </row>
    <row r="3460" spans="2:3" x14ac:dyDescent="0.75">
      <c r="B3460" s="249">
        <v>3397</v>
      </c>
      <c r="C3460" s="248">
        <v>117.34597313695724</v>
      </c>
    </row>
    <row r="3461" spans="2:3" x14ac:dyDescent="0.75">
      <c r="B3461" s="249">
        <v>3398</v>
      </c>
      <c r="C3461" s="248">
        <v>131.48627516695458</v>
      </c>
    </row>
    <row r="3462" spans="2:3" x14ac:dyDescent="0.75">
      <c r="B3462" s="249">
        <v>3399</v>
      </c>
      <c r="C3462" s="248">
        <v>138.14098577499169</v>
      </c>
    </row>
    <row r="3463" spans="2:3" x14ac:dyDescent="0.75">
      <c r="B3463" s="249">
        <v>3400</v>
      </c>
      <c r="C3463" s="248">
        <v>86.902049160501718</v>
      </c>
    </row>
    <row r="3464" spans="2:3" x14ac:dyDescent="0.75">
      <c r="B3464" s="249">
        <v>3401</v>
      </c>
      <c r="C3464" s="248">
        <v>137.6295156214473</v>
      </c>
    </row>
    <row r="3465" spans="2:3" x14ac:dyDescent="0.75">
      <c r="B3465" s="249">
        <v>3402</v>
      </c>
      <c r="C3465" s="248">
        <v>137.53956549906877</v>
      </c>
    </row>
    <row r="3466" spans="2:3" x14ac:dyDescent="0.75">
      <c r="B3466" s="249">
        <v>3403</v>
      </c>
      <c r="C3466" s="248">
        <v>132.07017701154717</v>
      </c>
    </row>
    <row r="3467" spans="2:3" x14ac:dyDescent="0.75">
      <c r="B3467" s="249">
        <v>3404</v>
      </c>
      <c r="C3467" s="248">
        <v>120.57435825253464</v>
      </c>
    </row>
    <row r="3468" spans="2:3" x14ac:dyDescent="0.75">
      <c r="B3468" s="249">
        <v>3405</v>
      </c>
      <c r="C3468" s="248">
        <v>100.30920541391701</v>
      </c>
    </row>
    <row r="3469" spans="2:3" x14ac:dyDescent="0.75">
      <c r="B3469" s="249">
        <v>3406</v>
      </c>
      <c r="C3469" s="248">
        <v>102.33263537377951</v>
      </c>
    </row>
    <row r="3470" spans="2:3" x14ac:dyDescent="0.75">
      <c r="B3470" s="249">
        <v>3407</v>
      </c>
      <c r="C3470" s="248">
        <v>78.944132085961073</v>
      </c>
    </row>
    <row r="3471" spans="2:3" x14ac:dyDescent="0.75">
      <c r="B3471" s="249">
        <v>3408</v>
      </c>
      <c r="C3471" s="248">
        <v>129.06180948255329</v>
      </c>
    </row>
    <row r="3472" spans="2:3" x14ac:dyDescent="0.75">
      <c r="B3472" s="249">
        <v>3409</v>
      </c>
      <c r="C3472" s="248">
        <v>113.35386997279677</v>
      </c>
    </row>
    <row r="3473" spans="2:3" x14ac:dyDescent="0.75">
      <c r="B3473" s="249">
        <v>3410</v>
      </c>
      <c r="C3473" s="248">
        <v>159.13990031040254</v>
      </c>
    </row>
    <row r="3474" spans="2:3" x14ac:dyDescent="0.75">
      <c r="B3474" s="249">
        <v>3411</v>
      </c>
      <c r="C3474" s="248">
        <v>120.44958975407916</v>
      </c>
    </row>
    <row r="3475" spans="2:3" x14ac:dyDescent="0.75">
      <c r="B3475" s="249">
        <v>3412</v>
      </c>
      <c r="C3475" s="248">
        <v>120.63372394533461</v>
      </c>
    </row>
    <row r="3476" spans="2:3" x14ac:dyDescent="0.75">
      <c r="B3476" s="249">
        <v>3413</v>
      </c>
      <c r="C3476" s="248">
        <v>129.19326264489951</v>
      </c>
    </row>
    <row r="3477" spans="2:3" x14ac:dyDescent="0.75">
      <c r="B3477" s="249">
        <v>3414</v>
      </c>
      <c r="C3477" s="248">
        <v>121.48987227665084</v>
      </c>
    </row>
    <row r="3478" spans="2:3" x14ac:dyDescent="0.75">
      <c r="B3478" s="249">
        <v>3415</v>
      </c>
      <c r="C3478" s="248">
        <v>130.67117469156332</v>
      </c>
    </row>
    <row r="3479" spans="2:3" x14ac:dyDescent="0.75">
      <c r="B3479" s="249">
        <v>3416</v>
      </c>
      <c r="C3479" s="248">
        <v>119.00467665983182</v>
      </c>
    </row>
    <row r="3480" spans="2:3" x14ac:dyDescent="0.75">
      <c r="B3480" s="249">
        <v>3417</v>
      </c>
      <c r="C3480" s="248">
        <v>112.28038540048041</v>
      </c>
    </row>
    <row r="3481" spans="2:3" x14ac:dyDescent="0.75">
      <c r="B3481" s="249">
        <v>3418</v>
      </c>
      <c r="C3481" s="248">
        <v>132.79401102721909</v>
      </c>
    </row>
    <row r="3482" spans="2:3" x14ac:dyDescent="0.75">
      <c r="B3482" s="249">
        <v>3419</v>
      </c>
      <c r="C3482" s="248">
        <v>141.86770174614736</v>
      </c>
    </row>
    <row r="3483" spans="2:3" x14ac:dyDescent="0.75">
      <c r="B3483" s="249">
        <v>3420</v>
      </c>
      <c r="C3483" s="248">
        <v>87.303309123625439</v>
      </c>
    </row>
    <row r="3484" spans="2:3" x14ac:dyDescent="0.75">
      <c r="B3484" s="249">
        <v>3421</v>
      </c>
      <c r="C3484" s="248">
        <v>96.067973394831881</v>
      </c>
    </row>
    <row r="3485" spans="2:3" x14ac:dyDescent="0.75">
      <c r="B3485" s="249">
        <v>3422</v>
      </c>
      <c r="C3485" s="248">
        <v>113.03059501991285</v>
      </c>
    </row>
    <row r="3486" spans="2:3" x14ac:dyDescent="0.75">
      <c r="B3486" s="249">
        <v>3423</v>
      </c>
      <c r="C3486" s="248">
        <v>129.3460705060952</v>
      </c>
    </row>
    <row r="3487" spans="2:3" x14ac:dyDescent="0.75">
      <c r="B3487" s="249">
        <v>3424</v>
      </c>
      <c r="C3487" s="248">
        <v>126.51473050063456</v>
      </c>
    </row>
    <row r="3488" spans="2:3" x14ac:dyDescent="0.75">
      <c r="B3488" s="249">
        <v>3425</v>
      </c>
      <c r="C3488" s="248">
        <v>116.11780704676424</v>
      </c>
    </row>
    <row r="3489" spans="2:3" x14ac:dyDescent="0.75">
      <c r="B3489" s="249">
        <v>3426</v>
      </c>
      <c r="C3489" s="248">
        <v>125.50710167926782</v>
      </c>
    </row>
    <row r="3490" spans="2:3" x14ac:dyDescent="0.75">
      <c r="B3490" s="249">
        <v>3427</v>
      </c>
      <c r="C3490" s="248">
        <v>142.22947666737474</v>
      </c>
    </row>
    <row r="3491" spans="2:3" x14ac:dyDescent="0.75">
      <c r="B3491" s="249">
        <v>3428</v>
      </c>
      <c r="C3491" s="248">
        <v>146.46963419072537</v>
      </c>
    </row>
    <row r="3492" spans="2:3" x14ac:dyDescent="0.75">
      <c r="B3492" s="249">
        <v>3429</v>
      </c>
      <c r="C3492" s="248">
        <v>98.196515732297414</v>
      </c>
    </row>
    <row r="3493" spans="2:3" x14ac:dyDescent="0.75">
      <c r="B3493" s="249">
        <v>3430</v>
      </c>
      <c r="C3493" s="248">
        <v>141.67908480371483</v>
      </c>
    </row>
    <row r="3494" spans="2:3" x14ac:dyDescent="0.75">
      <c r="B3494" s="249">
        <v>3431</v>
      </c>
      <c r="C3494" s="248">
        <v>124.84057804467496</v>
      </c>
    </row>
    <row r="3495" spans="2:3" x14ac:dyDescent="0.75">
      <c r="B3495" s="249">
        <v>3432</v>
      </c>
      <c r="C3495" s="248">
        <v>132.04851938955588</v>
      </c>
    </row>
    <row r="3496" spans="2:3" x14ac:dyDescent="0.75">
      <c r="B3496" s="249">
        <v>3433</v>
      </c>
      <c r="C3496" s="248">
        <v>125.05131550594254</v>
      </c>
    </row>
    <row r="3497" spans="2:3" x14ac:dyDescent="0.75">
      <c r="B3497" s="249">
        <v>3434</v>
      </c>
      <c r="C3497" s="248">
        <v>129.58571375971371</v>
      </c>
    </row>
    <row r="3498" spans="2:3" x14ac:dyDescent="0.75">
      <c r="B3498" s="249">
        <v>3435</v>
      </c>
      <c r="C3498" s="248">
        <v>155.85252140780705</v>
      </c>
    </row>
    <row r="3499" spans="2:3" x14ac:dyDescent="0.75">
      <c r="B3499" s="249">
        <v>3436</v>
      </c>
      <c r="C3499" s="248">
        <v>97.821952574144859</v>
      </c>
    </row>
    <row r="3500" spans="2:3" x14ac:dyDescent="0.75">
      <c r="B3500" s="249">
        <v>3437</v>
      </c>
      <c r="C3500" s="248">
        <v>161.69053602197283</v>
      </c>
    </row>
    <row r="3501" spans="2:3" x14ac:dyDescent="0.75">
      <c r="B3501" s="249">
        <v>3438</v>
      </c>
      <c r="C3501" s="248">
        <v>101.69442781116169</v>
      </c>
    </row>
    <row r="3502" spans="2:3" x14ac:dyDescent="0.75">
      <c r="B3502" s="249">
        <v>3439</v>
      </c>
      <c r="C3502" s="248">
        <v>125.61852363491407</v>
      </c>
    </row>
    <row r="3503" spans="2:3" x14ac:dyDescent="0.75">
      <c r="B3503" s="249">
        <v>3440</v>
      </c>
      <c r="C3503" s="248">
        <v>144.52198587504554</v>
      </c>
    </row>
    <row r="3504" spans="2:3" x14ac:dyDescent="0.75">
      <c r="B3504" s="249">
        <v>3441</v>
      </c>
      <c r="C3504" s="248">
        <v>104.20576671228066</v>
      </c>
    </row>
    <row r="3505" spans="2:3" x14ac:dyDescent="0.75">
      <c r="B3505" s="249">
        <v>3442</v>
      </c>
      <c r="C3505" s="248">
        <v>142.03867124690711</v>
      </c>
    </row>
    <row r="3506" spans="2:3" x14ac:dyDescent="0.75">
      <c r="B3506" s="249">
        <v>3443</v>
      </c>
      <c r="C3506" s="248">
        <v>96.559367257325931</v>
      </c>
    </row>
    <row r="3507" spans="2:3" x14ac:dyDescent="0.75">
      <c r="B3507" s="249">
        <v>3444</v>
      </c>
      <c r="C3507" s="248">
        <v>160.98154267384439</v>
      </c>
    </row>
    <row r="3508" spans="2:3" x14ac:dyDescent="0.75">
      <c r="B3508" s="249">
        <v>3445</v>
      </c>
      <c r="C3508" s="248">
        <v>131.97636098678413</v>
      </c>
    </row>
    <row r="3509" spans="2:3" x14ac:dyDescent="0.75">
      <c r="B3509" s="249">
        <v>3446</v>
      </c>
      <c r="C3509" s="248">
        <v>108.12988859472966</v>
      </c>
    </row>
    <row r="3510" spans="2:3" x14ac:dyDescent="0.75">
      <c r="B3510" s="249">
        <v>3447</v>
      </c>
      <c r="C3510" s="248">
        <v>170.78769937420373</v>
      </c>
    </row>
    <row r="3511" spans="2:3" x14ac:dyDescent="0.75">
      <c r="B3511" s="249">
        <v>3448</v>
      </c>
      <c r="C3511" s="248">
        <v>97.445395086436761</v>
      </c>
    </row>
    <row r="3512" spans="2:3" x14ac:dyDescent="0.75">
      <c r="B3512" s="249">
        <v>3449</v>
      </c>
      <c r="C3512" s="248">
        <v>145.54888129184155</v>
      </c>
    </row>
    <row r="3513" spans="2:3" x14ac:dyDescent="0.75">
      <c r="B3513" s="249">
        <v>3450</v>
      </c>
      <c r="C3513" s="248">
        <v>157.98441240374007</v>
      </c>
    </row>
    <row r="3514" spans="2:3" x14ac:dyDescent="0.75">
      <c r="B3514" s="249">
        <v>3451</v>
      </c>
      <c r="C3514" s="248">
        <v>123.91911039630696</v>
      </c>
    </row>
    <row r="3515" spans="2:3" x14ac:dyDescent="0.75">
      <c r="B3515" s="249">
        <v>3452</v>
      </c>
      <c r="C3515" s="248">
        <v>142.28931796310673</v>
      </c>
    </row>
    <row r="3516" spans="2:3" x14ac:dyDescent="0.75">
      <c r="B3516" s="249">
        <v>3453</v>
      </c>
      <c r="C3516" s="248">
        <v>125.31449326082529</v>
      </c>
    </row>
    <row r="3517" spans="2:3" x14ac:dyDescent="0.75">
      <c r="B3517" s="249">
        <v>3454</v>
      </c>
      <c r="C3517" s="248">
        <v>103.89654750399856</v>
      </c>
    </row>
    <row r="3518" spans="2:3" x14ac:dyDescent="0.75">
      <c r="B3518" s="249">
        <v>3455</v>
      </c>
      <c r="C3518" s="248">
        <v>129.17447476593557</v>
      </c>
    </row>
    <row r="3519" spans="2:3" x14ac:dyDescent="0.75">
      <c r="B3519" s="249">
        <v>3456</v>
      </c>
      <c r="C3519" s="248">
        <v>153.89926173546888</v>
      </c>
    </row>
    <row r="3520" spans="2:3" x14ac:dyDescent="0.75">
      <c r="B3520" s="249">
        <v>3457</v>
      </c>
      <c r="C3520" s="248">
        <v>113.09045062606766</v>
      </c>
    </row>
    <row r="3521" spans="2:3" x14ac:dyDescent="0.75">
      <c r="B3521" s="249">
        <v>3458</v>
      </c>
      <c r="C3521" s="248">
        <v>140.67836845608724</v>
      </c>
    </row>
    <row r="3522" spans="2:3" x14ac:dyDescent="0.75">
      <c r="B3522" s="249">
        <v>3459</v>
      </c>
      <c r="C3522" s="248">
        <v>97.866058902866484</v>
      </c>
    </row>
    <row r="3523" spans="2:3" x14ac:dyDescent="0.75">
      <c r="B3523" s="249">
        <v>3460</v>
      </c>
      <c r="C3523" s="248">
        <v>117.59915492298001</v>
      </c>
    </row>
    <row r="3524" spans="2:3" x14ac:dyDescent="0.75">
      <c r="B3524" s="249">
        <v>3461</v>
      </c>
      <c r="C3524" s="248">
        <v>122.84339144743326</v>
      </c>
    </row>
    <row r="3525" spans="2:3" x14ac:dyDescent="0.75">
      <c r="B3525" s="249">
        <v>3462</v>
      </c>
      <c r="C3525" s="248">
        <v>121.64166750667853</v>
      </c>
    </row>
    <row r="3526" spans="2:3" x14ac:dyDescent="0.75">
      <c r="B3526" s="249">
        <v>3463</v>
      </c>
      <c r="C3526" s="248">
        <v>119.11369256530259</v>
      </c>
    </row>
    <row r="3527" spans="2:3" x14ac:dyDescent="0.75">
      <c r="B3527" s="249">
        <v>3464</v>
      </c>
      <c r="C3527" s="248">
        <v>156.33359857555575</v>
      </c>
    </row>
    <row r="3528" spans="2:3" x14ac:dyDescent="0.75">
      <c r="B3528" s="249">
        <v>3465</v>
      </c>
      <c r="C3528" s="248">
        <v>134.742486322639</v>
      </c>
    </row>
    <row r="3529" spans="2:3" x14ac:dyDescent="0.75">
      <c r="B3529" s="249">
        <v>3466</v>
      </c>
      <c r="C3529" s="248">
        <v>151.43673361738229</v>
      </c>
    </row>
    <row r="3530" spans="2:3" x14ac:dyDescent="0.75">
      <c r="B3530" s="249">
        <v>3467</v>
      </c>
      <c r="C3530" s="248">
        <v>82.562603434516035</v>
      </c>
    </row>
    <row r="3531" spans="2:3" x14ac:dyDescent="0.75">
      <c r="B3531" s="249">
        <v>3468</v>
      </c>
      <c r="C3531" s="248">
        <v>104.03761839856791</v>
      </c>
    </row>
    <row r="3532" spans="2:3" x14ac:dyDescent="0.75">
      <c r="B3532" s="249">
        <v>3469</v>
      </c>
      <c r="C3532" s="248">
        <v>92.420503765011773</v>
      </c>
    </row>
    <row r="3533" spans="2:3" x14ac:dyDescent="0.75">
      <c r="B3533" s="249">
        <v>3470</v>
      </c>
      <c r="C3533" s="248">
        <v>82.546257131843376</v>
      </c>
    </row>
    <row r="3534" spans="2:3" x14ac:dyDescent="0.75">
      <c r="B3534" s="249">
        <v>3471</v>
      </c>
      <c r="C3534" s="248">
        <v>108.9490385646927</v>
      </c>
    </row>
    <row r="3535" spans="2:3" x14ac:dyDescent="0.75">
      <c r="B3535" s="249">
        <v>3472</v>
      </c>
      <c r="C3535" s="248">
        <v>134.71740638168438</v>
      </c>
    </row>
    <row r="3536" spans="2:3" x14ac:dyDescent="0.75">
      <c r="B3536" s="249">
        <v>3473</v>
      </c>
      <c r="C3536" s="248">
        <v>91.281711457189914</v>
      </c>
    </row>
    <row r="3537" spans="2:3" x14ac:dyDescent="0.75">
      <c r="B3537" s="249">
        <v>3474</v>
      </c>
      <c r="C3537" s="248">
        <v>98.20913026343797</v>
      </c>
    </row>
    <row r="3538" spans="2:3" x14ac:dyDescent="0.75">
      <c r="B3538" s="249">
        <v>3475</v>
      </c>
      <c r="C3538" s="248">
        <v>110.54462953064336</v>
      </c>
    </row>
    <row r="3539" spans="2:3" x14ac:dyDescent="0.75">
      <c r="B3539" s="249">
        <v>3476</v>
      </c>
      <c r="C3539" s="248">
        <v>136.01783097196287</v>
      </c>
    </row>
    <row r="3540" spans="2:3" x14ac:dyDescent="0.75">
      <c r="B3540" s="249">
        <v>3477</v>
      </c>
      <c r="C3540" s="248">
        <v>178.26389053619516</v>
      </c>
    </row>
    <row r="3541" spans="2:3" x14ac:dyDescent="0.75">
      <c r="B3541" s="249">
        <v>3478</v>
      </c>
      <c r="C3541" s="248">
        <v>91.825367493671052</v>
      </c>
    </row>
    <row r="3542" spans="2:3" x14ac:dyDescent="0.75">
      <c r="B3542" s="249">
        <v>3479</v>
      </c>
      <c r="C3542" s="248">
        <v>95.065586129355225</v>
      </c>
    </row>
    <row r="3543" spans="2:3" x14ac:dyDescent="0.75">
      <c r="B3543" s="249">
        <v>3480</v>
      </c>
      <c r="C3543" s="248">
        <v>154.82789589159927</v>
      </c>
    </row>
    <row r="3544" spans="2:3" x14ac:dyDescent="0.75">
      <c r="B3544" s="249">
        <v>3481</v>
      </c>
      <c r="C3544" s="248">
        <v>154.43383763696767</v>
      </c>
    </row>
    <row r="3545" spans="2:3" x14ac:dyDescent="0.75">
      <c r="B3545" s="249">
        <v>3482</v>
      </c>
      <c r="C3545" s="248">
        <v>118.50144575490482</v>
      </c>
    </row>
    <row r="3546" spans="2:3" x14ac:dyDescent="0.75">
      <c r="B3546" s="249">
        <v>3483</v>
      </c>
      <c r="C3546" s="248">
        <v>142.28596705819626</v>
      </c>
    </row>
    <row r="3547" spans="2:3" x14ac:dyDescent="0.75">
      <c r="B3547" s="249">
        <v>3484</v>
      </c>
      <c r="C3547" s="248">
        <v>124.84035696864966</v>
      </c>
    </row>
    <row r="3548" spans="2:3" x14ac:dyDescent="0.75">
      <c r="B3548" s="249">
        <v>3485</v>
      </c>
      <c r="C3548" s="248">
        <v>130.38826319187129</v>
      </c>
    </row>
    <row r="3549" spans="2:3" x14ac:dyDescent="0.75">
      <c r="B3549" s="249">
        <v>3486</v>
      </c>
      <c r="C3549" s="248">
        <v>96.775700694330993</v>
      </c>
    </row>
    <row r="3550" spans="2:3" x14ac:dyDescent="0.75">
      <c r="B3550" s="249">
        <v>3487</v>
      </c>
      <c r="C3550" s="248">
        <v>132.49552885648205</v>
      </c>
    </row>
    <row r="3551" spans="2:3" x14ac:dyDescent="0.75">
      <c r="B3551" s="249">
        <v>3488</v>
      </c>
      <c r="C3551" s="248">
        <v>148.51935572233526</v>
      </c>
    </row>
    <row r="3552" spans="2:3" x14ac:dyDescent="0.75">
      <c r="B3552" s="249">
        <v>3489</v>
      </c>
      <c r="C3552" s="248">
        <v>146.1493960523747</v>
      </c>
    </row>
    <row r="3553" spans="2:3" x14ac:dyDescent="0.75">
      <c r="B3553" s="249">
        <v>3490</v>
      </c>
      <c r="C3553" s="248">
        <v>138.17487753642698</v>
      </c>
    </row>
    <row r="3554" spans="2:3" x14ac:dyDescent="0.75">
      <c r="B3554" s="249">
        <v>3491</v>
      </c>
      <c r="C3554" s="248">
        <v>167.45795979028628</v>
      </c>
    </row>
    <row r="3555" spans="2:3" x14ac:dyDescent="0.75">
      <c r="B3555" s="249">
        <v>3492</v>
      </c>
      <c r="C3555" s="248">
        <v>111.55831767459158</v>
      </c>
    </row>
    <row r="3556" spans="2:3" x14ac:dyDescent="0.75">
      <c r="B3556" s="249">
        <v>3493</v>
      </c>
      <c r="C3556" s="248">
        <v>113.3302809696554</v>
      </c>
    </row>
    <row r="3557" spans="2:3" x14ac:dyDescent="0.75">
      <c r="B3557" s="249">
        <v>3494</v>
      </c>
      <c r="C3557" s="248">
        <v>122.76916300761982</v>
      </c>
    </row>
    <row r="3558" spans="2:3" x14ac:dyDescent="0.75">
      <c r="B3558" s="249">
        <v>3495</v>
      </c>
      <c r="C3558" s="248">
        <v>140.09434622025572</v>
      </c>
    </row>
    <row r="3559" spans="2:3" x14ac:dyDescent="0.75">
      <c r="B3559" s="249">
        <v>3496</v>
      </c>
      <c r="C3559" s="248">
        <v>129.89425930671655</v>
      </c>
    </row>
    <row r="3560" spans="2:3" x14ac:dyDescent="0.75">
      <c r="B3560" s="249">
        <v>3497</v>
      </c>
      <c r="C3560" s="248">
        <v>137.28077817083323</v>
      </c>
    </row>
    <row r="3561" spans="2:3" x14ac:dyDescent="0.75">
      <c r="B3561" s="249">
        <v>3498</v>
      </c>
      <c r="C3561" s="248">
        <v>131.5559026537664</v>
      </c>
    </row>
    <row r="3562" spans="2:3" x14ac:dyDescent="0.75">
      <c r="B3562" s="249">
        <v>3499</v>
      </c>
      <c r="C3562" s="248">
        <v>171.13586443626377</v>
      </c>
    </row>
    <row r="3563" spans="2:3" x14ac:dyDescent="0.75">
      <c r="B3563" s="249">
        <v>3500</v>
      </c>
      <c r="C3563" s="248">
        <v>99.044425299762224</v>
      </c>
    </row>
    <row r="3564" spans="2:3" x14ac:dyDescent="0.75">
      <c r="B3564" s="249">
        <v>3501</v>
      </c>
      <c r="C3564" s="248">
        <v>84.534487304939887</v>
      </c>
    </row>
    <row r="3565" spans="2:3" x14ac:dyDescent="0.75">
      <c r="B3565" s="249">
        <v>3502</v>
      </c>
      <c r="C3565" s="248">
        <v>106.63369153953732</v>
      </c>
    </row>
    <row r="3566" spans="2:3" x14ac:dyDescent="0.75">
      <c r="B3566" s="249">
        <v>3503</v>
      </c>
      <c r="C3566" s="248">
        <v>92.130316773397539</v>
      </c>
    </row>
    <row r="3567" spans="2:3" x14ac:dyDescent="0.75">
      <c r="B3567" s="249">
        <v>3504</v>
      </c>
      <c r="C3567" s="248">
        <v>128.72357106886909</v>
      </c>
    </row>
    <row r="3568" spans="2:3" x14ac:dyDescent="0.75">
      <c r="B3568" s="249">
        <v>3505</v>
      </c>
      <c r="C3568" s="248">
        <v>120.3173244183296</v>
      </c>
    </row>
    <row r="3569" spans="2:3" x14ac:dyDescent="0.75">
      <c r="B3569" s="249">
        <v>3506</v>
      </c>
      <c r="C3569" s="248">
        <v>92.818696203335818</v>
      </c>
    </row>
    <row r="3570" spans="2:3" x14ac:dyDescent="0.75">
      <c r="B3570" s="249">
        <v>3507</v>
      </c>
      <c r="C3570" s="248">
        <v>135.45761022826906</v>
      </c>
    </row>
    <row r="3571" spans="2:3" x14ac:dyDescent="0.75">
      <c r="B3571" s="249">
        <v>3508</v>
      </c>
      <c r="C3571" s="248">
        <v>107.27869315553778</v>
      </c>
    </row>
    <row r="3572" spans="2:3" x14ac:dyDescent="0.75">
      <c r="B3572" s="249">
        <v>3509</v>
      </c>
      <c r="C3572" s="248">
        <v>177.72033783940429</v>
      </c>
    </row>
    <row r="3573" spans="2:3" x14ac:dyDescent="0.75">
      <c r="B3573" s="249">
        <v>3510</v>
      </c>
      <c r="C3573" s="248">
        <v>121.69837043845617</v>
      </c>
    </row>
    <row r="3574" spans="2:3" x14ac:dyDescent="0.75">
      <c r="B3574" s="249">
        <v>3511</v>
      </c>
      <c r="C3574" s="248">
        <v>156.68391631697068</v>
      </c>
    </row>
    <row r="3575" spans="2:3" x14ac:dyDescent="0.75">
      <c r="B3575" s="249">
        <v>3512</v>
      </c>
      <c r="C3575" s="248">
        <v>117.17264958439713</v>
      </c>
    </row>
    <row r="3576" spans="2:3" x14ac:dyDescent="0.75">
      <c r="B3576" s="249">
        <v>3513</v>
      </c>
      <c r="C3576" s="248">
        <v>73.424383907842838</v>
      </c>
    </row>
    <row r="3577" spans="2:3" x14ac:dyDescent="0.75">
      <c r="B3577" s="249">
        <v>3514</v>
      </c>
      <c r="C3577" s="248">
        <v>130.27663933656785</v>
      </c>
    </row>
    <row r="3578" spans="2:3" x14ac:dyDescent="0.75">
      <c r="B3578" s="249">
        <v>3515</v>
      </c>
      <c r="C3578" s="248">
        <v>112.76307415351849</v>
      </c>
    </row>
    <row r="3579" spans="2:3" x14ac:dyDescent="0.75">
      <c r="B3579" s="249">
        <v>3516</v>
      </c>
      <c r="C3579" s="248">
        <v>117.85080043883728</v>
      </c>
    </row>
    <row r="3580" spans="2:3" x14ac:dyDescent="0.75">
      <c r="B3580" s="249">
        <v>3517</v>
      </c>
      <c r="C3580" s="248">
        <v>131.70850859917735</v>
      </c>
    </row>
    <row r="3581" spans="2:3" x14ac:dyDescent="0.75">
      <c r="B3581" s="249">
        <v>3518</v>
      </c>
      <c r="C3581" s="248">
        <v>144.76986240427209</v>
      </c>
    </row>
    <row r="3582" spans="2:3" x14ac:dyDescent="0.75">
      <c r="B3582" s="249">
        <v>3519</v>
      </c>
      <c r="C3582" s="248">
        <v>109.2908986856867</v>
      </c>
    </row>
    <row r="3583" spans="2:3" x14ac:dyDescent="0.75">
      <c r="B3583" s="249">
        <v>3520</v>
      </c>
      <c r="C3583" s="248">
        <v>103.4605985479452</v>
      </c>
    </row>
    <row r="3584" spans="2:3" x14ac:dyDescent="0.75">
      <c r="B3584" s="249">
        <v>3521</v>
      </c>
      <c r="C3584" s="248">
        <v>95.678373029184158</v>
      </c>
    </row>
    <row r="3585" spans="2:3" x14ac:dyDescent="0.75">
      <c r="B3585" s="249">
        <v>3522</v>
      </c>
      <c r="C3585" s="248">
        <v>89.405023244717526</v>
      </c>
    </row>
    <row r="3586" spans="2:3" x14ac:dyDescent="0.75">
      <c r="B3586" s="249">
        <v>3523</v>
      </c>
      <c r="C3586" s="248">
        <v>144.94561945716862</v>
      </c>
    </row>
    <row r="3587" spans="2:3" x14ac:dyDescent="0.75">
      <c r="B3587" s="249">
        <v>3524</v>
      </c>
      <c r="C3587" s="248">
        <v>149.09783600665105</v>
      </c>
    </row>
    <row r="3588" spans="2:3" x14ac:dyDescent="0.75">
      <c r="B3588" s="249">
        <v>3525</v>
      </c>
      <c r="C3588" s="248">
        <v>145.56897899143485</v>
      </c>
    </row>
    <row r="3589" spans="2:3" x14ac:dyDescent="0.75">
      <c r="B3589" s="249">
        <v>3526</v>
      </c>
      <c r="C3589" s="248">
        <v>88.332622420202</v>
      </c>
    </row>
    <row r="3590" spans="2:3" x14ac:dyDescent="0.75">
      <c r="B3590" s="249">
        <v>3527</v>
      </c>
      <c r="C3590" s="248">
        <v>114.18576082291634</v>
      </c>
    </row>
    <row r="3591" spans="2:3" x14ac:dyDescent="0.75">
      <c r="B3591" s="249">
        <v>3528</v>
      </c>
      <c r="C3591" s="248">
        <v>94.376847032043855</v>
      </c>
    </row>
    <row r="3592" spans="2:3" x14ac:dyDescent="0.75">
      <c r="B3592" s="249">
        <v>3529</v>
      </c>
      <c r="C3592" s="248">
        <v>162.37419106786405</v>
      </c>
    </row>
    <row r="3593" spans="2:3" x14ac:dyDescent="0.75">
      <c r="B3593" s="249">
        <v>3530</v>
      </c>
      <c r="C3593" s="248">
        <v>109.64947389155788</v>
      </c>
    </row>
    <row r="3594" spans="2:3" x14ac:dyDescent="0.75">
      <c r="B3594" s="249">
        <v>3531</v>
      </c>
      <c r="C3594" s="248">
        <v>100.6316704962303</v>
      </c>
    </row>
    <row r="3595" spans="2:3" x14ac:dyDescent="0.75">
      <c r="B3595" s="249">
        <v>3532</v>
      </c>
      <c r="C3595" s="248">
        <v>106.78121908069919</v>
      </c>
    </row>
    <row r="3596" spans="2:3" x14ac:dyDescent="0.75">
      <c r="B3596" s="249">
        <v>3533</v>
      </c>
      <c r="C3596" s="248">
        <v>123.86564433059458</v>
      </c>
    </row>
    <row r="3597" spans="2:3" x14ac:dyDescent="0.75">
      <c r="B3597" s="249">
        <v>3534</v>
      </c>
      <c r="C3597" s="248">
        <v>111.46625360097414</v>
      </c>
    </row>
    <row r="3598" spans="2:3" x14ac:dyDescent="0.75">
      <c r="B3598" s="249">
        <v>3535</v>
      </c>
      <c r="C3598" s="248">
        <v>121.99528450608686</v>
      </c>
    </row>
    <row r="3599" spans="2:3" x14ac:dyDescent="0.75">
      <c r="B3599" s="249">
        <v>3536</v>
      </c>
      <c r="C3599" s="248">
        <v>155.53168432537441</v>
      </c>
    </row>
    <row r="3600" spans="2:3" x14ac:dyDescent="0.75">
      <c r="B3600" s="249">
        <v>3537</v>
      </c>
      <c r="C3600" s="248">
        <v>168.29118645090486</v>
      </c>
    </row>
    <row r="3601" spans="2:3" x14ac:dyDescent="0.75">
      <c r="B3601" s="249">
        <v>3538</v>
      </c>
      <c r="C3601" s="248">
        <v>121.19293059235876</v>
      </c>
    </row>
    <row r="3602" spans="2:3" x14ac:dyDescent="0.75">
      <c r="B3602" s="249">
        <v>3539</v>
      </c>
      <c r="C3602" s="248">
        <v>110.34848672664296</v>
      </c>
    </row>
    <row r="3603" spans="2:3" x14ac:dyDescent="0.75">
      <c r="B3603" s="249">
        <v>3540</v>
      </c>
      <c r="C3603" s="248">
        <v>103.51877254437312</v>
      </c>
    </row>
    <row r="3604" spans="2:3" x14ac:dyDescent="0.75">
      <c r="B3604" s="249">
        <v>3541</v>
      </c>
      <c r="C3604" s="248">
        <v>131.89146398883787</v>
      </c>
    </row>
    <row r="3605" spans="2:3" x14ac:dyDescent="0.75">
      <c r="B3605" s="249">
        <v>3542</v>
      </c>
      <c r="C3605" s="248">
        <v>147.6516551882597</v>
      </c>
    </row>
    <row r="3606" spans="2:3" x14ac:dyDescent="0.75">
      <c r="B3606" s="249">
        <v>3543</v>
      </c>
      <c r="C3606" s="248">
        <v>142.97669102600582</v>
      </c>
    </row>
    <row r="3607" spans="2:3" x14ac:dyDescent="0.75">
      <c r="B3607" s="249">
        <v>3544</v>
      </c>
      <c r="C3607" s="248">
        <v>125.10670465189838</v>
      </c>
    </row>
    <row r="3608" spans="2:3" x14ac:dyDescent="0.75">
      <c r="B3608" s="249">
        <v>3545</v>
      </c>
      <c r="C3608" s="248">
        <v>144.03319393759955</v>
      </c>
    </row>
    <row r="3609" spans="2:3" x14ac:dyDescent="0.75">
      <c r="B3609" s="249">
        <v>3546</v>
      </c>
      <c r="C3609" s="248">
        <v>113.7823637670768</v>
      </c>
    </row>
    <row r="3610" spans="2:3" x14ac:dyDescent="0.75">
      <c r="B3610" s="249">
        <v>3547</v>
      </c>
      <c r="C3610" s="248">
        <v>63.264744797521544</v>
      </c>
    </row>
    <row r="3611" spans="2:3" x14ac:dyDescent="0.75">
      <c r="B3611" s="249">
        <v>3548</v>
      </c>
      <c r="C3611" s="248">
        <v>133.28127625226173</v>
      </c>
    </row>
    <row r="3612" spans="2:3" x14ac:dyDescent="0.75">
      <c r="B3612" s="249">
        <v>3549</v>
      </c>
      <c r="C3612" s="248">
        <v>121.06263629053787</v>
      </c>
    </row>
    <row r="3613" spans="2:3" x14ac:dyDescent="0.75">
      <c r="B3613" s="249">
        <v>3550</v>
      </c>
      <c r="C3613" s="248">
        <v>79.404462039192524</v>
      </c>
    </row>
    <row r="3614" spans="2:3" x14ac:dyDescent="0.75">
      <c r="B3614" s="249">
        <v>3551</v>
      </c>
      <c r="C3614" s="248">
        <v>124.32049272072993</v>
      </c>
    </row>
    <row r="3615" spans="2:3" x14ac:dyDescent="0.75">
      <c r="B3615" s="249">
        <v>3552</v>
      </c>
      <c r="C3615" s="248">
        <v>62.800733039457683</v>
      </c>
    </row>
    <row r="3616" spans="2:3" x14ac:dyDescent="0.75">
      <c r="B3616" s="249">
        <v>3553</v>
      </c>
      <c r="C3616" s="248">
        <v>112.37008169414624</v>
      </c>
    </row>
    <row r="3617" spans="2:3" x14ac:dyDescent="0.75">
      <c r="B3617" s="249">
        <v>3554</v>
      </c>
      <c r="C3617" s="248">
        <v>131.10612177694597</v>
      </c>
    </row>
    <row r="3618" spans="2:3" x14ac:dyDescent="0.75">
      <c r="B3618" s="249">
        <v>3555</v>
      </c>
      <c r="C3618" s="248">
        <v>107.41308774990408</v>
      </c>
    </row>
    <row r="3619" spans="2:3" x14ac:dyDescent="0.75">
      <c r="B3619" s="249">
        <v>3556</v>
      </c>
      <c r="C3619" s="248">
        <v>150.18629334628631</v>
      </c>
    </row>
    <row r="3620" spans="2:3" x14ac:dyDescent="0.75">
      <c r="B3620" s="249">
        <v>3557</v>
      </c>
      <c r="C3620" s="248">
        <v>100.92736779391866</v>
      </c>
    </row>
    <row r="3621" spans="2:3" x14ac:dyDescent="0.75">
      <c r="B3621" s="249">
        <v>3558</v>
      </c>
      <c r="C3621" s="248">
        <v>127.2906092251787</v>
      </c>
    </row>
    <row r="3622" spans="2:3" x14ac:dyDescent="0.75">
      <c r="B3622" s="249">
        <v>3559</v>
      </c>
      <c r="C3622" s="248">
        <v>137.29157893692047</v>
      </c>
    </row>
    <row r="3623" spans="2:3" x14ac:dyDescent="0.75">
      <c r="B3623" s="249">
        <v>3560</v>
      </c>
      <c r="C3623" s="248">
        <v>135.91989274441912</v>
      </c>
    </row>
    <row r="3624" spans="2:3" x14ac:dyDescent="0.75">
      <c r="B3624" s="249">
        <v>3561</v>
      </c>
      <c r="C3624" s="248">
        <v>139.52279290019388</v>
      </c>
    </row>
    <row r="3625" spans="2:3" x14ac:dyDescent="0.75">
      <c r="B3625" s="249">
        <v>3562</v>
      </c>
      <c r="C3625" s="248">
        <v>113.50584752017618</v>
      </c>
    </row>
    <row r="3626" spans="2:3" x14ac:dyDescent="0.75">
      <c r="B3626" s="249">
        <v>3563</v>
      </c>
      <c r="C3626" s="248">
        <v>162.41719039017084</v>
      </c>
    </row>
    <row r="3627" spans="2:3" x14ac:dyDescent="0.75">
      <c r="B3627" s="249">
        <v>3564</v>
      </c>
      <c r="C3627" s="248">
        <v>43.186374019583624</v>
      </c>
    </row>
    <row r="3628" spans="2:3" x14ac:dyDescent="0.75">
      <c r="B3628" s="249">
        <v>3565</v>
      </c>
      <c r="C3628" s="248">
        <v>93.771701813081279</v>
      </c>
    </row>
    <row r="3629" spans="2:3" x14ac:dyDescent="0.75">
      <c r="B3629" s="249">
        <v>3566</v>
      </c>
      <c r="C3629" s="248">
        <v>92.1212353581397</v>
      </c>
    </row>
    <row r="3630" spans="2:3" x14ac:dyDescent="0.75">
      <c r="B3630" s="249">
        <v>3567</v>
      </c>
      <c r="C3630" s="248">
        <v>157.54139360907905</v>
      </c>
    </row>
    <row r="3631" spans="2:3" x14ac:dyDescent="0.75">
      <c r="B3631" s="249">
        <v>3568</v>
      </c>
      <c r="C3631" s="248">
        <v>109.83179955565328</v>
      </c>
    </row>
    <row r="3632" spans="2:3" x14ac:dyDescent="0.75">
      <c r="B3632" s="249">
        <v>3569</v>
      </c>
      <c r="C3632" s="248">
        <v>135.6730145593898</v>
      </c>
    </row>
    <row r="3633" spans="2:3" x14ac:dyDescent="0.75">
      <c r="B3633" s="249">
        <v>3570</v>
      </c>
      <c r="C3633" s="248">
        <v>116.26480693741456</v>
      </c>
    </row>
    <row r="3634" spans="2:3" x14ac:dyDescent="0.75">
      <c r="B3634" s="249">
        <v>3571</v>
      </c>
      <c r="C3634" s="248">
        <v>119.07519660327644</v>
      </c>
    </row>
    <row r="3635" spans="2:3" x14ac:dyDescent="0.75">
      <c r="B3635" s="249">
        <v>3572</v>
      </c>
      <c r="C3635" s="248">
        <v>117.35126582337494</v>
      </c>
    </row>
    <row r="3636" spans="2:3" x14ac:dyDescent="0.75">
      <c r="B3636" s="249">
        <v>3573</v>
      </c>
      <c r="C3636" s="248">
        <v>129.48708787951483</v>
      </c>
    </row>
    <row r="3637" spans="2:3" x14ac:dyDescent="0.75">
      <c r="B3637" s="249">
        <v>3574</v>
      </c>
      <c r="C3637" s="248">
        <v>112.57238039287567</v>
      </c>
    </row>
    <row r="3638" spans="2:3" x14ac:dyDescent="0.75">
      <c r="B3638" s="249">
        <v>3575</v>
      </c>
      <c r="C3638" s="248">
        <v>83.999293789365097</v>
      </c>
    </row>
    <row r="3639" spans="2:3" x14ac:dyDescent="0.75">
      <c r="B3639" s="249">
        <v>3576</v>
      </c>
      <c r="C3639" s="248">
        <v>106.04098779125597</v>
      </c>
    </row>
    <row r="3640" spans="2:3" x14ac:dyDescent="0.75">
      <c r="B3640" s="249">
        <v>3577</v>
      </c>
      <c r="C3640" s="248">
        <v>127.37890780739808</v>
      </c>
    </row>
    <row r="3641" spans="2:3" x14ac:dyDescent="0.75">
      <c r="B3641" s="249">
        <v>3578</v>
      </c>
      <c r="C3641" s="248">
        <v>101.30250620915002</v>
      </c>
    </row>
    <row r="3642" spans="2:3" x14ac:dyDescent="0.75">
      <c r="B3642" s="249">
        <v>3579</v>
      </c>
      <c r="C3642" s="248">
        <v>148.66796694222418</v>
      </c>
    </row>
    <row r="3643" spans="2:3" x14ac:dyDescent="0.75">
      <c r="B3643" s="249">
        <v>3580</v>
      </c>
      <c r="C3643" s="248">
        <v>88.892084690963713</v>
      </c>
    </row>
    <row r="3644" spans="2:3" x14ac:dyDescent="0.75">
      <c r="B3644" s="249">
        <v>3581</v>
      </c>
      <c r="C3644" s="248">
        <v>112.38897672035451</v>
      </c>
    </row>
    <row r="3645" spans="2:3" x14ac:dyDescent="0.75">
      <c r="B3645" s="249">
        <v>3582</v>
      </c>
      <c r="C3645" s="248">
        <v>108.98562094598847</v>
      </c>
    </row>
    <row r="3646" spans="2:3" x14ac:dyDescent="0.75">
      <c r="B3646" s="249">
        <v>3583</v>
      </c>
      <c r="C3646" s="248">
        <v>137.6958125494117</v>
      </c>
    </row>
    <row r="3647" spans="2:3" x14ac:dyDescent="0.75">
      <c r="B3647" s="249">
        <v>3584</v>
      </c>
      <c r="C3647" s="248">
        <v>105.22345563934243</v>
      </c>
    </row>
    <row r="3648" spans="2:3" x14ac:dyDescent="0.75">
      <c r="B3648" s="249">
        <v>3585</v>
      </c>
      <c r="C3648" s="248">
        <v>92.663012880902357</v>
      </c>
    </row>
    <row r="3649" spans="2:3" x14ac:dyDescent="0.75">
      <c r="B3649" s="249">
        <v>3586</v>
      </c>
      <c r="C3649" s="248">
        <v>126.27757543093767</v>
      </c>
    </row>
    <row r="3650" spans="2:3" x14ac:dyDescent="0.75">
      <c r="B3650" s="249">
        <v>3587</v>
      </c>
      <c r="C3650" s="248">
        <v>102.78378428582627</v>
      </c>
    </row>
    <row r="3651" spans="2:3" x14ac:dyDescent="0.75">
      <c r="B3651" s="249">
        <v>3588</v>
      </c>
      <c r="C3651" s="248">
        <v>136.09081765635705</v>
      </c>
    </row>
    <row r="3652" spans="2:3" x14ac:dyDescent="0.75">
      <c r="B3652" s="249">
        <v>3589</v>
      </c>
      <c r="C3652" s="248">
        <v>124.90462343489621</v>
      </c>
    </row>
    <row r="3653" spans="2:3" x14ac:dyDescent="0.75">
      <c r="B3653" s="249">
        <v>3590</v>
      </c>
      <c r="C3653" s="248">
        <v>154.31195311043408</v>
      </c>
    </row>
    <row r="3654" spans="2:3" x14ac:dyDescent="0.75">
      <c r="B3654" s="249">
        <v>3591</v>
      </c>
      <c r="C3654" s="248">
        <v>109.59832298787667</v>
      </c>
    </row>
    <row r="3655" spans="2:3" x14ac:dyDescent="0.75">
      <c r="B3655" s="249">
        <v>3592</v>
      </c>
      <c r="C3655" s="248">
        <v>96.213535530021915</v>
      </c>
    </row>
    <row r="3656" spans="2:3" x14ac:dyDescent="0.75">
      <c r="B3656" s="249">
        <v>3593</v>
      </c>
      <c r="C3656" s="248">
        <v>128.92146316483093</v>
      </c>
    </row>
    <row r="3657" spans="2:3" x14ac:dyDescent="0.75">
      <c r="B3657" s="249">
        <v>3594</v>
      </c>
      <c r="C3657" s="248">
        <v>84.006969129875017</v>
      </c>
    </row>
    <row r="3658" spans="2:3" x14ac:dyDescent="0.75">
      <c r="B3658" s="249">
        <v>3595</v>
      </c>
      <c r="C3658" s="248">
        <v>151.965257817131</v>
      </c>
    </row>
    <row r="3659" spans="2:3" x14ac:dyDescent="0.75">
      <c r="B3659" s="249">
        <v>3596</v>
      </c>
      <c r="C3659" s="248">
        <v>146.66971824857305</v>
      </c>
    </row>
    <row r="3660" spans="2:3" x14ac:dyDescent="0.75">
      <c r="B3660" s="249">
        <v>3597</v>
      </c>
      <c r="C3660" s="248">
        <v>126.54540814289848</v>
      </c>
    </row>
    <row r="3661" spans="2:3" x14ac:dyDescent="0.75">
      <c r="B3661" s="249">
        <v>3598</v>
      </c>
      <c r="C3661" s="248">
        <v>161.80417247703741</v>
      </c>
    </row>
    <row r="3662" spans="2:3" x14ac:dyDescent="0.75">
      <c r="B3662" s="249">
        <v>3599</v>
      </c>
      <c r="C3662" s="248">
        <v>102.08983969986471</v>
      </c>
    </row>
    <row r="3663" spans="2:3" x14ac:dyDescent="0.75">
      <c r="B3663" s="249">
        <v>3600</v>
      </c>
      <c r="C3663" s="248">
        <v>142.0570948045754</v>
      </c>
    </row>
    <row r="3664" spans="2:3" x14ac:dyDescent="0.75">
      <c r="B3664" s="249">
        <v>3601</v>
      </c>
      <c r="C3664" s="248">
        <v>147.31733981912399</v>
      </c>
    </row>
    <row r="3665" spans="2:3" x14ac:dyDescent="0.75">
      <c r="B3665" s="249">
        <v>3602</v>
      </c>
      <c r="C3665" s="248">
        <v>136.58845500715574</v>
      </c>
    </row>
    <row r="3666" spans="2:3" x14ac:dyDescent="0.75">
      <c r="B3666" s="249">
        <v>3603</v>
      </c>
      <c r="C3666" s="248">
        <v>149.37848706046145</v>
      </c>
    </row>
    <row r="3667" spans="2:3" x14ac:dyDescent="0.75">
      <c r="B3667" s="249">
        <v>3604</v>
      </c>
      <c r="C3667" s="248">
        <v>122.9487096292351</v>
      </c>
    </row>
    <row r="3668" spans="2:3" x14ac:dyDescent="0.75">
      <c r="B3668" s="249">
        <v>3605</v>
      </c>
      <c r="C3668" s="248">
        <v>113.51477048922837</v>
      </c>
    </row>
    <row r="3669" spans="2:3" x14ac:dyDescent="0.75">
      <c r="B3669" s="249">
        <v>3606</v>
      </c>
      <c r="C3669" s="248">
        <v>122.98492716224818</v>
      </c>
    </row>
    <row r="3670" spans="2:3" x14ac:dyDescent="0.75">
      <c r="B3670" s="249">
        <v>3607</v>
      </c>
      <c r="C3670" s="248">
        <v>152.98100730949585</v>
      </c>
    </row>
    <row r="3671" spans="2:3" x14ac:dyDescent="0.75">
      <c r="B3671" s="249">
        <v>3608</v>
      </c>
      <c r="C3671" s="248">
        <v>108.57561662477005</v>
      </c>
    </row>
    <row r="3672" spans="2:3" x14ac:dyDescent="0.75">
      <c r="B3672" s="249">
        <v>3609</v>
      </c>
      <c r="C3672" s="248">
        <v>103.2826292608848</v>
      </c>
    </row>
    <row r="3673" spans="2:3" x14ac:dyDescent="0.75">
      <c r="B3673" s="249">
        <v>3610</v>
      </c>
      <c r="C3673" s="248">
        <v>76.278539999861493</v>
      </c>
    </row>
    <row r="3674" spans="2:3" x14ac:dyDescent="0.75">
      <c r="B3674" s="249">
        <v>3611</v>
      </c>
      <c r="C3674" s="248">
        <v>118.56706603894179</v>
      </c>
    </row>
    <row r="3675" spans="2:3" x14ac:dyDescent="0.75">
      <c r="B3675" s="249">
        <v>3612</v>
      </c>
      <c r="C3675" s="248">
        <v>121.36779287565412</v>
      </c>
    </row>
    <row r="3676" spans="2:3" x14ac:dyDescent="0.75">
      <c r="B3676" s="249">
        <v>3613</v>
      </c>
      <c r="C3676" s="248">
        <v>93.492533188570206</v>
      </c>
    </row>
    <row r="3677" spans="2:3" x14ac:dyDescent="0.75">
      <c r="B3677" s="249">
        <v>3614</v>
      </c>
      <c r="C3677" s="248">
        <v>139.63975019875764</v>
      </c>
    </row>
    <row r="3678" spans="2:3" x14ac:dyDescent="0.75">
      <c r="B3678" s="249">
        <v>3615</v>
      </c>
      <c r="C3678" s="248">
        <v>136.32085159227913</v>
      </c>
    </row>
    <row r="3679" spans="2:3" x14ac:dyDescent="0.75">
      <c r="B3679" s="249">
        <v>3616</v>
      </c>
      <c r="C3679" s="248">
        <v>137.46274312206731</v>
      </c>
    </row>
    <row r="3680" spans="2:3" x14ac:dyDescent="0.75">
      <c r="B3680" s="249">
        <v>3617</v>
      </c>
      <c r="C3680" s="248">
        <v>112.22934774563305</v>
      </c>
    </row>
    <row r="3681" spans="2:3" x14ac:dyDescent="0.75">
      <c r="B3681" s="249">
        <v>3618</v>
      </c>
      <c r="C3681" s="248">
        <v>68.692600197604122</v>
      </c>
    </row>
    <row r="3682" spans="2:3" x14ac:dyDescent="0.75">
      <c r="B3682" s="249">
        <v>3619</v>
      </c>
      <c r="C3682" s="248">
        <v>105.63457449315415</v>
      </c>
    </row>
    <row r="3683" spans="2:3" x14ac:dyDescent="0.75">
      <c r="B3683" s="249">
        <v>3620</v>
      </c>
      <c r="C3683" s="248">
        <v>182.92969573590909</v>
      </c>
    </row>
    <row r="3684" spans="2:3" x14ac:dyDescent="0.75">
      <c r="B3684" s="249">
        <v>3621</v>
      </c>
      <c r="C3684" s="248">
        <v>84.043076501451395</v>
      </c>
    </row>
    <row r="3685" spans="2:3" x14ac:dyDescent="0.75">
      <c r="B3685" s="249">
        <v>3622</v>
      </c>
      <c r="C3685" s="248">
        <v>109.22373761541378</v>
      </c>
    </row>
    <row r="3686" spans="2:3" x14ac:dyDescent="0.75">
      <c r="B3686" s="249">
        <v>3623</v>
      </c>
      <c r="C3686" s="248">
        <v>84.149796210942924</v>
      </c>
    </row>
    <row r="3687" spans="2:3" x14ac:dyDescent="0.75">
      <c r="B3687" s="249">
        <v>3624</v>
      </c>
      <c r="C3687" s="248">
        <v>86.772603300062144</v>
      </c>
    </row>
    <row r="3688" spans="2:3" x14ac:dyDescent="0.75">
      <c r="B3688" s="249">
        <v>3625</v>
      </c>
      <c r="C3688" s="248">
        <v>131.32576120363282</v>
      </c>
    </row>
    <row r="3689" spans="2:3" x14ac:dyDescent="0.75">
      <c r="B3689" s="249">
        <v>3626</v>
      </c>
      <c r="C3689" s="248">
        <v>111.62041876149861</v>
      </c>
    </row>
    <row r="3690" spans="2:3" x14ac:dyDescent="0.75">
      <c r="B3690" s="249">
        <v>3627</v>
      </c>
      <c r="C3690" s="248">
        <v>152.18830514305108</v>
      </c>
    </row>
    <row r="3691" spans="2:3" x14ac:dyDescent="0.75">
      <c r="B3691" s="249">
        <v>3628</v>
      </c>
      <c r="C3691" s="248">
        <v>120.86806760553468</v>
      </c>
    </row>
    <row r="3692" spans="2:3" x14ac:dyDescent="0.75">
      <c r="B3692" s="249">
        <v>3629</v>
      </c>
      <c r="C3692" s="248">
        <v>115.07585867566547</v>
      </c>
    </row>
    <row r="3693" spans="2:3" x14ac:dyDescent="0.75">
      <c r="B3693" s="249">
        <v>3630</v>
      </c>
      <c r="C3693" s="248">
        <v>137.8381404845357</v>
      </c>
    </row>
    <row r="3694" spans="2:3" x14ac:dyDescent="0.75">
      <c r="B3694" s="249">
        <v>3631</v>
      </c>
      <c r="C3694" s="248">
        <v>110.6544370521958</v>
      </c>
    </row>
    <row r="3695" spans="2:3" x14ac:dyDescent="0.75">
      <c r="B3695" s="249">
        <v>3632</v>
      </c>
      <c r="C3695" s="248">
        <v>121.51600088759277</v>
      </c>
    </row>
    <row r="3696" spans="2:3" x14ac:dyDescent="0.75">
      <c r="B3696" s="249">
        <v>3633</v>
      </c>
      <c r="C3696" s="248">
        <v>128.04426131508976</v>
      </c>
    </row>
    <row r="3697" spans="2:3" x14ac:dyDescent="0.75">
      <c r="B3697" s="249">
        <v>3634</v>
      </c>
      <c r="C3697" s="248">
        <v>143.83305068143358</v>
      </c>
    </row>
    <row r="3698" spans="2:3" x14ac:dyDescent="0.75">
      <c r="B3698" s="249">
        <v>3635</v>
      </c>
      <c r="C3698" s="248">
        <v>89.378695528849278</v>
      </c>
    </row>
    <row r="3699" spans="2:3" x14ac:dyDescent="0.75">
      <c r="B3699" s="249">
        <v>3636</v>
      </c>
      <c r="C3699" s="248">
        <v>85.913611228568655</v>
      </c>
    </row>
    <row r="3700" spans="2:3" x14ac:dyDescent="0.75">
      <c r="B3700" s="249">
        <v>3637</v>
      </c>
      <c r="C3700" s="248">
        <v>121.90626362722556</v>
      </c>
    </row>
    <row r="3701" spans="2:3" x14ac:dyDescent="0.75">
      <c r="B3701" s="249">
        <v>3638</v>
      </c>
      <c r="C3701" s="248">
        <v>126.83063457843764</v>
      </c>
    </row>
    <row r="3702" spans="2:3" x14ac:dyDescent="0.75">
      <c r="B3702" s="249">
        <v>3639</v>
      </c>
      <c r="C3702" s="248">
        <v>111.29684958909817</v>
      </c>
    </row>
    <row r="3703" spans="2:3" x14ac:dyDescent="0.75">
      <c r="B3703" s="249">
        <v>3640</v>
      </c>
      <c r="C3703" s="248">
        <v>111.93613028637959</v>
      </c>
    </row>
    <row r="3704" spans="2:3" x14ac:dyDescent="0.75">
      <c r="B3704" s="249">
        <v>3641</v>
      </c>
      <c r="C3704" s="248">
        <v>147.4023931931479</v>
      </c>
    </row>
    <row r="3705" spans="2:3" x14ac:dyDescent="0.75">
      <c r="B3705" s="249">
        <v>3642</v>
      </c>
      <c r="C3705" s="248">
        <v>83.839218146251881</v>
      </c>
    </row>
    <row r="3706" spans="2:3" x14ac:dyDescent="0.75">
      <c r="B3706" s="249">
        <v>3643</v>
      </c>
      <c r="C3706" s="248">
        <v>156.40249428204794</v>
      </c>
    </row>
    <row r="3707" spans="2:3" x14ac:dyDescent="0.75">
      <c r="B3707" s="249">
        <v>3644</v>
      </c>
      <c r="C3707" s="248">
        <v>83.373467050926536</v>
      </c>
    </row>
    <row r="3708" spans="2:3" x14ac:dyDescent="0.75">
      <c r="B3708" s="249">
        <v>3645</v>
      </c>
      <c r="C3708" s="248">
        <v>139.26670021343841</v>
      </c>
    </row>
    <row r="3709" spans="2:3" x14ac:dyDescent="0.75">
      <c r="B3709" s="249">
        <v>3646</v>
      </c>
      <c r="C3709" s="248">
        <v>137.4593758557468</v>
      </c>
    </row>
    <row r="3710" spans="2:3" x14ac:dyDescent="0.75">
      <c r="B3710" s="249">
        <v>3647</v>
      </c>
      <c r="C3710" s="248">
        <v>85.961489397605547</v>
      </c>
    </row>
    <row r="3711" spans="2:3" x14ac:dyDescent="0.75">
      <c r="B3711" s="249">
        <v>3648</v>
      </c>
      <c r="C3711" s="248">
        <v>122.94107614440826</v>
      </c>
    </row>
    <row r="3712" spans="2:3" x14ac:dyDescent="0.75">
      <c r="B3712" s="249">
        <v>3649</v>
      </c>
      <c r="C3712" s="248">
        <v>114.18252737524588</v>
      </c>
    </row>
    <row r="3713" spans="2:3" x14ac:dyDescent="0.75">
      <c r="B3713" s="249">
        <v>3650</v>
      </c>
      <c r="C3713" s="248">
        <v>80.747938469983694</v>
      </c>
    </row>
    <row r="3714" spans="2:3" x14ac:dyDescent="0.75">
      <c r="B3714" s="249">
        <v>3651</v>
      </c>
      <c r="C3714" s="248">
        <v>122.95318323163907</v>
      </c>
    </row>
    <row r="3715" spans="2:3" x14ac:dyDescent="0.75">
      <c r="B3715" s="249">
        <v>3652</v>
      </c>
      <c r="C3715" s="248">
        <v>112.9860020899644</v>
      </c>
    </row>
    <row r="3716" spans="2:3" x14ac:dyDescent="0.75">
      <c r="B3716" s="249">
        <v>3653</v>
      </c>
      <c r="C3716" s="248">
        <v>146.82564056565252</v>
      </c>
    </row>
    <row r="3717" spans="2:3" x14ac:dyDescent="0.75">
      <c r="B3717" s="249">
        <v>3654</v>
      </c>
      <c r="C3717" s="248">
        <v>110.1618887544206</v>
      </c>
    </row>
    <row r="3718" spans="2:3" x14ac:dyDescent="0.75">
      <c r="B3718" s="249">
        <v>3655</v>
      </c>
      <c r="C3718" s="248">
        <v>158.63971218839922</v>
      </c>
    </row>
    <row r="3719" spans="2:3" x14ac:dyDescent="0.75">
      <c r="B3719" s="249">
        <v>3656</v>
      </c>
      <c r="C3719" s="248">
        <v>139.9873303257786</v>
      </c>
    </row>
    <row r="3720" spans="2:3" x14ac:dyDescent="0.75">
      <c r="B3720" s="249">
        <v>3657</v>
      </c>
      <c r="C3720" s="248">
        <v>162.13060354379849</v>
      </c>
    </row>
    <row r="3721" spans="2:3" x14ac:dyDescent="0.75">
      <c r="B3721" s="249">
        <v>3658</v>
      </c>
      <c r="C3721" s="248">
        <v>96.163155162169403</v>
      </c>
    </row>
    <row r="3722" spans="2:3" x14ac:dyDescent="0.75">
      <c r="B3722" s="249">
        <v>3659</v>
      </c>
      <c r="C3722" s="248">
        <v>92.464630279301133</v>
      </c>
    </row>
    <row r="3723" spans="2:3" x14ac:dyDescent="0.75">
      <c r="B3723" s="249">
        <v>3660</v>
      </c>
      <c r="C3723" s="248">
        <v>139.90636774813981</v>
      </c>
    </row>
    <row r="3724" spans="2:3" x14ac:dyDescent="0.75">
      <c r="B3724" s="249">
        <v>3661</v>
      </c>
      <c r="C3724" s="248">
        <v>79.559281449600718</v>
      </c>
    </row>
    <row r="3725" spans="2:3" x14ac:dyDescent="0.75">
      <c r="B3725" s="249">
        <v>3662</v>
      </c>
      <c r="C3725" s="248">
        <v>117.26379754540994</v>
      </c>
    </row>
    <row r="3726" spans="2:3" x14ac:dyDescent="0.75">
      <c r="B3726" s="249">
        <v>3663</v>
      </c>
      <c r="C3726" s="248">
        <v>99.236211889662954</v>
      </c>
    </row>
    <row r="3727" spans="2:3" x14ac:dyDescent="0.75">
      <c r="B3727" s="249">
        <v>3664</v>
      </c>
      <c r="C3727" s="248">
        <v>115.1500722580349</v>
      </c>
    </row>
    <row r="3728" spans="2:3" x14ac:dyDescent="0.75">
      <c r="B3728" s="249">
        <v>3665</v>
      </c>
      <c r="C3728" s="248">
        <v>128.11230065729745</v>
      </c>
    </row>
    <row r="3729" spans="2:3" x14ac:dyDescent="0.75">
      <c r="B3729" s="249">
        <v>3666</v>
      </c>
      <c r="C3729" s="248">
        <v>116.15043964367722</v>
      </c>
    </row>
    <row r="3730" spans="2:3" x14ac:dyDescent="0.75">
      <c r="B3730" s="249">
        <v>3667</v>
      </c>
      <c r="C3730" s="248">
        <v>118.58846112259218</v>
      </c>
    </row>
    <row r="3731" spans="2:3" x14ac:dyDescent="0.75">
      <c r="B3731" s="249">
        <v>3668</v>
      </c>
      <c r="C3731" s="248">
        <v>119.36575543574496</v>
      </c>
    </row>
    <row r="3732" spans="2:3" x14ac:dyDescent="0.75">
      <c r="B3732" s="249">
        <v>3669</v>
      </c>
      <c r="C3732" s="248">
        <v>120.87665917314025</v>
      </c>
    </row>
    <row r="3733" spans="2:3" x14ac:dyDescent="0.75">
      <c r="B3733" s="249">
        <v>3670</v>
      </c>
      <c r="C3733" s="248">
        <v>76.44880766290558</v>
      </c>
    </row>
    <row r="3734" spans="2:3" x14ac:dyDescent="0.75">
      <c r="B3734" s="249">
        <v>3671</v>
      </c>
      <c r="C3734" s="248">
        <v>99.169201823617044</v>
      </c>
    </row>
    <row r="3735" spans="2:3" x14ac:dyDescent="0.75">
      <c r="B3735" s="249">
        <v>3672</v>
      </c>
      <c r="C3735" s="248">
        <v>167.26832112800781</v>
      </c>
    </row>
    <row r="3736" spans="2:3" x14ac:dyDescent="0.75">
      <c r="B3736" s="249">
        <v>3673</v>
      </c>
      <c r="C3736" s="248">
        <v>129.2234460279108</v>
      </c>
    </row>
    <row r="3737" spans="2:3" x14ac:dyDescent="0.75">
      <c r="B3737" s="249">
        <v>3674</v>
      </c>
      <c r="C3737" s="248">
        <v>106.08115962050891</v>
      </c>
    </row>
    <row r="3738" spans="2:3" x14ac:dyDescent="0.75">
      <c r="B3738" s="249">
        <v>3675</v>
      </c>
      <c r="C3738" s="248">
        <v>134.02219319027159</v>
      </c>
    </row>
    <row r="3739" spans="2:3" x14ac:dyDescent="0.75">
      <c r="B3739" s="249">
        <v>3676</v>
      </c>
      <c r="C3739" s="248">
        <v>149.14909188683799</v>
      </c>
    </row>
    <row r="3740" spans="2:3" x14ac:dyDescent="0.75">
      <c r="B3740" s="249">
        <v>3677</v>
      </c>
      <c r="C3740" s="248">
        <v>68.286500581235316</v>
      </c>
    </row>
    <row r="3741" spans="2:3" x14ac:dyDescent="0.75">
      <c r="B3741" s="249">
        <v>3678</v>
      </c>
      <c r="C3741" s="248">
        <v>119.68775460177508</v>
      </c>
    </row>
    <row r="3742" spans="2:3" x14ac:dyDescent="0.75">
      <c r="B3742" s="249">
        <v>3679</v>
      </c>
      <c r="C3742" s="248">
        <v>115.6634833113461</v>
      </c>
    </row>
    <row r="3743" spans="2:3" x14ac:dyDescent="0.75">
      <c r="B3743" s="249">
        <v>3680</v>
      </c>
      <c r="C3743" s="248">
        <v>158.26174202585622</v>
      </c>
    </row>
    <row r="3744" spans="2:3" x14ac:dyDescent="0.75">
      <c r="B3744" s="249">
        <v>3681</v>
      </c>
      <c r="C3744" s="248">
        <v>112.98585898892287</v>
      </c>
    </row>
    <row r="3745" spans="2:3" x14ac:dyDescent="0.75">
      <c r="B3745" s="249">
        <v>3682</v>
      </c>
      <c r="C3745" s="248">
        <v>85.641795804943882</v>
      </c>
    </row>
    <row r="3746" spans="2:3" x14ac:dyDescent="0.75">
      <c r="B3746" s="249">
        <v>3683</v>
      </c>
      <c r="C3746" s="248">
        <v>106.91902166890047</v>
      </c>
    </row>
    <row r="3747" spans="2:3" x14ac:dyDescent="0.75">
      <c r="B3747" s="249">
        <v>3684</v>
      </c>
      <c r="C3747" s="248">
        <v>147.24008578546685</v>
      </c>
    </row>
    <row r="3748" spans="2:3" x14ac:dyDescent="0.75">
      <c r="B3748" s="249">
        <v>3685</v>
      </c>
      <c r="C3748" s="248">
        <v>126.24411596002577</v>
      </c>
    </row>
    <row r="3749" spans="2:3" x14ac:dyDescent="0.75">
      <c r="B3749" s="249">
        <v>3686</v>
      </c>
      <c r="C3749" s="248">
        <v>95.554496364384562</v>
      </c>
    </row>
    <row r="3750" spans="2:3" x14ac:dyDescent="0.75">
      <c r="B3750" s="249">
        <v>3687</v>
      </c>
      <c r="C3750" s="248">
        <v>138.03466438145372</v>
      </c>
    </row>
    <row r="3751" spans="2:3" x14ac:dyDescent="0.75">
      <c r="B3751" s="249">
        <v>3688</v>
      </c>
      <c r="C3751" s="248">
        <v>109.68060437093567</v>
      </c>
    </row>
    <row r="3752" spans="2:3" x14ac:dyDescent="0.75">
      <c r="B3752" s="249">
        <v>3689</v>
      </c>
      <c r="C3752" s="248">
        <v>145.31469796411079</v>
      </c>
    </row>
    <row r="3753" spans="2:3" x14ac:dyDescent="0.75">
      <c r="B3753" s="249">
        <v>3690</v>
      </c>
      <c r="C3753" s="248">
        <v>106.61457573927004</v>
      </c>
    </row>
    <row r="3754" spans="2:3" x14ac:dyDescent="0.75">
      <c r="B3754" s="249">
        <v>3691</v>
      </c>
      <c r="C3754" s="248">
        <v>103.39352844317679</v>
      </c>
    </row>
    <row r="3755" spans="2:3" x14ac:dyDescent="0.75">
      <c r="B3755" s="249">
        <v>3692</v>
      </c>
      <c r="C3755" s="248">
        <v>72.98156447293097</v>
      </c>
    </row>
    <row r="3756" spans="2:3" x14ac:dyDescent="0.75">
      <c r="B3756" s="249">
        <v>3693</v>
      </c>
      <c r="C3756" s="248">
        <v>114.48727764427271</v>
      </c>
    </row>
    <row r="3757" spans="2:3" x14ac:dyDescent="0.75">
      <c r="B3757" s="249">
        <v>3694</v>
      </c>
      <c r="C3757" s="248">
        <v>109.95975012653628</v>
      </c>
    </row>
    <row r="3758" spans="2:3" x14ac:dyDescent="0.75">
      <c r="B3758" s="249">
        <v>3695</v>
      </c>
      <c r="C3758" s="248">
        <v>163.58962556808223</v>
      </c>
    </row>
    <row r="3759" spans="2:3" x14ac:dyDescent="0.75">
      <c r="B3759" s="249">
        <v>3696</v>
      </c>
      <c r="C3759" s="248">
        <v>134.24226414820728</v>
      </c>
    </row>
    <row r="3760" spans="2:3" x14ac:dyDescent="0.75">
      <c r="B3760" s="249">
        <v>3697</v>
      </c>
      <c r="C3760" s="248">
        <v>95.282368242018592</v>
      </c>
    </row>
    <row r="3761" spans="2:3" x14ac:dyDescent="0.75">
      <c r="B3761" s="249">
        <v>3698</v>
      </c>
      <c r="C3761" s="248">
        <v>114.92354448726508</v>
      </c>
    </row>
    <row r="3762" spans="2:3" x14ac:dyDescent="0.75">
      <c r="B3762" s="249">
        <v>3699</v>
      </c>
      <c r="C3762" s="248">
        <v>106.27281622978643</v>
      </c>
    </row>
    <row r="3763" spans="2:3" x14ac:dyDescent="0.75">
      <c r="B3763" s="249">
        <v>3700</v>
      </c>
      <c r="C3763" s="248">
        <v>153.94403328072684</v>
      </c>
    </row>
    <row r="3764" spans="2:3" x14ac:dyDescent="0.75">
      <c r="B3764" s="249">
        <v>3701</v>
      </c>
      <c r="C3764" s="248">
        <v>130.37834796606032</v>
      </c>
    </row>
    <row r="3765" spans="2:3" x14ac:dyDescent="0.75">
      <c r="B3765" s="249">
        <v>3702</v>
      </c>
      <c r="C3765" s="248">
        <v>153.12905687047606</v>
      </c>
    </row>
    <row r="3766" spans="2:3" x14ac:dyDescent="0.75">
      <c r="B3766" s="249">
        <v>3703</v>
      </c>
      <c r="C3766" s="248">
        <v>141.60977040636806</v>
      </c>
    </row>
    <row r="3767" spans="2:3" x14ac:dyDescent="0.75">
      <c r="B3767" s="249">
        <v>3704</v>
      </c>
      <c r="C3767" s="248">
        <v>132.25115969017361</v>
      </c>
    </row>
    <row r="3768" spans="2:3" x14ac:dyDescent="0.75">
      <c r="B3768" s="249">
        <v>3705</v>
      </c>
      <c r="C3768" s="248">
        <v>104.40527690415288</v>
      </c>
    </row>
    <row r="3769" spans="2:3" x14ac:dyDescent="0.75">
      <c r="B3769" s="249">
        <v>3706</v>
      </c>
      <c r="C3769" s="248">
        <v>98.216430362391591</v>
      </c>
    </row>
    <row r="3770" spans="2:3" x14ac:dyDescent="0.75">
      <c r="B3770" s="249">
        <v>3707</v>
      </c>
      <c r="C3770" s="248">
        <v>140.69430163479655</v>
      </c>
    </row>
    <row r="3771" spans="2:3" x14ac:dyDescent="0.75">
      <c r="B3771" s="249">
        <v>3708</v>
      </c>
      <c r="C3771" s="248">
        <v>106.54407492676239</v>
      </c>
    </row>
    <row r="3772" spans="2:3" x14ac:dyDescent="0.75">
      <c r="B3772" s="249">
        <v>3709</v>
      </c>
      <c r="C3772" s="248">
        <v>113.04211001717957</v>
      </c>
    </row>
    <row r="3773" spans="2:3" x14ac:dyDescent="0.75">
      <c r="B3773" s="249">
        <v>3710</v>
      </c>
      <c r="C3773" s="248">
        <v>123.67393554503663</v>
      </c>
    </row>
    <row r="3774" spans="2:3" x14ac:dyDescent="0.75">
      <c r="B3774" s="249">
        <v>3711</v>
      </c>
      <c r="C3774" s="248">
        <v>127.3785912545588</v>
      </c>
    </row>
    <row r="3775" spans="2:3" x14ac:dyDescent="0.75">
      <c r="B3775" s="249">
        <v>3712</v>
      </c>
      <c r="C3775" s="248">
        <v>147.66479273964285</v>
      </c>
    </row>
    <row r="3776" spans="2:3" x14ac:dyDescent="0.75">
      <c r="B3776" s="249">
        <v>3713</v>
      </c>
      <c r="C3776" s="248">
        <v>114.77275333254353</v>
      </c>
    </row>
    <row r="3777" spans="2:3" x14ac:dyDescent="0.75">
      <c r="B3777" s="249">
        <v>3714</v>
      </c>
      <c r="C3777" s="248">
        <v>138.53759992942943</v>
      </c>
    </row>
    <row r="3778" spans="2:3" x14ac:dyDescent="0.75">
      <c r="B3778" s="249">
        <v>3715</v>
      </c>
      <c r="C3778" s="248">
        <v>106.40802386871957</v>
      </c>
    </row>
    <row r="3779" spans="2:3" x14ac:dyDescent="0.75">
      <c r="B3779" s="249">
        <v>3716</v>
      </c>
      <c r="C3779" s="248">
        <v>123.26327925122352</v>
      </c>
    </row>
    <row r="3780" spans="2:3" x14ac:dyDescent="0.75">
      <c r="B3780" s="249">
        <v>3717</v>
      </c>
      <c r="C3780" s="248">
        <v>88.950623321614088</v>
      </c>
    </row>
    <row r="3781" spans="2:3" x14ac:dyDescent="0.75">
      <c r="B3781" s="249">
        <v>3718</v>
      </c>
      <c r="C3781" s="248">
        <v>106.09328674970769</v>
      </c>
    </row>
    <row r="3782" spans="2:3" x14ac:dyDescent="0.75">
      <c r="B3782" s="249">
        <v>3719</v>
      </c>
      <c r="C3782" s="248">
        <v>100.46475535405425</v>
      </c>
    </row>
    <row r="3783" spans="2:3" x14ac:dyDescent="0.75">
      <c r="B3783" s="249">
        <v>3720</v>
      </c>
      <c r="C3783" s="248">
        <v>90.054058239278177</v>
      </c>
    </row>
    <row r="3784" spans="2:3" x14ac:dyDescent="0.75">
      <c r="B3784" s="249">
        <v>3721</v>
      </c>
      <c r="C3784" s="248">
        <v>111.33385223270136</v>
      </c>
    </row>
    <row r="3785" spans="2:3" x14ac:dyDescent="0.75">
      <c r="B3785" s="249">
        <v>3722</v>
      </c>
      <c r="C3785" s="248">
        <v>93.17431341763367</v>
      </c>
    </row>
    <row r="3786" spans="2:3" x14ac:dyDescent="0.75">
      <c r="B3786" s="249">
        <v>3723</v>
      </c>
      <c r="C3786" s="248">
        <v>138.61630614476022</v>
      </c>
    </row>
    <row r="3787" spans="2:3" x14ac:dyDescent="0.75">
      <c r="B3787" s="249">
        <v>3724</v>
      </c>
      <c r="C3787" s="248">
        <v>137.20919317586845</v>
      </c>
    </row>
    <row r="3788" spans="2:3" x14ac:dyDescent="0.75">
      <c r="B3788" s="249">
        <v>3725</v>
      </c>
      <c r="C3788" s="248">
        <v>96.66627482019328</v>
      </c>
    </row>
    <row r="3789" spans="2:3" x14ac:dyDescent="0.75">
      <c r="B3789" s="249">
        <v>3726</v>
      </c>
      <c r="C3789" s="248">
        <v>90.223130415720235</v>
      </c>
    </row>
    <row r="3790" spans="2:3" x14ac:dyDescent="0.75">
      <c r="B3790" s="249">
        <v>3727</v>
      </c>
      <c r="C3790" s="248">
        <v>116.88967578649336</v>
      </c>
    </row>
    <row r="3791" spans="2:3" x14ac:dyDescent="0.75">
      <c r="B3791" s="249">
        <v>3728</v>
      </c>
      <c r="C3791" s="248">
        <v>140.97014853099415</v>
      </c>
    </row>
    <row r="3792" spans="2:3" x14ac:dyDescent="0.75">
      <c r="B3792" s="249">
        <v>3729</v>
      </c>
      <c r="C3792" s="248">
        <v>136.99694571307333</v>
      </c>
    </row>
    <row r="3793" spans="2:3" x14ac:dyDescent="0.75">
      <c r="B3793" s="249">
        <v>3730</v>
      </c>
      <c r="C3793" s="248">
        <v>143.3870599897096</v>
      </c>
    </row>
    <row r="3794" spans="2:3" x14ac:dyDescent="0.75">
      <c r="B3794" s="249">
        <v>3731</v>
      </c>
      <c r="C3794" s="248">
        <v>125.5227813207503</v>
      </c>
    </row>
    <row r="3795" spans="2:3" x14ac:dyDescent="0.75">
      <c r="B3795" s="249">
        <v>3732</v>
      </c>
      <c r="C3795" s="248">
        <v>106.90523390493819</v>
      </c>
    </row>
    <row r="3796" spans="2:3" x14ac:dyDescent="0.75">
      <c r="B3796" s="249">
        <v>3733</v>
      </c>
      <c r="C3796" s="248">
        <v>132.80391659119658</v>
      </c>
    </row>
    <row r="3797" spans="2:3" x14ac:dyDescent="0.75">
      <c r="B3797" s="249">
        <v>3734</v>
      </c>
      <c r="C3797" s="248">
        <v>126.12155797557224</v>
      </c>
    </row>
    <row r="3798" spans="2:3" x14ac:dyDescent="0.75">
      <c r="B3798" s="249">
        <v>3735</v>
      </c>
      <c r="C3798" s="248">
        <v>161.97208059576062</v>
      </c>
    </row>
    <row r="3799" spans="2:3" x14ac:dyDescent="0.75">
      <c r="B3799" s="249">
        <v>3736</v>
      </c>
      <c r="C3799" s="248">
        <v>142.0354505487816</v>
      </c>
    </row>
    <row r="3800" spans="2:3" x14ac:dyDescent="0.75">
      <c r="B3800" s="249">
        <v>3737</v>
      </c>
      <c r="C3800" s="248">
        <v>120.880319084205</v>
      </c>
    </row>
    <row r="3801" spans="2:3" x14ac:dyDescent="0.75">
      <c r="B3801" s="249">
        <v>3738</v>
      </c>
      <c r="C3801" s="248">
        <v>125.66849596478166</v>
      </c>
    </row>
    <row r="3802" spans="2:3" x14ac:dyDescent="0.75">
      <c r="B3802" s="249">
        <v>3739</v>
      </c>
      <c r="C3802" s="248">
        <v>131.62336192369119</v>
      </c>
    </row>
    <row r="3803" spans="2:3" x14ac:dyDescent="0.75">
      <c r="B3803" s="249">
        <v>3740</v>
      </c>
      <c r="C3803" s="248">
        <v>109.69025283796029</v>
      </c>
    </row>
    <row r="3804" spans="2:3" x14ac:dyDescent="0.75">
      <c r="B3804" s="249">
        <v>3741</v>
      </c>
      <c r="C3804" s="248">
        <v>116.94893089531637</v>
      </c>
    </row>
    <row r="3805" spans="2:3" x14ac:dyDescent="0.75">
      <c r="B3805" s="249">
        <v>3742</v>
      </c>
      <c r="C3805" s="248">
        <v>128.8910539641538</v>
      </c>
    </row>
    <row r="3806" spans="2:3" x14ac:dyDescent="0.75">
      <c r="B3806" s="249">
        <v>3743</v>
      </c>
      <c r="C3806" s="248">
        <v>84.051415375785055</v>
      </c>
    </row>
    <row r="3807" spans="2:3" x14ac:dyDescent="0.75">
      <c r="B3807" s="249">
        <v>3744</v>
      </c>
      <c r="C3807" s="248">
        <v>98.309981014192502</v>
      </c>
    </row>
    <row r="3808" spans="2:3" x14ac:dyDescent="0.75">
      <c r="B3808" s="249">
        <v>3745</v>
      </c>
      <c r="C3808" s="248">
        <v>127.75615515245379</v>
      </c>
    </row>
    <row r="3809" spans="2:3" x14ac:dyDescent="0.75">
      <c r="B3809" s="249">
        <v>3746</v>
      </c>
      <c r="C3809" s="248">
        <v>138.25960570030884</v>
      </c>
    </row>
    <row r="3810" spans="2:3" x14ac:dyDescent="0.75">
      <c r="B3810" s="249">
        <v>3747</v>
      </c>
      <c r="C3810" s="248">
        <v>53.680649063402967</v>
      </c>
    </row>
    <row r="3811" spans="2:3" x14ac:dyDescent="0.75">
      <c r="B3811" s="249">
        <v>3748</v>
      </c>
      <c r="C3811" s="248">
        <v>117.02368598701847</v>
      </c>
    </row>
    <row r="3812" spans="2:3" x14ac:dyDescent="0.75">
      <c r="B3812" s="249">
        <v>3749</v>
      </c>
      <c r="C3812" s="248">
        <v>144.28698203626118</v>
      </c>
    </row>
    <row r="3813" spans="2:3" x14ac:dyDescent="0.75">
      <c r="B3813" s="249">
        <v>3750</v>
      </c>
      <c r="C3813" s="248">
        <v>112.69166572854903</v>
      </c>
    </row>
    <row r="3814" spans="2:3" x14ac:dyDescent="0.75">
      <c r="B3814" s="249">
        <v>3751</v>
      </c>
      <c r="C3814" s="248">
        <v>160.33197071305136</v>
      </c>
    </row>
    <row r="3815" spans="2:3" x14ac:dyDescent="0.75">
      <c r="B3815" s="249">
        <v>3752</v>
      </c>
      <c r="C3815" s="248">
        <v>114.88051042056156</v>
      </c>
    </row>
    <row r="3816" spans="2:3" x14ac:dyDescent="0.75">
      <c r="B3816" s="249">
        <v>3753</v>
      </c>
      <c r="C3816" s="248">
        <v>130.35248821877028</v>
      </c>
    </row>
    <row r="3817" spans="2:3" x14ac:dyDescent="0.75">
      <c r="B3817" s="249">
        <v>3754</v>
      </c>
      <c r="C3817" s="248">
        <v>70.487018133110297</v>
      </c>
    </row>
    <row r="3818" spans="2:3" x14ac:dyDescent="0.75">
      <c r="B3818" s="249">
        <v>3755</v>
      </c>
      <c r="C3818" s="248">
        <v>155.26954271065705</v>
      </c>
    </row>
    <row r="3819" spans="2:3" x14ac:dyDescent="0.75">
      <c r="B3819" s="249">
        <v>3756</v>
      </c>
      <c r="C3819" s="248">
        <v>124.60985724421468</v>
      </c>
    </row>
    <row r="3820" spans="2:3" x14ac:dyDescent="0.75">
      <c r="B3820" s="249">
        <v>3757</v>
      </c>
      <c r="C3820" s="248">
        <v>131.69529566788796</v>
      </c>
    </row>
    <row r="3821" spans="2:3" x14ac:dyDescent="0.75">
      <c r="B3821" s="249">
        <v>3758</v>
      </c>
      <c r="C3821" s="248">
        <v>154.21854479788857</v>
      </c>
    </row>
    <row r="3822" spans="2:3" x14ac:dyDescent="0.75">
      <c r="B3822" s="249">
        <v>3759</v>
      </c>
      <c r="C3822" s="248">
        <v>138.07870472548225</v>
      </c>
    </row>
    <row r="3823" spans="2:3" x14ac:dyDescent="0.75">
      <c r="B3823" s="249">
        <v>3760</v>
      </c>
      <c r="C3823" s="248">
        <v>151.98628968968404</v>
      </c>
    </row>
    <row r="3824" spans="2:3" x14ac:dyDescent="0.75">
      <c r="B3824" s="249">
        <v>3761</v>
      </c>
      <c r="C3824" s="248">
        <v>171.33495449124675</v>
      </c>
    </row>
    <row r="3825" spans="2:3" x14ac:dyDescent="0.75">
      <c r="B3825" s="249">
        <v>3762</v>
      </c>
      <c r="C3825" s="248">
        <v>103.4484668941633</v>
      </c>
    </row>
    <row r="3826" spans="2:3" x14ac:dyDescent="0.75">
      <c r="B3826" s="249">
        <v>3763</v>
      </c>
      <c r="C3826" s="248">
        <v>195.96122949613175</v>
      </c>
    </row>
    <row r="3827" spans="2:3" x14ac:dyDescent="0.75">
      <c r="B3827" s="249">
        <v>3764</v>
      </c>
      <c r="C3827" s="248">
        <v>90.698230216619677</v>
      </c>
    </row>
    <row r="3828" spans="2:3" x14ac:dyDescent="0.75">
      <c r="B3828" s="249">
        <v>3765</v>
      </c>
      <c r="C3828" s="248">
        <v>126.61065615914174</v>
      </c>
    </row>
    <row r="3829" spans="2:3" x14ac:dyDescent="0.75">
      <c r="B3829" s="249">
        <v>3766</v>
      </c>
      <c r="C3829" s="248">
        <v>70.703846145193509</v>
      </c>
    </row>
    <row r="3830" spans="2:3" x14ac:dyDescent="0.75">
      <c r="B3830" s="249">
        <v>3767</v>
      </c>
      <c r="C3830" s="248">
        <v>102.1935807122851</v>
      </c>
    </row>
    <row r="3831" spans="2:3" x14ac:dyDescent="0.75">
      <c r="B3831" s="249">
        <v>3768</v>
      </c>
      <c r="C3831" s="248">
        <v>155.90891488196354</v>
      </c>
    </row>
    <row r="3832" spans="2:3" x14ac:dyDescent="0.75">
      <c r="B3832" s="249">
        <v>3769</v>
      </c>
      <c r="C3832" s="248">
        <v>116.5567726524917</v>
      </c>
    </row>
    <row r="3833" spans="2:3" x14ac:dyDescent="0.75">
      <c r="B3833" s="249">
        <v>3770</v>
      </c>
      <c r="C3833" s="248">
        <v>68.368715308719644</v>
      </c>
    </row>
    <row r="3834" spans="2:3" x14ac:dyDescent="0.75">
      <c r="B3834" s="249">
        <v>3771</v>
      </c>
      <c r="C3834" s="248">
        <v>132.35376148827962</v>
      </c>
    </row>
    <row r="3835" spans="2:3" x14ac:dyDescent="0.75">
      <c r="B3835" s="249">
        <v>3772</v>
      </c>
      <c r="C3835" s="248">
        <v>135.61550549886033</v>
      </c>
    </row>
    <row r="3836" spans="2:3" x14ac:dyDescent="0.75">
      <c r="B3836" s="249">
        <v>3773</v>
      </c>
      <c r="C3836" s="248">
        <v>119.71404992857265</v>
      </c>
    </row>
    <row r="3837" spans="2:3" x14ac:dyDescent="0.75">
      <c r="B3837" s="249">
        <v>3774</v>
      </c>
      <c r="C3837" s="248">
        <v>109.09040829857021</v>
      </c>
    </row>
    <row r="3838" spans="2:3" x14ac:dyDescent="0.75">
      <c r="B3838" s="249">
        <v>3775</v>
      </c>
      <c r="C3838" s="248">
        <v>128.14704356586537</v>
      </c>
    </row>
    <row r="3839" spans="2:3" x14ac:dyDescent="0.75">
      <c r="B3839" s="249">
        <v>3776</v>
      </c>
      <c r="C3839" s="248">
        <v>166.10867762278977</v>
      </c>
    </row>
    <row r="3840" spans="2:3" x14ac:dyDescent="0.75">
      <c r="B3840" s="249">
        <v>3777</v>
      </c>
      <c r="C3840" s="248">
        <v>109.69612459057807</v>
      </c>
    </row>
    <row r="3841" spans="2:3" x14ac:dyDescent="0.75">
      <c r="B3841" s="249">
        <v>3778</v>
      </c>
      <c r="C3841" s="248">
        <v>111.60250244167563</v>
      </c>
    </row>
    <row r="3842" spans="2:3" x14ac:dyDescent="0.75">
      <c r="B3842" s="249">
        <v>3779</v>
      </c>
      <c r="C3842" s="248">
        <v>178.35998681310082</v>
      </c>
    </row>
    <row r="3843" spans="2:3" x14ac:dyDescent="0.75">
      <c r="B3843" s="249">
        <v>3780</v>
      </c>
      <c r="C3843" s="248">
        <v>121.35227092630878</v>
      </c>
    </row>
    <row r="3844" spans="2:3" x14ac:dyDescent="0.75">
      <c r="B3844" s="249">
        <v>3781</v>
      </c>
      <c r="C3844" s="248">
        <v>143.39458677623514</v>
      </c>
    </row>
    <row r="3845" spans="2:3" x14ac:dyDescent="0.75">
      <c r="B3845" s="249">
        <v>3782</v>
      </c>
      <c r="C3845" s="248">
        <v>116.14799931972638</v>
      </c>
    </row>
    <row r="3846" spans="2:3" x14ac:dyDescent="0.75">
      <c r="B3846" s="249">
        <v>3783</v>
      </c>
      <c r="C3846" s="248">
        <v>121.21587852575163</v>
      </c>
    </row>
    <row r="3847" spans="2:3" x14ac:dyDescent="0.75">
      <c r="B3847" s="249">
        <v>3784</v>
      </c>
      <c r="C3847" s="248">
        <v>134.16552594903962</v>
      </c>
    </row>
    <row r="3848" spans="2:3" x14ac:dyDescent="0.75">
      <c r="B3848" s="249">
        <v>3785</v>
      </c>
      <c r="C3848" s="248">
        <v>159.71943462433001</v>
      </c>
    </row>
    <row r="3849" spans="2:3" x14ac:dyDescent="0.75">
      <c r="B3849" s="249">
        <v>3786</v>
      </c>
      <c r="C3849" s="248">
        <v>96.874392963373452</v>
      </c>
    </row>
    <row r="3850" spans="2:3" x14ac:dyDescent="0.75">
      <c r="B3850" s="249">
        <v>3787</v>
      </c>
      <c r="C3850" s="248">
        <v>85.052117211283473</v>
      </c>
    </row>
    <row r="3851" spans="2:3" x14ac:dyDescent="0.75">
      <c r="B3851" s="249">
        <v>3788</v>
      </c>
      <c r="C3851" s="248">
        <v>149.71299935566705</v>
      </c>
    </row>
    <row r="3852" spans="2:3" x14ac:dyDescent="0.75">
      <c r="B3852" s="249">
        <v>3789</v>
      </c>
      <c r="C3852" s="248">
        <v>137.40341672744125</v>
      </c>
    </row>
    <row r="3853" spans="2:3" x14ac:dyDescent="0.75">
      <c r="B3853" s="249">
        <v>3790</v>
      </c>
      <c r="C3853" s="248">
        <v>127.2085846149488</v>
      </c>
    </row>
    <row r="3854" spans="2:3" x14ac:dyDescent="0.75">
      <c r="B3854" s="249">
        <v>3791</v>
      </c>
      <c r="C3854" s="248">
        <v>78.505609003505057</v>
      </c>
    </row>
    <row r="3855" spans="2:3" x14ac:dyDescent="0.75">
      <c r="B3855" s="249">
        <v>3792</v>
      </c>
      <c r="C3855" s="248">
        <v>38.303598998214113</v>
      </c>
    </row>
    <row r="3856" spans="2:3" x14ac:dyDescent="0.75">
      <c r="B3856" s="249">
        <v>3793</v>
      </c>
      <c r="C3856" s="248">
        <v>131.04528203495801</v>
      </c>
    </row>
    <row r="3857" spans="2:3" x14ac:dyDescent="0.75">
      <c r="B3857" s="249">
        <v>3794</v>
      </c>
      <c r="C3857" s="248">
        <v>86.618663019137614</v>
      </c>
    </row>
    <row r="3858" spans="2:3" x14ac:dyDescent="0.75">
      <c r="B3858" s="249">
        <v>3795</v>
      </c>
      <c r="C3858" s="248">
        <v>84.08552451649912</v>
      </c>
    </row>
    <row r="3859" spans="2:3" x14ac:dyDescent="0.75">
      <c r="B3859" s="249">
        <v>3796</v>
      </c>
      <c r="C3859" s="248">
        <v>147.38504098930534</v>
      </c>
    </row>
    <row r="3860" spans="2:3" x14ac:dyDescent="0.75">
      <c r="B3860" s="249">
        <v>3797</v>
      </c>
      <c r="C3860" s="248">
        <v>113.88829447973382</v>
      </c>
    </row>
    <row r="3861" spans="2:3" x14ac:dyDescent="0.75">
      <c r="B3861" s="249">
        <v>3798</v>
      </c>
      <c r="C3861" s="248">
        <v>124.04590261892207</v>
      </c>
    </row>
    <row r="3862" spans="2:3" x14ac:dyDescent="0.75">
      <c r="B3862" s="249">
        <v>3799</v>
      </c>
      <c r="C3862" s="248">
        <v>135.13477721089833</v>
      </c>
    </row>
    <row r="3863" spans="2:3" x14ac:dyDescent="0.75">
      <c r="B3863" s="249">
        <v>3800</v>
      </c>
      <c r="C3863" s="248">
        <v>128.64158608241959</v>
      </c>
    </row>
    <row r="3864" spans="2:3" x14ac:dyDescent="0.75">
      <c r="B3864" s="249">
        <v>3801</v>
      </c>
      <c r="C3864" s="248">
        <v>101.77095924985522</v>
      </c>
    </row>
    <row r="3865" spans="2:3" x14ac:dyDescent="0.75">
      <c r="B3865" s="249">
        <v>3802</v>
      </c>
      <c r="C3865" s="248">
        <v>145.13357516931177</v>
      </c>
    </row>
    <row r="3866" spans="2:3" x14ac:dyDescent="0.75">
      <c r="B3866" s="249">
        <v>3803</v>
      </c>
      <c r="C3866" s="248">
        <v>149.77365058038072</v>
      </c>
    </row>
    <row r="3867" spans="2:3" x14ac:dyDescent="0.75">
      <c r="B3867" s="249">
        <v>3804</v>
      </c>
      <c r="C3867" s="248">
        <v>113.38663073061907</v>
      </c>
    </row>
    <row r="3868" spans="2:3" x14ac:dyDescent="0.75">
      <c r="B3868" s="249">
        <v>3805</v>
      </c>
      <c r="C3868" s="248">
        <v>56.750424253480638</v>
      </c>
    </row>
    <row r="3869" spans="2:3" x14ac:dyDescent="0.75">
      <c r="B3869" s="249">
        <v>3806</v>
      </c>
      <c r="C3869" s="248">
        <v>96.658545010037813</v>
      </c>
    </row>
    <row r="3870" spans="2:3" x14ac:dyDescent="0.75">
      <c r="B3870" s="249">
        <v>3807</v>
      </c>
      <c r="C3870" s="248">
        <v>140.44752973081205</v>
      </c>
    </row>
    <row r="3871" spans="2:3" x14ac:dyDescent="0.75">
      <c r="B3871" s="249">
        <v>3808</v>
      </c>
      <c r="C3871" s="248">
        <v>100.66033933715782</v>
      </c>
    </row>
    <row r="3872" spans="2:3" x14ac:dyDescent="0.75">
      <c r="B3872" s="249">
        <v>3809</v>
      </c>
      <c r="C3872" s="248">
        <v>87.283312791890069</v>
      </c>
    </row>
    <row r="3873" spans="2:3" x14ac:dyDescent="0.75">
      <c r="B3873" s="249">
        <v>3810</v>
      </c>
      <c r="C3873" s="248">
        <v>107.61945919929968</v>
      </c>
    </row>
    <row r="3874" spans="2:3" x14ac:dyDescent="0.75">
      <c r="B3874" s="249">
        <v>3811</v>
      </c>
      <c r="C3874" s="248">
        <v>142.23908232045522</v>
      </c>
    </row>
    <row r="3875" spans="2:3" x14ac:dyDescent="0.75">
      <c r="B3875" s="249">
        <v>3812</v>
      </c>
      <c r="C3875" s="248">
        <v>152.50832341166665</v>
      </c>
    </row>
    <row r="3876" spans="2:3" x14ac:dyDescent="0.75">
      <c r="B3876" s="249">
        <v>3813</v>
      </c>
      <c r="C3876" s="248">
        <v>130.1874744060475</v>
      </c>
    </row>
    <row r="3877" spans="2:3" x14ac:dyDescent="0.75">
      <c r="B3877" s="249">
        <v>3814</v>
      </c>
      <c r="C3877" s="248">
        <v>143.72735907493703</v>
      </c>
    </row>
    <row r="3878" spans="2:3" x14ac:dyDescent="0.75">
      <c r="B3878" s="249">
        <v>3815</v>
      </c>
      <c r="C3878" s="248">
        <v>116.20711180493508</v>
      </c>
    </row>
    <row r="3879" spans="2:3" x14ac:dyDescent="0.75">
      <c r="B3879" s="249">
        <v>3816</v>
      </c>
      <c r="C3879" s="248">
        <v>99.129462848632528</v>
      </c>
    </row>
    <row r="3880" spans="2:3" x14ac:dyDescent="0.75">
      <c r="B3880" s="249">
        <v>3817</v>
      </c>
      <c r="C3880" s="248">
        <v>117.77821912826793</v>
      </c>
    </row>
    <row r="3881" spans="2:3" x14ac:dyDescent="0.75">
      <c r="B3881" s="249">
        <v>3818</v>
      </c>
      <c r="C3881" s="248">
        <v>116.2888480798662</v>
      </c>
    </row>
    <row r="3882" spans="2:3" x14ac:dyDescent="0.75">
      <c r="B3882" s="249">
        <v>3819</v>
      </c>
      <c r="C3882" s="248">
        <v>93.290191057953777</v>
      </c>
    </row>
    <row r="3883" spans="2:3" x14ac:dyDescent="0.75">
      <c r="B3883" s="249">
        <v>3820</v>
      </c>
      <c r="C3883" s="248">
        <v>99.25540110331761</v>
      </c>
    </row>
    <row r="3884" spans="2:3" x14ac:dyDescent="0.75">
      <c r="B3884" s="249">
        <v>3821</v>
      </c>
      <c r="C3884" s="248">
        <v>119.62840951742054</v>
      </c>
    </row>
    <row r="3885" spans="2:3" x14ac:dyDescent="0.75">
      <c r="B3885" s="249">
        <v>3822</v>
      </c>
      <c r="C3885" s="248">
        <v>130.04324147616234</v>
      </c>
    </row>
    <row r="3886" spans="2:3" x14ac:dyDescent="0.75">
      <c r="B3886" s="249">
        <v>3823</v>
      </c>
      <c r="C3886" s="248">
        <v>104.65293225018527</v>
      </c>
    </row>
    <row r="3887" spans="2:3" x14ac:dyDescent="0.75">
      <c r="B3887" s="249">
        <v>3824</v>
      </c>
      <c r="C3887" s="248">
        <v>81.780835708577058</v>
      </c>
    </row>
    <row r="3888" spans="2:3" x14ac:dyDescent="0.75">
      <c r="B3888" s="249">
        <v>3825</v>
      </c>
      <c r="C3888" s="248">
        <v>136.76766945174873</v>
      </c>
    </row>
    <row r="3889" spans="2:3" x14ac:dyDescent="0.75">
      <c r="B3889" s="249">
        <v>3826</v>
      </c>
      <c r="C3889" s="248">
        <v>129.46862421749447</v>
      </c>
    </row>
    <row r="3890" spans="2:3" x14ac:dyDescent="0.75">
      <c r="B3890" s="249">
        <v>3827</v>
      </c>
      <c r="C3890" s="248">
        <v>104.67479206212431</v>
      </c>
    </row>
    <row r="3891" spans="2:3" x14ac:dyDescent="0.75">
      <c r="B3891" s="249">
        <v>3828</v>
      </c>
      <c r="C3891" s="248">
        <v>110.52980760036513</v>
      </c>
    </row>
    <row r="3892" spans="2:3" x14ac:dyDescent="0.75">
      <c r="B3892" s="249">
        <v>3829</v>
      </c>
      <c r="C3892" s="248">
        <v>81.668085947900749</v>
      </c>
    </row>
    <row r="3893" spans="2:3" x14ac:dyDescent="0.75">
      <c r="B3893" s="249">
        <v>3830</v>
      </c>
      <c r="C3893" s="248">
        <v>126.86359689396356</v>
      </c>
    </row>
    <row r="3894" spans="2:3" x14ac:dyDescent="0.75">
      <c r="B3894" s="249">
        <v>3831</v>
      </c>
      <c r="C3894" s="248">
        <v>124.84482583741263</v>
      </c>
    </row>
    <row r="3895" spans="2:3" x14ac:dyDescent="0.75">
      <c r="B3895" s="249">
        <v>3832</v>
      </c>
      <c r="C3895" s="248">
        <v>141.4759192600294</v>
      </c>
    </row>
    <row r="3896" spans="2:3" x14ac:dyDescent="0.75">
      <c r="B3896" s="249">
        <v>3833</v>
      </c>
      <c r="C3896" s="248">
        <v>136.08350219011945</v>
      </c>
    </row>
    <row r="3897" spans="2:3" x14ac:dyDescent="0.75">
      <c r="B3897" s="249">
        <v>3834</v>
      </c>
      <c r="C3897" s="248">
        <v>104.18724700832811</v>
      </c>
    </row>
    <row r="3898" spans="2:3" x14ac:dyDescent="0.75">
      <c r="B3898" s="249">
        <v>3835</v>
      </c>
      <c r="C3898" s="248">
        <v>161.02170661345286</v>
      </c>
    </row>
    <row r="3899" spans="2:3" x14ac:dyDescent="0.75">
      <c r="B3899" s="249">
        <v>3836</v>
      </c>
      <c r="C3899" s="248">
        <v>154.08106538993962</v>
      </c>
    </row>
    <row r="3900" spans="2:3" x14ac:dyDescent="0.75">
      <c r="B3900" s="249">
        <v>3837</v>
      </c>
      <c r="C3900" s="248">
        <v>160.59685344581271</v>
      </c>
    </row>
    <row r="3901" spans="2:3" x14ac:dyDescent="0.75">
      <c r="B3901" s="249">
        <v>3838</v>
      </c>
      <c r="C3901" s="248">
        <v>160.77764153087685</v>
      </c>
    </row>
    <row r="3902" spans="2:3" x14ac:dyDescent="0.75">
      <c r="B3902" s="249">
        <v>3839</v>
      </c>
      <c r="C3902" s="248">
        <v>144.77813052584654</v>
      </c>
    </row>
    <row r="3903" spans="2:3" x14ac:dyDescent="0.75">
      <c r="B3903" s="249">
        <v>3840</v>
      </c>
      <c r="C3903" s="248">
        <v>147.02520344413011</v>
      </c>
    </row>
    <row r="3904" spans="2:3" x14ac:dyDescent="0.75">
      <c r="B3904" s="249">
        <v>3841</v>
      </c>
      <c r="C3904" s="248">
        <v>151.19017203849353</v>
      </c>
    </row>
    <row r="3905" spans="2:3" x14ac:dyDescent="0.75">
      <c r="B3905" s="249">
        <v>3842</v>
      </c>
      <c r="C3905" s="248">
        <v>110.69619913144868</v>
      </c>
    </row>
    <row r="3906" spans="2:3" x14ac:dyDescent="0.75">
      <c r="B3906" s="249">
        <v>3843</v>
      </c>
      <c r="C3906" s="248">
        <v>129.27345272936756</v>
      </c>
    </row>
    <row r="3907" spans="2:3" x14ac:dyDescent="0.75">
      <c r="B3907" s="249">
        <v>3844</v>
      </c>
      <c r="C3907" s="248">
        <v>116.59958304857886</v>
      </c>
    </row>
    <row r="3908" spans="2:3" x14ac:dyDescent="0.75">
      <c r="B3908" s="249">
        <v>3845</v>
      </c>
      <c r="C3908" s="248">
        <v>111.22016975109732</v>
      </c>
    </row>
    <row r="3909" spans="2:3" x14ac:dyDescent="0.75">
      <c r="B3909" s="249">
        <v>3846</v>
      </c>
      <c r="C3909" s="248">
        <v>127.29357762081877</v>
      </c>
    </row>
    <row r="3910" spans="2:3" x14ac:dyDescent="0.75">
      <c r="B3910" s="249">
        <v>3847</v>
      </c>
      <c r="C3910" s="248">
        <v>127.03957760703138</v>
      </c>
    </row>
    <row r="3911" spans="2:3" x14ac:dyDescent="0.75">
      <c r="B3911" s="249">
        <v>3848</v>
      </c>
      <c r="C3911" s="248">
        <v>90.123007802235804</v>
      </c>
    </row>
    <row r="3912" spans="2:3" x14ac:dyDescent="0.75">
      <c r="B3912" s="249">
        <v>3849</v>
      </c>
      <c r="C3912" s="248">
        <v>131.90691085813347</v>
      </c>
    </row>
    <row r="3913" spans="2:3" x14ac:dyDescent="0.75">
      <c r="B3913" s="249">
        <v>3850</v>
      </c>
      <c r="C3913" s="248">
        <v>154.77784711660385</v>
      </c>
    </row>
    <row r="3914" spans="2:3" x14ac:dyDescent="0.75">
      <c r="B3914" s="249">
        <v>3851</v>
      </c>
      <c r="C3914" s="248">
        <v>120.61232574282303</v>
      </c>
    </row>
    <row r="3915" spans="2:3" x14ac:dyDescent="0.75">
      <c r="B3915" s="249">
        <v>3852</v>
      </c>
      <c r="C3915" s="248">
        <v>100.05318213306685</v>
      </c>
    </row>
    <row r="3916" spans="2:3" x14ac:dyDescent="0.75">
      <c r="B3916" s="249">
        <v>3853</v>
      </c>
      <c r="C3916" s="248">
        <v>60.164347366948654</v>
      </c>
    </row>
    <row r="3917" spans="2:3" x14ac:dyDescent="0.75">
      <c r="B3917" s="249">
        <v>3854</v>
      </c>
      <c r="C3917" s="248">
        <v>154.66860075213413</v>
      </c>
    </row>
    <row r="3918" spans="2:3" x14ac:dyDescent="0.75">
      <c r="B3918" s="249">
        <v>3855</v>
      </c>
      <c r="C3918" s="248">
        <v>114.43639633381993</v>
      </c>
    </row>
    <row r="3919" spans="2:3" x14ac:dyDescent="0.75">
      <c r="B3919" s="249">
        <v>3856</v>
      </c>
      <c r="C3919" s="248">
        <v>176.50771252194897</v>
      </c>
    </row>
    <row r="3920" spans="2:3" x14ac:dyDescent="0.75">
      <c r="B3920" s="249">
        <v>3857</v>
      </c>
      <c r="C3920" s="248">
        <v>111.82616879182568</v>
      </c>
    </row>
    <row r="3921" spans="2:3" x14ac:dyDescent="0.75">
      <c r="B3921" s="249">
        <v>3858</v>
      </c>
      <c r="C3921" s="248">
        <v>140.35815029728872</v>
      </c>
    </row>
    <row r="3922" spans="2:3" x14ac:dyDescent="0.75">
      <c r="B3922" s="249">
        <v>3859</v>
      </c>
      <c r="C3922" s="248">
        <v>150.84034151379541</v>
      </c>
    </row>
    <row r="3923" spans="2:3" x14ac:dyDescent="0.75">
      <c r="B3923" s="249">
        <v>3860</v>
      </c>
      <c r="C3923" s="248">
        <v>103.25030141704724</v>
      </c>
    </row>
    <row r="3924" spans="2:3" x14ac:dyDescent="0.75">
      <c r="B3924" s="249">
        <v>3861</v>
      </c>
      <c r="C3924" s="248">
        <v>89.687850608230249</v>
      </c>
    </row>
    <row r="3925" spans="2:3" x14ac:dyDescent="0.75">
      <c r="B3925" s="249">
        <v>3862</v>
      </c>
      <c r="C3925" s="248">
        <v>137.52397539280867</v>
      </c>
    </row>
    <row r="3926" spans="2:3" x14ac:dyDescent="0.75">
      <c r="B3926" s="249">
        <v>3863</v>
      </c>
      <c r="C3926" s="248">
        <v>133.26101584720226</v>
      </c>
    </row>
    <row r="3927" spans="2:3" x14ac:dyDescent="0.75">
      <c r="B3927" s="249">
        <v>3864</v>
      </c>
      <c r="C3927" s="248">
        <v>86.331635705444199</v>
      </c>
    </row>
    <row r="3928" spans="2:3" x14ac:dyDescent="0.75">
      <c r="B3928" s="249">
        <v>3865</v>
      </c>
      <c r="C3928" s="248">
        <v>78.645884497926929</v>
      </c>
    </row>
    <row r="3929" spans="2:3" x14ac:dyDescent="0.75">
      <c r="B3929" s="249">
        <v>3866</v>
      </c>
      <c r="C3929" s="248">
        <v>96.093730977169145</v>
      </c>
    </row>
    <row r="3930" spans="2:3" x14ac:dyDescent="0.75">
      <c r="B3930" s="249">
        <v>3867</v>
      </c>
      <c r="C3930" s="248">
        <v>75.267789852758682</v>
      </c>
    </row>
    <row r="3931" spans="2:3" x14ac:dyDescent="0.75">
      <c r="B3931" s="249">
        <v>3868</v>
      </c>
      <c r="C3931" s="248">
        <v>146.41043607515067</v>
      </c>
    </row>
    <row r="3932" spans="2:3" x14ac:dyDescent="0.75">
      <c r="B3932" s="249">
        <v>3869</v>
      </c>
      <c r="C3932" s="248">
        <v>81.713256809949655</v>
      </c>
    </row>
    <row r="3933" spans="2:3" x14ac:dyDescent="0.75">
      <c r="B3933" s="249">
        <v>3870</v>
      </c>
      <c r="C3933" s="248">
        <v>154.58992445441268</v>
      </c>
    </row>
    <row r="3934" spans="2:3" x14ac:dyDescent="0.75">
      <c r="B3934" s="249">
        <v>3871</v>
      </c>
      <c r="C3934" s="248">
        <v>99.087980228390464</v>
      </c>
    </row>
    <row r="3935" spans="2:3" x14ac:dyDescent="0.75">
      <c r="B3935" s="249">
        <v>3872</v>
      </c>
      <c r="C3935" s="248">
        <v>163.43642442521053</v>
      </c>
    </row>
    <row r="3936" spans="2:3" x14ac:dyDescent="0.75">
      <c r="B3936" s="249">
        <v>3873</v>
      </c>
      <c r="C3936" s="248">
        <v>161.68614889509146</v>
      </c>
    </row>
    <row r="3937" spans="2:3" x14ac:dyDescent="0.75">
      <c r="B3937" s="249">
        <v>3874</v>
      </c>
      <c r="C3937" s="248">
        <v>113.68333311980639</v>
      </c>
    </row>
    <row r="3938" spans="2:3" x14ac:dyDescent="0.75">
      <c r="B3938" s="249">
        <v>3875</v>
      </c>
      <c r="C3938" s="248">
        <v>98.211431477292791</v>
      </c>
    </row>
    <row r="3939" spans="2:3" x14ac:dyDescent="0.75">
      <c r="B3939" s="249">
        <v>3876</v>
      </c>
      <c r="C3939" s="248">
        <v>131.16421880770392</v>
      </c>
    </row>
    <row r="3940" spans="2:3" x14ac:dyDescent="0.75">
      <c r="B3940" s="249">
        <v>3877</v>
      </c>
      <c r="C3940" s="248">
        <v>130.79044621356226</v>
      </c>
    </row>
    <row r="3941" spans="2:3" x14ac:dyDescent="0.75">
      <c r="B3941" s="249">
        <v>3878</v>
      </c>
      <c r="C3941" s="248">
        <v>127.48910792794003</v>
      </c>
    </row>
    <row r="3942" spans="2:3" x14ac:dyDescent="0.75">
      <c r="B3942" s="249">
        <v>3879</v>
      </c>
      <c r="C3942" s="248">
        <v>121.17991126974411</v>
      </c>
    </row>
    <row r="3943" spans="2:3" x14ac:dyDescent="0.75">
      <c r="B3943" s="249">
        <v>3880</v>
      </c>
      <c r="C3943" s="248">
        <v>175.20779081561267</v>
      </c>
    </row>
    <row r="3944" spans="2:3" x14ac:dyDescent="0.75">
      <c r="B3944" s="249">
        <v>3881</v>
      </c>
      <c r="C3944" s="248">
        <v>117.81655522671109</v>
      </c>
    </row>
    <row r="3945" spans="2:3" x14ac:dyDescent="0.75">
      <c r="B3945" s="249">
        <v>3882</v>
      </c>
      <c r="C3945" s="248">
        <v>116.21938864519298</v>
      </c>
    </row>
    <row r="3946" spans="2:3" x14ac:dyDescent="0.75">
      <c r="B3946" s="249">
        <v>3883</v>
      </c>
      <c r="C3946" s="248">
        <v>60.527380887619586</v>
      </c>
    </row>
    <row r="3947" spans="2:3" x14ac:dyDescent="0.75">
      <c r="B3947" s="249">
        <v>3884</v>
      </c>
      <c r="C3947" s="248">
        <v>138.78811391584858</v>
      </c>
    </row>
    <row r="3948" spans="2:3" x14ac:dyDescent="0.75">
      <c r="B3948" s="249">
        <v>3885</v>
      </c>
      <c r="C3948" s="248">
        <v>103.46897489823367</v>
      </c>
    </row>
    <row r="3949" spans="2:3" x14ac:dyDescent="0.75">
      <c r="B3949" s="249">
        <v>3886</v>
      </c>
      <c r="C3949" s="248">
        <v>111.14330691466459</v>
      </c>
    </row>
    <row r="3950" spans="2:3" x14ac:dyDescent="0.75">
      <c r="B3950" s="249">
        <v>3887</v>
      </c>
      <c r="C3950" s="248">
        <v>138.10740122796486</v>
      </c>
    </row>
    <row r="3951" spans="2:3" x14ac:dyDescent="0.75">
      <c r="B3951" s="249">
        <v>3888</v>
      </c>
      <c r="C3951" s="248">
        <v>119.115810885328</v>
      </c>
    </row>
    <row r="3952" spans="2:3" x14ac:dyDescent="0.75">
      <c r="B3952" s="249">
        <v>3889</v>
      </c>
      <c r="C3952" s="248">
        <v>132.51559041608385</v>
      </c>
    </row>
    <row r="3953" spans="2:3" x14ac:dyDescent="0.75">
      <c r="B3953" s="249">
        <v>3890</v>
      </c>
      <c r="C3953" s="248">
        <v>128.86787351583712</v>
      </c>
    </row>
    <row r="3954" spans="2:3" x14ac:dyDescent="0.75">
      <c r="B3954" s="249">
        <v>3891</v>
      </c>
      <c r="C3954" s="248">
        <v>108.6985206378929</v>
      </c>
    </row>
    <row r="3955" spans="2:3" x14ac:dyDescent="0.75">
      <c r="B3955" s="249">
        <v>3892</v>
      </c>
      <c r="C3955" s="248">
        <v>68.802354533026957</v>
      </c>
    </row>
    <row r="3956" spans="2:3" x14ac:dyDescent="0.75">
      <c r="B3956" s="249">
        <v>3893</v>
      </c>
      <c r="C3956" s="248">
        <v>136.17749364364801</v>
      </c>
    </row>
    <row r="3957" spans="2:3" x14ac:dyDescent="0.75">
      <c r="B3957" s="249">
        <v>3894</v>
      </c>
      <c r="C3957" s="248">
        <v>123.22187966590405</v>
      </c>
    </row>
    <row r="3958" spans="2:3" x14ac:dyDescent="0.75">
      <c r="B3958" s="249">
        <v>3895</v>
      </c>
      <c r="C3958" s="248">
        <v>91.082855314348478</v>
      </c>
    </row>
    <row r="3959" spans="2:3" x14ac:dyDescent="0.75">
      <c r="B3959" s="249">
        <v>3896</v>
      </c>
      <c r="C3959" s="248">
        <v>118.24046496920374</v>
      </c>
    </row>
    <row r="3960" spans="2:3" x14ac:dyDescent="0.75">
      <c r="B3960" s="249">
        <v>3897</v>
      </c>
      <c r="C3960" s="248">
        <v>118.58328232981368</v>
      </c>
    </row>
    <row r="3961" spans="2:3" x14ac:dyDescent="0.75">
      <c r="B3961" s="249">
        <v>3898</v>
      </c>
      <c r="C3961" s="248">
        <v>111.99572309629453</v>
      </c>
    </row>
    <row r="3962" spans="2:3" x14ac:dyDescent="0.75">
      <c r="B3962" s="249">
        <v>3899</v>
      </c>
      <c r="C3962" s="248">
        <v>149.1441899760492</v>
      </c>
    </row>
    <row r="3963" spans="2:3" x14ac:dyDescent="0.75">
      <c r="B3963" s="249">
        <v>3900</v>
      </c>
      <c r="C3963" s="248">
        <v>107.3041977951155</v>
      </c>
    </row>
    <row r="3964" spans="2:3" x14ac:dyDescent="0.75">
      <c r="B3964" s="249">
        <v>3901</v>
      </c>
      <c r="C3964" s="248">
        <v>129.19780056953394</v>
      </c>
    </row>
    <row r="3965" spans="2:3" x14ac:dyDescent="0.75">
      <c r="B3965" s="249">
        <v>3902</v>
      </c>
      <c r="C3965" s="248">
        <v>114.57251300225474</v>
      </c>
    </row>
    <row r="3966" spans="2:3" x14ac:dyDescent="0.75">
      <c r="B3966" s="249">
        <v>3903</v>
      </c>
      <c r="C3966" s="248">
        <v>133.3915665557104</v>
      </c>
    </row>
    <row r="3967" spans="2:3" x14ac:dyDescent="0.75">
      <c r="B3967" s="249">
        <v>3904</v>
      </c>
      <c r="C3967" s="248">
        <v>157.91312487831019</v>
      </c>
    </row>
    <row r="3968" spans="2:3" x14ac:dyDescent="0.75">
      <c r="B3968" s="249">
        <v>3905</v>
      </c>
      <c r="C3968" s="248">
        <v>135.24901158426709</v>
      </c>
    </row>
    <row r="3969" spans="2:3" x14ac:dyDescent="0.75">
      <c r="B3969" s="249">
        <v>3906</v>
      </c>
      <c r="C3969" s="248">
        <v>117.64797186278054</v>
      </c>
    </row>
    <row r="3970" spans="2:3" x14ac:dyDescent="0.75">
      <c r="B3970" s="249">
        <v>3907</v>
      </c>
      <c r="C3970" s="248">
        <v>95.339760516985308</v>
      </c>
    </row>
    <row r="3971" spans="2:3" x14ac:dyDescent="0.75">
      <c r="B3971" s="249">
        <v>3908</v>
      </c>
      <c r="C3971" s="248">
        <v>119.21688855283769</v>
      </c>
    </row>
    <row r="3972" spans="2:3" x14ac:dyDescent="0.75">
      <c r="B3972" s="249">
        <v>3909</v>
      </c>
      <c r="C3972" s="248">
        <v>107.63884385698815</v>
      </c>
    </row>
    <row r="3973" spans="2:3" x14ac:dyDescent="0.75">
      <c r="B3973" s="249">
        <v>3910</v>
      </c>
      <c r="C3973" s="248">
        <v>140.38018786411624</v>
      </c>
    </row>
    <row r="3974" spans="2:3" x14ac:dyDescent="0.75">
      <c r="B3974" s="249">
        <v>3911</v>
      </c>
      <c r="C3974" s="248">
        <v>126.54438975666346</v>
      </c>
    </row>
    <row r="3975" spans="2:3" x14ac:dyDescent="0.75">
      <c r="B3975" s="249">
        <v>3912</v>
      </c>
      <c r="C3975" s="248">
        <v>87.538378659325943</v>
      </c>
    </row>
    <row r="3976" spans="2:3" x14ac:dyDescent="0.75">
      <c r="B3976" s="249">
        <v>3913</v>
      </c>
      <c r="C3976" s="248">
        <v>154.73277166219782</v>
      </c>
    </row>
    <row r="3977" spans="2:3" x14ac:dyDescent="0.75">
      <c r="B3977" s="249">
        <v>3914</v>
      </c>
      <c r="C3977" s="248">
        <v>130.52990792305971</v>
      </c>
    </row>
    <row r="3978" spans="2:3" x14ac:dyDescent="0.75">
      <c r="B3978" s="249">
        <v>3915</v>
      </c>
      <c r="C3978" s="248">
        <v>99.658422096095748</v>
      </c>
    </row>
    <row r="3979" spans="2:3" x14ac:dyDescent="0.75">
      <c r="B3979" s="249">
        <v>3916</v>
      </c>
      <c r="C3979" s="248">
        <v>80.352764775991517</v>
      </c>
    </row>
    <row r="3980" spans="2:3" x14ac:dyDescent="0.75">
      <c r="B3980" s="249">
        <v>3917</v>
      </c>
      <c r="C3980" s="248">
        <v>158.71484020126792</v>
      </c>
    </row>
    <row r="3981" spans="2:3" x14ac:dyDescent="0.75">
      <c r="B3981" s="249">
        <v>3918</v>
      </c>
      <c r="C3981" s="248">
        <v>141.13731795739133</v>
      </c>
    </row>
    <row r="3982" spans="2:3" x14ac:dyDescent="0.75">
      <c r="B3982" s="249">
        <v>3919</v>
      </c>
      <c r="C3982" s="248">
        <v>96.00996971167244</v>
      </c>
    </row>
    <row r="3983" spans="2:3" x14ac:dyDescent="0.75">
      <c r="B3983" s="249">
        <v>3920</v>
      </c>
      <c r="C3983" s="248">
        <v>133.93313507395925</v>
      </c>
    </row>
    <row r="3984" spans="2:3" x14ac:dyDescent="0.75">
      <c r="B3984" s="249">
        <v>3921</v>
      </c>
      <c r="C3984" s="248">
        <v>108.16688784810722</v>
      </c>
    </row>
    <row r="3985" spans="2:3" x14ac:dyDescent="0.75">
      <c r="B3985" s="249">
        <v>3922</v>
      </c>
      <c r="C3985" s="248">
        <v>119.75343836725797</v>
      </c>
    </row>
    <row r="3986" spans="2:3" x14ac:dyDescent="0.75">
      <c r="B3986" s="249">
        <v>3923</v>
      </c>
      <c r="C3986" s="248">
        <v>121.46326598659437</v>
      </c>
    </row>
    <row r="3987" spans="2:3" x14ac:dyDescent="0.75">
      <c r="B3987" s="249">
        <v>3924</v>
      </c>
      <c r="C3987" s="248">
        <v>142.2177854985722</v>
      </c>
    </row>
    <row r="3988" spans="2:3" x14ac:dyDescent="0.75">
      <c r="B3988" s="249">
        <v>3925</v>
      </c>
      <c r="C3988" s="248">
        <v>145.87413858305158</v>
      </c>
    </row>
    <row r="3989" spans="2:3" x14ac:dyDescent="0.75">
      <c r="B3989" s="249">
        <v>3926</v>
      </c>
      <c r="C3989" s="248">
        <v>107.52910193519494</v>
      </c>
    </row>
    <row r="3990" spans="2:3" x14ac:dyDescent="0.75">
      <c r="B3990" s="249">
        <v>3927</v>
      </c>
      <c r="C3990" s="248">
        <v>138.11908649088244</v>
      </c>
    </row>
    <row r="3991" spans="2:3" x14ac:dyDescent="0.75">
      <c r="B3991" s="249">
        <v>3928</v>
      </c>
      <c r="C3991" s="248">
        <v>119.07747592485043</v>
      </c>
    </row>
    <row r="3992" spans="2:3" x14ac:dyDescent="0.75">
      <c r="B3992" s="249">
        <v>3929</v>
      </c>
      <c r="C3992" s="248">
        <v>155.99911368258751</v>
      </c>
    </row>
    <row r="3993" spans="2:3" x14ac:dyDescent="0.75">
      <c r="B3993" s="249">
        <v>3930</v>
      </c>
      <c r="C3993" s="248">
        <v>138.92864530550415</v>
      </c>
    </row>
    <row r="3994" spans="2:3" x14ac:dyDescent="0.75">
      <c r="B3994" s="249">
        <v>3931</v>
      </c>
      <c r="C3994" s="248">
        <v>111.10752261063672</v>
      </c>
    </row>
    <row r="3995" spans="2:3" x14ac:dyDescent="0.75">
      <c r="B3995" s="249">
        <v>3932</v>
      </c>
      <c r="C3995" s="248">
        <v>142.01736881468469</v>
      </c>
    </row>
    <row r="3996" spans="2:3" x14ac:dyDescent="0.75">
      <c r="B3996" s="249">
        <v>3933</v>
      </c>
      <c r="C3996" s="248">
        <v>95.478981907680406</v>
      </c>
    </row>
    <row r="3997" spans="2:3" x14ac:dyDescent="0.75">
      <c r="B3997" s="249">
        <v>3934</v>
      </c>
      <c r="C3997" s="248">
        <v>162.68038639427124</v>
      </c>
    </row>
    <row r="3998" spans="2:3" x14ac:dyDescent="0.75">
      <c r="B3998" s="249">
        <v>3935</v>
      </c>
      <c r="C3998" s="248">
        <v>107.11621513015406</v>
      </c>
    </row>
    <row r="3999" spans="2:3" x14ac:dyDescent="0.75">
      <c r="B3999" s="249">
        <v>3936</v>
      </c>
      <c r="C3999" s="248">
        <v>84.50001930368623</v>
      </c>
    </row>
    <row r="4000" spans="2:3" x14ac:dyDescent="0.75">
      <c r="B4000" s="249">
        <v>3937</v>
      </c>
      <c r="C4000" s="248">
        <v>105.47586071565303</v>
      </c>
    </row>
    <row r="4001" spans="2:3" x14ac:dyDescent="0.75">
      <c r="B4001" s="249">
        <v>3938</v>
      </c>
      <c r="C4001" s="248">
        <v>95.382051212432103</v>
      </c>
    </row>
    <row r="4002" spans="2:3" x14ac:dyDescent="0.75">
      <c r="B4002" s="249">
        <v>3939</v>
      </c>
      <c r="C4002" s="248">
        <v>142.50486943833971</v>
      </c>
    </row>
    <row r="4003" spans="2:3" x14ac:dyDescent="0.75">
      <c r="B4003" s="249">
        <v>3940</v>
      </c>
      <c r="C4003" s="248">
        <v>98.127031402253351</v>
      </c>
    </row>
    <row r="4004" spans="2:3" x14ac:dyDescent="0.75">
      <c r="B4004" s="249">
        <v>3941</v>
      </c>
      <c r="C4004" s="248">
        <v>93.669901157522133</v>
      </c>
    </row>
    <row r="4005" spans="2:3" x14ac:dyDescent="0.75">
      <c r="B4005" s="249">
        <v>3942</v>
      </c>
      <c r="C4005" s="248">
        <v>145.35114533160103</v>
      </c>
    </row>
    <row r="4006" spans="2:3" x14ac:dyDescent="0.75">
      <c r="B4006" s="249">
        <v>3943</v>
      </c>
      <c r="C4006" s="248">
        <v>101.40689080321627</v>
      </c>
    </row>
    <row r="4007" spans="2:3" x14ac:dyDescent="0.75">
      <c r="B4007" s="249">
        <v>3944</v>
      </c>
      <c r="C4007" s="248">
        <v>119.62078235475275</v>
      </c>
    </row>
    <row r="4008" spans="2:3" x14ac:dyDescent="0.75">
      <c r="B4008" s="249">
        <v>3945</v>
      </c>
      <c r="C4008" s="248">
        <v>119.52551591068828</v>
      </c>
    </row>
    <row r="4009" spans="2:3" x14ac:dyDescent="0.75">
      <c r="B4009" s="249">
        <v>3946</v>
      </c>
      <c r="C4009" s="248">
        <v>96.975476553227338</v>
      </c>
    </row>
    <row r="4010" spans="2:3" x14ac:dyDescent="0.75">
      <c r="B4010" s="249">
        <v>3947</v>
      </c>
      <c r="C4010" s="248">
        <v>113.92673902634644</v>
      </c>
    </row>
    <row r="4011" spans="2:3" x14ac:dyDescent="0.75">
      <c r="B4011" s="249">
        <v>3948</v>
      </c>
      <c r="C4011" s="248">
        <v>148.28169608321633</v>
      </c>
    </row>
    <row r="4012" spans="2:3" x14ac:dyDescent="0.75">
      <c r="B4012" s="249">
        <v>3949</v>
      </c>
      <c r="C4012" s="248">
        <v>133.58274566587335</v>
      </c>
    </row>
    <row r="4013" spans="2:3" x14ac:dyDescent="0.75">
      <c r="B4013" s="249">
        <v>3950</v>
      </c>
      <c r="C4013" s="248">
        <v>103.22266355552848</v>
      </c>
    </row>
    <row r="4014" spans="2:3" x14ac:dyDescent="0.75">
      <c r="B4014" s="249">
        <v>3951</v>
      </c>
      <c r="C4014" s="248">
        <v>155.8978499883687</v>
      </c>
    </row>
    <row r="4015" spans="2:3" x14ac:dyDescent="0.75">
      <c r="B4015" s="249">
        <v>3952</v>
      </c>
      <c r="C4015" s="248">
        <v>139.46795841096863</v>
      </c>
    </row>
    <row r="4016" spans="2:3" x14ac:dyDescent="0.75">
      <c r="B4016" s="249">
        <v>3953</v>
      </c>
      <c r="C4016" s="248">
        <v>146.16503673506472</v>
      </c>
    </row>
    <row r="4017" spans="2:3" x14ac:dyDescent="0.75">
      <c r="B4017" s="249">
        <v>3954</v>
      </c>
      <c r="C4017" s="248">
        <v>117.6889672007899</v>
      </c>
    </row>
    <row r="4018" spans="2:3" x14ac:dyDescent="0.75">
      <c r="B4018" s="249">
        <v>3955</v>
      </c>
      <c r="C4018" s="248">
        <v>121.11001142377037</v>
      </c>
    </row>
    <row r="4019" spans="2:3" x14ac:dyDescent="0.75">
      <c r="B4019" s="249">
        <v>3956</v>
      </c>
      <c r="C4019" s="248">
        <v>109.4848105047439</v>
      </c>
    </row>
    <row r="4020" spans="2:3" x14ac:dyDescent="0.75">
      <c r="B4020" s="249">
        <v>3957</v>
      </c>
      <c r="C4020" s="248">
        <v>136.90944748697083</v>
      </c>
    </row>
    <row r="4021" spans="2:3" x14ac:dyDescent="0.75">
      <c r="B4021" s="249">
        <v>3958</v>
      </c>
      <c r="C4021" s="248">
        <v>120.05764113822801</v>
      </c>
    </row>
    <row r="4022" spans="2:3" x14ac:dyDescent="0.75">
      <c r="B4022" s="249">
        <v>3959</v>
      </c>
      <c r="C4022" s="248">
        <v>133.39455570341548</v>
      </c>
    </row>
    <row r="4023" spans="2:3" x14ac:dyDescent="0.75">
      <c r="B4023" s="249">
        <v>3960</v>
      </c>
      <c r="C4023" s="248">
        <v>149.19188644195015</v>
      </c>
    </row>
    <row r="4024" spans="2:3" x14ac:dyDescent="0.75">
      <c r="B4024" s="249">
        <v>3961</v>
      </c>
      <c r="C4024" s="248">
        <v>117.39122580815574</v>
      </c>
    </row>
    <row r="4025" spans="2:3" x14ac:dyDescent="0.75">
      <c r="B4025" s="249">
        <v>3962</v>
      </c>
      <c r="C4025" s="248">
        <v>151.23169627519437</v>
      </c>
    </row>
    <row r="4026" spans="2:3" x14ac:dyDescent="0.75">
      <c r="B4026" s="249">
        <v>3963</v>
      </c>
      <c r="C4026" s="248">
        <v>144.96899632817005</v>
      </c>
    </row>
    <row r="4027" spans="2:3" x14ac:dyDescent="0.75">
      <c r="B4027" s="249">
        <v>3964</v>
      </c>
      <c r="C4027" s="248">
        <v>108.58407116611167</v>
      </c>
    </row>
    <row r="4028" spans="2:3" x14ac:dyDescent="0.75">
      <c r="B4028" s="249">
        <v>3965</v>
      </c>
      <c r="C4028" s="248">
        <v>102.17386837819166</v>
      </c>
    </row>
    <row r="4029" spans="2:3" x14ac:dyDescent="0.75">
      <c r="B4029" s="249">
        <v>3966</v>
      </c>
      <c r="C4029" s="248">
        <v>132.85204516652934</v>
      </c>
    </row>
    <row r="4030" spans="2:3" x14ac:dyDescent="0.75">
      <c r="B4030" s="249">
        <v>3967</v>
      </c>
      <c r="C4030" s="248">
        <v>116.37599306333733</v>
      </c>
    </row>
    <row r="4031" spans="2:3" x14ac:dyDescent="0.75">
      <c r="B4031" s="249">
        <v>3968</v>
      </c>
      <c r="C4031" s="248">
        <v>114.84655911742308</v>
      </c>
    </row>
    <row r="4032" spans="2:3" x14ac:dyDescent="0.75">
      <c r="B4032" s="249">
        <v>3969</v>
      </c>
      <c r="C4032" s="248">
        <v>102.71517882350244</v>
      </c>
    </row>
    <row r="4033" spans="2:3" x14ac:dyDescent="0.75">
      <c r="B4033" s="249">
        <v>3970</v>
      </c>
      <c r="C4033" s="248">
        <v>110.31845850945786</v>
      </c>
    </row>
    <row r="4034" spans="2:3" x14ac:dyDescent="0.75">
      <c r="B4034" s="249">
        <v>3971</v>
      </c>
      <c r="C4034" s="248">
        <v>109.87947200325692</v>
      </c>
    </row>
    <row r="4035" spans="2:3" x14ac:dyDescent="0.75">
      <c r="B4035" s="249">
        <v>3972</v>
      </c>
      <c r="C4035" s="248">
        <v>104.49689862274408</v>
      </c>
    </row>
    <row r="4036" spans="2:3" x14ac:dyDescent="0.75">
      <c r="B4036" s="249">
        <v>3973</v>
      </c>
      <c r="C4036" s="248">
        <v>109.53607650673766</v>
      </c>
    </row>
    <row r="4037" spans="2:3" x14ac:dyDescent="0.75">
      <c r="B4037" s="249">
        <v>3974</v>
      </c>
      <c r="C4037" s="248">
        <v>125.45697948188371</v>
      </c>
    </row>
    <row r="4038" spans="2:3" x14ac:dyDescent="0.75">
      <c r="B4038" s="249">
        <v>3975</v>
      </c>
      <c r="C4038" s="248">
        <v>114.78261266362355</v>
      </c>
    </row>
    <row r="4039" spans="2:3" x14ac:dyDescent="0.75">
      <c r="B4039" s="249">
        <v>3976</v>
      </c>
      <c r="C4039" s="248">
        <v>115.58129578571986</v>
      </c>
    </row>
    <row r="4040" spans="2:3" x14ac:dyDescent="0.75">
      <c r="B4040" s="249">
        <v>3977</v>
      </c>
      <c r="C4040" s="248">
        <v>100.05957335986574</v>
      </c>
    </row>
    <row r="4041" spans="2:3" x14ac:dyDescent="0.75">
      <c r="B4041" s="249">
        <v>3978</v>
      </c>
      <c r="C4041" s="248">
        <v>157.10332691531033</v>
      </c>
    </row>
    <row r="4042" spans="2:3" x14ac:dyDescent="0.75">
      <c r="B4042" s="249">
        <v>3979</v>
      </c>
      <c r="C4042" s="248">
        <v>128.64659868014991</v>
      </c>
    </row>
    <row r="4043" spans="2:3" x14ac:dyDescent="0.75">
      <c r="B4043" s="249">
        <v>3980</v>
      </c>
      <c r="C4043" s="248">
        <v>129.93456927292516</v>
      </c>
    </row>
    <row r="4044" spans="2:3" x14ac:dyDescent="0.75">
      <c r="B4044" s="249">
        <v>3981</v>
      </c>
      <c r="C4044" s="248">
        <v>115.62091970052606</v>
      </c>
    </row>
    <row r="4045" spans="2:3" x14ac:dyDescent="0.75">
      <c r="B4045" s="249">
        <v>3982</v>
      </c>
      <c r="C4045" s="248">
        <v>101.99435419792394</v>
      </c>
    </row>
    <row r="4046" spans="2:3" x14ac:dyDescent="0.75">
      <c r="B4046" s="249">
        <v>3983</v>
      </c>
      <c r="C4046" s="248">
        <v>118.74734350884134</v>
      </c>
    </row>
    <row r="4047" spans="2:3" x14ac:dyDescent="0.75">
      <c r="B4047" s="249">
        <v>3984</v>
      </c>
      <c r="C4047" s="248">
        <v>145.65303936686152</v>
      </c>
    </row>
    <row r="4048" spans="2:3" x14ac:dyDescent="0.75">
      <c r="B4048" s="249">
        <v>3985</v>
      </c>
      <c r="C4048" s="248">
        <v>87.804589459079381</v>
      </c>
    </row>
    <row r="4049" spans="2:3" x14ac:dyDescent="0.75">
      <c r="B4049" s="249">
        <v>3986</v>
      </c>
      <c r="C4049" s="248">
        <v>118.47584927097621</v>
      </c>
    </row>
    <row r="4050" spans="2:3" x14ac:dyDescent="0.75">
      <c r="B4050" s="249">
        <v>3987</v>
      </c>
      <c r="C4050" s="248">
        <v>120.6124718124095</v>
      </c>
    </row>
    <row r="4051" spans="2:3" x14ac:dyDescent="0.75">
      <c r="B4051" s="249">
        <v>3988</v>
      </c>
      <c r="C4051" s="248">
        <v>155.43941271409665</v>
      </c>
    </row>
    <row r="4052" spans="2:3" x14ac:dyDescent="0.75">
      <c r="B4052" s="249">
        <v>3989</v>
      </c>
      <c r="C4052" s="248">
        <v>107.07780325668121</v>
      </c>
    </row>
    <row r="4053" spans="2:3" x14ac:dyDescent="0.75">
      <c r="B4053" s="249">
        <v>3990</v>
      </c>
      <c r="C4053" s="248">
        <v>62.516287508020909</v>
      </c>
    </row>
    <row r="4054" spans="2:3" x14ac:dyDescent="0.75">
      <c r="B4054" s="249">
        <v>3991</v>
      </c>
      <c r="C4054" s="248">
        <v>115.62394838131436</v>
      </c>
    </row>
    <row r="4055" spans="2:3" x14ac:dyDescent="0.75">
      <c r="B4055" s="249">
        <v>3992</v>
      </c>
      <c r="C4055" s="248">
        <v>122.56363343052121</v>
      </c>
    </row>
    <row r="4056" spans="2:3" x14ac:dyDescent="0.75">
      <c r="B4056" s="249">
        <v>3993</v>
      </c>
      <c r="C4056" s="248">
        <v>123.7910989535698</v>
      </c>
    </row>
    <row r="4057" spans="2:3" x14ac:dyDescent="0.75">
      <c r="B4057" s="249">
        <v>3994</v>
      </c>
      <c r="C4057" s="248">
        <v>113.90176682087122</v>
      </c>
    </row>
    <row r="4058" spans="2:3" x14ac:dyDescent="0.75">
      <c r="B4058" s="249">
        <v>3995</v>
      </c>
      <c r="C4058" s="248">
        <v>74.268535622609193</v>
      </c>
    </row>
    <row r="4059" spans="2:3" x14ac:dyDescent="0.75">
      <c r="B4059" s="249">
        <v>3996</v>
      </c>
      <c r="C4059" s="248">
        <v>112.04129081388331</v>
      </c>
    </row>
    <row r="4060" spans="2:3" x14ac:dyDescent="0.75">
      <c r="B4060" s="249">
        <v>3997</v>
      </c>
      <c r="C4060" s="248">
        <v>114.65161537100873</v>
      </c>
    </row>
    <row r="4061" spans="2:3" x14ac:dyDescent="0.75">
      <c r="B4061" s="249">
        <v>3998</v>
      </c>
      <c r="C4061" s="248">
        <v>126.86376101771816</v>
      </c>
    </row>
    <row r="4062" spans="2:3" x14ac:dyDescent="0.75">
      <c r="B4062" s="249">
        <v>3999</v>
      </c>
      <c r="C4062" s="248">
        <v>109.14652752339678</v>
      </c>
    </row>
    <row r="4063" spans="2:3" x14ac:dyDescent="0.75">
      <c r="B4063" s="249">
        <v>4000</v>
      </c>
      <c r="C4063" s="248">
        <v>130.98217951191685</v>
      </c>
    </row>
    <row r="4064" spans="2:3" x14ac:dyDescent="0.75">
      <c r="B4064" s="249">
        <v>4001</v>
      </c>
      <c r="C4064" s="248">
        <v>97.74374034003479</v>
      </c>
    </row>
    <row r="4065" spans="2:3" x14ac:dyDescent="0.75">
      <c r="B4065" s="249">
        <v>4002</v>
      </c>
      <c r="C4065" s="248">
        <v>139.9826527709165</v>
      </c>
    </row>
    <row r="4066" spans="2:3" x14ac:dyDescent="0.75">
      <c r="B4066" s="249">
        <v>4003</v>
      </c>
      <c r="C4066" s="248">
        <v>120.45136959504234</v>
      </c>
    </row>
    <row r="4067" spans="2:3" x14ac:dyDescent="0.75">
      <c r="B4067" s="249">
        <v>4004</v>
      </c>
      <c r="C4067" s="248">
        <v>154.10300584267821</v>
      </c>
    </row>
    <row r="4068" spans="2:3" x14ac:dyDescent="0.75">
      <c r="B4068" s="249">
        <v>4005</v>
      </c>
      <c r="C4068" s="248">
        <v>145.87118516044953</v>
      </c>
    </row>
    <row r="4069" spans="2:3" x14ac:dyDescent="0.75">
      <c r="B4069" s="249">
        <v>4006</v>
      </c>
      <c r="C4069" s="248">
        <v>96.647879391559684</v>
      </c>
    </row>
    <row r="4070" spans="2:3" x14ac:dyDescent="0.75">
      <c r="B4070" s="249">
        <v>4007</v>
      </c>
      <c r="C4070" s="248">
        <v>125.76656539302492</v>
      </c>
    </row>
    <row r="4071" spans="2:3" x14ac:dyDescent="0.75">
      <c r="B4071" s="249">
        <v>4008</v>
      </c>
      <c r="C4071" s="248">
        <v>123.83118744235304</v>
      </c>
    </row>
    <row r="4072" spans="2:3" x14ac:dyDescent="0.75">
      <c r="B4072" s="249">
        <v>4009</v>
      </c>
      <c r="C4072" s="248">
        <v>123.92898645398515</v>
      </c>
    </row>
    <row r="4073" spans="2:3" x14ac:dyDescent="0.75">
      <c r="B4073" s="249">
        <v>4010</v>
      </c>
      <c r="C4073" s="248">
        <v>76.13254608555529</v>
      </c>
    </row>
    <row r="4074" spans="2:3" x14ac:dyDescent="0.75">
      <c r="B4074" s="249">
        <v>4011</v>
      </c>
      <c r="C4074" s="248">
        <v>129.88890093354433</v>
      </c>
    </row>
    <row r="4075" spans="2:3" x14ac:dyDescent="0.75">
      <c r="B4075" s="249">
        <v>4012</v>
      </c>
      <c r="C4075" s="248">
        <v>122.64042137513852</v>
      </c>
    </row>
    <row r="4076" spans="2:3" x14ac:dyDescent="0.75">
      <c r="B4076" s="249">
        <v>4013</v>
      </c>
      <c r="C4076" s="248">
        <v>123.16715832432484</v>
      </c>
    </row>
    <row r="4077" spans="2:3" x14ac:dyDescent="0.75">
      <c r="B4077" s="249">
        <v>4014</v>
      </c>
      <c r="C4077" s="248">
        <v>103.77891767013892</v>
      </c>
    </row>
    <row r="4078" spans="2:3" x14ac:dyDescent="0.75">
      <c r="B4078" s="249">
        <v>4015</v>
      </c>
      <c r="C4078" s="248">
        <v>115.92263658449231</v>
      </c>
    </row>
    <row r="4079" spans="2:3" x14ac:dyDescent="0.75">
      <c r="B4079" s="249">
        <v>4016</v>
      </c>
      <c r="C4079" s="248">
        <v>96.617799695328301</v>
      </c>
    </row>
    <row r="4080" spans="2:3" x14ac:dyDescent="0.75">
      <c r="B4080" s="249">
        <v>4017</v>
      </c>
      <c r="C4080" s="248">
        <v>137.35347265570093</v>
      </c>
    </row>
    <row r="4081" spans="2:3" x14ac:dyDescent="0.75">
      <c r="B4081" s="249">
        <v>4018</v>
      </c>
      <c r="C4081" s="248">
        <v>124.9243178536035</v>
      </c>
    </row>
    <row r="4082" spans="2:3" x14ac:dyDescent="0.75">
      <c r="B4082" s="249">
        <v>4019</v>
      </c>
      <c r="C4082" s="248">
        <v>114.33722827289236</v>
      </c>
    </row>
    <row r="4083" spans="2:3" x14ac:dyDescent="0.75">
      <c r="B4083" s="249">
        <v>4020</v>
      </c>
      <c r="C4083" s="248">
        <v>87.436984815789003</v>
      </c>
    </row>
    <row r="4084" spans="2:3" x14ac:dyDescent="0.75">
      <c r="B4084" s="249">
        <v>4021</v>
      </c>
      <c r="C4084" s="248">
        <v>83.910232052974933</v>
      </c>
    </row>
    <row r="4085" spans="2:3" x14ac:dyDescent="0.75">
      <c r="B4085" s="249">
        <v>4022</v>
      </c>
      <c r="C4085" s="248">
        <v>90.54705868401598</v>
      </c>
    </row>
    <row r="4086" spans="2:3" x14ac:dyDescent="0.75">
      <c r="B4086" s="249">
        <v>4023</v>
      </c>
      <c r="C4086" s="248">
        <v>154.41542406828</v>
      </c>
    </row>
    <row r="4087" spans="2:3" x14ac:dyDescent="0.75">
      <c r="B4087" s="249">
        <v>4024</v>
      </c>
      <c r="C4087" s="248">
        <v>148.7857677811219</v>
      </c>
    </row>
    <row r="4088" spans="2:3" x14ac:dyDescent="0.75">
      <c r="B4088" s="249">
        <v>4025</v>
      </c>
      <c r="C4088" s="248">
        <v>178.42460281960717</v>
      </c>
    </row>
    <row r="4089" spans="2:3" x14ac:dyDescent="0.75">
      <c r="B4089" s="249">
        <v>4026</v>
      </c>
      <c r="C4089" s="248">
        <v>127.95137895442403</v>
      </c>
    </row>
    <row r="4090" spans="2:3" x14ac:dyDescent="0.75">
      <c r="B4090" s="249">
        <v>4027</v>
      </c>
      <c r="C4090" s="248">
        <v>158.07712858911293</v>
      </c>
    </row>
    <row r="4091" spans="2:3" x14ac:dyDescent="0.75">
      <c r="B4091" s="249">
        <v>4028</v>
      </c>
      <c r="C4091" s="248">
        <v>116.11257719355176</v>
      </c>
    </row>
    <row r="4092" spans="2:3" x14ac:dyDescent="0.75">
      <c r="B4092" s="249">
        <v>4029</v>
      </c>
      <c r="C4092" s="248">
        <v>66.356907204265667</v>
      </c>
    </row>
    <row r="4093" spans="2:3" x14ac:dyDescent="0.75">
      <c r="B4093" s="249">
        <v>4030</v>
      </c>
      <c r="C4093" s="248">
        <v>152.50481885569178</v>
      </c>
    </row>
    <row r="4094" spans="2:3" x14ac:dyDescent="0.75">
      <c r="B4094" s="249">
        <v>4031</v>
      </c>
      <c r="C4094" s="248">
        <v>146.78085351738295</v>
      </c>
    </row>
    <row r="4095" spans="2:3" x14ac:dyDescent="0.75">
      <c r="B4095" s="249">
        <v>4032</v>
      </c>
      <c r="C4095" s="248">
        <v>133.69245511559657</v>
      </c>
    </row>
    <row r="4096" spans="2:3" x14ac:dyDescent="0.75">
      <c r="B4096" s="249">
        <v>4033</v>
      </c>
      <c r="C4096" s="248">
        <v>129.7414989104268</v>
      </c>
    </row>
    <row r="4097" spans="2:3" x14ac:dyDescent="0.75">
      <c r="B4097" s="249">
        <v>4034</v>
      </c>
      <c r="C4097" s="248">
        <v>88.098578663633006</v>
      </c>
    </row>
    <row r="4098" spans="2:3" x14ac:dyDescent="0.75">
      <c r="B4098" s="249">
        <v>4035</v>
      </c>
      <c r="C4098" s="248">
        <v>111.04807477215184</v>
      </c>
    </row>
    <row r="4099" spans="2:3" x14ac:dyDescent="0.75">
      <c r="B4099" s="249">
        <v>4036</v>
      </c>
      <c r="C4099" s="248">
        <v>151.69125874646514</v>
      </c>
    </row>
    <row r="4100" spans="2:3" x14ac:dyDescent="0.75">
      <c r="B4100" s="249">
        <v>4037</v>
      </c>
      <c r="C4100" s="248">
        <v>69.429734750358335</v>
      </c>
    </row>
    <row r="4101" spans="2:3" x14ac:dyDescent="0.75">
      <c r="B4101" s="249">
        <v>4038</v>
      </c>
      <c r="C4101" s="248">
        <v>112.93083494395897</v>
      </c>
    </row>
    <row r="4102" spans="2:3" x14ac:dyDescent="0.75">
      <c r="B4102" s="249">
        <v>4039</v>
      </c>
      <c r="C4102" s="248">
        <v>110.28848046457048</v>
      </c>
    </row>
    <row r="4103" spans="2:3" x14ac:dyDescent="0.75">
      <c r="B4103" s="249">
        <v>4040</v>
      </c>
      <c r="C4103" s="248">
        <v>128.51183667064265</v>
      </c>
    </row>
    <row r="4104" spans="2:3" x14ac:dyDescent="0.75">
      <c r="B4104" s="249">
        <v>4041</v>
      </c>
      <c r="C4104" s="248">
        <v>121.05777853034243</v>
      </c>
    </row>
    <row r="4105" spans="2:3" x14ac:dyDescent="0.75">
      <c r="B4105" s="249">
        <v>4042</v>
      </c>
      <c r="C4105" s="248">
        <v>123.18683699879537</v>
      </c>
    </row>
    <row r="4106" spans="2:3" x14ac:dyDescent="0.75">
      <c r="B4106" s="249">
        <v>4043</v>
      </c>
      <c r="C4106" s="248">
        <v>126.59047058493066</v>
      </c>
    </row>
    <row r="4107" spans="2:3" x14ac:dyDescent="0.75">
      <c r="B4107" s="249">
        <v>4044</v>
      </c>
      <c r="C4107" s="248">
        <v>153.02310275179428</v>
      </c>
    </row>
    <row r="4108" spans="2:3" x14ac:dyDescent="0.75">
      <c r="B4108" s="249">
        <v>4045</v>
      </c>
      <c r="C4108" s="248">
        <v>101.04057436107301</v>
      </c>
    </row>
    <row r="4109" spans="2:3" x14ac:dyDescent="0.75">
      <c r="B4109" s="249">
        <v>4046</v>
      </c>
      <c r="C4109" s="248">
        <v>123.22240080639617</v>
      </c>
    </row>
    <row r="4110" spans="2:3" x14ac:dyDescent="0.75">
      <c r="B4110" s="249">
        <v>4047</v>
      </c>
      <c r="C4110" s="248">
        <v>117.82840751938738</v>
      </c>
    </row>
    <row r="4111" spans="2:3" x14ac:dyDescent="0.75">
      <c r="B4111" s="249">
        <v>4048</v>
      </c>
      <c r="C4111" s="248">
        <v>82.858534219884973</v>
      </c>
    </row>
    <row r="4112" spans="2:3" x14ac:dyDescent="0.75">
      <c r="B4112" s="249">
        <v>4049</v>
      </c>
      <c r="C4112" s="248">
        <v>124.18280241931903</v>
      </c>
    </row>
    <row r="4113" spans="2:3" x14ac:dyDescent="0.75">
      <c r="B4113" s="249">
        <v>4050</v>
      </c>
      <c r="C4113" s="248">
        <v>140.38116140319474</v>
      </c>
    </row>
    <row r="4114" spans="2:3" x14ac:dyDescent="0.75">
      <c r="B4114" s="249">
        <v>4051</v>
      </c>
      <c r="C4114" s="248">
        <v>91.627105532735698</v>
      </c>
    </row>
    <row r="4115" spans="2:3" x14ac:dyDescent="0.75">
      <c r="B4115" s="249">
        <v>4052</v>
      </c>
      <c r="C4115" s="248">
        <v>150.54387731258268</v>
      </c>
    </row>
    <row r="4116" spans="2:3" x14ac:dyDescent="0.75">
      <c r="B4116" s="249">
        <v>4053</v>
      </c>
      <c r="C4116" s="248">
        <v>83.056612698894952</v>
      </c>
    </row>
    <row r="4117" spans="2:3" x14ac:dyDescent="0.75">
      <c r="B4117" s="249">
        <v>4054</v>
      </c>
      <c r="C4117" s="248">
        <v>146.98622072109075</v>
      </c>
    </row>
    <row r="4118" spans="2:3" x14ac:dyDescent="0.75">
      <c r="B4118" s="249">
        <v>4055</v>
      </c>
      <c r="C4118" s="248">
        <v>122.71561778584817</v>
      </c>
    </row>
    <row r="4119" spans="2:3" x14ac:dyDescent="0.75">
      <c r="B4119" s="249">
        <v>4056</v>
      </c>
      <c r="C4119" s="248">
        <v>126.48177090047588</v>
      </c>
    </row>
    <row r="4120" spans="2:3" x14ac:dyDescent="0.75">
      <c r="B4120" s="249">
        <v>4057</v>
      </c>
      <c r="C4120" s="248">
        <v>135.51150362918182</v>
      </c>
    </row>
    <row r="4121" spans="2:3" x14ac:dyDescent="0.75">
      <c r="B4121" s="249">
        <v>4058</v>
      </c>
      <c r="C4121" s="248">
        <v>122.19435685313812</v>
      </c>
    </row>
    <row r="4122" spans="2:3" x14ac:dyDescent="0.75">
      <c r="B4122" s="249">
        <v>4059</v>
      </c>
      <c r="C4122" s="248">
        <v>105.6886429660202</v>
      </c>
    </row>
    <row r="4123" spans="2:3" x14ac:dyDescent="0.75">
      <c r="B4123" s="249">
        <v>4060</v>
      </c>
      <c r="C4123" s="248">
        <v>117.66169758068907</v>
      </c>
    </row>
    <row r="4124" spans="2:3" x14ac:dyDescent="0.75">
      <c r="B4124" s="249">
        <v>4061</v>
      </c>
      <c r="C4124" s="248">
        <v>69.189496848737406</v>
      </c>
    </row>
    <row r="4125" spans="2:3" x14ac:dyDescent="0.75">
      <c r="B4125" s="249">
        <v>4062</v>
      </c>
      <c r="C4125" s="248">
        <v>141.81486872295162</v>
      </c>
    </row>
    <row r="4126" spans="2:3" x14ac:dyDescent="0.75">
      <c r="B4126" s="249">
        <v>4063</v>
      </c>
      <c r="C4126" s="248">
        <v>84.445102279277847</v>
      </c>
    </row>
    <row r="4127" spans="2:3" x14ac:dyDescent="0.75">
      <c r="B4127" s="249">
        <v>4064</v>
      </c>
      <c r="C4127" s="248">
        <v>104.32557956920644</v>
      </c>
    </row>
    <row r="4128" spans="2:3" x14ac:dyDescent="0.75">
      <c r="B4128" s="249">
        <v>4065</v>
      </c>
      <c r="C4128" s="248">
        <v>109.43294749509664</v>
      </c>
    </row>
    <row r="4129" spans="2:3" x14ac:dyDescent="0.75">
      <c r="B4129" s="249">
        <v>4066</v>
      </c>
      <c r="C4129" s="248">
        <v>127.99883695619992</v>
      </c>
    </row>
    <row r="4130" spans="2:3" x14ac:dyDescent="0.75">
      <c r="B4130" s="249">
        <v>4067</v>
      </c>
      <c r="C4130" s="248">
        <v>140.4452165542088</v>
      </c>
    </row>
    <row r="4131" spans="2:3" x14ac:dyDescent="0.75">
      <c r="B4131" s="249">
        <v>4068</v>
      </c>
      <c r="C4131" s="248">
        <v>100.12173944217714</v>
      </c>
    </row>
    <row r="4132" spans="2:3" x14ac:dyDescent="0.75">
      <c r="B4132" s="249">
        <v>4069</v>
      </c>
      <c r="C4132" s="248">
        <v>90.506721607612363</v>
      </c>
    </row>
    <row r="4133" spans="2:3" x14ac:dyDescent="0.75">
      <c r="B4133" s="249">
        <v>4070</v>
      </c>
      <c r="C4133" s="248">
        <v>129.868897380466</v>
      </c>
    </row>
    <row r="4134" spans="2:3" x14ac:dyDescent="0.75">
      <c r="B4134" s="249">
        <v>4071</v>
      </c>
      <c r="C4134" s="248">
        <v>146.68095487021864</v>
      </c>
    </row>
    <row r="4135" spans="2:3" x14ac:dyDescent="0.75">
      <c r="B4135" s="249">
        <v>4072</v>
      </c>
      <c r="C4135" s="248">
        <v>138.04374471229568</v>
      </c>
    </row>
    <row r="4136" spans="2:3" x14ac:dyDescent="0.75">
      <c r="B4136" s="249">
        <v>4073</v>
      </c>
      <c r="C4136" s="248">
        <v>117.35863147339029</v>
      </c>
    </row>
    <row r="4137" spans="2:3" x14ac:dyDescent="0.75">
      <c r="B4137" s="249">
        <v>4074</v>
      </c>
      <c r="C4137" s="248">
        <v>114.31579840477384</v>
      </c>
    </row>
    <row r="4138" spans="2:3" x14ac:dyDescent="0.75">
      <c r="B4138" s="249">
        <v>4075</v>
      </c>
      <c r="C4138" s="248">
        <v>97.916019820838784</v>
      </c>
    </row>
    <row r="4139" spans="2:3" x14ac:dyDescent="0.75">
      <c r="B4139" s="249">
        <v>4076</v>
      </c>
      <c r="C4139" s="248">
        <v>84.32021468958574</v>
      </c>
    </row>
    <row r="4140" spans="2:3" x14ac:dyDescent="0.75">
      <c r="B4140" s="249">
        <v>4077</v>
      </c>
      <c r="C4140" s="248">
        <v>91.638495803943698</v>
      </c>
    </row>
    <row r="4141" spans="2:3" x14ac:dyDescent="0.75">
      <c r="B4141" s="249">
        <v>4078</v>
      </c>
      <c r="C4141" s="248">
        <v>92.540904307471891</v>
      </c>
    </row>
    <row r="4142" spans="2:3" x14ac:dyDescent="0.75">
      <c r="B4142" s="249">
        <v>4079</v>
      </c>
      <c r="C4142" s="248">
        <v>138.45954454909781</v>
      </c>
    </row>
    <row r="4143" spans="2:3" x14ac:dyDescent="0.75">
      <c r="B4143" s="249">
        <v>4080</v>
      </c>
      <c r="C4143" s="248">
        <v>124.92192311239195</v>
      </c>
    </row>
    <row r="4144" spans="2:3" x14ac:dyDescent="0.75">
      <c r="B4144" s="249">
        <v>4081</v>
      </c>
      <c r="C4144" s="248">
        <v>111.42918491488103</v>
      </c>
    </row>
    <row r="4145" spans="2:3" x14ac:dyDescent="0.75">
      <c r="B4145" s="249">
        <v>4082</v>
      </c>
      <c r="C4145" s="248">
        <v>146.53977588892042</v>
      </c>
    </row>
    <row r="4146" spans="2:3" x14ac:dyDescent="0.75">
      <c r="B4146" s="249">
        <v>4083</v>
      </c>
      <c r="C4146" s="248">
        <v>120.42572811753192</v>
      </c>
    </row>
    <row r="4147" spans="2:3" x14ac:dyDescent="0.75">
      <c r="B4147" s="249">
        <v>4084</v>
      </c>
      <c r="C4147" s="248">
        <v>177.1881642267594</v>
      </c>
    </row>
    <row r="4148" spans="2:3" x14ac:dyDescent="0.75">
      <c r="B4148" s="249">
        <v>4085</v>
      </c>
      <c r="C4148" s="248">
        <v>149.9762697533842</v>
      </c>
    </row>
    <row r="4149" spans="2:3" x14ac:dyDescent="0.75">
      <c r="B4149" s="249">
        <v>4086</v>
      </c>
      <c r="C4149" s="248">
        <v>103.56501604129571</v>
      </c>
    </row>
    <row r="4150" spans="2:3" x14ac:dyDescent="0.75">
      <c r="B4150" s="249">
        <v>4087</v>
      </c>
      <c r="C4150" s="248">
        <v>103.15127967084129</v>
      </c>
    </row>
    <row r="4151" spans="2:3" x14ac:dyDescent="0.75">
      <c r="B4151" s="249">
        <v>4088</v>
      </c>
      <c r="C4151" s="248">
        <v>141.19601345644239</v>
      </c>
    </row>
    <row r="4152" spans="2:3" x14ac:dyDescent="0.75">
      <c r="B4152" s="249">
        <v>4089</v>
      </c>
      <c r="C4152" s="248">
        <v>143.35746525063058</v>
      </c>
    </row>
    <row r="4153" spans="2:3" x14ac:dyDescent="0.75">
      <c r="B4153" s="249">
        <v>4090</v>
      </c>
      <c r="C4153" s="248">
        <v>106.64870048140244</v>
      </c>
    </row>
    <row r="4154" spans="2:3" x14ac:dyDescent="0.75">
      <c r="B4154" s="249">
        <v>4091</v>
      </c>
      <c r="C4154" s="248">
        <v>126.55331410970554</v>
      </c>
    </row>
    <row r="4155" spans="2:3" x14ac:dyDescent="0.75">
      <c r="B4155" s="249">
        <v>4092</v>
      </c>
      <c r="C4155" s="248">
        <v>105.2647902979007</v>
      </c>
    </row>
    <row r="4156" spans="2:3" x14ac:dyDescent="0.75">
      <c r="B4156" s="249">
        <v>4093</v>
      </c>
      <c r="C4156" s="248">
        <v>117.68850818553454</v>
      </c>
    </row>
    <row r="4157" spans="2:3" x14ac:dyDescent="0.75">
      <c r="B4157" s="249">
        <v>4094</v>
      </c>
      <c r="C4157" s="248">
        <v>76.429809532440402</v>
      </c>
    </row>
    <row r="4158" spans="2:3" x14ac:dyDescent="0.75">
      <c r="B4158" s="249">
        <v>4095</v>
      </c>
      <c r="C4158" s="248">
        <v>152.26900025649161</v>
      </c>
    </row>
    <row r="4159" spans="2:3" x14ac:dyDescent="0.75">
      <c r="B4159" s="249">
        <v>4096</v>
      </c>
      <c r="C4159" s="248">
        <v>151.82692032792346</v>
      </c>
    </row>
    <row r="4160" spans="2:3" x14ac:dyDescent="0.75">
      <c r="B4160" s="249">
        <v>4097</v>
      </c>
      <c r="C4160" s="248">
        <v>128.40341290599744</v>
      </c>
    </row>
    <row r="4161" spans="2:3" x14ac:dyDescent="0.75">
      <c r="B4161" s="249">
        <v>4098</v>
      </c>
      <c r="C4161" s="248">
        <v>139.09525900611149</v>
      </c>
    </row>
    <row r="4162" spans="2:3" x14ac:dyDescent="0.75">
      <c r="B4162" s="249">
        <v>4099</v>
      </c>
      <c r="C4162" s="248">
        <v>103.2706167706058</v>
      </c>
    </row>
    <row r="4163" spans="2:3" x14ac:dyDescent="0.75">
      <c r="B4163" s="249">
        <v>4100</v>
      </c>
      <c r="C4163" s="248">
        <v>157.83356783982902</v>
      </c>
    </row>
    <row r="4164" spans="2:3" x14ac:dyDescent="0.75">
      <c r="B4164" s="249">
        <v>4101</v>
      </c>
      <c r="C4164" s="248">
        <v>81.85077895266835</v>
      </c>
    </row>
    <row r="4165" spans="2:3" x14ac:dyDescent="0.75">
      <c r="B4165" s="249">
        <v>4102</v>
      </c>
      <c r="C4165" s="248">
        <v>147.21777755240953</v>
      </c>
    </row>
    <row r="4166" spans="2:3" x14ac:dyDescent="0.75">
      <c r="B4166" s="249">
        <v>4103</v>
      </c>
      <c r="C4166" s="248">
        <v>135.13837907759961</v>
      </c>
    </row>
    <row r="4167" spans="2:3" x14ac:dyDescent="0.75">
      <c r="B4167" s="249">
        <v>4104</v>
      </c>
      <c r="C4167" s="248">
        <v>127.93383271520959</v>
      </c>
    </row>
    <row r="4168" spans="2:3" x14ac:dyDescent="0.75">
      <c r="B4168" s="249">
        <v>4105</v>
      </c>
      <c r="C4168" s="248">
        <v>143.77892257874166</v>
      </c>
    </row>
    <row r="4169" spans="2:3" x14ac:dyDescent="0.75">
      <c r="B4169" s="249">
        <v>4106</v>
      </c>
      <c r="C4169" s="248">
        <v>104.69075568821303</v>
      </c>
    </row>
    <row r="4170" spans="2:3" x14ac:dyDescent="0.75">
      <c r="B4170" s="249">
        <v>4107</v>
      </c>
      <c r="C4170" s="248">
        <v>127.63849053565407</v>
      </c>
    </row>
    <row r="4171" spans="2:3" x14ac:dyDescent="0.75">
      <c r="B4171" s="249">
        <v>4108</v>
      </c>
      <c r="C4171" s="248">
        <v>119.3225599812183</v>
      </c>
    </row>
    <row r="4172" spans="2:3" x14ac:dyDescent="0.75">
      <c r="B4172" s="249">
        <v>4109</v>
      </c>
      <c r="C4172" s="248">
        <v>127.43103598915745</v>
      </c>
    </row>
    <row r="4173" spans="2:3" x14ac:dyDescent="0.75">
      <c r="B4173" s="249">
        <v>4110</v>
      </c>
      <c r="C4173" s="248">
        <v>112.73878685610607</v>
      </c>
    </row>
    <row r="4174" spans="2:3" x14ac:dyDescent="0.75">
      <c r="B4174" s="249">
        <v>4111</v>
      </c>
      <c r="C4174" s="248">
        <v>151.54092943692481</v>
      </c>
    </row>
    <row r="4175" spans="2:3" x14ac:dyDescent="0.75">
      <c r="B4175" s="249">
        <v>4112</v>
      </c>
      <c r="C4175" s="248">
        <v>133.11822085994774</v>
      </c>
    </row>
    <row r="4176" spans="2:3" x14ac:dyDescent="0.75">
      <c r="B4176" s="249">
        <v>4113</v>
      </c>
      <c r="C4176" s="248">
        <v>101.98924580037172</v>
      </c>
    </row>
    <row r="4177" spans="2:3" x14ac:dyDescent="0.75">
      <c r="B4177" s="249">
        <v>4114</v>
      </c>
      <c r="C4177" s="248">
        <v>106.04954443394736</v>
      </c>
    </row>
    <row r="4178" spans="2:3" x14ac:dyDescent="0.75">
      <c r="B4178" s="249">
        <v>4115</v>
      </c>
      <c r="C4178" s="248">
        <v>119.82051744150215</v>
      </c>
    </row>
    <row r="4179" spans="2:3" x14ac:dyDescent="0.75">
      <c r="B4179" s="249">
        <v>4116</v>
      </c>
      <c r="C4179" s="248">
        <v>133.89468162406362</v>
      </c>
    </row>
    <row r="4180" spans="2:3" x14ac:dyDescent="0.75">
      <c r="B4180" s="249">
        <v>4117</v>
      </c>
      <c r="C4180" s="248">
        <v>99.288303014337217</v>
      </c>
    </row>
    <row r="4181" spans="2:3" x14ac:dyDescent="0.75">
      <c r="B4181" s="249">
        <v>4118</v>
      </c>
      <c r="C4181" s="248">
        <v>106.10200453342557</v>
      </c>
    </row>
    <row r="4182" spans="2:3" x14ac:dyDescent="0.75">
      <c r="B4182" s="249">
        <v>4119</v>
      </c>
      <c r="C4182" s="248">
        <v>139.96215896246969</v>
      </c>
    </row>
    <row r="4183" spans="2:3" x14ac:dyDescent="0.75">
      <c r="B4183" s="249">
        <v>4120</v>
      </c>
      <c r="C4183" s="248">
        <v>102.95773391745313</v>
      </c>
    </row>
    <row r="4184" spans="2:3" x14ac:dyDescent="0.75">
      <c r="B4184" s="249">
        <v>4121</v>
      </c>
      <c r="C4184" s="248">
        <v>73.147285002733085</v>
      </c>
    </row>
    <row r="4185" spans="2:3" x14ac:dyDescent="0.75">
      <c r="B4185" s="249">
        <v>4122</v>
      </c>
      <c r="C4185" s="248">
        <v>130.05256083666291</v>
      </c>
    </row>
    <row r="4186" spans="2:3" x14ac:dyDescent="0.75">
      <c r="B4186" s="249">
        <v>4123</v>
      </c>
      <c r="C4186" s="248">
        <v>134.30132403874339</v>
      </c>
    </row>
    <row r="4187" spans="2:3" x14ac:dyDescent="0.75">
      <c r="B4187" s="249">
        <v>4124</v>
      </c>
      <c r="C4187" s="248">
        <v>146.41055730740368</v>
      </c>
    </row>
    <row r="4188" spans="2:3" x14ac:dyDescent="0.75">
      <c r="B4188" s="249">
        <v>4125</v>
      </c>
      <c r="C4188" s="248">
        <v>106.13268214086648</v>
      </c>
    </row>
    <row r="4189" spans="2:3" x14ac:dyDescent="0.75">
      <c r="B4189" s="249">
        <v>4126</v>
      </c>
      <c r="C4189" s="248">
        <v>51.28197654036731</v>
      </c>
    </row>
    <row r="4190" spans="2:3" x14ac:dyDescent="0.75">
      <c r="B4190" s="249">
        <v>4127</v>
      </c>
      <c r="C4190" s="248">
        <v>151.61867981436586</v>
      </c>
    </row>
    <row r="4191" spans="2:3" x14ac:dyDescent="0.75">
      <c r="B4191" s="249">
        <v>4128</v>
      </c>
      <c r="C4191" s="248">
        <v>124.61716509088831</v>
      </c>
    </row>
    <row r="4192" spans="2:3" x14ac:dyDescent="0.75">
      <c r="B4192" s="249">
        <v>4129</v>
      </c>
      <c r="C4192" s="248">
        <v>103.80513858700503</v>
      </c>
    </row>
    <row r="4193" spans="2:3" x14ac:dyDescent="0.75">
      <c r="B4193" s="249">
        <v>4130</v>
      </c>
      <c r="C4193" s="248">
        <v>118.08823298992405</v>
      </c>
    </row>
    <row r="4194" spans="2:3" x14ac:dyDescent="0.75">
      <c r="B4194" s="249">
        <v>4131</v>
      </c>
      <c r="C4194" s="248">
        <v>131.92082981061435</v>
      </c>
    </row>
    <row r="4195" spans="2:3" x14ac:dyDescent="0.75">
      <c r="B4195" s="249">
        <v>4132</v>
      </c>
      <c r="C4195" s="248">
        <v>133.42792601069738</v>
      </c>
    </row>
    <row r="4196" spans="2:3" x14ac:dyDescent="0.75">
      <c r="B4196" s="249">
        <v>4133</v>
      </c>
      <c r="C4196" s="248">
        <v>94.195768629030766</v>
      </c>
    </row>
    <row r="4197" spans="2:3" x14ac:dyDescent="0.75">
      <c r="B4197" s="249">
        <v>4134</v>
      </c>
      <c r="C4197" s="248">
        <v>122.17272878945188</v>
      </c>
    </row>
    <row r="4198" spans="2:3" x14ac:dyDescent="0.75">
      <c r="B4198" s="249">
        <v>4135</v>
      </c>
      <c r="C4198" s="248">
        <v>169.44803566599973</v>
      </c>
    </row>
    <row r="4199" spans="2:3" x14ac:dyDescent="0.75">
      <c r="B4199" s="249">
        <v>4136</v>
      </c>
      <c r="C4199" s="248">
        <v>113.23835042004052</v>
      </c>
    </row>
    <row r="4200" spans="2:3" x14ac:dyDescent="0.75">
      <c r="B4200" s="249">
        <v>4137</v>
      </c>
      <c r="C4200" s="248">
        <v>106.40561539846767</v>
      </c>
    </row>
    <row r="4201" spans="2:3" x14ac:dyDescent="0.75">
      <c r="B4201" s="249">
        <v>4138</v>
      </c>
      <c r="C4201" s="248">
        <v>106.72272018987134</v>
      </c>
    </row>
    <row r="4202" spans="2:3" x14ac:dyDescent="0.75">
      <c r="B4202" s="249">
        <v>4139</v>
      </c>
      <c r="C4202" s="248">
        <v>63.150969143157695</v>
      </c>
    </row>
    <row r="4203" spans="2:3" x14ac:dyDescent="0.75">
      <c r="B4203" s="249">
        <v>4140</v>
      </c>
      <c r="C4203" s="248">
        <v>121.86854097025552</v>
      </c>
    </row>
    <row r="4204" spans="2:3" x14ac:dyDescent="0.75">
      <c r="B4204" s="249">
        <v>4141</v>
      </c>
      <c r="C4204" s="248">
        <v>95.005566374128904</v>
      </c>
    </row>
    <row r="4205" spans="2:3" x14ac:dyDescent="0.75">
      <c r="B4205" s="249">
        <v>4142</v>
      </c>
      <c r="C4205" s="248">
        <v>118.78932364186743</v>
      </c>
    </row>
    <row r="4206" spans="2:3" x14ac:dyDescent="0.75">
      <c r="B4206" s="249">
        <v>4143</v>
      </c>
      <c r="C4206" s="248">
        <v>130.95615059914655</v>
      </c>
    </row>
    <row r="4207" spans="2:3" x14ac:dyDescent="0.75">
      <c r="B4207" s="249">
        <v>4144</v>
      </c>
      <c r="C4207" s="248">
        <v>119.1567678631572</v>
      </c>
    </row>
    <row r="4208" spans="2:3" x14ac:dyDescent="0.75">
      <c r="B4208" s="249">
        <v>4145</v>
      </c>
      <c r="C4208" s="248">
        <v>107.20550512062724</v>
      </c>
    </row>
    <row r="4209" spans="2:3" x14ac:dyDescent="0.75">
      <c r="B4209" s="249">
        <v>4146</v>
      </c>
      <c r="C4209" s="248">
        <v>131.9047830831382</v>
      </c>
    </row>
    <row r="4210" spans="2:3" x14ac:dyDescent="0.75">
      <c r="B4210" s="249">
        <v>4147</v>
      </c>
      <c r="C4210" s="248">
        <v>134.71297278160432</v>
      </c>
    </row>
    <row r="4211" spans="2:3" x14ac:dyDescent="0.75">
      <c r="B4211" s="249">
        <v>4148</v>
      </c>
      <c r="C4211" s="248">
        <v>164.97090664630642</v>
      </c>
    </row>
    <row r="4212" spans="2:3" x14ac:dyDescent="0.75">
      <c r="B4212" s="249">
        <v>4149</v>
      </c>
      <c r="C4212" s="248">
        <v>143.82949736966137</v>
      </c>
    </row>
    <row r="4213" spans="2:3" x14ac:dyDescent="0.75">
      <c r="B4213" s="249">
        <v>4150</v>
      </c>
      <c r="C4213" s="248">
        <v>123.93225340276936</v>
      </c>
    </row>
    <row r="4214" spans="2:3" x14ac:dyDescent="0.75">
      <c r="B4214" s="249">
        <v>4151</v>
      </c>
      <c r="C4214" s="248">
        <v>139.31577440765173</v>
      </c>
    </row>
    <row r="4215" spans="2:3" x14ac:dyDescent="0.75">
      <c r="B4215" s="249">
        <v>4152</v>
      </c>
      <c r="C4215" s="248">
        <v>175.99047856451969</v>
      </c>
    </row>
    <row r="4216" spans="2:3" x14ac:dyDescent="0.75">
      <c r="B4216" s="249">
        <v>4153</v>
      </c>
      <c r="C4216" s="248">
        <v>130.55274062067028</v>
      </c>
    </row>
    <row r="4217" spans="2:3" x14ac:dyDescent="0.75">
      <c r="B4217" s="249">
        <v>4154</v>
      </c>
      <c r="C4217" s="248">
        <v>115.21046074367848</v>
      </c>
    </row>
    <row r="4218" spans="2:3" x14ac:dyDescent="0.75">
      <c r="B4218" s="249">
        <v>4155</v>
      </c>
      <c r="C4218" s="248">
        <v>101.47942907973884</v>
      </c>
    </row>
    <row r="4219" spans="2:3" x14ac:dyDescent="0.75">
      <c r="B4219" s="249">
        <v>4156</v>
      </c>
      <c r="C4219" s="248">
        <v>154.46040403950312</v>
      </c>
    </row>
    <row r="4220" spans="2:3" x14ac:dyDescent="0.75">
      <c r="B4220" s="249">
        <v>4157</v>
      </c>
      <c r="C4220" s="248">
        <v>190.08169803110229</v>
      </c>
    </row>
    <row r="4221" spans="2:3" x14ac:dyDescent="0.75">
      <c r="B4221" s="249">
        <v>4158</v>
      </c>
      <c r="C4221" s="248">
        <v>116.07178479746206</v>
      </c>
    </row>
    <row r="4222" spans="2:3" x14ac:dyDescent="0.75">
      <c r="B4222" s="249">
        <v>4159</v>
      </c>
      <c r="C4222" s="248">
        <v>133.77194187607483</v>
      </c>
    </row>
    <row r="4223" spans="2:3" x14ac:dyDescent="0.75">
      <c r="B4223" s="249">
        <v>4160</v>
      </c>
      <c r="C4223" s="248">
        <v>116.19941942501144</v>
      </c>
    </row>
    <row r="4224" spans="2:3" x14ac:dyDescent="0.75">
      <c r="B4224" s="249">
        <v>4161</v>
      </c>
      <c r="C4224" s="248">
        <v>105.34392572983832</v>
      </c>
    </row>
    <row r="4225" spans="2:3" x14ac:dyDescent="0.75">
      <c r="B4225" s="249">
        <v>4162</v>
      </c>
      <c r="C4225" s="248">
        <v>105.79613866795792</v>
      </c>
    </row>
    <row r="4226" spans="2:3" x14ac:dyDescent="0.75">
      <c r="B4226" s="249">
        <v>4163</v>
      </c>
      <c r="C4226" s="248">
        <v>116.94227970475684</v>
      </c>
    </row>
    <row r="4227" spans="2:3" x14ac:dyDescent="0.75">
      <c r="B4227" s="249">
        <v>4164</v>
      </c>
      <c r="C4227" s="248">
        <v>113.22057249339989</v>
      </c>
    </row>
    <row r="4228" spans="2:3" x14ac:dyDescent="0.75">
      <c r="B4228" s="249">
        <v>4165</v>
      </c>
      <c r="C4228" s="248">
        <v>144.12867286471464</v>
      </c>
    </row>
    <row r="4229" spans="2:3" x14ac:dyDescent="0.75">
      <c r="B4229" s="249">
        <v>4166</v>
      </c>
      <c r="C4229" s="248">
        <v>90.589719064791325</v>
      </c>
    </row>
    <row r="4230" spans="2:3" x14ac:dyDescent="0.75">
      <c r="B4230" s="249">
        <v>4167</v>
      </c>
      <c r="C4230" s="248">
        <v>143.81442554580349</v>
      </c>
    </row>
    <row r="4231" spans="2:3" x14ac:dyDescent="0.75">
      <c r="B4231" s="249">
        <v>4168</v>
      </c>
      <c r="C4231" s="248">
        <v>137.71848536942275</v>
      </c>
    </row>
    <row r="4232" spans="2:3" x14ac:dyDescent="0.75">
      <c r="B4232" s="249">
        <v>4169</v>
      </c>
      <c r="C4232" s="248">
        <v>119.2304732271469</v>
      </c>
    </row>
    <row r="4233" spans="2:3" x14ac:dyDescent="0.75">
      <c r="B4233" s="249">
        <v>4170</v>
      </c>
      <c r="C4233" s="248">
        <v>120.36774467543893</v>
      </c>
    </row>
    <row r="4234" spans="2:3" x14ac:dyDescent="0.75">
      <c r="B4234" s="249">
        <v>4171</v>
      </c>
      <c r="C4234" s="248">
        <v>95.362875694175614</v>
      </c>
    </row>
    <row r="4235" spans="2:3" x14ac:dyDescent="0.75">
      <c r="B4235" s="249">
        <v>4172</v>
      </c>
      <c r="C4235" s="248">
        <v>129.60604818153945</v>
      </c>
    </row>
    <row r="4236" spans="2:3" x14ac:dyDescent="0.75">
      <c r="B4236" s="249">
        <v>4173</v>
      </c>
      <c r="C4236" s="248">
        <v>104.44348246436218</v>
      </c>
    </row>
    <row r="4237" spans="2:3" x14ac:dyDescent="0.75">
      <c r="B4237" s="249">
        <v>4174</v>
      </c>
      <c r="C4237" s="248">
        <v>132.73877761562505</v>
      </c>
    </row>
    <row r="4238" spans="2:3" x14ac:dyDescent="0.75">
      <c r="B4238" s="249">
        <v>4175</v>
      </c>
      <c r="C4238" s="248">
        <v>80.166804291068019</v>
      </c>
    </row>
    <row r="4239" spans="2:3" x14ac:dyDescent="0.75">
      <c r="B4239" s="249">
        <v>4176</v>
      </c>
      <c r="C4239" s="248">
        <v>90.665302008624934</v>
      </c>
    </row>
    <row r="4240" spans="2:3" x14ac:dyDescent="0.75">
      <c r="B4240" s="249">
        <v>4177</v>
      </c>
      <c r="C4240" s="248">
        <v>136.42496553903902</v>
      </c>
    </row>
    <row r="4241" spans="2:3" x14ac:dyDescent="0.75">
      <c r="B4241" s="249">
        <v>4178</v>
      </c>
      <c r="C4241" s="248">
        <v>140.80905367857792</v>
      </c>
    </row>
    <row r="4242" spans="2:3" x14ac:dyDescent="0.75">
      <c r="B4242" s="249">
        <v>4179</v>
      </c>
      <c r="C4242" s="248">
        <v>87.954664813193943</v>
      </c>
    </row>
    <row r="4243" spans="2:3" x14ac:dyDescent="0.75">
      <c r="B4243" s="249">
        <v>4180</v>
      </c>
      <c r="C4243" s="248">
        <v>113.35510917568841</v>
      </c>
    </row>
    <row r="4244" spans="2:3" x14ac:dyDescent="0.75">
      <c r="B4244" s="249">
        <v>4181</v>
      </c>
      <c r="C4244" s="248">
        <v>125.31167093332013</v>
      </c>
    </row>
    <row r="4245" spans="2:3" x14ac:dyDescent="0.75">
      <c r="B4245" s="249">
        <v>4182</v>
      </c>
      <c r="C4245" s="248">
        <v>103.48919234290645</v>
      </c>
    </row>
    <row r="4246" spans="2:3" x14ac:dyDescent="0.75">
      <c r="B4246" s="249">
        <v>4183</v>
      </c>
      <c r="C4246" s="248">
        <v>141.20681119906428</v>
      </c>
    </row>
    <row r="4247" spans="2:3" x14ac:dyDescent="0.75">
      <c r="B4247" s="249">
        <v>4184</v>
      </c>
      <c r="C4247" s="248">
        <v>104.79582556362917</v>
      </c>
    </row>
    <row r="4248" spans="2:3" x14ac:dyDescent="0.75">
      <c r="B4248" s="249">
        <v>4185</v>
      </c>
      <c r="C4248" s="248">
        <v>144.68455346780331</v>
      </c>
    </row>
    <row r="4249" spans="2:3" x14ac:dyDescent="0.75">
      <c r="B4249" s="249">
        <v>4186</v>
      </c>
      <c r="C4249" s="248">
        <v>113.36787028246856</v>
      </c>
    </row>
    <row r="4250" spans="2:3" x14ac:dyDescent="0.75">
      <c r="B4250" s="249">
        <v>4187</v>
      </c>
      <c r="C4250" s="248">
        <v>140.50032136000425</v>
      </c>
    </row>
    <row r="4251" spans="2:3" x14ac:dyDescent="0.75">
      <c r="B4251" s="249">
        <v>4188</v>
      </c>
      <c r="C4251" s="248">
        <v>158.55499318622984</v>
      </c>
    </row>
    <row r="4252" spans="2:3" x14ac:dyDescent="0.75">
      <c r="B4252" s="249">
        <v>4189</v>
      </c>
      <c r="C4252" s="248">
        <v>101.39800483161928</v>
      </c>
    </row>
    <row r="4253" spans="2:3" x14ac:dyDescent="0.75">
      <c r="B4253" s="249">
        <v>4190</v>
      </c>
      <c r="C4253" s="248">
        <v>86.620397388118946</v>
      </c>
    </row>
    <row r="4254" spans="2:3" x14ac:dyDescent="0.75">
      <c r="B4254" s="249">
        <v>4191</v>
      </c>
      <c r="C4254" s="248">
        <v>134.33145771056303</v>
      </c>
    </row>
    <row r="4255" spans="2:3" x14ac:dyDescent="0.75">
      <c r="B4255" s="249">
        <v>4192</v>
      </c>
      <c r="C4255" s="248">
        <v>123.41411123851046</v>
      </c>
    </row>
    <row r="4256" spans="2:3" x14ac:dyDescent="0.75">
      <c r="B4256" s="249">
        <v>4193</v>
      </c>
      <c r="C4256" s="248">
        <v>80.13435469952239</v>
      </c>
    </row>
    <row r="4257" spans="2:3" x14ac:dyDescent="0.75">
      <c r="B4257" s="249">
        <v>4194</v>
      </c>
      <c r="C4257" s="248">
        <v>107.10551486345146</v>
      </c>
    </row>
    <row r="4258" spans="2:3" x14ac:dyDescent="0.75">
      <c r="B4258" s="249">
        <v>4195</v>
      </c>
      <c r="C4258" s="248">
        <v>97.731837525481026</v>
      </c>
    </row>
    <row r="4259" spans="2:3" x14ac:dyDescent="0.75">
      <c r="B4259" s="249">
        <v>4196</v>
      </c>
      <c r="C4259" s="248">
        <v>105.26163619108654</v>
      </c>
    </row>
    <row r="4260" spans="2:3" x14ac:dyDescent="0.75">
      <c r="B4260" s="249">
        <v>4197</v>
      </c>
      <c r="C4260" s="248">
        <v>132.40791494267239</v>
      </c>
    </row>
    <row r="4261" spans="2:3" x14ac:dyDescent="0.75">
      <c r="B4261" s="249">
        <v>4198</v>
      </c>
      <c r="C4261" s="248">
        <v>119.82832645134172</v>
      </c>
    </row>
    <row r="4262" spans="2:3" x14ac:dyDescent="0.75">
      <c r="B4262" s="249">
        <v>4199</v>
      </c>
      <c r="C4262" s="248">
        <v>103.24349543295536</v>
      </c>
    </row>
    <row r="4263" spans="2:3" x14ac:dyDescent="0.75">
      <c r="B4263" s="249">
        <v>4200</v>
      </c>
      <c r="C4263" s="248">
        <v>139.4862514635972</v>
      </c>
    </row>
    <row r="4264" spans="2:3" x14ac:dyDescent="0.75">
      <c r="B4264" s="249">
        <v>4201</v>
      </c>
      <c r="C4264" s="248">
        <v>182.63810903000612</v>
      </c>
    </row>
    <row r="4265" spans="2:3" x14ac:dyDescent="0.75">
      <c r="B4265" s="249">
        <v>4202</v>
      </c>
      <c r="C4265" s="248">
        <v>124.68834396549616</v>
      </c>
    </row>
    <row r="4266" spans="2:3" x14ac:dyDescent="0.75">
      <c r="B4266" s="249">
        <v>4203</v>
      </c>
      <c r="C4266" s="248">
        <v>111.9716348853232</v>
      </c>
    </row>
    <row r="4267" spans="2:3" x14ac:dyDescent="0.75">
      <c r="B4267" s="249">
        <v>4204</v>
      </c>
      <c r="C4267" s="248">
        <v>91.44188972073033</v>
      </c>
    </row>
    <row r="4268" spans="2:3" x14ac:dyDescent="0.75">
      <c r="B4268" s="249">
        <v>4205</v>
      </c>
      <c r="C4268" s="248">
        <v>81.431070752182876</v>
      </c>
    </row>
    <row r="4269" spans="2:3" x14ac:dyDescent="0.75">
      <c r="B4269" s="249">
        <v>4206</v>
      </c>
      <c r="C4269" s="248">
        <v>132.88641671993696</v>
      </c>
    </row>
    <row r="4270" spans="2:3" x14ac:dyDescent="0.75">
      <c r="B4270" s="249">
        <v>4207</v>
      </c>
      <c r="C4270" s="248">
        <v>152.01905794725025</v>
      </c>
    </row>
    <row r="4271" spans="2:3" x14ac:dyDescent="0.75">
      <c r="B4271" s="249">
        <v>4208</v>
      </c>
      <c r="C4271" s="248">
        <v>142.34052464887992</v>
      </c>
    </row>
    <row r="4272" spans="2:3" x14ac:dyDescent="0.75">
      <c r="B4272" s="249">
        <v>4209</v>
      </c>
      <c r="C4272" s="248">
        <v>115.74869254681411</v>
      </c>
    </row>
    <row r="4273" spans="2:3" x14ac:dyDescent="0.75">
      <c r="B4273" s="249">
        <v>4210</v>
      </c>
      <c r="C4273" s="248">
        <v>139.99541665215631</v>
      </c>
    </row>
    <row r="4274" spans="2:3" x14ac:dyDescent="0.75">
      <c r="B4274" s="249">
        <v>4211</v>
      </c>
      <c r="C4274" s="248">
        <v>155.26479967802663</v>
      </c>
    </row>
    <row r="4275" spans="2:3" x14ac:dyDescent="0.75">
      <c r="B4275" s="249">
        <v>4212</v>
      </c>
      <c r="C4275" s="248">
        <v>96.160170593980297</v>
      </c>
    </row>
    <row r="4276" spans="2:3" x14ac:dyDescent="0.75">
      <c r="B4276" s="249">
        <v>4213</v>
      </c>
      <c r="C4276" s="248">
        <v>118.54729366182305</v>
      </c>
    </row>
    <row r="4277" spans="2:3" x14ac:dyDescent="0.75">
      <c r="B4277" s="249">
        <v>4214</v>
      </c>
      <c r="C4277" s="248">
        <v>101.53432866258731</v>
      </c>
    </row>
    <row r="4278" spans="2:3" x14ac:dyDescent="0.75">
      <c r="B4278" s="249">
        <v>4215</v>
      </c>
      <c r="C4278" s="248">
        <v>74.935419079526895</v>
      </c>
    </row>
    <row r="4279" spans="2:3" x14ac:dyDescent="0.75">
      <c r="B4279" s="249">
        <v>4216</v>
      </c>
      <c r="C4279" s="248">
        <v>114.55810592164949</v>
      </c>
    </row>
    <row r="4280" spans="2:3" x14ac:dyDescent="0.75">
      <c r="B4280" s="249">
        <v>4217</v>
      </c>
      <c r="C4280" s="248">
        <v>79.966887116246539</v>
      </c>
    </row>
    <row r="4281" spans="2:3" x14ac:dyDescent="0.75">
      <c r="B4281" s="249">
        <v>4218</v>
      </c>
      <c r="C4281" s="248">
        <v>131.16161945541663</v>
      </c>
    </row>
    <row r="4282" spans="2:3" x14ac:dyDescent="0.75">
      <c r="B4282" s="249">
        <v>4219</v>
      </c>
      <c r="C4282" s="248">
        <v>185.39854582008374</v>
      </c>
    </row>
    <row r="4283" spans="2:3" x14ac:dyDescent="0.75">
      <c r="B4283" s="249">
        <v>4220</v>
      </c>
      <c r="C4283" s="248">
        <v>135.60269843172637</v>
      </c>
    </row>
    <row r="4284" spans="2:3" x14ac:dyDescent="0.75">
      <c r="B4284" s="249">
        <v>4221</v>
      </c>
      <c r="C4284" s="248">
        <v>121.09102136992691</v>
      </c>
    </row>
    <row r="4285" spans="2:3" x14ac:dyDescent="0.75">
      <c r="B4285" s="249">
        <v>4222</v>
      </c>
      <c r="C4285" s="248">
        <v>122.18287011986548</v>
      </c>
    </row>
    <row r="4286" spans="2:3" x14ac:dyDescent="0.75">
      <c r="B4286" s="249">
        <v>4223</v>
      </c>
      <c r="C4286" s="248">
        <v>92.088982279179092</v>
      </c>
    </row>
    <row r="4287" spans="2:3" x14ac:dyDescent="0.75">
      <c r="B4287" s="249">
        <v>4224</v>
      </c>
      <c r="C4287" s="248">
        <v>120.14337129962988</v>
      </c>
    </row>
    <row r="4288" spans="2:3" x14ac:dyDescent="0.75">
      <c r="B4288" s="249">
        <v>4225</v>
      </c>
      <c r="C4288" s="248">
        <v>122.41815525001698</v>
      </c>
    </row>
    <row r="4289" spans="2:3" x14ac:dyDescent="0.75">
      <c r="B4289" s="249">
        <v>4226</v>
      </c>
      <c r="C4289" s="248">
        <v>84.690721938502904</v>
      </c>
    </row>
    <row r="4290" spans="2:3" x14ac:dyDescent="0.75">
      <c r="B4290" s="249">
        <v>4227</v>
      </c>
      <c r="C4290" s="248">
        <v>96.082870783406349</v>
      </c>
    </row>
    <row r="4291" spans="2:3" x14ac:dyDescent="0.75">
      <c r="B4291" s="249">
        <v>4228</v>
      </c>
      <c r="C4291" s="248">
        <v>95.361287533545266</v>
      </c>
    </row>
    <row r="4292" spans="2:3" x14ac:dyDescent="0.75">
      <c r="B4292" s="249">
        <v>4229</v>
      </c>
      <c r="C4292" s="248">
        <v>129.2939438311206</v>
      </c>
    </row>
    <row r="4293" spans="2:3" x14ac:dyDescent="0.75">
      <c r="B4293" s="249">
        <v>4230</v>
      </c>
      <c r="C4293" s="248">
        <v>124.23583633850852</v>
      </c>
    </row>
    <row r="4294" spans="2:3" x14ac:dyDescent="0.75">
      <c r="B4294" s="249">
        <v>4231</v>
      </c>
      <c r="C4294" s="248">
        <v>115.9184030396443</v>
      </c>
    </row>
    <row r="4295" spans="2:3" x14ac:dyDescent="0.75">
      <c r="B4295" s="249">
        <v>4232</v>
      </c>
      <c r="C4295" s="248">
        <v>125.08932032003344</v>
      </c>
    </row>
    <row r="4296" spans="2:3" x14ac:dyDescent="0.75">
      <c r="B4296" s="249">
        <v>4233</v>
      </c>
      <c r="C4296" s="248">
        <v>160.39782105184051</v>
      </c>
    </row>
    <row r="4297" spans="2:3" x14ac:dyDescent="0.75">
      <c r="B4297" s="249">
        <v>4234</v>
      </c>
      <c r="C4297" s="248">
        <v>147.70524422022623</v>
      </c>
    </row>
    <row r="4298" spans="2:3" x14ac:dyDescent="0.75">
      <c r="B4298" s="249">
        <v>4235</v>
      </c>
      <c r="C4298" s="248">
        <v>122.88953458291913</v>
      </c>
    </row>
    <row r="4299" spans="2:3" x14ac:dyDescent="0.75">
      <c r="B4299" s="249">
        <v>4236</v>
      </c>
      <c r="C4299" s="248">
        <v>135.2982483968139</v>
      </c>
    </row>
    <row r="4300" spans="2:3" x14ac:dyDescent="0.75">
      <c r="B4300" s="249">
        <v>4237</v>
      </c>
      <c r="C4300" s="248">
        <v>103.30398415602349</v>
      </c>
    </row>
    <row r="4301" spans="2:3" x14ac:dyDescent="0.75">
      <c r="B4301" s="249">
        <v>4238</v>
      </c>
      <c r="C4301" s="248">
        <v>151.42648986686191</v>
      </c>
    </row>
    <row r="4302" spans="2:3" x14ac:dyDescent="0.75">
      <c r="B4302" s="249">
        <v>4239</v>
      </c>
      <c r="C4302" s="248">
        <v>120.86107849722958</v>
      </c>
    </row>
    <row r="4303" spans="2:3" x14ac:dyDescent="0.75">
      <c r="B4303" s="249">
        <v>4240</v>
      </c>
      <c r="C4303" s="248">
        <v>117.73107398686331</v>
      </c>
    </row>
    <row r="4304" spans="2:3" x14ac:dyDescent="0.75">
      <c r="B4304" s="249">
        <v>4241</v>
      </c>
      <c r="C4304" s="248">
        <v>135.91326107925326</v>
      </c>
    </row>
    <row r="4305" spans="2:3" x14ac:dyDescent="0.75">
      <c r="B4305" s="249">
        <v>4242</v>
      </c>
      <c r="C4305" s="248">
        <v>134.10788342839933</v>
      </c>
    </row>
    <row r="4306" spans="2:3" x14ac:dyDescent="0.75">
      <c r="B4306" s="249">
        <v>4243</v>
      </c>
      <c r="C4306" s="248">
        <v>103.88292690588163</v>
      </c>
    </row>
    <row r="4307" spans="2:3" x14ac:dyDescent="0.75">
      <c r="B4307" s="249">
        <v>4244</v>
      </c>
      <c r="C4307" s="248">
        <v>153.68367959804471</v>
      </c>
    </row>
    <row r="4308" spans="2:3" x14ac:dyDescent="0.75">
      <c r="B4308" s="249">
        <v>4245</v>
      </c>
      <c r="C4308" s="248">
        <v>120.17698451341366</v>
      </c>
    </row>
    <row r="4309" spans="2:3" x14ac:dyDescent="0.75">
      <c r="B4309" s="249">
        <v>4246</v>
      </c>
      <c r="C4309" s="248">
        <v>114.75227703789766</v>
      </c>
    </row>
    <row r="4310" spans="2:3" x14ac:dyDescent="0.75">
      <c r="B4310" s="249">
        <v>4247</v>
      </c>
      <c r="C4310" s="248">
        <v>133.96457145837306</v>
      </c>
    </row>
    <row r="4311" spans="2:3" x14ac:dyDescent="0.75">
      <c r="B4311" s="249">
        <v>4248</v>
      </c>
      <c r="C4311" s="248">
        <v>138.73903086881847</v>
      </c>
    </row>
    <row r="4312" spans="2:3" x14ac:dyDescent="0.75">
      <c r="B4312" s="249">
        <v>4249</v>
      </c>
      <c r="C4312" s="248">
        <v>114.38353658607471</v>
      </c>
    </row>
    <row r="4313" spans="2:3" x14ac:dyDescent="0.75">
      <c r="B4313" s="249">
        <v>4250</v>
      </c>
      <c r="C4313" s="248">
        <v>129.72931112660058</v>
      </c>
    </row>
    <row r="4314" spans="2:3" x14ac:dyDescent="0.75">
      <c r="B4314" s="249">
        <v>4251</v>
      </c>
      <c r="C4314" s="248">
        <v>94.359968505008794</v>
      </c>
    </row>
    <row r="4315" spans="2:3" x14ac:dyDescent="0.75">
      <c r="B4315" s="249">
        <v>4252</v>
      </c>
      <c r="C4315" s="248">
        <v>113.44829103692737</v>
      </c>
    </row>
    <row r="4316" spans="2:3" x14ac:dyDescent="0.75">
      <c r="B4316" s="249">
        <v>4253</v>
      </c>
      <c r="C4316" s="248">
        <v>136.77295324548936</v>
      </c>
    </row>
    <row r="4317" spans="2:3" x14ac:dyDescent="0.75">
      <c r="B4317" s="249">
        <v>4254</v>
      </c>
      <c r="C4317" s="248">
        <v>91.735252780758358</v>
      </c>
    </row>
    <row r="4318" spans="2:3" x14ac:dyDescent="0.75">
      <c r="B4318" s="249">
        <v>4255</v>
      </c>
      <c r="C4318" s="248">
        <v>154.12366315739933</v>
      </c>
    </row>
    <row r="4319" spans="2:3" x14ac:dyDescent="0.75">
      <c r="B4319" s="249">
        <v>4256</v>
      </c>
      <c r="C4319" s="248">
        <v>111.04526855333731</v>
      </c>
    </row>
    <row r="4320" spans="2:3" x14ac:dyDescent="0.75">
      <c r="B4320" s="249">
        <v>4257</v>
      </c>
      <c r="C4320" s="248">
        <v>92.032046914962905</v>
      </c>
    </row>
    <row r="4321" spans="2:3" x14ac:dyDescent="0.75">
      <c r="B4321" s="249">
        <v>4258</v>
      </c>
      <c r="C4321" s="248">
        <v>132.83124395423397</v>
      </c>
    </row>
    <row r="4322" spans="2:3" x14ac:dyDescent="0.75">
      <c r="B4322" s="249">
        <v>4259</v>
      </c>
      <c r="C4322" s="248">
        <v>152.58276317761857</v>
      </c>
    </row>
    <row r="4323" spans="2:3" x14ac:dyDescent="0.75">
      <c r="B4323" s="249">
        <v>4260</v>
      </c>
      <c r="C4323" s="248">
        <v>103.92891252394351</v>
      </c>
    </row>
    <row r="4324" spans="2:3" x14ac:dyDescent="0.75">
      <c r="B4324" s="249">
        <v>4261</v>
      </c>
      <c r="C4324" s="248">
        <v>146.0656717489758</v>
      </c>
    </row>
    <row r="4325" spans="2:3" x14ac:dyDescent="0.75">
      <c r="B4325" s="249">
        <v>4262</v>
      </c>
      <c r="C4325" s="248">
        <v>110.54299879074131</v>
      </c>
    </row>
    <row r="4326" spans="2:3" x14ac:dyDescent="0.75">
      <c r="B4326" s="249">
        <v>4263</v>
      </c>
      <c r="C4326" s="248">
        <v>161.55141870803715</v>
      </c>
    </row>
    <row r="4327" spans="2:3" x14ac:dyDescent="0.75">
      <c r="B4327" s="249">
        <v>4264</v>
      </c>
      <c r="C4327" s="248">
        <v>103.08307975112731</v>
      </c>
    </row>
    <row r="4328" spans="2:3" x14ac:dyDescent="0.75">
      <c r="B4328" s="249">
        <v>4265</v>
      </c>
      <c r="C4328" s="248">
        <v>103.91698434396821</v>
      </c>
    </row>
    <row r="4329" spans="2:3" x14ac:dyDescent="0.75">
      <c r="B4329" s="249">
        <v>4266</v>
      </c>
      <c r="C4329" s="248">
        <v>83.118552232938342</v>
      </c>
    </row>
    <row r="4330" spans="2:3" x14ac:dyDescent="0.75">
      <c r="B4330" s="249">
        <v>4267</v>
      </c>
      <c r="C4330" s="248">
        <v>82.735709107789148</v>
      </c>
    </row>
    <row r="4331" spans="2:3" x14ac:dyDescent="0.75">
      <c r="B4331" s="249">
        <v>4268</v>
      </c>
      <c r="C4331" s="248">
        <v>138.50731342889208</v>
      </c>
    </row>
    <row r="4332" spans="2:3" x14ac:dyDescent="0.75">
      <c r="B4332" s="249">
        <v>4269</v>
      </c>
      <c r="C4332" s="248">
        <v>103.72746553556483</v>
      </c>
    </row>
    <row r="4333" spans="2:3" x14ac:dyDescent="0.75">
      <c r="B4333" s="249">
        <v>4270</v>
      </c>
      <c r="C4333" s="248">
        <v>127.54883891935424</v>
      </c>
    </row>
    <row r="4334" spans="2:3" x14ac:dyDescent="0.75">
      <c r="B4334" s="249">
        <v>4271</v>
      </c>
      <c r="C4334" s="248">
        <v>139.5523497246779</v>
      </c>
    </row>
    <row r="4335" spans="2:3" x14ac:dyDescent="0.75">
      <c r="B4335" s="249">
        <v>4272</v>
      </c>
      <c r="C4335" s="248">
        <v>133.96227306688917</v>
      </c>
    </row>
    <row r="4336" spans="2:3" x14ac:dyDescent="0.75">
      <c r="B4336" s="249">
        <v>4273</v>
      </c>
      <c r="C4336" s="248">
        <v>77.265156372038234</v>
      </c>
    </row>
    <row r="4337" spans="2:3" x14ac:dyDescent="0.75">
      <c r="B4337" s="249">
        <v>4274</v>
      </c>
      <c r="C4337" s="248">
        <v>119.61708787316891</v>
      </c>
    </row>
    <row r="4338" spans="2:3" x14ac:dyDescent="0.75">
      <c r="B4338" s="249">
        <v>4275</v>
      </c>
      <c r="C4338" s="248">
        <v>134.57417356197098</v>
      </c>
    </row>
    <row r="4339" spans="2:3" x14ac:dyDescent="0.75">
      <c r="B4339" s="249">
        <v>4276</v>
      </c>
      <c r="C4339" s="248">
        <v>128.41812556577128</v>
      </c>
    </row>
    <row r="4340" spans="2:3" x14ac:dyDescent="0.75">
      <c r="B4340" s="249">
        <v>4277</v>
      </c>
      <c r="C4340" s="248">
        <v>119.19279116500404</v>
      </c>
    </row>
    <row r="4341" spans="2:3" x14ac:dyDescent="0.75">
      <c r="B4341" s="249">
        <v>4278</v>
      </c>
      <c r="C4341" s="248">
        <v>110.7660986313585</v>
      </c>
    </row>
    <row r="4342" spans="2:3" x14ac:dyDescent="0.75">
      <c r="B4342" s="249">
        <v>4279</v>
      </c>
      <c r="C4342" s="248">
        <v>155.06637272248594</v>
      </c>
    </row>
    <row r="4343" spans="2:3" x14ac:dyDescent="0.75">
      <c r="B4343" s="249">
        <v>4280</v>
      </c>
      <c r="C4343" s="248">
        <v>173.03172557741118</v>
      </c>
    </row>
    <row r="4344" spans="2:3" x14ac:dyDescent="0.75">
      <c r="B4344" s="249">
        <v>4281</v>
      </c>
      <c r="C4344" s="248">
        <v>135.05126250455413</v>
      </c>
    </row>
    <row r="4345" spans="2:3" x14ac:dyDescent="0.75">
      <c r="B4345" s="249">
        <v>4282</v>
      </c>
      <c r="C4345" s="248">
        <v>79.756548086165893</v>
      </c>
    </row>
    <row r="4346" spans="2:3" x14ac:dyDescent="0.75">
      <c r="B4346" s="249">
        <v>4283</v>
      </c>
      <c r="C4346" s="248">
        <v>125.39568062360237</v>
      </c>
    </row>
    <row r="4347" spans="2:3" x14ac:dyDescent="0.75">
      <c r="B4347" s="249">
        <v>4284</v>
      </c>
      <c r="C4347" s="248">
        <v>124.96972115123498</v>
      </c>
    </row>
    <row r="4348" spans="2:3" x14ac:dyDescent="0.75">
      <c r="B4348" s="249">
        <v>4285</v>
      </c>
      <c r="C4348" s="248">
        <v>108.22573209061461</v>
      </c>
    </row>
    <row r="4349" spans="2:3" x14ac:dyDescent="0.75">
      <c r="B4349" s="249">
        <v>4286</v>
      </c>
      <c r="C4349" s="248">
        <v>108.74944986151729</v>
      </c>
    </row>
    <row r="4350" spans="2:3" x14ac:dyDescent="0.75">
      <c r="B4350" s="249">
        <v>4287</v>
      </c>
      <c r="C4350" s="248">
        <v>111.04113922169562</v>
      </c>
    </row>
    <row r="4351" spans="2:3" x14ac:dyDescent="0.75">
      <c r="B4351" s="249">
        <v>4288</v>
      </c>
      <c r="C4351" s="248">
        <v>136.23288024576843</v>
      </c>
    </row>
    <row r="4352" spans="2:3" x14ac:dyDescent="0.75">
      <c r="B4352" s="249">
        <v>4289</v>
      </c>
      <c r="C4352" s="248">
        <v>116.79672910060673</v>
      </c>
    </row>
    <row r="4353" spans="2:3" x14ac:dyDescent="0.75">
      <c r="B4353" s="249">
        <v>4290</v>
      </c>
      <c r="C4353" s="248">
        <v>150.57949674813216</v>
      </c>
    </row>
    <row r="4354" spans="2:3" x14ac:dyDescent="0.75">
      <c r="B4354" s="249">
        <v>4291</v>
      </c>
      <c r="C4354" s="248">
        <v>95.390242398353195</v>
      </c>
    </row>
    <row r="4355" spans="2:3" x14ac:dyDescent="0.75">
      <c r="B4355" s="249">
        <v>4292</v>
      </c>
      <c r="C4355" s="248">
        <v>138.23719146154164</v>
      </c>
    </row>
    <row r="4356" spans="2:3" x14ac:dyDescent="0.75">
      <c r="B4356" s="249">
        <v>4293</v>
      </c>
      <c r="C4356" s="248">
        <v>117.94746626877597</v>
      </c>
    </row>
    <row r="4357" spans="2:3" x14ac:dyDescent="0.75">
      <c r="B4357" s="249">
        <v>4294</v>
      </c>
      <c r="C4357" s="248">
        <v>101.84175823295067</v>
      </c>
    </row>
    <row r="4358" spans="2:3" x14ac:dyDescent="0.75">
      <c r="B4358" s="249">
        <v>4295</v>
      </c>
      <c r="C4358" s="248">
        <v>164.34946081406719</v>
      </c>
    </row>
    <row r="4359" spans="2:3" x14ac:dyDescent="0.75">
      <c r="B4359" s="249">
        <v>4296</v>
      </c>
      <c r="C4359" s="248">
        <v>139.403207667754</v>
      </c>
    </row>
    <row r="4360" spans="2:3" x14ac:dyDescent="0.75">
      <c r="B4360" s="249">
        <v>4297</v>
      </c>
      <c r="C4360" s="248">
        <v>78.509902777595613</v>
      </c>
    </row>
    <row r="4361" spans="2:3" x14ac:dyDescent="0.75">
      <c r="B4361" s="249">
        <v>4298</v>
      </c>
      <c r="C4361" s="248">
        <v>107.56841277165789</v>
      </c>
    </row>
    <row r="4362" spans="2:3" x14ac:dyDescent="0.75">
      <c r="B4362" s="249">
        <v>4299</v>
      </c>
      <c r="C4362" s="248">
        <v>147.62730155420925</v>
      </c>
    </row>
    <row r="4363" spans="2:3" x14ac:dyDescent="0.75">
      <c r="B4363" s="249">
        <v>4300</v>
      </c>
      <c r="C4363" s="248">
        <v>111.03592043535187</v>
      </c>
    </row>
    <row r="4364" spans="2:3" x14ac:dyDescent="0.75">
      <c r="B4364" s="249">
        <v>4301</v>
      </c>
      <c r="C4364" s="248">
        <v>106.93170565873849</v>
      </c>
    </row>
    <row r="4365" spans="2:3" x14ac:dyDescent="0.75">
      <c r="B4365" s="249">
        <v>4302</v>
      </c>
      <c r="C4365" s="248">
        <v>144.7865169087888</v>
      </c>
    </row>
    <row r="4366" spans="2:3" x14ac:dyDescent="0.75">
      <c r="B4366" s="249">
        <v>4303</v>
      </c>
      <c r="C4366" s="248">
        <v>112.22671985531504</v>
      </c>
    </row>
    <row r="4367" spans="2:3" x14ac:dyDescent="0.75">
      <c r="B4367" s="249">
        <v>4304</v>
      </c>
      <c r="C4367" s="248">
        <v>114.45171529557348</v>
      </c>
    </row>
    <row r="4368" spans="2:3" x14ac:dyDescent="0.75">
      <c r="B4368" s="249">
        <v>4305</v>
      </c>
      <c r="C4368" s="248">
        <v>93.67078788833598</v>
      </c>
    </row>
    <row r="4369" spans="2:3" x14ac:dyDescent="0.75">
      <c r="B4369" s="249">
        <v>4306</v>
      </c>
      <c r="C4369" s="248">
        <v>133.54386211503399</v>
      </c>
    </row>
    <row r="4370" spans="2:3" x14ac:dyDescent="0.75">
      <c r="B4370" s="249">
        <v>4307</v>
      </c>
      <c r="C4370" s="248">
        <v>135.33956415559112</v>
      </c>
    </row>
    <row r="4371" spans="2:3" x14ac:dyDescent="0.75">
      <c r="B4371" s="249">
        <v>4308</v>
      </c>
      <c r="C4371" s="248">
        <v>118.48517796735388</v>
      </c>
    </row>
    <row r="4372" spans="2:3" x14ac:dyDescent="0.75">
      <c r="B4372" s="249">
        <v>4309</v>
      </c>
      <c r="C4372" s="248">
        <v>168.71868162418903</v>
      </c>
    </row>
    <row r="4373" spans="2:3" x14ac:dyDescent="0.75">
      <c r="B4373" s="249">
        <v>4310</v>
      </c>
      <c r="C4373" s="248">
        <v>139.45482486825898</v>
      </c>
    </row>
    <row r="4374" spans="2:3" x14ac:dyDescent="0.75">
      <c r="B4374" s="249">
        <v>4311</v>
      </c>
      <c r="C4374" s="248">
        <v>137.09215985952551</v>
      </c>
    </row>
    <row r="4375" spans="2:3" x14ac:dyDescent="0.75">
      <c r="B4375" s="249">
        <v>4312</v>
      </c>
      <c r="C4375" s="248">
        <v>144.77776980653158</v>
      </c>
    </row>
    <row r="4376" spans="2:3" x14ac:dyDescent="0.75">
      <c r="B4376" s="249">
        <v>4313</v>
      </c>
      <c r="C4376" s="248">
        <v>100.30840517656881</v>
      </c>
    </row>
    <row r="4377" spans="2:3" x14ac:dyDescent="0.75">
      <c r="B4377" s="249">
        <v>4314</v>
      </c>
      <c r="C4377" s="248">
        <v>83.123761036785766</v>
      </c>
    </row>
    <row r="4378" spans="2:3" x14ac:dyDescent="0.75">
      <c r="B4378" s="249">
        <v>4315</v>
      </c>
      <c r="C4378" s="248">
        <v>115.31336206785967</v>
      </c>
    </row>
    <row r="4379" spans="2:3" x14ac:dyDescent="0.75">
      <c r="B4379" s="249">
        <v>4316</v>
      </c>
      <c r="C4379" s="248">
        <v>135.28579823808249</v>
      </c>
    </row>
    <row r="4380" spans="2:3" x14ac:dyDescent="0.75">
      <c r="B4380" s="249">
        <v>4317</v>
      </c>
      <c r="C4380" s="248">
        <v>97.603323544891069</v>
      </c>
    </row>
    <row r="4381" spans="2:3" x14ac:dyDescent="0.75">
      <c r="B4381" s="249">
        <v>4318</v>
      </c>
      <c r="C4381" s="248">
        <v>64.369617431344949</v>
      </c>
    </row>
    <row r="4382" spans="2:3" x14ac:dyDescent="0.75">
      <c r="B4382" s="249">
        <v>4319</v>
      </c>
      <c r="C4382" s="248">
        <v>133.40840592453321</v>
      </c>
    </row>
    <row r="4383" spans="2:3" x14ac:dyDescent="0.75">
      <c r="B4383" s="249">
        <v>4320</v>
      </c>
      <c r="C4383" s="248">
        <v>101.25354110194745</v>
      </c>
    </row>
    <row r="4384" spans="2:3" x14ac:dyDescent="0.75">
      <c r="B4384" s="249">
        <v>4321</v>
      </c>
      <c r="C4384" s="248">
        <v>139.5256268194679</v>
      </c>
    </row>
    <row r="4385" spans="2:3" x14ac:dyDescent="0.75">
      <c r="B4385" s="249">
        <v>4322</v>
      </c>
      <c r="C4385" s="248">
        <v>116.85121415428296</v>
      </c>
    </row>
    <row r="4386" spans="2:3" x14ac:dyDescent="0.75">
      <c r="B4386" s="249">
        <v>4323</v>
      </c>
      <c r="C4386" s="248">
        <v>132.63258156354743</v>
      </c>
    </row>
    <row r="4387" spans="2:3" x14ac:dyDescent="0.75">
      <c r="B4387" s="249">
        <v>4324</v>
      </c>
      <c r="C4387" s="248">
        <v>121.81153139621459</v>
      </c>
    </row>
    <row r="4388" spans="2:3" x14ac:dyDescent="0.75">
      <c r="B4388" s="249">
        <v>4325</v>
      </c>
      <c r="C4388" s="248">
        <v>110.25933175702563</v>
      </c>
    </row>
    <row r="4389" spans="2:3" x14ac:dyDescent="0.75">
      <c r="B4389" s="249">
        <v>4326</v>
      </c>
      <c r="C4389" s="248">
        <v>151.23933216847712</v>
      </c>
    </row>
    <row r="4390" spans="2:3" x14ac:dyDescent="0.75">
      <c r="B4390" s="249">
        <v>4327</v>
      </c>
      <c r="C4390" s="248">
        <v>132.42247577950934</v>
      </c>
    </row>
    <row r="4391" spans="2:3" x14ac:dyDescent="0.75">
      <c r="B4391" s="249">
        <v>4328</v>
      </c>
      <c r="C4391" s="248">
        <v>122.14548779268499</v>
      </c>
    </row>
    <row r="4392" spans="2:3" x14ac:dyDescent="0.75">
      <c r="B4392" s="249">
        <v>4329</v>
      </c>
      <c r="C4392" s="248">
        <v>131.83482971417942</v>
      </c>
    </row>
    <row r="4393" spans="2:3" x14ac:dyDescent="0.75">
      <c r="B4393" s="249">
        <v>4330</v>
      </c>
      <c r="C4393" s="248">
        <v>94.246145243180663</v>
      </c>
    </row>
    <row r="4394" spans="2:3" x14ac:dyDescent="0.75">
      <c r="B4394" s="249">
        <v>4331</v>
      </c>
      <c r="C4394" s="248">
        <v>136.92722584309158</v>
      </c>
    </row>
    <row r="4395" spans="2:3" x14ac:dyDescent="0.75">
      <c r="B4395" s="249">
        <v>4332</v>
      </c>
      <c r="C4395" s="248">
        <v>125.60971568967516</v>
      </c>
    </row>
    <row r="4396" spans="2:3" x14ac:dyDescent="0.75">
      <c r="B4396" s="249">
        <v>4333</v>
      </c>
      <c r="C4396" s="248">
        <v>118.98633033346795</v>
      </c>
    </row>
    <row r="4397" spans="2:3" x14ac:dyDescent="0.75">
      <c r="B4397" s="249">
        <v>4334</v>
      </c>
      <c r="C4397" s="248">
        <v>113.98643030215337</v>
      </c>
    </row>
    <row r="4398" spans="2:3" x14ac:dyDescent="0.75">
      <c r="B4398" s="249">
        <v>4335</v>
      </c>
      <c r="C4398" s="248">
        <v>119.03189141936294</v>
      </c>
    </row>
    <row r="4399" spans="2:3" x14ac:dyDescent="0.75">
      <c r="B4399" s="249">
        <v>4336</v>
      </c>
      <c r="C4399" s="248">
        <v>105.87373080059882</v>
      </c>
    </row>
    <row r="4400" spans="2:3" x14ac:dyDescent="0.75">
      <c r="B4400" s="249">
        <v>4337</v>
      </c>
      <c r="C4400" s="248">
        <v>141.6961193374425</v>
      </c>
    </row>
    <row r="4401" spans="2:3" x14ac:dyDescent="0.75">
      <c r="B4401" s="249">
        <v>4338</v>
      </c>
      <c r="C4401" s="248">
        <v>118.31341607065198</v>
      </c>
    </row>
    <row r="4402" spans="2:3" x14ac:dyDescent="0.75">
      <c r="B4402" s="249">
        <v>4339</v>
      </c>
      <c r="C4402" s="248">
        <v>83.418872131735995</v>
      </c>
    </row>
    <row r="4403" spans="2:3" x14ac:dyDescent="0.75">
      <c r="B4403" s="249">
        <v>4340</v>
      </c>
      <c r="C4403" s="248">
        <v>153.91625508392991</v>
      </c>
    </row>
    <row r="4404" spans="2:3" x14ac:dyDescent="0.75">
      <c r="B4404" s="249">
        <v>4341</v>
      </c>
      <c r="C4404" s="248">
        <v>152.09763151672092</v>
      </c>
    </row>
    <row r="4405" spans="2:3" x14ac:dyDescent="0.75">
      <c r="B4405" s="249">
        <v>4342</v>
      </c>
      <c r="C4405" s="248">
        <v>136.97896518205806</v>
      </c>
    </row>
    <row r="4406" spans="2:3" x14ac:dyDescent="0.75">
      <c r="B4406" s="249">
        <v>4343</v>
      </c>
      <c r="C4406" s="248">
        <v>139.91639878681889</v>
      </c>
    </row>
    <row r="4407" spans="2:3" x14ac:dyDescent="0.75">
      <c r="B4407" s="249">
        <v>4344</v>
      </c>
      <c r="C4407" s="248">
        <v>128.02482578774436</v>
      </c>
    </row>
    <row r="4408" spans="2:3" x14ac:dyDescent="0.75">
      <c r="B4408" s="249">
        <v>4345</v>
      </c>
      <c r="C4408" s="248">
        <v>144.46801439694417</v>
      </c>
    </row>
    <row r="4409" spans="2:3" x14ac:dyDescent="0.75">
      <c r="B4409" s="249">
        <v>4346</v>
      </c>
      <c r="C4409" s="248">
        <v>118.86979235032497</v>
      </c>
    </row>
    <row r="4410" spans="2:3" x14ac:dyDescent="0.75">
      <c r="B4410" s="249">
        <v>4347</v>
      </c>
      <c r="C4410" s="248">
        <v>115.83458427426758</v>
      </c>
    </row>
    <row r="4411" spans="2:3" x14ac:dyDescent="0.75">
      <c r="B4411" s="249">
        <v>4348</v>
      </c>
      <c r="C4411" s="248">
        <v>120.29721985579299</v>
      </c>
    </row>
    <row r="4412" spans="2:3" x14ac:dyDescent="0.75">
      <c r="B4412" s="249">
        <v>4349</v>
      </c>
      <c r="C4412" s="248">
        <v>130.33921017952645</v>
      </c>
    </row>
    <row r="4413" spans="2:3" x14ac:dyDescent="0.75">
      <c r="B4413" s="249">
        <v>4350</v>
      </c>
      <c r="C4413" s="248">
        <v>163.16008370833433</v>
      </c>
    </row>
    <row r="4414" spans="2:3" x14ac:dyDescent="0.75">
      <c r="B4414" s="249">
        <v>4351</v>
      </c>
      <c r="C4414" s="248">
        <v>142.35496858406054</v>
      </c>
    </row>
    <row r="4415" spans="2:3" x14ac:dyDescent="0.75">
      <c r="B4415" s="249">
        <v>4352</v>
      </c>
      <c r="C4415" s="248">
        <v>115.87435859233899</v>
      </c>
    </row>
    <row r="4416" spans="2:3" x14ac:dyDescent="0.75">
      <c r="B4416" s="249">
        <v>4353</v>
      </c>
      <c r="C4416" s="248">
        <v>128.81436955989693</v>
      </c>
    </row>
    <row r="4417" spans="2:3" x14ac:dyDescent="0.75">
      <c r="B4417" s="249">
        <v>4354</v>
      </c>
      <c r="C4417" s="248">
        <v>124.14721761673766</v>
      </c>
    </row>
    <row r="4418" spans="2:3" x14ac:dyDescent="0.75">
      <c r="B4418" s="249">
        <v>4355</v>
      </c>
      <c r="C4418" s="248">
        <v>114.66012412524414</v>
      </c>
    </row>
    <row r="4419" spans="2:3" x14ac:dyDescent="0.75">
      <c r="B4419" s="249">
        <v>4356</v>
      </c>
      <c r="C4419" s="248">
        <v>93.549641030114998</v>
      </c>
    </row>
    <row r="4420" spans="2:3" x14ac:dyDescent="0.75">
      <c r="B4420" s="249">
        <v>4357</v>
      </c>
      <c r="C4420" s="248">
        <v>100.41112858526043</v>
      </c>
    </row>
    <row r="4421" spans="2:3" x14ac:dyDescent="0.75">
      <c r="B4421" s="249">
        <v>4358</v>
      </c>
      <c r="C4421" s="248">
        <v>117.00128263792321</v>
      </c>
    </row>
    <row r="4422" spans="2:3" x14ac:dyDescent="0.75">
      <c r="B4422" s="249">
        <v>4359</v>
      </c>
      <c r="C4422" s="248">
        <v>97.603389104388242</v>
      </c>
    </row>
    <row r="4423" spans="2:3" x14ac:dyDescent="0.75">
      <c r="B4423" s="249">
        <v>4360</v>
      </c>
      <c r="C4423" s="248">
        <v>110.65942791813389</v>
      </c>
    </row>
    <row r="4424" spans="2:3" x14ac:dyDescent="0.75">
      <c r="B4424" s="249">
        <v>4361</v>
      </c>
      <c r="C4424" s="248">
        <v>115.38755713929831</v>
      </c>
    </row>
    <row r="4425" spans="2:3" x14ac:dyDescent="0.75">
      <c r="B4425" s="249">
        <v>4362</v>
      </c>
      <c r="C4425" s="248">
        <v>120.66098373145763</v>
      </c>
    </row>
    <row r="4426" spans="2:3" x14ac:dyDescent="0.75">
      <c r="B4426" s="249">
        <v>4363</v>
      </c>
      <c r="C4426" s="248">
        <v>103.94538309226999</v>
      </c>
    </row>
    <row r="4427" spans="2:3" x14ac:dyDescent="0.75">
      <c r="B4427" s="249">
        <v>4364</v>
      </c>
      <c r="C4427" s="248">
        <v>112.99959040560103</v>
      </c>
    </row>
    <row r="4428" spans="2:3" x14ac:dyDescent="0.75">
      <c r="B4428" s="249">
        <v>4365</v>
      </c>
      <c r="C4428" s="248">
        <v>140.00417451281373</v>
      </c>
    </row>
    <row r="4429" spans="2:3" x14ac:dyDescent="0.75">
      <c r="B4429" s="249">
        <v>4366</v>
      </c>
      <c r="C4429" s="248">
        <v>115.10027947539955</v>
      </c>
    </row>
    <row r="4430" spans="2:3" x14ac:dyDescent="0.75">
      <c r="B4430" s="249">
        <v>4367</v>
      </c>
      <c r="C4430" s="248">
        <v>90.819720607451501</v>
      </c>
    </row>
    <row r="4431" spans="2:3" x14ac:dyDescent="0.75">
      <c r="B4431" s="249">
        <v>4368</v>
      </c>
      <c r="C4431" s="248">
        <v>142.67814831256521</v>
      </c>
    </row>
    <row r="4432" spans="2:3" x14ac:dyDescent="0.75">
      <c r="B4432" s="249">
        <v>4369</v>
      </c>
      <c r="C4432" s="248">
        <v>125.87945561503329</v>
      </c>
    </row>
    <row r="4433" spans="2:3" x14ac:dyDescent="0.75">
      <c r="B4433" s="249">
        <v>4370</v>
      </c>
      <c r="C4433" s="248">
        <v>180.31366642843759</v>
      </c>
    </row>
    <row r="4434" spans="2:3" x14ac:dyDescent="0.75">
      <c r="B4434" s="249">
        <v>4371</v>
      </c>
      <c r="C4434" s="248">
        <v>107.32453400984897</v>
      </c>
    </row>
    <row r="4435" spans="2:3" x14ac:dyDescent="0.75">
      <c r="B4435" s="249">
        <v>4372</v>
      </c>
      <c r="C4435" s="248">
        <v>84.667925272278467</v>
      </c>
    </row>
    <row r="4436" spans="2:3" x14ac:dyDescent="0.75">
      <c r="B4436" s="249">
        <v>4373</v>
      </c>
      <c r="C4436" s="248">
        <v>121.8252217832945</v>
      </c>
    </row>
    <row r="4437" spans="2:3" x14ac:dyDescent="0.75">
      <c r="B4437" s="249">
        <v>4374</v>
      </c>
      <c r="C4437" s="248">
        <v>165.4110392094355</v>
      </c>
    </row>
    <row r="4438" spans="2:3" x14ac:dyDescent="0.75">
      <c r="B4438" s="249">
        <v>4375</v>
      </c>
      <c r="C4438" s="248">
        <v>141.76099854815854</v>
      </c>
    </row>
    <row r="4439" spans="2:3" x14ac:dyDescent="0.75">
      <c r="B4439" s="249">
        <v>4376</v>
      </c>
      <c r="C4439" s="248">
        <v>113.89532245350935</v>
      </c>
    </row>
    <row r="4440" spans="2:3" x14ac:dyDescent="0.75">
      <c r="B4440" s="249">
        <v>4377</v>
      </c>
      <c r="C4440" s="248">
        <v>149.05833833220967</v>
      </c>
    </row>
    <row r="4441" spans="2:3" x14ac:dyDescent="0.75">
      <c r="B4441" s="249">
        <v>4378</v>
      </c>
      <c r="C4441" s="248">
        <v>78.255113689086897</v>
      </c>
    </row>
    <row r="4442" spans="2:3" x14ac:dyDescent="0.75">
      <c r="B4442" s="249">
        <v>4379</v>
      </c>
      <c r="C4442" s="248">
        <v>134.19387837547575</v>
      </c>
    </row>
    <row r="4443" spans="2:3" x14ac:dyDescent="0.75">
      <c r="B4443" s="249">
        <v>4380</v>
      </c>
      <c r="C4443" s="248">
        <v>115.78142066108029</v>
      </c>
    </row>
    <row r="4444" spans="2:3" x14ac:dyDescent="0.75">
      <c r="B4444" s="249">
        <v>4381</v>
      </c>
      <c r="C4444" s="248">
        <v>148.74846667398543</v>
      </c>
    </row>
    <row r="4445" spans="2:3" x14ac:dyDescent="0.75">
      <c r="B4445" s="249">
        <v>4382</v>
      </c>
      <c r="C4445" s="248">
        <v>137.31273402117083</v>
      </c>
    </row>
    <row r="4446" spans="2:3" x14ac:dyDescent="0.75">
      <c r="B4446" s="249">
        <v>4383</v>
      </c>
      <c r="C4446" s="248">
        <v>156.11524708665462</v>
      </c>
    </row>
    <row r="4447" spans="2:3" x14ac:dyDescent="0.75">
      <c r="B4447" s="249">
        <v>4384</v>
      </c>
      <c r="C4447" s="248">
        <v>89.899861528370252</v>
      </c>
    </row>
    <row r="4448" spans="2:3" x14ac:dyDescent="0.75">
      <c r="B4448" s="249">
        <v>4385</v>
      </c>
      <c r="C4448" s="248">
        <v>133.3230978544951</v>
      </c>
    </row>
    <row r="4449" spans="2:3" x14ac:dyDescent="0.75">
      <c r="B4449" s="249">
        <v>4386</v>
      </c>
      <c r="C4449" s="248">
        <v>81.445690192441177</v>
      </c>
    </row>
    <row r="4450" spans="2:3" x14ac:dyDescent="0.75">
      <c r="B4450" s="249">
        <v>4387</v>
      </c>
      <c r="C4450" s="248">
        <v>125.74900996841789</v>
      </c>
    </row>
    <row r="4451" spans="2:3" x14ac:dyDescent="0.75">
      <c r="B4451" s="249">
        <v>4388</v>
      </c>
      <c r="C4451" s="248">
        <v>161.80265665970683</v>
      </c>
    </row>
    <row r="4452" spans="2:3" x14ac:dyDescent="0.75">
      <c r="B4452" s="249">
        <v>4389</v>
      </c>
      <c r="C4452" s="248">
        <v>147.14519730596251</v>
      </c>
    </row>
    <row r="4453" spans="2:3" x14ac:dyDescent="0.75">
      <c r="B4453" s="249">
        <v>4390</v>
      </c>
      <c r="C4453" s="248">
        <v>68.829743926118027</v>
      </c>
    </row>
    <row r="4454" spans="2:3" x14ac:dyDescent="0.75">
      <c r="B4454" s="249">
        <v>4391</v>
      </c>
      <c r="C4454" s="248">
        <v>99.70303689617009</v>
      </c>
    </row>
    <row r="4455" spans="2:3" x14ac:dyDescent="0.75">
      <c r="B4455" s="249">
        <v>4392</v>
      </c>
      <c r="C4455" s="248">
        <v>103.7787145017297</v>
      </c>
    </row>
    <row r="4456" spans="2:3" x14ac:dyDescent="0.75">
      <c r="B4456" s="249">
        <v>4393</v>
      </c>
      <c r="C4456" s="248">
        <v>157.66364191861763</v>
      </c>
    </row>
    <row r="4457" spans="2:3" x14ac:dyDescent="0.75">
      <c r="B4457" s="249">
        <v>4394</v>
      </c>
      <c r="C4457" s="248">
        <v>134.81663391211453</v>
      </c>
    </row>
    <row r="4458" spans="2:3" x14ac:dyDescent="0.75">
      <c r="B4458" s="249">
        <v>4395</v>
      </c>
      <c r="C4458" s="248">
        <v>150.60092946007853</v>
      </c>
    </row>
    <row r="4459" spans="2:3" x14ac:dyDescent="0.75">
      <c r="B4459" s="249">
        <v>4396</v>
      </c>
      <c r="C4459" s="248">
        <v>136.49278657447647</v>
      </c>
    </row>
    <row r="4460" spans="2:3" x14ac:dyDescent="0.75">
      <c r="B4460" s="249">
        <v>4397</v>
      </c>
      <c r="C4460" s="248">
        <v>146.98925038174326</v>
      </c>
    </row>
    <row r="4461" spans="2:3" x14ac:dyDescent="0.75">
      <c r="B4461" s="249">
        <v>4398</v>
      </c>
      <c r="C4461" s="248">
        <v>131.60899527533138</v>
      </c>
    </row>
    <row r="4462" spans="2:3" x14ac:dyDescent="0.75">
      <c r="B4462" s="249">
        <v>4399</v>
      </c>
      <c r="C4462" s="248">
        <v>118.39252965255469</v>
      </c>
    </row>
    <row r="4463" spans="2:3" x14ac:dyDescent="0.75">
      <c r="B4463" s="249">
        <v>4400</v>
      </c>
      <c r="C4463" s="248">
        <v>82.328499497695788</v>
      </c>
    </row>
    <row r="4464" spans="2:3" x14ac:dyDescent="0.75">
      <c r="B4464" s="249">
        <v>4401</v>
      </c>
      <c r="C4464" s="248">
        <v>158.8827691273836</v>
      </c>
    </row>
    <row r="4465" spans="2:3" x14ac:dyDescent="0.75">
      <c r="B4465" s="249">
        <v>4402</v>
      </c>
      <c r="C4465" s="248">
        <v>136.20254345676841</v>
      </c>
    </row>
    <row r="4466" spans="2:3" x14ac:dyDescent="0.75">
      <c r="B4466" s="249">
        <v>4403</v>
      </c>
      <c r="C4466" s="248">
        <v>88.890256876243882</v>
      </c>
    </row>
    <row r="4467" spans="2:3" x14ac:dyDescent="0.75">
      <c r="B4467" s="249">
        <v>4404</v>
      </c>
      <c r="C4467" s="248">
        <v>139.01730589329316</v>
      </c>
    </row>
    <row r="4468" spans="2:3" x14ac:dyDescent="0.75">
      <c r="B4468" s="249">
        <v>4405</v>
      </c>
      <c r="C4468" s="248">
        <v>136.69905451402775</v>
      </c>
    </row>
    <row r="4469" spans="2:3" x14ac:dyDescent="0.75">
      <c r="B4469" s="249">
        <v>4406</v>
      </c>
      <c r="C4469" s="248">
        <v>167.62894371327997</v>
      </c>
    </row>
    <row r="4470" spans="2:3" x14ac:dyDescent="0.75">
      <c r="B4470" s="249">
        <v>4407</v>
      </c>
      <c r="C4470" s="248">
        <v>133.45659082441946</v>
      </c>
    </row>
    <row r="4471" spans="2:3" x14ac:dyDescent="0.75">
      <c r="B4471" s="249">
        <v>4408</v>
      </c>
      <c r="C4471" s="248">
        <v>111.56912100789368</v>
      </c>
    </row>
    <row r="4472" spans="2:3" x14ac:dyDescent="0.75">
      <c r="B4472" s="249">
        <v>4409</v>
      </c>
      <c r="C4472" s="248">
        <v>105.91446366429389</v>
      </c>
    </row>
    <row r="4473" spans="2:3" x14ac:dyDescent="0.75">
      <c r="B4473" s="249">
        <v>4410</v>
      </c>
      <c r="C4473" s="248">
        <v>80.168910286593871</v>
      </c>
    </row>
    <row r="4474" spans="2:3" x14ac:dyDescent="0.75">
      <c r="B4474" s="249">
        <v>4411</v>
      </c>
      <c r="C4474" s="248">
        <v>136.17872507777685</v>
      </c>
    </row>
    <row r="4475" spans="2:3" x14ac:dyDescent="0.75">
      <c r="B4475" s="249">
        <v>4412</v>
      </c>
      <c r="C4475" s="248">
        <v>111.48500100260529</v>
      </c>
    </row>
    <row r="4476" spans="2:3" x14ac:dyDescent="0.75">
      <c r="B4476" s="249">
        <v>4413</v>
      </c>
      <c r="C4476" s="248">
        <v>56.426308533246214</v>
      </c>
    </row>
    <row r="4477" spans="2:3" x14ac:dyDescent="0.75">
      <c r="B4477" s="249">
        <v>4414</v>
      </c>
      <c r="C4477" s="248">
        <v>139.4748981443613</v>
      </c>
    </row>
    <row r="4478" spans="2:3" x14ac:dyDescent="0.75">
      <c r="B4478" s="249">
        <v>4415</v>
      </c>
      <c r="C4478" s="248">
        <v>114.14474272500456</v>
      </c>
    </row>
    <row r="4479" spans="2:3" x14ac:dyDescent="0.75">
      <c r="B4479" s="249">
        <v>4416</v>
      </c>
      <c r="C4479" s="248">
        <v>123.36007754002107</v>
      </c>
    </row>
    <row r="4480" spans="2:3" x14ac:dyDescent="0.75">
      <c r="B4480" s="249">
        <v>4417</v>
      </c>
      <c r="C4480" s="248">
        <v>114.7674743090755</v>
      </c>
    </row>
    <row r="4481" spans="2:3" x14ac:dyDescent="0.75">
      <c r="B4481" s="249">
        <v>4418</v>
      </c>
      <c r="C4481" s="248">
        <v>102.69021017037949</v>
      </c>
    </row>
    <row r="4482" spans="2:3" x14ac:dyDescent="0.75">
      <c r="B4482" s="249">
        <v>4419</v>
      </c>
      <c r="C4482" s="248">
        <v>128.95704692509665</v>
      </c>
    </row>
    <row r="4483" spans="2:3" x14ac:dyDescent="0.75">
      <c r="B4483" s="249">
        <v>4420</v>
      </c>
      <c r="C4483" s="248">
        <v>108.98317301630438</v>
      </c>
    </row>
    <row r="4484" spans="2:3" x14ac:dyDescent="0.75">
      <c r="B4484" s="249">
        <v>4421</v>
      </c>
      <c r="C4484" s="248">
        <v>91.021373821663005</v>
      </c>
    </row>
    <row r="4485" spans="2:3" x14ac:dyDescent="0.75">
      <c r="B4485" s="249">
        <v>4422</v>
      </c>
      <c r="C4485" s="248">
        <v>91.89830152380901</v>
      </c>
    </row>
    <row r="4486" spans="2:3" x14ac:dyDescent="0.75">
      <c r="B4486" s="249">
        <v>4423</v>
      </c>
      <c r="C4486" s="248">
        <v>85.350833493083556</v>
      </c>
    </row>
    <row r="4487" spans="2:3" x14ac:dyDescent="0.75">
      <c r="B4487" s="249">
        <v>4424</v>
      </c>
      <c r="C4487" s="248">
        <v>114.53264783087272</v>
      </c>
    </row>
    <row r="4488" spans="2:3" x14ac:dyDescent="0.75">
      <c r="B4488" s="249">
        <v>4425</v>
      </c>
      <c r="C4488" s="248">
        <v>147.33133573982198</v>
      </c>
    </row>
    <row r="4489" spans="2:3" x14ac:dyDescent="0.75">
      <c r="B4489" s="249">
        <v>4426</v>
      </c>
      <c r="C4489" s="248">
        <v>116.03661276177829</v>
      </c>
    </row>
    <row r="4490" spans="2:3" x14ac:dyDescent="0.75">
      <c r="B4490" s="249">
        <v>4427</v>
      </c>
      <c r="C4490" s="248">
        <v>108.79492984892414</v>
      </c>
    </row>
    <row r="4491" spans="2:3" x14ac:dyDescent="0.75">
      <c r="B4491" s="249">
        <v>4428</v>
      </c>
      <c r="C4491" s="248">
        <v>111.211304370178</v>
      </c>
    </row>
    <row r="4492" spans="2:3" x14ac:dyDescent="0.75">
      <c r="B4492" s="249">
        <v>4429</v>
      </c>
      <c r="C4492" s="248">
        <v>146.29733331505409</v>
      </c>
    </row>
    <row r="4493" spans="2:3" x14ac:dyDescent="0.75">
      <c r="B4493" s="249">
        <v>4430</v>
      </c>
      <c r="C4493" s="248">
        <v>105.69673936004625</v>
      </c>
    </row>
    <row r="4494" spans="2:3" x14ac:dyDescent="0.75">
      <c r="B4494" s="249">
        <v>4431</v>
      </c>
      <c r="C4494" s="248">
        <v>128.37078047706007</v>
      </c>
    </row>
    <row r="4495" spans="2:3" x14ac:dyDescent="0.75">
      <c r="B4495" s="249">
        <v>4432</v>
      </c>
      <c r="C4495" s="248">
        <v>104.45135740067997</v>
      </c>
    </row>
    <row r="4496" spans="2:3" x14ac:dyDescent="0.75">
      <c r="B4496" s="249">
        <v>4433</v>
      </c>
      <c r="C4496" s="248">
        <v>120.35734355643602</v>
      </c>
    </row>
    <row r="4497" spans="2:3" x14ac:dyDescent="0.75">
      <c r="B4497" s="249">
        <v>4434</v>
      </c>
      <c r="C4497" s="248">
        <v>161.21545061950218</v>
      </c>
    </row>
    <row r="4498" spans="2:3" x14ac:dyDescent="0.75">
      <c r="B4498" s="249">
        <v>4435</v>
      </c>
      <c r="C4498" s="248">
        <v>122.58955589151201</v>
      </c>
    </row>
    <row r="4499" spans="2:3" x14ac:dyDescent="0.75">
      <c r="B4499" s="249">
        <v>4436</v>
      </c>
      <c r="C4499" s="248">
        <v>153.02235386661624</v>
      </c>
    </row>
    <row r="4500" spans="2:3" x14ac:dyDescent="0.75">
      <c r="B4500" s="249">
        <v>4437</v>
      </c>
      <c r="C4500" s="248">
        <v>116.47576900398471</v>
      </c>
    </row>
    <row r="4501" spans="2:3" x14ac:dyDescent="0.75">
      <c r="B4501" s="249">
        <v>4438</v>
      </c>
      <c r="C4501" s="248">
        <v>111.51868383908729</v>
      </c>
    </row>
    <row r="4502" spans="2:3" x14ac:dyDescent="0.75">
      <c r="B4502" s="249">
        <v>4439</v>
      </c>
      <c r="C4502" s="248">
        <v>79.184133550982125</v>
      </c>
    </row>
    <row r="4503" spans="2:3" x14ac:dyDescent="0.75">
      <c r="B4503" s="249">
        <v>4440</v>
      </c>
      <c r="C4503" s="248">
        <v>110.77099877777879</v>
      </c>
    </row>
    <row r="4504" spans="2:3" x14ac:dyDescent="0.75">
      <c r="B4504" s="249">
        <v>4441</v>
      </c>
      <c r="C4504" s="248">
        <v>89.935399825792501</v>
      </c>
    </row>
    <row r="4505" spans="2:3" x14ac:dyDescent="0.75">
      <c r="B4505" s="249">
        <v>4442</v>
      </c>
      <c r="C4505" s="248">
        <v>125.66576058656536</v>
      </c>
    </row>
    <row r="4506" spans="2:3" x14ac:dyDescent="0.75">
      <c r="B4506" s="249">
        <v>4443</v>
      </c>
      <c r="C4506" s="248">
        <v>140.87755521921554</v>
      </c>
    </row>
    <row r="4507" spans="2:3" x14ac:dyDescent="0.75">
      <c r="B4507" s="249">
        <v>4444</v>
      </c>
      <c r="C4507" s="248">
        <v>167.63986928337249</v>
      </c>
    </row>
    <row r="4508" spans="2:3" x14ac:dyDescent="0.75">
      <c r="B4508" s="249">
        <v>4445</v>
      </c>
      <c r="C4508" s="248">
        <v>94.229421191962658</v>
      </c>
    </row>
    <row r="4509" spans="2:3" x14ac:dyDescent="0.75">
      <c r="B4509" s="249">
        <v>4446</v>
      </c>
      <c r="C4509" s="248">
        <v>129.21634850552161</v>
      </c>
    </row>
    <row r="4510" spans="2:3" x14ac:dyDescent="0.75">
      <c r="B4510" s="249">
        <v>4447</v>
      </c>
      <c r="C4510" s="248">
        <v>134.2641464876119</v>
      </c>
    </row>
    <row r="4511" spans="2:3" x14ac:dyDescent="0.75">
      <c r="B4511" s="249">
        <v>4448</v>
      </c>
      <c r="C4511" s="248">
        <v>78.017765340602708</v>
      </c>
    </row>
    <row r="4512" spans="2:3" x14ac:dyDescent="0.75">
      <c r="B4512" s="249">
        <v>4449</v>
      </c>
      <c r="C4512" s="248">
        <v>140.54752083832679</v>
      </c>
    </row>
    <row r="4513" spans="2:3" x14ac:dyDescent="0.75">
      <c r="B4513" s="249">
        <v>4450</v>
      </c>
      <c r="C4513" s="248">
        <v>85.612631654199959</v>
      </c>
    </row>
    <row r="4514" spans="2:3" x14ac:dyDescent="0.75">
      <c r="B4514" s="249">
        <v>4451</v>
      </c>
      <c r="C4514" s="248">
        <v>100.60714416092409</v>
      </c>
    </row>
    <row r="4515" spans="2:3" x14ac:dyDescent="0.75">
      <c r="B4515" s="249">
        <v>4452</v>
      </c>
      <c r="C4515" s="248">
        <v>93.727408843430169</v>
      </c>
    </row>
    <row r="4516" spans="2:3" x14ac:dyDescent="0.75">
      <c r="B4516" s="249">
        <v>4453</v>
      </c>
      <c r="C4516" s="248">
        <v>101.12553928706113</v>
      </c>
    </row>
    <row r="4517" spans="2:3" x14ac:dyDescent="0.75">
      <c r="B4517" s="249">
        <v>4454</v>
      </c>
      <c r="C4517" s="248">
        <v>82.217162924032777</v>
      </c>
    </row>
    <row r="4518" spans="2:3" x14ac:dyDescent="0.75">
      <c r="B4518" s="249">
        <v>4455</v>
      </c>
      <c r="C4518" s="248">
        <v>155.6283896978947</v>
      </c>
    </row>
    <row r="4519" spans="2:3" x14ac:dyDescent="0.75">
      <c r="B4519" s="249">
        <v>4456</v>
      </c>
      <c r="C4519" s="248">
        <v>144.08011809351456</v>
      </c>
    </row>
    <row r="4520" spans="2:3" x14ac:dyDescent="0.75">
      <c r="B4520" s="249">
        <v>4457</v>
      </c>
      <c r="C4520" s="248">
        <v>149.8034313610811</v>
      </c>
    </row>
    <row r="4521" spans="2:3" x14ac:dyDescent="0.75">
      <c r="B4521" s="249">
        <v>4458</v>
      </c>
      <c r="C4521" s="248">
        <v>89.563356912060712</v>
      </c>
    </row>
    <row r="4522" spans="2:3" x14ac:dyDescent="0.75">
      <c r="B4522" s="249">
        <v>4459</v>
      </c>
      <c r="C4522" s="248">
        <v>88.191399542576008</v>
      </c>
    </row>
    <row r="4523" spans="2:3" x14ac:dyDescent="0.75">
      <c r="B4523" s="249">
        <v>4460</v>
      </c>
      <c r="C4523" s="248">
        <v>120.86645607702428</v>
      </c>
    </row>
    <row r="4524" spans="2:3" x14ac:dyDescent="0.75">
      <c r="B4524" s="249">
        <v>4461</v>
      </c>
      <c r="C4524" s="248">
        <v>133.73854361701189</v>
      </c>
    </row>
    <row r="4525" spans="2:3" x14ac:dyDescent="0.75">
      <c r="B4525" s="249">
        <v>4462</v>
      </c>
      <c r="C4525" s="248">
        <v>97.517687552460444</v>
      </c>
    </row>
    <row r="4526" spans="2:3" x14ac:dyDescent="0.75">
      <c r="B4526" s="249">
        <v>4463</v>
      </c>
      <c r="C4526" s="248">
        <v>86.017606941947719</v>
      </c>
    </row>
    <row r="4527" spans="2:3" x14ac:dyDescent="0.75">
      <c r="B4527" s="249">
        <v>4464</v>
      </c>
      <c r="C4527" s="248">
        <v>124.67727271282925</v>
      </c>
    </row>
    <row r="4528" spans="2:3" x14ac:dyDescent="0.75">
      <c r="B4528" s="249">
        <v>4465</v>
      </c>
      <c r="C4528" s="248">
        <v>124.71694775471229</v>
      </c>
    </row>
    <row r="4529" spans="2:3" x14ac:dyDescent="0.75">
      <c r="B4529" s="249">
        <v>4466</v>
      </c>
      <c r="C4529" s="248">
        <v>119.33190834868907</v>
      </c>
    </row>
    <row r="4530" spans="2:3" x14ac:dyDescent="0.75">
      <c r="B4530" s="249">
        <v>4467</v>
      </c>
      <c r="C4530" s="248">
        <v>135.97836795604377</v>
      </c>
    </row>
    <row r="4531" spans="2:3" x14ac:dyDescent="0.75">
      <c r="B4531" s="249">
        <v>4468</v>
      </c>
      <c r="C4531" s="248">
        <v>89.289380457613476</v>
      </c>
    </row>
    <row r="4532" spans="2:3" x14ac:dyDescent="0.75">
      <c r="B4532" s="249">
        <v>4469</v>
      </c>
      <c r="C4532" s="248">
        <v>137.86397973574722</v>
      </c>
    </row>
    <row r="4533" spans="2:3" x14ac:dyDescent="0.75">
      <c r="B4533" s="249">
        <v>4470</v>
      </c>
      <c r="C4533" s="248">
        <v>140.25793749417315</v>
      </c>
    </row>
    <row r="4534" spans="2:3" x14ac:dyDescent="0.75">
      <c r="B4534" s="249">
        <v>4471</v>
      </c>
      <c r="C4534" s="248">
        <v>112.56686577330794</v>
      </c>
    </row>
    <row r="4535" spans="2:3" x14ac:dyDescent="0.75">
      <c r="B4535" s="249">
        <v>4472</v>
      </c>
      <c r="C4535" s="248">
        <v>119.98145678232578</v>
      </c>
    </row>
    <row r="4536" spans="2:3" x14ac:dyDescent="0.75">
      <c r="B4536" s="249">
        <v>4473</v>
      </c>
      <c r="C4536" s="248">
        <v>163.556671675122</v>
      </c>
    </row>
    <row r="4537" spans="2:3" x14ac:dyDescent="0.75">
      <c r="B4537" s="249">
        <v>4474</v>
      </c>
      <c r="C4537" s="248">
        <v>123.27393820675383</v>
      </c>
    </row>
    <row r="4538" spans="2:3" x14ac:dyDescent="0.75">
      <c r="B4538" s="249">
        <v>4475</v>
      </c>
      <c r="C4538" s="248">
        <v>123.17002991158624</v>
      </c>
    </row>
    <row r="4539" spans="2:3" x14ac:dyDescent="0.75">
      <c r="B4539" s="249">
        <v>4476</v>
      </c>
      <c r="C4539" s="248">
        <v>58.276991025220028</v>
      </c>
    </row>
    <row r="4540" spans="2:3" x14ac:dyDescent="0.75">
      <c r="B4540" s="249">
        <v>4477</v>
      </c>
      <c r="C4540" s="248">
        <v>54.882057184035176</v>
      </c>
    </row>
    <row r="4541" spans="2:3" x14ac:dyDescent="0.75">
      <c r="B4541" s="249">
        <v>4478</v>
      </c>
      <c r="C4541" s="248">
        <v>148.76042455491336</v>
      </c>
    </row>
    <row r="4542" spans="2:3" x14ac:dyDescent="0.75">
      <c r="B4542" s="249">
        <v>4479</v>
      </c>
      <c r="C4542" s="248">
        <v>101.97887531731854</v>
      </c>
    </row>
    <row r="4543" spans="2:3" x14ac:dyDescent="0.75">
      <c r="B4543" s="249">
        <v>4480</v>
      </c>
      <c r="C4543" s="248">
        <v>91.323602947562335</v>
      </c>
    </row>
    <row r="4544" spans="2:3" x14ac:dyDescent="0.75">
      <c r="B4544" s="249">
        <v>4481</v>
      </c>
      <c r="C4544" s="248">
        <v>110.25994214310384</v>
      </c>
    </row>
    <row r="4545" spans="2:3" x14ac:dyDescent="0.75">
      <c r="B4545" s="249">
        <v>4482</v>
      </c>
      <c r="C4545" s="248">
        <v>86.015125375987239</v>
      </c>
    </row>
    <row r="4546" spans="2:3" x14ac:dyDescent="0.75">
      <c r="B4546" s="249">
        <v>4483</v>
      </c>
      <c r="C4546" s="248">
        <v>132.20599336130965</v>
      </c>
    </row>
    <row r="4547" spans="2:3" x14ac:dyDescent="0.75">
      <c r="B4547" s="249">
        <v>4484</v>
      </c>
      <c r="C4547" s="248">
        <v>111.23609261780507</v>
      </c>
    </row>
    <row r="4548" spans="2:3" x14ac:dyDescent="0.75">
      <c r="B4548" s="249">
        <v>4485</v>
      </c>
      <c r="C4548" s="248">
        <v>142.29904094287411</v>
      </c>
    </row>
    <row r="4549" spans="2:3" x14ac:dyDescent="0.75">
      <c r="B4549" s="249">
        <v>4486</v>
      </c>
      <c r="C4549" s="248">
        <v>101.10094543584647</v>
      </c>
    </row>
    <row r="4550" spans="2:3" x14ac:dyDescent="0.75">
      <c r="B4550" s="249">
        <v>4487</v>
      </c>
      <c r="C4550" s="248">
        <v>95.966672823879861</v>
      </c>
    </row>
    <row r="4551" spans="2:3" x14ac:dyDescent="0.75">
      <c r="B4551" s="249">
        <v>4488</v>
      </c>
      <c r="C4551" s="248">
        <v>112.38032226857966</v>
      </c>
    </row>
    <row r="4552" spans="2:3" x14ac:dyDescent="0.75">
      <c r="B4552" s="249">
        <v>4489</v>
      </c>
      <c r="C4552" s="248">
        <v>141.96134265417166</v>
      </c>
    </row>
    <row r="4553" spans="2:3" x14ac:dyDescent="0.75">
      <c r="B4553" s="249">
        <v>4490</v>
      </c>
      <c r="C4553" s="248">
        <v>136.74459823160507</v>
      </c>
    </row>
    <row r="4554" spans="2:3" x14ac:dyDescent="0.75">
      <c r="B4554" s="249">
        <v>4491</v>
      </c>
      <c r="C4554" s="248">
        <v>97.344950044583385</v>
      </c>
    </row>
    <row r="4555" spans="2:3" x14ac:dyDescent="0.75">
      <c r="B4555" s="249">
        <v>4492</v>
      </c>
      <c r="C4555" s="248">
        <v>119.2115226478353</v>
      </c>
    </row>
    <row r="4556" spans="2:3" x14ac:dyDescent="0.75">
      <c r="B4556" s="249">
        <v>4493</v>
      </c>
      <c r="C4556" s="248">
        <v>112.73474612005555</v>
      </c>
    </row>
    <row r="4557" spans="2:3" x14ac:dyDescent="0.75">
      <c r="B4557" s="249">
        <v>4494</v>
      </c>
      <c r="C4557" s="248">
        <v>103.20976548908862</v>
      </c>
    </row>
    <row r="4558" spans="2:3" x14ac:dyDescent="0.75">
      <c r="B4558" s="249">
        <v>4495</v>
      </c>
      <c r="C4558" s="248">
        <v>119.76619079841834</v>
      </c>
    </row>
    <row r="4559" spans="2:3" x14ac:dyDescent="0.75">
      <c r="B4559" s="249">
        <v>4496</v>
      </c>
      <c r="C4559" s="248">
        <v>144.54326523560144</v>
      </c>
    </row>
    <row r="4560" spans="2:3" x14ac:dyDescent="0.75">
      <c r="B4560" s="249">
        <v>4497</v>
      </c>
      <c r="C4560" s="248">
        <v>88.241296237409941</v>
      </c>
    </row>
    <row r="4561" spans="2:3" x14ac:dyDescent="0.75">
      <c r="B4561" s="249">
        <v>4498</v>
      </c>
      <c r="C4561" s="248">
        <v>81.422002917712632</v>
      </c>
    </row>
    <row r="4562" spans="2:3" x14ac:dyDescent="0.75">
      <c r="B4562" s="249">
        <v>4499</v>
      </c>
      <c r="C4562" s="248">
        <v>124.95792680384493</v>
      </c>
    </row>
    <row r="4563" spans="2:3" x14ac:dyDescent="0.75">
      <c r="B4563" s="249">
        <v>4500</v>
      </c>
      <c r="C4563" s="248">
        <v>68.005046731537576</v>
      </c>
    </row>
    <row r="4564" spans="2:3" x14ac:dyDescent="0.75">
      <c r="B4564" s="249">
        <v>4501</v>
      </c>
      <c r="C4564" s="248">
        <v>102.48645185964641</v>
      </c>
    </row>
    <row r="4565" spans="2:3" x14ac:dyDescent="0.75">
      <c r="B4565" s="249">
        <v>4502</v>
      </c>
      <c r="C4565" s="248">
        <v>108.26951242184541</v>
      </c>
    </row>
    <row r="4566" spans="2:3" x14ac:dyDescent="0.75">
      <c r="B4566" s="249">
        <v>4503</v>
      </c>
      <c r="C4566" s="248">
        <v>139.97762358599527</v>
      </c>
    </row>
    <row r="4567" spans="2:3" x14ac:dyDescent="0.75">
      <c r="B4567" s="249">
        <v>4504</v>
      </c>
      <c r="C4567" s="248">
        <v>112.93020671392557</v>
      </c>
    </row>
    <row r="4568" spans="2:3" x14ac:dyDescent="0.75">
      <c r="B4568" s="249">
        <v>4505</v>
      </c>
      <c r="C4568" s="248">
        <v>86.176060979236894</v>
      </c>
    </row>
    <row r="4569" spans="2:3" x14ac:dyDescent="0.75">
      <c r="B4569" s="249">
        <v>4506</v>
      </c>
      <c r="C4569" s="248">
        <v>108.98323163759753</v>
      </c>
    </row>
    <row r="4570" spans="2:3" x14ac:dyDescent="0.75">
      <c r="B4570" s="249">
        <v>4507</v>
      </c>
      <c r="C4570" s="248">
        <v>101.02656573132958</v>
      </c>
    </row>
    <row r="4571" spans="2:3" x14ac:dyDescent="0.75">
      <c r="B4571" s="249">
        <v>4508</v>
      </c>
      <c r="C4571" s="248">
        <v>86.652963998374787</v>
      </c>
    </row>
    <row r="4572" spans="2:3" x14ac:dyDescent="0.75">
      <c r="B4572" s="249">
        <v>4509</v>
      </c>
      <c r="C4572" s="248">
        <v>108.47464922446873</v>
      </c>
    </row>
    <row r="4573" spans="2:3" x14ac:dyDescent="0.75">
      <c r="B4573" s="249">
        <v>4510</v>
      </c>
      <c r="C4573" s="248">
        <v>88.956187852745643</v>
      </c>
    </row>
    <row r="4574" spans="2:3" x14ac:dyDescent="0.75">
      <c r="B4574" s="249">
        <v>4511</v>
      </c>
      <c r="C4574" s="248">
        <v>117.43631893996732</v>
      </c>
    </row>
    <row r="4575" spans="2:3" x14ac:dyDescent="0.75">
      <c r="B4575" s="249">
        <v>4512</v>
      </c>
      <c r="C4575" s="248">
        <v>95.418819096998192</v>
      </c>
    </row>
    <row r="4576" spans="2:3" x14ac:dyDescent="0.75">
      <c r="B4576" s="249">
        <v>4513</v>
      </c>
      <c r="C4576" s="248">
        <v>118.50140449787034</v>
      </c>
    </row>
    <row r="4577" spans="2:3" x14ac:dyDescent="0.75">
      <c r="B4577" s="249">
        <v>4514</v>
      </c>
      <c r="C4577" s="248">
        <v>151.28840542733411</v>
      </c>
    </row>
    <row r="4578" spans="2:3" x14ac:dyDescent="0.75">
      <c r="B4578" s="249">
        <v>4515</v>
      </c>
      <c r="C4578" s="248">
        <v>138.34768443113427</v>
      </c>
    </row>
    <row r="4579" spans="2:3" x14ac:dyDescent="0.75">
      <c r="B4579" s="249">
        <v>4516</v>
      </c>
      <c r="C4579" s="248">
        <v>140.04310164223043</v>
      </c>
    </row>
    <row r="4580" spans="2:3" x14ac:dyDescent="0.75">
      <c r="B4580" s="249">
        <v>4517</v>
      </c>
      <c r="C4580" s="248">
        <v>114.9071544483773</v>
      </c>
    </row>
    <row r="4581" spans="2:3" x14ac:dyDescent="0.75">
      <c r="B4581" s="249">
        <v>4518</v>
      </c>
      <c r="C4581" s="248">
        <v>99.874109999739687</v>
      </c>
    </row>
    <row r="4582" spans="2:3" x14ac:dyDescent="0.75">
      <c r="B4582" s="249">
        <v>4519</v>
      </c>
      <c r="C4582" s="248">
        <v>123.00288861186874</v>
      </c>
    </row>
    <row r="4583" spans="2:3" x14ac:dyDescent="0.75">
      <c r="B4583" s="249">
        <v>4520</v>
      </c>
      <c r="C4583" s="248">
        <v>124.78713405842714</v>
      </c>
    </row>
    <row r="4584" spans="2:3" x14ac:dyDescent="0.75">
      <c r="B4584" s="249">
        <v>4521</v>
      </c>
      <c r="C4584" s="248">
        <v>113.07986480088483</v>
      </c>
    </row>
    <row r="4585" spans="2:3" x14ac:dyDescent="0.75">
      <c r="B4585" s="249">
        <v>4522</v>
      </c>
      <c r="C4585" s="248">
        <v>128.95947927643806</v>
      </c>
    </row>
    <row r="4586" spans="2:3" x14ac:dyDescent="0.75">
      <c r="B4586" s="249">
        <v>4523</v>
      </c>
      <c r="C4586" s="248">
        <v>128.9839917837123</v>
      </c>
    </row>
    <row r="4587" spans="2:3" x14ac:dyDescent="0.75">
      <c r="B4587" s="249">
        <v>4524</v>
      </c>
      <c r="C4587" s="248">
        <v>164.11867914403658</v>
      </c>
    </row>
    <row r="4588" spans="2:3" x14ac:dyDescent="0.75">
      <c r="B4588" s="249">
        <v>4525</v>
      </c>
      <c r="C4588" s="248">
        <v>74.68268557014801</v>
      </c>
    </row>
    <row r="4589" spans="2:3" x14ac:dyDescent="0.75">
      <c r="B4589" s="249">
        <v>4526</v>
      </c>
      <c r="C4589" s="248">
        <v>157.64436108766802</v>
      </c>
    </row>
    <row r="4590" spans="2:3" x14ac:dyDescent="0.75">
      <c r="B4590" s="249">
        <v>4527</v>
      </c>
      <c r="C4590" s="248">
        <v>117.2054752001611</v>
      </c>
    </row>
    <row r="4591" spans="2:3" x14ac:dyDescent="0.75">
      <c r="B4591" s="249">
        <v>4528</v>
      </c>
      <c r="C4591" s="248">
        <v>102.82962480392118</v>
      </c>
    </row>
    <row r="4592" spans="2:3" x14ac:dyDescent="0.75">
      <c r="B4592" s="249">
        <v>4529</v>
      </c>
      <c r="C4592" s="248">
        <v>142.26406881018329</v>
      </c>
    </row>
    <row r="4593" spans="2:3" x14ac:dyDescent="0.75">
      <c r="B4593" s="249">
        <v>4530</v>
      </c>
      <c r="C4593" s="248">
        <v>131.44592844446461</v>
      </c>
    </row>
    <row r="4594" spans="2:3" x14ac:dyDescent="0.75">
      <c r="B4594" s="249">
        <v>4531</v>
      </c>
      <c r="C4594" s="248">
        <v>111.48997440745902</v>
      </c>
    </row>
    <row r="4595" spans="2:3" x14ac:dyDescent="0.75">
      <c r="B4595" s="249">
        <v>4532</v>
      </c>
      <c r="C4595" s="248">
        <v>124.19330410205282</v>
      </c>
    </row>
    <row r="4596" spans="2:3" x14ac:dyDescent="0.75">
      <c r="B4596" s="249">
        <v>4533</v>
      </c>
      <c r="C4596" s="248">
        <v>79.141538455397807</v>
      </c>
    </row>
    <row r="4597" spans="2:3" x14ac:dyDescent="0.75">
      <c r="B4597" s="249">
        <v>4534</v>
      </c>
      <c r="C4597" s="248">
        <v>139.66852863223201</v>
      </c>
    </row>
    <row r="4598" spans="2:3" x14ac:dyDescent="0.75">
      <c r="B4598" s="249">
        <v>4535</v>
      </c>
      <c r="C4598" s="248">
        <v>138.96496812475584</v>
      </c>
    </row>
    <row r="4599" spans="2:3" x14ac:dyDescent="0.75">
      <c r="B4599" s="249">
        <v>4536</v>
      </c>
      <c r="C4599" s="248">
        <v>156.63268373057446</v>
      </c>
    </row>
    <row r="4600" spans="2:3" x14ac:dyDescent="0.75">
      <c r="B4600" s="249">
        <v>4537</v>
      </c>
      <c r="C4600" s="248">
        <v>117.20763046969903</v>
      </c>
    </row>
    <row r="4601" spans="2:3" x14ac:dyDescent="0.75">
      <c r="B4601" s="249">
        <v>4538</v>
      </c>
      <c r="C4601" s="248">
        <v>105.68376448021503</v>
      </c>
    </row>
    <row r="4602" spans="2:3" x14ac:dyDescent="0.75">
      <c r="B4602" s="249">
        <v>4539</v>
      </c>
      <c r="C4602" s="248">
        <v>138.06283818799361</v>
      </c>
    </row>
    <row r="4603" spans="2:3" x14ac:dyDescent="0.75">
      <c r="B4603" s="249">
        <v>4540</v>
      </c>
      <c r="C4603" s="248">
        <v>117.05339292243636</v>
      </c>
    </row>
    <row r="4604" spans="2:3" x14ac:dyDescent="0.75">
      <c r="B4604" s="249">
        <v>4541</v>
      </c>
      <c r="C4604" s="248">
        <v>83.774450254401188</v>
      </c>
    </row>
    <row r="4605" spans="2:3" x14ac:dyDescent="0.75">
      <c r="B4605" s="249">
        <v>4542</v>
      </c>
      <c r="C4605" s="248">
        <v>141.68388664318681</v>
      </c>
    </row>
    <row r="4606" spans="2:3" x14ac:dyDescent="0.75">
      <c r="B4606" s="249">
        <v>4543</v>
      </c>
      <c r="C4606" s="248">
        <v>132.67777196694658</v>
      </c>
    </row>
    <row r="4607" spans="2:3" x14ac:dyDescent="0.75">
      <c r="B4607" s="249">
        <v>4544</v>
      </c>
      <c r="C4607" s="248">
        <v>111.71776960401675</v>
      </c>
    </row>
    <row r="4608" spans="2:3" x14ac:dyDescent="0.75">
      <c r="B4608" s="249">
        <v>4545</v>
      </c>
      <c r="C4608" s="248">
        <v>124.51623099251748</v>
      </c>
    </row>
    <row r="4609" spans="2:3" x14ac:dyDescent="0.75">
      <c r="B4609" s="249">
        <v>4546</v>
      </c>
      <c r="C4609" s="248">
        <v>144.07723321869997</v>
      </c>
    </row>
    <row r="4610" spans="2:3" x14ac:dyDescent="0.75">
      <c r="B4610" s="249">
        <v>4547</v>
      </c>
      <c r="C4610" s="248">
        <v>160.92713237122274</v>
      </c>
    </row>
    <row r="4611" spans="2:3" x14ac:dyDescent="0.75">
      <c r="B4611" s="249">
        <v>4548</v>
      </c>
      <c r="C4611" s="248">
        <v>138.85018385586986</v>
      </c>
    </row>
    <row r="4612" spans="2:3" x14ac:dyDescent="0.75">
      <c r="B4612" s="249">
        <v>4549</v>
      </c>
      <c r="C4612" s="248">
        <v>128.60852690339709</v>
      </c>
    </row>
    <row r="4613" spans="2:3" x14ac:dyDescent="0.75">
      <c r="B4613" s="249">
        <v>4550</v>
      </c>
      <c r="C4613" s="248">
        <v>115.76506998516125</v>
      </c>
    </row>
    <row r="4614" spans="2:3" x14ac:dyDescent="0.75">
      <c r="B4614" s="249">
        <v>4551</v>
      </c>
      <c r="C4614" s="248">
        <v>137.77536864706707</v>
      </c>
    </row>
    <row r="4615" spans="2:3" x14ac:dyDescent="0.75">
      <c r="B4615" s="249">
        <v>4552</v>
      </c>
      <c r="C4615" s="248">
        <v>123.51295337412996</v>
      </c>
    </row>
    <row r="4616" spans="2:3" x14ac:dyDescent="0.75">
      <c r="B4616" s="249">
        <v>4553</v>
      </c>
      <c r="C4616" s="248">
        <v>146.47178648145854</v>
      </c>
    </row>
    <row r="4617" spans="2:3" x14ac:dyDescent="0.75">
      <c r="B4617" s="249">
        <v>4554</v>
      </c>
      <c r="C4617" s="248">
        <v>109.19711890952689</v>
      </c>
    </row>
    <row r="4618" spans="2:3" x14ac:dyDescent="0.75">
      <c r="B4618" s="249">
        <v>4555</v>
      </c>
      <c r="C4618" s="248">
        <v>134.59126925201244</v>
      </c>
    </row>
    <row r="4619" spans="2:3" x14ac:dyDescent="0.75">
      <c r="B4619" s="249">
        <v>4556</v>
      </c>
      <c r="C4619" s="248">
        <v>132.89644520386744</v>
      </c>
    </row>
    <row r="4620" spans="2:3" x14ac:dyDescent="0.75">
      <c r="B4620" s="249">
        <v>4557</v>
      </c>
      <c r="C4620" s="248">
        <v>99.802508801358812</v>
      </c>
    </row>
    <row r="4621" spans="2:3" x14ac:dyDescent="0.75">
      <c r="B4621" s="249">
        <v>4558</v>
      </c>
      <c r="C4621" s="248">
        <v>124.2074762662387</v>
      </c>
    </row>
    <row r="4622" spans="2:3" x14ac:dyDescent="0.75">
      <c r="B4622" s="249">
        <v>4559</v>
      </c>
      <c r="C4622" s="248">
        <v>146.90770315196815</v>
      </c>
    </row>
    <row r="4623" spans="2:3" x14ac:dyDescent="0.75">
      <c r="B4623" s="249">
        <v>4560</v>
      </c>
      <c r="C4623" s="248">
        <v>97.726853262652014</v>
      </c>
    </row>
    <row r="4624" spans="2:3" x14ac:dyDescent="0.75">
      <c r="B4624" s="249">
        <v>4561</v>
      </c>
      <c r="C4624" s="248">
        <v>102.01789554440225</v>
      </c>
    </row>
    <row r="4625" spans="2:3" x14ac:dyDescent="0.75">
      <c r="B4625" s="249">
        <v>4562</v>
      </c>
      <c r="C4625" s="248">
        <v>140.53506157711951</v>
      </c>
    </row>
    <row r="4626" spans="2:3" x14ac:dyDescent="0.75">
      <c r="B4626" s="249">
        <v>4563</v>
      </c>
      <c r="C4626" s="248">
        <v>118.42209718709935</v>
      </c>
    </row>
    <row r="4627" spans="2:3" x14ac:dyDescent="0.75">
      <c r="B4627" s="249">
        <v>4564</v>
      </c>
      <c r="C4627" s="248">
        <v>166.26262725760824</v>
      </c>
    </row>
    <row r="4628" spans="2:3" x14ac:dyDescent="0.75">
      <c r="B4628" s="249">
        <v>4565</v>
      </c>
      <c r="C4628" s="248">
        <v>123.15734608248258</v>
      </c>
    </row>
    <row r="4629" spans="2:3" x14ac:dyDescent="0.75">
      <c r="B4629" s="249">
        <v>4566</v>
      </c>
      <c r="C4629" s="248">
        <v>127.99418750242705</v>
      </c>
    </row>
    <row r="4630" spans="2:3" x14ac:dyDescent="0.75">
      <c r="B4630" s="249">
        <v>4567</v>
      </c>
      <c r="C4630" s="248">
        <v>83.007938811871213</v>
      </c>
    </row>
    <row r="4631" spans="2:3" x14ac:dyDescent="0.75">
      <c r="B4631" s="249">
        <v>4568</v>
      </c>
      <c r="C4631" s="248">
        <v>124.66004006081846</v>
      </c>
    </row>
    <row r="4632" spans="2:3" x14ac:dyDescent="0.75">
      <c r="B4632" s="249">
        <v>4569</v>
      </c>
      <c r="C4632" s="248">
        <v>107.4293235491153</v>
      </c>
    </row>
    <row r="4633" spans="2:3" x14ac:dyDescent="0.75">
      <c r="B4633" s="249">
        <v>4570</v>
      </c>
      <c r="C4633" s="248">
        <v>82.667925521425929</v>
      </c>
    </row>
    <row r="4634" spans="2:3" x14ac:dyDescent="0.75">
      <c r="B4634" s="249">
        <v>4571</v>
      </c>
      <c r="C4634" s="248">
        <v>135.5318451680098</v>
      </c>
    </row>
    <row r="4635" spans="2:3" x14ac:dyDescent="0.75">
      <c r="B4635" s="249">
        <v>4572</v>
      </c>
      <c r="C4635" s="248">
        <v>172.50838232069196</v>
      </c>
    </row>
    <row r="4636" spans="2:3" x14ac:dyDescent="0.75">
      <c r="B4636" s="249">
        <v>4573</v>
      </c>
      <c r="C4636" s="248">
        <v>104.54474194422181</v>
      </c>
    </row>
    <row r="4637" spans="2:3" x14ac:dyDescent="0.75">
      <c r="B4637" s="249">
        <v>4574</v>
      </c>
      <c r="C4637" s="248">
        <v>85.882461585625521</v>
      </c>
    </row>
    <row r="4638" spans="2:3" x14ac:dyDescent="0.75">
      <c r="B4638" s="249">
        <v>4575</v>
      </c>
      <c r="C4638" s="248">
        <v>131.0894484480325</v>
      </c>
    </row>
    <row r="4639" spans="2:3" x14ac:dyDescent="0.75">
      <c r="B4639" s="249">
        <v>4576</v>
      </c>
      <c r="C4639" s="248">
        <v>138.53304963718119</v>
      </c>
    </row>
    <row r="4640" spans="2:3" x14ac:dyDescent="0.75">
      <c r="B4640" s="249">
        <v>4577</v>
      </c>
      <c r="C4640" s="248">
        <v>70.359942976988833</v>
      </c>
    </row>
    <row r="4641" spans="2:3" x14ac:dyDescent="0.75">
      <c r="B4641" s="249">
        <v>4578</v>
      </c>
      <c r="C4641" s="248">
        <v>138.10831762059843</v>
      </c>
    </row>
    <row r="4642" spans="2:3" x14ac:dyDescent="0.75">
      <c r="B4642" s="249">
        <v>4579</v>
      </c>
      <c r="C4642" s="248">
        <v>81.028011369162911</v>
      </c>
    </row>
    <row r="4643" spans="2:3" x14ac:dyDescent="0.75">
      <c r="B4643" s="249">
        <v>4580</v>
      </c>
      <c r="C4643" s="248">
        <v>139.09459384789389</v>
      </c>
    </row>
    <row r="4644" spans="2:3" x14ac:dyDescent="0.75">
      <c r="B4644" s="249">
        <v>4581</v>
      </c>
      <c r="C4644" s="248">
        <v>107.45040798856425</v>
      </c>
    </row>
    <row r="4645" spans="2:3" x14ac:dyDescent="0.75">
      <c r="B4645" s="249">
        <v>4582</v>
      </c>
      <c r="C4645" s="248">
        <v>142.61152436766662</v>
      </c>
    </row>
    <row r="4646" spans="2:3" x14ac:dyDescent="0.75">
      <c r="B4646" s="249">
        <v>4583</v>
      </c>
      <c r="C4646" s="248">
        <v>151.78062007185022</v>
      </c>
    </row>
    <row r="4647" spans="2:3" x14ac:dyDescent="0.75">
      <c r="B4647" s="249">
        <v>4584</v>
      </c>
      <c r="C4647" s="248">
        <v>144.4819555912301</v>
      </c>
    </row>
    <row r="4648" spans="2:3" x14ac:dyDescent="0.75">
      <c r="B4648" s="249">
        <v>4585</v>
      </c>
      <c r="C4648" s="248">
        <v>164.41137009538957</v>
      </c>
    </row>
    <row r="4649" spans="2:3" x14ac:dyDescent="0.75">
      <c r="B4649" s="249">
        <v>4586</v>
      </c>
      <c r="C4649" s="248">
        <v>106.83087680772346</v>
      </c>
    </row>
    <row r="4650" spans="2:3" x14ac:dyDescent="0.75">
      <c r="B4650" s="249">
        <v>4587</v>
      </c>
      <c r="C4650" s="248">
        <v>88.050379530799617</v>
      </c>
    </row>
    <row r="4651" spans="2:3" x14ac:dyDescent="0.75">
      <c r="B4651" s="249">
        <v>4588</v>
      </c>
      <c r="C4651" s="248">
        <v>106.57071738483758</v>
      </c>
    </row>
    <row r="4652" spans="2:3" x14ac:dyDescent="0.75">
      <c r="B4652" s="249">
        <v>4589</v>
      </c>
      <c r="C4652" s="248">
        <v>145.97991661134495</v>
      </c>
    </row>
    <row r="4653" spans="2:3" x14ac:dyDescent="0.75">
      <c r="B4653" s="249">
        <v>4590</v>
      </c>
      <c r="C4653" s="248">
        <v>106.86606767179822</v>
      </c>
    </row>
    <row r="4654" spans="2:3" x14ac:dyDescent="0.75">
      <c r="B4654" s="249">
        <v>4591</v>
      </c>
      <c r="C4654" s="248">
        <v>161.80539083517539</v>
      </c>
    </row>
    <row r="4655" spans="2:3" x14ac:dyDescent="0.75">
      <c r="B4655" s="249">
        <v>4592</v>
      </c>
      <c r="C4655" s="248">
        <v>102.4924653479228</v>
      </c>
    </row>
    <row r="4656" spans="2:3" x14ac:dyDescent="0.75">
      <c r="B4656" s="249">
        <v>4593</v>
      </c>
      <c r="C4656" s="248">
        <v>144.4070532913382</v>
      </c>
    </row>
    <row r="4657" spans="2:3" x14ac:dyDescent="0.75">
      <c r="B4657" s="249">
        <v>4594</v>
      </c>
      <c r="C4657" s="248">
        <v>118.73692301338255</v>
      </c>
    </row>
    <row r="4658" spans="2:3" x14ac:dyDescent="0.75">
      <c r="B4658" s="249">
        <v>4595</v>
      </c>
      <c r="C4658" s="248">
        <v>150.96577090526739</v>
      </c>
    </row>
    <row r="4659" spans="2:3" x14ac:dyDescent="0.75">
      <c r="B4659" s="249">
        <v>4596</v>
      </c>
      <c r="C4659" s="248">
        <v>118.32434486607541</v>
      </c>
    </row>
    <row r="4660" spans="2:3" x14ac:dyDescent="0.75">
      <c r="B4660" s="249">
        <v>4597</v>
      </c>
      <c r="C4660" s="248">
        <v>123.17899026010438</v>
      </c>
    </row>
    <row r="4661" spans="2:3" x14ac:dyDescent="0.75">
      <c r="B4661" s="249">
        <v>4598</v>
      </c>
      <c r="C4661" s="248">
        <v>147.012197694881</v>
      </c>
    </row>
    <row r="4662" spans="2:3" x14ac:dyDescent="0.75">
      <c r="B4662" s="249">
        <v>4599</v>
      </c>
      <c r="C4662" s="248">
        <v>92.682245446010626</v>
      </c>
    </row>
    <row r="4663" spans="2:3" x14ac:dyDescent="0.75">
      <c r="B4663" s="249">
        <v>4600</v>
      </c>
      <c r="C4663" s="248">
        <v>117.49720891955387</v>
      </c>
    </row>
    <row r="4664" spans="2:3" x14ac:dyDescent="0.75">
      <c r="B4664" s="249">
        <v>4601</v>
      </c>
      <c r="C4664" s="248">
        <v>120.05844819219655</v>
      </c>
    </row>
    <row r="4665" spans="2:3" x14ac:dyDescent="0.75">
      <c r="B4665" s="249">
        <v>4602</v>
      </c>
      <c r="C4665" s="248">
        <v>146.93680304955981</v>
      </c>
    </row>
    <row r="4666" spans="2:3" x14ac:dyDescent="0.75">
      <c r="B4666" s="249">
        <v>4603</v>
      </c>
      <c r="C4666" s="248">
        <v>133.51746412216519</v>
      </c>
    </row>
    <row r="4667" spans="2:3" x14ac:dyDescent="0.75">
      <c r="B4667" s="249">
        <v>4604</v>
      </c>
      <c r="C4667" s="248">
        <v>135.09297767966731</v>
      </c>
    </row>
    <row r="4668" spans="2:3" x14ac:dyDescent="0.75">
      <c r="B4668" s="249">
        <v>4605</v>
      </c>
      <c r="C4668" s="248">
        <v>81.733690619649366</v>
      </c>
    </row>
    <row r="4669" spans="2:3" x14ac:dyDescent="0.75">
      <c r="B4669" s="249">
        <v>4606</v>
      </c>
      <c r="C4669" s="248">
        <v>118.02023233441741</v>
      </c>
    </row>
    <row r="4670" spans="2:3" x14ac:dyDescent="0.75">
      <c r="B4670" s="249">
        <v>4607</v>
      </c>
      <c r="C4670" s="248">
        <v>124.55357667086224</v>
      </c>
    </row>
    <row r="4671" spans="2:3" x14ac:dyDescent="0.75">
      <c r="B4671" s="249">
        <v>4608</v>
      </c>
      <c r="C4671" s="248">
        <v>125.69418310698605</v>
      </c>
    </row>
    <row r="4672" spans="2:3" x14ac:dyDescent="0.75">
      <c r="B4672" s="249">
        <v>4609</v>
      </c>
      <c r="C4672" s="248">
        <v>144.59961978869507</v>
      </c>
    </row>
    <row r="4673" spans="2:3" x14ac:dyDescent="0.75">
      <c r="B4673" s="249">
        <v>4610</v>
      </c>
      <c r="C4673" s="248">
        <v>143.95677908454385</v>
      </c>
    </row>
    <row r="4674" spans="2:3" x14ac:dyDescent="0.75">
      <c r="B4674" s="249">
        <v>4611</v>
      </c>
      <c r="C4674" s="248">
        <v>84.116046537191266</v>
      </c>
    </row>
    <row r="4675" spans="2:3" x14ac:dyDescent="0.75">
      <c r="B4675" s="249">
        <v>4612</v>
      </c>
      <c r="C4675" s="248">
        <v>139.88256810159942</v>
      </c>
    </row>
    <row r="4676" spans="2:3" x14ac:dyDescent="0.75">
      <c r="B4676" s="249">
        <v>4613</v>
      </c>
      <c r="C4676" s="248">
        <v>130.35392756446799</v>
      </c>
    </row>
    <row r="4677" spans="2:3" x14ac:dyDescent="0.75">
      <c r="B4677" s="249">
        <v>4614</v>
      </c>
      <c r="C4677" s="248">
        <v>111.53178799402356</v>
      </c>
    </row>
    <row r="4678" spans="2:3" x14ac:dyDescent="0.75">
      <c r="B4678" s="249">
        <v>4615</v>
      </c>
      <c r="C4678" s="248">
        <v>142.71965762155745</v>
      </c>
    </row>
    <row r="4679" spans="2:3" x14ac:dyDescent="0.75">
      <c r="B4679" s="249">
        <v>4616</v>
      </c>
      <c r="C4679" s="248">
        <v>141.88100922633041</v>
      </c>
    </row>
    <row r="4680" spans="2:3" x14ac:dyDescent="0.75">
      <c r="B4680" s="249">
        <v>4617</v>
      </c>
      <c r="C4680" s="248">
        <v>138.23493405709411</v>
      </c>
    </row>
    <row r="4681" spans="2:3" x14ac:dyDescent="0.75">
      <c r="B4681" s="249">
        <v>4618</v>
      </c>
      <c r="C4681" s="248">
        <v>155.00857513275895</v>
      </c>
    </row>
    <row r="4682" spans="2:3" x14ac:dyDescent="0.75">
      <c r="B4682" s="249">
        <v>4619</v>
      </c>
      <c r="C4682" s="248">
        <v>151.71704492865572</v>
      </c>
    </row>
    <row r="4683" spans="2:3" x14ac:dyDescent="0.75">
      <c r="B4683" s="249">
        <v>4620</v>
      </c>
      <c r="C4683" s="248">
        <v>120.64793223067598</v>
      </c>
    </row>
    <row r="4684" spans="2:3" x14ac:dyDescent="0.75">
      <c r="B4684" s="249">
        <v>4621</v>
      </c>
      <c r="C4684" s="248">
        <v>100.56707294374523</v>
      </c>
    </row>
    <row r="4685" spans="2:3" x14ac:dyDescent="0.75">
      <c r="B4685" s="249">
        <v>4622</v>
      </c>
      <c r="C4685" s="248">
        <v>135.1654286895259</v>
      </c>
    </row>
    <row r="4686" spans="2:3" x14ac:dyDescent="0.75">
      <c r="B4686" s="249">
        <v>4623</v>
      </c>
      <c r="C4686" s="248">
        <v>100.70786581197115</v>
      </c>
    </row>
    <row r="4687" spans="2:3" x14ac:dyDescent="0.75">
      <c r="B4687" s="249">
        <v>4624</v>
      </c>
      <c r="C4687" s="248">
        <v>78.14588111634643</v>
      </c>
    </row>
    <row r="4688" spans="2:3" x14ac:dyDescent="0.75">
      <c r="B4688" s="249">
        <v>4625</v>
      </c>
      <c r="C4688" s="248">
        <v>129.30522059792878</v>
      </c>
    </row>
    <row r="4689" spans="2:3" x14ac:dyDescent="0.75">
      <c r="B4689" s="249">
        <v>4626</v>
      </c>
      <c r="C4689" s="248">
        <v>134.96121038750809</v>
      </c>
    </row>
    <row r="4690" spans="2:3" x14ac:dyDescent="0.75">
      <c r="B4690" s="249">
        <v>4627</v>
      </c>
      <c r="C4690" s="248">
        <v>85.145978830634903</v>
      </c>
    </row>
    <row r="4691" spans="2:3" x14ac:dyDescent="0.75">
      <c r="B4691" s="249">
        <v>4628</v>
      </c>
      <c r="C4691" s="248">
        <v>94.864810125737321</v>
      </c>
    </row>
    <row r="4692" spans="2:3" x14ac:dyDescent="0.75">
      <c r="B4692" s="249">
        <v>4629</v>
      </c>
      <c r="C4692" s="248">
        <v>138.92739984432171</v>
      </c>
    </row>
    <row r="4693" spans="2:3" x14ac:dyDescent="0.75">
      <c r="B4693" s="249">
        <v>4630</v>
      </c>
      <c r="C4693" s="248">
        <v>142.29581135587051</v>
      </c>
    </row>
    <row r="4694" spans="2:3" x14ac:dyDescent="0.75">
      <c r="B4694" s="249">
        <v>4631</v>
      </c>
      <c r="C4694" s="248">
        <v>124.75322914188152</v>
      </c>
    </row>
    <row r="4695" spans="2:3" x14ac:dyDescent="0.75">
      <c r="B4695" s="249">
        <v>4632</v>
      </c>
      <c r="C4695" s="248">
        <v>145.85667296524107</v>
      </c>
    </row>
    <row r="4696" spans="2:3" x14ac:dyDescent="0.75">
      <c r="B4696" s="249">
        <v>4633</v>
      </c>
      <c r="C4696" s="248">
        <v>115.30448268633015</v>
      </c>
    </row>
    <row r="4697" spans="2:3" x14ac:dyDescent="0.75">
      <c r="B4697" s="249">
        <v>4634</v>
      </c>
      <c r="C4697" s="248">
        <v>149.3635542010532</v>
      </c>
    </row>
    <row r="4698" spans="2:3" x14ac:dyDescent="0.75">
      <c r="B4698" s="249">
        <v>4635</v>
      </c>
      <c r="C4698" s="248">
        <v>101.55344961734937</v>
      </c>
    </row>
    <row r="4699" spans="2:3" x14ac:dyDescent="0.75">
      <c r="B4699" s="249">
        <v>4636</v>
      </c>
      <c r="C4699" s="248">
        <v>99.864801005458858</v>
      </c>
    </row>
    <row r="4700" spans="2:3" x14ac:dyDescent="0.75">
      <c r="B4700" s="249">
        <v>4637</v>
      </c>
      <c r="C4700" s="248">
        <v>95.586631284677907</v>
      </c>
    </row>
    <row r="4701" spans="2:3" x14ac:dyDescent="0.75">
      <c r="B4701" s="249">
        <v>4638</v>
      </c>
      <c r="C4701" s="248">
        <v>100.02197894488594</v>
      </c>
    </row>
    <row r="4702" spans="2:3" x14ac:dyDescent="0.75">
      <c r="B4702" s="249">
        <v>4639</v>
      </c>
      <c r="C4702" s="248">
        <v>111.22530125040873</v>
      </c>
    </row>
    <row r="4703" spans="2:3" x14ac:dyDescent="0.75">
      <c r="B4703" s="249">
        <v>4640</v>
      </c>
      <c r="C4703" s="248">
        <v>130.36952129889323</v>
      </c>
    </row>
    <row r="4704" spans="2:3" x14ac:dyDescent="0.75">
      <c r="B4704" s="249">
        <v>4641</v>
      </c>
      <c r="C4704" s="248">
        <v>112.25614874186078</v>
      </c>
    </row>
    <row r="4705" spans="2:3" x14ac:dyDescent="0.75">
      <c r="B4705" s="249">
        <v>4642</v>
      </c>
      <c r="C4705" s="248">
        <v>140.6258815136722</v>
      </c>
    </row>
    <row r="4706" spans="2:3" x14ac:dyDescent="0.75">
      <c r="B4706" s="249">
        <v>4643</v>
      </c>
      <c r="C4706" s="248">
        <v>118.18998792661203</v>
      </c>
    </row>
    <row r="4707" spans="2:3" x14ac:dyDescent="0.75">
      <c r="B4707" s="249">
        <v>4644</v>
      </c>
      <c r="C4707" s="248">
        <v>78.171797330410982</v>
      </c>
    </row>
    <row r="4708" spans="2:3" x14ac:dyDescent="0.75">
      <c r="B4708" s="249">
        <v>4645</v>
      </c>
      <c r="C4708" s="248">
        <v>129.86318656612659</v>
      </c>
    </row>
    <row r="4709" spans="2:3" x14ac:dyDescent="0.75">
      <c r="B4709" s="249">
        <v>4646</v>
      </c>
      <c r="C4709" s="248">
        <v>151.64807341821842</v>
      </c>
    </row>
    <row r="4710" spans="2:3" x14ac:dyDescent="0.75">
      <c r="B4710" s="249">
        <v>4647</v>
      </c>
      <c r="C4710" s="248">
        <v>91.710296620646332</v>
      </c>
    </row>
    <row r="4711" spans="2:3" x14ac:dyDescent="0.75">
      <c r="B4711" s="249">
        <v>4648</v>
      </c>
      <c r="C4711" s="248">
        <v>138.32975007847566</v>
      </c>
    </row>
    <row r="4712" spans="2:3" x14ac:dyDescent="0.75">
      <c r="B4712" s="249">
        <v>4649</v>
      </c>
      <c r="C4712" s="248">
        <v>122.30954529500239</v>
      </c>
    </row>
    <row r="4713" spans="2:3" x14ac:dyDescent="0.75">
      <c r="B4713" s="249">
        <v>4650</v>
      </c>
      <c r="C4713" s="248">
        <v>128.97620307310123</v>
      </c>
    </row>
    <row r="4714" spans="2:3" x14ac:dyDescent="0.75">
      <c r="B4714" s="249">
        <v>4651</v>
      </c>
      <c r="C4714" s="248">
        <v>157.69616171453754</v>
      </c>
    </row>
    <row r="4715" spans="2:3" x14ac:dyDescent="0.75">
      <c r="B4715" s="249">
        <v>4652</v>
      </c>
      <c r="C4715" s="248">
        <v>105.58882316935808</v>
      </c>
    </row>
    <row r="4716" spans="2:3" x14ac:dyDescent="0.75">
      <c r="B4716" s="249">
        <v>4653</v>
      </c>
      <c r="C4716" s="248">
        <v>139.7493484714245</v>
      </c>
    </row>
    <row r="4717" spans="2:3" x14ac:dyDescent="0.75">
      <c r="B4717" s="249">
        <v>4654</v>
      </c>
      <c r="C4717" s="248">
        <v>148.80027639379327</v>
      </c>
    </row>
    <row r="4718" spans="2:3" x14ac:dyDescent="0.75">
      <c r="B4718" s="249">
        <v>4655</v>
      </c>
      <c r="C4718" s="248">
        <v>129.76383405439316</v>
      </c>
    </row>
    <row r="4719" spans="2:3" x14ac:dyDescent="0.75">
      <c r="B4719" s="249">
        <v>4656</v>
      </c>
      <c r="C4719" s="248">
        <v>145.84701670407395</v>
      </c>
    </row>
    <row r="4720" spans="2:3" x14ac:dyDescent="0.75">
      <c r="B4720" s="249">
        <v>4657</v>
      </c>
      <c r="C4720" s="248">
        <v>111.7142275691462</v>
      </c>
    </row>
    <row r="4721" spans="2:3" x14ac:dyDescent="0.75">
      <c r="B4721" s="249">
        <v>4658</v>
      </c>
      <c r="C4721" s="248">
        <v>156.57526384518781</v>
      </c>
    </row>
    <row r="4722" spans="2:3" x14ac:dyDescent="0.75">
      <c r="B4722" s="249">
        <v>4659</v>
      </c>
      <c r="C4722" s="248">
        <v>113.38214619761219</v>
      </c>
    </row>
    <row r="4723" spans="2:3" x14ac:dyDescent="0.75">
      <c r="B4723" s="249">
        <v>4660</v>
      </c>
      <c r="C4723" s="248">
        <v>106.67747588656883</v>
      </c>
    </row>
    <row r="4724" spans="2:3" x14ac:dyDescent="0.75">
      <c r="B4724" s="249">
        <v>4661</v>
      </c>
      <c r="C4724" s="248">
        <v>76.50674357428008</v>
      </c>
    </row>
    <row r="4725" spans="2:3" x14ac:dyDescent="0.75">
      <c r="B4725" s="249">
        <v>4662</v>
      </c>
      <c r="C4725" s="248">
        <v>107.14373268682101</v>
      </c>
    </row>
    <row r="4726" spans="2:3" x14ac:dyDescent="0.75">
      <c r="B4726" s="249">
        <v>4663</v>
      </c>
      <c r="C4726" s="248">
        <v>106.49752927701714</v>
      </c>
    </row>
    <row r="4727" spans="2:3" x14ac:dyDescent="0.75">
      <c r="B4727" s="249">
        <v>4664</v>
      </c>
      <c r="C4727" s="248">
        <v>118.90919704486441</v>
      </c>
    </row>
    <row r="4728" spans="2:3" x14ac:dyDescent="0.75">
      <c r="B4728" s="249">
        <v>4665</v>
      </c>
      <c r="C4728" s="248">
        <v>124.83670844362189</v>
      </c>
    </row>
    <row r="4729" spans="2:3" x14ac:dyDescent="0.75">
      <c r="B4729" s="249">
        <v>4666</v>
      </c>
      <c r="C4729" s="248">
        <v>130.27773125075686</v>
      </c>
    </row>
    <row r="4730" spans="2:3" x14ac:dyDescent="0.75">
      <c r="B4730" s="249">
        <v>4667</v>
      </c>
      <c r="C4730" s="248">
        <v>123.77608189028248</v>
      </c>
    </row>
    <row r="4731" spans="2:3" x14ac:dyDescent="0.75">
      <c r="B4731" s="249">
        <v>4668</v>
      </c>
      <c r="C4731" s="248">
        <v>100.54581952582782</v>
      </c>
    </row>
    <row r="4732" spans="2:3" x14ac:dyDescent="0.75">
      <c r="B4732" s="249">
        <v>4669</v>
      </c>
      <c r="C4732" s="248">
        <v>108.88866500433778</v>
      </c>
    </row>
    <row r="4733" spans="2:3" x14ac:dyDescent="0.75">
      <c r="B4733" s="249">
        <v>4670</v>
      </c>
      <c r="C4733" s="248">
        <v>117.90532325341542</v>
      </c>
    </row>
    <row r="4734" spans="2:3" x14ac:dyDescent="0.75">
      <c r="B4734" s="249">
        <v>4671</v>
      </c>
      <c r="C4734" s="248">
        <v>127.67363498223951</v>
      </c>
    </row>
    <row r="4735" spans="2:3" x14ac:dyDescent="0.75">
      <c r="B4735" s="249">
        <v>4672</v>
      </c>
      <c r="C4735" s="248">
        <v>107.1876607908645</v>
      </c>
    </row>
    <row r="4736" spans="2:3" x14ac:dyDescent="0.75">
      <c r="B4736" s="249">
        <v>4673</v>
      </c>
      <c r="C4736" s="248">
        <v>104.05501350971782</v>
      </c>
    </row>
    <row r="4737" spans="2:3" x14ac:dyDescent="0.75">
      <c r="B4737" s="249">
        <v>4674</v>
      </c>
      <c r="C4737" s="248">
        <v>116.12405940993918</v>
      </c>
    </row>
    <row r="4738" spans="2:3" x14ac:dyDescent="0.75">
      <c r="B4738" s="249">
        <v>4675</v>
      </c>
      <c r="C4738" s="248">
        <v>168.80735264306338</v>
      </c>
    </row>
    <row r="4739" spans="2:3" x14ac:dyDescent="0.75">
      <c r="B4739" s="249">
        <v>4676</v>
      </c>
      <c r="C4739" s="248">
        <v>101.32910539254993</v>
      </c>
    </row>
    <row r="4740" spans="2:3" x14ac:dyDescent="0.75">
      <c r="B4740" s="249">
        <v>4677</v>
      </c>
      <c r="C4740" s="248">
        <v>173.54028939973358</v>
      </c>
    </row>
    <row r="4741" spans="2:3" x14ac:dyDescent="0.75">
      <c r="B4741" s="249">
        <v>4678</v>
      </c>
      <c r="C4741" s="248">
        <v>48.015449044950088</v>
      </c>
    </row>
    <row r="4742" spans="2:3" x14ac:dyDescent="0.75">
      <c r="B4742" s="249">
        <v>4679</v>
      </c>
      <c r="C4742" s="248">
        <v>100.82982455172728</v>
      </c>
    </row>
    <row r="4743" spans="2:3" x14ac:dyDescent="0.75">
      <c r="B4743" s="249">
        <v>4680</v>
      </c>
      <c r="C4743" s="248">
        <v>118.68084059834304</v>
      </c>
    </row>
    <row r="4744" spans="2:3" x14ac:dyDescent="0.75">
      <c r="B4744" s="249">
        <v>4681</v>
      </c>
      <c r="C4744" s="248">
        <v>144.64850931366331</v>
      </c>
    </row>
    <row r="4745" spans="2:3" x14ac:dyDescent="0.75">
      <c r="B4745" s="249">
        <v>4682</v>
      </c>
      <c r="C4745" s="248">
        <v>150.01966589414195</v>
      </c>
    </row>
    <row r="4746" spans="2:3" x14ac:dyDescent="0.75">
      <c r="B4746" s="249">
        <v>4683</v>
      </c>
      <c r="C4746" s="248">
        <v>107.33714500484187</v>
      </c>
    </row>
    <row r="4747" spans="2:3" x14ac:dyDescent="0.75">
      <c r="B4747" s="249">
        <v>4684</v>
      </c>
      <c r="C4747" s="248">
        <v>147.55158603577144</v>
      </c>
    </row>
    <row r="4748" spans="2:3" x14ac:dyDescent="0.75">
      <c r="B4748" s="249">
        <v>4685</v>
      </c>
      <c r="C4748" s="248">
        <v>82.937508673029072</v>
      </c>
    </row>
    <row r="4749" spans="2:3" x14ac:dyDescent="0.75">
      <c r="B4749" s="249">
        <v>4686</v>
      </c>
      <c r="C4749" s="248">
        <v>131.96893981555559</v>
      </c>
    </row>
    <row r="4750" spans="2:3" x14ac:dyDescent="0.75">
      <c r="B4750" s="249">
        <v>4687</v>
      </c>
      <c r="C4750" s="248">
        <v>92.002619458755689</v>
      </c>
    </row>
    <row r="4751" spans="2:3" x14ac:dyDescent="0.75">
      <c r="B4751" s="249">
        <v>4688</v>
      </c>
      <c r="C4751" s="248">
        <v>120.83418669926782</v>
      </c>
    </row>
    <row r="4752" spans="2:3" x14ac:dyDescent="0.75">
      <c r="B4752" s="249">
        <v>4689</v>
      </c>
      <c r="C4752" s="248">
        <v>103.76787113062824</v>
      </c>
    </row>
    <row r="4753" spans="2:3" x14ac:dyDescent="0.75">
      <c r="B4753" s="249">
        <v>4690</v>
      </c>
      <c r="C4753" s="248">
        <v>148.37341893103422</v>
      </c>
    </row>
    <row r="4754" spans="2:3" x14ac:dyDescent="0.75">
      <c r="B4754" s="249">
        <v>4691</v>
      </c>
      <c r="C4754" s="248">
        <v>112.49087293172286</v>
      </c>
    </row>
    <row r="4755" spans="2:3" x14ac:dyDescent="0.75">
      <c r="B4755" s="249">
        <v>4692</v>
      </c>
      <c r="C4755" s="248">
        <v>114.50402958632141</v>
      </c>
    </row>
    <row r="4756" spans="2:3" x14ac:dyDescent="0.75">
      <c r="B4756" s="249">
        <v>4693</v>
      </c>
      <c r="C4756" s="248">
        <v>116.75236725112738</v>
      </c>
    </row>
    <row r="4757" spans="2:3" x14ac:dyDescent="0.75">
      <c r="B4757" s="249">
        <v>4694</v>
      </c>
      <c r="C4757" s="248">
        <v>115.00840090641721</v>
      </c>
    </row>
    <row r="4758" spans="2:3" x14ac:dyDescent="0.75">
      <c r="B4758" s="249">
        <v>4695</v>
      </c>
      <c r="C4758" s="248">
        <v>114.09898029471331</v>
      </c>
    </row>
    <row r="4759" spans="2:3" x14ac:dyDescent="0.75">
      <c r="B4759" s="249">
        <v>4696</v>
      </c>
      <c r="C4759" s="248">
        <v>154.65676260260847</v>
      </c>
    </row>
    <row r="4760" spans="2:3" x14ac:dyDescent="0.75">
      <c r="B4760" s="249">
        <v>4697</v>
      </c>
      <c r="C4760" s="248">
        <v>99.420127166537895</v>
      </c>
    </row>
    <row r="4761" spans="2:3" x14ac:dyDescent="0.75">
      <c r="B4761" s="249">
        <v>4698</v>
      </c>
      <c r="C4761" s="248">
        <v>81.641562711326813</v>
      </c>
    </row>
    <row r="4762" spans="2:3" x14ac:dyDescent="0.75">
      <c r="B4762" s="249">
        <v>4699</v>
      </c>
      <c r="C4762" s="248">
        <v>91.790422547322095</v>
      </c>
    </row>
    <row r="4763" spans="2:3" x14ac:dyDescent="0.75">
      <c r="B4763" s="249">
        <v>4700</v>
      </c>
      <c r="C4763" s="248">
        <v>138.48388657551692</v>
      </c>
    </row>
    <row r="4764" spans="2:3" x14ac:dyDescent="0.75">
      <c r="B4764" s="249">
        <v>4701</v>
      </c>
      <c r="C4764" s="248">
        <v>137.73765904287399</v>
      </c>
    </row>
    <row r="4765" spans="2:3" x14ac:dyDescent="0.75">
      <c r="B4765" s="249">
        <v>4702</v>
      </c>
      <c r="C4765" s="248">
        <v>166.71300400758926</v>
      </c>
    </row>
    <row r="4766" spans="2:3" x14ac:dyDescent="0.75">
      <c r="B4766" s="249">
        <v>4703</v>
      </c>
      <c r="C4766" s="248">
        <v>95.823839209285012</v>
      </c>
    </row>
    <row r="4767" spans="2:3" x14ac:dyDescent="0.75">
      <c r="B4767" s="249">
        <v>4704</v>
      </c>
      <c r="C4767" s="248">
        <v>100.43209000102041</v>
      </c>
    </row>
    <row r="4768" spans="2:3" x14ac:dyDescent="0.75">
      <c r="B4768" s="249">
        <v>4705</v>
      </c>
      <c r="C4768" s="248">
        <v>123.96741619518031</v>
      </c>
    </row>
    <row r="4769" spans="2:3" x14ac:dyDescent="0.75">
      <c r="B4769" s="249">
        <v>4706</v>
      </c>
      <c r="C4769" s="248">
        <v>114.31798721921921</v>
      </c>
    </row>
    <row r="4770" spans="2:3" x14ac:dyDescent="0.75">
      <c r="B4770" s="249">
        <v>4707</v>
      </c>
      <c r="C4770" s="248">
        <v>93.51239234173957</v>
      </c>
    </row>
    <row r="4771" spans="2:3" x14ac:dyDescent="0.75">
      <c r="B4771" s="249">
        <v>4708</v>
      </c>
      <c r="C4771" s="248">
        <v>140.39330620834826</v>
      </c>
    </row>
    <row r="4772" spans="2:3" x14ac:dyDescent="0.75">
      <c r="B4772" s="249">
        <v>4709</v>
      </c>
      <c r="C4772" s="248">
        <v>94.518117870813342</v>
      </c>
    </row>
    <row r="4773" spans="2:3" x14ac:dyDescent="0.75">
      <c r="B4773" s="249">
        <v>4710</v>
      </c>
      <c r="C4773" s="248">
        <v>106.42921285237853</v>
      </c>
    </row>
    <row r="4774" spans="2:3" x14ac:dyDescent="0.75">
      <c r="B4774" s="249">
        <v>4711</v>
      </c>
      <c r="C4774" s="248">
        <v>118.34334356083016</v>
      </c>
    </row>
    <row r="4775" spans="2:3" x14ac:dyDescent="0.75">
      <c r="B4775" s="249">
        <v>4712</v>
      </c>
      <c r="C4775" s="248">
        <v>117.05620339879702</v>
      </c>
    </row>
    <row r="4776" spans="2:3" x14ac:dyDescent="0.75">
      <c r="B4776" s="249">
        <v>4713</v>
      </c>
      <c r="C4776" s="248">
        <v>127.49832633687653</v>
      </c>
    </row>
    <row r="4777" spans="2:3" x14ac:dyDescent="0.75">
      <c r="B4777" s="249">
        <v>4714</v>
      </c>
      <c r="C4777" s="248">
        <v>82.46314196783905</v>
      </c>
    </row>
    <row r="4778" spans="2:3" x14ac:dyDescent="0.75">
      <c r="B4778" s="249">
        <v>4715</v>
      </c>
      <c r="C4778" s="248">
        <v>82.622891323184433</v>
      </c>
    </row>
    <row r="4779" spans="2:3" x14ac:dyDescent="0.75">
      <c r="B4779" s="249">
        <v>4716</v>
      </c>
      <c r="C4779" s="248">
        <v>109.70184374054092</v>
      </c>
    </row>
    <row r="4780" spans="2:3" x14ac:dyDescent="0.75">
      <c r="B4780" s="249">
        <v>4717</v>
      </c>
      <c r="C4780" s="248">
        <v>102.14025837528101</v>
      </c>
    </row>
    <row r="4781" spans="2:3" x14ac:dyDescent="0.75">
      <c r="B4781" s="249">
        <v>4718</v>
      </c>
      <c r="C4781" s="248">
        <v>103.78133305437576</v>
      </c>
    </row>
    <row r="4782" spans="2:3" x14ac:dyDescent="0.75">
      <c r="B4782" s="249">
        <v>4719</v>
      </c>
      <c r="C4782" s="248">
        <v>143.35067293366924</v>
      </c>
    </row>
    <row r="4783" spans="2:3" x14ac:dyDescent="0.75">
      <c r="B4783" s="249">
        <v>4720</v>
      </c>
      <c r="C4783" s="248">
        <v>113.38147063386261</v>
      </c>
    </row>
    <row r="4784" spans="2:3" x14ac:dyDescent="0.75">
      <c r="B4784" s="249">
        <v>4721</v>
      </c>
      <c r="C4784" s="248">
        <v>116.48813015118162</v>
      </c>
    </row>
    <row r="4785" spans="2:3" x14ac:dyDescent="0.75">
      <c r="B4785" s="249">
        <v>4722</v>
      </c>
      <c r="C4785" s="248">
        <v>129.00937297113717</v>
      </c>
    </row>
    <row r="4786" spans="2:3" x14ac:dyDescent="0.75">
      <c r="B4786" s="249">
        <v>4723</v>
      </c>
      <c r="C4786" s="248">
        <v>105.46997382011426</v>
      </c>
    </row>
    <row r="4787" spans="2:3" x14ac:dyDescent="0.75">
      <c r="B4787" s="249">
        <v>4724</v>
      </c>
      <c r="C4787" s="248">
        <v>87.647960901808375</v>
      </c>
    </row>
    <row r="4788" spans="2:3" x14ac:dyDescent="0.75">
      <c r="B4788" s="249">
        <v>4725</v>
      </c>
      <c r="C4788" s="248">
        <v>126.80001500821948</v>
      </c>
    </row>
    <row r="4789" spans="2:3" x14ac:dyDescent="0.75">
      <c r="B4789" s="249">
        <v>4726</v>
      </c>
      <c r="C4789" s="248">
        <v>146.87334598380428</v>
      </c>
    </row>
    <row r="4790" spans="2:3" x14ac:dyDescent="0.75">
      <c r="B4790" s="249">
        <v>4727</v>
      </c>
      <c r="C4790" s="248">
        <v>89.887508404810674</v>
      </c>
    </row>
    <row r="4791" spans="2:3" x14ac:dyDescent="0.75">
      <c r="B4791" s="249">
        <v>4728</v>
      </c>
      <c r="C4791" s="248">
        <v>141.66573399795448</v>
      </c>
    </row>
    <row r="4792" spans="2:3" x14ac:dyDescent="0.75">
      <c r="B4792" s="249">
        <v>4729</v>
      </c>
      <c r="C4792" s="248">
        <v>145.59823873846909</v>
      </c>
    </row>
    <row r="4793" spans="2:3" x14ac:dyDescent="0.75">
      <c r="B4793" s="249">
        <v>4730</v>
      </c>
      <c r="C4793" s="248">
        <v>112.26182416912232</v>
      </c>
    </row>
    <row r="4794" spans="2:3" x14ac:dyDescent="0.75">
      <c r="B4794" s="249">
        <v>4731</v>
      </c>
      <c r="C4794" s="248">
        <v>117.0357033960337</v>
      </c>
    </row>
    <row r="4795" spans="2:3" x14ac:dyDescent="0.75">
      <c r="B4795" s="249">
        <v>4732</v>
      </c>
      <c r="C4795" s="248">
        <v>125.95877832798659</v>
      </c>
    </row>
    <row r="4796" spans="2:3" x14ac:dyDescent="0.75">
      <c r="B4796" s="249">
        <v>4733</v>
      </c>
      <c r="C4796" s="248">
        <v>95.347833936524239</v>
      </c>
    </row>
    <row r="4797" spans="2:3" x14ac:dyDescent="0.75">
      <c r="B4797" s="249">
        <v>4734</v>
      </c>
      <c r="C4797" s="248">
        <v>82.228063380048013</v>
      </c>
    </row>
    <row r="4798" spans="2:3" x14ac:dyDescent="0.75">
      <c r="B4798" s="249">
        <v>4735</v>
      </c>
      <c r="C4798" s="248">
        <v>114.23722662719695</v>
      </c>
    </row>
    <row r="4799" spans="2:3" x14ac:dyDescent="0.75">
      <c r="B4799" s="249">
        <v>4736</v>
      </c>
      <c r="C4799" s="248">
        <v>68.816599998611196</v>
      </c>
    </row>
    <row r="4800" spans="2:3" x14ac:dyDescent="0.75">
      <c r="B4800" s="249">
        <v>4737</v>
      </c>
      <c r="C4800" s="248">
        <v>146.13983206862065</v>
      </c>
    </row>
    <row r="4801" spans="2:3" x14ac:dyDescent="0.75">
      <c r="B4801" s="249">
        <v>4738</v>
      </c>
      <c r="C4801" s="248">
        <v>122.15924911765266</v>
      </c>
    </row>
    <row r="4802" spans="2:3" x14ac:dyDescent="0.75">
      <c r="B4802" s="249">
        <v>4739</v>
      </c>
      <c r="C4802" s="248">
        <v>101.02851219914983</v>
      </c>
    </row>
    <row r="4803" spans="2:3" x14ac:dyDescent="0.75">
      <c r="B4803" s="249">
        <v>4740</v>
      </c>
      <c r="C4803" s="248">
        <v>132.83250092916811</v>
      </c>
    </row>
    <row r="4804" spans="2:3" x14ac:dyDescent="0.75">
      <c r="B4804" s="249">
        <v>4741</v>
      </c>
      <c r="C4804" s="248">
        <v>100.52527634213806</v>
      </c>
    </row>
    <row r="4805" spans="2:3" x14ac:dyDescent="0.75">
      <c r="B4805" s="249">
        <v>4742</v>
      </c>
      <c r="C4805" s="248">
        <v>140.83408814538845</v>
      </c>
    </row>
    <row r="4806" spans="2:3" x14ac:dyDescent="0.75">
      <c r="B4806" s="249">
        <v>4743</v>
      </c>
      <c r="C4806" s="248">
        <v>113.69204222168011</v>
      </c>
    </row>
    <row r="4807" spans="2:3" x14ac:dyDescent="0.75">
      <c r="B4807" s="249">
        <v>4744</v>
      </c>
      <c r="C4807" s="248">
        <v>156.3258335891675</v>
      </c>
    </row>
    <row r="4808" spans="2:3" x14ac:dyDescent="0.75">
      <c r="B4808" s="249">
        <v>4745</v>
      </c>
      <c r="C4808" s="248">
        <v>119.2285011873948</v>
      </c>
    </row>
    <row r="4809" spans="2:3" x14ac:dyDescent="0.75">
      <c r="B4809" s="249">
        <v>4746</v>
      </c>
      <c r="C4809" s="248">
        <v>103.40812461651322</v>
      </c>
    </row>
    <row r="4810" spans="2:3" x14ac:dyDescent="0.75">
      <c r="B4810" s="249">
        <v>4747</v>
      </c>
      <c r="C4810" s="248">
        <v>126.23661395142459</v>
      </c>
    </row>
    <row r="4811" spans="2:3" x14ac:dyDescent="0.75">
      <c r="B4811" s="249">
        <v>4748</v>
      </c>
      <c r="C4811" s="248">
        <v>156.72113552430707</v>
      </c>
    </row>
    <row r="4812" spans="2:3" x14ac:dyDescent="0.75">
      <c r="B4812" s="249">
        <v>4749</v>
      </c>
      <c r="C4812" s="248">
        <v>121.24735007875962</v>
      </c>
    </row>
    <row r="4813" spans="2:3" x14ac:dyDescent="0.75">
      <c r="B4813" s="249">
        <v>4750</v>
      </c>
      <c r="C4813" s="248">
        <v>129.83312312686908</v>
      </c>
    </row>
    <row r="4814" spans="2:3" x14ac:dyDescent="0.75">
      <c r="B4814" s="249">
        <v>4751</v>
      </c>
      <c r="C4814" s="248">
        <v>135.17802677987314</v>
      </c>
    </row>
    <row r="4815" spans="2:3" x14ac:dyDescent="0.75">
      <c r="B4815" s="249">
        <v>4752</v>
      </c>
      <c r="C4815" s="248">
        <v>92.857123095404091</v>
      </c>
    </row>
    <row r="4816" spans="2:3" x14ac:dyDescent="0.75">
      <c r="B4816" s="249">
        <v>4753</v>
      </c>
      <c r="C4816" s="248">
        <v>118.63041552192185</v>
      </c>
    </row>
    <row r="4817" spans="2:3" x14ac:dyDescent="0.75">
      <c r="B4817" s="249">
        <v>4754</v>
      </c>
      <c r="C4817" s="248">
        <v>113.89424185337343</v>
      </c>
    </row>
    <row r="4818" spans="2:3" x14ac:dyDescent="0.75">
      <c r="B4818" s="249">
        <v>4755</v>
      </c>
      <c r="C4818" s="248">
        <v>125.45659994554457</v>
      </c>
    </row>
    <row r="4819" spans="2:3" x14ac:dyDescent="0.75">
      <c r="B4819" s="249">
        <v>4756</v>
      </c>
      <c r="C4819" s="248">
        <v>155.71594951590956</v>
      </c>
    </row>
    <row r="4820" spans="2:3" x14ac:dyDescent="0.75">
      <c r="B4820" s="249">
        <v>4757</v>
      </c>
      <c r="C4820" s="248">
        <v>119.04208482761234</v>
      </c>
    </row>
    <row r="4821" spans="2:3" x14ac:dyDescent="0.75">
      <c r="B4821" s="249">
        <v>4758</v>
      </c>
      <c r="C4821" s="248">
        <v>73.616358085452873</v>
      </c>
    </row>
    <row r="4822" spans="2:3" x14ac:dyDescent="0.75">
      <c r="B4822" s="249">
        <v>4759</v>
      </c>
      <c r="C4822" s="248">
        <v>79.791981677578349</v>
      </c>
    </row>
    <row r="4823" spans="2:3" x14ac:dyDescent="0.75">
      <c r="B4823" s="249">
        <v>4760</v>
      </c>
      <c r="C4823" s="248">
        <v>107.19645138564587</v>
      </c>
    </row>
    <row r="4824" spans="2:3" x14ac:dyDescent="0.75">
      <c r="B4824" s="249">
        <v>4761</v>
      </c>
      <c r="C4824" s="248">
        <v>127.39418863277047</v>
      </c>
    </row>
    <row r="4825" spans="2:3" x14ac:dyDescent="0.75">
      <c r="B4825" s="249">
        <v>4762</v>
      </c>
      <c r="C4825" s="248">
        <v>113.59028641495129</v>
      </c>
    </row>
    <row r="4826" spans="2:3" x14ac:dyDescent="0.75">
      <c r="B4826" s="249">
        <v>4763</v>
      </c>
      <c r="C4826" s="248">
        <v>84.997570442994927</v>
      </c>
    </row>
    <row r="4827" spans="2:3" x14ac:dyDescent="0.75">
      <c r="B4827" s="249">
        <v>4764</v>
      </c>
      <c r="C4827" s="248">
        <v>124.47919496456066</v>
      </c>
    </row>
    <row r="4828" spans="2:3" x14ac:dyDescent="0.75">
      <c r="B4828" s="249">
        <v>4765</v>
      </c>
      <c r="C4828" s="248">
        <v>113.73057212596895</v>
      </c>
    </row>
    <row r="4829" spans="2:3" x14ac:dyDescent="0.75">
      <c r="B4829" s="249">
        <v>4766</v>
      </c>
      <c r="C4829" s="248">
        <v>161.47768369631368</v>
      </c>
    </row>
    <row r="4830" spans="2:3" x14ac:dyDescent="0.75">
      <c r="B4830" s="249">
        <v>4767</v>
      </c>
      <c r="C4830" s="248">
        <v>113.06342186338659</v>
      </c>
    </row>
    <row r="4831" spans="2:3" x14ac:dyDescent="0.75">
      <c r="B4831" s="249">
        <v>4768</v>
      </c>
      <c r="C4831" s="248">
        <v>93.766836185812792</v>
      </c>
    </row>
    <row r="4832" spans="2:3" x14ac:dyDescent="0.75">
      <c r="B4832" s="249">
        <v>4769</v>
      </c>
      <c r="C4832" s="248">
        <v>71.795844754097189</v>
      </c>
    </row>
    <row r="4833" spans="2:3" x14ac:dyDescent="0.75">
      <c r="B4833" s="249">
        <v>4770</v>
      </c>
      <c r="C4833" s="248">
        <v>145.35988457257409</v>
      </c>
    </row>
    <row r="4834" spans="2:3" x14ac:dyDescent="0.75">
      <c r="B4834" s="249">
        <v>4771</v>
      </c>
      <c r="C4834" s="248">
        <v>137.36004195366937</v>
      </c>
    </row>
    <row r="4835" spans="2:3" x14ac:dyDescent="0.75">
      <c r="B4835" s="249">
        <v>4772</v>
      </c>
      <c r="C4835" s="248">
        <v>134.25024337491922</v>
      </c>
    </row>
    <row r="4836" spans="2:3" x14ac:dyDescent="0.75">
      <c r="B4836" s="249">
        <v>4773</v>
      </c>
      <c r="C4836" s="248">
        <v>115.32278113383762</v>
      </c>
    </row>
    <row r="4837" spans="2:3" x14ac:dyDescent="0.75">
      <c r="B4837" s="249">
        <v>4774</v>
      </c>
      <c r="C4837" s="248">
        <v>159.69210954865019</v>
      </c>
    </row>
    <row r="4838" spans="2:3" x14ac:dyDescent="0.75">
      <c r="B4838" s="249">
        <v>4775</v>
      </c>
      <c r="C4838" s="248">
        <v>158.95967756657282</v>
      </c>
    </row>
    <row r="4839" spans="2:3" x14ac:dyDescent="0.75">
      <c r="B4839" s="249">
        <v>4776</v>
      </c>
      <c r="C4839" s="248">
        <v>84.255098815088431</v>
      </c>
    </row>
    <row r="4840" spans="2:3" x14ac:dyDescent="0.75">
      <c r="B4840" s="249">
        <v>4777</v>
      </c>
      <c r="C4840" s="248">
        <v>117.03751041460215</v>
      </c>
    </row>
    <row r="4841" spans="2:3" x14ac:dyDescent="0.75">
      <c r="B4841" s="249">
        <v>4778</v>
      </c>
      <c r="C4841" s="248">
        <v>186.41407248157952</v>
      </c>
    </row>
    <row r="4842" spans="2:3" x14ac:dyDescent="0.75">
      <c r="B4842" s="249">
        <v>4779</v>
      </c>
      <c r="C4842" s="248">
        <v>130.14399520830176</v>
      </c>
    </row>
    <row r="4843" spans="2:3" x14ac:dyDescent="0.75">
      <c r="B4843" s="249">
        <v>4780</v>
      </c>
      <c r="C4843" s="248">
        <v>155.67732594566411</v>
      </c>
    </row>
    <row r="4844" spans="2:3" x14ac:dyDescent="0.75">
      <c r="B4844" s="249">
        <v>4781</v>
      </c>
      <c r="C4844" s="248">
        <v>132.2170844131258</v>
      </c>
    </row>
    <row r="4845" spans="2:3" x14ac:dyDescent="0.75">
      <c r="B4845" s="249">
        <v>4782</v>
      </c>
      <c r="C4845" s="248">
        <v>110.41647625091838</v>
      </c>
    </row>
    <row r="4846" spans="2:3" x14ac:dyDescent="0.75">
      <c r="B4846" s="249">
        <v>4783</v>
      </c>
      <c r="C4846" s="248">
        <v>75.633722297331602</v>
      </c>
    </row>
    <row r="4847" spans="2:3" x14ac:dyDescent="0.75">
      <c r="B4847" s="249">
        <v>4784</v>
      </c>
      <c r="C4847" s="248">
        <v>123.28323170555805</v>
      </c>
    </row>
    <row r="4848" spans="2:3" x14ac:dyDescent="0.75">
      <c r="B4848" s="249">
        <v>4785</v>
      </c>
      <c r="C4848" s="248">
        <v>107.61000702498474</v>
      </c>
    </row>
    <row r="4849" spans="2:3" x14ac:dyDescent="0.75">
      <c r="B4849" s="249">
        <v>4786</v>
      </c>
      <c r="C4849" s="248">
        <v>118.89960197631504</v>
      </c>
    </row>
    <row r="4850" spans="2:3" x14ac:dyDescent="0.75">
      <c r="B4850" s="249">
        <v>4787</v>
      </c>
      <c r="C4850" s="248">
        <v>150.95641529413285</v>
      </c>
    </row>
    <row r="4851" spans="2:3" x14ac:dyDescent="0.75">
      <c r="B4851" s="249">
        <v>4788</v>
      </c>
      <c r="C4851" s="248">
        <v>114.24722110422424</v>
      </c>
    </row>
    <row r="4852" spans="2:3" x14ac:dyDescent="0.75">
      <c r="B4852" s="249">
        <v>4789</v>
      </c>
      <c r="C4852" s="248">
        <v>119.44109445438779</v>
      </c>
    </row>
    <row r="4853" spans="2:3" x14ac:dyDescent="0.75">
      <c r="B4853" s="249">
        <v>4790</v>
      </c>
      <c r="C4853" s="248">
        <v>135.64832074129714</v>
      </c>
    </row>
    <row r="4854" spans="2:3" x14ac:dyDescent="0.75">
      <c r="B4854" s="249">
        <v>4791</v>
      </c>
      <c r="C4854" s="248">
        <v>153.95350451914385</v>
      </c>
    </row>
    <row r="4855" spans="2:3" x14ac:dyDescent="0.75">
      <c r="B4855" s="249">
        <v>4792</v>
      </c>
      <c r="C4855" s="248">
        <v>112.13385560566526</v>
      </c>
    </row>
    <row r="4856" spans="2:3" x14ac:dyDescent="0.75">
      <c r="B4856" s="249">
        <v>4793</v>
      </c>
      <c r="C4856" s="248">
        <v>117.2236339008804</v>
      </c>
    </row>
    <row r="4857" spans="2:3" x14ac:dyDescent="0.75">
      <c r="B4857" s="249">
        <v>4794</v>
      </c>
      <c r="C4857" s="248">
        <v>117.48982586634466</v>
      </c>
    </row>
    <row r="4858" spans="2:3" x14ac:dyDescent="0.75">
      <c r="B4858" s="249">
        <v>4795</v>
      </c>
      <c r="C4858" s="248">
        <v>109.98899009818956</v>
      </c>
    </row>
    <row r="4859" spans="2:3" x14ac:dyDescent="0.75">
      <c r="B4859" s="249">
        <v>4796</v>
      </c>
      <c r="C4859" s="248">
        <v>124.86839491998745</v>
      </c>
    </row>
    <row r="4860" spans="2:3" x14ac:dyDescent="0.75">
      <c r="B4860" s="249">
        <v>4797</v>
      </c>
      <c r="C4860" s="248">
        <v>137.19237453375197</v>
      </c>
    </row>
    <row r="4861" spans="2:3" x14ac:dyDescent="0.75">
      <c r="B4861" s="249">
        <v>4798</v>
      </c>
      <c r="C4861" s="248">
        <v>110.01077880221166</v>
      </c>
    </row>
    <row r="4862" spans="2:3" x14ac:dyDescent="0.75">
      <c r="B4862" s="249">
        <v>4799</v>
      </c>
      <c r="C4862" s="248">
        <v>114.80872814784215</v>
      </c>
    </row>
    <row r="4863" spans="2:3" x14ac:dyDescent="0.75">
      <c r="B4863" s="249">
        <v>4800</v>
      </c>
      <c r="C4863" s="248">
        <v>87.983570131159823</v>
      </c>
    </row>
    <row r="4864" spans="2:3" x14ac:dyDescent="0.75">
      <c r="B4864" s="249">
        <v>4801</v>
      </c>
      <c r="C4864" s="248">
        <v>135.26369181568904</v>
      </c>
    </row>
    <row r="4865" spans="2:3" x14ac:dyDescent="0.75">
      <c r="B4865" s="249">
        <v>4802</v>
      </c>
      <c r="C4865" s="248">
        <v>159.58907150511354</v>
      </c>
    </row>
    <row r="4866" spans="2:3" x14ac:dyDescent="0.75">
      <c r="B4866" s="249">
        <v>4803</v>
      </c>
      <c r="C4866" s="248">
        <v>104.04254703281899</v>
      </c>
    </row>
    <row r="4867" spans="2:3" x14ac:dyDescent="0.75">
      <c r="B4867" s="249">
        <v>4804</v>
      </c>
      <c r="C4867" s="248">
        <v>125.14916476251146</v>
      </c>
    </row>
    <row r="4868" spans="2:3" x14ac:dyDescent="0.75">
      <c r="B4868" s="249">
        <v>4805</v>
      </c>
      <c r="C4868" s="248">
        <v>101.88114168957283</v>
      </c>
    </row>
    <row r="4869" spans="2:3" x14ac:dyDescent="0.75">
      <c r="B4869" s="249">
        <v>4806</v>
      </c>
      <c r="C4869" s="248">
        <v>110.954342850282</v>
      </c>
    </row>
    <row r="4870" spans="2:3" x14ac:dyDescent="0.75">
      <c r="B4870" s="249">
        <v>4807</v>
      </c>
      <c r="C4870" s="248">
        <v>131.36861992036731</v>
      </c>
    </row>
    <row r="4871" spans="2:3" x14ac:dyDescent="0.75">
      <c r="B4871" s="249">
        <v>4808</v>
      </c>
      <c r="C4871" s="248">
        <v>101.02377515001051</v>
      </c>
    </row>
    <row r="4872" spans="2:3" x14ac:dyDescent="0.75">
      <c r="B4872" s="249">
        <v>4809</v>
      </c>
      <c r="C4872" s="248">
        <v>99.683428043580818</v>
      </c>
    </row>
    <row r="4873" spans="2:3" x14ac:dyDescent="0.75">
      <c r="B4873" s="249">
        <v>4810</v>
      </c>
      <c r="C4873" s="248">
        <v>128.86583926473267</v>
      </c>
    </row>
    <row r="4874" spans="2:3" x14ac:dyDescent="0.75">
      <c r="B4874" s="249">
        <v>4811</v>
      </c>
      <c r="C4874" s="248">
        <v>145.10661767481383</v>
      </c>
    </row>
    <row r="4875" spans="2:3" x14ac:dyDescent="0.75">
      <c r="B4875" s="249">
        <v>4812</v>
      </c>
      <c r="C4875" s="248">
        <v>117.11270411131385</v>
      </c>
    </row>
    <row r="4876" spans="2:3" x14ac:dyDescent="0.75">
      <c r="B4876" s="249">
        <v>4813</v>
      </c>
      <c r="C4876" s="248">
        <v>85.584153342661921</v>
      </c>
    </row>
    <row r="4877" spans="2:3" x14ac:dyDescent="0.75">
      <c r="B4877" s="249">
        <v>4814</v>
      </c>
      <c r="C4877" s="248">
        <v>170.26890639065897</v>
      </c>
    </row>
    <row r="4878" spans="2:3" x14ac:dyDescent="0.75">
      <c r="B4878" s="249">
        <v>4815</v>
      </c>
      <c r="C4878" s="248">
        <v>122.39529751759461</v>
      </c>
    </row>
    <row r="4879" spans="2:3" x14ac:dyDescent="0.75">
      <c r="B4879" s="249">
        <v>4816</v>
      </c>
      <c r="C4879" s="248">
        <v>117.33547442354454</v>
      </c>
    </row>
    <row r="4880" spans="2:3" x14ac:dyDescent="0.75">
      <c r="B4880" s="249">
        <v>4817</v>
      </c>
      <c r="C4880" s="248">
        <v>85.744379491219917</v>
      </c>
    </row>
    <row r="4881" spans="2:3" x14ac:dyDescent="0.75">
      <c r="B4881" s="249">
        <v>4818</v>
      </c>
      <c r="C4881" s="248">
        <v>81.608612295390827</v>
      </c>
    </row>
    <row r="4882" spans="2:3" x14ac:dyDescent="0.75">
      <c r="B4882" s="249">
        <v>4819</v>
      </c>
      <c r="C4882" s="248">
        <v>112.51513888684769</v>
      </c>
    </row>
    <row r="4883" spans="2:3" x14ac:dyDescent="0.75">
      <c r="B4883" s="249">
        <v>4820</v>
      </c>
      <c r="C4883" s="248">
        <v>109.83012235943094</v>
      </c>
    </row>
    <row r="4884" spans="2:3" x14ac:dyDescent="0.75">
      <c r="B4884" s="249">
        <v>4821</v>
      </c>
      <c r="C4884" s="248">
        <v>142.35901453426894</v>
      </c>
    </row>
    <row r="4885" spans="2:3" x14ac:dyDescent="0.75">
      <c r="B4885" s="249">
        <v>4822</v>
      </c>
      <c r="C4885" s="248">
        <v>120.97409273798246</v>
      </c>
    </row>
    <row r="4886" spans="2:3" x14ac:dyDescent="0.75">
      <c r="B4886" s="249">
        <v>4823</v>
      </c>
      <c r="C4886" s="248">
        <v>124.96504448014605</v>
      </c>
    </row>
    <row r="4887" spans="2:3" x14ac:dyDescent="0.75">
      <c r="B4887" s="249">
        <v>4824</v>
      </c>
      <c r="C4887" s="248">
        <v>120.08806153796176</v>
      </c>
    </row>
    <row r="4888" spans="2:3" x14ac:dyDescent="0.75">
      <c r="B4888" s="249">
        <v>4825</v>
      </c>
      <c r="C4888" s="248">
        <v>107.19022976747104</v>
      </c>
    </row>
    <row r="4889" spans="2:3" x14ac:dyDescent="0.75">
      <c r="B4889" s="249">
        <v>4826</v>
      </c>
      <c r="C4889" s="248">
        <v>97.236799868364784</v>
      </c>
    </row>
    <row r="4890" spans="2:3" x14ac:dyDescent="0.75">
      <c r="B4890" s="249">
        <v>4827</v>
      </c>
      <c r="C4890" s="248">
        <v>120.88730664053747</v>
      </c>
    </row>
    <row r="4891" spans="2:3" x14ac:dyDescent="0.75">
      <c r="B4891" s="249">
        <v>4828</v>
      </c>
      <c r="C4891" s="248">
        <v>127.97890141584334</v>
      </c>
    </row>
    <row r="4892" spans="2:3" x14ac:dyDescent="0.75">
      <c r="B4892" s="249">
        <v>4829</v>
      </c>
      <c r="C4892" s="248">
        <v>133.01864323485296</v>
      </c>
    </row>
    <row r="4893" spans="2:3" x14ac:dyDescent="0.75">
      <c r="B4893" s="249">
        <v>4830</v>
      </c>
      <c r="C4893" s="248">
        <v>104.90929355457597</v>
      </c>
    </row>
    <row r="4894" spans="2:3" x14ac:dyDescent="0.75">
      <c r="B4894" s="249">
        <v>4831</v>
      </c>
      <c r="C4894" s="248">
        <v>111.33985456940341</v>
      </c>
    </row>
    <row r="4895" spans="2:3" x14ac:dyDescent="0.75">
      <c r="B4895" s="249">
        <v>4832</v>
      </c>
      <c r="C4895" s="248">
        <v>101.33916247878315</v>
      </c>
    </row>
    <row r="4896" spans="2:3" x14ac:dyDescent="0.75">
      <c r="B4896" s="249">
        <v>4833</v>
      </c>
      <c r="C4896" s="248">
        <v>152.29871304283699</v>
      </c>
    </row>
    <row r="4897" spans="2:3" x14ac:dyDescent="0.75">
      <c r="B4897" s="249">
        <v>4834</v>
      </c>
      <c r="C4897" s="248">
        <v>78.733938840552142</v>
      </c>
    </row>
    <row r="4898" spans="2:3" x14ac:dyDescent="0.75">
      <c r="B4898" s="249">
        <v>4835</v>
      </c>
      <c r="C4898" s="248">
        <v>132.36468677149978</v>
      </c>
    </row>
    <row r="4899" spans="2:3" x14ac:dyDescent="0.75">
      <c r="B4899" s="249">
        <v>4836</v>
      </c>
      <c r="C4899" s="248">
        <v>104.34984720988274</v>
      </c>
    </row>
    <row r="4900" spans="2:3" x14ac:dyDescent="0.75">
      <c r="B4900" s="249">
        <v>4837</v>
      </c>
      <c r="C4900" s="248">
        <v>125.59722923618224</v>
      </c>
    </row>
    <row r="4901" spans="2:3" x14ac:dyDescent="0.75">
      <c r="B4901" s="249">
        <v>4838</v>
      </c>
      <c r="C4901" s="248">
        <v>140.41210541926355</v>
      </c>
    </row>
    <row r="4902" spans="2:3" x14ac:dyDescent="0.75">
      <c r="B4902" s="249">
        <v>4839</v>
      </c>
      <c r="C4902" s="248">
        <v>117.03107296703018</v>
      </c>
    </row>
    <row r="4903" spans="2:3" x14ac:dyDescent="0.75">
      <c r="B4903" s="249">
        <v>4840</v>
      </c>
      <c r="C4903" s="248">
        <v>83.576310411272345</v>
      </c>
    </row>
    <row r="4904" spans="2:3" x14ac:dyDescent="0.75">
      <c r="B4904" s="249">
        <v>4841</v>
      </c>
      <c r="C4904" s="248">
        <v>139.6454174917217</v>
      </c>
    </row>
    <row r="4905" spans="2:3" x14ac:dyDescent="0.75">
      <c r="B4905" s="249">
        <v>4842</v>
      </c>
      <c r="C4905" s="248">
        <v>97.081490074714694</v>
      </c>
    </row>
    <row r="4906" spans="2:3" x14ac:dyDescent="0.75">
      <c r="B4906" s="249">
        <v>4843</v>
      </c>
      <c r="C4906" s="248">
        <v>109.4636119998525</v>
      </c>
    </row>
    <row r="4907" spans="2:3" x14ac:dyDescent="0.75">
      <c r="B4907" s="249">
        <v>4844</v>
      </c>
      <c r="C4907" s="248">
        <v>119.22461283776565</v>
      </c>
    </row>
    <row r="4908" spans="2:3" x14ac:dyDescent="0.75">
      <c r="B4908" s="249">
        <v>4845</v>
      </c>
      <c r="C4908" s="248">
        <v>90.004022628351123</v>
      </c>
    </row>
    <row r="4909" spans="2:3" x14ac:dyDescent="0.75">
      <c r="B4909" s="249">
        <v>4846</v>
      </c>
      <c r="C4909" s="248">
        <v>113.95370560436885</v>
      </c>
    </row>
    <row r="4910" spans="2:3" x14ac:dyDescent="0.75">
      <c r="B4910" s="249">
        <v>4847</v>
      </c>
      <c r="C4910" s="248">
        <v>119.27978288899793</v>
      </c>
    </row>
    <row r="4911" spans="2:3" x14ac:dyDescent="0.75">
      <c r="B4911" s="249">
        <v>4848</v>
      </c>
      <c r="C4911" s="248">
        <v>86.245849485150927</v>
      </c>
    </row>
    <row r="4912" spans="2:3" x14ac:dyDescent="0.75">
      <c r="B4912" s="249">
        <v>4849</v>
      </c>
      <c r="C4912" s="248">
        <v>146.11332687477392</v>
      </c>
    </row>
    <row r="4913" spans="2:3" x14ac:dyDescent="0.75">
      <c r="B4913" s="249">
        <v>4850</v>
      </c>
      <c r="C4913" s="248">
        <v>102.48316422671252</v>
      </c>
    </row>
    <row r="4914" spans="2:3" x14ac:dyDescent="0.75">
      <c r="B4914" s="249">
        <v>4851</v>
      </c>
      <c r="C4914" s="248">
        <v>111.465511767059</v>
      </c>
    </row>
    <row r="4915" spans="2:3" x14ac:dyDescent="0.75">
      <c r="B4915" s="249">
        <v>4852</v>
      </c>
      <c r="C4915" s="248">
        <v>122.91687591601234</v>
      </c>
    </row>
    <row r="4916" spans="2:3" x14ac:dyDescent="0.75">
      <c r="B4916" s="249">
        <v>4853</v>
      </c>
      <c r="C4916" s="248">
        <v>110.19942927847021</v>
      </c>
    </row>
    <row r="4917" spans="2:3" x14ac:dyDescent="0.75">
      <c r="B4917" s="249">
        <v>4854</v>
      </c>
      <c r="C4917" s="248">
        <v>141.03481548459962</v>
      </c>
    </row>
    <row r="4918" spans="2:3" x14ac:dyDescent="0.75">
      <c r="B4918" s="249">
        <v>4855</v>
      </c>
      <c r="C4918" s="248">
        <v>109.75856526510316</v>
      </c>
    </row>
    <row r="4919" spans="2:3" x14ac:dyDescent="0.75">
      <c r="B4919" s="249">
        <v>4856</v>
      </c>
      <c r="C4919" s="248">
        <v>95.095566093981091</v>
      </c>
    </row>
    <row r="4920" spans="2:3" x14ac:dyDescent="0.75">
      <c r="B4920" s="249">
        <v>4857</v>
      </c>
      <c r="C4920" s="248">
        <v>111.00446075928242</v>
      </c>
    </row>
    <row r="4921" spans="2:3" x14ac:dyDescent="0.75">
      <c r="B4921" s="249">
        <v>4858</v>
      </c>
      <c r="C4921" s="248">
        <v>88.480705058974621</v>
      </c>
    </row>
    <row r="4922" spans="2:3" x14ac:dyDescent="0.75">
      <c r="B4922" s="249">
        <v>4859</v>
      </c>
      <c r="C4922" s="248">
        <v>115.8618742454463</v>
      </c>
    </row>
    <row r="4923" spans="2:3" x14ac:dyDescent="0.75">
      <c r="B4923" s="249">
        <v>4860</v>
      </c>
      <c r="C4923" s="248">
        <v>95.827319848821503</v>
      </c>
    </row>
    <row r="4924" spans="2:3" x14ac:dyDescent="0.75">
      <c r="B4924" s="249">
        <v>4861</v>
      </c>
      <c r="C4924" s="248">
        <v>137.48719118631598</v>
      </c>
    </row>
    <row r="4925" spans="2:3" x14ac:dyDescent="0.75">
      <c r="B4925" s="249">
        <v>4862</v>
      </c>
      <c r="C4925" s="248">
        <v>120.81333900366324</v>
      </c>
    </row>
    <row r="4926" spans="2:3" x14ac:dyDescent="0.75">
      <c r="B4926" s="249">
        <v>4863</v>
      </c>
      <c r="C4926" s="248">
        <v>158.79028925454173</v>
      </c>
    </row>
    <row r="4927" spans="2:3" x14ac:dyDescent="0.75">
      <c r="B4927" s="249">
        <v>4864</v>
      </c>
      <c r="C4927" s="248">
        <v>44.331670693831569</v>
      </c>
    </row>
    <row r="4928" spans="2:3" x14ac:dyDescent="0.75">
      <c r="B4928" s="249">
        <v>4865</v>
      </c>
      <c r="C4928" s="248">
        <v>84.118549027983789</v>
      </c>
    </row>
    <row r="4929" spans="2:3" x14ac:dyDescent="0.75">
      <c r="B4929" s="249">
        <v>4866</v>
      </c>
      <c r="C4929" s="248">
        <v>103.45606715122995</v>
      </c>
    </row>
    <row r="4930" spans="2:3" x14ac:dyDescent="0.75">
      <c r="B4930" s="249">
        <v>4867</v>
      </c>
      <c r="C4930" s="248">
        <v>119.76469856842544</v>
      </c>
    </row>
    <row r="4931" spans="2:3" x14ac:dyDescent="0.75">
      <c r="B4931" s="249">
        <v>4868</v>
      </c>
      <c r="C4931" s="248">
        <v>105.68941703813429</v>
      </c>
    </row>
    <row r="4932" spans="2:3" x14ac:dyDescent="0.75">
      <c r="B4932" s="249">
        <v>4869</v>
      </c>
      <c r="C4932" s="248">
        <v>132.75092494139611</v>
      </c>
    </row>
    <row r="4933" spans="2:3" x14ac:dyDescent="0.75">
      <c r="B4933" s="249">
        <v>4870</v>
      </c>
      <c r="C4933" s="248">
        <v>142.64468717739155</v>
      </c>
    </row>
    <row r="4934" spans="2:3" x14ac:dyDescent="0.75">
      <c r="B4934" s="249">
        <v>4871</v>
      </c>
      <c r="C4934" s="248">
        <v>121.12943078050949</v>
      </c>
    </row>
    <row r="4935" spans="2:3" x14ac:dyDescent="0.75">
      <c r="B4935" s="249">
        <v>4872</v>
      </c>
      <c r="C4935" s="248">
        <v>126.92238865020101</v>
      </c>
    </row>
    <row r="4936" spans="2:3" x14ac:dyDescent="0.75">
      <c r="B4936" s="249">
        <v>4873</v>
      </c>
      <c r="C4936" s="248">
        <v>108.3430290007059</v>
      </c>
    </row>
    <row r="4937" spans="2:3" x14ac:dyDescent="0.75">
      <c r="B4937" s="249">
        <v>4874</v>
      </c>
      <c r="C4937" s="248">
        <v>127.91748398294821</v>
      </c>
    </row>
    <row r="4938" spans="2:3" x14ac:dyDescent="0.75">
      <c r="B4938" s="249">
        <v>4875</v>
      </c>
      <c r="C4938" s="248">
        <v>123.62697791398472</v>
      </c>
    </row>
    <row r="4939" spans="2:3" x14ac:dyDescent="0.75">
      <c r="B4939" s="249">
        <v>4876</v>
      </c>
      <c r="C4939" s="248">
        <v>115.22142178711196</v>
      </c>
    </row>
    <row r="4940" spans="2:3" x14ac:dyDescent="0.75">
      <c r="B4940" s="249">
        <v>4877</v>
      </c>
      <c r="C4940" s="248">
        <v>169.21972125384301</v>
      </c>
    </row>
    <row r="4941" spans="2:3" x14ac:dyDescent="0.75">
      <c r="B4941" s="249">
        <v>4878</v>
      </c>
      <c r="C4941" s="248">
        <v>83.683947869494702</v>
      </c>
    </row>
    <row r="4942" spans="2:3" x14ac:dyDescent="0.75">
      <c r="B4942" s="249">
        <v>4879</v>
      </c>
      <c r="C4942" s="248">
        <v>115.82671653462809</v>
      </c>
    </row>
    <row r="4943" spans="2:3" x14ac:dyDescent="0.75">
      <c r="B4943" s="249">
        <v>4880</v>
      </c>
      <c r="C4943" s="248">
        <v>168.65913576768071</v>
      </c>
    </row>
    <row r="4944" spans="2:3" x14ac:dyDescent="0.75">
      <c r="B4944" s="249">
        <v>4881</v>
      </c>
      <c r="C4944" s="248">
        <v>154.34256451144529</v>
      </c>
    </row>
    <row r="4945" spans="2:3" x14ac:dyDescent="0.75">
      <c r="B4945" s="249">
        <v>4882</v>
      </c>
      <c r="C4945" s="248">
        <v>137.01319314948938</v>
      </c>
    </row>
    <row r="4946" spans="2:3" x14ac:dyDescent="0.75">
      <c r="B4946" s="249">
        <v>4883</v>
      </c>
      <c r="C4946" s="248">
        <v>121.62289040862599</v>
      </c>
    </row>
    <row r="4947" spans="2:3" x14ac:dyDescent="0.75">
      <c r="B4947" s="249">
        <v>4884</v>
      </c>
      <c r="C4947" s="248">
        <v>99.891628514424085</v>
      </c>
    </row>
    <row r="4948" spans="2:3" x14ac:dyDescent="0.75">
      <c r="B4948" s="249">
        <v>4885</v>
      </c>
      <c r="C4948" s="248">
        <v>122.60428396719989</v>
      </c>
    </row>
    <row r="4949" spans="2:3" x14ac:dyDescent="0.75">
      <c r="B4949" s="249">
        <v>4886</v>
      </c>
      <c r="C4949" s="248">
        <v>99.223032786507531</v>
      </c>
    </row>
    <row r="4950" spans="2:3" x14ac:dyDescent="0.75">
      <c r="B4950" s="249">
        <v>4887</v>
      </c>
      <c r="C4950" s="248">
        <v>164.70444436371719</v>
      </c>
    </row>
    <row r="4951" spans="2:3" x14ac:dyDescent="0.75">
      <c r="B4951" s="249">
        <v>4888</v>
      </c>
      <c r="C4951" s="248">
        <v>128.63023965892123</v>
      </c>
    </row>
    <row r="4952" spans="2:3" x14ac:dyDescent="0.75">
      <c r="B4952" s="249">
        <v>4889</v>
      </c>
      <c r="C4952" s="248">
        <v>111.49856473591915</v>
      </c>
    </row>
    <row r="4953" spans="2:3" x14ac:dyDescent="0.75">
      <c r="B4953" s="249">
        <v>4890</v>
      </c>
      <c r="C4953" s="248">
        <v>117.80256650274495</v>
      </c>
    </row>
    <row r="4954" spans="2:3" x14ac:dyDescent="0.75">
      <c r="B4954" s="249">
        <v>4891</v>
      </c>
      <c r="C4954" s="248">
        <v>152.29454039275146</v>
      </c>
    </row>
    <row r="4955" spans="2:3" x14ac:dyDescent="0.75">
      <c r="B4955" s="249">
        <v>4892</v>
      </c>
      <c r="C4955" s="248">
        <v>115.19118548435259</v>
      </c>
    </row>
    <row r="4956" spans="2:3" x14ac:dyDescent="0.75">
      <c r="B4956" s="249">
        <v>4893</v>
      </c>
      <c r="C4956" s="248">
        <v>96.112418275789082</v>
      </c>
    </row>
    <row r="4957" spans="2:3" x14ac:dyDescent="0.75">
      <c r="B4957" s="249">
        <v>4894</v>
      </c>
      <c r="C4957" s="248">
        <v>122.61553431991589</v>
      </c>
    </row>
    <row r="4958" spans="2:3" x14ac:dyDescent="0.75">
      <c r="B4958" s="249">
        <v>4895</v>
      </c>
      <c r="C4958" s="248">
        <v>138.13355180608718</v>
      </c>
    </row>
    <row r="4959" spans="2:3" x14ac:dyDescent="0.75">
      <c r="B4959" s="249">
        <v>4896</v>
      </c>
      <c r="C4959" s="248">
        <v>150.76858473636369</v>
      </c>
    </row>
    <row r="4960" spans="2:3" x14ac:dyDescent="0.75">
      <c r="B4960" s="249">
        <v>4897</v>
      </c>
      <c r="C4960" s="248">
        <v>108.56157146773499</v>
      </c>
    </row>
    <row r="4961" spans="2:3" x14ac:dyDescent="0.75">
      <c r="B4961" s="249">
        <v>4898</v>
      </c>
      <c r="C4961" s="248">
        <v>120.18716772167356</v>
      </c>
    </row>
    <row r="4962" spans="2:3" x14ac:dyDescent="0.75">
      <c r="B4962" s="249">
        <v>4899</v>
      </c>
      <c r="C4962" s="248">
        <v>122.48450251857864</v>
      </c>
    </row>
    <row r="4963" spans="2:3" x14ac:dyDescent="0.75">
      <c r="B4963" s="249">
        <v>4900</v>
      </c>
      <c r="C4963" s="248">
        <v>127.95758328412327</v>
      </c>
    </row>
    <row r="4964" spans="2:3" x14ac:dyDescent="0.75">
      <c r="B4964" s="249">
        <v>4901</v>
      </c>
      <c r="C4964" s="248">
        <v>142.34753297962038</v>
      </c>
    </row>
    <row r="4965" spans="2:3" x14ac:dyDescent="0.75">
      <c r="B4965" s="249">
        <v>4902</v>
      </c>
      <c r="C4965" s="248">
        <v>102.67914831986666</v>
      </c>
    </row>
    <row r="4966" spans="2:3" x14ac:dyDescent="0.75">
      <c r="B4966" s="249">
        <v>4903</v>
      </c>
      <c r="C4966" s="248">
        <v>119.3593843302267</v>
      </c>
    </row>
    <row r="4967" spans="2:3" x14ac:dyDescent="0.75">
      <c r="B4967" s="249">
        <v>4904</v>
      </c>
      <c r="C4967" s="248">
        <v>120.72817948667897</v>
      </c>
    </row>
    <row r="4968" spans="2:3" x14ac:dyDescent="0.75">
      <c r="B4968" s="249">
        <v>4905</v>
      </c>
      <c r="C4968" s="248">
        <v>116.85543541448179</v>
      </c>
    </row>
    <row r="4969" spans="2:3" x14ac:dyDescent="0.75">
      <c r="B4969" s="249">
        <v>4906</v>
      </c>
      <c r="C4969" s="248">
        <v>105.88033589686111</v>
      </c>
    </row>
    <row r="4970" spans="2:3" x14ac:dyDescent="0.75">
      <c r="B4970" s="249">
        <v>4907</v>
      </c>
      <c r="C4970" s="248">
        <v>129.67479076425653</v>
      </c>
    </row>
    <row r="4971" spans="2:3" x14ac:dyDescent="0.75">
      <c r="B4971" s="249">
        <v>4908</v>
      </c>
      <c r="C4971" s="248">
        <v>91.164656000767081</v>
      </c>
    </row>
    <row r="4972" spans="2:3" x14ac:dyDescent="0.75">
      <c r="B4972" s="249">
        <v>4909</v>
      </c>
      <c r="C4972" s="248">
        <v>131.01388826148306</v>
      </c>
    </row>
    <row r="4973" spans="2:3" x14ac:dyDescent="0.75">
      <c r="B4973" s="249">
        <v>4910</v>
      </c>
      <c r="C4973" s="248">
        <v>80.751756975048011</v>
      </c>
    </row>
    <row r="4974" spans="2:3" x14ac:dyDescent="0.75">
      <c r="B4974" s="249">
        <v>4911</v>
      </c>
      <c r="C4974" s="248">
        <v>169.36191660412001</v>
      </c>
    </row>
    <row r="4975" spans="2:3" x14ac:dyDescent="0.75">
      <c r="B4975" s="249">
        <v>4912</v>
      </c>
      <c r="C4975" s="248">
        <v>79.030327291009741</v>
      </c>
    </row>
    <row r="4976" spans="2:3" x14ac:dyDescent="0.75">
      <c r="B4976" s="249">
        <v>4913</v>
      </c>
      <c r="C4976" s="248">
        <v>101.23237039072841</v>
      </c>
    </row>
    <row r="4977" spans="2:3" x14ac:dyDescent="0.75">
      <c r="B4977" s="249">
        <v>4914</v>
      </c>
      <c r="C4977" s="248">
        <v>125.38921319814172</v>
      </c>
    </row>
    <row r="4978" spans="2:3" x14ac:dyDescent="0.75">
      <c r="B4978" s="249">
        <v>4915</v>
      </c>
      <c r="C4978" s="248">
        <v>97.583111887542287</v>
      </c>
    </row>
    <row r="4979" spans="2:3" x14ac:dyDescent="0.75">
      <c r="B4979" s="249">
        <v>4916</v>
      </c>
      <c r="C4979" s="248">
        <v>110.45689991688678</v>
      </c>
    </row>
    <row r="4980" spans="2:3" x14ac:dyDescent="0.75">
      <c r="B4980" s="249">
        <v>4917</v>
      </c>
      <c r="C4980" s="248">
        <v>127.85388157077465</v>
      </c>
    </row>
    <row r="4981" spans="2:3" x14ac:dyDescent="0.75">
      <c r="B4981" s="249">
        <v>4918</v>
      </c>
      <c r="C4981" s="248">
        <v>114.25651415535835</v>
      </c>
    </row>
    <row r="4982" spans="2:3" x14ac:dyDescent="0.75">
      <c r="B4982" s="249">
        <v>4919</v>
      </c>
      <c r="C4982" s="248">
        <v>143.54856668977251</v>
      </c>
    </row>
    <row r="4983" spans="2:3" x14ac:dyDescent="0.75">
      <c r="B4983" s="249">
        <v>4920</v>
      </c>
      <c r="C4983" s="248">
        <v>138.25875618512475</v>
      </c>
    </row>
    <row r="4984" spans="2:3" x14ac:dyDescent="0.75">
      <c r="B4984" s="249">
        <v>4921</v>
      </c>
      <c r="C4984" s="248">
        <v>84.635865431871579</v>
      </c>
    </row>
    <row r="4985" spans="2:3" x14ac:dyDescent="0.75">
      <c r="B4985" s="249">
        <v>4922</v>
      </c>
      <c r="C4985" s="248">
        <v>90.125128704053481</v>
      </c>
    </row>
    <row r="4986" spans="2:3" x14ac:dyDescent="0.75">
      <c r="B4986" s="249">
        <v>4923</v>
      </c>
      <c r="C4986" s="248">
        <v>134.0762655595621</v>
      </c>
    </row>
    <row r="4987" spans="2:3" x14ac:dyDescent="0.75">
      <c r="B4987" s="249">
        <v>4924</v>
      </c>
      <c r="C4987" s="248">
        <v>127.38860513234015</v>
      </c>
    </row>
    <row r="4988" spans="2:3" x14ac:dyDescent="0.75">
      <c r="B4988" s="249">
        <v>4925</v>
      </c>
      <c r="C4988" s="248">
        <v>135.15899674679719</v>
      </c>
    </row>
    <row r="4989" spans="2:3" x14ac:dyDescent="0.75">
      <c r="B4989" s="249">
        <v>4926</v>
      </c>
      <c r="C4989" s="248">
        <v>88.561026586662521</v>
      </c>
    </row>
    <row r="4990" spans="2:3" x14ac:dyDescent="0.75">
      <c r="B4990" s="249">
        <v>4927</v>
      </c>
      <c r="C4990" s="248">
        <v>112.96209684336208</v>
      </c>
    </row>
    <row r="4991" spans="2:3" x14ac:dyDescent="0.75">
      <c r="B4991" s="249">
        <v>4928</v>
      </c>
      <c r="C4991" s="248">
        <v>129.77619888867022</v>
      </c>
    </row>
    <row r="4992" spans="2:3" x14ac:dyDescent="0.75">
      <c r="B4992" s="249">
        <v>4929</v>
      </c>
      <c r="C4992" s="248">
        <v>118.85117631760771</v>
      </c>
    </row>
    <row r="4993" spans="2:3" x14ac:dyDescent="0.75">
      <c r="B4993" s="249">
        <v>4930</v>
      </c>
      <c r="C4993" s="248">
        <v>113.19195036582289</v>
      </c>
    </row>
    <row r="4994" spans="2:3" x14ac:dyDescent="0.75">
      <c r="B4994" s="249">
        <v>4931</v>
      </c>
      <c r="C4994" s="248">
        <v>130.60003320603997</v>
      </c>
    </row>
    <row r="4995" spans="2:3" x14ac:dyDescent="0.75">
      <c r="B4995" s="249">
        <v>4932</v>
      </c>
      <c r="C4995" s="248">
        <v>167.75715616082545</v>
      </c>
    </row>
    <row r="4996" spans="2:3" x14ac:dyDescent="0.75">
      <c r="B4996" s="249">
        <v>4933</v>
      </c>
      <c r="C4996" s="248">
        <v>97.558603909833352</v>
      </c>
    </row>
    <row r="4997" spans="2:3" x14ac:dyDescent="0.75">
      <c r="B4997" s="249">
        <v>4934</v>
      </c>
      <c r="C4997" s="248">
        <v>124.80429355521225</v>
      </c>
    </row>
    <row r="4998" spans="2:3" x14ac:dyDescent="0.75">
      <c r="B4998" s="249">
        <v>4935</v>
      </c>
      <c r="C4998" s="248">
        <v>129.84060643176448</v>
      </c>
    </row>
    <row r="4999" spans="2:3" x14ac:dyDescent="0.75">
      <c r="B4999" s="249">
        <v>4936</v>
      </c>
      <c r="C4999" s="248">
        <v>127.96769530344194</v>
      </c>
    </row>
    <row r="5000" spans="2:3" x14ac:dyDescent="0.75">
      <c r="B5000" s="249">
        <v>4937</v>
      </c>
      <c r="C5000" s="248">
        <v>120.36448948089854</v>
      </c>
    </row>
    <row r="5001" spans="2:3" x14ac:dyDescent="0.75">
      <c r="B5001" s="249">
        <v>4938</v>
      </c>
      <c r="C5001" s="248">
        <v>107.14100598608607</v>
      </c>
    </row>
    <row r="5002" spans="2:3" x14ac:dyDescent="0.75">
      <c r="B5002" s="249">
        <v>4939</v>
      </c>
      <c r="C5002" s="248">
        <v>105.71856704753466</v>
      </c>
    </row>
    <row r="5003" spans="2:3" x14ac:dyDescent="0.75">
      <c r="B5003" s="249">
        <v>4940</v>
      </c>
      <c r="C5003" s="248">
        <v>143.62250526699304</v>
      </c>
    </row>
    <row r="5004" spans="2:3" x14ac:dyDescent="0.75">
      <c r="B5004" s="249">
        <v>4941</v>
      </c>
      <c r="C5004" s="248">
        <v>126.05978648919096</v>
      </c>
    </row>
    <row r="5005" spans="2:3" x14ac:dyDescent="0.75">
      <c r="B5005" s="249">
        <v>4942</v>
      </c>
      <c r="C5005" s="248">
        <v>136.71931779576747</v>
      </c>
    </row>
    <row r="5006" spans="2:3" x14ac:dyDescent="0.75">
      <c r="B5006" s="249">
        <v>4943</v>
      </c>
      <c r="C5006" s="248">
        <v>112.80242927340822</v>
      </c>
    </row>
    <row r="5007" spans="2:3" x14ac:dyDescent="0.75">
      <c r="B5007" s="249">
        <v>4944</v>
      </c>
      <c r="C5007" s="248">
        <v>155.85842273673143</v>
      </c>
    </row>
    <row r="5008" spans="2:3" x14ac:dyDescent="0.75">
      <c r="B5008" s="249">
        <v>4945</v>
      </c>
      <c r="C5008" s="248">
        <v>138.49954202184594</v>
      </c>
    </row>
    <row r="5009" spans="2:3" x14ac:dyDescent="0.75">
      <c r="B5009" s="249">
        <v>4946</v>
      </c>
      <c r="C5009" s="248">
        <v>120.77302345057916</v>
      </c>
    </row>
    <row r="5010" spans="2:3" x14ac:dyDescent="0.75">
      <c r="B5010" s="249">
        <v>4947</v>
      </c>
      <c r="C5010" s="248">
        <v>145.15301132665493</v>
      </c>
    </row>
    <row r="5011" spans="2:3" x14ac:dyDescent="0.75">
      <c r="B5011" s="249">
        <v>4948</v>
      </c>
      <c r="C5011" s="248">
        <v>152.61128329764634</v>
      </c>
    </row>
    <row r="5012" spans="2:3" x14ac:dyDescent="0.75">
      <c r="B5012" s="249">
        <v>4949</v>
      </c>
      <c r="C5012" s="248">
        <v>131.99446023869137</v>
      </c>
    </row>
    <row r="5013" spans="2:3" x14ac:dyDescent="0.75">
      <c r="B5013" s="249">
        <v>4950</v>
      </c>
      <c r="C5013" s="248">
        <v>133.54331705004142</v>
      </c>
    </row>
    <row r="5014" spans="2:3" x14ac:dyDescent="0.75">
      <c r="B5014" s="249">
        <v>4951</v>
      </c>
      <c r="C5014" s="248">
        <v>151.63619958497912</v>
      </c>
    </row>
    <row r="5015" spans="2:3" x14ac:dyDescent="0.75">
      <c r="B5015" s="249">
        <v>4952</v>
      </c>
      <c r="C5015" s="248">
        <v>128.1044310850948</v>
      </c>
    </row>
    <row r="5016" spans="2:3" x14ac:dyDescent="0.75">
      <c r="B5016" s="249">
        <v>4953</v>
      </c>
      <c r="C5016" s="248">
        <v>110.11727753025687</v>
      </c>
    </row>
    <row r="5017" spans="2:3" x14ac:dyDescent="0.75">
      <c r="B5017" s="249">
        <v>4954</v>
      </c>
      <c r="C5017" s="248">
        <v>117.80040819579476</v>
      </c>
    </row>
    <row r="5018" spans="2:3" x14ac:dyDescent="0.75">
      <c r="B5018" s="249">
        <v>4955</v>
      </c>
      <c r="C5018" s="248">
        <v>153.30931870945685</v>
      </c>
    </row>
    <row r="5019" spans="2:3" x14ac:dyDescent="0.75">
      <c r="B5019" s="249">
        <v>4956</v>
      </c>
      <c r="C5019" s="248">
        <v>89.415460988450036</v>
      </c>
    </row>
    <row r="5020" spans="2:3" x14ac:dyDescent="0.75">
      <c r="B5020" s="249">
        <v>4957</v>
      </c>
      <c r="C5020" s="248">
        <v>90.245882876344012</v>
      </c>
    </row>
    <row r="5021" spans="2:3" x14ac:dyDescent="0.75">
      <c r="B5021" s="249">
        <v>4958</v>
      </c>
      <c r="C5021" s="248">
        <v>144.44215656026847</v>
      </c>
    </row>
    <row r="5022" spans="2:3" x14ac:dyDescent="0.75">
      <c r="B5022" s="249">
        <v>4959</v>
      </c>
      <c r="C5022" s="248">
        <v>123.46702229488827</v>
      </c>
    </row>
    <row r="5023" spans="2:3" x14ac:dyDescent="0.75">
      <c r="B5023" s="249">
        <v>4960</v>
      </c>
      <c r="C5023" s="248">
        <v>107.05493142202819</v>
      </c>
    </row>
    <row r="5024" spans="2:3" x14ac:dyDescent="0.75">
      <c r="B5024" s="249">
        <v>4961</v>
      </c>
      <c r="C5024" s="248">
        <v>116.51610129351565</v>
      </c>
    </row>
    <row r="5025" spans="2:3" x14ac:dyDescent="0.75">
      <c r="B5025" s="249">
        <v>4962</v>
      </c>
      <c r="C5025" s="248">
        <v>112.93509041840746</v>
      </c>
    </row>
    <row r="5026" spans="2:3" x14ac:dyDescent="0.75">
      <c r="B5026" s="249">
        <v>4963</v>
      </c>
      <c r="C5026" s="248">
        <v>95.656409820779004</v>
      </c>
    </row>
    <row r="5027" spans="2:3" x14ac:dyDescent="0.75">
      <c r="B5027" s="249">
        <v>4964</v>
      </c>
      <c r="C5027" s="248">
        <v>96.046438293799937</v>
      </c>
    </row>
    <row r="5028" spans="2:3" x14ac:dyDescent="0.75">
      <c r="B5028" s="249">
        <v>4965</v>
      </c>
      <c r="C5028" s="248">
        <v>145.40390800812975</v>
      </c>
    </row>
    <row r="5029" spans="2:3" x14ac:dyDescent="0.75">
      <c r="B5029" s="249">
        <v>4966</v>
      </c>
      <c r="C5029" s="248">
        <v>116.87370143351231</v>
      </c>
    </row>
    <row r="5030" spans="2:3" x14ac:dyDescent="0.75">
      <c r="B5030" s="249">
        <v>4967</v>
      </c>
      <c r="C5030" s="248">
        <v>118.00601594192547</v>
      </c>
    </row>
    <row r="5031" spans="2:3" x14ac:dyDescent="0.75">
      <c r="B5031" s="249">
        <v>4968</v>
      </c>
      <c r="C5031" s="248">
        <v>92.469944057308126</v>
      </c>
    </row>
    <row r="5032" spans="2:3" x14ac:dyDescent="0.75">
      <c r="B5032" s="249">
        <v>4969</v>
      </c>
      <c r="C5032" s="248">
        <v>145.43996408992041</v>
      </c>
    </row>
    <row r="5033" spans="2:3" x14ac:dyDescent="0.75">
      <c r="B5033" s="249">
        <v>4970</v>
      </c>
      <c r="C5033" s="248">
        <v>131.93254164971043</v>
      </c>
    </row>
    <row r="5034" spans="2:3" x14ac:dyDescent="0.75">
      <c r="B5034" s="249">
        <v>4971</v>
      </c>
      <c r="C5034" s="248">
        <v>137.96414167204361</v>
      </c>
    </row>
    <row r="5035" spans="2:3" x14ac:dyDescent="0.75">
      <c r="B5035" s="249">
        <v>4972</v>
      </c>
      <c r="C5035" s="248">
        <v>154.56467399735098</v>
      </c>
    </row>
    <row r="5036" spans="2:3" x14ac:dyDescent="0.75">
      <c r="B5036" s="249">
        <v>4973</v>
      </c>
      <c r="C5036" s="248">
        <v>70.976877210174024</v>
      </c>
    </row>
    <row r="5037" spans="2:3" x14ac:dyDescent="0.75">
      <c r="B5037" s="249">
        <v>4974</v>
      </c>
      <c r="C5037" s="248">
        <v>139.8229576470747</v>
      </c>
    </row>
    <row r="5038" spans="2:3" x14ac:dyDescent="0.75">
      <c r="B5038" s="249">
        <v>4975</v>
      </c>
      <c r="C5038" s="248">
        <v>84.950566456382006</v>
      </c>
    </row>
    <row r="5039" spans="2:3" x14ac:dyDescent="0.75">
      <c r="B5039" s="249">
        <v>4976</v>
      </c>
      <c r="C5039" s="248">
        <v>172.83559385267279</v>
      </c>
    </row>
    <row r="5040" spans="2:3" x14ac:dyDescent="0.75">
      <c r="B5040" s="249">
        <v>4977</v>
      </c>
      <c r="C5040" s="248">
        <v>78.226580081953486</v>
      </c>
    </row>
    <row r="5041" spans="2:3" x14ac:dyDescent="0.75">
      <c r="B5041" s="249">
        <v>4978</v>
      </c>
      <c r="C5041" s="248">
        <v>125.43483935857905</v>
      </c>
    </row>
    <row r="5042" spans="2:3" x14ac:dyDescent="0.75">
      <c r="B5042" s="249">
        <v>4979</v>
      </c>
      <c r="C5042" s="248">
        <v>90.707757407462282</v>
      </c>
    </row>
    <row r="5043" spans="2:3" x14ac:dyDescent="0.75">
      <c r="B5043" s="249">
        <v>4980</v>
      </c>
      <c r="C5043" s="248">
        <v>167.15409709317154</v>
      </c>
    </row>
    <row r="5044" spans="2:3" x14ac:dyDescent="0.75">
      <c r="B5044" s="249">
        <v>4981</v>
      </c>
      <c r="C5044" s="248">
        <v>116.52832340178031</v>
      </c>
    </row>
    <row r="5045" spans="2:3" x14ac:dyDescent="0.75">
      <c r="B5045" s="249">
        <v>4982</v>
      </c>
      <c r="C5045" s="248">
        <v>111.46721738968793</v>
      </c>
    </row>
    <row r="5046" spans="2:3" x14ac:dyDescent="0.75">
      <c r="B5046" s="249">
        <v>4983</v>
      </c>
      <c r="C5046" s="248">
        <v>78.23389844639911</v>
      </c>
    </row>
    <row r="5047" spans="2:3" x14ac:dyDescent="0.75">
      <c r="B5047" s="249">
        <v>4984</v>
      </c>
      <c r="C5047" s="248">
        <v>160.75915339994421</v>
      </c>
    </row>
    <row r="5048" spans="2:3" x14ac:dyDescent="0.75">
      <c r="B5048" s="249">
        <v>4985</v>
      </c>
      <c r="C5048" s="248">
        <v>115.30569440624872</v>
      </c>
    </row>
    <row r="5049" spans="2:3" x14ac:dyDescent="0.75">
      <c r="B5049" s="249">
        <v>4986</v>
      </c>
      <c r="C5049" s="248">
        <v>145.91353888145434</v>
      </c>
    </row>
    <row r="5050" spans="2:3" x14ac:dyDescent="0.75">
      <c r="B5050" s="249">
        <v>4987</v>
      </c>
      <c r="C5050" s="248">
        <v>132.67609142321868</v>
      </c>
    </row>
    <row r="5051" spans="2:3" x14ac:dyDescent="0.75">
      <c r="B5051" s="249">
        <v>4988</v>
      </c>
      <c r="C5051" s="248">
        <v>106.27085287954486</v>
      </c>
    </row>
    <row r="5052" spans="2:3" x14ac:dyDescent="0.75">
      <c r="B5052" s="249">
        <v>4989</v>
      </c>
      <c r="C5052" s="248">
        <v>141.55669942082443</v>
      </c>
    </row>
    <row r="5053" spans="2:3" x14ac:dyDescent="0.75">
      <c r="B5053" s="249">
        <v>4990</v>
      </c>
      <c r="C5053" s="248">
        <v>102.03881702652833</v>
      </c>
    </row>
    <row r="5054" spans="2:3" x14ac:dyDescent="0.75">
      <c r="B5054" s="249">
        <v>4991</v>
      </c>
      <c r="C5054" s="248">
        <v>145.70350878132402</v>
      </c>
    </row>
    <row r="5055" spans="2:3" x14ac:dyDescent="0.75">
      <c r="B5055" s="249">
        <v>4992</v>
      </c>
      <c r="C5055" s="248">
        <v>151.91743293214898</v>
      </c>
    </row>
    <row r="5056" spans="2:3" x14ac:dyDescent="0.75">
      <c r="B5056" s="249">
        <v>4993</v>
      </c>
      <c r="C5056" s="248">
        <v>150.78105940803397</v>
      </c>
    </row>
    <row r="5057" spans="2:3" x14ac:dyDescent="0.75">
      <c r="B5057" s="249">
        <v>4994</v>
      </c>
      <c r="C5057" s="248">
        <v>104.3235543295944</v>
      </c>
    </row>
    <row r="5058" spans="2:3" x14ac:dyDescent="0.75">
      <c r="B5058" s="249">
        <v>4995</v>
      </c>
      <c r="C5058" s="248">
        <v>151.05027974367005</v>
      </c>
    </row>
    <row r="5059" spans="2:3" x14ac:dyDescent="0.75">
      <c r="B5059" s="249">
        <v>4996</v>
      </c>
      <c r="C5059" s="248">
        <v>95.916042855067673</v>
      </c>
    </row>
    <row r="5060" spans="2:3" x14ac:dyDescent="0.75">
      <c r="B5060" s="249">
        <v>4997</v>
      </c>
      <c r="C5060" s="248">
        <v>123.86510430267442</v>
      </c>
    </row>
    <row r="5061" spans="2:3" x14ac:dyDescent="0.75">
      <c r="B5061" s="249">
        <v>4998</v>
      </c>
      <c r="C5061" s="248">
        <v>137.47073860824651</v>
      </c>
    </row>
    <row r="5062" spans="2:3" x14ac:dyDescent="0.75">
      <c r="B5062" s="249">
        <v>4999</v>
      </c>
      <c r="C5062" s="248">
        <v>156.68056004890161</v>
      </c>
    </row>
    <row r="5063" spans="2:3" x14ac:dyDescent="0.75">
      <c r="B5063" s="249">
        <v>5000</v>
      </c>
      <c r="C5063" s="248">
        <v>77.26096794343303</v>
      </c>
    </row>
    <row r="5064" spans="2:3" x14ac:dyDescent="0.75">
      <c r="B5064" s="249">
        <v>5001</v>
      </c>
      <c r="C5064" s="248">
        <v>101.63822011378024</v>
      </c>
    </row>
    <row r="5065" spans="2:3" x14ac:dyDescent="0.75">
      <c r="B5065" s="249">
        <v>5002</v>
      </c>
      <c r="C5065" s="248">
        <v>107.65836685972404</v>
      </c>
    </row>
    <row r="5066" spans="2:3" x14ac:dyDescent="0.75">
      <c r="B5066" s="249">
        <v>5003</v>
      </c>
      <c r="C5066" s="248">
        <v>125.65386876611625</v>
      </c>
    </row>
    <row r="5067" spans="2:3" x14ac:dyDescent="0.75">
      <c r="B5067" s="249">
        <v>5004</v>
      </c>
      <c r="C5067" s="248">
        <v>144.58797300469791</v>
      </c>
    </row>
    <row r="5068" spans="2:3" x14ac:dyDescent="0.75">
      <c r="B5068" s="249">
        <v>5005</v>
      </c>
      <c r="C5068" s="248">
        <v>92.055187941505835</v>
      </c>
    </row>
    <row r="5069" spans="2:3" x14ac:dyDescent="0.75">
      <c r="B5069" s="249">
        <v>5006</v>
      </c>
      <c r="C5069" s="248">
        <v>171.49497110375523</v>
      </c>
    </row>
    <row r="5070" spans="2:3" x14ac:dyDescent="0.75">
      <c r="B5070" s="249">
        <v>5007</v>
      </c>
      <c r="C5070" s="248">
        <v>156.67812410590534</v>
      </c>
    </row>
    <row r="5071" spans="2:3" x14ac:dyDescent="0.75">
      <c r="B5071" s="249">
        <v>5008</v>
      </c>
      <c r="C5071" s="248">
        <v>120.66202430471924</v>
      </c>
    </row>
    <row r="5072" spans="2:3" x14ac:dyDescent="0.75">
      <c r="B5072" s="249">
        <v>5009</v>
      </c>
      <c r="C5072" s="248">
        <v>99.258495837418209</v>
      </c>
    </row>
    <row r="5073" spans="2:3" x14ac:dyDescent="0.75">
      <c r="B5073" s="249">
        <v>5010</v>
      </c>
      <c r="C5073" s="248">
        <v>67.769157116797984</v>
      </c>
    </row>
    <row r="5074" spans="2:3" x14ac:dyDescent="0.75">
      <c r="B5074" s="249">
        <v>5011</v>
      </c>
      <c r="C5074" s="248">
        <v>112.00027238595045</v>
      </c>
    </row>
    <row r="5075" spans="2:3" x14ac:dyDescent="0.75">
      <c r="B5075" s="249">
        <v>5012</v>
      </c>
      <c r="C5075" s="248">
        <v>115.33802099018727</v>
      </c>
    </row>
    <row r="5076" spans="2:3" x14ac:dyDescent="0.75">
      <c r="B5076" s="249">
        <v>5013</v>
      </c>
      <c r="C5076" s="248">
        <v>109.09509482145478</v>
      </c>
    </row>
    <row r="5077" spans="2:3" x14ac:dyDescent="0.75">
      <c r="B5077" s="249">
        <v>5014</v>
      </c>
      <c r="C5077" s="248">
        <v>175.75828047146013</v>
      </c>
    </row>
    <row r="5078" spans="2:3" x14ac:dyDescent="0.75">
      <c r="B5078" s="249">
        <v>5015</v>
      </c>
      <c r="C5078" s="248">
        <v>114.06775299980183</v>
      </c>
    </row>
    <row r="5079" spans="2:3" x14ac:dyDescent="0.75">
      <c r="B5079" s="249">
        <v>5016</v>
      </c>
      <c r="C5079" s="248">
        <v>144.99960157161112</v>
      </c>
    </row>
    <row r="5080" spans="2:3" x14ac:dyDescent="0.75">
      <c r="B5080" s="249">
        <v>5017</v>
      </c>
      <c r="C5080" s="248">
        <v>131.71818297346383</v>
      </c>
    </row>
    <row r="5081" spans="2:3" x14ac:dyDescent="0.75">
      <c r="B5081" s="249">
        <v>5018</v>
      </c>
      <c r="C5081" s="248">
        <v>156.59546936525811</v>
      </c>
    </row>
    <row r="5082" spans="2:3" x14ac:dyDescent="0.75">
      <c r="B5082" s="249">
        <v>5019</v>
      </c>
      <c r="C5082" s="248">
        <v>113.27782365276191</v>
      </c>
    </row>
    <row r="5083" spans="2:3" x14ac:dyDescent="0.75">
      <c r="B5083" s="249">
        <v>5020</v>
      </c>
      <c r="C5083" s="248">
        <v>126.52212788927318</v>
      </c>
    </row>
    <row r="5084" spans="2:3" x14ac:dyDescent="0.75">
      <c r="B5084" s="249">
        <v>5021</v>
      </c>
      <c r="C5084" s="248">
        <v>131.93001072572028</v>
      </c>
    </row>
    <row r="5085" spans="2:3" x14ac:dyDescent="0.75">
      <c r="B5085" s="249">
        <v>5022</v>
      </c>
      <c r="C5085" s="248">
        <v>137.32878634850769</v>
      </c>
    </row>
    <row r="5086" spans="2:3" x14ac:dyDescent="0.75">
      <c r="B5086" s="249">
        <v>5023</v>
      </c>
      <c r="C5086" s="248">
        <v>90.200232356602058</v>
      </c>
    </row>
    <row r="5087" spans="2:3" x14ac:dyDescent="0.75">
      <c r="B5087" s="249">
        <v>5024</v>
      </c>
      <c r="C5087" s="248">
        <v>109.056595461727</v>
      </c>
    </row>
    <row r="5088" spans="2:3" x14ac:dyDescent="0.75">
      <c r="B5088" s="249">
        <v>5025</v>
      </c>
      <c r="C5088" s="248">
        <v>140.45922280939482</v>
      </c>
    </row>
    <row r="5089" spans="2:3" x14ac:dyDescent="0.75">
      <c r="B5089" s="249">
        <v>5026</v>
      </c>
      <c r="C5089" s="248">
        <v>135.37683349525599</v>
      </c>
    </row>
    <row r="5090" spans="2:3" x14ac:dyDescent="0.75">
      <c r="B5090" s="249">
        <v>5027</v>
      </c>
      <c r="C5090" s="248">
        <v>80.933678190849122</v>
      </c>
    </row>
    <row r="5091" spans="2:3" x14ac:dyDescent="0.75">
      <c r="B5091" s="249">
        <v>5028</v>
      </c>
      <c r="C5091" s="248">
        <v>145.95262327980805</v>
      </c>
    </row>
    <row r="5092" spans="2:3" x14ac:dyDescent="0.75">
      <c r="B5092" s="249">
        <v>5029</v>
      </c>
      <c r="C5092" s="248">
        <v>99.321788404203616</v>
      </c>
    </row>
    <row r="5093" spans="2:3" x14ac:dyDescent="0.75">
      <c r="B5093" s="249">
        <v>5030</v>
      </c>
      <c r="C5093" s="248">
        <v>111.96985184569689</v>
      </c>
    </row>
    <row r="5094" spans="2:3" x14ac:dyDescent="0.75">
      <c r="B5094" s="249">
        <v>5031</v>
      </c>
      <c r="C5094" s="248">
        <v>145.75725908151</v>
      </c>
    </row>
    <row r="5095" spans="2:3" x14ac:dyDescent="0.75">
      <c r="B5095" s="249">
        <v>5032</v>
      </c>
      <c r="C5095" s="248">
        <v>139.11577267823071</v>
      </c>
    </row>
    <row r="5096" spans="2:3" x14ac:dyDescent="0.75">
      <c r="B5096" s="249">
        <v>5033</v>
      </c>
      <c r="C5096" s="248">
        <v>116.49962628659397</v>
      </c>
    </row>
    <row r="5097" spans="2:3" x14ac:dyDescent="0.75">
      <c r="B5097" s="249">
        <v>5034</v>
      </c>
      <c r="C5097" s="248">
        <v>137.46133495332396</v>
      </c>
    </row>
    <row r="5098" spans="2:3" x14ac:dyDescent="0.75">
      <c r="B5098" s="249">
        <v>5035</v>
      </c>
      <c r="C5098" s="248">
        <v>128.46373045463639</v>
      </c>
    </row>
    <row r="5099" spans="2:3" x14ac:dyDescent="0.75">
      <c r="B5099" s="249">
        <v>5036</v>
      </c>
      <c r="C5099" s="248">
        <v>107.20513468488268</v>
      </c>
    </row>
    <row r="5100" spans="2:3" x14ac:dyDescent="0.75">
      <c r="B5100" s="249">
        <v>5037</v>
      </c>
      <c r="C5100" s="248">
        <v>150.1684339607896</v>
      </c>
    </row>
    <row r="5101" spans="2:3" x14ac:dyDescent="0.75">
      <c r="B5101" s="249">
        <v>5038</v>
      </c>
      <c r="C5101" s="248">
        <v>102.03560938872343</v>
      </c>
    </row>
    <row r="5102" spans="2:3" x14ac:dyDescent="0.75">
      <c r="B5102" s="249">
        <v>5039</v>
      </c>
      <c r="C5102" s="248">
        <v>106.59666676474004</v>
      </c>
    </row>
    <row r="5103" spans="2:3" x14ac:dyDescent="0.75">
      <c r="B5103" s="249">
        <v>5040</v>
      </c>
      <c r="C5103" s="248">
        <v>116.98446503996477</v>
      </c>
    </row>
    <row r="5104" spans="2:3" x14ac:dyDescent="0.75">
      <c r="B5104" s="249">
        <v>5041</v>
      </c>
      <c r="C5104" s="248">
        <v>151.08521782000349</v>
      </c>
    </row>
    <row r="5105" spans="2:3" x14ac:dyDescent="0.75">
      <c r="B5105" s="249">
        <v>5042</v>
      </c>
      <c r="C5105" s="248">
        <v>147.01782384195323</v>
      </c>
    </row>
    <row r="5106" spans="2:3" x14ac:dyDescent="0.75">
      <c r="B5106" s="249">
        <v>5043</v>
      </c>
      <c r="C5106" s="248">
        <v>137.85991737828795</v>
      </c>
    </row>
    <row r="5107" spans="2:3" x14ac:dyDescent="0.75">
      <c r="B5107" s="249">
        <v>5044</v>
      </c>
      <c r="C5107" s="248">
        <v>115.72379288627459</v>
      </c>
    </row>
    <row r="5108" spans="2:3" x14ac:dyDescent="0.75">
      <c r="B5108" s="249">
        <v>5045</v>
      </c>
      <c r="C5108" s="248">
        <v>92.588230738321627</v>
      </c>
    </row>
    <row r="5109" spans="2:3" x14ac:dyDescent="0.75">
      <c r="B5109" s="249">
        <v>5046</v>
      </c>
      <c r="C5109" s="248">
        <v>87.951013163820846</v>
      </c>
    </row>
    <row r="5110" spans="2:3" x14ac:dyDescent="0.75">
      <c r="B5110" s="249">
        <v>5047</v>
      </c>
      <c r="C5110" s="248">
        <v>151.01744869915487</v>
      </c>
    </row>
    <row r="5111" spans="2:3" x14ac:dyDescent="0.75">
      <c r="B5111" s="249">
        <v>5048</v>
      </c>
      <c r="C5111" s="248">
        <v>134.1530482819519</v>
      </c>
    </row>
    <row r="5112" spans="2:3" x14ac:dyDescent="0.75">
      <c r="B5112" s="249">
        <v>5049</v>
      </c>
      <c r="C5112" s="248">
        <v>145.88584759581636</v>
      </c>
    </row>
    <row r="5113" spans="2:3" x14ac:dyDescent="0.75">
      <c r="B5113" s="249">
        <v>5050</v>
      </c>
      <c r="C5113" s="248">
        <v>111.87427913192064</v>
      </c>
    </row>
    <row r="5114" spans="2:3" x14ac:dyDescent="0.75">
      <c r="B5114" s="249">
        <v>5051</v>
      </c>
      <c r="C5114" s="248">
        <v>136.68387294336455</v>
      </c>
    </row>
    <row r="5115" spans="2:3" x14ac:dyDescent="0.75">
      <c r="B5115" s="249">
        <v>5052</v>
      </c>
      <c r="C5115" s="248">
        <v>115.12647341323998</v>
      </c>
    </row>
    <row r="5116" spans="2:3" x14ac:dyDescent="0.75">
      <c r="B5116" s="249">
        <v>5053</v>
      </c>
      <c r="C5116" s="248">
        <v>98.024541237726737</v>
      </c>
    </row>
    <row r="5117" spans="2:3" x14ac:dyDescent="0.75">
      <c r="B5117" s="249">
        <v>5054</v>
      </c>
      <c r="C5117" s="248">
        <v>88.028941623943922</v>
      </c>
    </row>
    <row r="5118" spans="2:3" x14ac:dyDescent="0.75">
      <c r="B5118" s="249">
        <v>5055</v>
      </c>
      <c r="C5118" s="248">
        <v>122.66786685499966</v>
      </c>
    </row>
    <row r="5119" spans="2:3" x14ac:dyDescent="0.75">
      <c r="B5119" s="249">
        <v>5056</v>
      </c>
      <c r="C5119" s="248">
        <v>106.45753567282172</v>
      </c>
    </row>
    <row r="5120" spans="2:3" x14ac:dyDescent="0.75">
      <c r="B5120" s="249">
        <v>5057</v>
      </c>
      <c r="C5120" s="248">
        <v>111.84983159784994</v>
      </c>
    </row>
    <row r="5121" spans="2:3" x14ac:dyDescent="0.75">
      <c r="B5121" s="249">
        <v>5058</v>
      </c>
      <c r="C5121" s="248">
        <v>84.26913574019153</v>
      </c>
    </row>
    <row r="5122" spans="2:3" x14ac:dyDescent="0.75">
      <c r="B5122" s="249">
        <v>5059</v>
      </c>
      <c r="C5122" s="248">
        <v>117.91394157647348</v>
      </c>
    </row>
    <row r="5123" spans="2:3" x14ac:dyDescent="0.75">
      <c r="B5123" s="249">
        <v>5060</v>
      </c>
      <c r="C5123" s="248">
        <v>140.6475669645705</v>
      </c>
    </row>
    <row r="5124" spans="2:3" x14ac:dyDescent="0.75">
      <c r="B5124" s="249">
        <v>5061</v>
      </c>
      <c r="C5124" s="248">
        <v>98.378242602450513</v>
      </c>
    </row>
    <row r="5125" spans="2:3" x14ac:dyDescent="0.75">
      <c r="B5125" s="249">
        <v>5062</v>
      </c>
      <c r="C5125" s="248">
        <v>109.28037600667909</v>
      </c>
    </row>
    <row r="5126" spans="2:3" x14ac:dyDescent="0.75">
      <c r="B5126" s="249">
        <v>5063</v>
      </c>
      <c r="C5126" s="248">
        <v>123.71423706881987</v>
      </c>
    </row>
    <row r="5127" spans="2:3" x14ac:dyDescent="0.75">
      <c r="B5127" s="249">
        <v>5064</v>
      </c>
      <c r="C5127" s="248">
        <v>123.02191824778258</v>
      </c>
    </row>
    <row r="5128" spans="2:3" x14ac:dyDescent="0.75">
      <c r="B5128" s="249">
        <v>5065</v>
      </c>
      <c r="C5128" s="248">
        <v>131.49972297376016</v>
      </c>
    </row>
    <row r="5129" spans="2:3" x14ac:dyDescent="0.75">
      <c r="B5129" s="249">
        <v>5066</v>
      </c>
      <c r="C5129" s="248">
        <v>114.82098891690833</v>
      </c>
    </row>
    <row r="5130" spans="2:3" x14ac:dyDescent="0.75">
      <c r="B5130" s="249">
        <v>5067</v>
      </c>
      <c r="C5130" s="248">
        <v>96.486473009271862</v>
      </c>
    </row>
    <row r="5131" spans="2:3" x14ac:dyDescent="0.75">
      <c r="B5131" s="249">
        <v>5068</v>
      </c>
      <c r="C5131" s="248">
        <v>122.05020953858083</v>
      </c>
    </row>
    <row r="5132" spans="2:3" x14ac:dyDescent="0.75">
      <c r="B5132" s="249">
        <v>5069</v>
      </c>
      <c r="C5132" s="248">
        <v>123.15335166014704</v>
      </c>
    </row>
    <row r="5133" spans="2:3" x14ac:dyDescent="0.75">
      <c r="B5133" s="249">
        <v>5070</v>
      </c>
      <c r="C5133" s="248">
        <v>100.53207579567794</v>
      </c>
    </row>
    <row r="5134" spans="2:3" x14ac:dyDescent="0.75">
      <c r="B5134" s="249">
        <v>5071</v>
      </c>
      <c r="C5134" s="248">
        <v>85.520362377807174</v>
      </c>
    </row>
    <row r="5135" spans="2:3" x14ac:dyDescent="0.75">
      <c r="B5135" s="249">
        <v>5072</v>
      </c>
      <c r="C5135" s="248">
        <v>139.87990109464926</v>
      </c>
    </row>
    <row r="5136" spans="2:3" x14ac:dyDescent="0.75">
      <c r="B5136" s="249">
        <v>5073</v>
      </c>
      <c r="C5136" s="248">
        <v>110.06462797206578</v>
      </c>
    </row>
    <row r="5137" spans="2:3" x14ac:dyDescent="0.75">
      <c r="B5137" s="249">
        <v>5074</v>
      </c>
      <c r="C5137" s="248">
        <v>148.60856890525179</v>
      </c>
    </row>
    <row r="5138" spans="2:3" x14ac:dyDescent="0.75">
      <c r="B5138" s="249">
        <v>5075</v>
      </c>
      <c r="C5138" s="248">
        <v>130.15335857241831</v>
      </c>
    </row>
    <row r="5139" spans="2:3" x14ac:dyDescent="0.75">
      <c r="B5139" s="249">
        <v>5076</v>
      </c>
      <c r="C5139" s="248">
        <v>152.12651279842711</v>
      </c>
    </row>
    <row r="5140" spans="2:3" x14ac:dyDescent="0.75">
      <c r="B5140" s="249">
        <v>5077</v>
      </c>
      <c r="C5140" s="248">
        <v>143.20747954638256</v>
      </c>
    </row>
    <row r="5141" spans="2:3" x14ac:dyDescent="0.75">
      <c r="B5141" s="249">
        <v>5078</v>
      </c>
      <c r="C5141" s="248">
        <v>167.93541830988843</v>
      </c>
    </row>
    <row r="5142" spans="2:3" x14ac:dyDescent="0.75">
      <c r="B5142" s="249">
        <v>5079</v>
      </c>
      <c r="C5142" s="248">
        <v>153.86891451943018</v>
      </c>
    </row>
    <row r="5143" spans="2:3" x14ac:dyDescent="0.75">
      <c r="B5143" s="249">
        <v>5080</v>
      </c>
      <c r="C5143" s="248">
        <v>119.2390192288525</v>
      </c>
    </row>
    <row r="5144" spans="2:3" x14ac:dyDescent="0.75">
      <c r="B5144" s="249">
        <v>5081</v>
      </c>
      <c r="C5144" s="248">
        <v>104.60367710569528</v>
      </c>
    </row>
    <row r="5145" spans="2:3" x14ac:dyDescent="0.75">
      <c r="B5145" s="249">
        <v>5082</v>
      </c>
      <c r="C5145" s="248">
        <v>84.23062971251737</v>
      </c>
    </row>
    <row r="5146" spans="2:3" x14ac:dyDescent="0.75">
      <c r="B5146" s="249">
        <v>5083</v>
      </c>
      <c r="C5146" s="248">
        <v>175.25196545715801</v>
      </c>
    </row>
    <row r="5147" spans="2:3" x14ac:dyDescent="0.75">
      <c r="B5147" s="249">
        <v>5084</v>
      </c>
      <c r="C5147" s="248">
        <v>74.056958857394875</v>
      </c>
    </row>
    <row r="5148" spans="2:3" x14ac:dyDescent="0.75">
      <c r="B5148" s="249">
        <v>5085</v>
      </c>
      <c r="C5148" s="248">
        <v>118.46509828966761</v>
      </c>
    </row>
    <row r="5149" spans="2:3" x14ac:dyDescent="0.75">
      <c r="B5149" s="249">
        <v>5086</v>
      </c>
      <c r="C5149" s="248">
        <v>129.44107045298782</v>
      </c>
    </row>
    <row r="5150" spans="2:3" x14ac:dyDescent="0.75">
      <c r="B5150" s="249">
        <v>5087</v>
      </c>
      <c r="C5150" s="248">
        <v>136.011116333535</v>
      </c>
    </row>
    <row r="5151" spans="2:3" x14ac:dyDescent="0.75">
      <c r="B5151" s="249">
        <v>5088</v>
      </c>
      <c r="C5151" s="248">
        <v>126.43648092752282</v>
      </c>
    </row>
    <row r="5152" spans="2:3" x14ac:dyDescent="0.75">
      <c r="B5152" s="249">
        <v>5089</v>
      </c>
      <c r="C5152" s="248">
        <v>156.92328479848609</v>
      </c>
    </row>
    <row r="5153" spans="2:3" x14ac:dyDescent="0.75">
      <c r="B5153" s="249">
        <v>5090</v>
      </c>
      <c r="C5153" s="248">
        <v>108.42712885231097</v>
      </c>
    </row>
    <row r="5154" spans="2:3" x14ac:dyDescent="0.75">
      <c r="B5154" s="249">
        <v>5091</v>
      </c>
      <c r="C5154" s="248">
        <v>129.51373840510757</v>
      </c>
    </row>
    <row r="5155" spans="2:3" x14ac:dyDescent="0.75">
      <c r="B5155" s="249">
        <v>5092</v>
      </c>
      <c r="C5155" s="248">
        <v>113.19275083147087</v>
      </c>
    </row>
    <row r="5156" spans="2:3" x14ac:dyDescent="0.75">
      <c r="B5156" s="249">
        <v>5093</v>
      </c>
      <c r="C5156" s="248">
        <v>105.36980371871566</v>
      </c>
    </row>
    <row r="5157" spans="2:3" x14ac:dyDescent="0.75">
      <c r="B5157" s="249">
        <v>5094</v>
      </c>
      <c r="C5157" s="248">
        <v>101.92624228986932</v>
      </c>
    </row>
    <row r="5158" spans="2:3" x14ac:dyDescent="0.75">
      <c r="B5158" s="249">
        <v>5095</v>
      </c>
      <c r="C5158" s="248">
        <v>140.906939678589</v>
      </c>
    </row>
    <row r="5159" spans="2:3" x14ac:dyDescent="0.75">
      <c r="B5159" s="249">
        <v>5096</v>
      </c>
      <c r="C5159" s="248">
        <v>112.56875595964461</v>
      </c>
    </row>
    <row r="5160" spans="2:3" x14ac:dyDescent="0.75">
      <c r="B5160" s="249">
        <v>5097</v>
      </c>
      <c r="C5160" s="248">
        <v>126.22524569987829</v>
      </c>
    </row>
    <row r="5161" spans="2:3" x14ac:dyDescent="0.75">
      <c r="B5161" s="249">
        <v>5098</v>
      </c>
      <c r="C5161" s="248">
        <v>129.24217759524933</v>
      </c>
    </row>
    <row r="5162" spans="2:3" x14ac:dyDescent="0.75">
      <c r="B5162" s="249">
        <v>5099</v>
      </c>
      <c r="C5162" s="248">
        <v>97.638961776608284</v>
      </c>
    </row>
    <row r="5163" spans="2:3" x14ac:dyDescent="0.75">
      <c r="B5163" s="249">
        <v>5100</v>
      </c>
      <c r="C5163" s="248">
        <v>124.89371070406776</v>
      </c>
    </row>
    <row r="5164" spans="2:3" x14ac:dyDescent="0.75">
      <c r="B5164" s="249">
        <v>5101</v>
      </c>
      <c r="C5164" s="248">
        <v>129.1923254558165</v>
      </c>
    </row>
    <row r="5165" spans="2:3" x14ac:dyDescent="0.75">
      <c r="B5165" s="249">
        <v>5102</v>
      </c>
      <c r="C5165" s="248">
        <v>109.43739034725424</v>
      </c>
    </row>
    <row r="5166" spans="2:3" x14ac:dyDescent="0.75">
      <c r="B5166" s="249">
        <v>5103</v>
      </c>
      <c r="C5166" s="248">
        <v>134.49628796389661</v>
      </c>
    </row>
    <row r="5167" spans="2:3" x14ac:dyDescent="0.75">
      <c r="B5167" s="249">
        <v>5104</v>
      </c>
      <c r="C5167" s="248">
        <v>119.04572289452638</v>
      </c>
    </row>
    <row r="5168" spans="2:3" x14ac:dyDescent="0.75">
      <c r="B5168" s="249">
        <v>5105</v>
      </c>
      <c r="C5168" s="248">
        <v>107.24868276222588</v>
      </c>
    </row>
    <row r="5169" spans="2:3" x14ac:dyDescent="0.75">
      <c r="B5169" s="249">
        <v>5106</v>
      </c>
      <c r="C5169" s="248">
        <v>143.98989114986614</v>
      </c>
    </row>
    <row r="5170" spans="2:3" x14ac:dyDescent="0.75">
      <c r="B5170" s="249">
        <v>5107</v>
      </c>
      <c r="C5170" s="248">
        <v>106.10935282868256</v>
      </c>
    </row>
    <row r="5171" spans="2:3" x14ac:dyDescent="0.75">
      <c r="B5171" s="249">
        <v>5108</v>
      </c>
      <c r="C5171" s="248">
        <v>120.82701566220989</v>
      </c>
    </row>
    <row r="5172" spans="2:3" x14ac:dyDescent="0.75">
      <c r="B5172" s="249">
        <v>5109</v>
      </c>
      <c r="C5172" s="248">
        <v>114.41290165032304</v>
      </c>
    </row>
    <row r="5173" spans="2:3" x14ac:dyDescent="0.75">
      <c r="B5173" s="249">
        <v>5110</v>
      </c>
      <c r="C5173" s="248">
        <v>138.7330197094665</v>
      </c>
    </row>
    <row r="5174" spans="2:3" x14ac:dyDescent="0.75">
      <c r="B5174" s="249">
        <v>5111</v>
      </c>
      <c r="C5174" s="248">
        <v>86.559353986162279</v>
      </c>
    </row>
    <row r="5175" spans="2:3" x14ac:dyDescent="0.75">
      <c r="B5175" s="249">
        <v>5112</v>
      </c>
      <c r="C5175" s="248">
        <v>108.58001806989165</v>
      </c>
    </row>
    <row r="5176" spans="2:3" x14ac:dyDescent="0.75">
      <c r="B5176" s="249">
        <v>5113</v>
      </c>
      <c r="C5176" s="248">
        <v>139.03157396576304</v>
      </c>
    </row>
    <row r="5177" spans="2:3" x14ac:dyDescent="0.75">
      <c r="B5177" s="249">
        <v>5114</v>
      </c>
      <c r="C5177" s="248">
        <v>87.544339301707481</v>
      </c>
    </row>
    <row r="5178" spans="2:3" x14ac:dyDescent="0.75">
      <c r="B5178" s="249">
        <v>5115</v>
      </c>
      <c r="C5178" s="248">
        <v>113.07000461600623</v>
      </c>
    </row>
    <row r="5179" spans="2:3" x14ac:dyDescent="0.75">
      <c r="B5179" s="249">
        <v>5116</v>
      </c>
      <c r="C5179" s="248">
        <v>90.895247739543493</v>
      </c>
    </row>
    <row r="5180" spans="2:3" x14ac:dyDescent="0.75">
      <c r="B5180" s="249">
        <v>5117</v>
      </c>
      <c r="C5180" s="248">
        <v>118.7465941718775</v>
      </c>
    </row>
    <row r="5181" spans="2:3" x14ac:dyDescent="0.75">
      <c r="B5181" s="249">
        <v>5118</v>
      </c>
      <c r="C5181" s="248">
        <v>99.679337735298532</v>
      </c>
    </row>
    <row r="5182" spans="2:3" x14ac:dyDescent="0.75">
      <c r="B5182" s="249">
        <v>5119</v>
      </c>
      <c r="C5182" s="248">
        <v>96.068236738568373</v>
      </c>
    </row>
    <row r="5183" spans="2:3" x14ac:dyDescent="0.75">
      <c r="B5183" s="249">
        <v>5120</v>
      </c>
      <c r="C5183" s="248">
        <v>97.649430219548066</v>
      </c>
    </row>
    <row r="5184" spans="2:3" x14ac:dyDescent="0.75">
      <c r="B5184" s="249">
        <v>5121</v>
      </c>
      <c r="C5184" s="248">
        <v>118.11674160237888</v>
      </c>
    </row>
    <row r="5185" spans="2:3" x14ac:dyDescent="0.75">
      <c r="B5185" s="249">
        <v>5122</v>
      </c>
      <c r="C5185" s="248">
        <v>134.26593782477855</v>
      </c>
    </row>
    <row r="5186" spans="2:3" x14ac:dyDescent="0.75">
      <c r="B5186" s="249">
        <v>5123</v>
      </c>
      <c r="C5186" s="248">
        <v>156.72754652358012</v>
      </c>
    </row>
    <row r="5187" spans="2:3" x14ac:dyDescent="0.75">
      <c r="B5187" s="249">
        <v>5124</v>
      </c>
      <c r="C5187" s="248">
        <v>122.30253590468054</v>
      </c>
    </row>
    <row r="5188" spans="2:3" x14ac:dyDescent="0.75">
      <c r="B5188" s="249">
        <v>5125</v>
      </c>
      <c r="C5188" s="248">
        <v>122.20005225357282</v>
      </c>
    </row>
    <row r="5189" spans="2:3" x14ac:dyDescent="0.75">
      <c r="B5189" s="249">
        <v>5126</v>
      </c>
      <c r="C5189" s="248">
        <v>132.66194973298883</v>
      </c>
    </row>
    <row r="5190" spans="2:3" x14ac:dyDescent="0.75">
      <c r="B5190" s="249">
        <v>5127</v>
      </c>
      <c r="C5190" s="248">
        <v>117.27123288796548</v>
      </c>
    </row>
    <row r="5191" spans="2:3" x14ac:dyDescent="0.75">
      <c r="B5191" s="249">
        <v>5128</v>
      </c>
      <c r="C5191" s="248">
        <v>129.99744787413454</v>
      </c>
    </row>
    <row r="5192" spans="2:3" x14ac:dyDescent="0.75">
      <c r="B5192" s="249">
        <v>5129</v>
      </c>
      <c r="C5192" s="248">
        <v>118.2252005583412</v>
      </c>
    </row>
    <row r="5193" spans="2:3" x14ac:dyDescent="0.75">
      <c r="B5193" s="249">
        <v>5130</v>
      </c>
      <c r="C5193" s="248">
        <v>134.91170551004029</v>
      </c>
    </row>
    <row r="5194" spans="2:3" x14ac:dyDescent="0.75">
      <c r="B5194" s="249">
        <v>5131</v>
      </c>
      <c r="C5194" s="248">
        <v>101.13956022375115</v>
      </c>
    </row>
    <row r="5195" spans="2:3" x14ac:dyDescent="0.75">
      <c r="B5195" s="249">
        <v>5132</v>
      </c>
      <c r="C5195" s="248">
        <v>149.44805388711197</v>
      </c>
    </row>
    <row r="5196" spans="2:3" x14ac:dyDescent="0.75">
      <c r="B5196" s="249">
        <v>5133</v>
      </c>
      <c r="C5196" s="248">
        <v>147.22542037137299</v>
      </c>
    </row>
    <row r="5197" spans="2:3" x14ac:dyDescent="0.75">
      <c r="B5197" s="249">
        <v>5134</v>
      </c>
      <c r="C5197" s="248">
        <v>116.64315834836185</v>
      </c>
    </row>
    <row r="5198" spans="2:3" x14ac:dyDescent="0.75">
      <c r="B5198" s="249">
        <v>5135</v>
      </c>
      <c r="C5198" s="248">
        <v>140.68998258183552</v>
      </c>
    </row>
    <row r="5199" spans="2:3" x14ac:dyDescent="0.75">
      <c r="B5199" s="249">
        <v>5136</v>
      </c>
      <c r="C5199" s="248">
        <v>70.417545636622094</v>
      </c>
    </row>
    <row r="5200" spans="2:3" x14ac:dyDescent="0.75">
      <c r="B5200" s="249">
        <v>5137</v>
      </c>
      <c r="C5200" s="248">
        <v>101.47709705871208</v>
      </c>
    </row>
    <row r="5201" spans="2:3" x14ac:dyDescent="0.75">
      <c r="B5201" s="249">
        <v>5138</v>
      </c>
      <c r="C5201" s="248">
        <v>76.77038122148052</v>
      </c>
    </row>
    <row r="5202" spans="2:3" x14ac:dyDescent="0.75">
      <c r="B5202" s="249">
        <v>5139</v>
      </c>
      <c r="C5202" s="248">
        <v>110.30458366001153</v>
      </c>
    </row>
    <row r="5203" spans="2:3" x14ac:dyDescent="0.75">
      <c r="B5203" s="249">
        <v>5140</v>
      </c>
      <c r="C5203" s="248">
        <v>99.342656428964929</v>
      </c>
    </row>
    <row r="5204" spans="2:3" x14ac:dyDescent="0.75">
      <c r="B5204" s="249">
        <v>5141</v>
      </c>
      <c r="C5204" s="248">
        <v>150.54573269972977</v>
      </c>
    </row>
    <row r="5205" spans="2:3" x14ac:dyDescent="0.75">
      <c r="B5205" s="249">
        <v>5142</v>
      </c>
      <c r="C5205" s="248">
        <v>162.81915909106468</v>
      </c>
    </row>
    <row r="5206" spans="2:3" x14ac:dyDescent="0.75">
      <c r="B5206" s="249">
        <v>5143</v>
      </c>
      <c r="C5206" s="248">
        <v>93.092140481990498</v>
      </c>
    </row>
    <row r="5207" spans="2:3" x14ac:dyDescent="0.75">
      <c r="B5207" s="249">
        <v>5144</v>
      </c>
      <c r="C5207" s="248">
        <v>118.28785802744414</v>
      </c>
    </row>
    <row r="5208" spans="2:3" x14ac:dyDescent="0.75">
      <c r="B5208" s="249">
        <v>5145</v>
      </c>
      <c r="C5208" s="248">
        <v>120.5248459299861</v>
      </c>
    </row>
    <row r="5209" spans="2:3" x14ac:dyDescent="0.75">
      <c r="B5209" s="249">
        <v>5146</v>
      </c>
      <c r="C5209" s="248">
        <v>73.081130830566025</v>
      </c>
    </row>
    <row r="5210" spans="2:3" x14ac:dyDescent="0.75">
      <c r="B5210" s="249">
        <v>5147</v>
      </c>
      <c r="C5210" s="248">
        <v>165.19503220369188</v>
      </c>
    </row>
    <row r="5211" spans="2:3" x14ac:dyDescent="0.75">
      <c r="B5211" s="249">
        <v>5148</v>
      </c>
      <c r="C5211" s="248">
        <v>148.36572028761242</v>
      </c>
    </row>
    <row r="5212" spans="2:3" x14ac:dyDescent="0.75">
      <c r="B5212" s="249">
        <v>5149</v>
      </c>
      <c r="C5212" s="248">
        <v>110.87083115035801</v>
      </c>
    </row>
    <row r="5213" spans="2:3" x14ac:dyDescent="0.75">
      <c r="B5213" s="249">
        <v>5150</v>
      </c>
      <c r="C5213" s="248">
        <v>124.47404816859415</v>
      </c>
    </row>
    <row r="5214" spans="2:3" x14ac:dyDescent="0.75">
      <c r="B5214" s="249">
        <v>5151</v>
      </c>
      <c r="C5214" s="248">
        <v>129.77403530995721</v>
      </c>
    </row>
    <row r="5215" spans="2:3" x14ac:dyDescent="0.75">
      <c r="B5215" s="249">
        <v>5152</v>
      </c>
      <c r="C5215" s="248">
        <v>138.93170565248894</v>
      </c>
    </row>
    <row r="5216" spans="2:3" x14ac:dyDescent="0.75">
      <c r="B5216" s="249">
        <v>5153</v>
      </c>
      <c r="C5216" s="248">
        <v>78.556477669816701</v>
      </c>
    </row>
    <row r="5217" spans="2:3" x14ac:dyDescent="0.75">
      <c r="B5217" s="249">
        <v>5154</v>
      </c>
      <c r="C5217" s="248">
        <v>81.316527356950019</v>
      </c>
    </row>
    <row r="5218" spans="2:3" x14ac:dyDescent="0.75">
      <c r="B5218" s="249">
        <v>5155</v>
      </c>
      <c r="C5218" s="248">
        <v>121.10635926083044</v>
      </c>
    </row>
    <row r="5219" spans="2:3" x14ac:dyDescent="0.75">
      <c r="B5219" s="249">
        <v>5156</v>
      </c>
      <c r="C5219" s="248">
        <v>152.41435821079011</v>
      </c>
    </row>
    <row r="5220" spans="2:3" x14ac:dyDescent="0.75">
      <c r="B5220" s="249">
        <v>5157</v>
      </c>
      <c r="C5220" s="248">
        <v>117.66454371287202</v>
      </c>
    </row>
    <row r="5221" spans="2:3" x14ac:dyDescent="0.75">
      <c r="B5221" s="249">
        <v>5158</v>
      </c>
      <c r="C5221" s="248">
        <v>125.47848105617193</v>
      </c>
    </row>
    <row r="5222" spans="2:3" x14ac:dyDescent="0.75">
      <c r="B5222" s="249">
        <v>5159</v>
      </c>
      <c r="C5222" s="248">
        <v>77.056333647518187</v>
      </c>
    </row>
    <row r="5223" spans="2:3" x14ac:dyDescent="0.75">
      <c r="B5223" s="249">
        <v>5160</v>
      </c>
      <c r="C5223" s="248">
        <v>126.60492321995331</v>
      </c>
    </row>
    <row r="5224" spans="2:3" x14ac:dyDescent="0.75">
      <c r="B5224" s="249">
        <v>5161</v>
      </c>
      <c r="C5224" s="248">
        <v>113.84349248856297</v>
      </c>
    </row>
    <row r="5225" spans="2:3" x14ac:dyDescent="0.75">
      <c r="B5225" s="249">
        <v>5162</v>
      </c>
      <c r="C5225" s="248">
        <v>143.35823488956689</v>
      </c>
    </row>
    <row r="5226" spans="2:3" x14ac:dyDescent="0.75">
      <c r="B5226" s="249">
        <v>5163</v>
      </c>
      <c r="C5226" s="248">
        <v>120.49970976839045</v>
      </c>
    </row>
    <row r="5227" spans="2:3" x14ac:dyDescent="0.75">
      <c r="B5227" s="249">
        <v>5164</v>
      </c>
      <c r="C5227" s="248">
        <v>98.422502974222326</v>
      </c>
    </row>
    <row r="5228" spans="2:3" x14ac:dyDescent="0.75">
      <c r="B5228" s="249">
        <v>5165</v>
      </c>
      <c r="C5228" s="248">
        <v>81.833184971496408</v>
      </c>
    </row>
    <row r="5229" spans="2:3" x14ac:dyDescent="0.75">
      <c r="B5229" s="249">
        <v>5166</v>
      </c>
      <c r="C5229" s="248">
        <v>131.50509463165747</v>
      </c>
    </row>
    <row r="5230" spans="2:3" x14ac:dyDescent="0.75">
      <c r="B5230" s="249">
        <v>5167</v>
      </c>
      <c r="C5230" s="248">
        <v>153.02979083797507</v>
      </c>
    </row>
    <row r="5231" spans="2:3" x14ac:dyDescent="0.75">
      <c r="B5231" s="249">
        <v>5168</v>
      </c>
      <c r="C5231" s="248">
        <v>120.14167056249397</v>
      </c>
    </row>
    <row r="5232" spans="2:3" x14ac:dyDescent="0.75">
      <c r="B5232" s="249">
        <v>5169</v>
      </c>
      <c r="C5232" s="248">
        <v>131.17799473616063</v>
      </c>
    </row>
    <row r="5233" spans="2:3" x14ac:dyDescent="0.75">
      <c r="B5233" s="249">
        <v>5170</v>
      </c>
      <c r="C5233" s="248">
        <v>141.42686218136123</v>
      </c>
    </row>
    <row r="5234" spans="2:3" x14ac:dyDescent="0.75">
      <c r="B5234" s="249">
        <v>5171</v>
      </c>
      <c r="C5234" s="248">
        <v>127.68550437498865</v>
      </c>
    </row>
    <row r="5235" spans="2:3" x14ac:dyDescent="0.75">
      <c r="B5235" s="249">
        <v>5172</v>
      </c>
      <c r="C5235" s="248">
        <v>172.89663418643758</v>
      </c>
    </row>
    <row r="5236" spans="2:3" x14ac:dyDescent="0.75">
      <c r="B5236" s="249">
        <v>5173</v>
      </c>
      <c r="C5236" s="248">
        <v>147.69401481080112</v>
      </c>
    </row>
    <row r="5237" spans="2:3" x14ac:dyDescent="0.75">
      <c r="B5237" s="249">
        <v>5174</v>
      </c>
      <c r="C5237" s="248">
        <v>116.00941610214768</v>
      </c>
    </row>
    <row r="5238" spans="2:3" x14ac:dyDescent="0.75">
      <c r="B5238" s="249">
        <v>5175</v>
      </c>
      <c r="C5238" s="248">
        <v>137.37193895355077</v>
      </c>
    </row>
    <row r="5239" spans="2:3" x14ac:dyDescent="0.75">
      <c r="B5239" s="249">
        <v>5176</v>
      </c>
      <c r="C5239" s="248">
        <v>86.922992759276568</v>
      </c>
    </row>
    <row r="5240" spans="2:3" x14ac:dyDescent="0.75">
      <c r="B5240" s="249">
        <v>5177</v>
      </c>
      <c r="C5240" s="248">
        <v>128.82045299619998</v>
      </c>
    </row>
    <row r="5241" spans="2:3" x14ac:dyDescent="0.75">
      <c r="B5241" s="249">
        <v>5178</v>
      </c>
      <c r="C5241" s="248">
        <v>149.69549710015821</v>
      </c>
    </row>
    <row r="5242" spans="2:3" x14ac:dyDescent="0.75">
      <c r="B5242" s="249">
        <v>5179</v>
      </c>
      <c r="C5242" s="248">
        <v>130.75039200251837</v>
      </c>
    </row>
    <row r="5243" spans="2:3" x14ac:dyDescent="0.75">
      <c r="B5243" s="249">
        <v>5180</v>
      </c>
      <c r="C5243" s="248">
        <v>136.65807265264095</v>
      </c>
    </row>
    <row r="5244" spans="2:3" x14ac:dyDescent="0.75">
      <c r="B5244" s="249">
        <v>5181</v>
      </c>
      <c r="C5244" s="248">
        <v>88.764820128846054</v>
      </c>
    </row>
    <row r="5245" spans="2:3" x14ac:dyDescent="0.75">
      <c r="B5245" s="249">
        <v>5182</v>
      </c>
      <c r="C5245" s="248">
        <v>108.84344498099607</v>
      </c>
    </row>
    <row r="5246" spans="2:3" x14ac:dyDescent="0.75">
      <c r="B5246" s="249">
        <v>5183</v>
      </c>
      <c r="C5246" s="248">
        <v>143.35436839049962</v>
      </c>
    </row>
    <row r="5247" spans="2:3" x14ac:dyDescent="0.75">
      <c r="B5247" s="249">
        <v>5184</v>
      </c>
      <c r="C5247" s="248">
        <v>67.162193165793639</v>
      </c>
    </row>
    <row r="5248" spans="2:3" x14ac:dyDescent="0.75">
      <c r="B5248" s="249">
        <v>5185</v>
      </c>
      <c r="C5248" s="248">
        <v>107.78403491785421</v>
      </c>
    </row>
    <row r="5249" spans="2:3" x14ac:dyDescent="0.75">
      <c r="B5249" s="249">
        <v>5186</v>
      </c>
      <c r="C5249" s="248">
        <v>114.8650593394795</v>
      </c>
    </row>
    <row r="5250" spans="2:3" x14ac:dyDescent="0.75">
      <c r="B5250" s="249">
        <v>5187</v>
      </c>
      <c r="C5250" s="248">
        <v>107.23294863665852</v>
      </c>
    </row>
    <row r="5251" spans="2:3" x14ac:dyDescent="0.75">
      <c r="B5251" s="249">
        <v>5188</v>
      </c>
      <c r="C5251" s="248">
        <v>106.5821729890541</v>
      </c>
    </row>
    <row r="5252" spans="2:3" x14ac:dyDescent="0.75">
      <c r="B5252" s="249">
        <v>5189</v>
      </c>
      <c r="C5252" s="248">
        <v>62.835675666287209</v>
      </c>
    </row>
    <row r="5253" spans="2:3" x14ac:dyDescent="0.75">
      <c r="B5253" s="249">
        <v>5190</v>
      </c>
      <c r="C5253" s="248">
        <v>107.23535312998095</v>
      </c>
    </row>
    <row r="5254" spans="2:3" x14ac:dyDescent="0.75">
      <c r="B5254" s="249">
        <v>5191</v>
      </c>
      <c r="C5254" s="248">
        <v>109.48914566154727</v>
      </c>
    </row>
    <row r="5255" spans="2:3" x14ac:dyDescent="0.75">
      <c r="B5255" s="249">
        <v>5192</v>
      </c>
      <c r="C5255" s="248">
        <v>148.92514640688816</v>
      </c>
    </row>
    <row r="5256" spans="2:3" x14ac:dyDescent="0.75">
      <c r="B5256" s="249">
        <v>5193</v>
      </c>
      <c r="C5256" s="248">
        <v>136.94635809802566</v>
      </c>
    </row>
    <row r="5257" spans="2:3" x14ac:dyDescent="0.75">
      <c r="B5257" s="249">
        <v>5194</v>
      </c>
      <c r="C5257" s="248">
        <v>124.34458397648365</v>
      </c>
    </row>
    <row r="5258" spans="2:3" x14ac:dyDescent="0.75">
      <c r="B5258" s="249">
        <v>5195</v>
      </c>
      <c r="C5258" s="248">
        <v>136.67366144551681</v>
      </c>
    </row>
    <row r="5259" spans="2:3" x14ac:dyDescent="0.75">
      <c r="B5259" s="249">
        <v>5196</v>
      </c>
      <c r="C5259" s="248">
        <v>115.54858885385522</v>
      </c>
    </row>
    <row r="5260" spans="2:3" x14ac:dyDescent="0.75">
      <c r="B5260" s="249">
        <v>5197</v>
      </c>
      <c r="C5260" s="248">
        <v>130.82836298481985</v>
      </c>
    </row>
    <row r="5261" spans="2:3" x14ac:dyDescent="0.75">
      <c r="B5261" s="249">
        <v>5198</v>
      </c>
      <c r="C5261" s="248">
        <v>102.77222523760028</v>
      </c>
    </row>
    <row r="5262" spans="2:3" x14ac:dyDescent="0.75">
      <c r="B5262" s="249">
        <v>5199</v>
      </c>
      <c r="C5262" s="248">
        <v>125.45713841007689</v>
      </c>
    </row>
    <row r="5263" spans="2:3" x14ac:dyDescent="0.75">
      <c r="B5263" s="249">
        <v>5200</v>
      </c>
      <c r="C5263" s="248">
        <v>101.78056074011215</v>
      </c>
    </row>
    <row r="5264" spans="2:3" x14ac:dyDescent="0.75">
      <c r="B5264" s="249">
        <v>5201</v>
      </c>
      <c r="C5264" s="248">
        <v>140.80287049417984</v>
      </c>
    </row>
    <row r="5265" spans="2:3" x14ac:dyDescent="0.75">
      <c r="B5265" s="249">
        <v>5202</v>
      </c>
      <c r="C5265" s="248">
        <v>98.277221619101738</v>
      </c>
    </row>
    <row r="5266" spans="2:3" x14ac:dyDescent="0.75">
      <c r="B5266" s="249">
        <v>5203</v>
      </c>
      <c r="C5266" s="248">
        <v>113.4216670718174</v>
      </c>
    </row>
    <row r="5267" spans="2:3" x14ac:dyDescent="0.75">
      <c r="B5267" s="249">
        <v>5204</v>
      </c>
      <c r="C5267" s="248">
        <v>139.36708833902691</v>
      </c>
    </row>
    <row r="5268" spans="2:3" x14ac:dyDescent="0.75">
      <c r="B5268" s="249">
        <v>5205</v>
      </c>
      <c r="C5268" s="248">
        <v>119.39849415781021</v>
      </c>
    </row>
    <row r="5269" spans="2:3" x14ac:dyDescent="0.75">
      <c r="B5269" s="249">
        <v>5206</v>
      </c>
      <c r="C5269" s="248">
        <v>105.13831636001976</v>
      </c>
    </row>
    <row r="5270" spans="2:3" x14ac:dyDescent="0.75">
      <c r="B5270" s="249">
        <v>5207</v>
      </c>
      <c r="C5270" s="248">
        <v>145.63092434721872</v>
      </c>
    </row>
    <row r="5271" spans="2:3" x14ac:dyDescent="0.75">
      <c r="B5271" s="249">
        <v>5208</v>
      </c>
      <c r="C5271" s="248">
        <v>112.13397600793877</v>
      </c>
    </row>
    <row r="5272" spans="2:3" x14ac:dyDescent="0.75">
      <c r="B5272" s="249">
        <v>5209</v>
      </c>
      <c r="C5272" s="248">
        <v>135.27764432874363</v>
      </c>
    </row>
    <row r="5273" spans="2:3" x14ac:dyDescent="0.75">
      <c r="B5273" s="249">
        <v>5210</v>
      </c>
      <c r="C5273" s="248">
        <v>94.337383539313606</v>
      </c>
    </row>
    <row r="5274" spans="2:3" x14ac:dyDescent="0.75">
      <c r="B5274" s="249">
        <v>5211</v>
      </c>
      <c r="C5274" s="248">
        <v>142.27621015342783</v>
      </c>
    </row>
    <row r="5275" spans="2:3" x14ac:dyDescent="0.75">
      <c r="B5275" s="249">
        <v>5212</v>
      </c>
      <c r="C5275" s="248">
        <v>95.55080478800852</v>
      </c>
    </row>
    <row r="5276" spans="2:3" x14ac:dyDescent="0.75">
      <c r="B5276" s="249">
        <v>5213</v>
      </c>
      <c r="C5276" s="248">
        <v>115.14774357269843</v>
      </c>
    </row>
    <row r="5277" spans="2:3" x14ac:dyDescent="0.75">
      <c r="B5277" s="249">
        <v>5214</v>
      </c>
      <c r="C5277" s="248">
        <v>130.98961523521811</v>
      </c>
    </row>
    <row r="5278" spans="2:3" x14ac:dyDescent="0.75">
      <c r="B5278" s="249">
        <v>5215</v>
      </c>
      <c r="C5278" s="248">
        <v>123.6967177772267</v>
      </c>
    </row>
    <row r="5279" spans="2:3" x14ac:dyDescent="0.75">
      <c r="B5279" s="249">
        <v>5216</v>
      </c>
      <c r="C5279" s="248">
        <v>107.25996676050966</v>
      </c>
    </row>
    <row r="5280" spans="2:3" x14ac:dyDescent="0.75">
      <c r="B5280" s="249">
        <v>5217</v>
      </c>
      <c r="C5280" s="248">
        <v>157.34962361218192</v>
      </c>
    </row>
    <row r="5281" spans="2:3" x14ac:dyDescent="0.75">
      <c r="B5281" s="249">
        <v>5218</v>
      </c>
      <c r="C5281" s="248">
        <v>126.90898786194617</v>
      </c>
    </row>
    <row r="5282" spans="2:3" x14ac:dyDescent="0.75">
      <c r="B5282" s="249">
        <v>5219</v>
      </c>
      <c r="C5282" s="248">
        <v>67.001514485609079</v>
      </c>
    </row>
    <row r="5283" spans="2:3" x14ac:dyDescent="0.75">
      <c r="B5283" s="249">
        <v>5220</v>
      </c>
      <c r="C5283" s="248">
        <v>103.27204127671375</v>
      </c>
    </row>
    <row r="5284" spans="2:3" x14ac:dyDescent="0.75">
      <c r="B5284" s="249">
        <v>5221</v>
      </c>
      <c r="C5284" s="248">
        <v>93.681652859811635</v>
      </c>
    </row>
    <row r="5285" spans="2:3" x14ac:dyDescent="0.75">
      <c r="B5285" s="249">
        <v>5222</v>
      </c>
      <c r="C5285" s="248">
        <v>133.63959431972859</v>
      </c>
    </row>
    <row r="5286" spans="2:3" x14ac:dyDescent="0.75">
      <c r="B5286" s="249">
        <v>5223</v>
      </c>
      <c r="C5286" s="248">
        <v>91.740254679421739</v>
      </c>
    </row>
    <row r="5287" spans="2:3" x14ac:dyDescent="0.75">
      <c r="B5287" s="249">
        <v>5224</v>
      </c>
      <c r="C5287" s="248">
        <v>122.20908040462366</v>
      </c>
    </row>
    <row r="5288" spans="2:3" x14ac:dyDescent="0.75">
      <c r="B5288" s="249">
        <v>5225</v>
      </c>
      <c r="C5288" s="248">
        <v>117.28996272926594</v>
      </c>
    </row>
    <row r="5289" spans="2:3" x14ac:dyDescent="0.75">
      <c r="B5289" s="249">
        <v>5226</v>
      </c>
      <c r="C5289" s="248">
        <v>87.965458797920547</v>
      </c>
    </row>
    <row r="5290" spans="2:3" x14ac:dyDescent="0.75">
      <c r="B5290" s="249">
        <v>5227</v>
      </c>
      <c r="C5290" s="248">
        <v>99.771774680226002</v>
      </c>
    </row>
    <row r="5291" spans="2:3" x14ac:dyDescent="0.75">
      <c r="B5291" s="249">
        <v>5228</v>
      </c>
      <c r="C5291" s="248">
        <v>83.680833760238642</v>
      </c>
    </row>
    <row r="5292" spans="2:3" x14ac:dyDescent="0.75">
      <c r="B5292" s="249">
        <v>5229</v>
      </c>
      <c r="C5292" s="248">
        <v>138.28952676701178</v>
      </c>
    </row>
    <row r="5293" spans="2:3" x14ac:dyDescent="0.75">
      <c r="B5293" s="249">
        <v>5230</v>
      </c>
      <c r="C5293" s="248">
        <v>113.58644776724705</v>
      </c>
    </row>
    <row r="5294" spans="2:3" x14ac:dyDescent="0.75">
      <c r="B5294" s="249">
        <v>5231</v>
      </c>
      <c r="C5294" s="248">
        <v>85.736360834094654</v>
      </c>
    </row>
    <row r="5295" spans="2:3" x14ac:dyDescent="0.75">
      <c r="B5295" s="249">
        <v>5232</v>
      </c>
      <c r="C5295" s="248">
        <v>139.93189350241533</v>
      </c>
    </row>
    <row r="5296" spans="2:3" x14ac:dyDescent="0.75">
      <c r="B5296" s="249">
        <v>5233</v>
      </c>
      <c r="C5296" s="248">
        <v>129.8115898249381</v>
      </c>
    </row>
    <row r="5297" spans="2:3" x14ac:dyDescent="0.75">
      <c r="B5297" s="249">
        <v>5234</v>
      </c>
      <c r="C5297" s="248">
        <v>81.073223790851273</v>
      </c>
    </row>
    <row r="5298" spans="2:3" x14ac:dyDescent="0.75">
      <c r="B5298" s="249">
        <v>5235</v>
      </c>
      <c r="C5298" s="248">
        <v>116.52886228692066</v>
      </c>
    </row>
    <row r="5299" spans="2:3" x14ac:dyDescent="0.75">
      <c r="B5299" s="249">
        <v>5236</v>
      </c>
      <c r="C5299" s="248">
        <v>88.569638553011146</v>
      </c>
    </row>
    <row r="5300" spans="2:3" x14ac:dyDescent="0.75">
      <c r="B5300" s="249">
        <v>5237</v>
      </c>
      <c r="C5300" s="248">
        <v>104.60434918268631</v>
      </c>
    </row>
    <row r="5301" spans="2:3" x14ac:dyDescent="0.75">
      <c r="B5301" s="249">
        <v>5238</v>
      </c>
      <c r="C5301" s="248">
        <v>111.80274526115491</v>
      </c>
    </row>
    <row r="5302" spans="2:3" x14ac:dyDescent="0.75">
      <c r="B5302" s="249">
        <v>5239</v>
      </c>
      <c r="C5302" s="248">
        <v>132.27425721624516</v>
      </c>
    </row>
    <row r="5303" spans="2:3" x14ac:dyDescent="0.75">
      <c r="B5303" s="249">
        <v>5240</v>
      </c>
      <c r="C5303" s="248">
        <v>103.54640987000079</v>
      </c>
    </row>
    <row r="5304" spans="2:3" x14ac:dyDescent="0.75">
      <c r="B5304" s="249">
        <v>5241</v>
      </c>
      <c r="C5304" s="248">
        <v>108.8165867528556</v>
      </c>
    </row>
    <row r="5305" spans="2:3" x14ac:dyDescent="0.75">
      <c r="B5305" s="249">
        <v>5242</v>
      </c>
      <c r="C5305" s="248">
        <v>140.88906173112781</v>
      </c>
    </row>
    <row r="5306" spans="2:3" x14ac:dyDescent="0.75">
      <c r="B5306" s="249">
        <v>5243</v>
      </c>
      <c r="C5306" s="248">
        <v>139.38192154213738</v>
      </c>
    </row>
    <row r="5307" spans="2:3" x14ac:dyDescent="0.75">
      <c r="B5307" s="249">
        <v>5244</v>
      </c>
      <c r="C5307" s="248">
        <v>106.80063718622924</v>
      </c>
    </row>
    <row r="5308" spans="2:3" x14ac:dyDescent="0.75">
      <c r="B5308" s="249">
        <v>5245</v>
      </c>
      <c r="C5308" s="248">
        <v>101.98552351569364</v>
      </c>
    </row>
    <row r="5309" spans="2:3" x14ac:dyDescent="0.75">
      <c r="B5309" s="249">
        <v>5246</v>
      </c>
      <c r="C5309" s="248">
        <v>81.071526929318452</v>
      </c>
    </row>
    <row r="5310" spans="2:3" x14ac:dyDescent="0.75">
      <c r="B5310" s="249">
        <v>5247</v>
      </c>
      <c r="C5310" s="248">
        <v>116.53820226684554</v>
      </c>
    </row>
    <row r="5311" spans="2:3" x14ac:dyDescent="0.75">
      <c r="B5311" s="249">
        <v>5248</v>
      </c>
      <c r="C5311" s="248">
        <v>147.38003295665609</v>
      </c>
    </row>
    <row r="5312" spans="2:3" x14ac:dyDescent="0.75">
      <c r="B5312" s="249">
        <v>5249</v>
      </c>
      <c r="C5312" s="248">
        <v>131.41714282412798</v>
      </c>
    </row>
    <row r="5313" spans="2:3" x14ac:dyDescent="0.75">
      <c r="B5313" s="249">
        <v>5250</v>
      </c>
      <c r="C5313" s="248">
        <v>69.289673311725167</v>
      </c>
    </row>
    <row r="5314" spans="2:3" x14ac:dyDescent="0.75">
      <c r="B5314" s="249">
        <v>5251</v>
      </c>
      <c r="C5314" s="248">
        <v>101.12769480350974</v>
      </c>
    </row>
    <row r="5315" spans="2:3" x14ac:dyDescent="0.75">
      <c r="B5315" s="249">
        <v>5252</v>
      </c>
      <c r="C5315" s="248">
        <v>112.00106818916451</v>
      </c>
    </row>
    <row r="5316" spans="2:3" x14ac:dyDescent="0.75">
      <c r="B5316" s="249">
        <v>5253</v>
      </c>
      <c r="C5316" s="248">
        <v>155.53006627160025</v>
      </c>
    </row>
    <row r="5317" spans="2:3" x14ac:dyDescent="0.75">
      <c r="B5317" s="249">
        <v>5254</v>
      </c>
      <c r="C5317" s="248">
        <v>138.46134642254361</v>
      </c>
    </row>
    <row r="5318" spans="2:3" x14ac:dyDescent="0.75">
      <c r="B5318" s="249">
        <v>5255</v>
      </c>
      <c r="C5318" s="248">
        <v>136.28147308918884</v>
      </c>
    </row>
    <row r="5319" spans="2:3" x14ac:dyDescent="0.75">
      <c r="B5319" s="249">
        <v>5256</v>
      </c>
      <c r="C5319" s="248">
        <v>134.03805421680335</v>
      </c>
    </row>
    <row r="5320" spans="2:3" x14ac:dyDescent="0.75">
      <c r="B5320" s="249">
        <v>5257</v>
      </c>
      <c r="C5320" s="248">
        <v>140.71883260480084</v>
      </c>
    </row>
    <row r="5321" spans="2:3" x14ac:dyDescent="0.75">
      <c r="B5321" s="249">
        <v>5258</v>
      </c>
      <c r="C5321" s="248">
        <v>140.21166114397181</v>
      </c>
    </row>
    <row r="5322" spans="2:3" x14ac:dyDescent="0.75">
      <c r="B5322" s="249">
        <v>5259</v>
      </c>
      <c r="C5322" s="248">
        <v>125.40360139361695</v>
      </c>
    </row>
    <row r="5323" spans="2:3" x14ac:dyDescent="0.75">
      <c r="B5323" s="249">
        <v>5260</v>
      </c>
      <c r="C5323" s="248">
        <v>73.060240935070524</v>
      </c>
    </row>
    <row r="5324" spans="2:3" x14ac:dyDescent="0.75">
      <c r="B5324" s="249">
        <v>5261</v>
      </c>
      <c r="C5324" s="248">
        <v>124.85314621703074</v>
      </c>
    </row>
    <row r="5325" spans="2:3" x14ac:dyDescent="0.75">
      <c r="B5325" s="249">
        <v>5262</v>
      </c>
      <c r="C5325" s="248">
        <v>142.23730666259107</v>
      </c>
    </row>
    <row r="5326" spans="2:3" x14ac:dyDescent="0.75">
      <c r="B5326" s="249">
        <v>5263</v>
      </c>
      <c r="C5326" s="248">
        <v>124.80816383420718</v>
      </c>
    </row>
    <row r="5327" spans="2:3" x14ac:dyDescent="0.75">
      <c r="B5327" s="249">
        <v>5264</v>
      </c>
      <c r="C5327" s="248">
        <v>170.41325121449063</v>
      </c>
    </row>
    <row r="5328" spans="2:3" x14ac:dyDescent="0.75">
      <c r="B5328" s="249">
        <v>5265</v>
      </c>
      <c r="C5328" s="248">
        <v>115.55638827804627</v>
      </c>
    </row>
    <row r="5329" spans="2:3" x14ac:dyDescent="0.75">
      <c r="B5329" s="249">
        <v>5266</v>
      </c>
      <c r="C5329" s="248">
        <v>147.6591113902175</v>
      </c>
    </row>
    <row r="5330" spans="2:3" x14ac:dyDescent="0.75">
      <c r="B5330" s="249">
        <v>5267</v>
      </c>
      <c r="C5330" s="248">
        <v>118.53941601741404</v>
      </c>
    </row>
    <row r="5331" spans="2:3" x14ac:dyDescent="0.75">
      <c r="B5331" s="249">
        <v>5268</v>
      </c>
      <c r="C5331" s="248">
        <v>113.58346267934442</v>
      </c>
    </row>
    <row r="5332" spans="2:3" x14ac:dyDescent="0.75">
      <c r="B5332" s="249">
        <v>5269</v>
      </c>
      <c r="C5332" s="248">
        <v>134.96035840429693</v>
      </c>
    </row>
    <row r="5333" spans="2:3" x14ac:dyDescent="0.75">
      <c r="B5333" s="249">
        <v>5270</v>
      </c>
      <c r="C5333" s="248">
        <v>106.38053270289178</v>
      </c>
    </row>
    <row r="5334" spans="2:3" x14ac:dyDescent="0.75">
      <c r="B5334" s="249">
        <v>5271</v>
      </c>
      <c r="C5334" s="248">
        <v>112.45306002601887</v>
      </c>
    </row>
    <row r="5335" spans="2:3" x14ac:dyDescent="0.75">
      <c r="B5335" s="249">
        <v>5272</v>
      </c>
      <c r="C5335" s="248">
        <v>126.56831297484722</v>
      </c>
    </row>
    <row r="5336" spans="2:3" x14ac:dyDescent="0.75">
      <c r="B5336" s="249">
        <v>5273</v>
      </c>
      <c r="C5336" s="248">
        <v>114.0598890432186</v>
      </c>
    </row>
    <row r="5337" spans="2:3" x14ac:dyDescent="0.75">
      <c r="B5337" s="249">
        <v>5274</v>
      </c>
      <c r="C5337" s="248">
        <v>111.02729488105794</v>
      </c>
    </row>
    <row r="5338" spans="2:3" x14ac:dyDescent="0.75">
      <c r="B5338" s="249">
        <v>5275</v>
      </c>
      <c r="C5338" s="248">
        <v>152.66425748448643</v>
      </c>
    </row>
    <row r="5339" spans="2:3" x14ac:dyDescent="0.75">
      <c r="B5339" s="249">
        <v>5276</v>
      </c>
      <c r="C5339" s="248">
        <v>81.3285338933308</v>
      </c>
    </row>
    <row r="5340" spans="2:3" x14ac:dyDescent="0.75">
      <c r="B5340" s="249">
        <v>5277</v>
      </c>
      <c r="C5340" s="248">
        <v>122.16957864715289</v>
      </c>
    </row>
    <row r="5341" spans="2:3" x14ac:dyDescent="0.75">
      <c r="B5341" s="249">
        <v>5278</v>
      </c>
      <c r="C5341" s="248">
        <v>127.43136755206312</v>
      </c>
    </row>
    <row r="5342" spans="2:3" x14ac:dyDescent="0.75">
      <c r="B5342" s="249">
        <v>5279</v>
      </c>
      <c r="C5342" s="248">
        <v>116.27508521876891</v>
      </c>
    </row>
    <row r="5343" spans="2:3" x14ac:dyDescent="0.75">
      <c r="B5343" s="249">
        <v>5280</v>
      </c>
      <c r="C5343" s="248">
        <v>126.43306355505899</v>
      </c>
    </row>
    <row r="5344" spans="2:3" x14ac:dyDescent="0.75">
      <c r="B5344" s="249">
        <v>5281</v>
      </c>
      <c r="C5344" s="248">
        <v>146.48497598794737</v>
      </c>
    </row>
    <row r="5345" spans="2:3" x14ac:dyDescent="0.75">
      <c r="B5345" s="249">
        <v>5282</v>
      </c>
      <c r="C5345" s="248">
        <v>80.847973520276867</v>
      </c>
    </row>
    <row r="5346" spans="2:3" x14ac:dyDescent="0.75">
      <c r="B5346" s="249">
        <v>5283</v>
      </c>
      <c r="C5346" s="248">
        <v>135.29588487239701</v>
      </c>
    </row>
    <row r="5347" spans="2:3" x14ac:dyDescent="0.75">
      <c r="B5347" s="249">
        <v>5284</v>
      </c>
      <c r="C5347" s="248">
        <v>114.0506109114863</v>
      </c>
    </row>
    <row r="5348" spans="2:3" x14ac:dyDescent="0.75">
      <c r="B5348" s="249">
        <v>5285</v>
      </c>
      <c r="C5348" s="248">
        <v>91.260686744702426</v>
      </c>
    </row>
    <row r="5349" spans="2:3" x14ac:dyDescent="0.75">
      <c r="B5349" s="249">
        <v>5286</v>
      </c>
      <c r="C5349" s="248">
        <v>59.567360251785459</v>
      </c>
    </row>
    <row r="5350" spans="2:3" x14ac:dyDescent="0.75">
      <c r="B5350" s="249">
        <v>5287</v>
      </c>
      <c r="C5350" s="248">
        <v>158.60591260250561</v>
      </c>
    </row>
    <row r="5351" spans="2:3" x14ac:dyDescent="0.75">
      <c r="B5351" s="249">
        <v>5288</v>
      </c>
      <c r="C5351" s="248">
        <v>143.65499755061731</v>
      </c>
    </row>
    <row r="5352" spans="2:3" x14ac:dyDescent="0.75">
      <c r="B5352" s="249">
        <v>5289</v>
      </c>
      <c r="C5352" s="248">
        <v>123.71276165904798</v>
      </c>
    </row>
    <row r="5353" spans="2:3" x14ac:dyDescent="0.75">
      <c r="B5353" s="249">
        <v>5290</v>
      </c>
      <c r="C5353" s="248">
        <v>105.60977986522482</v>
      </c>
    </row>
    <row r="5354" spans="2:3" x14ac:dyDescent="0.75">
      <c r="B5354" s="249">
        <v>5291</v>
      </c>
      <c r="C5354" s="248">
        <v>78.760084502453282</v>
      </c>
    </row>
    <row r="5355" spans="2:3" x14ac:dyDescent="0.75">
      <c r="B5355" s="249">
        <v>5292</v>
      </c>
      <c r="C5355" s="248">
        <v>103.03637360042214</v>
      </c>
    </row>
    <row r="5356" spans="2:3" x14ac:dyDescent="0.75">
      <c r="B5356" s="249">
        <v>5293</v>
      </c>
      <c r="C5356" s="248">
        <v>168.56533371642413</v>
      </c>
    </row>
    <row r="5357" spans="2:3" x14ac:dyDescent="0.75">
      <c r="B5357" s="249">
        <v>5294</v>
      </c>
      <c r="C5357" s="248">
        <v>98.778360723136743</v>
      </c>
    </row>
    <row r="5358" spans="2:3" x14ac:dyDescent="0.75">
      <c r="B5358" s="249">
        <v>5295</v>
      </c>
      <c r="C5358" s="248">
        <v>142.16569653100896</v>
      </c>
    </row>
    <row r="5359" spans="2:3" x14ac:dyDescent="0.75">
      <c r="B5359" s="249">
        <v>5296</v>
      </c>
      <c r="C5359" s="248">
        <v>166.92409805327165</v>
      </c>
    </row>
    <row r="5360" spans="2:3" x14ac:dyDescent="0.75">
      <c r="B5360" s="249">
        <v>5297</v>
      </c>
      <c r="C5360" s="248">
        <v>107.20077900325251</v>
      </c>
    </row>
    <row r="5361" spans="2:3" x14ac:dyDescent="0.75">
      <c r="B5361" s="249">
        <v>5298</v>
      </c>
      <c r="C5361" s="248">
        <v>143.95330071797002</v>
      </c>
    </row>
    <row r="5362" spans="2:3" x14ac:dyDescent="0.75">
      <c r="B5362" s="249">
        <v>5299</v>
      </c>
      <c r="C5362" s="248">
        <v>115.14855159443694</v>
      </c>
    </row>
    <row r="5363" spans="2:3" x14ac:dyDescent="0.75">
      <c r="B5363" s="249">
        <v>5300</v>
      </c>
      <c r="C5363" s="248">
        <v>124.02007364000237</v>
      </c>
    </row>
    <row r="5364" spans="2:3" x14ac:dyDescent="0.75">
      <c r="B5364" s="249">
        <v>5301</v>
      </c>
      <c r="C5364" s="248">
        <v>145.47666215481732</v>
      </c>
    </row>
    <row r="5365" spans="2:3" x14ac:dyDescent="0.75">
      <c r="B5365" s="249">
        <v>5302</v>
      </c>
      <c r="C5365" s="248">
        <v>127.46920627786305</v>
      </c>
    </row>
    <row r="5366" spans="2:3" x14ac:dyDescent="0.75">
      <c r="B5366" s="249">
        <v>5303</v>
      </c>
      <c r="C5366" s="248">
        <v>110.35005506974028</v>
      </c>
    </row>
    <row r="5367" spans="2:3" x14ac:dyDescent="0.75">
      <c r="B5367" s="249">
        <v>5304</v>
      </c>
      <c r="C5367" s="248">
        <v>121.81046670350588</v>
      </c>
    </row>
    <row r="5368" spans="2:3" x14ac:dyDescent="0.75">
      <c r="B5368" s="249">
        <v>5305</v>
      </c>
      <c r="C5368" s="248">
        <v>119.30223247515255</v>
      </c>
    </row>
    <row r="5369" spans="2:3" x14ac:dyDescent="0.75">
      <c r="B5369" s="249">
        <v>5306</v>
      </c>
      <c r="C5369" s="248">
        <v>109.01044215381249</v>
      </c>
    </row>
    <row r="5370" spans="2:3" x14ac:dyDescent="0.75">
      <c r="B5370" s="249">
        <v>5307</v>
      </c>
      <c r="C5370" s="248">
        <v>132.97874697445272</v>
      </c>
    </row>
    <row r="5371" spans="2:3" x14ac:dyDescent="0.75">
      <c r="B5371" s="249">
        <v>5308</v>
      </c>
      <c r="C5371" s="248">
        <v>102.46661584940043</v>
      </c>
    </row>
    <row r="5372" spans="2:3" x14ac:dyDescent="0.75">
      <c r="B5372" s="249">
        <v>5309</v>
      </c>
      <c r="C5372" s="248">
        <v>70.330083246451522</v>
      </c>
    </row>
    <row r="5373" spans="2:3" x14ac:dyDescent="0.75">
      <c r="B5373" s="249">
        <v>5310</v>
      </c>
      <c r="C5373" s="248">
        <v>78.114949782412836</v>
      </c>
    </row>
    <row r="5374" spans="2:3" x14ac:dyDescent="0.75">
      <c r="B5374" s="249">
        <v>5311</v>
      </c>
      <c r="C5374" s="248">
        <v>140.98819427689443</v>
      </c>
    </row>
    <row r="5375" spans="2:3" x14ac:dyDescent="0.75">
      <c r="B5375" s="249">
        <v>5312</v>
      </c>
      <c r="C5375" s="248">
        <v>140.14799283911819</v>
      </c>
    </row>
    <row r="5376" spans="2:3" x14ac:dyDescent="0.75">
      <c r="B5376" s="249">
        <v>5313</v>
      </c>
      <c r="C5376" s="248">
        <v>94.601171202326412</v>
      </c>
    </row>
    <row r="5377" spans="2:3" x14ac:dyDescent="0.75">
      <c r="B5377" s="249">
        <v>5314</v>
      </c>
      <c r="C5377" s="248">
        <v>176.66911205386052</v>
      </c>
    </row>
    <row r="5378" spans="2:3" x14ac:dyDescent="0.75">
      <c r="B5378" s="249">
        <v>5315</v>
      </c>
      <c r="C5378" s="248">
        <v>125.98825334524041</v>
      </c>
    </row>
    <row r="5379" spans="2:3" x14ac:dyDescent="0.75">
      <c r="B5379" s="249">
        <v>5316</v>
      </c>
      <c r="C5379" s="248">
        <v>66.558150011590271</v>
      </c>
    </row>
    <row r="5380" spans="2:3" x14ac:dyDescent="0.75">
      <c r="B5380" s="249">
        <v>5317</v>
      </c>
      <c r="C5380" s="248">
        <v>116.89940507140669</v>
      </c>
    </row>
    <row r="5381" spans="2:3" x14ac:dyDescent="0.75">
      <c r="B5381" s="249">
        <v>5318</v>
      </c>
      <c r="C5381" s="248">
        <v>93.721188182490295</v>
      </c>
    </row>
    <row r="5382" spans="2:3" x14ac:dyDescent="0.75">
      <c r="B5382" s="249">
        <v>5319</v>
      </c>
      <c r="C5382" s="248">
        <v>126.56713656931572</v>
      </c>
    </row>
    <row r="5383" spans="2:3" x14ac:dyDescent="0.75">
      <c r="B5383" s="249">
        <v>5320</v>
      </c>
      <c r="C5383" s="248">
        <v>129.08614591509729</v>
      </c>
    </row>
    <row r="5384" spans="2:3" x14ac:dyDescent="0.75">
      <c r="B5384" s="249">
        <v>5321</v>
      </c>
      <c r="C5384" s="248">
        <v>120.88807409585517</v>
      </c>
    </row>
    <row r="5385" spans="2:3" x14ac:dyDescent="0.75">
      <c r="B5385" s="249">
        <v>5322</v>
      </c>
      <c r="C5385" s="248">
        <v>97.731100949013154</v>
      </c>
    </row>
    <row r="5386" spans="2:3" x14ac:dyDescent="0.75">
      <c r="B5386" s="249">
        <v>5323</v>
      </c>
      <c r="C5386" s="248">
        <v>151.55014706678111</v>
      </c>
    </row>
    <row r="5387" spans="2:3" x14ac:dyDescent="0.75">
      <c r="B5387" s="249">
        <v>5324</v>
      </c>
      <c r="C5387" s="248">
        <v>111.92741562200644</v>
      </c>
    </row>
    <row r="5388" spans="2:3" x14ac:dyDescent="0.75">
      <c r="B5388" s="249">
        <v>5325</v>
      </c>
      <c r="C5388" s="248">
        <v>94.897805325961031</v>
      </c>
    </row>
    <row r="5389" spans="2:3" x14ac:dyDescent="0.75">
      <c r="B5389" s="249">
        <v>5326</v>
      </c>
      <c r="C5389" s="248">
        <v>103.47100335478027</v>
      </c>
    </row>
    <row r="5390" spans="2:3" x14ac:dyDescent="0.75">
      <c r="B5390" s="249">
        <v>5327</v>
      </c>
      <c r="C5390" s="248">
        <v>136.2206417656372</v>
      </c>
    </row>
    <row r="5391" spans="2:3" x14ac:dyDescent="0.75">
      <c r="B5391" s="249">
        <v>5328</v>
      </c>
      <c r="C5391" s="248">
        <v>119.30937944813364</v>
      </c>
    </row>
    <row r="5392" spans="2:3" x14ac:dyDescent="0.75">
      <c r="B5392" s="249">
        <v>5329</v>
      </c>
      <c r="C5392" s="248">
        <v>174.20410897519497</v>
      </c>
    </row>
    <row r="5393" spans="2:3" x14ac:dyDescent="0.75">
      <c r="B5393" s="249">
        <v>5330</v>
      </c>
      <c r="C5393" s="248">
        <v>130.18861980420996</v>
      </c>
    </row>
    <row r="5394" spans="2:3" x14ac:dyDescent="0.75">
      <c r="B5394" s="249">
        <v>5331</v>
      </c>
      <c r="C5394" s="248">
        <v>120.68960951786954</v>
      </c>
    </row>
    <row r="5395" spans="2:3" x14ac:dyDescent="0.75">
      <c r="B5395" s="249">
        <v>5332</v>
      </c>
      <c r="C5395" s="248">
        <v>105.58570275617542</v>
      </c>
    </row>
    <row r="5396" spans="2:3" x14ac:dyDescent="0.75">
      <c r="B5396" s="249">
        <v>5333</v>
      </c>
      <c r="C5396" s="248">
        <v>105.27453213545954</v>
      </c>
    </row>
    <row r="5397" spans="2:3" x14ac:dyDescent="0.75">
      <c r="B5397" s="249">
        <v>5334</v>
      </c>
      <c r="C5397" s="248">
        <v>117.87261547681389</v>
      </c>
    </row>
    <row r="5398" spans="2:3" x14ac:dyDescent="0.75">
      <c r="B5398" s="249">
        <v>5335</v>
      </c>
      <c r="C5398" s="248">
        <v>141.08228313771343</v>
      </c>
    </row>
    <row r="5399" spans="2:3" x14ac:dyDescent="0.75">
      <c r="B5399" s="249">
        <v>5336</v>
      </c>
      <c r="C5399" s="248">
        <v>107.78230436993324</v>
      </c>
    </row>
    <row r="5400" spans="2:3" x14ac:dyDescent="0.75">
      <c r="B5400" s="249">
        <v>5337</v>
      </c>
      <c r="C5400" s="248">
        <v>118.63700135642688</v>
      </c>
    </row>
    <row r="5401" spans="2:3" x14ac:dyDescent="0.75">
      <c r="B5401" s="249">
        <v>5338</v>
      </c>
      <c r="C5401" s="248">
        <v>131.02021522720216</v>
      </c>
    </row>
    <row r="5402" spans="2:3" x14ac:dyDescent="0.75">
      <c r="B5402" s="249">
        <v>5339</v>
      </c>
      <c r="C5402" s="248">
        <v>108.67292745346676</v>
      </c>
    </row>
    <row r="5403" spans="2:3" x14ac:dyDescent="0.75">
      <c r="B5403" s="249">
        <v>5340</v>
      </c>
      <c r="C5403" s="248">
        <v>99.551280739158244</v>
      </c>
    </row>
    <row r="5404" spans="2:3" x14ac:dyDescent="0.75">
      <c r="B5404" s="249">
        <v>5341</v>
      </c>
      <c r="C5404" s="248">
        <v>126.12126185321686</v>
      </c>
    </row>
    <row r="5405" spans="2:3" x14ac:dyDescent="0.75">
      <c r="B5405" s="249">
        <v>5342</v>
      </c>
      <c r="C5405" s="248">
        <v>120.60714614349882</v>
      </c>
    </row>
    <row r="5406" spans="2:3" x14ac:dyDescent="0.75">
      <c r="B5406" s="249">
        <v>5343</v>
      </c>
      <c r="C5406" s="248">
        <v>101.21994461651273</v>
      </c>
    </row>
    <row r="5407" spans="2:3" x14ac:dyDescent="0.75">
      <c r="B5407" s="249">
        <v>5344</v>
      </c>
      <c r="C5407" s="248">
        <v>126.67124732399681</v>
      </c>
    </row>
    <row r="5408" spans="2:3" x14ac:dyDescent="0.75">
      <c r="B5408" s="249">
        <v>5345</v>
      </c>
      <c r="C5408" s="248">
        <v>113.57473126042802</v>
      </c>
    </row>
    <row r="5409" spans="2:3" x14ac:dyDescent="0.75">
      <c r="B5409" s="249">
        <v>5346</v>
      </c>
      <c r="C5409" s="248">
        <v>99.353819485345156</v>
      </c>
    </row>
    <row r="5410" spans="2:3" x14ac:dyDescent="0.75">
      <c r="B5410" s="249">
        <v>5347</v>
      </c>
      <c r="C5410" s="248">
        <v>85.598533361732592</v>
      </c>
    </row>
    <row r="5411" spans="2:3" x14ac:dyDescent="0.75">
      <c r="B5411" s="249">
        <v>5348</v>
      </c>
      <c r="C5411" s="248">
        <v>84.283005062448538</v>
      </c>
    </row>
    <row r="5412" spans="2:3" x14ac:dyDescent="0.75">
      <c r="B5412" s="249">
        <v>5349</v>
      </c>
      <c r="C5412" s="248">
        <v>144.66033586634197</v>
      </c>
    </row>
    <row r="5413" spans="2:3" x14ac:dyDescent="0.75">
      <c r="B5413" s="249">
        <v>5350</v>
      </c>
      <c r="C5413" s="248">
        <v>115.65766345582239</v>
      </c>
    </row>
    <row r="5414" spans="2:3" x14ac:dyDescent="0.75">
      <c r="B5414" s="249">
        <v>5351</v>
      </c>
      <c r="C5414" s="248">
        <v>162.59674551818551</v>
      </c>
    </row>
    <row r="5415" spans="2:3" x14ac:dyDescent="0.75">
      <c r="B5415" s="249">
        <v>5352</v>
      </c>
      <c r="C5415" s="248">
        <v>109.0341657575715</v>
      </c>
    </row>
    <row r="5416" spans="2:3" x14ac:dyDescent="0.75">
      <c r="B5416" s="249">
        <v>5353</v>
      </c>
      <c r="C5416" s="248">
        <v>120.32000552841507</v>
      </c>
    </row>
    <row r="5417" spans="2:3" x14ac:dyDescent="0.75">
      <c r="B5417" s="249">
        <v>5354</v>
      </c>
      <c r="C5417" s="248">
        <v>78.9943684444506</v>
      </c>
    </row>
    <row r="5418" spans="2:3" x14ac:dyDescent="0.75">
      <c r="B5418" s="249">
        <v>5355</v>
      </c>
      <c r="C5418" s="248">
        <v>145.28367532595055</v>
      </c>
    </row>
    <row r="5419" spans="2:3" x14ac:dyDescent="0.75">
      <c r="B5419" s="249">
        <v>5356</v>
      </c>
      <c r="C5419" s="248">
        <v>104.99638081079163</v>
      </c>
    </row>
    <row r="5420" spans="2:3" x14ac:dyDescent="0.75">
      <c r="B5420" s="249">
        <v>5357</v>
      </c>
      <c r="C5420" s="248">
        <v>83.034383812300717</v>
      </c>
    </row>
    <row r="5421" spans="2:3" x14ac:dyDescent="0.75">
      <c r="B5421" s="249">
        <v>5358</v>
      </c>
      <c r="C5421" s="248">
        <v>140.63809180157199</v>
      </c>
    </row>
    <row r="5422" spans="2:3" x14ac:dyDescent="0.75">
      <c r="B5422" s="249">
        <v>5359</v>
      </c>
      <c r="C5422" s="248">
        <v>133.05397978212369</v>
      </c>
    </row>
    <row r="5423" spans="2:3" x14ac:dyDescent="0.75">
      <c r="B5423" s="249">
        <v>5360</v>
      </c>
      <c r="C5423" s="248">
        <v>126.90475514155631</v>
      </c>
    </row>
    <row r="5424" spans="2:3" x14ac:dyDescent="0.75">
      <c r="B5424" s="249">
        <v>5361</v>
      </c>
      <c r="C5424" s="248">
        <v>142.70404593689526</v>
      </c>
    </row>
    <row r="5425" spans="2:3" x14ac:dyDescent="0.75">
      <c r="B5425" s="249">
        <v>5362</v>
      </c>
      <c r="C5425" s="248">
        <v>132.72349808415723</v>
      </c>
    </row>
    <row r="5426" spans="2:3" x14ac:dyDescent="0.75">
      <c r="B5426" s="249">
        <v>5363</v>
      </c>
      <c r="C5426" s="248">
        <v>124.65648371341419</v>
      </c>
    </row>
    <row r="5427" spans="2:3" x14ac:dyDescent="0.75">
      <c r="B5427" s="249">
        <v>5364</v>
      </c>
      <c r="C5427" s="248">
        <v>145.99510869543866</v>
      </c>
    </row>
    <row r="5428" spans="2:3" x14ac:dyDescent="0.75">
      <c r="B5428" s="249">
        <v>5365</v>
      </c>
      <c r="C5428" s="248">
        <v>99.933149213406807</v>
      </c>
    </row>
    <row r="5429" spans="2:3" x14ac:dyDescent="0.75">
      <c r="B5429" s="249">
        <v>5366</v>
      </c>
      <c r="C5429" s="248">
        <v>121.47008345642934</v>
      </c>
    </row>
    <row r="5430" spans="2:3" x14ac:dyDescent="0.75">
      <c r="B5430" s="249">
        <v>5367</v>
      </c>
      <c r="C5430" s="248">
        <v>166.44622393296311</v>
      </c>
    </row>
    <row r="5431" spans="2:3" x14ac:dyDescent="0.75">
      <c r="B5431" s="249">
        <v>5368</v>
      </c>
      <c r="C5431" s="248">
        <v>146.10827258780026</v>
      </c>
    </row>
    <row r="5432" spans="2:3" x14ac:dyDescent="0.75">
      <c r="B5432" s="249">
        <v>5369</v>
      </c>
      <c r="C5432" s="248">
        <v>108.87140986420755</v>
      </c>
    </row>
    <row r="5433" spans="2:3" x14ac:dyDescent="0.75">
      <c r="B5433" s="249">
        <v>5370</v>
      </c>
      <c r="C5433" s="248">
        <v>147.32468289199207</v>
      </c>
    </row>
    <row r="5434" spans="2:3" x14ac:dyDescent="0.75">
      <c r="B5434" s="249">
        <v>5371</v>
      </c>
      <c r="C5434" s="248">
        <v>113.39930641380576</v>
      </c>
    </row>
    <row r="5435" spans="2:3" x14ac:dyDescent="0.75">
      <c r="B5435" s="249">
        <v>5372</v>
      </c>
      <c r="C5435" s="248">
        <v>100.43887979832712</v>
      </c>
    </row>
    <row r="5436" spans="2:3" x14ac:dyDescent="0.75">
      <c r="B5436" s="249">
        <v>5373</v>
      </c>
      <c r="C5436" s="248">
        <v>142.36649871652767</v>
      </c>
    </row>
    <row r="5437" spans="2:3" x14ac:dyDescent="0.75">
      <c r="B5437" s="249">
        <v>5374</v>
      </c>
      <c r="C5437" s="248">
        <v>96.178149193546261</v>
      </c>
    </row>
    <row r="5438" spans="2:3" x14ac:dyDescent="0.75">
      <c r="B5438" s="249">
        <v>5375</v>
      </c>
      <c r="C5438" s="248">
        <v>122.37215091641755</v>
      </c>
    </row>
    <row r="5439" spans="2:3" x14ac:dyDescent="0.75">
      <c r="B5439" s="249">
        <v>5376</v>
      </c>
      <c r="C5439" s="248">
        <v>119.4593862284806</v>
      </c>
    </row>
    <row r="5440" spans="2:3" x14ac:dyDescent="0.75">
      <c r="B5440" s="249">
        <v>5377</v>
      </c>
      <c r="C5440" s="248">
        <v>148.01873432868928</v>
      </c>
    </row>
    <row r="5441" spans="2:3" x14ac:dyDescent="0.75">
      <c r="B5441" s="249">
        <v>5378</v>
      </c>
      <c r="C5441" s="248">
        <v>136.20895691152379</v>
      </c>
    </row>
    <row r="5442" spans="2:3" x14ac:dyDescent="0.75">
      <c r="B5442" s="249">
        <v>5379</v>
      </c>
      <c r="C5442" s="248">
        <v>181.83291918936811</v>
      </c>
    </row>
    <row r="5443" spans="2:3" x14ac:dyDescent="0.75">
      <c r="B5443" s="249">
        <v>5380</v>
      </c>
      <c r="C5443" s="248">
        <v>113.98313902443955</v>
      </c>
    </row>
    <row r="5444" spans="2:3" x14ac:dyDescent="0.75">
      <c r="B5444" s="249">
        <v>5381</v>
      </c>
      <c r="C5444" s="248">
        <v>94.373030019043199</v>
      </c>
    </row>
    <row r="5445" spans="2:3" x14ac:dyDescent="0.75">
      <c r="B5445" s="249">
        <v>5382</v>
      </c>
      <c r="C5445" s="248">
        <v>134.84372288379947</v>
      </c>
    </row>
    <row r="5446" spans="2:3" x14ac:dyDescent="0.75">
      <c r="B5446" s="249">
        <v>5383</v>
      </c>
      <c r="C5446" s="248">
        <v>93.805200483661494</v>
      </c>
    </row>
    <row r="5447" spans="2:3" x14ac:dyDescent="0.75">
      <c r="B5447" s="249">
        <v>5384</v>
      </c>
      <c r="C5447" s="248">
        <v>119.96049649052941</v>
      </c>
    </row>
    <row r="5448" spans="2:3" x14ac:dyDescent="0.75">
      <c r="B5448" s="249">
        <v>5385</v>
      </c>
      <c r="C5448" s="248">
        <v>117.95990753071108</v>
      </c>
    </row>
    <row r="5449" spans="2:3" x14ac:dyDescent="0.75">
      <c r="B5449" s="249">
        <v>5386</v>
      </c>
      <c r="C5449" s="248">
        <v>146.24299630327252</v>
      </c>
    </row>
    <row r="5450" spans="2:3" x14ac:dyDescent="0.75">
      <c r="B5450" s="249">
        <v>5387</v>
      </c>
      <c r="C5450" s="248">
        <v>94.32023449996683</v>
      </c>
    </row>
    <row r="5451" spans="2:3" x14ac:dyDescent="0.75">
      <c r="B5451" s="249">
        <v>5388</v>
      </c>
      <c r="C5451" s="248">
        <v>189.79690331210418</v>
      </c>
    </row>
    <row r="5452" spans="2:3" x14ac:dyDescent="0.75">
      <c r="B5452" s="249">
        <v>5389</v>
      </c>
      <c r="C5452" s="248">
        <v>112.59162045173008</v>
      </c>
    </row>
    <row r="5453" spans="2:3" x14ac:dyDescent="0.75">
      <c r="B5453" s="249">
        <v>5390</v>
      </c>
      <c r="C5453" s="248">
        <v>136.76583750795956</v>
      </c>
    </row>
    <row r="5454" spans="2:3" x14ac:dyDescent="0.75">
      <c r="B5454" s="249">
        <v>5391</v>
      </c>
      <c r="C5454" s="248">
        <v>135.81069120975121</v>
      </c>
    </row>
    <row r="5455" spans="2:3" x14ac:dyDescent="0.75">
      <c r="B5455" s="249">
        <v>5392</v>
      </c>
      <c r="C5455" s="248">
        <v>86.720889753462245</v>
      </c>
    </row>
    <row r="5456" spans="2:3" x14ac:dyDescent="0.75">
      <c r="B5456" s="249">
        <v>5393</v>
      </c>
      <c r="C5456" s="248">
        <v>81.963955359408203</v>
      </c>
    </row>
    <row r="5457" spans="2:3" x14ac:dyDescent="0.75">
      <c r="B5457" s="249">
        <v>5394</v>
      </c>
      <c r="C5457" s="248">
        <v>154.39293364646946</v>
      </c>
    </row>
    <row r="5458" spans="2:3" x14ac:dyDescent="0.75">
      <c r="B5458" s="249">
        <v>5395</v>
      </c>
      <c r="C5458" s="248">
        <v>86.705051230747728</v>
      </c>
    </row>
    <row r="5459" spans="2:3" x14ac:dyDescent="0.75">
      <c r="B5459" s="249">
        <v>5396</v>
      </c>
      <c r="C5459" s="248">
        <v>102.38162340535625</v>
      </c>
    </row>
    <row r="5460" spans="2:3" x14ac:dyDescent="0.75">
      <c r="B5460" s="249">
        <v>5397</v>
      </c>
      <c r="C5460" s="248">
        <v>99.766673842989974</v>
      </c>
    </row>
    <row r="5461" spans="2:3" x14ac:dyDescent="0.75">
      <c r="B5461" s="249">
        <v>5398</v>
      </c>
      <c r="C5461" s="248">
        <v>120.55700480295636</v>
      </c>
    </row>
    <row r="5462" spans="2:3" x14ac:dyDescent="0.75">
      <c r="B5462" s="249">
        <v>5399</v>
      </c>
      <c r="C5462" s="248">
        <v>159.05609567287399</v>
      </c>
    </row>
    <row r="5463" spans="2:3" x14ac:dyDescent="0.75">
      <c r="B5463" s="249">
        <v>5400</v>
      </c>
      <c r="C5463" s="248">
        <v>132.44785495038292</v>
      </c>
    </row>
    <row r="5464" spans="2:3" x14ac:dyDescent="0.75">
      <c r="B5464" s="249">
        <v>5401</v>
      </c>
      <c r="C5464" s="248">
        <v>102.1539342219441</v>
      </c>
    </row>
    <row r="5465" spans="2:3" x14ac:dyDescent="0.75">
      <c r="B5465" s="249">
        <v>5402</v>
      </c>
      <c r="C5465" s="248">
        <v>138.23872552274935</v>
      </c>
    </row>
    <row r="5466" spans="2:3" x14ac:dyDescent="0.75">
      <c r="B5466" s="249">
        <v>5403</v>
      </c>
      <c r="C5466" s="248">
        <v>107.18347650110803</v>
      </c>
    </row>
    <row r="5467" spans="2:3" x14ac:dyDescent="0.75">
      <c r="B5467" s="249">
        <v>5404</v>
      </c>
      <c r="C5467" s="248">
        <v>115.90504818233467</v>
      </c>
    </row>
    <row r="5468" spans="2:3" x14ac:dyDescent="0.75">
      <c r="B5468" s="249">
        <v>5405</v>
      </c>
      <c r="C5468" s="248">
        <v>123.66172723609246</v>
      </c>
    </row>
    <row r="5469" spans="2:3" x14ac:dyDescent="0.75">
      <c r="B5469" s="249">
        <v>5406</v>
      </c>
      <c r="C5469" s="248">
        <v>124.1812438414738</v>
      </c>
    </row>
    <row r="5470" spans="2:3" x14ac:dyDescent="0.75">
      <c r="B5470" s="249">
        <v>5407</v>
      </c>
      <c r="C5470" s="248">
        <v>122.74284017549608</v>
      </c>
    </row>
    <row r="5471" spans="2:3" x14ac:dyDescent="0.75">
      <c r="B5471" s="249">
        <v>5408</v>
      </c>
      <c r="C5471" s="248">
        <v>168.3506922106323</v>
      </c>
    </row>
    <row r="5472" spans="2:3" x14ac:dyDescent="0.75">
      <c r="B5472" s="249">
        <v>5409</v>
      </c>
      <c r="C5472" s="248">
        <v>122.25844696206413</v>
      </c>
    </row>
    <row r="5473" spans="2:3" x14ac:dyDescent="0.75">
      <c r="B5473" s="249">
        <v>5410</v>
      </c>
      <c r="C5473" s="248">
        <v>155.36676102412358</v>
      </c>
    </row>
    <row r="5474" spans="2:3" x14ac:dyDescent="0.75">
      <c r="B5474" s="249">
        <v>5411</v>
      </c>
      <c r="C5474" s="248">
        <v>99.716792806661331</v>
      </c>
    </row>
    <row r="5475" spans="2:3" x14ac:dyDescent="0.75">
      <c r="B5475" s="249">
        <v>5412</v>
      </c>
      <c r="C5475" s="248">
        <v>138.37991318644896</v>
      </c>
    </row>
    <row r="5476" spans="2:3" x14ac:dyDescent="0.75">
      <c r="B5476" s="249">
        <v>5413</v>
      </c>
      <c r="C5476" s="248">
        <v>131.83111864836107</v>
      </c>
    </row>
    <row r="5477" spans="2:3" x14ac:dyDescent="0.75">
      <c r="B5477" s="249">
        <v>5414</v>
      </c>
      <c r="C5477" s="248">
        <v>131.95274704365789</v>
      </c>
    </row>
    <row r="5478" spans="2:3" x14ac:dyDescent="0.75">
      <c r="B5478" s="249">
        <v>5415</v>
      </c>
      <c r="C5478" s="248">
        <v>146.63688724241209</v>
      </c>
    </row>
    <row r="5479" spans="2:3" x14ac:dyDescent="0.75">
      <c r="B5479" s="249">
        <v>5416</v>
      </c>
      <c r="C5479" s="248">
        <v>108.19367111763331</v>
      </c>
    </row>
    <row r="5480" spans="2:3" x14ac:dyDescent="0.75">
      <c r="B5480" s="249">
        <v>5417</v>
      </c>
      <c r="C5480" s="248">
        <v>93.246213577832819</v>
      </c>
    </row>
    <row r="5481" spans="2:3" x14ac:dyDescent="0.75">
      <c r="B5481" s="249">
        <v>5418</v>
      </c>
      <c r="C5481" s="248">
        <v>149.58838408669081</v>
      </c>
    </row>
    <row r="5482" spans="2:3" x14ac:dyDescent="0.75">
      <c r="B5482" s="249">
        <v>5419</v>
      </c>
      <c r="C5482" s="248">
        <v>103.81388673846497</v>
      </c>
    </row>
    <row r="5483" spans="2:3" x14ac:dyDescent="0.75">
      <c r="B5483" s="249">
        <v>5420</v>
      </c>
      <c r="C5483" s="248">
        <v>128.4772766245666</v>
      </c>
    </row>
    <row r="5484" spans="2:3" x14ac:dyDescent="0.75">
      <c r="B5484" s="249">
        <v>5421</v>
      </c>
      <c r="C5484" s="248">
        <v>84.67056735831612</v>
      </c>
    </row>
    <row r="5485" spans="2:3" x14ac:dyDescent="0.75">
      <c r="B5485" s="249">
        <v>5422</v>
      </c>
      <c r="C5485" s="248">
        <v>103.84689734710346</v>
      </c>
    </row>
    <row r="5486" spans="2:3" x14ac:dyDescent="0.75">
      <c r="B5486" s="249">
        <v>5423</v>
      </c>
      <c r="C5486" s="248">
        <v>151.46491976800678</v>
      </c>
    </row>
    <row r="5487" spans="2:3" x14ac:dyDescent="0.75">
      <c r="B5487" s="249">
        <v>5424</v>
      </c>
      <c r="C5487" s="248">
        <v>118.52526302400248</v>
      </c>
    </row>
    <row r="5488" spans="2:3" x14ac:dyDescent="0.75">
      <c r="B5488" s="249">
        <v>5425</v>
      </c>
      <c r="C5488" s="248">
        <v>90.008801607609428</v>
      </c>
    </row>
    <row r="5489" spans="2:3" x14ac:dyDescent="0.75">
      <c r="B5489" s="249">
        <v>5426</v>
      </c>
      <c r="C5489" s="248">
        <v>128.85710458659881</v>
      </c>
    </row>
    <row r="5490" spans="2:3" x14ac:dyDescent="0.75">
      <c r="B5490" s="249">
        <v>5427</v>
      </c>
      <c r="C5490" s="248">
        <v>130.45520412448425</v>
      </c>
    </row>
    <row r="5491" spans="2:3" x14ac:dyDescent="0.75">
      <c r="B5491" s="249">
        <v>5428</v>
      </c>
      <c r="C5491" s="248">
        <v>129.05921431921243</v>
      </c>
    </row>
    <row r="5492" spans="2:3" x14ac:dyDescent="0.75">
      <c r="B5492" s="249">
        <v>5429</v>
      </c>
      <c r="C5492" s="248">
        <v>143.67505829677884</v>
      </c>
    </row>
    <row r="5493" spans="2:3" x14ac:dyDescent="0.75">
      <c r="B5493" s="249">
        <v>5430</v>
      </c>
      <c r="C5493" s="248">
        <v>114.20198557916999</v>
      </c>
    </row>
    <row r="5494" spans="2:3" x14ac:dyDescent="0.75">
      <c r="B5494" s="249">
        <v>5431</v>
      </c>
      <c r="C5494" s="248">
        <v>114.8223992615134</v>
      </c>
    </row>
    <row r="5495" spans="2:3" x14ac:dyDescent="0.75">
      <c r="B5495" s="249">
        <v>5432</v>
      </c>
      <c r="C5495" s="248">
        <v>130.85805665781166</v>
      </c>
    </row>
    <row r="5496" spans="2:3" x14ac:dyDescent="0.75">
      <c r="B5496" s="249">
        <v>5433</v>
      </c>
      <c r="C5496" s="248">
        <v>104.13967875817484</v>
      </c>
    </row>
    <row r="5497" spans="2:3" x14ac:dyDescent="0.75">
      <c r="B5497" s="249">
        <v>5434</v>
      </c>
      <c r="C5497" s="248">
        <v>109.42026385581534</v>
      </c>
    </row>
    <row r="5498" spans="2:3" x14ac:dyDescent="0.75">
      <c r="B5498" s="249">
        <v>5435</v>
      </c>
      <c r="C5498" s="248">
        <v>144.09728209890488</v>
      </c>
    </row>
    <row r="5499" spans="2:3" x14ac:dyDescent="0.75">
      <c r="B5499" s="249">
        <v>5436</v>
      </c>
      <c r="C5499" s="248">
        <v>110.64029895149358</v>
      </c>
    </row>
    <row r="5500" spans="2:3" x14ac:dyDescent="0.75">
      <c r="B5500" s="249">
        <v>5437</v>
      </c>
      <c r="C5500" s="248">
        <v>168.47819308360499</v>
      </c>
    </row>
    <row r="5501" spans="2:3" x14ac:dyDescent="0.75">
      <c r="B5501" s="249">
        <v>5438</v>
      </c>
      <c r="C5501" s="248">
        <v>87.474531601761242</v>
      </c>
    </row>
    <row r="5502" spans="2:3" x14ac:dyDescent="0.75">
      <c r="B5502" s="249">
        <v>5439</v>
      </c>
      <c r="C5502" s="248">
        <v>155.25625578253735</v>
      </c>
    </row>
    <row r="5503" spans="2:3" x14ac:dyDescent="0.75">
      <c r="B5503" s="249">
        <v>5440</v>
      </c>
      <c r="C5503" s="248">
        <v>170.98561878744931</v>
      </c>
    </row>
    <row r="5504" spans="2:3" x14ac:dyDescent="0.75">
      <c r="B5504" s="249">
        <v>5441</v>
      </c>
      <c r="C5504" s="248">
        <v>128.04868264205814</v>
      </c>
    </row>
    <row r="5505" spans="2:3" x14ac:dyDescent="0.75">
      <c r="B5505" s="249">
        <v>5442</v>
      </c>
      <c r="C5505" s="248">
        <v>114.64986052493042</v>
      </c>
    </row>
    <row r="5506" spans="2:3" x14ac:dyDescent="0.75">
      <c r="B5506" s="249">
        <v>5443</v>
      </c>
      <c r="C5506" s="248">
        <v>137.26868286277636</v>
      </c>
    </row>
    <row r="5507" spans="2:3" x14ac:dyDescent="0.75">
      <c r="B5507" s="249">
        <v>5444</v>
      </c>
      <c r="C5507" s="248">
        <v>140.87687656546825</v>
      </c>
    </row>
    <row r="5508" spans="2:3" x14ac:dyDescent="0.75">
      <c r="B5508" s="249">
        <v>5445</v>
      </c>
      <c r="C5508" s="248">
        <v>148.24680147298102</v>
      </c>
    </row>
    <row r="5509" spans="2:3" x14ac:dyDescent="0.75">
      <c r="B5509" s="249">
        <v>5446</v>
      </c>
      <c r="C5509" s="248">
        <v>120.32503049487126</v>
      </c>
    </row>
    <row r="5510" spans="2:3" x14ac:dyDescent="0.75">
      <c r="B5510" s="249">
        <v>5447</v>
      </c>
      <c r="C5510" s="248">
        <v>117.42332167572739</v>
      </c>
    </row>
    <row r="5511" spans="2:3" x14ac:dyDescent="0.75">
      <c r="B5511" s="249">
        <v>5448</v>
      </c>
      <c r="C5511" s="248">
        <v>77.531007756421644</v>
      </c>
    </row>
    <row r="5512" spans="2:3" x14ac:dyDescent="0.75">
      <c r="B5512" s="249">
        <v>5449</v>
      </c>
      <c r="C5512" s="248">
        <v>110.458437775219</v>
      </c>
    </row>
    <row r="5513" spans="2:3" x14ac:dyDescent="0.75">
      <c r="B5513" s="249">
        <v>5450</v>
      </c>
      <c r="C5513" s="248">
        <v>141.69538352224617</v>
      </c>
    </row>
    <row r="5514" spans="2:3" x14ac:dyDescent="0.75">
      <c r="B5514" s="249">
        <v>5451</v>
      </c>
      <c r="C5514" s="248">
        <v>99.086402822520085</v>
      </c>
    </row>
    <row r="5515" spans="2:3" x14ac:dyDescent="0.75">
      <c r="B5515" s="249">
        <v>5452</v>
      </c>
      <c r="C5515" s="248">
        <v>86.290928930630827</v>
      </c>
    </row>
    <row r="5516" spans="2:3" x14ac:dyDescent="0.75">
      <c r="B5516" s="249">
        <v>5453</v>
      </c>
      <c r="C5516" s="248">
        <v>112.46386320383021</v>
      </c>
    </row>
    <row r="5517" spans="2:3" x14ac:dyDescent="0.75">
      <c r="B5517" s="249">
        <v>5454</v>
      </c>
      <c r="C5517" s="248">
        <v>98.12068977836924</v>
      </c>
    </row>
    <row r="5518" spans="2:3" x14ac:dyDescent="0.75">
      <c r="B5518" s="249">
        <v>5455</v>
      </c>
      <c r="C5518" s="248">
        <v>106.4656899087861</v>
      </c>
    </row>
    <row r="5519" spans="2:3" x14ac:dyDescent="0.75">
      <c r="B5519" s="249">
        <v>5456</v>
      </c>
      <c r="C5519" s="248">
        <v>102.96656371118098</v>
      </c>
    </row>
    <row r="5520" spans="2:3" x14ac:dyDescent="0.75">
      <c r="B5520" s="249">
        <v>5457</v>
      </c>
      <c r="C5520" s="248">
        <v>143.29993813322628</v>
      </c>
    </row>
    <row r="5521" spans="2:3" x14ac:dyDescent="0.75">
      <c r="B5521" s="249">
        <v>5458</v>
      </c>
      <c r="C5521" s="248">
        <v>115.1007899868499</v>
      </c>
    </row>
    <row r="5522" spans="2:3" x14ac:dyDescent="0.75">
      <c r="B5522" s="249">
        <v>5459</v>
      </c>
      <c r="C5522" s="248">
        <v>77.194256494211118</v>
      </c>
    </row>
    <row r="5523" spans="2:3" x14ac:dyDescent="0.75">
      <c r="B5523" s="249">
        <v>5460</v>
      </c>
      <c r="C5523" s="248">
        <v>139.43970025759228</v>
      </c>
    </row>
    <row r="5524" spans="2:3" x14ac:dyDescent="0.75">
      <c r="B5524" s="249">
        <v>5461</v>
      </c>
      <c r="C5524" s="248">
        <v>119.86660784736387</v>
      </c>
    </row>
    <row r="5525" spans="2:3" x14ac:dyDescent="0.75">
      <c r="B5525" s="249">
        <v>5462</v>
      </c>
      <c r="C5525" s="248">
        <v>107.91609957054207</v>
      </c>
    </row>
    <row r="5526" spans="2:3" x14ac:dyDescent="0.75">
      <c r="B5526" s="249">
        <v>5463</v>
      </c>
      <c r="C5526" s="248">
        <v>82.850228073455042</v>
      </c>
    </row>
    <row r="5527" spans="2:3" x14ac:dyDescent="0.75">
      <c r="B5527" s="249">
        <v>5464</v>
      </c>
      <c r="C5527" s="248">
        <v>125.39357065209538</v>
      </c>
    </row>
    <row r="5528" spans="2:3" x14ac:dyDescent="0.75">
      <c r="B5528" s="249">
        <v>5465</v>
      </c>
      <c r="C5528" s="248">
        <v>120.16472043517159</v>
      </c>
    </row>
    <row r="5529" spans="2:3" x14ac:dyDescent="0.75">
      <c r="B5529" s="249">
        <v>5466</v>
      </c>
      <c r="C5529" s="248">
        <v>154.62128414833492</v>
      </c>
    </row>
    <row r="5530" spans="2:3" x14ac:dyDescent="0.75">
      <c r="B5530" s="249">
        <v>5467</v>
      </c>
      <c r="C5530" s="248">
        <v>113.25920895734477</v>
      </c>
    </row>
    <row r="5531" spans="2:3" x14ac:dyDescent="0.75">
      <c r="B5531" s="249">
        <v>5468</v>
      </c>
      <c r="C5531" s="248">
        <v>133.1622751927967</v>
      </c>
    </row>
    <row r="5532" spans="2:3" x14ac:dyDescent="0.75">
      <c r="B5532" s="249">
        <v>5469</v>
      </c>
      <c r="C5532" s="248">
        <v>112.54886133912423</v>
      </c>
    </row>
    <row r="5533" spans="2:3" x14ac:dyDescent="0.75">
      <c r="B5533" s="249">
        <v>5470</v>
      </c>
      <c r="C5533" s="248">
        <v>150.2711460302632</v>
      </c>
    </row>
    <row r="5534" spans="2:3" x14ac:dyDescent="0.75">
      <c r="B5534" s="249">
        <v>5471</v>
      </c>
      <c r="C5534" s="248">
        <v>108.10823893101828</v>
      </c>
    </row>
    <row r="5535" spans="2:3" x14ac:dyDescent="0.75">
      <c r="B5535" s="249">
        <v>5472</v>
      </c>
      <c r="C5535" s="248">
        <v>141.48016735706315</v>
      </c>
    </row>
    <row r="5536" spans="2:3" x14ac:dyDescent="0.75">
      <c r="B5536" s="249">
        <v>5473</v>
      </c>
      <c r="C5536" s="248">
        <v>148.72839463019568</v>
      </c>
    </row>
    <row r="5537" spans="2:3" x14ac:dyDescent="0.75">
      <c r="B5537" s="249">
        <v>5474</v>
      </c>
      <c r="C5537" s="248">
        <v>132.59964983000449</v>
      </c>
    </row>
    <row r="5538" spans="2:3" x14ac:dyDescent="0.75">
      <c r="B5538" s="249">
        <v>5475</v>
      </c>
      <c r="C5538" s="248">
        <v>136.6458875771325</v>
      </c>
    </row>
    <row r="5539" spans="2:3" x14ac:dyDescent="0.75">
      <c r="B5539" s="249">
        <v>5476</v>
      </c>
      <c r="C5539" s="248">
        <v>118.15771580759639</v>
      </c>
    </row>
    <row r="5540" spans="2:3" x14ac:dyDescent="0.75">
      <c r="B5540" s="249">
        <v>5477</v>
      </c>
      <c r="C5540" s="248">
        <v>113.11976462904494</v>
      </c>
    </row>
    <row r="5541" spans="2:3" x14ac:dyDescent="0.75">
      <c r="B5541" s="249">
        <v>5478</v>
      </c>
      <c r="C5541" s="248">
        <v>94.712952400617667</v>
      </c>
    </row>
    <row r="5542" spans="2:3" x14ac:dyDescent="0.75">
      <c r="B5542" s="249">
        <v>5479</v>
      </c>
      <c r="C5542" s="248">
        <v>117.35996009991111</v>
      </c>
    </row>
    <row r="5543" spans="2:3" x14ac:dyDescent="0.75">
      <c r="B5543" s="249">
        <v>5480</v>
      </c>
      <c r="C5543" s="248">
        <v>142.80662429538714</v>
      </c>
    </row>
    <row r="5544" spans="2:3" x14ac:dyDescent="0.75">
      <c r="B5544" s="249">
        <v>5481</v>
      </c>
      <c r="C5544" s="248">
        <v>103.65210125498187</v>
      </c>
    </row>
    <row r="5545" spans="2:3" x14ac:dyDescent="0.75">
      <c r="B5545" s="249">
        <v>5482</v>
      </c>
      <c r="C5545" s="248">
        <v>133.55500577898633</v>
      </c>
    </row>
    <row r="5546" spans="2:3" x14ac:dyDescent="0.75">
      <c r="B5546" s="249">
        <v>5483</v>
      </c>
      <c r="C5546" s="248">
        <v>106.03701903932415</v>
      </c>
    </row>
    <row r="5547" spans="2:3" x14ac:dyDescent="0.75">
      <c r="B5547" s="249">
        <v>5484</v>
      </c>
      <c r="C5547" s="248">
        <v>115.24944171786568</v>
      </c>
    </row>
    <row r="5548" spans="2:3" x14ac:dyDescent="0.75">
      <c r="B5548" s="249">
        <v>5485</v>
      </c>
      <c r="C5548" s="248">
        <v>125.94906348841367</v>
      </c>
    </row>
    <row r="5549" spans="2:3" x14ac:dyDescent="0.75">
      <c r="B5549" s="249">
        <v>5486</v>
      </c>
      <c r="C5549" s="248">
        <v>165.29392900979434</v>
      </c>
    </row>
    <row r="5550" spans="2:3" x14ac:dyDescent="0.75">
      <c r="B5550" s="249">
        <v>5487</v>
      </c>
      <c r="C5550" s="248">
        <v>144.42443367762195</v>
      </c>
    </row>
    <row r="5551" spans="2:3" x14ac:dyDescent="0.75">
      <c r="B5551" s="249">
        <v>5488</v>
      </c>
      <c r="C5551" s="248">
        <v>126.3556270931948</v>
      </c>
    </row>
    <row r="5552" spans="2:3" x14ac:dyDescent="0.75">
      <c r="B5552" s="249">
        <v>5489</v>
      </c>
      <c r="C5552" s="248">
        <v>146.57480781416137</v>
      </c>
    </row>
    <row r="5553" spans="2:3" x14ac:dyDescent="0.75">
      <c r="B5553" s="249">
        <v>5490</v>
      </c>
      <c r="C5553" s="248">
        <v>114.45911516271867</v>
      </c>
    </row>
    <row r="5554" spans="2:3" x14ac:dyDescent="0.75">
      <c r="B5554" s="249">
        <v>5491</v>
      </c>
      <c r="C5554" s="248">
        <v>136.51468012153794</v>
      </c>
    </row>
    <row r="5555" spans="2:3" x14ac:dyDescent="0.75">
      <c r="B5555" s="249">
        <v>5492</v>
      </c>
      <c r="C5555" s="248">
        <v>98.388640933187702</v>
      </c>
    </row>
    <row r="5556" spans="2:3" x14ac:dyDescent="0.75">
      <c r="B5556" s="249">
        <v>5493</v>
      </c>
      <c r="C5556" s="248">
        <v>130.34415841841204</v>
      </c>
    </row>
    <row r="5557" spans="2:3" x14ac:dyDescent="0.75">
      <c r="B5557" s="249">
        <v>5494</v>
      </c>
      <c r="C5557" s="248">
        <v>93.607645478112403</v>
      </c>
    </row>
    <row r="5558" spans="2:3" x14ac:dyDescent="0.75">
      <c r="B5558" s="249">
        <v>5495</v>
      </c>
      <c r="C5558" s="248">
        <v>189.3348412111873</v>
      </c>
    </row>
    <row r="5559" spans="2:3" x14ac:dyDescent="0.75">
      <c r="B5559" s="249">
        <v>5496</v>
      </c>
      <c r="C5559" s="248">
        <v>148.42433230104453</v>
      </c>
    </row>
    <row r="5560" spans="2:3" x14ac:dyDescent="0.75">
      <c r="B5560" s="249">
        <v>5497</v>
      </c>
      <c r="C5560" s="248">
        <v>129.94212179968079</v>
      </c>
    </row>
    <row r="5561" spans="2:3" x14ac:dyDescent="0.75">
      <c r="B5561" s="249">
        <v>5498</v>
      </c>
      <c r="C5561" s="248">
        <v>114.52540928394457</v>
      </c>
    </row>
    <row r="5562" spans="2:3" x14ac:dyDescent="0.75">
      <c r="B5562" s="249">
        <v>5499</v>
      </c>
      <c r="C5562" s="248">
        <v>140.52718579252382</v>
      </c>
    </row>
    <row r="5563" spans="2:3" x14ac:dyDescent="0.75">
      <c r="B5563" s="249">
        <v>5500</v>
      </c>
      <c r="C5563" s="248">
        <v>141.05230960426104</v>
      </c>
    </row>
    <row r="5564" spans="2:3" x14ac:dyDescent="0.75">
      <c r="B5564" s="249">
        <v>5501</v>
      </c>
      <c r="C5564" s="248">
        <v>130.38293741286228</v>
      </c>
    </row>
    <row r="5565" spans="2:3" x14ac:dyDescent="0.75">
      <c r="B5565" s="249">
        <v>5502</v>
      </c>
      <c r="C5565" s="248">
        <v>100.26788541072607</v>
      </c>
    </row>
    <row r="5566" spans="2:3" x14ac:dyDescent="0.75">
      <c r="B5566" s="249">
        <v>5503</v>
      </c>
      <c r="C5566" s="248">
        <v>101.01825898929584</v>
      </c>
    </row>
    <row r="5567" spans="2:3" x14ac:dyDescent="0.75">
      <c r="B5567" s="249">
        <v>5504</v>
      </c>
      <c r="C5567" s="248">
        <v>122.64029480964653</v>
      </c>
    </row>
    <row r="5568" spans="2:3" x14ac:dyDescent="0.75">
      <c r="B5568" s="249">
        <v>5505</v>
      </c>
      <c r="C5568" s="248">
        <v>136.01145644283727</v>
      </c>
    </row>
    <row r="5569" spans="2:3" x14ac:dyDescent="0.75">
      <c r="B5569" s="249">
        <v>5506</v>
      </c>
      <c r="C5569" s="248">
        <v>102.78493387233354</v>
      </c>
    </row>
    <row r="5570" spans="2:3" x14ac:dyDescent="0.75">
      <c r="B5570" s="249">
        <v>5507</v>
      </c>
      <c r="C5570" s="248">
        <v>136.8829111322961</v>
      </c>
    </row>
    <row r="5571" spans="2:3" x14ac:dyDescent="0.75">
      <c r="B5571" s="249">
        <v>5508</v>
      </c>
      <c r="C5571" s="248">
        <v>125.10690311353957</v>
      </c>
    </row>
    <row r="5572" spans="2:3" x14ac:dyDescent="0.75">
      <c r="B5572" s="249">
        <v>5509</v>
      </c>
      <c r="C5572" s="248">
        <v>118.94585146547344</v>
      </c>
    </row>
    <row r="5573" spans="2:3" x14ac:dyDescent="0.75">
      <c r="B5573" s="249">
        <v>5510</v>
      </c>
      <c r="C5573" s="248">
        <v>156.51544014805211</v>
      </c>
    </row>
    <row r="5574" spans="2:3" x14ac:dyDescent="0.75">
      <c r="B5574" s="249">
        <v>5511</v>
      </c>
      <c r="C5574" s="248">
        <v>111.87623651404354</v>
      </c>
    </row>
    <row r="5575" spans="2:3" x14ac:dyDescent="0.75">
      <c r="B5575" s="249">
        <v>5512</v>
      </c>
      <c r="C5575" s="248">
        <v>133.37832924474765</v>
      </c>
    </row>
    <row r="5576" spans="2:3" x14ac:dyDescent="0.75">
      <c r="B5576" s="249">
        <v>5513</v>
      </c>
      <c r="C5576" s="248">
        <v>113.6045472410519</v>
      </c>
    </row>
    <row r="5577" spans="2:3" x14ac:dyDescent="0.75">
      <c r="B5577" s="249">
        <v>5514</v>
      </c>
      <c r="C5577" s="248">
        <v>132.47508758901685</v>
      </c>
    </row>
    <row r="5578" spans="2:3" x14ac:dyDescent="0.75">
      <c r="B5578" s="249">
        <v>5515</v>
      </c>
      <c r="C5578" s="248">
        <v>127.74435785159459</v>
      </c>
    </row>
    <row r="5579" spans="2:3" x14ac:dyDescent="0.75">
      <c r="B5579" s="249">
        <v>5516</v>
      </c>
      <c r="C5579" s="248">
        <v>136.66540955026719</v>
      </c>
    </row>
    <row r="5580" spans="2:3" x14ac:dyDescent="0.75">
      <c r="B5580" s="249">
        <v>5517</v>
      </c>
      <c r="C5580" s="248">
        <v>101.2648446550769</v>
      </c>
    </row>
    <row r="5581" spans="2:3" x14ac:dyDescent="0.75">
      <c r="B5581" s="249">
        <v>5518</v>
      </c>
      <c r="C5581" s="248">
        <v>158.40139422932285</v>
      </c>
    </row>
    <row r="5582" spans="2:3" x14ac:dyDescent="0.75">
      <c r="B5582" s="249">
        <v>5519</v>
      </c>
      <c r="C5582" s="248">
        <v>116.02024415674988</v>
      </c>
    </row>
    <row r="5583" spans="2:3" x14ac:dyDescent="0.75">
      <c r="B5583" s="249">
        <v>5520</v>
      </c>
      <c r="C5583" s="248">
        <v>127.10855939036945</v>
      </c>
    </row>
    <row r="5584" spans="2:3" x14ac:dyDescent="0.75">
      <c r="B5584" s="249">
        <v>5521</v>
      </c>
      <c r="C5584" s="248">
        <v>114.70356090182473</v>
      </c>
    </row>
    <row r="5585" spans="2:3" x14ac:dyDescent="0.75">
      <c r="B5585" s="249">
        <v>5522</v>
      </c>
      <c r="C5585" s="248">
        <v>96.144005716706999</v>
      </c>
    </row>
    <row r="5586" spans="2:3" x14ac:dyDescent="0.75">
      <c r="B5586" s="249">
        <v>5523</v>
      </c>
      <c r="C5586" s="248">
        <v>75.048779887266278</v>
      </c>
    </row>
    <row r="5587" spans="2:3" x14ac:dyDescent="0.75">
      <c r="B5587" s="249">
        <v>5524</v>
      </c>
      <c r="C5587" s="248">
        <v>122.78418394005175</v>
      </c>
    </row>
    <row r="5588" spans="2:3" x14ac:dyDescent="0.75">
      <c r="B5588" s="249">
        <v>5525</v>
      </c>
      <c r="C5588" s="248">
        <v>92.85591625031411</v>
      </c>
    </row>
    <row r="5589" spans="2:3" x14ac:dyDescent="0.75">
      <c r="B5589" s="249">
        <v>5526</v>
      </c>
      <c r="C5589" s="248">
        <v>100.46203856931125</v>
      </c>
    </row>
    <row r="5590" spans="2:3" x14ac:dyDescent="0.75">
      <c r="B5590" s="249">
        <v>5527</v>
      </c>
      <c r="C5590" s="248">
        <v>86.745213448338561</v>
      </c>
    </row>
    <row r="5591" spans="2:3" x14ac:dyDescent="0.75">
      <c r="B5591" s="249">
        <v>5528</v>
      </c>
      <c r="C5591" s="248">
        <v>107.74636951721412</v>
      </c>
    </row>
    <row r="5592" spans="2:3" x14ac:dyDescent="0.75">
      <c r="B5592" s="249">
        <v>5529</v>
      </c>
      <c r="C5592" s="248">
        <v>162.41366207163321</v>
      </c>
    </row>
    <row r="5593" spans="2:3" x14ac:dyDescent="0.75">
      <c r="B5593" s="249">
        <v>5530</v>
      </c>
      <c r="C5593" s="248">
        <v>81.868616347196991</v>
      </c>
    </row>
    <row r="5594" spans="2:3" x14ac:dyDescent="0.75">
      <c r="B5594" s="249">
        <v>5531</v>
      </c>
      <c r="C5594" s="248">
        <v>138.14327261013898</v>
      </c>
    </row>
    <row r="5595" spans="2:3" x14ac:dyDescent="0.75">
      <c r="B5595" s="249">
        <v>5532</v>
      </c>
      <c r="C5595" s="248">
        <v>134.54317769137214</v>
      </c>
    </row>
    <row r="5596" spans="2:3" x14ac:dyDescent="0.75">
      <c r="B5596" s="249">
        <v>5533</v>
      </c>
      <c r="C5596" s="248">
        <v>106.96074994495358</v>
      </c>
    </row>
    <row r="5597" spans="2:3" x14ac:dyDescent="0.75">
      <c r="B5597" s="249">
        <v>5534</v>
      </c>
      <c r="C5597" s="248">
        <v>116.60779179287218</v>
      </c>
    </row>
    <row r="5598" spans="2:3" x14ac:dyDescent="0.75">
      <c r="B5598" s="249">
        <v>5535</v>
      </c>
      <c r="C5598" s="248">
        <v>181.80117326290926</v>
      </c>
    </row>
    <row r="5599" spans="2:3" x14ac:dyDescent="0.75">
      <c r="B5599" s="249">
        <v>5536</v>
      </c>
      <c r="C5599" s="248">
        <v>99.510137623000134</v>
      </c>
    </row>
    <row r="5600" spans="2:3" x14ac:dyDescent="0.75">
      <c r="B5600" s="249">
        <v>5537</v>
      </c>
      <c r="C5600" s="248">
        <v>114.92087522714476</v>
      </c>
    </row>
    <row r="5601" spans="2:3" x14ac:dyDescent="0.75">
      <c r="B5601" s="249">
        <v>5538</v>
      </c>
      <c r="C5601" s="248">
        <v>130.96624002436619</v>
      </c>
    </row>
    <row r="5602" spans="2:3" x14ac:dyDescent="0.75">
      <c r="B5602" s="249">
        <v>5539</v>
      </c>
      <c r="C5602" s="248">
        <v>101.22944851636001</v>
      </c>
    </row>
    <row r="5603" spans="2:3" x14ac:dyDescent="0.75">
      <c r="B5603" s="249">
        <v>5540</v>
      </c>
      <c r="C5603" s="248">
        <v>143.03969989398573</v>
      </c>
    </row>
    <row r="5604" spans="2:3" x14ac:dyDescent="0.75">
      <c r="B5604" s="249">
        <v>5541</v>
      </c>
      <c r="C5604" s="248">
        <v>127.94210246664672</v>
      </c>
    </row>
    <row r="5605" spans="2:3" x14ac:dyDescent="0.75">
      <c r="B5605" s="249">
        <v>5542</v>
      </c>
      <c r="C5605" s="248">
        <v>106.37347073501616</v>
      </c>
    </row>
    <row r="5606" spans="2:3" x14ac:dyDescent="0.75">
      <c r="B5606" s="249">
        <v>5543</v>
      </c>
      <c r="C5606" s="248">
        <v>138.14532701680363</v>
      </c>
    </row>
    <row r="5607" spans="2:3" x14ac:dyDescent="0.75">
      <c r="B5607" s="249">
        <v>5544</v>
      </c>
      <c r="C5607" s="248">
        <v>142.65464281936096</v>
      </c>
    </row>
    <row r="5608" spans="2:3" x14ac:dyDescent="0.75">
      <c r="B5608" s="249">
        <v>5545</v>
      </c>
      <c r="C5608" s="248">
        <v>133.36847064826875</v>
      </c>
    </row>
    <row r="5609" spans="2:3" x14ac:dyDescent="0.75">
      <c r="B5609" s="249">
        <v>5546</v>
      </c>
      <c r="C5609" s="248">
        <v>54.77932278664521</v>
      </c>
    </row>
    <row r="5610" spans="2:3" x14ac:dyDescent="0.75">
      <c r="B5610" s="249">
        <v>5547</v>
      </c>
      <c r="C5610" s="248">
        <v>121.8668627601966</v>
      </c>
    </row>
    <row r="5611" spans="2:3" x14ac:dyDescent="0.75">
      <c r="B5611" s="249">
        <v>5548</v>
      </c>
      <c r="C5611" s="248">
        <v>153.62840836566664</v>
      </c>
    </row>
    <row r="5612" spans="2:3" x14ac:dyDescent="0.75">
      <c r="B5612" s="249">
        <v>5549</v>
      </c>
      <c r="C5612" s="248">
        <v>90.945242142081526</v>
      </c>
    </row>
    <row r="5613" spans="2:3" x14ac:dyDescent="0.75">
      <c r="B5613" s="249">
        <v>5550</v>
      </c>
      <c r="C5613" s="248">
        <v>121.41554785558399</v>
      </c>
    </row>
    <row r="5614" spans="2:3" x14ac:dyDescent="0.75">
      <c r="B5614" s="249">
        <v>5551</v>
      </c>
      <c r="C5614" s="248">
        <v>128.3031419186494</v>
      </c>
    </row>
    <row r="5615" spans="2:3" x14ac:dyDescent="0.75">
      <c r="B5615" s="249">
        <v>5552</v>
      </c>
      <c r="C5615" s="248">
        <v>129.60933205082205</v>
      </c>
    </row>
    <row r="5616" spans="2:3" x14ac:dyDescent="0.75">
      <c r="B5616" s="249">
        <v>5553</v>
      </c>
      <c r="C5616" s="248">
        <v>123.73547258098736</v>
      </c>
    </row>
    <row r="5617" spans="2:3" x14ac:dyDescent="0.75">
      <c r="B5617" s="249">
        <v>5554</v>
      </c>
      <c r="C5617" s="248">
        <v>135.8434173280084</v>
      </c>
    </row>
    <row r="5618" spans="2:3" x14ac:dyDescent="0.75">
      <c r="B5618" s="249">
        <v>5555</v>
      </c>
      <c r="C5618" s="248">
        <v>115.4986185494176</v>
      </c>
    </row>
    <row r="5619" spans="2:3" x14ac:dyDescent="0.75">
      <c r="B5619" s="249">
        <v>5556</v>
      </c>
      <c r="C5619" s="248">
        <v>150.25979956740599</v>
      </c>
    </row>
    <row r="5620" spans="2:3" x14ac:dyDescent="0.75">
      <c r="B5620" s="249">
        <v>5557</v>
      </c>
      <c r="C5620" s="248">
        <v>72.731845725580243</v>
      </c>
    </row>
    <row r="5621" spans="2:3" x14ac:dyDescent="0.75">
      <c r="B5621" s="249">
        <v>5558</v>
      </c>
      <c r="C5621" s="248">
        <v>139.17194206594144</v>
      </c>
    </row>
    <row r="5622" spans="2:3" x14ac:dyDescent="0.75">
      <c r="B5622" s="249">
        <v>5559</v>
      </c>
      <c r="C5622" s="248">
        <v>150.92142553732279</v>
      </c>
    </row>
    <row r="5623" spans="2:3" x14ac:dyDescent="0.75">
      <c r="B5623" s="249">
        <v>5560</v>
      </c>
      <c r="C5623" s="248">
        <v>119.76240354377514</v>
      </c>
    </row>
    <row r="5624" spans="2:3" x14ac:dyDescent="0.75">
      <c r="B5624" s="249">
        <v>5561</v>
      </c>
      <c r="C5624" s="248">
        <v>133.12074019087294</v>
      </c>
    </row>
    <row r="5625" spans="2:3" x14ac:dyDescent="0.75">
      <c r="B5625" s="249">
        <v>5562</v>
      </c>
      <c r="C5625" s="248">
        <v>143.00394370403993</v>
      </c>
    </row>
    <row r="5626" spans="2:3" x14ac:dyDescent="0.75">
      <c r="B5626" s="249">
        <v>5563</v>
      </c>
      <c r="C5626" s="248">
        <v>115.0812277538359</v>
      </c>
    </row>
    <row r="5627" spans="2:3" x14ac:dyDescent="0.75">
      <c r="B5627" s="249">
        <v>5564</v>
      </c>
      <c r="C5627" s="248">
        <v>134.91935635179595</v>
      </c>
    </row>
    <row r="5628" spans="2:3" x14ac:dyDescent="0.75">
      <c r="B5628" s="249">
        <v>5565</v>
      </c>
      <c r="C5628" s="248">
        <v>77.926798620447471</v>
      </c>
    </row>
    <row r="5629" spans="2:3" x14ac:dyDescent="0.75">
      <c r="B5629" s="249">
        <v>5566</v>
      </c>
      <c r="C5629" s="248">
        <v>107.20479661127129</v>
      </c>
    </row>
    <row r="5630" spans="2:3" x14ac:dyDescent="0.75">
      <c r="B5630" s="249">
        <v>5567</v>
      </c>
      <c r="C5630" s="248">
        <v>125.04601378402415</v>
      </c>
    </row>
    <row r="5631" spans="2:3" x14ac:dyDescent="0.75">
      <c r="B5631" s="249">
        <v>5568</v>
      </c>
      <c r="C5631" s="248">
        <v>108.18456269428611</v>
      </c>
    </row>
    <row r="5632" spans="2:3" x14ac:dyDescent="0.75">
      <c r="B5632" s="249">
        <v>5569</v>
      </c>
      <c r="C5632" s="248">
        <v>123.05463864006428</v>
      </c>
    </row>
    <row r="5633" spans="2:3" x14ac:dyDescent="0.75">
      <c r="B5633" s="249">
        <v>5570</v>
      </c>
      <c r="C5633" s="248">
        <v>122.81906557749772</v>
      </c>
    </row>
    <row r="5634" spans="2:3" x14ac:dyDescent="0.75">
      <c r="B5634" s="249">
        <v>5571</v>
      </c>
      <c r="C5634" s="248">
        <v>123.51679636442361</v>
      </c>
    </row>
    <row r="5635" spans="2:3" x14ac:dyDescent="0.75">
      <c r="B5635" s="249">
        <v>5572</v>
      </c>
      <c r="C5635" s="248">
        <v>138.86150981798212</v>
      </c>
    </row>
    <row r="5636" spans="2:3" x14ac:dyDescent="0.75">
      <c r="B5636" s="249">
        <v>5573</v>
      </c>
      <c r="C5636" s="248">
        <v>110.31624114459171</v>
      </c>
    </row>
    <row r="5637" spans="2:3" x14ac:dyDescent="0.75">
      <c r="B5637" s="249">
        <v>5574</v>
      </c>
      <c r="C5637" s="248">
        <v>132.64588190919437</v>
      </c>
    </row>
    <row r="5638" spans="2:3" x14ac:dyDescent="0.75">
      <c r="B5638" s="249">
        <v>5575</v>
      </c>
      <c r="C5638" s="248">
        <v>150.74000591148564</v>
      </c>
    </row>
    <row r="5639" spans="2:3" x14ac:dyDescent="0.75">
      <c r="B5639" s="249">
        <v>5576</v>
      </c>
      <c r="C5639" s="248">
        <v>142.36472364725535</v>
      </c>
    </row>
    <row r="5640" spans="2:3" x14ac:dyDescent="0.75">
      <c r="B5640" s="249">
        <v>5577</v>
      </c>
      <c r="C5640" s="248">
        <v>127.64458306569799</v>
      </c>
    </row>
    <row r="5641" spans="2:3" x14ac:dyDescent="0.75">
      <c r="B5641" s="249">
        <v>5578</v>
      </c>
      <c r="C5641" s="248">
        <v>183.14527857709902</v>
      </c>
    </row>
    <row r="5642" spans="2:3" x14ac:dyDescent="0.75">
      <c r="B5642" s="249">
        <v>5579</v>
      </c>
      <c r="C5642" s="248">
        <v>114.71683834531021</v>
      </c>
    </row>
    <row r="5643" spans="2:3" x14ac:dyDescent="0.75">
      <c r="B5643" s="249">
        <v>5580</v>
      </c>
      <c r="C5643" s="248">
        <v>153.49478535194606</v>
      </c>
    </row>
    <row r="5644" spans="2:3" x14ac:dyDescent="0.75">
      <c r="B5644" s="249">
        <v>5581</v>
      </c>
      <c r="C5644" s="248">
        <v>118.92855379786801</v>
      </c>
    </row>
    <row r="5645" spans="2:3" x14ac:dyDescent="0.75">
      <c r="B5645" s="249">
        <v>5582</v>
      </c>
      <c r="C5645" s="248">
        <v>138.39795729154483</v>
      </c>
    </row>
    <row r="5646" spans="2:3" x14ac:dyDescent="0.75">
      <c r="B5646" s="249">
        <v>5583</v>
      </c>
      <c r="C5646" s="248">
        <v>132.41859843920167</v>
      </c>
    </row>
    <row r="5647" spans="2:3" x14ac:dyDescent="0.75">
      <c r="B5647" s="249">
        <v>5584</v>
      </c>
      <c r="C5647" s="248">
        <v>113.69872862922644</v>
      </c>
    </row>
    <row r="5648" spans="2:3" x14ac:dyDescent="0.75">
      <c r="B5648" s="249">
        <v>5585</v>
      </c>
      <c r="C5648" s="248">
        <v>75.962035573181225</v>
      </c>
    </row>
    <row r="5649" spans="2:3" x14ac:dyDescent="0.75">
      <c r="B5649" s="249">
        <v>5586</v>
      </c>
      <c r="C5649" s="248">
        <v>142.20035733860331</v>
      </c>
    </row>
    <row r="5650" spans="2:3" x14ac:dyDescent="0.75">
      <c r="B5650" s="249">
        <v>5587</v>
      </c>
      <c r="C5650" s="248">
        <v>144.66494806555937</v>
      </c>
    </row>
    <row r="5651" spans="2:3" x14ac:dyDescent="0.75">
      <c r="B5651" s="249">
        <v>5588</v>
      </c>
      <c r="C5651" s="248">
        <v>121.97759802968564</v>
      </c>
    </row>
    <row r="5652" spans="2:3" x14ac:dyDescent="0.75">
      <c r="B5652" s="249">
        <v>5589</v>
      </c>
      <c r="C5652" s="248">
        <v>140.2443829571435</v>
      </c>
    </row>
    <row r="5653" spans="2:3" x14ac:dyDescent="0.75">
      <c r="B5653" s="249">
        <v>5590</v>
      </c>
      <c r="C5653" s="248">
        <v>149.67622301559385</v>
      </c>
    </row>
    <row r="5654" spans="2:3" x14ac:dyDescent="0.75">
      <c r="B5654" s="249">
        <v>5591</v>
      </c>
      <c r="C5654" s="248">
        <v>108.43327670760148</v>
      </c>
    </row>
    <row r="5655" spans="2:3" x14ac:dyDescent="0.75">
      <c r="B5655" s="249">
        <v>5592</v>
      </c>
      <c r="C5655" s="248">
        <v>86.709669028930549</v>
      </c>
    </row>
    <row r="5656" spans="2:3" x14ac:dyDescent="0.75">
      <c r="B5656" s="249">
        <v>5593</v>
      </c>
      <c r="C5656" s="248">
        <v>133.47191491603252</v>
      </c>
    </row>
    <row r="5657" spans="2:3" x14ac:dyDescent="0.75">
      <c r="B5657" s="249">
        <v>5594</v>
      </c>
      <c r="C5657" s="248">
        <v>110.33588501627807</v>
      </c>
    </row>
    <row r="5658" spans="2:3" x14ac:dyDescent="0.75">
      <c r="B5658" s="249">
        <v>5595</v>
      </c>
      <c r="C5658" s="248">
        <v>106.53465405952323</v>
      </c>
    </row>
    <row r="5659" spans="2:3" x14ac:dyDescent="0.75">
      <c r="B5659" s="249">
        <v>5596</v>
      </c>
      <c r="C5659" s="248">
        <v>122.40239768029122</v>
      </c>
    </row>
    <row r="5660" spans="2:3" x14ac:dyDescent="0.75">
      <c r="B5660" s="249">
        <v>5597</v>
      </c>
      <c r="C5660" s="248">
        <v>129.27196550457842</v>
      </c>
    </row>
    <row r="5661" spans="2:3" x14ac:dyDescent="0.75">
      <c r="B5661" s="249">
        <v>5598</v>
      </c>
      <c r="C5661" s="248">
        <v>82.848342121623645</v>
      </c>
    </row>
    <row r="5662" spans="2:3" x14ac:dyDescent="0.75">
      <c r="B5662" s="249">
        <v>5599</v>
      </c>
      <c r="C5662" s="248">
        <v>112.96745615508313</v>
      </c>
    </row>
    <row r="5663" spans="2:3" x14ac:dyDescent="0.75">
      <c r="B5663" s="249">
        <v>5600</v>
      </c>
      <c r="C5663" s="248">
        <v>90.937505921055063</v>
      </c>
    </row>
    <row r="5664" spans="2:3" x14ac:dyDescent="0.75">
      <c r="B5664" s="249">
        <v>5601</v>
      </c>
      <c r="C5664" s="248">
        <v>122.44304958637476</v>
      </c>
    </row>
    <row r="5665" spans="2:3" x14ac:dyDescent="0.75">
      <c r="B5665" s="249">
        <v>5602</v>
      </c>
      <c r="C5665" s="248">
        <v>153.06307867192913</v>
      </c>
    </row>
    <row r="5666" spans="2:3" x14ac:dyDescent="0.75">
      <c r="B5666" s="249">
        <v>5603</v>
      </c>
      <c r="C5666" s="248">
        <v>143.70581845411959</v>
      </c>
    </row>
    <row r="5667" spans="2:3" x14ac:dyDescent="0.75">
      <c r="B5667" s="249">
        <v>5604</v>
      </c>
      <c r="C5667" s="248">
        <v>133.58300768384657</v>
      </c>
    </row>
    <row r="5668" spans="2:3" x14ac:dyDescent="0.75">
      <c r="B5668" s="249">
        <v>5605</v>
      </c>
      <c r="C5668" s="248">
        <v>120.27138699395502</v>
      </c>
    </row>
    <row r="5669" spans="2:3" x14ac:dyDescent="0.75">
      <c r="B5669" s="249">
        <v>5606</v>
      </c>
      <c r="C5669" s="248">
        <v>128.7468862639499</v>
      </c>
    </row>
    <row r="5670" spans="2:3" x14ac:dyDescent="0.75">
      <c r="B5670" s="249">
        <v>5607</v>
      </c>
      <c r="C5670" s="248">
        <v>104.54261834339236</v>
      </c>
    </row>
    <row r="5671" spans="2:3" x14ac:dyDescent="0.75">
      <c r="B5671" s="249">
        <v>5608</v>
      </c>
      <c r="C5671" s="248">
        <v>92.315706549745272</v>
      </c>
    </row>
    <row r="5672" spans="2:3" x14ac:dyDescent="0.75">
      <c r="B5672" s="249">
        <v>5609</v>
      </c>
      <c r="C5672" s="248">
        <v>114.26660179883744</v>
      </c>
    </row>
    <row r="5673" spans="2:3" x14ac:dyDescent="0.75">
      <c r="B5673" s="249">
        <v>5610</v>
      </c>
      <c r="C5673" s="248">
        <v>85.860688944780463</v>
      </c>
    </row>
    <row r="5674" spans="2:3" x14ac:dyDescent="0.75">
      <c r="B5674" s="249">
        <v>5611</v>
      </c>
      <c r="C5674" s="248">
        <v>139.33916610381422</v>
      </c>
    </row>
    <row r="5675" spans="2:3" x14ac:dyDescent="0.75">
      <c r="B5675" s="249">
        <v>5612</v>
      </c>
      <c r="C5675" s="248">
        <v>158.24718476556751</v>
      </c>
    </row>
    <row r="5676" spans="2:3" x14ac:dyDescent="0.75">
      <c r="B5676" s="249">
        <v>5613</v>
      </c>
      <c r="C5676" s="248">
        <v>115.65088356448985</v>
      </c>
    </row>
    <row r="5677" spans="2:3" x14ac:dyDescent="0.75">
      <c r="B5677" s="249">
        <v>5614</v>
      </c>
      <c r="C5677" s="248">
        <v>141.30045389636189</v>
      </c>
    </row>
    <row r="5678" spans="2:3" x14ac:dyDescent="0.75">
      <c r="B5678" s="249">
        <v>5615</v>
      </c>
      <c r="C5678" s="248">
        <v>129.57523630104725</v>
      </c>
    </row>
    <row r="5679" spans="2:3" x14ac:dyDescent="0.75">
      <c r="B5679" s="249">
        <v>5616</v>
      </c>
      <c r="C5679" s="248">
        <v>143.52418718539681</v>
      </c>
    </row>
    <row r="5680" spans="2:3" x14ac:dyDescent="0.75">
      <c r="B5680" s="249">
        <v>5617</v>
      </c>
      <c r="C5680" s="248">
        <v>152.80154658882174</v>
      </c>
    </row>
    <row r="5681" spans="2:3" x14ac:dyDescent="0.75">
      <c r="B5681" s="249">
        <v>5618</v>
      </c>
      <c r="C5681" s="248">
        <v>144.28103919622737</v>
      </c>
    </row>
    <row r="5682" spans="2:3" x14ac:dyDescent="0.75">
      <c r="B5682" s="249">
        <v>5619</v>
      </c>
      <c r="C5682" s="248">
        <v>129.81246912881403</v>
      </c>
    </row>
    <row r="5683" spans="2:3" x14ac:dyDescent="0.75">
      <c r="B5683" s="249">
        <v>5620</v>
      </c>
      <c r="C5683" s="248">
        <v>131.0038669952086</v>
      </c>
    </row>
    <row r="5684" spans="2:3" x14ac:dyDescent="0.75">
      <c r="B5684" s="249">
        <v>5621</v>
      </c>
      <c r="C5684" s="248">
        <v>119.95420963728296</v>
      </c>
    </row>
    <row r="5685" spans="2:3" x14ac:dyDescent="0.75">
      <c r="B5685" s="249">
        <v>5622</v>
      </c>
      <c r="C5685" s="248">
        <v>127.61550002689833</v>
      </c>
    </row>
    <row r="5686" spans="2:3" x14ac:dyDescent="0.75">
      <c r="B5686" s="249">
        <v>5623</v>
      </c>
      <c r="C5686" s="248">
        <v>143.64629884473663</v>
      </c>
    </row>
    <row r="5687" spans="2:3" x14ac:dyDescent="0.75">
      <c r="B5687" s="249">
        <v>5624</v>
      </c>
      <c r="C5687" s="248">
        <v>136.96857345817722</v>
      </c>
    </row>
    <row r="5688" spans="2:3" x14ac:dyDescent="0.75">
      <c r="B5688" s="249">
        <v>5625</v>
      </c>
      <c r="C5688" s="248">
        <v>140.21048683936627</v>
      </c>
    </row>
    <row r="5689" spans="2:3" x14ac:dyDescent="0.75">
      <c r="B5689" s="249">
        <v>5626</v>
      </c>
      <c r="C5689" s="248">
        <v>123.03675818341597</v>
      </c>
    </row>
    <row r="5690" spans="2:3" x14ac:dyDescent="0.75">
      <c r="B5690" s="249">
        <v>5627</v>
      </c>
      <c r="C5690" s="248">
        <v>110.85032499457122</v>
      </c>
    </row>
    <row r="5691" spans="2:3" x14ac:dyDescent="0.75">
      <c r="B5691" s="249">
        <v>5628</v>
      </c>
      <c r="C5691" s="248">
        <v>138.17747869152052</v>
      </c>
    </row>
    <row r="5692" spans="2:3" x14ac:dyDescent="0.75">
      <c r="B5692" s="249">
        <v>5629</v>
      </c>
      <c r="C5692" s="248">
        <v>116.98783989996141</v>
      </c>
    </row>
    <row r="5693" spans="2:3" x14ac:dyDescent="0.75">
      <c r="B5693" s="249">
        <v>5630</v>
      </c>
      <c r="C5693" s="248">
        <v>98.495100561837731</v>
      </c>
    </row>
    <row r="5694" spans="2:3" x14ac:dyDescent="0.75">
      <c r="B5694" s="249">
        <v>5631</v>
      </c>
      <c r="C5694" s="248">
        <v>43.828126253009543</v>
      </c>
    </row>
    <row r="5695" spans="2:3" x14ac:dyDescent="0.75">
      <c r="B5695" s="249">
        <v>5632</v>
      </c>
      <c r="C5695" s="248">
        <v>120.69885489370859</v>
      </c>
    </row>
    <row r="5696" spans="2:3" x14ac:dyDescent="0.75">
      <c r="B5696" s="249">
        <v>5633</v>
      </c>
      <c r="C5696" s="248">
        <v>115.59990286230916</v>
      </c>
    </row>
    <row r="5697" spans="2:3" x14ac:dyDescent="0.75">
      <c r="B5697" s="249">
        <v>5634</v>
      </c>
      <c r="C5697" s="248">
        <v>135.35712035885632</v>
      </c>
    </row>
    <row r="5698" spans="2:3" x14ac:dyDescent="0.75">
      <c r="B5698" s="249">
        <v>5635</v>
      </c>
      <c r="C5698" s="248">
        <v>110.3575836856137</v>
      </c>
    </row>
    <row r="5699" spans="2:3" x14ac:dyDescent="0.75">
      <c r="B5699" s="249">
        <v>5636</v>
      </c>
      <c r="C5699" s="248">
        <v>101.12062413605811</v>
      </c>
    </row>
    <row r="5700" spans="2:3" x14ac:dyDescent="0.75">
      <c r="B5700" s="249">
        <v>5637</v>
      </c>
      <c r="C5700" s="248">
        <v>114.73625963869303</v>
      </c>
    </row>
    <row r="5701" spans="2:3" x14ac:dyDescent="0.75">
      <c r="B5701" s="249">
        <v>5638</v>
      </c>
      <c r="C5701" s="248">
        <v>109.30069305421526</v>
      </c>
    </row>
    <row r="5702" spans="2:3" x14ac:dyDescent="0.75">
      <c r="B5702" s="249">
        <v>5639</v>
      </c>
      <c r="C5702" s="248">
        <v>107.7247539312834</v>
      </c>
    </row>
    <row r="5703" spans="2:3" x14ac:dyDescent="0.75">
      <c r="B5703" s="249">
        <v>5640</v>
      </c>
      <c r="C5703" s="248">
        <v>115.49789472148645</v>
      </c>
    </row>
    <row r="5704" spans="2:3" x14ac:dyDescent="0.75">
      <c r="B5704" s="249">
        <v>5641</v>
      </c>
      <c r="C5704" s="248">
        <v>138.78229898955721</v>
      </c>
    </row>
    <row r="5705" spans="2:3" x14ac:dyDescent="0.75">
      <c r="B5705" s="249">
        <v>5642</v>
      </c>
      <c r="C5705" s="248">
        <v>104.05119998491222</v>
      </c>
    </row>
    <row r="5706" spans="2:3" x14ac:dyDescent="0.75">
      <c r="B5706" s="249">
        <v>5643</v>
      </c>
      <c r="C5706" s="248">
        <v>145.32602414512399</v>
      </c>
    </row>
    <row r="5707" spans="2:3" x14ac:dyDescent="0.75">
      <c r="B5707" s="249">
        <v>5644</v>
      </c>
      <c r="C5707" s="248">
        <v>129.24248403924588</v>
      </c>
    </row>
    <row r="5708" spans="2:3" x14ac:dyDescent="0.75">
      <c r="B5708" s="249">
        <v>5645</v>
      </c>
      <c r="C5708" s="248">
        <v>117.46003831760234</v>
      </c>
    </row>
    <row r="5709" spans="2:3" x14ac:dyDescent="0.75">
      <c r="B5709" s="249">
        <v>5646</v>
      </c>
      <c r="C5709" s="248">
        <v>123.08403868921775</v>
      </c>
    </row>
    <row r="5710" spans="2:3" x14ac:dyDescent="0.75">
      <c r="B5710" s="249">
        <v>5647</v>
      </c>
      <c r="C5710" s="248">
        <v>102.14029400800258</v>
      </c>
    </row>
    <row r="5711" spans="2:3" x14ac:dyDescent="0.75">
      <c r="B5711" s="249">
        <v>5648</v>
      </c>
      <c r="C5711" s="248">
        <v>151.06900334586265</v>
      </c>
    </row>
    <row r="5712" spans="2:3" x14ac:dyDescent="0.75">
      <c r="B5712" s="249">
        <v>5649</v>
      </c>
      <c r="C5712" s="248">
        <v>118.2363138508406</v>
      </c>
    </row>
    <row r="5713" spans="2:3" x14ac:dyDescent="0.75">
      <c r="B5713" s="249">
        <v>5650</v>
      </c>
      <c r="C5713" s="248">
        <v>70.133088582704573</v>
      </c>
    </row>
    <row r="5714" spans="2:3" x14ac:dyDescent="0.75">
      <c r="B5714" s="249">
        <v>5651</v>
      </c>
      <c r="C5714" s="248">
        <v>104.88501554137329</v>
      </c>
    </row>
    <row r="5715" spans="2:3" x14ac:dyDescent="0.75">
      <c r="B5715" s="249">
        <v>5652</v>
      </c>
      <c r="C5715" s="248">
        <v>155.13264019850538</v>
      </c>
    </row>
    <row r="5716" spans="2:3" x14ac:dyDescent="0.75">
      <c r="B5716" s="249">
        <v>5653</v>
      </c>
      <c r="C5716" s="248">
        <v>73.500369171019571</v>
      </c>
    </row>
    <row r="5717" spans="2:3" x14ac:dyDescent="0.75">
      <c r="B5717" s="249">
        <v>5654</v>
      </c>
      <c r="C5717" s="248">
        <v>92.474488637120942</v>
      </c>
    </row>
    <row r="5718" spans="2:3" x14ac:dyDescent="0.75">
      <c r="B5718" s="249">
        <v>5655</v>
      </c>
      <c r="C5718" s="248">
        <v>97.106944768430978</v>
      </c>
    </row>
    <row r="5719" spans="2:3" x14ac:dyDescent="0.75">
      <c r="B5719" s="249">
        <v>5656</v>
      </c>
      <c r="C5719" s="248">
        <v>76.053960481679184</v>
      </c>
    </row>
    <row r="5720" spans="2:3" x14ac:dyDescent="0.75">
      <c r="B5720" s="249">
        <v>5657</v>
      </c>
      <c r="C5720" s="248">
        <v>113.66697643286709</v>
      </c>
    </row>
    <row r="5721" spans="2:3" x14ac:dyDescent="0.75">
      <c r="B5721" s="249">
        <v>5658</v>
      </c>
      <c r="C5721" s="248">
        <v>129.15145483427631</v>
      </c>
    </row>
    <row r="5722" spans="2:3" x14ac:dyDescent="0.75">
      <c r="B5722" s="249">
        <v>5659</v>
      </c>
      <c r="C5722" s="248">
        <v>141.03075428488361</v>
      </c>
    </row>
    <row r="5723" spans="2:3" x14ac:dyDescent="0.75">
      <c r="B5723" s="249">
        <v>5660</v>
      </c>
      <c r="C5723" s="248">
        <v>139.40525115096585</v>
      </c>
    </row>
    <row r="5724" spans="2:3" x14ac:dyDescent="0.75">
      <c r="B5724" s="249">
        <v>5661</v>
      </c>
      <c r="C5724" s="248">
        <v>134.79993096383993</v>
      </c>
    </row>
    <row r="5725" spans="2:3" x14ac:dyDescent="0.75">
      <c r="B5725" s="249">
        <v>5662</v>
      </c>
      <c r="C5725" s="248">
        <v>72.697516165091756</v>
      </c>
    </row>
    <row r="5726" spans="2:3" x14ac:dyDescent="0.75">
      <c r="B5726" s="249">
        <v>5663</v>
      </c>
      <c r="C5726" s="248">
        <v>127.47721931670284</v>
      </c>
    </row>
    <row r="5727" spans="2:3" x14ac:dyDescent="0.75">
      <c r="B5727" s="249">
        <v>5664</v>
      </c>
      <c r="C5727" s="248">
        <v>106.15826216252772</v>
      </c>
    </row>
    <row r="5728" spans="2:3" x14ac:dyDescent="0.75">
      <c r="B5728" s="249">
        <v>5665</v>
      </c>
      <c r="C5728" s="248">
        <v>131.23266991047564</v>
      </c>
    </row>
    <row r="5729" spans="2:3" x14ac:dyDescent="0.75">
      <c r="B5729" s="249">
        <v>5666</v>
      </c>
      <c r="C5729" s="248">
        <v>84.539381038858352</v>
      </c>
    </row>
    <row r="5730" spans="2:3" x14ac:dyDescent="0.75">
      <c r="B5730" s="249">
        <v>5667</v>
      </c>
      <c r="C5730" s="248">
        <v>138.6755085359558</v>
      </c>
    </row>
    <row r="5731" spans="2:3" x14ac:dyDescent="0.75">
      <c r="B5731" s="249">
        <v>5668</v>
      </c>
      <c r="C5731" s="248">
        <v>105.57039120055937</v>
      </c>
    </row>
    <row r="5732" spans="2:3" x14ac:dyDescent="0.75">
      <c r="B5732" s="249">
        <v>5669</v>
      </c>
      <c r="C5732" s="248">
        <v>80.975825475075766</v>
      </c>
    </row>
    <row r="5733" spans="2:3" x14ac:dyDescent="0.75">
      <c r="B5733" s="249">
        <v>5670</v>
      </c>
      <c r="C5733" s="248">
        <v>136.35927227502376</v>
      </c>
    </row>
    <row r="5734" spans="2:3" x14ac:dyDescent="0.75">
      <c r="B5734" s="249">
        <v>5671</v>
      </c>
      <c r="C5734" s="248">
        <v>99.333901519108139</v>
      </c>
    </row>
    <row r="5735" spans="2:3" x14ac:dyDescent="0.75">
      <c r="B5735" s="249">
        <v>5672</v>
      </c>
      <c r="C5735" s="248">
        <v>139.13415811489364</v>
      </c>
    </row>
    <row r="5736" spans="2:3" x14ac:dyDescent="0.75">
      <c r="B5736" s="249">
        <v>5673</v>
      </c>
      <c r="C5736" s="248">
        <v>120.17726349427093</v>
      </c>
    </row>
    <row r="5737" spans="2:3" x14ac:dyDescent="0.75">
      <c r="B5737" s="249">
        <v>5674</v>
      </c>
      <c r="C5737" s="248">
        <v>127.12657195779182</v>
      </c>
    </row>
    <row r="5738" spans="2:3" x14ac:dyDescent="0.75">
      <c r="B5738" s="249">
        <v>5675</v>
      </c>
      <c r="C5738" s="248">
        <v>176.44790721681133</v>
      </c>
    </row>
    <row r="5739" spans="2:3" x14ac:dyDescent="0.75">
      <c r="B5739" s="249">
        <v>5676</v>
      </c>
      <c r="C5739" s="248">
        <v>99.962790905786647</v>
      </c>
    </row>
    <row r="5740" spans="2:3" x14ac:dyDescent="0.75">
      <c r="B5740" s="249">
        <v>5677</v>
      </c>
      <c r="C5740" s="248">
        <v>115.28455539017085</v>
      </c>
    </row>
    <row r="5741" spans="2:3" x14ac:dyDescent="0.75">
      <c r="B5741" s="249">
        <v>5678</v>
      </c>
      <c r="C5741" s="248">
        <v>147.25253553675384</v>
      </c>
    </row>
    <row r="5742" spans="2:3" x14ac:dyDescent="0.75">
      <c r="B5742" s="249">
        <v>5679</v>
      </c>
      <c r="C5742" s="248">
        <v>135.46996758466312</v>
      </c>
    </row>
    <row r="5743" spans="2:3" x14ac:dyDescent="0.75">
      <c r="B5743" s="249">
        <v>5680</v>
      </c>
      <c r="C5743" s="248">
        <v>97.355875682378397</v>
      </c>
    </row>
    <row r="5744" spans="2:3" x14ac:dyDescent="0.75">
      <c r="B5744" s="249">
        <v>5681</v>
      </c>
      <c r="C5744" s="248">
        <v>151.00758400217097</v>
      </c>
    </row>
    <row r="5745" spans="2:3" x14ac:dyDescent="0.75">
      <c r="B5745" s="249">
        <v>5682</v>
      </c>
      <c r="C5745" s="248">
        <v>120.14349704134713</v>
      </c>
    </row>
    <row r="5746" spans="2:3" x14ac:dyDescent="0.75">
      <c r="B5746" s="249">
        <v>5683</v>
      </c>
      <c r="C5746" s="248">
        <v>169.87699539314056</v>
      </c>
    </row>
    <row r="5747" spans="2:3" x14ac:dyDescent="0.75">
      <c r="B5747" s="249">
        <v>5684</v>
      </c>
      <c r="C5747" s="248">
        <v>127.74885068792472</v>
      </c>
    </row>
    <row r="5748" spans="2:3" x14ac:dyDescent="0.75">
      <c r="B5748" s="249">
        <v>5685</v>
      </c>
      <c r="C5748" s="248">
        <v>85.288207519011067</v>
      </c>
    </row>
    <row r="5749" spans="2:3" x14ac:dyDescent="0.75">
      <c r="B5749" s="249">
        <v>5686</v>
      </c>
      <c r="C5749" s="248">
        <v>119.23978469130243</v>
      </c>
    </row>
    <row r="5750" spans="2:3" x14ac:dyDescent="0.75">
      <c r="B5750" s="249">
        <v>5687</v>
      </c>
      <c r="C5750" s="248">
        <v>108.48388438740587</v>
      </c>
    </row>
    <row r="5751" spans="2:3" x14ac:dyDescent="0.75">
      <c r="B5751" s="249">
        <v>5688</v>
      </c>
      <c r="C5751" s="248">
        <v>75.195936609425729</v>
      </c>
    </row>
    <row r="5752" spans="2:3" x14ac:dyDescent="0.75">
      <c r="B5752" s="249">
        <v>5689</v>
      </c>
      <c r="C5752" s="248">
        <v>126.52681516514738</v>
      </c>
    </row>
    <row r="5753" spans="2:3" x14ac:dyDescent="0.75">
      <c r="B5753" s="249">
        <v>5690</v>
      </c>
      <c r="C5753" s="248">
        <v>135.76984861215669</v>
      </c>
    </row>
    <row r="5754" spans="2:3" x14ac:dyDescent="0.75">
      <c r="B5754" s="249">
        <v>5691</v>
      </c>
      <c r="C5754" s="248">
        <v>118.35157302604135</v>
      </c>
    </row>
    <row r="5755" spans="2:3" x14ac:dyDescent="0.75">
      <c r="B5755" s="249">
        <v>5692</v>
      </c>
      <c r="C5755" s="248">
        <v>127.21281184575264</v>
      </c>
    </row>
    <row r="5756" spans="2:3" x14ac:dyDescent="0.75">
      <c r="B5756" s="249">
        <v>5693</v>
      </c>
      <c r="C5756" s="248">
        <v>96.231861673139974</v>
      </c>
    </row>
    <row r="5757" spans="2:3" x14ac:dyDescent="0.75">
      <c r="B5757" s="249">
        <v>5694</v>
      </c>
      <c r="C5757" s="248">
        <v>124.79707061443213</v>
      </c>
    </row>
    <row r="5758" spans="2:3" x14ac:dyDescent="0.75">
      <c r="B5758" s="249">
        <v>5695</v>
      </c>
      <c r="C5758" s="248">
        <v>122.89719199169684</v>
      </c>
    </row>
    <row r="5759" spans="2:3" x14ac:dyDescent="0.75">
      <c r="B5759" s="249">
        <v>5696</v>
      </c>
      <c r="C5759" s="248">
        <v>77.941223724027452</v>
      </c>
    </row>
    <row r="5760" spans="2:3" x14ac:dyDescent="0.75">
      <c r="B5760" s="249">
        <v>5697</v>
      </c>
      <c r="C5760" s="248">
        <v>108.03873409554642</v>
      </c>
    </row>
    <row r="5761" spans="2:3" x14ac:dyDescent="0.75">
      <c r="B5761" s="249">
        <v>5698</v>
      </c>
      <c r="C5761" s="248">
        <v>124.286394377017</v>
      </c>
    </row>
    <row r="5762" spans="2:3" x14ac:dyDescent="0.75">
      <c r="B5762" s="249">
        <v>5699</v>
      </c>
      <c r="C5762" s="248">
        <v>138.22991456837812</v>
      </c>
    </row>
    <row r="5763" spans="2:3" x14ac:dyDescent="0.75">
      <c r="B5763" s="249">
        <v>5700</v>
      </c>
      <c r="C5763" s="248">
        <v>152.18789835619802</v>
      </c>
    </row>
    <row r="5764" spans="2:3" x14ac:dyDescent="0.75">
      <c r="B5764" s="249">
        <v>5701</v>
      </c>
      <c r="C5764" s="248">
        <v>124.91985943511688</v>
      </c>
    </row>
    <row r="5765" spans="2:3" x14ac:dyDescent="0.75">
      <c r="B5765" s="249">
        <v>5702</v>
      </c>
      <c r="C5765" s="248">
        <v>148.15943619831759</v>
      </c>
    </row>
    <row r="5766" spans="2:3" x14ac:dyDescent="0.75">
      <c r="B5766" s="249">
        <v>5703</v>
      </c>
      <c r="C5766" s="248">
        <v>128.62828931807161</v>
      </c>
    </row>
    <row r="5767" spans="2:3" x14ac:dyDescent="0.75">
      <c r="B5767" s="249">
        <v>5704</v>
      </c>
      <c r="C5767" s="248">
        <v>59.930551745589852</v>
      </c>
    </row>
    <row r="5768" spans="2:3" x14ac:dyDescent="0.75">
      <c r="B5768" s="249">
        <v>5705</v>
      </c>
      <c r="C5768" s="248">
        <v>127.21140225591827</v>
      </c>
    </row>
    <row r="5769" spans="2:3" x14ac:dyDescent="0.75">
      <c r="B5769" s="249">
        <v>5706</v>
      </c>
      <c r="C5769" s="248">
        <v>76.592783940773472</v>
      </c>
    </row>
    <row r="5770" spans="2:3" x14ac:dyDescent="0.75">
      <c r="B5770" s="249">
        <v>5707</v>
      </c>
      <c r="C5770" s="248">
        <v>122.84498030392778</v>
      </c>
    </row>
    <row r="5771" spans="2:3" x14ac:dyDescent="0.75">
      <c r="B5771" s="249">
        <v>5708</v>
      </c>
      <c r="C5771" s="248">
        <v>134.98418879278594</v>
      </c>
    </row>
    <row r="5772" spans="2:3" x14ac:dyDescent="0.75">
      <c r="B5772" s="249">
        <v>5709</v>
      </c>
      <c r="C5772" s="248">
        <v>99.069268222032093</v>
      </c>
    </row>
    <row r="5773" spans="2:3" x14ac:dyDescent="0.75">
      <c r="B5773" s="249">
        <v>5710</v>
      </c>
      <c r="C5773" s="248">
        <v>111.98371105364018</v>
      </c>
    </row>
    <row r="5774" spans="2:3" x14ac:dyDescent="0.75">
      <c r="B5774" s="249">
        <v>5711</v>
      </c>
      <c r="C5774" s="248">
        <v>133.37793531175592</v>
      </c>
    </row>
    <row r="5775" spans="2:3" x14ac:dyDescent="0.75">
      <c r="B5775" s="249">
        <v>5712</v>
      </c>
      <c r="C5775" s="248">
        <v>116.35744729774198</v>
      </c>
    </row>
    <row r="5776" spans="2:3" x14ac:dyDescent="0.75">
      <c r="B5776" s="249">
        <v>5713</v>
      </c>
      <c r="C5776" s="248">
        <v>113.43034942176904</v>
      </c>
    </row>
    <row r="5777" spans="2:3" x14ac:dyDescent="0.75">
      <c r="B5777" s="249">
        <v>5714</v>
      </c>
      <c r="C5777" s="248">
        <v>118.45203197246164</v>
      </c>
    </row>
    <row r="5778" spans="2:3" x14ac:dyDescent="0.75">
      <c r="B5778" s="249">
        <v>5715</v>
      </c>
      <c r="C5778" s="248">
        <v>153.16704123158729</v>
      </c>
    </row>
    <row r="5779" spans="2:3" x14ac:dyDescent="0.75">
      <c r="B5779" s="249">
        <v>5716</v>
      </c>
      <c r="C5779" s="248">
        <v>142.56565785676247</v>
      </c>
    </row>
    <row r="5780" spans="2:3" x14ac:dyDescent="0.75">
      <c r="B5780" s="249">
        <v>5717</v>
      </c>
      <c r="C5780" s="248">
        <v>167.28983217357541</v>
      </c>
    </row>
    <row r="5781" spans="2:3" x14ac:dyDescent="0.75">
      <c r="B5781" s="249">
        <v>5718</v>
      </c>
      <c r="C5781" s="248">
        <v>101.44883998957327</v>
      </c>
    </row>
    <row r="5782" spans="2:3" x14ac:dyDescent="0.75">
      <c r="B5782" s="249">
        <v>5719</v>
      </c>
      <c r="C5782" s="248">
        <v>111.10165625300573</v>
      </c>
    </row>
    <row r="5783" spans="2:3" x14ac:dyDescent="0.75">
      <c r="B5783" s="249">
        <v>5720</v>
      </c>
      <c r="C5783" s="248">
        <v>85.505401351515545</v>
      </c>
    </row>
    <row r="5784" spans="2:3" x14ac:dyDescent="0.75">
      <c r="B5784" s="249">
        <v>5721</v>
      </c>
      <c r="C5784" s="248">
        <v>150.17145787433003</v>
      </c>
    </row>
    <row r="5785" spans="2:3" x14ac:dyDescent="0.75">
      <c r="B5785" s="249">
        <v>5722</v>
      </c>
      <c r="C5785" s="248">
        <v>136.89867598616857</v>
      </c>
    </row>
    <row r="5786" spans="2:3" x14ac:dyDescent="0.75">
      <c r="B5786" s="249">
        <v>5723</v>
      </c>
      <c r="C5786" s="248">
        <v>132.37407826855608</v>
      </c>
    </row>
    <row r="5787" spans="2:3" x14ac:dyDescent="0.75">
      <c r="B5787" s="249">
        <v>5724</v>
      </c>
      <c r="C5787" s="248">
        <v>146.10315459246198</v>
      </c>
    </row>
    <row r="5788" spans="2:3" x14ac:dyDescent="0.75">
      <c r="B5788" s="249">
        <v>5725</v>
      </c>
      <c r="C5788" s="248">
        <v>118.90814168704861</v>
      </c>
    </row>
    <row r="5789" spans="2:3" x14ac:dyDescent="0.75">
      <c r="B5789" s="249">
        <v>5726</v>
      </c>
      <c r="C5789" s="248">
        <v>138.40029257477116</v>
      </c>
    </row>
    <row r="5790" spans="2:3" x14ac:dyDescent="0.75">
      <c r="B5790" s="249">
        <v>5727</v>
      </c>
      <c r="C5790" s="248">
        <v>110.38218933309901</v>
      </c>
    </row>
    <row r="5791" spans="2:3" x14ac:dyDescent="0.75">
      <c r="B5791" s="249">
        <v>5728</v>
      </c>
      <c r="C5791" s="248">
        <v>119.60484652591413</v>
      </c>
    </row>
    <row r="5792" spans="2:3" x14ac:dyDescent="0.75">
      <c r="B5792" s="249">
        <v>5729</v>
      </c>
      <c r="C5792" s="248">
        <v>82.662822362063167</v>
      </c>
    </row>
    <row r="5793" spans="2:3" x14ac:dyDescent="0.75">
      <c r="B5793" s="249">
        <v>5730</v>
      </c>
      <c r="C5793" s="248">
        <v>108.58880856714451</v>
      </c>
    </row>
    <row r="5794" spans="2:3" x14ac:dyDescent="0.75">
      <c r="B5794" s="249">
        <v>5731</v>
      </c>
      <c r="C5794" s="248">
        <v>117.20661702924589</v>
      </c>
    </row>
    <row r="5795" spans="2:3" x14ac:dyDescent="0.75">
      <c r="B5795" s="249">
        <v>5732</v>
      </c>
      <c r="C5795" s="248">
        <v>142.09576896089811</v>
      </c>
    </row>
    <row r="5796" spans="2:3" x14ac:dyDescent="0.75">
      <c r="B5796" s="249">
        <v>5733</v>
      </c>
      <c r="C5796" s="248">
        <v>138.72900894496914</v>
      </c>
    </row>
    <row r="5797" spans="2:3" x14ac:dyDescent="0.75">
      <c r="B5797" s="249">
        <v>5734</v>
      </c>
      <c r="C5797" s="248">
        <v>124.42155761169711</v>
      </c>
    </row>
    <row r="5798" spans="2:3" x14ac:dyDescent="0.75">
      <c r="B5798" s="249">
        <v>5735</v>
      </c>
      <c r="C5798" s="248">
        <v>133.04725511112494</v>
      </c>
    </row>
    <row r="5799" spans="2:3" x14ac:dyDescent="0.75">
      <c r="B5799" s="249">
        <v>5736</v>
      </c>
      <c r="C5799" s="248">
        <v>156.79620699943706</v>
      </c>
    </row>
    <row r="5800" spans="2:3" x14ac:dyDescent="0.75">
      <c r="B5800" s="249">
        <v>5737</v>
      </c>
      <c r="C5800" s="248">
        <v>137.91239187733211</v>
      </c>
    </row>
    <row r="5801" spans="2:3" x14ac:dyDescent="0.75">
      <c r="B5801" s="249">
        <v>5738</v>
      </c>
      <c r="C5801" s="248">
        <v>148.34540485128713</v>
      </c>
    </row>
    <row r="5802" spans="2:3" x14ac:dyDescent="0.75">
      <c r="B5802" s="249">
        <v>5739</v>
      </c>
      <c r="C5802" s="248">
        <v>178.8527650425718</v>
      </c>
    </row>
    <row r="5803" spans="2:3" x14ac:dyDescent="0.75">
      <c r="B5803" s="249">
        <v>5740</v>
      </c>
      <c r="C5803" s="248">
        <v>106.36814807015085</v>
      </c>
    </row>
    <row r="5804" spans="2:3" x14ac:dyDescent="0.75">
      <c r="B5804" s="249">
        <v>5741</v>
      </c>
      <c r="C5804" s="248">
        <v>127.36127423332701</v>
      </c>
    </row>
    <row r="5805" spans="2:3" x14ac:dyDescent="0.75">
      <c r="B5805" s="249">
        <v>5742</v>
      </c>
      <c r="C5805" s="248">
        <v>135.76658446416556</v>
      </c>
    </row>
    <row r="5806" spans="2:3" x14ac:dyDescent="0.75">
      <c r="B5806" s="249">
        <v>5743</v>
      </c>
      <c r="C5806" s="248">
        <v>109.58694598875729</v>
      </c>
    </row>
    <row r="5807" spans="2:3" x14ac:dyDescent="0.75">
      <c r="B5807" s="249">
        <v>5744</v>
      </c>
      <c r="C5807" s="248">
        <v>172.9199073627862</v>
      </c>
    </row>
    <row r="5808" spans="2:3" x14ac:dyDescent="0.75">
      <c r="B5808" s="249">
        <v>5745</v>
      </c>
      <c r="C5808" s="248">
        <v>102.6269517043817</v>
      </c>
    </row>
    <row r="5809" spans="2:3" x14ac:dyDescent="0.75">
      <c r="B5809" s="249">
        <v>5746</v>
      </c>
      <c r="C5809" s="248">
        <v>118.61082084033008</v>
      </c>
    </row>
    <row r="5810" spans="2:3" x14ac:dyDescent="0.75">
      <c r="B5810" s="249">
        <v>5747</v>
      </c>
      <c r="C5810" s="248">
        <v>149.3188603735413</v>
      </c>
    </row>
    <row r="5811" spans="2:3" x14ac:dyDescent="0.75">
      <c r="B5811" s="249">
        <v>5748</v>
      </c>
      <c r="C5811" s="248">
        <v>124.78088285401648</v>
      </c>
    </row>
    <row r="5812" spans="2:3" x14ac:dyDescent="0.75">
      <c r="B5812" s="249">
        <v>5749</v>
      </c>
      <c r="C5812" s="248">
        <v>116.02399618345842</v>
      </c>
    </row>
    <row r="5813" spans="2:3" x14ac:dyDescent="0.75">
      <c r="B5813" s="249">
        <v>5750</v>
      </c>
      <c r="C5813" s="248">
        <v>123.40767535792446</v>
      </c>
    </row>
    <row r="5814" spans="2:3" x14ac:dyDescent="0.75">
      <c r="B5814" s="249">
        <v>5751</v>
      </c>
      <c r="C5814" s="248">
        <v>171.53683722560106</v>
      </c>
    </row>
    <row r="5815" spans="2:3" x14ac:dyDescent="0.75">
      <c r="B5815" s="249">
        <v>5752</v>
      </c>
      <c r="C5815" s="248">
        <v>157.10404839088454</v>
      </c>
    </row>
    <row r="5816" spans="2:3" x14ac:dyDescent="0.75">
      <c r="B5816" s="249">
        <v>5753</v>
      </c>
      <c r="C5816" s="248">
        <v>162.23594378406565</v>
      </c>
    </row>
    <row r="5817" spans="2:3" x14ac:dyDescent="0.75">
      <c r="B5817" s="249">
        <v>5754</v>
      </c>
      <c r="C5817" s="248">
        <v>113.06789356063931</v>
      </c>
    </row>
    <row r="5818" spans="2:3" x14ac:dyDescent="0.75">
      <c r="B5818" s="249">
        <v>5755</v>
      </c>
      <c r="C5818" s="248">
        <v>94.600524472836881</v>
      </c>
    </row>
    <row r="5819" spans="2:3" x14ac:dyDescent="0.75">
      <c r="B5819" s="249">
        <v>5756</v>
      </c>
      <c r="C5819" s="248">
        <v>167.68162311219476</v>
      </c>
    </row>
    <row r="5820" spans="2:3" x14ac:dyDescent="0.75">
      <c r="B5820" s="249">
        <v>5757</v>
      </c>
      <c r="C5820" s="248">
        <v>155.78035746831262</v>
      </c>
    </row>
    <row r="5821" spans="2:3" x14ac:dyDescent="0.75">
      <c r="B5821" s="249">
        <v>5758</v>
      </c>
      <c r="C5821" s="248">
        <v>81.64475654566499</v>
      </c>
    </row>
    <row r="5822" spans="2:3" x14ac:dyDescent="0.75">
      <c r="B5822" s="249">
        <v>5759</v>
      </c>
      <c r="C5822" s="248">
        <v>104.00863925598861</v>
      </c>
    </row>
    <row r="5823" spans="2:3" x14ac:dyDescent="0.75">
      <c r="B5823" s="249">
        <v>5760</v>
      </c>
      <c r="C5823" s="248">
        <v>154.90374212314839</v>
      </c>
    </row>
    <row r="5824" spans="2:3" x14ac:dyDescent="0.75">
      <c r="B5824" s="249">
        <v>5761</v>
      </c>
      <c r="C5824" s="248">
        <v>136.52993790235882</v>
      </c>
    </row>
    <row r="5825" spans="2:3" x14ac:dyDescent="0.75">
      <c r="B5825" s="249">
        <v>5762</v>
      </c>
      <c r="C5825" s="248">
        <v>114.42598076121445</v>
      </c>
    </row>
    <row r="5826" spans="2:3" x14ac:dyDescent="0.75">
      <c r="B5826" s="249">
        <v>5763</v>
      </c>
      <c r="C5826" s="248">
        <v>122.39524045574105</v>
      </c>
    </row>
    <row r="5827" spans="2:3" x14ac:dyDescent="0.75">
      <c r="B5827" s="249">
        <v>5764</v>
      </c>
      <c r="C5827" s="248">
        <v>95.691427350560872</v>
      </c>
    </row>
    <row r="5828" spans="2:3" x14ac:dyDescent="0.75">
      <c r="B5828" s="249">
        <v>5765</v>
      </c>
      <c r="C5828" s="248">
        <v>129.06305654087134</v>
      </c>
    </row>
    <row r="5829" spans="2:3" x14ac:dyDescent="0.75">
      <c r="B5829" s="249">
        <v>5766</v>
      </c>
      <c r="C5829" s="248">
        <v>151.48310942668709</v>
      </c>
    </row>
    <row r="5830" spans="2:3" x14ac:dyDescent="0.75">
      <c r="B5830" s="249">
        <v>5767</v>
      </c>
      <c r="C5830" s="248">
        <v>120.52409677948631</v>
      </c>
    </row>
    <row r="5831" spans="2:3" x14ac:dyDescent="0.75">
      <c r="B5831" s="249">
        <v>5768</v>
      </c>
      <c r="C5831" s="248">
        <v>112.10976025605684</v>
      </c>
    </row>
    <row r="5832" spans="2:3" x14ac:dyDescent="0.75">
      <c r="B5832" s="249">
        <v>5769</v>
      </c>
      <c r="C5832" s="248">
        <v>116.46518448232464</v>
      </c>
    </row>
    <row r="5833" spans="2:3" x14ac:dyDescent="0.75">
      <c r="B5833" s="249">
        <v>5770</v>
      </c>
      <c r="C5833" s="248">
        <v>156.01132567365727</v>
      </c>
    </row>
    <row r="5834" spans="2:3" x14ac:dyDescent="0.75">
      <c r="B5834" s="249">
        <v>5771</v>
      </c>
      <c r="C5834" s="248">
        <v>81.548764917453965</v>
      </c>
    </row>
    <row r="5835" spans="2:3" x14ac:dyDescent="0.75">
      <c r="B5835" s="249">
        <v>5772</v>
      </c>
      <c r="C5835" s="248">
        <v>105.94938869265398</v>
      </c>
    </row>
    <row r="5836" spans="2:3" x14ac:dyDescent="0.75">
      <c r="B5836" s="249">
        <v>5773</v>
      </c>
      <c r="C5836" s="248">
        <v>111.14655796165383</v>
      </c>
    </row>
    <row r="5837" spans="2:3" x14ac:dyDescent="0.75">
      <c r="B5837" s="249">
        <v>5774</v>
      </c>
      <c r="C5837" s="248">
        <v>118.0705395537243</v>
      </c>
    </row>
    <row r="5838" spans="2:3" x14ac:dyDescent="0.75">
      <c r="B5838" s="249">
        <v>5775</v>
      </c>
      <c r="C5838" s="248">
        <v>80.44438524493134</v>
      </c>
    </row>
    <row r="5839" spans="2:3" x14ac:dyDescent="0.75">
      <c r="B5839" s="249">
        <v>5776</v>
      </c>
      <c r="C5839" s="248">
        <v>132.70884203303382</v>
      </c>
    </row>
    <row r="5840" spans="2:3" x14ac:dyDescent="0.75">
      <c r="B5840" s="249">
        <v>5777</v>
      </c>
      <c r="C5840" s="248">
        <v>155.17609105792883</v>
      </c>
    </row>
    <row r="5841" spans="2:3" x14ac:dyDescent="0.75">
      <c r="B5841" s="249">
        <v>5778</v>
      </c>
      <c r="C5841" s="248">
        <v>103.98231985341064</v>
      </c>
    </row>
    <row r="5842" spans="2:3" x14ac:dyDescent="0.75">
      <c r="B5842" s="249">
        <v>5779</v>
      </c>
      <c r="C5842" s="248">
        <v>106.42310988104161</v>
      </c>
    </row>
    <row r="5843" spans="2:3" x14ac:dyDescent="0.75">
      <c r="B5843" s="249">
        <v>5780</v>
      </c>
      <c r="C5843" s="248">
        <v>96.522514779497214</v>
      </c>
    </row>
    <row r="5844" spans="2:3" x14ac:dyDescent="0.75">
      <c r="B5844" s="249">
        <v>5781</v>
      </c>
      <c r="C5844" s="248">
        <v>92.650192154271892</v>
      </c>
    </row>
    <row r="5845" spans="2:3" x14ac:dyDescent="0.75">
      <c r="B5845" s="249">
        <v>5782</v>
      </c>
      <c r="C5845" s="248">
        <v>148.04169479462158</v>
      </c>
    </row>
    <row r="5846" spans="2:3" x14ac:dyDescent="0.75">
      <c r="B5846" s="249">
        <v>5783</v>
      </c>
      <c r="C5846" s="248">
        <v>93.559363818184522</v>
      </c>
    </row>
    <row r="5847" spans="2:3" x14ac:dyDescent="0.75">
      <c r="B5847" s="249">
        <v>5784</v>
      </c>
      <c r="C5847" s="248">
        <v>94.823305481886436</v>
      </c>
    </row>
    <row r="5848" spans="2:3" x14ac:dyDescent="0.75">
      <c r="B5848" s="249">
        <v>5785</v>
      </c>
      <c r="C5848" s="248">
        <v>139.14601735246555</v>
      </c>
    </row>
    <row r="5849" spans="2:3" x14ac:dyDescent="0.75">
      <c r="B5849" s="249">
        <v>5786</v>
      </c>
      <c r="C5849" s="248">
        <v>136.82310640775376</v>
      </c>
    </row>
    <row r="5850" spans="2:3" x14ac:dyDescent="0.75">
      <c r="B5850" s="249">
        <v>5787</v>
      </c>
      <c r="C5850" s="248">
        <v>138.79074097765374</v>
      </c>
    </row>
    <row r="5851" spans="2:3" x14ac:dyDescent="0.75">
      <c r="B5851" s="249">
        <v>5788</v>
      </c>
      <c r="C5851" s="248">
        <v>166.98873936210808</v>
      </c>
    </row>
    <row r="5852" spans="2:3" x14ac:dyDescent="0.75">
      <c r="B5852" s="249">
        <v>5789</v>
      </c>
      <c r="C5852" s="248">
        <v>103.3445022469669</v>
      </c>
    </row>
    <row r="5853" spans="2:3" x14ac:dyDescent="0.75">
      <c r="B5853" s="249">
        <v>5790</v>
      </c>
      <c r="C5853" s="248">
        <v>82.251284021475584</v>
      </c>
    </row>
    <row r="5854" spans="2:3" x14ac:dyDescent="0.75">
      <c r="B5854" s="249">
        <v>5791</v>
      </c>
      <c r="C5854" s="248">
        <v>126.82695981962158</v>
      </c>
    </row>
    <row r="5855" spans="2:3" x14ac:dyDescent="0.75">
      <c r="B5855" s="249">
        <v>5792</v>
      </c>
      <c r="C5855" s="248">
        <v>100.69946555489167</v>
      </c>
    </row>
    <row r="5856" spans="2:3" x14ac:dyDescent="0.75">
      <c r="B5856" s="249">
        <v>5793</v>
      </c>
      <c r="C5856" s="248">
        <v>151.26637706033827</v>
      </c>
    </row>
    <row r="5857" spans="2:3" x14ac:dyDescent="0.75">
      <c r="B5857" s="249">
        <v>5794</v>
      </c>
      <c r="C5857" s="248">
        <v>123.32541051575747</v>
      </c>
    </row>
    <row r="5858" spans="2:3" x14ac:dyDescent="0.75">
      <c r="B5858" s="249">
        <v>5795</v>
      </c>
      <c r="C5858" s="248">
        <v>146.59548049887175</v>
      </c>
    </row>
    <row r="5859" spans="2:3" x14ac:dyDescent="0.75">
      <c r="B5859" s="249">
        <v>5796</v>
      </c>
      <c r="C5859" s="248">
        <v>110.11063461349093</v>
      </c>
    </row>
    <row r="5860" spans="2:3" x14ac:dyDescent="0.75">
      <c r="B5860" s="249">
        <v>5797</v>
      </c>
      <c r="C5860" s="248">
        <v>105.08069005792582</v>
      </c>
    </row>
    <row r="5861" spans="2:3" x14ac:dyDescent="0.75">
      <c r="B5861" s="249">
        <v>5798</v>
      </c>
      <c r="C5861" s="248">
        <v>87.713731457805878</v>
      </c>
    </row>
    <row r="5862" spans="2:3" x14ac:dyDescent="0.75">
      <c r="B5862" s="249">
        <v>5799</v>
      </c>
      <c r="C5862" s="248">
        <v>138.62393993900608</v>
      </c>
    </row>
    <row r="5863" spans="2:3" x14ac:dyDescent="0.75">
      <c r="B5863" s="249">
        <v>5800</v>
      </c>
      <c r="C5863" s="248">
        <v>83.213103338669825</v>
      </c>
    </row>
    <row r="5864" spans="2:3" x14ac:dyDescent="0.75">
      <c r="B5864" s="249">
        <v>5801</v>
      </c>
      <c r="C5864" s="248">
        <v>109.18320802878114</v>
      </c>
    </row>
    <row r="5865" spans="2:3" x14ac:dyDescent="0.75">
      <c r="B5865" s="249">
        <v>5802</v>
      </c>
      <c r="C5865" s="248">
        <v>145.65777625739452</v>
      </c>
    </row>
    <row r="5866" spans="2:3" x14ac:dyDescent="0.75">
      <c r="B5866" s="249">
        <v>5803</v>
      </c>
      <c r="C5866" s="248">
        <v>144.1586244150096</v>
      </c>
    </row>
    <row r="5867" spans="2:3" x14ac:dyDescent="0.75">
      <c r="B5867" s="249">
        <v>5804</v>
      </c>
      <c r="C5867" s="248">
        <v>113.1715486469577</v>
      </c>
    </row>
    <row r="5868" spans="2:3" x14ac:dyDescent="0.75">
      <c r="B5868" s="249">
        <v>5805</v>
      </c>
      <c r="C5868" s="248">
        <v>108.43060179572842</v>
      </c>
    </row>
    <row r="5869" spans="2:3" x14ac:dyDescent="0.75">
      <c r="B5869" s="249">
        <v>5806</v>
      </c>
      <c r="C5869" s="248">
        <v>88.666946455840886</v>
      </c>
    </row>
    <row r="5870" spans="2:3" x14ac:dyDescent="0.75">
      <c r="B5870" s="249">
        <v>5807</v>
      </c>
      <c r="C5870" s="248">
        <v>114.1995942861235</v>
      </c>
    </row>
    <row r="5871" spans="2:3" x14ac:dyDescent="0.75">
      <c r="B5871" s="249">
        <v>5808</v>
      </c>
      <c r="C5871" s="248">
        <v>111.0489737589203</v>
      </c>
    </row>
    <row r="5872" spans="2:3" x14ac:dyDescent="0.75">
      <c r="B5872" s="249">
        <v>5809</v>
      </c>
      <c r="C5872" s="248">
        <v>103.72972633007197</v>
      </c>
    </row>
    <row r="5873" spans="2:3" x14ac:dyDescent="0.75">
      <c r="B5873" s="249">
        <v>5810</v>
      </c>
      <c r="C5873" s="248">
        <v>136.2265842290993</v>
      </c>
    </row>
    <row r="5874" spans="2:3" x14ac:dyDescent="0.75">
      <c r="B5874" s="249">
        <v>5811</v>
      </c>
      <c r="C5874" s="248">
        <v>96.188731268769658</v>
      </c>
    </row>
    <row r="5875" spans="2:3" x14ac:dyDescent="0.75">
      <c r="B5875" s="249">
        <v>5812</v>
      </c>
      <c r="C5875" s="248">
        <v>126.37116791476998</v>
      </c>
    </row>
    <row r="5876" spans="2:3" x14ac:dyDescent="0.75">
      <c r="B5876" s="249">
        <v>5813</v>
      </c>
      <c r="C5876" s="248">
        <v>143.20270516250997</v>
      </c>
    </row>
    <row r="5877" spans="2:3" x14ac:dyDescent="0.75">
      <c r="B5877" s="249">
        <v>5814</v>
      </c>
      <c r="C5877" s="248">
        <v>126.5218959812975</v>
      </c>
    </row>
    <row r="5878" spans="2:3" x14ac:dyDescent="0.75">
      <c r="B5878" s="249">
        <v>5815</v>
      </c>
      <c r="C5878" s="248">
        <v>114.23672705535705</v>
      </c>
    </row>
    <row r="5879" spans="2:3" x14ac:dyDescent="0.75">
      <c r="B5879" s="249">
        <v>5816</v>
      </c>
      <c r="C5879" s="248">
        <v>83.829195135777709</v>
      </c>
    </row>
    <row r="5880" spans="2:3" x14ac:dyDescent="0.75">
      <c r="B5880" s="249">
        <v>5817</v>
      </c>
      <c r="C5880" s="248">
        <v>124.76997516145752</v>
      </c>
    </row>
    <row r="5881" spans="2:3" x14ac:dyDescent="0.75">
      <c r="B5881" s="249">
        <v>5818</v>
      </c>
      <c r="C5881" s="248">
        <v>114.07962859783622</v>
      </c>
    </row>
    <row r="5882" spans="2:3" x14ac:dyDescent="0.75">
      <c r="B5882" s="249">
        <v>5819</v>
      </c>
      <c r="C5882" s="248">
        <v>133.56498577131208</v>
      </c>
    </row>
    <row r="5883" spans="2:3" x14ac:dyDescent="0.75">
      <c r="B5883" s="249">
        <v>5820</v>
      </c>
      <c r="C5883" s="248">
        <v>134.53686721488234</v>
      </c>
    </row>
    <row r="5884" spans="2:3" x14ac:dyDescent="0.75">
      <c r="B5884" s="249">
        <v>5821</v>
      </c>
      <c r="C5884" s="248">
        <v>163.19278806787148</v>
      </c>
    </row>
    <row r="5885" spans="2:3" x14ac:dyDescent="0.75">
      <c r="B5885" s="249">
        <v>5822</v>
      </c>
      <c r="C5885" s="248">
        <v>105.2588277275768</v>
      </c>
    </row>
    <row r="5886" spans="2:3" x14ac:dyDescent="0.75">
      <c r="B5886" s="249">
        <v>5823</v>
      </c>
      <c r="C5886" s="248">
        <v>130.20758868889814</v>
      </c>
    </row>
    <row r="5887" spans="2:3" x14ac:dyDescent="0.75">
      <c r="B5887" s="249">
        <v>5824</v>
      </c>
      <c r="C5887" s="248">
        <v>163.64496949699574</v>
      </c>
    </row>
    <row r="5888" spans="2:3" x14ac:dyDescent="0.75">
      <c r="B5888" s="249">
        <v>5825</v>
      </c>
      <c r="C5888" s="248">
        <v>114.34479358808272</v>
      </c>
    </row>
    <row r="5889" spans="2:3" x14ac:dyDescent="0.75">
      <c r="B5889" s="249">
        <v>5826</v>
      </c>
      <c r="C5889" s="248">
        <v>87.382214119545196</v>
      </c>
    </row>
    <row r="5890" spans="2:3" x14ac:dyDescent="0.75">
      <c r="B5890" s="249">
        <v>5827</v>
      </c>
      <c r="C5890" s="248">
        <v>144.20174337538461</v>
      </c>
    </row>
    <row r="5891" spans="2:3" x14ac:dyDescent="0.75">
      <c r="B5891" s="249">
        <v>5828</v>
      </c>
      <c r="C5891" s="248">
        <v>166.54091046553009</v>
      </c>
    </row>
    <row r="5892" spans="2:3" x14ac:dyDescent="0.75">
      <c r="B5892" s="249">
        <v>5829</v>
      </c>
      <c r="C5892" s="248">
        <v>140.08702560819503</v>
      </c>
    </row>
    <row r="5893" spans="2:3" x14ac:dyDescent="0.75">
      <c r="B5893" s="249">
        <v>5830</v>
      </c>
      <c r="C5893" s="248">
        <v>137.7965084991269</v>
      </c>
    </row>
    <row r="5894" spans="2:3" x14ac:dyDescent="0.75">
      <c r="B5894" s="249">
        <v>5831</v>
      </c>
      <c r="C5894" s="248">
        <v>136.28437839092217</v>
      </c>
    </row>
    <row r="5895" spans="2:3" x14ac:dyDescent="0.75">
      <c r="B5895" s="249">
        <v>5832</v>
      </c>
      <c r="C5895" s="248">
        <v>125.12742687278231</v>
      </c>
    </row>
    <row r="5896" spans="2:3" x14ac:dyDescent="0.75">
      <c r="B5896" s="249">
        <v>5833</v>
      </c>
      <c r="C5896" s="248">
        <v>106.33874574310565</v>
      </c>
    </row>
    <row r="5897" spans="2:3" x14ac:dyDescent="0.75">
      <c r="B5897" s="249">
        <v>5834</v>
      </c>
      <c r="C5897" s="248">
        <v>142.66451187530799</v>
      </c>
    </row>
    <row r="5898" spans="2:3" x14ac:dyDescent="0.75">
      <c r="B5898" s="249">
        <v>5835</v>
      </c>
      <c r="C5898" s="248">
        <v>97.870577017520375</v>
      </c>
    </row>
    <row r="5899" spans="2:3" x14ac:dyDescent="0.75">
      <c r="B5899" s="249">
        <v>5836</v>
      </c>
      <c r="C5899" s="248">
        <v>154.89882830060895</v>
      </c>
    </row>
    <row r="5900" spans="2:3" x14ac:dyDescent="0.75">
      <c r="B5900" s="249">
        <v>5837</v>
      </c>
      <c r="C5900" s="248">
        <v>114.07212638447606</v>
      </c>
    </row>
    <row r="5901" spans="2:3" x14ac:dyDescent="0.75">
      <c r="B5901" s="249">
        <v>5838</v>
      </c>
      <c r="C5901" s="248">
        <v>139.55261218142766</v>
      </c>
    </row>
    <row r="5902" spans="2:3" x14ac:dyDescent="0.75">
      <c r="B5902" s="249">
        <v>5839</v>
      </c>
      <c r="C5902" s="248">
        <v>134.75966417999902</v>
      </c>
    </row>
    <row r="5903" spans="2:3" x14ac:dyDescent="0.75">
      <c r="B5903" s="249">
        <v>5840</v>
      </c>
      <c r="C5903" s="248">
        <v>111.73639426343122</v>
      </c>
    </row>
    <row r="5904" spans="2:3" x14ac:dyDescent="0.75">
      <c r="B5904" s="249">
        <v>5841</v>
      </c>
      <c r="C5904" s="248">
        <v>71.725764312877715</v>
      </c>
    </row>
    <row r="5905" spans="2:3" x14ac:dyDescent="0.75">
      <c r="B5905" s="249">
        <v>5842</v>
      </c>
      <c r="C5905" s="248">
        <v>94.694784031685387</v>
      </c>
    </row>
    <row r="5906" spans="2:3" x14ac:dyDescent="0.75">
      <c r="B5906" s="249">
        <v>5843</v>
      </c>
      <c r="C5906" s="248">
        <v>122.49070264855399</v>
      </c>
    </row>
    <row r="5907" spans="2:3" x14ac:dyDescent="0.75">
      <c r="B5907" s="249">
        <v>5844</v>
      </c>
      <c r="C5907" s="248">
        <v>137.08689426582535</v>
      </c>
    </row>
    <row r="5908" spans="2:3" x14ac:dyDescent="0.75">
      <c r="B5908" s="249">
        <v>5845</v>
      </c>
      <c r="C5908" s="248">
        <v>94.366523342274832</v>
      </c>
    </row>
    <row r="5909" spans="2:3" x14ac:dyDescent="0.75">
      <c r="B5909" s="249">
        <v>5846</v>
      </c>
      <c r="C5909" s="248">
        <v>130.50290661072663</v>
      </c>
    </row>
    <row r="5910" spans="2:3" x14ac:dyDescent="0.75">
      <c r="B5910" s="249">
        <v>5847</v>
      </c>
      <c r="C5910" s="248">
        <v>122.44015942878264</v>
      </c>
    </row>
    <row r="5911" spans="2:3" x14ac:dyDescent="0.75">
      <c r="B5911" s="249">
        <v>5848</v>
      </c>
      <c r="C5911" s="248">
        <v>102.27052881316835</v>
      </c>
    </row>
    <row r="5912" spans="2:3" x14ac:dyDescent="0.75">
      <c r="B5912" s="249">
        <v>5849</v>
      </c>
      <c r="C5912" s="248">
        <v>133.08774642332858</v>
      </c>
    </row>
    <row r="5913" spans="2:3" x14ac:dyDescent="0.75">
      <c r="B5913" s="249">
        <v>5850</v>
      </c>
      <c r="C5913" s="248">
        <v>97.257795568970622</v>
      </c>
    </row>
    <row r="5914" spans="2:3" x14ac:dyDescent="0.75">
      <c r="B5914" s="249">
        <v>5851</v>
      </c>
      <c r="C5914" s="248">
        <v>150.7066691635452</v>
      </c>
    </row>
    <row r="5915" spans="2:3" x14ac:dyDescent="0.75">
      <c r="B5915" s="249">
        <v>5852</v>
      </c>
      <c r="C5915" s="248">
        <v>145.75379097450679</v>
      </c>
    </row>
    <row r="5916" spans="2:3" x14ac:dyDescent="0.75">
      <c r="B5916" s="249">
        <v>5853</v>
      </c>
      <c r="C5916" s="248">
        <v>112.80228642065018</v>
      </c>
    </row>
    <row r="5917" spans="2:3" x14ac:dyDescent="0.75">
      <c r="B5917" s="249">
        <v>5854</v>
      </c>
      <c r="C5917" s="248">
        <v>117.25144326465923</v>
      </c>
    </row>
    <row r="5918" spans="2:3" x14ac:dyDescent="0.75">
      <c r="B5918" s="249">
        <v>5855</v>
      </c>
      <c r="C5918" s="248">
        <v>136.60963213081624</v>
      </c>
    </row>
    <row r="5919" spans="2:3" x14ac:dyDescent="0.75">
      <c r="B5919" s="249">
        <v>5856</v>
      </c>
      <c r="C5919" s="248">
        <v>126.82243143870097</v>
      </c>
    </row>
    <row r="5920" spans="2:3" x14ac:dyDescent="0.75">
      <c r="B5920" s="249">
        <v>5857</v>
      </c>
      <c r="C5920" s="248">
        <v>121.91770902215337</v>
      </c>
    </row>
    <row r="5921" spans="2:3" x14ac:dyDescent="0.75">
      <c r="B5921" s="249">
        <v>5858</v>
      </c>
      <c r="C5921" s="248">
        <v>128.82377112240033</v>
      </c>
    </row>
    <row r="5922" spans="2:3" x14ac:dyDescent="0.75">
      <c r="B5922" s="249">
        <v>5859</v>
      </c>
      <c r="C5922" s="248">
        <v>124.49256469000814</v>
      </c>
    </row>
    <row r="5923" spans="2:3" x14ac:dyDescent="0.75">
      <c r="B5923" s="249">
        <v>5860</v>
      </c>
      <c r="C5923" s="248">
        <v>98.826771117438923</v>
      </c>
    </row>
    <row r="5924" spans="2:3" x14ac:dyDescent="0.75">
      <c r="B5924" s="249">
        <v>5861</v>
      </c>
      <c r="C5924" s="248">
        <v>115.81132707235253</v>
      </c>
    </row>
    <row r="5925" spans="2:3" x14ac:dyDescent="0.75">
      <c r="B5925" s="249">
        <v>5862</v>
      </c>
      <c r="C5925" s="248">
        <v>91.540776634446644</v>
      </c>
    </row>
    <row r="5926" spans="2:3" x14ac:dyDescent="0.75">
      <c r="B5926" s="249">
        <v>5863</v>
      </c>
      <c r="C5926" s="248">
        <v>154.68014722998171</v>
      </c>
    </row>
    <row r="5927" spans="2:3" x14ac:dyDescent="0.75">
      <c r="B5927" s="249">
        <v>5864</v>
      </c>
      <c r="C5927" s="248">
        <v>104.0617508715559</v>
      </c>
    </row>
    <row r="5928" spans="2:3" x14ac:dyDescent="0.75">
      <c r="B5928" s="249">
        <v>5865</v>
      </c>
      <c r="C5928" s="248">
        <v>144.89915949561157</v>
      </c>
    </row>
    <row r="5929" spans="2:3" x14ac:dyDescent="0.75">
      <c r="B5929" s="249">
        <v>5866</v>
      </c>
      <c r="C5929" s="248">
        <v>71.149044151602737</v>
      </c>
    </row>
    <row r="5930" spans="2:3" x14ac:dyDescent="0.75">
      <c r="B5930" s="249">
        <v>5867</v>
      </c>
      <c r="C5930" s="248">
        <v>152.20284326753347</v>
      </c>
    </row>
    <row r="5931" spans="2:3" x14ac:dyDescent="0.75">
      <c r="B5931" s="249">
        <v>5868</v>
      </c>
      <c r="C5931" s="248">
        <v>161.48033656429826</v>
      </c>
    </row>
    <row r="5932" spans="2:3" x14ac:dyDescent="0.75">
      <c r="B5932" s="249">
        <v>5869</v>
      </c>
      <c r="C5932" s="248">
        <v>130.67714456283639</v>
      </c>
    </row>
    <row r="5933" spans="2:3" x14ac:dyDescent="0.75">
      <c r="B5933" s="249">
        <v>5870</v>
      </c>
      <c r="C5933" s="248">
        <v>118.43253572175966</v>
      </c>
    </row>
    <row r="5934" spans="2:3" x14ac:dyDescent="0.75">
      <c r="B5934" s="249">
        <v>5871</v>
      </c>
      <c r="C5934" s="248">
        <v>107.35759686604638</v>
      </c>
    </row>
    <row r="5935" spans="2:3" x14ac:dyDescent="0.75">
      <c r="B5935" s="249">
        <v>5872</v>
      </c>
      <c r="C5935" s="248">
        <v>128.88044828837729</v>
      </c>
    </row>
    <row r="5936" spans="2:3" x14ac:dyDescent="0.75">
      <c r="B5936" s="249">
        <v>5873</v>
      </c>
      <c r="C5936" s="248">
        <v>119.2526802621566</v>
      </c>
    </row>
    <row r="5937" spans="2:3" x14ac:dyDescent="0.75">
      <c r="B5937" s="249">
        <v>5874</v>
      </c>
      <c r="C5937" s="248">
        <v>124.27577433934127</v>
      </c>
    </row>
    <row r="5938" spans="2:3" x14ac:dyDescent="0.75">
      <c r="B5938" s="249">
        <v>5875</v>
      </c>
      <c r="C5938" s="248">
        <v>116.77921245134726</v>
      </c>
    </row>
    <row r="5939" spans="2:3" x14ac:dyDescent="0.75">
      <c r="B5939" s="249">
        <v>5876</v>
      </c>
      <c r="C5939" s="248">
        <v>103.22974045767646</v>
      </c>
    </row>
    <row r="5940" spans="2:3" x14ac:dyDescent="0.75">
      <c r="B5940" s="249">
        <v>5877</v>
      </c>
      <c r="C5940" s="248">
        <v>105.33243643127638</v>
      </c>
    </row>
    <row r="5941" spans="2:3" x14ac:dyDescent="0.75">
      <c r="B5941" s="249">
        <v>5878</v>
      </c>
      <c r="C5941" s="248">
        <v>146.18748530084727</v>
      </c>
    </row>
    <row r="5942" spans="2:3" x14ac:dyDescent="0.75">
      <c r="B5942" s="249">
        <v>5879</v>
      </c>
      <c r="C5942" s="248">
        <v>148.60649736355535</v>
      </c>
    </row>
    <row r="5943" spans="2:3" x14ac:dyDescent="0.75">
      <c r="B5943" s="249">
        <v>5880</v>
      </c>
      <c r="C5943" s="248">
        <v>133.61229302116138</v>
      </c>
    </row>
    <row r="5944" spans="2:3" x14ac:dyDescent="0.75">
      <c r="B5944" s="249">
        <v>5881</v>
      </c>
      <c r="C5944" s="248">
        <v>107.78395605038334</v>
      </c>
    </row>
    <row r="5945" spans="2:3" x14ac:dyDescent="0.75">
      <c r="B5945" s="249">
        <v>5882</v>
      </c>
      <c r="C5945" s="248">
        <v>129.09106507050845</v>
      </c>
    </row>
    <row r="5946" spans="2:3" x14ac:dyDescent="0.75">
      <c r="B5946" s="249">
        <v>5883</v>
      </c>
      <c r="C5946" s="248">
        <v>85.57387000983212</v>
      </c>
    </row>
    <row r="5947" spans="2:3" x14ac:dyDescent="0.75">
      <c r="B5947" s="249">
        <v>5884</v>
      </c>
      <c r="C5947" s="248">
        <v>97.982654048633663</v>
      </c>
    </row>
    <row r="5948" spans="2:3" x14ac:dyDescent="0.75">
      <c r="B5948" s="249">
        <v>5885</v>
      </c>
      <c r="C5948" s="248">
        <v>174.07064301876497</v>
      </c>
    </row>
    <row r="5949" spans="2:3" x14ac:dyDescent="0.75">
      <c r="B5949" s="249">
        <v>5886</v>
      </c>
      <c r="C5949" s="248">
        <v>147.36391716674254</v>
      </c>
    </row>
    <row r="5950" spans="2:3" x14ac:dyDescent="0.75">
      <c r="B5950" s="249">
        <v>5887</v>
      </c>
      <c r="C5950" s="248">
        <v>92.62397367699981</v>
      </c>
    </row>
    <row r="5951" spans="2:3" x14ac:dyDescent="0.75">
      <c r="B5951" s="249">
        <v>5888</v>
      </c>
      <c r="C5951" s="248">
        <v>118.86828351518767</v>
      </c>
    </row>
    <row r="5952" spans="2:3" x14ac:dyDescent="0.75">
      <c r="B5952" s="249">
        <v>5889</v>
      </c>
      <c r="C5952" s="248">
        <v>104.0878447291595</v>
      </c>
    </row>
    <row r="5953" spans="2:3" x14ac:dyDescent="0.75">
      <c r="B5953" s="249">
        <v>5890</v>
      </c>
      <c r="C5953" s="248">
        <v>146.84112495786394</v>
      </c>
    </row>
    <row r="5954" spans="2:3" x14ac:dyDescent="0.75">
      <c r="B5954" s="249">
        <v>5891</v>
      </c>
      <c r="C5954" s="248">
        <v>128.80378679489556</v>
      </c>
    </row>
    <row r="5955" spans="2:3" x14ac:dyDescent="0.75">
      <c r="B5955" s="249">
        <v>5892</v>
      </c>
      <c r="C5955" s="248">
        <v>193.05704111404413</v>
      </c>
    </row>
    <row r="5956" spans="2:3" x14ac:dyDescent="0.75">
      <c r="B5956" s="249">
        <v>5893</v>
      </c>
      <c r="C5956" s="248">
        <v>71.650183682584071</v>
      </c>
    </row>
    <row r="5957" spans="2:3" x14ac:dyDescent="0.75">
      <c r="B5957" s="249">
        <v>5894</v>
      </c>
      <c r="C5957" s="248">
        <v>125.7837093421887</v>
      </c>
    </row>
    <row r="5958" spans="2:3" x14ac:dyDescent="0.75">
      <c r="B5958" s="249">
        <v>5895</v>
      </c>
      <c r="C5958" s="248">
        <v>120.00732906161437</v>
      </c>
    </row>
    <row r="5959" spans="2:3" x14ac:dyDescent="0.75">
      <c r="B5959" s="249">
        <v>5896</v>
      </c>
      <c r="C5959" s="248">
        <v>112.28130650477792</v>
      </c>
    </row>
    <row r="5960" spans="2:3" x14ac:dyDescent="0.75">
      <c r="B5960" s="249">
        <v>5897</v>
      </c>
      <c r="C5960" s="248">
        <v>131.89475548901848</v>
      </c>
    </row>
    <row r="5961" spans="2:3" x14ac:dyDescent="0.75">
      <c r="B5961" s="249">
        <v>5898</v>
      </c>
      <c r="C5961" s="248">
        <v>162.21637315211711</v>
      </c>
    </row>
    <row r="5962" spans="2:3" x14ac:dyDescent="0.75">
      <c r="B5962" s="249">
        <v>5899</v>
      </c>
      <c r="C5962" s="248">
        <v>114.25391776159199</v>
      </c>
    </row>
    <row r="5963" spans="2:3" x14ac:dyDescent="0.75">
      <c r="B5963" s="249">
        <v>5900</v>
      </c>
      <c r="C5963" s="248">
        <v>109.98208463148043</v>
      </c>
    </row>
    <row r="5964" spans="2:3" x14ac:dyDescent="0.75">
      <c r="B5964" s="249">
        <v>5901</v>
      </c>
      <c r="C5964" s="248">
        <v>119.4931170930391</v>
      </c>
    </row>
    <row r="5965" spans="2:3" x14ac:dyDescent="0.75">
      <c r="B5965" s="249">
        <v>5902</v>
      </c>
      <c r="C5965" s="248">
        <v>144.07149300421457</v>
      </c>
    </row>
    <row r="5966" spans="2:3" x14ac:dyDescent="0.75">
      <c r="B5966" s="249">
        <v>5903</v>
      </c>
      <c r="C5966" s="248">
        <v>139.12911278151145</v>
      </c>
    </row>
    <row r="5967" spans="2:3" x14ac:dyDescent="0.75">
      <c r="B5967" s="249">
        <v>5904</v>
      </c>
      <c r="C5967" s="248">
        <v>111.61065192766658</v>
      </c>
    </row>
    <row r="5968" spans="2:3" x14ac:dyDescent="0.75">
      <c r="B5968" s="249">
        <v>5905</v>
      </c>
      <c r="C5968" s="248">
        <v>127.02747286605428</v>
      </c>
    </row>
    <row r="5969" spans="2:3" x14ac:dyDescent="0.75">
      <c r="B5969" s="249">
        <v>5906</v>
      </c>
      <c r="C5969" s="248">
        <v>90.424665916886454</v>
      </c>
    </row>
    <row r="5970" spans="2:3" x14ac:dyDescent="0.75">
      <c r="B5970" s="249">
        <v>5907</v>
      </c>
      <c r="C5970" s="248">
        <v>118.79775173513653</v>
      </c>
    </row>
    <row r="5971" spans="2:3" x14ac:dyDescent="0.75">
      <c r="B5971" s="249">
        <v>5908</v>
      </c>
      <c r="C5971" s="248">
        <v>118.71280348961102</v>
      </c>
    </row>
    <row r="5972" spans="2:3" x14ac:dyDescent="0.75">
      <c r="B5972" s="249">
        <v>5909</v>
      </c>
      <c r="C5972" s="248">
        <v>94.524902862798967</v>
      </c>
    </row>
    <row r="5973" spans="2:3" x14ac:dyDescent="0.75">
      <c r="B5973" s="249">
        <v>5910</v>
      </c>
      <c r="C5973" s="248">
        <v>107.10387442539613</v>
      </c>
    </row>
    <row r="5974" spans="2:3" x14ac:dyDescent="0.75">
      <c r="B5974" s="249">
        <v>5911</v>
      </c>
      <c r="C5974" s="248">
        <v>81.696583992164477</v>
      </c>
    </row>
    <row r="5975" spans="2:3" x14ac:dyDescent="0.75">
      <c r="B5975" s="249">
        <v>5912</v>
      </c>
      <c r="C5975" s="248">
        <v>134.70023149902815</v>
      </c>
    </row>
    <row r="5976" spans="2:3" x14ac:dyDescent="0.75">
      <c r="B5976" s="249">
        <v>5913</v>
      </c>
      <c r="C5976" s="248">
        <v>141.65400955857476</v>
      </c>
    </row>
    <row r="5977" spans="2:3" x14ac:dyDescent="0.75">
      <c r="B5977" s="249">
        <v>5914</v>
      </c>
      <c r="C5977" s="248">
        <v>127.50186989113415</v>
      </c>
    </row>
    <row r="5978" spans="2:3" x14ac:dyDescent="0.75">
      <c r="B5978" s="249">
        <v>5915</v>
      </c>
      <c r="C5978" s="248">
        <v>149.77801340413009</v>
      </c>
    </row>
    <row r="5979" spans="2:3" x14ac:dyDescent="0.75">
      <c r="B5979" s="249">
        <v>5916</v>
      </c>
      <c r="C5979" s="248">
        <v>152.92579525730275</v>
      </c>
    </row>
    <row r="5980" spans="2:3" x14ac:dyDescent="0.75">
      <c r="B5980" s="249">
        <v>5917</v>
      </c>
      <c r="C5980" s="248">
        <v>112.2734402789401</v>
      </c>
    </row>
    <row r="5981" spans="2:3" x14ac:dyDescent="0.75">
      <c r="B5981" s="249">
        <v>5918</v>
      </c>
      <c r="C5981" s="248">
        <v>107.41087035821691</v>
      </c>
    </row>
    <row r="5982" spans="2:3" x14ac:dyDescent="0.75">
      <c r="B5982" s="249">
        <v>5919</v>
      </c>
      <c r="C5982" s="248">
        <v>93.096185988848063</v>
      </c>
    </row>
    <row r="5983" spans="2:3" x14ac:dyDescent="0.75">
      <c r="B5983" s="249">
        <v>5920</v>
      </c>
      <c r="C5983" s="248">
        <v>67.474993824425525</v>
      </c>
    </row>
    <row r="5984" spans="2:3" x14ac:dyDescent="0.75">
      <c r="B5984" s="249">
        <v>5921</v>
      </c>
      <c r="C5984" s="248">
        <v>116.2264140896032</v>
      </c>
    </row>
    <row r="5985" spans="2:3" x14ac:dyDescent="0.75">
      <c r="B5985" s="249">
        <v>5922</v>
      </c>
      <c r="C5985" s="248">
        <v>99.460292284607746</v>
      </c>
    </row>
    <row r="5986" spans="2:3" x14ac:dyDescent="0.75">
      <c r="B5986" s="249">
        <v>5923</v>
      </c>
      <c r="C5986" s="248">
        <v>94.695672276168096</v>
      </c>
    </row>
    <row r="5987" spans="2:3" x14ac:dyDescent="0.75">
      <c r="B5987" s="249">
        <v>5924</v>
      </c>
      <c r="C5987" s="248">
        <v>170.39809537215262</v>
      </c>
    </row>
    <row r="5988" spans="2:3" x14ac:dyDescent="0.75">
      <c r="B5988" s="249">
        <v>5925</v>
      </c>
      <c r="C5988" s="248">
        <v>137.05962785964513</v>
      </c>
    </row>
    <row r="5989" spans="2:3" x14ac:dyDescent="0.75">
      <c r="B5989" s="249">
        <v>5926</v>
      </c>
      <c r="C5989" s="248">
        <v>118.85560000952805</v>
      </c>
    </row>
    <row r="5990" spans="2:3" x14ac:dyDescent="0.75">
      <c r="B5990" s="249">
        <v>5927</v>
      </c>
      <c r="C5990" s="248">
        <v>121.43771106959116</v>
      </c>
    </row>
    <row r="5991" spans="2:3" x14ac:dyDescent="0.75">
      <c r="B5991" s="249">
        <v>5928</v>
      </c>
      <c r="C5991" s="248">
        <v>146.52688218425985</v>
      </c>
    </row>
    <row r="5992" spans="2:3" x14ac:dyDescent="0.75">
      <c r="B5992" s="249">
        <v>5929</v>
      </c>
      <c r="C5992" s="248">
        <v>143.54158476816565</v>
      </c>
    </row>
    <row r="5993" spans="2:3" x14ac:dyDescent="0.75">
      <c r="B5993" s="249">
        <v>5930</v>
      </c>
      <c r="C5993" s="248">
        <v>141.56250494591453</v>
      </c>
    </row>
    <row r="5994" spans="2:3" x14ac:dyDescent="0.75">
      <c r="B5994" s="249">
        <v>5931</v>
      </c>
      <c r="C5994" s="248">
        <v>74.862285252862165</v>
      </c>
    </row>
    <row r="5995" spans="2:3" x14ac:dyDescent="0.75">
      <c r="B5995" s="249">
        <v>5932</v>
      </c>
      <c r="C5995" s="248">
        <v>128.3191635389623</v>
      </c>
    </row>
    <row r="5996" spans="2:3" x14ac:dyDescent="0.75">
      <c r="B5996" s="249">
        <v>5933</v>
      </c>
      <c r="C5996" s="248">
        <v>138.40431949978796</v>
      </c>
    </row>
    <row r="5997" spans="2:3" x14ac:dyDescent="0.75">
      <c r="B5997" s="249">
        <v>5934</v>
      </c>
      <c r="C5997" s="248">
        <v>145.90280827633617</v>
      </c>
    </row>
    <row r="5998" spans="2:3" x14ac:dyDescent="0.75">
      <c r="B5998" s="249">
        <v>5935</v>
      </c>
      <c r="C5998" s="248">
        <v>185.36076410998982</v>
      </c>
    </row>
    <row r="5999" spans="2:3" x14ac:dyDescent="0.75">
      <c r="B5999" s="249">
        <v>5936</v>
      </c>
      <c r="C5999" s="248">
        <v>139.88630549086079</v>
      </c>
    </row>
    <row r="6000" spans="2:3" x14ac:dyDescent="0.75">
      <c r="B6000" s="249">
        <v>5937</v>
      </c>
      <c r="C6000" s="248">
        <v>134.58590579759746</v>
      </c>
    </row>
    <row r="6001" spans="2:3" x14ac:dyDescent="0.75">
      <c r="B6001" s="249">
        <v>5938</v>
      </c>
      <c r="C6001" s="248">
        <v>118.6332949996854</v>
      </c>
    </row>
    <row r="6002" spans="2:3" x14ac:dyDescent="0.75">
      <c r="B6002" s="249">
        <v>5939</v>
      </c>
      <c r="C6002" s="248">
        <v>106.559891975578</v>
      </c>
    </row>
    <row r="6003" spans="2:3" x14ac:dyDescent="0.75">
      <c r="B6003" s="249">
        <v>5940</v>
      </c>
      <c r="C6003" s="248">
        <v>116.58303673007066</v>
      </c>
    </row>
    <row r="6004" spans="2:3" x14ac:dyDescent="0.75">
      <c r="B6004" s="249">
        <v>5941</v>
      </c>
      <c r="C6004" s="248">
        <v>119.76469662486545</v>
      </c>
    </row>
    <row r="6005" spans="2:3" x14ac:dyDescent="0.75">
      <c r="B6005" s="249">
        <v>5942</v>
      </c>
      <c r="C6005" s="248">
        <v>92.98741668431343</v>
      </c>
    </row>
    <row r="6006" spans="2:3" x14ac:dyDescent="0.75">
      <c r="B6006" s="249">
        <v>5943</v>
      </c>
      <c r="C6006" s="248">
        <v>135.07083211227368</v>
      </c>
    </row>
    <row r="6007" spans="2:3" x14ac:dyDescent="0.75">
      <c r="B6007" s="249">
        <v>5944</v>
      </c>
      <c r="C6007" s="248">
        <v>126.50132907623927</v>
      </c>
    </row>
    <row r="6008" spans="2:3" x14ac:dyDescent="0.75">
      <c r="B6008" s="249">
        <v>5945</v>
      </c>
      <c r="C6008" s="248">
        <v>121.135545011025</v>
      </c>
    </row>
    <row r="6009" spans="2:3" x14ac:dyDescent="0.75">
      <c r="B6009" s="249">
        <v>5946</v>
      </c>
      <c r="C6009" s="248">
        <v>134.43533602331729</v>
      </c>
    </row>
    <row r="6010" spans="2:3" x14ac:dyDescent="0.75">
      <c r="B6010" s="249">
        <v>5947</v>
      </c>
      <c r="C6010" s="248">
        <v>148.5599734008949</v>
      </c>
    </row>
    <row r="6011" spans="2:3" x14ac:dyDescent="0.75">
      <c r="B6011" s="249">
        <v>5948</v>
      </c>
      <c r="C6011" s="248">
        <v>146.10550108071629</v>
      </c>
    </row>
    <row r="6012" spans="2:3" x14ac:dyDescent="0.75">
      <c r="B6012" s="249">
        <v>5949</v>
      </c>
      <c r="C6012" s="248">
        <v>129.00389086369296</v>
      </c>
    </row>
    <row r="6013" spans="2:3" x14ac:dyDescent="0.75">
      <c r="B6013" s="249">
        <v>5950</v>
      </c>
      <c r="C6013" s="248">
        <v>100.06933447951816</v>
      </c>
    </row>
    <row r="6014" spans="2:3" x14ac:dyDescent="0.75">
      <c r="B6014" s="249">
        <v>5951</v>
      </c>
      <c r="C6014" s="248">
        <v>136.56259468917887</v>
      </c>
    </row>
    <row r="6015" spans="2:3" x14ac:dyDescent="0.75">
      <c r="B6015" s="249">
        <v>5952</v>
      </c>
      <c r="C6015" s="248">
        <v>99.147415759119724</v>
      </c>
    </row>
    <row r="6016" spans="2:3" x14ac:dyDescent="0.75">
      <c r="B6016" s="249">
        <v>5953</v>
      </c>
      <c r="C6016" s="248">
        <v>95.740680785916169</v>
      </c>
    </row>
    <row r="6017" spans="2:3" x14ac:dyDescent="0.75">
      <c r="B6017" s="249">
        <v>5954</v>
      </c>
      <c r="C6017" s="248">
        <v>106.36446011388387</v>
      </c>
    </row>
    <row r="6018" spans="2:3" x14ac:dyDescent="0.75">
      <c r="B6018" s="249">
        <v>5955</v>
      </c>
      <c r="C6018" s="248">
        <v>109.9195299536762</v>
      </c>
    </row>
    <row r="6019" spans="2:3" x14ac:dyDescent="0.75">
      <c r="B6019" s="249">
        <v>5956</v>
      </c>
      <c r="C6019" s="248">
        <v>115.4107479623335</v>
      </c>
    </row>
    <row r="6020" spans="2:3" x14ac:dyDescent="0.75">
      <c r="B6020" s="249">
        <v>5957</v>
      </c>
      <c r="C6020" s="248">
        <v>136.43661965981124</v>
      </c>
    </row>
    <row r="6021" spans="2:3" x14ac:dyDescent="0.75">
      <c r="B6021" s="249">
        <v>5958</v>
      </c>
      <c r="C6021" s="248">
        <v>121.31135584598333</v>
      </c>
    </row>
    <row r="6022" spans="2:3" x14ac:dyDescent="0.75">
      <c r="B6022" s="249">
        <v>5959</v>
      </c>
      <c r="C6022" s="248">
        <v>138.51804899231226</v>
      </c>
    </row>
    <row r="6023" spans="2:3" x14ac:dyDescent="0.75">
      <c r="B6023" s="249">
        <v>5960</v>
      </c>
      <c r="C6023" s="248">
        <v>140.20954109694563</v>
      </c>
    </row>
    <row r="6024" spans="2:3" x14ac:dyDescent="0.75">
      <c r="B6024" s="249">
        <v>5961</v>
      </c>
      <c r="C6024" s="248">
        <v>149.21717409196873</v>
      </c>
    </row>
    <row r="6025" spans="2:3" x14ac:dyDescent="0.75">
      <c r="B6025" s="249">
        <v>5962</v>
      </c>
      <c r="C6025" s="248">
        <v>120.78793144026353</v>
      </c>
    </row>
    <row r="6026" spans="2:3" x14ac:dyDescent="0.75">
      <c r="B6026" s="249">
        <v>5963</v>
      </c>
      <c r="C6026" s="248">
        <v>131.34564691222593</v>
      </c>
    </row>
    <row r="6027" spans="2:3" x14ac:dyDescent="0.75">
      <c r="B6027" s="249">
        <v>5964</v>
      </c>
      <c r="C6027" s="248">
        <v>92.421283349196088</v>
      </c>
    </row>
    <row r="6028" spans="2:3" x14ac:dyDescent="0.75">
      <c r="B6028" s="249">
        <v>5965</v>
      </c>
      <c r="C6028" s="248">
        <v>103.68889585549769</v>
      </c>
    </row>
    <row r="6029" spans="2:3" x14ac:dyDescent="0.75">
      <c r="B6029" s="249">
        <v>5966</v>
      </c>
      <c r="C6029" s="248">
        <v>104.1649401116711</v>
      </c>
    </row>
    <row r="6030" spans="2:3" x14ac:dyDescent="0.75">
      <c r="B6030" s="249">
        <v>5967</v>
      </c>
      <c r="C6030" s="248">
        <v>98.579815128233278</v>
      </c>
    </row>
    <row r="6031" spans="2:3" x14ac:dyDescent="0.75">
      <c r="B6031" s="249">
        <v>5968</v>
      </c>
      <c r="C6031" s="248">
        <v>121.69581000208116</v>
      </c>
    </row>
    <row r="6032" spans="2:3" x14ac:dyDescent="0.75">
      <c r="B6032" s="249">
        <v>5969</v>
      </c>
      <c r="C6032" s="248">
        <v>116.03834966507956</v>
      </c>
    </row>
    <row r="6033" spans="2:3" x14ac:dyDescent="0.75">
      <c r="B6033" s="249">
        <v>5970</v>
      </c>
      <c r="C6033" s="248">
        <v>116.17470204309575</v>
      </c>
    </row>
    <row r="6034" spans="2:3" x14ac:dyDescent="0.75">
      <c r="B6034" s="249">
        <v>5971</v>
      </c>
      <c r="C6034" s="248">
        <v>116.15443134569422</v>
      </c>
    </row>
    <row r="6035" spans="2:3" x14ac:dyDescent="0.75">
      <c r="B6035" s="249">
        <v>5972</v>
      </c>
      <c r="C6035" s="248">
        <v>130.89757199093259</v>
      </c>
    </row>
    <row r="6036" spans="2:3" x14ac:dyDescent="0.75">
      <c r="B6036" s="249">
        <v>5973</v>
      </c>
      <c r="C6036" s="248">
        <v>98.557788805915322</v>
      </c>
    </row>
    <row r="6037" spans="2:3" x14ac:dyDescent="0.75">
      <c r="B6037" s="249">
        <v>5974</v>
      </c>
      <c r="C6037" s="248">
        <v>92.405903924647134</v>
      </c>
    </row>
    <row r="6038" spans="2:3" x14ac:dyDescent="0.75">
      <c r="B6038" s="249">
        <v>5975</v>
      </c>
      <c r="C6038" s="248">
        <v>132.09255481434982</v>
      </c>
    </row>
    <row r="6039" spans="2:3" x14ac:dyDescent="0.75">
      <c r="B6039" s="249">
        <v>5976</v>
      </c>
      <c r="C6039" s="248">
        <v>128.63681596025035</v>
      </c>
    </row>
    <row r="6040" spans="2:3" x14ac:dyDescent="0.75">
      <c r="B6040" s="249">
        <v>5977</v>
      </c>
      <c r="C6040" s="248">
        <v>125.34746740410591</v>
      </c>
    </row>
    <row r="6041" spans="2:3" x14ac:dyDescent="0.75">
      <c r="B6041" s="249">
        <v>5978</v>
      </c>
      <c r="C6041" s="248">
        <v>129.90911532725761</v>
      </c>
    </row>
    <row r="6042" spans="2:3" x14ac:dyDescent="0.75">
      <c r="B6042" s="249">
        <v>5979</v>
      </c>
      <c r="C6042" s="248">
        <v>90.369323173128947</v>
      </c>
    </row>
    <row r="6043" spans="2:3" x14ac:dyDescent="0.75">
      <c r="B6043" s="249">
        <v>5980</v>
      </c>
      <c r="C6043" s="248">
        <v>109.29904481837539</v>
      </c>
    </row>
    <row r="6044" spans="2:3" x14ac:dyDescent="0.75">
      <c r="B6044" s="249">
        <v>5981</v>
      </c>
      <c r="C6044" s="248">
        <v>97.468750705612692</v>
      </c>
    </row>
    <row r="6045" spans="2:3" x14ac:dyDescent="0.75">
      <c r="B6045" s="249">
        <v>5982</v>
      </c>
      <c r="C6045" s="248">
        <v>136.5442422073645</v>
      </c>
    </row>
    <row r="6046" spans="2:3" x14ac:dyDescent="0.75">
      <c r="B6046" s="249">
        <v>5983</v>
      </c>
      <c r="C6046" s="248">
        <v>125.59879258387069</v>
      </c>
    </row>
    <row r="6047" spans="2:3" x14ac:dyDescent="0.75">
      <c r="B6047" s="249">
        <v>5984</v>
      </c>
      <c r="C6047" s="248">
        <v>133.49333280311009</v>
      </c>
    </row>
    <row r="6048" spans="2:3" x14ac:dyDescent="0.75">
      <c r="B6048" s="249">
        <v>5985</v>
      </c>
      <c r="C6048" s="248">
        <v>132.34311522206349</v>
      </c>
    </row>
    <row r="6049" spans="2:3" x14ac:dyDescent="0.75">
      <c r="B6049" s="249">
        <v>5986</v>
      </c>
      <c r="C6049" s="248">
        <v>120.31168686390647</v>
      </c>
    </row>
    <row r="6050" spans="2:3" x14ac:dyDescent="0.75">
      <c r="B6050" s="249">
        <v>5987</v>
      </c>
      <c r="C6050" s="248">
        <v>110.55129479786621</v>
      </c>
    </row>
    <row r="6051" spans="2:3" x14ac:dyDescent="0.75">
      <c r="B6051" s="249">
        <v>5988</v>
      </c>
      <c r="C6051" s="248">
        <v>106.98771753636461</v>
      </c>
    </row>
    <row r="6052" spans="2:3" x14ac:dyDescent="0.75">
      <c r="B6052" s="249">
        <v>5989</v>
      </c>
      <c r="C6052" s="248">
        <v>121.19660000905131</v>
      </c>
    </row>
    <row r="6053" spans="2:3" x14ac:dyDescent="0.75">
      <c r="B6053" s="249">
        <v>5990</v>
      </c>
      <c r="C6053" s="248">
        <v>128.31758605135485</v>
      </c>
    </row>
    <row r="6054" spans="2:3" x14ac:dyDescent="0.75">
      <c r="B6054" s="249">
        <v>5991</v>
      </c>
      <c r="C6054" s="248">
        <v>127.38027624778613</v>
      </c>
    </row>
    <row r="6055" spans="2:3" x14ac:dyDescent="0.75">
      <c r="B6055" s="249">
        <v>5992</v>
      </c>
      <c r="C6055" s="248">
        <v>104.34636637711063</v>
      </c>
    </row>
    <row r="6056" spans="2:3" x14ac:dyDescent="0.75">
      <c r="B6056" s="249">
        <v>5993</v>
      </c>
      <c r="C6056" s="248">
        <v>68.929310170648733</v>
      </c>
    </row>
    <row r="6057" spans="2:3" x14ac:dyDescent="0.75">
      <c r="B6057" s="249">
        <v>5994</v>
      </c>
      <c r="C6057" s="248">
        <v>153.16607305543215</v>
      </c>
    </row>
    <row r="6058" spans="2:3" x14ac:dyDescent="0.75">
      <c r="B6058" s="249">
        <v>5995</v>
      </c>
      <c r="C6058" s="248">
        <v>86.051117479228523</v>
      </c>
    </row>
    <row r="6059" spans="2:3" x14ac:dyDescent="0.75">
      <c r="B6059" s="249">
        <v>5996</v>
      </c>
      <c r="C6059" s="248">
        <v>101.15140306197628</v>
      </c>
    </row>
    <row r="6060" spans="2:3" x14ac:dyDescent="0.75">
      <c r="B6060" s="249">
        <v>5997</v>
      </c>
      <c r="C6060" s="248">
        <v>142.69350951313174</v>
      </c>
    </row>
    <row r="6061" spans="2:3" x14ac:dyDescent="0.75">
      <c r="B6061" s="249">
        <v>5998</v>
      </c>
      <c r="C6061" s="248">
        <v>87.433284607774056</v>
      </c>
    </row>
    <row r="6062" spans="2:3" x14ac:dyDescent="0.75">
      <c r="B6062" s="249">
        <v>5999</v>
      </c>
      <c r="C6062" s="248">
        <v>108.35240959677922</v>
      </c>
    </row>
    <row r="6063" spans="2:3" x14ac:dyDescent="0.75">
      <c r="B6063" s="249">
        <v>6000</v>
      </c>
      <c r="C6063" s="248">
        <v>52.318865362967998</v>
      </c>
    </row>
    <row r="6064" spans="2:3" x14ac:dyDescent="0.75">
      <c r="B6064" s="249">
        <v>6001</v>
      </c>
      <c r="C6064" s="248">
        <v>110.5218184176554</v>
      </c>
    </row>
    <row r="6065" spans="2:3" x14ac:dyDescent="0.75">
      <c r="B6065" s="249">
        <v>6002</v>
      </c>
      <c r="C6065" s="248">
        <v>153.85151505391451</v>
      </c>
    </row>
    <row r="6066" spans="2:3" x14ac:dyDescent="0.75">
      <c r="B6066" s="249">
        <v>6003</v>
      </c>
      <c r="C6066" s="248">
        <v>166.33260888678456</v>
      </c>
    </row>
    <row r="6067" spans="2:3" x14ac:dyDescent="0.75">
      <c r="B6067" s="249">
        <v>6004</v>
      </c>
      <c r="C6067" s="248">
        <v>140.39698614882471</v>
      </c>
    </row>
    <row r="6068" spans="2:3" x14ac:dyDescent="0.75">
      <c r="B6068" s="249">
        <v>6005</v>
      </c>
      <c r="C6068" s="248">
        <v>132.2414260583908</v>
      </c>
    </row>
    <row r="6069" spans="2:3" x14ac:dyDescent="0.75">
      <c r="B6069" s="249">
        <v>6006</v>
      </c>
      <c r="C6069" s="248">
        <v>161.26694041928675</v>
      </c>
    </row>
    <row r="6070" spans="2:3" x14ac:dyDescent="0.75">
      <c r="B6070" s="249">
        <v>6007</v>
      </c>
      <c r="C6070" s="248">
        <v>93.36199555038408</v>
      </c>
    </row>
    <row r="6071" spans="2:3" x14ac:dyDescent="0.75">
      <c r="B6071" s="249">
        <v>6008</v>
      </c>
      <c r="C6071" s="248">
        <v>169.95055458824748</v>
      </c>
    </row>
    <row r="6072" spans="2:3" x14ac:dyDescent="0.75">
      <c r="B6072" s="249">
        <v>6009</v>
      </c>
      <c r="C6072" s="248">
        <v>90.91964225537636</v>
      </c>
    </row>
    <row r="6073" spans="2:3" x14ac:dyDescent="0.75">
      <c r="B6073" s="249">
        <v>6010</v>
      </c>
      <c r="C6073" s="248">
        <v>114.35318120265583</v>
      </c>
    </row>
    <row r="6074" spans="2:3" x14ac:dyDescent="0.75">
      <c r="B6074" s="249">
        <v>6011</v>
      </c>
      <c r="C6074" s="248">
        <v>158.61087378794826</v>
      </c>
    </row>
    <row r="6075" spans="2:3" x14ac:dyDescent="0.75">
      <c r="B6075" s="249">
        <v>6012</v>
      </c>
      <c r="C6075" s="248">
        <v>136.35007585656189</v>
      </c>
    </row>
    <row r="6076" spans="2:3" x14ac:dyDescent="0.75">
      <c r="B6076" s="249">
        <v>6013</v>
      </c>
      <c r="C6076" s="248">
        <v>80.93691892491924</v>
      </c>
    </row>
    <row r="6077" spans="2:3" x14ac:dyDescent="0.75">
      <c r="B6077" s="249">
        <v>6014</v>
      </c>
      <c r="C6077" s="248">
        <v>129.66879258972108</v>
      </c>
    </row>
    <row r="6078" spans="2:3" x14ac:dyDescent="0.75">
      <c r="B6078" s="249">
        <v>6015</v>
      </c>
      <c r="C6078" s="248">
        <v>114.5175953309722</v>
      </c>
    </row>
    <row r="6079" spans="2:3" x14ac:dyDescent="0.75">
      <c r="B6079" s="249">
        <v>6016</v>
      </c>
      <c r="C6079" s="248">
        <v>80.129585262796709</v>
      </c>
    </row>
    <row r="6080" spans="2:3" x14ac:dyDescent="0.75">
      <c r="B6080" s="249">
        <v>6017</v>
      </c>
      <c r="C6080" s="248">
        <v>159.82133790185554</v>
      </c>
    </row>
    <row r="6081" spans="2:3" x14ac:dyDescent="0.75">
      <c r="B6081" s="249">
        <v>6018</v>
      </c>
      <c r="C6081" s="248">
        <v>94.6273452760271</v>
      </c>
    </row>
    <row r="6082" spans="2:3" x14ac:dyDescent="0.75">
      <c r="B6082" s="249">
        <v>6019</v>
      </c>
      <c r="C6082" s="248">
        <v>121.95449912829116</v>
      </c>
    </row>
    <row r="6083" spans="2:3" x14ac:dyDescent="0.75">
      <c r="B6083" s="249">
        <v>6020</v>
      </c>
      <c r="C6083" s="248">
        <v>116.03330304692442</v>
      </c>
    </row>
    <row r="6084" spans="2:3" x14ac:dyDescent="0.75">
      <c r="B6084" s="249">
        <v>6021</v>
      </c>
      <c r="C6084" s="248">
        <v>132.41282229443016</v>
      </c>
    </row>
    <row r="6085" spans="2:3" x14ac:dyDescent="0.75">
      <c r="B6085" s="249">
        <v>6022</v>
      </c>
      <c r="C6085" s="248">
        <v>136.39054535645471</v>
      </c>
    </row>
    <row r="6086" spans="2:3" x14ac:dyDescent="0.75">
      <c r="B6086" s="249">
        <v>6023</v>
      </c>
      <c r="C6086" s="248">
        <v>137.57791363321513</v>
      </c>
    </row>
    <row r="6087" spans="2:3" x14ac:dyDescent="0.75">
      <c r="B6087" s="249">
        <v>6024</v>
      </c>
      <c r="C6087" s="248">
        <v>169.32011111774955</v>
      </c>
    </row>
    <row r="6088" spans="2:3" x14ac:dyDescent="0.75">
      <c r="B6088" s="249">
        <v>6025</v>
      </c>
      <c r="C6088" s="248">
        <v>138.82702455982991</v>
      </c>
    </row>
    <row r="6089" spans="2:3" x14ac:dyDescent="0.75">
      <c r="B6089" s="249">
        <v>6026</v>
      </c>
      <c r="C6089" s="248">
        <v>112.68091383235092</v>
      </c>
    </row>
    <row r="6090" spans="2:3" x14ac:dyDescent="0.75">
      <c r="B6090" s="249">
        <v>6027</v>
      </c>
      <c r="C6090" s="248">
        <v>110.38663012226839</v>
      </c>
    </row>
    <row r="6091" spans="2:3" x14ac:dyDescent="0.75">
      <c r="B6091" s="249">
        <v>6028</v>
      </c>
      <c r="C6091" s="248">
        <v>144.41771771256828</v>
      </c>
    </row>
    <row r="6092" spans="2:3" x14ac:dyDescent="0.75">
      <c r="B6092" s="249">
        <v>6029</v>
      </c>
      <c r="C6092" s="248">
        <v>106.92694046981471</v>
      </c>
    </row>
    <row r="6093" spans="2:3" x14ac:dyDescent="0.75">
      <c r="B6093" s="249">
        <v>6030</v>
      </c>
      <c r="C6093" s="248">
        <v>116.00705155684314</v>
      </c>
    </row>
    <row r="6094" spans="2:3" x14ac:dyDescent="0.75">
      <c r="B6094" s="249">
        <v>6031</v>
      </c>
      <c r="C6094" s="248">
        <v>138.12883751459546</v>
      </c>
    </row>
    <row r="6095" spans="2:3" x14ac:dyDescent="0.75">
      <c r="B6095" s="249">
        <v>6032</v>
      </c>
      <c r="C6095" s="248">
        <v>144.04756716790533</v>
      </c>
    </row>
    <row r="6096" spans="2:3" x14ac:dyDescent="0.75">
      <c r="B6096" s="249">
        <v>6033</v>
      </c>
      <c r="C6096" s="248">
        <v>104.02374715122434</v>
      </c>
    </row>
    <row r="6097" spans="2:3" x14ac:dyDescent="0.75">
      <c r="B6097" s="249">
        <v>6034</v>
      </c>
      <c r="C6097" s="248">
        <v>158.53796260863072</v>
      </c>
    </row>
    <row r="6098" spans="2:3" x14ac:dyDescent="0.75">
      <c r="B6098" s="249">
        <v>6035</v>
      </c>
      <c r="C6098" s="248">
        <v>109.14151653032744</v>
      </c>
    </row>
    <row r="6099" spans="2:3" x14ac:dyDescent="0.75">
      <c r="B6099" s="249">
        <v>6036</v>
      </c>
      <c r="C6099" s="248">
        <v>117.27346237726346</v>
      </c>
    </row>
    <row r="6100" spans="2:3" x14ac:dyDescent="0.75">
      <c r="B6100" s="249">
        <v>6037</v>
      </c>
      <c r="C6100" s="248">
        <v>77.53182911577764</v>
      </c>
    </row>
    <row r="6101" spans="2:3" x14ac:dyDescent="0.75">
      <c r="B6101" s="249">
        <v>6038</v>
      </c>
      <c r="C6101" s="248">
        <v>86.706813217747367</v>
      </c>
    </row>
    <row r="6102" spans="2:3" x14ac:dyDescent="0.75">
      <c r="B6102" s="249">
        <v>6039</v>
      </c>
      <c r="C6102" s="248">
        <v>99.430335471870421</v>
      </c>
    </row>
    <row r="6103" spans="2:3" x14ac:dyDescent="0.75">
      <c r="B6103" s="249">
        <v>6040</v>
      </c>
      <c r="C6103" s="248">
        <v>152.47148321223534</v>
      </c>
    </row>
    <row r="6104" spans="2:3" x14ac:dyDescent="0.75">
      <c r="B6104" s="249">
        <v>6041</v>
      </c>
      <c r="C6104" s="248">
        <v>106.23003588367263</v>
      </c>
    </row>
    <row r="6105" spans="2:3" x14ac:dyDescent="0.75">
      <c r="B6105" s="249">
        <v>6042</v>
      </c>
      <c r="C6105" s="248">
        <v>105.89274288090209</v>
      </c>
    </row>
    <row r="6106" spans="2:3" x14ac:dyDescent="0.75">
      <c r="B6106" s="249">
        <v>6043</v>
      </c>
      <c r="C6106" s="248">
        <v>129.66733609395436</v>
      </c>
    </row>
    <row r="6107" spans="2:3" x14ac:dyDescent="0.75">
      <c r="B6107" s="249">
        <v>6044</v>
      </c>
      <c r="C6107" s="248">
        <v>123.21167714716103</v>
      </c>
    </row>
    <row r="6108" spans="2:3" x14ac:dyDescent="0.75">
      <c r="B6108" s="249">
        <v>6045</v>
      </c>
      <c r="C6108" s="248">
        <v>126.17598877514772</v>
      </c>
    </row>
    <row r="6109" spans="2:3" x14ac:dyDescent="0.75">
      <c r="B6109" s="249">
        <v>6046</v>
      </c>
      <c r="C6109" s="248">
        <v>120.2170846092672</v>
      </c>
    </row>
    <row r="6110" spans="2:3" x14ac:dyDescent="0.75">
      <c r="B6110" s="249">
        <v>6047</v>
      </c>
      <c r="C6110" s="248">
        <v>164.69120668905742</v>
      </c>
    </row>
    <row r="6111" spans="2:3" x14ac:dyDescent="0.75">
      <c r="B6111" s="249">
        <v>6048</v>
      </c>
      <c r="C6111" s="248">
        <v>137.48644135642917</v>
      </c>
    </row>
    <row r="6112" spans="2:3" x14ac:dyDescent="0.75">
      <c r="B6112" s="249">
        <v>6049</v>
      </c>
      <c r="C6112" s="248">
        <v>111.81477161210236</v>
      </c>
    </row>
    <row r="6113" spans="2:3" x14ac:dyDescent="0.75">
      <c r="B6113" s="249">
        <v>6050</v>
      </c>
      <c r="C6113" s="248">
        <v>110.69714649469759</v>
      </c>
    </row>
    <row r="6114" spans="2:3" x14ac:dyDescent="0.75">
      <c r="B6114" s="249">
        <v>6051</v>
      </c>
      <c r="C6114" s="248">
        <v>96.137086348632806</v>
      </c>
    </row>
    <row r="6115" spans="2:3" x14ac:dyDescent="0.75">
      <c r="B6115" s="249">
        <v>6052</v>
      </c>
      <c r="C6115" s="248">
        <v>68.313298452156019</v>
      </c>
    </row>
    <row r="6116" spans="2:3" x14ac:dyDescent="0.75">
      <c r="B6116" s="249">
        <v>6053</v>
      </c>
      <c r="C6116" s="248">
        <v>134.73001239836287</v>
      </c>
    </row>
    <row r="6117" spans="2:3" x14ac:dyDescent="0.75">
      <c r="B6117" s="249">
        <v>6054</v>
      </c>
      <c r="C6117" s="248">
        <v>123.5653080586162</v>
      </c>
    </row>
    <row r="6118" spans="2:3" x14ac:dyDescent="0.75">
      <c r="B6118" s="249">
        <v>6055</v>
      </c>
      <c r="C6118" s="248">
        <v>98.420773050027563</v>
      </c>
    </row>
    <row r="6119" spans="2:3" x14ac:dyDescent="0.75">
      <c r="B6119" s="249">
        <v>6056</v>
      </c>
      <c r="C6119" s="248">
        <v>107.29607125404448</v>
      </c>
    </row>
    <row r="6120" spans="2:3" x14ac:dyDescent="0.75">
      <c r="B6120" s="249">
        <v>6057</v>
      </c>
      <c r="C6120" s="248">
        <v>113.87972875777446</v>
      </c>
    </row>
    <row r="6121" spans="2:3" x14ac:dyDescent="0.75">
      <c r="B6121" s="249">
        <v>6058</v>
      </c>
      <c r="C6121" s="248">
        <v>108.23787778416937</v>
      </c>
    </row>
    <row r="6122" spans="2:3" x14ac:dyDescent="0.75">
      <c r="B6122" s="249">
        <v>6059</v>
      </c>
      <c r="C6122" s="248">
        <v>94.975335802857046</v>
      </c>
    </row>
    <row r="6123" spans="2:3" x14ac:dyDescent="0.75">
      <c r="B6123" s="249">
        <v>6060</v>
      </c>
      <c r="C6123" s="248">
        <v>156.58958012142944</v>
      </c>
    </row>
    <row r="6124" spans="2:3" x14ac:dyDescent="0.75">
      <c r="B6124" s="249">
        <v>6061</v>
      </c>
      <c r="C6124" s="248">
        <v>124.13599610531119</v>
      </c>
    </row>
    <row r="6125" spans="2:3" x14ac:dyDescent="0.75">
      <c r="B6125" s="249">
        <v>6062</v>
      </c>
      <c r="C6125" s="248">
        <v>158.29866031947017</v>
      </c>
    </row>
    <row r="6126" spans="2:3" x14ac:dyDescent="0.75">
      <c r="B6126" s="249">
        <v>6063</v>
      </c>
      <c r="C6126" s="248">
        <v>112.54297171337944</v>
      </c>
    </row>
    <row r="6127" spans="2:3" x14ac:dyDescent="0.75">
      <c r="B6127" s="249">
        <v>6064</v>
      </c>
      <c r="C6127" s="248">
        <v>100.13812639057937</v>
      </c>
    </row>
    <row r="6128" spans="2:3" x14ac:dyDescent="0.75">
      <c r="B6128" s="249">
        <v>6065</v>
      </c>
      <c r="C6128" s="248">
        <v>109.19711696450774</v>
      </c>
    </row>
    <row r="6129" spans="2:3" x14ac:dyDescent="0.75">
      <c r="B6129" s="249">
        <v>6066</v>
      </c>
      <c r="C6129" s="248">
        <v>132.34505811807117</v>
      </c>
    </row>
    <row r="6130" spans="2:3" x14ac:dyDescent="0.75">
      <c r="B6130" s="249">
        <v>6067</v>
      </c>
      <c r="C6130" s="248">
        <v>116.88343246406663</v>
      </c>
    </row>
    <row r="6131" spans="2:3" x14ac:dyDescent="0.75">
      <c r="B6131" s="249">
        <v>6068</v>
      </c>
      <c r="C6131" s="248">
        <v>127.23555152424859</v>
      </c>
    </row>
    <row r="6132" spans="2:3" x14ac:dyDescent="0.75">
      <c r="B6132" s="249">
        <v>6069</v>
      </c>
      <c r="C6132" s="248">
        <v>130.32173943361065</v>
      </c>
    </row>
    <row r="6133" spans="2:3" x14ac:dyDescent="0.75">
      <c r="B6133" s="249">
        <v>6070</v>
      </c>
      <c r="C6133" s="248">
        <v>110.27792164176675</v>
      </c>
    </row>
    <row r="6134" spans="2:3" x14ac:dyDescent="0.75">
      <c r="B6134" s="249">
        <v>6071</v>
      </c>
      <c r="C6134" s="248">
        <v>69.618656011405989</v>
      </c>
    </row>
    <row r="6135" spans="2:3" x14ac:dyDescent="0.75">
      <c r="B6135" s="249">
        <v>6072</v>
      </c>
      <c r="C6135" s="248">
        <v>127.89243081406744</v>
      </c>
    </row>
    <row r="6136" spans="2:3" x14ac:dyDescent="0.75">
      <c r="B6136" s="249">
        <v>6073</v>
      </c>
      <c r="C6136" s="248">
        <v>81.853707451181407</v>
      </c>
    </row>
    <row r="6137" spans="2:3" x14ac:dyDescent="0.75">
      <c r="B6137" s="249">
        <v>6074</v>
      </c>
      <c r="C6137" s="248">
        <v>84.897158308326922</v>
      </c>
    </row>
    <row r="6138" spans="2:3" x14ac:dyDescent="0.75">
      <c r="B6138" s="249">
        <v>6075</v>
      </c>
      <c r="C6138" s="248">
        <v>168.11073918523437</v>
      </c>
    </row>
    <row r="6139" spans="2:3" x14ac:dyDescent="0.75">
      <c r="B6139" s="249">
        <v>6076</v>
      </c>
      <c r="C6139" s="248">
        <v>105.09847465269412</v>
      </c>
    </row>
    <row r="6140" spans="2:3" x14ac:dyDescent="0.75">
      <c r="B6140" s="249">
        <v>6077</v>
      </c>
      <c r="C6140" s="248">
        <v>140.64585793004136</v>
      </c>
    </row>
    <row r="6141" spans="2:3" x14ac:dyDescent="0.75">
      <c r="B6141" s="249">
        <v>6078</v>
      </c>
      <c r="C6141" s="248">
        <v>128.27497757694857</v>
      </c>
    </row>
    <row r="6142" spans="2:3" x14ac:dyDescent="0.75">
      <c r="B6142" s="249">
        <v>6079</v>
      </c>
      <c r="C6142" s="248">
        <v>114.48665746000155</v>
      </c>
    </row>
    <row r="6143" spans="2:3" x14ac:dyDescent="0.75">
      <c r="B6143" s="249">
        <v>6080</v>
      </c>
      <c r="C6143" s="248">
        <v>123.6368393179459</v>
      </c>
    </row>
    <row r="6144" spans="2:3" x14ac:dyDescent="0.75">
      <c r="B6144" s="249">
        <v>6081</v>
      </c>
      <c r="C6144" s="248">
        <v>107.29432793989074</v>
      </c>
    </row>
    <row r="6145" spans="2:3" x14ac:dyDescent="0.75">
      <c r="B6145" s="249">
        <v>6082</v>
      </c>
      <c r="C6145" s="248">
        <v>112.42714727454803</v>
      </c>
    </row>
    <row r="6146" spans="2:3" x14ac:dyDescent="0.75">
      <c r="B6146" s="249">
        <v>6083</v>
      </c>
      <c r="C6146" s="248">
        <v>123.15291498171243</v>
      </c>
    </row>
    <row r="6147" spans="2:3" x14ac:dyDescent="0.75">
      <c r="B6147" s="249">
        <v>6084</v>
      </c>
      <c r="C6147" s="248">
        <v>129.74583720486061</v>
      </c>
    </row>
    <row r="6148" spans="2:3" x14ac:dyDescent="0.75">
      <c r="B6148" s="249">
        <v>6085</v>
      </c>
      <c r="C6148" s="248">
        <v>120.48690196606238</v>
      </c>
    </row>
    <row r="6149" spans="2:3" x14ac:dyDescent="0.75">
      <c r="B6149" s="249">
        <v>6086</v>
      </c>
      <c r="C6149" s="248">
        <v>150.50028644213958</v>
      </c>
    </row>
    <row r="6150" spans="2:3" x14ac:dyDescent="0.75">
      <c r="B6150" s="249">
        <v>6087</v>
      </c>
      <c r="C6150" s="248">
        <v>137.14438443432439</v>
      </c>
    </row>
    <row r="6151" spans="2:3" x14ac:dyDescent="0.75">
      <c r="B6151" s="249">
        <v>6088</v>
      </c>
      <c r="C6151" s="248">
        <v>139.31030514395857</v>
      </c>
    </row>
    <row r="6152" spans="2:3" x14ac:dyDescent="0.75">
      <c r="B6152" s="249">
        <v>6089</v>
      </c>
      <c r="C6152" s="248">
        <v>133.46245755743811</v>
      </c>
    </row>
    <row r="6153" spans="2:3" x14ac:dyDescent="0.75">
      <c r="B6153" s="249">
        <v>6090</v>
      </c>
      <c r="C6153" s="248">
        <v>93.840481727375177</v>
      </c>
    </row>
    <row r="6154" spans="2:3" x14ac:dyDescent="0.75">
      <c r="B6154" s="249">
        <v>6091</v>
      </c>
      <c r="C6154" s="248">
        <v>144.33654579536619</v>
      </c>
    </row>
    <row r="6155" spans="2:3" x14ac:dyDescent="0.75">
      <c r="B6155" s="249">
        <v>6092</v>
      </c>
      <c r="C6155" s="248">
        <v>91.071431724843706</v>
      </c>
    </row>
    <row r="6156" spans="2:3" x14ac:dyDescent="0.75">
      <c r="B6156" s="249">
        <v>6093</v>
      </c>
      <c r="C6156" s="248">
        <v>104.92830845159328</v>
      </c>
    </row>
    <row r="6157" spans="2:3" x14ac:dyDescent="0.75">
      <c r="B6157" s="249">
        <v>6094</v>
      </c>
      <c r="C6157" s="248">
        <v>131.35269152549486</v>
      </c>
    </row>
    <row r="6158" spans="2:3" x14ac:dyDescent="0.75">
      <c r="B6158" s="249">
        <v>6095</v>
      </c>
      <c r="C6158" s="248">
        <v>121.63411922660939</v>
      </c>
    </row>
    <row r="6159" spans="2:3" x14ac:dyDescent="0.75">
      <c r="B6159" s="249">
        <v>6096</v>
      </c>
      <c r="C6159" s="248">
        <v>122.16449100488421</v>
      </c>
    </row>
    <row r="6160" spans="2:3" x14ac:dyDescent="0.75">
      <c r="B6160" s="249">
        <v>6097</v>
      </c>
      <c r="C6160" s="248">
        <v>108.65252002057713</v>
      </c>
    </row>
    <row r="6161" spans="2:3" x14ac:dyDescent="0.75">
      <c r="B6161" s="249">
        <v>6098</v>
      </c>
      <c r="C6161" s="248">
        <v>133.47114065819119</v>
      </c>
    </row>
    <row r="6162" spans="2:3" x14ac:dyDescent="0.75">
      <c r="B6162" s="249">
        <v>6099</v>
      </c>
      <c r="C6162" s="248">
        <v>136.94336249437112</v>
      </c>
    </row>
    <row r="6163" spans="2:3" x14ac:dyDescent="0.75">
      <c r="B6163" s="249">
        <v>6100</v>
      </c>
      <c r="C6163" s="248">
        <v>100.81521920798245</v>
      </c>
    </row>
    <row r="6164" spans="2:3" x14ac:dyDescent="0.75">
      <c r="B6164" s="249">
        <v>6101</v>
      </c>
      <c r="C6164" s="248">
        <v>135.76524072780916</v>
      </c>
    </row>
    <row r="6165" spans="2:3" x14ac:dyDescent="0.75">
      <c r="B6165" s="249">
        <v>6102</v>
      </c>
      <c r="C6165" s="248">
        <v>142.89397737157029</v>
      </c>
    </row>
    <row r="6166" spans="2:3" x14ac:dyDescent="0.75">
      <c r="B6166" s="249">
        <v>6103</v>
      </c>
      <c r="C6166" s="248">
        <v>146.21855396420005</v>
      </c>
    </row>
    <row r="6167" spans="2:3" x14ac:dyDescent="0.75">
      <c r="B6167" s="249">
        <v>6104</v>
      </c>
      <c r="C6167" s="248">
        <v>90.57715711607554</v>
      </c>
    </row>
    <row r="6168" spans="2:3" x14ac:dyDescent="0.75">
      <c r="B6168" s="249">
        <v>6105</v>
      </c>
      <c r="C6168" s="248">
        <v>121.9426949390905</v>
      </c>
    </row>
    <row r="6169" spans="2:3" x14ac:dyDescent="0.75">
      <c r="B6169" s="249">
        <v>6106</v>
      </c>
      <c r="C6169" s="248">
        <v>121.84177600892259</v>
      </c>
    </row>
    <row r="6170" spans="2:3" x14ac:dyDescent="0.75">
      <c r="B6170" s="249">
        <v>6107</v>
      </c>
      <c r="C6170" s="248">
        <v>137.86292110282653</v>
      </c>
    </row>
    <row r="6171" spans="2:3" x14ac:dyDescent="0.75">
      <c r="B6171" s="249">
        <v>6108</v>
      </c>
      <c r="C6171" s="248">
        <v>114.61268364086493</v>
      </c>
    </row>
    <row r="6172" spans="2:3" x14ac:dyDescent="0.75">
      <c r="B6172" s="249">
        <v>6109</v>
      </c>
      <c r="C6172" s="248">
        <v>114.39547589477505</v>
      </c>
    </row>
    <row r="6173" spans="2:3" x14ac:dyDescent="0.75">
      <c r="B6173" s="249">
        <v>6110</v>
      </c>
      <c r="C6173" s="248">
        <v>126.34724694726634</v>
      </c>
    </row>
    <row r="6174" spans="2:3" x14ac:dyDescent="0.75">
      <c r="B6174" s="249">
        <v>6111</v>
      </c>
      <c r="C6174" s="248">
        <v>108.02358645123621</v>
      </c>
    </row>
    <row r="6175" spans="2:3" x14ac:dyDescent="0.75">
      <c r="B6175" s="249">
        <v>6112</v>
      </c>
      <c r="C6175" s="248">
        <v>150.20237459405001</v>
      </c>
    </row>
    <row r="6176" spans="2:3" x14ac:dyDescent="0.75">
      <c r="B6176" s="249">
        <v>6113</v>
      </c>
      <c r="C6176" s="248">
        <v>88.926655757934185</v>
      </c>
    </row>
    <row r="6177" spans="2:3" x14ac:dyDescent="0.75">
      <c r="B6177" s="249">
        <v>6114</v>
      </c>
      <c r="C6177" s="248">
        <v>154.44493195329119</v>
      </c>
    </row>
    <row r="6178" spans="2:3" x14ac:dyDescent="0.75">
      <c r="B6178" s="249">
        <v>6115</v>
      </c>
      <c r="C6178" s="248">
        <v>145.28328008772917</v>
      </c>
    </row>
    <row r="6179" spans="2:3" x14ac:dyDescent="0.75">
      <c r="B6179" s="249">
        <v>6116</v>
      </c>
      <c r="C6179" s="248">
        <v>157.29049073102888</v>
      </c>
    </row>
    <row r="6180" spans="2:3" x14ac:dyDescent="0.75">
      <c r="B6180" s="249">
        <v>6117</v>
      </c>
      <c r="C6180" s="248">
        <v>129.84666200198993</v>
      </c>
    </row>
    <row r="6181" spans="2:3" x14ac:dyDescent="0.75">
      <c r="B6181" s="249">
        <v>6118</v>
      </c>
      <c r="C6181" s="248">
        <v>84.903691394101514</v>
      </c>
    </row>
    <row r="6182" spans="2:3" x14ac:dyDescent="0.75">
      <c r="B6182" s="249">
        <v>6119</v>
      </c>
      <c r="C6182" s="248">
        <v>105.07953598390549</v>
      </c>
    </row>
    <row r="6183" spans="2:3" x14ac:dyDescent="0.75">
      <c r="B6183" s="249">
        <v>6120</v>
      </c>
      <c r="C6183" s="248">
        <v>138.53935270286783</v>
      </c>
    </row>
    <row r="6184" spans="2:3" x14ac:dyDescent="0.75">
      <c r="B6184" s="249">
        <v>6121</v>
      </c>
      <c r="C6184" s="248">
        <v>111.23753199802645</v>
      </c>
    </row>
    <row r="6185" spans="2:3" x14ac:dyDescent="0.75">
      <c r="B6185" s="249">
        <v>6122</v>
      </c>
      <c r="C6185" s="248">
        <v>117.26414816724836</v>
      </c>
    </row>
    <row r="6186" spans="2:3" x14ac:dyDescent="0.75">
      <c r="B6186" s="249">
        <v>6123</v>
      </c>
      <c r="C6186" s="248">
        <v>104.91822936121277</v>
      </c>
    </row>
    <row r="6187" spans="2:3" x14ac:dyDescent="0.75">
      <c r="B6187" s="249">
        <v>6124</v>
      </c>
      <c r="C6187" s="248">
        <v>106.2169925495098</v>
      </c>
    </row>
    <row r="6188" spans="2:3" x14ac:dyDescent="0.75">
      <c r="B6188" s="249">
        <v>6125</v>
      </c>
      <c r="C6188" s="248">
        <v>96.710507890764049</v>
      </c>
    </row>
    <row r="6189" spans="2:3" x14ac:dyDescent="0.75">
      <c r="B6189" s="249">
        <v>6126</v>
      </c>
      <c r="C6189" s="248">
        <v>101.2151279377909</v>
      </c>
    </row>
    <row r="6190" spans="2:3" x14ac:dyDescent="0.75">
      <c r="B6190" s="249">
        <v>6127</v>
      </c>
      <c r="C6190" s="248">
        <v>102.3777276228212</v>
      </c>
    </row>
    <row r="6191" spans="2:3" x14ac:dyDescent="0.75">
      <c r="B6191" s="249">
        <v>6128</v>
      </c>
      <c r="C6191" s="248">
        <v>93.068357211013165</v>
      </c>
    </row>
    <row r="6192" spans="2:3" x14ac:dyDescent="0.75">
      <c r="B6192" s="249">
        <v>6129</v>
      </c>
      <c r="C6192" s="248">
        <v>143.85329291167056</v>
      </c>
    </row>
    <row r="6193" spans="2:3" x14ac:dyDescent="0.75">
      <c r="B6193" s="249">
        <v>6130</v>
      </c>
      <c r="C6193" s="248">
        <v>100.32005207454193</v>
      </c>
    </row>
    <row r="6194" spans="2:3" x14ac:dyDescent="0.75">
      <c r="B6194" s="249">
        <v>6131</v>
      </c>
      <c r="C6194" s="248">
        <v>75.247357093682695</v>
      </c>
    </row>
    <row r="6195" spans="2:3" x14ac:dyDescent="0.75">
      <c r="B6195" s="249">
        <v>6132</v>
      </c>
      <c r="C6195" s="248">
        <v>126.70127989476266</v>
      </c>
    </row>
    <row r="6196" spans="2:3" x14ac:dyDescent="0.75">
      <c r="B6196" s="249">
        <v>6133</v>
      </c>
      <c r="C6196" s="248">
        <v>141.83761093003721</v>
      </c>
    </row>
    <row r="6197" spans="2:3" x14ac:dyDescent="0.75">
      <c r="B6197" s="249">
        <v>6134</v>
      </c>
      <c r="C6197" s="248">
        <v>157.93642784784572</v>
      </c>
    </row>
    <row r="6198" spans="2:3" x14ac:dyDescent="0.75">
      <c r="B6198" s="249">
        <v>6135</v>
      </c>
      <c r="C6198" s="248">
        <v>149.82660715316646</v>
      </c>
    </row>
    <row r="6199" spans="2:3" x14ac:dyDescent="0.75">
      <c r="B6199" s="249">
        <v>6136</v>
      </c>
      <c r="C6199" s="248">
        <v>134.89053329372109</v>
      </c>
    </row>
    <row r="6200" spans="2:3" x14ac:dyDescent="0.75">
      <c r="B6200" s="249">
        <v>6137</v>
      </c>
      <c r="C6200" s="248">
        <v>134.97095721419538</v>
      </c>
    </row>
    <row r="6201" spans="2:3" x14ac:dyDescent="0.75">
      <c r="B6201" s="249">
        <v>6138</v>
      </c>
      <c r="C6201" s="248">
        <v>111.3732620136974</v>
      </c>
    </row>
    <row r="6202" spans="2:3" x14ac:dyDescent="0.75">
      <c r="B6202" s="249">
        <v>6139</v>
      </c>
      <c r="C6202" s="248">
        <v>84.707789285217615</v>
      </c>
    </row>
    <row r="6203" spans="2:3" x14ac:dyDescent="0.75">
      <c r="B6203" s="249">
        <v>6140</v>
      </c>
      <c r="C6203" s="248">
        <v>53.307606748049267</v>
      </c>
    </row>
    <row r="6204" spans="2:3" x14ac:dyDescent="0.75">
      <c r="B6204" s="249">
        <v>6141</v>
      </c>
      <c r="C6204" s="248">
        <v>137.68886262437445</v>
      </c>
    </row>
    <row r="6205" spans="2:3" x14ac:dyDescent="0.75">
      <c r="B6205" s="249">
        <v>6142</v>
      </c>
      <c r="C6205" s="248">
        <v>85.221960188440036</v>
      </c>
    </row>
    <row r="6206" spans="2:3" x14ac:dyDescent="0.75">
      <c r="B6206" s="249">
        <v>6143</v>
      </c>
      <c r="C6206" s="248">
        <v>118.57938087157218</v>
      </c>
    </row>
    <row r="6207" spans="2:3" x14ac:dyDescent="0.75">
      <c r="B6207" s="249">
        <v>6144</v>
      </c>
      <c r="C6207" s="248">
        <v>145.09526230206401</v>
      </c>
    </row>
    <row r="6208" spans="2:3" x14ac:dyDescent="0.75">
      <c r="B6208" s="249">
        <v>6145</v>
      </c>
      <c r="C6208" s="248">
        <v>139.31022819825125</v>
      </c>
    </row>
    <row r="6209" spans="2:3" x14ac:dyDescent="0.75">
      <c r="B6209" s="249">
        <v>6146</v>
      </c>
      <c r="C6209" s="248">
        <v>104.85191432403957</v>
      </c>
    </row>
    <row r="6210" spans="2:3" x14ac:dyDescent="0.75">
      <c r="B6210" s="249">
        <v>6147</v>
      </c>
      <c r="C6210" s="248">
        <v>133.14031938918336</v>
      </c>
    </row>
    <row r="6211" spans="2:3" x14ac:dyDescent="0.75">
      <c r="B6211" s="249">
        <v>6148</v>
      </c>
      <c r="C6211" s="248">
        <v>140.60364202831911</v>
      </c>
    </row>
    <row r="6212" spans="2:3" x14ac:dyDescent="0.75">
      <c r="B6212" s="249">
        <v>6149</v>
      </c>
      <c r="C6212" s="248">
        <v>124.92291786553237</v>
      </c>
    </row>
    <row r="6213" spans="2:3" x14ac:dyDescent="0.75">
      <c r="B6213" s="249">
        <v>6150</v>
      </c>
      <c r="C6213" s="248">
        <v>147.12929783215216</v>
      </c>
    </row>
    <row r="6214" spans="2:3" x14ac:dyDescent="0.75">
      <c r="B6214" s="249">
        <v>6151</v>
      </c>
      <c r="C6214" s="248">
        <v>135.52771203073411</v>
      </c>
    </row>
    <row r="6215" spans="2:3" x14ac:dyDescent="0.75">
      <c r="B6215" s="249">
        <v>6152</v>
      </c>
      <c r="C6215" s="248">
        <v>57.734571170929058</v>
      </c>
    </row>
    <row r="6216" spans="2:3" x14ac:dyDescent="0.75">
      <c r="B6216" s="249">
        <v>6153</v>
      </c>
      <c r="C6216" s="248">
        <v>99.495636218253324</v>
      </c>
    </row>
    <row r="6217" spans="2:3" x14ac:dyDescent="0.75">
      <c r="B6217" s="249">
        <v>6154</v>
      </c>
      <c r="C6217" s="248">
        <v>151.36133996641061</v>
      </c>
    </row>
    <row r="6218" spans="2:3" x14ac:dyDescent="0.75">
      <c r="B6218" s="249">
        <v>6155</v>
      </c>
      <c r="C6218" s="248">
        <v>97.976682799365221</v>
      </c>
    </row>
    <row r="6219" spans="2:3" x14ac:dyDescent="0.75">
      <c r="B6219" s="249">
        <v>6156</v>
      </c>
      <c r="C6219" s="248">
        <v>112.22420370212218</v>
      </c>
    </row>
    <row r="6220" spans="2:3" x14ac:dyDescent="0.75">
      <c r="B6220" s="249">
        <v>6157</v>
      </c>
      <c r="C6220" s="248">
        <v>191.41359963032122</v>
      </c>
    </row>
    <row r="6221" spans="2:3" x14ac:dyDescent="0.75">
      <c r="B6221" s="249">
        <v>6158</v>
      </c>
      <c r="C6221" s="248">
        <v>161.36009829802384</v>
      </c>
    </row>
    <row r="6222" spans="2:3" x14ac:dyDescent="0.75">
      <c r="B6222" s="249">
        <v>6159</v>
      </c>
      <c r="C6222" s="248">
        <v>117.66679257960286</v>
      </c>
    </row>
    <row r="6223" spans="2:3" x14ac:dyDescent="0.75">
      <c r="B6223" s="249">
        <v>6160</v>
      </c>
      <c r="C6223" s="248">
        <v>114.0430089180487</v>
      </c>
    </row>
    <row r="6224" spans="2:3" x14ac:dyDescent="0.75">
      <c r="B6224" s="249">
        <v>6161</v>
      </c>
      <c r="C6224" s="248">
        <v>144.8938384899115</v>
      </c>
    </row>
    <row r="6225" spans="2:3" x14ac:dyDescent="0.75">
      <c r="B6225" s="249">
        <v>6162</v>
      </c>
      <c r="C6225" s="248">
        <v>140.75212958617817</v>
      </c>
    </row>
    <row r="6226" spans="2:3" x14ac:dyDescent="0.75">
      <c r="B6226" s="249">
        <v>6163</v>
      </c>
      <c r="C6226" s="248">
        <v>150.08089978421873</v>
      </c>
    </row>
    <row r="6227" spans="2:3" x14ac:dyDescent="0.75">
      <c r="B6227" s="249">
        <v>6164</v>
      </c>
      <c r="C6227" s="248">
        <v>116.83095286016496</v>
      </c>
    </row>
    <row r="6228" spans="2:3" x14ac:dyDescent="0.75">
      <c r="B6228" s="249">
        <v>6165</v>
      </c>
      <c r="C6228" s="248">
        <v>75.900302377192673</v>
      </c>
    </row>
    <row r="6229" spans="2:3" x14ac:dyDescent="0.75">
      <c r="B6229" s="249">
        <v>6166</v>
      </c>
      <c r="C6229" s="248">
        <v>108.75594977904802</v>
      </c>
    </row>
    <row r="6230" spans="2:3" x14ac:dyDescent="0.75">
      <c r="B6230" s="249">
        <v>6167</v>
      </c>
      <c r="C6230" s="248">
        <v>111.40794350324036</v>
      </c>
    </row>
    <row r="6231" spans="2:3" x14ac:dyDescent="0.75">
      <c r="B6231" s="249">
        <v>6168</v>
      </c>
      <c r="C6231" s="248">
        <v>149.12048997350163</v>
      </c>
    </row>
    <row r="6232" spans="2:3" x14ac:dyDescent="0.75">
      <c r="B6232" s="249">
        <v>6169</v>
      </c>
      <c r="C6232" s="248">
        <v>134.46537991766007</v>
      </c>
    </row>
    <row r="6233" spans="2:3" x14ac:dyDescent="0.75">
      <c r="B6233" s="249">
        <v>6170</v>
      </c>
      <c r="C6233" s="248">
        <v>168.79765905605194</v>
      </c>
    </row>
    <row r="6234" spans="2:3" x14ac:dyDescent="0.75">
      <c r="B6234" s="249">
        <v>6171</v>
      </c>
      <c r="C6234" s="248">
        <v>139.6619119569223</v>
      </c>
    </row>
    <row r="6235" spans="2:3" x14ac:dyDescent="0.75">
      <c r="B6235" s="249">
        <v>6172</v>
      </c>
      <c r="C6235" s="248">
        <v>115.62053118127406</v>
      </c>
    </row>
    <row r="6236" spans="2:3" x14ac:dyDescent="0.75">
      <c r="B6236" s="249">
        <v>6173</v>
      </c>
      <c r="C6236" s="248">
        <v>92.093846208120766</v>
      </c>
    </row>
    <row r="6237" spans="2:3" x14ac:dyDescent="0.75">
      <c r="B6237" s="249">
        <v>6174</v>
      </c>
      <c r="C6237" s="248">
        <v>156.87461871373188</v>
      </c>
    </row>
    <row r="6238" spans="2:3" x14ac:dyDescent="0.75">
      <c r="B6238" s="249">
        <v>6175</v>
      </c>
      <c r="C6238" s="248">
        <v>120.02127728986814</v>
      </c>
    </row>
    <row r="6239" spans="2:3" x14ac:dyDescent="0.75">
      <c r="B6239" s="249">
        <v>6176</v>
      </c>
      <c r="C6239" s="248">
        <v>108.43475741618633</v>
      </c>
    </row>
    <row r="6240" spans="2:3" x14ac:dyDescent="0.75">
      <c r="B6240" s="249">
        <v>6177</v>
      </c>
      <c r="C6240" s="248">
        <v>152.70893421185571</v>
      </c>
    </row>
    <row r="6241" spans="2:3" x14ac:dyDescent="0.75">
      <c r="B6241" s="249">
        <v>6178</v>
      </c>
      <c r="C6241" s="248">
        <v>119.073224018483</v>
      </c>
    </row>
    <row r="6242" spans="2:3" x14ac:dyDescent="0.75">
      <c r="B6242" s="249">
        <v>6179</v>
      </c>
      <c r="C6242" s="248">
        <v>144.91063471134541</v>
      </c>
    </row>
    <row r="6243" spans="2:3" x14ac:dyDescent="0.75">
      <c r="B6243" s="249">
        <v>6180</v>
      </c>
      <c r="C6243" s="248">
        <v>161.85813595847731</v>
      </c>
    </row>
    <row r="6244" spans="2:3" x14ac:dyDescent="0.75">
      <c r="B6244" s="249">
        <v>6181</v>
      </c>
      <c r="C6244" s="248">
        <v>96.218866558266456</v>
      </c>
    </row>
    <row r="6245" spans="2:3" x14ac:dyDescent="0.75">
      <c r="B6245" s="249">
        <v>6182</v>
      </c>
      <c r="C6245" s="248">
        <v>138.31569918347611</v>
      </c>
    </row>
    <row r="6246" spans="2:3" x14ac:dyDescent="0.75">
      <c r="B6246" s="249">
        <v>6183</v>
      </c>
      <c r="C6246" s="248">
        <v>122.08720654076643</v>
      </c>
    </row>
    <row r="6247" spans="2:3" x14ac:dyDescent="0.75">
      <c r="B6247" s="249">
        <v>6184</v>
      </c>
      <c r="C6247" s="248">
        <v>120.67824796428022</v>
      </c>
    </row>
    <row r="6248" spans="2:3" x14ac:dyDescent="0.75">
      <c r="B6248" s="249">
        <v>6185</v>
      </c>
      <c r="C6248" s="248">
        <v>137.47266226287564</v>
      </c>
    </row>
    <row r="6249" spans="2:3" x14ac:dyDescent="0.75">
      <c r="B6249" s="249">
        <v>6186</v>
      </c>
      <c r="C6249" s="248">
        <v>84.048265334699522</v>
      </c>
    </row>
    <row r="6250" spans="2:3" x14ac:dyDescent="0.75">
      <c r="B6250" s="249">
        <v>6187</v>
      </c>
      <c r="C6250" s="248">
        <v>59.44450801431266</v>
      </c>
    </row>
    <row r="6251" spans="2:3" x14ac:dyDescent="0.75">
      <c r="B6251" s="249">
        <v>6188</v>
      </c>
      <c r="C6251" s="248">
        <v>126.19504184212559</v>
      </c>
    </row>
    <row r="6252" spans="2:3" x14ac:dyDescent="0.75">
      <c r="B6252" s="249">
        <v>6189</v>
      </c>
      <c r="C6252" s="248">
        <v>165.67367265240091</v>
      </c>
    </row>
    <row r="6253" spans="2:3" x14ac:dyDescent="0.75">
      <c r="B6253" s="249">
        <v>6190</v>
      </c>
      <c r="C6253" s="248">
        <v>106.91784212618535</v>
      </c>
    </row>
    <row r="6254" spans="2:3" x14ac:dyDescent="0.75">
      <c r="B6254" s="249">
        <v>6191</v>
      </c>
      <c r="C6254" s="248">
        <v>131.65617821571132</v>
      </c>
    </row>
    <row r="6255" spans="2:3" x14ac:dyDescent="0.75">
      <c r="B6255" s="249">
        <v>6192</v>
      </c>
      <c r="C6255" s="248">
        <v>146.5332763905318</v>
      </c>
    </row>
    <row r="6256" spans="2:3" x14ac:dyDescent="0.75">
      <c r="B6256" s="249">
        <v>6193</v>
      </c>
      <c r="C6256" s="248">
        <v>36.475893902463525</v>
      </c>
    </row>
    <row r="6257" spans="2:3" x14ac:dyDescent="0.75">
      <c r="B6257" s="249">
        <v>6194</v>
      </c>
      <c r="C6257" s="248">
        <v>105.25780693970282</v>
      </c>
    </row>
    <row r="6258" spans="2:3" x14ac:dyDescent="0.75">
      <c r="B6258" s="249">
        <v>6195</v>
      </c>
      <c r="C6258" s="248">
        <v>94.324674181984108</v>
      </c>
    </row>
    <row r="6259" spans="2:3" x14ac:dyDescent="0.75">
      <c r="B6259" s="249">
        <v>6196</v>
      </c>
      <c r="C6259" s="248">
        <v>120.82097692739946</v>
      </c>
    </row>
    <row r="6260" spans="2:3" x14ac:dyDescent="0.75">
      <c r="B6260" s="249">
        <v>6197</v>
      </c>
      <c r="C6260" s="248">
        <v>114.28507006604744</v>
      </c>
    </row>
    <row r="6261" spans="2:3" x14ac:dyDescent="0.75">
      <c r="B6261" s="249">
        <v>6198</v>
      </c>
      <c r="C6261" s="248">
        <v>143.92025229319751</v>
      </c>
    </row>
    <row r="6262" spans="2:3" x14ac:dyDescent="0.75">
      <c r="B6262" s="249">
        <v>6199</v>
      </c>
      <c r="C6262" s="248">
        <v>137.11402365960615</v>
      </c>
    </row>
    <row r="6263" spans="2:3" x14ac:dyDescent="0.75">
      <c r="B6263" s="249">
        <v>6200</v>
      </c>
      <c r="C6263" s="248">
        <v>86.757005291493897</v>
      </c>
    </row>
    <row r="6264" spans="2:3" x14ac:dyDescent="0.75">
      <c r="B6264" s="249">
        <v>6201</v>
      </c>
      <c r="C6264" s="248">
        <v>123.75351784062545</v>
      </c>
    </row>
    <row r="6265" spans="2:3" x14ac:dyDescent="0.75">
      <c r="B6265" s="249">
        <v>6202</v>
      </c>
      <c r="C6265" s="248">
        <v>112.8456670360045</v>
      </c>
    </row>
    <row r="6266" spans="2:3" x14ac:dyDescent="0.75">
      <c r="B6266" s="249">
        <v>6203</v>
      </c>
      <c r="C6266" s="248">
        <v>103.4435452609324</v>
      </c>
    </row>
    <row r="6267" spans="2:3" x14ac:dyDescent="0.75">
      <c r="B6267" s="249">
        <v>6204</v>
      </c>
      <c r="C6267" s="248">
        <v>140.90235040808648</v>
      </c>
    </row>
    <row r="6268" spans="2:3" x14ac:dyDescent="0.75">
      <c r="B6268" s="249">
        <v>6205</v>
      </c>
      <c r="C6268" s="248">
        <v>109.84130177699139</v>
      </c>
    </row>
    <row r="6269" spans="2:3" x14ac:dyDescent="0.75">
      <c r="B6269" s="249">
        <v>6206</v>
      </c>
      <c r="C6269" s="248">
        <v>135.60280880060284</v>
      </c>
    </row>
    <row r="6270" spans="2:3" x14ac:dyDescent="0.75">
      <c r="B6270" s="249">
        <v>6207</v>
      </c>
      <c r="C6270" s="248">
        <v>128.78208173640934</v>
      </c>
    </row>
    <row r="6271" spans="2:3" x14ac:dyDescent="0.75">
      <c r="B6271" s="249">
        <v>6208</v>
      </c>
      <c r="C6271" s="248">
        <v>153.99886689923471</v>
      </c>
    </row>
    <row r="6272" spans="2:3" x14ac:dyDescent="0.75">
      <c r="B6272" s="249">
        <v>6209</v>
      </c>
      <c r="C6272" s="248">
        <v>133.72071976882441</v>
      </c>
    </row>
    <row r="6273" spans="2:3" x14ac:dyDescent="0.75">
      <c r="B6273" s="249">
        <v>6210</v>
      </c>
      <c r="C6273" s="248">
        <v>95.94273514150639</v>
      </c>
    </row>
    <row r="6274" spans="2:3" x14ac:dyDescent="0.75">
      <c r="B6274" s="249">
        <v>6211</v>
      </c>
      <c r="C6274" s="248">
        <v>119.08007528871778</v>
      </c>
    </row>
    <row r="6275" spans="2:3" x14ac:dyDescent="0.75">
      <c r="B6275" s="249">
        <v>6212</v>
      </c>
      <c r="C6275" s="248">
        <v>75.262304258864731</v>
      </c>
    </row>
    <row r="6276" spans="2:3" x14ac:dyDescent="0.75">
      <c r="B6276" s="249">
        <v>6213</v>
      </c>
      <c r="C6276" s="248">
        <v>102.88780273940448</v>
      </c>
    </row>
    <row r="6277" spans="2:3" x14ac:dyDescent="0.75">
      <c r="B6277" s="249">
        <v>6214</v>
      </c>
      <c r="C6277" s="248">
        <v>141.2226990560778</v>
      </c>
    </row>
    <row r="6278" spans="2:3" x14ac:dyDescent="0.75">
      <c r="B6278" s="249">
        <v>6215</v>
      </c>
      <c r="C6278" s="248">
        <v>109.95162674708862</v>
      </c>
    </row>
    <row r="6279" spans="2:3" x14ac:dyDescent="0.75">
      <c r="B6279" s="249">
        <v>6216</v>
      </c>
      <c r="C6279" s="248">
        <v>157.97381459423636</v>
      </c>
    </row>
    <row r="6280" spans="2:3" x14ac:dyDescent="0.75">
      <c r="B6280" s="249">
        <v>6217</v>
      </c>
      <c r="C6280" s="248">
        <v>112.23380375250653</v>
      </c>
    </row>
    <row r="6281" spans="2:3" x14ac:dyDescent="0.75">
      <c r="B6281" s="249">
        <v>6218</v>
      </c>
      <c r="C6281" s="248">
        <v>149.69661599142066</v>
      </c>
    </row>
    <row r="6282" spans="2:3" x14ac:dyDescent="0.75">
      <c r="B6282" s="249">
        <v>6219</v>
      </c>
      <c r="C6282" s="248">
        <v>113.93885437677648</v>
      </c>
    </row>
    <row r="6283" spans="2:3" x14ac:dyDescent="0.75">
      <c r="B6283" s="249">
        <v>6220</v>
      </c>
      <c r="C6283" s="248">
        <v>107.80856679012145</v>
      </c>
    </row>
    <row r="6284" spans="2:3" x14ac:dyDescent="0.75">
      <c r="B6284" s="249">
        <v>6221</v>
      </c>
      <c r="C6284" s="248">
        <v>143.56485256672255</v>
      </c>
    </row>
    <row r="6285" spans="2:3" x14ac:dyDescent="0.75">
      <c r="B6285" s="249">
        <v>6222</v>
      </c>
      <c r="C6285" s="248">
        <v>111.19571190866132</v>
      </c>
    </row>
    <row r="6286" spans="2:3" x14ac:dyDescent="0.75">
      <c r="B6286" s="249">
        <v>6223</v>
      </c>
      <c r="C6286" s="248">
        <v>121.82483599496784</v>
      </c>
    </row>
    <row r="6287" spans="2:3" x14ac:dyDescent="0.75">
      <c r="B6287" s="249">
        <v>6224</v>
      </c>
      <c r="C6287" s="248">
        <v>107.05815596870701</v>
      </c>
    </row>
    <row r="6288" spans="2:3" x14ac:dyDescent="0.75">
      <c r="B6288" s="249">
        <v>6225</v>
      </c>
      <c r="C6288" s="248">
        <v>118.56697746028865</v>
      </c>
    </row>
    <row r="6289" spans="2:3" x14ac:dyDescent="0.75">
      <c r="B6289" s="249">
        <v>6226</v>
      </c>
      <c r="C6289" s="248">
        <v>116.86480956084623</v>
      </c>
    </row>
    <row r="6290" spans="2:3" x14ac:dyDescent="0.75">
      <c r="B6290" s="249">
        <v>6227</v>
      </c>
      <c r="C6290" s="248">
        <v>132.5503109359118</v>
      </c>
    </row>
    <row r="6291" spans="2:3" x14ac:dyDescent="0.75">
      <c r="B6291" s="249">
        <v>6228</v>
      </c>
      <c r="C6291" s="248">
        <v>132.827476299616</v>
      </c>
    </row>
    <row r="6292" spans="2:3" x14ac:dyDescent="0.75">
      <c r="B6292" s="249">
        <v>6229</v>
      </c>
      <c r="C6292" s="248">
        <v>105.67985426073982</v>
      </c>
    </row>
    <row r="6293" spans="2:3" x14ac:dyDescent="0.75">
      <c r="B6293" s="249">
        <v>6230</v>
      </c>
      <c r="C6293" s="248">
        <v>151.93700300727164</v>
      </c>
    </row>
    <row r="6294" spans="2:3" x14ac:dyDescent="0.75">
      <c r="B6294" s="249">
        <v>6231</v>
      </c>
      <c r="C6294" s="248">
        <v>154.38329180187668</v>
      </c>
    </row>
    <row r="6295" spans="2:3" x14ac:dyDescent="0.75">
      <c r="B6295" s="249">
        <v>6232</v>
      </c>
      <c r="C6295" s="248">
        <v>156.79700237805454</v>
      </c>
    </row>
    <row r="6296" spans="2:3" x14ac:dyDescent="0.75">
      <c r="B6296" s="249">
        <v>6233</v>
      </c>
      <c r="C6296" s="248">
        <v>98.977149824198548</v>
      </c>
    </row>
    <row r="6297" spans="2:3" x14ac:dyDescent="0.75">
      <c r="B6297" s="249">
        <v>6234</v>
      </c>
      <c r="C6297" s="248">
        <v>78.588457952568376</v>
      </c>
    </row>
    <row r="6298" spans="2:3" x14ac:dyDescent="0.75">
      <c r="B6298" s="249">
        <v>6235</v>
      </c>
      <c r="C6298" s="248">
        <v>132.6882660810455</v>
      </c>
    </row>
    <row r="6299" spans="2:3" x14ac:dyDescent="0.75">
      <c r="B6299" s="249">
        <v>6236</v>
      </c>
      <c r="C6299" s="248">
        <v>143.039027815895</v>
      </c>
    </row>
    <row r="6300" spans="2:3" x14ac:dyDescent="0.75">
      <c r="B6300" s="249">
        <v>6237</v>
      </c>
      <c r="C6300" s="248">
        <v>106.0169652056252</v>
      </c>
    </row>
    <row r="6301" spans="2:3" x14ac:dyDescent="0.75">
      <c r="B6301" s="249">
        <v>6238</v>
      </c>
      <c r="C6301" s="248">
        <v>114.7959268048928</v>
      </c>
    </row>
    <row r="6302" spans="2:3" x14ac:dyDescent="0.75">
      <c r="B6302" s="249">
        <v>6239</v>
      </c>
      <c r="C6302" s="248">
        <v>78.705103286876181</v>
      </c>
    </row>
    <row r="6303" spans="2:3" x14ac:dyDescent="0.75">
      <c r="B6303" s="249">
        <v>6240</v>
      </c>
      <c r="C6303" s="248">
        <v>111.10580189390622</v>
      </c>
    </row>
    <row r="6304" spans="2:3" x14ac:dyDescent="0.75">
      <c r="B6304" s="249">
        <v>6241</v>
      </c>
      <c r="C6304" s="248">
        <v>116.5682448814535</v>
      </c>
    </row>
    <row r="6305" spans="2:3" x14ac:dyDescent="0.75">
      <c r="B6305" s="249">
        <v>6242</v>
      </c>
      <c r="C6305" s="248">
        <v>137.70097435756904</v>
      </c>
    </row>
    <row r="6306" spans="2:3" x14ac:dyDescent="0.75">
      <c r="B6306" s="249">
        <v>6243</v>
      </c>
      <c r="C6306" s="248">
        <v>148.11184689888537</v>
      </c>
    </row>
    <row r="6307" spans="2:3" x14ac:dyDescent="0.75">
      <c r="B6307" s="249">
        <v>6244</v>
      </c>
      <c r="C6307" s="248">
        <v>128.05764495879652</v>
      </c>
    </row>
    <row r="6308" spans="2:3" x14ac:dyDescent="0.75">
      <c r="B6308" s="249">
        <v>6245</v>
      </c>
      <c r="C6308" s="248">
        <v>138.18076286591406</v>
      </c>
    </row>
    <row r="6309" spans="2:3" x14ac:dyDescent="0.75">
      <c r="B6309" s="249">
        <v>6246</v>
      </c>
      <c r="C6309" s="248">
        <v>155.64265982957278</v>
      </c>
    </row>
    <row r="6310" spans="2:3" x14ac:dyDescent="0.75">
      <c r="B6310" s="249">
        <v>6247</v>
      </c>
      <c r="C6310" s="248">
        <v>146.44094066561573</v>
      </c>
    </row>
    <row r="6311" spans="2:3" x14ac:dyDescent="0.75">
      <c r="B6311" s="249">
        <v>6248</v>
      </c>
      <c r="C6311" s="248">
        <v>108.76044464347829</v>
      </c>
    </row>
    <row r="6312" spans="2:3" x14ac:dyDescent="0.75">
      <c r="B6312" s="249">
        <v>6249</v>
      </c>
      <c r="C6312" s="248">
        <v>94.247636129889486</v>
      </c>
    </row>
    <row r="6313" spans="2:3" x14ac:dyDescent="0.75">
      <c r="B6313" s="249">
        <v>6250</v>
      </c>
      <c r="C6313" s="248">
        <v>136.44020590928505</v>
      </c>
    </row>
    <row r="6314" spans="2:3" x14ac:dyDescent="0.75">
      <c r="B6314" s="249">
        <v>6251</v>
      </c>
      <c r="C6314" s="248">
        <v>118.08963022950742</v>
      </c>
    </row>
    <row r="6315" spans="2:3" x14ac:dyDescent="0.75">
      <c r="B6315" s="249">
        <v>6252</v>
      </c>
      <c r="C6315" s="248">
        <v>123.76191072778965</v>
      </c>
    </row>
    <row r="6316" spans="2:3" x14ac:dyDescent="0.75">
      <c r="B6316" s="249">
        <v>6253</v>
      </c>
      <c r="C6316" s="248">
        <v>101.91455959060707</v>
      </c>
    </row>
    <row r="6317" spans="2:3" x14ac:dyDescent="0.75">
      <c r="B6317" s="249">
        <v>6254</v>
      </c>
      <c r="C6317" s="248">
        <v>121.96098475635513</v>
      </c>
    </row>
    <row r="6318" spans="2:3" x14ac:dyDescent="0.75">
      <c r="B6318" s="249">
        <v>6255</v>
      </c>
      <c r="C6318" s="248">
        <v>117.34225790224943</v>
      </c>
    </row>
    <row r="6319" spans="2:3" x14ac:dyDescent="0.75">
      <c r="B6319" s="249">
        <v>6256</v>
      </c>
      <c r="C6319" s="248">
        <v>108.77527984855953</v>
      </c>
    </row>
    <row r="6320" spans="2:3" x14ac:dyDescent="0.75">
      <c r="B6320" s="249">
        <v>6257</v>
      </c>
      <c r="C6320" s="248">
        <v>107.01537670833879</v>
      </c>
    </row>
    <row r="6321" spans="2:3" x14ac:dyDescent="0.75">
      <c r="B6321" s="249">
        <v>6258</v>
      </c>
      <c r="C6321" s="248">
        <v>169.17724984902458</v>
      </c>
    </row>
    <row r="6322" spans="2:3" x14ac:dyDescent="0.75">
      <c r="B6322" s="249">
        <v>6259</v>
      </c>
      <c r="C6322" s="248">
        <v>83.998278862071032</v>
      </c>
    </row>
    <row r="6323" spans="2:3" x14ac:dyDescent="0.75">
      <c r="B6323" s="249">
        <v>6260</v>
      </c>
      <c r="C6323" s="248">
        <v>127.76323453311316</v>
      </c>
    </row>
    <row r="6324" spans="2:3" x14ac:dyDescent="0.75">
      <c r="B6324" s="249">
        <v>6261</v>
      </c>
      <c r="C6324" s="248">
        <v>77.385592177343867</v>
      </c>
    </row>
    <row r="6325" spans="2:3" x14ac:dyDescent="0.75">
      <c r="B6325" s="249">
        <v>6262</v>
      </c>
      <c r="C6325" s="248">
        <v>127.64712765143443</v>
      </c>
    </row>
    <row r="6326" spans="2:3" x14ac:dyDescent="0.75">
      <c r="B6326" s="249">
        <v>6263</v>
      </c>
      <c r="C6326" s="248">
        <v>111.47495166381543</v>
      </c>
    </row>
    <row r="6327" spans="2:3" x14ac:dyDescent="0.75">
      <c r="B6327" s="249">
        <v>6264</v>
      </c>
      <c r="C6327" s="248">
        <v>144.944459420013</v>
      </c>
    </row>
    <row r="6328" spans="2:3" x14ac:dyDescent="0.75">
      <c r="B6328" s="249">
        <v>6265</v>
      </c>
      <c r="C6328" s="248">
        <v>79.13821084241475</v>
      </c>
    </row>
    <row r="6329" spans="2:3" x14ac:dyDescent="0.75">
      <c r="B6329" s="249">
        <v>6266</v>
      </c>
      <c r="C6329" s="248">
        <v>111.89170783980576</v>
      </c>
    </row>
    <row r="6330" spans="2:3" x14ac:dyDescent="0.75">
      <c r="B6330" s="249">
        <v>6267</v>
      </c>
      <c r="C6330" s="248">
        <v>96.732504468568749</v>
      </c>
    </row>
    <row r="6331" spans="2:3" x14ac:dyDescent="0.75">
      <c r="B6331" s="249">
        <v>6268</v>
      </c>
      <c r="C6331" s="248">
        <v>90.699967853976048</v>
      </c>
    </row>
    <row r="6332" spans="2:3" x14ac:dyDescent="0.75">
      <c r="B6332" s="249">
        <v>6269</v>
      </c>
      <c r="C6332" s="248">
        <v>92.3842897537304</v>
      </c>
    </row>
    <row r="6333" spans="2:3" x14ac:dyDescent="0.75">
      <c r="B6333" s="249">
        <v>6270</v>
      </c>
      <c r="C6333" s="248">
        <v>103.12610641915359</v>
      </c>
    </row>
    <row r="6334" spans="2:3" x14ac:dyDescent="0.75">
      <c r="B6334" s="249">
        <v>6271</v>
      </c>
      <c r="C6334" s="248">
        <v>140.0124735723418</v>
      </c>
    </row>
    <row r="6335" spans="2:3" x14ac:dyDescent="0.75">
      <c r="B6335" s="249">
        <v>6272</v>
      </c>
      <c r="C6335" s="248">
        <v>111.52174954013604</v>
      </c>
    </row>
    <row r="6336" spans="2:3" x14ac:dyDescent="0.75">
      <c r="B6336" s="249">
        <v>6273</v>
      </c>
      <c r="C6336" s="248">
        <v>140.47511281345379</v>
      </c>
    </row>
    <row r="6337" spans="2:3" x14ac:dyDescent="0.75">
      <c r="B6337" s="249">
        <v>6274</v>
      </c>
      <c r="C6337" s="248">
        <v>107.81888934261985</v>
      </c>
    </row>
    <row r="6338" spans="2:3" x14ac:dyDescent="0.75">
      <c r="B6338" s="249">
        <v>6275</v>
      </c>
      <c r="C6338" s="248">
        <v>120.57748631189979</v>
      </c>
    </row>
    <row r="6339" spans="2:3" x14ac:dyDescent="0.75">
      <c r="B6339" s="249">
        <v>6276</v>
      </c>
      <c r="C6339" s="248">
        <v>100.57123603996266</v>
      </c>
    </row>
    <row r="6340" spans="2:3" x14ac:dyDescent="0.75">
      <c r="B6340" s="249">
        <v>6277</v>
      </c>
      <c r="C6340" s="248">
        <v>118.84538856857607</v>
      </c>
    </row>
    <row r="6341" spans="2:3" x14ac:dyDescent="0.75">
      <c r="B6341" s="249">
        <v>6278</v>
      </c>
      <c r="C6341" s="248">
        <v>112.03099119551094</v>
      </c>
    </row>
    <row r="6342" spans="2:3" x14ac:dyDescent="0.75">
      <c r="B6342" s="249">
        <v>6279</v>
      </c>
      <c r="C6342" s="248">
        <v>113.13266261909014</v>
      </c>
    </row>
    <row r="6343" spans="2:3" x14ac:dyDescent="0.75">
      <c r="B6343" s="249">
        <v>6280</v>
      </c>
      <c r="C6343" s="248">
        <v>91.07662885278566</v>
      </c>
    </row>
    <row r="6344" spans="2:3" x14ac:dyDescent="0.75">
      <c r="B6344" s="249">
        <v>6281</v>
      </c>
      <c r="C6344" s="248">
        <v>123.25054221292517</v>
      </c>
    </row>
    <row r="6345" spans="2:3" x14ac:dyDescent="0.75">
      <c r="B6345" s="249">
        <v>6282</v>
      </c>
      <c r="C6345" s="248">
        <v>134.58254744730121</v>
      </c>
    </row>
    <row r="6346" spans="2:3" x14ac:dyDescent="0.75">
      <c r="B6346" s="249">
        <v>6283</v>
      </c>
      <c r="C6346" s="248">
        <v>120.76851303169826</v>
      </c>
    </row>
    <row r="6347" spans="2:3" x14ac:dyDescent="0.75">
      <c r="B6347" s="249">
        <v>6284</v>
      </c>
      <c r="C6347" s="248">
        <v>126.83414251041607</v>
      </c>
    </row>
    <row r="6348" spans="2:3" x14ac:dyDescent="0.75">
      <c r="B6348" s="249">
        <v>6285</v>
      </c>
      <c r="C6348" s="248">
        <v>116.47042277260321</v>
      </c>
    </row>
    <row r="6349" spans="2:3" x14ac:dyDescent="0.75">
      <c r="B6349" s="249">
        <v>6286</v>
      </c>
      <c r="C6349" s="248">
        <v>159.73386114809625</v>
      </c>
    </row>
    <row r="6350" spans="2:3" x14ac:dyDescent="0.75">
      <c r="B6350" s="249">
        <v>6287</v>
      </c>
      <c r="C6350" s="248">
        <v>109.23633468910003</v>
      </c>
    </row>
    <row r="6351" spans="2:3" x14ac:dyDescent="0.75">
      <c r="B6351" s="249">
        <v>6288</v>
      </c>
      <c r="C6351" s="248">
        <v>147.92886234032028</v>
      </c>
    </row>
    <row r="6352" spans="2:3" x14ac:dyDescent="0.75">
      <c r="B6352" s="249">
        <v>6289</v>
      </c>
      <c r="C6352" s="248">
        <v>131.08023345999143</v>
      </c>
    </row>
    <row r="6353" spans="2:3" x14ac:dyDescent="0.75">
      <c r="B6353" s="249">
        <v>6290</v>
      </c>
      <c r="C6353" s="248">
        <v>122.93187941778147</v>
      </c>
    </row>
    <row r="6354" spans="2:3" x14ac:dyDescent="0.75">
      <c r="B6354" s="249">
        <v>6291</v>
      </c>
      <c r="C6354" s="248">
        <v>110.80316438719775</v>
      </c>
    </row>
    <row r="6355" spans="2:3" x14ac:dyDescent="0.75">
      <c r="B6355" s="249">
        <v>6292</v>
      </c>
      <c r="C6355" s="248">
        <v>97.913899345255984</v>
      </c>
    </row>
    <row r="6356" spans="2:3" x14ac:dyDescent="0.75">
      <c r="B6356" s="249">
        <v>6293</v>
      </c>
      <c r="C6356" s="248">
        <v>102.00082164969052</v>
      </c>
    </row>
    <row r="6357" spans="2:3" x14ac:dyDescent="0.75">
      <c r="B6357" s="249">
        <v>6294</v>
      </c>
      <c r="C6357" s="248">
        <v>127.25986554667568</v>
      </c>
    </row>
    <row r="6358" spans="2:3" x14ac:dyDescent="0.75">
      <c r="B6358" s="249">
        <v>6295</v>
      </c>
      <c r="C6358" s="248">
        <v>100.40258597154609</v>
      </c>
    </row>
    <row r="6359" spans="2:3" x14ac:dyDescent="0.75">
      <c r="B6359" s="249">
        <v>6296</v>
      </c>
      <c r="C6359" s="248">
        <v>113.42663505835866</v>
      </c>
    </row>
    <row r="6360" spans="2:3" x14ac:dyDescent="0.75">
      <c r="B6360" s="249">
        <v>6297</v>
      </c>
      <c r="C6360" s="248">
        <v>96.928481143042049</v>
      </c>
    </row>
    <row r="6361" spans="2:3" x14ac:dyDescent="0.75">
      <c r="B6361" s="249">
        <v>6298</v>
      </c>
      <c r="C6361" s="248">
        <v>84.268005809147979</v>
      </c>
    </row>
    <row r="6362" spans="2:3" x14ac:dyDescent="0.75">
      <c r="B6362" s="249">
        <v>6299</v>
      </c>
      <c r="C6362" s="248">
        <v>143.62922987302952</v>
      </c>
    </row>
    <row r="6363" spans="2:3" x14ac:dyDescent="0.75">
      <c r="B6363" s="249">
        <v>6300</v>
      </c>
      <c r="C6363" s="248">
        <v>122.94541520396699</v>
      </c>
    </row>
    <row r="6364" spans="2:3" x14ac:dyDescent="0.75">
      <c r="B6364" s="249">
        <v>6301</v>
      </c>
      <c r="C6364" s="248">
        <v>118.22319933597949</v>
      </c>
    </row>
    <row r="6365" spans="2:3" x14ac:dyDescent="0.75">
      <c r="B6365" s="249">
        <v>6302</v>
      </c>
      <c r="C6365" s="248">
        <v>118.04611073161026</v>
      </c>
    </row>
    <row r="6366" spans="2:3" x14ac:dyDescent="0.75">
      <c r="B6366" s="249">
        <v>6303</v>
      </c>
      <c r="C6366" s="248">
        <v>159.25766889479391</v>
      </c>
    </row>
    <row r="6367" spans="2:3" x14ac:dyDescent="0.75">
      <c r="B6367" s="249">
        <v>6304</v>
      </c>
      <c r="C6367" s="248">
        <v>129.81881929985317</v>
      </c>
    </row>
    <row r="6368" spans="2:3" x14ac:dyDescent="0.75">
      <c r="B6368" s="249">
        <v>6305</v>
      </c>
      <c r="C6368" s="248">
        <v>123.15582945038706</v>
      </c>
    </row>
    <row r="6369" spans="2:3" x14ac:dyDescent="0.75">
      <c r="B6369" s="249">
        <v>6306</v>
      </c>
      <c r="C6369" s="248">
        <v>97.612711877448703</v>
      </c>
    </row>
    <row r="6370" spans="2:3" x14ac:dyDescent="0.75">
      <c r="B6370" s="249">
        <v>6307</v>
      </c>
      <c r="C6370" s="248">
        <v>110.90707066670869</v>
      </c>
    </row>
    <row r="6371" spans="2:3" x14ac:dyDescent="0.75">
      <c r="B6371" s="249">
        <v>6308</v>
      </c>
      <c r="C6371" s="248">
        <v>111.55066230614239</v>
      </c>
    </row>
    <row r="6372" spans="2:3" x14ac:dyDescent="0.75">
      <c r="B6372" s="249">
        <v>6309</v>
      </c>
      <c r="C6372" s="248">
        <v>85.687713253371413</v>
      </c>
    </row>
    <row r="6373" spans="2:3" x14ac:dyDescent="0.75">
      <c r="B6373" s="249">
        <v>6310</v>
      </c>
      <c r="C6373" s="248">
        <v>153.15280570390252</v>
      </c>
    </row>
    <row r="6374" spans="2:3" x14ac:dyDescent="0.75">
      <c r="B6374" s="249">
        <v>6311</v>
      </c>
      <c r="C6374" s="248">
        <v>98.33160697800848</v>
      </c>
    </row>
    <row r="6375" spans="2:3" x14ac:dyDescent="0.75">
      <c r="B6375" s="249">
        <v>6312</v>
      </c>
      <c r="C6375" s="248">
        <v>105.00694643299192</v>
      </c>
    </row>
    <row r="6376" spans="2:3" x14ac:dyDescent="0.75">
      <c r="B6376" s="249">
        <v>6313</v>
      </c>
      <c r="C6376" s="248">
        <v>108.96984759951778</v>
      </c>
    </row>
    <row r="6377" spans="2:3" x14ac:dyDescent="0.75">
      <c r="B6377" s="249">
        <v>6314</v>
      </c>
      <c r="C6377" s="248">
        <v>110.60706204170135</v>
      </c>
    </row>
    <row r="6378" spans="2:3" x14ac:dyDescent="0.75">
      <c r="B6378" s="249">
        <v>6315</v>
      </c>
      <c r="C6378" s="248">
        <v>95.37662730616168</v>
      </c>
    </row>
    <row r="6379" spans="2:3" x14ac:dyDescent="0.75">
      <c r="B6379" s="249">
        <v>6316</v>
      </c>
      <c r="C6379" s="248">
        <v>142.70289852187875</v>
      </c>
    </row>
    <row r="6380" spans="2:3" x14ac:dyDescent="0.75">
      <c r="B6380" s="249">
        <v>6317</v>
      </c>
      <c r="C6380" s="248">
        <v>122.91181765397882</v>
      </c>
    </row>
    <row r="6381" spans="2:3" x14ac:dyDescent="0.75">
      <c r="B6381" s="249">
        <v>6318</v>
      </c>
      <c r="C6381" s="248">
        <v>99.934638893299621</v>
      </c>
    </row>
    <row r="6382" spans="2:3" x14ac:dyDescent="0.75">
      <c r="B6382" s="249">
        <v>6319</v>
      </c>
      <c r="C6382" s="248">
        <v>102.36833443175425</v>
      </c>
    </row>
    <row r="6383" spans="2:3" x14ac:dyDescent="0.75">
      <c r="B6383" s="249">
        <v>6320</v>
      </c>
      <c r="C6383" s="248">
        <v>135.53202169414965</v>
      </c>
    </row>
    <row r="6384" spans="2:3" x14ac:dyDescent="0.75">
      <c r="B6384" s="249">
        <v>6321</v>
      </c>
      <c r="C6384" s="248">
        <v>97.52445201119987</v>
      </c>
    </row>
    <row r="6385" spans="2:3" x14ac:dyDescent="0.75">
      <c r="B6385" s="249">
        <v>6322</v>
      </c>
      <c r="C6385" s="248">
        <v>108.14657791088409</v>
      </c>
    </row>
    <row r="6386" spans="2:3" x14ac:dyDescent="0.75">
      <c r="B6386" s="249">
        <v>6323</v>
      </c>
      <c r="C6386" s="248">
        <v>157.72102844599164</v>
      </c>
    </row>
    <row r="6387" spans="2:3" x14ac:dyDescent="0.75">
      <c r="B6387" s="249">
        <v>6324</v>
      </c>
      <c r="C6387" s="248">
        <v>99.360621170865159</v>
      </c>
    </row>
    <row r="6388" spans="2:3" x14ac:dyDescent="0.75">
      <c r="B6388" s="249">
        <v>6325</v>
      </c>
      <c r="C6388" s="248">
        <v>146.99153067931664</v>
      </c>
    </row>
    <row r="6389" spans="2:3" x14ac:dyDescent="0.75">
      <c r="B6389" s="249">
        <v>6326</v>
      </c>
      <c r="C6389" s="248">
        <v>129.80470525054716</v>
      </c>
    </row>
    <row r="6390" spans="2:3" x14ac:dyDescent="0.75">
      <c r="B6390" s="249">
        <v>6327</v>
      </c>
      <c r="C6390" s="248">
        <v>98.393448012552966</v>
      </c>
    </row>
    <row r="6391" spans="2:3" x14ac:dyDescent="0.75">
      <c r="B6391" s="249">
        <v>6328</v>
      </c>
      <c r="C6391" s="248">
        <v>138.72783091028532</v>
      </c>
    </row>
    <row r="6392" spans="2:3" x14ac:dyDescent="0.75">
      <c r="B6392" s="249">
        <v>6329</v>
      </c>
      <c r="C6392" s="248">
        <v>150.59632341130509</v>
      </c>
    </row>
    <row r="6393" spans="2:3" x14ac:dyDescent="0.75">
      <c r="B6393" s="249">
        <v>6330</v>
      </c>
      <c r="C6393" s="248">
        <v>117.76233555191766</v>
      </c>
    </row>
    <row r="6394" spans="2:3" x14ac:dyDescent="0.75">
      <c r="B6394" s="249">
        <v>6331</v>
      </c>
      <c r="C6394" s="248">
        <v>124.34989048368763</v>
      </c>
    </row>
    <row r="6395" spans="2:3" x14ac:dyDescent="0.75">
      <c r="B6395" s="249">
        <v>6332</v>
      </c>
      <c r="C6395" s="248">
        <v>121.33566608865091</v>
      </c>
    </row>
    <row r="6396" spans="2:3" x14ac:dyDescent="0.75">
      <c r="B6396" s="249">
        <v>6333</v>
      </c>
      <c r="C6396" s="248">
        <v>108.839794100666</v>
      </c>
    </row>
    <row r="6397" spans="2:3" x14ac:dyDescent="0.75">
      <c r="B6397" s="249">
        <v>6334</v>
      </c>
      <c r="C6397" s="248">
        <v>106.96672397283791</v>
      </c>
    </row>
    <row r="6398" spans="2:3" x14ac:dyDescent="0.75">
      <c r="B6398" s="249">
        <v>6335</v>
      </c>
      <c r="C6398" s="248">
        <v>129.49895616249762</v>
      </c>
    </row>
    <row r="6399" spans="2:3" x14ac:dyDescent="0.75">
      <c r="B6399" s="249">
        <v>6336</v>
      </c>
      <c r="C6399" s="248">
        <v>127.36974052635615</v>
      </c>
    </row>
    <row r="6400" spans="2:3" x14ac:dyDescent="0.75">
      <c r="B6400" s="249">
        <v>6337</v>
      </c>
      <c r="C6400" s="248">
        <v>105.17151890634801</v>
      </c>
    </row>
    <row r="6401" spans="2:3" x14ac:dyDescent="0.75">
      <c r="B6401" s="249">
        <v>6338</v>
      </c>
      <c r="C6401" s="248">
        <v>157.42415291563569</v>
      </c>
    </row>
    <row r="6402" spans="2:3" x14ac:dyDescent="0.75">
      <c r="B6402" s="249">
        <v>6339</v>
      </c>
      <c r="C6402" s="248">
        <v>125.75743245710686</v>
      </c>
    </row>
    <row r="6403" spans="2:3" x14ac:dyDescent="0.75">
      <c r="B6403" s="249">
        <v>6340</v>
      </c>
      <c r="C6403" s="248">
        <v>104.55455687993765</v>
      </c>
    </row>
    <row r="6404" spans="2:3" x14ac:dyDescent="0.75">
      <c r="B6404" s="249">
        <v>6341</v>
      </c>
      <c r="C6404" s="248">
        <v>127.56886626470832</v>
      </c>
    </row>
    <row r="6405" spans="2:3" x14ac:dyDescent="0.75">
      <c r="B6405" s="249">
        <v>6342</v>
      </c>
      <c r="C6405" s="248">
        <v>144.09862754308136</v>
      </c>
    </row>
    <row r="6406" spans="2:3" x14ac:dyDescent="0.75">
      <c r="B6406" s="249">
        <v>6343</v>
      </c>
      <c r="C6406" s="248">
        <v>158.07751674770728</v>
      </c>
    </row>
    <row r="6407" spans="2:3" x14ac:dyDescent="0.75">
      <c r="B6407" s="249">
        <v>6344</v>
      </c>
      <c r="C6407" s="248">
        <v>144.34159218885961</v>
      </c>
    </row>
    <row r="6408" spans="2:3" x14ac:dyDescent="0.75">
      <c r="B6408" s="249">
        <v>6345</v>
      </c>
      <c r="C6408" s="248">
        <v>99.900867150728757</v>
      </c>
    </row>
    <row r="6409" spans="2:3" x14ac:dyDescent="0.75">
      <c r="B6409" s="249">
        <v>6346</v>
      </c>
      <c r="C6409" s="248">
        <v>96.74841314366401</v>
      </c>
    </row>
    <row r="6410" spans="2:3" x14ac:dyDescent="0.75">
      <c r="B6410" s="249">
        <v>6347</v>
      </c>
      <c r="C6410" s="248">
        <v>115.57309852440817</v>
      </c>
    </row>
    <row r="6411" spans="2:3" x14ac:dyDescent="0.75">
      <c r="B6411" s="249">
        <v>6348</v>
      </c>
      <c r="C6411" s="248">
        <v>115.89591855156097</v>
      </c>
    </row>
    <row r="6412" spans="2:3" x14ac:dyDescent="0.75">
      <c r="B6412" s="249">
        <v>6349</v>
      </c>
      <c r="C6412" s="248">
        <v>120.24178234613196</v>
      </c>
    </row>
    <row r="6413" spans="2:3" x14ac:dyDescent="0.75">
      <c r="B6413" s="249">
        <v>6350</v>
      </c>
      <c r="C6413" s="248">
        <v>145.91269431173731</v>
      </c>
    </row>
    <row r="6414" spans="2:3" x14ac:dyDescent="0.75">
      <c r="B6414" s="249">
        <v>6351</v>
      </c>
      <c r="C6414" s="248">
        <v>132.39135909954803</v>
      </c>
    </row>
    <row r="6415" spans="2:3" x14ac:dyDescent="0.75">
      <c r="B6415" s="249">
        <v>6352</v>
      </c>
      <c r="C6415" s="248">
        <v>112.53447421941107</v>
      </c>
    </row>
    <row r="6416" spans="2:3" x14ac:dyDescent="0.75">
      <c r="B6416" s="249">
        <v>6353</v>
      </c>
      <c r="C6416" s="248">
        <v>161.3711299712036</v>
      </c>
    </row>
    <row r="6417" spans="2:3" x14ac:dyDescent="0.75">
      <c r="B6417" s="249">
        <v>6354</v>
      </c>
      <c r="C6417" s="248">
        <v>124.6806447687206</v>
      </c>
    </row>
    <row r="6418" spans="2:3" x14ac:dyDescent="0.75">
      <c r="B6418" s="249">
        <v>6355</v>
      </c>
      <c r="C6418" s="248">
        <v>94.594361597051574</v>
      </c>
    </row>
    <row r="6419" spans="2:3" x14ac:dyDescent="0.75">
      <c r="B6419" s="249">
        <v>6356</v>
      </c>
      <c r="C6419" s="248">
        <v>127.71430146285671</v>
      </c>
    </row>
    <row r="6420" spans="2:3" x14ac:dyDescent="0.75">
      <c r="B6420" s="249">
        <v>6357</v>
      </c>
      <c r="C6420" s="248">
        <v>142.20342390814804</v>
      </c>
    </row>
    <row r="6421" spans="2:3" x14ac:dyDescent="0.75">
      <c r="B6421" s="249">
        <v>6358</v>
      </c>
      <c r="C6421" s="248">
        <v>124.42916511203457</v>
      </c>
    </row>
    <row r="6422" spans="2:3" x14ac:dyDescent="0.75">
      <c r="B6422" s="249">
        <v>6359</v>
      </c>
      <c r="C6422" s="248">
        <v>140.54718685580073</v>
      </c>
    </row>
    <row r="6423" spans="2:3" x14ac:dyDescent="0.75">
      <c r="B6423" s="249">
        <v>6360</v>
      </c>
      <c r="C6423" s="248">
        <v>135.75457273592045</v>
      </c>
    </row>
    <row r="6424" spans="2:3" x14ac:dyDescent="0.75">
      <c r="B6424" s="249">
        <v>6361</v>
      </c>
      <c r="C6424" s="248">
        <v>110.27101703770049</v>
      </c>
    </row>
    <row r="6425" spans="2:3" x14ac:dyDescent="0.75">
      <c r="B6425" s="249">
        <v>6362</v>
      </c>
      <c r="C6425" s="248">
        <v>171.28543838927118</v>
      </c>
    </row>
    <row r="6426" spans="2:3" x14ac:dyDescent="0.75">
      <c r="B6426" s="249">
        <v>6363</v>
      </c>
      <c r="C6426" s="248">
        <v>86.029725747209284</v>
      </c>
    </row>
    <row r="6427" spans="2:3" x14ac:dyDescent="0.75">
      <c r="B6427" s="249">
        <v>6364</v>
      </c>
      <c r="C6427" s="248">
        <v>160.31089635376026</v>
      </c>
    </row>
    <row r="6428" spans="2:3" x14ac:dyDescent="0.75">
      <c r="B6428" s="249">
        <v>6365</v>
      </c>
      <c r="C6428" s="248">
        <v>125.23845136294648</v>
      </c>
    </row>
    <row r="6429" spans="2:3" x14ac:dyDescent="0.75">
      <c r="B6429" s="249">
        <v>6366</v>
      </c>
      <c r="C6429" s="248">
        <v>112.83735463689359</v>
      </c>
    </row>
    <row r="6430" spans="2:3" x14ac:dyDescent="0.75">
      <c r="B6430" s="249">
        <v>6367</v>
      </c>
      <c r="C6430" s="248">
        <v>120.02063097471046</v>
      </c>
    </row>
    <row r="6431" spans="2:3" x14ac:dyDescent="0.75">
      <c r="B6431" s="249">
        <v>6368</v>
      </c>
      <c r="C6431" s="248">
        <v>137.29350956435013</v>
      </c>
    </row>
    <row r="6432" spans="2:3" x14ac:dyDescent="0.75">
      <c r="B6432" s="249">
        <v>6369</v>
      </c>
      <c r="C6432" s="248">
        <v>127.91362049165492</v>
      </c>
    </row>
    <row r="6433" spans="2:3" x14ac:dyDescent="0.75">
      <c r="B6433" s="249">
        <v>6370</v>
      </c>
      <c r="C6433" s="248">
        <v>120.02458632849024</v>
      </c>
    </row>
    <row r="6434" spans="2:3" x14ac:dyDescent="0.75">
      <c r="B6434" s="249">
        <v>6371</v>
      </c>
      <c r="C6434" s="248">
        <v>115.25835980804594</v>
      </c>
    </row>
    <row r="6435" spans="2:3" x14ac:dyDescent="0.75">
      <c r="B6435" s="249">
        <v>6372</v>
      </c>
      <c r="C6435" s="248">
        <v>171.56051536620404</v>
      </c>
    </row>
    <row r="6436" spans="2:3" x14ac:dyDescent="0.75">
      <c r="B6436" s="249">
        <v>6373</v>
      </c>
      <c r="C6436" s="248">
        <v>131.54211557118057</v>
      </c>
    </row>
    <row r="6437" spans="2:3" x14ac:dyDescent="0.75">
      <c r="B6437" s="249">
        <v>6374</v>
      </c>
      <c r="C6437" s="248">
        <v>108.13653162745348</v>
      </c>
    </row>
    <row r="6438" spans="2:3" x14ac:dyDescent="0.75">
      <c r="B6438" s="249">
        <v>6375</v>
      </c>
      <c r="C6438" s="248">
        <v>71.517411301926103</v>
      </c>
    </row>
    <row r="6439" spans="2:3" x14ac:dyDescent="0.75">
      <c r="B6439" s="249">
        <v>6376</v>
      </c>
      <c r="C6439" s="248">
        <v>149.03873116022075</v>
      </c>
    </row>
    <row r="6440" spans="2:3" x14ac:dyDescent="0.75">
      <c r="B6440" s="249">
        <v>6377</v>
      </c>
      <c r="C6440" s="248">
        <v>113.10768930649834</v>
      </c>
    </row>
    <row r="6441" spans="2:3" x14ac:dyDescent="0.75">
      <c r="B6441" s="249">
        <v>6378</v>
      </c>
      <c r="C6441" s="248">
        <v>148.90405166237315</v>
      </c>
    </row>
    <row r="6442" spans="2:3" x14ac:dyDescent="0.75">
      <c r="B6442" s="249">
        <v>6379</v>
      </c>
      <c r="C6442" s="248">
        <v>120.30114387714436</v>
      </c>
    </row>
    <row r="6443" spans="2:3" x14ac:dyDescent="0.75">
      <c r="B6443" s="249">
        <v>6380</v>
      </c>
      <c r="C6443" s="248">
        <v>91.877261913696159</v>
      </c>
    </row>
    <row r="6444" spans="2:3" x14ac:dyDescent="0.75">
      <c r="B6444" s="249">
        <v>6381</v>
      </c>
      <c r="C6444" s="248">
        <v>109.30778152408681</v>
      </c>
    </row>
    <row r="6445" spans="2:3" x14ac:dyDescent="0.75">
      <c r="B6445" s="249">
        <v>6382</v>
      </c>
      <c r="C6445" s="248">
        <v>119.36280881546381</v>
      </c>
    </row>
    <row r="6446" spans="2:3" x14ac:dyDescent="0.75">
      <c r="B6446" s="249">
        <v>6383</v>
      </c>
      <c r="C6446" s="248">
        <v>121.07125887640095</v>
      </c>
    </row>
    <row r="6447" spans="2:3" x14ac:dyDescent="0.75">
      <c r="B6447" s="249">
        <v>6384</v>
      </c>
      <c r="C6447" s="248">
        <v>126.0414219342878</v>
      </c>
    </row>
    <row r="6448" spans="2:3" x14ac:dyDescent="0.75">
      <c r="B6448" s="249">
        <v>6385</v>
      </c>
      <c r="C6448" s="248">
        <v>133.17173140391617</v>
      </c>
    </row>
    <row r="6449" spans="2:3" x14ac:dyDescent="0.75">
      <c r="B6449" s="249">
        <v>6386</v>
      </c>
      <c r="C6449" s="248">
        <v>103.45341992172791</v>
      </c>
    </row>
    <row r="6450" spans="2:3" x14ac:dyDescent="0.75">
      <c r="B6450" s="249">
        <v>6387</v>
      </c>
      <c r="C6450" s="248">
        <v>130.19002012367483</v>
      </c>
    </row>
    <row r="6451" spans="2:3" x14ac:dyDescent="0.75">
      <c r="B6451" s="249">
        <v>6388</v>
      </c>
      <c r="C6451" s="248">
        <v>107.19237549961011</v>
      </c>
    </row>
    <row r="6452" spans="2:3" x14ac:dyDescent="0.75">
      <c r="B6452" s="249">
        <v>6389</v>
      </c>
      <c r="C6452" s="248">
        <v>111.41509655415669</v>
      </c>
    </row>
    <row r="6453" spans="2:3" x14ac:dyDescent="0.75">
      <c r="B6453" s="249">
        <v>6390</v>
      </c>
      <c r="C6453" s="248">
        <v>138.92658075552467</v>
      </c>
    </row>
    <row r="6454" spans="2:3" x14ac:dyDescent="0.75">
      <c r="B6454" s="249">
        <v>6391</v>
      </c>
      <c r="C6454" s="248">
        <v>100.17319647998686</v>
      </c>
    </row>
    <row r="6455" spans="2:3" x14ac:dyDescent="0.75">
      <c r="B6455" s="249">
        <v>6392</v>
      </c>
      <c r="C6455" s="248">
        <v>137.03329623035324</v>
      </c>
    </row>
    <row r="6456" spans="2:3" x14ac:dyDescent="0.75">
      <c r="B6456" s="249">
        <v>6393</v>
      </c>
      <c r="C6456" s="248">
        <v>132.41080367612497</v>
      </c>
    </row>
    <row r="6457" spans="2:3" x14ac:dyDescent="0.75">
      <c r="B6457" s="249">
        <v>6394</v>
      </c>
      <c r="C6457" s="248">
        <v>105.66798680825612</v>
      </c>
    </row>
    <row r="6458" spans="2:3" x14ac:dyDescent="0.75">
      <c r="B6458" s="249">
        <v>6395</v>
      </c>
      <c r="C6458" s="248">
        <v>113.48066833977433</v>
      </c>
    </row>
    <row r="6459" spans="2:3" x14ac:dyDescent="0.75">
      <c r="B6459" s="249">
        <v>6396</v>
      </c>
      <c r="C6459" s="248">
        <v>79.011600515093008</v>
      </c>
    </row>
    <row r="6460" spans="2:3" x14ac:dyDescent="0.75">
      <c r="B6460" s="249">
        <v>6397</v>
      </c>
      <c r="C6460" s="248">
        <v>123.0853855225542</v>
      </c>
    </row>
    <row r="6461" spans="2:3" x14ac:dyDescent="0.75">
      <c r="B6461" s="249">
        <v>6398</v>
      </c>
      <c r="C6461" s="248">
        <v>149.3365180207598</v>
      </c>
    </row>
    <row r="6462" spans="2:3" x14ac:dyDescent="0.75">
      <c r="B6462" s="249">
        <v>6399</v>
      </c>
      <c r="C6462" s="248">
        <v>171.29143179323262</v>
      </c>
    </row>
    <row r="6463" spans="2:3" x14ac:dyDescent="0.75">
      <c r="B6463" s="249">
        <v>6400</v>
      </c>
      <c r="C6463" s="248">
        <v>112.88404289876988</v>
      </c>
    </row>
    <row r="6464" spans="2:3" x14ac:dyDescent="0.75">
      <c r="B6464" s="249">
        <v>6401</v>
      </c>
      <c r="C6464" s="248">
        <v>156.14245006483563</v>
      </c>
    </row>
    <row r="6465" spans="2:3" x14ac:dyDescent="0.75">
      <c r="B6465" s="249">
        <v>6402</v>
      </c>
      <c r="C6465" s="248">
        <v>74.977406809009707</v>
      </c>
    </row>
    <row r="6466" spans="2:3" x14ac:dyDescent="0.75">
      <c r="B6466" s="249">
        <v>6403</v>
      </c>
      <c r="C6466" s="248">
        <v>159.16639706922166</v>
      </c>
    </row>
    <row r="6467" spans="2:3" x14ac:dyDescent="0.75">
      <c r="B6467" s="249">
        <v>6404</v>
      </c>
      <c r="C6467" s="248">
        <v>115.9768828760692</v>
      </c>
    </row>
    <row r="6468" spans="2:3" x14ac:dyDescent="0.75">
      <c r="B6468" s="249">
        <v>6405</v>
      </c>
      <c r="C6468" s="248">
        <v>138.86846796350625</v>
      </c>
    </row>
    <row r="6469" spans="2:3" x14ac:dyDescent="0.75">
      <c r="B6469" s="249">
        <v>6406</v>
      </c>
      <c r="C6469" s="248">
        <v>130.29702202050021</v>
      </c>
    </row>
    <row r="6470" spans="2:3" x14ac:dyDescent="0.75">
      <c r="B6470" s="249">
        <v>6407</v>
      </c>
      <c r="C6470" s="248">
        <v>111.97488700889602</v>
      </c>
    </row>
    <row r="6471" spans="2:3" x14ac:dyDescent="0.75">
      <c r="B6471" s="249">
        <v>6408</v>
      </c>
      <c r="C6471" s="248">
        <v>128.21468733089981</v>
      </c>
    </row>
    <row r="6472" spans="2:3" x14ac:dyDescent="0.75">
      <c r="B6472" s="249">
        <v>6409</v>
      </c>
      <c r="C6472" s="248">
        <v>148.95045635490391</v>
      </c>
    </row>
    <row r="6473" spans="2:3" x14ac:dyDescent="0.75">
      <c r="B6473" s="249">
        <v>6410</v>
      </c>
      <c r="C6473" s="248">
        <v>83.22761224899601</v>
      </c>
    </row>
    <row r="6474" spans="2:3" x14ac:dyDescent="0.75">
      <c r="B6474" s="249">
        <v>6411</v>
      </c>
      <c r="C6474" s="248">
        <v>131.68735933232341</v>
      </c>
    </row>
    <row r="6475" spans="2:3" x14ac:dyDescent="0.75">
      <c r="B6475" s="249">
        <v>6412</v>
      </c>
      <c r="C6475" s="248">
        <v>101.13979957082026</v>
      </c>
    </row>
    <row r="6476" spans="2:3" x14ac:dyDescent="0.75">
      <c r="B6476" s="249">
        <v>6413</v>
      </c>
      <c r="C6476" s="248">
        <v>90.455235844629797</v>
      </c>
    </row>
    <row r="6477" spans="2:3" x14ac:dyDescent="0.75">
      <c r="B6477" s="249">
        <v>6414</v>
      </c>
      <c r="C6477" s="248">
        <v>115.97711463454164</v>
      </c>
    </row>
    <row r="6478" spans="2:3" x14ac:dyDescent="0.75">
      <c r="B6478" s="249">
        <v>6415</v>
      </c>
      <c r="C6478" s="248">
        <v>137.8337095650908</v>
      </c>
    </row>
    <row r="6479" spans="2:3" x14ac:dyDescent="0.75">
      <c r="B6479" s="249">
        <v>6416</v>
      </c>
      <c r="C6479" s="248">
        <v>147.51430373011397</v>
      </c>
    </row>
    <row r="6480" spans="2:3" x14ac:dyDescent="0.75">
      <c r="B6480" s="249">
        <v>6417</v>
      </c>
      <c r="C6480" s="248">
        <v>108.18455110518575</v>
      </c>
    </row>
    <row r="6481" spans="2:3" x14ac:dyDescent="0.75">
      <c r="B6481" s="249">
        <v>6418</v>
      </c>
      <c r="C6481" s="248">
        <v>116.39604935396805</v>
      </c>
    </row>
    <row r="6482" spans="2:3" x14ac:dyDescent="0.75">
      <c r="B6482" s="249">
        <v>6419</v>
      </c>
      <c r="C6482" s="248">
        <v>103.65032837467497</v>
      </c>
    </row>
    <row r="6483" spans="2:3" x14ac:dyDescent="0.75">
      <c r="B6483" s="249">
        <v>6420</v>
      </c>
      <c r="C6483" s="248">
        <v>92.610265012494011</v>
      </c>
    </row>
    <row r="6484" spans="2:3" x14ac:dyDescent="0.75">
      <c r="B6484" s="249">
        <v>6421</v>
      </c>
      <c r="C6484" s="248">
        <v>128.7484354184619</v>
      </c>
    </row>
    <row r="6485" spans="2:3" x14ac:dyDescent="0.75">
      <c r="B6485" s="249">
        <v>6422</v>
      </c>
      <c r="C6485" s="248">
        <v>146.17571115230325</v>
      </c>
    </row>
    <row r="6486" spans="2:3" x14ac:dyDescent="0.75">
      <c r="B6486" s="249">
        <v>6423</v>
      </c>
      <c r="C6486" s="248">
        <v>64.008231956005019</v>
      </c>
    </row>
    <row r="6487" spans="2:3" x14ac:dyDescent="0.75">
      <c r="B6487" s="249">
        <v>6424</v>
      </c>
      <c r="C6487" s="248">
        <v>107.92738985200506</v>
      </c>
    </row>
    <row r="6488" spans="2:3" x14ac:dyDescent="0.75">
      <c r="B6488" s="249">
        <v>6425</v>
      </c>
      <c r="C6488" s="248">
        <v>135.72776814357914</v>
      </c>
    </row>
    <row r="6489" spans="2:3" x14ac:dyDescent="0.75">
      <c r="B6489" s="249">
        <v>6426</v>
      </c>
      <c r="C6489" s="248">
        <v>123.98008666109419</v>
      </c>
    </row>
    <row r="6490" spans="2:3" x14ac:dyDescent="0.75">
      <c r="B6490" s="249">
        <v>6427</v>
      </c>
      <c r="C6490" s="248">
        <v>144.77589666606991</v>
      </c>
    </row>
    <row r="6491" spans="2:3" x14ac:dyDescent="0.75">
      <c r="B6491" s="249">
        <v>6428</v>
      </c>
      <c r="C6491" s="248">
        <v>121.99990012984897</v>
      </c>
    </row>
    <row r="6492" spans="2:3" x14ac:dyDescent="0.75">
      <c r="B6492" s="249">
        <v>6429</v>
      </c>
      <c r="C6492" s="248">
        <v>125.94428936050018</v>
      </c>
    </row>
    <row r="6493" spans="2:3" x14ac:dyDescent="0.75">
      <c r="B6493" s="249">
        <v>6430</v>
      </c>
      <c r="C6493" s="248">
        <v>82.836354062454362</v>
      </c>
    </row>
    <row r="6494" spans="2:3" x14ac:dyDescent="0.75">
      <c r="B6494" s="249">
        <v>6431</v>
      </c>
      <c r="C6494" s="248">
        <v>122.8817148497217</v>
      </c>
    </row>
    <row r="6495" spans="2:3" x14ac:dyDescent="0.75">
      <c r="B6495" s="249">
        <v>6432</v>
      </c>
      <c r="C6495" s="248">
        <v>125.67906853907004</v>
      </c>
    </row>
    <row r="6496" spans="2:3" x14ac:dyDescent="0.75">
      <c r="B6496" s="249">
        <v>6433</v>
      </c>
      <c r="C6496" s="248">
        <v>113.58505609939546</v>
      </c>
    </row>
    <row r="6497" spans="2:3" x14ac:dyDescent="0.75">
      <c r="B6497" s="249">
        <v>6434</v>
      </c>
      <c r="C6497" s="248">
        <v>162.89237455248858</v>
      </c>
    </row>
    <row r="6498" spans="2:3" x14ac:dyDescent="0.75">
      <c r="B6498" s="249">
        <v>6435</v>
      </c>
      <c r="C6498" s="248">
        <v>103.90901360826277</v>
      </c>
    </row>
    <row r="6499" spans="2:3" x14ac:dyDescent="0.75">
      <c r="B6499" s="249">
        <v>6436</v>
      </c>
      <c r="C6499" s="248">
        <v>108.02514569241143</v>
      </c>
    </row>
    <row r="6500" spans="2:3" x14ac:dyDescent="0.75">
      <c r="B6500" s="249">
        <v>6437</v>
      </c>
      <c r="C6500" s="248">
        <v>156.38808708586444</v>
      </c>
    </row>
    <row r="6501" spans="2:3" x14ac:dyDescent="0.75">
      <c r="B6501" s="249">
        <v>6438</v>
      </c>
      <c r="C6501" s="248">
        <v>113.1522204615849</v>
      </c>
    </row>
    <row r="6502" spans="2:3" x14ac:dyDescent="0.75">
      <c r="B6502" s="249">
        <v>6439</v>
      </c>
      <c r="C6502" s="248">
        <v>99.925727099488711</v>
      </c>
    </row>
    <row r="6503" spans="2:3" x14ac:dyDescent="0.75">
      <c r="B6503" s="249">
        <v>6440</v>
      </c>
      <c r="C6503" s="248">
        <v>147.59128613236624</v>
      </c>
    </row>
    <row r="6504" spans="2:3" x14ac:dyDescent="0.75">
      <c r="B6504" s="249">
        <v>6441</v>
      </c>
      <c r="C6504" s="248">
        <v>132.85164958153473</v>
      </c>
    </row>
    <row r="6505" spans="2:3" x14ac:dyDescent="0.75">
      <c r="B6505" s="249">
        <v>6442</v>
      </c>
      <c r="C6505" s="248">
        <v>166.49038737063228</v>
      </c>
    </row>
    <row r="6506" spans="2:3" x14ac:dyDescent="0.75">
      <c r="B6506" s="249">
        <v>6443</v>
      </c>
      <c r="C6506" s="248">
        <v>95.598804096252081</v>
      </c>
    </row>
    <row r="6507" spans="2:3" x14ac:dyDescent="0.75">
      <c r="B6507" s="249">
        <v>6444</v>
      </c>
      <c r="C6507" s="248">
        <v>99.727485385400371</v>
      </c>
    </row>
    <row r="6508" spans="2:3" x14ac:dyDescent="0.75">
      <c r="B6508" s="249">
        <v>6445</v>
      </c>
      <c r="C6508" s="248">
        <v>134.41931826414734</v>
      </c>
    </row>
    <row r="6509" spans="2:3" x14ac:dyDescent="0.75">
      <c r="B6509" s="249">
        <v>6446</v>
      </c>
      <c r="C6509" s="248">
        <v>144.83213384467797</v>
      </c>
    </row>
    <row r="6510" spans="2:3" x14ac:dyDescent="0.75">
      <c r="B6510" s="249">
        <v>6447</v>
      </c>
      <c r="C6510" s="248">
        <v>59.314962463093735</v>
      </c>
    </row>
    <row r="6511" spans="2:3" x14ac:dyDescent="0.75">
      <c r="B6511" s="249">
        <v>6448</v>
      </c>
      <c r="C6511" s="248">
        <v>121.95839423195643</v>
      </c>
    </row>
    <row r="6512" spans="2:3" x14ac:dyDescent="0.75">
      <c r="B6512" s="249">
        <v>6449</v>
      </c>
      <c r="C6512" s="248">
        <v>117.82897349891117</v>
      </c>
    </row>
    <row r="6513" spans="2:3" x14ac:dyDescent="0.75">
      <c r="B6513" s="249">
        <v>6450</v>
      </c>
      <c r="C6513" s="248">
        <v>122.37614347800012</v>
      </c>
    </row>
    <row r="6514" spans="2:3" x14ac:dyDescent="0.75">
      <c r="B6514" s="249">
        <v>6451</v>
      </c>
      <c r="C6514" s="248">
        <v>141.19994849064898</v>
      </c>
    </row>
    <row r="6515" spans="2:3" x14ac:dyDescent="0.75">
      <c r="B6515" s="249">
        <v>6452</v>
      </c>
      <c r="C6515" s="248">
        <v>130.66890347153242</v>
      </c>
    </row>
    <row r="6516" spans="2:3" x14ac:dyDescent="0.75">
      <c r="B6516" s="249">
        <v>6453</v>
      </c>
      <c r="C6516" s="248">
        <v>140.95585780423858</v>
      </c>
    </row>
    <row r="6517" spans="2:3" x14ac:dyDescent="0.75">
      <c r="B6517" s="249">
        <v>6454</v>
      </c>
      <c r="C6517" s="248">
        <v>138.04139782602533</v>
      </c>
    </row>
    <row r="6518" spans="2:3" x14ac:dyDescent="0.75">
      <c r="B6518" s="249">
        <v>6455</v>
      </c>
      <c r="C6518" s="248">
        <v>99.945668434071763</v>
      </c>
    </row>
    <row r="6519" spans="2:3" x14ac:dyDescent="0.75">
      <c r="B6519" s="249">
        <v>6456</v>
      </c>
      <c r="C6519" s="248">
        <v>113.83080139979705</v>
      </c>
    </row>
    <row r="6520" spans="2:3" x14ac:dyDescent="0.75">
      <c r="B6520" s="249">
        <v>6457</v>
      </c>
      <c r="C6520" s="248">
        <v>138.11677922715316</v>
      </c>
    </row>
    <row r="6521" spans="2:3" x14ac:dyDescent="0.75">
      <c r="B6521" s="249">
        <v>6458</v>
      </c>
      <c r="C6521" s="248">
        <v>113.11824596551187</v>
      </c>
    </row>
    <row r="6522" spans="2:3" x14ac:dyDescent="0.75">
      <c r="B6522" s="249">
        <v>6459</v>
      </c>
      <c r="C6522" s="248">
        <v>87.385224590154706</v>
      </c>
    </row>
    <row r="6523" spans="2:3" x14ac:dyDescent="0.75">
      <c r="B6523" s="249">
        <v>6460</v>
      </c>
      <c r="C6523" s="248">
        <v>129.36141233369597</v>
      </c>
    </row>
    <row r="6524" spans="2:3" x14ac:dyDescent="0.75">
      <c r="B6524" s="249">
        <v>6461</v>
      </c>
      <c r="C6524" s="248">
        <v>95.329888440050027</v>
      </c>
    </row>
    <row r="6525" spans="2:3" x14ac:dyDescent="0.75">
      <c r="B6525" s="249">
        <v>6462</v>
      </c>
      <c r="C6525" s="248">
        <v>150.15516088336452</v>
      </c>
    </row>
    <row r="6526" spans="2:3" x14ac:dyDescent="0.75">
      <c r="B6526" s="249">
        <v>6463</v>
      </c>
      <c r="C6526" s="248">
        <v>124.49905526206987</v>
      </c>
    </row>
    <row r="6527" spans="2:3" x14ac:dyDescent="0.75">
      <c r="B6527" s="249">
        <v>6464</v>
      </c>
      <c r="C6527" s="248">
        <v>164.84552109655618</v>
      </c>
    </row>
    <row r="6528" spans="2:3" x14ac:dyDescent="0.75">
      <c r="B6528" s="249">
        <v>6465</v>
      </c>
      <c r="C6528" s="248">
        <v>110.46977218603664</v>
      </c>
    </row>
    <row r="6529" spans="2:3" x14ac:dyDescent="0.75">
      <c r="B6529" s="249">
        <v>6466</v>
      </c>
      <c r="C6529" s="248">
        <v>99.059746666097283</v>
      </c>
    </row>
    <row r="6530" spans="2:3" x14ac:dyDescent="0.75">
      <c r="B6530" s="249">
        <v>6467</v>
      </c>
      <c r="C6530" s="248">
        <v>103.54341067757144</v>
      </c>
    </row>
    <row r="6531" spans="2:3" x14ac:dyDescent="0.75">
      <c r="B6531" s="249">
        <v>6468</v>
      </c>
      <c r="C6531" s="248">
        <v>136.93406360746349</v>
      </c>
    </row>
    <row r="6532" spans="2:3" x14ac:dyDescent="0.75">
      <c r="B6532" s="249">
        <v>6469</v>
      </c>
      <c r="C6532" s="248">
        <v>133.73481269163742</v>
      </c>
    </row>
    <row r="6533" spans="2:3" x14ac:dyDescent="0.75">
      <c r="B6533" s="249">
        <v>6470</v>
      </c>
      <c r="C6533" s="248">
        <v>116.82529455468597</v>
      </c>
    </row>
    <row r="6534" spans="2:3" x14ac:dyDescent="0.75">
      <c r="B6534" s="249">
        <v>6471</v>
      </c>
      <c r="C6534" s="248">
        <v>120.7635231446467</v>
      </c>
    </row>
    <row r="6535" spans="2:3" x14ac:dyDescent="0.75">
      <c r="B6535" s="249">
        <v>6472</v>
      </c>
      <c r="C6535" s="248">
        <v>147.35829086025291</v>
      </c>
    </row>
    <row r="6536" spans="2:3" x14ac:dyDescent="0.75">
      <c r="B6536" s="249">
        <v>6473</v>
      </c>
      <c r="C6536" s="248">
        <v>103.53297543898486</v>
      </c>
    </row>
    <row r="6537" spans="2:3" x14ac:dyDescent="0.75">
      <c r="B6537" s="249">
        <v>6474</v>
      </c>
      <c r="C6537" s="248">
        <v>111.8754009312438</v>
      </c>
    </row>
    <row r="6538" spans="2:3" x14ac:dyDescent="0.75">
      <c r="B6538" s="249">
        <v>6475</v>
      </c>
      <c r="C6538" s="248">
        <v>126.81757967452602</v>
      </c>
    </row>
    <row r="6539" spans="2:3" x14ac:dyDescent="0.75">
      <c r="B6539" s="249">
        <v>6476</v>
      </c>
      <c r="C6539" s="248">
        <v>102.19604776741035</v>
      </c>
    </row>
    <row r="6540" spans="2:3" x14ac:dyDescent="0.75">
      <c r="B6540" s="249">
        <v>6477</v>
      </c>
      <c r="C6540" s="248">
        <v>152.83439192135117</v>
      </c>
    </row>
    <row r="6541" spans="2:3" x14ac:dyDescent="0.75">
      <c r="B6541" s="249">
        <v>6478</v>
      </c>
      <c r="C6541" s="248">
        <v>104.15511877612101</v>
      </c>
    </row>
    <row r="6542" spans="2:3" x14ac:dyDescent="0.75">
      <c r="B6542" s="249">
        <v>6479</v>
      </c>
      <c r="C6542" s="248">
        <v>98.35717022347842</v>
      </c>
    </row>
    <row r="6543" spans="2:3" x14ac:dyDescent="0.75">
      <c r="B6543" s="249">
        <v>6480</v>
      </c>
      <c r="C6543" s="248">
        <v>130.81823717343795</v>
      </c>
    </row>
    <row r="6544" spans="2:3" x14ac:dyDescent="0.75">
      <c r="B6544" s="249">
        <v>6481</v>
      </c>
      <c r="C6544" s="248">
        <v>102.51375831135644</v>
      </c>
    </row>
    <row r="6545" spans="2:3" x14ac:dyDescent="0.75">
      <c r="B6545" s="249">
        <v>6482</v>
      </c>
      <c r="C6545" s="248">
        <v>141.83436181775286</v>
      </c>
    </row>
    <row r="6546" spans="2:3" x14ac:dyDescent="0.75">
      <c r="B6546" s="249">
        <v>6483</v>
      </c>
      <c r="C6546" s="248">
        <v>125.15887976059982</v>
      </c>
    </row>
    <row r="6547" spans="2:3" x14ac:dyDescent="0.75">
      <c r="B6547" s="249">
        <v>6484</v>
      </c>
      <c r="C6547" s="248">
        <v>75.635762575059033</v>
      </c>
    </row>
    <row r="6548" spans="2:3" x14ac:dyDescent="0.75">
      <c r="B6548" s="249">
        <v>6485</v>
      </c>
      <c r="C6548" s="248">
        <v>112.20520860530337</v>
      </c>
    </row>
    <row r="6549" spans="2:3" x14ac:dyDescent="0.75">
      <c r="B6549" s="249">
        <v>6486</v>
      </c>
      <c r="C6549" s="248">
        <v>95.848121385387756</v>
      </c>
    </row>
    <row r="6550" spans="2:3" x14ac:dyDescent="0.75">
      <c r="B6550" s="249">
        <v>6487</v>
      </c>
      <c r="C6550" s="248">
        <v>176.24588106536186</v>
      </c>
    </row>
    <row r="6551" spans="2:3" x14ac:dyDescent="0.75">
      <c r="B6551" s="249">
        <v>6488</v>
      </c>
      <c r="C6551" s="248">
        <v>141.36720351302921</v>
      </c>
    </row>
    <row r="6552" spans="2:3" x14ac:dyDescent="0.75">
      <c r="B6552" s="249">
        <v>6489</v>
      </c>
      <c r="C6552" s="248">
        <v>108.54662949482785</v>
      </c>
    </row>
    <row r="6553" spans="2:3" x14ac:dyDescent="0.75">
      <c r="B6553" s="249">
        <v>6490</v>
      </c>
      <c r="C6553" s="248">
        <v>156.64442118778373</v>
      </c>
    </row>
    <row r="6554" spans="2:3" x14ac:dyDescent="0.75">
      <c r="B6554" s="249">
        <v>6491</v>
      </c>
      <c r="C6554" s="248">
        <v>122.77380016726059</v>
      </c>
    </row>
    <row r="6555" spans="2:3" x14ac:dyDescent="0.75">
      <c r="B6555" s="249">
        <v>6492</v>
      </c>
      <c r="C6555" s="248">
        <v>129.48467408215157</v>
      </c>
    </row>
    <row r="6556" spans="2:3" x14ac:dyDescent="0.75">
      <c r="B6556" s="249">
        <v>6493</v>
      </c>
      <c r="C6556" s="248">
        <v>93.821909170404382</v>
      </c>
    </row>
    <row r="6557" spans="2:3" x14ac:dyDescent="0.75">
      <c r="B6557" s="249">
        <v>6494</v>
      </c>
      <c r="C6557" s="248">
        <v>98.990563451268429</v>
      </c>
    </row>
    <row r="6558" spans="2:3" x14ac:dyDescent="0.75">
      <c r="B6558" s="249">
        <v>6495</v>
      </c>
      <c r="C6558" s="248">
        <v>102.89198814989125</v>
      </c>
    </row>
    <row r="6559" spans="2:3" x14ac:dyDescent="0.75">
      <c r="B6559" s="249">
        <v>6496</v>
      </c>
      <c r="C6559" s="248">
        <v>120.2928845003466</v>
      </c>
    </row>
    <row r="6560" spans="2:3" x14ac:dyDescent="0.75">
      <c r="B6560" s="249">
        <v>6497</v>
      </c>
      <c r="C6560" s="248">
        <v>126.77032111125561</v>
      </c>
    </row>
    <row r="6561" spans="2:3" x14ac:dyDescent="0.75">
      <c r="B6561" s="249">
        <v>6498</v>
      </c>
      <c r="C6561" s="248">
        <v>133.1382576920376</v>
      </c>
    </row>
    <row r="6562" spans="2:3" x14ac:dyDescent="0.75">
      <c r="B6562" s="249">
        <v>6499</v>
      </c>
      <c r="C6562" s="248">
        <v>144.51847823695661</v>
      </c>
    </row>
    <row r="6563" spans="2:3" x14ac:dyDescent="0.75">
      <c r="B6563" s="249">
        <v>6500</v>
      </c>
      <c r="C6563" s="248">
        <v>113.26775752172378</v>
      </c>
    </row>
    <row r="6564" spans="2:3" x14ac:dyDescent="0.75">
      <c r="B6564" s="249">
        <v>6501</v>
      </c>
      <c r="C6564" s="248">
        <v>68.373815486264093</v>
      </c>
    </row>
    <row r="6565" spans="2:3" x14ac:dyDescent="0.75">
      <c r="B6565" s="249">
        <v>6502</v>
      </c>
      <c r="C6565" s="248">
        <v>122.37759616439068</v>
      </c>
    </row>
    <row r="6566" spans="2:3" x14ac:dyDescent="0.75">
      <c r="B6566" s="249">
        <v>6503</v>
      </c>
      <c r="C6566" s="248">
        <v>94.437240421607072</v>
      </c>
    </row>
    <row r="6567" spans="2:3" x14ac:dyDescent="0.75">
      <c r="B6567" s="249">
        <v>6504</v>
      </c>
      <c r="C6567" s="248">
        <v>113.64929370583768</v>
      </c>
    </row>
    <row r="6568" spans="2:3" x14ac:dyDescent="0.75">
      <c r="B6568" s="249">
        <v>6505</v>
      </c>
      <c r="C6568" s="248">
        <v>137.23393954793627</v>
      </c>
    </row>
    <row r="6569" spans="2:3" x14ac:dyDescent="0.75">
      <c r="B6569" s="249">
        <v>6506</v>
      </c>
      <c r="C6569" s="248">
        <v>109.31513555604468</v>
      </c>
    </row>
    <row r="6570" spans="2:3" x14ac:dyDescent="0.75">
      <c r="B6570" s="249">
        <v>6507</v>
      </c>
      <c r="C6570" s="248">
        <v>108.72790681346189</v>
      </c>
    </row>
    <row r="6571" spans="2:3" x14ac:dyDescent="0.75">
      <c r="B6571" s="249">
        <v>6508</v>
      </c>
      <c r="C6571" s="248">
        <v>124.55474860594796</v>
      </c>
    </row>
    <row r="6572" spans="2:3" x14ac:dyDescent="0.75">
      <c r="B6572" s="249">
        <v>6509</v>
      </c>
      <c r="C6572" s="248">
        <v>111.8868134263892</v>
      </c>
    </row>
    <row r="6573" spans="2:3" x14ac:dyDescent="0.75">
      <c r="B6573" s="249">
        <v>6510</v>
      </c>
      <c r="C6573" s="248">
        <v>129.73990786627908</v>
      </c>
    </row>
    <row r="6574" spans="2:3" x14ac:dyDescent="0.75">
      <c r="B6574" s="249">
        <v>6511</v>
      </c>
      <c r="C6574" s="248">
        <v>146.78271959647549</v>
      </c>
    </row>
    <row r="6575" spans="2:3" x14ac:dyDescent="0.75">
      <c r="B6575" s="249">
        <v>6512</v>
      </c>
      <c r="C6575" s="248">
        <v>141.95000971948588</v>
      </c>
    </row>
    <row r="6576" spans="2:3" x14ac:dyDescent="0.75">
      <c r="B6576" s="249">
        <v>6513</v>
      </c>
      <c r="C6576" s="248">
        <v>134.2611817178157</v>
      </c>
    </row>
    <row r="6577" spans="2:3" x14ac:dyDescent="0.75">
      <c r="B6577" s="249">
        <v>6514</v>
      </c>
      <c r="C6577" s="248">
        <v>97.962872952414003</v>
      </c>
    </row>
    <row r="6578" spans="2:3" x14ac:dyDescent="0.75">
      <c r="B6578" s="249">
        <v>6515</v>
      </c>
      <c r="C6578" s="248">
        <v>82.337470634877874</v>
      </c>
    </row>
    <row r="6579" spans="2:3" x14ac:dyDescent="0.75">
      <c r="B6579" s="249">
        <v>6516</v>
      </c>
      <c r="C6579" s="248">
        <v>141.66303787877732</v>
      </c>
    </row>
    <row r="6580" spans="2:3" x14ac:dyDescent="0.75">
      <c r="B6580" s="249">
        <v>6517</v>
      </c>
      <c r="C6580" s="248">
        <v>96.178514294326192</v>
      </c>
    </row>
    <row r="6581" spans="2:3" x14ac:dyDescent="0.75">
      <c r="B6581" s="249">
        <v>6518</v>
      </c>
      <c r="C6581" s="248">
        <v>102.72355860570087</v>
      </c>
    </row>
    <row r="6582" spans="2:3" x14ac:dyDescent="0.75">
      <c r="B6582" s="249">
        <v>6519</v>
      </c>
      <c r="C6582" s="248">
        <v>120.13440606196714</v>
      </c>
    </row>
    <row r="6583" spans="2:3" x14ac:dyDescent="0.75">
      <c r="B6583" s="249">
        <v>6520</v>
      </c>
      <c r="C6583" s="248">
        <v>81.624130292315286</v>
      </c>
    </row>
    <row r="6584" spans="2:3" x14ac:dyDescent="0.75">
      <c r="B6584" s="249">
        <v>6521</v>
      </c>
      <c r="C6584" s="248">
        <v>87.736973819260868</v>
      </c>
    </row>
    <row r="6585" spans="2:3" x14ac:dyDescent="0.75">
      <c r="B6585" s="249">
        <v>6522</v>
      </c>
      <c r="C6585" s="248">
        <v>131.88921273004613</v>
      </c>
    </row>
    <row r="6586" spans="2:3" x14ac:dyDescent="0.75">
      <c r="B6586" s="249">
        <v>6523</v>
      </c>
      <c r="C6586" s="248">
        <v>110.90014722535102</v>
      </c>
    </row>
    <row r="6587" spans="2:3" x14ac:dyDescent="0.75">
      <c r="B6587" s="249">
        <v>6524</v>
      </c>
      <c r="C6587" s="248">
        <v>138.4275225179307</v>
      </c>
    </row>
    <row r="6588" spans="2:3" x14ac:dyDescent="0.75">
      <c r="B6588" s="249">
        <v>6525</v>
      </c>
      <c r="C6588" s="248">
        <v>122.16518363793718</v>
      </c>
    </row>
    <row r="6589" spans="2:3" x14ac:dyDescent="0.75">
      <c r="B6589" s="249">
        <v>6526</v>
      </c>
      <c r="C6589" s="248">
        <v>131.91434813228807</v>
      </c>
    </row>
    <row r="6590" spans="2:3" x14ac:dyDescent="0.75">
      <c r="B6590" s="249">
        <v>6527</v>
      </c>
      <c r="C6590" s="248">
        <v>86.889683416446431</v>
      </c>
    </row>
    <row r="6591" spans="2:3" x14ac:dyDescent="0.75">
      <c r="B6591" s="249">
        <v>6528</v>
      </c>
      <c r="C6591" s="248">
        <v>107.56528735161886</v>
      </c>
    </row>
    <row r="6592" spans="2:3" x14ac:dyDescent="0.75">
      <c r="B6592" s="249">
        <v>6529</v>
      </c>
      <c r="C6592" s="248">
        <v>135.98235370153299</v>
      </c>
    </row>
    <row r="6593" spans="2:3" x14ac:dyDescent="0.75">
      <c r="B6593" s="249">
        <v>6530</v>
      </c>
      <c r="C6593" s="248">
        <v>123.88769192381761</v>
      </c>
    </row>
    <row r="6594" spans="2:3" x14ac:dyDescent="0.75">
      <c r="B6594" s="249">
        <v>6531</v>
      </c>
      <c r="C6594" s="248">
        <v>101.15064171334234</v>
      </c>
    </row>
    <row r="6595" spans="2:3" x14ac:dyDescent="0.75">
      <c r="B6595" s="249">
        <v>6532</v>
      </c>
      <c r="C6595" s="248">
        <v>125.52251417103412</v>
      </c>
    </row>
    <row r="6596" spans="2:3" x14ac:dyDescent="0.75">
      <c r="B6596" s="249">
        <v>6533</v>
      </c>
      <c r="C6596" s="248">
        <v>103.69105147843152</v>
      </c>
    </row>
    <row r="6597" spans="2:3" x14ac:dyDescent="0.75">
      <c r="B6597" s="249">
        <v>6534</v>
      </c>
      <c r="C6597" s="248">
        <v>114.15512727871676</v>
      </c>
    </row>
    <row r="6598" spans="2:3" x14ac:dyDescent="0.75">
      <c r="B6598" s="249">
        <v>6535</v>
      </c>
      <c r="C6598" s="248">
        <v>121.74389894552688</v>
      </c>
    </row>
    <row r="6599" spans="2:3" x14ac:dyDescent="0.75">
      <c r="B6599" s="249">
        <v>6536</v>
      </c>
      <c r="C6599" s="248">
        <v>152.63716358624862</v>
      </c>
    </row>
    <row r="6600" spans="2:3" x14ac:dyDescent="0.75">
      <c r="B6600" s="249">
        <v>6537</v>
      </c>
      <c r="C6600" s="248">
        <v>114.99473596188466</v>
      </c>
    </row>
    <row r="6601" spans="2:3" x14ac:dyDescent="0.75">
      <c r="B6601" s="249">
        <v>6538</v>
      </c>
      <c r="C6601" s="248">
        <v>126.02904338304354</v>
      </c>
    </row>
    <row r="6602" spans="2:3" x14ac:dyDescent="0.75">
      <c r="B6602" s="249">
        <v>6539</v>
      </c>
      <c r="C6602" s="248">
        <v>127.22353878179946</v>
      </c>
    </row>
    <row r="6603" spans="2:3" x14ac:dyDescent="0.75">
      <c r="B6603" s="249">
        <v>6540</v>
      </c>
      <c r="C6603" s="248">
        <v>171.18133085833787</v>
      </c>
    </row>
    <row r="6604" spans="2:3" x14ac:dyDescent="0.75">
      <c r="B6604" s="249">
        <v>6541</v>
      </c>
      <c r="C6604" s="248">
        <v>121.9925254373962</v>
      </c>
    </row>
    <row r="6605" spans="2:3" x14ac:dyDescent="0.75">
      <c r="B6605" s="249">
        <v>6542</v>
      </c>
      <c r="C6605" s="248">
        <v>136.05100952815121</v>
      </c>
    </row>
    <row r="6606" spans="2:3" x14ac:dyDescent="0.75">
      <c r="B6606" s="249">
        <v>6543</v>
      </c>
      <c r="C6606" s="248">
        <v>113.89162224981828</v>
      </c>
    </row>
    <row r="6607" spans="2:3" x14ac:dyDescent="0.75">
      <c r="B6607" s="249">
        <v>6544</v>
      </c>
      <c r="C6607" s="248">
        <v>108.30152682793582</v>
      </c>
    </row>
    <row r="6608" spans="2:3" x14ac:dyDescent="0.75">
      <c r="B6608" s="249">
        <v>6545</v>
      </c>
      <c r="C6608" s="248">
        <v>129.14917692770786</v>
      </c>
    </row>
    <row r="6609" spans="2:3" x14ac:dyDescent="0.75">
      <c r="B6609" s="249">
        <v>6546</v>
      </c>
      <c r="C6609" s="248">
        <v>99.106327232078542</v>
      </c>
    </row>
    <row r="6610" spans="2:3" x14ac:dyDescent="0.75">
      <c r="B6610" s="249">
        <v>6547</v>
      </c>
      <c r="C6610" s="248">
        <v>134.82494571112056</v>
      </c>
    </row>
    <row r="6611" spans="2:3" x14ac:dyDescent="0.75">
      <c r="B6611" s="249">
        <v>6548</v>
      </c>
      <c r="C6611" s="248">
        <v>99.321851541817182</v>
      </c>
    </row>
    <row r="6612" spans="2:3" x14ac:dyDescent="0.75">
      <c r="B6612" s="249">
        <v>6549</v>
      </c>
      <c r="C6612" s="248">
        <v>174.84483942017954</v>
      </c>
    </row>
    <row r="6613" spans="2:3" x14ac:dyDescent="0.75">
      <c r="B6613" s="249">
        <v>6550</v>
      </c>
      <c r="C6613" s="248">
        <v>109.63015760293757</v>
      </c>
    </row>
    <row r="6614" spans="2:3" x14ac:dyDescent="0.75">
      <c r="B6614" s="249">
        <v>6551</v>
      </c>
      <c r="C6614" s="248">
        <v>113.3393585284023</v>
      </c>
    </row>
    <row r="6615" spans="2:3" x14ac:dyDescent="0.75">
      <c r="B6615" s="249">
        <v>6552</v>
      </c>
      <c r="C6615" s="248">
        <v>143.34145474723752</v>
      </c>
    </row>
    <row r="6616" spans="2:3" x14ac:dyDescent="0.75">
      <c r="B6616" s="249">
        <v>6553</v>
      </c>
      <c r="C6616" s="248">
        <v>158.39127786715025</v>
      </c>
    </row>
    <row r="6617" spans="2:3" x14ac:dyDescent="0.75">
      <c r="B6617" s="249">
        <v>6554</v>
      </c>
      <c r="C6617" s="248">
        <v>71.490715796911289</v>
      </c>
    </row>
    <row r="6618" spans="2:3" x14ac:dyDescent="0.75">
      <c r="B6618" s="249">
        <v>6555</v>
      </c>
      <c r="C6618" s="248">
        <v>140.3073327238717</v>
      </c>
    </row>
    <row r="6619" spans="2:3" x14ac:dyDescent="0.75">
      <c r="B6619" s="249">
        <v>6556</v>
      </c>
      <c r="C6619" s="248">
        <v>141.10962160479065</v>
      </c>
    </row>
    <row r="6620" spans="2:3" x14ac:dyDescent="0.75">
      <c r="B6620" s="249">
        <v>6557</v>
      </c>
      <c r="C6620" s="248">
        <v>96.601441699615492</v>
      </c>
    </row>
    <row r="6621" spans="2:3" x14ac:dyDescent="0.75">
      <c r="B6621" s="249">
        <v>6558</v>
      </c>
      <c r="C6621" s="248">
        <v>107.13516873057881</v>
      </c>
    </row>
    <row r="6622" spans="2:3" x14ac:dyDescent="0.75">
      <c r="B6622" s="249">
        <v>6559</v>
      </c>
      <c r="C6622" s="248">
        <v>96.751581247621132</v>
      </c>
    </row>
    <row r="6623" spans="2:3" x14ac:dyDescent="0.75">
      <c r="B6623" s="249">
        <v>6560</v>
      </c>
      <c r="C6623" s="248">
        <v>67.234774945901165</v>
      </c>
    </row>
    <row r="6624" spans="2:3" x14ac:dyDescent="0.75">
      <c r="B6624" s="249">
        <v>6561</v>
      </c>
      <c r="C6624" s="248">
        <v>128.53035520712791</v>
      </c>
    </row>
    <row r="6625" spans="2:3" x14ac:dyDescent="0.75">
      <c r="B6625" s="249">
        <v>6562</v>
      </c>
      <c r="C6625" s="248">
        <v>115.35219174022131</v>
      </c>
    </row>
    <row r="6626" spans="2:3" x14ac:dyDescent="0.75">
      <c r="B6626" s="249">
        <v>6563</v>
      </c>
      <c r="C6626" s="248">
        <v>78.388580884493734</v>
      </c>
    </row>
    <row r="6627" spans="2:3" x14ac:dyDescent="0.75">
      <c r="B6627" s="249">
        <v>6564</v>
      </c>
      <c r="C6627" s="248">
        <v>99.491928959414736</v>
      </c>
    </row>
    <row r="6628" spans="2:3" x14ac:dyDescent="0.75">
      <c r="B6628" s="249">
        <v>6565</v>
      </c>
      <c r="C6628" s="248">
        <v>108.75345925611461</v>
      </c>
    </row>
    <row r="6629" spans="2:3" x14ac:dyDescent="0.75">
      <c r="B6629" s="249">
        <v>6566</v>
      </c>
      <c r="C6629" s="248">
        <v>130.02425234154214</v>
      </c>
    </row>
    <row r="6630" spans="2:3" x14ac:dyDescent="0.75">
      <c r="B6630" s="249">
        <v>6567</v>
      </c>
      <c r="C6630" s="248">
        <v>127.89979890390349</v>
      </c>
    </row>
    <row r="6631" spans="2:3" x14ac:dyDescent="0.75">
      <c r="B6631" s="249">
        <v>6568</v>
      </c>
      <c r="C6631" s="248">
        <v>119.57723501680576</v>
      </c>
    </row>
    <row r="6632" spans="2:3" x14ac:dyDescent="0.75">
      <c r="B6632" s="249">
        <v>6569</v>
      </c>
      <c r="C6632" s="248">
        <v>171.78243713593855</v>
      </c>
    </row>
    <row r="6633" spans="2:3" x14ac:dyDescent="0.75">
      <c r="B6633" s="249">
        <v>6570</v>
      </c>
      <c r="C6633" s="248">
        <v>109.50550042101987</v>
      </c>
    </row>
    <row r="6634" spans="2:3" x14ac:dyDescent="0.75">
      <c r="B6634" s="249">
        <v>6571</v>
      </c>
      <c r="C6634" s="248">
        <v>153.14923211085795</v>
      </c>
    </row>
    <row r="6635" spans="2:3" x14ac:dyDescent="0.75">
      <c r="B6635" s="249">
        <v>6572</v>
      </c>
      <c r="C6635" s="248">
        <v>151.20302654946735</v>
      </c>
    </row>
    <row r="6636" spans="2:3" x14ac:dyDescent="0.75">
      <c r="B6636" s="249">
        <v>6573</v>
      </c>
      <c r="C6636" s="248">
        <v>96.700247401649236</v>
      </c>
    </row>
    <row r="6637" spans="2:3" x14ac:dyDescent="0.75">
      <c r="B6637" s="249">
        <v>6574</v>
      </c>
      <c r="C6637" s="248">
        <v>142.08024273342113</v>
      </c>
    </row>
    <row r="6638" spans="2:3" x14ac:dyDescent="0.75">
      <c r="B6638" s="249">
        <v>6575</v>
      </c>
      <c r="C6638" s="248">
        <v>110.27196504950759</v>
      </c>
    </row>
    <row r="6639" spans="2:3" x14ac:dyDescent="0.75">
      <c r="B6639" s="249">
        <v>6576</v>
      </c>
      <c r="C6639" s="248">
        <v>126.82604992795552</v>
      </c>
    </row>
    <row r="6640" spans="2:3" x14ac:dyDescent="0.75">
      <c r="B6640" s="249">
        <v>6577</v>
      </c>
      <c r="C6640" s="248">
        <v>147.05197985621226</v>
      </c>
    </row>
    <row r="6641" spans="2:3" x14ac:dyDescent="0.75">
      <c r="B6641" s="249">
        <v>6578</v>
      </c>
      <c r="C6641" s="248">
        <v>114.47420536570667</v>
      </c>
    </row>
    <row r="6642" spans="2:3" x14ac:dyDescent="0.75">
      <c r="B6642" s="249">
        <v>6579</v>
      </c>
      <c r="C6642" s="248">
        <v>103.48466461349439</v>
      </c>
    </row>
    <row r="6643" spans="2:3" x14ac:dyDescent="0.75">
      <c r="B6643" s="249">
        <v>6580</v>
      </c>
      <c r="C6643" s="248">
        <v>150.75372683997858</v>
      </c>
    </row>
    <row r="6644" spans="2:3" x14ac:dyDescent="0.75">
      <c r="B6644" s="249">
        <v>6581</v>
      </c>
      <c r="C6644" s="248">
        <v>78.842599886311802</v>
      </c>
    </row>
    <row r="6645" spans="2:3" x14ac:dyDescent="0.75">
      <c r="B6645" s="249">
        <v>6582</v>
      </c>
      <c r="C6645" s="248">
        <v>129.91354269887918</v>
      </c>
    </row>
    <row r="6646" spans="2:3" x14ac:dyDescent="0.75">
      <c r="B6646" s="249">
        <v>6583</v>
      </c>
      <c r="C6646" s="248">
        <v>140.75776975575707</v>
      </c>
    </row>
    <row r="6647" spans="2:3" x14ac:dyDescent="0.75">
      <c r="B6647" s="249">
        <v>6584</v>
      </c>
      <c r="C6647" s="248">
        <v>114.88421894597313</v>
      </c>
    </row>
    <row r="6648" spans="2:3" x14ac:dyDescent="0.75">
      <c r="B6648" s="249">
        <v>6585</v>
      </c>
      <c r="C6648" s="248">
        <v>131.66532043903226</v>
      </c>
    </row>
    <row r="6649" spans="2:3" x14ac:dyDescent="0.75">
      <c r="B6649" s="249">
        <v>6586</v>
      </c>
      <c r="C6649" s="248">
        <v>153.36827032612044</v>
      </c>
    </row>
    <row r="6650" spans="2:3" x14ac:dyDescent="0.75">
      <c r="B6650" s="249">
        <v>6587</v>
      </c>
      <c r="C6650" s="248">
        <v>119.12252884594658</v>
      </c>
    </row>
    <row r="6651" spans="2:3" x14ac:dyDescent="0.75">
      <c r="B6651" s="249">
        <v>6588</v>
      </c>
      <c r="C6651" s="248">
        <v>135.25154879883883</v>
      </c>
    </row>
    <row r="6652" spans="2:3" x14ac:dyDescent="0.75">
      <c r="B6652" s="249">
        <v>6589</v>
      </c>
      <c r="C6652" s="248">
        <v>83.602384401499108</v>
      </c>
    </row>
    <row r="6653" spans="2:3" x14ac:dyDescent="0.75">
      <c r="B6653" s="249">
        <v>6590</v>
      </c>
      <c r="C6653" s="248">
        <v>110.52873383621036</v>
      </c>
    </row>
    <row r="6654" spans="2:3" x14ac:dyDescent="0.75">
      <c r="B6654" s="249">
        <v>6591</v>
      </c>
      <c r="C6654" s="248">
        <v>60.337892253460865</v>
      </c>
    </row>
    <row r="6655" spans="2:3" x14ac:dyDescent="0.75">
      <c r="B6655" s="249">
        <v>6592</v>
      </c>
      <c r="C6655" s="248">
        <v>129.77246737839835</v>
      </c>
    </row>
    <row r="6656" spans="2:3" x14ac:dyDescent="0.75">
      <c r="B6656" s="249">
        <v>6593</v>
      </c>
      <c r="C6656" s="248">
        <v>169.53207469562938</v>
      </c>
    </row>
    <row r="6657" spans="2:3" x14ac:dyDescent="0.75">
      <c r="B6657" s="249">
        <v>6594</v>
      </c>
      <c r="C6657" s="248">
        <v>126.00374584120368</v>
      </c>
    </row>
    <row r="6658" spans="2:3" x14ac:dyDescent="0.75">
      <c r="B6658" s="249">
        <v>6595</v>
      </c>
      <c r="C6658" s="248">
        <v>111.66837361864761</v>
      </c>
    </row>
    <row r="6659" spans="2:3" x14ac:dyDescent="0.75">
      <c r="B6659" s="249">
        <v>6596</v>
      </c>
      <c r="C6659" s="248">
        <v>134.0441818107596</v>
      </c>
    </row>
    <row r="6660" spans="2:3" x14ac:dyDescent="0.75">
      <c r="B6660" s="249">
        <v>6597</v>
      </c>
      <c r="C6660" s="248">
        <v>122.15727733551942</v>
      </c>
    </row>
    <row r="6661" spans="2:3" x14ac:dyDescent="0.75">
      <c r="B6661" s="249">
        <v>6598</v>
      </c>
      <c r="C6661" s="248">
        <v>145.9520910031261</v>
      </c>
    </row>
    <row r="6662" spans="2:3" x14ac:dyDescent="0.75">
      <c r="B6662" s="249">
        <v>6599</v>
      </c>
      <c r="C6662" s="248">
        <v>123.63787988458589</v>
      </c>
    </row>
    <row r="6663" spans="2:3" x14ac:dyDescent="0.75">
      <c r="B6663" s="249">
        <v>6600</v>
      </c>
      <c r="C6663" s="248">
        <v>118.32904444819883</v>
      </c>
    </row>
    <row r="6664" spans="2:3" x14ac:dyDescent="0.75">
      <c r="B6664" s="249">
        <v>6601</v>
      </c>
      <c r="C6664" s="248">
        <v>115.59223980245355</v>
      </c>
    </row>
    <row r="6665" spans="2:3" x14ac:dyDescent="0.75">
      <c r="B6665" s="249">
        <v>6602</v>
      </c>
      <c r="C6665" s="248">
        <v>167.36586579024595</v>
      </c>
    </row>
    <row r="6666" spans="2:3" x14ac:dyDescent="0.75">
      <c r="B6666" s="249">
        <v>6603</v>
      </c>
      <c r="C6666" s="248">
        <v>133.66595665307617</v>
      </c>
    </row>
    <row r="6667" spans="2:3" x14ac:dyDescent="0.75">
      <c r="B6667" s="249">
        <v>6604</v>
      </c>
      <c r="C6667" s="248">
        <v>137.79666450209854</v>
      </c>
    </row>
    <row r="6668" spans="2:3" x14ac:dyDescent="0.75">
      <c r="B6668" s="249">
        <v>6605</v>
      </c>
      <c r="C6668" s="248">
        <v>86.817902866447412</v>
      </c>
    </row>
    <row r="6669" spans="2:3" x14ac:dyDescent="0.75">
      <c r="B6669" s="249">
        <v>6606</v>
      </c>
      <c r="C6669" s="248">
        <v>128.899788130807</v>
      </c>
    </row>
    <row r="6670" spans="2:3" x14ac:dyDescent="0.75">
      <c r="B6670" s="249">
        <v>6607</v>
      </c>
      <c r="C6670" s="248">
        <v>101.66227214165954</v>
      </c>
    </row>
    <row r="6671" spans="2:3" x14ac:dyDescent="0.75">
      <c r="B6671" s="249">
        <v>6608</v>
      </c>
      <c r="C6671" s="248">
        <v>133.37918615564485</v>
      </c>
    </row>
    <row r="6672" spans="2:3" x14ac:dyDescent="0.75">
      <c r="B6672" s="249">
        <v>6609</v>
      </c>
      <c r="C6672" s="248">
        <v>91.304683045509307</v>
      </c>
    </row>
    <row r="6673" spans="2:3" x14ac:dyDescent="0.75">
      <c r="B6673" s="249">
        <v>6610</v>
      </c>
      <c r="C6673" s="248">
        <v>152.03331821726977</v>
      </c>
    </row>
    <row r="6674" spans="2:3" x14ac:dyDescent="0.75">
      <c r="B6674" s="249">
        <v>6611</v>
      </c>
      <c r="C6674" s="248">
        <v>82.156548448817389</v>
      </c>
    </row>
    <row r="6675" spans="2:3" x14ac:dyDescent="0.75">
      <c r="B6675" s="249">
        <v>6612</v>
      </c>
      <c r="C6675" s="248">
        <v>112.48821198907908</v>
      </c>
    </row>
    <row r="6676" spans="2:3" x14ac:dyDescent="0.75">
      <c r="B6676" s="249">
        <v>6613</v>
      </c>
      <c r="C6676" s="248">
        <v>142.29419437295155</v>
      </c>
    </row>
    <row r="6677" spans="2:3" x14ac:dyDescent="0.75">
      <c r="B6677" s="249">
        <v>6614</v>
      </c>
      <c r="C6677" s="248">
        <v>97.885887203363367</v>
      </c>
    </row>
    <row r="6678" spans="2:3" x14ac:dyDescent="0.75">
      <c r="B6678" s="249">
        <v>6615</v>
      </c>
      <c r="C6678" s="248">
        <v>155.31372611769584</v>
      </c>
    </row>
    <row r="6679" spans="2:3" x14ac:dyDescent="0.75">
      <c r="B6679" s="249">
        <v>6616</v>
      </c>
      <c r="C6679" s="248">
        <v>97.803231704387343</v>
      </c>
    </row>
    <row r="6680" spans="2:3" x14ac:dyDescent="0.75">
      <c r="B6680" s="249">
        <v>6617</v>
      </c>
      <c r="C6680" s="248">
        <v>139.84482038907046</v>
      </c>
    </row>
    <row r="6681" spans="2:3" x14ac:dyDescent="0.75">
      <c r="B6681" s="249">
        <v>6618</v>
      </c>
      <c r="C6681" s="248">
        <v>114.20288503273568</v>
      </c>
    </row>
    <row r="6682" spans="2:3" x14ac:dyDescent="0.75">
      <c r="B6682" s="249">
        <v>6619</v>
      </c>
      <c r="C6682" s="248">
        <v>130.03371735541427</v>
      </c>
    </row>
    <row r="6683" spans="2:3" x14ac:dyDescent="0.75">
      <c r="B6683" s="249">
        <v>6620</v>
      </c>
      <c r="C6683" s="248">
        <v>120.6520816793998</v>
      </c>
    </row>
    <row r="6684" spans="2:3" x14ac:dyDescent="0.75">
      <c r="B6684" s="249">
        <v>6621</v>
      </c>
      <c r="C6684" s="248">
        <v>138.60476338113216</v>
      </c>
    </row>
    <row r="6685" spans="2:3" x14ac:dyDescent="0.75">
      <c r="B6685" s="249">
        <v>6622</v>
      </c>
      <c r="C6685" s="248">
        <v>132.66250628390733</v>
      </c>
    </row>
    <row r="6686" spans="2:3" x14ac:dyDescent="0.75">
      <c r="B6686" s="249">
        <v>6623</v>
      </c>
      <c r="C6686" s="248">
        <v>142.17368810981236</v>
      </c>
    </row>
    <row r="6687" spans="2:3" x14ac:dyDescent="0.75">
      <c r="B6687" s="249">
        <v>6624</v>
      </c>
      <c r="C6687" s="248">
        <v>116.09176103928573</v>
      </c>
    </row>
    <row r="6688" spans="2:3" x14ac:dyDescent="0.75">
      <c r="B6688" s="249">
        <v>6625</v>
      </c>
      <c r="C6688" s="248">
        <v>135.90497354772046</v>
      </c>
    </row>
    <row r="6689" spans="2:3" x14ac:dyDescent="0.75">
      <c r="B6689" s="249">
        <v>6626</v>
      </c>
      <c r="C6689" s="248">
        <v>132.53464244508623</v>
      </c>
    </row>
    <row r="6690" spans="2:3" x14ac:dyDescent="0.75">
      <c r="B6690" s="249">
        <v>6627</v>
      </c>
      <c r="C6690" s="248">
        <v>124.08577661534967</v>
      </c>
    </row>
    <row r="6691" spans="2:3" x14ac:dyDescent="0.75">
      <c r="B6691" s="249">
        <v>6628</v>
      </c>
      <c r="C6691" s="248">
        <v>131.31697854829156</v>
      </c>
    </row>
    <row r="6692" spans="2:3" x14ac:dyDescent="0.75">
      <c r="B6692" s="249">
        <v>6629</v>
      </c>
      <c r="C6692" s="248">
        <v>120.32322601944941</v>
      </c>
    </row>
    <row r="6693" spans="2:3" x14ac:dyDescent="0.75">
      <c r="B6693" s="249">
        <v>6630</v>
      </c>
      <c r="C6693" s="248">
        <v>83.712321380382278</v>
      </c>
    </row>
    <row r="6694" spans="2:3" x14ac:dyDescent="0.75">
      <c r="B6694" s="249">
        <v>6631</v>
      </c>
      <c r="C6694" s="248">
        <v>135.41294369052741</v>
      </c>
    </row>
    <row r="6695" spans="2:3" x14ac:dyDescent="0.75">
      <c r="B6695" s="249">
        <v>6632</v>
      </c>
      <c r="C6695" s="248">
        <v>125.55475788521692</v>
      </c>
    </row>
    <row r="6696" spans="2:3" x14ac:dyDescent="0.75">
      <c r="B6696" s="249">
        <v>6633</v>
      </c>
      <c r="C6696" s="248">
        <v>115.38224082901243</v>
      </c>
    </row>
    <row r="6697" spans="2:3" x14ac:dyDescent="0.75">
      <c r="B6697" s="249">
        <v>6634</v>
      </c>
      <c r="C6697" s="248">
        <v>130.79151313936154</v>
      </c>
    </row>
    <row r="6698" spans="2:3" x14ac:dyDescent="0.75">
      <c r="B6698" s="249">
        <v>6635</v>
      </c>
      <c r="C6698" s="248">
        <v>126.83119185058902</v>
      </c>
    </row>
    <row r="6699" spans="2:3" x14ac:dyDescent="0.75">
      <c r="B6699" s="249">
        <v>6636</v>
      </c>
      <c r="C6699" s="248">
        <v>94.392256749473674</v>
      </c>
    </row>
    <row r="6700" spans="2:3" x14ac:dyDescent="0.75">
      <c r="B6700" s="249">
        <v>6637</v>
      </c>
      <c r="C6700" s="248">
        <v>139.75532781574324</v>
      </c>
    </row>
    <row r="6701" spans="2:3" x14ac:dyDescent="0.75">
      <c r="B6701" s="249">
        <v>6638</v>
      </c>
      <c r="C6701" s="248">
        <v>147.76030234183287</v>
      </c>
    </row>
    <row r="6702" spans="2:3" x14ac:dyDescent="0.75">
      <c r="B6702" s="249">
        <v>6639</v>
      </c>
      <c r="C6702" s="248">
        <v>141.79958221620385</v>
      </c>
    </row>
    <row r="6703" spans="2:3" x14ac:dyDescent="0.75">
      <c r="B6703" s="249">
        <v>6640</v>
      </c>
      <c r="C6703" s="248">
        <v>145.09822435834212</v>
      </c>
    </row>
    <row r="6704" spans="2:3" x14ac:dyDescent="0.75">
      <c r="B6704" s="249">
        <v>6641</v>
      </c>
      <c r="C6704" s="248">
        <v>131.78330120869771</v>
      </c>
    </row>
    <row r="6705" spans="2:3" x14ac:dyDescent="0.75">
      <c r="B6705" s="249">
        <v>6642</v>
      </c>
      <c r="C6705" s="248">
        <v>137.09093197048068</v>
      </c>
    </row>
    <row r="6706" spans="2:3" x14ac:dyDescent="0.75">
      <c r="B6706" s="249">
        <v>6643</v>
      </c>
      <c r="C6706" s="248">
        <v>121.20121586238878</v>
      </c>
    </row>
    <row r="6707" spans="2:3" x14ac:dyDescent="0.75">
      <c r="B6707" s="249">
        <v>6644</v>
      </c>
      <c r="C6707" s="248">
        <v>100.03544283804422</v>
      </c>
    </row>
    <row r="6708" spans="2:3" x14ac:dyDescent="0.75">
      <c r="B6708" s="249">
        <v>6645</v>
      </c>
      <c r="C6708" s="248">
        <v>149.01550684265933</v>
      </c>
    </row>
    <row r="6709" spans="2:3" x14ac:dyDescent="0.75">
      <c r="B6709" s="249">
        <v>6646</v>
      </c>
      <c r="C6709" s="248">
        <v>122.23224777894912</v>
      </c>
    </row>
    <row r="6710" spans="2:3" x14ac:dyDescent="0.75">
      <c r="B6710" s="249">
        <v>6647</v>
      </c>
      <c r="C6710" s="248">
        <v>83.359187538531927</v>
      </c>
    </row>
    <row r="6711" spans="2:3" x14ac:dyDescent="0.75">
      <c r="B6711" s="249">
        <v>6648</v>
      </c>
      <c r="C6711" s="248">
        <v>124.29630070836278</v>
      </c>
    </row>
    <row r="6712" spans="2:3" x14ac:dyDescent="0.75">
      <c r="B6712" s="249">
        <v>6649</v>
      </c>
      <c r="C6712" s="248">
        <v>167.85994404034034</v>
      </c>
    </row>
    <row r="6713" spans="2:3" x14ac:dyDescent="0.75">
      <c r="B6713" s="249">
        <v>6650</v>
      </c>
      <c r="C6713" s="248">
        <v>124.5330717550186</v>
      </c>
    </row>
    <row r="6714" spans="2:3" x14ac:dyDescent="0.75">
      <c r="B6714" s="249">
        <v>6651</v>
      </c>
      <c r="C6714" s="248">
        <v>132.80076287443518</v>
      </c>
    </row>
    <row r="6715" spans="2:3" x14ac:dyDescent="0.75">
      <c r="B6715" s="249">
        <v>6652</v>
      </c>
      <c r="C6715" s="248">
        <v>102.29316050561806</v>
      </c>
    </row>
    <row r="6716" spans="2:3" x14ac:dyDescent="0.75">
      <c r="B6716" s="249">
        <v>6653</v>
      </c>
      <c r="C6716" s="248">
        <v>103.1537487230508</v>
      </c>
    </row>
    <row r="6717" spans="2:3" x14ac:dyDescent="0.75">
      <c r="B6717" s="249">
        <v>6654</v>
      </c>
      <c r="C6717" s="248">
        <v>112.12987491557824</v>
      </c>
    </row>
    <row r="6718" spans="2:3" x14ac:dyDescent="0.75">
      <c r="B6718" s="249">
        <v>6655</v>
      </c>
      <c r="C6718" s="248">
        <v>123.18466692300245</v>
      </c>
    </row>
    <row r="6719" spans="2:3" x14ac:dyDescent="0.75">
      <c r="B6719" s="249">
        <v>6656</v>
      </c>
      <c r="C6719" s="248">
        <v>154.66942516769763</v>
      </c>
    </row>
    <row r="6720" spans="2:3" x14ac:dyDescent="0.75">
      <c r="B6720" s="249">
        <v>6657</v>
      </c>
      <c r="C6720" s="248">
        <v>117.55387884767306</v>
      </c>
    </row>
    <row r="6721" spans="2:3" x14ac:dyDescent="0.75">
      <c r="B6721" s="249">
        <v>6658</v>
      </c>
      <c r="C6721" s="248">
        <v>128.16937926132741</v>
      </c>
    </row>
    <row r="6722" spans="2:3" x14ac:dyDescent="0.75">
      <c r="B6722" s="249">
        <v>6659</v>
      </c>
      <c r="C6722" s="248">
        <v>131.32047383826199</v>
      </c>
    </row>
    <row r="6723" spans="2:3" x14ac:dyDescent="0.75">
      <c r="B6723" s="249">
        <v>6660</v>
      </c>
      <c r="C6723" s="248">
        <v>144.7522528220762</v>
      </c>
    </row>
    <row r="6724" spans="2:3" x14ac:dyDescent="0.75">
      <c r="B6724" s="249">
        <v>6661</v>
      </c>
      <c r="C6724" s="248">
        <v>116.16376085542923</v>
      </c>
    </row>
    <row r="6725" spans="2:3" x14ac:dyDescent="0.75">
      <c r="B6725" s="249">
        <v>6662</v>
      </c>
      <c r="C6725" s="248">
        <v>103.74925713036374</v>
      </c>
    </row>
    <row r="6726" spans="2:3" x14ac:dyDescent="0.75">
      <c r="B6726" s="249">
        <v>6663</v>
      </c>
      <c r="C6726" s="248">
        <v>124.55659440339653</v>
      </c>
    </row>
    <row r="6727" spans="2:3" x14ac:dyDescent="0.75">
      <c r="B6727" s="249">
        <v>6664</v>
      </c>
      <c r="C6727" s="248">
        <v>150.24210102457681</v>
      </c>
    </row>
    <row r="6728" spans="2:3" x14ac:dyDescent="0.75">
      <c r="B6728" s="249">
        <v>6665</v>
      </c>
      <c r="C6728" s="248">
        <v>91.288282023919422</v>
      </c>
    </row>
    <row r="6729" spans="2:3" x14ac:dyDescent="0.75">
      <c r="B6729" s="249">
        <v>6666</v>
      </c>
      <c r="C6729" s="248">
        <v>85.537807010483334</v>
      </c>
    </row>
    <row r="6730" spans="2:3" x14ac:dyDescent="0.75">
      <c r="B6730" s="249">
        <v>6667</v>
      </c>
      <c r="C6730" s="248">
        <v>114.04010722745696</v>
      </c>
    </row>
    <row r="6731" spans="2:3" x14ac:dyDescent="0.75">
      <c r="B6731" s="249">
        <v>6668</v>
      </c>
      <c r="C6731" s="248">
        <v>90.692332183377147</v>
      </c>
    </row>
    <row r="6732" spans="2:3" x14ac:dyDescent="0.75">
      <c r="B6732" s="249">
        <v>6669</v>
      </c>
      <c r="C6732" s="248">
        <v>129.52010905026387</v>
      </c>
    </row>
    <row r="6733" spans="2:3" x14ac:dyDescent="0.75">
      <c r="B6733" s="249">
        <v>6670</v>
      </c>
      <c r="C6733" s="248">
        <v>101.89348668701825</v>
      </c>
    </row>
    <row r="6734" spans="2:3" x14ac:dyDescent="0.75">
      <c r="B6734" s="249">
        <v>6671</v>
      </c>
      <c r="C6734" s="248">
        <v>155.27947601257014</v>
      </c>
    </row>
    <row r="6735" spans="2:3" x14ac:dyDescent="0.75">
      <c r="B6735" s="249">
        <v>6672</v>
      </c>
      <c r="C6735" s="248">
        <v>113.72542222544492</v>
      </c>
    </row>
    <row r="6736" spans="2:3" x14ac:dyDescent="0.75">
      <c r="B6736" s="249">
        <v>6673</v>
      </c>
      <c r="C6736" s="248">
        <v>164.57475342862878</v>
      </c>
    </row>
    <row r="6737" spans="2:3" x14ac:dyDescent="0.75">
      <c r="B6737" s="249">
        <v>6674</v>
      </c>
      <c r="C6737" s="248">
        <v>89.220167290559701</v>
      </c>
    </row>
    <row r="6738" spans="2:3" x14ac:dyDescent="0.75">
      <c r="B6738" s="249">
        <v>6675</v>
      </c>
      <c r="C6738" s="248">
        <v>105.44865260387506</v>
      </c>
    </row>
    <row r="6739" spans="2:3" x14ac:dyDescent="0.75">
      <c r="B6739" s="249">
        <v>6676</v>
      </c>
      <c r="C6739" s="248">
        <v>145.90949239727377</v>
      </c>
    </row>
    <row r="6740" spans="2:3" x14ac:dyDescent="0.75">
      <c r="B6740" s="249">
        <v>6677</v>
      </c>
      <c r="C6740" s="248">
        <v>111.97200875592475</v>
      </c>
    </row>
    <row r="6741" spans="2:3" x14ac:dyDescent="0.75">
      <c r="B6741" s="249">
        <v>6678</v>
      </c>
      <c r="C6741" s="248">
        <v>120.30557700331772</v>
      </c>
    </row>
    <row r="6742" spans="2:3" x14ac:dyDescent="0.75">
      <c r="B6742" s="249">
        <v>6679</v>
      </c>
      <c r="C6742" s="248">
        <v>100.74759903941529</v>
      </c>
    </row>
    <row r="6743" spans="2:3" x14ac:dyDescent="0.75">
      <c r="B6743" s="249">
        <v>6680</v>
      </c>
      <c r="C6743" s="248">
        <v>92.728131182966933</v>
      </c>
    </row>
    <row r="6744" spans="2:3" x14ac:dyDescent="0.75">
      <c r="B6744" s="249">
        <v>6681</v>
      </c>
      <c r="C6744" s="248">
        <v>131.39186213415144</v>
      </c>
    </row>
    <row r="6745" spans="2:3" x14ac:dyDescent="0.75">
      <c r="B6745" s="249">
        <v>6682</v>
      </c>
      <c r="C6745" s="248">
        <v>127.71064393575124</v>
      </c>
    </row>
    <row r="6746" spans="2:3" x14ac:dyDescent="0.75">
      <c r="B6746" s="249">
        <v>6683</v>
      </c>
      <c r="C6746" s="248">
        <v>119.81259370712785</v>
      </c>
    </row>
    <row r="6747" spans="2:3" x14ac:dyDescent="0.75">
      <c r="B6747" s="249">
        <v>6684</v>
      </c>
      <c r="C6747" s="248">
        <v>147.44258413180401</v>
      </c>
    </row>
    <row r="6748" spans="2:3" x14ac:dyDescent="0.75">
      <c r="B6748" s="249">
        <v>6685</v>
      </c>
      <c r="C6748" s="248">
        <v>117.66545431894887</v>
      </c>
    </row>
    <row r="6749" spans="2:3" x14ac:dyDescent="0.75">
      <c r="B6749" s="249">
        <v>6686</v>
      </c>
      <c r="C6749" s="248">
        <v>118.68394570833286</v>
      </c>
    </row>
    <row r="6750" spans="2:3" x14ac:dyDescent="0.75">
      <c r="B6750" s="249">
        <v>6687</v>
      </c>
      <c r="C6750" s="248">
        <v>83.724886665171482</v>
      </c>
    </row>
    <row r="6751" spans="2:3" x14ac:dyDescent="0.75">
      <c r="B6751" s="249">
        <v>6688</v>
      </c>
      <c r="C6751" s="248">
        <v>166.34427744978916</v>
      </c>
    </row>
    <row r="6752" spans="2:3" x14ac:dyDescent="0.75">
      <c r="B6752" s="249">
        <v>6689</v>
      </c>
      <c r="C6752" s="248">
        <v>120.17572130302715</v>
      </c>
    </row>
    <row r="6753" spans="2:3" x14ac:dyDescent="0.75">
      <c r="B6753" s="249">
        <v>6690</v>
      </c>
      <c r="C6753" s="248">
        <v>119.23318394147775</v>
      </c>
    </row>
    <row r="6754" spans="2:3" x14ac:dyDescent="0.75">
      <c r="B6754" s="249">
        <v>6691</v>
      </c>
      <c r="C6754" s="248">
        <v>121.53174281535611</v>
      </c>
    </row>
    <row r="6755" spans="2:3" x14ac:dyDescent="0.75">
      <c r="B6755" s="249">
        <v>6692</v>
      </c>
      <c r="C6755" s="248">
        <v>105.60083185426404</v>
      </c>
    </row>
    <row r="6756" spans="2:3" x14ac:dyDescent="0.75">
      <c r="B6756" s="249">
        <v>6693</v>
      </c>
      <c r="C6756" s="248">
        <v>100.56419660347247</v>
      </c>
    </row>
    <row r="6757" spans="2:3" x14ac:dyDescent="0.75">
      <c r="B6757" s="249">
        <v>6694</v>
      </c>
      <c r="C6757" s="248">
        <v>124.01913691853166</v>
      </c>
    </row>
    <row r="6758" spans="2:3" x14ac:dyDescent="0.75">
      <c r="B6758" s="249">
        <v>6695</v>
      </c>
      <c r="C6758" s="248">
        <v>114.82416837916068</v>
      </c>
    </row>
    <row r="6759" spans="2:3" x14ac:dyDescent="0.75">
      <c r="B6759" s="249">
        <v>6696</v>
      </c>
      <c r="C6759" s="248">
        <v>129.43883813631226</v>
      </c>
    </row>
    <row r="6760" spans="2:3" x14ac:dyDescent="0.75">
      <c r="B6760" s="249">
        <v>6697</v>
      </c>
      <c r="C6760" s="248">
        <v>90.201239627229825</v>
      </c>
    </row>
    <row r="6761" spans="2:3" x14ac:dyDescent="0.75">
      <c r="B6761" s="249">
        <v>6698</v>
      </c>
      <c r="C6761" s="248">
        <v>97.219281046347604</v>
      </c>
    </row>
    <row r="6762" spans="2:3" x14ac:dyDescent="0.75">
      <c r="B6762" s="249">
        <v>6699</v>
      </c>
      <c r="C6762" s="248">
        <v>98.618716911685766</v>
      </c>
    </row>
    <row r="6763" spans="2:3" x14ac:dyDescent="0.75">
      <c r="B6763" s="249">
        <v>6700</v>
      </c>
      <c r="C6763" s="248">
        <v>91.599296418935836</v>
      </c>
    </row>
    <row r="6764" spans="2:3" x14ac:dyDescent="0.75">
      <c r="B6764" s="249">
        <v>6701</v>
      </c>
      <c r="C6764" s="248">
        <v>104.19283936853073</v>
      </c>
    </row>
    <row r="6765" spans="2:3" x14ac:dyDescent="0.75">
      <c r="B6765" s="249">
        <v>6702</v>
      </c>
      <c r="C6765" s="248">
        <v>94.781405062540159</v>
      </c>
    </row>
    <row r="6766" spans="2:3" x14ac:dyDescent="0.75">
      <c r="B6766" s="249">
        <v>6703</v>
      </c>
      <c r="C6766" s="248">
        <v>126.42601488666566</v>
      </c>
    </row>
    <row r="6767" spans="2:3" x14ac:dyDescent="0.75">
      <c r="B6767" s="249">
        <v>6704</v>
      </c>
      <c r="C6767" s="248">
        <v>88.547500917620852</v>
      </c>
    </row>
    <row r="6768" spans="2:3" x14ac:dyDescent="0.75">
      <c r="B6768" s="249">
        <v>6705</v>
      </c>
      <c r="C6768" s="248">
        <v>107.68759031518796</v>
      </c>
    </row>
    <row r="6769" spans="2:3" x14ac:dyDescent="0.75">
      <c r="B6769" s="249">
        <v>6706</v>
      </c>
      <c r="C6769" s="248">
        <v>152.29442854304421</v>
      </c>
    </row>
    <row r="6770" spans="2:3" x14ac:dyDescent="0.75">
      <c r="B6770" s="249">
        <v>6707</v>
      </c>
      <c r="C6770" s="248">
        <v>111.84004622968679</v>
      </c>
    </row>
    <row r="6771" spans="2:3" x14ac:dyDescent="0.75">
      <c r="B6771" s="249">
        <v>6708</v>
      </c>
      <c r="C6771" s="248">
        <v>77.505308130356809</v>
      </c>
    </row>
    <row r="6772" spans="2:3" x14ac:dyDescent="0.75">
      <c r="B6772" s="249">
        <v>6709</v>
      </c>
      <c r="C6772" s="248">
        <v>102.97306621314124</v>
      </c>
    </row>
    <row r="6773" spans="2:3" x14ac:dyDescent="0.75">
      <c r="B6773" s="249">
        <v>6710</v>
      </c>
      <c r="C6773" s="248">
        <v>144.66523976628574</v>
      </c>
    </row>
    <row r="6774" spans="2:3" x14ac:dyDescent="0.75">
      <c r="B6774" s="249">
        <v>6711</v>
      </c>
      <c r="C6774" s="248">
        <v>128.91603247414164</v>
      </c>
    </row>
    <row r="6775" spans="2:3" x14ac:dyDescent="0.75">
      <c r="B6775" s="249">
        <v>6712</v>
      </c>
      <c r="C6775" s="248">
        <v>137.12948076853033</v>
      </c>
    </row>
    <row r="6776" spans="2:3" x14ac:dyDescent="0.75">
      <c r="B6776" s="249">
        <v>6713</v>
      </c>
      <c r="C6776" s="248">
        <v>147.67984839292137</v>
      </c>
    </row>
    <row r="6777" spans="2:3" x14ac:dyDescent="0.75">
      <c r="B6777" s="249">
        <v>6714</v>
      </c>
      <c r="C6777" s="248">
        <v>120.15834559485029</v>
      </c>
    </row>
    <row r="6778" spans="2:3" x14ac:dyDescent="0.75">
      <c r="B6778" s="249">
        <v>6715</v>
      </c>
      <c r="C6778" s="248">
        <v>108.04898368390914</v>
      </c>
    </row>
    <row r="6779" spans="2:3" x14ac:dyDescent="0.75">
      <c r="B6779" s="249">
        <v>6716</v>
      </c>
      <c r="C6779" s="248">
        <v>104.59361243517384</v>
      </c>
    </row>
    <row r="6780" spans="2:3" x14ac:dyDescent="0.75">
      <c r="B6780" s="249">
        <v>6717</v>
      </c>
      <c r="C6780" s="248">
        <v>114.20670552480667</v>
      </c>
    </row>
    <row r="6781" spans="2:3" x14ac:dyDescent="0.75">
      <c r="B6781" s="249">
        <v>6718</v>
      </c>
      <c r="C6781" s="248">
        <v>129.78521909463447</v>
      </c>
    </row>
    <row r="6782" spans="2:3" x14ac:dyDescent="0.75">
      <c r="B6782" s="249">
        <v>6719</v>
      </c>
      <c r="C6782" s="248">
        <v>186.92064366665204</v>
      </c>
    </row>
    <row r="6783" spans="2:3" x14ac:dyDescent="0.75">
      <c r="B6783" s="249">
        <v>6720</v>
      </c>
      <c r="C6783" s="248">
        <v>81.507508390120421</v>
      </c>
    </row>
    <row r="6784" spans="2:3" x14ac:dyDescent="0.75">
      <c r="B6784" s="249">
        <v>6721</v>
      </c>
      <c r="C6784" s="248">
        <v>89.420387723375129</v>
      </c>
    </row>
    <row r="6785" spans="2:3" x14ac:dyDescent="0.75">
      <c r="B6785" s="249">
        <v>6722</v>
      </c>
      <c r="C6785" s="248">
        <v>91.660812549957242</v>
      </c>
    </row>
    <row r="6786" spans="2:3" x14ac:dyDescent="0.75">
      <c r="B6786" s="249">
        <v>6723</v>
      </c>
      <c r="C6786" s="248">
        <v>102.55374241859717</v>
      </c>
    </row>
    <row r="6787" spans="2:3" x14ac:dyDescent="0.75">
      <c r="B6787" s="249">
        <v>6724</v>
      </c>
      <c r="C6787" s="248">
        <v>111.36961694900958</v>
      </c>
    </row>
    <row r="6788" spans="2:3" x14ac:dyDescent="0.75">
      <c r="B6788" s="249">
        <v>6725</v>
      </c>
      <c r="C6788" s="248">
        <v>112.26132832208278</v>
      </c>
    </row>
    <row r="6789" spans="2:3" x14ac:dyDescent="0.75">
      <c r="B6789" s="249">
        <v>6726</v>
      </c>
      <c r="C6789" s="248">
        <v>166.15559341626596</v>
      </c>
    </row>
    <row r="6790" spans="2:3" x14ac:dyDescent="0.75">
      <c r="B6790" s="249">
        <v>6727</v>
      </c>
      <c r="C6790" s="248">
        <v>141.88796208841896</v>
      </c>
    </row>
    <row r="6791" spans="2:3" x14ac:dyDescent="0.75">
      <c r="B6791" s="249">
        <v>6728</v>
      </c>
      <c r="C6791" s="248">
        <v>127.11455719393254</v>
      </c>
    </row>
    <row r="6792" spans="2:3" x14ac:dyDescent="0.75">
      <c r="B6792" s="249">
        <v>6729</v>
      </c>
      <c r="C6792" s="248">
        <v>96.309715538146676</v>
      </c>
    </row>
    <row r="6793" spans="2:3" x14ac:dyDescent="0.75">
      <c r="B6793" s="249">
        <v>6730</v>
      </c>
      <c r="C6793" s="248">
        <v>136.02030415961056</v>
      </c>
    </row>
    <row r="6794" spans="2:3" x14ac:dyDescent="0.75">
      <c r="B6794" s="249">
        <v>6731</v>
      </c>
      <c r="C6794" s="248">
        <v>73.424350413545923</v>
      </c>
    </row>
    <row r="6795" spans="2:3" x14ac:dyDescent="0.75">
      <c r="B6795" s="249">
        <v>6732</v>
      </c>
      <c r="C6795" s="248">
        <v>80.67134136575757</v>
      </c>
    </row>
    <row r="6796" spans="2:3" x14ac:dyDescent="0.75">
      <c r="B6796" s="249">
        <v>6733</v>
      </c>
      <c r="C6796" s="248">
        <v>116.74397441083633</v>
      </c>
    </row>
    <row r="6797" spans="2:3" x14ac:dyDescent="0.75">
      <c r="B6797" s="249">
        <v>6734</v>
      </c>
      <c r="C6797" s="248">
        <v>118.36613587354726</v>
      </c>
    </row>
    <row r="6798" spans="2:3" x14ac:dyDescent="0.75">
      <c r="B6798" s="249">
        <v>6735</v>
      </c>
      <c r="C6798" s="248">
        <v>126.40734461106638</v>
      </c>
    </row>
    <row r="6799" spans="2:3" x14ac:dyDescent="0.75">
      <c r="B6799" s="249">
        <v>6736</v>
      </c>
      <c r="C6799" s="248">
        <v>140.42041167867848</v>
      </c>
    </row>
    <row r="6800" spans="2:3" x14ac:dyDescent="0.75">
      <c r="B6800" s="249">
        <v>6737</v>
      </c>
      <c r="C6800" s="248">
        <v>118.09836636878221</v>
      </c>
    </row>
    <row r="6801" spans="2:3" x14ac:dyDescent="0.75">
      <c r="B6801" s="249">
        <v>6738</v>
      </c>
      <c r="C6801" s="248">
        <v>139.72377989317434</v>
      </c>
    </row>
    <row r="6802" spans="2:3" x14ac:dyDescent="0.75">
      <c r="B6802" s="249">
        <v>6739</v>
      </c>
      <c r="C6802" s="248">
        <v>166.15403295087037</v>
      </c>
    </row>
    <row r="6803" spans="2:3" x14ac:dyDescent="0.75">
      <c r="B6803" s="249">
        <v>6740</v>
      </c>
      <c r="C6803" s="248">
        <v>104.61105264041937</v>
      </c>
    </row>
    <row r="6804" spans="2:3" x14ac:dyDescent="0.75">
      <c r="B6804" s="249">
        <v>6741</v>
      </c>
      <c r="C6804" s="248">
        <v>111.94650700529866</v>
      </c>
    </row>
    <row r="6805" spans="2:3" x14ac:dyDescent="0.75">
      <c r="B6805" s="249">
        <v>6742</v>
      </c>
      <c r="C6805" s="248">
        <v>107.65776541814203</v>
      </c>
    </row>
    <row r="6806" spans="2:3" x14ac:dyDescent="0.75">
      <c r="B6806" s="249">
        <v>6743</v>
      </c>
      <c r="C6806" s="248">
        <v>137.20763339652444</v>
      </c>
    </row>
    <row r="6807" spans="2:3" x14ac:dyDescent="0.75">
      <c r="B6807" s="249">
        <v>6744</v>
      </c>
      <c r="C6807" s="248">
        <v>144.87274407042156</v>
      </c>
    </row>
    <row r="6808" spans="2:3" x14ac:dyDescent="0.75">
      <c r="B6808" s="249">
        <v>6745</v>
      </c>
      <c r="C6808" s="248">
        <v>63.931565595282763</v>
      </c>
    </row>
    <row r="6809" spans="2:3" x14ac:dyDescent="0.75">
      <c r="B6809" s="249">
        <v>6746</v>
      </c>
      <c r="C6809" s="248">
        <v>167.00943548933742</v>
      </c>
    </row>
    <row r="6810" spans="2:3" x14ac:dyDescent="0.75">
      <c r="B6810" s="249">
        <v>6747</v>
      </c>
      <c r="C6810" s="248">
        <v>140.67929829012451</v>
      </c>
    </row>
    <row r="6811" spans="2:3" x14ac:dyDescent="0.75">
      <c r="B6811" s="249">
        <v>6748</v>
      </c>
      <c r="C6811" s="248">
        <v>115.46622134192771</v>
      </c>
    </row>
    <row r="6812" spans="2:3" x14ac:dyDescent="0.75">
      <c r="B6812" s="249">
        <v>6749</v>
      </c>
      <c r="C6812" s="248">
        <v>144.58368463407521</v>
      </c>
    </row>
    <row r="6813" spans="2:3" x14ac:dyDescent="0.75">
      <c r="B6813" s="249">
        <v>6750</v>
      </c>
      <c r="C6813" s="248">
        <v>96.129487093072569</v>
      </c>
    </row>
    <row r="6814" spans="2:3" x14ac:dyDescent="0.75">
      <c r="B6814" s="249">
        <v>6751</v>
      </c>
      <c r="C6814" s="248">
        <v>134.70460677604018</v>
      </c>
    </row>
    <row r="6815" spans="2:3" x14ac:dyDescent="0.75">
      <c r="B6815" s="249">
        <v>6752</v>
      </c>
      <c r="C6815" s="248">
        <v>47.579085780620829</v>
      </c>
    </row>
    <row r="6816" spans="2:3" x14ac:dyDescent="0.75">
      <c r="B6816" s="249">
        <v>6753</v>
      </c>
      <c r="C6816" s="248">
        <v>91.374126755987362</v>
      </c>
    </row>
    <row r="6817" spans="2:3" x14ac:dyDescent="0.75">
      <c r="B6817" s="249">
        <v>6754</v>
      </c>
      <c r="C6817" s="248">
        <v>106.31122372418572</v>
      </c>
    </row>
    <row r="6818" spans="2:3" x14ac:dyDescent="0.75">
      <c r="B6818" s="249">
        <v>6755</v>
      </c>
      <c r="C6818" s="248">
        <v>141.61074661816582</v>
      </c>
    </row>
    <row r="6819" spans="2:3" x14ac:dyDescent="0.75">
      <c r="B6819" s="249">
        <v>6756</v>
      </c>
      <c r="C6819" s="248">
        <v>144.03425563967988</v>
      </c>
    </row>
    <row r="6820" spans="2:3" x14ac:dyDescent="0.75">
      <c r="B6820" s="249">
        <v>6757</v>
      </c>
      <c r="C6820" s="248">
        <v>120.71881200782568</v>
      </c>
    </row>
    <row r="6821" spans="2:3" x14ac:dyDescent="0.75">
      <c r="B6821" s="249">
        <v>6758</v>
      </c>
      <c r="C6821" s="248">
        <v>120.62503548672663</v>
      </c>
    </row>
    <row r="6822" spans="2:3" x14ac:dyDescent="0.75">
      <c r="B6822" s="249">
        <v>6759</v>
      </c>
      <c r="C6822" s="248">
        <v>131.60793501534044</v>
      </c>
    </row>
    <row r="6823" spans="2:3" x14ac:dyDescent="0.75">
      <c r="B6823" s="249">
        <v>6760</v>
      </c>
      <c r="C6823" s="248">
        <v>111.64628485945727</v>
      </c>
    </row>
    <row r="6824" spans="2:3" x14ac:dyDescent="0.75">
      <c r="B6824" s="249">
        <v>6761</v>
      </c>
      <c r="C6824" s="248">
        <v>141.22009377884854</v>
      </c>
    </row>
    <row r="6825" spans="2:3" x14ac:dyDescent="0.75">
      <c r="B6825" s="249">
        <v>6762</v>
      </c>
      <c r="C6825" s="248">
        <v>129.5258912104826</v>
      </c>
    </row>
    <row r="6826" spans="2:3" x14ac:dyDescent="0.75">
      <c r="B6826" s="249">
        <v>6763</v>
      </c>
      <c r="C6826" s="248">
        <v>98.520721243454972</v>
      </c>
    </row>
    <row r="6827" spans="2:3" x14ac:dyDescent="0.75">
      <c r="B6827" s="249">
        <v>6764</v>
      </c>
      <c r="C6827" s="248">
        <v>122.22147161103108</v>
      </c>
    </row>
    <row r="6828" spans="2:3" x14ac:dyDescent="0.75">
      <c r="B6828" s="249">
        <v>6765</v>
      </c>
      <c r="C6828" s="248">
        <v>126.29534821353656</v>
      </c>
    </row>
    <row r="6829" spans="2:3" x14ac:dyDescent="0.75">
      <c r="B6829" s="249">
        <v>6766</v>
      </c>
      <c r="C6829" s="248">
        <v>155.46702288468111</v>
      </c>
    </row>
    <row r="6830" spans="2:3" x14ac:dyDescent="0.75">
      <c r="B6830" s="249">
        <v>6767</v>
      </c>
      <c r="C6830" s="248">
        <v>76.103492389459348</v>
      </c>
    </row>
    <row r="6831" spans="2:3" x14ac:dyDescent="0.75">
      <c r="B6831" s="249">
        <v>6768</v>
      </c>
      <c r="C6831" s="248">
        <v>138.8744387139057</v>
      </c>
    </row>
    <row r="6832" spans="2:3" x14ac:dyDescent="0.75">
      <c r="B6832" s="249">
        <v>6769</v>
      </c>
      <c r="C6832" s="248">
        <v>71.337313402028812</v>
      </c>
    </row>
    <row r="6833" spans="2:3" x14ac:dyDescent="0.75">
      <c r="B6833" s="249">
        <v>6770</v>
      </c>
      <c r="C6833" s="248">
        <v>77.405197586987214</v>
      </c>
    </row>
    <row r="6834" spans="2:3" x14ac:dyDescent="0.75">
      <c r="B6834" s="249">
        <v>6771</v>
      </c>
      <c r="C6834" s="248">
        <v>131.394079812391</v>
      </c>
    </row>
    <row r="6835" spans="2:3" x14ac:dyDescent="0.75">
      <c r="B6835" s="249">
        <v>6772</v>
      </c>
      <c r="C6835" s="248">
        <v>97.642435418609921</v>
      </c>
    </row>
    <row r="6836" spans="2:3" x14ac:dyDescent="0.75">
      <c r="B6836" s="249">
        <v>6773</v>
      </c>
      <c r="C6836" s="248">
        <v>141.37068000613519</v>
      </c>
    </row>
    <row r="6837" spans="2:3" x14ac:dyDescent="0.75">
      <c r="B6837" s="249">
        <v>6774</v>
      </c>
      <c r="C6837" s="248">
        <v>71.675263912937552</v>
      </c>
    </row>
    <row r="6838" spans="2:3" x14ac:dyDescent="0.75">
      <c r="B6838" s="249">
        <v>6775</v>
      </c>
      <c r="C6838" s="248">
        <v>110.84682694855405</v>
      </c>
    </row>
    <row r="6839" spans="2:3" x14ac:dyDescent="0.75">
      <c r="B6839" s="249">
        <v>6776</v>
      </c>
      <c r="C6839" s="248">
        <v>139.29081425163753</v>
      </c>
    </row>
    <row r="6840" spans="2:3" x14ac:dyDescent="0.75">
      <c r="B6840" s="249">
        <v>6777</v>
      </c>
      <c r="C6840" s="248">
        <v>111.48041289160443</v>
      </c>
    </row>
    <row r="6841" spans="2:3" x14ac:dyDescent="0.75">
      <c r="B6841" s="249">
        <v>6778</v>
      </c>
      <c r="C6841" s="248">
        <v>81.374087878184199</v>
      </c>
    </row>
    <row r="6842" spans="2:3" x14ac:dyDescent="0.75">
      <c r="B6842" s="249">
        <v>6779</v>
      </c>
      <c r="C6842" s="248">
        <v>161.22231774870326</v>
      </c>
    </row>
    <row r="6843" spans="2:3" x14ac:dyDescent="0.75">
      <c r="B6843" s="249">
        <v>6780</v>
      </c>
      <c r="C6843" s="248">
        <v>133.22064846976389</v>
      </c>
    </row>
    <row r="6844" spans="2:3" x14ac:dyDescent="0.75">
      <c r="B6844" s="249">
        <v>6781</v>
      </c>
      <c r="C6844" s="248">
        <v>73.153786159164653</v>
      </c>
    </row>
    <row r="6845" spans="2:3" x14ac:dyDescent="0.75">
      <c r="B6845" s="249">
        <v>6782</v>
      </c>
      <c r="C6845" s="248">
        <v>143.62399597360056</v>
      </c>
    </row>
    <row r="6846" spans="2:3" x14ac:dyDescent="0.75">
      <c r="B6846" s="249">
        <v>6783</v>
      </c>
      <c r="C6846" s="248">
        <v>127.98748005503096</v>
      </c>
    </row>
    <row r="6847" spans="2:3" x14ac:dyDescent="0.75">
      <c r="B6847" s="249">
        <v>6784</v>
      </c>
      <c r="C6847" s="248">
        <v>87.449157776121638</v>
      </c>
    </row>
    <row r="6848" spans="2:3" x14ac:dyDescent="0.75">
      <c r="B6848" s="249">
        <v>6785</v>
      </c>
      <c r="C6848" s="248">
        <v>131.49238506831708</v>
      </c>
    </row>
    <row r="6849" spans="2:3" x14ac:dyDescent="0.75">
      <c r="B6849" s="249">
        <v>6786</v>
      </c>
      <c r="C6849" s="248">
        <v>120.5563756318157</v>
      </c>
    </row>
    <row r="6850" spans="2:3" x14ac:dyDescent="0.75">
      <c r="B6850" s="249">
        <v>6787</v>
      </c>
      <c r="C6850" s="248">
        <v>168.87180819669632</v>
      </c>
    </row>
    <row r="6851" spans="2:3" x14ac:dyDescent="0.75">
      <c r="B6851" s="249">
        <v>6788</v>
      </c>
      <c r="C6851" s="248">
        <v>115.66770156973769</v>
      </c>
    </row>
    <row r="6852" spans="2:3" x14ac:dyDescent="0.75">
      <c r="B6852" s="249">
        <v>6789</v>
      </c>
      <c r="C6852" s="248">
        <v>136.79539162635666</v>
      </c>
    </row>
    <row r="6853" spans="2:3" x14ac:dyDescent="0.75">
      <c r="B6853" s="249">
        <v>6790</v>
      </c>
      <c r="C6853" s="248">
        <v>133.77372450010782</v>
      </c>
    </row>
    <row r="6854" spans="2:3" x14ac:dyDescent="0.75">
      <c r="B6854" s="249">
        <v>6791</v>
      </c>
      <c r="C6854" s="248">
        <v>62.669141581857829</v>
      </c>
    </row>
    <row r="6855" spans="2:3" x14ac:dyDescent="0.75">
      <c r="B6855" s="249">
        <v>6792</v>
      </c>
      <c r="C6855" s="248">
        <v>128.08584372088634</v>
      </c>
    </row>
    <row r="6856" spans="2:3" x14ac:dyDescent="0.75">
      <c r="B6856" s="249">
        <v>6793</v>
      </c>
      <c r="C6856" s="248">
        <v>113.66738610557474</v>
      </c>
    </row>
    <row r="6857" spans="2:3" x14ac:dyDescent="0.75">
      <c r="B6857" s="249">
        <v>6794</v>
      </c>
      <c r="C6857" s="248">
        <v>156.94809344085735</v>
      </c>
    </row>
    <row r="6858" spans="2:3" x14ac:dyDescent="0.75">
      <c r="B6858" s="249">
        <v>6795</v>
      </c>
      <c r="C6858" s="248">
        <v>150.07224178635886</v>
      </c>
    </row>
    <row r="6859" spans="2:3" x14ac:dyDescent="0.75">
      <c r="B6859" s="249">
        <v>6796</v>
      </c>
      <c r="C6859" s="248">
        <v>134.09863673036486</v>
      </c>
    </row>
    <row r="6860" spans="2:3" x14ac:dyDescent="0.75">
      <c r="B6860" s="249">
        <v>6797</v>
      </c>
      <c r="C6860" s="248">
        <v>103.72797624367188</v>
      </c>
    </row>
    <row r="6861" spans="2:3" x14ac:dyDescent="0.75">
      <c r="B6861" s="249">
        <v>6798</v>
      </c>
      <c r="C6861" s="248">
        <v>148.02967090166436</v>
      </c>
    </row>
    <row r="6862" spans="2:3" x14ac:dyDescent="0.75">
      <c r="B6862" s="249">
        <v>6799</v>
      </c>
      <c r="C6862" s="248">
        <v>145.3778865974646</v>
      </c>
    </row>
    <row r="6863" spans="2:3" x14ac:dyDescent="0.75">
      <c r="B6863" s="249">
        <v>6800</v>
      </c>
      <c r="C6863" s="248">
        <v>105.42296155628051</v>
      </c>
    </row>
    <row r="6864" spans="2:3" x14ac:dyDescent="0.75">
      <c r="B6864" s="249">
        <v>6801</v>
      </c>
      <c r="C6864" s="248">
        <v>108.72539078971785</v>
      </c>
    </row>
    <row r="6865" spans="2:3" x14ac:dyDescent="0.75">
      <c r="B6865" s="249">
        <v>6802</v>
      </c>
      <c r="C6865" s="248">
        <v>113.40436113844116</v>
      </c>
    </row>
    <row r="6866" spans="2:3" x14ac:dyDescent="0.75">
      <c r="B6866" s="249">
        <v>6803</v>
      </c>
      <c r="C6866" s="248">
        <v>111.00849034852493</v>
      </c>
    </row>
    <row r="6867" spans="2:3" x14ac:dyDescent="0.75">
      <c r="B6867" s="249">
        <v>6804</v>
      </c>
      <c r="C6867" s="248">
        <v>195.0657289320807</v>
      </c>
    </row>
    <row r="6868" spans="2:3" x14ac:dyDescent="0.75">
      <c r="B6868" s="249">
        <v>6805</v>
      </c>
      <c r="C6868" s="248">
        <v>113.85528793081068</v>
      </c>
    </row>
    <row r="6869" spans="2:3" x14ac:dyDescent="0.75">
      <c r="B6869" s="249">
        <v>6806</v>
      </c>
      <c r="C6869" s="248">
        <v>144.76418417033253</v>
      </c>
    </row>
    <row r="6870" spans="2:3" x14ac:dyDescent="0.75">
      <c r="B6870" s="249">
        <v>6807</v>
      </c>
      <c r="C6870" s="248">
        <v>107.98518737546186</v>
      </c>
    </row>
    <row r="6871" spans="2:3" x14ac:dyDescent="0.75">
      <c r="B6871" s="249">
        <v>6808</v>
      </c>
      <c r="C6871" s="248">
        <v>132.64753277592609</v>
      </c>
    </row>
    <row r="6872" spans="2:3" x14ac:dyDescent="0.75">
      <c r="B6872" s="249">
        <v>6809</v>
      </c>
      <c r="C6872" s="248">
        <v>52.081442140040565</v>
      </c>
    </row>
    <row r="6873" spans="2:3" x14ac:dyDescent="0.75">
      <c r="B6873" s="249">
        <v>6810</v>
      </c>
      <c r="C6873" s="248">
        <v>120.66788812637067</v>
      </c>
    </row>
    <row r="6874" spans="2:3" x14ac:dyDescent="0.75">
      <c r="B6874" s="249">
        <v>6811</v>
      </c>
      <c r="C6874" s="248">
        <v>167.26147504861885</v>
      </c>
    </row>
    <row r="6875" spans="2:3" x14ac:dyDescent="0.75">
      <c r="B6875" s="249">
        <v>6812</v>
      </c>
      <c r="C6875" s="248">
        <v>91.722290935210395</v>
      </c>
    </row>
    <row r="6876" spans="2:3" x14ac:dyDescent="0.75">
      <c r="B6876" s="249">
        <v>6813</v>
      </c>
      <c r="C6876" s="248">
        <v>161.87753737015936</v>
      </c>
    </row>
    <row r="6877" spans="2:3" x14ac:dyDescent="0.75">
      <c r="B6877" s="249">
        <v>6814</v>
      </c>
      <c r="C6877" s="248">
        <v>126.20327543931592</v>
      </c>
    </row>
    <row r="6878" spans="2:3" x14ac:dyDescent="0.75">
      <c r="B6878" s="249">
        <v>6815</v>
      </c>
      <c r="C6878" s="248">
        <v>164.78569785756116</v>
      </c>
    </row>
    <row r="6879" spans="2:3" x14ac:dyDescent="0.75">
      <c r="B6879" s="249">
        <v>6816</v>
      </c>
      <c r="C6879" s="248">
        <v>144.94608927797694</v>
      </c>
    </row>
    <row r="6880" spans="2:3" x14ac:dyDescent="0.75">
      <c r="B6880" s="249">
        <v>6817</v>
      </c>
      <c r="C6880" s="248">
        <v>80.430870681106427</v>
      </c>
    </row>
    <row r="6881" spans="2:3" x14ac:dyDescent="0.75">
      <c r="B6881" s="249">
        <v>6818</v>
      </c>
      <c r="C6881" s="248">
        <v>62.947278411534725</v>
      </c>
    </row>
    <row r="6882" spans="2:3" x14ac:dyDescent="0.75">
      <c r="B6882" s="249">
        <v>6819</v>
      </c>
      <c r="C6882" s="248">
        <v>107.48812712684098</v>
      </c>
    </row>
    <row r="6883" spans="2:3" x14ac:dyDescent="0.75">
      <c r="B6883" s="249">
        <v>6820</v>
      </c>
      <c r="C6883" s="248">
        <v>162.23671349055456</v>
      </c>
    </row>
    <row r="6884" spans="2:3" x14ac:dyDescent="0.75">
      <c r="B6884" s="249">
        <v>6821</v>
      </c>
      <c r="C6884" s="248">
        <v>151.56633165059043</v>
      </c>
    </row>
    <row r="6885" spans="2:3" x14ac:dyDescent="0.75">
      <c r="B6885" s="249">
        <v>6822</v>
      </c>
      <c r="C6885" s="248">
        <v>124.25580154840246</v>
      </c>
    </row>
    <row r="6886" spans="2:3" x14ac:dyDescent="0.75">
      <c r="B6886" s="249">
        <v>6823</v>
      </c>
      <c r="C6886" s="248">
        <v>126.99936629574373</v>
      </c>
    </row>
    <row r="6887" spans="2:3" x14ac:dyDescent="0.75">
      <c r="B6887" s="249">
        <v>6824</v>
      </c>
      <c r="C6887" s="248">
        <v>143.60414393065125</v>
      </c>
    </row>
    <row r="6888" spans="2:3" x14ac:dyDescent="0.75">
      <c r="B6888" s="249">
        <v>6825</v>
      </c>
      <c r="C6888" s="248">
        <v>142.54727533207085</v>
      </c>
    </row>
    <row r="6889" spans="2:3" x14ac:dyDescent="0.75">
      <c r="B6889" s="249">
        <v>6826</v>
      </c>
      <c r="C6889" s="248">
        <v>150.66580647641487</v>
      </c>
    </row>
    <row r="6890" spans="2:3" x14ac:dyDescent="0.75">
      <c r="B6890" s="249">
        <v>6827</v>
      </c>
      <c r="C6890" s="248">
        <v>133.02665323099268</v>
      </c>
    </row>
    <row r="6891" spans="2:3" x14ac:dyDescent="0.75">
      <c r="B6891" s="249">
        <v>6828</v>
      </c>
      <c r="C6891" s="248">
        <v>73.689578492586406</v>
      </c>
    </row>
    <row r="6892" spans="2:3" x14ac:dyDescent="0.75">
      <c r="B6892" s="249">
        <v>6829</v>
      </c>
      <c r="C6892" s="248">
        <v>126.24752969909821</v>
      </c>
    </row>
    <row r="6893" spans="2:3" x14ac:dyDescent="0.75">
      <c r="B6893" s="249">
        <v>6830</v>
      </c>
      <c r="C6893" s="248">
        <v>141.74368401650159</v>
      </c>
    </row>
    <row r="6894" spans="2:3" x14ac:dyDescent="0.75">
      <c r="B6894" s="249">
        <v>6831</v>
      </c>
      <c r="C6894" s="248">
        <v>90.410168540124559</v>
      </c>
    </row>
    <row r="6895" spans="2:3" x14ac:dyDescent="0.75">
      <c r="B6895" s="249">
        <v>6832</v>
      </c>
      <c r="C6895" s="248">
        <v>85.495633969984993</v>
      </c>
    </row>
    <row r="6896" spans="2:3" x14ac:dyDescent="0.75">
      <c r="B6896" s="249">
        <v>6833</v>
      </c>
      <c r="C6896" s="248">
        <v>112.49056678374494</v>
      </c>
    </row>
    <row r="6897" spans="2:3" x14ac:dyDescent="0.75">
      <c r="B6897" s="249">
        <v>6834</v>
      </c>
      <c r="C6897" s="248">
        <v>143.17481202390829</v>
      </c>
    </row>
    <row r="6898" spans="2:3" x14ac:dyDescent="0.75">
      <c r="B6898" s="249">
        <v>6835</v>
      </c>
      <c r="C6898" s="248">
        <v>116.76271057624658</v>
      </c>
    </row>
    <row r="6899" spans="2:3" x14ac:dyDescent="0.75">
      <c r="B6899" s="249">
        <v>6836</v>
      </c>
      <c r="C6899" s="248">
        <v>85.888257986960554</v>
      </c>
    </row>
    <row r="6900" spans="2:3" x14ac:dyDescent="0.75">
      <c r="B6900" s="249">
        <v>6837</v>
      </c>
      <c r="C6900" s="248">
        <v>143.25107918461615</v>
      </c>
    </row>
    <row r="6901" spans="2:3" x14ac:dyDescent="0.75">
      <c r="B6901" s="249">
        <v>6838</v>
      </c>
      <c r="C6901" s="248">
        <v>106.69432881690142</v>
      </c>
    </row>
    <row r="6902" spans="2:3" x14ac:dyDescent="0.75">
      <c r="B6902" s="249">
        <v>6839</v>
      </c>
      <c r="C6902" s="248">
        <v>134.57602722337012</v>
      </c>
    </row>
    <row r="6903" spans="2:3" x14ac:dyDescent="0.75">
      <c r="B6903" s="249">
        <v>6840</v>
      </c>
      <c r="C6903" s="248">
        <v>141.19851840043236</v>
      </c>
    </row>
    <row r="6904" spans="2:3" x14ac:dyDescent="0.75">
      <c r="B6904" s="249">
        <v>6841</v>
      </c>
      <c r="C6904" s="248">
        <v>150.02670757837265</v>
      </c>
    </row>
    <row r="6905" spans="2:3" x14ac:dyDescent="0.75">
      <c r="B6905" s="249">
        <v>6842</v>
      </c>
      <c r="C6905" s="248">
        <v>104.55466547470309</v>
      </c>
    </row>
    <row r="6906" spans="2:3" x14ac:dyDescent="0.75">
      <c r="B6906" s="249">
        <v>6843</v>
      </c>
      <c r="C6906" s="248">
        <v>117.25133182288528</v>
      </c>
    </row>
    <row r="6907" spans="2:3" x14ac:dyDescent="0.75">
      <c r="B6907" s="249">
        <v>6844</v>
      </c>
      <c r="C6907" s="248">
        <v>112.92011021572976</v>
      </c>
    </row>
    <row r="6908" spans="2:3" x14ac:dyDescent="0.75">
      <c r="B6908" s="249">
        <v>6845</v>
      </c>
      <c r="C6908" s="248">
        <v>117.74157127231366</v>
      </c>
    </row>
    <row r="6909" spans="2:3" x14ac:dyDescent="0.75">
      <c r="B6909" s="249">
        <v>6846</v>
      </c>
      <c r="C6909" s="248">
        <v>150.58488120885676</v>
      </c>
    </row>
    <row r="6910" spans="2:3" x14ac:dyDescent="0.75">
      <c r="B6910" s="249">
        <v>6847</v>
      </c>
      <c r="C6910" s="248">
        <v>115.84643385985694</v>
      </c>
    </row>
    <row r="6911" spans="2:3" x14ac:dyDescent="0.75">
      <c r="B6911" s="249">
        <v>6848</v>
      </c>
      <c r="C6911" s="248">
        <v>74.654135445309151</v>
      </c>
    </row>
    <row r="6912" spans="2:3" x14ac:dyDescent="0.75">
      <c r="B6912" s="249">
        <v>6849</v>
      </c>
      <c r="C6912" s="248">
        <v>98.622367953989709</v>
      </c>
    </row>
    <row r="6913" spans="2:3" x14ac:dyDescent="0.75">
      <c r="B6913" s="249">
        <v>6850</v>
      </c>
      <c r="C6913" s="248">
        <v>130.16166015118398</v>
      </c>
    </row>
    <row r="6914" spans="2:3" x14ac:dyDescent="0.75">
      <c r="B6914" s="249">
        <v>6851</v>
      </c>
      <c r="C6914" s="248">
        <v>86.774585712902635</v>
      </c>
    </row>
    <row r="6915" spans="2:3" x14ac:dyDescent="0.75">
      <c r="B6915" s="249">
        <v>6852</v>
      </c>
      <c r="C6915" s="248">
        <v>54.703406716862247</v>
      </c>
    </row>
    <row r="6916" spans="2:3" x14ac:dyDescent="0.75">
      <c r="B6916" s="249">
        <v>6853</v>
      </c>
      <c r="C6916" s="248">
        <v>151.75630174901107</v>
      </c>
    </row>
    <row r="6917" spans="2:3" x14ac:dyDescent="0.75">
      <c r="B6917" s="249">
        <v>6854</v>
      </c>
      <c r="C6917" s="248">
        <v>127.23292020133559</v>
      </c>
    </row>
    <row r="6918" spans="2:3" x14ac:dyDescent="0.75">
      <c r="B6918" s="249">
        <v>6855</v>
      </c>
      <c r="C6918" s="248">
        <v>124.04431602424796</v>
      </c>
    </row>
    <row r="6919" spans="2:3" x14ac:dyDescent="0.75">
      <c r="B6919" s="249">
        <v>6856</v>
      </c>
      <c r="C6919" s="248">
        <v>163.89747774933392</v>
      </c>
    </row>
    <row r="6920" spans="2:3" x14ac:dyDescent="0.75">
      <c r="B6920" s="249">
        <v>6857</v>
      </c>
      <c r="C6920" s="248">
        <v>150.60948380965772</v>
      </c>
    </row>
    <row r="6921" spans="2:3" x14ac:dyDescent="0.75">
      <c r="B6921" s="249">
        <v>6858</v>
      </c>
      <c r="C6921" s="248">
        <v>155.30424368333667</v>
      </c>
    </row>
    <row r="6922" spans="2:3" x14ac:dyDescent="0.75">
      <c r="B6922" s="249">
        <v>6859</v>
      </c>
      <c r="C6922" s="248">
        <v>99.826798293262726</v>
      </c>
    </row>
    <row r="6923" spans="2:3" x14ac:dyDescent="0.75">
      <c r="B6923" s="249">
        <v>6860</v>
      </c>
      <c r="C6923" s="248">
        <v>148.17451319309842</v>
      </c>
    </row>
    <row r="6924" spans="2:3" x14ac:dyDescent="0.75">
      <c r="B6924" s="249">
        <v>6861</v>
      </c>
      <c r="C6924" s="248">
        <v>148.1326283118722</v>
      </c>
    </row>
    <row r="6925" spans="2:3" x14ac:dyDescent="0.75">
      <c r="B6925" s="249">
        <v>6862</v>
      </c>
      <c r="C6925" s="248">
        <v>143.80045346065521</v>
      </c>
    </row>
    <row r="6926" spans="2:3" x14ac:dyDescent="0.75">
      <c r="B6926" s="249">
        <v>6863</v>
      </c>
      <c r="C6926" s="248">
        <v>138.86297485842655</v>
      </c>
    </row>
    <row r="6927" spans="2:3" x14ac:dyDescent="0.75">
      <c r="B6927" s="249">
        <v>6864</v>
      </c>
      <c r="C6927" s="248">
        <v>95.039642522702664</v>
      </c>
    </row>
    <row r="6928" spans="2:3" x14ac:dyDescent="0.75">
      <c r="B6928" s="249">
        <v>6865</v>
      </c>
      <c r="C6928" s="248">
        <v>135.95613141746622</v>
      </c>
    </row>
    <row r="6929" spans="2:3" x14ac:dyDescent="0.75">
      <c r="B6929" s="249">
        <v>6866</v>
      </c>
      <c r="C6929" s="248">
        <v>141.64943170739684</v>
      </c>
    </row>
    <row r="6930" spans="2:3" x14ac:dyDescent="0.75">
      <c r="B6930" s="249">
        <v>6867</v>
      </c>
      <c r="C6930" s="248">
        <v>105.14893588727411</v>
      </c>
    </row>
    <row r="6931" spans="2:3" x14ac:dyDescent="0.75">
      <c r="B6931" s="249">
        <v>6868</v>
      </c>
      <c r="C6931" s="248">
        <v>114.01480466999566</v>
      </c>
    </row>
    <row r="6932" spans="2:3" x14ac:dyDescent="0.75">
      <c r="B6932" s="249">
        <v>6869</v>
      </c>
      <c r="C6932" s="248">
        <v>130.4026391267586</v>
      </c>
    </row>
    <row r="6933" spans="2:3" x14ac:dyDescent="0.75">
      <c r="B6933" s="249">
        <v>6870</v>
      </c>
      <c r="C6933" s="248">
        <v>102.85575784200333</v>
      </c>
    </row>
    <row r="6934" spans="2:3" x14ac:dyDescent="0.75">
      <c r="B6934" s="249">
        <v>6871</v>
      </c>
      <c r="C6934" s="248">
        <v>130.23814300007646</v>
      </c>
    </row>
    <row r="6935" spans="2:3" x14ac:dyDescent="0.75">
      <c r="B6935" s="249">
        <v>6872</v>
      </c>
      <c r="C6935" s="248">
        <v>131.84416700445661</v>
      </c>
    </row>
    <row r="6936" spans="2:3" x14ac:dyDescent="0.75">
      <c r="B6936" s="249">
        <v>6873</v>
      </c>
      <c r="C6936" s="248">
        <v>75.874006780249317</v>
      </c>
    </row>
    <row r="6937" spans="2:3" x14ac:dyDescent="0.75">
      <c r="B6937" s="249">
        <v>6874</v>
      </c>
      <c r="C6937" s="248">
        <v>109.4532857784845</v>
      </c>
    </row>
    <row r="6938" spans="2:3" x14ac:dyDescent="0.75">
      <c r="B6938" s="249">
        <v>6875</v>
      </c>
      <c r="C6938" s="248">
        <v>145.83057246895279</v>
      </c>
    </row>
    <row r="6939" spans="2:3" x14ac:dyDescent="0.75">
      <c r="B6939" s="249">
        <v>6876</v>
      </c>
      <c r="C6939" s="248">
        <v>133.80093386505777</v>
      </c>
    </row>
    <row r="6940" spans="2:3" x14ac:dyDescent="0.75">
      <c r="B6940" s="249">
        <v>6877</v>
      </c>
      <c r="C6940" s="248">
        <v>91.860580396392493</v>
      </c>
    </row>
    <row r="6941" spans="2:3" x14ac:dyDescent="0.75">
      <c r="B6941" s="249">
        <v>6878</v>
      </c>
      <c r="C6941" s="248">
        <v>103.12437062635401</v>
      </c>
    </row>
    <row r="6942" spans="2:3" x14ac:dyDescent="0.75">
      <c r="B6942" s="249">
        <v>6879</v>
      </c>
      <c r="C6942" s="248">
        <v>86.920969458704505</v>
      </c>
    </row>
    <row r="6943" spans="2:3" x14ac:dyDescent="0.75">
      <c r="B6943" s="249">
        <v>6880</v>
      </c>
      <c r="C6943" s="248">
        <v>134.18301545895099</v>
      </c>
    </row>
    <row r="6944" spans="2:3" x14ac:dyDescent="0.75">
      <c r="B6944" s="249">
        <v>6881</v>
      </c>
      <c r="C6944" s="248">
        <v>81.973974087752879</v>
      </c>
    </row>
    <row r="6945" spans="2:3" x14ac:dyDescent="0.75">
      <c r="B6945" s="249">
        <v>6882</v>
      </c>
      <c r="C6945" s="248">
        <v>117.16825428450319</v>
      </c>
    </row>
    <row r="6946" spans="2:3" x14ac:dyDescent="0.75">
      <c r="B6946" s="249">
        <v>6883</v>
      </c>
      <c r="C6946" s="248">
        <v>65.474509708890523</v>
      </c>
    </row>
    <row r="6947" spans="2:3" x14ac:dyDescent="0.75">
      <c r="B6947" s="249">
        <v>6884</v>
      </c>
      <c r="C6947" s="248">
        <v>84.405807704030693</v>
      </c>
    </row>
    <row r="6948" spans="2:3" x14ac:dyDescent="0.75">
      <c r="B6948" s="249">
        <v>6885</v>
      </c>
      <c r="C6948" s="248">
        <v>127.9522276171818</v>
      </c>
    </row>
    <row r="6949" spans="2:3" x14ac:dyDescent="0.75">
      <c r="B6949" s="249">
        <v>6886</v>
      </c>
      <c r="C6949" s="248">
        <v>132.17284553563925</v>
      </c>
    </row>
    <row r="6950" spans="2:3" x14ac:dyDescent="0.75">
      <c r="B6950" s="249">
        <v>6887</v>
      </c>
      <c r="C6950" s="248">
        <v>152.55212533985912</v>
      </c>
    </row>
    <row r="6951" spans="2:3" x14ac:dyDescent="0.75">
      <c r="B6951" s="249">
        <v>6888</v>
      </c>
      <c r="C6951" s="248">
        <v>151.1339653023345</v>
      </c>
    </row>
    <row r="6952" spans="2:3" x14ac:dyDescent="0.75">
      <c r="B6952" s="249">
        <v>6889</v>
      </c>
      <c r="C6952" s="248">
        <v>139.66091775988724</v>
      </c>
    </row>
    <row r="6953" spans="2:3" x14ac:dyDescent="0.75">
      <c r="B6953" s="249">
        <v>6890</v>
      </c>
      <c r="C6953" s="248">
        <v>105.43027677948373</v>
      </c>
    </row>
    <row r="6954" spans="2:3" x14ac:dyDescent="0.75">
      <c r="B6954" s="249">
        <v>6891</v>
      </c>
      <c r="C6954" s="248">
        <v>122.31680849534065</v>
      </c>
    </row>
    <row r="6955" spans="2:3" x14ac:dyDescent="0.75">
      <c r="B6955" s="249">
        <v>6892</v>
      </c>
      <c r="C6955" s="248">
        <v>132.22926498311816</v>
      </c>
    </row>
    <row r="6956" spans="2:3" x14ac:dyDescent="0.75">
      <c r="B6956" s="249">
        <v>6893</v>
      </c>
      <c r="C6956" s="248">
        <v>117.46164934317206</v>
      </c>
    </row>
    <row r="6957" spans="2:3" x14ac:dyDescent="0.75">
      <c r="B6957" s="249">
        <v>6894</v>
      </c>
      <c r="C6957" s="248">
        <v>139.68443916117053</v>
      </c>
    </row>
    <row r="6958" spans="2:3" x14ac:dyDescent="0.75">
      <c r="B6958" s="249">
        <v>6895</v>
      </c>
      <c r="C6958" s="248">
        <v>136.13969431177827</v>
      </c>
    </row>
    <row r="6959" spans="2:3" x14ac:dyDescent="0.75">
      <c r="B6959" s="249">
        <v>6896</v>
      </c>
      <c r="C6959" s="248">
        <v>103.94915931337333</v>
      </c>
    </row>
    <row r="6960" spans="2:3" x14ac:dyDescent="0.75">
      <c r="B6960" s="249">
        <v>6897</v>
      </c>
      <c r="C6960" s="248">
        <v>111.59331129419698</v>
      </c>
    </row>
    <row r="6961" spans="2:3" x14ac:dyDescent="0.75">
      <c r="B6961" s="249">
        <v>6898</v>
      </c>
      <c r="C6961" s="248">
        <v>142.54260382697692</v>
      </c>
    </row>
    <row r="6962" spans="2:3" x14ac:dyDescent="0.75">
      <c r="B6962" s="249">
        <v>6899</v>
      </c>
      <c r="C6962" s="248">
        <v>130.66592412188749</v>
      </c>
    </row>
    <row r="6963" spans="2:3" x14ac:dyDescent="0.75">
      <c r="B6963" s="249">
        <v>6900</v>
      </c>
      <c r="C6963" s="248">
        <v>115.6528057915192</v>
      </c>
    </row>
    <row r="6964" spans="2:3" x14ac:dyDescent="0.75">
      <c r="B6964" s="249">
        <v>6901</v>
      </c>
      <c r="C6964" s="248">
        <v>102.96840369308805</v>
      </c>
    </row>
    <row r="6965" spans="2:3" x14ac:dyDescent="0.75">
      <c r="B6965" s="249">
        <v>6902</v>
      </c>
      <c r="C6965" s="248">
        <v>136.56127010369983</v>
      </c>
    </row>
    <row r="6966" spans="2:3" x14ac:dyDescent="0.75">
      <c r="B6966" s="249">
        <v>6903</v>
      </c>
      <c r="C6966" s="248">
        <v>93.252664649904204</v>
      </c>
    </row>
    <row r="6967" spans="2:3" x14ac:dyDescent="0.75">
      <c r="B6967" s="249">
        <v>6904</v>
      </c>
      <c r="C6967" s="248">
        <v>113.46390374736976</v>
      </c>
    </row>
    <row r="6968" spans="2:3" x14ac:dyDescent="0.75">
      <c r="B6968" s="249">
        <v>6905</v>
      </c>
      <c r="C6968" s="248">
        <v>129.89859858488612</v>
      </c>
    </row>
    <row r="6969" spans="2:3" x14ac:dyDescent="0.75">
      <c r="B6969" s="249">
        <v>6906</v>
      </c>
      <c r="C6969" s="248">
        <v>127.32502894940308</v>
      </c>
    </row>
    <row r="6970" spans="2:3" x14ac:dyDescent="0.75">
      <c r="B6970" s="249">
        <v>6907</v>
      </c>
      <c r="C6970" s="248">
        <v>83.899102643465426</v>
      </c>
    </row>
    <row r="6971" spans="2:3" x14ac:dyDescent="0.75">
      <c r="B6971" s="249">
        <v>6908</v>
      </c>
      <c r="C6971" s="248">
        <v>165.25214424742035</v>
      </c>
    </row>
    <row r="6972" spans="2:3" x14ac:dyDescent="0.75">
      <c r="B6972" s="249">
        <v>6909</v>
      </c>
      <c r="C6972" s="248">
        <v>161.85587028671964</v>
      </c>
    </row>
    <row r="6973" spans="2:3" x14ac:dyDescent="0.75">
      <c r="B6973" s="249">
        <v>6910</v>
      </c>
      <c r="C6973" s="248">
        <v>129.08979633030313</v>
      </c>
    </row>
    <row r="6974" spans="2:3" x14ac:dyDescent="0.75">
      <c r="B6974" s="249">
        <v>6911</v>
      </c>
      <c r="C6974" s="248">
        <v>80.323183869726961</v>
      </c>
    </row>
    <row r="6975" spans="2:3" x14ac:dyDescent="0.75">
      <c r="B6975" s="249">
        <v>6912</v>
      </c>
      <c r="C6975" s="248">
        <v>94.107995878268866</v>
      </c>
    </row>
    <row r="6976" spans="2:3" x14ac:dyDescent="0.75">
      <c r="B6976" s="249">
        <v>6913</v>
      </c>
      <c r="C6976" s="248">
        <v>165.47568260456194</v>
      </c>
    </row>
    <row r="6977" spans="2:3" x14ac:dyDescent="0.75">
      <c r="B6977" s="249">
        <v>6914</v>
      </c>
      <c r="C6977" s="248">
        <v>154.20935286554828</v>
      </c>
    </row>
    <row r="6978" spans="2:3" x14ac:dyDescent="0.75">
      <c r="B6978" s="249">
        <v>6915</v>
      </c>
      <c r="C6978" s="248">
        <v>93.186706783753323</v>
      </c>
    </row>
    <row r="6979" spans="2:3" x14ac:dyDescent="0.75">
      <c r="B6979" s="249">
        <v>6916</v>
      </c>
      <c r="C6979" s="248">
        <v>132.30200713729616</v>
      </c>
    </row>
    <row r="6980" spans="2:3" x14ac:dyDescent="0.75">
      <c r="B6980" s="249">
        <v>6917</v>
      </c>
      <c r="C6980" s="248">
        <v>123.44984033886519</v>
      </c>
    </row>
    <row r="6981" spans="2:3" x14ac:dyDescent="0.75">
      <c r="B6981" s="249">
        <v>6918</v>
      </c>
      <c r="C6981" s="248">
        <v>91.530821385604767</v>
      </c>
    </row>
    <row r="6982" spans="2:3" x14ac:dyDescent="0.75">
      <c r="B6982" s="249">
        <v>6919</v>
      </c>
      <c r="C6982" s="248">
        <v>96.080428486214018</v>
      </c>
    </row>
    <row r="6983" spans="2:3" x14ac:dyDescent="0.75">
      <c r="B6983" s="249">
        <v>6920</v>
      </c>
      <c r="C6983" s="248">
        <v>52.895472281168352</v>
      </c>
    </row>
    <row r="6984" spans="2:3" x14ac:dyDescent="0.75">
      <c r="B6984" s="249">
        <v>6921</v>
      </c>
      <c r="C6984" s="248">
        <v>109.56204482386102</v>
      </c>
    </row>
    <row r="6985" spans="2:3" x14ac:dyDescent="0.75">
      <c r="B6985" s="249">
        <v>6922</v>
      </c>
      <c r="C6985" s="248">
        <v>157.87270642505513</v>
      </c>
    </row>
    <row r="6986" spans="2:3" x14ac:dyDescent="0.75">
      <c r="B6986" s="249">
        <v>6923</v>
      </c>
      <c r="C6986" s="248">
        <v>122.80935498166849</v>
      </c>
    </row>
    <row r="6987" spans="2:3" x14ac:dyDescent="0.75">
      <c r="B6987" s="249">
        <v>6924</v>
      </c>
      <c r="C6987" s="248">
        <v>134.48292418882448</v>
      </c>
    </row>
    <row r="6988" spans="2:3" x14ac:dyDescent="0.75">
      <c r="B6988" s="249">
        <v>6925</v>
      </c>
      <c r="C6988" s="248">
        <v>155.60748038970473</v>
      </c>
    </row>
    <row r="6989" spans="2:3" x14ac:dyDescent="0.75">
      <c r="B6989" s="249">
        <v>6926</v>
      </c>
      <c r="C6989" s="248">
        <v>127.82654687057553</v>
      </c>
    </row>
    <row r="6990" spans="2:3" x14ac:dyDescent="0.75">
      <c r="B6990" s="249">
        <v>6927</v>
      </c>
      <c r="C6990" s="248">
        <v>123.41333532252783</v>
      </c>
    </row>
    <row r="6991" spans="2:3" x14ac:dyDescent="0.75">
      <c r="B6991" s="249">
        <v>6928</v>
      </c>
      <c r="C6991" s="248">
        <v>103.44553266674254</v>
      </c>
    </row>
    <row r="6992" spans="2:3" x14ac:dyDescent="0.75">
      <c r="B6992" s="249">
        <v>6929</v>
      </c>
      <c r="C6992" s="248">
        <v>106.20433866231981</v>
      </c>
    </row>
    <row r="6993" spans="2:3" x14ac:dyDescent="0.75">
      <c r="B6993" s="249">
        <v>6930</v>
      </c>
      <c r="C6993" s="248">
        <v>117.02407831109569</v>
      </c>
    </row>
    <row r="6994" spans="2:3" x14ac:dyDescent="0.75">
      <c r="B6994" s="249">
        <v>6931</v>
      </c>
      <c r="C6994" s="248">
        <v>88.926590349792946</v>
      </c>
    </row>
    <row r="6995" spans="2:3" x14ac:dyDescent="0.75">
      <c r="B6995" s="249">
        <v>6932</v>
      </c>
      <c r="C6995" s="248">
        <v>134.46166605107999</v>
      </c>
    </row>
    <row r="6996" spans="2:3" x14ac:dyDescent="0.75">
      <c r="B6996" s="249">
        <v>6933</v>
      </c>
      <c r="C6996" s="248">
        <v>175.74752441093941</v>
      </c>
    </row>
    <row r="6997" spans="2:3" x14ac:dyDescent="0.75">
      <c r="B6997" s="249">
        <v>6934</v>
      </c>
      <c r="C6997" s="248">
        <v>98.14878235810869</v>
      </c>
    </row>
    <row r="6998" spans="2:3" x14ac:dyDescent="0.75">
      <c r="B6998" s="249">
        <v>6935</v>
      </c>
      <c r="C6998" s="248">
        <v>112.49490072075267</v>
      </c>
    </row>
    <row r="6999" spans="2:3" x14ac:dyDescent="0.75">
      <c r="B6999" s="249">
        <v>6936</v>
      </c>
      <c r="C6999" s="248">
        <v>119.37040884622893</v>
      </c>
    </row>
    <row r="7000" spans="2:3" x14ac:dyDescent="0.75">
      <c r="B7000" s="249">
        <v>6937</v>
      </c>
      <c r="C7000" s="248">
        <v>118.15924862158077</v>
      </c>
    </row>
    <row r="7001" spans="2:3" x14ac:dyDescent="0.75">
      <c r="B7001" s="249">
        <v>6938</v>
      </c>
      <c r="C7001" s="248">
        <v>114.58661547736146</v>
      </c>
    </row>
    <row r="7002" spans="2:3" x14ac:dyDescent="0.75">
      <c r="B7002" s="249">
        <v>6939</v>
      </c>
      <c r="C7002" s="248">
        <v>141.08164950801117</v>
      </c>
    </row>
    <row r="7003" spans="2:3" x14ac:dyDescent="0.75">
      <c r="B7003" s="249">
        <v>6940</v>
      </c>
      <c r="C7003" s="248">
        <v>132.06979140979121</v>
      </c>
    </row>
    <row r="7004" spans="2:3" x14ac:dyDescent="0.75">
      <c r="B7004" s="249">
        <v>6941</v>
      </c>
      <c r="C7004" s="248">
        <v>135.58560223346888</v>
      </c>
    </row>
    <row r="7005" spans="2:3" x14ac:dyDescent="0.75">
      <c r="B7005" s="249">
        <v>6942</v>
      </c>
      <c r="C7005" s="248">
        <v>135.6503875984958</v>
      </c>
    </row>
    <row r="7006" spans="2:3" x14ac:dyDescent="0.75">
      <c r="B7006" s="249">
        <v>6943</v>
      </c>
      <c r="C7006" s="248">
        <v>85.546585958602719</v>
      </c>
    </row>
    <row r="7007" spans="2:3" x14ac:dyDescent="0.75">
      <c r="B7007" s="249">
        <v>6944</v>
      </c>
      <c r="C7007" s="248">
        <v>133.0022750795396</v>
      </c>
    </row>
    <row r="7008" spans="2:3" x14ac:dyDescent="0.75">
      <c r="B7008" s="249">
        <v>6945</v>
      </c>
      <c r="C7008" s="248">
        <v>150.73160915285337</v>
      </c>
    </row>
    <row r="7009" spans="2:3" x14ac:dyDescent="0.75">
      <c r="B7009" s="249">
        <v>6946</v>
      </c>
      <c r="C7009" s="248">
        <v>165.71004998163326</v>
      </c>
    </row>
    <row r="7010" spans="2:3" x14ac:dyDescent="0.75">
      <c r="B7010" s="249">
        <v>6947</v>
      </c>
      <c r="C7010" s="248">
        <v>131.75587250394318</v>
      </c>
    </row>
    <row r="7011" spans="2:3" x14ac:dyDescent="0.75">
      <c r="B7011" s="249">
        <v>6948</v>
      </c>
      <c r="C7011" s="248">
        <v>116.01439313576861</v>
      </c>
    </row>
    <row r="7012" spans="2:3" x14ac:dyDescent="0.75">
      <c r="B7012" s="249">
        <v>6949</v>
      </c>
      <c r="C7012" s="248">
        <v>136.50671880730533</v>
      </c>
    </row>
    <row r="7013" spans="2:3" x14ac:dyDescent="0.75">
      <c r="B7013" s="249">
        <v>6950</v>
      </c>
      <c r="C7013" s="248">
        <v>103.29953759170573</v>
      </c>
    </row>
    <row r="7014" spans="2:3" x14ac:dyDescent="0.75">
      <c r="B7014" s="249">
        <v>6951</v>
      </c>
      <c r="C7014" s="248">
        <v>85.802115166228191</v>
      </c>
    </row>
    <row r="7015" spans="2:3" x14ac:dyDescent="0.75">
      <c r="B7015" s="249">
        <v>6952</v>
      </c>
      <c r="C7015" s="248">
        <v>97.769384246945137</v>
      </c>
    </row>
    <row r="7016" spans="2:3" x14ac:dyDescent="0.75">
      <c r="B7016" s="249">
        <v>6953</v>
      </c>
      <c r="C7016" s="248">
        <v>121.69107621932739</v>
      </c>
    </row>
    <row r="7017" spans="2:3" x14ac:dyDescent="0.75">
      <c r="B7017" s="249">
        <v>6954</v>
      </c>
      <c r="C7017" s="248">
        <v>115.09504359805719</v>
      </c>
    </row>
    <row r="7018" spans="2:3" x14ac:dyDescent="0.75">
      <c r="B7018" s="249">
        <v>6955</v>
      </c>
      <c r="C7018" s="248">
        <v>168.88681075617754</v>
      </c>
    </row>
    <row r="7019" spans="2:3" x14ac:dyDescent="0.75">
      <c r="B7019" s="249">
        <v>6956</v>
      </c>
      <c r="C7019" s="248">
        <v>119.59642350233493</v>
      </c>
    </row>
    <row r="7020" spans="2:3" x14ac:dyDescent="0.75">
      <c r="B7020" s="249">
        <v>6957</v>
      </c>
      <c r="C7020" s="248">
        <v>99.654661748502662</v>
      </c>
    </row>
    <row r="7021" spans="2:3" x14ac:dyDescent="0.75">
      <c r="B7021" s="249">
        <v>6958</v>
      </c>
      <c r="C7021" s="248">
        <v>144.27188758393686</v>
      </c>
    </row>
    <row r="7022" spans="2:3" x14ac:dyDescent="0.75">
      <c r="B7022" s="249">
        <v>6959</v>
      </c>
      <c r="C7022" s="248">
        <v>112.03580446141872</v>
      </c>
    </row>
    <row r="7023" spans="2:3" x14ac:dyDescent="0.75">
      <c r="B7023" s="249">
        <v>6960</v>
      </c>
      <c r="C7023" s="248">
        <v>123.29559182342595</v>
      </c>
    </row>
    <row r="7024" spans="2:3" x14ac:dyDescent="0.75">
      <c r="B7024" s="249">
        <v>6961</v>
      </c>
      <c r="C7024" s="248">
        <v>112.59269565223227</v>
      </c>
    </row>
    <row r="7025" spans="2:3" x14ac:dyDescent="0.75">
      <c r="B7025" s="249">
        <v>6962</v>
      </c>
      <c r="C7025" s="248">
        <v>155.46594174650284</v>
      </c>
    </row>
    <row r="7026" spans="2:3" x14ac:dyDescent="0.75">
      <c r="B7026" s="249">
        <v>6963</v>
      </c>
      <c r="C7026" s="248">
        <v>84.018494438535384</v>
      </c>
    </row>
    <row r="7027" spans="2:3" x14ac:dyDescent="0.75">
      <c r="B7027" s="249">
        <v>6964</v>
      </c>
      <c r="C7027" s="248">
        <v>83.134105343975165</v>
      </c>
    </row>
    <row r="7028" spans="2:3" x14ac:dyDescent="0.75">
      <c r="B7028" s="249">
        <v>6965</v>
      </c>
      <c r="C7028" s="248">
        <v>74.137652531649508</v>
      </c>
    </row>
    <row r="7029" spans="2:3" x14ac:dyDescent="0.75">
      <c r="B7029" s="249">
        <v>6966</v>
      </c>
      <c r="C7029" s="248">
        <v>118.94420233642457</v>
      </c>
    </row>
    <row r="7030" spans="2:3" x14ac:dyDescent="0.75">
      <c r="B7030" s="249">
        <v>6967</v>
      </c>
      <c r="C7030" s="248">
        <v>72.633936846598658</v>
      </c>
    </row>
    <row r="7031" spans="2:3" x14ac:dyDescent="0.75">
      <c r="B7031" s="249">
        <v>6968</v>
      </c>
      <c r="C7031" s="248">
        <v>95.251324521941669</v>
      </c>
    </row>
    <row r="7032" spans="2:3" x14ac:dyDescent="0.75">
      <c r="B7032" s="249">
        <v>6969</v>
      </c>
      <c r="C7032" s="248">
        <v>85.43716269972586</v>
      </c>
    </row>
    <row r="7033" spans="2:3" x14ac:dyDescent="0.75">
      <c r="B7033" s="249">
        <v>6970</v>
      </c>
      <c r="C7033" s="248">
        <v>161.97446503058327</v>
      </c>
    </row>
    <row r="7034" spans="2:3" x14ac:dyDescent="0.75">
      <c r="B7034" s="249">
        <v>6971</v>
      </c>
      <c r="C7034" s="248">
        <v>119.202615617208</v>
      </c>
    </row>
    <row r="7035" spans="2:3" x14ac:dyDescent="0.75">
      <c r="B7035" s="249">
        <v>6972</v>
      </c>
      <c r="C7035" s="248">
        <v>138.70371541086908</v>
      </c>
    </row>
    <row r="7036" spans="2:3" x14ac:dyDescent="0.75">
      <c r="B7036" s="249">
        <v>6973</v>
      </c>
      <c r="C7036" s="248">
        <v>103.97652207450102</v>
      </c>
    </row>
    <row r="7037" spans="2:3" x14ac:dyDescent="0.75">
      <c r="B7037" s="249">
        <v>6974</v>
      </c>
      <c r="C7037" s="248">
        <v>167.50270551204409</v>
      </c>
    </row>
    <row r="7038" spans="2:3" x14ac:dyDescent="0.75">
      <c r="B7038" s="249">
        <v>6975</v>
      </c>
      <c r="C7038" s="248">
        <v>118.38054059450731</v>
      </c>
    </row>
    <row r="7039" spans="2:3" x14ac:dyDescent="0.75">
      <c r="B7039" s="249">
        <v>6976</v>
      </c>
      <c r="C7039" s="248">
        <v>131.05601155428641</v>
      </c>
    </row>
    <row r="7040" spans="2:3" x14ac:dyDescent="0.75">
      <c r="B7040" s="249">
        <v>6977</v>
      </c>
      <c r="C7040" s="248">
        <v>73.277002184902472</v>
      </c>
    </row>
    <row r="7041" spans="2:3" x14ac:dyDescent="0.75">
      <c r="B7041" s="249">
        <v>6978</v>
      </c>
      <c r="C7041" s="248">
        <v>128.80543302815457</v>
      </c>
    </row>
    <row r="7042" spans="2:3" x14ac:dyDescent="0.75">
      <c r="B7042" s="249">
        <v>6979</v>
      </c>
      <c r="C7042" s="248">
        <v>174.83919226031739</v>
      </c>
    </row>
    <row r="7043" spans="2:3" x14ac:dyDescent="0.75">
      <c r="B7043" s="249">
        <v>6980</v>
      </c>
      <c r="C7043" s="248">
        <v>170.99955247243599</v>
      </c>
    </row>
    <row r="7044" spans="2:3" x14ac:dyDescent="0.75">
      <c r="B7044" s="249">
        <v>6981</v>
      </c>
      <c r="C7044" s="248">
        <v>126.2492289011295</v>
      </c>
    </row>
    <row r="7045" spans="2:3" x14ac:dyDescent="0.75">
      <c r="B7045" s="249">
        <v>6982</v>
      </c>
      <c r="C7045" s="248">
        <v>107.41672424485196</v>
      </c>
    </row>
    <row r="7046" spans="2:3" x14ac:dyDescent="0.75">
      <c r="B7046" s="249">
        <v>6983</v>
      </c>
      <c r="C7046" s="248">
        <v>66.72999802267924</v>
      </c>
    </row>
    <row r="7047" spans="2:3" x14ac:dyDescent="0.75">
      <c r="B7047" s="249">
        <v>6984</v>
      </c>
      <c r="C7047" s="248">
        <v>176.12978470602758</v>
      </c>
    </row>
    <row r="7048" spans="2:3" x14ac:dyDescent="0.75">
      <c r="B7048" s="249">
        <v>6985</v>
      </c>
      <c r="C7048" s="248">
        <v>125.18581871355445</v>
      </c>
    </row>
    <row r="7049" spans="2:3" x14ac:dyDescent="0.75">
      <c r="B7049" s="249">
        <v>6986</v>
      </c>
      <c r="C7049" s="248">
        <v>102.68498374038228</v>
      </c>
    </row>
    <row r="7050" spans="2:3" x14ac:dyDescent="0.75">
      <c r="B7050" s="249">
        <v>6987</v>
      </c>
      <c r="C7050" s="248">
        <v>157.43866049155957</v>
      </c>
    </row>
    <row r="7051" spans="2:3" x14ac:dyDescent="0.75">
      <c r="B7051" s="249">
        <v>6988</v>
      </c>
      <c r="C7051" s="248">
        <v>104.21957095596056</v>
      </c>
    </row>
    <row r="7052" spans="2:3" x14ac:dyDescent="0.75">
      <c r="B7052" s="249">
        <v>6989</v>
      </c>
      <c r="C7052" s="248">
        <v>125.95168464500283</v>
      </c>
    </row>
    <row r="7053" spans="2:3" x14ac:dyDescent="0.75">
      <c r="B7053" s="249">
        <v>6990</v>
      </c>
      <c r="C7053" s="248">
        <v>93.560593347121596</v>
      </c>
    </row>
    <row r="7054" spans="2:3" x14ac:dyDescent="0.75">
      <c r="B7054" s="249">
        <v>6991</v>
      </c>
      <c r="C7054" s="248">
        <v>108.6599744521013</v>
      </c>
    </row>
    <row r="7055" spans="2:3" x14ac:dyDescent="0.75">
      <c r="B7055" s="249">
        <v>6992</v>
      </c>
      <c r="C7055" s="248">
        <v>142.28831414707105</v>
      </c>
    </row>
    <row r="7056" spans="2:3" x14ac:dyDescent="0.75">
      <c r="B7056" s="249">
        <v>6993</v>
      </c>
      <c r="C7056" s="248">
        <v>80.507459685649451</v>
      </c>
    </row>
    <row r="7057" spans="2:3" x14ac:dyDescent="0.75">
      <c r="B7057" s="249">
        <v>6994</v>
      </c>
      <c r="C7057" s="248">
        <v>125.89787004599152</v>
      </c>
    </row>
    <row r="7058" spans="2:3" x14ac:dyDescent="0.75">
      <c r="B7058" s="249">
        <v>6995</v>
      </c>
      <c r="C7058" s="248">
        <v>128.17956874539126</v>
      </c>
    </row>
    <row r="7059" spans="2:3" x14ac:dyDescent="0.75">
      <c r="B7059" s="249">
        <v>6996</v>
      </c>
      <c r="C7059" s="248">
        <v>114.68536787796832</v>
      </c>
    </row>
    <row r="7060" spans="2:3" x14ac:dyDescent="0.75">
      <c r="B7060" s="249">
        <v>6997</v>
      </c>
      <c r="C7060" s="248">
        <v>83.071528119789548</v>
      </c>
    </row>
    <row r="7061" spans="2:3" x14ac:dyDescent="0.75">
      <c r="B7061" s="249">
        <v>6998</v>
      </c>
      <c r="C7061" s="248">
        <v>115.17280313910669</v>
      </c>
    </row>
    <row r="7062" spans="2:3" x14ac:dyDescent="0.75">
      <c r="B7062" s="249">
        <v>6999</v>
      </c>
      <c r="C7062" s="248">
        <v>73.759040282364367</v>
      </c>
    </row>
    <row r="7063" spans="2:3" x14ac:dyDescent="0.75">
      <c r="B7063" s="249">
        <v>7000</v>
      </c>
      <c r="C7063" s="248">
        <v>109.46633767418665</v>
      </c>
    </row>
    <row r="7064" spans="2:3" x14ac:dyDescent="0.75">
      <c r="B7064" s="249">
        <v>7001</v>
      </c>
      <c r="C7064" s="248">
        <v>97.474790636559206</v>
      </c>
    </row>
    <row r="7065" spans="2:3" x14ac:dyDescent="0.75">
      <c r="B7065" s="249">
        <v>7002</v>
      </c>
      <c r="C7065" s="248">
        <v>70.087816972470605</v>
      </c>
    </row>
    <row r="7066" spans="2:3" x14ac:dyDescent="0.75">
      <c r="B7066" s="249">
        <v>7003</v>
      </c>
      <c r="C7066" s="248">
        <v>117.08790487339239</v>
      </c>
    </row>
    <row r="7067" spans="2:3" x14ac:dyDescent="0.75">
      <c r="B7067" s="249">
        <v>7004</v>
      </c>
      <c r="C7067" s="248">
        <v>109.23424606843702</v>
      </c>
    </row>
    <row r="7068" spans="2:3" x14ac:dyDescent="0.75">
      <c r="B7068" s="249">
        <v>7005</v>
      </c>
      <c r="C7068" s="248">
        <v>94.765343602337566</v>
      </c>
    </row>
    <row r="7069" spans="2:3" x14ac:dyDescent="0.75">
      <c r="B7069" s="249">
        <v>7006</v>
      </c>
      <c r="C7069" s="248">
        <v>122.22648562548835</v>
      </c>
    </row>
    <row r="7070" spans="2:3" x14ac:dyDescent="0.75">
      <c r="B7070" s="249">
        <v>7007</v>
      </c>
      <c r="C7070" s="248">
        <v>96.693637731407605</v>
      </c>
    </row>
    <row r="7071" spans="2:3" x14ac:dyDescent="0.75">
      <c r="B7071" s="249">
        <v>7008</v>
      </c>
      <c r="C7071" s="248">
        <v>128.41918098258043</v>
      </c>
    </row>
    <row r="7072" spans="2:3" x14ac:dyDescent="0.75">
      <c r="B7072" s="249">
        <v>7009</v>
      </c>
      <c r="C7072" s="248">
        <v>104.97868923888528</v>
      </c>
    </row>
    <row r="7073" spans="2:3" x14ac:dyDescent="0.75">
      <c r="B7073" s="249">
        <v>7010</v>
      </c>
      <c r="C7073" s="248">
        <v>129.81481822269325</v>
      </c>
    </row>
    <row r="7074" spans="2:3" x14ac:dyDescent="0.75">
      <c r="B7074" s="249">
        <v>7011</v>
      </c>
      <c r="C7074" s="248">
        <v>140.09335034836874</v>
      </c>
    </row>
    <row r="7075" spans="2:3" x14ac:dyDescent="0.75">
      <c r="B7075" s="249">
        <v>7012</v>
      </c>
      <c r="C7075" s="248">
        <v>99.954436601329945</v>
      </c>
    </row>
    <row r="7076" spans="2:3" x14ac:dyDescent="0.75">
      <c r="B7076" s="249">
        <v>7013</v>
      </c>
      <c r="C7076" s="248">
        <v>118.17629648977281</v>
      </c>
    </row>
    <row r="7077" spans="2:3" x14ac:dyDescent="0.75">
      <c r="B7077" s="249">
        <v>7014</v>
      </c>
      <c r="C7077" s="248">
        <v>104.77682439580532</v>
      </c>
    </row>
    <row r="7078" spans="2:3" x14ac:dyDescent="0.75">
      <c r="B7078" s="249">
        <v>7015</v>
      </c>
      <c r="C7078" s="248">
        <v>83.502381551887936</v>
      </c>
    </row>
    <row r="7079" spans="2:3" x14ac:dyDescent="0.75">
      <c r="B7079" s="249">
        <v>7016</v>
      </c>
      <c r="C7079" s="248">
        <v>112.79225693921539</v>
      </c>
    </row>
    <row r="7080" spans="2:3" x14ac:dyDescent="0.75">
      <c r="B7080" s="249">
        <v>7017</v>
      </c>
      <c r="C7080" s="248">
        <v>138.29908128795137</v>
      </c>
    </row>
    <row r="7081" spans="2:3" x14ac:dyDescent="0.75">
      <c r="B7081" s="249">
        <v>7018</v>
      </c>
      <c r="C7081" s="248">
        <v>89.219372445151507</v>
      </c>
    </row>
    <row r="7082" spans="2:3" x14ac:dyDescent="0.75">
      <c r="B7082" s="249">
        <v>7019</v>
      </c>
      <c r="C7082" s="248">
        <v>90.123089708979734</v>
      </c>
    </row>
    <row r="7083" spans="2:3" x14ac:dyDescent="0.75">
      <c r="B7083" s="249">
        <v>7020</v>
      </c>
      <c r="C7083" s="248">
        <v>137.56824871920577</v>
      </c>
    </row>
    <row r="7084" spans="2:3" x14ac:dyDescent="0.75">
      <c r="B7084" s="249">
        <v>7021</v>
      </c>
      <c r="C7084" s="248">
        <v>103.63948601762195</v>
      </c>
    </row>
    <row r="7085" spans="2:3" x14ac:dyDescent="0.75">
      <c r="B7085" s="249">
        <v>7022</v>
      </c>
      <c r="C7085" s="248">
        <v>98.873938291193724</v>
      </c>
    </row>
    <row r="7086" spans="2:3" x14ac:dyDescent="0.75">
      <c r="B7086" s="249">
        <v>7023</v>
      </c>
      <c r="C7086" s="248">
        <v>101.75195808861147</v>
      </c>
    </row>
    <row r="7087" spans="2:3" x14ac:dyDescent="0.75">
      <c r="B7087" s="249">
        <v>7024</v>
      </c>
      <c r="C7087" s="248">
        <v>129.382218300841</v>
      </c>
    </row>
    <row r="7088" spans="2:3" x14ac:dyDescent="0.75">
      <c r="B7088" s="249">
        <v>7025</v>
      </c>
      <c r="C7088" s="248">
        <v>119.75621402014501</v>
      </c>
    </row>
    <row r="7089" spans="2:3" x14ac:dyDescent="0.75">
      <c r="B7089" s="249">
        <v>7026</v>
      </c>
      <c r="C7089" s="248">
        <v>113.65529576625859</v>
      </c>
    </row>
    <row r="7090" spans="2:3" x14ac:dyDescent="0.75">
      <c r="B7090" s="249">
        <v>7027</v>
      </c>
      <c r="C7090" s="248">
        <v>175.06279396103253</v>
      </c>
    </row>
    <row r="7091" spans="2:3" x14ac:dyDescent="0.75">
      <c r="B7091" s="249">
        <v>7028</v>
      </c>
      <c r="C7091" s="248">
        <v>90.878351399342449</v>
      </c>
    </row>
    <row r="7092" spans="2:3" x14ac:dyDescent="0.75">
      <c r="B7092" s="249">
        <v>7029</v>
      </c>
      <c r="C7092" s="248">
        <v>88.485885059325142</v>
      </c>
    </row>
    <row r="7093" spans="2:3" x14ac:dyDescent="0.75">
      <c r="B7093" s="249">
        <v>7030</v>
      </c>
      <c r="C7093" s="248">
        <v>77.254974163011482</v>
      </c>
    </row>
    <row r="7094" spans="2:3" x14ac:dyDescent="0.75">
      <c r="B7094" s="249">
        <v>7031</v>
      </c>
      <c r="C7094" s="248">
        <v>87.641878662807045</v>
      </c>
    </row>
    <row r="7095" spans="2:3" x14ac:dyDescent="0.75">
      <c r="B7095" s="249">
        <v>7032</v>
      </c>
      <c r="C7095" s="248">
        <v>157.10960960093564</v>
      </c>
    </row>
    <row r="7096" spans="2:3" x14ac:dyDescent="0.75">
      <c r="B7096" s="249">
        <v>7033</v>
      </c>
      <c r="C7096" s="248">
        <v>132.29015004563945</v>
      </c>
    </row>
    <row r="7097" spans="2:3" x14ac:dyDescent="0.75">
      <c r="B7097" s="249">
        <v>7034</v>
      </c>
      <c r="C7097" s="248">
        <v>94.706662048604784</v>
      </c>
    </row>
    <row r="7098" spans="2:3" x14ac:dyDescent="0.75">
      <c r="B7098" s="249">
        <v>7035</v>
      </c>
      <c r="C7098" s="248">
        <v>154.60373405454837</v>
      </c>
    </row>
    <row r="7099" spans="2:3" x14ac:dyDescent="0.75">
      <c r="B7099" s="249">
        <v>7036</v>
      </c>
      <c r="C7099" s="248">
        <v>95.450086243591187</v>
      </c>
    </row>
    <row r="7100" spans="2:3" x14ac:dyDescent="0.75">
      <c r="B7100" s="249">
        <v>7037</v>
      </c>
      <c r="C7100" s="248">
        <v>124.48988595923311</v>
      </c>
    </row>
    <row r="7101" spans="2:3" x14ac:dyDescent="0.75">
      <c r="B7101" s="249">
        <v>7038</v>
      </c>
      <c r="C7101" s="248">
        <v>134.79240648107495</v>
      </c>
    </row>
    <row r="7102" spans="2:3" x14ac:dyDescent="0.75">
      <c r="B7102" s="249">
        <v>7039</v>
      </c>
      <c r="C7102" s="248">
        <v>106.50062828358412</v>
      </c>
    </row>
    <row r="7103" spans="2:3" x14ac:dyDescent="0.75">
      <c r="B7103" s="249">
        <v>7040</v>
      </c>
      <c r="C7103" s="248">
        <v>104.83757183720199</v>
      </c>
    </row>
    <row r="7104" spans="2:3" x14ac:dyDescent="0.75">
      <c r="B7104" s="249">
        <v>7041</v>
      </c>
      <c r="C7104" s="248">
        <v>147.70279918718589</v>
      </c>
    </row>
    <row r="7105" spans="2:3" x14ac:dyDescent="0.75">
      <c r="B7105" s="249">
        <v>7042</v>
      </c>
      <c r="C7105" s="248">
        <v>129.3238397783463</v>
      </c>
    </row>
    <row r="7106" spans="2:3" x14ac:dyDescent="0.75">
      <c r="B7106" s="249">
        <v>7043</v>
      </c>
      <c r="C7106" s="248">
        <v>139.02495299946605</v>
      </c>
    </row>
    <row r="7107" spans="2:3" x14ac:dyDescent="0.75">
      <c r="B7107" s="249">
        <v>7044</v>
      </c>
      <c r="C7107" s="248">
        <v>78.851076797279561</v>
      </c>
    </row>
    <row r="7108" spans="2:3" x14ac:dyDescent="0.75">
      <c r="B7108" s="249">
        <v>7045</v>
      </c>
      <c r="C7108" s="248">
        <v>120.64399009447257</v>
      </c>
    </row>
    <row r="7109" spans="2:3" x14ac:dyDescent="0.75">
      <c r="B7109" s="249">
        <v>7046</v>
      </c>
      <c r="C7109" s="248">
        <v>125.31759624773355</v>
      </c>
    </row>
    <row r="7110" spans="2:3" x14ac:dyDescent="0.75">
      <c r="B7110" s="249">
        <v>7047</v>
      </c>
      <c r="C7110" s="248">
        <v>113.53690198071533</v>
      </c>
    </row>
    <row r="7111" spans="2:3" x14ac:dyDescent="0.75">
      <c r="B7111" s="249">
        <v>7048</v>
      </c>
      <c r="C7111" s="248">
        <v>129.32699036207768</v>
      </c>
    </row>
    <row r="7112" spans="2:3" x14ac:dyDescent="0.75">
      <c r="B7112" s="249">
        <v>7049</v>
      </c>
      <c r="C7112" s="248">
        <v>99.303515018441388</v>
      </c>
    </row>
    <row r="7113" spans="2:3" x14ac:dyDescent="0.75">
      <c r="B7113" s="249">
        <v>7050</v>
      </c>
      <c r="C7113" s="248">
        <v>146.00402967358247</v>
      </c>
    </row>
    <row r="7114" spans="2:3" x14ac:dyDescent="0.75">
      <c r="B7114" s="249">
        <v>7051</v>
      </c>
      <c r="C7114" s="248">
        <v>151.33522445024971</v>
      </c>
    </row>
    <row r="7115" spans="2:3" x14ac:dyDescent="0.75">
      <c r="B7115" s="249">
        <v>7052</v>
      </c>
      <c r="C7115" s="248">
        <v>106.18664447918302</v>
      </c>
    </row>
    <row r="7116" spans="2:3" x14ac:dyDescent="0.75">
      <c r="B7116" s="249">
        <v>7053</v>
      </c>
      <c r="C7116" s="248">
        <v>116.87878147399826</v>
      </c>
    </row>
    <row r="7117" spans="2:3" x14ac:dyDescent="0.75">
      <c r="B7117" s="249">
        <v>7054</v>
      </c>
      <c r="C7117" s="248">
        <v>88.890590747706142</v>
      </c>
    </row>
    <row r="7118" spans="2:3" x14ac:dyDescent="0.75">
      <c r="B7118" s="249">
        <v>7055</v>
      </c>
      <c r="C7118" s="248">
        <v>124.39976037585359</v>
      </c>
    </row>
    <row r="7119" spans="2:3" x14ac:dyDescent="0.75">
      <c r="B7119" s="249">
        <v>7056</v>
      </c>
      <c r="C7119" s="248">
        <v>91.83824661952238</v>
      </c>
    </row>
    <row r="7120" spans="2:3" x14ac:dyDescent="0.75">
      <c r="B7120" s="249">
        <v>7057</v>
      </c>
      <c r="C7120" s="248">
        <v>95.287111890224452</v>
      </c>
    </row>
    <row r="7121" spans="2:3" x14ac:dyDescent="0.75">
      <c r="B7121" s="249">
        <v>7058</v>
      </c>
      <c r="C7121" s="248">
        <v>108.48346841753799</v>
      </c>
    </row>
    <row r="7122" spans="2:3" x14ac:dyDescent="0.75">
      <c r="B7122" s="249">
        <v>7059</v>
      </c>
      <c r="C7122" s="248">
        <v>125.33387368322451</v>
      </c>
    </row>
    <row r="7123" spans="2:3" x14ac:dyDescent="0.75">
      <c r="B7123" s="249">
        <v>7060</v>
      </c>
      <c r="C7123" s="248">
        <v>87.066620854138563</v>
      </c>
    </row>
    <row r="7124" spans="2:3" x14ac:dyDescent="0.75">
      <c r="B7124" s="249">
        <v>7061</v>
      </c>
      <c r="C7124" s="248">
        <v>151.85855423980385</v>
      </c>
    </row>
    <row r="7125" spans="2:3" x14ac:dyDescent="0.75">
      <c r="B7125" s="249">
        <v>7062</v>
      </c>
      <c r="C7125" s="248">
        <v>128.10598579680229</v>
      </c>
    </row>
    <row r="7126" spans="2:3" x14ac:dyDescent="0.75">
      <c r="B7126" s="249">
        <v>7063</v>
      </c>
      <c r="C7126" s="248">
        <v>195.90779974442825</v>
      </c>
    </row>
    <row r="7127" spans="2:3" x14ac:dyDescent="0.75">
      <c r="B7127" s="249">
        <v>7064</v>
      </c>
      <c r="C7127" s="248">
        <v>93.982993861670806</v>
      </c>
    </row>
    <row r="7128" spans="2:3" x14ac:dyDescent="0.75">
      <c r="B7128" s="249">
        <v>7065</v>
      </c>
      <c r="C7128" s="248">
        <v>90.524160839537203</v>
      </c>
    </row>
    <row r="7129" spans="2:3" x14ac:dyDescent="0.75">
      <c r="B7129" s="249">
        <v>7066</v>
      </c>
      <c r="C7129" s="248">
        <v>124.22947928757205</v>
      </c>
    </row>
    <row r="7130" spans="2:3" x14ac:dyDescent="0.75">
      <c r="B7130" s="249">
        <v>7067</v>
      </c>
      <c r="C7130" s="248">
        <v>97.498491127485806</v>
      </c>
    </row>
    <row r="7131" spans="2:3" x14ac:dyDescent="0.75">
      <c r="B7131" s="249">
        <v>7068</v>
      </c>
      <c r="C7131" s="248">
        <v>119.49455871896303</v>
      </c>
    </row>
    <row r="7132" spans="2:3" x14ac:dyDescent="0.75">
      <c r="B7132" s="249">
        <v>7069</v>
      </c>
      <c r="C7132" s="248">
        <v>125.34875736622097</v>
      </c>
    </row>
    <row r="7133" spans="2:3" x14ac:dyDescent="0.75">
      <c r="B7133" s="249">
        <v>7070</v>
      </c>
      <c r="C7133" s="248">
        <v>182.11309558803376</v>
      </c>
    </row>
    <row r="7134" spans="2:3" x14ac:dyDescent="0.75">
      <c r="B7134" s="249">
        <v>7071</v>
      </c>
      <c r="C7134" s="248">
        <v>170.64943003839414</v>
      </c>
    </row>
    <row r="7135" spans="2:3" x14ac:dyDescent="0.75">
      <c r="B7135" s="249">
        <v>7072</v>
      </c>
      <c r="C7135" s="248">
        <v>140.45532872795053</v>
      </c>
    </row>
    <row r="7136" spans="2:3" x14ac:dyDescent="0.75">
      <c r="B7136" s="249">
        <v>7073</v>
      </c>
      <c r="C7136" s="248">
        <v>107.25389447510564</v>
      </c>
    </row>
    <row r="7137" spans="2:3" x14ac:dyDescent="0.75">
      <c r="B7137" s="249">
        <v>7074</v>
      </c>
      <c r="C7137" s="248">
        <v>111.1092454706037</v>
      </c>
    </row>
    <row r="7138" spans="2:3" x14ac:dyDescent="0.75">
      <c r="B7138" s="249">
        <v>7075</v>
      </c>
      <c r="C7138" s="248">
        <v>114.60101872281753</v>
      </c>
    </row>
    <row r="7139" spans="2:3" x14ac:dyDescent="0.75">
      <c r="B7139" s="249">
        <v>7076</v>
      </c>
      <c r="C7139" s="248">
        <v>136.43313086225774</v>
      </c>
    </row>
    <row r="7140" spans="2:3" x14ac:dyDescent="0.75">
      <c r="B7140" s="249">
        <v>7077</v>
      </c>
      <c r="C7140" s="248">
        <v>126.68922068948584</v>
      </c>
    </row>
    <row r="7141" spans="2:3" x14ac:dyDescent="0.75">
      <c r="B7141" s="249">
        <v>7078</v>
      </c>
      <c r="C7141" s="248">
        <v>95.028198216704936</v>
      </c>
    </row>
    <row r="7142" spans="2:3" x14ac:dyDescent="0.75">
      <c r="B7142" s="249">
        <v>7079</v>
      </c>
      <c r="C7142" s="248">
        <v>126.29927753862788</v>
      </c>
    </row>
    <row r="7143" spans="2:3" x14ac:dyDescent="0.75">
      <c r="B7143" s="249">
        <v>7080</v>
      </c>
      <c r="C7143" s="248">
        <v>121.06049124279679</v>
      </c>
    </row>
    <row r="7144" spans="2:3" x14ac:dyDescent="0.75">
      <c r="B7144" s="249">
        <v>7081</v>
      </c>
      <c r="C7144" s="248">
        <v>115.78645669709408</v>
      </c>
    </row>
    <row r="7145" spans="2:3" x14ac:dyDescent="0.75">
      <c r="B7145" s="249">
        <v>7082</v>
      </c>
      <c r="C7145" s="248">
        <v>97.447035696051017</v>
      </c>
    </row>
    <row r="7146" spans="2:3" x14ac:dyDescent="0.75">
      <c r="B7146" s="249">
        <v>7083</v>
      </c>
      <c r="C7146" s="248">
        <v>81.068254177752323</v>
      </c>
    </row>
    <row r="7147" spans="2:3" x14ac:dyDescent="0.75">
      <c r="B7147" s="249">
        <v>7084</v>
      </c>
      <c r="C7147" s="248">
        <v>116.87239310016669</v>
      </c>
    </row>
    <row r="7148" spans="2:3" x14ac:dyDescent="0.75">
      <c r="B7148" s="249">
        <v>7085</v>
      </c>
      <c r="C7148" s="248">
        <v>114.88101433910307</v>
      </c>
    </row>
    <row r="7149" spans="2:3" x14ac:dyDescent="0.75">
      <c r="B7149" s="249">
        <v>7086</v>
      </c>
      <c r="C7149" s="248">
        <v>62.304230873982263</v>
      </c>
    </row>
    <row r="7150" spans="2:3" x14ac:dyDescent="0.75">
      <c r="B7150" s="249">
        <v>7087</v>
      </c>
      <c r="C7150" s="248">
        <v>100.59161405401218</v>
      </c>
    </row>
    <row r="7151" spans="2:3" x14ac:dyDescent="0.75">
      <c r="B7151" s="249">
        <v>7088</v>
      </c>
      <c r="C7151" s="248">
        <v>111.12894854486018</v>
      </c>
    </row>
    <row r="7152" spans="2:3" x14ac:dyDescent="0.75">
      <c r="B7152" s="249">
        <v>7089</v>
      </c>
      <c r="C7152" s="248">
        <v>130.18755816262544</v>
      </c>
    </row>
    <row r="7153" spans="2:3" x14ac:dyDescent="0.75">
      <c r="B7153" s="249">
        <v>7090</v>
      </c>
      <c r="C7153" s="248">
        <v>105.86081148127673</v>
      </c>
    </row>
    <row r="7154" spans="2:3" x14ac:dyDescent="0.75">
      <c r="B7154" s="249">
        <v>7091</v>
      </c>
      <c r="C7154" s="248">
        <v>143.44403858755152</v>
      </c>
    </row>
    <row r="7155" spans="2:3" x14ac:dyDescent="0.75">
      <c r="B7155" s="249">
        <v>7092</v>
      </c>
      <c r="C7155" s="248">
        <v>141.93722183035911</v>
      </c>
    </row>
    <row r="7156" spans="2:3" x14ac:dyDescent="0.75">
      <c r="B7156" s="249">
        <v>7093</v>
      </c>
      <c r="C7156" s="248">
        <v>122.05196897507658</v>
      </c>
    </row>
    <row r="7157" spans="2:3" x14ac:dyDescent="0.75">
      <c r="B7157" s="249">
        <v>7094</v>
      </c>
      <c r="C7157" s="248">
        <v>108.35217394784867</v>
      </c>
    </row>
    <row r="7158" spans="2:3" x14ac:dyDescent="0.75">
      <c r="B7158" s="249">
        <v>7095</v>
      </c>
      <c r="C7158" s="248">
        <v>118.34269870141561</v>
      </c>
    </row>
    <row r="7159" spans="2:3" x14ac:dyDescent="0.75">
      <c r="B7159" s="249">
        <v>7096</v>
      </c>
      <c r="C7159" s="248">
        <v>124.91779963094487</v>
      </c>
    </row>
    <row r="7160" spans="2:3" x14ac:dyDescent="0.75">
      <c r="B7160" s="249">
        <v>7097</v>
      </c>
      <c r="C7160" s="248">
        <v>70.371949315859041</v>
      </c>
    </row>
    <row r="7161" spans="2:3" x14ac:dyDescent="0.75">
      <c r="B7161" s="249">
        <v>7098</v>
      </c>
      <c r="C7161" s="248">
        <v>129.58394616506678</v>
      </c>
    </row>
    <row r="7162" spans="2:3" x14ac:dyDescent="0.75">
      <c r="B7162" s="249">
        <v>7099</v>
      </c>
      <c r="C7162" s="248">
        <v>127.9786353192377</v>
      </c>
    </row>
    <row r="7163" spans="2:3" x14ac:dyDescent="0.75">
      <c r="B7163" s="249">
        <v>7100</v>
      </c>
      <c r="C7163" s="248">
        <v>149.38059638346726</v>
      </c>
    </row>
    <row r="7164" spans="2:3" x14ac:dyDescent="0.75">
      <c r="B7164" s="249">
        <v>7101</v>
      </c>
      <c r="C7164" s="248">
        <v>129.33876609954373</v>
      </c>
    </row>
    <row r="7165" spans="2:3" x14ac:dyDescent="0.75">
      <c r="B7165" s="249">
        <v>7102</v>
      </c>
      <c r="C7165" s="248">
        <v>140.87252920823735</v>
      </c>
    </row>
    <row r="7166" spans="2:3" x14ac:dyDescent="0.75">
      <c r="B7166" s="249">
        <v>7103</v>
      </c>
      <c r="C7166" s="248">
        <v>83.344798863906647</v>
      </c>
    </row>
    <row r="7167" spans="2:3" x14ac:dyDescent="0.75">
      <c r="B7167" s="249">
        <v>7104</v>
      </c>
      <c r="C7167" s="248">
        <v>84.19728315465116</v>
      </c>
    </row>
    <row r="7168" spans="2:3" x14ac:dyDescent="0.75">
      <c r="B7168" s="249">
        <v>7105</v>
      </c>
      <c r="C7168" s="248">
        <v>93.170689868233978</v>
      </c>
    </row>
    <row r="7169" spans="2:3" x14ac:dyDescent="0.75">
      <c r="B7169" s="249">
        <v>7106</v>
      </c>
      <c r="C7169" s="248">
        <v>120.36806574138519</v>
      </c>
    </row>
    <row r="7170" spans="2:3" x14ac:dyDescent="0.75">
      <c r="B7170" s="249">
        <v>7107</v>
      </c>
      <c r="C7170" s="248">
        <v>140.419931065941</v>
      </c>
    </row>
    <row r="7171" spans="2:3" x14ac:dyDescent="0.75">
      <c r="B7171" s="249">
        <v>7108</v>
      </c>
      <c r="C7171" s="248">
        <v>142.17319686746055</v>
      </c>
    </row>
    <row r="7172" spans="2:3" x14ac:dyDescent="0.75">
      <c r="B7172" s="249">
        <v>7109</v>
      </c>
      <c r="C7172" s="248">
        <v>125.52735548722409</v>
      </c>
    </row>
    <row r="7173" spans="2:3" x14ac:dyDescent="0.75">
      <c r="B7173" s="249">
        <v>7110</v>
      </c>
      <c r="C7173" s="248">
        <v>170.93533448400777</v>
      </c>
    </row>
    <row r="7174" spans="2:3" x14ac:dyDescent="0.75">
      <c r="B7174" s="249">
        <v>7111</v>
      </c>
      <c r="C7174" s="248">
        <v>126.48965337381323</v>
      </c>
    </row>
    <row r="7175" spans="2:3" x14ac:dyDescent="0.75">
      <c r="B7175" s="249">
        <v>7112</v>
      </c>
      <c r="C7175" s="248">
        <v>74.128826223360903</v>
      </c>
    </row>
    <row r="7176" spans="2:3" x14ac:dyDescent="0.75">
      <c r="B7176" s="249">
        <v>7113</v>
      </c>
      <c r="C7176" s="248">
        <v>151.12431943155752</v>
      </c>
    </row>
    <row r="7177" spans="2:3" x14ac:dyDescent="0.75">
      <c r="B7177" s="249">
        <v>7114</v>
      </c>
      <c r="C7177" s="248">
        <v>116.34363265047924</v>
      </c>
    </row>
    <row r="7178" spans="2:3" x14ac:dyDescent="0.75">
      <c r="B7178" s="249">
        <v>7115</v>
      </c>
      <c r="C7178" s="248">
        <v>117.692247566698</v>
      </c>
    </row>
    <row r="7179" spans="2:3" x14ac:dyDescent="0.75">
      <c r="B7179" s="249">
        <v>7116</v>
      </c>
      <c r="C7179" s="248">
        <v>151.39122915015886</v>
      </c>
    </row>
    <row r="7180" spans="2:3" x14ac:dyDescent="0.75">
      <c r="B7180" s="249">
        <v>7117</v>
      </c>
      <c r="C7180" s="248">
        <v>124.53743992883717</v>
      </c>
    </row>
    <row r="7181" spans="2:3" x14ac:dyDescent="0.75">
      <c r="B7181" s="249">
        <v>7118</v>
      </c>
      <c r="C7181" s="248">
        <v>105.18817241819438</v>
      </c>
    </row>
    <row r="7182" spans="2:3" x14ac:dyDescent="0.75">
      <c r="B7182" s="249">
        <v>7119</v>
      </c>
      <c r="C7182" s="248">
        <v>133.54167345972658</v>
      </c>
    </row>
    <row r="7183" spans="2:3" x14ac:dyDescent="0.75">
      <c r="B7183" s="249">
        <v>7120</v>
      </c>
      <c r="C7183" s="248">
        <v>95.04569883635547</v>
      </c>
    </row>
    <row r="7184" spans="2:3" x14ac:dyDescent="0.75">
      <c r="B7184" s="249">
        <v>7121</v>
      </c>
      <c r="C7184" s="248">
        <v>102.46251455656551</v>
      </c>
    </row>
    <row r="7185" spans="2:3" x14ac:dyDescent="0.75">
      <c r="B7185" s="249">
        <v>7122</v>
      </c>
      <c r="C7185" s="248">
        <v>106.88873592169816</v>
      </c>
    </row>
    <row r="7186" spans="2:3" x14ac:dyDescent="0.75">
      <c r="B7186" s="249">
        <v>7123</v>
      </c>
      <c r="C7186" s="248">
        <v>93.58151136928015</v>
      </c>
    </row>
    <row r="7187" spans="2:3" x14ac:dyDescent="0.75">
      <c r="B7187" s="249">
        <v>7124</v>
      </c>
      <c r="C7187" s="248">
        <v>81.003183253534417</v>
      </c>
    </row>
    <row r="7188" spans="2:3" x14ac:dyDescent="0.75">
      <c r="B7188" s="249">
        <v>7125</v>
      </c>
      <c r="C7188" s="248">
        <v>123.21915646729019</v>
      </c>
    </row>
    <row r="7189" spans="2:3" x14ac:dyDescent="0.75">
      <c r="B7189" s="249">
        <v>7126</v>
      </c>
      <c r="C7189" s="248">
        <v>148.66760856392725</v>
      </c>
    </row>
    <row r="7190" spans="2:3" x14ac:dyDescent="0.75">
      <c r="B7190" s="249">
        <v>7127</v>
      </c>
      <c r="C7190" s="248">
        <v>117.91922502427414</v>
      </c>
    </row>
    <row r="7191" spans="2:3" x14ac:dyDescent="0.75">
      <c r="B7191" s="249">
        <v>7128</v>
      </c>
      <c r="C7191" s="248">
        <v>150.71644668209925</v>
      </c>
    </row>
    <row r="7192" spans="2:3" x14ac:dyDescent="0.75">
      <c r="B7192" s="249">
        <v>7129</v>
      </c>
      <c r="C7192" s="248">
        <v>82.630429230183552</v>
      </c>
    </row>
    <row r="7193" spans="2:3" x14ac:dyDescent="0.75">
      <c r="B7193" s="249">
        <v>7130</v>
      </c>
      <c r="C7193" s="248">
        <v>87.789576047182194</v>
      </c>
    </row>
    <row r="7194" spans="2:3" x14ac:dyDescent="0.75">
      <c r="B7194" s="249">
        <v>7131</v>
      </c>
      <c r="C7194" s="248">
        <v>114.94150611321336</v>
      </c>
    </row>
    <row r="7195" spans="2:3" x14ac:dyDescent="0.75">
      <c r="B7195" s="249">
        <v>7132</v>
      </c>
      <c r="C7195" s="248">
        <v>109.41458259456415</v>
      </c>
    </row>
    <row r="7196" spans="2:3" x14ac:dyDescent="0.75">
      <c r="B7196" s="249">
        <v>7133</v>
      </c>
      <c r="C7196" s="248">
        <v>105.74449270571107</v>
      </c>
    </row>
    <row r="7197" spans="2:3" x14ac:dyDescent="0.75">
      <c r="B7197" s="249">
        <v>7134</v>
      </c>
      <c r="C7197" s="248">
        <v>99.136614990289218</v>
      </c>
    </row>
    <row r="7198" spans="2:3" x14ac:dyDescent="0.75">
      <c r="B7198" s="249">
        <v>7135</v>
      </c>
      <c r="C7198" s="248">
        <v>110.55862481835265</v>
      </c>
    </row>
    <row r="7199" spans="2:3" x14ac:dyDescent="0.75">
      <c r="B7199" s="249">
        <v>7136</v>
      </c>
      <c r="C7199" s="248">
        <v>96.229473590871635</v>
      </c>
    </row>
    <row r="7200" spans="2:3" x14ac:dyDescent="0.75">
      <c r="B7200" s="249">
        <v>7137</v>
      </c>
      <c r="C7200" s="248">
        <v>105.35304062364051</v>
      </c>
    </row>
    <row r="7201" spans="2:3" x14ac:dyDescent="0.75">
      <c r="B7201" s="249">
        <v>7138</v>
      </c>
      <c r="C7201" s="248">
        <v>124.07195698281316</v>
      </c>
    </row>
    <row r="7202" spans="2:3" x14ac:dyDescent="0.75">
      <c r="B7202" s="249">
        <v>7139</v>
      </c>
      <c r="C7202" s="248">
        <v>154.83859646020872</v>
      </c>
    </row>
    <row r="7203" spans="2:3" x14ac:dyDescent="0.75">
      <c r="B7203" s="249">
        <v>7140</v>
      </c>
      <c r="C7203" s="248">
        <v>148.69096116803885</v>
      </c>
    </row>
    <row r="7204" spans="2:3" x14ac:dyDescent="0.75">
      <c r="B7204" s="249">
        <v>7141</v>
      </c>
      <c r="C7204" s="248">
        <v>128.9487906301506</v>
      </c>
    </row>
    <row r="7205" spans="2:3" x14ac:dyDescent="0.75">
      <c r="B7205" s="249">
        <v>7142</v>
      </c>
      <c r="C7205" s="248">
        <v>110.74782028167225</v>
      </c>
    </row>
    <row r="7206" spans="2:3" x14ac:dyDescent="0.75">
      <c r="B7206" s="249">
        <v>7143</v>
      </c>
      <c r="C7206" s="248">
        <v>146.82181607980144</v>
      </c>
    </row>
    <row r="7207" spans="2:3" x14ac:dyDescent="0.75">
      <c r="B7207" s="249">
        <v>7144</v>
      </c>
      <c r="C7207" s="248">
        <v>124.1249055977824</v>
      </c>
    </row>
    <row r="7208" spans="2:3" x14ac:dyDescent="0.75">
      <c r="B7208" s="249">
        <v>7145</v>
      </c>
      <c r="C7208" s="248">
        <v>98.301538936377639</v>
      </c>
    </row>
    <row r="7209" spans="2:3" x14ac:dyDescent="0.75">
      <c r="B7209" s="249">
        <v>7146</v>
      </c>
      <c r="C7209" s="248">
        <v>163.94760925451061</v>
      </c>
    </row>
    <row r="7210" spans="2:3" x14ac:dyDescent="0.75">
      <c r="B7210" s="249">
        <v>7147</v>
      </c>
      <c r="C7210" s="248">
        <v>123.21027385475867</v>
      </c>
    </row>
    <row r="7211" spans="2:3" x14ac:dyDescent="0.75">
      <c r="B7211" s="249">
        <v>7148</v>
      </c>
      <c r="C7211" s="248">
        <v>147.85280926675469</v>
      </c>
    </row>
    <row r="7212" spans="2:3" x14ac:dyDescent="0.75">
      <c r="B7212" s="249">
        <v>7149</v>
      </c>
      <c r="C7212" s="248">
        <v>96.240333218806626</v>
      </c>
    </row>
    <row r="7213" spans="2:3" x14ac:dyDescent="0.75">
      <c r="B7213" s="249">
        <v>7150</v>
      </c>
      <c r="C7213" s="248">
        <v>132.90657939866171</v>
      </c>
    </row>
    <row r="7214" spans="2:3" x14ac:dyDescent="0.75">
      <c r="B7214" s="249">
        <v>7151</v>
      </c>
      <c r="C7214" s="248">
        <v>123.56561606273156</v>
      </c>
    </row>
    <row r="7215" spans="2:3" x14ac:dyDescent="0.75">
      <c r="B7215" s="249">
        <v>7152</v>
      </c>
      <c r="C7215" s="248">
        <v>92.162376145657277</v>
      </c>
    </row>
    <row r="7216" spans="2:3" x14ac:dyDescent="0.75">
      <c r="B7216" s="249">
        <v>7153</v>
      </c>
      <c r="C7216" s="248">
        <v>119.94288432942261</v>
      </c>
    </row>
    <row r="7217" spans="2:3" x14ac:dyDescent="0.75">
      <c r="B7217" s="249">
        <v>7154</v>
      </c>
      <c r="C7217" s="248">
        <v>119.2128496593391</v>
      </c>
    </row>
    <row r="7218" spans="2:3" x14ac:dyDescent="0.75">
      <c r="B7218" s="249">
        <v>7155</v>
      </c>
      <c r="C7218" s="248">
        <v>139.50794491891139</v>
      </c>
    </row>
    <row r="7219" spans="2:3" x14ac:dyDescent="0.75">
      <c r="B7219" s="249">
        <v>7156</v>
      </c>
      <c r="C7219" s="248">
        <v>104.60180960514876</v>
      </c>
    </row>
    <row r="7220" spans="2:3" x14ac:dyDescent="0.75">
      <c r="B7220" s="249">
        <v>7157</v>
      </c>
      <c r="C7220" s="248">
        <v>74.935893799709703</v>
      </c>
    </row>
    <row r="7221" spans="2:3" x14ac:dyDescent="0.75">
      <c r="B7221" s="249">
        <v>7158</v>
      </c>
      <c r="C7221" s="248">
        <v>106.39917411105137</v>
      </c>
    </row>
    <row r="7222" spans="2:3" x14ac:dyDescent="0.75">
      <c r="B7222" s="249">
        <v>7159</v>
      </c>
      <c r="C7222" s="248">
        <v>151.33274294063017</v>
      </c>
    </row>
    <row r="7223" spans="2:3" x14ac:dyDescent="0.75">
      <c r="B7223" s="249">
        <v>7160</v>
      </c>
      <c r="C7223" s="248">
        <v>122.77379939191179</v>
      </c>
    </row>
    <row r="7224" spans="2:3" x14ac:dyDescent="0.75">
      <c r="B7224" s="249">
        <v>7161</v>
      </c>
      <c r="C7224" s="248">
        <v>106.6945435975031</v>
      </c>
    </row>
    <row r="7225" spans="2:3" x14ac:dyDescent="0.75">
      <c r="B7225" s="249">
        <v>7162</v>
      </c>
      <c r="C7225" s="248">
        <v>151.85044833629826</v>
      </c>
    </row>
    <row r="7226" spans="2:3" x14ac:dyDescent="0.75">
      <c r="B7226" s="249">
        <v>7163</v>
      </c>
      <c r="C7226" s="248">
        <v>127.83855021974077</v>
      </c>
    </row>
    <row r="7227" spans="2:3" x14ac:dyDescent="0.75">
      <c r="B7227" s="249">
        <v>7164</v>
      </c>
      <c r="C7227" s="248">
        <v>96.864111827457251</v>
      </c>
    </row>
    <row r="7228" spans="2:3" x14ac:dyDescent="0.75">
      <c r="B7228" s="249">
        <v>7165</v>
      </c>
      <c r="C7228" s="248">
        <v>135.91323456859135</v>
      </c>
    </row>
    <row r="7229" spans="2:3" x14ac:dyDescent="0.75">
      <c r="B7229" s="249">
        <v>7166</v>
      </c>
      <c r="C7229" s="248">
        <v>134.91203091410017</v>
      </c>
    </row>
    <row r="7230" spans="2:3" x14ac:dyDescent="0.75">
      <c r="B7230" s="249">
        <v>7167</v>
      </c>
      <c r="C7230" s="248">
        <v>131.14750554150709</v>
      </c>
    </row>
    <row r="7231" spans="2:3" x14ac:dyDescent="0.75">
      <c r="B7231" s="249">
        <v>7168</v>
      </c>
      <c r="C7231" s="248">
        <v>102.41216477703949</v>
      </c>
    </row>
    <row r="7232" spans="2:3" x14ac:dyDescent="0.75">
      <c r="B7232" s="249">
        <v>7169</v>
      </c>
      <c r="C7232" s="248">
        <v>115.38705291703349</v>
      </c>
    </row>
    <row r="7233" spans="2:3" x14ac:dyDescent="0.75">
      <c r="B7233" s="249">
        <v>7170</v>
      </c>
      <c r="C7233" s="248">
        <v>101.20324385445704</v>
      </c>
    </row>
    <row r="7234" spans="2:3" x14ac:dyDescent="0.75">
      <c r="B7234" s="249">
        <v>7171</v>
      </c>
      <c r="C7234" s="248">
        <v>90.359160094989846</v>
      </c>
    </row>
    <row r="7235" spans="2:3" x14ac:dyDescent="0.75">
      <c r="B7235" s="249">
        <v>7172</v>
      </c>
      <c r="C7235" s="248">
        <v>120.43198597384259</v>
      </c>
    </row>
    <row r="7236" spans="2:3" x14ac:dyDescent="0.75">
      <c r="B7236" s="249">
        <v>7173</v>
      </c>
      <c r="C7236" s="248">
        <v>116.30582199372473</v>
      </c>
    </row>
    <row r="7237" spans="2:3" x14ac:dyDescent="0.75">
      <c r="B7237" s="249">
        <v>7174</v>
      </c>
      <c r="C7237" s="248">
        <v>115.31887737257446</v>
      </c>
    </row>
    <row r="7238" spans="2:3" x14ac:dyDescent="0.75">
      <c r="B7238" s="249">
        <v>7175</v>
      </c>
      <c r="C7238" s="248">
        <v>105.87530092648078</v>
      </c>
    </row>
    <row r="7239" spans="2:3" x14ac:dyDescent="0.75">
      <c r="B7239" s="249">
        <v>7176</v>
      </c>
      <c r="C7239" s="248">
        <v>74.47117289884676</v>
      </c>
    </row>
    <row r="7240" spans="2:3" x14ac:dyDescent="0.75">
      <c r="B7240" s="249">
        <v>7177</v>
      </c>
      <c r="C7240" s="248">
        <v>73.526529756134778</v>
      </c>
    </row>
    <row r="7241" spans="2:3" x14ac:dyDescent="0.75">
      <c r="B7241" s="249">
        <v>7178</v>
      </c>
      <c r="C7241" s="248">
        <v>105.19325747655874</v>
      </c>
    </row>
    <row r="7242" spans="2:3" x14ac:dyDescent="0.75">
      <c r="B7242" s="249">
        <v>7179</v>
      </c>
      <c r="C7242" s="248">
        <v>112.36979173116964</v>
      </c>
    </row>
    <row r="7243" spans="2:3" x14ac:dyDescent="0.75">
      <c r="B7243" s="249">
        <v>7180</v>
      </c>
      <c r="C7243" s="248">
        <v>98.664880063379627</v>
      </c>
    </row>
    <row r="7244" spans="2:3" x14ac:dyDescent="0.75">
      <c r="B7244" s="249">
        <v>7181</v>
      </c>
      <c r="C7244" s="248">
        <v>154.13444804220495</v>
      </c>
    </row>
    <row r="7245" spans="2:3" x14ac:dyDescent="0.75">
      <c r="B7245" s="249">
        <v>7182</v>
      </c>
      <c r="C7245" s="248">
        <v>114.11897421466624</v>
      </c>
    </row>
    <row r="7246" spans="2:3" x14ac:dyDescent="0.75">
      <c r="B7246" s="249">
        <v>7183</v>
      </c>
      <c r="C7246" s="248">
        <v>84.855236498108994</v>
      </c>
    </row>
    <row r="7247" spans="2:3" x14ac:dyDescent="0.75">
      <c r="B7247" s="249">
        <v>7184</v>
      </c>
      <c r="C7247" s="248">
        <v>176.94605771213745</v>
      </c>
    </row>
    <row r="7248" spans="2:3" x14ac:dyDescent="0.75">
      <c r="B7248" s="249">
        <v>7185</v>
      </c>
      <c r="C7248" s="248">
        <v>150.38415043551583</v>
      </c>
    </row>
    <row r="7249" spans="2:3" x14ac:dyDescent="0.75">
      <c r="B7249" s="249">
        <v>7186</v>
      </c>
      <c r="C7249" s="248">
        <v>82.377096524163605</v>
      </c>
    </row>
    <row r="7250" spans="2:3" x14ac:dyDescent="0.75">
      <c r="B7250" s="249">
        <v>7187</v>
      </c>
      <c r="C7250" s="248">
        <v>128.76980688005344</v>
      </c>
    </row>
    <row r="7251" spans="2:3" x14ac:dyDescent="0.75">
      <c r="B7251" s="249">
        <v>7188</v>
      </c>
      <c r="C7251" s="248">
        <v>118.04253612466884</v>
      </c>
    </row>
    <row r="7252" spans="2:3" x14ac:dyDescent="0.75">
      <c r="B7252" s="249">
        <v>7189</v>
      </c>
      <c r="C7252" s="248">
        <v>125.49913133974195</v>
      </c>
    </row>
    <row r="7253" spans="2:3" x14ac:dyDescent="0.75">
      <c r="B7253" s="249">
        <v>7190</v>
      </c>
      <c r="C7253" s="248">
        <v>149.30744326476025</v>
      </c>
    </row>
    <row r="7254" spans="2:3" x14ac:dyDescent="0.75">
      <c r="B7254" s="249">
        <v>7191</v>
      </c>
      <c r="C7254" s="248">
        <v>141.09159802142918</v>
      </c>
    </row>
    <row r="7255" spans="2:3" x14ac:dyDescent="0.75">
      <c r="B7255" s="249">
        <v>7192</v>
      </c>
      <c r="C7255" s="248">
        <v>125.90521271629156</v>
      </c>
    </row>
    <row r="7256" spans="2:3" x14ac:dyDescent="0.75">
      <c r="B7256" s="249">
        <v>7193</v>
      </c>
      <c r="C7256" s="248">
        <v>117.92653731975678</v>
      </c>
    </row>
    <row r="7257" spans="2:3" x14ac:dyDescent="0.75">
      <c r="B7257" s="249">
        <v>7194</v>
      </c>
      <c r="C7257" s="248">
        <v>111.20353847968977</v>
      </c>
    </row>
    <row r="7258" spans="2:3" x14ac:dyDescent="0.75">
      <c r="B7258" s="249">
        <v>7195</v>
      </c>
      <c r="C7258" s="248">
        <v>155.27622269106939</v>
      </c>
    </row>
    <row r="7259" spans="2:3" x14ac:dyDescent="0.75">
      <c r="B7259" s="249">
        <v>7196</v>
      </c>
      <c r="C7259" s="248">
        <v>125.63965784217204</v>
      </c>
    </row>
    <row r="7260" spans="2:3" x14ac:dyDescent="0.75">
      <c r="B7260" s="249">
        <v>7197</v>
      </c>
      <c r="C7260" s="248">
        <v>105.46094303660141</v>
      </c>
    </row>
    <row r="7261" spans="2:3" x14ac:dyDescent="0.75">
      <c r="B7261" s="249">
        <v>7198</v>
      </c>
      <c r="C7261" s="248">
        <v>130.07046846833029</v>
      </c>
    </row>
    <row r="7262" spans="2:3" x14ac:dyDescent="0.75">
      <c r="B7262" s="249">
        <v>7199</v>
      </c>
      <c r="C7262" s="248">
        <v>132.70535841307859</v>
      </c>
    </row>
    <row r="7263" spans="2:3" x14ac:dyDescent="0.75">
      <c r="B7263" s="249">
        <v>7200</v>
      </c>
      <c r="C7263" s="248">
        <v>119.16221574670435</v>
      </c>
    </row>
    <row r="7264" spans="2:3" x14ac:dyDescent="0.75">
      <c r="B7264" s="249">
        <v>7201</v>
      </c>
      <c r="C7264" s="248">
        <v>106.97343132429567</v>
      </c>
    </row>
    <row r="7265" spans="2:3" x14ac:dyDescent="0.75">
      <c r="B7265" s="249">
        <v>7202</v>
      </c>
      <c r="C7265" s="248">
        <v>130.65820708206905</v>
      </c>
    </row>
    <row r="7266" spans="2:3" x14ac:dyDescent="0.75">
      <c r="B7266" s="249">
        <v>7203</v>
      </c>
      <c r="C7266" s="248">
        <v>103.61111551422448</v>
      </c>
    </row>
    <row r="7267" spans="2:3" x14ac:dyDescent="0.75">
      <c r="B7267" s="249">
        <v>7204</v>
      </c>
      <c r="C7267" s="248">
        <v>114.22424035150722</v>
      </c>
    </row>
    <row r="7268" spans="2:3" x14ac:dyDescent="0.75">
      <c r="B7268" s="249">
        <v>7205</v>
      </c>
      <c r="C7268" s="248">
        <v>149.11271684159112</v>
      </c>
    </row>
    <row r="7269" spans="2:3" x14ac:dyDescent="0.75">
      <c r="B7269" s="249">
        <v>7206</v>
      </c>
      <c r="C7269" s="248">
        <v>87.442340251258656</v>
      </c>
    </row>
    <row r="7270" spans="2:3" x14ac:dyDescent="0.75">
      <c r="B7270" s="249">
        <v>7207</v>
      </c>
      <c r="C7270" s="248">
        <v>128.9680545863759</v>
      </c>
    </row>
    <row r="7271" spans="2:3" x14ac:dyDescent="0.75">
      <c r="B7271" s="249">
        <v>7208</v>
      </c>
      <c r="C7271" s="248">
        <v>87.079879289110181</v>
      </c>
    </row>
    <row r="7272" spans="2:3" x14ac:dyDescent="0.75">
      <c r="B7272" s="249">
        <v>7209</v>
      </c>
      <c r="C7272" s="248">
        <v>125.74861495417477</v>
      </c>
    </row>
    <row r="7273" spans="2:3" x14ac:dyDescent="0.75">
      <c r="B7273" s="249">
        <v>7210</v>
      </c>
      <c r="C7273" s="248">
        <v>138.42804565398291</v>
      </c>
    </row>
    <row r="7274" spans="2:3" x14ac:dyDescent="0.75">
      <c r="B7274" s="249">
        <v>7211</v>
      </c>
      <c r="C7274" s="248">
        <v>106.54029981536274</v>
      </c>
    </row>
    <row r="7275" spans="2:3" x14ac:dyDescent="0.75">
      <c r="B7275" s="249">
        <v>7212</v>
      </c>
      <c r="C7275" s="248">
        <v>132.8764111343213</v>
      </c>
    </row>
    <row r="7276" spans="2:3" x14ac:dyDescent="0.75">
      <c r="B7276" s="249">
        <v>7213</v>
      </c>
      <c r="C7276" s="248">
        <v>139.55631975156081</v>
      </c>
    </row>
    <row r="7277" spans="2:3" x14ac:dyDescent="0.75">
      <c r="B7277" s="249">
        <v>7214</v>
      </c>
      <c r="C7277" s="248">
        <v>180.99197997325035</v>
      </c>
    </row>
    <row r="7278" spans="2:3" x14ac:dyDescent="0.75">
      <c r="B7278" s="249">
        <v>7215</v>
      </c>
      <c r="C7278" s="248">
        <v>100.55759354195382</v>
      </c>
    </row>
    <row r="7279" spans="2:3" x14ac:dyDescent="0.75">
      <c r="B7279" s="249">
        <v>7216</v>
      </c>
      <c r="C7279" s="248">
        <v>119.75655624626023</v>
      </c>
    </row>
    <row r="7280" spans="2:3" x14ac:dyDescent="0.75">
      <c r="B7280" s="249">
        <v>7217</v>
      </c>
      <c r="C7280" s="248">
        <v>129.94097162142427</v>
      </c>
    </row>
    <row r="7281" spans="2:3" x14ac:dyDescent="0.75">
      <c r="B7281" s="249">
        <v>7218</v>
      </c>
      <c r="C7281" s="248">
        <v>87.571644877973085</v>
      </c>
    </row>
    <row r="7282" spans="2:3" x14ac:dyDescent="0.75">
      <c r="B7282" s="249">
        <v>7219</v>
      </c>
      <c r="C7282" s="248">
        <v>113.90288030460658</v>
      </c>
    </row>
    <row r="7283" spans="2:3" x14ac:dyDescent="0.75">
      <c r="B7283" s="249">
        <v>7220</v>
      </c>
      <c r="C7283" s="248">
        <v>136.79486572534918</v>
      </c>
    </row>
    <row r="7284" spans="2:3" x14ac:dyDescent="0.75">
      <c r="B7284" s="249">
        <v>7221</v>
      </c>
      <c r="C7284" s="248">
        <v>139.63493601339275</v>
      </c>
    </row>
    <row r="7285" spans="2:3" x14ac:dyDescent="0.75">
      <c r="B7285" s="249">
        <v>7222</v>
      </c>
      <c r="C7285" s="248">
        <v>116.32370315291439</v>
      </c>
    </row>
    <row r="7286" spans="2:3" x14ac:dyDescent="0.75">
      <c r="B7286" s="249">
        <v>7223</v>
      </c>
      <c r="C7286" s="248">
        <v>134.80549011177465</v>
      </c>
    </row>
    <row r="7287" spans="2:3" x14ac:dyDescent="0.75">
      <c r="B7287" s="249">
        <v>7224</v>
      </c>
      <c r="C7287" s="248">
        <v>100.28886985016399</v>
      </c>
    </row>
    <row r="7288" spans="2:3" x14ac:dyDescent="0.75">
      <c r="B7288" s="249">
        <v>7225</v>
      </c>
      <c r="C7288" s="248">
        <v>137.11157904499166</v>
      </c>
    </row>
    <row r="7289" spans="2:3" x14ac:dyDescent="0.75">
      <c r="B7289" s="249">
        <v>7226</v>
      </c>
      <c r="C7289" s="248">
        <v>90.651645118720538</v>
      </c>
    </row>
    <row r="7290" spans="2:3" x14ac:dyDescent="0.75">
      <c r="B7290" s="249">
        <v>7227</v>
      </c>
      <c r="C7290" s="248">
        <v>155.55903022963091</v>
      </c>
    </row>
    <row r="7291" spans="2:3" x14ac:dyDescent="0.75">
      <c r="B7291" s="249">
        <v>7228</v>
      </c>
      <c r="C7291" s="248">
        <v>130.21559693050773</v>
      </c>
    </row>
    <row r="7292" spans="2:3" x14ac:dyDescent="0.75">
      <c r="B7292" s="249">
        <v>7229</v>
      </c>
      <c r="C7292" s="248">
        <v>112.92273014502857</v>
      </c>
    </row>
    <row r="7293" spans="2:3" x14ac:dyDescent="0.75">
      <c r="B7293" s="249">
        <v>7230</v>
      </c>
      <c r="C7293" s="248">
        <v>122.03070291551484</v>
      </c>
    </row>
    <row r="7294" spans="2:3" x14ac:dyDescent="0.75">
      <c r="B7294" s="249">
        <v>7231</v>
      </c>
      <c r="C7294" s="248">
        <v>125.07085178068198</v>
      </c>
    </row>
    <row r="7295" spans="2:3" x14ac:dyDescent="0.75">
      <c r="B7295" s="249">
        <v>7232</v>
      </c>
      <c r="C7295" s="248">
        <v>136.91482333938262</v>
      </c>
    </row>
    <row r="7296" spans="2:3" x14ac:dyDescent="0.75">
      <c r="B7296" s="249">
        <v>7233</v>
      </c>
      <c r="C7296" s="248">
        <v>65.560334570166589</v>
      </c>
    </row>
    <row r="7297" spans="2:3" x14ac:dyDescent="0.75">
      <c r="B7297" s="249">
        <v>7234</v>
      </c>
      <c r="C7297" s="248">
        <v>133.65391781964291</v>
      </c>
    </row>
    <row r="7298" spans="2:3" x14ac:dyDescent="0.75">
      <c r="B7298" s="249">
        <v>7235</v>
      </c>
      <c r="C7298" s="248">
        <v>118.13151988327694</v>
      </c>
    </row>
    <row r="7299" spans="2:3" x14ac:dyDescent="0.75">
      <c r="B7299" s="249">
        <v>7236</v>
      </c>
      <c r="C7299" s="248">
        <v>91.61817395338889</v>
      </c>
    </row>
    <row r="7300" spans="2:3" x14ac:dyDescent="0.75">
      <c r="B7300" s="249">
        <v>7237</v>
      </c>
      <c r="C7300" s="248">
        <v>129.34929267354386</v>
      </c>
    </row>
    <row r="7301" spans="2:3" x14ac:dyDescent="0.75">
      <c r="B7301" s="249">
        <v>7238</v>
      </c>
      <c r="C7301" s="248">
        <v>100.00372590538834</v>
      </c>
    </row>
    <row r="7302" spans="2:3" x14ac:dyDescent="0.75">
      <c r="B7302" s="249">
        <v>7239</v>
      </c>
      <c r="C7302" s="248">
        <v>209.24525193928059</v>
      </c>
    </row>
    <row r="7303" spans="2:3" x14ac:dyDescent="0.75">
      <c r="B7303" s="249">
        <v>7240</v>
      </c>
      <c r="C7303" s="248">
        <v>122.29911308418976</v>
      </c>
    </row>
    <row r="7304" spans="2:3" x14ac:dyDescent="0.75">
      <c r="B7304" s="249">
        <v>7241</v>
      </c>
      <c r="C7304" s="248">
        <v>109.59484108068746</v>
      </c>
    </row>
    <row r="7305" spans="2:3" x14ac:dyDescent="0.75">
      <c r="B7305" s="249">
        <v>7242</v>
      </c>
      <c r="C7305" s="248">
        <v>102.47812532517116</v>
      </c>
    </row>
    <row r="7306" spans="2:3" x14ac:dyDescent="0.75">
      <c r="B7306" s="249">
        <v>7243</v>
      </c>
      <c r="C7306" s="248">
        <v>98.906639746029697</v>
      </c>
    </row>
    <row r="7307" spans="2:3" x14ac:dyDescent="0.75">
      <c r="B7307" s="249">
        <v>7244</v>
      </c>
      <c r="C7307" s="248">
        <v>77.538682751701216</v>
      </c>
    </row>
    <row r="7308" spans="2:3" x14ac:dyDescent="0.75">
      <c r="B7308" s="249">
        <v>7245</v>
      </c>
      <c r="C7308" s="248">
        <v>121.99373706365047</v>
      </c>
    </row>
    <row r="7309" spans="2:3" x14ac:dyDescent="0.75">
      <c r="B7309" s="249">
        <v>7246</v>
      </c>
      <c r="C7309" s="248">
        <v>128.47920352142822</v>
      </c>
    </row>
    <row r="7310" spans="2:3" x14ac:dyDescent="0.75">
      <c r="B7310" s="249">
        <v>7247</v>
      </c>
      <c r="C7310" s="248">
        <v>140.30555230262141</v>
      </c>
    </row>
    <row r="7311" spans="2:3" x14ac:dyDescent="0.75">
      <c r="B7311" s="249">
        <v>7248</v>
      </c>
      <c r="C7311" s="248">
        <v>135.80492026388879</v>
      </c>
    </row>
    <row r="7312" spans="2:3" x14ac:dyDescent="0.75">
      <c r="B7312" s="249">
        <v>7249</v>
      </c>
      <c r="C7312" s="248">
        <v>98.749259616432866</v>
      </c>
    </row>
    <row r="7313" spans="2:3" x14ac:dyDescent="0.75">
      <c r="B7313" s="249">
        <v>7250</v>
      </c>
      <c r="C7313" s="248">
        <v>123.07828384847407</v>
      </c>
    </row>
    <row r="7314" spans="2:3" x14ac:dyDescent="0.75">
      <c r="B7314" s="249">
        <v>7251</v>
      </c>
      <c r="C7314" s="248">
        <v>144.4710921734075</v>
      </c>
    </row>
    <row r="7315" spans="2:3" x14ac:dyDescent="0.75">
      <c r="B7315" s="249">
        <v>7252</v>
      </c>
      <c r="C7315" s="248">
        <v>168.03405401884694</v>
      </c>
    </row>
    <row r="7316" spans="2:3" x14ac:dyDescent="0.75">
      <c r="B7316" s="249">
        <v>7253</v>
      </c>
      <c r="C7316" s="248">
        <v>169.50738229804958</v>
      </c>
    </row>
    <row r="7317" spans="2:3" x14ac:dyDescent="0.75">
      <c r="B7317" s="249">
        <v>7254</v>
      </c>
      <c r="C7317" s="248">
        <v>153.10120254475174</v>
      </c>
    </row>
    <row r="7318" spans="2:3" x14ac:dyDescent="0.75">
      <c r="B7318" s="249">
        <v>7255</v>
      </c>
      <c r="C7318" s="248">
        <v>132.2071510993969</v>
      </c>
    </row>
    <row r="7319" spans="2:3" x14ac:dyDescent="0.75">
      <c r="B7319" s="249">
        <v>7256</v>
      </c>
      <c r="C7319" s="248">
        <v>113.16585048458158</v>
      </c>
    </row>
    <row r="7320" spans="2:3" x14ac:dyDescent="0.75">
      <c r="B7320" s="249">
        <v>7257</v>
      </c>
      <c r="C7320" s="248">
        <v>116.43422135414214</v>
      </c>
    </row>
    <row r="7321" spans="2:3" x14ac:dyDescent="0.75">
      <c r="B7321" s="249">
        <v>7258</v>
      </c>
      <c r="C7321" s="248">
        <v>111.1578137688315</v>
      </c>
    </row>
    <row r="7322" spans="2:3" x14ac:dyDescent="0.75">
      <c r="B7322" s="249">
        <v>7259</v>
      </c>
      <c r="C7322" s="248">
        <v>110.64335032812184</v>
      </c>
    </row>
    <row r="7323" spans="2:3" x14ac:dyDescent="0.75">
      <c r="B7323" s="249">
        <v>7260</v>
      </c>
      <c r="C7323" s="248">
        <v>110.30787214873385</v>
      </c>
    </row>
    <row r="7324" spans="2:3" x14ac:dyDescent="0.75">
      <c r="B7324" s="249">
        <v>7261</v>
      </c>
      <c r="C7324" s="248">
        <v>141.04711190252681</v>
      </c>
    </row>
    <row r="7325" spans="2:3" x14ac:dyDescent="0.75">
      <c r="B7325" s="249">
        <v>7262</v>
      </c>
      <c r="C7325" s="248">
        <v>108.55105358232849</v>
      </c>
    </row>
    <row r="7326" spans="2:3" x14ac:dyDescent="0.75">
      <c r="B7326" s="249">
        <v>7263</v>
      </c>
      <c r="C7326" s="248">
        <v>164.05206425324508</v>
      </c>
    </row>
    <row r="7327" spans="2:3" x14ac:dyDescent="0.75">
      <c r="B7327" s="249">
        <v>7264</v>
      </c>
      <c r="C7327" s="248">
        <v>110.66514319706815</v>
      </c>
    </row>
    <row r="7328" spans="2:3" x14ac:dyDescent="0.75">
      <c r="B7328" s="249">
        <v>7265</v>
      </c>
      <c r="C7328" s="248">
        <v>111.42423423909642</v>
      </c>
    </row>
    <row r="7329" spans="2:3" x14ac:dyDescent="0.75">
      <c r="B7329" s="249">
        <v>7266</v>
      </c>
      <c r="C7329" s="248">
        <v>135.94082115385785</v>
      </c>
    </row>
    <row r="7330" spans="2:3" x14ac:dyDescent="0.75">
      <c r="B7330" s="249">
        <v>7267</v>
      </c>
      <c r="C7330" s="248">
        <v>102.60225826239225</v>
      </c>
    </row>
    <row r="7331" spans="2:3" x14ac:dyDescent="0.75">
      <c r="B7331" s="249">
        <v>7268</v>
      </c>
      <c r="C7331" s="248">
        <v>109.79475219704248</v>
      </c>
    </row>
    <row r="7332" spans="2:3" x14ac:dyDescent="0.75">
      <c r="B7332" s="249">
        <v>7269</v>
      </c>
      <c r="C7332" s="248">
        <v>98.830507516073766</v>
      </c>
    </row>
    <row r="7333" spans="2:3" x14ac:dyDescent="0.75">
      <c r="B7333" s="249">
        <v>7270</v>
      </c>
      <c r="C7333" s="248">
        <v>104.18638507739631</v>
      </c>
    </row>
    <row r="7334" spans="2:3" x14ac:dyDescent="0.75">
      <c r="B7334" s="249">
        <v>7271</v>
      </c>
      <c r="C7334" s="248">
        <v>163.35876500851913</v>
      </c>
    </row>
    <row r="7335" spans="2:3" x14ac:dyDescent="0.75">
      <c r="B7335" s="249">
        <v>7272</v>
      </c>
      <c r="C7335" s="248">
        <v>138.0965215284096</v>
      </c>
    </row>
    <row r="7336" spans="2:3" x14ac:dyDescent="0.75">
      <c r="B7336" s="249">
        <v>7273</v>
      </c>
      <c r="C7336" s="248">
        <v>111.95653043958367</v>
      </c>
    </row>
    <row r="7337" spans="2:3" x14ac:dyDescent="0.75">
      <c r="B7337" s="249">
        <v>7274</v>
      </c>
      <c r="C7337" s="248">
        <v>130.44092824686507</v>
      </c>
    </row>
    <row r="7338" spans="2:3" x14ac:dyDescent="0.75">
      <c r="B7338" s="249">
        <v>7275</v>
      </c>
      <c r="C7338" s="248">
        <v>136.4360151563377</v>
      </c>
    </row>
    <row r="7339" spans="2:3" x14ac:dyDescent="0.75">
      <c r="B7339" s="249">
        <v>7276</v>
      </c>
      <c r="C7339" s="248">
        <v>126.85224393226417</v>
      </c>
    </row>
    <row r="7340" spans="2:3" x14ac:dyDescent="0.75">
      <c r="B7340" s="249">
        <v>7277</v>
      </c>
      <c r="C7340" s="248">
        <v>147.93568303290755</v>
      </c>
    </row>
    <row r="7341" spans="2:3" x14ac:dyDescent="0.75">
      <c r="B7341" s="249">
        <v>7278</v>
      </c>
      <c r="C7341" s="248">
        <v>132.4130778755048</v>
      </c>
    </row>
    <row r="7342" spans="2:3" x14ac:dyDescent="0.75">
      <c r="B7342" s="249">
        <v>7279</v>
      </c>
      <c r="C7342" s="248">
        <v>114.81495743238973</v>
      </c>
    </row>
    <row r="7343" spans="2:3" x14ac:dyDescent="0.75">
      <c r="B7343" s="249">
        <v>7280</v>
      </c>
      <c r="C7343" s="248">
        <v>114.695146835616</v>
      </c>
    </row>
    <row r="7344" spans="2:3" x14ac:dyDescent="0.75">
      <c r="B7344" s="249">
        <v>7281</v>
      </c>
      <c r="C7344" s="248">
        <v>135.8456724770034</v>
      </c>
    </row>
    <row r="7345" spans="2:3" x14ac:dyDescent="0.75">
      <c r="B7345" s="249">
        <v>7282</v>
      </c>
      <c r="C7345" s="248">
        <v>115.62821273613304</v>
      </c>
    </row>
    <row r="7346" spans="2:3" x14ac:dyDescent="0.75">
      <c r="B7346" s="249">
        <v>7283</v>
      </c>
      <c r="C7346" s="248">
        <v>126.3841286046911</v>
      </c>
    </row>
    <row r="7347" spans="2:3" x14ac:dyDescent="0.75">
      <c r="B7347" s="249">
        <v>7284</v>
      </c>
      <c r="C7347" s="248">
        <v>123.18296019534446</v>
      </c>
    </row>
    <row r="7348" spans="2:3" x14ac:dyDescent="0.75">
      <c r="B7348" s="249">
        <v>7285</v>
      </c>
      <c r="C7348" s="248">
        <v>115.04394731951399</v>
      </c>
    </row>
    <row r="7349" spans="2:3" x14ac:dyDescent="0.75">
      <c r="B7349" s="249">
        <v>7286</v>
      </c>
      <c r="C7349" s="248">
        <v>163.75924704976239</v>
      </c>
    </row>
    <row r="7350" spans="2:3" x14ac:dyDescent="0.75">
      <c r="B7350" s="249">
        <v>7287</v>
      </c>
      <c r="C7350" s="248">
        <v>99.727607461693111</v>
      </c>
    </row>
    <row r="7351" spans="2:3" x14ac:dyDescent="0.75">
      <c r="B7351" s="249">
        <v>7288</v>
      </c>
      <c r="C7351" s="248">
        <v>124.33716627068861</v>
      </c>
    </row>
    <row r="7352" spans="2:3" x14ac:dyDescent="0.75">
      <c r="B7352" s="249">
        <v>7289</v>
      </c>
      <c r="C7352" s="248">
        <v>134.75612550210136</v>
      </c>
    </row>
    <row r="7353" spans="2:3" x14ac:dyDescent="0.75">
      <c r="B7353" s="249">
        <v>7290</v>
      </c>
      <c r="C7353" s="248">
        <v>142.35945725579984</v>
      </c>
    </row>
    <row r="7354" spans="2:3" x14ac:dyDescent="0.75">
      <c r="B7354" s="249">
        <v>7291</v>
      </c>
      <c r="C7354" s="248">
        <v>145.60348636959174</v>
      </c>
    </row>
    <row r="7355" spans="2:3" x14ac:dyDescent="0.75">
      <c r="B7355" s="249">
        <v>7292</v>
      </c>
      <c r="C7355" s="248">
        <v>133.32353650764233</v>
      </c>
    </row>
    <row r="7356" spans="2:3" x14ac:dyDescent="0.75">
      <c r="B7356" s="249">
        <v>7293</v>
      </c>
      <c r="C7356" s="248">
        <v>90.184585511515053</v>
      </c>
    </row>
    <row r="7357" spans="2:3" x14ac:dyDescent="0.75">
      <c r="B7357" s="249">
        <v>7294</v>
      </c>
      <c r="C7357" s="248">
        <v>106.05234215521332</v>
      </c>
    </row>
    <row r="7358" spans="2:3" x14ac:dyDescent="0.75">
      <c r="B7358" s="249">
        <v>7295</v>
      </c>
      <c r="C7358" s="248">
        <v>123.50855783057098</v>
      </c>
    </row>
    <row r="7359" spans="2:3" x14ac:dyDescent="0.75">
      <c r="B7359" s="249">
        <v>7296</v>
      </c>
      <c r="C7359" s="248">
        <v>117.19691249875531</v>
      </c>
    </row>
    <row r="7360" spans="2:3" x14ac:dyDescent="0.75">
      <c r="B7360" s="249">
        <v>7297</v>
      </c>
      <c r="C7360" s="248">
        <v>111.9491316901988</v>
      </c>
    </row>
    <row r="7361" spans="2:3" x14ac:dyDescent="0.75">
      <c r="B7361" s="249">
        <v>7298</v>
      </c>
      <c r="C7361" s="248">
        <v>139.30173040599774</v>
      </c>
    </row>
    <row r="7362" spans="2:3" x14ac:dyDescent="0.75">
      <c r="B7362" s="249">
        <v>7299</v>
      </c>
      <c r="C7362" s="248">
        <v>158.95889769659021</v>
      </c>
    </row>
    <row r="7363" spans="2:3" x14ac:dyDescent="0.75">
      <c r="B7363" s="249">
        <v>7300</v>
      </c>
      <c r="C7363" s="248">
        <v>91.454209968614464</v>
      </c>
    </row>
    <row r="7364" spans="2:3" x14ac:dyDescent="0.75">
      <c r="B7364" s="249">
        <v>7301</v>
      </c>
      <c r="C7364" s="248">
        <v>117.24996817746619</v>
      </c>
    </row>
    <row r="7365" spans="2:3" x14ac:dyDescent="0.75">
      <c r="B7365" s="249">
        <v>7302</v>
      </c>
      <c r="C7365" s="248">
        <v>157.65591485106904</v>
      </c>
    </row>
    <row r="7366" spans="2:3" x14ac:dyDescent="0.75">
      <c r="B7366" s="249">
        <v>7303</v>
      </c>
      <c r="C7366" s="248">
        <v>104.05992167059772</v>
      </c>
    </row>
    <row r="7367" spans="2:3" x14ac:dyDescent="0.75">
      <c r="B7367" s="249">
        <v>7304</v>
      </c>
      <c r="C7367" s="248">
        <v>120.83475573500365</v>
      </c>
    </row>
    <row r="7368" spans="2:3" x14ac:dyDescent="0.75">
      <c r="B7368" s="249">
        <v>7305</v>
      </c>
      <c r="C7368" s="248">
        <v>113.84875369631995</v>
      </c>
    </row>
    <row r="7369" spans="2:3" x14ac:dyDescent="0.75">
      <c r="B7369" s="249">
        <v>7306</v>
      </c>
      <c r="C7369" s="248">
        <v>97.3202335180207</v>
      </c>
    </row>
    <row r="7370" spans="2:3" x14ac:dyDescent="0.75">
      <c r="B7370" s="249">
        <v>7307</v>
      </c>
      <c r="C7370" s="248">
        <v>126.74336994293193</v>
      </c>
    </row>
    <row r="7371" spans="2:3" x14ac:dyDescent="0.75">
      <c r="B7371" s="249">
        <v>7308</v>
      </c>
      <c r="C7371" s="248">
        <v>113.21760970363465</v>
      </c>
    </row>
    <row r="7372" spans="2:3" x14ac:dyDescent="0.75">
      <c r="B7372" s="249">
        <v>7309</v>
      </c>
      <c r="C7372" s="248">
        <v>135.97067954287513</v>
      </c>
    </row>
    <row r="7373" spans="2:3" x14ac:dyDescent="0.75">
      <c r="B7373" s="249">
        <v>7310</v>
      </c>
      <c r="C7373" s="248">
        <v>103.99318210270593</v>
      </c>
    </row>
    <row r="7374" spans="2:3" x14ac:dyDescent="0.75">
      <c r="B7374" s="249">
        <v>7311</v>
      </c>
      <c r="C7374" s="248">
        <v>156.47101910620029</v>
      </c>
    </row>
    <row r="7375" spans="2:3" x14ac:dyDescent="0.75">
      <c r="B7375" s="249">
        <v>7312</v>
      </c>
      <c r="C7375" s="248">
        <v>137.53669242105815</v>
      </c>
    </row>
    <row r="7376" spans="2:3" x14ac:dyDescent="0.75">
      <c r="B7376" s="249">
        <v>7313</v>
      </c>
      <c r="C7376" s="248">
        <v>87.18707693159358</v>
      </c>
    </row>
    <row r="7377" spans="2:3" x14ac:dyDescent="0.75">
      <c r="B7377" s="249">
        <v>7314</v>
      </c>
      <c r="C7377" s="248">
        <v>120.56052180307019</v>
      </c>
    </row>
    <row r="7378" spans="2:3" x14ac:dyDescent="0.75">
      <c r="B7378" s="249">
        <v>7315</v>
      </c>
      <c r="C7378" s="248">
        <v>150.76639158834485</v>
      </c>
    </row>
    <row r="7379" spans="2:3" x14ac:dyDescent="0.75">
      <c r="B7379" s="249">
        <v>7316</v>
      </c>
      <c r="C7379" s="248">
        <v>115.93090978359842</v>
      </c>
    </row>
    <row r="7380" spans="2:3" x14ac:dyDescent="0.75">
      <c r="B7380" s="249">
        <v>7317</v>
      </c>
      <c r="C7380" s="248">
        <v>97.181071925875756</v>
      </c>
    </row>
    <row r="7381" spans="2:3" x14ac:dyDescent="0.75">
      <c r="B7381" s="249">
        <v>7318</v>
      </c>
      <c r="C7381" s="248">
        <v>97.600764988329232</v>
      </c>
    </row>
    <row r="7382" spans="2:3" x14ac:dyDescent="0.75">
      <c r="B7382" s="249">
        <v>7319</v>
      </c>
      <c r="C7382" s="248">
        <v>127.49271914475972</v>
      </c>
    </row>
    <row r="7383" spans="2:3" x14ac:dyDescent="0.75">
      <c r="B7383" s="249">
        <v>7320</v>
      </c>
      <c r="C7383" s="248">
        <v>89.273252849983436</v>
      </c>
    </row>
    <row r="7384" spans="2:3" x14ac:dyDescent="0.75">
      <c r="B7384" s="249">
        <v>7321</v>
      </c>
      <c r="C7384" s="248">
        <v>127.05867714689984</v>
      </c>
    </row>
    <row r="7385" spans="2:3" x14ac:dyDescent="0.75">
      <c r="B7385" s="249">
        <v>7322</v>
      </c>
      <c r="C7385" s="248">
        <v>116.79577360165194</v>
      </c>
    </row>
    <row r="7386" spans="2:3" x14ac:dyDescent="0.75">
      <c r="B7386" s="249">
        <v>7323</v>
      </c>
      <c r="C7386" s="248">
        <v>102.09202732376941</v>
      </c>
    </row>
    <row r="7387" spans="2:3" x14ac:dyDescent="0.75">
      <c r="B7387" s="249">
        <v>7324</v>
      </c>
      <c r="C7387" s="248">
        <v>109.89424890237166</v>
      </c>
    </row>
    <row r="7388" spans="2:3" x14ac:dyDescent="0.75">
      <c r="B7388" s="249">
        <v>7325</v>
      </c>
      <c r="C7388" s="248">
        <v>102.50041443414038</v>
      </c>
    </row>
    <row r="7389" spans="2:3" x14ac:dyDescent="0.75">
      <c r="B7389" s="249">
        <v>7326</v>
      </c>
      <c r="C7389" s="248">
        <v>139.71999735211733</v>
      </c>
    </row>
    <row r="7390" spans="2:3" x14ac:dyDescent="0.75">
      <c r="B7390" s="249">
        <v>7327</v>
      </c>
      <c r="C7390" s="248">
        <v>115.80747273812241</v>
      </c>
    </row>
    <row r="7391" spans="2:3" x14ac:dyDescent="0.75">
      <c r="B7391" s="249">
        <v>7328</v>
      </c>
      <c r="C7391" s="248">
        <v>171.39558892448775</v>
      </c>
    </row>
    <row r="7392" spans="2:3" x14ac:dyDescent="0.75">
      <c r="B7392" s="249">
        <v>7329</v>
      </c>
      <c r="C7392" s="248">
        <v>104.53373129709175</v>
      </c>
    </row>
    <row r="7393" spans="2:3" x14ac:dyDescent="0.75">
      <c r="B7393" s="249">
        <v>7330</v>
      </c>
      <c r="C7393" s="248">
        <v>120.22365790838822</v>
      </c>
    </row>
    <row r="7394" spans="2:3" x14ac:dyDescent="0.75">
      <c r="B7394" s="249">
        <v>7331</v>
      </c>
      <c r="C7394" s="248">
        <v>145.81384677833626</v>
      </c>
    </row>
    <row r="7395" spans="2:3" x14ac:dyDescent="0.75">
      <c r="B7395" s="249">
        <v>7332</v>
      </c>
      <c r="C7395" s="248">
        <v>101.01403835955477</v>
      </c>
    </row>
    <row r="7396" spans="2:3" x14ac:dyDescent="0.75">
      <c r="B7396" s="249">
        <v>7333</v>
      </c>
      <c r="C7396" s="248">
        <v>80.208312391852445</v>
      </c>
    </row>
    <row r="7397" spans="2:3" x14ac:dyDescent="0.75">
      <c r="B7397" s="249">
        <v>7334</v>
      </c>
      <c r="C7397" s="248">
        <v>129.77884515892131</v>
      </c>
    </row>
    <row r="7398" spans="2:3" x14ac:dyDescent="0.75">
      <c r="B7398" s="249">
        <v>7335</v>
      </c>
      <c r="C7398" s="248">
        <v>109.60395597861663</v>
      </c>
    </row>
    <row r="7399" spans="2:3" x14ac:dyDescent="0.75">
      <c r="B7399" s="249">
        <v>7336</v>
      </c>
      <c r="C7399" s="248">
        <v>94.762822201260363</v>
      </c>
    </row>
    <row r="7400" spans="2:3" x14ac:dyDescent="0.75">
      <c r="B7400" s="249">
        <v>7337</v>
      </c>
      <c r="C7400" s="248">
        <v>122.13332106871265</v>
      </c>
    </row>
    <row r="7401" spans="2:3" x14ac:dyDescent="0.75">
      <c r="B7401" s="249">
        <v>7338</v>
      </c>
      <c r="C7401" s="248">
        <v>121.34582332475574</v>
      </c>
    </row>
    <row r="7402" spans="2:3" x14ac:dyDescent="0.75">
      <c r="B7402" s="249">
        <v>7339</v>
      </c>
      <c r="C7402" s="248">
        <v>114.96317473824608</v>
      </c>
    </row>
    <row r="7403" spans="2:3" x14ac:dyDescent="0.75">
      <c r="B7403" s="249">
        <v>7340</v>
      </c>
      <c r="C7403" s="248">
        <v>138.78441544468828</v>
      </c>
    </row>
    <row r="7404" spans="2:3" x14ac:dyDescent="0.75">
      <c r="B7404" s="249">
        <v>7341</v>
      </c>
      <c r="C7404" s="248">
        <v>161.47342144145546</v>
      </c>
    </row>
    <row r="7405" spans="2:3" x14ac:dyDescent="0.75">
      <c r="B7405" s="249">
        <v>7342</v>
      </c>
      <c r="C7405" s="248">
        <v>88.636818956337351</v>
      </c>
    </row>
    <row r="7406" spans="2:3" x14ac:dyDescent="0.75">
      <c r="B7406" s="249">
        <v>7343</v>
      </c>
      <c r="C7406" s="248">
        <v>70.344077289672725</v>
      </c>
    </row>
    <row r="7407" spans="2:3" x14ac:dyDescent="0.75">
      <c r="B7407" s="249">
        <v>7344</v>
      </c>
      <c r="C7407" s="248">
        <v>102.37641710007648</v>
      </c>
    </row>
    <row r="7408" spans="2:3" x14ac:dyDescent="0.75">
      <c r="B7408" s="249">
        <v>7345</v>
      </c>
      <c r="C7408" s="248">
        <v>74.072948107944427</v>
      </c>
    </row>
    <row r="7409" spans="2:3" x14ac:dyDescent="0.75">
      <c r="B7409" s="249">
        <v>7346</v>
      </c>
      <c r="C7409" s="248">
        <v>143.23613714174562</v>
      </c>
    </row>
    <row r="7410" spans="2:3" x14ac:dyDescent="0.75">
      <c r="B7410" s="249">
        <v>7347</v>
      </c>
      <c r="C7410" s="248">
        <v>116.51429610277928</v>
      </c>
    </row>
    <row r="7411" spans="2:3" x14ac:dyDescent="0.75">
      <c r="B7411" s="249">
        <v>7348</v>
      </c>
      <c r="C7411" s="248">
        <v>104.24313767218516</v>
      </c>
    </row>
    <row r="7412" spans="2:3" x14ac:dyDescent="0.75">
      <c r="B7412" s="249">
        <v>7349</v>
      </c>
      <c r="C7412" s="248">
        <v>136.23175377757349</v>
      </c>
    </row>
    <row r="7413" spans="2:3" x14ac:dyDescent="0.75">
      <c r="B7413" s="249">
        <v>7350</v>
      </c>
      <c r="C7413" s="248">
        <v>125.70991783017018</v>
      </c>
    </row>
    <row r="7414" spans="2:3" x14ac:dyDescent="0.75">
      <c r="B7414" s="249">
        <v>7351</v>
      </c>
      <c r="C7414" s="248">
        <v>148.7445148050042</v>
      </c>
    </row>
    <row r="7415" spans="2:3" x14ac:dyDescent="0.75">
      <c r="B7415" s="249">
        <v>7352</v>
      </c>
      <c r="C7415" s="248">
        <v>94.766904489083288</v>
      </c>
    </row>
    <row r="7416" spans="2:3" x14ac:dyDescent="0.75">
      <c r="B7416" s="249">
        <v>7353</v>
      </c>
      <c r="C7416" s="248">
        <v>143.0780769340677</v>
      </c>
    </row>
    <row r="7417" spans="2:3" x14ac:dyDescent="0.75">
      <c r="B7417" s="249">
        <v>7354</v>
      </c>
      <c r="C7417" s="248">
        <v>156.99326350650836</v>
      </c>
    </row>
    <row r="7418" spans="2:3" x14ac:dyDescent="0.75">
      <c r="B7418" s="249">
        <v>7355</v>
      </c>
      <c r="C7418" s="248">
        <v>123.44871788869192</v>
      </c>
    </row>
    <row r="7419" spans="2:3" x14ac:dyDescent="0.75">
      <c r="B7419" s="249">
        <v>7356</v>
      </c>
      <c r="C7419" s="248">
        <v>128.26218669103022</v>
      </c>
    </row>
    <row r="7420" spans="2:3" x14ac:dyDescent="0.75">
      <c r="B7420" s="249">
        <v>7357</v>
      </c>
      <c r="C7420" s="248">
        <v>131.69338413440138</v>
      </c>
    </row>
    <row r="7421" spans="2:3" x14ac:dyDescent="0.75">
      <c r="B7421" s="249">
        <v>7358</v>
      </c>
      <c r="C7421" s="248">
        <v>120.09391601662469</v>
      </c>
    </row>
    <row r="7422" spans="2:3" x14ac:dyDescent="0.75">
      <c r="B7422" s="249">
        <v>7359</v>
      </c>
      <c r="C7422" s="248">
        <v>123.18634264260528</v>
      </c>
    </row>
    <row r="7423" spans="2:3" x14ac:dyDescent="0.75">
      <c r="B7423" s="249">
        <v>7360</v>
      </c>
      <c r="C7423" s="248">
        <v>148.59042196562464</v>
      </c>
    </row>
    <row r="7424" spans="2:3" x14ac:dyDescent="0.75">
      <c r="B7424" s="249">
        <v>7361</v>
      </c>
      <c r="C7424" s="248">
        <v>103.53332555386922</v>
      </c>
    </row>
    <row r="7425" spans="2:3" x14ac:dyDescent="0.75">
      <c r="B7425" s="249">
        <v>7362</v>
      </c>
      <c r="C7425" s="248">
        <v>144.0023728454353</v>
      </c>
    </row>
    <row r="7426" spans="2:3" x14ac:dyDescent="0.75">
      <c r="B7426" s="249">
        <v>7363</v>
      </c>
      <c r="C7426" s="248">
        <v>112.82252468948283</v>
      </c>
    </row>
    <row r="7427" spans="2:3" x14ac:dyDescent="0.75">
      <c r="B7427" s="249">
        <v>7364</v>
      </c>
      <c r="C7427" s="248">
        <v>100.47731501346409</v>
      </c>
    </row>
    <row r="7428" spans="2:3" x14ac:dyDescent="0.75">
      <c r="B7428" s="249">
        <v>7365</v>
      </c>
      <c r="C7428" s="248">
        <v>106.6678257559297</v>
      </c>
    </row>
    <row r="7429" spans="2:3" x14ac:dyDescent="0.75">
      <c r="B7429" s="249">
        <v>7366</v>
      </c>
      <c r="C7429" s="248">
        <v>164.24096045926251</v>
      </c>
    </row>
    <row r="7430" spans="2:3" x14ac:dyDescent="0.75">
      <c r="B7430" s="249">
        <v>7367</v>
      </c>
      <c r="C7430" s="248">
        <v>74.811520850560953</v>
      </c>
    </row>
    <row r="7431" spans="2:3" x14ac:dyDescent="0.75">
      <c r="B7431" s="249">
        <v>7368</v>
      </c>
      <c r="C7431" s="248">
        <v>124.39196162541026</v>
      </c>
    </row>
    <row r="7432" spans="2:3" x14ac:dyDescent="0.75">
      <c r="B7432" s="249">
        <v>7369</v>
      </c>
      <c r="C7432" s="248">
        <v>108.56230583039502</v>
      </c>
    </row>
    <row r="7433" spans="2:3" x14ac:dyDescent="0.75">
      <c r="B7433" s="249">
        <v>7370</v>
      </c>
      <c r="C7433" s="248">
        <v>85.066711494271914</v>
      </c>
    </row>
    <row r="7434" spans="2:3" x14ac:dyDescent="0.75">
      <c r="B7434" s="249">
        <v>7371</v>
      </c>
      <c r="C7434" s="248">
        <v>90.810671459303023</v>
      </c>
    </row>
    <row r="7435" spans="2:3" x14ac:dyDescent="0.75">
      <c r="B7435" s="249">
        <v>7372</v>
      </c>
      <c r="C7435" s="248">
        <v>65.815239933726488</v>
      </c>
    </row>
    <row r="7436" spans="2:3" x14ac:dyDescent="0.75">
      <c r="B7436" s="249">
        <v>7373</v>
      </c>
      <c r="C7436" s="248">
        <v>94.018603803282332</v>
      </c>
    </row>
    <row r="7437" spans="2:3" x14ac:dyDescent="0.75">
      <c r="B7437" s="249">
        <v>7374</v>
      </c>
      <c r="C7437" s="248">
        <v>101.1894184779748</v>
      </c>
    </row>
    <row r="7438" spans="2:3" x14ac:dyDescent="0.75">
      <c r="B7438" s="249">
        <v>7375</v>
      </c>
      <c r="C7438" s="248">
        <v>132.59516673800471</v>
      </c>
    </row>
    <row r="7439" spans="2:3" x14ac:dyDescent="0.75">
      <c r="B7439" s="249">
        <v>7376</v>
      </c>
      <c r="C7439" s="248">
        <v>103.16053984543277</v>
      </c>
    </row>
    <row r="7440" spans="2:3" x14ac:dyDescent="0.75">
      <c r="B7440" s="249">
        <v>7377</v>
      </c>
      <c r="C7440" s="248">
        <v>137.66848974751508</v>
      </c>
    </row>
    <row r="7441" spans="2:3" x14ac:dyDescent="0.75">
      <c r="B7441" s="249">
        <v>7378</v>
      </c>
      <c r="C7441" s="248">
        <v>85.549815550103617</v>
      </c>
    </row>
    <row r="7442" spans="2:3" x14ac:dyDescent="0.75">
      <c r="B7442" s="249">
        <v>7379</v>
      </c>
      <c r="C7442" s="248">
        <v>100.06773211150215</v>
      </c>
    </row>
    <row r="7443" spans="2:3" x14ac:dyDescent="0.75">
      <c r="B7443" s="249">
        <v>7380</v>
      </c>
      <c r="C7443" s="248">
        <v>113.17114536855406</v>
      </c>
    </row>
    <row r="7444" spans="2:3" x14ac:dyDescent="0.75">
      <c r="B7444" s="249">
        <v>7381</v>
      </c>
      <c r="C7444" s="248">
        <v>109.19665587893445</v>
      </c>
    </row>
    <row r="7445" spans="2:3" x14ac:dyDescent="0.75">
      <c r="B7445" s="249">
        <v>7382</v>
      </c>
      <c r="C7445" s="248">
        <v>134.76923922235787</v>
      </c>
    </row>
    <row r="7446" spans="2:3" x14ac:dyDescent="0.75">
      <c r="B7446" s="249">
        <v>7383</v>
      </c>
      <c r="C7446" s="248">
        <v>147.02630661527968</v>
      </c>
    </row>
    <row r="7447" spans="2:3" x14ac:dyDescent="0.75">
      <c r="B7447" s="249">
        <v>7384</v>
      </c>
      <c r="C7447" s="248">
        <v>82.996234510633371</v>
      </c>
    </row>
    <row r="7448" spans="2:3" x14ac:dyDescent="0.75">
      <c r="B7448" s="249">
        <v>7385</v>
      </c>
      <c r="C7448" s="248">
        <v>125.32330646297926</v>
      </c>
    </row>
    <row r="7449" spans="2:3" x14ac:dyDescent="0.75">
      <c r="B7449" s="249">
        <v>7386</v>
      </c>
      <c r="C7449" s="248">
        <v>132.52707966270412</v>
      </c>
    </row>
    <row r="7450" spans="2:3" x14ac:dyDescent="0.75">
      <c r="B7450" s="249">
        <v>7387</v>
      </c>
      <c r="C7450" s="248">
        <v>134.56782200005193</v>
      </c>
    </row>
    <row r="7451" spans="2:3" x14ac:dyDescent="0.75">
      <c r="B7451" s="249">
        <v>7388</v>
      </c>
      <c r="C7451" s="248">
        <v>130.37645069750323</v>
      </c>
    </row>
    <row r="7452" spans="2:3" x14ac:dyDescent="0.75">
      <c r="B7452" s="249">
        <v>7389</v>
      </c>
      <c r="C7452" s="248">
        <v>179.95512274159776</v>
      </c>
    </row>
    <row r="7453" spans="2:3" x14ac:dyDescent="0.75">
      <c r="B7453" s="249">
        <v>7390</v>
      </c>
      <c r="C7453" s="248">
        <v>160.27097926229507</v>
      </c>
    </row>
    <row r="7454" spans="2:3" x14ac:dyDescent="0.75">
      <c r="B7454" s="249">
        <v>7391</v>
      </c>
      <c r="C7454" s="248">
        <v>56.880816816331858</v>
      </c>
    </row>
    <row r="7455" spans="2:3" x14ac:dyDescent="0.75">
      <c r="B7455" s="249">
        <v>7392</v>
      </c>
      <c r="C7455" s="248">
        <v>138.3093274884173</v>
      </c>
    </row>
    <row r="7456" spans="2:3" x14ac:dyDescent="0.75">
      <c r="B7456" s="249">
        <v>7393</v>
      </c>
      <c r="C7456" s="248">
        <v>105.45254674557781</v>
      </c>
    </row>
    <row r="7457" spans="2:3" x14ac:dyDescent="0.75">
      <c r="B7457" s="249">
        <v>7394</v>
      </c>
      <c r="C7457" s="248">
        <v>106.06180481343223</v>
      </c>
    </row>
    <row r="7458" spans="2:3" x14ac:dyDescent="0.75">
      <c r="B7458" s="249">
        <v>7395</v>
      </c>
      <c r="C7458" s="248">
        <v>132.37583248784998</v>
      </c>
    </row>
    <row r="7459" spans="2:3" x14ac:dyDescent="0.75">
      <c r="B7459" s="249">
        <v>7396</v>
      </c>
      <c r="C7459" s="248">
        <v>107.98455134304172</v>
      </c>
    </row>
    <row r="7460" spans="2:3" x14ac:dyDescent="0.75">
      <c r="B7460" s="249">
        <v>7397</v>
      </c>
      <c r="C7460" s="248">
        <v>90.934166280503973</v>
      </c>
    </row>
    <row r="7461" spans="2:3" x14ac:dyDescent="0.75">
      <c r="B7461" s="249">
        <v>7398</v>
      </c>
      <c r="C7461" s="248">
        <v>121.87123076378674</v>
      </c>
    </row>
    <row r="7462" spans="2:3" x14ac:dyDescent="0.75">
      <c r="B7462" s="249">
        <v>7399</v>
      </c>
      <c r="C7462" s="248">
        <v>133.06623819700866</v>
      </c>
    </row>
    <row r="7463" spans="2:3" x14ac:dyDescent="0.75">
      <c r="B7463" s="249">
        <v>7400</v>
      </c>
      <c r="C7463" s="248">
        <v>101.2036384775412</v>
      </c>
    </row>
    <row r="7464" spans="2:3" x14ac:dyDescent="0.75">
      <c r="B7464" s="249">
        <v>7401</v>
      </c>
      <c r="C7464" s="248">
        <v>71.824979417882489</v>
      </c>
    </row>
    <row r="7465" spans="2:3" x14ac:dyDescent="0.75">
      <c r="B7465" s="249">
        <v>7402</v>
      </c>
      <c r="C7465" s="248">
        <v>128.3297720102936</v>
      </c>
    </row>
    <row r="7466" spans="2:3" x14ac:dyDescent="0.75">
      <c r="B7466" s="249">
        <v>7403</v>
      </c>
      <c r="C7466" s="248">
        <v>109.9766944873364</v>
      </c>
    </row>
    <row r="7467" spans="2:3" x14ac:dyDescent="0.75">
      <c r="B7467" s="249">
        <v>7404</v>
      </c>
      <c r="C7467" s="248">
        <v>124.57666727180769</v>
      </c>
    </row>
    <row r="7468" spans="2:3" x14ac:dyDescent="0.75">
      <c r="B7468" s="249">
        <v>7405</v>
      </c>
      <c r="C7468" s="248">
        <v>114.21593130493878</v>
      </c>
    </row>
    <row r="7469" spans="2:3" x14ac:dyDescent="0.75">
      <c r="B7469" s="249">
        <v>7406</v>
      </c>
      <c r="C7469" s="248">
        <v>134.01290450213168</v>
      </c>
    </row>
    <row r="7470" spans="2:3" x14ac:dyDescent="0.75">
      <c r="B7470" s="249">
        <v>7407</v>
      </c>
      <c r="C7470" s="248">
        <v>116.90322138717768</v>
      </c>
    </row>
    <row r="7471" spans="2:3" x14ac:dyDescent="0.75">
      <c r="B7471" s="249">
        <v>7408</v>
      </c>
      <c r="C7471" s="248">
        <v>119.13044557525858</v>
      </c>
    </row>
    <row r="7472" spans="2:3" x14ac:dyDescent="0.75">
      <c r="B7472" s="249">
        <v>7409</v>
      </c>
      <c r="C7472" s="248">
        <v>135.67208391253055</v>
      </c>
    </row>
    <row r="7473" spans="2:3" x14ac:dyDescent="0.75">
      <c r="B7473" s="249">
        <v>7410</v>
      </c>
      <c r="C7473" s="248">
        <v>94.717479579827014</v>
      </c>
    </row>
    <row r="7474" spans="2:3" x14ac:dyDescent="0.75">
      <c r="B7474" s="249">
        <v>7411</v>
      </c>
      <c r="C7474" s="248">
        <v>103.26556871136492</v>
      </c>
    </row>
    <row r="7475" spans="2:3" x14ac:dyDescent="0.75">
      <c r="B7475" s="249">
        <v>7412</v>
      </c>
      <c r="C7475" s="248">
        <v>123.22287686197221</v>
      </c>
    </row>
    <row r="7476" spans="2:3" x14ac:dyDescent="0.75">
      <c r="B7476" s="249">
        <v>7413</v>
      </c>
      <c r="C7476" s="248">
        <v>124.64076115462615</v>
      </c>
    </row>
    <row r="7477" spans="2:3" x14ac:dyDescent="0.75">
      <c r="B7477" s="249">
        <v>7414</v>
      </c>
      <c r="C7477" s="248">
        <v>97.482112681115808</v>
      </c>
    </row>
    <row r="7478" spans="2:3" x14ac:dyDescent="0.75">
      <c r="B7478" s="249">
        <v>7415</v>
      </c>
      <c r="C7478" s="248">
        <v>130.95234743450885</v>
      </c>
    </row>
    <row r="7479" spans="2:3" x14ac:dyDescent="0.75">
      <c r="B7479" s="249">
        <v>7416</v>
      </c>
      <c r="C7479" s="248">
        <v>183.04799230041772</v>
      </c>
    </row>
    <row r="7480" spans="2:3" x14ac:dyDescent="0.75">
      <c r="B7480" s="249">
        <v>7417</v>
      </c>
      <c r="C7480" s="248">
        <v>116.0561046883679</v>
      </c>
    </row>
    <row r="7481" spans="2:3" x14ac:dyDescent="0.75">
      <c r="B7481" s="249">
        <v>7418</v>
      </c>
      <c r="C7481" s="248">
        <v>120.11538389608177</v>
      </c>
    </row>
    <row r="7482" spans="2:3" x14ac:dyDescent="0.75">
      <c r="B7482" s="249">
        <v>7419</v>
      </c>
      <c r="C7482" s="248">
        <v>93.958176568326223</v>
      </c>
    </row>
    <row r="7483" spans="2:3" x14ac:dyDescent="0.75">
      <c r="B7483" s="249">
        <v>7420</v>
      </c>
      <c r="C7483" s="248">
        <v>105.64347630646985</v>
      </c>
    </row>
    <row r="7484" spans="2:3" x14ac:dyDescent="0.75">
      <c r="B7484" s="249">
        <v>7421</v>
      </c>
      <c r="C7484" s="248">
        <v>143.11748111449452</v>
      </c>
    </row>
    <row r="7485" spans="2:3" x14ac:dyDescent="0.75">
      <c r="B7485" s="249">
        <v>7422</v>
      </c>
      <c r="C7485" s="248">
        <v>84.437908531091566</v>
      </c>
    </row>
    <row r="7486" spans="2:3" x14ac:dyDescent="0.75">
      <c r="B7486" s="249">
        <v>7423</v>
      </c>
      <c r="C7486" s="248">
        <v>136.68442465499834</v>
      </c>
    </row>
    <row r="7487" spans="2:3" x14ac:dyDescent="0.75">
      <c r="B7487" s="249">
        <v>7424</v>
      </c>
      <c r="C7487" s="248">
        <v>133.41703536273337</v>
      </c>
    </row>
    <row r="7488" spans="2:3" x14ac:dyDescent="0.75">
      <c r="B7488" s="249">
        <v>7425</v>
      </c>
      <c r="C7488" s="248">
        <v>78.068341050727767</v>
      </c>
    </row>
    <row r="7489" spans="2:3" x14ac:dyDescent="0.75">
      <c r="B7489" s="249">
        <v>7426</v>
      </c>
      <c r="C7489" s="248">
        <v>121.31429182964419</v>
      </c>
    </row>
    <row r="7490" spans="2:3" x14ac:dyDescent="0.75">
      <c r="B7490" s="249">
        <v>7427</v>
      </c>
      <c r="C7490" s="248">
        <v>143.23838420823688</v>
      </c>
    </row>
    <row r="7491" spans="2:3" x14ac:dyDescent="0.75">
      <c r="B7491" s="249">
        <v>7428</v>
      </c>
      <c r="C7491" s="248">
        <v>123.79433881367244</v>
      </c>
    </row>
    <row r="7492" spans="2:3" x14ac:dyDescent="0.75">
      <c r="B7492" s="249">
        <v>7429</v>
      </c>
      <c r="C7492" s="248">
        <v>77.242073927694605</v>
      </c>
    </row>
    <row r="7493" spans="2:3" x14ac:dyDescent="0.75">
      <c r="B7493" s="249">
        <v>7430</v>
      </c>
      <c r="C7493" s="248">
        <v>86.816983815696076</v>
      </c>
    </row>
    <row r="7494" spans="2:3" x14ac:dyDescent="0.75">
      <c r="B7494" s="249">
        <v>7431</v>
      </c>
      <c r="C7494" s="248">
        <v>116.81731643907473</v>
      </c>
    </row>
    <row r="7495" spans="2:3" x14ac:dyDescent="0.75">
      <c r="B7495" s="249">
        <v>7432</v>
      </c>
      <c r="C7495" s="248">
        <v>88.614391015994045</v>
      </c>
    </row>
    <row r="7496" spans="2:3" x14ac:dyDescent="0.75">
      <c r="B7496" s="249">
        <v>7433</v>
      </c>
      <c r="C7496" s="248">
        <v>83.670019864428923</v>
      </c>
    </row>
    <row r="7497" spans="2:3" x14ac:dyDescent="0.75">
      <c r="B7497" s="249">
        <v>7434</v>
      </c>
      <c r="C7497" s="248">
        <v>92.414262986889185</v>
      </c>
    </row>
    <row r="7498" spans="2:3" x14ac:dyDescent="0.75">
      <c r="B7498" s="249">
        <v>7435</v>
      </c>
      <c r="C7498" s="248">
        <v>173.31093429698512</v>
      </c>
    </row>
    <row r="7499" spans="2:3" x14ac:dyDescent="0.75">
      <c r="B7499" s="249">
        <v>7436</v>
      </c>
      <c r="C7499" s="248">
        <v>152.92444998436571</v>
      </c>
    </row>
    <row r="7500" spans="2:3" x14ac:dyDescent="0.75">
      <c r="B7500" s="249">
        <v>7437</v>
      </c>
      <c r="C7500" s="248">
        <v>94.848083112299193</v>
      </c>
    </row>
    <row r="7501" spans="2:3" x14ac:dyDescent="0.75">
      <c r="B7501" s="249">
        <v>7438</v>
      </c>
      <c r="C7501" s="248">
        <v>73.194238985503162</v>
      </c>
    </row>
    <row r="7502" spans="2:3" x14ac:dyDescent="0.75">
      <c r="B7502" s="249">
        <v>7439</v>
      </c>
      <c r="C7502" s="248">
        <v>156.18659346158449</v>
      </c>
    </row>
    <row r="7503" spans="2:3" x14ac:dyDescent="0.75">
      <c r="B7503" s="249">
        <v>7440</v>
      </c>
      <c r="C7503" s="248">
        <v>145.38213889899538</v>
      </c>
    </row>
    <row r="7504" spans="2:3" x14ac:dyDescent="0.75">
      <c r="B7504" s="249">
        <v>7441</v>
      </c>
      <c r="C7504" s="248">
        <v>101.56441108366269</v>
      </c>
    </row>
    <row r="7505" spans="2:3" x14ac:dyDescent="0.75">
      <c r="B7505" s="249">
        <v>7442</v>
      </c>
      <c r="C7505" s="248">
        <v>142.10703671839875</v>
      </c>
    </row>
    <row r="7506" spans="2:3" x14ac:dyDescent="0.75">
      <c r="B7506" s="249">
        <v>7443</v>
      </c>
      <c r="C7506" s="248">
        <v>86.098382056687086</v>
      </c>
    </row>
    <row r="7507" spans="2:3" x14ac:dyDescent="0.75">
      <c r="B7507" s="249">
        <v>7444</v>
      </c>
      <c r="C7507" s="248">
        <v>106.15076336573728</v>
      </c>
    </row>
    <row r="7508" spans="2:3" x14ac:dyDescent="0.75">
      <c r="B7508" s="249">
        <v>7445</v>
      </c>
      <c r="C7508" s="248">
        <v>100.94224306077469</v>
      </c>
    </row>
    <row r="7509" spans="2:3" x14ac:dyDescent="0.75">
      <c r="B7509" s="249">
        <v>7446</v>
      </c>
      <c r="C7509" s="248">
        <v>75.225787076073587</v>
      </c>
    </row>
    <row r="7510" spans="2:3" x14ac:dyDescent="0.75">
      <c r="B7510" s="249">
        <v>7447</v>
      </c>
      <c r="C7510" s="248">
        <v>79.442521326426046</v>
      </c>
    </row>
    <row r="7511" spans="2:3" x14ac:dyDescent="0.75">
      <c r="B7511" s="249">
        <v>7448</v>
      </c>
      <c r="C7511" s="248">
        <v>110.23147022704212</v>
      </c>
    </row>
    <row r="7512" spans="2:3" x14ac:dyDescent="0.75">
      <c r="B7512" s="249">
        <v>7449</v>
      </c>
      <c r="C7512" s="248">
        <v>100.55815746719048</v>
      </c>
    </row>
    <row r="7513" spans="2:3" x14ac:dyDescent="0.75">
      <c r="B7513" s="249">
        <v>7450</v>
      </c>
      <c r="C7513" s="248">
        <v>149.72187811042437</v>
      </c>
    </row>
    <row r="7514" spans="2:3" x14ac:dyDescent="0.75">
      <c r="B7514" s="249">
        <v>7451</v>
      </c>
      <c r="C7514" s="248">
        <v>117.46412161592055</v>
      </c>
    </row>
    <row r="7515" spans="2:3" x14ac:dyDescent="0.75">
      <c r="B7515" s="249">
        <v>7452</v>
      </c>
      <c r="C7515" s="248">
        <v>114.22870509638508</v>
      </c>
    </row>
    <row r="7516" spans="2:3" x14ac:dyDescent="0.75">
      <c r="B7516" s="249">
        <v>7453</v>
      </c>
      <c r="C7516" s="248">
        <v>107.28488873440008</v>
      </c>
    </row>
    <row r="7517" spans="2:3" x14ac:dyDescent="0.75">
      <c r="B7517" s="249">
        <v>7454</v>
      </c>
      <c r="C7517" s="248">
        <v>101.91367385965336</v>
      </c>
    </row>
    <row r="7518" spans="2:3" x14ac:dyDescent="0.75">
      <c r="B7518" s="249">
        <v>7455</v>
      </c>
      <c r="C7518" s="248">
        <v>94.280478531890168</v>
      </c>
    </row>
    <row r="7519" spans="2:3" x14ac:dyDescent="0.75">
      <c r="B7519" s="249">
        <v>7456</v>
      </c>
      <c r="C7519" s="248">
        <v>121.79631104055976</v>
      </c>
    </row>
    <row r="7520" spans="2:3" x14ac:dyDescent="0.75">
      <c r="B7520" s="249">
        <v>7457</v>
      </c>
      <c r="C7520" s="248">
        <v>108.6673644587994</v>
      </c>
    </row>
    <row r="7521" spans="2:3" x14ac:dyDescent="0.75">
      <c r="B7521" s="249">
        <v>7458</v>
      </c>
      <c r="C7521" s="248">
        <v>97.127936908420452</v>
      </c>
    </row>
    <row r="7522" spans="2:3" x14ac:dyDescent="0.75">
      <c r="B7522" s="249">
        <v>7459</v>
      </c>
      <c r="C7522" s="248">
        <v>126.25586523913304</v>
      </c>
    </row>
    <row r="7523" spans="2:3" x14ac:dyDescent="0.75">
      <c r="B7523" s="249">
        <v>7460</v>
      </c>
      <c r="C7523" s="248">
        <v>103.28361428883524</v>
      </c>
    </row>
    <row r="7524" spans="2:3" x14ac:dyDescent="0.75">
      <c r="B7524" s="249">
        <v>7461</v>
      </c>
      <c r="C7524" s="248">
        <v>54.550175640196372</v>
      </c>
    </row>
    <row r="7525" spans="2:3" x14ac:dyDescent="0.75">
      <c r="B7525" s="249">
        <v>7462</v>
      </c>
      <c r="C7525" s="248">
        <v>120.78095214448132</v>
      </c>
    </row>
    <row r="7526" spans="2:3" x14ac:dyDescent="0.75">
      <c r="B7526" s="249">
        <v>7463</v>
      </c>
      <c r="C7526" s="248">
        <v>141.63812120127216</v>
      </c>
    </row>
    <row r="7527" spans="2:3" x14ac:dyDescent="0.75">
      <c r="B7527" s="249">
        <v>7464</v>
      </c>
      <c r="C7527" s="248">
        <v>132.29377675171557</v>
      </c>
    </row>
    <row r="7528" spans="2:3" x14ac:dyDescent="0.75">
      <c r="B7528" s="249">
        <v>7465</v>
      </c>
      <c r="C7528" s="248">
        <v>140.7946257217539</v>
      </c>
    </row>
    <row r="7529" spans="2:3" x14ac:dyDescent="0.75">
      <c r="B7529" s="249">
        <v>7466</v>
      </c>
      <c r="C7529" s="248">
        <v>95.497506674580308</v>
      </c>
    </row>
    <row r="7530" spans="2:3" x14ac:dyDescent="0.75">
      <c r="B7530" s="249">
        <v>7467</v>
      </c>
      <c r="C7530" s="248">
        <v>112.55621153572976</v>
      </c>
    </row>
    <row r="7531" spans="2:3" x14ac:dyDescent="0.75">
      <c r="B7531" s="249">
        <v>7468</v>
      </c>
      <c r="C7531" s="248">
        <v>127.02867065844418</v>
      </c>
    </row>
    <row r="7532" spans="2:3" x14ac:dyDescent="0.75">
      <c r="B7532" s="249">
        <v>7469</v>
      </c>
      <c r="C7532" s="248">
        <v>127.64383750972854</v>
      </c>
    </row>
    <row r="7533" spans="2:3" x14ac:dyDescent="0.75">
      <c r="B7533" s="249">
        <v>7470</v>
      </c>
      <c r="C7533" s="248">
        <v>157.89809505678559</v>
      </c>
    </row>
    <row r="7534" spans="2:3" x14ac:dyDescent="0.75">
      <c r="B7534" s="249">
        <v>7471</v>
      </c>
      <c r="C7534" s="248">
        <v>141.96601338000849</v>
      </c>
    </row>
    <row r="7535" spans="2:3" x14ac:dyDescent="0.75">
      <c r="B7535" s="249">
        <v>7472</v>
      </c>
      <c r="C7535" s="248">
        <v>130.84196295162479</v>
      </c>
    </row>
    <row r="7536" spans="2:3" x14ac:dyDescent="0.75">
      <c r="B7536" s="249">
        <v>7473</v>
      </c>
      <c r="C7536" s="248">
        <v>97.835347177722824</v>
      </c>
    </row>
    <row r="7537" spans="2:3" x14ac:dyDescent="0.75">
      <c r="B7537" s="249">
        <v>7474</v>
      </c>
      <c r="C7537" s="248">
        <v>99.190465064417367</v>
      </c>
    </row>
    <row r="7538" spans="2:3" x14ac:dyDescent="0.75">
      <c r="B7538" s="249">
        <v>7475</v>
      </c>
      <c r="C7538" s="248">
        <v>149.57951914390441</v>
      </c>
    </row>
    <row r="7539" spans="2:3" x14ac:dyDescent="0.75">
      <c r="B7539" s="249">
        <v>7476</v>
      </c>
      <c r="C7539" s="248">
        <v>121.84087642002248</v>
      </c>
    </row>
    <row r="7540" spans="2:3" x14ac:dyDescent="0.75">
      <c r="B7540" s="249">
        <v>7477</v>
      </c>
      <c r="C7540" s="248">
        <v>136.43988155163956</v>
      </c>
    </row>
    <row r="7541" spans="2:3" x14ac:dyDescent="0.75">
      <c r="B7541" s="249">
        <v>7478</v>
      </c>
      <c r="C7541" s="248">
        <v>103.71700185888793</v>
      </c>
    </row>
    <row r="7542" spans="2:3" x14ac:dyDescent="0.75">
      <c r="B7542" s="249">
        <v>7479</v>
      </c>
      <c r="C7542" s="248">
        <v>123.83092831152688</v>
      </c>
    </row>
    <row r="7543" spans="2:3" x14ac:dyDescent="0.75">
      <c r="B7543" s="249">
        <v>7480</v>
      </c>
      <c r="C7543" s="248">
        <v>133.67116111911244</v>
      </c>
    </row>
    <row r="7544" spans="2:3" x14ac:dyDescent="0.75">
      <c r="B7544" s="249">
        <v>7481</v>
      </c>
      <c r="C7544" s="248">
        <v>143.86460738963416</v>
      </c>
    </row>
    <row r="7545" spans="2:3" x14ac:dyDescent="0.75">
      <c r="B7545" s="249">
        <v>7482</v>
      </c>
      <c r="C7545" s="248">
        <v>108.79617817496381</v>
      </c>
    </row>
    <row r="7546" spans="2:3" x14ac:dyDescent="0.75">
      <c r="B7546" s="249">
        <v>7483</v>
      </c>
      <c r="C7546" s="248">
        <v>172.3116425435889</v>
      </c>
    </row>
    <row r="7547" spans="2:3" x14ac:dyDescent="0.75">
      <c r="B7547" s="249">
        <v>7484</v>
      </c>
      <c r="C7547" s="248">
        <v>112.51094862769941</v>
      </c>
    </row>
    <row r="7548" spans="2:3" x14ac:dyDescent="0.75">
      <c r="B7548" s="249">
        <v>7485</v>
      </c>
      <c r="C7548" s="248">
        <v>102.57347677913569</v>
      </c>
    </row>
    <row r="7549" spans="2:3" x14ac:dyDescent="0.75">
      <c r="B7549" s="249">
        <v>7486</v>
      </c>
      <c r="C7549" s="248">
        <v>110.73036054998356</v>
      </c>
    </row>
    <row r="7550" spans="2:3" x14ac:dyDescent="0.75">
      <c r="B7550" s="249">
        <v>7487</v>
      </c>
      <c r="C7550" s="248">
        <v>142.5124492735645</v>
      </c>
    </row>
    <row r="7551" spans="2:3" x14ac:dyDescent="0.75">
      <c r="B7551" s="249">
        <v>7488</v>
      </c>
      <c r="C7551" s="248">
        <v>49.068636624549669</v>
      </c>
    </row>
    <row r="7552" spans="2:3" x14ac:dyDescent="0.75">
      <c r="B7552" s="249">
        <v>7489</v>
      </c>
      <c r="C7552" s="248">
        <v>103.08985948226967</v>
      </c>
    </row>
    <row r="7553" spans="2:3" x14ac:dyDescent="0.75">
      <c r="B7553" s="249">
        <v>7490</v>
      </c>
      <c r="C7553" s="248">
        <v>103.6737374655778</v>
      </c>
    </row>
    <row r="7554" spans="2:3" x14ac:dyDescent="0.75">
      <c r="B7554" s="249">
        <v>7491</v>
      </c>
      <c r="C7554" s="248">
        <v>129.28665552485361</v>
      </c>
    </row>
    <row r="7555" spans="2:3" x14ac:dyDescent="0.75">
      <c r="B7555" s="249">
        <v>7492</v>
      </c>
      <c r="C7555" s="248">
        <v>121.07876033964158</v>
      </c>
    </row>
    <row r="7556" spans="2:3" x14ac:dyDescent="0.75">
      <c r="B7556" s="249">
        <v>7493</v>
      </c>
      <c r="C7556" s="248">
        <v>85.181585511060689</v>
      </c>
    </row>
    <row r="7557" spans="2:3" x14ac:dyDescent="0.75">
      <c r="B7557" s="249">
        <v>7494</v>
      </c>
      <c r="C7557" s="248">
        <v>112.46687922615088</v>
      </c>
    </row>
    <row r="7558" spans="2:3" x14ac:dyDescent="0.75">
      <c r="B7558" s="249">
        <v>7495</v>
      </c>
      <c r="C7558" s="248">
        <v>124.5029575449234</v>
      </c>
    </row>
    <row r="7559" spans="2:3" x14ac:dyDescent="0.75">
      <c r="B7559" s="249">
        <v>7496</v>
      </c>
      <c r="C7559" s="248">
        <v>116.75157253786833</v>
      </c>
    </row>
    <row r="7560" spans="2:3" x14ac:dyDescent="0.75">
      <c r="B7560" s="249">
        <v>7497</v>
      </c>
      <c r="C7560" s="248">
        <v>104.07755150373777</v>
      </c>
    </row>
    <row r="7561" spans="2:3" x14ac:dyDescent="0.75">
      <c r="B7561" s="249">
        <v>7498</v>
      </c>
      <c r="C7561" s="248">
        <v>113.11149162802188</v>
      </c>
    </row>
    <row r="7562" spans="2:3" x14ac:dyDescent="0.75">
      <c r="B7562" s="249">
        <v>7499</v>
      </c>
      <c r="C7562" s="248">
        <v>105.05652543870664</v>
      </c>
    </row>
    <row r="7563" spans="2:3" x14ac:dyDescent="0.75">
      <c r="B7563" s="249">
        <v>7500</v>
      </c>
      <c r="C7563" s="248">
        <v>142.10071960503436</v>
      </c>
    </row>
    <row r="7564" spans="2:3" x14ac:dyDescent="0.75">
      <c r="B7564" s="249">
        <v>7501</v>
      </c>
      <c r="C7564" s="248">
        <v>182.26349807680907</v>
      </c>
    </row>
    <row r="7565" spans="2:3" x14ac:dyDescent="0.75">
      <c r="B7565" s="249">
        <v>7502</v>
      </c>
      <c r="C7565" s="248">
        <v>141.68585560762583</v>
      </c>
    </row>
    <row r="7566" spans="2:3" x14ac:dyDescent="0.75">
      <c r="B7566" s="249">
        <v>7503</v>
      </c>
      <c r="C7566" s="248">
        <v>79.182546640434978</v>
      </c>
    </row>
    <row r="7567" spans="2:3" x14ac:dyDescent="0.75">
      <c r="B7567" s="249">
        <v>7504</v>
      </c>
      <c r="C7567" s="248">
        <v>139.20692908476136</v>
      </c>
    </row>
    <row r="7568" spans="2:3" x14ac:dyDescent="0.75">
      <c r="B7568" s="249">
        <v>7505</v>
      </c>
      <c r="C7568" s="248">
        <v>94.724076387874121</v>
      </c>
    </row>
    <row r="7569" spans="2:3" x14ac:dyDescent="0.75">
      <c r="B7569" s="249">
        <v>7506</v>
      </c>
      <c r="C7569" s="248">
        <v>113.55481942024014</v>
      </c>
    </row>
    <row r="7570" spans="2:3" x14ac:dyDescent="0.75">
      <c r="B7570" s="249">
        <v>7507</v>
      </c>
      <c r="C7570" s="248">
        <v>130.35463534613777</v>
      </c>
    </row>
    <row r="7571" spans="2:3" x14ac:dyDescent="0.75">
      <c r="B7571" s="249">
        <v>7508</v>
      </c>
      <c r="C7571" s="248">
        <v>108.58188602074476</v>
      </c>
    </row>
    <row r="7572" spans="2:3" x14ac:dyDescent="0.75">
      <c r="B7572" s="249">
        <v>7509</v>
      </c>
      <c r="C7572" s="248">
        <v>83.921813646595339</v>
      </c>
    </row>
    <row r="7573" spans="2:3" x14ac:dyDescent="0.75">
      <c r="B7573" s="249">
        <v>7510</v>
      </c>
      <c r="C7573" s="248">
        <v>94.565261032605804</v>
      </c>
    </row>
    <row r="7574" spans="2:3" x14ac:dyDescent="0.75">
      <c r="B7574" s="249">
        <v>7511</v>
      </c>
      <c r="C7574" s="248">
        <v>155.13196230928992</v>
      </c>
    </row>
    <row r="7575" spans="2:3" x14ac:dyDescent="0.75">
      <c r="B7575" s="249">
        <v>7512</v>
      </c>
      <c r="C7575" s="248">
        <v>137.93297294905346</v>
      </c>
    </row>
    <row r="7576" spans="2:3" x14ac:dyDescent="0.75">
      <c r="B7576" s="249">
        <v>7513</v>
      </c>
      <c r="C7576" s="248">
        <v>133.27686054114287</v>
      </c>
    </row>
    <row r="7577" spans="2:3" x14ac:dyDescent="0.75">
      <c r="B7577" s="249">
        <v>7514</v>
      </c>
      <c r="C7577" s="248">
        <v>97.930613379358036</v>
      </c>
    </row>
    <row r="7578" spans="2:3" x14ac:dyDescent="0.75">
      <c r="B7578" s="249">
        <v>7515</v>
      </c>
      <c r="C7578" s="248">
        <v>127.68766543671808</v>
      </c>
    </row>
    <row r="7579" spans="2:3" x14ac:dyDescent="0.75">
      <c r="B7579" s="249">
        <v>7516</v>
      </c>
      <c r="C7579" s="248">
        <v>76.4232367690133</v>
      </c>
    </row>
    <row r="7580" spans="2:3" x14ac:dyDescent="0.75">
      <c r="B7580" s="249">
        <v>7517</v>
      </c>
      <c r="C7580" s="248">
        <v>79.541823066038759</v>
      </c>
    </row>
    <row r="7581" spans="2:3" x14ac:dyDescent="0.75">
      <c r="B7581" s="249">
        <v>7518</v>
      </c>
      <c r="C7581" s="248">
        <v>129.86406743624966</v>
      </c>
    </row>
    <row r="7582" spans="2:3" x14ac:dyDescent="0.75">
      <c r="B7582" s="249">
        <v>7519</v>
      </c>
      <c r="C7582" s="248">
        <v>107.07174964317872</v>
      </c>
    </row>
    <row r="7583" spans="2:3" x14ac:dyDescent="0.75">
      <c r="B7583" s="249">
        <v>7520</v>
      </c>
      <c r="C7583" s="248">
        <v>160.72826242714785</v>
      </c>
    </row>
    <row r="7584" spans="2:3" x14ac:dyDescent="0.75">
      <c r="B7584" s="249">
        <v>7521</v>
      </c>
      <c r="C7584" s="248">
        <v>113.49768034215377</v>
      </c>
    </row>
    <row r="7585" spans="2:3" x14ac:dyDescent="0.75">
      <c r="B7585" s="249">
        <v>7522</v>
      </c>
      <c r="C7585" s="248">
        <v>108.12365395401736</v>
      </c>
    </row>
    <row r="7586" spans="2:3" x14ac:dyDescent="0.75">
      <c r="B7586" s="249">
        <v>7523</v>
      </c>
      <c r="C7586" s="248">
        <v>113.93497795742536</v>
      </c>
    </row>
    <row r="7587" spans="2:3" x14ac:dyDescent="0.75">
      <c r="B7587" s="249">
        <v>7524</v>
      </c>
      <c r="C7587" s="248">
        <v>117.93722504897892</v>
      </c>
    </row>
    <row r="7588" spans="2:3" x14ac:dyDescent="0.75">
      <c r="B7588" s="249">
        <v>7525</v>
      </c>
      <c r="C7588" s="248">
        <v>165.05089439945078</v>
      </c>
    </row>
    <row r="7589" spans="2:3" x14ac:dyDescent="0.75">
      <c r="B7589" s="249">
        <v>7526</v>
      </c>
      <c r="C7589" s="248">
        <v>151.01814344987895</v>
      </c>
    </row>
    <row r="7590" spans="2:3" x14ac:dyDescent="0.75">
      <c r="B7590" s="249">
        <v>7527</v>
      </c>
      <c r="C7590" s="248">
        <v>114.14588377125145</v>
      </c>
    </row>
    <row r="7591" spans="2:3" x14ac:dyDescent="0.75">
      <c r="B7591" s="249">
        <v>7528</v>
      </c>
      <c r="C7591" s="248">
        <v>57.941211271343725</v>
      </c>
    </row>
    <row r="7592" spans="2:3" x14ac:dyDescent="0.75">
      <c r="B7592" s="249">
        <v>7529</v>
      </c>
      <c r="C7592" s="248">
        <v>125.3356384203978</v>
      </c>
    </row>
    <row r="7593" spans="2:3" x14ac:dyDescent="0.75">
      <c r="B7593" s="249">
        <v>7530</v>
      </c>
      <c r="C7593" s="248">
        <v>113.56092635761235</v>
      </c>
    </row>
    <row r="7594" spans="2:3" x14ac:dyDescent="0.75">
      <c r="B7594" s="249">
        <v>7531</v>
      </c>
      <c r="C7594" s="248">
        <v>116.71763278629741</v>
      </c>
    </row>
    <row r="7595" spans="2:3" x14ac:dyDescent="0.75">
      <c r="B7595" s="249">
        <v>7532</v>
      </c>
      <c r="C7595" s="248">
        <v>145.37483173466845</v>
      </c>
    </row>
    <row r="7596" spans="2:3" x14ac:dyDescent="0.75">
      <c r="B7596" s="249">
        <v>7533</v>
      </c>
      <c r="C7596" s="248">
        <v>151.56888109490174</v>
      </c>
    </row>
    <row r="7597" spans="2:3" x14ac:dyDescent="0.75">
      <c r="B7597" s="249">
        <v>7534</v>
      </c>
      <c r="C7597" s="248">
        <v>143.03336079715115</v>
      </c>
    </row>
    <row r="7598" spans="2:3" x14ac:dyDescent="0.75">
      <c r="B7598" s="249">
        <v>7535</v>
      </c>
      <c r="C7598" s="248">
        <v>144.17422954288352</v>
      </c>
    </row>
    <row r="7599" spans="2:3" x14ac:dyDescent="0.75">
      <c r="B7599" s="249">
        <v>7536</v>
      </c>
      <c r="C7599" s="248">
        <v>184.64022349552275</v>
      </c>
    </row>
    <row r="7600" spans="2:3" x14ac:dyDescent="0.75">
      <c r="B7600" s="249">
        <v>7537</v>
      </c>
      <c r="C7600" s="248">
        <v>149.63347411196187</v>
      </c>
    </row>
    <row r="7601" spans="2:3" x14ac:dyDescent="0.75">
      <c r="B7601" s="249">
        <v>7538</v>
      </c>
      <c r="C7601" s="248">
        <v>107.11620189795714</v>
      </c>
    </row>
    <row r="7602" spans="2:3" x14ac:dyDescent="0.75">
      <c r="B7602" s="249">
        <v>7539</v>
      </c>
      <c r="C7602" s="248">
        <v>142.4012432903572</v>
      </c>
    </row>
    <row r="7603" spans="2:3" x14ac:dyDescent="0.75">
      <c r="B7603" s="249">
        <v>7540</v>
      </c>
      <c r="C7603" s="248">
        <v>122.37860257162117</v>
      </c>
    </row>
    <row r="7604" spans="2:3" x14ac:dyDescent="0.75">
      <c r="B7604" s="249">
        <v>7541</v>
      </c>
      <c r="C7604" s="248">
        <v>120.26859991229287</v>
      </c>
    </row>
    <row r="7605" spans="2:3" x14ac:dyDescent="0.75">
      <c r="B7605" s="249">
        <v>7542</v>
      </c>
      <c r="C7605" s="248">
        <v>134.8155866677441</v>
      </c>
    </row>
    <row r="7606" spans="2:3" x14ac:dyDescent="0.75">
      <c r="B7606" s="249">
        <v>7543</v>
      </c>
      <c r="C7606" s="248">
        <v>124.56686615501917</v>
      </c>
    </row>
    <row r="7607" spans="2:3" x14ac:dyDescent="0.75">
      <c r="B7607" s="249">
        <v>7544</v>
      </c>
      <c r="C7607" s="248">
        <v>113.73827262982923</v>
      </c>
    </row>
    <row r="7608" spans="2:3" x14ac:dyDescent="0.75">
      <c r="B7608" s="249">
        <v>7545</v>
      </c>
      <c r="C7608" s="248">
        <v>148.4522058799331</v>
      </c>
    </row>
    <row r="7609" spans="2:3" x14ac:dyDescent="0.75">
      <c r="B7609" s="249">
        <v>7546</v>
      </c>
      <c r="C7609" s="248">
        <v>117.75795889840016</v>
      </c>
    </row>
    <row r="7610" spans="2:3" x14ac:dyDescent="0.75">
      <c r="B7610" s="249">
        <v>7547</v>
      </c>
      <c r="C7610" s="248">
        <v>100.42270823967297</v>
      </c>
    </row>
    <row r="7611" spans="2:3" x14ac:dyDescent="0.75">
      <c r="B7611" s="249">
        <v>7548</v>
      </c>
      <c r="C7611" s="248">
        <v>121.98827765509701</v>
      </c>
    </row>
    <row r="7612" spans="2:3" x14ac:dyDescent="0.75">
      <c r="B7612" s="249">
        <v>7549</v>
      </c>
      <c r="C7612" s="248">
        <v>132.56718680584865</v>
      </c>
    </row>
    <row r="7613" spans="2:3" x14ac:dyDescent="0.75">
      <c r="B7613" s="249">
        <v>7550</v>
      </c>
      <c r="C7613" s="248">
        <v>111.94146761267841</v>
      </c>
    </row>
    <row r="7614" spans="2:3" x14ac:dyDescent="0.75">
      <c r="B7614" s="249">
        <v>7551</v>
      </c>
      <c r="C7614" s="248">
        <v>111.36725888584741</v>
      </c>
    </row>
    <row r="7615" spans="2:3" x14ac:dyDescent="0.75">
      <c r="B7615" s="249">
        <v>7552</v>
      </c>
      <c r="C7615" s="248">
        <v>93.177009292442236</v>
      </c>
    </row>
    <row r="7616" spans="2:3" x14ac:dyDescent="0.75">
      <c r="B7616" s="249">
        <v>7553</v>
      </c>
      <c r="C7616" s="248">
        <v>96.996447316460745</v>
      </c>
    </row>
    <row r="7617" spans="2:3" x14ac:dyDescent="0.75">
      <c r="B7617" s="249">
        <v>7554</v>
      </c>
      <c r="C7617" s="248">
        <v>116.34215535800394</v>
      </c>
    </row>
    <row r="7618" spans="2:3" x14ac:dyDescent="0.75">
      <c r="B7618" s="249">
        <v>7555</v>
      </c>
      <c r="C7618" s="248">
        <v>122.21391117040906</v>
      </c>
    </row>
    <row r="7619" spans="2:3" x14ac:dyDescent="0.75">
      <c r="B7619" s="249">
        <v>7556</v>
      </c>
      <c r="C7619" s="248">
        <v>109.84130477687263</v>
      </c>
    </row>
    <row r="7620" spans="2:3" x14ac:dyDescent="0.75">
      <c r="B7620" s="249">
        <v>7557</v>
      </c>
      <c r="C7620" s="248">
        <v>148.44939042967914</v>
      </c>
    </row>
    <row r="7621" spans="2:3" x14ac:dyDescent="0.75">
      <c r="B7621" s="249">
        <v>7558</v>
      </c>
      <c r="C7621" s="248">
        <v>185.16734638311317</v>
      </c>
    </row>
    <row r="7622" spans="2:3" x14ac:dyDescent="0.75">
      <c r="B7622" s="249">
        <v>7559</v>
      </c>
      <c r="C7622" s="248">
        <v>178.0581053504508</v>
      </c>
    </row>
    <row r="7623" spans="2:3" x14ac:dyDescent="0.75">
      <c r="B7623" s="249">
        <v>7560</v>
      </c>
      <c r="C7623" s="248">
        <v>116.57426516911326</v>
      </c>
    </row>
    <row r="7624" spans="2:3" x14ac:dyDescent="0.75">
      <c r="B7624" s="249">
        <v>7561</v>
      </c>
      <c r="C7624" s="248">
        <v>94.97595392512028</v>
      </c>
    </row>
    <row r="7625" spans="2:3" x14ac:dyDescent="0.75">
      <c r="B7625" s="249">
        <v>7562</v>
      </c>
      <c r="C7625" s="248">
        <v>132.49159341814291</v>
      </c>
    </row>
    <row r="7626" spans="2:3" x14ac:dyDescent="0.75">
      <c r="B7626" s="249">
        <v>7563</v>
      </c>
      <c r="C7626" s="248">
        <v>109.93862855117945</v>
      </c>
    </row>
    <row r="7627" spans="2:3" x14ac:dyDescent="0.75">
      <c r="B7627" s="249">
        <v>7564</v>
      </c>
      <c r="C7627" s="248">
        <v>121.27810667017108</v>
      </c>
    </row>
    <row r="7628" spans="2:3" x14ac:dyDescent="0.75">
      <c r="B7628" s="249">
        <v>7565</v>
      </c>
      <c r="C7628" s="248">
        <v>168.90457081470757</v>
      </c>
    </row>
    <row r="7629" spans="2:3" x14ac:dyDescent="0.75">
      <c r="B7629" s="249">
        <v>7566</v>
      </c>
      <c r="C7629" s="248">
        <v>105.09073715523722</v>
      </c>
    </row>
    <row r="7630" spans="2:3" x14ac:dyDescent="0.75">
      <c r="B7630" s="249">
        <v>7567</v>
      </c>
      <c r="C7630" s="248">
        <v>92.400859128787062</v>
      </c>
    </row>
    <row r="7631" spans="2:3" x14ac:dyDescent="0.75">
      <c r="B7631" s="249">
        <v>7568</v>
      </c>
      <c r="C7631" s="248">
        <v>105.96053735235064</v>
      </c>
    </row>
    <row r="7632" spans="2:3" x14ac:dyDescent="0.75">
      <c r="B7632" s="249">
        <v>7569</v>
      </c>
      <c r="C7632" s="248">
        <v>136.12449565075639</v>
      </c>
    </row>
    <row r="7633" spans="2:3" x14ac:dyDescent="0.75">
      <c r="B7633" s="249">
        <v>7570</v>
      </c>
      <c r="C7633" s="248">
        <v>134.37682358335985</v>
      </c>
    </row>
    <row r="7634" spans="2:3" x14ac:dyDescent="0.75">
      <c r="B7634" s="249">
        <v>7571</v>
      </c>
      <c r="C7634" s="248">
        <v>101.23075369625685</v>
      </c>
    </row>
    <row r="7635" spans="2:3" x14ac:dyDescent="0.75">
      <c r="B7635" s="249">
        <v>7572</v>
      </c>
      <c r="C7635" s="248">
        <v>119.77073754096381</v>
      </c>
    </row>
    <row r="7636" spans="2:3" x14ac:dyDescent="0.75">
      <c r="B7636" s="249">
        <v>7573</v>
      </c>
      <c r="C7636" s="248">
        <v>132.54859884636568</v>
      </c>
    </row>
    <row r="7637" spans="2:3" x14ac:dyDescent="0.75">
      <c r="B7637" s="249">
        <v>7574</v>
      </c>
      <c r="C7637" s="248">
        <v>135.14097089129899</v>
      </c>
    </row>
    <row r="7638" spans="2:3" x14ac:dyDescent="0.75">
      <c r="B7638" s="249">
        <v>7575</v>
      </c>
      <c r="C7638" s="248">
        <v>152.27160525720387</v>
      </c>
    </row>
    <row r="7639" spans="2:3" x14ac:dyDescent="0.75">
      <c r="B7639" s="249">
        <v>7576</v>
      </c>
      <c r="C7639" s="248">
        <v>95.876440764062082</v>
      </c>
    </row>
    <row r="7640" spans="2:3" x14ac:dyDescent="0.75">
      <c r="B7640" s="249">
        <v>7577</v>
      </c>
      <c r="C7640" s="248">
        <v>112.21774506541864</v>
      </c>
    </row>
    <row r="7641" spans="2:3" x14ac:dyDescent="0.75">
      <c r="B7641" s="249">
        <v>7578</v>
      </c>
      <c r="C7641" s="248">
        <v>120.83258921021802</v>
      </c>
    </row>
    <row r="7642" spans="2:3" x14ac:dyDescent="0.75">
      <c r="B7642" s="249">
        <v>7579</v>
      </c>
      <c r="C7642" s="248">
        <v>130.14367828969804</v>
      </c>
    </row>
    <row r="7643" spans="2:3" x14ac:dyDescent="0.75">
      <c r="B7643" s="249">
        <v>7580</v>
      </c>
      <c r="C7643" s="248">
        <v>143.63889983396714</v>
      </c>
    </row>
    <row r="7644" spans="2:3" x14ac:dyDescent="0.75">
      <c r="B7644" s="249">
        <v>7581</v>
      </c>
      <c r="C7644" s="248">
        <v>141.61804713379169</v>
      </c>
    </row>
    <row r="7645" spans="2:3" x14ac:dyDescent="0.75">
      <c r="B7645" s="249">
        <v>7582</v>
      </c>
      <c r="C7645" s="248">
        <v>121.60505319624147</v>
      </c>
    </row>
    <row r="7646" spans="2:3" x14ac:dyDescent="0.75">
      <c r="B7646" s="249">
        <v>7583</v>
      </c>
      <c r="C7646" s="248">
        <v>128.12874120685936</v>
      </c>
    </row>
    <row r="7647" spans="2:3" x14ac:dyDescent="0.75">
      <c r="B7647" s="249">
        <v>7584</v>
      </c>
      <c r="C7647" s="248">
        <v>96.916389160384995</v>
      </c>
    </row>
    <row r="7648" spans="2:3" x14ac:dyDescent="0.75">
      <c r="B7648" s="249">
        <v>7585</v>
      </c>
      <c r="C7648" s="248">
        <v>152.33144260744362</v>
      </c>
    </row>
    <row r="7649" spans="2:3" x14ac:dyDescent="0.75">
      <c r="B7649" s="249">
        <v>7586</v>
      </c>
      <c r="C7649" s="248">
        <v>139.61989861540516</v>
      </c>
    </row>
    <row r="7650" spans="2:3" x14ac:dyDescent="0.75">
      <c r="B7650" s="249">
        <v>7587</v>
      </c>
      <c r="C7650" s="248">
        <v>141.53570828220347</v>
      </c>
    </row>
    <row r="7651" spans="2:3" x14ac:dyDescent="0.75">
      <c r="B7651" s="249">
        <v>7588</v>
      </c>
      <c r="C7651" s="248">
        <v>117.59706490012448</v>
      </c>
    </row>
    <row r="7652" spans="2:3" x14ac:dyDescent="0.75">
      <c r="B7652" s="249">
        <v>7589</v>
      </c>
      <c r="C7652" s="248">
        <v>120.48216377138233</v>
      </c>
    </row>
    <row r="7653" spans="2:3" x14ac:dyDescent="0.75">
      <c r="B7653" s="249">
        <v>7590</v>
      </c>
      <c r="C7653" s="248">
        <v>135.609624609478</v>
      </c>
    </row>
    <row r="7654" spans="2:3" x14ac:dyDescent="0.75">
      <c r="B7654" s="249">
        <v>7591</v>
      </c>
      <c r="C7654" s="248">
        <v>123.80813344597347</v>
      </c>
    </row>
    <row r="7655" spans="2:3" x14ac:dyDescent="0.75">
      <c r="B7655" s="249">
        <v>7592</v>
      </c>
      <c r="C7655" s="248">
        <v>122.55347143764374</v>
      </c>
    </row>
    <row r="7656" spans="2:3" x14ac:dyDescent="0.75">
      <c r="B7656" s="249">
        <v>7593</v>
      </c>
      <c r="C7656" s="248">
        <v>85.761511939724357</v>
      </c>
    </row>
    <row r="7657" spans="2:3" x14ac:dyDescent="0.75">
      <c r="B7657" s="249">
        <v>7594</v>
      </c>
      <c r="C7657" s="248">
        <v>182.79522577740465</v>
      </c>
    </row>
    <row r="7658" spans="2:3" x14ac:dyDescent="0.75">
      <c r="B7658" s="249">
        <v>7595</v>
      </c>
      <c r="C7658" s="248">
        <v>100.6217612267392</v>
      </c>
    </row>
    <row r="7659" spans="2:3" x14ac:dyDescent="0.75">
      <c r="B7659" s="249">
        <v>7596</v>
      </c>
      <c r="C7659" s="248">
        <v>129.45130512443717</v>
      </c>
    </row>
    <row r="7660" spans="2:3" x14ac:dyDescent="0.75">
      <c r="B7660" s="249">
        <v>7597</v>
      </c>
      <c r="C7660" s="248">
        <v>66.457384597803994</v>
      </c>
    </row>
    <row r="7661" spans="2:3" x14ac:dyDescent="0.75">
      <c r="B7661" s="249">
        <v>7598</v>
      </c>
      <c r="C7661" s="248">
        <v>138.08243403770325</v>
      </c>
    </row>
    <row r="7662" spans="2:3" x14ac:dyDescent="0.75">
      <c r="B7662" s="249">
        <v>7599</v>
      </c>
      <c r="C7662" s="248">
        <v>100.13371227745291</v>
      </c>
    </row>
    <row r="7663" spans="2:3" x14ac:dyDescent="0.75">
      <c r="B7663" s="249">
        <v>7600</v>
      </c>
      <c r="C7663" s="248">
        <v>116.08838470314355</v>
      </c>
    </row>
    <row r="7664" spans="2:3" x14ac:dyDescent="0.75">
      <c r="B7664" s="249">
        <v>7601</v>
      </c>
      <c r="C7664" s="248">
        <v>143.00212177082471</v>
      </c>
    </row>
    <row r="7665" spans="2:3" x14ac:dyDescent="0.75">
      <c r="B7665" s="249">
        <v>7602</v>
      </c>
      <c r="C7665" s="248">
        <v>125.47319402053002</v>
      </c>
    </row>
    <row r="7666" spans="2:3" x14ac:dyDescent="0.75">
      <c r="B7666" s="249">
        <v>7603</v>
      </c>
      <c r="C7666" s="248">
        <v>117.24141241571077</v>
      </c>
    </row>
    <row r="7667" spans="2:3" x14ac:dyDescent="0.75">
      <c r="B7667" s="249">
        <v>7604</v>
      </c>
      <c r="C7667" s="248">
        <v>101.32137944900077</v>
      </c>
    </row>
    <row r="7668" spans="2:3" x14ac:dyDescent="0.75">
      <c r="B7668" s="249">
        <v>7605</v>
      </c>
      <c r="C7668" s="248">
        <v>120.67050494659989</v>
      </c>
    </row>
    <row r="7669" spans="2:3" x14ac:dyDescent="0.75">
      <c r="B7669" s="249">
        <v>7606</v>
      </c>
      <c r="C7669" s="248">
        <v>136.67709342488706</v>
      </c>
    </row>
    <row r="7670" spans="2:3" x14ac:dyDescent="0.75">
      <c r="B7670" s="249">
        <v>7607</v>
      </c>
      <c r="C7670" s="248">
        <v>114.25923779721539</v>
      </c>
    </row>
    <row r="7671" spans="2:3" x14ac:dyDescent="0.75">
      <c r="B7671" s="249">
        <v>7608</v>
      </c>
      <c r="C7671" s="248">
        <v>108.41169587262863</v>
      </c>
    </row>
    <row r="7672" spans="2:3" x14ac:dyDescent="0.75">
      <c r="B7672" s="249">
        <v>7609</v>
      </c>
      <c r="C7672" s="248">
        <v>97.798983456506491</v>
      </c>
    </row>
    <row r="7673" spans="2:3" x14ac:dyDescent="0.75">
      <c r="B7673" s="249">
        <v>7610</v>
      </c>
      <c r="C7673" s="248">
        <v>136.69831238595023</v>
      </c>
    </row>
    <row r="7674" spans="2:3" x14ac:dyDescent="0.75">
      <c r="B7674" s="249">
        <v>7611</v>
      </c>
      <c r="C7674" s="248">
        <v>152.06383094339162</v>
      </c>
    </row>
    <row r="7675" spans="2:3" x14ac:dyDescent="0.75">
      <c r="B7675" s="249">
        <v>7612</v>
      </c>
      <c r="C7675" s="248">
        <v>108.84759833344991</v>
      </c>
    </row>
    <row r="7676" spans="2:3" x14ac:dyDescent="0.75">
      <c r="B7676" s="249">
        <v>7613</v>
      </c>
      <c r="C7676" s="248">
        <v>103.54313644961454</v>
      </c>
    </row>
    <row r="7677" spans="2:3" x14ac:dyDescent="0.75">
      <c r="B7677" s="249">
        <v>7614</v>
      </c>
      <c r="C7677" s="248">
        <v>128.5368594555672</v>
      </c>
    </row>
    <row r="7678" spans="2:3" x14ac:dyDescent="0.75">
      <c r="B7678" s="249">
        <v>7615</v>
      </c>
      <c r="C7678" s="248">
        <v>92.489625515599897</v>
      </c>
    </row>
    <row r="7679" spans="2:3" x14ac:dyDescent="0.75">
      <c r="B7679" s="249">
        <v>7616</v>
      </c>
      <c r="C7679" s="248">
        <v>111.98502649061849</v>
      </c>
    </row>
    <row r="7680" spans="2:3" x14ac:dyDescent="0.75">
      <c r="B7680" s="249">
        <v>7617</v>
      </c>
      <c r="C7680" s="248">
        <v>130.88933234712991</v>
      </c>
    </row>
    <row r="7681" spans="2:3" x14ac:dyDescent="0.75">
      <c r="B7681" s="249">
        <v>7618</v>
      </c>
      <c r="C7681" s="248">
        <v>137.68748400465171</v>
      </c>
    </row>
    <row r="7682" spans="2:3" x14ac:dyDescent="0.75">
      <c r="B7682" s="249">
        <v>7619</v>
      </c>
      <c r="C7682" s="248">
        <v>77.655588263921359</v>
      </c>
    </row>
    <row r="7683" spans="2:3" x14ac:dyDescent="0.75">
      <c r="B7683" s="249">
        <v>7620</v>
      </c>
      <c r="C7683" s="248">
        <v>131.8704105269604</v>
      </c>
    </row>
    <row r="7684" spans="2:3" x14ac:dyDescent="0.75">
      <c r="B7684" s="249">
        <v>7621</v>
      </c>
      <c r="C7684" s="248">
        <v>145.43105097723122</v>
      </c>
    </row>
    <row r="7685" spans="2:3" x14ac:dyDescent="0.75">
      <c r="B7685" s="249">
        <v>7622</v>
      </c>
      <c r="C7685" s="248">
        <v>90.770855321596841</v>
      </c>
    </row>
    <row r="7686" spans="2:3" x14ac:dyDescent="0.75">
      <c r="B7686" s="249">
        <v>7623</v>
      </c>
      <c r="C7686" s="248">
        <v>108.42847822881549</v>
      </c>
    </row>
    <row r="7687" spans="2:3" x14ac:dyDescent="0.75">
      <c r="B7687" s="249">
        <v>7624</v>
      </c>
      <c r="C7687" s="248">
        <v>133.88480246002666</v>
      </c>
    </row>
    <row r="7688" spans="2:3" x14ac:dyDescent="0.75">
      <c r="B7688" s="249">
        <v>7625</v>
      </c>
      <c r="C7688" s="248">
        <v>71.907635376080222</v>
      </c>
    </row>
    <row r="7689" spans="2:3" x14ac:dyDescent="0.75">
      <c r="B7689" s="249">
        <v>7626</v>
      </c>
      <c r="C7689" s="248">
        <v>108.75251927577349</v>
      </c>
    </row>
    <row r="7690" spans="2:3" x14ac:dyDescent="0.75">
      <c r="B7690" s="249">
        <v>7627</v>
      </c>
      <c r="C7690" s="248">
        <v>149.14599333631455</v>
      </c>
    </row>
    <row r="7691" spans="2:3" x14ac:dyDescent="0.75">
      <c r="B7691" s="249">
        <v>7628</v>
      </c>
      <c r="C7691" s="248">
        <v>160.37943726284084</v>
      </c>
    </row>
    <row r="7692" spans="2:3" x14ac:dyDescent="0.75">
      <c r="B7692" s="249">
        <v>7629</v>
      </c>
      <c r="C7692" s="248">
        <v>132.33968768201365</v>
      </c>
    </row>
    <row r="7693" spans="2:3" x14ac:dyDescent="0.75">
      <c r="B7693" s="249">
        <v>7630</v>
      </c>
      <c r="C7693" s="248">
        <v>120.8084937621021</v>
      </c>
    </row>
    <row r="7694" spans="2:3" x14ac:dyDescent="0.75">
      <c r="B7694" s="249">
        <v>7631</v>
      </c>
      <c r="C7694" s="248">
        <v>121.93429290339033</v>
      </c>
    </row>
    <row r="7695" spans="2:3" x14ac:dyDescent="0.75">
      <c r="B7695" s="249">
        <v>7632</v>
      </c>
      <c r="C7695" s="248">
        <v>145.61338194258951</v>
      </c>
    </row>
    <row r="7696" spans="2:3" x14ac:dyDescent="0.75">
      <c r="B7696" s="249">
        <v>7633</v>
      </c>
      <c r="C7696" s="248">
        <v>68.006529121748173</v>
      </c>
    </row>
    <row r="7697" spans="2:3" x14ac:dyDescent="0.75">
      <c r="B7697" s="249">
        <v>7634</v>
      </c>
      <c r="C7697" s="248">
        <v>127.3312237378383</v>
      </c>
    </row>
    <row r="7698" spans="2:3" x14ac:dyDescent="0.75">
      <c r="B7698" s="249">
        <v>7635</v>
      </c>
      <c r="C7698" s="248">
        <v>132.73747531997913</v>
      </c>
    </row>
    <row r="7699" spans="2:3" x14ac:dyDescent="0.75">
      <c r="B7699" s="249">
        <v>7636</v>
      </c>
      <c r="C7699" s="248">
        <v>155.76600726449533</v>
      </c>
    </row>
    <row r="7700" spans="2:3" x14ac:dyDescent="0.75">
      <c r="B7700" s="249">
        <v>7637</v>
      </c>
      <c r="C7700" s="248">
        <v>149.93918804227425</v>
      </c>
    </row>
    <row r="7701" spans="2:3" x14ac:dyDescent="0.75">
      <c r="B7701" s="249">
        <v>7638</v>
      </c>
      <c r="C7701" s="248">
        <v>72.814626591131344</v>
      </c>
    </row>
    <row r="7702" spans="2:3" x14ac:dyDescent="0.75">
      <c r="B7702" s="249">
        <v>7639</v>
      </c>
      <c r="C7702" s="248">
        <v>136.81974356497017</v>
      </c>
    </row>
    <row r="7703" spans="2:3" x14ac:dyDescent="0.75">
      <c r="B7703" s="249">
        <v>7640</v>
      </c>
      <c r="C7703" s="248">
        <v>120.9721882172332</v>
      </c>
    </row>
    <row r="7704" spans="2:3" x14ac:dyDescent="0.75">
      <c r="B7704" s="249">
        <v>7641</v>
      </c>
      <c r="C7704" s="248">
        <v>135.30018592098779</v>
      </c>
    </row>
    <row r="7705" spans="2:3" x14ac:dyDescent="0.75">
      <c r="B7705" s="249">
        <v>7642</v>
      </c>
      <c r="C7705" s="248">
        <v>119.80978535439813</v>
      </c>
    </row>
    <row r="7706" spans="2:3" x14ac:dyDescent="0.75">
      <c r="B7706" s="249">
        <v>7643</v>
      </c>
      <c r="C7706" s="248">
        <v>124.43659304290506</v>
      </c>
    </row>
    <row r="7707" spans="2:3" x14ac:dyDescent="0.75">
      <c r="B7707" s="249">
        <v>7644</v>
      </c>
      <c r="C7707" s="248">
        <v>140.78523371925257</v>
      </c>
    </row>
    <row r="7708" spans="2:3" x14ac:dyDescent="0.75">
      <c r="B7708" s="249">
        <v>7645</v>
      </c>
      <c r="C7708" s="248">
        <v>123.21623410939475</v>
      </c>
    </row>
    <row r="7709" spans="2:3" x14ac:dyDescent="0.75">
      <c r="B7709" s="249">
        <v>7646</v>
      </c>
      <c r="C7709" s="248">
        <v>143.19783758198849</v>
      </c>
    </row>
    <row r="7710" spans="2:3" x14ac:dyDescent="0.75">
      <c r="B7710" s="249">
        <v>7647</v>
      </c>
      <c r="C7710" s="248">
        <v>141.15803527260849</v>
      </c>
    </row>
    <row r="7711" spans="2:3" x14ac:dyDescent="0.75">
      <c r="B7711" s="249">
        <v>7648</v>
      </c>
      <c r="C7711" s="248">
        <v>109.67065922808442</v>
      </c>
    </row>
    <row r="7712" spans="2:3" x14ac:dyDescent="0.75">
      <c r="B7712" s="249">
        <v>7649</v>
      </c>
      <c r="C7712" s="248">
        <v>161.89692315113933</v>
      </c>
    </row>
    <row r="7713" spans="2:3" x14ac:dyDescent="0.75">
      <c r="B7713" s="249">
        <v>7650</v>
      </c>
      <c r="C7713" s="248">
        <v>123.512409243641</v>
      </c>
    </row>
    <row r="7714" spans="2:3" x14ac:dyDescent="0.75">
      <c r="B7714" s="249">
        <v>7651</v>
      </c>
      <c r="C7714" s="248">
        <v>131.92472911140945</v>
      </c>
    </row>
    <row r="7715" spans="2:3" x14ac:dyDescent="0.75">
      <c r="B7715" s="249">
        <v>7652</v>
      </c>
      <c r="C7715" s="248">
        <v>155.04701475099819</v>
      </c>
    </row>
    <row r="7716" spans="2:3" x14ac:dyDescent="0.75">
      <c r="B7716" s="249">
        <v>7653</v>
      </c>
      <c r="C7716" s="248">
        <v>123.17767324490814</v>
      </c>
    </row>
    <row r="7717" spans="2:3" x14ac:dyDescent="0.75">
      <c r="B7717" s="249">
        <v>7654</v>
      </c>
      <c r="C7717" s="248">
        <v>143.44592218717156</v>
      </c>
    </row>
    <row r="7718" spans="2:3" x14ac:dyDescent="0.75">
      <c r="B7718" s="249">
        <v>7655</v>
      </c>
      <c r="C7718" s="248">
        <v>124.28803650655362</v>
      </c>
    </row>
    <row r="7719" spans="2:3" x14ac:dyDescent="0.75">
      <c r="B7719" s="249">
        <v>7656</v>
      </c>
      <c r="C7719" s="248">
        <v>127.18200942955499</v>
      </c>
    </row>
    <row r="7720" spans="2:3" x14ac:dyDescent="0.75">
      <c r="B7720" s="249">
        <v>7657</v>
      </c>
      <c r="C7720" s="248">
        <v>104.84061263793784</v>
      </c>
    </row>
    <row r="7721" spans="2:3" x14ac:dyDescent="0.75">
      <c r="B7721" s="249">
        <v>7658</v>
      </c>
      <c r="C7721" s="248">
        <v>116.66897600710529</v>
      </c>
    </row>
    <row r="7722" spans="2:3" x14ac:dyDescent="0.75">
      <c r="B7722" s="249">
        <v>7659</v>
      </c>
      <c r="C7722" s="248">
        <v>135.05142498470153</v>
      </c>
    </row>
    <row r="7723" spans="2:3" x14ac:dyDescent="0.75">
      <c r="B7723" s="249">
        <v>7660</v>
      </c>
      <c r="C7723" s="248">
        <v>108.49773705331876</v>
      </c>
    </row>
    <row r="7724" spans="2:3" x14ac:dyDescent="0.75">
      <c r="B7724" s="249">
        <v>7661</v>
      </c>
      <c r="C7724" s="248">
        <v>131.12788858024436</v>
      </c>
    </row>
    <row r="7725" spans="2:3" x14ac:dyDescent="0.75">
      <c r="B7725" s="249">
        <v>7662</v>
      </c>
      <c r="C7725" s="248">
        <v>91.036695838608381</v>
      </c>
    </row>
    <row r="7726" spans="2:3" x14ac:dyDescent="0.75">
      <c r="B7726" s="249">
        <v>7663</v>
      </c>
      <c r="C7726" s="248">
        <v>103.40651004424282</v>
      </c>
    </row>
    <row r="7727" spans="2:3" x14ac:dyDescent="0.75">
      <c r="B7727" s="249">
        <v>7664</v>
      </c>
      <c r="C7727" s="248">
        <v>145.76948613505868</v>
      </c>
    </row>
    <row r="7728" spans="2:3" x14ac:dyDescent="0.75">
      <c r="B7728" s="249">
        <v>7665</v>
      </c>
      <c r="C7728" s="248">
        <v>94.491551079628636</v>
      </c>
    </row>
    <row r="7729" spans="2:3" x14ac:dyDescent="0.75">
      <c r="B7729" s="249">
        <v>7666</v>
      </c>
      <c r="C7729" s="248">
        <v>136.98336400383513</v>
      </c>
    </row>
    <row r="7730" spans="2:3" x14ac:dyDescent="0.75">
      <c r="B7730" s="249">
        <v>7667</v>
      </c>
      <c r="C7730" s="248">
        <v>134.24285673898069</v>
      </c>
    </row>
    <row r="7731" spans="2:3" x14ac:dyDescent="0.75">
      <c r="B7731" s="249">
        <v>7668</v>
      </c>
      <c r="C7731" s="248">
        <v>133.89554668772411</v>
      </c>
    </row>
    <row r="7732" spans="2:3" x14ac:dyDescent="0.75">
      <c r="B7732" s="249">
        <v>7669</v>
      </c>
      <c r="C7732" s="248">
        <v>109.9903837775764</v>
      </c>
    </row>
    <row r="7733" spans="2:3" x14ac:dyDescent="0.75">
      <c r="B7733" s="249">
        <v>7670</v>
      </c>
      <c r="C7733" s="248">
        <v>95.930752653573933</v>
      </c>
    </row>
    <row r="7734" spans="2:3" x14ac:dyDescent="0.75">
      <c r="B7734" s="249">
        <v>7671</v>
      </c>
      <c r="C7734" s="248">
        <v>117.48818684426467</v>
      </c>
    </row>
    <row r="7735" spans="2:3" x14ac:dyDescent="0.75">
      <c r="B7735" s="249">
        <v>7672</v>
      </c>
      <c r="C7735" s="248">
        <v>96.972768390195355</v>
      </c>
    </row>
    <row r="7736" spans="2:3" x14ac:dyDescent="0.75">
      <c r="B7736" s="249">
        <v>7673</v>
      </c>
      <c r="C7736" s="248">
        <v>115.26884689539456</v>
      </c>
    </row>
    <row r="7737" spans="2:3" x14ac:dyDescent="0.75">
      <c r="B7737" s="249">
        <v>7674</v>
      </c>
      <c r="C7737" s="248">
        <v>107.90678342566159</v>
      </c>
    </row>
    <row r="7738" spans="2:3" x14ac:dyDescent="0.75">
      <c r="B7738" s="249">
        <v>7675</v>
      </c>
      <c r="C7738" s="248">
        <v>128.65259767820203</v>
      </c>
    </row>
    <row r="7739" spans="2:3" x14ac:dyDescent="0.75">
      <c r="B7739" s="249">
        <v>7676</v>
      </c>
      <c r="C7739" s="248">
        <v>90.367395363804491</v>
      </c>
    </row>
    <row r="7740" spans="2:3" x14ac:dyDescent="0.75">
      <c r="B7740" s="249">
        <v>7677</v>
      </c>
      <c r="C7740" s="248">
        <v>158.81276312439982</v>
      </c>
    </row>
    <row r="7741" spans="2:3" x14ac:dyDescent="0.75">
      <c r="B7741" s="249">
        <v>7678</v>
      </c>
      <c r="C7741" s="248">
        <v>160.59370577151554</v>
      </c>
    </row>
    <row r="7742" spans="2:3" x14ac:dyDescent="0.75">
      <c r="B7742" s="249">
        <v>7679</v>
      </c>
      <c r="C7742" s="248">
        <v>145.6100318811948</v>
      </c>
    </row>
    <row r="7743" spans="2:3" x14ac:dyDescent="0.75">
      <c r="B7743" s="249">
        <v>7680</v>
      </c>
      <c r="C7743" s="248">
        <v>154.94086674400896</v>
      </c>
    </row>
    <row r="7744" spans="2:3" x14ac:dyDescent="0.75">
      <c r="B7744" s="249">
        <v>7681</v>
      </c>
      <c r="C7744" s="248">
        <v>90.858225350704402</v>
      </c>
    </row>
    <row r="7745" spans="2:3" x14ac:dyDescent="0.75">
      <c r="B7745" s="249">
        <v>7682</v>
      </c>
      <c r="C7745" s="248">
        <v>84.77328699604746</v>
      </c>
    </row>
    <row r="7746" spans="2:3" x14ac:dyDescent="0.75">
      <c r="B7746" s="249">
        <v>7683</v>
      </c>
      <c r="C7746" s="248">
        <v>138.74613069142129</v>
      </c>
    </row>
    <row r="7747" spans="2:3" x14ac:dyDescent="0.75">
      <c r="B7747" s="249">
        <v>7684</v>
      </c>
      <c r="C7747" s="248">
        <v>134.3741465603668</v>
      </c>
    </row>
    <row r="7748" spans="2:3" x14ac:dyDescent="0.75">
      <c r="B7748" s="249">
        <v>7685</v>
      </c>
      <c r="C7748" s="248">
        <v>122.87551755989645</v>
      </c>
    </row>
    <row r="7749" spans="2:3" x14ac:dyDescent="0.75">
      <c r="B7749" s="249">
        <v>7686</v>
      </c>
      <c r="C7749" s="248">
        <v>119.20204349080214</v>
      </c>
    </row>
    <row r="7750" spans="2:3" x14ac:dyDescent="0.75">
      <c r="B7750" s="249">
        <v>7687</v>
      </c>
      <c r="C7750" s="248">
        <v>134.2017935792511</v>
      </c>
    </row>
    <row r="7751" spans="2:3" x14ac:dyDescent="0.75">
      <c r="B7751" s="249">
        <v>7688</v>
      </c>
      <c r="C7751" s="248">
        <v>112.98733442739925</v>
      </c>
    </row>
    <row r="7752" spans="2:3" x14ac:dyDescent="0.75">
      <c r="B7752" s="249">
        <v>7689</v>
      </c>
      <c r="C7752" s="248">
        <v>154.56598213214011</v>
      </c>
    </row>
    <row r="7753" spans="2:3" x14ac:dyDescent="0.75">
      <c r="B7753" s="249">
        <v>7690</v>
      </c>
      <c r="C7753" s="248">
        <v>96.501813104646885</v>
      </c>
    </row>
    <row r="7754" spans="2:3" x14ac:dyDescent="0.75">
      <c r="B7754" s="249">
        <v>7691</v>
      </c>
      <c r="C7754" s="248">
        <v>135.27685709082775</v>
      </c>
    </row>
    <row r="7755" spans="2:3" x14ac:dyDescent="0.75">
      <c r="B7755" s="249">
        <v>7692</v>
      </c>
      <c r="C7755" s="248">
        <v>111.79682731000615</v>
      </c>
    </row>
    <row r="7756" spans="2:3" x14ac:dyDescent="0.75">
      <c r="B7756" s="249">
        <v>7693</v>
      </c>
      <c r="C7756" s="248">
        <v>134.47663096164422</v>
      </c>
    </row>
    <row r="7757" spans="2:3" x14ac:dyDescent="0.75">
      <c r="B7757" s="249">
        <v>7694</v>
      </c>
      <c r="C7757" s="248">
        <v>126.85791375179794</v>
      </c>
    </row>
    <row r="7758" spans="2:3" x14ac:dyDescent="0.75">
      <c r="B7758" s="249">
        <v>7695</v>
      </c>
      <c r="C7758" s="248">
        <v>95.807600672301788</v>
      </c>
    </row>
    <row r="7759" spans="2:3" x14ac:dyDescent="0.75">
      <c r="B7759" s="249">
        <v>7696</v>
      </c>
      <c r="C7759" s="248">
        <v>118.9080547643825</v>
      </c>
    </row>
    <row r="7760" spans="2:3" x14ac:dyDescent="0.75">
      <c r="B7760" s="249">
        <v>7697</v>
      </c>
      <c r="C7760" s="248">
        <v>145.87906540586835</v>
      </c>
    </row>
    <row r="7761" spans="2:3" x14ac:dyDescent="0.75">
      <c r="B7761" s="249">
        <v>7698</v>
      </c>
      <c r="C7761" s="248">
        <v>101.84012283127807</v>
      </c>
    </row>
    <row r="7762" spans="2:3" x14ac:dyDescent="0.75">
      <c r="B7762" s="249">
        <v>7699</v>
      </c>
      <c r="C7762" s="248">
        <v>89.644059147128644</v>
      </c>
    </row>
    <row r="7763" spans="2:3" x14ac:dyDescent="0.75">
      <c r="B7763" s="249">
        <v>7700</v>
      </c>
      <c r="C7763" s="248">
        <v>118.23983383483444</v>
      </c>
    </row>
    <row r="7764" spans="2:3" x14ac:dyDescent="0.75">
      <c r="B7764" s="249">
        <v>7701</v>
      </c>
      <c r="C7764" s="248">
        <v>129.40196642808178</v>
      </c>
    </row>
    <row r="7765" spans="2:3" x14ac:dyDescent="0.75">
      <c r="B7765" s="249">
        <v>7702</v>
      </c>
      <c r="C7765" s="248">
        <v>119.62393252189966</v>
      </c>
    </row>
    <row r="7766" spans="2:3" x14ac:dyDescent="0.75">
      <c r="B7766" s="249">
        <v>7703</v>
      </c>
      <c r="C7766" s="248">
        <v>122.49574521804429</v>
      </c>
    </row>
    <row r="7767" spans="2:3" x14ac:dyDescent="0.75">
      <c r="B7767" s="249">
        <v>7704</v>
      </c>
      <c r="C7767" s="248">
        <v>141.89871797928265</v>
      </c>
    </row>
    <row r="7768" spans="2:3" x14ac:dyDescent="0.75">
      <c r="B7768" s="249">
        <v>7705</v>
      </c>
      <c r="C7768" s="248">
        <v>127.27820083468693</v>
      </c>
    </row>
    <row r="7769" spans="2:3" x14ac:dyDescent="0.75">
      <c r="B7769" s="249">
        <v>7706</v>
      </c>
      <c r="C7769" s="248">
        <v>123.94129473634712</v>
      </c>
    </row>
    <row r="7770" spans="2:3" x14ac:dyDescent="0.75">
      <c r="B7770" s="249">
        <v>7707</v>
      </c>
      <c r="C7770" s="248">
        <v>99.168910523455281</v>
      </c>
    </row>
    <row r="7771" spans="2:3" x14ac:dyDescent="0.75">
      <c r="B7771" s="249">
        <v>7708</v>
      </c>
      <c r="C7771" s="248">
        <v>134.56853977016624</v>
      </c>
    </row>
    <row r="7772" spans="2:3" x14ac:dyDescent="0.75">
      <c r="B7772" s="249">
        <v>7709</v>
      </c>
      <c r="C7772" s="248">
        <v>106.60787845346832</v>
      </c>
    </row>
    <row r="7773" spans="2:3" x14ac:dyDescent="0.75">
      <c r="B7773" s="249">
        <v>7710</v>
      </c>
      <c r="C7773" s="248">
        <v>121.90566432296522</v>
      </c>
    </row>
    <row r="7774" spans="2:3" x14ac:dyDescent="0.75">
      <c r="B7774" s="249">
        <v>7711</v>
      </c>
      <c r="C7774" s="248">
        <v>116.05192104698401</v>
      </c>
    </row>
    <row r="7775" spans="2:3" x14ac:dyDescent="0.75">
      <c r="B7775" s="249">
        <v>7712</v>
      </c>
      <c r="C7775" s="248">
        <v>90.080097755636132</v>
      </c>
    </row>
    <row r="7776" spans="2:3" x14ac:dyDescent="0.75">
      <c r="B7776" s="249">
        <v>7713</v>
      </c>
      <c r="C7776" s="248">
        <v>102.43417404344773</v>
      </c>
    </row>
    <row r="7777" spans="2:3" x14ac:dyDescent="0.75">
      <c r="B7777" s="249">
        <v>7714</v>
      </c>
      <c r="C7777" s="248">
        <v>152.95879709484004</v>
      </c>
    </row>
    <row r="7778" spans="2:3" x14ac:dyDescent="0.75">
      <c r="B7778" s="249">
        <v>7715</v>
      </c>
      <c r="C7778" s="248">
        <v>114.48104603724346</v>
      </c>
    </row>
    <row r="7779" spans="2:3" x14ac:dyDescent="0.75">
      <c r="B7779" s="249">
        <v>7716</v>
      </c>
      <c r="C7779" s="248">
        <v>125.74979928584392</v>
      </c>
    </row>
    <row r="7780" spans="2:3" x14ac:dyDescent="0.75">
      <c r="B7780" s="249">
        <v>7717</v>
      </c>
      <c r="C7780" s="248">
        <v>150.09251917379217</v>
      </c>
    </row>
    <row r="7781" spans="2:3" x14ac:dyDescent="0.75">
      <c r="B7781" s="249">
        <v>7718</v>
      </c>
      <c r="C7781" s="248">
        <v>115.47567498921597</v>
      </c>
    </row>
    <row r="7782" spans="2:3" x14ac:dyDescent="0.75">
      <c r="B7782" s="249">
        <v>7719</v>
      </c>
      <c r="C7782" s="248">
        <v>84.908610184327244</v>
      </c>
    </row>
    <row r="7783" spans="2:3" x14ac:dyDescent="0.75">
      <c r="B7783" s="249">
        <v>7720</v>
      </c>
      <c r="C7783" s="248">
        <v>122.50226234295882</v>
      </c>
    </row>
    <row r="7784" spans="2:3" x14ac:dyDescent="0.75">
      <c r="B7784" s="249">
        <v>7721</v>
      </c>
      <c r="C7784" s="248">
        <v>151.86892303618825</v>
      </c>
    </row>
    <row r="7785" spans="2:3" x14ac:dyDescent="0.75">
      <c r="B7785" s="249">
        <v>7722</v>
      </c>
      <c r="C7785" s="248">
        <v>147.88435393919946</v>
      </c>
    </row>
    <row r="7786" spans="2:3" x14ac:dyDescent="0.75">
      <c r="B7786" s="249">
        <v>7723</v>
      </c>
      <c r="C7786" s="248">
        <v>106.93649606044843</v>
      </c>
    </row>
    <row r="7787" spans="2:3" x14ac:dyDescent="0.75">
      <c r="B7787" s="249">
        <v>7724</v>
      </c>
      <c r="C7787" s="248">
        <v>92.3042373933676</v>
      </c>
    </row>
    <row r="7788" spans="2:3" x14ac:dyDescent="0.75">
      <c r="B7788" s="249">
        <v>7725</v>
      </c>
      <c r="C7788" s="248">
        <v>90.572653616057991</v>
      </c>
    </row>
    <row r="7789" spans="2:3" x14ac:dyDescent="0.75">
      <c r="B7789" s="249">
        <v>7726</v>
      </c>
      <c r="C7789" s="248">
        <v>179.52973991659752</v>
      </c>
    </row>
    <row r="7790" spans="2:3" x14ac:dyDescent="0.75">
      <c r="B7790" s="249">
        <v>7727</v>
      </c>
      <c r="C7790" s="248">
        <v>126.99153016730949</v>
      </c>
    </row>
    <row r="7791" spans="2:3" x14ac:dyDescent="0.75">
      <c r="B7791" s="249">
        <v>7728</v>
      </c>
      <c r="C7791" s="248">
        <v>123.72361052848261</v>
      </c>
    </row>
    <row r="7792" spans="2:3" x14ac:dyDescent="0.75">
      <c r="B7792" s="249">
        <v>7729</v>
      </c>
      <c r="C7792" s="248">
        <v>108.88330962728149</v>
      </c>
    </row>
    <row r="7793" spans="2:3" x14ac:dyDescent="0.75">
      <c r="B7793" s="249">
        <v>7730</v>
      </c>
      <c r="C7793" s="248">
        <v>93.516637965147893</v>
      </c>
    </row>
    <row r="7794" spans="2:3" x14ac:dyDescent="0.75">
      <c r="B7794" s="249">
        <v>7731</v>
      </c>
      <c r="C7794" s="248">
        <v>105.79047190670242</v>
      </c>
    </row>
    <row r="7795" spans="2:3" x14ac:dyDescent="0.75">
      <c r="B7795" s="249">
        <v>7732</v>
      </c>
      <c r="C7795" s="248">
        <v>136.07212044266328</v>
      </c>
    </row>
    <row r="7796" spans="2:3" x14ac:dyDescent="0.75">
      <c r="B7796" s="249">
        <v>7733</v>
      </c>
      <c r="C7796" s="248">
        <v>113.22006820222396</v>
      </c>
    </row>
    <row r="7797" spans="2:3" x14ac:dyDescent="0.75">
      <c r="B7797" s="249">
        <v>7734</v>
      </c>
      <c r="C7797" s="248">
        <v>122.32757454775911</v>
      </c>
    </row>
    <row r="7798" spans="2:3" x14ac:dyDescent="0.75">
      <c r="B7798" s="249">
        <v>7735</v>
      </c>
      <c r="C7798" s="248">
        <v>129.75863029125603</v>
      </c>
    </row>
    <row r="7799" spans="2:3" x14ac:dyDescent="0.75">
      <c r="B7799" s="249">
        <v>7736</v>
      </c>
      <c r="C7799" s="248">
        <v>133.89998717369707</v>
      </c>
    </row>
    <row r="7800" spans="2:3" x14ac:dyDescent="0.75">
      <c r="B7800" s="249">
        <v>7737</v>
      </c>
      <c r="C7800" s="248">
        <v>163.06462388784388</v>
      </c>
    </row>
    <row r="7801" spans="2:3" x14ac:dyDescent="0.75">
      <c r="B7801" s="249">
        <v>7738</v>
      </c>
      <c r="C7801" s="248">
        <v>125.18829556825786</v>
      </c>
    </row>
    <row r="7802" spans="2:3" x14ac:dyDescent="0.75">
      <c r="B7802" s="249">
        <v>7739</v>
      </c>
      <c r="C7802" s="248">
        <v>84.10037691375048</v>
      </c>
    </row>
    <row r="7803" spans="2:3" x14ac:dyDescent="0.75">
      <c r="B7803" s="249">
        <v>7740</v>
      </c>
      <c r="C7803" s="248">
        <v>112.79017486588829</v>
      </c>
    </row>
    <row r="7804" spans="2:3" x14ac:dyDescent="0.75">
      <c r="B7804" s="249">
        <v>7741</v>
      </c>
      <c r="C7804" s="248">
        <v>122.86681681825186</v>
      </c>
    </row>
    <row r="7805" spans="2:3" x14ac:dyDescent="0.75">
      <c r="B7805" s="249">
        <v>7742</v>
      </c>
      <c r="C7805" s="248">
        <v>64.303071993385373</v>
      </c>
    </row>
    <row r="7806" spans="2:3" x14ac:dyDescent="0.75">
      <c r="B7806" s="249">
        <v>7743</v>
      </c>
      <c r="C7806" s="248">
        <v>134.31763570432443</v>
      </c>
    </row>
    <row r="7807" spans="2:3" x14ac:dyDescent="0.75">
      <c r="B7807" s="249">
        <v>7744</v>
      </c>
      <c r="C7807" s="248">
        <v>107.15242754291339</v>
      </c>
    </row>
    <row r="7808" spans="2:3" x14ac:dyDescent="0.75">
      <c r="B7808" s="249">
        <v>7745</v>
      </c>
      <c r="C7808" s="248">
        <v>127.10921961588929</v>
      </c>
    </row>
    <row r="7809" spans="2:3" x14ac:dyDescent="0.75">
      <c r="B7809" s="249">
        <v>7746</v>
      </c>
      <c r="C7809" s="248">
        <v>162.28541522786637</v>
      </c>
    </row>
    <row r="7810" spans="2:3" x14ac:dyDescent="0.75">
      <c r="B7810" s="249">
        <v>7747</v>
      </c>
      <c r="C7810" s="248">
        <v>127.01825830910612</v>
      </c>
    </row>
    <row r="7811" spans="2:3" x14ac:dyDescent="0.75">
      <c r="B7811" s="249">
        <v>7748</v>
      </c>
      <c r="C7811" s="248">
        <v>84.403750396101458</v>
      </c>
    </row>
    <row r="7812" spans="2:3" x14ac:dyDescent="0.75">
      <c r="B7812" s="249">
        <v>7749</v>
      </c>
      <c r="C7812" s="248">
        <v>91.849055830197983</v>
      </c>
    </row>
    <row r="7813" spans="2:3" x14ac:dyDescent="0.75">
      <c r="B7813" s="249">
        <v>7750</v>
      </c>
      <c r="C7813" s="248">
        <v>112.61432248543879</v>
      </c>
    </row>
    <row r="7814" spans="2:3" x14ac:dyDescent="0.75">
      <c r="B7814" s="249">
        <v>7751</v>
      </c>
      <c r="C7814" s="248">
        <v>159.32926216380557</v>
      </c>
    </row>
    <row r="7815" spans="2:3" x14ac:dyDescent="0.75">
      <c r="B7815" s="249">
        <v>7752</v>
      </c>
      <c r="C7815" s="248">
        <v>127.87226375600588</v>
      </c>
    </row>
    <row r="7816" spans="2:3" x14ac:dyDescent="0.75">
      <c r="B7816" s="249">
        <v>7753</v>
      </c>
      <c r="C7816" s="248">
        <v>73.004528409237338</v>
      </c>
    </row>
    <row r="7817" spans="2:3" x14ac:dyDescent="0.75">
      <c r="B7817" s="249">
        <v>7754</v>
      </c>
      <c r="C7817" s="248">
        <v>179.05960873993496</v>
      </c>
    </row>
    <row r="7818" spans="2:3" x14ac:dyDescent="0.75">
      <c r="B7818" s="249">
        <v>7755</v>
      </c>
      <c r="C7818" s="248">
        <v>100.80068613107906</v>
      </c>
    </row>
    <row r="7819" spans="2:3" x14ac:dyDescent="0.75">
      <c r="B7819" s="249">
        <v>7756</v>
      </c>
      <c r="C7819" s="248">
        <v>155.60347990515905</v>
      </c>
    </row>
    <row r="7820" spans="2:3" x14ac:dyDescent="0.75">
      <c r="B7820" s="249">
        <v>7757</v>
      </c>
      <c r="C7820" s="248">
        <v>71.669696758587463</v>
      </c>
    </row>
    <row r="7821" spans="2:3" x14ac:dyDescent="0.75">
      <c r="B7821" s="249">
        <v>7758</v>
      </c>
      <c r="C7821" s="248">
        <v>94.987072850286324</v>
      </c>
    </row>
    <row r="7822" spans="2:3" x14ac:dyDescent="0.75">
      <c r="B7822" s="249">
        <v>7759</v>
      </c>
      <c r="C7822" s="248">
        <v>96.634225751463333</v>
      </c>
    </row>
    <row r="7823" spans="2:3" x14ac:dyDescent="0.75">
      <c r="B7823" s="249">
        <v>7760</v>
      </c>
      <c r="C7823" s="248">
        <v>125.10721564079184</v>
      </c>
    </row>
    <row r="7824" spans="2:3" x14ac:dyDescent="0.75">
      <c r="B7824" s="249">
        <v>7761</v>
      </c>
      <c r="C7824" s="248">
        <v>108.45865466026073</v>
      </c>
    </row>
    <row r="7825" spans="2:3" x14ac:dyDescent="0.75">
      <c r="B7825" s="249">
        <v>7762</v>
      </c>
      <c r="C7825" s="248">
        <v>90.76803792208996</v>
      </c>
    </row>
    <row r="7826" spans="2:3" x14ac:dyDescent="0.75">
      <c r="B7826" s="249">
        <v>7763</v>
      </c>
      <c r="C7826" s="248">
        <v>125.73215921974479</v>
      </c>
    </row>
    <row r="7827" spans="2:3" x14ac:dyDescent="0.75">
      <c r="B7827" s="249">
        <v>7764</v>
      </c>
      <c r="C7827" s="248">
        <v>175.57368236827969</v>
      </c>
    </row>
    <row r="7828" spans="2:3" x14ac:dyDescent="0.75">
      <c r="B7828" s="249">
        <v>7765</v>
      </c>
      <c r="C7828" s="248">
        <v>115.21310260857146</v>
      </c>
    </row>
    <row r="7829" spans="2:3" x14ac:dyDescent="0.75">
      <c r="B7829" s="249">
        <v>7766</v>
      </c>
      <c r="C7829" s="248">
        <v>154.63999826063943</v>
      </c>
    </row>
    <row r="7830" spans="2:3" x14ac:dyDescent="0.75">
      <c r="B7830" s="249">
        <v>7767</v>
      </c>
      <c r="C7830" s="248">
        <v>81.855393355023182</v>
      </c>
    </row>
    <row r="7831" spans="2:3" x14ac:dyDescent="0.75">
      <c r="B7831" s="249">
        <v>7768</v>
      </c>
      <c r="C7831" s="248">
        <v>128.76158970787353</v>
      </c>
    </row>
    <row r="7832" spans="2:3" x14ac:dyDescent="0.75">
      <c r="B7832" s="249">
        <v>7769</v>
      </c>
      <c r="C7832" s="248">
        <v>136.52182931688668</v>
      </c>
    </row>
    <row r="7833" spans="2:3" x14ac:dyDescent="0.75">
      <c r="B7833" s="249">
        <v>7770</v>
      </c>
      <c r="C7833" s="248">
        <v>138.40666892695307</v>
      </c>
    </row>
    <row r="7834" spans="2:3" x14ac:dyDescent="0.75">
      <c r="B7834" s="249">
        <v>7771</v>
      </c>
      <c r="C7834" s="248">
        <v>114.93575433910755</v>
      </c>
    </row>
    <row r="7835" spans="2:3" x14ac:dyDescent="0.75">
      <c r="B7835" s="249">
        <v>7772</v>
      </c>
      <c r="C7835" s="248">
        <v>112.95660064871304</v>
      </c>
    </row>
    <row r="7836" spans="2:3" x14ac:dyDescent="0.75">
      <c r="B7836" s="249">
        <v>7773</v>
      </c>
      <c r="C7836" s="248">
        <v>104.15437757438791</v>
      </c>
    </row>
    <row r="7837" spans="2:3" x14ac:dyDescent="0.75">
      <c r="B7837" s="249">
        <v>7774</v>
      </c>
      <c r="C7837" s="248">
        <v>168.7125475196093</v>
      </c>
    </row>
    <row r="7838" spans="2:3" x14ac:dyDescent="0.75">
      <c r="B7838" s="249">
        <v>7775</v>
      </c>
      <c r="C7838" s="248">
        <v>130.77028578903972</v>
      </c>
    </row>
    <row r="7839" spans="2:3" x14ac:dyDescent="0.75">
      <c r="B7839" s="249">
        <v>7776</v>
      </c>
      <c r="C7839" s="248">
        <v>103.14427190284195</v>
      </c>
    </row>
    <row r="7840" spans="2:3" x14ac:dyDescent="0.75">
      <c r="B7840" s="249">
        <v>7777</v>
      </c>
      <c r="C7840" s="248">
        <v>98.211674982909898</v>
      </c>
    </row>
    <row r="7841" spans="2:3" x14ac:dyDescent="0.75">
      <c r="B7841" s="249">
        <v>7778</v>
      </c>
      <c r="C7841" s="248">
        <v>152.9134389394556</v>
      </c>
    </row>
    <row r="7842" spans="2:3" x14ac:dyDescent="0.75">
      <c r="B7842" s="249">
        <v>7779</v>
      </c>
      <c r="C7842" s="248">
        <v>106.46445550637887</v>
      </c>
    </row>
    <row r="7843" spans="2:3" x14ac:dyDescent="0.75">
      <c r="B7843" s="249">
        <v>7780</v>
      </c>
      <c r="C7843" s="248">
        <v>120.49291484897691</v>
      </c>
    </row>
    <row r="7844" spans="2:3" x14ac:dyDescent="0.75">
      <c r="B7844" s="249">
        <v>7781</v>
      </c>
      <c r="C7844" s="248">
        <v>112.75500282620115</v>
      </c>
    </row>
    <row r="7845" spans="2:3" x14ac:dyDescent="0.75">
      <c r="B7845" s="249">
        <v>7782</v>
      </c>
      <c r="C7845" s="248">
        <v>107.13980640831699</v>
      </c>
    </row>
    <row r="7846" spans="2:3" x14ac:dyDescent="0.75">
      <c r="B7846" s="249">
        <v>7783</v>
      </c>
      <c r="C7846" s="248">
        <v>73.635323151253218</v>
      </c>
    </row>
    <row r="7847" spans="2:3" x14ac:dyDescent="0.75">
      <c r="B7847" s="249">
        <v>7784</v>
      </c>
      <c r="C7847" s="248">
        <v>110.35884044971795</v>
      </c>
    </row>
    <row r="7848" spans="2:3" x14ac:dyDescent="0.75">
      <c r="B7848" s="249">
        <v>7785</v>
      </c>
      <c r="C7848" s="248">
        <v>133.16127848191385</v>
      </c>
    </row>
    <row r="7849" spans="2:3" x14ac:dyDescent="0.75">
      <c r="B7849" s="249">
        <v>7786</v>
      </c>
      <c r="C7849" s="248">
        <v>71.239383007401443</v>
      </c>
    </row>
    <row r="7850" spans="2:3" x14ac:dyDescent="0.75">
      <c r="B7850" s="249">
        <v>7787</v>
      </c>
      <c r="C7850" s="248">
        <v>78.763683665290017</v>
      </c>
    </row>
    <row r="7851" spans="2:3" x14ac:dyDescent="0.75">
      <c r="B7851" s="249">
        <v>7788</v>
      </c>
      <c r="C7851" s="248">
        <v>67.320085068639472</v>
      </c>
    </row>
    <row r="7852" spans="2:3" x14ac:dyDescent="0.75">
      <c r="B7852" s="249">
        <v>7789</v>
      </c>
      <c r="C7852" s="248">
        <v>106.57418753951067</v>
      </c>
    </row>
    <row r="7853" spans="2:3" x14ac:dyDescent="0.75">
      <c r="B7853" s="249">
        <v>7790</v>
      </c>
      <c r="C7853" s="248">
        <v>159.87156230527606</v>
      </c>
    </row>
    <row r="7854" spans="2:3" x14ac:dyDescent="0.75">
      <c r="B7854" s="249">
        <v>7791</v>
      </c>
      <c r="C7854" s="248">
        <v>172.85859850132428</v>
      </c>
    </row>
    <row r="7855" spans="2:3" x14ac:dyDescent="0.75">
      <c r="B7855" s="249">
        <v>7792</v>
      </c>
      <c r="C7855" s="248">
        <v>112.49277762290151</v>
      </c>
    </row>
    <row r="7856" spans="2:3" x14ac:dyDescent="0.75">
      <c r="B7856" s="249">
        <v>7793</v>
      </c>
      <c r="C7856" s="248">
        <v>127.79165815329131</v>
      </c>
    </row>
    <row r="7857" spans="2:3" x14ac:dyDescent="0.75">
      <c r="B7857" s="249">
        <v>7794</v>
      </c>
      <c r="C7857" s="248">
        <v>85.501191590930262</v>
      </c>
    </row>
    <row r="7858" spans="2:3" x14ac:dyDescent="0.75">
      <c r="B7858" s="249">
        <v>7795</v>
      </c>
      <c r="C7858" s="248">
        <v>121.94626669399128</v>
      </c>
    </row>
    <row r="7859" spans="2:3" x14ac:dyDescent="0.75">
      <c r="B7859" s="249">
        <v>7796</v>
      </c>
      <c r="C7859" s="248">
        <v>151.04438336844461</v>
      </c>
    </row>
    <row r="7860" spans="2:3" x14ac:dyDescent="0.75">
      <c r="B7860" s="249">
        <v>7797</v>
      </c>
      <c r="C7860" s="248">
        <v>127.21815217926633</v>
      </c>
    </row>
    <row r="7861" spans="2:3" x14ac:dyDescent="0.75">
      <c r="B7861" s="249">
        <v>7798</v>
      </c>
      <c r="C7861" s="248">
        <v>143.68107986178501</v>
      </c>
    </row>
    <row r="7862" spans="2:3" x14ac:dyDescent="0.75">
      <c r="B7862" s="249">
        <v>7799</v>
      </c>
      <c r="C7862" s="248">
        <v>110.89607474943158</v>
      </c>
    </row>
    <row r="7863" spans="2:3" x14ac:dyDescent="0.75">
      <c r="B7863" s="249">
        <v>7800</v>
      </c>
      <c r="C7863" s="248">
        <v>131.21128042485088</v>
      </c>
    </row>
    <row r="7864" spans="2:3" x14ac:dyDescent="0.75">
      <c r="B7864" s="249">
        <v>7801</v>
      </c>
      <c r="C7864" s="248">
        <v>103.71083167382179</v>
      </c>
    </row>
    <row r="7865" spans="2:3" x14ac:dyDescent="0.75">
      <c r="B7865" s="249">
        <v>7802</v>
      </c>
      <c r="C7865" s="248">
        <v>64.279921485385472</v>
      </c>
    </row>
    <row r="7866" spans="2:3" x14ac:dyDescent="0.75">
      <c r="B7866" s="249">
        <v>7803</v>
      </c>
      <c r="C7866" s="248">
        <v>106.64144791457031</v>
      </c>
    </row>
    <row r="7867" spans="2:3" x14ac:dyDescent="0.75">
      <c r="B7867" s="249">
        <v>7804</v>
      </c>
      <c r="C7867" s="248">
        <v>94.978053243377488</v>
      </c>
    </row>
    <row r="7868" spans="2:3" x14ac:dyDescent="0.75">
      <c r="B7868" s="249">
        <v>7805</v>
      </c>
      <c r="C7868" s="248">
        <v>159.19627241740784</v>
      </c>
    </row>
    <row r="7869" spans="2:3" x14ac:dyDescent="0.75">
      <c r="B7869" s="249">
        <v>7806</v>
      </c>
      <c r="C7869" s="248">
        <v>111.44314968737916</v>
      </c>
    </row>
    <row r="7870" spans="2:3" x14ac:dyDescent="0.75">
      <c r="B7870" s="249">
        <v>7807</v>
      </c>
      <c r="C7870" s="248">
        <v>163.84129053752224</v>
      </c>
    </row>
    <row r="7871" spans="2:3" x14ac:dyDescent="0.75">
      <c r="B7871" s="249">
        <v>7808</v>
      </c>
      <c r="C7871" s="248">
        <v>104.82309627454781</v>
      </c>
    </row>
    <row r="7872" spans="2:3" x14ac:dyDescent="0.75">
      <c r="B7872" s="249">
        <v>7809</v>
      </c>
      <c r="C7872" s="248">
        <v>125.5110319104117</v>
      </c>
    </row>
    <row r="7873" spans="2:3" x14ac:dyDescent="0.75">
      <c r="B7873" s="249">
        <v>7810</v>
      </c>
      <c r="C7873" s="248">
        <v>148.49477586568702</v>
      </c>
    </row>
    <row r="7874" spans="2:3" x14ac:dyDescent="0.75">
      <c r="B7874" s="249">
        <v>7811</v>
      </c>
      <c r="C7874" s="248">
        <v>96.718244876671662</v>
      </c>
    </row>
    <row r="7875" spans="2:3" x14ac:dyDescent="0.75">
      <c r="B7875" s="249">
        <v>7812</v>
      </c>
      <c r="C7875" s="248">
        <v>80.087036517075575</v>
      </c>
    </row>
    <row r="7876" spans="2:3" x14ac:dyDescent="0.75">
      <c r="B7876" s="249">
        <v>7813</v>
      </c>
      <c r="C7876" s="248">
        <v>100.3085606312107</v>
      </c>
    </row>
    <row r="7877" spans="2:3" x14ac:dyDescent="0.75">
      <c r="B7877" s="249">
        <v>7814</v>
      </c>
      <c r="C7877" s="248">
        <v>156.32169426185206</v>
      </c>
    </row>
    <row r="7878" spans="2:3" x14ac:dyDescent="0.75">
      <c r="B7878" s="249">
        <v>7815</v>
      </c>
      <c r="C7878" s="248">
        <v>155.80573456802136</v>
      </c>
    </row>
    <row r="7879" spans="2:3" x14ac:dyDescent="0.75">
      <c r="B7879" s="249">
        <v>7816</v>
      </c>
      <c r="C7879" s="248">
        <v>141.01279255795117</v>
      </c>
    </row>
    <row r="7880" spans="2:3" x14ac:dyDescent="0.75">
      <c r="B7880" s="249">
        <v>7817</v>
      </c>
      <c r="C7880" s="248">
        <v>74.831917886640113</v>
      </c>
    </row>
    <row r="7881" spans="2:3" x14ac:dyDescent="0.75">
      <c r="B7881" s="249">
        <v>7818</v>
      </c>
      <c r="C7881" s="248">
        <v>149.79441729105338</v>
      </c>
    </row>
    <row r="7882" spans="2:3" x14ac:dyDescent="0.75">
      <c r="B7882" s="249">
        <v>7819</v>
      </c>
      <c r="C7882" s="248">
        <v>90.989898147444194</v>
      </c>
    </row>
    <row r="7883" spans="2:3" x14ac:dyDescent="0.75">
      <c r="B7883" s="249">
        <v>7820</v>
      </c>
      <c r="C7883" s="248">
        <v>156.98405108304053</v>
      </c>
    </row>
    <row r="7884" spans="2:3" x14ac:dyDescent="0.75">
      <c r="B7884" s="249">
        <v>7821</v>
      </c>
      <c r="C7884" s="248">
        <v>71.831648378750415</v>
      </c>
    </row>
    <row r="7885" spans="2:3" x14ac:dyDescent="0.75">
      <c r="B7885" s="249">
        <v>7822</v>
      </c>
      <c r="C7885" s="248">
        <v>105.1581329844722</v>
      </c>
    </row>
    <row r="7886" spans="2:3" x14ac:dyDescent="0.75">
      <c r="B7886" s="249">
        <v>7823</v>
      </c>
      <c r="C7886" s="248">
        <v>116.42415193286011</v>
      </c>
    </row>
    <row r="7887" spans="2:3" x14ac:dyDescent="0.75">
      <c r="B7887" s="249">
        <v>7824</v>
      </c>
      <c r="C7887" s="248">
        <v>124.76092616143742</v>
      </c>
    </row>
    <row r="7888" spans="2:3" x14ac:dyDescent="0.75">
      <c r="B7888" s="249">
        <v>7825</v>
      </c>
      <c r="C7888" s="248">
        <v>85.972471698092747</v>
      </c>
    </row>
    <row r="7889" spans="2:3" x14ac:dyDescent="0.75">
      <c r="B7889" s="249">
        <v>7826</v>
      </c>
      <c r="C7889" s="248">
        <v>176.24294371116665</v>
      </c>
    </row>
    <row r="7890" spans="2:3" x14ac:dyDescent="0.75">
      <c r="B7890" s="249">
        <v>7827</v>
      </c>
      <c r="C7890" s="248">
        <v>133.13449679013664</v>
      </c>
    </row>
    <row r="7891" spans="2:3" x14ac:dyDescent="0.75">
      <c r="B7891" s="249">
        <v>7828</v>
      </c>
      <c r="C7891" s="248">
        <v>110.85876345938965</v>
      </c>
    </row>
    <row r="7892" spans="2:3" x14ac:dyDescent="0.75">
      <c r="B7892" s="249">
        <v>7829</v>
      </c>
      <c r="C7892" s="248">
        <v>125.44925846711374</v>
      </c>
    </row>
    <row r="7893" spans="2:3" x14ac:dyDescent="0.75">
      <c r="B7893" s="249">
        <v>7830</v>
      </c>
      <c r="C7893" s="248">
        <v>129.86384497732121</v>
      </c>
    </row>
    <row r="7894" spans="2:3" x14ac:dyDescent="0.75">
      <c r="B7894" s="249">
        <v>7831</v>
      </c>
      <c r="C7894" s="248">
        <v>72.021114476838946</v>
      </c>
    </row>
    <row r="7895" spans="2:3" x14ac:dyDescent="0.75">
      <c r="B7895" s="249">
        <v>7832</v>
      </c>
      <c r="C7895" s="248">
        <v>100.58745480851789</v>
      </c>
    </row>
    <row r="7896" spans="2:3" x14ac:dyDescent="0.75">
      <c r="B7896" s="249">
        <v>7833</v>
      </c>
      <c r="C7896" s="248">
        <v>174.75678697818992</v>
      </c>
    </row>
    <row r="7897" spans="2:3" x14ac:dyDescent="0.75">
      <c r="B7897" s="249">
        <v>7834</v>
      </c>
      <c r="C7897" s="248">
        <v>84.895883722232696</v>
      </c>
    </row>
    <row r="7898" spans="2:3" x14ac:dyDescent="0.75">
      <c r="B7898" s="249">
        <v>7835</v>
      </c>
      <c r="C7898" s="248">
        <v>143.80132319858862</v>
      </c>
    </row>
    <row r="7899" spans="2:3" x14ac:dyDescent="0.75">
      <c r="B7899" s="249">
        <v>7836</v>
      </c>
      <c r="C7899" s="248">
        <v>56.777804368702618</v>
      </c>
    </row>
    <row r="7900" spans="2:3" x14ac:dyDescent="0.75">
      <c r="B7900" s="249">
        <v>7837</v>
      </c>
      <c r="C7900" s="248">
        <v>130.04941932704355</v>
      </c>
    </row>
    <row r="7901" spans="2:3" x14ac:dyDescent="0.75">
      <c r="B7901" s="249">
        <v>7838</v>
      </c>
      <c r="C7901" s="248">
        <v>142.2754801665867</v>
      </c>
    </row>
    <row r="7902" spans="2:3" x14ac:dyDescent="0.75">
      <c r="B7902" s="249">
        <v>7839</v>
      </c>
      <c r="C7902" s="248">
        <v>153.55935693839646</v>
      </c>
    </row>
    <row r="7903" spans="2:3" x14ac:dyDescent="0.75">
      <c r="B7903" s="249">
        <v>7840</v>
      </c>
      <c r="C7903" s="248">
        <v>109.42392129126347</v>
      </c>
    </row>
    <row r="7904" spans="2:3" x14ac:dyDescent="0.75">
      <c r="B7904" s="249">
        <v>7841</v>
      </c>
      <c r="C7904" s="248">
        <v>129.50177082627218</v>
      </c>
    </row>
    <row r="7905" spans="2:3" x14ac:dyDescent="0.75">
      <c r="B7905" s="249">
        <v>7842</v>
      </c>
      <c r="C7905" s="248">
        <v>106.77038179172041</v>
      </c>
    </row>
    <row r="7906" spans="2:3" x14ac:dyDescent="0.75">
      <c r="B7906" s="249">
        <v>7843</v>
      </c>
      <c r="C7906" s="248">
        <v>74.775176002819947</v>
      </c>
    </row>
    <row r="7907" spans="2:3" x14ac:dyDescent="0.75">
      <c r="B7907" s="249">
        <v>7844</v>
      </c>
      <c r="C7907" s="248">
        <v>134.34965894975059</v>
      </c>
    </row>
    <row r="7908" spans="2:3" x14ac:dyDescent="0.75">
      <c r="B7908" s="249">
        <v>7845</v>
      </c>
      <c r="C7908" s="248">
        <v>145.81492774932821</v>
      </c>
    </row>
    <row r="7909" spans="2:3" x14ac:dyDescent="0.75">
      <c r="B7909" s="249">
        <v>7846</v>
      </c>
      <c r="C7909" s="248">
        <v>130.44655005934206</v>
      </c>
    </row>
    <row r="7910" spans="2:3" x14ac:dyDescent="0.75">
      <c r="B7910" s="249">
        <v>7847</v>
      </c>
      <c r="C7910" s="248">
        <v>135.13985155992069</v>
      </c>
    </row>
    <row r="7911" spans="2:3" x14ac:dyDescent="0.75">
      <c r="B7911" s="249">
        <v>7848</v>
      </c>
      <c r="C7911" s="248">
        <v>168.56249164476844</v>
      </c>
    </row>
    <row r="7912" spans="2:3" x14ac:dyDescent="0.75">
      <c r="B7912" s="249">
        <v>7849</v>
      </c>
      <c r="C7912" s="248">
        <v>160.55632040013401</v>
      </c>
    </row>
    <row r="7913" spans="2:3" x14ac:dyDescent="0.75">
      <c r="B7913" s="249">
        <v>7850</v>
      </c>
      <c r="C7913" s="248">
        <v>152.40311280735267</v>
      </c>
    </row>
    <row r="7914" spans="2:3" x14ac:dyDescent="0.75">
      <c r="B7914" s="249">
        <v>7851</v>
      </c>
      <c r="C7914" s="248">
        <v>137.87443304521443</v>
      </c>
    </row>
    <row r="7915" spans="2:3" x14ac:dyDescent="0.75">
      <c r="B7915" s="249">
        <v>7852</v>
      </c>
      <c r="C7915" s="248">
        <v>106.25209035395737</v>
      </c>
    </row>
    <row r="7916" spans="2:3" x14ac:dyDescent="0.75">
      <c r="B7916" s="249">
        <v>7853</v>
      </c>
      <c r="C7916" s="248">
        <v>172.40366911430098</v>
      </c>
    </row>
    <row r="7917" spans="2:3" x14ac:dyDescent="0.75">
      <c r="B7917" s="249">
        <v>7854</v>
      </c>
      <c r="C7917" s="248">
        <v>108.13360960442421</v>
      </c>
    </row>
    <row r="7918" spans="2:3" x14ac:dyDescent="0.75">
      <c r="B7918" s="249">
        <v>7855</v>
      </c>
      <c r="C7918" s="248">
        <v>164.13752639809206</v>
      </c>
    </row>
    <row r="7919" spans="2:3" x14ac:dyDescent="0.75">
      <c r="B7919" s="249">
        <v>7856</v>
      </c>
      <c r="C7919" s="248">
        <v>126.62502066830331</v>
      </c>
    </row>
    <row r="7920" spans="2:3" x14ac:dyDescent="0.75">
      <c r="B7920" s="249">
        <v>7857</v>
      </c>
      <c r="C7920" s="248">
        <v>85.923204392603708</v>
      </c>
    </row>
    <row r="7921" spans="2:3" x14ac:dyDescent="0.75">
      <c r="B7921" s="249">
        <v>7858</v>
      </c>
      <c r="C7921" s="248">
        <v>138.60654548000744</v>
      </c>
    </row>
    <row r="7922" spans="2:3" x14ac:dyDescent="0.75">
      <c r="B7922" s="249">
        <v>7859</v>
      </c>
      <c r="C7922" s="248">
        <v>111.89313148225466</v>
      </c>
    </row>
    <row r="7923" spans="2:3" x14ac:dyDescent="0.75">
      <c r="B7923" s="249">
        <v>7860</v>
      </c>
      <c r="C7923" s="248">
        <v>104.22877828975349</v>
      </c>
    </row>
    <row r="7924" spans="2:3" x14ac:dyDescent="0.75">
      <c r="B7924" s="249">
        <v>7861</v>
      </c>
      <c r="C7924" s="248">
        <v>150.32742707067393</v>
      </c>
    </row>
    <row r="7925" spans="2:3" x14ac:dyDescent="0.75">
      <c r="B7925" s="249">
        <v>7862</v>
      </c>
      <c r="C7925" s="248">
        <v>102.5445912071458</v>
      </c>
    </row>
    <row r="7926" spans="2:3" x14ac:dyDescent="0.75">
      <c r="B7926" s="249">
        <v>7863</v>
      </c>
      <c r="C7926" s="248">
        <v>98.260858907213489</v>
      </c>
    </row>
    <row r="7927" spans="2:3" x14ac:dyDescent="0.75">
      <c r="B7927" s="249">
        <v>7864</v>
      </c>
      <c r="C7927" s="248">
        <v>97.745283814518089</v>
      </c>
    </row>
    <row r="7928" spans="2:3" x14ac:dyDescent="0.75">
      <c r="B7928" s="249">
        <v>7865</v>
      </c>
      <c r="C7928" s="248">
        <v>144.1247752118893</v>
      </c>
    </row>
    <row r="7929" spans="2:3" x14ac:dyDescent="0.75">
      <c r="B7929" s="249">
        <v>7866</v>
      </c>
      <c r="C7929" s="248">
        <v>154.14628913987332</v>
      </c>
    </row>
    <row r="7930" spans="2:3" x14ac:dyDescent="0.75">
      <c r="B7930" s="249">
        <v>7867</v>
      </c>
      <c r="C7930" s="248">
        <v>134.70454107040541</v>
      </c>
    </row>
    <row r="7931" spans="2:3" x14ac:dyDescent="0.75">
      <c r="B7931" s="249">
        <v>7868</v>
      </c>
      <c r="C7931" s="248">
        <v>91.410261037127867</v>
      </c>
    </row>
    <row r="7932" spans="2:3" x14ac:dyDescent="0.75">
      <c r="B7932" s="249">
        <v>7869</v>
      </c>
      <c r="C7932" s="248">
        <v>129.76388360365678</v>
      </c>
    </row>
    <row r="7933" spans="2:3" x14ac:dyDescent="0.75">
      <c r="B7933" s="249">
        <v>7870</v>
      </c>
      <c r="C7933" s="248">
        <v>124.30944205900011</v>
      </c>
    </row>
    <row r="7934" spans="2:3" x14ac:dyDescent="0.75">
      <c r="B7934" s="249">
        <v>7871</v>
      </c>
      <c r="C7934" s="248">
        <v>137.0271804925903</v>
      </c>
    </row>
    <row r="7935" spans="2:3" x14ac:dyDescent="0.75">
      <c r="B7935" s="249">
        <v>7872</v>
      </c>
      <c r="C7935" s="248">
        <v>103.5165600460889</v>
      </c>
    </row>
    <row r="7936" spans="2:3" x14ac:dyDescent="0.75">
      <c r="B7936" s="249">
        <v>7873</v>
      </c>
      <c r="C7936" s="248">
        <v>130.90576369423462</v>
      </c>
    </row>
    <row r="7937" spans="2:3" x14ac:dyDescent="0.75">
      <c r="B7937" s="249">
        <v>7874</v>
      </c>
      <c r="C7937" s="248">
        <v>122.18462829831891</v>
      </c>
    </row>
    <row r="7938" spans="2:3" x14ac:dyDescent="0.75">
      <c r="B7938" s="249">
        <v>7875</v>
      </c>
      <c r="C7938" s="248">
        <v>151.62827822880257</v>
      </c>
    </row>
    <row r="7939" spans="2:3" x14ac:dyDescent="0.75">
      <c r="B7939" s="249">
        <v>7876</v>
      </c>
      <c r="C7939" s="248">
        <v>168.48993934665148</v>
      </c>
    </row>
    <row r="7940" spans="2:3" x14ac:dyDescent="0.75">
      <c r="B7940" s="249">
        <v>7877</v>
      </c>
      <c r="C7940" s="248">
        <v>151.9725949620348</v>
      </c>
    </row>
    <row r="7941" spans="2:3" x14ac:dyDescent="0.75">
      <c r="B7941" s="249">
        <v>7878</v>
      </c>
      <c r="C7941" s="248">
        <v>153.30147189640527</v>
      </c>
    </row>
    <row r="7942" spans="2:3" x14ac:dyDescent="0.75">
      <c r="B7942" s="249">
        <v>7879</v>
      </c>
      <c r="C7942" s="248">
        <v>109.55202717002457</v>
      </c>
    </row>
    <row r="7943" spans="2:3" x14ac:dyDescent="0.75">
      <c r="B7943" s="249">
        <v>7880</v>
      </c>
      <c r="C7943" s="248">
        <v>134.27454209076373</v>
      </c>
    </row>
    <row r="7944" spans="2:3" x14ac:dyDescent="0.75">
      <c r="B7944" s="249">
        <v>7881</v>
      </c>
      <c r="C7944" s="248">
        <v>121.09540546491398</v>
      </c>
    </row>
    <row r="7945" spans="2:3" x14ac:dyDescent="0.75">
      <c r="B7945" s="249">
        <v>7882</v>
      </c>
      <c r="C7945" s="248">
        <v>138.54600627277401</v>
      </c>
    </row>
    <row r="7946" spans="2:3" x14ac:dyDescent="0.75">
      <c r="B7946" s="249">
        <v>7883</v>
      </c>
      <c r="C7946" s="248">
        <v>141.60485885379563</v>
      </c>
    </row>
    <row r="7947" spans="2:3" x14ac:dyDescent="0.75">
      <c r="B7947" s="249">
        <v>7884</v>
      </c>
      <c r="C7947" s="248">
        <v>79.822820102312022</v>
      </c>
    </row>
    <row r="7948" spans="2:3" x14ac:dyDescent="0.75">
      <c r="B7948" s="249">
        <v>7885</v>
      </c>
      <c r="C7948" s="248">
        <v>99.962464060145251</v>
      </c>
    </row>
    <row r="7949" spans="2:3" x14ac:dyDescent="0.75">
      <c r="B7949" s="249">
        <v>7886</v>
      </c>
      <c r="C7949" s="248">
        <v>105.27984209758168</v>
      </c>
    </row>
    <row r="7950" spans="2:3" x14ac:dyDescent="0.75">
      <c r="B7950" s="249">
        <v>7887</v>
      </c>
      <c r="C7950" s="248">
        <v>87.309556404558293</v>
      </c>
    </row>
    <row r="7951" spans="2:3" x14ac:dyDescent="0.75">
      <c r="B7951" s="249">
        <v>7888</v>
      </c>
      <c r="C7951" s="248">
        <v>121.30931542344136</v>
      </c>
    </row>
    <row r="7952" spans="2:3" x14ac:dyDescent="0.75">
      <c r="B7952" s="249">
        <v>7889</v>
      </c>
      <c r="C7952" s="248">
        <v>51.319760551677064</v>
      </c>
    </row>
    <row r="7953" spans="2:3" x14ac:dyDescent="0.75">
      <c r="B7953" s="249">
        <v>7890</v>
      </c>
      <c r="C7953" s="248">
        <v>106.56102541775032</v>
      </c>
    </row>
    <row r="7954" spans="2:3" x14ac:dyDescent="0.75">
      <c r="B7954" s="249">
        <v>7891</v>
      </c>
      <c r="C7954" s="248">
        <v>63.872408788068761</v>
      </c>
    </row>
    <row r="7955" spans="2:3" x14ac:dyDescent="0.75">
      <c r="B7955" s="249">
        <v>7892</v>
      </c>
      <c r="C7955" s="248">
        <v>150.63671789868775</v>
      </c>
    </row>
    <row r="7956" spans="2:3" x14ac:dyDescent="0.75">
      <c r="B7956" s="249">
        <v>7893</v>
      </c>
      <c r="C7956" s="248">
        <v>168.18552057694052</v>
      </c>
    </row>
    <row r="7957" spans="2:3" x14ac:dyDescent="0.75">
      <c r="B7957" s="249">
        <v>7894</v>
      </c>
      <c r="C7957" s="248">
        <v>138.17542310163134</v>
      </c>
    </row>
    <row r="7958" spans="2:3" x14ac:dyDescent="0.75">
      <c r="B7958" s="249">
        <v>7895</v>
      </c>
      <c r="C7958" s="248">
        <v>113.47144602134743</v>
      </c>
    </row>
    <row r="7959" spans="2:3" x14ac:dyDescent="0.75">
      <c r="B7959" s="249">
        <v>7896</v>
      </c>
      <c r="C7959" s="248">
        <v>108.56584554835851</v>
      </c>
    </row>
    <row r="7960" spans="2:3" x14ac:dyDescent="0.75">
      <c r="B7960" s="249">
        <v>7897</v>
      </c>
      <c r="C7960" s="248">
        <v>101.44692628612781</v>
      </c>
    </row>
    <row r="7961" spans="2:3" x14ac:dyDescent="0.75">
      <c r="B7961" s="249">
        <v>7898</v>
      </c>
      <c r="C7961" s="248">
        <v>129.04826214132564</v>
      </c>
    </row>
    <row r="7962" spans="2:3" x14ac:dyDescent="0.75">
      <c r="B7962" s="249">
        <v>7899</v>
      </c>
      <c r="C7962" s="248">
        <v>104.91675010819645</v>
      </c>
    </row>
    <row r="7963" spans="2:3" x14ac:dyDescent="0.75">
      <c r="B7963" s="249">
        <v>7900</v>
      </c>
      <c r="C7963" s="248">
        <v>144.07710344904189</v>
      </c>
    </row>
    <row r="7964" spans="2:3" x14ac:dyDescent="0.75">
      <c r="B7964" s="249">
        <v>7901</v>
      </c>
      <c r="C7964" s="248">
        <v>113.46944212683626</v>
      </c>
    </row>
    <row r="7965" spans="2:3" x14ac:dyDescent="0.75">
      <c r="B7965" s="249">
        <v>7902</v>
      </c>
      <c r="C7965" s="248">
        <v>114.23285312414284</v>
      </c>
    </row>
    <row r="7966" spans="2:3" x14ac:dyDescent="0.75">
      <c r="B7966" s="249">
        <v>7903</v>
      </c>
      <c r="C7966" s="248">
        <v>180.91171339512115</v>
      </c>
    </row>
    <row r="7967" spans="2:3" x14ac:dyDescent="0.75">
      <c r="B7967" s="249">
        <v>7904</v>
      </c>
      <c r="C7967" s="248">
        <v>102.4058239649984</v>
      </c>
    </row>
    <row r="7968" spans="2:3" x14ac:dyDescent="0.75">
      <c r="B7968" s="249">
        <v>7905</v>
      </c>
      <c r="C7968" s="248">
        <v>123.32294602376891</v>
      </c>
    </row>
    <row r="7969" spans="2:3" x14ac:dyDescent="0.75">
      <c r="B7969" s="249">
        <v>7906</v>
      </c>
      <c r="C7969" s="248">
        <v>143.89238864161192</v>
      </c>
    </row>
    <row r="7970" spans="2:3" x14ac:dyDescent="0.75">
      <c r="B7970" s="249">
        <v>7907</v>
      </c>
      <c r="C7970" s="248">
        <v>113.08169192877553</v>
      </c>
    </row>
    <row r="7971" spans="2:3" x14ac:dyDescent="0.75">
      <c r="B7971" s="249">
        <v>7908</v>
      </c>
      <c r="C7971" s="248">
        <v>89.385425527793728</v>
      </c>
    </row>
    <row r="7972" spans="2:3" x14ac:dyDescent="0.75">
      <c r="B7972" s="249">
        <v>7909</v>
      </c>
      <c r="C7972" s="248">
        <v>97.272383881407222</v>
      </c>
    </row>
    <row r="7973" spans="2:3" x14ac:dyDescent="0.75">
      <c r="B7973" s="249">
        <v>7910</v>
      </c>
      <c r="C7973" s="248">
        <v>165.47993533461255</v>
      </c>
    </row>
    <row r="7974" spans="2:3" x14ac:dyDescent="0.75">
      <c r="B7974" s="249">
        <v>7911</v>
      </c>
      <c r="C7974" s="248">
        <v>133.26393290342193</v>
      </c>
    </row>
    <row r="7975" spans="2:3" x14ac:dyDescent="0.75">
      <c r="B7975" s="249">
        <v>7912</v>
      </c>
      <c r="C7975" s="248">
        <v>160.51871061417941</v>
      </c>
    </row>
    <row r="7976" spans="2:3" x14ac:dyDescent="0.75">
      <c r="B7976" s="249">
        <v>7913</v>
      </c>
      <c r="C7976" s="248">
        <v>130.54962671769496</v>
      </c>
    </row>
    <row r="7977" spans="2:3" x14ac:dyDescent="0.75">
      <c r="B7977" s="249">
        <v>7914</v>
      </c>
      <c r="C7977" s="248">
        <v>110.72654201407038</v>
      </c>
    </row>
    <row r="7978" spans="2:3" x14ac:dyDescent="0.75">
      <c r="B7978" s="249">
        <v>7915</v>
      </c>
      <c r="C7978" s="248">
        <v>127.45692199109146</v>
      </c>
    </row>
    <row r="7979" spans="2:3" x14ac:dyDescent="0.75">
      <c r="B7979" s="249">
        <v>7916</v>
      </c>
      <c r="C7979" s="248">
        <v>113.04097445354537</v>
      </c>
    </row>
    <row r="7980" spans="2:3" x14ac:dyDescent="0.75">
      <c r="B7980" s="249">
        <v>7917</v>
      </c>
      <c r="C7980" s="248">
        <v>86.3490097840521</v>
      </c>
    </row>
    <row r="7981" spans="2:3" x14ac:dyDescent="0.75">
      <c r="B7981" s="249">
        <v>7918</v>
      </c>
      <c r="C7981" s="248">
        <v>174.75963076658562</v>
      </c>
    </row>
    <row r="7982" spans="2:3" x14ac:dyDescent="0.75">
      <c r="B7982" s="249">
        <v>7919</v>
      </c>
      <c r="C7982" s="248">
        <v>177.80644400062567</v>
      </c>
    </row>
    <row r="7983" spans="2:3" x14ac:dyDescent="0.75">
      <c r="B7983" s="249">
        <v>7920</v>
      </c>
      <c r="C7983" s="248">
        <v>102.25718022586736</v>
      </c>
    </row>
    <row r="7984" spans="2:3" x14ac:dyDescent="0.75">
      <c r="B7984" s="249">
        <v>7921</v>
      </c>
      <c r="C7984" s="248">
        <v>94.547756539827191</v>
      </c>
    </row>
    <row r="7985" spans="2:3" x14ac:dyDescent="0.75">
      <c r="B7985" s="249">
        <v>7922</v>
      </c>
      <c r="C7985" s="248">
        <v>160.15444902123735</v>
      </c>
    </row>
    <row r="7986" spans="2:3" x14ac:dyDescent="0.75">
      <c r="B7986" s="249">
        <v>7923</v>
      </c>
      <c r="C7986" s="248">
        <v>117.97452626988186</v>
      </c>
    </row>
    <row r="7987" spans="2:3" x14ac:dyDescent="0.75">
      <c r="B7987" s="249">
        <v>7924</v>
      </c>
      <c r="C7987" s="248">
        <v>127.92916450213454</v>
      </c>
    </row>
    <row r="7988" spans="2:3" x14ac:dyDescent="0.75">
      <c r="B7988" s="249">
        <v>7925</v>
      </c>
      <c r="C7988" s="248">
        <v>109.11966163780414</v>
      </c>
    </row>
    <row r="7989" spans="2:3" x14ac:dyDescent="0.75">
      <c r="B7989" s="249">
        <v>7926</v>
      </c>
      <c r="C7989" s="248">
        <v>125.26956741817276</v>
      </c>
    </row>
    <row r="7990" spans="2:3" x14ac:dyDescent="0.75">
      <c r="B7990" s="249">
        <v>7927</v>
      </c>
      <c r="C7990" s="248">
        <v>123.43255414347658</v>
      </c>
    </row>
    <row r="7991" spans="2:3" x14ac:dyDescent="0.75">
      <c r="B7991" s="249">
        <v>7928</v>
      </c>
      <c r="C7991" s="248">
        <v>127.96735473434856</v>
      </c>
    </row>
    <row r="7992" spans="2:3" x14ac:dyDescent="0.75">
      <c r="B7992" s="249">
        <v>7929</v>
      </c>
      <c r="C7992" s="248">
        <v>126.73028144624422</v>
      </c>
    </row>
    <row r="7993" spans="2:3" x14ac:dyDescent="0.75">
      <c r="B7993" s="249">
        <v>7930</v>
      </c>
      <c r="C7993" s="248">
        <v>152.04503918034115</v>
      </c>
    </row>
    <row r="7994" spans="2:3" x14ac:dyDescent="0.75">
      <c r="B7994" s="249">
        <v>7931</v>
      </c>
      <c r="C7994" s="248">
        <v>152.64868055664672</v>
      </c>
    </row>
    <row r="7995" spans="2:3" x14ac:dyDescent="0.75">
      <c r="B7995" s="249">
        <v>7932</v>
      </c>
      <c r="C7995" s="248">
        <v>72.121233877915245</v>
      </c>
    </row>
    <row r="7996" spans="2:3" x14ac:dyDescent="0.75">
      <c r="B7996" s="249">
        <v>7933</v>
      </c>
      <c r="C7996" s="248">
        <v>130.19220356086421</v>
      </c>
    </row>
    <row r="7997" spans="2:3" x14ac:dyDescent="0.75">
      <c r="B7997" s="249">
        <v>7934</v>
      </c>
      <c r="C7997" s="248">
        <v>125.58884975040728</v>
      </c>
    </row>
    <row r="7998" spans="2:3" x14ac:dyDescent="0.75">
      <c r="B7998" s="249">
        <v>7935</v>
      </c>
      <c r="C7998" s="248">
        <v>101.71851799003755</v>
      </c>
    </row>
    <row r="7999" spans="2:3" x14ac:dyDescent="0.75">
      <c r="B7999" s="249">
        <v>7936</v>
      </c>
      <c r="C7999" s="248">
        <v>120.71493079665592</v>
      </c>
    </row>
    <row r="8000" spans="2:3" x14ac:dyDescent="0.75">
      <c r="B8000" s="249">
        <v>7937</v>
      </c>
      <c r="C8000" s="248">
        <v>127.25077394319813</v>
      </c>
    </row>
    <row r="8001" spans="2:3" x14ac:dyDescent="0.75">
      <c r="B8001" s="249">
        <v>7938</v>
      </c>
      <c r="C8001" s="248">
        <v>121.12375011483007</v>
      </c>
    </row>
    <row r="8002" spans="2:3" x14ac:dyDescent="0.75">
      <c r="B8002" s="249">
        <v>7939</v>
      </c>
      <c r="C8002" s="248">
        <v>146.12042016824253</v>
      </c>
    </row>
    <row r="8003" spans="2:3" x14ac:dyDescent="0.75">
      <c r="B8003" s="249">
        <v>7940</v>
      </c>
      <c r="C8003" s="248">
        <v>116.28646602536176</v>
      </c>
    </row>
    <row r="8004" spans="2:3" x14ac:dyDescent="0.75">
      <c r="B8004" s="249">
        <v>7941</v>
      </c>
      <c r="C8004" s="248">
        <v>94.886976366079963</v>
      </c>
    </row>
    <row r="8005" spans="2:3" x14ac:dyDescent="0.75">
      <c r="B8005" s="249">
        <v>7942</v>
      </c>
      <c r="C8005" s="248">
        <v>112.19083740309163</v>
      </c>
    </row>
    <row r="8006" spans="2:3" x14ac:dyDescent="0.75">
      <c r="B8006" s="249">
        <v>7943</v>
      </c>
      <c r="C8006" s="248">
        <v>115.17675545848988</v>
      </c>
    </row>
    <row r="8007" spans="2:3" x14ac:dyDescent="0.75">
      <c r="B8007" s="249">
        <v>7944</v>
      </c>
      <c r="C8007" s="248">
        <v>113.18569985759481</v>
      </c>
    </row>
    <row r="8008" spans="2:3" x14ac:dyDescent="0.75">
      <c r="B8008" s="249">
        <v>7945</v>
      </c>
      <c r="C8008" s="248">
        <v>103.84103236142839</v>
      </c>
    </row>
    <row r="8009" spans="2:3" x14ac:dyDescent="0.75">
      <c r="B8009" s="249">
        <v>7946</v>
      </c>
      <c r="C8009" s="248">
        <v>147.15906517719992</v>
      </c>
    </row>
    <row r="8010" spans="2:3" x14ac:dyDescent="0.75">
      <c r="B8010" s="249">
        <v>7947</v>
      </c>
      <c r="C8010" s="248">
        <v>115.21992192479379</v>
      </c>
    </row>
    <row r="8011" spans="2:3" x14ac:dyDescent="0.75">
      <c r="B8011" s="249">
        <v>7948</v>
      </c>
      <c r="C8011" s="248">
        <v>113.20042144972599</v>
      </c>
    </row>
    <row r="8012" spans="2:3" x14ac:dyDescent="0.75">
      <c r="B8012" s="249">
        <v>7949</v>
      </c>
      <c r="C8012" s="248">
        <v>90.241051343604482</v>
      </c>
    </row>
    <row r="8013" spans="2:3" x14ac:dyDescent="0.75">
      <c r="B8013" s="249">
        <v>7950</v>
      </c>
      <c r="C8013" s="248">
        <v>131.38006973842505</v>
      </c>
    </row>
    <row r="8014" spans="2:3" x14ac:dyDescent="0.75">
      <c r="B8014" s="249">
        <v>7951</v>
      </c>
      <c r="C8014" s="248">
        <v>79.87492859303714</v>
      </c>
    </row>
    <row r="8015" spans="2:3" x14ac:dyDescent="0.75">
      <c r="B8015" s="249">
        <v>7952</v>
      </c>
      <c r="C8015" s="248">
        <v>126.9946461826129</v>
      </c>
    </row>
    <row r="8016" spans="2:3" x14ac:dyDescent="0.75">
      <c r="B8016" s="249">
        <v>7953</v>
      </c>
      <c r="C8016" s="248">
        <v>125.07869688106675</v>
      </c>
    </row>
    <row r="8017" spans="2:3" x14ac:dyDescent="0.75">
      <c r="B8017" s="249">
        <v>7954</v>
      </c>
      <c r="C8017" s="248">
        <v>101.13837791514842</v>
      </c>
    </row>
    <row r="8018" spans="2:3" x14ac:dyDescent="0.75">
      <c r="B8018" s="249">
        <v>7955</v>
      </c>
      <c r="C8018" s="248">
        <v>122.71774666824066</v>
      </c>
    </row>
    <row r="8019" spans="2:3" x14ac:dyDescent="0.75">
      <c r="B8019" s="249">
        <v>7956</v>
      </c>
      <c r="C8019" s="248">
        <v>103.39735847224108</v>
      </c>
    </row>
    <row r="8020" spans="2:3" x14ac:dyDescent="0.75">
      <c r="B8020" s="249">
        <v>7957</v>
      </c>
      <c r="C8020" s="248">
        <v>136.33454043582836</v>
      </c>
    </row>
    <row r="8021" spans="2:3" x14ac:dyDescent="0.75">
      <c r="B8021" s="249">
        <v>7958</v>
      </c>
      <c r="C8021" s="248">
        <v>120.82441234759216</v>
      </c>
    </row>
    <row r="8022" spans="2:3" x14ac:dyDescent="0.75">
      <c r="B8022" s="249">
        <v>7959</v>
      </c>
      <c r="C8022" s="248">
        <v>91.954970631653111</v>
      </c>
    </row>
    <row r="8023" spans="2:3" x14ac:dyDescent="0.75">
      <c r="B8023" s="249">
        <v>7960</v>
      </c>
      <c r="C8023" s="248">
        <v>114.18665798311193</v>
      </c>
    </row>
    <row r="8024" spans="2:3" x14ac:dyDescent="0.75">
      <c r="B8024" s="249">
        <v>7961</v>
      </c>
      <c r="C8024" s="248">
        <v>99.942407077384303</v>
      </c>
    </row>
    <row r="8025" spans="2:3" x14ac:dyDescent="0.75">
      <c r="B8025" s="249">
        <v>7962</v>
      </c>
      <c r="C8025" s="248">
        <v>73.186880405890847</v>
      </c>
    </row>
    <row r="8026" spans="2:3" x14ac:dyDescent="0.75">
      <c r="B8026" s="249">
        <v>7963</v>
      </c>
      <c r="C8026" s="248">
        <v>116.44482863309631</v>
      </c>
    </row>
    <row r="8027" spans="2:3" x14ac:dyDescent="0.75">
      <c r="B8027" s="249">
        <v>7964</v>
      </c>
      <c r="C8027" s="248">
        <v>90.680480350202032</v>
      </c>
    </row>
    <row r="8028" spans="2:3" x14ac:dyDescent="0.75">
      <c r="B8028" s="249">
        <v>7965</v>
      </c>
      <c r="C8028" s="248">
        <v>106.87775909419165</v>
      </c>
    </row>
    <row r="8029" spans="2:3" x14ac:dyDescent="0.75">
      <c r="B8029" s="249">
        <v>7966</v>
      </c>
      <c r="C8029" s="248">
        <v>109.513166498936</v>
      </c>
    </row>
    <row r="8030" spans="2:3" x14ac:dyDescent="0.75">
      <c r="B8030" s="249">
        <v>7967</v>
      </c>
      <c r="C8030" s="248">
        <v>97.362837246665933</v>
      </c>
    </row>
    <row r="8031" spans="2:3" x14ac:dyDescent="0.75">
      <c r="B8031" s="249">
        <v>7968</v>
      </c>
      <c r="C8031" s="248">
        <v>118.66811752371444</v>
      </c>
    </row>
    <row r="8032" spans="2:3" x14ac:dyDescent="0.75">
      <c r="B8032" s="249">
        <v>7969</v>
      </c>
      <c r="C8032" s="248">
        <v>86.058136452048814</v>
      </c>
    </row>
    <row r="8033" spans="2:3" x14ac:dyDescent="0.75">
      <c r="B8033" s="249">
        <v>7970</v>
      </c>
      <c r="C8033" s="248">
        <v>158.54941638210587</v>
      </c>
    </row>
    <row r="8034" spans="2:3" x14ac:dyDescent="0.75">
      <c r="B8034" s="249">
        <v>7971</v>
      </c>
      <c r="C8034" s="248">
        <v>133.98422055768989</v>
      </c>
    </row>
    <row r="8035" spans="2:3" x14ac:dyDescent="0.75">
      <c r="B8035" s="249">
        <v>7972</v>
      </c>
      <c r="C8035" s="248">
        <v>89.870421910165987</v>
      </c>
    </row>
    <row r="8036" spans="2:3" x14ac:dyDescent="0.75">
      <c r="B8036" s="249">
        <v>7973</v>
      </c>
      <c r="C8036" s="248">
        <v>150.12765545289255</v>
      </c>
    </row>
    <row r="8037" spans="2:3" x14ac:dyDescent="0.75">
      <c r="B8037" s="249">
        <v>7974</v>
      </c>
      <c r="C8037" s="248">
        <v>96.680898218597463</v>
      </c>
    </row>
    <row r="8038" spans="2:3" x14ac:dyDescent="0.75">
      <c r="B8038" s="249">
        <v>7975</v>
      </c>
      <c r="C8038" s="248">
        <v>115.39447006724086</v>
      </c>
    </row>
    <row r="8039" spans="2:3" x14ac:dyDescent="0.75">
      <c r="B8039" s="249">
        <v>7976</v>
      </c>
      <c r="C8039" s="248">
        <v>109.03743491795186</v>
      </c>
    </row>
    <row r="8040" spans="2:3" x14ac:dyDescent="0.75">
      <c r="B8040" s="249">
        <v>7977</v>
      </c>
      <c r="C8040" s="248">
        <v>79.175074091417329</v>
      </c>
    </row>
    <row r="8041" spans="2:3" x14ac:dyDescent="0.75">
      <c r="B8041" s="249">
        <v>7978</v>
      </c>
      <c r="C8041" s="248">
        <v>144.86168173148045</v>
      </c>
    </row>
    <row r="8042" spans="2:3" x14ac:dyDescent="0.75">
      <c r="B8042" s="249">
        <v>7979</v>
      </c>
      <c r="C8042" s="248">
        <v>117.92440599134738</v>
      </c>
    </row>
    <row r="8043" spans="2:3" x14ac:dyDescent="0.75">
      <c r="B8043" s="249">
        <v>7980</v>
      </c>
      <c r="C8043" s="248">
        <v>138.25864981946609</v>
      </c>
    </row>
    <row r="8044" spans="2:3" x14ac:dyDescent="0.75">
      <c r="B8044" s="249">
        <v>7981</v>
      </c>
      <c r="C8044" s="248">
        <v>139.18371513572257</v>
      </c>
    </row>
    <row r="8045" spans="2:3" x14ac:dyDescent="0.75">
      <c r="B8045" s="249">
        <v>7982</v>
      </c>
      <c r="C8045" s="248">
        <v>144.09547786421908</v>
      </c>
    </row>
    <row r="8046" spans="2:3" x14ac:dyDescent="0.75">
      <c r="B8046" s="249">
        <v>7983</v>
      </c>
      <c r="C8046" s="248">
        <v>120.78242946527216</v>
      </c>
    </row>
    <row r="8047" spans="2:3" x14ac:dyDescent="0.75">
      <c r="B8047" s="249">
        <v>7984</v>
      </c>
      <c r="C8047" s="248">
        <v>93.910592490125836</v>
      </c>
    </row>
    <row r="8048" spans="2:3" x14ac:dyDescent="0.75">
      <c r="B8048" s="249">
        <v>7985</v>
      </c>
      <c r="C8048" s="248">
        <v>125.12013673971308</v>
      </c>
    </row>
    <row r="8049" spans="2:3" x14ac:dyDescent="0.75">
      <c r="B8049" s="249">
        <v>7986</v>
      </c>
      <c r="C8049" s="248">
        <v>65.316974744740548</v>
      </c>
    </row>
    <row r="8050" spans="2:3" x14ac:dyDescent="0.75">
      <c r="B8050" s="249">
        <v>7987</v>
      </c>
      <c r="C8050" s="248">
        <v>126.43260539632621</v>
      </c>
    </row>
    <row r="8051" spans="2:3" x14ac:dyDescent="0.75">
      <c r="B8051" s="249">
        <v>7988</v>
      </c>
      <c r="C8051" s="248">
        <v>112.68946653667861</v>
      </c>
    </row>
    <row r="8052" spans="2:3" x14ac:dyDescent="0.75">
      <c r="B8052" s="249">
        <v>7989</v>
      </c>
      <c r="C8052" s="248">
        <v>153.00282972862411</v>
      </c>
    </row>
    <row r="8053" spans="2:3" x14ac:dyDescent="0.75">
      <c r="B8053" s="249">
        <v>7990</v>
      </c>
      <c r="C8053" s="248">
        <v>86.738821457293625</v>
      </c>
    </row>
    <row r="8054" spans="2:3" x14ac:dyDescent="0.75">
      <c r="B8054" s="249">
        <v>7991</v>
      </c>
      <c r="C8054" s="248">
        <v>87.163052064434481</v>
      </c>
    </row>
    <row r="8055" spans="2:3" x14ac:dyDescent="0.75">
      <c r="B8055" s="249">
        <v>7992</v>
      </c>
      <c r="C8055" s="248">
        <v>152.17377383084425</v>
      </c>
    </row>
    <row r="8056" spans="2:3" x14ac:dyDescent="0.75">
      <c r="B8056" s="249">
        <v>7993</v>
      </c>
      <c r="C8056" s="248">
        <v>116.75072641936612</v>
      </c>
    </row>
    <row r="8057" spans="2:3" x14ac:dyDescent="0.75">
      <c r="B8057" s="249">
        <v>7994</v>
      </c>
      <c r="C8057" s="248">
        <v>118.31510538730156</v>
      </c>
    </row>
    <row r="8058" spans="2:3" x14ac:dyDescent="0.75">
      <c r="B8058" s="249">
        <v>7995</v>
      </c>
      <c r="C8058" s="248">
        <v>160.17049334775908</v>
      </c>
    </row>
    <row r="8059" spans="2:3" x14ac:dyDescent="0.75">
      <c r="B8059" s="249">
        <v>7996</v>
      </c>
      <c r="C8059" s="248">
        <v>143.23187826598968</v>
      </c>
    </row>
    <row r="8060" spans="2:3" x14ac:dyDescent="0.75">
      <c r="B8060" s="249">
        <v>7997</v>
      </c>
      <c r="C8060" s="248">
        <v>96.977444345098704</v>
      </c>
    </row>
    <row r="8061" spans="2:3" x14ac:dyDescent="0.75">
      <c r="B8061" s="249">
        <v>7998</v>
      </c>
      <c r="C8061" s="248">
        <v>87.131674335705782</v>
      </c>
    </row>
    <row r="8062" spans="2:3" x14ac:dyDescent="0.75">
      <c r="B8062" s="249">
        <v>7999</v>
      </c>
      <c r="C8062" s="248">
        <v>80.069857869687795</v>
      </c>
    </row>
    <row r="8063" spans="2:3" x14ac:dyDescent="0.75">
      <c r="B8063" s="249">
        <v>8000</v>
      </c>
      <c r="C8063" s="248">
        <v>140.77860353327895</v>
      </c>
    </row>
    <row r="8064" spans="2:3" x14ac:dyDescent="0.75">
      <c r="B8064" s="249">
        <v>8001</v>
      </c>
      <c r="C8064" s="248">
        <v>70.191378785708409</v>
      </c>
    </row>
    <row r="8065" spans="2:3" x14ac:dyDescent="0.75">
      <c r="B8065" s="249">
        <v>8002</v>
      </c>
      <c r="C8065" s="248">
        <v>112.94264521926864</v>
      </c>
    </row>
    <row r="8066" spans="2:3" x14ac:dyDescent="0.75">
      <c r="B8066" s="249">
        <v>8003</v>
      </c>
      <c r="C8066" s="248">
        <v>73.32046989140008</v>
      </c>
    </row>
    <row r="8067" spans="2:3" x14ac:dyDescent="0.75">
      <c r="B8067" s="249">
        <v>8004</v>
      </c>
      <c r="C8067" s="248">
        <v>81.54158320466145</v>
      </c>
    </row>
    <row r="8068" spans="2:3" x14ac:dyDescent="0.75">
      <c r="B8068" s="249">
        <v>8005</v>
      </c>
      <c r="C8068" s="248">
        <v>102.46937620446636</v>
      </c>
    </row>
    <row r="8069" spans="2:3" x14ac:dyDescent="0.75">
      <c r="B8069" s="249">
        <v>8006</v>
      </c>
      <c r="C8069" s="248">
        <v>152.88201079381386</v>
      </c>
    </row>
    <row r="8070" spans="2:3" x14ac:dyDescent="0.75">
      <c r="B8070" s="249">
        <v>8007</v>
      </c>
      <c r="C8070" s="248">
        <v>108.3608445919098</v>
      </c>
    </row>
    <row r="8071" spans="2:3" x14ac:dyDescent="0.75">
      <c r="B8071" s="249">
        <v>8008</v>
      </c>
      <c r="C8071" s="248">
        <v>110.78915894665226</v>
      </c>
    </row>
    <row r="8072" spans="2:3" x14ac:dyDescent="0.75">
      <c r="B8072" s="249">
        <v>8009</v>
      </c>
      <c r="C8072" s="248">
        <v>127.46109275176728</v>
      </c>
    </row>
    <row r="8073" spans="2:3" x14ac:dyDescent="0.75">
      <c r="B8073" s="249">
        <v>8010</v>
      </c>
      <c r="C8073" s="248">
        <v>135.87203953051872</v>
      </c>
    </row>
    <row r="8074" spans="2:3" x14ac:dyDescent="0.75">
      <c r="B8074" s="249">
        <v>8011</v>
      </c>
      <c r="C8074" s="248">
        <v>142.02215263648333</v>
      </c>
    </row>
    <row r="8075" spans="2:3" x14ac:dyDescent="0.75">
      <c r="B8075" s="249">
        <v>8012</v>
      </c>
      <c r="C8075" s="248">
        <v>126.46573024902889</v>
      </c>
    </row>
    <row r="8076" spans="2:3" x14ac:dyDescent="0.75">
      <c r="B8076" s="249">
        <v>8013</v>
      </c>
      <c r="C8076" s="248">
        <v>68.182539927647156</v>
      </c>
    </row>
    <row r="8077" spans="2:3" x14ac:dyDescent="0.75">
      <c r="B8077" s="249">
        <v>8014</v>
      </c>
      <c r="C8077" s="248">
        <v>122.01358403900301</v>
      </c>
    </row>
    <row r="8078" spans="2:3" x14ac:dyDescent="0.75">
      <c r="B8078" s="249">
        <v>8015</v>
      </c>
      <c r="C8078" s="248">
        <v>120.26785721269476</v>
      </c>
    </row>
    <row r="8079" spans="2:3" x14ac:dyDescent="0.75">
      <c r="B8079" s="249">
        <v>8016</v>
      </c>
      <c r="C8079" s="248">
        <v>128.18747543888998</v>
      </c>
    </row>
    <row r="8080" spans="2:3" x14ac:dyDescent="0.75">
      <c r="B8080" s="249">
        <v>8017</v>
      </c>
      <c r="C8080" s="248">
        <v>142.10386861511031</v>
      </c>
    </row>
    <row r="8081" spans="2:3" x14ac:dyDescent="0.75">
      <c r="B8081" s="249">
        <v>8018</v>
      </c>
      <c r="C8081" s="248">
        <v>125.94111744762476</v>
      </c>
    </row>
    <row r="8082" spans="2:3" x14ac:dyDescent="0.75">
      <c r="B8082" s="249">
        <v>8019</v>
      </c>
      <c r="C8082" s="248">
        <v>96.168250626361328</v>
      </c>
    </row>
    <row r="8083" spans="2:3" x14ac:dyDescent="0.75">
      <c r="B8083" s="249">
        <v>8020</v>
      </c>
      <c r="C8083" s="248">
        <v>94.352718046804469</v>
      </c>
    </row>
    <row r="8084" spans="2:3" x14ac:dyDescent="0.75">
      <c r="B8084" s="249">
        <v>8021</v>
      </c>
      <c r="C8084" s="248">
        <v>112.7037969431714</v>
      </c>
    </row>
    <row r="8085" spans="2:3" x14ac:dyDescent="0.75">
      <c r="B8085" s="249">
        <v>8022</v>
      </c>
      <c r="C8085" s="248">
        <v>93.686492248893813</v>
      </c>
    </row>
    <row r="8086" spans="2:3" x14ac:dyDescent="0.75">
      <c r="B8086" s="249">
        <v>8023</v>
      </c>
      <c r="C8086" s="248">
        <v>174.15404084747939</v>
      </c>
    </row>
    <row r="8087" spans="2:3" x14ac:dyDescent="0.75">
      <c r="B8087" s="249">
        <v>8024</v>
      </c>
      <c r="C8087" s="248">
        <v>148.79919346199239</v>
      </c>
    </row>
    <row r="8088" spans="2:3" x14ac:dyDescent="0.75">
      <c r="B8088" s="249">
        <v>8025</v>
      </c>
      <c r="C8088" s="248">
        <v>155.06166105706791</v>
      </c>
    </row>
    <row r="8089" spans="2:3" x14ac:dyDescent="0.75">
      <c r="B8089" s="249">
        <v>8026</v>
      </c>
      <c r="C8089" s="248">
        <v>145.98314753536897</v>
      </c>
    </row>
    <row r="8090" spans="2:3" x14ac:dyDescent="0.75">
      <c r="B8090" s="249">
        <v>8027</v>
      </c>
      <c r="C8090" s="248">
        <v>112.239544177721</v>
      </c>
    </row>
    <row r="8091" spans="2:3" x14ac:dyDescent="0.75">
      <c r="B8091" s="249">
        <v>8028</v>
      </c>
      <c r="C8091" s="248">
        <v>181.81619751986887</v>
      </c>
    </row>
    <row r="8092" spans="2:3" x14ac:dyDescent="0.75">
      <c r="B8092" s="249">
        <v>8029</v>
      </c>
      <c r="C8092" s="248">
        <v>124.90401125341836</v>
      </c>
    </row>
    <row r="8093" spans="2:3" x14ac:dyDescent="0.75">
      <c r="B8093" s="249">
        <v>8030</v>
      </c>
      <c r="C8093" s="248">
        <v>99.06258578588529</v>
      </c>
    </row>
    <row r="8094" spans="2:3" x14ac:dyDescent="0.75">
      <c r="B8094" s="249">
        <v>8031</v>
      </c>
      <c r="C8094" s="248">
        <v>141.30920752897822</v>
      </c>
    </row>
    <row r="8095" spans="2:3" x14ac:dyDescent="0.75">
      <c r="B8095" s="249">
        <v>8032</v>
      </c>
      <c r="C8095" s="248">
        <v>132.74451521343917</v>
      </c>
    </row>
    <row r="8096" spans="2:3" x14ac:dyDescent="0.75">
      <c r="B8096" s="249">
        <v>8033</v>
      </c>
      <c r="C8096" s="248">
        <v>94.58683003146686</v>
      </c>
    </row>
    <row r="8097" spans="2:3" x14ac:dyDescent="0.75">
      <c r="B8097" s="249">
        <v>8034</v>
      </c>
      <c r="C8097" s="248">
        <v>106.02667016993898</v>
      </c>
    </row>
    <row r="8098" spans="2:3" x14ac:dyDescent="0.75">
      <c r="B8098" s="249">
        <v>8035</v>
      </c>
      <c r="C8098" s="248">
        <v>127.08079146219031</v>
      </c>
    </row>
    <row r="8099" spans="2:3" x14ac:dyDescent="0.75">
      <c r="B8099" s="249">
        <v>8036</v>
      </c>
      <c r="C8099" s="248">
        <v>134.72699251755085</v>
      </c>
    </row>
    <row r="8100" spans="2:3" x14ac:dyDescent="0.75">
      <c r="B8100" s="249">
        <v>8037</v>
      </c>
      <c r="C8100" s="248">
        <v>128.30203150301418</v>
      </c>
    </row>
    <row r="8101" spans="2:3" x14ac:dyDescent="0.75">
      <c r="B8101" s="249">
        <v>8038</v>
      </c>
      <c r="C8101" s="248">
        <v>77.071644239925405</v>
      </c>
    </row>
    <row r="8102" spans="2:3" x14ac:dyDescent="0.75">
      <c r="B8102" s="249">
        <v>8039</v>
      </c>
      <c r="C8102" s="248">
        <v>130.7072761097501</v>
      </c>
    </row>
    <row r="8103" spans="2:3" x14ac:dyDescent="0.75">
      <c r="B8103" s="249">
        <v>8040</v>
      </c>
      <c r="C8103" s="248">
        <v>152.74304440230603</v>
      </c>
    </row>
    <row r="8104" spans="2:3" x14ac:dyDescent="0.75">
      <c r="B8104" s="249">
        <v>8041</v>
      </c>
      <c r="C8104" s="248">
        <v>79.16958191591695</v>
      </c>
    </row>
    <row r="8105" spans="2:3" x14ac:dyDescent="0.75">
      <c r="B8105" s="249">
        <v>8042</v>
      </c>
      <c r="C8105" s="248">
        <v>167.5608140321076</v>
      </c>
    </row>
    <row r="8106" spans="2:3" x14ac:dyDescent="0.75">
      <c r="B8106" s="249">
        <v>8043</v>
      </c>
      <c r="C8106" s="248">
        <v>96.30623485386559</v>
      </c>
    </row>
    <row r="8107" spans="2:3" x14ac:dyDescent="0.75">
      <c r="B8107" s="249">
        <v>8044</v>
      </c>
      <c r="C8107" s="248">
        <v>101.59960468159579</v>
      </c>
    </row>
    <row r="8108" spans="2:3" x14ac:dyDescent="0.75">
      <c r="B8108" s="249">
        <v>8045</v>
      </c>
      <c r="C8108" s="248">
        <v>118.91493293671166</v>
      </c>
    </row>
    <row r="8109" spans="2:3" x14ac:dyDescent="0.75">
      <c r="B8109" s="249">
        <v>8046</v>
      </c>
      <c r="C8109" s="248">
        <v>82.098673684644353</v>
      </c>
    </row>
    <row r="8110" spans="2:3" x14ac:dyDescent="0.75">
      <c r="B8110" s="249">
        <v>8047</v>
      </c>
      <c r="C8110" s="248">
        <v>91.032974962085589</v>
      </c>
    </row>
    <row r="8111" spans="2:3" x14ac:dyDescent="0.75">
      <c r="B8111" s="249">
        <v>8048</v>
      </c>
      <c r="C8111" s="248">
        <v>132.98949587280998</v>
      </c>
    </row>
    <row r="8112" spans="2:3" x14ac:dyDescent="0.75">
      <c r="B8112" s="249">
        <v>8049</v>
      </c>
      <c r="C8112" s="248">
        <v>113.75460704553483</v>
      </c>
    </row>
    <row r="8113" spans="2:3" x14ac:dyDescent="0.75">
      <c r="B8113" s="249">
        <v>8050</v>
      </c>
      <c r="C8113" s="248">
        <v>152.91080062893835</v>
      </c>
    </row>
    <row r="8114" spans="2:3" x14ac:dyDescent="0.75">
      <c r="B8114" s="249">
        <v>8051</v>
      </c>
      <c r="C8114" s="248">
        <v>150.2705035165211</v>
      </c>
    </row>
    <row r="8115" spans="2:3" x14ac:dyDescent="0.75">
      <c r="B8115" s="249">
        <v>8052</v>
      </c>
      <c r="C8115" s="248">
        <v>160.40530293172029</v>
      </c>
    </row>
    <row r="8116" spans="2:3" x14ac:dyDescent="0.75">
      <c r="B8116" s="249">
        <v>8053</v>
      </c>
      <c r="C8116" s="248">
        <v>110.35748705399463</v>
      </c>
    </row>
    <row r="8117" spans="2:3" x14ac:dyDescent="0.75">
      <c r="B8117" s="249">
        <v>8054</v>
      </c>
      <c r="C8117" s="248">
        <v>193.18295291832823</v>
      </c>
    </row>
    <row r="8118" spans="2:3" x14ac:dyDescent="0.75">
      <c r="B8118" s="249">
        <v>8055</v>
      </c>
      <c r="C8118" s="248">
        <v>111.41005719065129</v>
      </c>
    </row>
    <row r="8119" spans="2:3" x14ac:dyDescent="0.75">
      <c r="B8119" s="249">
        <v>8056</v>
      </c>
      <c r="C8119" s="248">
        <v>145.71621458661502</v>
      </c>
    </row>
    <row r="8120" spans="2:3" x14ac:dyDescent="0.75">
      <c r="B8120" s="249">
        <v>8057</v>
      </c>
      <c r="C8120" s="248">
        <v>88.539472218622905</v>
      </c>
    </row>
    <row r="8121" spans="2:3" x14ac:dyDescent="0.75">
      <c r="B8121" s="249">
        <v>8058</v>
      </c>
      <c r="C8121" s="248">
        <v>115.4939574870961</v>
      </c>
    </row>
    <row r="8122" spans="2:3" x14ac:dyDescent="0.75">
      <c r="B8122" s="249">
        <v>8059</v>
      </c>
      <c r="C8122" s="248">
        <v>109.90061377818395</v>
      </c>
    </row>
    <row r="8123" spans="2:3" x14ac:dyDescent="0.75">
      <c r="B8123" s="249">
        <v>8060</v>
      </c>
      <c r="C8123" s="248">
        <v>120.4172866939298</v>
      </c>
    </row>
    <row r="8124" spans="2:3" x14ac:dyDescent="0.75">
      <c r="B8124" s="249">
        <v>8061</v>
      </c>
      <c r="C8124" s="248">
        <v>113.91908972769617</v>
      </c>
    </row>
    <row r="8125" spans="2:3" x14ac:dyDescent="0.75">
      <c r="B8125" s="249">
        <v>8062</v>
      </c>
      <c r="C8125" s="248">
        <v>103.96231387501929</v>
      </c>
    </row>
    <row r="8126" spans="2:3" x14ac:dyDescent="0.75">
      <c r="B8126" s="249">
        <v>8063</v>
      </c>
      <c r="C8126" s="248">
        <v>110.65243801899119</v>
      </c>
    </row>
    <row r="8127" spans="2:3" x14ac:dyDescent="0.75">
      <c r="B8127" s="249">
        <v>8064</v>
      </c>
      <c r="C8127" s="248">
        <v>106.49840295150301</v>
      </c>
    </row>
    <row r="8128" spans="2:3" x14ac:dyDescent="0.75">
      <c r="B8128" s="249">
        <v>8065</v>
      </c>
      <c r="C8128" s="248">
        <v>135.82733726063418</v>
      </c>
    </row>
    <row r="8129" spans="2:3" x14ac:dyDescent="0.75">
      <c r="B8129" s="249">
        <v>8066</v>
      </c>
      <c r="C8129" s="248">
        <v>107.28279196940947</v>
      </c>
    </row>
    <row r="8130" spans="2:3" x14ac:dyDescent="0.75">
      <c r="B8130" s="249">
        <v>8067</v>
      </c>
      <c r="C8130" s="248">
        <v>91.193510380611741</v>
      </c>
    </row>
    <row r="8131" spans="2:3" x14ac:dyDescent="0.75">
      <c r="B8131" s="249">
        <v>8068</v>
      </c>
      <c r="C8131" s="248">
        <v>118.97893460017471</v>
      </c>
    </row>
    <row r="8132" spans="2:3" x14ac:dyDescent="0.75">
      <c r="B8132" s="249">
        <v>8069</v>
      </c>
      <c r="C8132" s="248">
        <v>144.43862506059713</v>
      </c>
    </row>
    <row r="8133" spans="2:3" x14ac:dyDescent="0.75">
      <c r="B8133" s="249">
        <v>8070</v>
      </c>
      <c r="C8133" s="248">
        <v>62.719891016596492</v>
      </c>
    </row>
    <row r="8134" spans="2:3" x14ac:dyDescent="0.75">
      <c r="B8134" s="249">
        <v>8071</v>
      </c>
      <c r="C8134" s="248">
        <v>92.562206716041686</v>
      </c>
    </row>
    <row r="8135" spans="2:3" x14ac:dyDescent="0.75">
      <c r="B8135" s="249">
        <v>8072</v>
      </c>
      <c r="C8135" s="248">
        <v>112.15179062272932</v>
      </c>
    </row>
    <row r="8136" spans="2:3" x14ac:dyDescent="0.75">
      <c r="B8136" s="249">
        <v>8073</v>
      </c>
      <c r="C8136" s="248">
        <v>126.28720284638214</v>
      </c>
    </row>
    <row r="8137" spans="2:3" x14ac:dyDescent="0.75">
      <c r="B8137" s="249">
        <v>8074</v>
      </c>
      <c r="C8137" s="248">
        <v>116.39761979489037</v>
      </c>
    </row>
    <row r="8138" spans="2:3" x14ac:dyDescent="0.75">
      <c r="B8138" s="249">
        <v>8075</v>
      </c>
      <c r="C8138" s="248">
        <v>116.34687372915003</v>
      </c>
    </row>
    <row r="8139" spans="2:3" x14ac:dyDescent="0.75">
      <c r="B8139" s="249">
        <v>8076</v>
      </c>
      <c r="C8139" s="248">
        <v>115.81453509941775</v>
      </c>
    </row>
    <row r="8140" spans="2:3" x14ac:dyDescent="0.75">
      <c r="B8140" s="249">
        <v>8077</v>
      </c>
      <c r="C8140" s="248">
        <v>155.93263049125616</v>
      </c>
    </row>
    <row r="8141" spans="2:3" x14ac:dyDescent="0.75">
      <c r="B8141" s="249">
        <v>8078</v>
      </c>
      <c r="C8141" s="248">
        <v>117.32513990726632</v>
      </c>
    </row>
    <row r="8142" spans="2:3" x14ac:dyDescent="0.75">
      <c r="B8142" s="249">
        <v>8079</v>
      </c>
      <c r="C8142" s="248">
        <v>125.39664070946867</v>
      </c>
    </row>
    <row r="8143" spans="2:3" x14ac:dyDescent="0.75">
      <c r="B8143" s="249">
        <v>8080</v>
      </c>
      <c r="C8143" s="248">
        <v>156.48493300965646</v>
      </c>
    </row>
    <row r="8144" spans="2:3" x14ac:dyDescent="0.75">
      <c r="B8144" s="249">
        <v>8081</v>
      </c>
      <c r="C8144" s="248">
        <v>118.07846861668057</v>
      </c>
    </row>
    <row r="8145" spans="2:3" x14ac:dyDescent="0.75">
      <c r="B8145" s="249">
        <v>8082</v>
      </c>
      <c r="C8145" s="248">
        <v>97.691908185320756</v>
      </c>
    </row>
    <row r="8146" spans="2:3" x14ac:dyDescent="0.75">
      <c r="B8146" s="249">
        <v>8083</v>
      </c>
      <c r="C8146" s="248">
        <v>74.155955917438405</v>
      </c>
    </row>
    <row r="8147" spans="2:3" x14ac:dyDescent="0.75">
      <c r="B8147" s="249">
        <v>8084</v>
      </c>
      <c r="C8147" s="248">
        <v>55.89393845557089</v>
      </c>
    </row>
    <row r="8148" spans="2:3" x14ac:dyDescent="0.75">
      <c r="B8148" s="249">
        <v>8085</v>
      </c>
      <c r="C8148" s="248">
        <v>133.32679786409258</v>
      </c>
    </row>
    <row r="8149" spans="2:3" x14ac:dyDescent="0.75">
      <c r="B8149" s="249">
        <v>8086</v>
      </c>
      <c r="C8149" s="248">
        <v>92.637648127755881</v>
      </c>
    </row>
    <row r="8150" spans="2:3" x14ac:dyDescent="0.75">
      <c r="B8150" s="249">
        <v>8087</v>
      </c>
      <c r="C8150" s="248">
        <v>127.17836272684042</v>
      </c>
    </row>
    <row r="8151" spans="2:3" x14ac:dyDescent="0.75">
      <c r="B8151" s="249">
        <v>8088</v>
      </c>
      <c r="C8151" s="248">
        <v>139.71320130860579</v>
      </c>
    </row>
    <row r="8152" spans="2:3" x14ac:dyDescent="0.75">
      <c r="B8152" s="249">
        <v>8089</v>
      </c>
      <c r="C8152" s="248">
        <v>107.38908557088695</v>
      </c>
    </row>
    <row r="8153" spans="2:3" x14ac:dyDescent="0.75">
      <c r="B8153" s="249">
        <v>8090</v>
      </c>
      <c r="C8153" s="248">
        <v>99.357123398791629</v>
      </c>
    </row>
    <row r="8154" spans="2:3" x14ac:dyDescent="0.75">
      <c r="B8154" s="249">
        <v>8091</v>
      </c>
      <c r="C8154" s="248">
        <v>120.16773790778473</v>
      </c>
    </row>
    <row r="8155" spans="2:3" x14ac:dyDescent="0.75">
      <c r="B8155" s="249">
        <v>8092</v>
      </c>
      <c r="C8155" s="248">
        <v>130.27187161777883</v>
      </c>
    </row>
    <row r="8156" spans="2:3" x14ac:dyDescent="0.75">
      <c r="B8156" s="249">
        <v>8093</v>
      </c>
      <c r="C8156" s="248">
        <v>111.34151346710688</v>
      </c>
    </row>
    <row r="8157" spans="2:3" x14ac:dyDescent="0.75">
      <c r="B8157" s="249">
        <v>8094</v>
      </c>
      <c r="C8157" s="248">
        <v>162.3104679360963</v>
      </c>
    </row>
    <row r="8158" spans="2:3" x14ac:dyDescent="0.75">
      <c r="B8158" s="249">
        <v>8095</v>
      </c>
      <c r="C8158" s="248">
        <v>114.02934662397271</v>
      </c>
    </row>
    <row r="8159" spans="2:3" x14ac:dyDescent="0.75">
      <c r="B8159" s="249">
        <v>8096</v>
      </c>
      <c r="C8159" s="248">
        <v>124.01713106040248</v>
      </c>
    </row>
    <row r="8160" spans="2:3" x14ac:dyDescent="0.75">
      <c r="B8160" s="249">
        <v>8097</v>
      </c>
      <c r="C8160" s="248">
        <v>143.47416847282136</v>
      </c>
    </row>
    <row r="8161" spans="2:3" x14ac:dyDescent="0.75">
      <c r="B8161" s="249">
        <v>8098</v>
      </c>
      <c r="C8161" s="248">
        <v>91.46087693417482</v>
      </c>
    </row>
    <row r="8162" spans="2:3" x14ac:dyDescent="0.75">
      <c r="B8162" s="249">
        <v>8099</v>
      </c>
      <c r="C8162" s="248">
        <v>88.447043100037831</v>
      </c>
    </row>
    <row r="8163" spans="2:3" x14ac:dyDescent="0.75">
      <c r="B8163" s="249">
        <v>8100</v>
      </c>
      <c r="C8163" s="248">
        <v>124.70685737925899</v>
      </c>
    </row>
    <row r="8164" spans="2:3" x14ac:dyDescent="0.75">
      <c r="B8164" s="249">
        <v>8101</v>
      </c>
      <c r="C8164" s="248">
        <v>132.23183688806074</v>
      </c>
    </row>
    <row r="8165" spans="2:3" x14ac:dyDescent="0.75">
      <c r="B8165" s="249">
        <v>8102</v>
      </c>
      <c r="C8165" s="248">
        <v>118.32943042852699</v>
      </c>
    </row>
    <row r="8166" spans="2:3" x14ac:dyDescent="0.75">
      <c r="B8166" s="249">
        <v>8103</v>
      </c>
      <c r="C8166" s="248">
        <v>138.45550341450786</v>
      </c>
    </row>
    <row r="8167" spans="2:3" x14ac:dyDescent="0.75">
      <c r="B8167" s="249">
        <v>8104</v>
      </c>
      <c r="C8167" s="248">
        <v>138.56433600091307</v>
      </c>
    </row>
    <row r="8168" spans="2:3" x14ac:dyDescent="0.75">
      <c r="B8168" s="249">
        <v>8105</v>
      </c>
      <c r="C8168" s="248">
        <v>126.2760928122144</v>
      </c>
    </row>
    <row r="8169" spans="2:3" x14ac:dyDescent="0.75">
      <c r="B8169" s="249">
        <v>8106</v>
      </c>
      <c r="C8169" s="248">
        <v>143.53523777689642</v>
      </c>
    </row>
    <row r="8170" spans="2:3" x14ac:dyDescent="0.75">
      <c r="B8170" s="249">
        <v>8107</v>
      </c>
      <c r="C8170" s="248">
        <v>148.29102454137353</v>
      </c>
    </row>
    <row r="8171" spans="2:3" x14ac:dyDescent="0.75">
      <c r="B8171" s="249">
        <v>8108</v>
      </c>
      <c r="C8171" s="248">
        <v>115.32618599256692</v>
      </c>
    </row>
    <row r="8172" spans="2:3" x14ac:dyDescent="0.75">
      <c r="B8172" s="249">
        <v>8109</v>
      </c>
      <c r="C8172" s="248">
        <v>109.73907207608757</v>
      </c>
    </row>
    <row r="8173" spans="2:3" x14ac:dyDescent="0.75">
      <c r="B8173" s="249">
        <v>8110</v>
      </c>
      <c r="C8173" s="248">
        <v>103.3662876338558</v>
      </c>
    </row>
    <row r="8174" spans="2:3" x14ac:dyDescent="0.75">
      <c r="B8174" s="249">
        <v>8111</v>
      </c>
      <c r="C8174" s="248">
        <v>117.51777562392104</v>
      </c>
    </row>
    <row r="8175" spans="2:3" x14ac:dyDescent="0.75">
      <c r="B8175" s="249">
        <v>8112</v>
      </c>
      <c r="C8175" s="248">
        <v>128.81829778150069</v>
      </c>
    </row>
    <row r="8176" spans="2:3" x14ac:dyDescent="0.75">
      <c r="B8176" s="249">
        <v>8113</v>
      </c>
      <c r="C8176" s="248">
        <v>150.57555530289338</v>
      </c>
    </row>
    <row r="8177" spans="2:3" x14ac:dyDescent="0.75">
      <c r="B8177" s="249">
        <v>8114</v>
      </c>
      <c r="C8177" s="248">
        <v>109.5297923424196</v>
      </c>
    </row>
    <row r="8178" spans="2:3" x14ac:dyDescent="0.75">
      <c r="B8178" s="249">
        <v>8115</v>
      </c>
      <c r="C8178" s="248">
        <v>153.04240929218108</v>
      </c>
    </row>
    <row r="8179" spans="2:3" x14ac:dyDescent="0.75">
      <c r="B8179" s="249">
        <v>8116</v>
      </c>
      <c r="C8179" s="248">
        <v>131.3963527203617</v>
      </c>
    </row>
    <row r="8180" spans="2:3" x14ac:dyDescent="0.75">
      <c r="B8180" s="249">
        <v>8117</v>
      </c>
      <c r="C8180" s="248">
        <v>150.8147914963869</v>
      </c>
    </row>
    <row r="8181" spans="2:3" x14ac:dyDescent="0.75">
      <c r="B8181" s="249">
        <v>8118</v>
      </c>
      <c r="C8181" s="248">
        <v>104.53913223104685</v>
      </c>
    </row>
    <row r="8182" spans="2:3" x14ac:dyDescent="0.75">
      <c r="B8182" s="249">
        <v>8119</v>
      </c>
      <c r="C8182" s="248">
        <v>111.9562995209003</v>
      </c>
    </row>
    <row r="8183" spans="2:3" x14ac:dyDescent="0.75">
      <c r="B8183" s="249">
        <v>8120</v>
      </c>
      <c r="C8183" s="248">
        <v>134.16946665706942</v>
      </c>
    </row>
    <row r="8184" spans="2:3" x14ac:dyDescent="0.75">
      <c r="B8184" s="249">
        <v>8121</v>
      </c>
      <c r="C8184" s="248">
        <v>116.37647652112992</v>
      </c>
    </row>
    <row r="8185" spans="2:3" x14ac:dyDescent="0.75">
      <c r="B8185" s="249">
        <v>8122</v>
      </c>
      <c r="C8185" s="248">
        <v>106.84536480654114</v>
      </c>
    </row>
    <row r="8186" spans="2:3" x14ac:dyDescent="0.75">
      <c r="B8186" s="249">
        <v>8123</v>
      </c>
      <c r="C8186" s="248">
        <v>100.89532943501248</v>
      </c>
    </row>
    <row r="8187" spans="2:3" x14ac:dyDescent="0.75">
      <c r="B8187" s="249">
        <v>8124</v>
      </c>
      <c r="C8187" s="248">
        <v>104.48227152229008</v>
      </c>
    </row>
    <row r="8188" spans="2:3" x14ac:dyDescent="0.75">
      <c r="B8188" s="249">
        <v>8125</v>
      </c>
      <c r="C8188" s="248">
        <v>121.44386056060526</v>
      </c>
    </row>
    <row r="8189" spans="2:3" x14ac:dyDescent="0.75">
      <c r="B8189" s="249">
        <v>8126</v>
      </c>
      <c r="C8189" s="248">
        <v>131.20264704319587</v>
      </c>
    </row>
    <row r="8190" spans="2:3" x14ac:dyDescent="0.75">
      <c r="B8190" s="249">
        <v>8127</v>
      </c>
      <c r="C8190" s="248">
        <v>113.18397243029698</v>
      </c>
    </row>
    <row r="8191" spans="2:3" x14ac:dyDescent="0.75">
      <c r="B8191" s="249">
        <v>8128</v>
      </c>
      <c r="C8191" s="248">
        <v>123.51702707853869</v>
      </c>
    </row>
    <row r="8192" spans="2:3" x14ac:dyDescent="0.75">
      <c r="B8192" s="249">
        <v>8129</v>
      </c>
      <c r="C8192" s="248">
        <v>122.62260503891446</v>
      </c>
    </row>
    <row r="8193" spans="2:3" x14ac:dyDescent="0.75">
      <c r="B8193" s="249">
        <v>8130</v>
      </c>
      <c r="C8193" s="248">
        <v>123.3990810398052</v>
      </c>
    </row>
    <row r="8194" spans="2:3" x14ac:dyDescent="0.75">
      <c r="B8194" s="249">
        <v>8131</v>
      </c>
      <c r="C8194" s="248">
        <v>129.92810422919678</v>
      </c>
    </row>
    <row r="8195" spans="2:3" x14ac:dyDescent="0.75">
      <c r="B8195" s="249">
        <v>8132</v>
      </c>
      <c r="C8195" s="248">
        <v>132.1383379192514</v>
      </c>
    </row>
    <row r="8196" spans="2:3" x14ac:dyDescent="0.75">
      <c r="B8196" s="249">
        <v>8133</v>
      </c>
      <c r="C8196" s="248">
        <v>98.540852937895849</v>
      </c>
    </row>
    <row r="8197" spans="2:3" x14ac:dyDescent="0.75">
      <c r="B8197" s="249">
        <v>8134</v>
      </c>
      <c r="C8197" s="248">
        <v>89.909653160911375</v>
      </c>
    </row>
    <row r="8198" spans="2:3" x14ac:dyDescent="0.75">
      <c r="B8198" s="249">
        <v>8135</v>
      </c>
      <c r="C8198" s="248">
        <v>170.53909726966035</v>
      </c>
    </row>
    <row r="8199" spans="2:3" x14ac:dyDescent="0.75">
      <c r="B8199" s="249">
        <v>8136</v>
      </c>
      <c r="C8199" s="248">
        <v>143.41715627785561</v>
      </c>
    </row>
    <row r="8200" spans="2:3" x14ac:dyDescent="0.75">
      <c r="B8200" s="249">
        <v>8137</v>
      </c>
      <c r="C8200" s="248">
        <v>113.02999451130924</v>
      </c>
    </row>
    <row r="8201" spans="2:3" x14ac:dyDescent="0.75">
      <c r="B8201" s="249">
        <v>8138</v>
      </c>
      <c r="C8201" s="248">
        <v>101.04424225809925</v>
      </c>
    </row>
    <row r="8202" spans="2:3" x14ac:dyDescent="0.75">
      <c r="B8202" s="249">
        <v>8139</v>
      </c>
      <c r="C8202" s="248">
        <v>145.95281161622688</v>
      </c>
    </row>
    <row r="8203" spans="2:3" x14ac:dyDescent="0.75">
      <c r="B8203" s="249">
        <v>8140</v>
      </c>
      <c r="C8203" s="248">
        <v>141.1589248198556</v>
      </c>
    </row>
    <row r="8204" spans="2:3" x14ac:dyDescent="0.75">
      <c r="B8204" s="249">
        <v>8141</v>
      </c>
      <c r="C8204" s="248">
        <v>142.54779027051111</v>
      </c>
    </row>
    <row r="8205" spans="2:3" x14ac:dyDescent="0.75">
      <c r="B8205" s="249">
        <v>8142</v>
      </c>
      <c r="C8205" s="248">
        <v>137.50079680133183</v>
      </c>
    </row>
    <row r="8206" spans="2:3" x14ac:dyDescent="0.75">
      <c r="B8206" s="249">
        <v>8143</v>
      </c>
      <c r="C8206" s="248">
        <v>128.79807650382082</v>
      </c>
    </row>
    <row r="8207" spans="2:3" x14ac:dyDescent="0.75">
      <c r="B8207" s="249">
        <v>8144</v>
      </c>
      <c r="C8207" s="248">
        <v>109.69304703750056</v>
      </c>
    </row>
    <row r="8208" spans="2:3" x14ac:dyDescent="0.75">
      <c r="B8208" s="249">
        <v>8145</v>
      </c>
      <c r="C8208" s="248">
        <v>121.32617871334392</v>
      </c>
    </row>
    <row r="8209" spans="2:3" x14ac:dyDescent="0.75">
      <c r="B8209" s="249">
        <v>8146</v>
      </c>
      <c r="C8209" s="248">
        <v>134.28418696052648</v>
      </c>
    </row>
    <row r="8210" spans="2:3" x14ac:dyDescent="0.75">
      <c r="B8210" s="249">
        <v>8147</v>
      </c>
      <c r="C8210" s="248">
        <v>71.959355447368893</v>
      </c>
    </row>
    <row r="8211" spans="2:3" x14ac:dyDescent="0.75">
      <c r="B8211" s="249">
        <v>8148</v>
      </c>
      <c r="C8211" s="248">
        <v>130.96040607589629</v>
      </c>
    </row>
    <row r="8212" spans="2:3" x14ac:dyDescent="0.75">
      <c r="B8212" s="249">
        <v>8149</v>
      </c>
      <c r="C8212" s="248">
        <v>129.01331243793175</v>
      </c>
    </row>
    <row r="8213" spans="2:3" x14ac:dyDescent="0.75">
      <c r="B8213" s="249">
        <v>8150</v>
      </c>
      <c r="C8213" s="248">
        <v>128.91284476206084</v>
      </c>
    </row>
    <row r="8214" spans="2:3" x14ac:dyDescent="0.75">
      <c r="B8214" s="249">
        <v>8151</v>
      </c>
      <c r="C8214" s="248">
        <v>116.99406800158108</v>
      </c>
    </row>
    <row r="8215" spans="2:3" x14ac:dyDescent="0.75">
      <c r="B8215" s="249">
        <v>8152</v>
      </c>
      <c r="C8215" s="248">
        <v>103.40246517576239</v>
      </c>
    </row>
    <row r="8216" spans="2:3" x14ac:dyDescent="0.75">
      <c r="B8216" s="249">
        <v>8153</v>
      </c>
      <c r="C8216" s="248">
        <v>145.87942900777767</v>
      </c>
    </row>
    <row r="8217" spans="2:3" x14ac:dyDescent="0.75">
      <c r="B8217" s="249">
        <v>8154</v>
      </c>
      <c r="C8217" s="248">
        <v>119.73177421235758</v>
      </c>
    </row>
    <row r="8218" spans="2:3" x14ac:dyDescent="0.75">
      <c r="B8218" s="249">
        <v>8155</v>
      </c>
      <c r="C8218" s="248">
        <v>119.91139810592506</v>
      </c>
    </row>
    <row r="8219" spans="2:3" x14ac:dyDescent="0.75">
      <c r="B8219" s="249">
        <v>8156</v>
      </c>
      <c r="C8219" s="248">
        <v>101.35943060923471</v>
      </c>
    </row>
    <row r="8220" spans="2:3" x14ac:dyDescent="0.75">
      <c r="B8220" s="249">
        <v>8157</v>
      </c>
      <c r="C8220" s="248">
        <v>86.825075464455423</v>
      </c>
    </row>
    <row r="8221" spans="2:3" x14ac:dyDescent="0.75">
      <c r="B8221" s="249">
        <v>8158</v>
      </c>
      <c r="C8221" s="248">
        <v>138.64476150625839</v>
      </c>
    </row>
    <row r="8222" spans="2:3" x14ac:dyDescent="0.75">
      <c r="B8222" s="249">
        <v>8159</v>
      </c>
      <c r="C8222" s="248">
        <v>133.0764581689939</v>
      </c>
    </row>
    <row r="8223" spans="2:3" x14ac:dyDescent="0.75">
      <c r="B8223" s="249">
        <v>8160</v>
      </c>
      <c r="C8223" s="248">
        <v>136.71329158063298</v>
      </c>
    </row>
    <row r="8224" spans="2:3" x14ac:dyDescent="0.75">
      <c r="B8224" s="249">
        <v>8161</v>
      </c>
      <c r="C8224" s="248">
        <v>96.076663963384817</v>
      </c>
    </row>
    <row r="8225" spans="2:3" x14ac:dyDescent="0.75">
      <c r="B8225" s="249">
        <v>8162</v>
      </c>
      <c r="C8225" s="248">
        <v>152.6759731357196</v>
      </c>
    </row>
    <row r="8226" spans="2:3" x14ac:dyDescent="0.75">
      <c r="B8226" s="249">
        <v>8163</v>
      </c>
      <c r="C8226" s="248">
        <v>110.75097685207909</v>
      </c>
    </row>
    <row r="8227" spans="2:3" x14ac:dyDescent="0.75">
      <c r="B8227" s="249">
        <v>8164</v>
      </c>
      <c r="C8227" s="248">
        <v>119.30625972396255</v>
      </c>
    </row>
    <row r="8228" spans="2:3" x14ac:dyDescent="0.75">
      <c r="B8228" s="249">
        <v>8165</v>
      </c>
      <c r="C8228" s="248">
        <v>114.13069757881918</v>
      </c>
    </row>
    <row r="8229" spans="2:3" x14ac:dyDescent="0.75">
      <c r="B8229" s="249">
        <v>8166</v>
      </c>
      <c r="C8229" s="248">
        <v>149.96639226606308</v>
      </c>
    </row>
    <row r="8230" spans="2:3" x14ac:dyDescent="0.75">
      <c r="B8230" s="249">
        <v>8167</v>
      </c>
      <c r="C8230" s="248">
        <v>128.10146133873997</v>
      </c>
    </row>
    <row r="8231" spans="2:3" x14ac:dyDescent="0.75">
      <c r="B8231" s="249">
        <v>8168</v>
      </c>
      <c r="C8231" s="248">
        <v>117.41946480552099</v>
      </c>
    </row>
    <row r="8232" spans="2:3" x14ac:dyDescent="0.75">
      <c r="B8232" s="249">
        <v>8169</v>
      </c>
      <c r="C8232" s="248">
        <v>157.47296379198261</v>
      </c>
    </row>
    <row r="8233" spans="2:3" x14ac:dyDescent="0.75">
      <c r="B8233" s="249">
        <v>8170</v>
      </c>
      <c r="C8233" s="248">
        <v>114.89182181680081</v>
      </c>
    </row>
    <row r="8234" spans="2:3" x14ac:dyDescent="0.75">
      <c r="B8234" s="249">
        <v>8171</v>
      </c>
      <c r="C8234" s="248">
        <v>118.19647575141497</v>
      </c>
    </row>
    <row r="8235" spans="2:3" x14ac:dyDescent="0.75">
      <c r="B8235" s="249">
        <v>8172</v>
      </c>
      <c r="C8235" s="248">
        <v>134.42772943360805</v>
      </c>
    </row>
    <row r="8236" spans="2:3" x14ac:dyDescent="0.75">
      <c r="B8236" s="249">
        <v>8173</v>
      </c>
      <c r="C8236" s="248">
        <v>102.80681759159447</v>
      </c>
    </row>
    <row r="8237" spans="2:3" x14ac:dyDescent="0.75">
      <c r="B8237" s="249">
        <v>8174</v>
      </c>
      <c r="C8237" s="248">
        <v>95.181398145111046</v>
      </c>
    </row>
    <row r="8238" spans="2:3" x14ac:dyDescent="0.75">
      <c r="B8238" s="249">
        <v>8175</v>
      </c>
      <c r="C8238" s="248">
        <v>135.69251715888129</v>
      </c>
    </row>
    <row r="8239" spans="2:3" x14ac:dyDescent="0.75">
      <c r="B8239" s="249">
        <v>8176</v>
      </c>
      <c r="C8239" s="248">
        <v>172.9694157036709</v>
      </c>
    </row>
    <row r="8240" spans="2:3" x14ac:dyDescent="0.75">
      <c r="B8240" s="249">
        <v>8177</v>
      </c>
      <c r="C8240" s="248">
        <v>88.603675566774598</v>
      </c>
    </row>
    <row r="8241" spans="2:3" x14ac:dyDescent="0.75">
      <c r="B8241" s="249">
        <v>8178</v>
      </c>
      <c r="C8241" s="248">
        <v>100.7788300750089</v>
      </c>
    </row>
    <row r="8242" spans="2:3" x14ac:dyDescent="0.75">
      <c r="B8242" s="249">
        <v>8179</v>
      </c>
      <c r="C8242" s="248">
        <v>102.71385697769693</v>
      </c>
    </row>
    <row r="8243" spans="2:3" x14ac:dyDescent="0.75">
      <c r="B8243" s="249">
        <v>8180</v>
      </c>
      <c r="C8243" s="248">
        <v>131.00606001935566</v>
      </c>
    </row>
    <row r="8244" spans="2:3" x14ac:dyDescent="0.75">
      <c r="B8244" s="249">
        <v>8181</v>
      </c>
      <c r="C8244" s="248">
        <v>121.24098400047885</v>
      </c>
    </row>
    <row r="8245" spans="2:3" x14ac:dyDescent="0.75">
      <c r="B8245" s="249">
        <v>8182</v>
      </c>
      <c r="C8245" s="248">
        <v>127.55176738795151</v>
      </c>
    </row>
    <row r="8246" spans="2:3" x14ac:dyDescent="0.75">
      <c r="B8246" s="249">
        <v>8183</v>
      </c>
      <c r="C8246" s="248">
        <v>128.83813941506008</v>
      </c>
    </row>
    <row r="8247" spans="2:3" x14ac:dyDescent="0.75">
      <c r="B8247" s="249">
        <v>8184</v>
      </c>
      <c r="C8247" s="248">
        <v>137.46336911648734</v>
      </c>
    </row>
    <row r="8248" spans="2:3" x14ac:dyDescent="0.75">
      <c r="B8248" s="249">
        <v>8185</v>
      </c>
      <c r="C8248" s="248">
        <v>125.57017387791795</v>
      </c>
    </row>
    <row r="8249" spans="2:3" x14ac:dyDescent="0.75">
      <c r="B8249" s="249">
        <v>8186</v>
      </c>
      <c r="C8249" s="248">
        <v>131.91902615076791</v>
      </c>
    </row>
    <row r="8250" spans="2:3" x14ac:dyDescent="0.75">
      <c r="B8250" s="249">
        <v>8187</v>
      </c>
      <c r="C8250" s="248">
        <v>95.909586051601252</v>
      </c>
    </row>
    <row r="8251" spans="2:3" x14ac:dyDescent="0.75">
      <c r="B8251" s="249">
        <v>8188</v>
      </c>
      <c r="C8251" s="248">
        <v>136.71602514637775</v>
      </c>
    </row>
    <row r="8252" spans="2:3" x14ac:dyDescent="0.75">
      <c r="B8252" s="249">
        <v>8189</v>
      </c>
      <c r="C8252" s="248">
        <v>132.51426156526901</v>
      </c>
    </row>
    <row r="8253" spans="2:3" x14ac:dyDescent="0.75">
      <c r="B8253" s="249">
        <v>8190</v>
      </c>
      <c r="C8253" s="248">
        <v>108.91134806077343</v>
      </c>
    </row>
    <row r="8254" spans="2:3" x14ac:dyDescent="0.75">
      <c r="B8254" s="249">
        <v>8191</v>
      </c>
      <c r="C8254" s="248">
        <v>131.82213159563474</v>
      </c>
    </row>
    <row r="8255" spans="2:3" x14ac:dyDescent="0.75">
      <c r="B8255" s="249">
        <v>8192</v>
      </c>
      <c r="C8255" s="248">
        <v>139.04361687525127</v>
      </c>
    </row>
    <row r="8256" spans="2:3" x14ac:dyDescent="0.75">
      <c r="B8256" s="249">
        <v>8193</v>
      </c>
      <c r="C8256" s="248">
        <v>114.29084879795896</v>
      </c>
    </row>
    <row r="8257" spans="2:3" x14ac:dyDescent="0.75">
      <c r="B8257" s="249">
        <v>8194</v>
      </c>
      <c r="C8257" s="248">
        <v>110.97842702637317</v>
      </c>
    </row>
    <row r="8258" spans="2:3" x14ac:dyDescent="0.75">
      <c r="B8258" s="249">
        <v>8195</v>
      </c>
      <c r="C8258" s="248">
        <v>89.0066579717449</v>
      </c>
    </row>
    <row r="8259" spans="2:3" x14ac:dyDescent="0.75">
      <c r="B8259" s="249">
        <v>8196</v>
      </c>
      <c r="C8259" s="248">
        <v>104.64134589794494</v>
      </c>
    </row>
    <row r="8260" spans="2:3" x14ac:dyDescent="0.75">
      <c r="B8260" s="249">
        <v>8197</v>
      </c>
      <c r="C8260" s="248">
        <v>114.27236542853001</v>
      </c>
    </row>
    <row r="8261" spans="2:3" x14ac:dyDescent="0.75">
      <c r="B8261" s="249">
        <v>8198</v>
      </c>
      <c r="C8261" s="248">
        <v>157.75788889339356</v>
      </c>
    </row>
    <row r="8262" spans="2:3" x14ac:dyDescent="0.75">
      <c r="B8262" s="249">
        <v>8199</v>
      </c>
      <c r="C8262" s="248">
        <v>129.45125150097047</v>
      </c>
    </row>
    <row r="8263" spans="2:3" x14ac:dyDescent="0.75">
      <c r="B8263" s="249">
        <v>8200</v>
      </c>
      <c r="C8263" s="248">
        <v>88.493632694134362</v>
      </c>
    </row>
    <row r="8264" spans="2:3" x14ac:dyDescent="0.75">
      <c r="B8264" s="249">
        <v>8201</v>
      </c>
      <c r="C8264" s="248">
        <v>102.79290918861614</v>
      </c>
    </row>
    <row r="8265" spans="2:3" x14ac:dyDescent="0.75">
      <c r="B8265" s="249">
        <v>8202</v>
      </c>
      <c r="C8265" s="248">
        <v>160.4097236525098</v>
      </c>
    </row>
    <row r="8266" spans="2:3" x14ac:dyDescent="0.75">
      <c r="B8266" s="249">
        <v>8203</v>
      </c>
      <c r="C8266" s="248">
        <v>114.01119657588936</v>
      </c>
    </row>
    <row r="8267" spans="2:3" x14ac:dyDescent="0.75">
      <c r="B8267" s="249">
        <v>8204</v>
      </c>
      <c r="C8267" s="248">
        <v>142.0420208093737</v>
      </c>
    </row>
    <row r="8268" spans="2:3" x14ac:dyDescent="0.75">
      <c r="B8268" s="249">
        <v>8205</v>
      </c>
      <c r="C8268" s="248">
        <v>180.43372105012241</v>
      </c>
    </row>
    <row r="8269" spans="2:3" x14ac:dyDescent="0.75">
      <c r="B8269" s="249">
        <v>8206</v>
      </c>
      <c r="C8269" s="248">
        <v>110.19509974673659</v>
      </c>
    </row>
    <row r="8270" spans="2:3" x14ac:dyDescent="0.75">
      <c r="B8270" s="249">
        <v>8207</v>
      </c>
      <c r="C8270" s="248">
        <v>96.868083501511379</v>
      </c>
    </row>
    <row r="8271" spans="2:3" x14ac:dyDescent="0.75">
      <c r="B8271" s="249">
        <v>8208</v>
      </c>
      <c r="C8271" s="248">
        <v>118.31593094203198</v>
      </c>
    </row>
    <row r="8272" spans="2:3" x14ac:dyDescent="0.75">
      <c r="B8272" s="249">
        <v>8209</v>
      </c>
      <c r="C8272" s="248">
        <v>97.329096928172959</v>
      </c>
    </row>
    <row r="8273" spans="2:3" x14ac:dyDescent="0.75">
      <c r="B8273" s="249">
        <v>8210</v>
      </c>
      <c r="C8273" s="248">
        <v>138.52493253801063</v>
      </c>
    </row>
    <row r="8274" spans="2:3" x14ac:dyDescent="0.75">
      <c r="B8274" s="249">
        <v>8211</v>
      </c>
      <c r="C8274" s="248">
        <v>135.75054927655088</v>
      </c>
    </row>
    <row r="8275" spans="2:3" x14ac:dyDescent="0.75">
      <c r="B8275" s="249">
        <v>8212</v>
      </c>
      <c r="C8275" s="248">
        <v>92.948072678100374</v>
      </c>
    </row>
    <row r="8276" spans="2:3" x14ac:dyDescent="0.75">
      <c r="B8276" s="249">
        <v>8213</v>
      </c>
      <c r="C8276" s="248">
        <v>141.66963996608555</v>
      </c>
    </row>
    <row r="8277" spans="2:3" x14ac:dyDescent="0.75">
      <c r="B8277" s="249">
        <v>8214</v>
      </c>
      <c r="C8277" s="248">
        <v>109.39373725395237</v>
      </c>
    </row>
    <row r="8278" spans="2:3" x14ac:dyDescent="0.75">
      <c r="B8278" s="249">
        <v>8215</v>
      </c>
      <c r="C8278" s="248">
        <v>124.78435375975475</v>
      </c>
    </row>
    <row r="8279" spans="2:3" x14ac:dyDescent="0.75">
      <c r="B8279" s="249">
        <v>8216</v>
      </c>
      <c r="C8279" s="248">
        <v>159.51857221203917</v>
      </c>
    </row>
    <row r="8280" spans="2:3" x14ac:dyDescent="0.75">
      <c r="B8280" s="249">
        <v>8217</v>
      </c>
      <c r="C8280" s="248">
        <v>105.27639433339878</v>
      </c>
    </row>
    <row r="8281" spans="2:3" x14ac:dyDescent="0.75">
      <c r="B8281" s="249">
        <v>8218</v>
      </c>
      <c r="C8281" s="248">
        <v>119.77917527894029</v>
      </c>
    </row>
    <row r="8282" spans="2:3" x14ac:dyDescent="0.75">
      <c r="B8282" s="249">
        <v>8219</v>
      </c>
      <c r="C8282" s="248">
        <v>121.30994670599036</v>
      </c>
    </row>
    <row r="8283" spans="2:3" x14ac:dyDescent="0.75">
      <c r="B8283" s="249">
        <v>8220</v>
      </c>
      <c r="C8283" s="248">
        <v>116.14743272828389</v>
      </c>
    </row>
    <row r="8284" spans="2:3" x14ac:dyDescent="0.75">
      <c r="B8284" s="249">
        <v>8221</v>
      </c>
      <c r="C8284" s="248">
        <v>128.99149889419863</v>
      </c>
    </row>
    <row r="8285" spans="2:3" x14ac:dyDescent="0.75">
      <c r="B8285" s="249">
        <v>8222</v>
      </c>
      <c r="C8285" s="248">
        <v>130.46876826444748</v>
      </c>
    </row>
    <row r="8286" spans="2:3" x14ac:dyDescent="0.75">
      <c r="B8286" s="249">
        <v>8223</v>
      </c>
      <c r="C8286" s="248">
        <v>120.21503059215078</v>
      </c>
    </row>
    <row r="8287" spans="2:3" x14ac:dyDescent="0.75">
      <c r="B8287" s="249">
        <v>8224</v>
      </c>
      <c r="C8287" s="248">
        <v>147.52887704769608</v>
      </c>
    </row>
    <row r="8288" spans="2:3" x14ac:dyDescent="0.75">
      <c r="B8288" s="249">
        <v>8225</v>
      </c>
      <c r="C8288" s="248">
        <v>134.36367963350219</v>
      </c>
    </row>
    <row r="8289" spans="2:3" x14ac:dyDescent="0.75">
      <c r="B8289" s="249">
        <v>8226</v>
      </c>
      <c r="C8289" s="248">
        <v>146.71454705358678</v>
      </c>
    </row>
    <row r="8290" spans="2:3" x14ac:dyDescent="0.75">
      <c r="B8290" s="249">
        <v>8227</v>
      </c>
      <c r="C8290" s="248">
        <v>99.496466635580717</v>
      </c>
    </row>
    <row r="8291" spans="2:3" x14ac:dyDescent="0.75">
      <c r="B8291" s="249">
        <v>8228</v>
      </c>
      <c r="C8291" s="248">
        <v>128.83582969113766</v>
      </c>
    </row>
    <row r="8292" spans="2:3" x14ac:dyDescent="0.75">
      <c r="B8292" s="249">
        <v>8229</v>
      </c>
      <c r="C8292" s="248">
        <v>134.01652329112662</v>
      </c>
    </row>
    <row r="8293" spans="2:3" x14ac:dyDescent="0.75">
      <c r="B8293" s="249">
        <v>8230</v>
      </c>
      <c r="C8293" s="248">
        <v>108.57421452097854</v>
      </c>
    </row>
    <row r="8294" spans="2:3" x14ac:dyDescent="0.75">
      <c r="B8294" s="249">
        <v>8231</v>
      </c>
      <c r="C8294" s="248">
        <v>151.37166308496612</v>
      </c>
    </row>
    <row r="8295" spans="2:3" x14ac:dyDescent="0.75">
      <c r="B8295" s="249">
        <v>8232</v>
      </c>
      <c r="C8295" s="248">
        <v>91.901010958341431</v>
      </c>
    </row>
    <row r="8296" spans="2:3" x14ac:dyDescent="0.75">
      <c r="B8296" s="249">
        <v>8233</v>
      </c>
      <c r="C8296" s="248">
        <v>144.06895430897396</v>
      </c>
    </row>
    <row r="8297" spans="2:3" x14ac:dyDescent="0.75">
      <c r="B8297" s="249">
        <v>8234</v>
      </c>
      <c r="C8297" s="248">
        <v>136.71668176409028</v>
      </c>
    </row>
    <row r="8298" spans="2:3" x14ac:dyDescent="0.75">
      <c r="B8298" s="249">
        <v>8235</v>
      </c>
      <c r="C8298" s="248">
        <v>166.17803815673906</v>
      </c>
    </row>
    <row r="8299" spans="2:3" x14ac:dyDescent="0.75">
      <c r="B8299" s="249">
        <v>8236</v>
      </c>
      <c r="C8299" s="248">
        <v>125.19989003396266</v>
      </c>
    </row>
    <row r="8300" spans="2:3" x14ac:dyDescent="0.75">
      <c r="B8300" s="249">
        <v>8237</v>
      </c>
      <c r="C8300" s="248">
        <v>127.2453297290121</v>
      </c>
    </row>
    <row r="8301" spans="2:3" x14ac:dyDescent="0.75">
      <c r="B8301" s="249">
        <v>8238</v>
      </c>
      <c r="C8301" s="248">
        <v>90.927766912279878</v>
      </c>
    </row>
    <row r="8302" spans="2:3" x14ac:dyDescent="0.75">
      <c r="B8302" s="249">
        <v>8239</v>
      </c>
      <c r="C8302" s="248">
        <v>73.153328650165918</v>
      </c>
    </row>
    <row r="8303" spans="2:3" x14ac:dyDescent="0.75">
      <c r="B8303" s="249">
        <v>8240</v>
      </c>
      <c r="C8303" s="248">
        <v>101.88267418106471</v>
      </c>
    </row>
    <row r="8304" spans="2:3" x14ac:dyDescent="0.75">
      <c r="B8304" s="249">
        <v>8241</v>
      </c>
      <c r="C8304" s="248">
        <v>87.942088875770963</v>
      </c>
    </row>
    <row r="8305" spans="2:3" x14ac:dyDescent="0.75">
      <c r="B8305" s="249">
        <v>8242</v>
      </c>
      <c r="C8305" s="248">
        <v>113.51629735135312</v>
      </c>
    </row>
    <row r="8306" spans="2:3" x14ac:dyDescent="0.75">
      <c r="B8306" s="249">
        <v>8243</v>
      </c>
      <c r="C8306" s="248">
        <v>129.6928219673095</v>
      </c>
    </row>
    <row r="8307" spans="2:3" x14ac:dyDescent="0.75">
      <c r="B8307" s="249">
        <v>8244</v>
      </c>
      <c r="C8307" s="248">
        <v>117.56131397327185</v>
      </c>
    </row>
    <row r="8308" spans="2:3" x14ac:dyDescent="0.75">
      <c r="B8308" s="249">
        <v>8245</v>
      </c>
      <c r="C8308" s="248">
        <v>101.40137626705213</v>
      </c>
    </row>
    <row r="8309" spans="2:3" x14ac:dyDescent="0.75">
      <c r="B8309" s="249">
        <v>8246</v>
      </c>
      <c r="C8309" s="248">
        <v>74.094554359742233</v>
      </c>
    </row>
    <row r="8310" spans="2:3" x14ac:dyDescent="0.75">
      <c r="B8310" s="249">
        <v>8247</v>
      </c>
      <c r="C8310" s="248">
        <v>123.70207202984844</v>
      </c>
    </row>
    <row r="8311" spans="2:3" x14ac:dyDescent="0.75">
      <c r="B8311" s="249">
        <v>8248</v>
      </c>
      <c r="C8311" s="248">
        <v>127.9589937163713</v>
      </c>
    </row>
    <row r="8312" spans="2:3" x14ac:dyDescent="0.75">
      <c r="B8312" s="249">
        <v>8249</v>
      </c>
      <c r="C8312" s="248">
        <v>112.99661306756104</v>
      </c>
    </row>
    <row r="8313" spans="2:3" x14ac:dyDescent="0.75">
      <c r="B8313" s="249">
        <v>8250</v>
      </c>
      <c r="C8313" s="248">
        <v>118.65446610415358</v>
      </c>
    </row>
    <row r="8314" spans="2:3" x14ac:dyDescent="0.75">
      <c r="B8314" s="249">
        <v>8251</v>
      </c>
      <c r="C8314" s="248">
        <v>95.672974404045462</v>
      </c>
    </row>
    <row r="8315" spans="2:3" x14ac:dyDescent="0.75">
      <c r="B8315" s="249">
        <v>8252</v>
      </c>
      <c r="C8315" s="248">
        <v>104.44709634338656</v>
      </c>
    </row>
    <row r="8316" spans="2:3" x14ac:dyDescent="0.75">
      <c r="B8316" s="249">
        <v>8253</v>
      </c>
      <c r="C8316" s="248">
        <v>154.7376935622695</v>
      </c>
    </row>
    <row r="8317" spans="2:3" x14ac:dyDescent="0.75">
      <c r="B8317" s="249">
        <v>8254</v>
      </c>
      <c r="C8317" s="248">
        <v>123.3748117115168</v>
      </c>
    </row>
    <row r="8318" spans="2:3" x14ac:dyDescent="0.75">
      <c r="B8318" s="249">
        <v>8255</v>
      </c>
      <c r="C8318" s="248">
        <v>117.21456131316779</v>
      </c>
    </row>
    <row r="8319" spans="2:3" x14ac:dyDescent="0.75">
      <c r="B8319" s="249">
        <v>8256</v>
      </c>
      <c r="C8319" s="248">
        <v>103.35623561069369</v>
      </c>
    </row>
    <row r="8320" spans="2:3" x14ac:dyDescent="0.75">
      <c r="B8320" s="249">
        <v>8257</v>
      </c>
      <c r="C8320" s="248">
        <v>113.72298446239579</v>
      </c>
    </row>
    <row r="8321" spans="2:3" x14ac:dyDescent="0.75">
      <c r="B8321" s="249">
        <v>8258</v>
      </c>
      <c r="C8321" s="248">
        <v>167.37066584043896</v>
      </c>
    </row>
    <row r="8322" spans="2:3" x14ac:dyDescent="0.75">
      <c r="B8322" s="249">
        <v>8259</v>
      </c>
      <c r="C8322" s="248">
        <v>122.82789774871938</v>
      </c>
    </row>
    <row r="8323" spans="2:3" x14ac:dyDescent="0.75">
      <c r="B8323" s="249">
        <v>8260</v>
      </c>
      <c r="C8323" s="248">
        <v>130.51606094454732</v>
      </c>
    </row>
    <row r="8324" spans="2:3" x14ac:dyDescent="0.75">
      <c r="B8324" s="249">
        <v>8261</v>
      </c>
      <c r="C8324" s="248">
        <v>125.14980513645907</v>
      </c>
    </row>
    <row r="8325" spans="2:3" x14ac:dyDescent="0.75">
      <c r="B8325" s="249">
        <v>8262</v>
      </c>
      <c r="C8325" s="248">
        <v>128.29846801870937</v>
      </c>
    </row>
    <row r="8326" spans="2:3" x14ac:dyDescent="0.75">
      <c r="B8326" s="249">
        <v>8263</v>
      </c>
      <c r="C8326" s="248">
        <v>150.16462091483427</v>
      </c>
    </row>
    <row r="8327" spans="2:3" x14ac:dyDescent="0.75">
      <c r="B8327" s="249">
        <v>8264</v>
      </c>
      <c r="C8327" s="248">
        <v>88.295327395779395</v>
      </c>
    </row>
    <row r="8328" spans="2:3" x14ac:dyDescent="0.75">
      <c r="B8328" s="249">
        <v>8265</v>
      </c>
      <c r="C8328" s="248">
        <v>131.41850751852684</v>
      </c>
    </row>
    <row r="8329" spans="2:3" x14ac:dyDescent="0.75">
      <c r="B8329" s="249">
        <v>8266</v>
      </c>
      <c r="C8329" s="248">
        <v>186.62083211191137</v>
      </c>
    </row>
    <row r="8330" spans="2:3" x14ac:dyDescent="0.75">
      <c r="B8330" s="249">
        <v>8267</v>
      </c>
      <c r="C8330" s="248">
        <v>92.677173621268651</v>
      </c>
    </row>
    <row r="8331" spans="2:3" x14ac:dyDescent="0.75">
      <c r="B8331" s="249">
        <v>8268</v>
      </c>
      <c r="C8331" s="248">
        <v>86.665781804741897</v>
      </c>
    </row>
    <row r="8332" spans="2:3" x14ac:dyDescent="0.75">
      <c r="B8332" s="249">
        <v>8269</v>
      </c>
      <c r="C8332" s="248">
        <v>153.55944854534496</v>
      </c>
    </row>
    <row r="8333" spans="2:3" x14ac:dyDescent="0.75">
      <c r="B8333" s="249">
        <v>8270</v>
      </c>
      <c r="C8333" s="248">
        <v>147.09592089049571</v>
      </c>
    </row>
    <row r="8334" spans="2:3" x14ac:dyDescent="0.75">
      <c r="B8334" s="249">
        <v>8271</v>
      </c>
      <c r="C8334" s="248">
        <v>157.45840583411331</v>
      </c>
    </row>
    <row r="8335" spans="2:3" x14ac:dyDescent="0.75">
      <c r="B8335" s="249">
        <v>8272</v>
      </c>
      <c r="C8335" s="248">
        <v>140.82052675882724</v>
      </c>
    </row>
    <row r="8336" spans="2:3" x14ac:dyDescent="0.75">
      <c r="B8336" s="249">
        <v>8273</v>
      </c>
      <c r="C8336" s="248">
        <v>140.94367663015683</v>
      </c>
    </row>
    <row r="8337" spans="2:3" x14ac:dyDescent="0.75">
      <c r="B8337" s="249">
        <v>8274</v>
      </c>
      <c r="C8337" s="248">
        <v>124.90741496416544</v>
      </c>
    </row>
    <row r="8338" spans="2:3" x14ac:dyDescent="0.75">
      <c r="B8338" s="249">
        <v>8275</v>
      </c>
      <c r="C8338" s="248">
        <v>125.617992539349</v>
      </c>
    </row>
    <row r="8339" spans="2:3" x14ac:dyDescent="0.75">
      <c r="B8339" s="249">
        <v>8276</v>
      </c>
      <c r="C8339" s="248">
        <v>88.720288457140441</v>
      </c>
    </row>
    <row r="8340" spans="2:3" x14ac:dyDescent="0.75">
      <c r="B8340" s="249">
        <v>8277</v>
      </c>
      <c r="C8340" s="248">
        <v>142.73749912188788</v>
      </c>
    </row>
    <row r="8341" spans="2:3" x14ac:dyDescent="0.75">
      <c r="B8341" s="249">
        <v>8278</v>
      </c>
      <c r="C8341" s="248">
        <v>117.06417322022159</v>
      </c>
    </row>
    <row r="8342" spans="2:3" x14ac:dyDescent="0.75">
      <c r="B8342" s="249">
        <v>8279</v>
      </c>
      <c r="C8342" s="248">
        <v>98.765841182145778</v>
      </c>
    </row>
    <row r="8343" spans="2:3" x14ac:dyDescent="0.75">
      <c r="B8343" s="249">
        <v>8280</v>
      </c>
      <c r="C8343" s="248">
        <v>126.26168948682889</v>
      </c>
    </row>
    <row r="8344" spans="2:3" x14ac:dyDescent="0.75">
      <c r="B8344" s="249">
        <v>8281</v>
      </c>
      <c r="C8344" s="248">
        <v>137.58629350172976</v>
      </c>
    </row>
    <row r="8345" spans="2:3" x14ac:dyDescent="0.75">
      <c r="B8345" s="249">
        <v>8282</v>
      </c>
      <c r="C8345" s="248">
        <v>133.70145646059592</v>
      </c>
    </row>
    <row r="8346" spans="2:3" x14ac:dyDescent="0.75">
      <c r="B8346" s="249">
        <v>8283</v>
      </c>
      <c r="C8346" s="248">
        <v>122.07954598421964</v>
      </c>
    </row>
    <row r="8347" spans="2:3" x14ac:dyDescent="0.75">
      <c r="B8347" s="249">
        <v>8284</v>
      </c>
      <c r="C8347" s="248">
        <v>110.86269378533378</v>
      </c>
    </row>
    <row r="8348" spans="2:3" x14ac:dyDescent="0.75">
      <c r="B8348" s="249">
        <v>8285</v>
      </c>
      <c r="C8348" s="248">
        <v>167.06731738263841</v>
      </c>
    </row>
    <row r="8349" spans="2:3" x14ac:dyDescent="0.75">
      <c r="B8349" s="249">
        <v>8286</v>
      </c>
      <c r="C8349" s="248">
        <v>61.51875100171489</v>
      </c>
    </row>
    <row r="8350" spans="2:3" x14ac:dyDescent="0.75">
      <c r="B8350" s="249">
        <v>8287</v>
      </c>
      <c r="C8350" s="248">
        <v>114.35723351757154</v>
      </c>
    </row>
    <row r="8351" spans="2:3" x14ac:dyDescent="0.75">
      <c r="B8351" s="249">
        <v>8288</v>
      </c>
      <c r="C8351" s="248">
        <v>107.4092451847975</v>
      </c>
    </row>
    <row r="8352" spans="2:3" x14ac:dyDescent="0.75">
      <c r="B8352" s="249">
        <v>8289</v>
      </c>
      <c r="C8352" s="248">
        <v>138.60336602487195</v>
      </c>
    </row>
    <row r="8353" spans="2:3" x14ac:dyDescent="0.75">
      <c r="B8353" s="249">
        <v>8290</v>
      </c>
      <c r="C8353" s="248">
        <v>115.94210309598255</v>
      </c>
    </row>
    <row r="8354" spans="2:3" x14ac:dyDescent="0.75">
      <c r="B8354" s="249">
        <v>8291</v>
      </c>
      <c r="C8354" s="248">
        <v>125.92836274299856</v>
      </c>
    </row>
    <row r="8355" spans="2:3" x14ac:dyDescent="0.75">
      <c r="B8355" s="249">
        <v>8292</v>
      </c>
      <c r="C8355" s="248">
        <v>139.94962439857056</v>
      </c>
    </row>
    <row r="8356" spans="2:3" x14ac:dyDescent="0.75">
      <c r="B8356" s="249">
        <v>8293</v>
      </c>
      <c r="C8356" s="248">
        <v>158.53061103237792</v>
      </c>
    </row>
    <row r="8357" spans="2:3" x14ac:dyDescent="0.75">
      <c r="B8357" s="249">
        <v>8294</v>
      </c>
      <c r="C8357" s="248">
        <v>124.93082516527004</v>
      </c>
    </row>
    <row r="8358" spans="2:3" x14ac:dyDescent="0.75">
      <c r="B8358" s="249">
        <v>8295</v>
      </c>
      <c r="C8358" s="248">
        <v>108.72982564104326</v>
      </c>
    </row>
    <row r="8359" spans="2:3" x14ac:dyDescent="0.75">
      <c r="B8359" s="249">
        <v>8296</v>
      </c>
      <c r="C8359" s="248">
        <v>137.86579000002325</v>
      </c>
    </row>
    <row r="8360" spans="2:3" x14ac:dyDescent="0.75">
      <c r="B8360" s="249">
        <v>8297</v>
      </c>
      <c r="C8360" s="248">
        <v>105.02112901213584</v>
      </c>
    </row>
    <row r="8361" spans="2:3" x14ac:dyDescent="0.75">
      <c r="B8361" s="249">
        <v>8298</v>
      </c>
      <c r="C8361" s="248">
        <v>113.57933596002691</v>
      </c>
    </row>
    <row r="8362" spans="2:3" x14ac:dyDescent="0.75">
      <c r="B8362" s="249">
        <v>8299</v>
      </c>
      <c r="C8362" s="248">
        <v>126.29230868784627</v>
      </c>
    </row>
    <row r="8363" spans="2:3" x14ac:dyDescent="0.75">
      <c r="B8363" s="249">
        <v>8300</v>
      </c>
      <c r="C8363" s="248">
        <v>118.09677152458035</v>
      </c>
    </row>
    <row r="8364" spans="2:3" x14ac:dyDescent="0.75">
      <c r="B8364" s="249">
        <v>8301</v>
      </c>
      <c r="C8364" s="248">
        <v>107.91125598797024</v>
      </c>
    </row>
    <row r="8365" spans="2:3" x14ac:dyDescent="0.75">
      <c r="B8365" s="249">
        <v>8302</v>
      </c>
      <c r="C8365" s="248">
        <v>157.34847555231215</v>
      </c>
    </row>
    <row r="8366" spans="2:3" x14ac:dyDescent="0.75">
      <c r="B8366" s="249">
        <v>8303</v>
      </c>
      <c r="C8366" s="248">
        <v>119.90887921153087</v>
      </c>
    </row>
    <row r="8367" spans="2:3" x14ac:dyDescent="0.75">
      <c r="B8367" s="249">
        <v>8304</v>
      </c>
      <c r="C8367" s="248">
        <v>145.13301269691846</v>
      </c>
    </row>
    <row r="8368" spans="2:3" x14ac:dyDescent="0.75">
      <c r="B8368" s="249">
        <v>8305</v>
      </c>
      <c r="C8368" s="248">
        <v>117.97862415383102</v>
      </c>
    </row>
    <row r="8369" spans="2:3" x14ac:dyDescent="0.75">
      <c r="B8369" s="249">
        <v>8306</v>
      </c>
      <c r="C8369" s="248">
        <v>87.405719778375413</v>
      </c>
    </row>
    <row r="8370" spans="2:3" x14ac:dyDescent="0.75">
      <c r="B8370" s="249">
        <v>8307</v>
      </c>
      <c r="C8370" s="248">
        <v>140.58158524634601</v>
      </c>
    </row>
    <row r="8371" spans="2:3" x14ac:dyDescent="0.75">
      <c r="B8371" s="249">
        <v>8308</v>
      </c>
      <c r="C8371" s="248">
        <v>123.37605144823732</v>
      </c>
    </row>
    <row r="8372" spans="2:3" x14ac:dyDescent="0.75">
      <c r="B8372" s="249">
        <v>8309</v>
      </c>
      <c r="C8372" s="248">
        <v>72.59238623552227</v>
      </c>
    </row>
    <row r="8373" spans="2:3" x14ac:dyDescent="0.75">
      <c r="B8373" s="249">
        <v>8310</v>
      </c>
      <c r="C8373" s="248">
        <v>110.86007727722149</v>
      </c>
    </row>
    <row r="8374" spans="2:3" x14ac:dyDescent="0.75">
      <c r="B8374" s="249">
        <v>8311</v>
      </c>
      <c r="C8374" s="248">
        <v>139.15238791422419</v>
      </c>
    </row>
    <row r="8375" spans="2:3" x14ac:dyDescent="0.75">
      <c r="B8375" s="249">
        <v>8312</v>
      </c>
      <c r="C8375" s="248">
        <v>93.946986919946639</v>
      </c>
    </row>
    <row r="8376" spans="2:3" x14ac:dyDescent="0.75">
      <c r="B8376" s="249">
        <v>8313</v>
      </c>
      <c r="C8376" s="248">
        <v>103.23662321599515</v>
      </c>
    </row>
    <row r="8377" spans="2:3" x14ac:dyDescent="0.75">
      <c r="B8377" s="249">
        <v>8314</v>
      </c>
      <c r="C8377" s="248">
        <v>125.67326011134715</v>
      </c>
    </row>
    <row r="8378" spans="2:3" x14ac:dyDescent="0.75">
      <c r="B8378" s="249">
        <v>8315</v>
      </c>
      <c r="C8378" s="248">
        <v>132.11261220361976</v>
      </c>
    </row>
    <row r="8379" spans="2:3" x14ac:dyDescent="0.75">
      <c r="B8379" s="249">
        <v>8316</v>
      </c>
      <c r="C8379" s="248">
        <v>126.63242042482244</v>
      </c>
    </row>
    <row r="8380" spans="2:3" x14ac:dyDescent="0.75">
      <c r="B8380" s="249">
        <v>8317</v>
      </c>
      <c r="C8380" s="248">
        <v>90.772064509483442</v>
      </c>
    </row>
    <row r="8381" spans="2:3" x14ac:dyDescent="0.75">
      <c r="B8381" s="249">
        <v>8318</v>
      </c>
      <c r="C8381" s="248">
        <v>129.67060135029482</v>
      </c>
    </row>
    <row r="8382" spans="2:3" x14ac:dyDescent="0.75">
      <c r="B8382" s="249">
        <v>8319</v>
      </c>
      <c r="C8382" s="248">
        <v>131.49825661661251</v>
      </c>
    </row>
    <row r="8383" spans="2:3" x14ac:dyDescent="0.75">
      <c r="B8383" s="249">
        <v>8320</v>
      </c>
      <c r="C8383" s="248">
        <v>82.696742703508377</v>
      </c>
    </row>
    <row r="8384" spans="2:3" x14ac:dyDescent="0.75">
      <c r="B8384" s="249">
        <v>8321</v>
      </c>
      <c r="C8384" s="248">
        <v>123.9736639725696</v>
      </c>
    </row>
    <row r="8385" spans="2:3" x14ac:dyDescent="0.75">
      <c r="B8385" s="249">
        <v>8322</v>
      </c>
      <c r="C8385" s="248">
        <v>105.96091987846506</v>
      </c>
    </row>
    <row r="8386" spans="2:3" x14ac:dyDescent="0.75">
      <c r="B8386" s="249">
        <v>8323</v>
      </c>
      <c r="C8386" s="248">
        <v>95.476649887261857</v>
      </c>
    </row>
    <row r="8387" spans="2:3" x14ac:dyDescent="0.75">
      <c r="B8387" s="249">
        <v>8324</v>
      </c>
      <c r="C8387" s="248">
        <v>119.88196998367128</v>
      </c>
    </row>
    <row r="8388" spans="2:3" x14ac:dyDescent="0.75">
      <c r="B8388" s="249">
        <v>8325</v>
      </c>
      <c r="C8388" s="248">
        <v>103.17873799974852</v>
      </c>
    </row>
    <row r="8389" spans="2:3" x14ac:dyDescent="0.75">
      <c r="B8389" s="249">
        <v>8326</v>
      </c>
      <c r="C8389" s="248">
        <v>108.99952045057144</v>
      </c>
    </row>
    <row r="8390" spans="2:3" x14ac:dyDescent="0.75">
      <c r="B8390" s="249">
        <v>8327</v>
      </c>
      <c r="C8390" s="248">
        <v>113.43589259810099</v>
      </c>
    </row>
    <row r="8391" spans="2:3" x14ac:dyDescent="0.75">
      <c r="B8391" s="249">
        <v>8328</v>
      </c>
      <c r="C8391" s="248">
        <v>126.07031103157881</v>
      </c>
    </row>
    <row r="8392" spans="2:3" x14ac:dyDescent="0.75">
      <c r="B8392" s="249">
        <v>8329</v>
      </c>
      <c r="C8392" s="248">
        <v>100.5246490821666</v>
      </c>
    </row>
    <row r="8393" spans="2:3" x14ac:dyDescent="0.75">
      <c r="B8393" s="249">
        <v>8330</v>
      </c>
      <c r="C8393" s="248">
        <v>64.632791465774446</v>
      </c>
    </row>
    <row r="8394" spans="2:3" x14ac:dyDescent="0.75">
      <c r="B8394" s="249">
        <v>8331</v>
      </c>
      <c r="C8394" s="248">
        <v>87.385548926633604</v>
      </c>
    </row>
    <row r="8395" spans="2:3" x14ac:dyDescent="0.75">
      <c r="B8395" s="249">
        <v>8332</v>
      </c>
      <c r="C8395" s="248">
        <v>111.07994216650685</v>
      </c>
    </row>
    <row r="8396" spans="2:3" x14ac:dyDescent="0.75">
      <c r="B8396" s="249">
        <v>8333</v>
      </c>
      <c r="C8396" s="248">
        <v>89.104152125796176</v>
      </c>
    </row>
    <row r="8397" spans="2:3" x14ac:dyDescent="0.75">
      <c r="B8397" s="249">
        <v>8334</v>
      </c>
      <c r="C8397" s="248">
        <v>103.36611654680436</v>
      </c>
    </row>
    <row r="8398" spans="2:3" x14ac:dyDescent="0.75">
      <c r="B8398" s="249">
        <v>8335</v>
      </c>
      <c r="C8398" s="248">
        <v>126.47085789586345</v>
      </c>
    </row>
    <row r="8399" spans="2:3" x14ac:dyDescent="0.75">
      <c r="B8399" s="249">
        <v>8336</v>
      </c>
      <c r="C8399" s="248">
        <v>131.9954316559334</v>
      </c>
    </row>
    <row r="8400" spans="2:3" x14ac:dyDescent="0.75">
      <c r="B8400" s="249">
        <v>8337</v>
      </c>
      <c r="C8400" s="248">
        <v>115.26660788493984</v>
      </c>
    </row>
    <row r="8401" spans="2:3" x14ac:dyDescent="0.75">
      <c r="B8401" s="249">
        <v>8338</v>
      </c>
      <c r="C8401" s="248">
        <v>129.97200303387584</v>
      </c>
    </row>
    <row r="8402" spans="2:3" x14ac:dyDescent="0.75">
      <c r="B8402" s="249">
        <v>8339</v>
      </c>
      <c r="C8402" s="248">
        <v>92.476808866815446</v>
      </c>
    </row>
    <row r="8403" spans="2:3" x14ac:dyDescent="0.75">
      <c r="B8403" s="249">
        <v>8340</v>
      </c>
      <c r="C8403" s="248">
        <v>109.32749723671256</v>
      </c>
    </row>
    <row r="8404" spans="2:3" x14ac:dyDescent="0.75">
      <c r="B8404" s="249">
        <v>8341</v>
      </c>
      <c r="C8404" s="248">
        <v>102.74373092789861</v>
      </c>
    </row>
    <row r="8405" spans="2:3" x14ac:dyDescent="0.75">
      <c r="B8405" s="249">
        <v>8342</v>
      </c>
      <c r="C8405" s="248">
        <v>93.937350028948032</v>
      </c>
    </row>
    <row r="8406" spans="2:3" x14ac:dyDescent="0.75">
      <c r="B8406" s="249">
        <v>8343</v>
      </c>
      <c r="C8406" s="248">
        <v>111.37776668190236</v>
      </c>
    </row>
    <row r="8407" spans="2:3" x14ac:dyDescent="0.75">
      <c r="B8407" s="249">
        <v>8344</v>
      </c>
      <c r="C8407" s="248">
        <v>129.65216095782429</v>
      </c>
    </row>
    <row r="8408" spans="2:3" x14ac:dyDescent="0.75">
      <c r="B8408" s="249">
        <v>8345</v>
      </c>
      <c r="C8408" s="248">
        <v>126.63481454559403</v>
      </c>
    </row>
    <row r="8409" spans="2:3" x14ac:dyDescent="0.75">
      <c r="B8409" s="249">
        <v>8346</v>
      </c>
      <c r="C8409" s="248">
        <v>127.69759591728867</v>
      </c>
    </row>
    <row r="8410" spans="2:3" x14ac:dyDescent="0.75">
      <c r="B8410" s="249">
        <v>8347</v>
      </c>
      <c r="C8410" s="248">
        <v>80.30467676913166</v>
      </c>
    </row>
    <row r="8411" spans="2:3" x14ac:dyDescent="0.75">
      <c r="B8411" s="249">
        <v>8348</v>
      </c>
      <c r="C8411" s="248">
        <v>104.05736750767863</v>
      </c>
    </row>
    <row r="8412" spans="2:3" x14ac:dyDescent="0.75">
      <c r="B8412" s="249">
        <v>8349</v>
      </c>
      <c r="C8412" s="248">
        <v>185.24863798460791</v>
      </c>
    </row>
    <row r="8413" spans="2:3" x14ac:dyDescent="0.75">
      <c r="B8413" s="249">
        <v>8350</v>
      </c>
      <c r="C8413" s="248">
        <v>150.55987264228418</v>
      </c>
    </row>
    <row r="8414" spans="2:3" x14ac:dyDescent="0.75">
      <c r="B8414" s="249">
        <v>8351</v>
      </c>
      <c r="C8414" s="248">
        <v>130.45428421859486</v>
      </c>
    </row>
    <row r="8415" spans="2:3" x14ac:dyDescent="0.75">
      <c r="B8415" s="249">
        <v>8352</v>
      </c>
      <c r="C8415" s="248">
        <v>166.3148345893465</v>
      </c>
    </row>
    <row r="8416" spans="2:3" x14ac:dyDescent="0.75">
      <c r="B8416" s="249">
        <v>8353</v>
      </c>
      <c r="C8416" s="248">
        <v>145.25300379833149</v>
      </c>
    </row>
    <row r="8417" spans="2:3" x14ac:dyDescent="0.75">
      <c r="B8417" s="249">
        <v>8354</v>
      </c>
      <c r="C8417" s="248">
        <v>119.1220125584609</v>
      </c>
    </row>
    <row r="8418" spans="2:3" x14ac:dyDescent="0.75">
      <c r="B8418" s="249">
        <v>8355</v>
      </c>
      <c r="C8418" s="248">
        <v>150.97182281988145</v>
      </c>
    </row>
    <row r="8419" spans="2:3" x14ac:dyDescent="0.75">
      <c r="B8419" s="249">
        <v>8356</v>
      </c>
      <c r="C8419" s="248">
        <v>149.91573096469301</v>
      </c>
    </row>
    <row r="8420" spans="2:3" x14ac:dyDescent="0.75">
      <c r="B8420" s="249">
        <v>8357</v>
      </c>
      <c r="C8420" s="248">
        <v>123.93538426932068</v>
      </c>
    </row>
    <row r="8421" spans="2:3" x14ac:dyDescent="0.75">
      <c r="B8421" s="249">
        <v>8358</v>
      </c>
      <c r="C8421" s="248">
        <v>119.66759886316602</v>
      </c>
    </row>
    <row r="8422" spans="2:3" x14ac:dyDescent="0.75">
      <c r="B8422" s="249">
        <v>8359</v>
      </c>
      <c r="C8422" s="248">
        <v>134.37770376889841</v>
      </c>
    </row>
    <row r="8423" spans="2:3" x14ac:dyDescent="0.75">
      <c r="B8423" s="249">
        <v>8360</v>
      </c>
      <c r="C8423" s="248">
        <v>109.76040964541846</v>
      </c>
    </row>
    <row r="8424" spans="2:3" x14ac:dyDescent="0.75">
      <c r="B8424" s="249">
        <v>8361</v>
      </c>
      <c r="C8424" s="248">
        <v>120.44362572423734</v>
      </c>
    </row>
    <row r="8425" spans="2:3" x14ac:dyDescent="0.75">
      <c r="B8425" s="249">
        <v>8362</v>
      </c>
      <c r="C8425" s="248">
        <v>147.04300282445476</v>
      </c>
    </row>
    <row r="8426" spans="2:3" x14ac:dyDescent="0.75">
      <c r="B8426" s="249">
        <v>8363</v>
      </c>
      <c r="C8426" s="248">
        <v>116.90169769022344</v>
      </c>
    </row>
    <row r="8427" spans="2:3" x14ac:dyDescent="0.75">
      <c r="B8427" s="249">
        <v>8364</v>
      </c>
      <c r="C8427" s="248">
        <v>129.95456112714407</v>
      </c>
    </row>
    <row r="8428" spans="2:3" x14ac:dyDescent="0.75">
      <c r="B8428" s="249">
        <v>8365</v>
      </c>
      <c r="C8428" s="248">
        <v>91.060238026624035</v>
      </c>
    </row>
    <row r="8429" spans="2:3" x14ac:dyDescent="0.75">
      <c r="B8429" s="249">
        <v>8366</v>
      </c>
      <c r="C8429" s="248">
        <v>115.46745886386283</v>
      </c>
    </row>
    <row r="8430" spans="2:3" x14ac:dyDescent="0.75">
      <c r="B8430" s="249">
        <v>8367</v>
      </c>
      <c r="C8430" s="248">
        <v>142.29940141618803</v>
      </c>
    </row>
    <row r="8431" spans="2:3" x14ac:dyDescent="0.75">
      <c r="B8431" s="249">
        <v>8368</v>
      </c>
      <c r="C8431" s="248">
        <v>117.94350766481578</v>
      </c>
    </row>
    <row r="8432" spans="2:3" x14ac:dyDescent="0.75">
      <c r="B8432" s="249">
        <v>8369</v>
      </c>
      <c r="C8432" s="248">
        <v>158.96425830372743</v>
      </c>
    </row>
    <row r="8433" spans="2:3" x14ac:dyDescent="0.75">
      <c r="B8433" s="249">
        <v>8370</v>
      </c>
      <c r="C8433" s="248">
        <v>118.08232485161811</v>
      </c>
    </row>
    <row r="8434" spans="2:3" x14ac:dyDescent="0.75">
      <c r="B8434" s="249">
        <v>8371</v>
      </c>
      <c r="C8434" s="248">
        <v>131.32164033220221</v>
      </c>
    </row>
    <row r="8435" spans="2:3" x14ac:dyDescent="0.75">
      <c r="B8435" s="249">
        <v>8372</v>
      </c>
      <c r="C8435" s="248">
        <v>144.14986678349595</v>
      </c>
    </row>
    <row r="8436" spans="2:3" x14ac:dyDescent="0.75">
      <c r="B8436" s="249">
        <v>8373</v>
      </c>
      <c r="C8436" s="248">
        <v>119.43789723664055</v>
      </c>
    </row>
    <row r="8437" spans="2:3" x14ac:dyDescent="0.75">
      <c r="B8437" s="249">
        <v>8374</v>
      </c>
      <c r="C8437" s="248">
        <v>110.0622871770038</v>
      </c>
    </row>
    <row r="8438" spans="2:3" x14ac:dyDescent="0.75">
      <c r="B8438" s="249">
        <v>8375</v>
      </c>
      <c r="C8438" s="248">
        <v>177.93732582552252</v>
      </c>
    </row>
    <row r="8439" spans="2:3" x14ac:dyDescent="0.75">
      <c r="B8439" s="249">
        <v>8376</v>
      </c>
      <c r="C8439" s="248">
        <v>112.73210487114569</v>
      </c>
    </row>
    <row r="8440" spans="2:3" x14ac:dyDescent="0.75">
      <c r="B8440" s="249">
        <v>8377</v>
      </c>
      <c r="C8440" s="248">
        <v>133.43452869338972</v>
      </c>
    </row>
    <row r="8441" spans="2:3" x14ac:dyDescent="0.75">
      <c r="B8441" s="249">
        <v>8378</v>
      </c>
      <c r="C8441" s="248">
        <v>100.21850069671558</v>
      </c>
    </row>
    <row r="8442" spans="2:3" x14ac:dyDescent="0.75">
      <c r="B8442" s="249">
        <v>8379</v>
      </c>
      <c r="C8442" s="248">
        <v>125.4035680157875</v>
      </c>
    </row>
    <row r="8443" spans="2:3" x14ac:dyDescent="0.75">
      <c r="B8443" s="249">
        <v>8380</v>
      </c>
      <c r="C8443" s="248">
        <v>99.778078750955999</v>
      </c>
    </row>
    <row r="8444" spans="2:3" x14ac:dyDescent="0.75">
      <c r="B8444" s="249">
        <v>8381</v>
      </c>
      <c r="C8444" s="248">
        <v>144.61357615559254</v>
      </c>
    </row>
    <row r="8445" spans="2:3" x14ac:dyDescent="0.75">
      <c r="B8445" s="249">
        <v>8382</v>
      </c>
      <c r="C8445" s="248">
        <v>117.86152838848132</v>
      </c>
    </row>
    <row r="8446" spans="2:3" x14ac:dyDescent="0.75">
      <c r="B8446" s="249">
        <v>8383</v>
      </c>
      <c r="C8446" s="248">
        <v>115.83542629928286</v>
      </c>
    </row>
    <row r="8447" spans="2:3" x14ac:dyDescent="0.75">
      <c r="B8447" s="249">
        <v>8384</v>
      </c>
      <c r="C8447" s="248">
        <v>157.8031145250911</v>
      </c>
    </row>
    <row r="8448" spans="2:3" x14ac:dyDescent="0.75">
      <c r="B8448" s="249">
        <v>8385</v>
      </c>
      <c r="C8448" s="248">
        <v>94.515903243905356</v>
      </c>
    </row>
    <row r="8449" spans="2:3" x14ac:dyDescent="0.75">
      <c r="B8449" s="249">
        <v>8386</v>
      </c>
      <c r="C8449" s="248">
        <v>124.96372862328145</v>
      </c>
    </row>
    <row r="8450" spans="2:3" x14ac:dyDescent="0.75">
      <c r="B8450" s="249">
        <v>8387</v>
      </c>
      <c r="C8450" s="248">
        <v>104.7473693922035</v>
      </c>
    </row>
    <row r="8451" spans="2:3" x14ac:dyDescent="0.75">
      <c r="B8451" s="249">
        <v>8388</v>
      </c>
      <c r="C8451" s="248">
        <v>116.88431562160447</v>
      </c>
    </row>
    <row r="8452" spans="2:3" x14ac:dyDescent="0.75">
      <c r="B8452" s="249">
        <v>8389</v>
      </c>
      <c r="C8452" s="248">
        <v>118.35449981598204</v>
      </c>
    </row>
    <row r="8453" spans="2:3" x14ac:dyDescent="0.75">
      <c r="B8453" s="249">
        <v>8390</v>
      </c>
      <c r="C8453" s="248">
        <v>79.992502211506221</v>
      </c>
    </row>
    <row r="8454" spans="2:3" x14ac:dyDescent="0.75">
      <c r="B8454" s="249">
        <v>8391</v>
      </c>
      <c r="C8454" s="248">
        <v>65.284047825927956</v>
      </c>
    </row>
    <row r="8455" spans="2:3" x14ac:dyDescent="0.75">
      <c r="B8455" s="249">
        <v>8392</v>
      </c>
      <c r="C8455" s="248">
        <v>115.06852191609113</v>
      </c>
    </row>
    <row r="8456" spans="2:3" x14ac:dyDescent="0.75">
      <c r="B8456" s="249">
        <v>8393</v>
      </c>
      <c r="C8456" s="248">
        <v>131.13254949762302</v>
      </c>
    </row>
    <row r="8457" spans="2:3" x14ac:dyDescent="0.75">
      <c r="B8457" s="249">
        <v>8394</v>
      </c>
      <c r="C8457" s="248">
        <v>139.68478600323348</v>
      </c>
    </row>
    <row r="8458" spans="2:3" x14ac:dyDescent="0.75">
      <c r="B8458" s="249">
        <v>8395</v>
      </c>
      <c r="C8458" s="248">
        <v>145.66530563316178</v>
      </c>
    </row>
    <row r="8459" spans="2:3" x14ac:dyDescent="0.75">
      <c r="B8459" s="249">
        <v>8396</v>
      </c>
      <c r="C8459" s="248">
        <v>185.26616086875205</v>
      </c>
    </row>
    <row r="8460" spans="2:3" x14ac:dyDescent="0.75">
      <c r="B8460" s="249">
        <v>8397</v>
      </c>
      <c r="C8460" s="248">
        <v>113.59528398587751</v>
      </c>
    </row>
    <row r="8461" spans="2:3" x14ac:dyDescent="0.75">
      <c r="B8461" s="249">
        <v>8398</v>
      </c>
      <c r="C8461" s="248">
        <v>153.5684964842248</v>
      </c>
    </row>
    <row r="8462" spans="2:3" x14ac:dyDescent="0.75">
      <c r="B8462" s="249">
        <v>8399</v>
      </c>
      <c r="C8462" s="248">
        <v>132.24481068573186</v>
      </c>
    </row>
    <row r="8463" spans="2:3" x14ac:dyDescent="0.75">
      <c r="B8463" s="249">
        <v>8400</v>
      </c>
      <c r="C8463" s="248">
        <v>48.224140441433136</v>
      </c>
    </row>
    <row r="8464" spans="2:3" x14ac:dyDescent="0.75">
      <c r="B8464" s="249">
        <v>8401</v>
      </c>
      <c r="C8464" s="248">
        <v>60.755188077613496</v>
      </c>
    </row>
    <row r="8465" spans="2:3" x14ac:dyDescent="0.75">
      <c r="B8465" s="249">
        <v>8402</v>
      </c>
      <c r="C8465" s="248">
        <v>94.884097477559123</v>
      </c>
    </row>
    <row r="8466" spans="2:3" x14ac:dyDescent="0.75">
      <c r="B8466" s="249">
        <v>8403</v>
      </c>
      <c r="C8466" s="248">
        <v>123.28093979562286</v>
      </c>
    </row>
    <row r="8467" spans="2:3" x14ac:dyDescent="0.75">
      <c r="B8467" s="249">
        <v>8404</v>
      </c>
      <c r="C8467" s="248">
        <v>110.67998207779655</v>
      </c>
    </row>
    <row r="8468" spans="2:3" x14ac:dyDescent="0.75">
      <c r="B8468" s="249">
        <v>8405</v>
      </c>
      <c r="C8468" s="248">
        <v>125.08841280115094</v>
      </c>
    </row>
    <row r="8469" spans="2:3" x14ac:dyDescent="0.75">
      <c r="B8469" s="249">
        <v>8406</v>
      </c>
      <c r="C8469" s="248">
        <v>117.0158294881646</v>
      </c>
    </row>
    <row r="8470" spans="2:3" x14ac:dyDescent="0.75">
      <c r="B8470" s="249">
        <v>8407</v>
      </c>
      <c r="C8470" s="248">
        <v>112.95479245284271</v>
      </c>
    </row>
    <row r="8471" spans="2:3" x14ac:dyDescent="0.75">
      <c r="B8471" s="249">
        <v>8408</v>
      </c>
      <c r="C8471" s="248">
        <v>136.93777639437039</v>
      </c>
    </row>
    <row r="8472" spans="2:3" x14ac:dyDescent="0.75">
      <c r="B8472" s="249">
        <v>8409</v>
      </c>
      <c r="C8472" s="248">
        <v>113.67770046454984</v>
      </c>
    </row>
    <row r="8473" spans="2:3" x14ac:dyDescent="0.75">
      <c r="B8473" s="249">
        <v>8410</v>
      </c>
      <c r="C8473" s="248">
        <v>143.29794955300844</v>
      </c>
    </row>
    <row r="8474" spans="2:3" x14ac:dyDescent="0.75">
      <c r="B8474" s="249">
        <v>8411</v>
      </c>
      <c r="C8474" s="248">
        <v>83.696577473272072</v>
      </c>
    </row>
    <row r="8475" spans="2:3" x14ac:dyDescent="0.75">
      <c r="B8475" s="249">
        <v>8412</v>
      </c>
      <c r="C8475" s="248">
        <v>119.90789457924336</v>
      </c>
    </row>
    <row r="8476" spans="2:3" x14ac:dyDescent="0.75">
      <c r="B8476" s="249">
        <v>8413</v>
      </c>
      <c r="C8476" s="248">
        <v>129.44176529081085</v>
      </c>
    </row>
    <row r="8477" spans="2:3" x14ac:dyDescent="0.75">
      <c r="B8477" s="249">
        <v>8414</v>
      </c>
      <c r="C8477" s="248">
        <v>84.953172385513184</v>
      </c>
    </row>
    <row r="8478" spans="2:3" x14ac:dyDescent="0.75">
      <c r="B8478" s="249">
        <v>8415</v>
      </c>
      <c r="C8478" s="248">
        <v>155.4831669649584</v>
      </c>
    </row>
    <row r="8479" spans="2:3" x14ac:dyDescent="0.75">
      <c r="B8479" s="249">
        <v>8416</v>
      </c>
      <c r="C8479" s="248">
        <v>135.57461688336068</v>
      </c>
    </row>
    <row r="8480" spans="2:3" x14ac:dyDescent="0.75">
      <c r="B8480" s="249">
        <v>8417</v>
      </c>
      <c r="C8480" s="248">
        <v>105.12693082628566</v>
      </c>
    </row>
    <row r="8481" spans="2:3" x14ac:dyDescent="0.75">
      <c r="B8481" s="249">
        <v>8418</v>
      </c>
      <c r="C8481" s="248">
        <v>110.30141552498972</v>
      </c>
    </row>
    <row r="8482" spans="2:3" x14ac:dyDescent="0.75">
      <c r="B8482" s="249">
        <v>8419</v>
      </c>
      <c r="C8482" s="248">
        <v>100.66058975760718</v>
      </c>
    </row>
    <row r="8483" spans="2:3" x14ac:dyDescent="0.75">
      <c r="B8483" s="249">
        <v>8420</v>
      </c>
      <c r="C8483" s="248">
        <v>107.13683548763798</v>
      </c>
    </row>
    <row r="8484" spans="2:3" x14ac:dyDescent="0.75">
      <c r="B8484" s="249">
        <v>8421</v>
      </c>
      <c r="C8484" s="248">
        <v>114.11127825972116</v>
      </c>
    </row>
    <row r="8485" spans="2:3" x14ac:dyDescent="0.75">
      <c r="B8485" s="249">
        <v>8422</v>
      </c>
      <c r="C8485" s="248">
        <v>167.880440952323</v>
      </c>
    </row>
    <row r="8486" spans="2:3" x14ac:dyDescent="0.75">
      <c r="B8486" s="249">
        <v>8423</v>
      </c>
      <c r="C8486" s="248">
        <v>104.64770748384802</v>
      </c>
    </row>
    <row r="8487" spans="2:3" x14ac:dyDescent="0.75">
      <c r="B8487" s="249">
        <v>8424</v>
      </c>
      <c r="C8487" s="248">
        <v>154.90742611418111</v>
      </c>
    </row>
    <row r="8488" spans="2:3" x14ac:dyDescent="0.75">
      <c r="B8488" s="249">
        <v>8425</v>
      </c>
      <c r="C8488" s="248">
        <v>143.80434547733796</v>
      </c>
    </row>
    <row r="8489" spans="2:3" x14ac:dyDescent="0.75">
      <c r="B8489" s="249">
        <v>8426</v>
      </c>
      <c r="C8489" s="248">
        <v>126.56978553222328</v>
      </c>
    </row>
    <row r="8490" spans="2:3" x14ac:dyDescent="0.75">
      <c r="B8490" s="249">
        <v>8427</v>
      </c>
      <c r="C8490" s="248">
        <v>141.93195087019316</v>
      </c>
    </row>
    <row r="8491" spans="2:3" x14ac:dyDescent="0.75">
      <c r="B8491" s="249">
        <v>8428</v>
      </c>
      <c r="C8491" s="248">
        <v>119.75627439273505</v>
      </c>
    </row>
    <row r="8492" spans="2:3" x14ac:dyDescent="0.75">
      <c r="B8492" s="249">
        <v>8429</v>
      </c>
      <c r="C8492" s="248">
        <v>153.95188285629879</v>
      </c>
    </row>
    <row r="8493" spans="2:3" x14ac:dyDescent="0.75">
      <c r="B8493" s="249">
        <v>8430</v>
      </c>
      <c r="C8493" s="248">
        <v>149.43325183864098</v>
      </c>
    </row>
    <row r="8494" spans="2:3" x14ac:dyDescent="0.75">
      <c r="B8494" s="249">
        <v>8431</v>
      </c>
      <c r="C8494" s="248">
        <v>100.15332548226411</v>
      </c>
    </row>
    <row r="8495" spans="2:3" x14ac:dyDescent="0.75">
      <c r="B8495" s="249">
        <v>8432</v>
      </c>
      <c r="C8495" s="248">
        <v>144.21208337170597</v>
      </c>
    </row>
    <row r="8496" spans="2:3" x14ac:dyDescent="0.75">
      <c r="B8496" s="249">
        <v>8433</v>
      </c>
      <c r="C8496" s="248">
        <v>111.51027045413161</v>
      </c>
    </row>
    <row r="8497" spans="2:3" x14ac:dyDescent="0.75">
      <c r="B8497" s="249">
        <v>8434</v>
      </c>
      <c r="C8497" s="248">
        <v>122.76161743623148</v>
      </c>
    </row>
    <row r="8498" spans="2:3" x14ac:dyDescent="0.75">
      <c r="B8498" s="249">
        <v>8435</v>
      </c>
      <c r="C8498" s="248">
        <v>139.49937607639117</v>
      </c>
    </row>
    <row r="8499" spans="2:3" x14ac:dyDescent="0.75">
      <c r="B8499" s="249">
        <v>8436</v>
      </c>
      <c r="C8499" s="248">
        <v>110.48379205937171</v>
      </c>
    </row>
    <row r="8500" spans="2:3" x14ac:dyDescent="0.75">
      <c r="B8500" s="249">
        <v>8437</v>
      </c>
      <c r="C8500" s="248">
        <v>148.7907909566226</v>
      </c>
    </row>
    <row r="8501" spans="2:3" x14ac:dyDescent="0.75">
      <c r="B8501" s="249">
        <v>8438</v>
      </c>
      <c r="C8501" s="248">
        <v>83.3125911897002</v>
      </c>
    </row>
    <row r="8502" spans="2:3" x14ac:dyDescent="0.75">
      <c r="B8502" s="249">
        <v>8439</v>
      </c>
      <c r="C8502" s="248">
        <v>96.759474436306832</v>
      </c>
    </row>
    <row r="8503" spans="2:3" x14ac:dyDescent="0.75">
      <c r="B8503" s="249">
        <v>8440</v>
      </c>
      <c r="C8503" s="248">
        <v>118.69064864882782</v>
      </c>
    </row>
    <row r="8504" spans="2:3" x14ac:dyDescent="0.75">
      <c r="B8504" s="249">
        <v>8441</v>
      </c>
      <c r="C8504" s="248">
        <v>153.5706189629513</v>
      </c>
    </row>
    <row r="8505" spans="2:3" x14ac:dyDescent="0.75">
      <c r="B8505" s="249">
        <v>8442</v>
      </c>
      <c r="C8505" s="248">
        <v>153.84298091578751</v>
      </c>
    </row>
    <row r="8506" spans="2:3" x14ac:dyDescent="0.75">
      <c r="B8506" s="249">
        <v>8443</v>
      </c>
      <c r="C8506" s="248">
        <v>174.0075008965641</v>
      </c>
    </row>
    <row r="8507" spans="2:3" x14ac:dyDescent="0.75">
      <c r="B8507" s="249">
        <v>8444</v>
      </c>
      <c r="C8507" s="248">
        <v>123.02368145097188</v>
      </c>
    </row>
    <row r="8508" spans="2:3" x14ac:dyDescent="0.75">
      <c r="B8508" s="249">
        <v>8445</v>
      </c>
      <c r="C8508" s="248">
        <v>101.51762641659394</v>
      </c>
    </row>
    <row r="8509" spans="2:3" x14ac:dyDescent="0.75">
      <c r="B8509" s="249">
        <v>8446</v>
      </c>
      <c r="C8509" s="248">
        <v>48.834519473805742</v>
      </c>
    </row>
    <row r="8510" spans="2:3" x14ac:dyDescent="0.75">
      <c r="B8510" s="249">
        <v>8447</v>
      </c>
      <c r="C8510" s="248">
        <v>157.18623527257114</v>
      </c>
    </row>
    <row r="8511" spans="2:3" x14ac:dyDescent="0.75">
      <c r="B8511" s="249">
        <v>8448</v>
      </c>
      <c r="C8511" s="248">
        <v>173.4997676452079</v>
      </c>
    </row>
    <row r="8512" spans="2:3" x14ac:dyDescent="0.75">
      <c r="B8512" s="249">
        <v>8449</v>
      </c>
      <c r="C8512" s="248">
        <v>115.21555206714345</v>
      </c>
    </row>
    <row r="8513" spans="2:3" x14ac:dyDescent="0.75">
      <c r="B8513" s="249">
        <v>8450</v>
      </c>
      <c r="C8513" s="248">
        <v>124.2358957608201</v>
      </c>
    </row>
    <row r="8514" spans="2:3" x14ac:dyDescent="0.75">
      <c r="B8514" s="249">
        <v>8451</v>
      </c>
      <c r="C8514" s="248">
        <v>141.26911917235066</v>
      </c>
    </row>
    <row r="8515" spans="2:3" x14ac:dyDescent="0.75">
      <c r="B8515" s="249">
        <v>8452</v>
      </c>
      <c r="C8515" s="248">
        <v>115.91236994712811</v>
      </c>
    </row>
    <row r="8516" spans="2:3" x14ac:dyDescent="0.75">
      <c r="B8516" s="249">
        <v>8453</v>
      </c>
      <c r="C8516" s="248">
        <v>131.79769232035471</v>
      </c>
    </row>
    <row r="8517" spans="2:3" x14ac:dyDescent="0.75">
      <c r="B8517" s="249">
        <v>8454</v>
      </c>
      <c r="C8517" s="248">
        <v>122.3736285888838</v>
      </c>
    </row>
    <row r="8518" spans="2:3" x14ac:dyDescent="0.75">
      <c r="B8518" s="249">
        <v>8455</v>
      </c>
      <c r="C8518" s="248">
        <v>149.1005022057231</v>
      </c>
    </row>
    <row r="8519" spans="2:3" x14ac:dyDescent="0.75">
      <c r="B8519" s="249">
        <v>8456</v>
      </c>
      <c r="C8519" s="248">
        <v>58.754145222429756</v>
      </c>
    </row>
    <row r="8520" spans="2:3" x14ac:dyDescent="0.75">
      <c r="B8520" s="249">
        <v>8457</v>
      </c>
      <c r="C8520" s="248">
        <v>135.22906082732038</v>
      </c>
    </row>
    <row r="8521" spans="2:3" x14ac:dyDescent="0.75">
      <c r="B8521" s="249">
        <v>8458</v>
      </c>
      <c r="C8521" s="248">
        <v>98.492893964627797</v>
      </c>
    </row>
    <row r="8522" spans="2:3" x14ac:dyDescent="0.75">
      <c r="B8522" s="249">
        <v>8459</v>
      </c>
      <c r="C8522" s="248">
        <v>126.68232103119838</v>
      </c>
    </row>
    <row r="8523" spans="2:3" x14ac:dyDescent="0.75">
      <c r="B8523" s="249">
        <v>8460</v>
      </c>
      <c r="C8523" s="248">
        <v>100.53485213158885</v>
      </c>
    </row>
    <row r="8524" spans="2:3" x14ac:dyDescent="0.75">
      <c r="B8524" s="249">
        <v>8461</v>
      </c>
      <c r="C8524" s="248">
        <v>93.288244635357842</v>
      </c>
    </row>
    <row r="8525" spans="2:3" x14ac:dyDescent="0.75">
      <c r="B8525" s="249">
        <v>8462</v>
      </c>
      <c r="C8525" s="248">
        <v>113.88364202986205</v>
      </c>
    </row>
    <row r="8526" spans="2:3" x14ac:dyDescent="0.75">
      <c r="B8526" s="249">
        <v>8463</v>
      </c>
      <c r="C8526" s="248">
        <v>128.34977984280482</v>
      </c>
    </row>
    <row r="8527" spans="2:3" x14ac:dyDescent="0.75">
      <c r="B8527" s="249">
        <v>8464</v>
      </c>
      <c r="C8527" s="248">
        <v>107.82601381944461</v>
      </c>
    </row>
    <row r="8528" spans="2:3" x14ac:dyDescent="0.75">
      <c r="B8528" s="249">
        <v>8465</v>
      </c>
      <c r="C8528" s="248">
        <v>131.86965238548689</v>
      </c>
    </row>
    <row r="8529" spans="2:3" x14ac:dyDescent="0.75">
      <c r="B8529" s="249">
        <v>8466</v>
      </c>
      <c r="C8529" s="248">
        <v>125.5623063132965</v>
      </c>
    </row>
    <row r="8530" spans="2:3" x14ac:dyDescent="0.75">
      <c r="B8530" s="249">
        <v>8467</v>
      </c>
      <c r="C8530" s="248">
        <v>129.01302514291405</v>
      </c>
    </row>
    <row r="8531" spans="2:3" x14ac:dyDescent="0.75">
      <c r="B8531" s="249">
        <v>8468</v>
      </c>
      <c r="C8531" s="248">
        <v>132.93791757831244</v>
      </c>
    </row>
    <row r="8532" spans="2:3" x14ac:dyDescent="0.75">
      <c r="B8532" s="249">
        <v>8469</v>
      </c>
      <c r="C8532" s="248">
        <v>182.84219353290513</v>
      </c>
    </row>
    <row r="8533" spans="2:3" x14ac:dyDescent="0.75">
      <c r="B8533" s="249">
        <v>8470</v>
      </c>
      <c r="C8533" s="248">
        <v>171.1691410032164</v>
      </c>
    </row>
    <row r="8534" spans="2:3" x14ac:dyDescent="0.75">
      <c r="B8534" s="249">
        <v>8471</v>
      </c>
      <c r="C8534" s="248">
        <v>132.98032845700681</v>
      </c>
    </row>
    <row r="8535" spans="2:3" x14ac:dyDescent="0.75">
      <c r="B8535" s="249">
        <v>8472</v>
      </c>
      <c r="C8535" s="248">
        <v>145.52278732892088</v>
      </c>
    </row>
    <row r="8536" spans="2:3" x14ac:dyDescent="0.75">
      <c r="B8536" s="249">
        <v>8473</v>
      </c>
      <c r="C8536" s="248">
        <v>111.74911788786267</v>
      </c>
    </row>
    <row r="8537" spans="2:3" x14ac:dyDescent="0.75">
      <c r="B8537" s="249">
        <v>8474</v>
      </c>
      <c r="C8537" s="248">
        <v>129.62141893688352</v>
      </c>
    </row>
    <row r="8538" spans="2:3" x14ac:dyDescent="0.75">
      <c r="B8538" s="249">
        <v>8475</v>
      </c>
      <c r="C8538" s="248">
        <v>145.39584223203724</v>
      </c>
    </row>
    <row r="8539" spans="2:3" x14ac:dyDescent="0.75">
      <c r="B8539" s="249">
        <v>8476</v>
      </c>
      <c r="C8539" s="248">
        <v>141.37388862384833</v>
      </c>
    </row>
    <row r="8540" spans="2:3" x14ac:dyDescent="0.75">
      <c r="B8540" s="249">
        <v>8477</v>
      </c>
      <c r="C8540" s="248">
        <v>109.43275504702375</v>
      </c>
    </row>
    <row r="8541" spans="2:3" x14ac:dyDescent="0.75">
      <c r="B8541" s="249">
        <v>8478</v>
      </c>
      <c r="C8541" s="248">
        <v>76.440824203815993</v>
      </c>
    </row>
    <row r="8542" spans="2:3" x14ac:dyDescent="0.75">
      <c r="B8542" s="249">
        <v>8479</v>
      </c>
      <c r="C8542" s="248">
        <v>105.89949390370862</v>
      </c>
    </row>
    <row r="8543" spans="2:3" x14ac:dyDescent="0.75">
      <c r="B8543" s="249">
        <v>8480</v>
      </c>
      <c r="C8543" s="248">
        <v>55.474285666955694</v>
      </c>
    </row>
    <row r="8544" spans="2:3" x14ac:dyDescent="0.75">
      <c r="B8544" s="249">
        <v>8481</v>
      </c>
      <c r="C8544" s="248">
        <v>122.78719384500253</v>
      </c>
    </row>
    <row r="8545" spans="2:3" x14ac:dyDescent="0.75">
      <c r="B8545" s="249">
        <v>8482</v>
      </c>
      <c r="C8545" s="248">
        <v>127.05952872213503</v>
      </c>
    </row>
    <row r="8546" spans="2:3" x14ac:dyDescent="0.75">
      <c r="B8546" s="249">
        <v>8483</v>
      </c>
      <c r="C8546" s="248">
        <v>115.81910674635529</v>
      </c>
    </row>
    <row r="8547" spans="2:3" x14ac:dyDescent="0.75">
      <c r="B8547" s="249">
        <v>8484</v>
      </c>
      <c r="C8547" s="248">
        <v>89.435170322836697</v>
      </c>
    </row>
    <row r="8548" spans="2:3" x14ac:dyDescent="0.75">
      <c r="B8548" s="249">
        <v>8485</v>
      </c>
      <c r="C8548" s="248">
        <v>130.95049176756285</v>
      </c>
    </row>
    <row r="8549" spans="2:3" x14ac:dyDescent="0.75">
      <c r="B8549" s="249">
        <v>8486</v>
      </c>
      <c r="C8549" s="248">
        <v>133.44562913457889</v>
      </c>
    </row>
    <row r="8550" spans="2:3" x14ac:dyDescent="0.75">
      <c r="B8550" s="249">
        <v>8487</v>
      </c>
      <c r="C8550" s="248">
        <v>133.10891078393831</v>
      </c>
    </row>
    <row r="8551" spans="2:3" x14ac:dyDescent="0.75">
      <c r="B8551" s="249">
        <v>8488</v>
      </c>
      <c r="C8551" s="248">
        <v>127.01398743939593</v>
      </c>
    </row>
    <row r="8552" spans="2:3" x14ac:dyDescent="0.75">
      <c r="B8552" s="249">
        <v>8489</v>
      </c>
      <c r="C8552" s="248">
        <v>92.152984122797676</v>
      </c>
    </row>
    <row r="8553" spans="2:3" x14ac:dyDescent="0.75">
      <c r="B8553" s="249">
        <v>8490</v>
      </c>
      <c r="C8553" s="248">
        <v>100.09428231891036</v>
      </c>
    </row>
    <row r="8554" spans="2:3" x14ac:dyDescent="0.75">
      <c r="B8554" s="249">
        <v>8491</v>
      </c>
      <c r="C8554" s="248">
        <v>106.77086580558837</v>
      </c>
    </row>
    <row r="8555" spans="2:3" x14ac:dyDescent="0.75">
      <c r="B8555" s="249">
        <v>8492</v>
      </c>
      <c r="C8555" s="248">
        <v>92.864125702322156</v>
      </c>
    </row>
    <row r="8556" spans="2:3" x14ac:dyDescent="0.75">
      <c r="B8556" s="249">
        <v>8493</v>
      </c>
      <c r="C8556" s="248">
        <v>133.77108587688542</v>
      </c>
    </row>
    <row r="8557" spans="2:3" x14ac:dyDescent="0.75">
      <c r="B8557" s="249">
        <v>8494</v>
      </c>
      <c r="C8557" s="248">
        <v>92.713414297796277</v>
      </c>
    </row>
    <row r="8558" spans="2:3" x14ac:dyDescent="0.75">
      <c r="B8558" s="249">
        <v>8495</v>
      </c>
      <c r="C8558" s="248">
        <v>124.80761007757505</v>
      </c>
    </row>
    <row r="8559" spans="2:3" x14ac:dyDescent="0.75">
      <c r="B8559" s="249">
        <v>8496</v>
      </c>
      <c r="C8559" s="248">
        <v>130.18941766034948</v>
      </c>
    </row>
    <row r="8560" spans="2:3" x14ac:dyDescent="0.75">
      <c r="B8560" s="249">
        <v>8497</v>
      </c>
      <c r="C8560" s="248">
        <v>163.54428231117157</v>
      </c>
    </row>
    <row r="8561" spans="2:3" x14ac:dyDescent="0.75">
      <c r="B8561" s="249">
        <v>8498</v>
      </c>
      <c r="C8561" s="248">
        <v>175.04064838606917</v>
      </c>
    </row>
    <row r="8562" spans="2:3" x14ac:dyDescent="0.75">
      <c r="B8562" s="249">
        <v>8499</v>
      </c>
      <c r="C8562" s="248">
        <v>133.82362377130698</v>
      </c>
    </row>
    <row r="8563" spans="2:3" x14ac:dyDescent="0.75">
      <c r="B8563" s="249">
        <v>8500</v>
      </c>
      <c r="C8563" s="248">
        <v>87.459905004732462</v>
      </c>
    </row>
    <row r="8564" spans="2:3" x14ac:dyDescent="0.75">
      <c r="B8564" s="249">
        <v>8501</v>
      </c>
      <c r="C8564" s="248">
        <v>117.01859136354665</v>
      </c>
    </row>
    <row r="8565" spans="2:3" x14ac:dyDescent="0.75">
      <c r="B8565" s="249">
        <v>8502</v>
      </c>
      <c r="C8565" s="248">
        <v>159.54498449079858</v>
      </c>
    </row>
    <row r="8566" spans="2:3" x14ac:dyDescent="0.75">
      <c r="B8566" s="249">
        <v>8503</v>
      </c>
      <c r="C8566" s="248">
        <v>128.48312977554926</v>
      </c>
    </row>
    <row r="8567" spans="2:3" x14ac:dyDescent="0.75">
      <c r="B8567" s="249">
        <v>8504</v>
      </c>
      <c r="C8567" s="248">
        <v>97.286390701820267</v>
      </c>
    </row>
    <row r="8568" spans="2:3" x14ac:dyDescent="0.75">
      <c r="B8568" s="249">
        <v>8505</v>
      </c>
      <c r="C8568" s="248">
        <v>106.67069247218785</v>
      </c>
    </row>
    <row r="8569" spans="2:3" x14ac:dyDescent="0.75">
      <c r="B8569" s="249">
        <v>8506</v>
      </c>
      <c r="C8569" s="248">
        <v>150.60515872339181</v>
      </c>
    </row>
    <row r="8570" spans="2:3" x14ac:dyDescent="0.75">
      <c r="B8570" s="249">
        <v>8507</v>
      </c>
      <c r="C8570" s="248">
        <v>105.55956525959971</v>
      </c>
    </row>
    <row r="8571" spans="2:3" x14ac:dyDescent="0.75">
      <c r="B8571" s="249">
        <v>8508</v>
      </c>
      <c r="C8571" s="248">
        <v>126.45258944413378</v>
      </c>
    </row>
    <row r="8572" spans="2:3" x14ac:dyDescent="0.75">
      <c r="B8572" s="249">
        <v>8509</v>
      </c>
      <c r="C8572" s="248">
        <v>126.05832513209793</v>
      </c>
    </row>
    <row r="8573" spans="2:3" x14ac:dyDescent="0.75">
      <c r="B8573" s="249">
        <v>8510</v>
      </c>
      <c r="C8573" s="248">
        <v>126.65146186531069</v>
      </c>
    </row>
    <row r="8574" spans="2:3" x14ac:dyDescent="0.75">
      <c r="B8574" s="249">
        <v>8511</v>
      </c>
      <c r="C8574" s="248">
        <v>132.78589117500786</v>
      </c>
    </row>
    <row r="8575" spans="2:3" x14ac:dyDescent="0.75">
      <c r="B8575" s="249">
        <v>8512</v>
      </c>
      <c r="C8575" s="248">
        <v>129.70654624549448</v>
      </c>
    </row>
    <row r="8576" spans="2:3" x14ac:dyDescent="0.75">
      <c r="B8576" s="249">
        <v>8513</v>
      </c>
      <c r="C8576" s="248">
        <v>110.41727122530607</v>
      </c>
    </row>
    <row r="8577" spans="2:3" x14ac:dyDescent="0.75">
      <c r="B8577" s="249">
        <v>8514</v>
      </c>
      <c r="C8577" s="248">
        <v>122.95233703012242</v>
      </c>
    </row>
    <row r="8578" spans="2:3" x14ac:dyDescent="0.75">
      <c r="B8578" s="249">
        <v>8515</v>
      </c>
      <c r="C8578" s="248">
        <v>141.54097704102639</v>
      </c>
    </row>
    <row r="8579" spans="2:3" x14ac:dyDescent="0.75">
      <c r="B8579" s="249">
        <v>8516</v>
      </c>
      <c r="C8579" s="248">
        <v>109.86295989727796</v>
      </c>
    </row>
    <row r="8580" spans="2:3" x14ac:dyDescent="0.75">
      <c r="B8580" s="249">
        <v>8517</v>
      </c>
      <c r="C8580" s="248">
        <v>104.37571509845074</v>
      </c>
    </row>
    <row r="8581" spans="2:3" x14ac:dyDescent="0.75">
      <c r="B8581" s="249">
        <v>8518</v>
      </c>
      <c r="C8581" s="248">
        <v>132.30347868471952</v>
      </c>
    </row>
    <row r="8582" spans="2:3" x14ac:dyDescent="0.75">
      <c r="B8582" s="249">
        <v>8519</v>
      </c>
      <c r="C8582" s="248">
        <v>139.42651290502559</v>
      </c>
    </row>
    <row r="8583" spans="2:3" x14ac:dyDescent="0.75">
      <c r="B8583" s="249">
        <v>8520</v>
      </c>
      <c r="C8583" s="248">
        <v>164.28518825724026</v>
      </c>
    </row>
    <row r="8584" spans="2:3" x14ac:dyDescent="0.75">
      <c r="B8584" s="249">
        <v>8521</v>
      </c>
      <c r="C8584" s="248">
        <v>143.75903332174104</v>
      </c>
    </row>
    <row r="8585" spans="2:3" x14ac:dyDescent="0.75">
      <c r="B8585" s="249">
        <v>8522</v>
      </c>
      <c r="C8585" s="248">
        <v>109.19356962261253</v>
      </c>
    </row>
    <row r="8586" spans="2:3" x14ac:dyDescent="0.75">
      <c r="B8586" s="249">
        <v>8523</v>
      </c>
      <c r="C8586" s="248">
        <v>112.82841973633089</v>
      </c>
    </row>
    <row r="8587" spans="2:3" x14ac:dyDescent="0.75">
      <c r="B8587" s="249">
        <v>8524</v>
      </c>
      <c r="C8587" s="248">
        <v>96.315321777995649</v>
      </c>
    </row>
    <row r="8588" spans="2:3" x14ac:dyDescent="0.75">
      <c r="B8588" s="249">
        <v>8525</v>
      </c>
      <c r="C8588" s="248">
        <v>107.19075224536272</v>
      </c>
    </row>
    <row r="8589" spans="2:3" x14ac:dyDescent="0.75">
      <c r="B8589" s="249">
        <v>8526</v>
      </c>
      <c r="C8589" s="248">
        <v>105.26938232985685</v>
      </c>
    </row>
    <row r="8590" spans="2:3" x14ac:dyDescent="0.75">
      <c r="B8590" s="249">
        <v>8527</v>
      </c>
      <c r="C8590" s="248">
        <v>88.00314346331858</v>
      </c>
    </row>
    <row r="8591" spans="2:3" x14ac:dyDescent="0.75">
      <c r="B8591" s="249">
        <v>8528</v>
      </c>
      <c r="C8591" s="248">
        <v>140.51614939223975</v>
      </c>
    </row>
    <row r="8592" spans="2:3" x14ac:dyDescent="0.75">
      <c r="B8592" s="249">
        <v>8529</v>
      </c>
      <c r="C8592" s="248">
        <v>116.17297657608779</v>
      </c>
    </row>
    <row r="8593" spans="2:3" x14ac:dyDescent="0.75">
      <c r="B8593" s="249">
        <v>8530</v>
      </c>
      <c r="C8593" s="248">
        <v>122.08251782418463</v>
      </c>
    </row>
    <row r="8594" spans="2:3" x14ac:dyDescent="0.75">
      <c r="B8594" s="249">
        <v>8531</v>
      </c>
      <c r="C8594" s="248">
        <v>125.95069471671151</v>
      </c>
    </row>
    <row r="8595" spans="2:3" x14ac:dyDescent="0.75">
      <c r="B8595" s="249">
        <v>8532</v>
      </c>
      <c r="C8595" s="248">
        <v>140.9741425112633</v>
      </c>
    </row>
    <row r="8596" spans="2:3" x14ac:dyDescent="0.75">
      <c r="B8596" s="249">
        <v>8533</v>
      </c>
      <c r="C8596" s="248">
        <v>98.467572351314089</v>
      </c>
    </row>
    <row r="8597" spans="2:3" x14ac:dyDescent="0.75">
      <c r="B8597" s="249">
        <v>8534</v>
      </c>
      <c r="C8597" s="248">
        <v>158.44819736215209</v>
      </c>
    </row>
    <row r="8598" spans="2:3" x14ac:dyDescent="0.75">
      <c r="B8598" s="249">
        <v>8535</v>
      </c>
      <c r="C8598" s="248">
        <v>129.37783951915807</v>
      </c>
    </row>
    <row r="8599" spans="2:3" x14ac:dyDescent="0.75">
      <c r="B8599" s="249">
        <v>8536</v>
      </c>
      <c r="C8599" s="248">
        <v>109.58239530822894</v>
      </c>
    </row>
    <row r="8600" spans="2:3" x14ac:dyDescent="0.75">
      <c r="B8600" s="249">
        <v>8537</v>
      </c>
      <c r="C8600" s="248">
        <v>66.033224313935619</v>
      </c>
    </row>
    <row r="8601" spans="2:3" x14ac:dyDescent="0.75">
      <c r="B8601" s="249">
        <v>8538</v>
      </c>
      <c r="C8601" s="248">
        <v>118.27052917685393</v>
      </c>
    </row>
    <row r="8602" spans="2:3" x14ac:dyDescent="0.75">
      <c r="B8602" s="249">
        <v>8539</v>
      </c>
      <c r="C8602" s="248">
        <v>99.479664638159363</v>
      </c>
    </row>
    <row r="8603" spans="2:3" x14ac:dyDescent="0.75">
      <c r="B8603" s="249">
        <v>8540</v>
      </c>
      <c r="C8603" s="248">
        <v>111.28216901315677</v>
      </c>
    </row>
    <row r="8604" spans="2:3" x14ac:dyDescent="0.75">
      <c r="B8604" s="249">
        <v>8541</v>
      </c>
      <c r="C8604" s="248">
        <v>130.49809013412914</v>
      </c>
    </row>
    <row r="8605" spans="2:3" x14ac:dyDescent="0.75">
      <c r="B8605" s="249">
        <v>8542</v>
      </c>
      <c r="C8605" s="248">
        <v>119.59668822341989</v>
      </c>
    </row>
    <row r="8606" spans="2:3" x14ac:dyDescent="0.75">
      <c r="B8606" s="249">
        <v>8543</v>
      </c>
      <c r="C8606" s="248">
        <v>112.8890334902047</v>
      </c>
    </row>
    <row r="8607" spans="2:3" x14ac:dyDescent="0.75">
      <c r="B8607" s="249">
        <v>8544</v>
      </c>
      <c r="C8607" s="248">
        <v>122.12382431152425</v>
      </c>
    </row>
    <row r="8608" spans="2:3" x14ac:dyDescent="0.75">
      <c r="B8608" s="249">
        <v>8545</v>
      </c>
      <c r="C8608" s="248">
        <v>117.6679679510741</v>
      </c>
    </row>
    <row r="8609" spans="2:3" x14ac:dyDescent="0.75">
      <c r="B8609" s="249">
        <v>8546</v>
      </c>
      <c r="C8609" s="248">
        <v>114.68110694143395</v>
      </c>
    </row>
    <row r="8610" spans="2:3" x14ac:dyDescent="0.75">
      <c r="B8610" s="249">
        <v>8547</v>
      </c>
      <c r="C8610" s="248">
        <v>116.80675647421997</v>
      </c>
    </row>
    <row r="8611" spans="2:3" x14ac:dyDescent="0.75">
      <c r="B8611" s="249">
        <v>8548</v>
      </c>
      <c r="C8611" s="248">
        <v>124.98459649628521</v>
      </c>
    </row>
    <row r="8612" spans="2:3" x14ac:dyDescent="0.75">
      <c r="B8612" s="249">
        <v>8549</v>
      </c>
      <c r="C8612" s="248">
        <v>143.07881317765046</v>
      </c>
    </row>
    <row r="8613" spans="2:3" x14ac:dyDescent="0.75">
      <c r="B8613" s="249">
        <v>8550</v>
      </c>
      <c r="C8613" s="248">
        <v>108.89174649274256</v>
      </c>
    </row>
    <row r="8614" spans="2:3" x14ac:dyDescent="0.75">
      <c r="B8614" s="249">
        <v>8551</v>
      </c>
      <c r="C8614" s="248">
        <v>128.83483336404325</v>
      </c>
    </row>
    <row r="8615" spans="2:3" x14ac:dyDescent="0.75">
      <c r="B8615" s="249">
        <v>8552</v>
      </c>
      <c r="C8615" s="248">
        <v>89.304604357826008</v>
      </c>
    </row>
    <row r="8616" spans="2:3" x14ac:dyDescent="0.75">
      <c r="B8616" s="249">
        <v>8553</v>
      </c>
      <c r="C8616" s="248">
        <v>124.58964301766629</v>
      </c>
    </row>
    <row r="8617" spans="2:3" x14ac:dyDescent="0.75">
      <c r="B8617" s="249">
        <v>8554</v>
      </c>
      <c r="C8617" s="248">
        <v>161.07782851689328</v>
      </c>
    </row>
    <row r="8618" spans="2:3" x14ac:dyDescent="0.75">
      <c r="B8618" s="249">
        <v>8555</v>
      </c>
      <c r="C8618" s="248">
        <v>147.65350769246959</v>
      </c>
    </row>
    <row r="8619" spans="2:3" x14ac:dyDescent="0.75">
      <c r="B8619" s="249">
        <v>8556</v>
      </c>
      <c r="C8619" s="248">
        <v>86.343692794550776</v>
      </c>
    </row>
    <row r="8620" spans="2:3" x14ac:dyDescent="0.75">
      <c r="B8620" s="249">
        <v>8557</v>
      </c>
      <c r="C8620" s="248">
        <v>152.75729590218103</v>
      </c>
    </row>
    <row r="8621" spans="2:3" x14ac:dyDescent="0.75">
      <c r="B8621" s="249">
        <v>8558</v>
      </c>
      <c r="C8621" s="248">
        <v>87.024891714812483</v>
      </c>
    </row>
    <row r="8622" spans="2:3" x14ac:dyDescent="0.75">
      <c r="B8622" s="249">
        <v>8559</v>
      </c>
      <c r="C8622" s="248">
        <v>155.35543999336355</v>
      </c>
    </row>
    <row r="8623" spans="2:3" x14ac:dyDescent="0.75">
      <c r="B8623" s="249">
        <v>8560</v>
      </c>
      <c r="C8623" s="248">
        <v>118.44404709160094</v>
      </c>
    </row>
    <row r="8624" spans="2:3" x14ac:dyDescent="0.75">
      <c r="B8624" s="249">
        <v>8561</v>
      </c>
      <c r="C8624" s="248">
        <v>131.2056630478736</v>
      </c>
    </row>
    <row r="8625" spans="2:3" x14ac:dyDescent="0.75">
      <c r="B8625" s="249">
        <v>8562</v>
      </c>
      <c r="C8625" s="248">
        <v>142.29934948000371</v>
      </c>
    </row>
    <row r="8626" spans="2:3" x14ac:dyDescent="0.75">
      <c r="B8626" s="249">
        <v>8563</v>
      </c>
      <c r="C8626" s="248">
        <v>138.05431004223169</v>
      </c>
    </row>
    <row r="8627" spans="2:3" x14ac:dyDescent="0.75">
      <c r="B8627" s="249">
        <v>8564</v>
      </c>
      <c r="C8627" s="248">
        <v>121.56056165771129</v>
      </c>
    </row>
    <row r="8628" spans="2:3" x14ac:dyDescent="0.75">
      <c r="B8628" s="249">
        <v>8565</v>
      </c>
      <c r="C8628" s="248">
        <v>127.95871783651521</v>
      </c>
    </row>
    <row r="8629" spans="2:3" x14ac:dyDescent="0.75">
      <c r="B8629" s="249">
        <v>8566</v>
      </c>
      <c r="C8629" s="248">
        <v>113.47701748689947</v>
      </c>
    </row>
    <row r="8630" spans="2:3" x14ac:dyDescent="0.75">
      <c r="B8630" s="249">
        <v>8567</v>
      </c>
      <c r="C8630" s="248">
        <v>134.10287896529948</v>
      </c>
    </row>
    <row r="8631" spans="2:3" x14ac:dyDescent="0.75">
      <c r="B8631" s="249">
        <v>8568</v>
      </c>
      <c r="C8631" s="248">
        <v>128.07383875256309</v>
      </c>
    </row>
    <row r="8632" spans="2:3" x14ac:dyDescent="0.75">
      <c r="B8632" s="249">
        <v>8569</v>
      </c>
      <c r="C8632" s="248">
        <v>101.68949655672563</v>
      </c>
    </row>
    <row r="8633" spans="2:3" x14ac:dyDescent="0.75">
      <c r="B8633" s="249">
        <v>8570</v>
      </c>
      <c r="C8633" s="248">
        <v>84.71658949681796</v>
      </c>
    </row>
    <row r="8634" spans="2:3" x14ac:dyDescent="0.75">
      <c r="B8634" s="249">
        <v>8571</v>
      </c>
      <c r="C8634" s="248">
        <v>143.57993987615035</v>
      </c>
    </row>
    <row r="8635" spans="2:3" x14ac:dyDescent="0.75">
      <c r="B8635" s="249">
        <v>8572</v>
      </c>
      <c r="C8635" s="248">
        <v>89.082276106902981</v>
      </c>
    </row>
    <row r="8636" spans="2:3" x14ac:dyDescent="0.75">
      <c r="B8636" s="249">
        <v>8573</v>
      </c>
      <c r="C8636" s="248">
        <v>154.04634519314365</v>
      </c>
    </row>
    <row r="8637" spans="2:3" x14ac:dyDescent="0.75">
      <c r="B8637" s="249">
        <v>8574</v>
      </c>
      <c r="C8637" s="248">
        <v>126.28498619860861</v>
      </c>
    </row>
    <row r="8638" spans="2:3" x14ac:dyDescent="0.75">
      <c r="B8638" s="249">
        <v>8575</v>
      </c>
      <c r="C8638" s="248">
        <v>111.42874349365255</v>
      </c>
    </row>
    <row r="8639" spans="2:3" x14ac:dyDescent="0.75">
      <c r="B8639" s="249">
        <v>8576</v>
      </c>
      <c r="C8639" s="248">
        <v>148.5846584287537</v>
      </c>
    </row>
    <row r="8640" spans="2:3" x14ac:dyDescent="0.75">
      <c r="B8640" s="249">
        <v>8577</v>
      </c>
      <c r="C8640" s="248">
        <v>90.997569866144318</v>
      </c>
    </row>
    <row r="8641" spans="2:3" x14ac:dyDescent="0.75">
      <c r="B8641" s="249">
        <v>8578</v>
      </c>
      <c r="C8641" s="248">
        <v>149.94668466487985</v>
      </c>
    </row>
    <row r="8642" spans="2:3" x14ac:dyDescent="0.75">
      <c r="B8642" s="249">
        <v>8579</v>
      </c>
      <c r="C8642" s="248">
        <v>106.91335134889398</v>
      </c>
    </row>
    <row r="8643" spans="2:3" x14ac:dyDescent="0.75">
      <c r="B8643" s="249">
        <v>8580</v>
      </c>
      <c r="C8643" s="248">
        <v>114.87791471560402</v>
      </c>
    </row>
    <row r="8644" spans="2:3" x14ac:dyDescent="0.75">
      <c r="B8644" s="249">
        <v>8581</v>
      </c>
      <c r="C8644" s="248">
        <v>128.74286083153146</v>
      </c>
    </row>
    <row r="8645" spans="2:3" x14ac:dyDescent="0.75">
      <c r="B8645" s="249">
        <v>8582</v>
      </c>
      <c r="C8645" s="248">
        <v>104.60528786432791</v>
      </c>
    </row>
    <row r="8646" spans="2:3" x14ac:dyDescent="0.75">
      <c r="B8646" s="249">
        <v>8583</v>
      </c>
      <c r="C8646" s="248">
        <v>137.12653611133993</v>
      </c>
    </row>
    <row r="8647" spans="2:3" x14ac:dyDescent="0.75">
      <c r="B8647" s="249">
        <v>8584</v>
      </c>
      <c r="C8647" s="248">
        <v>104.28875459172684</v>
      </c>
    </row>
    <row r="8648" spans="2:3" x14ac:dyDescent="0.75">
      <c r="B8648" s="249">
        <v>8585</v>
      </c>
      <c r="C8648" s="248">
        <v>123.33565195705248</v>
      </c>
    </row>
    <row r="8649" spans="2:3" x14ac:dyDescent="0.75">
      <c r="B8649" s="249">
        <v>8586</v>
      </c>
      <c r="C8649" s="248">
        <v>100.24510800917105</v>
      </c>
    </row>
    <row r="8650" spans="2:3" x14ac:dyDescent="0.75">
      <c r="B8650" s="249">
        <v>8587</v>
      </c>
      <c r="C8650" s="248">
        <v>135.79614859837255</v>
      </c>
    </row>
    <row r="8651" spans="2:3" x14ac:dyDescent="0.75">
      <c r="B8651" s="249">
        <v>8588</v>
      </c>
      <c r="C8651" s="248">
        <v>114.66570089698023</v>
      </c>
    </row>
    <row r="8652" spans="2:3" x14ac:dyDescent="0.75">
      <c r="B8652" s="249">
        <v>8589</v>
      </c>
      <c r="C8652" s="248">
        <v>92.098942159526729</v>
      </c>
    </row>
    <row r="8653" spans="2:3" x14ac:dyDescent="0.75">
      <c r="B8653" s="249">
        <v>8590</v>
      </c>
      <c r="C8653" s="248">
        <v>116.88497833117596</v>
      </c>
    </row>
    <row r="8654" spans="2:3" x14ac:dyDescent="0.75">
      <c r="B8654" s="249">
        <v>8591</v>
      </c>
      <c r="C8654" s="248">
        <v>142.23931075347036</v>
      </c>
    </row>
    <row r="8655" spans="2:3" x14ac:dyDescent="0.75">
      <c r="B8655" s="249">
        <v>8592</v>
      </c>
      <c r="C8655" s="248">
        <v>160.69459565538665</v>
      </c>
    </row>
    <row r="8656" spans="2:3" x14ac:dyDescent="0.75">
      <c r="B8656" s="249">
        <v>8593</v>
      </c>
      <c r="C8656" s="248">
        <v>103.23604882763149</v>
      </c>
    </row>
    <row r="8657" spans="2:3" x14ac:dyDescent="0.75">
      <c r="B8657" s="249">
        <v>8594</v>
      </c>
      <c r="C8657" s="248">
        <v>119.14728902373908</v>
      </c>
    </row>
    <row r="8658" spans="2:3" x14ac:dyDescent="0.75">
      <c r="B8658" s="249">
        <v>8595</v>
      </c>
      <c r="C8658" s="248">
        <v>146.39261015435403</v>
      </c>
    </row>
    <row r="8659" spans="2:3" x14ac:dyDescent="0.75">
      <c r="B8659" s="249">
        <v>8596</v>
      </c>
      <c r="C8659" s="248">
        <v>171.17056477817619</v>
      </c>
    </row>
    <row r="8660" spans="2:3" x14ac:dyDescent="0.75">
      <c r="B8660" s="249">
        <v>8597</v>
      </c>
      <c r="C8660" s="248">
        <v>158.43455116949588</v>
      </c>
    </row>
    <row r="8661" spans="2:3" x14ac:dyDescent="0.75">
      <c r="B8661" s="249">
        <v>8598</v>
      </c>
      <c r="C8661" s="248">
        <v>121.77836166221329</v>
      </c>
    </row>
    <row r="8662" spans="2:3" x14ac:dyDescent="0.75">
      <c r="B8662" s="249">
        <v>8599</v>
      </c>
      <c r="C8662" s="248">
        <v>132.20740236111564</v>
      </c>
    </row>
    <row r="8663" spans="2:3" x14ac:dyDescent="0.75">
      <c r="B8663" s="249">
        <v>8600</v>
      </c>
      <c r="C8663" s="248">
        <v>68.939195605456348</v>
      </c>
    </row>
    <row r="8664" spans="2:3" x14ac:dyDescent="0.75">
      <c r="B8664" s="249">
        <v>8601</v>
      </c>
      <c r="C8664" s="248">
        <v>88.420917839252468</v>
      </c>
    </row>
    <row r="8665" spans="2:3" x14ac:dyDescent="0.75">
      <c r="B8665" s="249">
        <v>8602</v>
      </c>
      <c r="C8665" s="248">
        <v>136.68587591089329</v>
      </c>
    </row>
    <row r="8666" spans="2:3" x14ac:dyDescent="0.75">
      <c r="B8666" s="249">
        <v>8603</v>
      </c>
      <c r="C8666" s="248">
        <v>141.20073963410172</v>
      </c>
    </row>
    <row r="8667" spans="2:3" x14ac:dyDescent="0.75">
      <c r="B8667" s="249">
        <v>8604</v>
      </c>
      <c r="C8667" s="248">
        <v>118.19097005574078</v>
      </c>
    </row>
    <row r="8668" spans="2:3" x14ac:dyDescent="0.75">
      <c r="B8668" s="249">
        <v>8605</v>
      </c>
      <c r="C8668" s="248">
        <v>91.879328770952668</v>
      </c>
    </row>
    <row r="8669" spans="2:3" x14ac:dyDescent="0.75">
      <c r="B8669" s="249">
        <v>8606</v>
      </c>
      <c r="C8669" s="248">
        <v>158.85738116773965</v>
      </c>
    </row>
    <row r="8670" spans="2:3" x14ac:dyDescent="0.75">
      <c r="B8670" s="249">
        <v>8607</v>
      </c>
      <c r="C8670" s="248">
        <v>135.22435997649268</v>
      </c>
    </row>
    <row r="8671" spans="2:3" x14ac:dyDescent="0.75">
      <c r="B8671" s="249">
        <v>8608</v>
      </c>
      <c r="C8671" s="248">
        <v>129.56194024387153</v>
      </c>
    </row>
    <row r="8672" spans="2:3" x14ac:dyDescent="0.75">
      <c r="B8672" s="249">
        <v>8609</v>
      </c>
      <c r="C8672" s="248">
        <v>124.05013725304487</v>
      </c>
    </row>
    <row r="8673" spans="2:3" x14ac:dyDescent="0.75">
      <c r="B8673" s="249">
        <v>8610</v>
      </c>
      <c r="C8673" s="248">
        <v>94.751722817557607</v>
      </c>
    </row>
    <row r="8674" spans="2:3" x14ac:dyDescent="0.75">
      <c r="B8674" s="249">
        <v>8611</v>
      </c>
      <c r="C8674" s="248">
        <v>123.1153431203836</v>
      </c>
    </row>
    <row r="8675" spans="2:3" x14ac:dyDescent="0.75">
      <c r="B8675" s="249">
        <v>8612</v>
      </c>
      <c r="C8675" s="248">
        <v>96.096264181637025</v>
      </c>
    </row>
    <row r="8676" spans="2:3" x14ac:dyDescent="0.75">
      <c r="B8676" s="249">
        <v>8613</v>
      </c>
      <c r="C8676" s="248">
        <v>148.89745115058665</v>
      </c>
    </row>
    <row r="8677" spans="2:3" x14ac:dyDescent="0.75">
      <c r="B8677" s="249">
        <v>8614</v>
      </c>
      <c r="C8677" s="248">
        <v>92.868586875924706</v>
      </c>
    </row>
    <row r="8678" spans="2:3" x14ac:dyDescent="0.75">
      <c r="B8678" s="249">
        <v>8615</v>
      </c>
      <c r="C8678" s="248">
        <v>130.47468553457239</v>
      </c>
    </row>
    <row r="8679" spans="2:3" x14ac:dyDescent="0.75">
      <c r="B8679" s="249">
        <v>8616</v>
      </c>
      <c r="C8679" s="248">
        <v>117.25480501956771</v>
      </c>
    </row>
    <row r="8680" spans="2:3" x14ac:dyDescent="0.75">
      <c r="B8680" s="249">
        <v>8617</v>
      </c>
      <c r="C8680" s="248">
        <v>155.97205426425381</v>
      </c>
    </row>
    <row r="8681" spans="2:3" x14ac:dyDescent="0.75">
      <c r="B8681" s="249">
        <v>8618</v>
      </c>
      <c r="C8681" s="248">
        <v>110.99984490603083</v>
      </c>
    </row>
    <row r="8682" spans="2:3" x14ac:dyDescent="0.75">
      <c r="B8682" s="249">
        <v>8619</v>
      </c>
      <c r="C8682" s="248">
        <v>97.913692088844456</v>
      </c>
    </row>
    <row r="8683" spans="2:3" x14ac:dyDescent="0.75">
      <c r="B8683" s="249">
        <v>8620</v>
      </c>
      <c r="C8683" s="248">
        <v>64.919973272463125</v>
      </c>
    </row>
    <row r="8684" spans="2:3" x14ac:dyDescent="0.75">
      <c r="B8684" s="249">
        <v>8621</v>
      </c>
      <c r="C8684" s="248">
        <v>127.98168039429218</v>
      </c>
    </row>
    <row r="8685" spans="2:3" x14ac:dyDescent="0.75">
      <c r="B8685" s="249">
        <v>8622</v>
      </c>
      <c r="C8685" s="248">
        <v>69.167965135348751</v>
      </c>
    </row>
    <row r="8686" spans="2:3" x14ac:dyDescent="0.75">
      <c r="B8686" s="249">
        <v>8623</v>
      </c>
      <c r="C8686" s="248">
        <v>88.977406856194051</v>
      </c>
    </row>
    <row r="8687" spans="2:3" x14ac:dyDescent="0.75">
      <c r="B8687" s="249">
        <v>8624</v>
      </c>
      <c r="C8687" s="248">
        <v>131.25344591808974</v>
      </c>
    </row>
    <row r="8688" spans="2:3" x14ac:dyDescent="0.75">
      <c r="B8688" s="249">
        <v>8625</v>
      </c>
      <c r="C8688" s="248">
        <v>125.41302561281125</v>
      </c>
    </row>
    <row r="8689" spans="2:3" x14ac:dyDescent="0.75">
      <c r="B8689" s="249">
        <v>8626</v>
      </c>
      <c r="C8689" s="248">
        <v>121.10633526517854</v>
      </c>
    </row>
    <row r="8690" spans="2:3" x14ac:dyDescent="0.75">
      <c r="B8690" s="249">
        <v>8627</v>
      </c>
      <c r="C8690" s="248">
        <v>111.21869141304119</v>
      </c>
    </row>
    <row r="8691" spans="2:3" x14ac:dyDescent="0.75">
      <c r="B8691" s="249">
        <v>8628</v>
      </c>
      <c r="C8691" s="248">
        <v>125.59099253819855</v>
      </c>
    </row>
    <row r="8692" spans="2:3" x14ac:dyDescent="0.75">
      <c r="B8692" s="249">
        <v>8629</v>
      </c>
      <c r="C8692" s="248">
        <v>116.99686270542456</v>
      </c>
    </row>
    <row r="8693" spans="2:3" x14ac:dyDescent="0.75">
      <c r="B8693" s="249">
        <v>8630</v>
      </c>
      <c r="C8693" s="248">
        <v>171.30334975042587</v>
      </c>
    </row>
    <row r="8694" spans="2:3" x14ac:dyDescent="0.75">
      <c r="B8694" s="249">
        <v>8631</v>
      </c>
      <c r="C8694" s="248">
        <v>147.90597441966696</v>
      </c>
    </row>
    <row r="8695" spans="2:3" x14ac:dyDescent="0.75">
      <c r="B8695" s="249">
        <v>8632</v>
      </c>
      <c r="C8695" s="248">
        <v>145.20968377338392</v>
      </c>
    </row>
    <row r="8696" spans="2:3" x14ac:dyDescent="0.75">
      <c r="B8696" s="249">
        <v>8633</v>
      </c>
      <c r="C8696" s="248">
        <v>94.869714604932014</v>
      </c>
    </row>
    <row r="8697" spans="2:3" x14ac:dyDescent="0.75">
      <c r="B8697" s="249">
        <v>8634</v>
      </c>
      <c r="C8697" s="248">
        <v>148.59385880678457</v>
      </c>
    </row>
    <row r="8698" spans="2:3" x14ac:dyDescent="0.75">
      <c r="B8698" s="249">
        <v>8635</v>
      </c>
      <c r="C8698" s="248">
        <v>115.68356992921275</v>
      </c>
    </row>
    <row r="8699" spans="2:3" x14ac:dyDescent="0.75">
      <c r="B8699" s="249">
        <v>8636</v>
      </c>
      <c r="C8699" s="248">
        <v>93.920748849737606</v>
      </c>
    </row>
    <row r="8700" spans="2:3" x14ac:dyDescent="0.75">
      <c r="B8700" s="249">
        <v>8637</v>
      </c>
      <c r="C8700" s="248">
        <v>129.85706801572155</v>
      </c>
    </row>
    <row r="8701" spans="2:3" x14ac:dyDescent="0.75">
      <c r="B8701" s="249">
        <v>8638</v>
      </c>
      <c r="C8701" s="248">
        <v>156.71161254493799</v>
      </c>
    </row>
    <row r="8702" spans="2:3" x14ac:dyDescent="0.75">
      <c r="B8702" s="249">
        <v>8639</v>
      </c>
      <c r="C8702" s="248">
        <v>94.793917993140866</v>
      </c>
    </row>
    <row r="8703" spans="2:3" x14ac:dyDescent="0.75">
      <c r="B8703" s="249">
        <v>8640</v>
      </c>
      <c r="C8703" s="248">
        <v>118.05145437244298</v>
      </c>
    </row>
    <row r="8704" spans="2:3" x14ac:dyDescent="0.75">
      <c r="B8704" s="249">
        <v>8641</v>
      </c>
      <c r="C8704" s="248">
        <v>104.52170321323297</v>
      </c>
    </row>
    <row r="8705" spans="2:3" x14ac:dyDescent="0.75">
      <c r="B8705" s="249">
        <v>8642</v>
      </c>
      <c r="C8705" s="248">
        <v>151.97419099782078</v>
      </c>
    </row>
    <row r="8706" spans="2:3" x14ac:dyDescent="0.75">
      <c r="B8706" s="249">
        <v>8643</v>
      </c>
      <c r="C8706" s="248">
        <v>103.30817802156648</v>
      </c>
    </row>
    <row r="8707" spans="2:3" x14ac:dyDescent="0.75">
      <c r="B8707" s="249">
        <v>8644</v>
      </c>
      <c r="C8707" s="248">
        <v>133.45558810237992</v>
      </c>
    </row>
    <row r="8708" spans="2:3" x14ac:dyDescent="0.75">
      <c r="B8708" s="249">
        <v>8645</v>
      </c>
      <c r="C8708" s="248">
        <v>151.51643854052153</v>
      </c>
    </row>
    <row r="8709" spans="2:3" x14ac:dyDescent="0.75">
      <c r="B8709" s="249">
        <v>8646</v>
      </c>
      <c r="C8709" s="248">
        <v>158.81868754763317</v>
      </c>
    </row>
    <row r="8710" spans="2:3" x14ac:dyDescent="0.75">
      <c r="B8710" s="249">
        <v>8647</v>
      </c>
      <c r="C8710" s="248">
        <v>134.96979892246614</v>
      </c>
    </row>
    <row r="8711" spans="2:3" x14ac:dyDescent="0.75">
      <c r="B8711" s="249">
        <v>8648</v>
      </c>
      <c r="C8711" s="248">
        <v>128.11244552262181</v>
      </c>
    </row>
    <row r="8712" spans="2:3" x14ac:dyDescent="0.75">
      <c r="B8712" s="249">
        <v>8649</v>
      </c>
      <c r="C8712" s="248">
        <v>152.49805410827238</v>
      </c>
    </row>
    <row r="8713" spans="2:3" x14ac:dyDescent="0.75">
      <c r="B8713" s="249">
        <v>8650</v>
      </c>
      <c r="C8713" s="248">
        <v>135.12836561439337</v>
      </c>
    </row>
    <row r="8714" spans="2:3" x14ac:dyDescent="0.75">
      <c r="B8714" s="249">
        <v>8651</v>
      </c>
      <c r="C8714" s="248">
        <v>134.50903000532634</v>
      </c>
    </row>
    <row r="8715" spans="2:3" x14ac:dyDescent="0.75">
      <c r="B8715" s="249">
        <v>8652</v>
      </c>
      <c r="C8715" s="248">
        <v>93.599504373504089</v>
      </c>
    </row>
    <row r="8716" spans="2:3" x14ac:dyDescent="0.75">
      <c r="B8716" s="249">
        <v>8653</v>
      </c>
      <c r="C8716" s="248">
        <v>92.571314898700663</v>
      </c>
    </row>
    <row r="8717" spans="2:3" x14ac:dyDescent="0.75">
      <c r="B8717" s="249">
        <v>8654</v>
      </c>
      <c r="C8717" s="248">
        <v>100.83264427727704</v>
      </c>
    </row>
    <row r="8718" spans="2:3" x14ac:dyDescent="0.75">
      <c r="B8718" s="249">
        <v>8655</v>
      </c>
      <c r="C8718" s="248">
        <v>127.41621222274718</v>
      </c>
    </row>
    <row r="8719" spans="2:3" x14ac:dyDescent="0.75">
      <c r="B8719" s="249">
        <v>8656</v>
      </c>
      <c r="C8719" s="248">
        <v>93.334063685764946</v>
      </c>
    </row>
    <row r="8720" spans="2:3" x14ac:dyDescent="0.75">
      <c r="B8720" s="249">
        <v>8657</v>
      </c>
      <c r="C8720" s="248">
        <v>119.35663539927361</v>
      </c>
    </row>
    <row r="8721" spans="2:3" x14ac:dyDescent="0.75">
      <c r="B8721" s="249">
        <v>8658</v>
      </c>
      <c r="C8721" s="248">
        <v>139.99348087217439</v>
      </c>
    </row>
    <row r="8722" spans="2:3" x14ac:dyDescent="0.75">
      <c r="B8722" s="249">
        <v>8659</v>
      </c>
      <c r="C8722" s="248">
        <v>83.191880083559312</v>
      </c>
    </row>
    <row r="8723" spans="2:3" x14ac:dyDescent="0.75">
      <c r="B8723" s="249">
        <v>8660</v>
      </c>
      <c r="C8723" s="248">
        <v>104.80962571120148</v>
      </c>
    </row>
    <row r="8724" spans="2:3" x14ac:dyDescent="0.75">
      <c r="B8724" s="249">
        <v>8661</v>
      </c>
      <c r="C8724" s="248">
        <v>154.89268427297969</v>
      </c>
    </row>
    <row r="8725" spans="2:3" x14ac:dyDescent="0.75">
      <c r="B8725" s="249">
        <v>8662</v>
      </c>
      <c r="C8725" s="248">
        <v>129.91184210663704</v>
      </c>
    </row>
    <row r="8726" spans="2:3" x14ac:dyDescent="0.75">
      <c r="B8726" s="249">
        <v>8663</v>
      </c>
      <c r="C8726" s="248">
        <v>149.8563795127028</v>
      </c>
    </row>
    <row r="8727" spans="2:3" x14ac:dyDescent="0.75">
      <c r="B8727" s="249">
        <v>8664</v>
      </c>
      <c r="C8727" s="248">
        <v>126.80581953317034</v>
      </c>
    </row>
    <row r="8728" spans="2:3" x14ac:dyDescent="0.75">
      <c r="B8728" s="249">
        <v>8665</v>
      </c>
      <c r="C8728" s="248">
        <v>112.70140369218124</v>
      </c>
    </row>
    <row r="8729" spans="2:3" x14ac:dyDescent="0.75">
      <c r="B8729" s="249">
        <v>8666</v>
      </c>
      <c r="C8729" s="248">
        <v>155.55428918711496</v>
      </c>
    </row>
    <row r="8730" spans="2:3" x14ac:dyDescent="0.75">
      <c r="B8730" s="249">
        <v>8667</v>
      </c>
      <c r="C8730" s="248">
        <v>148.41830991844702</v>
      </c>
    </row>
    <row r="8731" spans="2:3" x14ac:dyDescent="0.75">
      <c r="B8731" s="249">
        <v>8668</v>
      </c>
      <c r="C8731" s="248">
        <v>110.53134804999344</v>
      </c>
    </row>
    <row r="8732" spans="2:3" x14ac:dyDescent="0.75">
      <c r="B8732" s="249">
        <v>8669</v>
      </c>
      <c r="C8732" s="248">
        <v>80.725295833495181</v>
      </c>
    </row>
    <row r="8733" spans="2:3" x14ac:dyDescent="0.75">
      <c r="B8733" s="249">
        <v>8670</v>
      </c>
      <c r="C8733" s="248">
        <v>83.706962433869904</v>
      </c>
    </row>
    <row r="8734" spans="2:3" x14ac:dyDescent="0.75">
      <c r="B8734" s="249">
        <v>8671</v>
      </c>
      <c r="C8734" s="248">
        <v>85.970351898917585</v>
      </c>
    </row>
    <row r="8735" spans="2:3" x14ac:dyDescent="0.75">
      <c r="B8735" s="249">
        <v>8672</v>
      </c>
      <c r="C8735" s="248">
        <v>103.11257962912461</v>
      </c>
    </row>
    <row r="8736" spans="2:3" x14ac:dyDescent="0.75">
      <c r="B8736" s="249">
        <v>8673</v>
      </c>
      <c r="C8736" s="248">
        <v>107.40438979564104</v>
      </c>
    </row>
    <row r="8737" spans="2:3" x14ac:dyDescent="0.75">
      <c r="B8737" s="249">
        <v>8674</v>
      </c>
      <c r="C8737" s="248">
        <v>136.49992697394458</v>
      </c>
    </row>
    <row r="8738" spans="2:3" x14ac:dyDescent="0.75">
      <c r="B8738" s="249">
        <v>8675</v>
      </c>
      <c r="C8738" s="248">
        <v>131.56064624998865</v>
      </c>
    </row>
    <row r="8739" spans="2:3" x14ac:dyDescent="0.75">
      <c r="B8739" s="249">
        <v>8676</v>
      </c>
      <c r="C8739" s="248">
        <v>159.99031318944375</v>
      </c>
    </row>
    <row r="8740" spans="2:3" x14ac:dyDescent="0.75">
      <c r="B8740" s="249">
        <v>8677</v>
      </c>
      <c r="C8740" s="248">
        <v>120.65287292616688</v>
      </c>
    </row>
    <row r="8741" spans="2:3" x14ac:dyDescent="0.75">
      <c r="B8741" s="249">
        <v>8678</v>
      </c>
      <c r="C8741" s="248">
        <v>131.45793816017496</v>
      </c>
    </row>
    <row r="8742" spans="2:3" x14ac:dyDescent="0.75">
      <c r="B8742" s="249">
        <v>8679</v>
      </c>
      <c r="C8742" s="248">
        <v>146.4975491581898</v>
      </c>
    </row>
    <row r="8743" spans="2:3" x14ac:dyDescent="0.75">
      <c r="B8743" s="249">
        <v>8680</v>
      </c>
      <c r="C8743" s="248">
        <v>124.95856821747226</v>
      </c>
    </row>
    <row r="8744" spans="2:3" x14ac:dyDescent="0.75">
      <c r="B8744" s="249">
        <v>8681</v>
      </c>
      <c r="C8744" s="248">
        <v>91.32310950706605</v>
      </c>
    </row>
    <row r="8745" spans="2:3" x14ac:dyDescent="0.75">
      <c r="B8745" s="249">
        <v>8682</v>
      </c>
      <c r="C8745" s="248">
        <v>115.18732633463905</v>
      </c>
    </row>
    <row r="8746" spans="2:3" x14ac:dyDescent="0.75">
      <c r="B8746" s="249">
        <v>8683</v>
      </c>
      <c r="C8746" s="248">
        <v>146.5155302829221</v>
      </c>
    </row>
    <row r="8747" spans="2:3" x14ac:dyDescent="0.75">
      <c r="B8747" s="249">
        <v>8684</v>
      </c>
      <c r="C8747" s="248">
        <v>119.36067710192808</v>
      </c>
    </row>
    <row r="8748" spans="2:3" x14ac:dyDescent="0.75">
      <c r="B8748" s="249">
        <v>8685</v>
      </c>
      <c r="C8748" s="248">
        <v>98.584720607574951</v>
      </c>
    </row>
    <row r="8749" spans="2:3" x14ac:dyDescent="0.75">
      <c r="B8749" s="249">
        <v>8686</v>
      </c>
      <c r="C8749" s="248">
        <v>116.52231396834443</v>
      </c>
    </row>
    <row r="8750" spans="2:3" x14ac:dyDescent="0.75">
      <c r="B8750" s="249">
        <v>8687</v>
      </c>
      <c r="C8750" s="248">
        <v>140.02436990292205</v>
      </c>
    </row>
    <row r="8751" spans="2:3" x14ac:dyDescent="0.75">
      <c r="B8751" s="249">
        <v>8688</v>
      </c>
      <c r="C8751" s="248">
        <v>116.79093374654967</v>
      </c>
    </row>
    <row r="8752" spans="2:3" x14ac:dyDescent="0.75">
      <c r="B8752" s="249">
        <v>8689</v>
      </c>
      <c r="C8752" s="248">
        <v>142.85915267264167</v>
      </c>
    </row>
    <row r="8753" spans="2:3" x14ac:dyDescent="0.75">
      <c r="B8753" s="249">
        <v>8690</v>
      </c>
      <c r="C8753" s="248">
        <v>104.914505581898</v>
      </c>
    </row>
    <row r="8754" spans="2:3" x14ac:dyDescent="0.75">
      <c r="B8754" s="249">
        <v>8691</v>
      </c>
      <c r="C8754" s="248">
        <v>106.41817429013884</v>
      </c>
    </row>
    <row r="8755" spans="2:3" x14ac:dyDescent="0.75">
      <c r="B8755" s="249">
        <v>8692</v>
      </c>
      <c r="C8755" s="248">
        <v>72.009640607958104</v>
      </c>
    </row>
    <row r="8756" spans="2:3" x14ac:dyDescent="0.75">
      <c r="B8756" s="249">
        <v>8693</v>
      </c>
      <c r="C8756" s="248">
        <v>134.6121026489607</v>
      </c>
    </row>
    <row r="8757" spans="2:3" x14ac:dyDescent="0.75">
      <c r="B8757" s="249">
        <v>8694</v>
      </c>
      <c r="C8757" s="248">
        <v>109.91535315900616</v>
      </c>
    </row>
    <row r="8758" spans="2:3" x14ac:dyDescent="0.75">
      <c r="B8758" s="249">
        <v>8695</v>
      </c>
      <c r="C8758" s="248">
        <v>132.50302163325725</v>
      </c>
    </row>
    <row r="8759" spans="2:3" x14ac:dyDescent="0.75">
      <c r="B8759" s="249">
        <v>8696</v>
      </c>
      <c r="C8759" s="248">
        <v>139.7909909261644</v>
      </c>
    </row>
    <row r="8760" spans="2:3" x14ac:dyDescent="0.75">
      <c r="B8760" s="249">
        <v>8697</v>
      </c>
      <c r="C8760" s="248">
        <v>128.8086375993168</v>
      </c>
    </row>
    <row r="8761" spans="2:3" x14ac:dyDescent="0.75">
      <c r="B8761" s="249">
        <v>8698</v>
      </c>
      <c r="C8761" s="248">
        <v>149.80767513092758</v>
      </c>
    </row>
    <row r="8762" spans="2:3" x14ac:dyDescent="0.75">
      <c r="B8762" s="249">
        <v>8699</v>
      </c>
      <c r="C8762" s="248">
        <v>86.783438509446313</v>
      </c>
    </row>
    <row r="8763" spans="2:3" x14ac:dyDescent="0.75">
      <c r="B8763" s="249">
        <v>8700</v>
      </c>
      <c r="C8763" s="248">
        <v>141.02150684239442</v>
      </c>
    </row>
    <row r="8764" spans="2:3" x14ac:dyDescent="0.75">
      <c r="B8764" s="249">
        <v>8701</v>
      </c>
      <c r="C8764" s="248">
        <v>146.04492451849779</v>
      </c>
    </row>
    <row r="8765" spans="2:3" x14ac:dyDescent="0.75">
      <c r="B8765" s="249">
        <v>8702</v>
      </c>
      <c r="C8765" s="248">
        <v>81.479575874570799</v>
      </c>
    </row>
    <row r="8766" spans="2:3" x14ac:dyDescent="0.75">
      <c r="B8766" s="249">
        <v>8703</v>
      </c>
      <c r="C8766" s="248">
        <v>169.72821246965384</v>
      </c>
    </row>
    <row r="8767" spans="2:3" x14ac:dyDescent="0.75">
      <c r="B8767" s="249">
        <v>8704</v>
      </c>
      <c r="C8767" s="248">
        <v>81.756629851502979</v>
      </c>
    </row>
    <row r="8768" spans="2:3" x14ac:dyDescent="0.75">
      <c r="B8768" s="249">
        <v>8705</v>
      </c>
      <c r="C8768" s="248">
        <v>107.64345906199263</v>
      </c>
    </row>
    <row r="8769" spans="2:3" x14ac:dyDescent="0.75">
      <c r="B8769" s="249">
        <v>8706</v>
      </c>
      <c r="C8769" s="248">
        <v>142.48898055027865</v>
      </c>
    </row>
    <row r="8770" spans="2:3" x14ac:dyDescent="0.75">
      <c r="B8770" s="249">
        <v>8707</v>
      </c>
      <c r="C8770" s="248">
        <v>119.5052698577481</v>
      </c>
    </row>
    <row r="8771" spans="2:3" x14ac:dyDescent="0.75">
      <c r="B8771" s="249">
        <v>8708</v>
      </c>
      <c r="C8771" s="248">
        <v>113.47604220100835</v>
      </c>
    </row>
    <row r="8772" spans="2:3" x14ac:dyDescent="0.75">
      <c r="B8772" s="249">
        <v>8709</v>
      </c>
      <c r="C8772" s="248">
        <v>97.178302576347534</v>
      </c>
    </row>
    <row r="8773" spans="2:3" x14ac:dyDescent="0.75">
      <c r="B8773" s="249">
        <v>8710</v>
      </c>
      <c r="C8773" s="248">
        <v>119.91932938508887</v>
      </c>
    </row>
    <row r="8774" spans="2:3" x14ac:dyDescent="0.75">
      <c r="B8774" s="249">
        <v>8711</v>
      </c>
      <c r="C8774" s="248">
        <v>130.56394035234484</v>
      </c>
    </row>
    <row r="8775" spans="2:3" x14ac:dyDescent="0.75">
      <c r="B8775" s="249">
        <v>8712</v>
      </c>
      <c r="C8775" s="248">
        <v>104.26843499115455</v>
      </c>
    </row>
    <row r="8776" spans="2:3" x14ac:dyDescent="0.75">
      <c r="B8776" s="249">
        <v>8713</v>
      </c>
      <c r="C8776" s="248">
        <v>111.43725157706163</v>
      </c>
    </row>
    <row r="8777" spans="2:3" x14ac:dyDescent="0.75">
      <c r="B8777" s="249">
        <v>8714</v>
      </c>
      <c r="C8777" s="248">
        <v>122.66261730626836</v>
      </c>
    </row>
    <row r="8778" spans="2:3" x14ac:dyDescent="0.75">
      <c r="B8778" s="249">
        <v>8715</v>
      </c>
      <c r="C8778" s="248">
        <v>159.736295027664</v>
      </c>
    </row>
    <row r="8779" spans="2:3" x14ac:dyDescent="0.75">
      <c r="B8779" s="249">
        <v>8716</v>
      </c>
      <c r="C8779" s="248">
        <v>99.980855867441306</v>
      </c>
    </row>
    <row r="8780" spans="2:3" x14ac:dyDescent="0.75">
      <c r="B8780" s="249">
        <v>8717</v>
      </c>
      <c r="C8780" s="248">
        <v>75.183882291643243</v>
      </c>
    </row>
    <row r="8781" spans="2:3" x14ac:dyDescent="0.75">
      <c r="B8781" s="249">
        <v>8718</v>
      </c>
      <c r="C8781" s="248">
        <v>146.87361557157186</v>
      </c>
    </row>
    <row r="8782" spans="2:3" x14ac:dyDescent="0.75">
      <c r="B8782" s="249">
        <v>8719</v>
      </c>
      <c r="C8782" s="248">
        <v>129.42317017215296</v>
      </c>
    </row>
    <row r="8783" spans="2:3" x14ac:dyDescent="0.75">
      <c r="B8783" s="249">
        <v>8720</v>
      </c>
      <c r="C8783" s="248">
        <v>125.69228206242224</v>
      </c>
    </row>
    <row r="8784" spans="2:3" x14ac:dyDescent="0.75">
      <c r="B8784" s="249">
        <v>8721</v>
      </c>
      <c r="C8784" s="248">
        <v>79.129455053852197</v>
      </c>
    </row>
    <row r="8785" spans="2:3" x14ac:dyDescent="0.75">
      <c r="B8785" s="249">
        <v>8722</v>
      </c>
      <c r="C8785" s="248">
        <v>161.11460476315858</v>
      </c>
    </row>
    <row r="8786" spans="2:3" x14ac:dyDescent="0.75">
      <c r="B8786" s="249">
        <v>8723</v>
      </c>
      <c r="C8786" s="248">
        <v>75.338305237441773</v>
      </c>
    </row>
    <row r="8787" spans="2:3" x14ac:dyDescent="0.75">
      <c r="B8787" s="249">
        <v>8724</v>
      </c>
      <c r="C8787" s="248">
        <v>68.475362910130258</v>
      </c>
    </row>
    <row r="8788" spans="2:3" x14ac:dyDescent="0.75">
      <c r="B8788" s="249">
        <v>8725</v>
      </c>
      <c r="C8788" s="248">
        <v>96.410608713470936</v>
      </c>
    </row>
    <row r="8789" spans="2:3" x14ac:dyDescent="0.75">
      <c r="B8789" s="249">
        <v>8726</v>
      </c>
      <c r="C8789" s="248">
        <v>132.28953751297655</v>
      </c>
    </row>
    <row r="8790" spans="2:3" x14ac:dyDescent="0.75">
      <c r="B8790" s="249">
        <v>8727</v>
      </c>
      <c r="C8790" s="248">
        <v>85.008296873993132</v>
      </c>
    </row>
    <row r="8791" spans="2:3" x14ac:dyDescent="0.75">
      <c r="B8791" s="249">
        <v>8728</v>
      </c>
      <c r="C8791" s="248">
        <v>106.57668896050004</v>
      </c>
    </row>
    <row r="8792" spans="2:3" x14ac:dyDescent="0.75">
      <c r="B8792" s="249">
        <v>8729</v>
      </c>
      <c r="C8792" s="248">
        <v>132.35019379122065</v>
      </c>
    </row>
    <row r="8793" spans="2:3" x14ac:dyDescent="0.75">
      <c r="B8793" s="249">
        <v>8730</v>
      </c>
      <c r="C8793" s="248">
        <v>106.00817825485892</v>
      </c>
    </row>
    <row r="8794" spans="2:3" x14ac:dyDescent="0.75">
      <c r="B8794" s="249">
        <v>8731</v>
      </c>
      <c r="C8794" s="248">
        <v>133.42167631766822</v>
      </c>
    </row>
    <row r="8795" spans="2:3" x14ac:dyDescent="0.75">
      <c r="B8795" s="249">
        <v>8732</v>
      </c>
      <c r="C8795" s="248">
        <v>107.12969041670445</v>
      </c>
    </row>
    <row r="8796" spans="2:3" x14ac:dyDescent="0.75">
      <c r="B8796" s="249">
        <v>8733</v>
      </c>
      <c r="C8796" s="248">
        <v>89.905887847675487</v>
      </c>
    </row>
    <row r="8797" spans="2:3" x14ac:dyDescent="0.75">
      <c r="B8797" s="249">
        <v>8734</v>
      </c>
      <c r="C8797" s="248">
        <v>176.9370020465868</v>
      </c>
    </row>
    <row r="8798" spans="2:3" x14ac:dyDescent="0.75">
      <c r="B8798" s="249">
        <v>8735</v>
      </c>
      <c r="C8798" s="248">
        <v>128.82570017065146</v>
      </c>
    </row>
    <row r="8799" spans="2:3" x14ac:dyDescent="0.75">
      <c r="B8799" s="249">
        <v>8736</v>
      </c>
      <c r="C8799" s="248">
        <v>127.4028829728003</v>
      </c>
    </row>
    <row r="8800" spans="2:3" x14ac:dyDescent="0.75">
      <c r="B8800" s="249">
        <v>8737</v>
      </c>
      <c r="C8800" s="248">
        <v>113.73454828852989</v>
      </c>
    </row>
    <row r="8801" spans="2:3" x14ac:dyDescent="0.75">
      <c r="B8801" s="249">
        <v>8738</v>
      </c>
      <c r="C8801" s="248">
        <v>159.98796781752779</v>
      </c>
    </row>
    <row r="8802" spans="2:3" x14ac:dyDescent="0.75">
      <c r="B8802" s="249">
        <v>8739</v>
      </c>
      <c r="C8802" s="248">
        <v>122.50449692037425</v>
      </c>
    </row>
    <row r="8803" spans="2:3" x14ac:dyDescent="0.75">
      <c r="B8803" s="249">
        <v>8740</v>
      </c>
      <c r="C8803" s="248">
        <v>143.14942447965495</v>
      </c>
    </row>
    <row r="8804" spans="2:3" x14ac:dyDescent="0.75">
      <c r="B8804" s="249">
        <v>8741</v>
      </c>
      <c r="C8804" s="248">
        <v>95.605494144461503</v>
      </c>
    </row>
    <row r="8805" spans="2:3" x14ac:dyDescent="0.75">
      <c r="B8805" s="249">
        <v>8742</v>
      </c>
      <c r="C8805" s="248">
        <v>146.6539886072068</v>
      </c>
    </row>
    <row r="8806" spans="2:3" x14ac:dyDescent="0.75">
      <c r="B8806" s="249">
        <v>8743</v>
      </c>
      <c r="C8806" s="248">
        <v>102.08195524697202</v>
      </c>
    </row>
    <row r="8807" spans="2:3" x14ac:dyDescent="0.75">
      <c r="B8807" s="249">
        <v>8744</v>
      </c>
      <c r="C8807" s="248">
        <v>125.75379400308503</v>
      </c>
    </row>
    <row r="8808" spans="2:3" x14ac:dyDescent="0.75">
      <c r="B8808" s="249">
        <v>8745</v>
      </c>
      <c r="C8808" s="248">
        <v>110.69182040985034</v>
      </c>
    </row>
    <row r="8809" spans="2:3" x14ac:dyDescent="0.75">
      <c r="B8809" s="249">
        <v>8746</v>
      </c>
      <c r="C8809" s="248">
        <v>152.39939567997973</v>
      </c>
    </row>
    <row r="8810" spans="2:3" x14ac:dyDescent="0.75">
      <c r="B8810" s="249">
        <v>8747</v>
      </c>
      <c r="C8810" s="248">
        <v>139.65733759187174</v>
      </c>
    </row>
    <row r="8811" spans="2:3" x14ac:dyDescent="0.75">
      <c r="B8811" s="249">
        <v>8748</v>
      </c>
      <c r="C8811" s="248">
        <v>170.03373310361673</v>
      </c>
    </row>
    <row r="8812" spans="2:3" x14ac:dyDescent="0.75">
      <c r="B8812" s="249">
        <v>8749</v>
      </c>
      <c r="C8812" s="248">
        <v>133.40430915521719</v>
      </c>
    </row>
    <row r="8813" spans="2:3" x14ac:dyDescent="0.75">
      <c r="B8813" s="249">
        <v>8750</v>
      </c>
      <c r="C8813" s="248">
        <v>75.471614934600893</v>
      </c>
    </row>
    <row r="8814" spans="2:3" x14ac:dyDescent="0.75">
      <c r="B8814" s="249">
        <v>8751</v>
      </c>
      <c r="C8814" s="248">
        <v>110.62482006979663</v>
      </c>
    </row>
    <row r="8815" spans="2:3" x14ac:dyDescent="0.75">
      <c r="B8815" s="249">
        <v>8752</v>
      </c>
      <c r="C8815" s="248">
        <v>125.98143680852294</v>
      </c>
    </row>
    <row r="8816" spans="2:3" x14ac:dyDescent="0.75">
      <c r="B8816" s="249">
        <v>8753</v>
      </c>
      <c r="C8816" s="248">
        <v>131.53395610608072</v>
      </c>
    </row>
    <row r="8817" spans="2:3" x14ac:dyDescent="0.75">
      <c r="B8817" s="249">
        <v>8754</v>
      </c>
      <c r="C8817" s="248">
        <v>169.17400557374964</v>
      </c>
    </row>
    <row r="8818" spans="2:3" x14ac:dyDescent="0.75">
      <c r="B8818" s="249">
        <v>8755</v>
      </c>
      <c r="C8818" s="248">
        <v>157.46165023502073</v>
      </c>
    </row>
    <row r="8819" spans="2:3" x14ac:dyDescent="0.75">
      <c r="B8819" s="249">
        <v>8756</v>
      </c>
      <c r="C8819" s="248">
        <v>131.98828474260188</v>
      </c>
    </row>
    <row r="8820" spans="2:3" x14ac:dyDescent="0.75">
      <c r="B8820" s="249">
        <v>8757</v>
      </c>
      <c r="C8820" s="248">
        <v>135.89546291613695</v>
      </c>
    </row>
    <row r="8821" spans="2:3" x14ac:dyDescent="0.75">
      <c r="B8821" s="249">
        <v>8758</v>
      </c>
      <c r="C8821" s="248">
        <v>129.03300574321048</v>
      </c>
    </row>
    <row r="8822" spans="2:3" x14ac:dyDescent="0.75">
      <c r="B8822" s="249">
        <v>8759</v>
      </c>
      <c r="C8822" s="248">
        <v>172.91836413017117</v>
      </c>
    </row>
    <row r="8823" spans="2:3" x14ac:dyDescent="0.75">
      <c r="B8823" s="249">
        <v>8760</v>
      </c>
      <c r="C8823" s="248">
        <v>116.1679552571062</v>
      </c>
    </row>
    <row r="8824" spans="2:3" x14ac:dyDescent="0.75">
      <c r="B8824" s="249">
        <v>8761</v>
      </c>
      <c r="C8824" s="248">
        <v>90.602100489072029</v>
      </c>
    </row>
    <row r="8825" spans="2:3" x14ac:dyDescent="0.75">
      <c r="B8825" s="249">
        <v>8762</v>
      </c>
      <c r="C8825" s="248">
        <v>80.555597270974829</v>
      </c>
    </row>
    <row r="8826" spans="2:3" x14ac:dyDescent="0.75">
      <c r="B8826" s="249">
        <v>8763</v>
      </c>
      <c r="C8826" s="248">
        <v>119.9077143039856</v>
      </c>
    </row>
    <row r="8827" spans="2:3" x14ac:dyDescent="0.75">
      <c r="B8827" s="249">
        <v>8764</v>
      </c>
      <c r="C8827" s="248">
        <v>101.96760291838277</v>
      </c>
    </row>
    <row r="8828" spans="2:3" x14ac:dyDescent="0.75">
      <c r="B8828" s="249">
        <v>8765</v>
      </c>
      <c r="C8828" s="248">
        <v>98.356544581769882</v>
      </c>
    </row>
    <row r="8829" spans="2:3" x14ac:dyDescent="0.75">
      <c r="B8829" s="249">
        <v>8766</v>
      </c>
      <c r="C8829" s="248">
        <v>161.75512360344916</v>
      </c>
    </row>
    <row r="8830" spans="2:3" x14ac:dyDescent="0.75">
      <c r="B8830" s="249">
        <v>8767</v>
      </c>
      <c r="C8830" s="248">
        <v>113.40463385163081</v>
      </c>
    </row>
    <row r="8831" spans="2:3" x14ac:dyDescent="0.75">
      <c r="B8831" s="249">
        <v>8768</v>
      </c>
      <c r="C8831" s="248">
        <v>111.6564798709034</v>
      </c>
    </row>
    <row r="8832" spans="2:3" x14ac:dyDescent="0.75">
      <c r="B8832" s="249">
        <v>8769</v>
      </c>
      <c r="C8832" s="248">
        <v>135.61669037365235</v>
      </c>
    </row>
    <row r="8833" spans="2:3" x14ac:dyDescent="0.75">
      <c r="B8833" s="249">
        <v>8770</v>
      </c>
      <c r="C8833" s="248">
        <v>121.40873543957072</v>
      </c>
    </row>
    <row r="8834" spans="2:3" x14ac:dyDescent="0.75">
      <c r="B8834" s="249">
        <v>8771</v>
      </c>
      <c r="C8834" s="248">
        <v>131.3959379770869</v>
      </c>
    </row>
    <row r="8835" spans="2:3" x14ac:dyDescent="0.75">
      <c r="B8835" s="249">
        <v>8772</v>
      </c>
      <c r="C8835" s="248">
        <v>100.87492506002403</v>
      </c>
    </row>
    <row r="8836" spans="2:3" x14ac:dyDescent="0.75">
      <c r="B8836" s="249">
        <v>8773</v>
      </c>
      <c r="C8836" s="248">
        <v>101.74262580500546</v>
      </c>
    </row>
    <row r="8837" spans="2:3" x14ac:dyDescent="0.75">
      <c r="B8837" s="249">
        <v>8774</v>
      </c>
      <c r="C8837" s="248">
        <v>119.02009140803423</v>
      </c>
    </row>
    <row r="8838" spans="2:3" x14ac:dyDescent="0.75">
      <c r="B8838" s="249">
        <v>8775</v>
      </c>
      <c r="C8838" s="248">
        <v>137.41962618053162</v>
      </c>
    </row>
    <row r="8839" spans="2:3" x14ac:dyDescent="0.75">
      <c r="B8839" s="249">
        <v>8776</v>
      </c>
      <c r="C8839" s="248">
        <v>100.45131950937011</v>
      </c>
    </row>
    <row r="8840" spans="2:3" x14ac:dyDescent="0.75">
      <c r="B8840" s="249">
        <v>8777</v>
      </c>
      <c r="C8840" s="248">
        <v>132.31154879118458</v>
      </c>
    </row>
    <row r="8841" spans="2:3" x14ac:dyDescent="0.75">
      <c r="B8841" s="249">
        <v>8778</v>
      </c>
      <c r="C8841" s="248">
        <v>152.4276378670707</v>
      </c>
    </row>
    <row r="8842" spans="2:3" x14ac:dyDescent="0.75">
      <c r="B8842" s="249">
        <v>8779</v>
      </c>
      <c r="C8842" s="248">
        <v>142.13854964099238</v>
      </c>
    </row>
    <row r="8843" spans="2:3" x14ac:dyDescent="0.75">
      <c r="B8843" s="249">
        <v>8780</v>
      </c>
      <c r="C8843" s="248">
        <v>120.52035121935478</v>
      </c>
    </row>
    <row r="8844" spans="2:3" x14ac:dyDescent="0.75">
      <c r="B8844" s="249">
        <v>8781</v>
      </c>
      <c r="C8844" s="248">
        <v>62.141514819492485</v>
      </c>
    </row>
    <row r="8845" spans="2:3" x14ac:dyDescent="0.75">
      <c r="B8845" s="249">
        <v>8782</v>
      </c>
      <c r="C8845" s="248">
        <v>99.96625579363274</v>
      </c>
    </row>
    <row r="8846" spans="2:3" x14ac:dyDescent="0.75">
      <c r="B8846" s="249">
        <v>8783</v>
      </c>
      <c r="C8846" s="248">
        <v>80.708264054539768</v>
      </c>
    </row>
    <row r="8847" spans="2:3" x14ac:dyDescent="0.75">
      <c r="B8847" s="249">
        <v>8784</v>
      </c>
      <c r="C8847" s="248">
        <v>130.99521370519028</v>
      </c>
    </row>
    <row r="8848" spans="2:3" x14ac:dyDescent="0.75">
      <c r="B8848" s="249">
        <v>8785</v>
      </c>
      <c r="C8848" s="248">
        <v>97.482586693711824</v>
      </c>
    </row>
    <row r="8849" spans="2:3" x14ac:dyDescent="0.75">
      <c r="B8849" s="249">
        <v>8786</v>
      </c>
      <c r="C8849" s="248">
        <v>120.88260459742199</v>
      </c>
    </row>
    <row r="8850" spans="2:3" x14ac:dyDescent="0.75">
      <c r="B8850" s="249">
        <v>8787</v>
      </c>
      <c r="C8850" s="248">
        <v>95.784129564015302</v>
      </c>
    </row>
    <row r="8851" spans="2:3" x14ac:dyDescent="0.75">
      <c r="B8851" s="249">
        <v>8788</v>
      </c>
      <c r="C8851" s="248">
        <v>157.74521451928504</v>
      </c>
    </row>
    <row r="8852" spans="2:3" x14ac:dyDescent="0.75">
      <c r="B8852" s="249">
        <v>8789</v>
      </c>
      <c r="C8852" s="248">
        <v>116.60724005584417</v>
      </c>
    </row>
    <row r="8853" spans="2:3" x14ac:dyDescent="0.75">
      <c r="B8853" s="249">
        <v>8790</v>
      </c>
      <c r="C8853" s="248">
        <v>98.806897732095166</v>
      </c>
    </row>
    <row r="8854" spans="2:3" x14ac:dyDescent="0.75">
      <c r="B8854" s="249">
        <v>8791</v>
      </c>
      <c r="C8854" s="248">
        <v>96.262497737421171</v>
      </c>
    </row>
    <row r="8855" spans="2:3" x14ac:dyDescent="0.75">
      <c r="B8855" s="249">
        <v>8792</v>
      </c>
      <c r="C8855" s="248">
        <v>145.28049388540876</v>
      </c>
    </row>
    <row r="8856" spans="2:3" x14ac:dyDescent="0.75">
      <c r="B8856" s="249">
        <v>8793</v>
      </c>
      <c r="C8856" s="248">
        <v>138.12643059576587</v>
      </c>
    </row>
    <row r="8857" spans="2:3" x14ac:dyDescent="0.75">
      <c r="B8857" s="249">
        <v>8794</v>
      </c>
      <c r="C8857" s="248">
        <v>87.043062162125722</v>
      </c>
    </row>
    <row r="8858" spans="2:3" x14ac:dyDescent="0.75">
      <c r="B8858" s="249">
        <v>8795</v>
      </c>
      <c r="C8858" s="248">
        <v>136.13440450586506</v>
      </c>
    </row>
    <row r="8859" spans="2:3" x14ac:dyDescent="0.75">
      <c r="B8859" s="249">
        <v>8796</v>
      </c>
      <c r="C8859" s="248">
        <v>120.17983548214119</v>
      </c>
    </row>
    <row r="8860" spans="2:3" x14ac:dyDescent="0.75">
      <c r="B8860" s="249">
        <v>8797</v>
      </c>
      <c r="C8860" s="248">
        <v>102.53820588340918</v>
      </c>
    </row>
    <row r="8861" spans="2:3" x14ac:dyDescent="0.75">
      <c r="B8861" s="249">
        <v>8798</v>
      </c>
      <c r="C8861" s="248">
        <v>125.02714097424008</v>
      </c>
    </row>
    <row r="8862" spans="2:3" x14ac:dyDescent="0.75">
      <c r="B8862" s="249">
        <v>8799</v>
      </c>
      <c r="C8862" s="248">
        <v>100.08818096518468</v>
      </c>
    </row>
    <row r="8863" spans="2:3" x14ac:dyDescent="0.75">
      <c r="B8863" s="249">
        <v>8800</v>
      </c>
      <c r="C8863" s="248">
        <v>107.98738140217927</v>
      </c>
    </row>
    <row r="8864" spans="2:3" x14ac:dyDescent="0.75">
      <c r="B8864" s="249">
        <v>8801</v>
      </c>
      <c r="C8864" s="248">
        <v>115.21181131466378</v>
      </c>
    </row>
    <row r="8865" spans="2:3" x14ac:dyDescent="0.75">
      <c r="B8865" s="249">
        <v>8802</v>
      </c>
      <c r="C8865" s="248">
        <v>115.56447460770764</v>
      </c>
    </row>
    <row r="8866" spans="2:3" x14ac:dyDescent="0.75">
      <c r="B8866" s="249">
        <v>8803</v>
      </c>
      <c r="C8866" s="248">
        <v>142.70761645386327</v>
      </c>
    </row>
    <row r="8867" spans="2:3" x14ac:dyDescent="0.75">
      <c r="B8867" s="249">
        <v>8804</v>
      </c>
      <c r="C8867" s="248">
        <v>111.94387702467867</v>
      </c>
    </row>
    <row r="8868" spans="2:3" x14ac:dyDescent="0.75">
      <c r="B8868" s="249">
        <v>8805</v>
      </c>
      <c r="C8868" s="248">
        <v>109.84661451135059</v>
      </c>
    </row>
    <row r="8869" spans="2:3" x14ac:dyDescent="0.75">
      <c r="B8869" s="249">
        <v>8806</v>
      </c>
      <c r="C8869" s="248">
        <v>116.52947107023839</v>
      </c>
    </row>
    <row r="8870" spans="2:3" x14ac:dyDescent="0.75">
      <c r="B8870" s="249">
        <v>8807</v>
      </c>
      <c r="C8870" s="248">
        <v>142.57622187809497</v>
      </c>
    </row>
    <row r="8871" spans="2:3" x14ac:dyDescent="0.75">
      <c r="B8871" s="249">
        <v>8808</v>
      </c>
      <c r="C8871" s="248">
        <v>111.29029513565941</v>
      </c>
    </row>
    <row r="8872" spans="2:3" x14ac:dyDescent="0.75">
      <c r="B8872" s="249">
        <v>8809</v>
      </c>
      <c r="C8872" s="248">
        <v>97.40594529050486</v>
      </c>
    </row>
    <row r="8873" spans="2:3" x14ac:dyDescent="0.75">
      <c r="B8873" s="249">
        <v>8810</v>
      </c>
      <c r="C8873" s="248">
        <v>115.10483013029128</v>
      </c>
    </row>
    <row r="8874" spans="2:3" x14ac:dyDescent="0.75">
      <c r="B8874" s="249">
        <v>8811</v>
      </c>
      <c r="C8874" s="248">
        <v>114.19455049668126</v>
      </c>
    </row>
    <row r="8875" spans="2:3" x14ac:dyDescent="0.75">
      <c r="B8875" s="249">
        <v>8812</v>
      </c>
      <c r="C8875" s="248">
        <v>89.473070993689845</v>
      </c>
    </row>
    <row r="8876" spans="2:3" x14ac:dyDescent="0.75">
      <c r="B8876" s="249">
        <v>8813</v>
      </c>
      <c r="C8876" s="248">
        <v>115.53478409073043</v>
      </c>
    </row>
    <row r="8877" spans="2:3" x14ac:dyDescent="0.75">
      <c r="B8877" s="249">
        <v>8814</v>
      </c>
      <c r="C8877" s="248">
        <v>135.81261212016361</v>
      </c>
    </row>
    <row r="8878" spans="2:3" x14ac:dyDescent="0.75">
      <c r="B8878" s="249">
        <v>8815</v>
      </c>
      <c r="C8878" s="248">
        <v>128.08111188786489</v>
      </c>
    </row>
    <row r="8879" spans="2:3" x14ac:dyDescent="0.75">
      <c r="B8879" s="249">
        <v>8816</v>
      </c>
      <c r="C8879" s="248">
        <v>141.32285321531685</v>
      </c>
    </row>
    <row r="8880" spans="2:3" x14ac:dyDescent="0.75">
      <c r="B8880" s="249">
        <v>8817</v>
      </c>
      <c r="C8880" s="248">
        <v>149.4053043048265</v>
      </c>
    </row>
    <row r="8881" spans="2:3" x14ac:dyDescent="0.75">
      <c r="B8881" s="249">
        <v>8818</v>
      </c>
      <c r="C8881" s="248">
        <v>104.91620266878685</v>
      </c>
    </row>
    <row r="8882" spans="2:3" x14ac:dyDescent="0.75">
      <c r="B8882" s="249">
        <v>8819</v>
      </c>
      <c r="C8882" s="248">
        <v>172.27284393138177</v>
      </c>
    </row>
    <row r="8883" spans="2:3" x14ac:dyDescent="0.75">
      <c r="B8883" s="249">
        <v>8820</v>
      </c>
      <c r="C8883" s="248">
        <v>113.29385699702868</v>
      </c>
    </row>
    <row r="8884" spans="2:3" x14ac:dyDescent="0.75">
      <c r="B8884" s="249">
        <v>8821</v>
      </c>
      <c r="C8884" s="248">
        <v>110.78913979958604</v>
      </c>
    </row>
    <row r="8885" spans="2:3" x14ac:dyDescent="0.75">
      <c r="B8885" s="249">
        <v>8822</v>
      </c>
      <c r="C8885" s="248">
        <v>122.78597901175402</v>
      </c>
    </row>
    <row r="8886" spans="2:3" x14ac:dyDescent="0.75">
      <c r="B8886" s="249">
        <v>8823</v>
      </c>
      <c r="C8886" s="248">
        <v>65.257378884206915</v>
      </c>
    </row>
    <row r="8887" spans="2:3" x14ac:dyDescent="0.75">
      <c r="B8887" s="249">
        <v>8824</v>
      </c>
      <c r="C8887" s="248">
        <v>128.67325322068299</v>
      </c>
    </row>
    <row r="8888" spans="2:3" x14ac:dyDescent="0.75">
      <c r="B8888" s="249">
        <v>8825</v>
      </c>
      <c r="C8888" s="248">
        <v>108.48107000454264</v>
      </c>
    </row>
    <row r="8889" spans="2:3" x14ac:dyDescent="0.75">
      <c r="B8889" s="249">
        <v>8826</v>
      </c>
      <c r="C8889" s="248">
        <v>122.79199688450085</v>
      </c>
    </row>
    <row r="8890" spans="2:3" x14ac:dyDescent="0.75">
      <c r="B8890" s="249">
        <v>8827</v>
      </c>
      <c r="C8890" s="248">
        <v>157.30124466592773</v>
      </c>
    </row>
    <row r="8891" spans="2:3" x14ac:dyDescent="0.75">
      <c r="B8891" s="249">
        <v>8828</v>
      </c>
      <c r="C8891" s="248">
        <v>95.797211870928749</v>
      </c>
    </row>
    <row r="8892" spans="2:3" x14ac:dyDescent="0.75">
      <c r="B8892" s="249">
        <v>8829</v>
      </c>
      <c r="C8892" s="248">
        <v>153.03874152089844</v>
      </c>
    </row>
    <row r="8893" spans="2:3" x14ac:dyDescent="0.75">
      <c r="B8893" s="249">
        <v>8830</v>
      </c>
      <c r="C8893" s="248">
        <v>140.35611468947886</v>
      </c>
    </row>
    <row r="8894" spans="2:3" x14ac:dyDescent="0.75">
      <c r="B8894" s="249">
        <v>8831</v>
      </c>
      <c r="C8894" s="248">
        <v>123.15069276630771</v>
      </c>
    </row>
    <row r="8895" spans="2:3" x14ac:dyDescent="0.75">
      <c r="B8895" s="249">
        <v>8832</v>
      </c>
      <c r="C8895" s="248">
        <v>124.81504722726743</v>
      </c>
    </row>
    <row r="8896" spans="2:3" x14ac:dyDescent="0.75">
      <c r="B8896" s="249">
        <v>8833</v>
      </c>
      <c r="C8896" s="248">
        <v>86.361880286763508</v>
      </c>
    </row>
    <row r="8897" spans="2:3" x14ac:dyDescent="0.75">
      <c r="B8897" s="249">
        <v>8834</v>
      </c>
      <c r="C8897" s="248">
        <v>108.41846690611172</v>
      </c>
    </row>
    <row r="8898" spans="2:3" x14ac:dyDescent="0.75">
      <c r="B8898" s="249">
        <v>8835</v>
      </c>
      <c r="C8898" s="248">
        <v>112.63672297516932</v>
      </c>
    </row>
    <row r="8899" spans="2:3" x14ac:dyDescent="0.75">
      <c r="B8899" s="249">
        <v>8836</v>
      </c>
      <c r="C8899" s="248">
        <v>74.387101259601025</v>
      </c>
    </row>
    <row r="8900" spans="2:3" x14ac:dyDescent="0.75">
      <c r="B8900" s="249">
        <v>8837</v>
      </c>
      <c r="C8900" s="248">
        <v>121.69618211902228</v>
      </c>
    </row>
    <row r="8901" spans="2:3" x14ac:dyDescent="0.75">
      <c r="B8901" s="249">
        <v>8838</v>
      </c>
      <c r="C8901" s="248">
        <v>130.39187752542094</v>
      </c>
    </row>
    <row r="8902" spans="2:3" x14ac:dyDescent="0.75">
      <c r="B8902" s="249">
        <v>8839</v>
      </c>
      <c r="C8902" s="248">
        <v>132.41237260691793</v>
      </c>
    </row>
    <row r="8903" spans="2:3" x14ac:dyDescent="0.75">
      <c r="B8903" s="249">
        <v>8840</v>
      </c>
      <c r="C8903" s="248">
        <v>114.80092757656026</v>
      </c>
    </row>
    <row r="8904" spans="2:3" x14ac:dyDescent="0.75">
      <c r="B8904" s="249">
        <v>8841</v>
      </c>
      <c r="C8904" s="248">
        <v>111.9357348919432</v>
      </c>
    </row>
    <row r="8905" spans="2:3" x14ac:dyDescent="0.75">
      <c r="B8905" s="249">
        <v>8842</v>
      </c>
      <c r="C8905" s="248">
        <v>129.74713835414684</v>
      </c>
    </row>
    <row r="8906" spans="2:3" x14ac:dyDescent="0.75">
      <c r="B8906" s="249">
        <v>8843</v>
      </c>
      <c r="C8906" s="248">
        <v>122.33397210934861</v>
      </c>
    </row>
    <row r="8907" spans="2:3" x14ac:dyDescent="0.75">
      <c r="B8907" s="249">
        <v>8844</v>
      </c>
      <c r="C8907" s="248">
        <v>85.300531379994311</v>
      </c>
    </row>
    <row r="8908" spans="2:3" x14ac:dyDescent="0.75">
      <c r="B8908" s="249">
        <v>8845</v>
      </c>
      <c r="C8908" s="248">
        <v>124.26855633902213</v>
      </c>
    </row>
    <row r="8909" spans="2:3" x14ac:dyDescent="0.75">
      <c r="B8909" s="249">
        <v>8846</v>
      </c>
      <c r="C8909" s="248">
        <v>150.40642034923661</v>
      </c>
    </row>
    <row r="8910" spans="2:3" x14ac:dyDescent="0.75">
      <c r="B8910" s="249">
        <v>8847</v>
      </c>
      <c r="C8910" s="248">
        <v>152.54178849417599</v>
      </c>
    </row>
    <row r="8911" spans="2:3" x14ac:dyDescent="0.75">
      <c r="B8911" s="249">
        <v>8848</v>
      </c>
      <c r="C8911" s="248">
        <v>95.424610585295881</v>
      </c>
    </row>
    <row r="8912" spans="2:3" x14ac:dyDescent="0.75">
      <c r="B8912" s="249">
        <v>8849</v>
      </c>
      <c r="C8912" s="248">
        <v>123.00216871693695</v>
      </c>
    </row>
    <row r="8913" spans="2:3" x14ac:dyDescent="0.75">
      <c r="B8913" s="249">
        <v>8850</v>
      </c>
      <c r="C8913" s="248">
        <v>101.3102038608404</v>
      </c>
    </row>
    <row r="8914" spans="2:3" x14ac:dyDescent="0.75">
      <c r="B8914" s="249">
        <v>8851</v>
      </c>
      <c r="C8914" s="248">
        <v>101.48682871171334</v>
      </c>
    </row>
    <row r="8915" spans="2:3" x14ac:dyDescent="0.75">
      <c r="B8915" s="249">
        <v>8852</v>
      </c>
      <c r="C8915" s="248">
        <v>63.055877577168495</v>
      </c>
    </row>
    <row r="8916" spans="2:3" x14ac:dyDescent="0.75">
      <c r="B8916" s="249">
        <v>8853</v>
      </c>
      <c r="C8916" s="248">
        <v>99.741159642008938</v>
      </c>
    </row>
    <row r="8917" spans="2:3" x14ac:dyDescent="0.75">
      <c r="B8917" s="249">
        <v>8854</v>
      </c>
      <c r="C8917" s="248">
        <v>84.514896069933087</v>
      </c>
    </row>
    <row r="8918" spans="2:3" x14ac:dyDescent="0.75">
      <c r="B8918" s="249">
        <v>8855</v>
      </c>
      <c r="C8918" s="248">
        <v>177.21905066310478</v>
      </c>
    </row>
    <row r="8919" spans="2:3" x14ac:dyDescent="0.75">
      <c r="B8919" s="249">
        <v>8856</v>
      </c>
      <c r="C8919" s="248">
        <v>146.14411765986441</v>
      </c>
    </row>
    <row r="8920" spans="2:3" x14ac:dyDescent="0.75">
      <c r="B8920" s="249">
        <v>8857</v>
      </c>
      <c r="C8920" s="248">
        <v>43.272812286313055</v>
      </c>
    </row>
    <row r="8921" spans="2:3" x14ac:dyDescent="0.75">
      <c r="B8921" s="249">
        <v>8858</v>
      </c>
      <c r="C8921" s="248">
        <v>130.72243597293928</v>
      </c>
    </row>
    <row r="8922" spans="2:3" x14ac:dyDescent="0.75">
      <c r="B8922" s="249">
        <v>8859</v>
      </c>
      <c r="C8922" s="248">
        <v>158.42487809052312</v>
      </c>
    </row>
    <row r="8923" spans="2:3" x14ac:dyDescent="0.75">
      <c r="B8923" s="249">
        <v>8860</v>
      </c>
      <c r="C8923" s="248">
        <v>61.073232112210334</v>
      </c>
    </row>
    <row r="8924" spans="2:3" x14ac:dyDescent="0.75">
      <c r="B8924" s="249">
        <v>8861</v>
      </c>
      <c r="C8924" s="248">
        <v>91.867932243465532</v>
      </c>
    </row>
    <row r="8925" spans="2:3" x14ac:dyDescent="0.75">
      <c r="B8925" s="249">
        <v>8862</v>
      </c>
      <c r="C8925" s="248">
        <v>127.86280521894584</v>
      </c>
    </row>
    <row r="8926" spans="2:3" x14ac:dyDescent="0.75">
      <c r="B8926" s="249">
        <v>8863</v>
      </c>
      <c r="C8926" s="248">
        <v>124.51379851879491</v>
      </c>
    </row>
    <row r="8927" spans="2:3" x14ac:dyDescent="0.75">
      <c r="B8927" s="249">
        <v>8864</v>
      </c>
      <c r="C8927" s="248">
        <v>155.3725065383301</v>
      </c>
    </row>
    <row r="8928" spans="2:3" x14ac:dyDescent="0.75">
      <c r="B8928" s="249">
        <v>8865</v>
      </c>
      <c r="C8928" s="248">
        <v>110.12833684394401</v>
      </c>
    </row>
    <row r="8929" spans="2:3" x14ac:dyDescent="0.75">
      <c r="B8929" s="249">
        <v>8866</v>
      </c>
      <c r="C8929" s="248">
        <v>131.08267129072377</v>
      </c>
    </row>
    <row r="8930" spans="2:3" x14ac:dyDescent="0.75">
      <c r="B8930" s="249">
        <v>8867</v>
      </c>
      <c r="C8930" s="248">
        <v>94.62649745717215</v>
      </c>
    </row>
    <row r="8931" spans="2:3" x14ac:dyDescent="0.75">
      <c r="B8931" s="249">
        <v>8868</v>
      </c>
      <c r="C8931" s="248">
        <v>137.65701813871863</v>
      </c>
    </row>
    <row r="8932" spans="2:3" x14ac:dyDescent="0.75">
      <c r="B8932" s="249">
        <v>8869</v>
      </c>
      <c r="C8932" s="248">
        <v>110.16552992439098</v>
      </c>
    </row>
    <row r="8933" spans="2:3" x14ac:dyDescent="0.75">
      <c r="B8933" s="249">
        <v>8870</v>
      </c>
      <c r="C8933" s="248">
        <v>114.99909744274136</v>
      </c>
    </row>
    <row r="8934" spans="2:3" x14ac:dyDescent="0.75">
      <c r="B8934" s="249">
        <v>8871</v>
      </c>
      <c r="C8934" s="248">
        <v>135.94604045537127</v>
      </c>
    </row>
    <row r="8935" spans="2:3" x14ac:dyDescent="0.75">
      <c r="B8935" s="249">
        <v>8872</v>
      </c>
      <c r="C8935" s="248">
        <v>142.90593715488987</v>
      </c>
    </row>
    <row r="8936" spans="2:3" x14ac:dyDescent="0.75">
      <c r="B8936" s="249">
        <v>8873</v>
      </c>
      <c r="C8936" s="248">
        <v>115.4076250158322</v>
      </c>
    </row>
    <row r="8937" spans="2:3" x14ac:dyDescent="0.75">
      <c r="B8937" s="249">
        <v>8874</v>
      </c>
      <c r="C8937" s="248">
        <v>149.7438230989618</v>
      </c>
    </row>
    <row r="8938" spans="2:3" x14ac:dyDescent="0.75">
      <c r="B8938" s="249">
        <v>8875</v>
      </c>
      <c r="C8938" s="248">
        <v>116.08159632763035</v>
      </c>
    </row>
    <row r="8939" spans="2:3" x14ac:dyDescent="0.75">
      <c r="B8939" s="249">
        <v>8876</v>
      </c>
      <c r="C8939" s="248">
        <v>92.57904533145809</v>
      </c>
    </row>
    <row r="8940" spans="2:3" x14ac:dyDescent="0.75">
      <c r="B8940" s="249">
        <v>8877</v>
      </c>
      <c r="C8940" s="248">
        <v>124.44720060654917</v>
      </c>
    </row>
    <row r="8941" spans="2:3" x14ac:dyDescent="0.75">
      <c r="B8941" s="249">
        <v>8878</v>
      </c>
      <c r="C8941" s="248">
        <v>90.6428664882595</v>
      </c>
    </row>
    <row r="8942" spans="2:3" x14ac:dyDescent="0.75">
      <c r="B8942" s="249">
        <v>8879</v>
      </c>
      <c r="C8942" s="248">
        <v>160.80065911538676</v>
      </c>
    </row>
    <row r="8943" spans="2:3" x14ac:dyDescent="0.75">
      <c r="B8943" s="249">
        <v>8880</v>
      </c>
      <c r="C8943" s="248">
        <v>136.16604369817668</v>
      </c>
    </row>
    <row r="8944" spans="2:3" x14ac:dyDescent="0.75">
      <c r="B8944" s="249">
        <v>8881</v>
      </c>
      <c r="C8944" s="248">
        <v>105.73622927757386</v>
      </c>
    </row>
    <row r="8945" spans="2:3" x14ac:dyDescent="0.75">
      <c r="B8945" s="249">
        <v>8882</v>
      </c>
      <c r="C8945" s="248">
        <v>148.10867238889421</v>
      </c>
    </row>
    <row r="8946" spans="2:3" x14ac:dyDescent="0.75">
      <c r="B8946" s="249">
        <v>8883</v>
      </c>
      <c r="C8946" s="248">
        <v>104.72953567219992</v>
      </c>
    </row>
    <row r="8947" spans="2:3" x14ac:dyDescent="0.75">
      <c r="B8947" s="249">
        <v>8884</v>
      </c>
      <c r="C8947" s="248">
        <v>159.8834398924941</v>
      </c>
    </row>
    <row r="8948" spans="2:3" x14ac:dyDescent="0.75">
      <c r="B8948" s="249">
        <v>8885</v>
      </c>
      <c r="C8948" s="248">
        <v>136.4125392416646</v>
      </c>
    </row>
    <row r="8949" spans="2:3" x14ac:dyDescent="0.75">
      <c r="B8949" s="249">
        <v>8886</v>
      </c>
      <c r="C8949" s="248">
        <v>140.3613462038312</v>
      </c>
    </row>
    <row r="8950" spans="2:3" x14ac:dyDescent="0.75">
      <c r="B8950" s="249">
        <v>8887</v>
      </c>
      <c r="C8950" s="248">
        <v>116.35158494153411</v>
      </c>
    </row>
    <row r="8951" spans="2:3" x14ac:dyDescent="0.75">
      <c r="B8951" s="249">
        <v>8888</v>
      </c>
      <c r="C8951" s="248">
        <v>127.15159849865297</v>
      </c>
    </row>
    <row r="8952" spans="2:3" x14ac:dyDescent="0.75">
      <c r="B8952" s="249">
        <v>8889</v>
      </c>
      <c r="C8952" s="248">
        <v>123.13974844749693</v>
      </c>
    </row>
    <row r="8953" spans="2:3" x14ac:dyDescent="0.75">
      <c r="B8953" s="249">
        <v>8890</v>
      </c>
      <c r="C8953" s="248">
        <v>125.11180218705678</v>
      </c>
    </row>
    <row r="8954" spans="2:3" x14ac:dyDescent="0.75">
      <c r="B8954" s="249">
        <v>8891</v>
      </c>
      <c r="C8954" s="248">
        <v>112.44798633244034</v>
      </c>
    </row>
    <row r="8955" spans="2:3" x14ac:dyDescent="0.75">
      <c r="B8955" s="249">
        <v>8892</v>
      </c>
      <c r="C8955" s="248">
        <v>105.51565601438207</v>
      </c>
    </row>
    <row r="8956" spans="2:3" x14ac:dyDescent="0.75">
      <c r="B8956" s="249">
        <v>8893</v>
      </c>
      <c r="C8956" s="248">
        <v>120.1750075941663</v>
      </c>
    </row>
    <row r="8957" spans="2:3" x14ac:dyDescent="0.75">
      <c r="B8957" s="249">
        <v>8894</v>
      </c>
      <c r="C8957" s="248">
        <v>79.335953359178518</v>
      </c>
    </row>
    <row r="8958" spans="2:3" x14ac:dyDescent="0.75">
      <c r="B8958" s="249">
        <v>8895</v>
      </c>
      <c r="C8958" s="248">
        <v>80.67206485874361</v>
      </c>
    </row>
    <row r="8959" spans="2:3" x14ac:dyDescent="0.75">
      <c r="B8959" s="249">
        <v>8896</v>
      </c>
      <c r="C8959" s="248">
        <v>130.4678306572923</v>
      </c>
    </row>
    <row r="8960" spans="2:3" x14ac:dyDescent="0.75">
      <c r="B8960" s="249">
        <v>8897</v>
      </c>
      <c r="C8960" s="248">
        <v>111.32795014649129</v>
      </c>
    </row>
    <row r="8961" spans="2:3" x14ac:dyDescent="0.75">
      <c r="B8961" s="249">
        <v>8898</v>
      </c>
      <c r="C8961" s="248">
        <v>121.07683692966863</v>
      </c>
    </row>
    <row r="8962" spans="2:3" x14ac:dyDescent="0.75">
      <c r="B8962" s="249">
        <v>8899</v>
      </c>
      <c r="C8962" s="248">
        <v>126.44523858913361</v>
      </c>
    </row>
    <row r="8963" spans="2:3" x14ac:dyDescent="0.75">
      <c r="B8963" s="249">
        <v>8900</v>
      </c>
      <c r="C8963" s="248">
        <v>83.175826573864512</v>
      </c>
    </row>
    <row r="8964" spans="2:3" x14ac:dyDescent="0.75">
      <c r="B8964" s="249">
        <v>8901</v>
      </c>
      <c r="C8964" s="248">
        <v>114.21929019898602</v>
      </c>
    </row>
    <row r="8965" spans="2:3" x14ac:dyDescent="0.75">
      <c r="B8965" s="249">
        <v>8902</v>
      </c>
      <c r="C8965" s="248">
        <v>181.05845459724182</v>
      </c>
    </row>
    <row r="8966" spans="2:3" x14ac:dyDescent="0.75">
      <c r="B8966" s="249">
        <v>8903</v>
      </c>
      <c r="C8966" s="248">
        <v>130.2139137659855</v>
      </c>
    </row>
    <row r="8967" spans="2:3" x14ac:dyDescent="0.75">
      <c r="B8967" s="249">
        <v>8904</v>
      </c>
      <c r="C8967" s="248">
        <v>178.90540503443924</v>
      </c>
    </row>
    <row r="8968" spans="2:3" x14ac:dyDescent="0.75">
      <c r="B8968" s="249">
        <v>8905</v>
      </c>
      <c r="C8968" s="248">
        <v>101.70256148578197</v>
      </c>
    </row>
    <row r="8969" spans="2:3" x14ac:dyDescent="0.75">
      <c r="B8969" s="249">
        <v>8906</v>
      </c>
      <c r="C8969" s="248">
        <v>128.34492705355734</v>
      </c>
    </row>
    <row r="8970" spans="2:3" x14ac:dyDescent="0.75">
      <c r="B8970" s="249">
        <v>8907</v>
      </c>
      <c r="C8970" s="248">
        <v>99.492407617067968</v>
      </c>
    </row>
    <row r="8971" spans="2:3" x14ac:dyDescent="0.75">
      <c r="B8971" s="249">
        <v>8908</v>
      </c>
      <c r="C8971" s="248">
        <v>169.41458385736109</v>
      </c>
    </row>
    <row r="8972" spans="2:3" x14ac:dyDescent="0.75">
      <c r="B8972" s="249">
        <v>8909</v>
      </c>
      <c r="C8972" s="248">
        <v>148.33054878582033</v>
      </c>
    </row>
    <row r="8973" spans="2:3" x14ac:dyDescent="0.75">
      <c r="B8973" s="249">
        <v>8910</v>
      </c>
      <c r="C8973" s="248">
        <v>110.51449071471775</v>
      </c>
    </row>
    <row r="8974" spans="2:3" x14ac:dyDescent="0.75">
      <c r="B8974" s="249">
        <v>8911</v>
      </c>
      <c r="C8974" s="248">
        <v>134.60835896615737</v>
      </c>
    </row>
    <row r="8975" spans="2:3" x14ac:dyDescent="0.75">
      <c r="B8975" s="249">
        <v>8912</v>
      </c>
      <c r="C8975" s="248">
        <v>163.18141727509598</v>
      </c>
    </row>
    <row r="8976" spans="2:3" x14ac:dyDescent="0.75">
      <c r="B8976" s="249">
        <v>8913</v>
      </c>
      <c r="C8976" s="248">
        <v>139.84162059038681</v>
      </c>
    </row>
    <row r="8977" spans="2:3" x14ac:dyDescent="0.75">
      <c r="B8977" s="249">
        <v>8914</v>
      </c>
      <c r="C8977" s="248">
        <v>93.928491967899376</v>
      </c>
    </row>
    <row r="8978" spans="2:3" x14ac:dyDescent="0.75">
      <c r="B8978" s="249">
        <v>8915</v>
      </c>
      <c r="C8978" s="248">
        <v>119.12921659109378</v>
      </c>
    </row>
    <row r="8979" spans="2:3" x14ac:dyDescent="0.75">
      <c r="B8979" s="249">
        <v>8916</v>
      </c>
      <c r="C8979" s="248">
        <v>181.42797127354851</v>
      </c>
    </row>
    <row r="8980" spans="2:3" x14ac:dyDescent="0.75">
      <c r="B8980" s="249">
        <v>8917</v>
      </c>
      <c r="C8980" s="248">
        <v>146.48728733822958</v>
      </c>
    </row>
    <row r="8981" spans="2:3" x14ac:dyDescent="0.75">
      <c r="B8981" s="249">
        <v>8918</v>
      </c>
      <c r="C8981" s="248">
        <v>137.78207822312947</v>
      </c>
    </row>
    <row r="8982" spans="2:3" x14ac:dyDescent="0.75">
      <c r="B8982" s="249">
        <v>8919</v>
      </c>
      <c r="C8982" s="248">
        <v>131.56814813016868</v>
      </c>
    </row>
    <row r="8983" spans="2:3" x14ac:dyDescent="0.75">
      <c r="B8983" s="249">
        <v>8920</v>
      </c>
      <c r="C8983" s="248">
        <v>164.15753404001885</v>
      </c>
    </row>
    <row r="8984" spans="2:3" x14ac:dyDescent="0.75">
      <c r="B8984" s="249">
        <v>8921</v>
      </c>
      <c r="C8984" s="248">
        <v>106.56462556839845</v>
      </c>
    </row>
    <row r="8985" spans="2:3" x14ac:dyDescent="0.75">
      <c r="B8985" s="249">
        <v>8922</v>
      </c>
      <c r="C8985" s="248">
        <v>115.86511039432897</v>
      </c>
    </row>
    <row r="8986" spans="2:3" x14ac:dyDescent="0.75">
      <c r="B8986" s="249">
        <v>8923</v>
      </c>
      <c r="C8986" s="248">
        <v>144.41828816807441</v>
      </c>
    </row>
    <row r="8987" spans="2:3" x14ac:dyDescent="0.75">
      <c r="B8987" s="249">
        <v>8924</v>
      </c>
      <c r="C8987" s="248">
        <v>98.081990047924933</v>
      </c>
    </row>
    <row r="8988" spans="2:3" x14ac:dyDescent="0.75">
      <c r="B8988" s="249">
        <v>8925</v>
      </c>
      <c r="C8988" s="248">
        <v>90.508449107104767</v>
      </c>
    </row>
    <row r="8989" spans="2:3" x14ac:dyDescent="0.75">
      <c r="B8989" s="249">
        <v>8926</v>
      </c>
      <c r="C8989" s="248">
        <v>115.04601171860361</v>
      </c>
    </row>
    <row r="8990" spans="2:3" x14ac:dyDescent="0.75">
      <c r="B8990" s="249">
        <v>8927</v>
      </c>
      <c r="C8990" s="248">
        <v>99.708745241962617</v>
      </c>
    </row>
    <row r="8991" spans="2:3" x14ac:dyDescent="0.75">
      <c r="B8991" s="249">
        <v>8928</v>
      </c>
      <c r="C8991" s="248">
        <v>155.77893739571471</v>
      </c>
    </row>
    <row r="8992" spans="2:3" x14ac:dyDescent="0.75">
      <c r="B8992" s="249">
        <v>8929</v>
      </c>
      <c r="C8992" s="248">
        <v>110.79523039867753</v>
      </c>
    </row>
    <row r="8993" spans="2:3" x14ac:dyDescent="0.75">
      <c r="B8993" s="249">
        <v>8930</v>
      </c>
      <c r="C8993" s="248">
        <v>108.13245504860713</v>
      </c>
    </row>
    <row r="8994" spans="2:3" x14ac:dyDescent="0.75">
      <c r="B8994" s="249">
        <v>8931</v>
      </c>
      <c r="C8994" s="248">
        <v>109.80985588344444</v>
      </c>
    </row>
    <row r="8995" spans="2:3" x14ac:dyDescent="0.75">
      <c r="B8995" s="249">
        <v>8932</v>
      </c>
      <c r="C8995" s="248">
        <v>86.431572660540468</v>
      </c>
    </row>
    <row r="8996" spans="2:3" x14ac:dyDescent="0.75">
      <c r="B8996" s="249">
        <v>8933</v>
      </c>
      <c r="C8996" s="248">
        <v>131.13905693371103</v>
      </c>
    </row>
    <row r="8997" spans="2:3" x14ac:dyDescent="0.75">
      <c r="B8997" s="249">
        <v>8934</v>
      </c>
      <c r="C8997" s="248">
        <v>123.51203800067643</v>
      </c>
    </row>
    <row r="8998" spans="2:3" x14ac:dyDescent="0.75">
      <c r="B8998" s="249">
        <v>8935</v>
      </c>
      <c r="C8998" s="248">
        <v>106.25468001109012</v>
      </c>
    </row>
    <row r="8999" spans="2:3" x14ac:dyDescent="0.75">
      <c r="B8999" s="249">
        <v>8936</v>
      </c>
      <c r="C8999" s="248">
        <v>102.60245409966745</v>
      </c>
    </row>
    <row r="9000" spans="2:3" x14ac:dyDescent="0.75">
      <c r="B9000" s="249">
        <v>8937</v>
      </c>
      <c r="C9000" s="248">
        <v>97.182728513253309</v>
      </c>
    </row>
    <row r="9001" spans="2:3" x14ac:dyDescent="0.75">
      <c r="B9001" s="249">
        <v>8938</v>
      </c>
      <c r="C9001" s="248">
        <v>125.13754255200467</v>
      </c>
    </row>
    <row r="9002" spans="2:3" x14ac:dyDescent="0.75">
      <c r="B9002" s="249">
        <v>8939</v>
      </c>
      <c r="C9002" s="248">
        <v>108.91525650749249</v>
      </c>
    </row>
    <row r="9003" spans="2:3" x14ac:dyDescent="0.75">
      <c r="B9003" s="249">
        <v>8940</v>
      </c>
      <c r="C9003" s="248">
        <v>120.6054555511862</v>
      </c>
    </row>
    <row r="9004" spans="2:3" x14ac:dyDescent="0.75">
      <c r="B9004" s="249">
        <v>8941</v>
      </c>
      <c r="C9004" s="248">
        <v>99.668030247087472</v>
      </c>
    </row>
    <row r="9005" spans="2:3" x14ac:dyDescent="0.75">
      <c r="B9005" s="249">
        <v>8942</v>
      </c>
      <c r="C9005" s="248">
        <v>120.49838324357817</v>
      </c>
    </row>
    <row r="9006" spans="2:3" x14ac:dyDescent="0.75">
      <c r="B9006" s="249">
        <v>8943</v>
      </c>
      <c r="C9006" s="248">
        <v>105.58089446384238</v>
      </c>
    </row>
    <row r="9007" spans="2:3" x14ac:dyDescent="0.75">
      <c r="B9007" s="249">
        <v>8944</v>
      </c>
      <c r="C9007" s="248">
        <v>128.55274228425085</v>
      </c>
    </row>
    <row r="9008" spans="2:3" x14ac:dyDescent="0.75">
      <c r="B9008" s="249">
        <v>8945</v>
      </c>
      <c r="C9008" s="248">
        <v>130.60187668427804</v>
      </c>
    </row>
    <row r="9009" spans="2:3" x14ac:dyDescent="0.75">
      <c r="B9009" s="249">
        <v>8946</v>
      </c>
      <c r="C9009" s="248">
        <v>116.98981706581102</v>
      </c>
    </row>
    <row r="9010" spans="2:3" x14ac:dyDescent="0.75">
      <c r="B9010" s="249">
        <v>8947</v>
      </c>
      <c r="C9010" s="248">
        <v>132.37123880784168</v>
      </c>
    </row>
    <row r="9011" spans="2:3" x14ac:dyDescent="0.75">
      <c r="B9011" s="249">
        <v>8948</v>
      </c>
      <c r="C9011" s="248">
        <v>101.46993082409659</v>
      </c>
    </row>
    <row r="9012" spans="2:3" x14ac:dyDescent="0.75">
      <c r="B9012" s="249">
        <v>8949</v>
      </c>
      <c r="C9012" s="248">
        <v>160.75149905472671</v>
      </c>
    </row>
    <row r="9013" spans="2:3" x14ac:dyDescent="0.75">
      <c r="B9013" s="249">
        <v>8950</v>
      </c>
      <c r="C9013" s="248">
        <v>134.05632983527062</v>
      </c>
    </row>
    <row r="9014" spans="2:3" x14ac:dyDescent="0.75">
      <c r="B9014" s="249">
        <v>8951</v>
      </c>
      <c r="C9014" s="248">
        <v>115.36600356433098</v>
      </c>
    </row>
    <row r="9015" spans="2:3" x14ac:dyDescent="0.75">
      <c r="B9015" s="249">
        <v>8952</v>
      </c>
      <c r="C9015" s="248">
        <v>152.778448493366</v>
      </c>
    </row>
    <row r="9016" spans="2:3" x14ac:dyDescent="0.75">
      <c r="B9016" s="249">
        <v>8953</v>
      </c>
      <c r="C9016" s="248">
        <v>109.06960757812054</v>
      </c>
    </row>
    <row r="9017" spans="2:3" x14ac:dyDescent="0.75">
      <c r="B9017" s="249">
        <v>8954</v>
      </c>
      <c r="C9017" s="248">
        <v>155.02394373948931</v>
      </c>
    </row>
    <row r="9018" spans="2:3" x14ac:dyDescent="0.75">
      <c r="B9018" s="249">
        <v>8955</v>
      </c>
      <c r="C9018" s="248">
        <v>140.89392162102124</v>
      </c>
    </row>
    <row r="9019" spans="2:3" x14ac:dyDescent="0.75">
      <c r="B9019" s="249">
        <v>8956</v>
      </c>
      <c r="C9019" s="248">
        <v>100.70542371570335</v>
      </c>
    </row>
    <row r="9020" spans="2:3" x14ac:dyDescent="0.75">
      <c r="B9020" s="249">
        <v>8957</v>
      </c>
      <c r="C9020" s="248">
        <v>94.400970053963007</v>
      </c>
    </row>
    <row r="9021" spans="2:3" x14ac:dyDescent="0.75">
      <c r="B9021" s="249">
        <v>8958</v>
      </c>
      <c r="C9021" s="248">
        <v>94.597824456945034</v>
      </c>
    </row>
    <row r="9022" spans="2:3" x14ac:dyDescent="0.75">
      <c r="B9022" s="249">
        <v>8959</v>
      </c>
      <c r="C9022" s="248">
        <v>161.81650489508507</v>
      </c>
    </row>
    <row r="9023" spans="2:3" x14ac:dyDescent="0.75">
      <c r="B9023" s="249">
        <v>8960</v>
      </c>
      <c r="C9023" s="248">
        <v>119.77746264837081</v>
      </c>
    </row>
    <row r="9024" spans="2:3" x14ac:dyDescent="0.75">
      <c r="B9024" s="249">
        <v>8961</v>
      </c>
      <c r="C9024" s="248">
        <v>118.87192415271652</v>
      </c>
    </row>
    <row r="9025" spans="2:3" x14ac:dyDescent="0.75">
      <c r="B9025" s="249">
        <v>8962</v>
      </c>
      <c r="C9025" s="248">
        <v>99.389576836952401</v>
      </c>
    </row>
    <row r="9026" spans="2:3" x14ac:dyDescent="0.75">
      <c r="B9026" s="249">
        <v>8963</v>
      </c>
      <c r="C9026" s="248">
        <v>79.008803586571872</v>
      </c>
    </row>
    <row r="9027" spans="2:3" x14ac:dyDescent="0.75">
      <c r="B9027" s="249">
        <v>8964</v>
      </c>
      <c r="C9027" s="248">
        <v>112.35786268498593</v>
      </c>
    </row>
    <row r="9028" spans="2:3" x14ac:dyDescent="0.75">
      <c r="B9028" s="249">
        <v>8965</v>
      </c>
      <c r="C9028" s="248">
        <v>116.91869485160541</v>
      </c>
    </row>
    <row r="9029" spans="2:3" x14ac:dyDescent="0.75">
      <c r="B9029" s="249">
        <v>8966</v>
      </c>
      <c r="C9029" s="248">
        <v>70.463916369778929</v>
      </c>
    </row>
    <row r="9030" spans="2:3" x14ac:dyDescent="0.75">
      <c r="B9030" s="249">
        <v>8967</v>
      </c>
      <c r="C9030" s="248">
        <v>116.98231900924158</v>
      </c>
    </row>
    <row r="9031" spans="2:3" x14ac:dyDescent="0.75">
      <c r="B9031" s="249">
        <v>8968</v>
      </c>
      <c r="C9031" s="248">
        <v>133.98656618914367</v>
      </c>
    </row>
    <row r="9032" spans="2:3" x14ac:dyDescent="0.75">
      <c r="B9032" s="249">
        <v>8969</v>
      </c>
      <c r="C9032" s="248">
        <v>75.026603055293009</v>
      </c>
    </row>
    <row r="9033" spans="2:3" x14ac:dyDescent="0.75">
      <c r="B9033" s="249">
        <v>8970</v>
      </c>
      <c r="C9033" s="248">
        <v>96.883396988164321</v>
      </c>
    </row>
    <row r="9034" spans="2:3" x14ac:dyDescent="0.75">
      <c r="B9034" s="249">
        <v>8971</v>
      </c>
      <c r="C9034" s="248">
        <v>130.65822284197623</v>
      </c>
    </row>
    <row r="9035" spans="2:3" x14ac:dyDescent="0.75">
      <c r="B9035" s="249">
        <v>8972</v>
      </c>
      <c r="C9035" s="248">
        <v>108.16419151338874</v>
      </c>
    </row>
    <row r="9036" spans="2:3" x14ac:dyDescent="0.75">
      <c r="B9036" s="249">
        <v>8973</v>
      </c>
      <c r="C9036" s="248">
        <v>63.931424537292806</v>
      </c>
    </row>
    <row r="9037" spans="2:3" x14ac:dyDescent="0.75">
      <c r="B9037" s="249">
        <v>8974</v>
      </c>
      <c r="C9037" s="248">
        <v>127.51126313818936</v>
      </c>
    </row>
    <row r="9038" spans="2:3" x14ac:dyDescent="0.75">
      <c r="B9038" s="249">
        <v>8975</v>
      </c>
      <c r="C9038" s="248">
        <v>107.83155558458422</v>
      </c>
    </row>
    <row r="9039" spans="2:3" x14ac:dyDescent="0.75">
      <c r="B9039" s="249">
        <v>8976</v>
      </c>
      <c r="C9039" s="248">
        <v>138.32615286447628</v>
      </c>
    </row>
    <row r="9040" spans="2:3" x14ac:dyDescent="0.75">
      <c r="B9040" s="249">
        <v>8977</v>
      </c>
      <c r="C9040" s="248">
        <v>146.46257362804462</v>
      </c>
    </row>
    <row r="9041" spans="2:3" x14ac:dyDescent="0.75">
      <c r="B9041" s="249">
        <v>8978</v>
      </c>
      <c r="C9041" s="248">
        <v>119.45989655288797</v>
      </c>
    </row>
    <row r="9042" spans="2:3" x14ac:dyDescent="0.75">
      <c r="B9042" s="249">
        <v>8979</v>
      </c>
      <c r="C9042" s="248">
        <v>95.747774549258935</v>
      </c>
    </row>
    <row r="9043" spans="2:3" x14ac:dyDescent="0.75">
      <c r="B9043" s="249">
        <v>8980</v>
      </c>
      <c r="C9043" s="248">
        <v>122.11497299580913</v>
      </c>
    </row>
    <row r="9044" spans="2:3" x14ac:dyDescent="0.75">
      <c r="B9044" s="249">
        <v>8981</v>
      </c>
      <c r="C9044" s="248">
        <v>138.88329770591622</v>
      </c>
    </row>
    <row r="9045" spans="2:3" x14ac:dyDescent="0.75">
      <c r="B9045" s="249">
        <v>8982</v>
      </c>
      <c r="C9045" s="248">
        <v>110.9013237918049</v>
      </c>
    </row>
    <row r="9046" spans="2:3" x14ac:dyDescent="0.75">
      <c r="B9046" s="249">
        <v>8983</v>
      </c>
      <c r="C9046" s="248">
        <v>117.2030013488737</v>
      </c>
    </row>
    <row r="9047" spans="2:3" x14ac:dyDescent="0.75">
      <c r="B9047" s="249">
        <v>8984</v>
      </c>
      <c r="C9047" s="248">
        <v>159.21853892563797</v>
      </c>
    </row>
    <row r="9048" spans="2:3" x14ac:dyDescent="0.75">
      <c r="B9048" s="249">
        <v>8985</v>
      </c>
      <c r="C9048" s="248">
        <v>124.1043180084407</v>
      </c>
    </row>
    <row r="9049" spans="2:3" x14ac:dyDescent="0.75">
      <c r="B9049" s="249">
        <v>8986</v>
      </c>
      <c r="C9049" s="248">
        <v>121.59791643048695</v>
      </c>
    </row>
    <row r="9050" spans="2:3" x14ac:dyDescent="0.75">
      <c r="B9050" s="249">
        <v>8987</v>
      </c>
      <c r="C9050" s="248">
        <v>90.987756514487188</v>
      </c>
    </row>
    <row r="9051" spans="2:3" x14ac:dyDescent="0.75">
      <c r="B9051" s="249">
        <v>8988</v>
      </c>
      <c r="C9051" s="248">
        <v>134.02572473662573</v>
      </c>
    </row>
    <row r="9052" spans="2:3" x14ac:dyDescent="0.75">
      <c r="B9052" s="249">
        <v>8989</v>
      </c>
      <c r="C9052" s="248">
        <v>150.53187249774084</v>
      </c>
    </row>
    <row r="9053" spans="2:3" x14ac:dyDescent="0.75">
      <c r="B9053" s="249">
        <v>8990</v>
      </c>
      <c r="C9053" s="248">
        <v>138.48393401689293</v>
      </c>
    </row>
    <row r="9054" spans="2:3" x14ac:dyDescent="0.75">
      <c r="B9054" s="249">
        <v>8991</v>
      </c>
      <c r="C9054" s="248">
        <v>106.03778623466212</v>
      </c>
    </row>
    <row r="9055" spans="2:3" x14ac:dyDescent="0.75">
      <c r="B9055" s="249">
        <v>8992</v>
      </c>
      <c r="C9055" s="248">
        <v>107.4320652898364</v>
      </c>
    </row>
    <row r="9056" spans="2:3" x14ac:dyDescent="0.75">
      <c r="B9056" s="249">
        <v>8993</v>
      </c>
      <c r="C9056" s="248">
        <v>141.31309233561305</v>
      </c>
    </row>
    <row r="9057" spans="2:3" x14ac:dyDescent="0.75">
      <c r="B9057" s="249">
        <v>8994</v>
      </c>
      <c r="C9057" s="248">
        <v>115.14842858139177</v>
      </c>
    </row>
    <row r="9058" spans="2:3" x14ac:dyDescent="0.75">
      <c r="B9058" s="249">
        <v>8995</v>
      </c>
      <c r="C9058" s="248">
        <v>140.3668329225755</v>
      </c>
    </row>
    <row r="9059" spans="2:3" x14ac:dyDescent="0.75">
      <c r="B9059" s="249">
        <v>8996</v>
      </c>
      <c r="C9059" s="248">
        <v>132.71417679707179</v>
      </c>
    </row>
    <row r="9060" spans="2:3" x14ac:dyDescent="0.75">
      <c r="B9060" s="249">
        <v>8997</v>
      </c>
      <c r="C9060" s="248">
        <v>143.30001707452735</v>
      </c>
    </row>
    <row r="9061" spans="2:3" x14ac:dyDescent="0.75">
      <c r="B9061" s="249">
        <v>8998</v>
      </c>
      <c r="C9061" s="248">
        <v>117.05893847377965</v>
      </c>
    </row>
    <row r="9062" spans="2:3" x14ac:dyDescent="0.75">
      <c r="B9062" s="249">
        <v>8999</v>
      </c>
      <c r="C9062" s="248">
        <v>110.46153963056082</v>
      </c>
    </row>
    <row r="9063" spans="2:3" x14ac:dyDescent="0.75">
      <c r="B9063" s="249">
        <v>9000</v>
      </c>
      <c r="C9063" s="248">
        <v>144.11274557744744</v>
      </c>
    </row>
    <row r="9064" spans="2:3" x14ac:dyDescent="0.75">
      <c r="B9064" s="249">
        <v>9001</v>
      </c>
      <c r="C9064" s="248">
        <v>170.43712158012784</v>
      </c>
    </row>
    <row r="9065" spans="2:3" x14ac:dyDescent="0.75">
      <c r="B9065" s="249">
        <v>9002</v>
      </c>
      <c r="C9065" s="248">
        <v>120.54135848973998</v>
      </c>
    </row>
    <row r="9066" spans="2:3" x14ac:dyDescent="0.75">
      <c r="B9066" s="249">
        <v>9003</v>
      </c>
      <c r="C9066" s="248">
        <v>127.2895585558318</v>
      </c>
    </row>
    <row r="9067" spans="2:3" x14ac:dyDescent="0.75">
      <c r="B9067" s="249">
        <v>9004</v>
      </c>
      <c r="C9067" s="248">
        <v>118.38945175250095</v>
      </c>
    </row>
    <row r="9068" spans="2:3" x14ac:dyDescent="0.75">
      <c r="B9068" s="249">
        <v>9005</v>
      </c>
      <c r="C9068" s="248">
        <v>102.56836348189765</v>
      </c>
    </row>
    <row r="9069" spans="2:3" x14ac:dyDescent="0.75">
      <c r="B9069" s="249">
        <v>9006</v>
      </c>
      <c r="C9069" s="248">
        <v>96.174434740279253</v>
      </c>
    </row>
    <row r="9070" spans="2:3" x14ac:dyDescent="0.75">
      <c r="B9070" s="249">
        <v>9007</v>
      </c>
      <c r="C9070" s="248">
        <v>98.353749458305373</v>
      </c>
    </row>
    <row r="9071" spans="2:3" x14ac:dyDescent="0.75">
      <c r="B9071" s="249">
        <v>9008</v>
      </c>
      <c r="C9071" s="248">
        <v>107.6605948132121</v>
      </c>
    </row>
    <row r="9072" spans="2:3" x14ac:dyDescent="0.75">
      <c r="B9072" s="249">
        <v>9009</v>
      </c>
      <c r="C9072" s="248">
        <v>148.78082249466235</v>
      </c>
    </row>
    <row r="9073" spans="2:3" x14ac:dyDescent="0.75">
      <c r="B9073" s="249">
        <v>9010</v>
      </c>
      <c r="C9073" s="248">
        <v>98.06362681230874</v>
      </c>
    </row>
    <row r="9074" spans="2:3" x14ac:dyDescent="0.75">
      <c r="B9074" s="249">
        <v>9011</v>
      </c>
      <c r="C9074" s="248">
        <v>171.14480578774402</v>
      </c>
    </row>
    <row r="9075" spans="2:3" x14ac:dyDescent="0.75">
      <c r="B9075" s="249">
        <v>9012</v>
      </c>
      <c r="C9075" s="248">
        <v>102.91056407870995</v>
      </c>
    </row>
    <row r="9076" spans="2:3" x14ac:dyDescent="0.75">
      <c r="B9076" s="249">
        <v>9013</v>
      </c>
      <c r="C9076" s="248">
        <v>117.5397283875505</v>
      </c>
    </row>
    <row r="9077" spans="2:3" x14ac:dyDescent="0.75">
      <c r="B9077" s="249">
        <v>9014</v>
      </c>
      <c r="C9077" s="248">
        <v>153.46079396791777</v>
      </c>
    </row>
    <row r="9078" spans="2:3" x14ac:dyDescent="0.75">
      <c r="B9078" s="249">
        <v>9015</v>
      </c>
      <c r="C9078" s="248">
        <v>101.14107922975063</v>
      </c>
    </row>
    <row r="9079" spans="2:3" x14ac:dyDescent="0.75">
      <c r="B9079" s="249">
        <v>9016</v>
      </c>
      <c r="C9079" s="248">
        <v>153.19007918166747</v>
      </c>
    </row>
    <row r="9080" spans="2:3" x14ac:dyDescent="0.75">
      <c r="B9080" s="249">
        <v>9017</v>
      </c>
      <c r="C9080" s="248">
        <v>115.98806767316746</v>
      </c>
    </row>
    <row r="9081" spans="2:3" x14ac:dyDescent="0.75">
      <c r="B9081" s="249">
        <v>9018</v>
      </c>
      <c r="C9081" s="248">
        <v>141.56748886015561</v>
      </c>
    </row>
    <row r="9082" spans="2:3" x14ac:dyDescent="0.75">
      <c r="B9082" s="249">
        <v>9019</v>
      </c>
      <c r="C9082" s="248">
        <v>150.16303794962539</v>
      </c>
    </row>
    <row r="9083" spans="2:3" x14ac:dyDescent="0.75">
      <c r="B9083" s="249">
        <v>9020</v>
      </c>
      <c r="C9083" s="248">
        <v>92.145911303655367</v>
      </c>
    </row>
    <row r="9084" spans="2:3" x14ac:dyDescent="0.75">
      <c r="B9084" s="249">
        <v>9021</v>
      </c>
      <c r="C9084" s="248">
        <v>129.65408856718736</v>
      </c>
    </row>
    <row r="9085" spans="2:3" x14ac:dyDescent="0.75">
      <c r="B9085" s="249">
        <v>9022</v>
      </c>
      <c r="C9085" s="248">
        <v>132.68853452130577</v>
      </c>
    </row>
    <row r="9086" spans="2:3" x14ac:dyDescent="0.75">
      <c r="B9086" s="249">
        <v>9023</v>
      </c>
      <c r="C9086" s="248">
        <v>163.06431683988291</v>
      </c>
    </row>
    <row r="9087" spans="2:3" x14ac:dyDescent="0.75">
      <c r="B9087" s="249">
        <v>9024</v>
      </c>
      <c r="C9087" s="248">
        <v>115.69061618796302</v>
      </c>
    </row>
    <row r="9088" spans="2:3" x14ac:dyDescent="0.75">
      <c r="B9088" s="249">
        <v>9025</v>
      </c>
      <c r="C9088" s="248">
        <v>131.15682074056707</v>
      </c>
    </row>
    <row r="9089" spans="2:3" x14ac:dyDescent="0.75">
      <c r="B9089" s="249">
        <v>9026</v>
      </c>
      <c r="C9089" s="248">
        <v>138.19549240959859</v>
      </c>
    </row>
    <row r="9090" spans="2:3" x14ac:dyDescent="0.75">
      <c r="B9090" s="249">
        <v>9027</v>
      </c>
      <c r="C9090" s="248">
        <v>125.46499593000699</v>
      </c>
    </row>
    <row r="9091" spans="2:3" x14ac:dyDescent="0.75">
      <c r="B9091" s="249">
        <v>9028</v>
      </c>
      <c r="C9091" s="248">
        <v>115.47325745343031</v>
      </c>
    </row>
    <row r="9092" spans="2:3" x14ac:dyDescent="0.75">
      <c r="B9092" s="249">
        <v>9029</v>
      </c>
      <c r="C9092" s="248">
        <v>117.16115277951221</v>
      </c>
    </row>
    <row r="9093" spans="2:3" x14ac:dyDescent="0.75">
      <c r="B9093" s="249">
        <v>9030</v>
      </c>
      <c r="C9093" s="248">
        <v>153.56935994789421</v>
      </c>
    </row>
    <row r="9094" spans="2:3" x14ac:dyDescent="0.75">
      <c r="B9094" s="249">
        <v>9031</v>
      </c>
      <c r="C9094" s="248">
        <v>93.097389333706872</v>
      </c>
    </row>
    <row r="9095" spans="2:3" x14ac:dyDescent="0.75">
      <c r="B9095" s="249">
        <v>9032</v>
      </c>
      <c r="C9095" s="248">
        <v>123.51087185828109</v>
      </c>
    </row>
    <row r="9096" spans="2:3" x14ac:dyDescent="0.75">
      <c r="B9096" s="249">
        <v>9033</v>
      </c>
      <c r="C9096" s="248">
        <v>133.59271155047762</v>
      </c>
    </row>
    <row r="9097" spans="2:3" x14ac:dyDescent="0.75">
      <c r="B9097" s="249">
        <v>9034</v>
      </c>
      <c r="C9097" s="248">
        <v>133.45760520969358</v>
      </c>
    </row>
    <row r="9098" spans="2:3" x14ac:dyDescent="0.75">
      <c r="B9098" s="249">
        <v>9035</v>
      </c>
      <c r="C9098" s="248">
        <v>88.204269429063544</v>
      </c>
    </row>
    <row r="9099" spans="2:3" x14ac:dyDescent="0.75">
      <c r="B9099" s="249">
        <v>9036</v>
      </c>
      <c r="C9099" s="248">
        <v>82.437414541549572</v>
      </c>
    </row>
    <row r="9100" spans="2:3" x14ac:dyDescent="0.75">
      <c r="B9100" s="249">
        <v>9037</v>
      </c>
      <c r="C9100" s="248">
        <v>128.19349360820416</v>
      </c>
    </row>
    <row r="9101" spans="2:3" x14ac:dyDescent="0.75">
      <c r="B9101" s="249">
        <v>9038</v>
      </c>
      <c r="C9101" s="248">
        <v>109.27956984848427</v>
      </c>
    </row>
    <row r="9102" spans="2:3" x14ac:dyDescent="0.75">
      <c r="B9102" s="249">
        <v>9039</v>
      </c>
      <c r="C9102" s="248">
        <v>145.5887231914736</v>
      </c>
    </row>
    <row r="9103" spans="2:3" x14ac:dyDescent="0.75">
      <c r="B9103" s="249">
        <v>9040</v>
      </c>
      <c r="C9103" s="248">
        <v>119.52428288429124</v>
      </c>
    </row>
    <row r="9104" spans="2:3" x14ac:dyDescent="0.75">
      <c r="B9104" s="249">
        <v>9041</v>
      </c>
      <c r="C9104" s="248">
        <v>109.16470687100683</v>
      </c>
    </row>
    <row r="9105" spans="2:3" x14ac:dyDescent="0.75">
      <c r="B9105" s="249">
        <v>9042</v>
      </c>
      <c r="C9105" s="248">
        <v>109.20365830867543</v>
      </c>
    </row>
    <row r="9106" spans="2:3" x14ac:dyDescent="0.75">
      <c r="B9106" s="249">
        <v>9043</v>
      </c>
      <c r="C9106" s="248">
        <v>163.28861727420508</v>
      </c>
    </row>
    <row r="9107" spans="2:3" x14ac:dyDescent="0.75">
      <c r="B9107" s="249">
        <v>9044</v>
      </c>
      <c r="C9107" s="248">
        <v>114.85681099647603</v>
      </c>
    </row>
    <row r="9108" spans="2:3" x14ac:dyDescent="0.75">
      <c r="B9108" s="249">
        <v>9045</v>
      </c>
      <c r="C9108" s="248">
        <v>108.72776474397037</v>
      </c>
    </row>
    <row r="9109" spans="2:3" x14ac:dyDescent="0.75">
      <c r="B9109" s="249">
        <v>9046</v>
      </c>
      <c r="C9109" s="248">
        <v>122.84725899765833</v>
      </c>
    </row>
    <row r="9110" spans="2:3" x14ac:dyDescent="0.75">
      <c r="B9110" s="249">
        <v>9047</v>
      </c>
      <c r="C9110" s="248">
        <v>134.37536253804114</v>
      </c>
    </row>
    <row r="9111" spans="2:3" x14ac:dyDescent="0.75">
      <c r="B9111" s="249">
        <v>9048</v>
      </c>
      <c r="C9111" s="248">
        <v>90.977584971965229</v>
      </c>
    </row>
    <row r="9112" spans="2:3" x14ac:dyDescent="0.75">
      <c r="B9112" s="249">
        <v>9049</v>
      </c>
      <c r="C9112" s="248">
        <v>117.43981295767642</v>
      </c>
    </row>
    <row r="9113" spans="2:3" x14ac:dyDescent="0.75">
      <c r="B9113" s="249">
        <v>9050</v>
      </c>
      <c r="C9113" s="248">
        <v>101.09867994955646</v>
      </c>
    </row>
    <row r="9114" spans="2:3" x14ac:dyDescent="0.75">
      <c r="B9114" s="249">
        <v>9051</v>
      </c>
      <c r="C9114" s="248">
        <v>104.91815594074922</v>
      </c>
    </row>
    <row r="9115" spans="2:3" x14ac:dyDescent="0.75">
      <c r="B9115" s="249">
        <v>9052</v>
      </c>
      <c r="C9115" s="248">
        <v>86.941662526830058</v>
      </c>
    </row>
    <row r="9116" spans="2:3" x14ac:dyDescent="0.75">
      <c r="B9116" s="249">
        <v>9053</v>
      </c>
      <c r="C9116" s="248">
        <v>95.903233358502376</v>
      </c>
    </row>
    <row r="9117" spans="2:3" x14ac:dyDescent="0.75">
      <c r="B9117" s="249">
        <v>9054</v>
      </c>
      <c r="C9117" s="248">
        <v>158.13046950281776</v>
      </c>
    </row>
    <row r="9118" spans="2:3" x14ac:dyDescent="0.75">
      <c r="B9118" s="249">
        <v>9055</v>
      </c>
      <c r="C9118" s="248">
        <v>173.28876579590394</v>
      </c>
    </row>
    <row r="9119" spans="2:3" x14ac:dyDescent="0.75">
      <c r="B9119" s="249">
        <v>9056</v>
      </c>
      <c r="C9119" s="248">
        <v>135.37603274154856</v>
      </c>
    </row>
    <row r="9120" spans="2:3" x14ac:dyDescent="0.75">
      <c r="B9120" s="249">
        <v>9057</v>
      </c>
      <c r="C9120" s="248">
        <v>121.35967105594729</v>
      </c>
    </row>
    <row r="9121" spans="2:3" x14ac:dyDescent="0.75">
      <c r="B9121" s="249">
        <v>9058</v>
      </c>
      <c r="C9121" s="248">
        <v>137.36631309773617</v>
      </c>
    </row>
    <row r="9122" spans="2:3" x14ac:dyDescent="0.75">
      <c r="B9122" s="249">
        <v>9059</v>
      </c>
      <c r="C9122" s="248">
        <v>128.47290783309023</v>
      </c>
    </row>
    <row r="9123" spans="2:3" x14ac:dyDescent="0.75">
      <c r="B9123" s="249">
        <v>9060</v>
      </c>
      <c r="C9123" s="248">
        <v>112.83612330150905</v>
      </c>
    </row>
    <row r="9124" spans="2:3" x14ac:dyDescent="0.75">
      <c r="B9124" s="249">
        <v>9061</v>
      </c>
      <c r="C9124" s="248">
        <v>131.02401651559435</v>
      </c>
    </row>
    <row r="9125" spans="2:3" x14ac:dyDescent="0.75">
      <c r="B9125" s="249">
        <v>9062</v>
      </c>
      <c r="C9125" s="248">
        <v>153.90087285595666</v>
      </c>
    </row>
    <row r="9126" spans="2:3" x14ac:dyDescent="0.75">
      <c r="B9126" s="249">
        <v>9063</v>
      </c>
      <c r="C9126" s="248">
        <v>81.901932531434511</v>
      </c>
    </row>
    <row r="9127" spans="2:3" x14ac:dyDescent="0.75">
      <c r="B9127" s="249">
        <v>9064</v>
      </c>
      <c r="C9127" s="248">
        <v>139.71704651739282</v>
      </c>
    </row>
    <row r="9128" spans="2:3" x14ac:dyDescent="0.75">
      <c r="B9128" s="249">
        <v>9065</v>
      </c>
      <c r="C9128" s="248">
        <v>151.07222690190224</v>
      </c>
    </row>
    <row r="9129" spans="2:3" x14ac:dyDescent="0.75">
      <c r="B9129" s="249">
        <v>9066</v>
      </c>
      <c r="C9129" s="248">
        <v>153.19990168438821</v>
      </c>
    </row>
    <row r="9130" spans="2:3" x14ac:dyDescent="0.75">
      <c r="B9130" s="249">
        <v>9067</v>
      </c>
      <c r="C9130" s="248">
        <v>132.36259874153114</v>
      </c>
    </row>
    <row r="9131" spans="2:3" x14ac:dyDescent="0.75">
      <c r="B9131" s="249">
        <v>9068</v>
      </c>
      <c r="C9131" s="248">
        <v>129.40184102570589</v>
      </c>
    </row>
    <row r="9132" spans="2:3" x14ac:dyDescent="0.75">
      <c r="B9132" s="249">
        <v>9069</v>
      </c>
      <c r="C9132" s="248">
        <v>103.25590605453898</v>
      </c>
    </row>
    <row r="9133" spans="2:3" x14ac:dyDescent="0.75">
      <c r="B9133" s="249">
        <v>9070</v>
      </c>
      <c r="C9133" s="248">
        <v>134.82775739619507</v>
      </c>
    </row>
    <row r="9134" spans="2:3" x14ac:dyDescent="0.75">
      <c r="B9134" s="249">
        <v>9071</v>
      </c>
      <c r="C9134" s="248">
        <v>98.304014093542492</v>
      </c>
    </row>
    <row r="9135" spans="2:3" x14ac:dyDescent="0.75">
      <c r="B9135" s="249">
        <v>9072</v>
      </c>
      <c r="C9135" s="248">
        <v>98.643205522579152</v>
      </c>
    </row>
    <row r="9136" spans="2:3" x14ac:dyDescent="0.75">
      <c r="B9136" s="249">
        <v>9073</v>
      </c>
      <c r="C9136" s="248">
        <v>160.30822679455008</v>
      </c>
    </row>
    <row r="9137" spans="2:3" x14ac:dyDescent="0.75">
      <c r="B9137" s="249">
        <v>9074</v>
      </c>
      <c r="C9137" s="248">
        <v>107.57908550602669</v>
      </c>
    </row>
    <row r="9138" spans="2:3" x14ac:dyDescent="0.75">
      <c r="B9138" s="249">
        <v>9075</v>
      </c>
      <c r="C9138" s="248">
        <v>115.19027433157464</v>
      </c>
    </row>
    <row r="9139" spans="2:3" x14ac:dyDescent="0.75">
      <c r="B9139" s="249">
        <v>9076</v>
      </c>
      <c r="C9139" s="248">
        <v>115.50295997003523</v>
      </c>
    </row>
    <row r="9140" spans="2:3" x14ac:dyDescent="0.75">
      <c r="B9140" s="249">
        <v>9077</v>
      </c>
      <c r="C9140" s="248">
        <v>130.65297948657306</v>
      </c>
    </row>
    <row r="9141" spans="2:3" x14ac:dyDescent="0.75">
      <c r="B9141" s="249">
        <v>9078</v>
      </c>
      <c r="C9141" s="248">
        <v>151.03439295285148</v>
      </c>
    </row>
    <row r="9142" spans="2:3" x14ac:dyDescent="0.75">
      <c r="B9142" s="249">
        <v>9079</v>
      </c>
      <c r="C9142" s="248">
        <v>96.598880844298876</v>
      </c>
    </row>
    <row r="9143" spans="2:3" x14ac:dyDescent="0.75">
      <c r="B9143" s="249">
        <v>9080</v>
      </c>
      <c r="C9143" s="248">
        <v>86.719386905916622</v>
      </c>
    </row>
    <row r="9144" spans="2:3" x14ac:dyDescent="0.75">
      <c r="B9144" s="249">
        <v>9081</v>
      </c>
      <c r="C9144" s="248">
        <v>141.32136169207223</v>
      </c>
    </row>
    <row r="9145" spans="2:3" x14ac:dyDescent="0.75">
      <c r="B9145" s="249">
        <v>9082</v>
      </c>
      <c r="C9145" s="248">
        <v>107.12368809569318</v>
      </c>
    </row>
    <row r="9146" spans="2:3" x14ac:dyDescent="0.75">
      <c r="B9146" s="249">
        <v>9083</v>
      </c>
      <c r="C9146" s="248">
        <v>113.7765441847245</v>
      </c>
    </row>
    <row r="9147" spans="2:3" x14ac:dyDescent="0.75">
      <c r="B9147" s="249">
        <v>9084</v>
      </c>
      <c r="C9147" s="248">
        <v>153.03351789701708</v>
      </c>
    </row>
    <row r="9148" spans="2:3" x14ac:dyDescent="0.75">
      <c r="B9148" s="249">
        <v>9085</v>
      </c>
      <c r="C9148" s="248">
        <v>123.80409410700994</v>
      </c>
    </row>
    <row r="9149" spans="2:3" x14ac:dyDescent="0.75">
      <c r="B9149" s="249">
        <v>9086</v>
      </c>
      <c r="C9149" s="248">
        <v>110.31573294062213</v>
      </c>
    </row>
    <row r="9150" spans="2:3" x14ac:dyDescent="0.75">
      <c r="B9150" s="249">
        <v>9087</v>
      </c>
      <c r="C9150" s="248">
        <v>104.35246941518068</v>
      </c>
    </row>
    <row r="9151" spans="2:3" x14ac:dyDescent="0.75">
      <c r="B9151" s="249">
        <v>9088</v>
      </c>
      <c r="C9151" s="248">
        <v>144.38062880408219</v>
      </c>
    </row>
    <row r="9152" spans="2:3" x14ac:dyDescent="0.75">
      <c r="B9152" s="249">
        <v>9089</v>
      </c>
      <c r="C9152" s="248">
        <v>125.43519166160485</v>
      </c>
    </row>
    <row r="9153" spans="2:3" x14ac:dyDescent="0.75">
      <c r="B9153" s="249">
        <v>9090</v>
      </c>
      <c r="C9153" s="248">
        <v>95.868515662744073</v>
      </c>
    </row>
    <row r="9154" spans="2:3" x14ac:dyDescent="0.75">
      <c r="B9154" s="249">
        <v>9091</v>
      </c>
      <c r="C9154" s="248">
        <v>99.052724768288044</v>
      </c>
    </row>
    <row r="9155" spans="2:3" x14ac:dyDescent="0.75">
      <c r="B9155" s="249">
        <v>9092</v>
      </c>
      <c r="C9155" s="248">
        <v>149.50781204145764</v>
      </c>
    </row>
    <row r="9156" spans="2:3" x14ac:dyDescent="0.75">
      <c r="B9156" s="249">
        <v>9093</v>
      </c>
      <c r="C9156" s="248">
        <v>108.15994990307937</v>
      </c>
    </row>
    <row r="9157" spans="2:3" x14ac:dyDescent="0.75">
      <c r="B9157" s="249">
        <v>9094</v>
      </c>
      <c r="C9157" s="248">
        <v>117.26531645938562</v>
      </c>
    </row>
    <row r="9158" spans="2:3" x14ac:dyDescent="0.75">
      <c r="B9158" s="249">
        <v>9095</v>
      </c>
      <c r="C9158" s="248">
        <v>100.59026370092303</v>
      </c>
    </row>
    <row r="9159" spans="2:3" x14ac:dyDescent="0.75">
      <c r="B9159" s="249">
        <v>9096</v>
      </c>
      <c r="C9159" s="248">
        <v>118.56842801105255</v>
      </c>
    </row>
    <row r="9160" spans="2:3" x14ac:dyDescent="0.75">
      <c r="B9160" s="249">
        <v>9097</v>
      </c>
      <c r="C9160" s="248">
        <v>122.38417928544708</v>
      </c>
    </row>
    <row r="9161" spans="2:3" x14ac:dyDescent="0.75">
      <c r="B9161" s="249">
        <v>9098</v>
      </c>
      <c r="C9161" s="248">
        <v>156.19967423281673</v>
      </c>
    </row>
    <row r="9162" spans="2:3" x14ac:dyDescent="0.75">
      <c r="B9162" s="249">
        <v>9099</v>
      </c>
      <c r="C9162" s="248">
        <v>96.119400881550092</v>
      </c>
    </row>
    <row r="9163" spans="2:3" x14ac:dyDescent="0.75">
      <c r="B9163" s="249">
        <v>9100</v>
      </c>
      <c r="C9163" s="248">
        <v>138.00505108718795</v>
      </c>
    </row>
    <row r="9164" spans="2:3" x14ac:dyDescent="0.75">
      <c r="B9164" s="249">
        <v>9101</v>
      </c>
      <c r="C9164" s="248">
        <v>96.609176716835805</v>
      </c>
    </row>
    <row r="9165" spans="2:3" x14ac:dyDescent="0.75">
      <c r="B9165" s="249">
        <v>9102</v>
      </c>
      <c r="C9165" s="248">
        <v>95.083237939634103</v>
      </c>
    </row>
    <row r="9166" spans="2:3" x14ac:dyDescent="0.75">
      <c r="B9166" s="249">
        <v>9103</v>
      </c>
      <c r="C9166" s="248">
        <v>134.89871217022338</v>
      </c>
    </row>
    <row r="9167" spans="2:3" x14ac:dyDescent="0.75">
      <c r="B9167" s="249">
        <v>9104</v>
      </c>
      <c r="C9167" s="248">
        <v>78.004110689633421</v>
      </c>
    </row>
    <row r="9168" spans="2:3" x14ac:dyDescent="0.75">
      <c r="B9168" s="249">
        <v>9105</v>
      </c>
      <c r="C9168" s="248">
        <v>68.074444682635857</v>
      </c>
    </row>
    <row r="9169" spans="2:3" x14ac:dyDescent="0.75">
      <c r="B9169" s="249">
        <v>9106</v>
      </c>
      <c r="C9169" s="248">
        <v>133.01161434921613</v>
      </c>
    </row>
    <row r="9170" spans="2:3" x14ac:dyDescent="0.75">
      <c r="B9170" s="249">
        <v>9107</v>
      </c>
      <c r="C9170" s="248">
        <v>122.40560699536881</v>
      </c>
    </row>
    <row r="9171" spans="2:3" x14ac:dyDescent="0.75">
      <c r="B9171" s="249">
        <v>9108</v>
      </c>
      <c r="C9171" s="248">
        <v>116.85705479786712</v>
      </c>
    </row>
    <row r="9172" spans="2:3" x14ac:dyDescent="0.75">
      <c r="B9172" s="249">
        <v>9109</v>
      </c>
      <c r="C9172" s="248">
        <v>133.56034929796303</v>
      </c>
    </row>
    <row r="9173" spans="2:3" x14ac:dyDescent="0.75">
      <c r="B9173" s="249">
        <v>9110</v>
      </c>
      <c r="C9173" s="248">
        <v>134.10482824719563</v>
      </c>
    </row>
    <row r="9174" spans="2:3" x14ac:dyDescent="0.75">
      <c r="B9174" s="249">
        <v>9111</v>
      </c>
      <c r="C9174" s="248">
        <v>135.62420639956017</v>
      </c>
    </row>
    <row r="9175" spans="2:3" x14ac:dyDescent="0.75">
      <c r="B9175" s="249">
        <v>9112</v>
      </c>
      <c r="C9175" s="248">
        <v>119.33354708072784</v>
      </c>
    </row>
    <row r="9176" spans="2:3" x14ac:dyDescent="0.75">
      <c r="B9176" s="249">
        <v>9113</v>
      </c>
      <c r="C9176" s="248">
        <v>102.30590774882626</v>
      </c>
    </row>
    <row r="9177" spans="2:3" x14ac:dyDescent="0.75">
      <c r="B9177" s="249">
        <v>9114</v>
      </c>
      <c r="C9177" s="248">
        <v>102.37701916408545</v>
      </c>
    </row>
    <row r="9178" spans="2:3" x14ac:dyDescent="0.75">
      <c r="B9178" s="249">
        <v>9115</v>
      </c>
      <c r="C9178" s="248">
        <v>103.20347464076323</v>
      </c>
    </row>
    <row r="9179" spans="2:3" x14ac:dyDescent="0.75">
      <c r="B9179" s="249">
        <v>9116</v>
      </c>
      <c r="C9179" s="248">
        <v>140.58999021744518</v>
      </c>
    </row>
    <row r="9180" spans="2:3" x14ac:dyDescent="0.75">
      <c r="B9180" s="249">
        <v>9117</v>
      </c>
      <c r="C9180" s="248">
        <v>124.96462778151687</v>
      </c>
    </row>
    <row r="9181" spans="2:3" x14ac:dyDescent="0.75">
      <c r="B9181" s="249">
        <v>9118</v>
      </c>
      <c r="C9181" s="248">
        <v>102.26205065590842</v>
      </c>
    </row>
    <row r="9182" spans="2:3" x14ac:dyDescent="0.75">
      <c r="B9182" s="249">
        <v>9119</v>
      </c>
      <c r="C9182" s="248">
        <v>98.059330429620161</v>
      </c>
    </row>
    <row r="9183" spans="2:3" x14ac:dyDescent="0.75">
      <c r="B9183" s="249">
        <v>9120</v>
      </c>
      <c r="C9183" s="248">
        <v>102.17489666132043</v>
      </c>
    </row>
    <row r="9184" spans="2:3" x14ac:dyDescent="0.75">
      <c r="B9184" s="249">
        <v>9121</v>
      </c>
      <c r="C9184" s="248">
        <v>133.66395377514777</v>
      </c>
    </row>
    <row r="9185" spans="2:3" x14ac:dyDescent="0.75">
      <c r="B9185" s="249">
        <v>9122</v>
      </c>
      <c r="C9185" s="248">
        <v>123.63231310554431</v>
      </c>
    </row>
    <row r="9186" spans="2:3" x14ac:dyDescent="0.75">
      <c r="B9186" s="249">
        <v>9123</v>
      </c>
      <c r="C9186" s="248">
        <v>106.01655354319759</v>
      </c>
    </row>
    <row r="9187" spans="2:3" x14ac:dyDescent="0.75">
      <c r="B9187" s="249">
        <v>9124</v>
      </c>
      <c r="C9187" s="248">
        <v>129.90108080326223</v>
      </c>
    </row>
    <row r="9188" spans="2:3" x14ac:dyDescent="0.75">
      <c r="B9188" s="249">
        <v>9125</v>
      </c>
      <c r="C9188" s="248">
        <v>95.786319300801281</v>
      </c>
    </row>
    <row r="9189" spans="2:3" x14ac:dyDescent="0.75">
      <c r="B9189" s="249">
        <v>9126</v>
      </c>
      <c r="C9189" s="248">
        <v>134.46135882385573</v>
      </c>
    </row>
    <row r="9190" spans="2:3" x14ac:dyDescent="0.75">
      <c r="B9190" s="249">
        <v>9127</v>
      </c>
      <c r="C9190" s="248">
        <v>113.49941262383695</v>
      </c>
    </row>
    <row r="9191" spans="2:3" x14ac:dyDescent="0.75">
      <c r="B9191" s="249">
        <v>9128</v>
      </c>
      <c r="C9191" s="248">
        <v>84.396870129909843</v>
      </c>
    </row>
    <row r="9192" spans="2:3" x14ac:dyDescent="0.75">
      <c r="B9192" s="249">
        <v>9129</v>
      </c>
      <c r="C9192" s="248">
        <v>153.23727421152213</v>
      </c>
    </row>
    <row r="9193" spans="2:3" x14ac:dyDescent="0.75">
      <c r="B9193" s="249">
        <v>9130</v>
      </c>
      <c r="C9193" s="248">
        <v>155.65562692896719</v>
      </c>
    </row>
    <row r="9194" spans="2:3" x14ac:dyDescent="0.75">
      <c r="B9194" s="249">
        <v>9131</v>
      </c>
      <c r="C9194" s="248">
        <v>131.85882309998567</v>
      </c>
    </row>
    <row r="9195" spans="2:3" x14ac:dyDescent="0.75">
      <c r="B9195" s="249">
        <v>9132</v>
      </c>
      <c r="C9195" s="248">
        <v>91.067485198702087</v>
      </c>
    </row>
    <row r="9196" spans="2:3" x14ac:dyDescent="0.75">
      <c r="B9196" s="249">
        <v>9133</v>
      </c>
      <c r="C9196" s="248">
        <v>85.604266125999288</v>
      </c>
    </row>
    <row r="9197" spans="2:3" x14ac:dyDescent="0.75">
      <c r="B9197" s="249">
        <v>9134</v>
      </c>
      <c r="C9197" s="248">
        <v>133.81617473127068</v>
      </c>
    </row>
    <row r="9198" spans="2:3" x14ac:dyDescent="0.75">
      <c r="B9198" s="249">
        <v>9135</v>
      </c>
      <c r="C9198" s="248">
        <v>173.57351002552062</v>
      </c>
    </row>
    <row r="9199" spans="2:3" x14ac:dyDescent="0.75">
      <c r="B9199" s="249">
        <v>9136</v>
      </c>
      <c r="C9199" s="248">
        <v>127.36265203037092</v>
      </c>
    </row>
    <row r="9200" spans="2:3" x14ac:dyDescent="0.75">
      <c r="B9200" s="249">
        <v>9137</v>
      </c>
      <c r="C9200" s="248">
        <v>102.66744897752636</v>
      </c>
    </row>
    <row r="9201" spans="2:3" x14ac:dyDescent="0.75">
      <c r="B9201" s="249">
        <v>9138</v>
      </c>
      <c r="C9201" s="248">
        <v>120.30060237775625</v>
      </c>
    </row>
    <row r="9202" spans="2:3" x14ac:dyDescent="0.75">
      <c r="B9202" s="249">
        <v>9139</v>
      </c>
      <c r="C9202" s="248">
        <v>139.30136940940594</v>
      </c>
    </row>
    <row r="9203" spans="2:3" x14ac:dyDescent="0.75">
      <c r="B9203" s="249">
        <v>9140</v>
      </c>
      <c r="C9203" s="248">
        <v>157.11872490134502</v>
      </c>
    </row>
    <row r="9204" spans="2:3" x14ac:dyDescent="0.75">
      <c r="B9204" s="249">
        <v>9141</v>
      </c>
      <c r="C9204" s="248">
        <v>111.0056739161428</v>
      </c>
    </row>
    <row r="9205" spans="2:3" x14ac:dyDescent="0.75">
      <c r="B9205" s="249">
        <v>9142</v>
      </c>
      <c r="C9205" s="248">
        <v>127.88005927610055</v>
      </c>
    </row>
    <row r="9206" spans="2:3" x14ac:dyDescent="0.75">
      <c r="B9206" s="249">
        <v>9143</v>
      </c>
      <c r="C9206" s="248">
        <v>124.30887586757744</v>
      </c>
    </row>
    <row r="9207" spans="2:3" x14ac:dyDescent="0.75">
      <c r="B9207" s="249">
        <v>9144</v>
      </c>
      <c r="C9207" s="248">
        <v>87.247388477769491</v>
      </c>
    </row>
    <row r="9208" spans="2:3" x14ac:dyDescent="0.75">
      <c r="B9208" s="249">
        <v>9145</v>
      </c>
      <c r="C9208" s="248">
        <v>111.38702746336284</v>
      </c>
    </row>
    <row r="9209" spans="2:3" x14ac:dyDescent="0.75">
      <c r="B9209" s="249">
        <v>9146</v>
      </c>
      <c r="C9209" s="248">
        <v>135.16030884400152</v>
      </c>
    </row>
    <row r="9210" spans="2:3" x14ac:dyDescent="0.75">
      <c r="B9210" s="249">
        <v>9147</v>
      </c>
      <c r="C9210" s="248">
        <v>98.464366937378585</v>
      </c>
    </row>
    <row r="9211" spans="2:3" x14ac:dyDescent="0.75">
      <c r="B9211" s="249">
        <v>9148</v>
      </c>
      <c r="C9211" s="248">
        <v>109.18456867396412</v>
      </c>
    </row>
    <row r="9212" spans="2:3" x14ac:dyDescent="0.75">
      <c r="B9212" s="249">
        <v>9149</v>
      </c>
      <c r="C9212" s="248">
        <v>123.98501133629064</v>
      </c>
    </row>
    <row r="9213" spans="2:3" x14ac:dyDescent="0.75">
      <c r="B9213" s="249">
        <v>9150</v>
      </c>
      <c r="C9213" s="248">
        <v>124.05598990819652</v>
      </c>
    </row>
    <row r="9214" spans="2:3" x14ac:dyDescent="0.75">
      <c r="B9214" s="249">
        <v>9151</v>
      </c>
      <c r="C9214" s="248">
        <v>145.94124516098245</v>
      </c>
    </row>
    <row r="9215" spans="2:3" x14ac:dyDescent="0.75">
      <c r="B9215" s="249">
        <v>9152</v>
      </c>
      <c r="C9215" s="248">
        <v>112.79532428197716</v>
      </c>
    </row>
    <row r="9216" spans="2:3" x14ac:dyDescent="0.75">
      <c r="B9216" s="249">
        <v>9153</v>
      </c>
      <c r="C9216" s="248">
        <v>126.78781809082246</v>
      </c>
    </row>
    <row r="9217" spans="2:3" x14ac:dyDescent="0.75">
      <c r="B9217" s="249">
        <v>9154</v>
      </c>
      <c r="C9217" s="248">
        <v>144.21444163564209</v>
      </c>
    </row>
    <row r="9218" spans="2:3" x14ac:dyDescent="0.75">
      <c r="B9218" s="249">
        <v>9155</v>
      </c>
      <c r="C9218" s="248">
        <v>111.18866942633527</v>
      </c>
    </row>
    <row r="9219" spans="2:3" x14ac:dyDescent="0.75">
      <c r="B9219" s="249">
        <v>9156</v>
      </c>
      <c r="C9219" s="248">
        <v>108.48535574209015</v>
      </c>
    </row>
    <row r="9220" spans="2:3" x14ac:dyDescent="0.75">
      <c r="B9220" s="249">
        <v>9157</v>
      </c>
      <c r="C9220" s="248">
        <v>102.64160525191772</v>
      </c>
    </row>
    <row r="9221" spans="2:3" x14ac:dyDescent="0.75">
      <c r="B9221" s="249">
        <v>9158</v>
      </c>
      <c r="C9221" s="248">
        <v>146.07365649832164</v>
      </c>
    </row>
    <row r="9222" spans="2:3" x14ac:dyDescent="0.75">
      <c r="B9222" s="249">
        <v>9159</v>
      </c>
      <c r="C9222" s="248">
        <v>115.71705209309496</v>
      </c>
    </row>
    <row r="9223" spans="2:3" x14ac:dyDescent="0.75">
      <c r="B9223" s="249">
        <v>9160</v>
      </c>
      <c r="C9223" s="248">
        <v>140.16591403865141</v>
      </c>
    </row>
    <row r="9224" spans="2:3" x14ac:dyDescent="0.75">
      <c r="B9224" s="249">
        <v>9161</v>
      </c>
      <c r="C9224" s="248">
        <v>117.35097736538302</v>
      </c>
    </row>
    <row r="9225" spans="2:3" x14ac:dyDescent="0.75">
      <c r="B9225" s="249">
        <v>9162</v>
      </c>
      <c r="C9225" s="248">
        <v>115.70458491663695</v>
      </c>
    </row>
    <row r="9226" spans="2:3" x14ac:dyDescent="0.75">
      <c r="B9226" s="249">
        <v>9163</v>
      </c>
      <c r="C9226" s="248">
        <v>71.474903382235595</v>
      </c>
    </row>
    <row r="9227" spans="2:3" x14ac:dyDescent="0.75">
      <c r="B9227" s="249">
        <v>9164</v>
      </c>
      <c r="C9227" s="248">
        <v>109.63015233314728</v>
      </c>
    </row>
    <row r="9228" spans="2:3" x14ac:dyDescent="0.75">
      <c r="B9228" s="249">
        <v>9165</v>
      </c>
      <c r="C9228" s="248">
        <v>76.276498890674688</v>
      </c>
    </row>
    <row r="9229" spans="2:3" x14ac:dyDescent="0.75">
      <c r="B9229" s="249">
        <v>9166</v>
      </c>
      <c r="C9229" s="248">
        <v>142.90746647578297</v>
      </c>
    </row>
    <row r="9230" spans="2:3" x14ac:dyDescent="0.75">
      <c r="B9230" s="249">
        <v>9167</v>
      </c>
      <c r="C9230" s="248">
        <v>109.55250287202301</v>
      </c>
    </row>
    <row r="9231" spans="2:3" x14ac:dyDescent="0.75">
      <c r="B9231" s="249">
        <v>9168</v>
      </c>
      <c r="C9231" s="248">
        <v>110.51293421449543</v>
      </c>
    </row>
    <row r="9232" spans="2:3" x14ac:dyDescent="0.75">
      <c r="B9232" s="249">
        <v>9169</v>
      </c>
      <c r="C9232" s="248">
        <v>140.73308610905076</v>
      </c>
    </row>
    <row r="9233" spans="2:3" x14ac:dyDescent="0.75">
      <c r="B9233" s="249">
        <v>9170</v>
      </c>
      <c r="C9233" s="248">
        <v>93.270553226261768</v>
      </c>
    </row>
    <row r="9234" spans="2:3" x14ac:dyDescent="0.75">
      <c r="B9234" s="249">
        <v>9171</v>
      </c>
      <c r="C9234" s="248">
        <v>92.107064306417413</v>
      </c>
    </row>
    <row r="9235" spans="2:3" x14ac:dyDescent="0.75">
      <c r="B9235" s="249">
        <v>9172</v>
      </c>
      <c r="C9235" s="248">
        <v>143.84741227951992</v>
      </c>
    </row>
    <row r="9236" spans="2:3" x14ac:dyDescent="0.75">
      <c r="B9236" s="249">
        <v>9173</v>
      </c>
      <c r="C9236" s="248">
        <v>158.85090392826959</v>
      </c>
    </row>
    <row r="9237" spans="2:3" x14ac:dyDescent="0.75">
      <c r="B9237" s="249">
        <v>9174</v>
      </c>
      <c r="C9237" s="248">
        <v>116.84068090350371</v>
      </c>
    </row>
    <row r="9238" spans="2:3" x14ac:dyDescent="0.75">
      <c r="B9238" s="249">
        <v>9175</v>
      </c>
      <c r="C9238" s="248">
        <v>167.28884572940783</v>
      </c>
    </row>
    <row r="9239" spans="2:3" x14ac:dyDescent="0.75">
      <c r="B9239" s="249">
        <v>9176</v>
      </c>
      <c r="C9239" s="248">
        <v>108.61038093994038</v>
      </c>
    </row>
    <row r="9240" spans="2:3" x14ac:dyDescent="0.75">
      <c r="B9240" s="249">
        <v>9177</v>
      </c>
      <c r="C9240" s="248">
        <v>118.81177211258814</v>
      </c>
    </row>
    <row r="9241" spans="2:3" x14ac:dyDescent="0.75">
      <c r="B9241" s="249">
        <v>9178</v>
      </c>
      <c r="C9241" s="248">
        <v>87.291567189779784</v>
      </c>
    </row>
    <row r="9242" spans="2:3" x14ac:dyDescent="0.75">
      <c r="B9242" s="249">
        <v>9179</v>
      </c>
      <c r="C9242" s="248">
        <v>104.93493661540244</v>
      </c>
    </row>
    <row r="9243" spans="2:3" x14ac:dyDescent="0.75">
      <c r="B9243" s="249">
        <v>9180</v>
      </c>
      <c r="C9243" s="248">
        <v>132.40081903399835</v>
      </c>
    </row>
    <row r="9244" spans="2:3" x14ac:dyDescent="0.75">
      <c r="B9244" s="249">
        <v>9181</v>
      </c>
      <c r="C9244" s="248">
        <v>106.14587736311213</v>
      </c>
    </row>
    <row r="9245" spans="2:3" x14ac:dyDescent="0.75">
      <c r="B9245" s="249">
        <v>9182</v>
      </c>
      <c r="C9245" s="248">
        <v>126.54166802036016</v>
      </c>
    </row>
    <row r="9246" spans="2:3" x14ac:dyDescent="0.75">
      <c r="B9246" s="249">
        <v>9183</v>
      </c>
      <c r="C9246" s="248">
        <v>103.74789515455198</v>
      </c>
    </row>
    <row r="9247" spans="2:3" x14ac:dyDescent="0.75">
      <c r="B9247" s="249">
        <v>9184</v>
      </c>
      <c r="C9247" s="248">
        <v>125.12189212415279</v>
      </c>
    </row>
    <row r="9248" spans="2:3" x14ac:dyDescent="0.75">
      <c r="B9248" s="249">
        <v>9185</v>
      </c>
      <c r="C9248" s="248">
        <v>160.91520410256476</v>
      </c>
    </row>
    <row r="9249" spans="2:3" x14ac:dyDescent="0.75">
      <c r="B9249" s="249">
        <v>9186</v>
      </c>
      <c r="C9249" s="248">
        <v>126.86677336198089</v>
      </c>
    </row>
    <row r="9250" spans="2:3" x14ac:dyDescent="0.75">
      <c r="B9250" s="249">
        <v>9187</v>
      </c>
      <c r="C9250" s="248">
        <v>119.5861361703152</v>
      </c>
    </row>
    <row r="9251" spans="2:3" x14ac:dyDescent="0.75">
      <c r="B9251" s="249">
        <v>9188</v>
      </c>
      <c r="C9251" s="248">
        <v>99.720558846384904</v>
      </c>
    </row>
    <row r="9252" spans="2:3" x14ac:dyDescent="0.75">
      <c r="B9252" s="249">
        <v>9189</v>
      </c>
      <c r="C9252" s="248">
        <v>122.58691408992586</v>
      </c>
    </row>
    <row r="9253" spans="2:3" x14ac:dyDescent="0.75">
      <c r="B9253" s="249">
        <v>9190</v>
      </c>
      <c r="C9253" s="248">
        <v>114.33772179611456</v>
      </c>
    </row>
    <row r="9254" spans="2:3" x14ac:dyDescent="0.75">
      <c r="B9254" s="249">
        <v>9191</v>
      </c>
      <c r="C9254" s="248">
        <v>118.69521636427123</v>
      </c>
    </row>
    <row r="9255" spans="2:3" x14ac:dyDescent="0.75">
      <c r="B9255" s="249">
        <v>9192</v>
      </c>
      <c r="C9255" s="248">
        <v>153.58933440885346</v>
      </c>
    </row>
    <row r="9256" spans="2:3" x14ac:dyDescent="0.75">
      <c r="B9256" s="249">
        <v>9193</v>
      </c>
      <c r="C9256" s="248">
        <v>115.04290477096684</v>
      </c>
    </row>
    <row r="9257" spans="2:3" x14ac:dyDescent="0.75">
      <c r="B9257" s="249">
        <v>9194</v>
      </c>
      <c r="C9257" s="248">
        <v>134.19105257485978</v>
      </c>
    </row>
    <row r="9258" spans="2:3" x14ac:dyDescent="0.75">
      <c r="B9258" s="249">
        <v>9195</v>
      </c>
      <c r="C9258" s="248">
        <v>120.08777370195173</v>
      </c>
    </row>
    <row r="9259" spans="2:3" x14ac:dyDescent="0.75">
      <c r="B9259" s="249">
        <v>9196</v>
      </c>
      <c r="C9259" s="248">
        <v>92.253601123912475</v>
      </c>
    </row>
    <row r="9260" spans="2:3" x14ac:dyDescent="0.75">
      <c r="B9260" s="249">
        <v>9197</v>
      </c>
      <c r="C9260" s="248">
        <v>73.105602772310931</v>
      </c>
    </row>
    <row r="9261" spans="2:3" x14ac:dyDescent="0.75">
      <c r="B9261" s="249">
        <v>9198</v>
      </c>
      <c r="C9261" s="248">
        <v>85.011692735712188</v>
      </c>
    </row>
    <row r="9262" spans="2:3" x14ac:dyDescent="0.75">
      <c r="B9262" s="249">
        <v>9199</v>
      </c>
      <c r="C9262" s="248">
        <v>109.80383817202765</v>
      </c>
    </row>
    <row r="9263" spans="2:3" x14ac:dyDescent="0.75">
      <c r="B9263" s="249">
        <v>9200</v>
      </c>
      <c r="C9263" s="248">
        <v>101.96343462858027</v>
      </c>
    </row>
    <row r="9264" spans="2:3" x14ac:dyDescent="0.75">
      <c r="B9264" s="249">
        <v>9201</v>
      </c>
      <c r="C9264" s="248">
        <v>96.199703346565116</v>
      </c>
    </row>
    <row r="9265" spans="2:3" x14ac:dyDescent="0.75">
      <c r="B9265" s="249">
        <v>9202</v>
      </c>
      <c r="C9265" s="248">
        <v>132.35455712597309</v>
      </c>
    </row>
    <row r="9266" spans="2:3" x14ac:dyDescent="0.75">
      <c r="B9266" s="249">
        <v>9203</v>
      </c>
      <c r="C9266" s="248">
        <v>166.36045158693514</v>
      </c>
    </row>
    <row r="9267" spans="2:3" x14ac:dyDescent="0.75">
      <c r="B9267" s="249">
        <v>9204</v>
      </c>
      <c r="C9267" s="248">
        <v>115.00690890396443</v>
      </c>
    </row>
    <row r="9268" spans="2:3" x14ac:dyDescent="0.75">
      <c r="B9268" s="249">
        <v>9205</v>
      </c>
      <c r="C9268" s="248">
        <v>134.38195945816162</v>
      </c>
    </row>
    <row r="9269" spans="2:3" x14ac:dyDescent="0.75">
      <c r="B9269" s="249">
        <v>9206</v>
      </c>
      <c r="C9269" s="248">
        <v>104.09209638992179</v>
      </c>
    </row>
    <row r="9270" spans="2:3" x14ac:dyDescent="0.75">
      <c r="B9270" s="249">
        <v>9207</v>
      </c>
      <c r="C9270" s="248">
        <v>132.35904583429516</v>
      </c>
    </row>
    <row r="9271" spans="2:3" x14ac:dyDescent="0.75">
      <c r="B9271" s="249">
        <v>9208</v>
      </c>
      <c r="C9271" s="248">
        <v>102.02041647211563</v>
      </c>
    </row>
    <row r="9272" spans="2:3" x14ac:dyDescent="0.75">
      <c r="B9272" s="249">
        <v>9209</v>
      </c>
      <c r="C9272" s="248">
        <v>150.20223234670834</v>
      </c>
    </row>
    <row r="9273" spans="2:3" x14ac:dyDescent="0.75">
      <c r="B9273" s="249">
        <v>9210</v>
      </c>
      <c r="C9273" s="248">
        <v>88.3506856200855</v>
      </c>
    </row>
    <row r="9274" spans="2:3" x14ac:dyDescent="0.75">
      <c r="B9274" s="249">
        <v>9211</v>
      </c>
      <c r="C9274" s="248">
        <v>98.788553553721613</v>
      </c>
    </row>
    <row r="9275" spans="2:3" x14ac:dyDescent="0.75">
      <c r="B9275" s="249">
        <v>9212</v>
      </c>
      <c r="C9275" s="248">
        <v>131.0441181757221</v>
      </c>
    </row>
    <row r="9276" spans="2:3" x14ac:dyDescent="0.75">
      <c r="B9276" s="249">
        <v>9213</v>
      </c>
      <c r="C9276" s="248">
        <v>33.039838485992348</v>
      </c>
    </row>
    <row r="9277" spans="2:3" x14ac:dyDescent="0.75">
      <c r="B9277" s="249">
        <v>9214</v>
      </c>
      <c r="C9277" s="248">
        <v>90.241542276242399</v>
      </c>
    </row>
    <row r="9278" spans="2:3" x14ac:dyDescent="0.75">
      <c r="B9278" s="249">
        <v>9215</v>
      </c>
      <c r="C9278" s="248">
        <v>150.19689783157995</v>
      </c>
    </row>
    <row r="9279" spans="2:3" x14ac:dyDescent="0.75">
      <c r="B9279" s="249">
        <v>9216</v>
      </c>
      <c r="C9279" s="248">
        <v>88.305978379738903</v>
      </c>
    </row>
    <row r="9280" spans="2:3" x14ac:dyDescent="0.75">
      <c r="B9280" s="249">
        <v>9217</v>
      </c>
      <c r="C9280" s="248">
        <v>120.80887009380184</v>
      </c>
    </row>
    <row r="9281" spans="2:3" x14ac:dyDescent="0.75">
      <c r="B9281" s="249">
        <v>9218</v>
      </c>
      <c r="C9281" s="248">
        <v>113.01098682903528</v>
      </c>
    </row>
    <row r="9282" spans="2:3" x14ac:dyDescent="0.75">
      <c r="B9282" s="249">
        <v>9219</v>
      </c>
      <c r="C9282" s="248">
        <v>127.02397691777179</v>
      </c>
    </row>
    <row r="9283" spans="2:3" x14ac:dyDescent="0.75">
      <c r="B9283" s="249">
        <v>9220</v>
      </c>
      <c r="C9283" s="248">
        <v>137.14839995284837</v>
      </c>
    </row>
    <row r="9284" spans="2:3" x14ac:dyDescent="0.75">
      <c r="B9284" s="249">
        <v>9221</v>
      </c>
      <c r="C9284" s="248">
        <v>135.200165118521</v>
      </c>
    </row>
    <row r="9285" spans="2:3" x14ac:dyDescent="0.75">
      <c r="B9285" s="249">
        <v>9222</v>
      </c>
      <c r="C9285" s="248">
        <v>83.026033955285499</v>
      </c>
    </row>
    <row r="9286" spans="2:3" x14ac:dyDescent="0.75">
      <c r="B9286" s="249">
        <v>9223</v>
      </c>
      <c r="C9286" s="248">
        <v>130.77597665314835</v>
      </c>
    </row>
    <row r="9287" spans="2:3" x14ac:dyDescent="0.75">
      <c r="B9287" s="249">
        <v>9224</v>
      </c>
      <c r="C9287" s="248">
        <v>162.02710799390783</v>
      </c>
    </row>
    <row r="9288" spans="2:3" x14ac:dyDescent="0.75">
      <c r="B9288" s="249">
        <v>9225</v>
      </c>
      <c r="C9288" s="248">
        <v>130.18482858683177</v>
      </c>
    </row>
    <row r="9289" spans="2:3" x14ac:dyDescent="0.75">
      <c r="B9289" s="249">
        <v>9226</v>
      </c>
      <c r="C9289" s="248">
        <v>153.9666082390666</v>
      </c>
    </row>
    <row r="9290" spans="2:3" x14ac:dyDescent="0.75">
      <c r="B9290" s="249">
        <v>9227</v>
      </c>
      <c r="C9290" s="248">
        <v>138.98401611695539</v>
      </c>
    </row>
    <row r="9291" spans="2:3" x14ac:dyDescent="0.75">
      <c r="B9291" s="249">
        <v>9228</v>
      </c>
      <c r="C9291" s="248">
        <v>164.19064083782266</v>
      </c>
    </row>
    <row r="9292" spans="2:3" x14ac:dyDescent="0.75">
      <c r="B9292" s="249">
        <v>9229</v>
      </c>
      <c r="C9292" s="248">
        <v>143.77684362147502</v>
      </c>
    </row>
    <row r="9293" spans="2:3" x14ac:dyDescent="0.75">
      <c r="B9293" s="249">
        <v>9230</v>
      </c>
      <c r="C9293" s="248">
        <v>83.467747400981068</v>
      </c>
    </row>
    <row r="9294" spans="2:3" x14ac:dyDescent="0.75">
      <c r="B9294" s="249">
        <v>9231</v>
      </c>
      <c r="C9294" s="248">
        <v>128.75128877994806</v>
      </c>
    </row>
    <row r="9295" spans="2:3" x14ac:dyDescent="0.75">
      <c r="B9295" s="249">
        <v>9232</v>
      </c>
      <c r="C9295" s="248">
        <v>143.70845141869592</v>
      </c>
    </row>
    <row r="9296" spans="2:3" x14ac:dyDescent="0.75">
      <c r="B9296" s="249">
        <v>9233</v>
      </c>
      <c r="C9296" s="248">
        <v>113.90882444186352</v>
      </c>
    </row>
    <row r="9297" spans="2:3" x14ac:dyDescent="0.75">
      <c r="B9297" s="249">
        <v>9234</v>
      </c>
      <c r="C9297" s="248">
        <v>114.29365499871768</v>
      </c>
    </row>
    <row r="9298" spans="2:3" x14ac:dyDescent="0.75">
      <c r="B9298" s="249">
        <v>9235</v>
      </c>
      <c r="C9298" s="248">
        <v>96.63632276702441</v>
      </c>
    </row>
    <row r="9299" spans="2:3" x14ac:dyDescent="0.75">
      <c r="B9299" s="249">
        <v>9236</v>
      </c>
      <c r="C9299" s="248">
        <v>102.46756939781844</v>
      </c>
    </row>
    <row r="9300" spans="2:3" x14ac:dyDescent="0.75">
      <c r="B9300" s="249">
        <v>9237</v>
      </c>
      <c r="C9300" s="248">
        <v>142.94013664748408</v>
      </c>
    </row>
    <row r="9301" spans="2:3" x14ac:dyDescent="0.75">
      <c r="B9301" s="249">
        <v>9238</v>
      </c>
      <c r="C9301" s="248">
        <v>128.48555209592965</v>
      </c>
    </row>
    <row r="9302" spans="2:3" x14ac:dyDescent="0.75">
      <c r="B9302" s="249">
        <v>9239</v>
      </c>
      <c r="C9302" s="248">
        <v>112.23552256499788</v>
      </c>
    </row>
    <row r="9303" spans="2:3" x14ac:dyDescent="0.75">
      <c r="B9303" s="249">
        <v>9240</v>
      </c>
      <c r="C9303" s="248">
        <v>129.79748221851472</v>
      </c>
    </row>
    <row r="9304" spans="2:3" x14ac:dyDescent="0.75">
      <c r="B9304" s="249">
        <v>9241</v>
      </c>
      <c r="C9304" s="248">
        <v>150.28781544184446</v>
      </c>
    </row>
    <row r="9305" spans="2:3" x14ac:dyDescent="0.75">
      <c r="B9305" s="249">
        <v>9242</v>
      </c>
      <c r="C9305" s="248">
        <v>121.85708554143498</v>
      </c>
    </row>
    <row r="9306" spans="2:3" x14ac:dyDescent="0.75">
      <c r="B9306" s="249">
        <v>9243</v>
      </c>
      <c r="C9306" s="248">
        <v>106.16966895236158</v>
      </c>
    </row>
    <row r="9307" spans="2:3" x14ac:dyDescent="0.75">
      <c r="B9307" s="249">
        <v>9244</v>
      </c>
      <c r="C9307" s="248">
        <v>141.7830276241493</v>
      </c>
    </row>
    <row r="9308" spans="2:3" x14ac:dyDescent="0.75">
      <c r="B9308" s="249">
        <v>9245</v>
      </c>
      <c r="C9308" s="248">
        <v>106.35001792074931</v>
      </c>
    </row>
    <row r="9309" spans="2:3" x14ac:dyDescent="0.75">
      <c r="B9309" s="249">
        <v>9246</v>
      </c>
      <c r="C9309" s="248">
        <v>90.285120244298597</v>
      </c>
    </row>
    <row r="9310" spans="2:3" x14ac:dyDescent="0.75">
      <c r="B9310" s="249">
        <v>9247</v>
      </c>
      <c r="C9310" s="248">
        <v>100.4138015195151</v>
      </c>
    </row>
    <row r="9311" spans="2:3" x14ac:dyDescent="0.75">
      <c r="B9311" s="249">
        <v>9248</v>
      </c>
      <c r="C9311" s="248">
        <v>109.80292788936642</v>
      </c>
    </row>
    <row r="9312" spans="2:3" x14ac:dyDescent="0.75">
      <c r="B9312" s="249">
        <v>9249</v>
      </c>
      <c r="C9312" s="248">
        <v>168.03919771967574</v>
      </c>
    </row>
    <row r="9313" spans="2:3" x14ac:dyDescent="0.75">
      <c r="B9313" s="249">
        <v>9250</v>
      </c>
      <c r="C9313" s="248">
        <v>138.07976084146077</v>
      </c>
    </row>
    <row r="9314" spans="2:3" x14ac:dyDescent="0.75">
      <c r="B9314" s="249">
        <v>9251</v>
      </c>
      <c r="C9314" s="248">
        <v>117.73735524722235</v>
      </c>
    </row>
    <row r="9315" spans="2:3" x14ac:dyDescent="0.75">
      <c r="B9315" s="249">
        <v>9252</v>
      </c>
      <c r="C9315" s="248">
        <v>128.71711604408858</v>
      </c>
    </row>
    <row r="9316" spans="2:3" x14ac:dyDescent="0.75">
      <c r="B9316" s="249">
        <v>9253</v>
      </c>
      <c r="C9316" s="248">
        <v>64.819567271285564</v>
      </c>
    </row>
    <row r="9317" spans="2:3" x14ac:dyDescent="0.75">
      <c r="B9317" s="249">
        <v>9254</v>
      </c>
      <c r="C9317" s="248">
        <v>157.71362308066645</v>
      </c>
    </row>
    <row r="9318" spans="2:3" x14ac:dyDescent="0.75">
      <c r="B9318" s="249">
        <v>9255</v>
      </c>
      <c r="C9318" s="248">
        <v>65.930162554364202</v>
      </c>
    </row>
    <row r="9319" spans="2:3" x14ac:dyDescent="0.75">
      <c r="B9319" s="249">
        <v>9256</v>
      </c>
      <c r="C9319" s="248">
        <v>165.50498600598797</v>
      </c>
    </row>
    <row r="9320" spans="2:3" x14ac:dyDescent="0.75">
      <c r="B9320" s="249">
        <v>9257</v>
      </c>
      <c r="C9320" s="248">
        <v>111.18423608928273</v>
      </c>
    </row>
    <row r="9321" spans="2:3" x14ac:dyDescent="0.75">
      <c r="B9321" s="249">
        <v>9258</v>
      </c>
      <c r="C9321" s="248">
        <v>114.9976020843681</v>
      </c>
    </row>
    <row r="9322" spans="2:3" x14ac:dyDescent="0.75">
      <c r="B9322" s="249">
        <v>9259</v>
      </c>
      <c r="C9322" s="248">
        <v>98.330269261390541</v>
      </c>
    </row>
    <row r="9323" spans="2:3" x14ac:dyDescent="0.75">
      <c r="B9323" s="249">
        <v>9260</v>
      </c>
      <c r="C9323" s="248">
        <v>175.53204229790848</v>
      </c>
    </row>
    <row r="9324" spans="2:3" x14ac:dyDescent="0.75">
      <c r="B9324" s="249">
        <v>9261</v>
      </c>
      <c r="C9324" s="248">
        <v>131.70761093656103</v>
      </c>
    </row>
    <row r="9325" spans="2:3" x14ac:dyDescent="0.75">
      <c r="B9325" s="249">
        <v>9262</v>
      </c>
      <c r="C9325" s="248">
        <v>106.91791934797935</v>
      </c>
    </row>
    <row r="9326" spans="2:3" x14ac:dyDescent="0.75">
      <c r="B9326" s="249">
        <v>9263</v>
      </c>
      <c r="C9326" s="248">
        <v>125.16664954895249</v>
      </c>
    </row>
    <row r="9327" spans="2:3" x14ac:dyDescent="0.75">
      <c r="B9327" s="249">
        <v>9264</v>
      </c>
      <c r="C9327" s="248">
        <v>142.57064111154065</v>
      </c>
    </row>
    <row r="9328" spans="2:3" x14ac:dyDescent="0.75">
      <c r="B9328" s="249">
        <v>9265</v>
      </c>
      <c r="C9328" s="248">
        <v>108.00626314145329</v>
      </c>
    </row>
    <row r="9329" spans="2:3" x14ac:dyDescent="0.75">
      <c r="B9329" s="249">
        <v>9266</v>
      </c>
      <c r="C9329" s="248">
        <v>160.51529131293125</v>
      </c>
    </row>
    <row r="9330" spans="2:3" x14ac:dyDescent="0.75">
      <c r="B9330" s="249">
        <v>9267</v>
      </c>
      <c r="C9330" s="248">
        <v>150.5198434398921</v>
      </c>
    </row>
    <row r="9331" spans="2:3" x14ac:dyDescent="0.75">
      <c r="B9331" s="249">
        <v>9268</v>
      </c>
      <c r="C9331" s="248">
        <v>137.6681871235379</v>
      </c>
    </row>
    <row r="9332" spans="2:3" x14ac:dyDescent="0.75">
      <c r="B9332" s="249">
        <v>9269</v>
      </c>
      <c r="C9332" s="248">
        <v>119.65135246835445</v>
      </c>
    </row>
    <row r="9333" spans="2:3" x14ac:dyDescent="0.75">
      <c r="B9333" s="249">
        <v>9270</v>
      </c>
      <c r="C9333" s="248">
        <v>112.77977922471264</v>
      </c>
    </row>
    <row r="9334" spans="2:3" x14ac:dyDescent="0.75">
      <c r="B9334" s="249">
        <v>9271</v>
      </c>
      <c r="C9334" s="248">
        <v>128.01052110206354</v>
      </c>
    </row>
    <row r="9335" spans="2:3" x14ac:dyDescent="0.75">
      <c r="B9335" s="249">
        <v>9272</v>
      </c>
      <c r="C9335" s="248">
        <v>115.64481215481501</v>
      </c>
    </row>
    <row r="9336" spans="2:3" x14ac:dyDescent="0.75">
      <c r="B9336" s="249">
        <v>9273</v>
      </c>
      <c r="C9336" s="248">
        <v>144.08330398264656</v>
      </c>
    </row>
    <row r="9337" spans="2:3" x14ac:dyDescent="0.75">
      <c r="B9337" s="249">
        <v>9274</v>
      </c>
      <c r="C9337" s="248">
        <v>119.97041148921757</v>
      </c>
    </row>
    <row r="9338" spans="2:3" x14ac:dyDescent="0.75">
      <c r="B9338" s="249">
        <v>9275</v>
      </c>
      <c r="C9338" s="248">
        <v>130.5145323602278</v>
      </c>
    </row>
    <row r="9339" spans="2:3" x14ac:dyDescent="0.75">
      <c r="B9339" s="249">
        <v>9276</v>
      </c>
      <c r="C9339" s="248">
        <v>88.34653027716115</v>
      </c>
    </row>
    <row r="9340" spans="2:3" x14ac:dyDescent="0.75">
      <c r="B9340" s="249">
        <v>9277</v>
      </c>
      <c r="C9340" s="248">
        <v>138.65567395596256</v>
      </c>
    </row>
    <row r="9341" spans="2:3" x14ac:dyDescent="0.75">
      <c r="B9341" s="249">
        <v>9278</v>
      </c>
      <c r="C9341" s="248">
        <v>102.71135463493482</v>
      </c>
    </row>
    <row r="9342" spans="2:3" x14ac:dyDescent="0.75">
      <c r="B9342" s="249">
        <v>9279</v>
      </c>
      <c r="C9342" s="248">
        <v>164.85220939005285</v>
      </c>
    </row>
    <row r="9343" spans="2:3" x14ac:dyDescent="0.75">
      <c r="B9343" s="249">
        <v>9280</v>
      </c>
      <c r="C9343" s="248">
        <v>123.23721301644999</v>
      </c>
    </row>
    <row r="9344" spans="2:3" x14ac:dyDescent="0.75">
      <c r="B9344" s="249">
        <v>9281</v>
      </c>
      <c r="C9344" s="248">
        <v>137.32337564670271</v>
      </c>
    </row>
    <row r="9345" spans="2:3" x14ac:dyDescent="0.75">
      <c r="B9345" s="249">
        <v>9282</v>
      </c>
      <c r="C9345" s="248">
        <v>118.18410623588872</v>
      </c>
    </row>
    <row r="9346" spans="2:3" x14ac:dyDescent="0.75">
      <c r="B9346" s="249">
        <v>9283</v>
      </c>
      <c r="C9346" s="248">
        <v>125.50449503750613</v>
      </c>
    </row>
    <row r="9347" spans="2:3" x14ac:dyDescent="0.75">
      <c r="B9347" s="249">
        <v>9284</v>
      </c>
      <c r="C9347" s="248">
        <v>54.695053686228079</v>
      </c>
    </row>
    <row r="9348" spans="2:3" x14ac:dyDescent="0.75">
      <c r="B9348" s="249">
        <v>9285</v>
      </c>
      <c r="C9348" s="248">
        <v>109.09299443911965</v>
      </c>
    </row>
    <row r="9349" spans="2:3" x14ac:dyDescent="0.75">
      <c r="B9349" s="249">
        <v>9286</v>
      </c>
      <c r="C9349" s="248">
        <v>99.78522908234315</v>
      </c>
    </row>
    <row r="9350" spans="2:3" x14ac:dyDescent="0.75">
      <c r="B9350" s="249">
        <v>9287</v>
      </c>
      <c r="C9350" s="248">
        <v>101.69650611920966</v>
      </c>
    </row>
    <row r="9351" spans="2:3" x14ac:dyDescent="0.75">
      <c r="B9351" s="249">
        <v>9288</v>
      </c>
      <c r="C9351" s="248">
        <v>106.07378493843447</v>
      </c>
    </row>
    <row r="9352" spans="2:3" x14ac:dyDescent="0.75">
      <c r="B9352" s="249">
        <v>9289</v>
      </c>
      <c r="C9352" s="248">
        <v>140.18755281963652</v>
      </c>
    </row>
    <row r="9353" spans="2:3" x14ac:dyDescent="0.75">
      <c r="B9353" s="249">
        <v>9290</v>
      </c>
      <c r="C9353" s="248">
        <v>133.0429777549806</v>
      </c>
    </row>
    <row r="9354" spans="2:3" x14ac:dyDescent="0.75">
      <c r="B9354" s="249">
        <v>9291</v>
      </c>
      <c r="C9354" s="248">
        <v>121.88012417564308</v>
      </c>
    </row>
    <row r="9355" spans="2:3" x14ac:dyDescent="0.75">
      <c r="B9355" s="249">
        <v>9292</v>
      </c>
      <c r="C9355" s="248">
        <v>122.01780446175383</v>
      </c>
    </row>
    <row r="9356" spans="2:3" x14ac:dyDescent="0.75">
      <c r="B9356" s="249">
        <v>9293</v>
      </c>
      <c r="C9356" s="248">
        <v>115.19865556410461</v>
      </c>
    </row>
    <row r="9357" spans="2:3" x14ac:dyDescent="0.75">
      <c r="B9357" s="249">
        <v>9294</v>
      </c>
      <c r="C9357" s="248">
        <v>108.09510122354625</v>
      </c>
    </row>
    <row r="9358" spans="2:3" x14ac:dyDescent="0.75">
      <c r="B9358" s="249">
        <v>9295</v>
      </c>
      <c r="C9358" s="248">
        <v>79.522782931234758</v>
      </c>
    </row>
    <row r="9359" spans="2:3" x14ac:dyDescent="0.75">
      <c r="B9359" s="249">
        <v>9296</v>
      </c>
      <c r="C9359" s="248">
        <v>104.78511184687366</v>
      </c>
    </row>
    <row r="9360" spans="2:3" x14ac:dyDescent="0.75">
      <c r="B9360" s="249">
        <v>9297</v>
      </c>
      <c r="C9360" s="248">
        <v>113.72912954341859</v>
      </c>
    </row>
    <row r="9361" spans="2:3" x14ac:dyDescent="0.75">
      <c r="B9361" s="249">
        <v>9298</v>
      </c>
      <c r="C9361" s="248">
        <v>81.182799127429632</v>
      </c>
    </row>
    <row r="9362" spans="2:3" x14ac:dyDescent="0.75">
      <c r="B9362" s="249">
        <v>9299</v>
      </c>
      <c r="C9362" s="248">
        <v>146.39224001382243</v>
      </c>
    </row>
    <row r="9363" spans="2:3" x14ac:dyDescent="0.75">
      <c r="B9363" s="249">
        <v>9300</v>
      </c>
      <c r="C9363" s="248">
        <v>114.07440461638507</v>
      </c>
    </row>
    <row r="9364" spans="2:3" x14ac:dyDescent="0.75">
      <c r="B9364" s="249">
        <v>9301</v>
      </c>
      <c r="C9364" s="248">
        <v>122.00561578879945</v>
      </c>
    </row>
    <row r="9365" spans="2:3" x14ac:dyDescent="0.75">
      <c r="B9365" s="249">
        <v>9302</v>
      </c>
      <c r="C9365" s="248">
        <v>152.2333978652573</v>
      </c>
    </row>
    <row r="9366" spans="2:3" x14ac:dyDescent="0.75">
      <c r="B9366" s="249">
        <v>9303</v>
      </c>
      <c r="C9366" s="248">
        <v>86.932375430162693</v>
      </c>
    </row>
    <row r="9367" spans="2:3" x14ac:dyDescent="0.75">
      <c r="B9367" s="249">
        <v>9304</v>
      </c>
      <c r="C9367" s="248">
        <v>132.13758401762462</v>
      </c>
    </row>
    <row r="9368" spans="2:3" x14ac:dyDescent="0.75">
      <c r="B9368" s="249">
        <v>9305</v>
      </c>
      <c r="C9368" s="248">
        <v>72.195550515290961</v>
      </c>
    </row>
    <row r="9369" spans="2:3" x14ac:dyDescent="0.75">
      <c r="B9369" s="249">
        <v>9306</v>
      </c>
      <c r="C9369" s="248">
        <v>154.63386546562108</v>
      </c>
    </row>
    <row r="9370" spans="2:3" x14ac:dyDescent="0.75">
      <c r="B9370" s="249">
        <v>9307</v>
      </c>
      <c r="C9370" s="248">
        <v>116.63632125682761</v>
      </c>
    </row>
    <row r="9371" spans="2:3" x14ac:dyDescent="0.75">
      <c r="B9371" s="249">
        <v>9308</v>
      </c>
      <c r="C9371" s="248">
        <v>123.80684377829715</v>
      </c>
    </row>
    <row r="9372" spans="2:3" x14ac:dyDescent="0.75">
      <c r="B9372" s="249">
        <v>9309</v>
      </c>
      <c r="C9372" s="248">
        <v>135.79056383575025</v>
      </c>
    </row>
    <row r="9373" spans="2:3" x14ac:dyDescent="0.75">
      <c r="B9373" s="249">
        <v>9310</v>
      </c>
      <c r="C9373" s="248">
        <v>115.67574580934156</v>
      </c>
    </row>
    <row r="9374" spans="2:3" x14ac:dyDescent="0.75">
      <c r="B9374" s="249">
        <v>9311</v>
      </c>
      <c r="C9374" s="248">
        <v>112.44180501694993</v>
      </c>
    </row>
    <row r="9375" spans="2:3" x14ac:dyDescent="0.75">
      <c r="B9375" s="249">
        <v>9312</v>
      </c>
      <c r="C9375" s="248">
        <v>94.226796490984455</v>
      </c>
    </row>
    <row r="9376" spans="2:3" x14ac:dyDescent="0.75">
      <c r="B9376" s="249">
        <v>9313</v>
      </c>
      <c r="C9376" s="248">
        <v>134.86173166410572</v>
      </c>
    </row>
    <row r="9377" spans="2:3" x14ac:dyDescent="0.75">
      <c r="B9377" s="249">
        <v>9314</v>
      </c>
      <c r="C9377" s="248">
        <v>102.46352210622373</v>
      </c>
    </row>
    <row r="9378" spans="2:3" x14ac:dyDescent="0.75">
      <c r="B9378" s="249">
        <v>9315</v>
      </c>
      <c r="C9378" s="248">
        <v>79.133730259328843</v>
      </c>
    </row>
    <row r="9379" spans="2:3" x14ac:dyDescent="0.75">
      <c r="B9379" s="249">
        <v>9316</v>
      </c>
      <c r="C9379" s="248">
        <v>152.63249592943464</v>
      </c>
    </row>
    <row r="9380" spans="2:3" x14ac:dyDescent="0.75">
      <c r="B9380" s="249">
        <v>9317</v>
      </c>
      <c r="C9380" s="248">
        <v>140.39846525184109</v>
      </c>
    </row>
    <row r="9381" spans="2:3" x14ac:dyDescent="0.75">
      <c r="B9381" s="249">
        <v>9318</v>
      </c>
      <c r="C9381" s="248">
        <v>104.82976822610212</v>
      </c>
    </row>
    <row r="9382" spans="2:3" x14ac:dyDescent="0.75">
      <c r="B9382" s="249">
        <v>9319</v>
      </c>
      <c r="C9382" s="248">
        <v>94.472274018840608</v>
      </c>
    </row>
    <row r="9383" spans="2:3" x14ac:dyDescent="0.75">
      <c r="B9383" s="249">
        <v>9320</v>
      </c>
      <c r="C9383" s="248">
        <v>91.39872814541684</v>
      </c>
    </row>
    <row r="9384" spans="2:3" x14ac:dyDescent="0.75">
      <c r="B9384" s="249">
        <v>9321</v>
      </c>
      <c r="C9384" s="248">
        <v>122.89383038947491</v>
      </c>
    </row>
    <row r="9385" spans="2:3" x14ac:dyDescent="0.75">
      <c r="B9385" s="249">
        <v>9322</v>
      </c>
      <c r="C9385" s="248">
        <v>86.423674800870458</v>
      </c>
    </row>
    <row r="9386" spans="2:3" x14ac:dyDescent="0.75">
      <c r="B9386" s="249">
        <v>9323</v>
      </c>
      <c r="C9386" s="248">
        <v>127.23398786580819</v>
      </c>
    </row>
    <row r="9387" spans="2:3" x14ac:dyDescent="0.75">
      <c r="B9387" s="249">
        <v>9324</v>
      </c>
      <c r="C9387" s="248">
        <v>116.12468902139264</v>
      </c>
    </row>
    <row r="9388" spans="2:3" x14ac:dyDescent="0.75">
      <c r="B9388" s="249">
        <v>9325</v>
      </c>
      <c r="C9388" s="248">
        <v>86.064874908513858</v>
      </c>
    </row>
    <row r="9389" spans="2:3" x14ac:dyDescent="0.75">
      <c r="B9389" s="249">
        <v>9326</v>
      </c>
      <c r="C9389" s="248">
        <v>79.69115227078953</v>
      </c>
    </row>
    <row r="9390" spans="2:3" x14ac:dyDescent="0.75">
      <c r="B9390" s="249">
        <v>9327</v>
      </c>
      <c r="C9390" s="248">
        <v>85.412644495933918</v>
      </c>
    </row>
    <row r="9391" spans="2:3" x14ac:dyDescent="0.75">
      <c r="B9391" s="249">
        <v>9328</v>
      </c>
      <c r="C9391" s="248">
        <v>130.73190552598697</v>
      </c>
    </row>
    <row r="9392" spans="2:3" x14ac:dyDescent="0.75">
      <c r="B9392" s="249">
        <v>9329</v>
      </c>
      <c r="C9392" s="248">
        <v>86.394138226440049</v>
      </c>
    </row>
    <row r="9393" spans="2:3" x14ac:dyDescent="0.75">
      <c r="B9393" s="249">
        <v>9330</v>
      </c>
      <c r="C9393" s="248">
        <v>142.73223742024263</v>
      </c>
    </row>
    <row r="9394" spans="2:3" x14ac:dyDescent="0.75">
      <c r="B9394" s="249">
        <v>9331</v>
      </c>
      <c r="C9394" s="248">
        <v>103.23938940776394</v>
      </c>
    </row>
    <row r="9395" spans="2:3" x14ac:dyDescent="0.75">
      <c r="B9395" s="249">
        <v>9332</v>
      </c>
      <c r="C9395" s="248">
        <v>93.448254504890826</v>
      </c>
    </row>
    <row r="9396" spans="2:3" x14ac:dyDescent="0.75">
      <c r="B9396" s="249">
        <v>9333</v>
      </c>
      <c r="C9396" s="248">
        <v>100.29515045200081</v>
      </c>
    </row>
    <row r="9397" spans="2:3" x14ac:dyDescent="0.75">
      <c r="B9397" s="249">
        <v>9334</v>
      </c>
      <c r="C9397" s="248">
        <v>146.59235142136481</v>
      </c>
    </row>
    <row r="9398" spans="2:3" x14ac:dyDescent="0.75">
      <c r="B9398" s="249">
        <v>9335</v>
      </c>
      <c r="C9398" s="248">
        <v>120.68248307531105</v>
      </c>
    </row>
    <row r="9399" spans="2:3" x14ac:dyDescent="0.75">
      <c r="B9399" s="249">
        <v>9336</v>
      </c>
      <c r="C9399" s="248">
        <v>111.17908332979835</v>
      </c>
    </row>
    <row r="9400" spans="2:3" x14ac:dyDescent="0.75">
      <c r="B9400" s="249">
        <v>9337</v>
      </c>
      <c r="C9400" s="248">
        <v>112.47095305826143</v>
      </c>
    </row>
    <row r="9401" spans="2:3" x14ac:dyDescent="0.75">
      <c r="B9401" s="249">
        <v>9338</v>
      </c>
      <c r="C9401" s="248">
        <v>110.73834368456025</v>
      </c>
    </row>
    <row r="9402" spans="2:3" x14ac:dyDescent="0.75">
      <c r="B9402" s="249">
        <v>9339</v>
      </c>
      <c r="C9402" s="248">
        <v>135.52479226585126</v>
      </c>
    </row>
    <row r="9403" spans="2:3" x14ac:dyDescent="0.75">
      <c r="B9403" s="249">
        <v>9340</v>
      </c>
      <c r="C9403" s="248">
        <v>126.97599329410448</v>
      </c>
    </row>
    <row r="9404" spans="2:3" x14ac:dyDescent="0.75">
      <c r="B9404" s="249">
        <v>9341</v>
      </c>
      <c r="C9404" s="248">
        <v>122.68193818681297</v>
      </c>
    </row>
    <row r="9405" spans="2:3" x14ac:dyDescent="0.75">
      <c r="B9405" s="249">
        <v>9342</v>
      </c>
      <c r="C9405" s="248">
        <v>116.27196961096746</v>
      </c>
    </row>
    <row r="9406" spans="2:3" x14ac:dyDescent="0.75">
      <c r="B9406" s="249">
        <v>9343</v>
      </c>
      <c r="C9406" s="248">
        <v>127.08110259447938</v>
      </c>
    </row>
    <row r="9407" spans="2:3" x14ac:dyDescent="0.75">
      <c r="B9407" s="249">
        <v>9344</v>
      </c>
      <c r="C9407" s="248">
        <v>90.090614609080959</v>
      </c>
    </row>
    <row r="9408" spans="2:3" x14ac:dyDescent="0.75">
      <c r="B9408" s="249">
        <v>9345</v>
      </c>
      <c r="C9408" s="248">
        <v>105.34660960181762</v>
      </c>
    </row>
    <row r="9409" spans="2:3" x14ac:dyDescent="0.75">
      <c r="B9409" s="249">
        <v>9346</v>
      </c>
      <c r="C9409" s="248">
        <v>106.56236755250889</v>
      </c>
    </row>
    <row r="9410" spans="2:3" x14ac:dyDescent="0.75">
      <c r="B9410" s="249">
        <v>9347</v>
      </c>
      <c r="C9410" s="248">
        <v>153.21509224429778</v>
      </c>
    </row>
    <row r="9411" spans="2:3" x14ac:dyDescent="0.75">
      <c r="B9411" s="249">
        <v>9348</v>
      </c>
      <c r="C9411" s="248">
        <v>82.088864086510199</v>
      </c>
    </row>
    <row r="9412" spans="2:3" x14ac:dyDescent="0.75">
      <c r="B9412" s="249">
        <v>9349</v>
      </c>
      <c r="C9412" s="248">
        <v>89.808783069032629</v>
      </c>
    </row>
    <row r="9413" spans="2:3" x14ac:dyDescent="0.75">
      <c r="B9413" s="249">
        <v>9350</v>
      </c>
      <c r="C9413" s="248">
        <v>124.39147505168528</v>
      </c>
    </row>
    <row r="9414" spans="2:3" x14ac:dyDescent="0.75">
      <c r="B9414" s="249">
        <v>9351</v>
      </c>
      <c r="C9414" s="248">
        <v>157.3801711993012</v>
      </c>
    </row>
    <row r="9415" spans="2:3" x14ac:dyDescent="0.75">
      <c r="B9415" s="249">
        <v>9352</v>
      </c>
      <c r="C9415" s="248">
        <v>72.230064975848862</v>
      </c>
    </row>
    <row r="9416" spans="2:3" x14ac:dyDescent="0.75">
      <c r="B9416" s="249">
        <v>9353</v>
      </c>
      <c r="C9416" s="248">
        <v>112.68361530518165</v>
      </c>
    </row>
    <row r="9417" spans="2:3" x14ac:dyDescent="0.75">
      <c r="B9417" s="249">
        <v>9354</v>
      </c>
      <c r="C9417" s="248">
        <v>167.12142631459858</v>
      </c>
    </row>
    <row r="9418" spans="2:3" x14ac:dyDescent="0.75">
      <c r="B9418" s="249">
        <v>9355</v>
      </c>
      <c r="C9418" s="248">
        <v>127.88652635924296</v>
      </c>
    </row>
    <row r="9419" spans="2:3" x14ac:dyDescent="0.75">
      <c r="B9419" s="249">
        <v>9356</v>
      </c>
      <c r="C9419" s="248">
        <v>101.40256069243244</v>
      </c>
    </row>
    <row r="9420" spans="2:3" x14ac:dyDescent="0.75">
      <c r="B9420" s="249">
        <v>9357</v>
      </c>
      <c r="C9420" s="248">
        <v>80.145774754347585</v>
      </c>
    </row>
    <row r="9421" spans="2:3" x14ac:dyDescent="0.75">
      <c r="B9421" s="249">
        <v>9358</v>
      </c>
      <c r="C9421" s="248">
        <v>134.72529364922119</v>
      </c>
    </row>
    <row r="9422" spans="2:3" x14ac:dyDescent="0.75">
      <c r="B9422" s="249">
        <v>9359</v>
      </c>
      <c r="C9422" s="248">
        <v>114.80505093337676</v>
      </c>
    </row>
    <row r="9423" spans="2:3" x14ac:dyDescent="0.75">
      <c r="B9423" s="249">
        <v>9360</v>
      </c>
      <c r="C9423" s="248">
        <v>147.03320124065675</v>
      </c>
    </row>
    <row r="9424" spans="2:3" x14ac:dyDescent="0.75">
      <c r="B9424" s="249">
        <v>9361</v>
      </c>
      <c r="C9424" s="248">
        <v>120.34955324343134</v>
      </c>
    </row>
    <row r="9425" spans="2:3" x14ac:dyDescent="0.75">
      <c r="B9425" s="249">
        <v>9362</v>
      </c>
      <c r="C9425" s="248">
        <v>131.04651300086752</v>
      </c>
    </row>
    <row r="9426" spans="2:3" x14ac:dyDescent="0.75">
      <c r="B9426" s="249">
        <v>9363</v>
      </c>
      <c r="C9426" s="248">
        <v>112.35802832265344</v>
      </c>
    </row>
    <row r="9427" spans="2:3" x14ac:dyDescent="0.75">
      <c r="B9427" s="249">
        <v>9364</v>
      </c>
      <c r="C9427" s="248">
        <v>136.17151195014662</v>
      </c>
    </row>
    <row r="9428" spans="2:3" x14ac:dyDescent="0.75">
      <c r="B9428" s="249">
        <v>9365</v>
      </c>
      <c r="C9428" s="248">
        <v>78.278416565500351</v>
      </c>
    </row>
    <row r="9429" spans="2:3" x14ac:dyDescent="0.75">
      <c r="B9429" s="249">
        <v>9366</v>
      </c>
      <c r="C9429" s="248">
        <v>109.65690416420463</v>
      </c>
    </row>
    <row r="9430" spans="2:3" x14ac:dyDescent="0.75">
      <c r="B9430" s="249">
        <v>9367</v>
      </c>
      <c r="C9430" s="248">
        <v>166.95741646119464</v>
      </c>
    </row>
    <row r="9431" spans="2:3" x14ac:dyDescent="0.75">
      <c r="B9431" s="249">
        <v>9368</v>
      </c>
      <c r="C9431" s="248">
        <v>163.74396696784592</v>
      </c>
    </row>
    <row r="9432" spans="2:3" x14ac:dyDescent="0.75">
      <c r="B9432" s="249">
        <v>9369</v>
      </c>
      <c r="C9432" s="248">
        <v>93.806830303728361</v>
      </c>
    </row>
    <row r="9433" spans="2:3" x14ac:dyDescent="0.75">
      <c r="B9433" s="249">
        <v>9370</v>
      </c>
      <c r="C9433" s="248">
        <v>156.14913192468305</v>
      </c>
    </row>
    <row r="9434" spans="2:3" x14ac:dyDescent="0.75">
      <c r="B9434" s="249">
        <v>9371</v>
      </c>
      <c r="C9434" s="248">
        <v>100.74776881904158</v>
      </c>
    </row>
    <row r="9435" spans="2:3" x14ac:dyDescent="0.75">
      <c r="B9435" s="249">
        <v>9372</v>
      </c>
      <c r="C9435" s="248">
        <v>139.31338706200762</v>
      </c>
    </row>
    <row r="9436" spans="2:3" x14ac:dyDescent="0.75">
      <c r="B9436" s="249">
        <v>9373</v>
      </c>
      <c r="C9436" s="248">
        <v>95.388967608672516</v>
      </c>
    </row>
    <row r="9437" spans="2:3" x14ac:dyDescent="0.75">
      <c r="B9437" s="249">
        <v>9374</v>
      </c>
      <c r="C9437" s="248">
        <v>113.78277839307319</v>
      </c>
    </row>
    <row r="9438" spans="2:3" x14ac:dyDescent="0.75">
      <c r="B9438" s="249">
        <v>9375</v>
      </c>
      <c r="C9438" s="248">
        <v>121.08662527029591</v>
      </c>
    </row>
    <row r="9439" spans="2:3" x14ac:dyDescent="0.75">
      <c r="B9439" s="249">
        <v>9376</v>
      </c>
      <c r="C9439" s="248">
        <v>172.17009502914323</v>
      </c>
    </row>
    <row r="9440" spans="2:3" x14ac:dyDescent="0.75">
      <c r="B9440" s="249">
        <v>9377</v>
      </c>
      <c r="C9440" s="248">
        <v>173.74699670825132</v>
      </c>
    </row>
    <row r="9441" spans="2:3" x14ac:dyDescent="0.75">
      <c r="B9441" s="249">
        <v>9378</v>
      </c>
      <c r="C9441" s="248">
        <v>156.39215241152363</v>
      </c>
    </row>
    <row r="9442" spans="2:3" x14ac:dyDescent="0.75">
      <c r="B9442" s="249">
        <v>9379</v>
      </c>
      <c r="C9442" s="248">
        <v>137.99871110775518</v>
      </c>
    </row>
    <row r="9443" spans="2:3" x14ac:dyDescent="0.75">
      <c r="B9443" s="249">
        <v>9380</v>
      </c>
      <c r="C9443" s="248">
        <v>164.88640036581285</v>
      </c>
    </row>
    <row r="9444" spans="2:3" x14ac:dyDescent="0.75">
      <c r="B9444" s="249">
        <v>9381</v>
      </c>
      <c r="C9444" s="248">
        <v>102.46363019195798</v>
      </c>
    </row>
    <row r="9445" spans="2:3" x14ac:dyDescent="0.75">
      <c r="B9445" s="249">
        <v>9382</v>
      </c>
      <c r="C9445" s="248">
        <v>131.47259143936003</v>
      </c>
    </row>
    <row r="9446" spans="2:3" x14ac:dyDescent="0.75">
      <c r="B9446" s="249">
        <v>9383</v>
      </c>
      <c r="C9446" s="248">
        <v>177.33715731215028</v>
      </c>
    </row>
    <row r="9447" spans="2:3" x14ac:dyDescent="0.75">
      <c r="B9447" s="249">
        <v>9384</v>
      </c>
      <c r="C9447" s="248">
        <v>122.43820168645267</v>
      </c>
    </row>
    <row r="9448" spans="2:3" x14ac:dyDescent="0.75">
      <c r="B9448" s="249">
        <v>9385</v>
      </c>
      <c r="C9448" s="248">
        <v>137.45127195035278</v>
      </c>
    </row>
    <row r="9449" spans="2:3" x14ac:dyDescent="0.75">
      <c r="B9449" s="249">
        <v>9386</v>
      </c>
      <c r="C9449" s="248">
        <v>172.25056391832697</v>
      </c>
    </row>
    <row r="9450" spans="2:3" x14ac:dyDescent="0.75">
      <c r="B9450" s="249">
        <v>9387</v>
      </c>
      <c r="C9450" s="248">
        <v>96.392154762173988</v>
      </c>
    </row>
    <row r="9451" spans="2:3" x14ac:dyDescent="0.75">
      <c r="B9451" s="249">
        <v>9388</v>
      </c>
      <c r="C9451" s="248">
        <v>83.685078568145599</v>
      </c>
    </row>
    <row r="9452" spans="2:3" x14ac:dyDescent="0.75">
      <c r="B9452" s="249">
        <v>9389</v>
      </c>
      <c r="C9452" s="248">
        <v>119.8019365311053</v>
      </c>
    </row>
    <row r="9453" spans="2:3" x14ac:dyDescent="0.75">
      <c r="B9453" s="249">
        <v>9390</v>
      </c>
      <c r="C9453" s="248">
        <v>103.01573989756569</v>
      </c>
    </row>
    <row r="9454" spans="2:3" x14ac:dyDescent="0.75">
      <c r="B9454" s="249">
        <v>9391</v>
      </c>
      <c r="C9454" s="248">
        <v>110.90896159918249</v>
      </c>
    </row>
    <row r="9455" spans="2:3" x14ac:dyDescent="0.75">
      <c r="B9455" s="249">
        <v>9392</v>
      </c>
      <c r="C9455" s="248">
        <v>90.618002968273046</v>
      </c>
    </row>
    <row r="9456" spans="2:3" x14ac:dyDescent="0.75">
      <c r="B9456" s="249">
        <v>9393</v>
      </c>
      <c r="C9456" s="248">
        <v>113.10180291730315</v>
      </c>
    </row>
    <row r="9457" spans="2:3" x14ac:dyDescent="0.75">
      <c r="B9457" s="249">
        <v>9394</v>
      </c>
      <c r="C9457" s="248">
        <v>96.781245869218893</v>
      </c>
    </row>
    <row r="9458" spans="2:3" x14ac:dyDescent="0.75">
      <c r="B9458" s="249">
        <v>9395</v>
      </c>
      <c r="C9458" s="248">
        <v>129.08744256895298</v>
      </c>
    </row>
    <row r="9459" spans="2:3" x14ac:dyDescent="0.75">
      <c r="B9459" s="249">
        <v>9396</v>
      </c>
      <c r="C9459" s="248">
        <v>102.50836776607704</v>
      </c>
    </row>
    <row r="9460" spans="2:3" x14ac:dyDescent="0.75">
      <c r="B9460" s="249">
        <v>9397</v>
      </c>
      <c r="C9460" s="248">
        <v>125.2377217157931</v>
      </c>
    </row>
    <row r="9461" spans="2:3" x14ac:dyDescent="0.75">
      <c r="B9461" s="249">
        <v>9398</v>
      </c>
      <c r="C9461" s="248">
        <v>131.15737407485298</v>
      </c>
    </row>
    <row r="9462" spans="2:3" x14ac:dyDescent="0.75">
      <c r="B9462" s="249">
        <v>9399</v>
      </c>
      <c r="C9462" s="248">
        <v>107.05742956537172</v>
      </c>
    </row>
    <row r="9463" spans="2:3" x14ac:dyDescent="0.75">
      <c r="B9463" s="249">
        <v>9400</v>
      </c>
      <c r="C9463" s="248">
        <v>102.41768657099141</v>
      </c>
    </row>
    <row r="9464" spans="2:3" x14ac:dyDescent="0.75">
      <c r="B9464" s="249">
        <v>9401</v>
      </c>
      <c r="C9464" s="248">
        <v>138.88323649717077</v>
      </c>
    </row>
    <row r="9465" spans="2:3" x14ac:dyDescent="0.75">
      <c r="B9465" s="249">
        <v>9402</v>
      </c>
      <c r="C9465" s="248">
        <v>144.74653306230175</v>
      </c>
    </row>
    <row r="9466" spans="2:3" x14ac:dyDescent="0.75">
      <c r="B9466" s="249">
        <v>9403</v>
      </c>
      <c r="C9466" s="248">
        <v>131.32082843450436</v>
      </c>
    </row>
    <row r="9467" spans="2:3" x14ac:dyDescent="0.75">
      <c r="B9467" s="249">
        <v>9404</v>
      </c>
      <c r="C9467" s="248">
        <v>77.821408105617067</v>
      </c>
    </row>
    <row r="9468" spans="2:3" x14ac:dyDescent="0.75">
      <c r="B9468" s="249">
        <v>9405</v>
      </c>
      <c r="C9468" s="248">
        <v>108.30979530616111</v>
      </c>
    </row>
    <row r="9469" spans="2:3" x14ac:dyDescent="0.75">
      <c r="B9469" s="249">
        <v>9406</v>
      </c>
      <c r="C9469" s="248">
        <v>57.374381862591036</v>
      </c>
    </row>
    <row r="9470" spans="2:3" x14ac:dyDescent="0.75">
      <c r="B9470" s="249">
        <v>9407</v>
      </c>
      <c r="C9470" s="248">
        <v>133.79930531184476</v>
      </c>
    </row>
    <row r="9471" spans="2:3" x14ac:dyDescent="0.75">
      <c r="B9471" s="249">
        <v>9408</v>
      </c>
      <c r="C9471" s="248">
        <v>81.7661178154043</v>
      </c>
    </row>
    <row r="9472" spans="2:3" x14ac:dyDescent="0.75">
      <c r="B9472" s="249">
        <v>9409</v>
      </c>
      <c r="C9472" s="248">
        <v>75.725123129432603</v>
      </c>
    </row>
    <row r="9473" spans="2:3" x14ac:dyDescent="0.75">
      <c r="B9473" s="249">
        <v>9410</v>
      </c>
      <c r="C9473" s="248">
        <v>147.23891114409236</v>
      </c>
    </row>
    <row r="9474" spans="2:3" x14ac:dyDescent="0.75">
      <c r="B9474" s="249">
        <v>9411</v>
      </c>
      <c r="C9474" s="248">
        <v>102.92022377234035</v>
      </c>
    </row>
    <row r="9475" spans="2:3" x14ac:dyDescent="0.75">
      <c r="B9475" s="249">
        <v>9412</v>
      </c>
      <c r="C9475" s="248">
        <v>107.19162866656916</v>
      </c>
    </row>
    <row r="9476" spans="2:3" x14ac:dyDescent="0.75">
      <c r="B9476" s="249">
        <v>9413</v>
      </c>
      <c r="C9476" s="248">
        <v>129.32423478439776</v>
      </c>
    </row>
    <row r="9477" spans="2:3" x14ac:dyDescent="0.75">
      <c r="B9477" s="249">
        <v>9414</v>
      </c>
      <c r="C9477" s="248">
        <v>115.5757095719491</v>
      </c>
    </row>
    <row r="9478" spans="2:3" x14ac:dyDescent="0.75">
      <c r="B9478" s="249">
        <v>9415</v>
      </c>
      <c r="C9478" s="248">
        <v>162.48890026237513</v>
      </c>
    </row>
    <row r="9479" spans="2:3" x14ac:dyDescent="0.75">
      <c r="B9479" s="249">
        <v>9416</v>
      </c>
      <c r="C9479" s="248">
        <v>160.09141636776616</v>
      </c>
    </row>
    <row r="9480" spans="2:3" x14ac:dyDescent="0.75">
      <c r="B9480" s="249">
        <v>9417</v>
      </c>
      <c r="C9480" s="248">
        <v>154.82391993885648</v>
      </c>
    </row>
    <row r="9481" spans="2:3" x14ac:dyDescent="0.75">
      <c r="B9481" s="249">
        <v>9418</v>
      </c>
      <c r="C9481" s="248">
        <v>151.85798843844245</v>
      </c>
    </row>
    <row r="9482" spans="2:3" x14ac:dyDescent="0.75">
      <c r="B9482" s="249">
        <v>9419</v>
      </c>
      <c r="C9482" s="248">
        <v>139.97046956459604</v>
      </c>
    </row>
    <row r="9483" spans="2:3" x14ac:dyDescent="0.75">
      <c r="B9483" s="249">
        <v>9420</v>
      </c>
      <c r="C9483" s="248">
        <v>155.20164179863903</v>
      </c>
    </row>
    <row r="9484" spans="2:3" x14ac:dyDescent="0.75">
      <c r="B9484" s="249">
        <v>9421</v>
      </c>
      <c r="C9484" s="248">
        <v>116.06935312267727</v>
      </c>
    </row>
    <row r="9485" spans="2:3" x14ac:dyDescent="0.75">
      <c r="B9485" s="249">
        <v>9422</v>
      </c>
      <c r="C9485" s="248">
        <v>148.43766654159819</v>
      </c>
    </row>
    <row r="9486" spans="2:3" x14ac:dyDescent="0.75">
      <c r="B9486" s="249">
        <v>9423</v>
      </c>
      <c r="C9486" s="248">
        <v>122.94843059661169</v>
      </c>
    </row>
    <row r="9487" spans="2:3" x14ac:dyDescent="0.75">
      <c r="B9487" s="249">
        <v>9424</v>
      </c>
      <c r="C9487" s="248">
        <v>126.08342791478252</v>
      </c>
    </row>
    <row r="9488" spans="2:3" x14ac:dyDescent="0.75">
      <c r="B9488" s="249">
        <v>9425</v>
      </c>
      <c r="C9488" s="248">
        <v>149.81192988346075</v>
      </c>
    </row>
    <row r="9489" spans="2:3" x14ac:dyDescent="0.75">
      <c r="B9489" s="249">
        <v>9426</v>
      </c>
      <c r="C9489" s="248">
        <v>129.26142456775639</v>
      </c>
    </row>
    <row r="9490" spans="2:3" x14ac:dyDescent="0.75">
      <c r="B9490" s="249">
        <v>9427</v>
      </c>
      <c r="C9490" s="248">
        <v>143.65595907419234</v>
      </c>
    </row>
    <row r="9491" spans="2:3" x14ac:dyDescent="0.75">
      <c r="B9491" s="249">
        <v>9428</v>
      </c>
      <c r="C9491" s="248">
        <v>109.70224685710332</v>
      </c>
    </row>
    <row r="9492" spans="2:3" x14ac:dyDescent="0.75">
      <c r="B9492" s="249">
        <v>9429</v>
      </c>
      <c r="C9492" s="248">
        <v>174.41738392432308</v>
      </c>
    </row>
    <row r="9493" spans="2:3" x14ac:dyDescent="0.75">
      <c r="B9493" s="249">
        <v>9430</v>
      </c>
      <c r="C9493" s="248">
        <v>138.13252130865132</v>
      </c>
    </row>
    <row r="9494" spans="2:3" x14ac:dyDescent="0.75">
      <c r="B9494" s="249">
        <v>9431</v>
      </c>
      <c r="C9494" s="248">
        <v>111.12017977110857</v>
      </c>
    </row>
    <row r="9495" spans="2:3" x14ac:dyDescent="0.75">
      <c r="B9495" s="249">
        <v>9432</v>
      </c>
      <c r="C9495" s="248">
        <v>88.126184570070933</v>
      </c>
    </row>
    <row r="9496" spans="2:3" x14ac:dyDescent="0.75">
      <c r="B9496" s="249">
        <v>9433</v>
      </c>
      <c r="C9496" s="248">
        <v>122.18088999960742</v>
      </c>
    </row>
    <row r="9497" spans="2:3" x14ac:dyDescent="0.75">
      <c r="B9497" s="249">
        <v>9434</v>
      </c>
      <c r="C9497" s="248">
        <v>91.249955559050122</v>
      </c>
    </row>
    <row r="9498" spans="2:3" x14ac:dyDescent="0.75">
      <c r="B9498" s="249">
        <v>9435</v>
      </c>
      <c r="C9498" s="248">
        <v>101.06830415196714</v>
      </c>
    </row>
    <row r="9499" spans="2:3" x14ac:dyDescent="0.75">
      <c r="B9499" s="249">
        <v>9436</v>
      </c>
      <c r="C9499" s="248">
        <v>138.00293826725701</v>
      </c>
    </row>
    <row r="9500" spans="2:3" x14ac:dyDescent="0.75">
      <c r="B9500" s="249">
        <v>9437</v>
      </c>
      <c r="C9500" s="248">
        <v>142.69556692157954</v>
      </c>
    </row>
    <row r="9501" spans="2:3" x14ac:dyDescent="0.75">
      <c r="B9501" s="249">
        <v>9438</v>
      </c>
      <c r="C9501" s="248">
        <v>109.52281025158084</v>
      </c>
    </row>
    <row r="9502" spans="2:3" x14ac:dyDescent="0.75">
      <c r="B9502" s="249">
        <v>9439</v>
      </c>
      <c r="C9502" s="248">
        <v>105.7034673893411</v>
      </c>
    </row>
    <row r="9503" spans="2:3" x14ac:dyDescent="0.75">
      <c r="B9503" s="249">
        <v>9440</v>
      </c>
      <c r="C9503" s="248">
        <v>98.910951085216595</v>
      </c>
    </row>
    <row r="9504" spans="2:3" x14ac:dyDescent="0.75">
      <c r="B9504" s="249">
        <v>9441</v>
      </c>
      <c r="C9504" s="248">
        <v>92.282603948211744</v>
      </c>
    </row>
    <row r="9505" spans="2:3" x14ac:dyDescent="0.75">
      <c r="B9505" s="249">
        <v>9442</v>
      </c>
      <c r="C9505" s="248">
        <v>96.48399981367443</v>
      </c>
    </row>
    <row r="9506" spans="2:3" x14ac:dyDescent="0.75">
      <c r="B9506" s="249">
        <v>9443</v>
      </c>
      <c r="C9506" s="248">
        <v>88.931560061548552</v>
      </c>
    </row>
    <row r="9507" spans="2:3" x14ac:dyDescent="0.75">
      <c r="B9507" s="249">
        <v>9444</v>
      </c>
      <c r="C9507" s="248">
        <v>143.1113607064016</v>
      </c>
    </row>
    <row r="9508" spans="2:3" x14ac:dyDescent="0.75">
      <c r="B9508" s="249">
        <v>9445</v>
      </c>
      <c r="C9508" s="248">
        <v>109.53948161609665</v>
      </c>
    </row>
    <row r="9509" spans="2:3" x14ac:dyDescent="0.75">
      <c r="B9509" s="249">
        <v>9446</v>
      </c>
      <c r="C9509" s="248">
        <v>123.40656522366757</v>
      </c>
    </row>
    <row r="9510" spans="2:3" x14ac:dyDescent="0.75">
      <c r="B9510" s="249">
        <v>9447</v>
      </c>
      <c r="C9510" s="248">
        <v>121.59432876003191</v>
      </c>
    </row>
    <row r="9511" spans="2:3" x14ac:dyDescent="0.75">
      <c r="B9511" s="249">
        <v>9448</v>
      </c>
      <c r="C9511" s="248">
        <v>136.07294777784378</v>
      </c>
    </row>
    <row r="9512" spans="2:3" x14ac:dyDescent="0.75">
      <c r="B9512" s="249">
        <v>9449</v>
      </c>
      <c r="C9512" s="248">
        <v>91.543659151937305</v>
      </c>
    </row>
    <row r="9513" spans="2:3" x14ac:dyDescent="0.75">
      <c r="B9513" s="249">
        <v>9450</v>
      </c>
      <c r="C9513" s="248">
        <v>121.89270705750242</v>
      </c>
    </row>
    <row r="9514" spans="2:3" x14ac:dyDescent="0.75">
      <c r="B9514" s="249">
        <v>9451</v>
      </c>
      <c r="C9514" s="248">
        <v>113.80619268481954</v>
      </c>
    </row>
    <row r="9515" spans="2:3" x14ac:dyDescent="0.75">
      <c r="B9515" s="249">
        <v>9452</v>
      </c>
      <c r="C9515" s="248">
        <v>70.701719463413127</v>
      </c>
    </row>
    <row r="9516" spans="2:3" x14ac:dyDescent="0.75">
      <c r="B9516" s="249">
        <v>9453</v>
      </c>
      <c r="C9516" s="248">
        <v>93.851177298047759</v>
      </c>
    </row>
    <row r="9517" spans="2:3" x14ac:dyDescent="0.75">
      <c r="B9517" s="249">
        <v>9454</v>
      </c>
      <c r="C9517" s="248">
        <v>89.93082173370874</v>
      </c>
    </row>
    <row r="9518" spans="2:3" x14ac:dyDescent="0.75">
      <c r="B9518" s="249">
        <v>9455</v>
      </c>
      <c r="C9518" s="248">
        <v>100.50855314312493</v>
      </c>
    </row>
    <row r="9519" spans="2:3" x14ac:dyDescent="0.75">
      <c r="B9519" s="249">
        <v>9456</v>
      </c>
      <c r="C9519" s="248">
        <v>104.92756155648728</v>
      </c>
    </row>
    <row r="9520" spans="2:3" x14ac:dyDescent="0.75">
      <c r="B9520" s="249">
        <v>9457</v>
      </c>
      <c r="C9520" s="248">
        <v>111.81623424374979</v>
      </c>
    </row>
    <row r="9521" spans="2:3" x14ac:dyDescent="0.75">
      <c r="B9521" s="249">
        <v>9458</v>
      </c>
      <c r="C9521" s="248">
        <v>123.93015266642617</v>
      </c>
    </row>
    <row r="9522" spans="2:3" x14ac:dyDescent="0.75">
      <c r="B9522" s="249">
        <v>9459</v>
      </c>
      <c r="C9522" s="248">
        <v>129.63129696896667</v>
      </c>
    </row>
    <row r="9523" spans="2:3" x14ac:dyDescent="0.75">
      <c r="B9523" s="249">
        <v>9460</v>
      </c>
      <c r="C9523" s="248">
        <v>129.19430742644181</v>
      </c>
    </row>
    <row r="9524" spans="2:3" x14ac:dyDescent="0.75">
      <c r="B9524" s="249">
        <v>9461</v>
      </c>
      <c r="C9524" s="248">
        <v>135.41854569069389</v>
      </c>
    </row>
    <row r="9525" spans="2:3" x14ac:dyDescent="0.75">
      <c r="B9525" s="249">
        <v>9462</v>
      </c>
      <c r="C9525" s="248">
        <v>65.416044321347727</v>
      </c>
    </row>
    <row r="9526" spans="2:3" x14ac:dyDescent="0.75">
      <c r="B9526" s="249">
        <v>9463</v>
      </c>
      <c r="C9526" s="248">
        <v>122.26614257279913</v>
      </c>
    </row>
    <row r="9527" spans="2:3" x14ac:dyDescent="0.75">
      <c r="B9527" s="249">
        <v>9464</v>
      </c>
      <c r="C9527" s="248">
        <v>92.707189331339137</v>
      </c>
    </row>
    <row r="9528" spans="2:3" x14ac:dyDescent="0.75">
      <c r="B9528" s="249">
        <v>9465</v>
      </c>
      <c r="C9528" s="248">
        <v>138.88608821685523</v>
      </c>
    </row>
    <row r="9529" spans="2:3" x14ac:dyDescent="0.75">
      <c r="B9529" s="249">
        <v>9466</v>
      </c>
      <c r="C9529" s="248">
        <v>116.66410417306797</v>
      </c>
    </row>
    <row r="9530" spans="2:3" x14ac:dyDescent="0.75">
      <c r="B9530" s="249">
        <v>9467</v>
      </c>
      <c r="C9530" s="248">
        <v>119.87190934755769</v>
      </c>
    </row>
    <row r="9531" spans="2:3" x14ac:dyDescent="0.75">
      <c r="B9531" s="249">
        <v>9468</v>
      </c>
      <c r="C9531" s="248">
        <v>118.10745629575788</v>
      </c>
    </row>
    <row r="9532" spans="2:3" x14ac:dyDescent="0.75">
      <c r="B9532" s="249">
        <v>9469</v>
      </c>
      <c r="C9532" s="248">
        <v>119.169510127878</v>
      </c>
    </row>
    <row r="9533" spans="2:3" x14ac:dyDescent="0.75">
      <c r="B9533" s="249">
        <v>9470</v>
      </c>
      <c r="C9533" s="248">
        <v>145.54425460857442</v>
      </c>
    </row>
    <row r="9534" spans="2:3" x14ac:dyDescent="0.75">
      <c r="B9534" s="249">
        <v>9471</v>
      </c>
      <c r="C9534" s="248">
        <v>101.70020865397076</v>
      </c>
    </row>
    <row r="9535" spans="2:3" x14ac:dyDescent="0.75">
      <c r="B9535" s="249">
        <v>9472</v>
      </c>
      <c r="C9535" s="248">
        <v>126.87919923353479</v>
      </c>
    </row>
    <row r="9536" spans="2:3" x14ac:dyDescent="0.75">
      <c r="B9536" s="249">
        <v>9473</v>
      </c>
      <c r="C9536" s="248">
        <v>133.77977936151095</v>
      </c>
    </row>
    <row r="9537" spans="2:3" x14ac:dyDescent="0.75">
      <c r="B9537" s="249">
        <v>9474</v>
      </c>
      <c r="C9537" s="248">
        <v>127.89711832951949</v>
      </c>
    </row>
    <row r="9538" spans="2:3" x14ac:dyDescent="0.75">
      <c r="B9538" s="249">
        <v>9475</v>
      </c>
      <c r="C9538" s="248">
        <v>148.79808019359641</v>
      </c>
    </row>
    <row r="9539" spans="2:3" x14ac:dyDescent="0.75">
      <c r="B9539" s="249">
        <v>9476</v>
      </c>
      <c r="C9539" s="248">
        <v>98.224280004484882</v>
      </c>
    </row>
    <row r="9540" spans="2:3" x14ac:dyDescent="0.75">
      <c r="B9540" s="249">
        <v>9477</v>
      </c>
      <c r="C9540" s="248">
        <v>111.37860827807357</v>
      </c>
    </row>
    <row r="9541" spans="2:3" x14ac:dyDescent="0.75">
      <c r="B9541" s="249">
        <v>9478</v>
      </c>
      <c r="C9541" s="248">
        <v>104.21027236116058</v>
      </c>
    </row>
    <row r="9542" spans="2:3" x14ac:dyDescent="0.75">
      <c r="B9542" s="249">
        <v>9479</v>
      </c>
      <c r="C9542" s="248">
        <v>73.51047588960617</v>
      </c>
    </row>
    <row r="9543" spans="2:3" x14ac:dyDescent="0.75">
      <c r="B9543" s="249">
        <v>9480</v>
      </c>
      <c r="C9543" s="248">
        <v>67.482012517940646</v>
      </c>
    </row>
    <row r="9544" spans="2:3" x14ac:dyDescent="0.75">
      <c r="B9544" s="249">
        <v>9481</v>
      </c>
      <c r="C9544" s="248">
        <v>135.25848992971427</v>
      </c>
    </row>
    <row r="9545" spans="2:3" x14ac:dyDescent="0.75">
      <c r="B9545" s="249">
        <v>9482</v>
      </c>
      <c r="C9545" s="248">
        <v>114.03419549041368</v>
      </c>
    </row>
    <row r="9546" spans="2:3" x14ac:dyDescent="0.75">
      <c r="B9546" s="249">
        <v>9483</v>
      </c>
      <c r="C9546" s="248">
        <v>161.3828542352195</v>
      </c>
    </row>
    <row r="9547" spans="2:3" x14ac:dyDescent="0.75">
      <c r="B9547" s="249">
        <v>9484</v>
      </c>
      <c r="C9547" s="248">
        <v>164.94720872467383</v>
      </c>
    </row>
    <row r="9548" spans="2:3" x14ac:dyDescent="0.75">
      <c r="B9548" s="249">
        <v>9485</v>
      </c>
      <c r="C9548" s="248">
        <v>133.1225055607143</v>
      </c>
    </row>
    <row r="9549" spans="2:3" x14ac:dyDescent="0.75">
      <c r="B9549" s="249">
        <v>9486</v>
      </c>
      <c r="C9549" s="248">
        <v>139.69798814751198</v>
      </c>
    </row>
    <row r="9550" spans="2:3" x14ac:dyDescent="0.75">
      <c r="B9550" s="249">
        <v>9487</v>
      </c>
      <c r="C9550" s="248">
        <v>120.88353986780676</v>
      </c>
    </row>
    <row r="9551" spans="2:3" x14ac:dyDescent="0.75">
      <c r="B9551" s="249">
        <v>9488</v>
      </c>
      <c r="C9551" s="248">
        <v>131.47628329168461</v>
      </c>
    </row>
    <row r="9552" spans="2:3" x14ac:dyDescent="0.75">
      <c r="B9552" s="249">
        <v>9489</v>
      </c>
      <c r="C9552" s="248">
        <v>133.31941988517121</v>
      </c>
    </row>
    <row r="9553" spans="2:3" x14ac:dyDescent="0.75">
      <c r="B9553" s="249">
        <v>9490</v>
      </c>
      <c r="C9553" s="248">
        <v>154.75063725732403</v>
      </c>
    </row>
    <row r="9554" spans="2:3" x14ac:dyDescent="0.75">
      <c r="B9554" s="249">
        <v>9491</v>
      </c>
      <c r="C9554" s="248">
        <v>144.82705308073702</v>
      </c>
    </row>
    <row r="9555" spans="2:3" x14ac:dyDescent="0.75">
      <c r="B9555" s="249">
        <v>9492</v>
      </c>
      <c r="C9555" s="248">
        <v>143.51840862855084</v>
      </c>
    </row>
    <row r="9556" spans="2:3" x14ac:dyDescent="0.75">
      <c r="B9556" s="249">
        <v>9493</v>
      </c>
      <c r="C9556" s="248">
        <v>142.99384295187829</v>
      </c>
    </row>
    <row r="9557" spans="2:3" x14ac:dyDescent="0.75">
      <c r="B9557" s="249">
        <v>9494</v>
      </c>
      <c r="C9557" s="248">
        <v>107.88470570679095</v>
      </c>
    </row>
    <row r="9558" spans="2:3" x14ac:dyDescent="0.75">
      <c r="B9558" s="249">
        <v>9495</v>
      </c>
      <c r="C9558" s="248">
        <v>140.30222595741904</v>
      </c>
    </row>
    <row r="9559" spans="2:3" x14ac:dyDescent="0.75">
      <c r="B9559" s="249">
        <v>9496</v>
      </c>
      <c r="C9559" s="248">
        <v>178.89594968894932</v>
      </c>
    </row>
    <row r="9560" spans="2:3" x14ac:dyDescent="0.75">
      <c r="B9560" s="249">
        <v>9497</v>
      </c>
      <c r="C9560" s="248">
        <v>130.84560161290381</v>
      </c>
    </row>
    <row r="9561" spans="2:3" x14ac:dyDescent="0.75">
      <c r="B9561" s="249">
        <v>9498</v>
      </c>
      <c r="C9561" s="248">
        <v>112.2709871887086</v>
      </c>
    </row>
    <row r="9562" spans="2:3" x14ac:dyDescent="0.75">
      <c r="B9562" s="249">
        <v>9499</v>
      </c>
      <c r="C9562" s="248">
        <v>162.60329939828387</v>
      </c>
    </row>
    <row r="9563" spans="2:3" x14ac:dyDescent="0.75">
      <c r="B9563" s="249">
        <v>9500</v>
      </c>
      <c r="C9563" s="248">
        <v>116.941213914863</v>
      </c>
    </row>
    <row r="9564" spans="2:3" x14ac:dyDescent="0.75">
      <c r="B9564" s="249">
        <v>9501</v>
      </c>
      <c r="C9564" s="248">
        <v>123.13087137561027</v>
      </c>
    </row>
    <row r="9565" spans="2:3" x14ac:dyDescent="0.75">
      <c r="B9565" s="249">
        <v>9502</v>
      </c>
      <c r="C9565" s="248">
        <v>57.793015901172865</v>
      </c>
    </row>
    <row r="9566" spans="2:3" x14ac:dyDescent="0.75">
      <c r="B9566" s="249">
        <v>9503</v>
      </c>
      <c r="C9566" s="248">
        <v>134.06581302876162</v>
      </c>
    </row>
    <row r="9567" spans="2:3" x14ac:dyDescent="0.75">
      <c r="B9567" s="249">
        <v>9504</v>
      </c>
      <c r="C9567" s="248">
        <v>127.39652591236955</v>
      </c>
    </row>
    <row r="9568" spans="2:3" x14ac:dyDescent="0.75">
      <c r="B9568" s="249">
        <v>9505</v>
      </c>
      <c r="C9568" s="248">
        <v>70.832740393139986</v>
      </c>
    </row>
    <row r="9569" spans="2:3" x14ac:dyDescent="0.75">
      <c r="B9569" s="249">
        <v>9506</v>
      </c>
      <c r="C9569" s="248">
        <v>126.32561283728742</v>
      </c>
    </row>
    <row r="9570" spans="2:3" x14ac:dyDescent="0.75">
      <c r="B9570" s="249">
        <v>9507</v>
      </c>
      <c r="C9570" s="248">
        <v>153.10280010709974</v>
      </c>
    </row>
    <row r="9571" spans="2:3" x14ac:dyDescent="0.75">
      <c r="B9571" s="249">
        <v>9508</v>
      </c>
      <c r="C9571" s="248">
        <v>120.21958990667356</v>
      </c>
    </row>
    <row r="9572" spans="2:3" x14ac:dyDescent="0.75">
      <c r="B9572" s="249">
        <v>9509</v>
      </c>
      <c r="C9572" s="248">
        <v>94.731460315047798</v>
      </c>
    </row>
    <row r="9573" spans="2:3" x14ac:dyDescent="0.75">
      <c r="B9573" s="249">
        <v>9510</v>
      </c>
      <c r="C9573" s="248">
        <v>138.31382918781645</v>
      </c>
    </row>
    <row r="9574" spans="2:3" x14ac:dyDescent="0.75">
      <c r="B9574" s="249">
        <v>9511</v>
      </c>
      <c r="C9574" s="248">
        <v>98.426770460718387</v>
      </c>
    </row>
    <row r="9575" spans="2:3" x14ac:dyDescent="0.75">
      <c r="B9575" s="249">
        <v>9512</v>
      </c>
      <c r="C9575" s="248">
        <v>119.89716659015556</v>
      </c>
    </row>
    <row r="9576" spans="2:3" x14ac:dyDescent="0.75">
      <c r="B9576" s="249">
        <v>9513</v>
      </c>
      <c r="C9576" s="248">
        <v>142.80499886806803</v>
      </c>
    </row>
    <row r="9577" spans="2:3" x14ac:dyDescent="0.75">
      <c r="B9577" s="249">
        <v>9514</v>
      </c>
      <c r="C9577" s="248">
        <v>147.63741738192346</v>
      </c>
    </row>
    <row r="9578" spans="2:3" x14ac:dyDescent="0.75">
      <c r="B9578" s="249">
        <v>9515</v>
      </c>
      <c r="C9578" s="248">
        <v>149.13096206852364</v>
      </c>
    </row>
    <row r="9579" spans="2:3" x14ac:dyDescent="0.75">
      <c r="B9579" s="249">
        <v>9516</v>
      </c>
      <c r="C9579" s="248">
        <v>135.62007942571202</v>
      </c>
    </row>
    <row r="9580" spans="2:3" x14ac:dyDescent="0.75">
      <c r="B9580" s="249">
        <v>9517</v>
      </c>
      <c r="C9580" s="248">
        <v>126.34822572136258</v>
      </c>
    </row>
    <row r="9581" spans="2:3" x14ac:dyDescent="0.75">
      <c r="B9581" s="249">
        <v>9518</v>
      </c>
      <c r="C9581" s="248">
        <v>124.15390942754497</v>
      </c>
    </row>
    <row r="9582" spans="2:3" x14ac:dyDescent="0.75">
      <c r="B9582" s="249">
        <v>9519</v>
      </c>
      <c r="C9582" s="248">
        <v>126.16080710868438</v>
      </c>
    </row>
    <row r="9583" spans="2:3" x14ac:dyDescent="0.75">
      <c r="B9583" s="249">
        <v>9520</v>
      </c>
      <c r="C9583" s="248">
        <v>126.10547346463065</v>
      </c>
    </row>
    <row r="9584" spans="2:3" x14ac:dyDescent="0.75">
      <c r="B9584" s="249">
        <v>9521</v>
      </c>
      <c r="C9584" s="248">
        <v>148.64843171607762</v>
      </c>
    </row>
    <row r="9585" spans="2:3" x14ac:dyDescent="0.75">
      <c r="B9585" s="249">
        <v>9522</v>
      </c>
      <c r="C9585" s="248">
        <v>106.16121286148829</v>
      </c>
    </row>
    <row r="9586" spans="2:3" x14ac:dyDescent="0.75">
      <c r="B9586" s="249">
        <v>9523</v>
      </c>
      <c r="C9586" s="248">
        <v>125.1144149613211</v>
      </c>
    </row>
    <row r="9587" spans="2:3" x14ac:dyDescent="0.75">
      <c r="B9587" s="249">
        <v>9524</v>
      </c>
      <c r="C9587" s="248">
        <v>152.13961227021866</v>
      </c>
    </row>
    <row r="9588" spans="2:3" x14ac:dyDescent="0.75">
      <c r="B9588" s="249">
        <v>9525</v>
      </c>
      <c r="C9588" s="248">
        <v>125.94619259754761</v>
      </c>
    </row>
    <row r="9589" spans="2:3" x14ac:dyDescent="0.75">
      <c r="B9589" s="249">
        <v>9526</v>
      </c>
      <c r="C9589" s="248">
        <v>113.15758015725127</v>
      </c>
    </row>
    <row r="9590" spans="2:3" x14ac:dyDescent="0.75">
      <c r="B9590" s="249">
        <v>9527</v>
      </c>
      <c r="C9590" s="248">
        <v>182.08274968409285</v>
      </c>
    </row>
    <row r="9591" spans="2:3" x14ac:dyDescent="0.75">
      <c r="B9591" s="249">
        <v>9528</v>
      </c>
      <c r="C9591" s="248">
        <v>129.92185853033521</v>
      </c>
    </row>
    <row r="9592" spans="2:3" x14ac:dyDescent="0.75">
      <c r="B9592" s="249">
        <v>9529</v>
      </c>
      <c r="C9592" s="248">
        <v>109.69542196769316</v>
      </c>
    </row>
    <row r="9593" spans="2:3" x14ac:dyDescent="0.75">
      <c r="B9593" s="249">
        <v>9530</v>
      </c>
      <c r="C9593" s="248">
        <v>124.72223260092977</v>
      </c>
    </row>
    <row r="9594" spans="2:3" x14ac:dyDescent="0.75">
      <c r="B9594" s="249">
        <v>9531</v>
      </c>
      <c r="C9594" s="248">
        <v>158.89165635634657</v>
      </c>
    </row>
    <row r="9595" spans="2:3" x14ac:dyDescent="0.75">
      <c r="B9595" s="249">
        <v>9532</v>
      </c>
      <c r="C9595" s="248">
        <v>100.28139371979569</v>
      </c>
    </row>
    <row r="9596" spans="2:3" x14ac:dyDescent="0.75">
      <c r="B9596" s="249">
        <v>9533</v>
      </c>
      <c r="C9596" s="248">
        <v>113.89426691656935</v>
      </c>
    </row>
    <row r="9597" spans="2:3" x14ac:dyDescent="0.75">
      <c r="B9597" s="249">
        <v>9534</v>
      </c>
      <c r="C9597" s="248">
        <v>123.62494397425688</v>
      </c>
    </row>
    <row r="9598" spans="2:3" x14ac:dyDescent="0.75">
      <c r="B9598" s="249">
        <v>9535</v>
      </c>
      <c r="C9598" s="248">
        <v>103.55539078319873</v>
      </c>
    </row>
    <row r="9599" spans="2:3" x14ac:dyDescent="0.75">
      <c r="B9599" s="249">
        <v>9536</v>
      </c>
      <c r="C9599" s="248">
        <v>96.213681273129495</v>
      </c>
    </row>
    <row r="9600" spans="2:3" x14ac:dyDescent="0.75">
      <c r="B9600" s="249">
        <v>9537</v>
      </c>
      <c r="C9600" s="248">
        <v>117.63236884097667</v>
      </c>
    </row>
    <row r="9601" spans="2:3" x14ac:dyDescent="0.75">
      <c r="B9601" s="249">
        <v>9538</v>
      </c>
      <c r="C9601" s="248">
        <v>155.39792525610608</v>
      </c>
    </row>
    <row r="9602" spans="2:3" x14ac:dyDescent="0.75">
      <c r="B9602" s="249">
        <v>9539</v>
      </c>
      <c r="C9602" s="248">
        <v>147.23420080729255</v>
      </c>
    </row>
    <row r="9603" spans="2:3" x14ac:dyDescent="0.75">
      <c r="B9603" s="249">
        <v>9540</v>
      </c>
      <c r="C9603" s="248">
        <v>109.05376498553628</v>
      </c>
    </row>
    <row r="9604" spans="2:3" x14ac:dyDescent="0.75">
      <c r="B9604" s="249">
        <v>9541</v>
      </c>
      <c r="C9604" s="248">
        <v>123.77217064575049</v>
      </c>
    </row>
    <row r="9605" spans="2:3" x14ac:dyDescent="0.75">
      <c r="B9605" s="249">
        <v>9542</v>
      </c>
      <c r="C9605" s="248">
        <v>128.20022474956778</v>
      </c>
    </row>
    <row r="9606" spans="2:3" x14ac:dyDescent="0.75">
      <c r="B9606" s="249">
        <v>9543</v>
      </c>
      <c r="C9606" s="248">
        <v>125.71855170499319</v>
      </c>
    </row>
    <row r="9607" spans="2:3" x14ac:dyDescent="0.75">
      <c r="B9607" s="249">
        <v>9544</v>
      </c>
      <c r="C9607" s="248">
        <v>129.35119684392313</v>
      </c>
    </row>
    <row r="9608" spans="2:3" x14ac:dyDescent="0.75">
      <c r="B9608" s="249">
        <v>9545</v>
      </c>
      <c r="C9608" s="248">
        <v>162.4952736036459</v>
      </c>
    </row>
    <row r="9609" spans="2:3" x14ac:dyDescent="0.75">
      <c r="B9609" s="249">
        <v>9546</v>
      </c>
      <c r="C9609" s="248">
        <v>113.23215542622852</v>
      </c>
    </row>
    <row r="9610" spans="2:3" x14ac:dyDescent="0.75">
      <c r="B9610" s="249">
        <v>9547</v>
      </c>
      <c r="C9610" s="248">
        <v>68.04126794804705</v>
      </c>
    </row>
    <row r="9611" spans="2:3" x14ac:dyDescent="0.75">
      <c r="B9611" s="249">
        <v>9548</v>
      </c>
      <c r="C9611" s="248">
        <v>100.53036832602022</v>
      </c>
    </row>
    <row r="9612" spans="2:3" x14ac:dyDescent="0.75">
      <c r="B9612" s="249">
        <v>9549</v>
      </c>
      <c r="C9612" s="248">
        <v>139.52563006312778</v>
      </c>
    </row>
    <row r="9613" spans="2:3" x14ac:dyDescent="0.75">
      <c r="B9613" s="249">
        <v>9550</v>
      </c>
      <c r="C9613" s="248">
        <v>162.17695135010203</v>
      </c>
    </row>
    <row r="9614" spans="2:3" x14ac:dyDescent="0.75">
      <c r="B9614" s="249">
        <v>9551</v>
      </c>
      <c r="C9614" s="248">
        <v>91.927152669928887</v>
      </c>
    </row>
    <row r="9615" spans="2:3" x14ac:dyDescent="0.75">
      <c r="B9615" s="249">
        <v>9552</v>
      </c>
      <c r="C9615" s="248">
        <v>162.07586222295646</v>
      </c>
    </row>
    <row r="9616" spans="2:3" x14ac:dyDescent="0.75">
      <c r="B9616" s="249">
        <v>9553</v>
      </c>
      <c r="C9616" s="248">
        <v>156.47016272976373</v>
      </c>
    </row>
    <row r="9617" spans="2:3" x14ac:dyDescent="0.75">
      <c r="B9617" s="249">
        <v>9554</v>
      </c>
      <c r="C9617" s="248">
        <v>123.69062086128682</v>
      </c>
    </row>
    <row r="9618" spans="2:3" x14ac:dyDescent="0.75">
      <c r="B9618" s="249">
        <v>9555</v>
      </c>
      <c r="C9618" s="248">
        <v>146.48502257894614</v>
      </c>
    </row>
    <row r="9619" spans="2:3" x14ac:dyDescent="0.75">
      <c r="B9619" s="249">
        <v>9556</v>
      </c>
      <c r="C9619" s="248">
        <v>152.38799021819227</v>
      </c>
    </row>
    <row r="9620" spans="2:3" x14ac:dyDescent="0.75">
      <c r="B9620" s="249">
        <v>9557</v>
      </c>
      <c r="C9620" s="248">
        <v>92.621954832105359</v>
      </c>
    </row>
    <row r="9621" spans="2:3" x14ac:dyDescent="0.75">
      <c r="B9621" s="249">
        <v>9558</v>
      </c>
      <c r="C9621" s="248">
        <v>116.00867857335413</v>
      </c>
    </row>
    <row r="9622" spans="2:3" x14ac:dyDescent="0.75">
      <c r="B9622" s="249">
        <v>9559</v>
      </c>
      <c r="C9622" s="248">
        <v>129.14434994299029</v>
      </c>
    </row>
    <row r="9623" spans="2:3" x14ac:dyDescent="0.75">
      <c r="B9623" s="249">
        <v>9560</v>
      </c>
      <c r="C9623" s="248">
        <v>114.24612597850165</v>
      </c>
    </row>
    <row r="9624" spans="2:3" x14ac:dyDescent="0.75">
      <c r="B9624" s="249">
        <v>9561</v>
      </c>
      <c r="C9624" s="248">
        <v>102.62928877469722</v>
      </c>
    </row>
    <row r="9625" spans="2:3" x14ac:dyDescent="0.75">
      <c r="B9625" s="249">
        <v>9562</v>
      </c>
      <c r="C9625" s="248">
        <v>146.94691397897626</v>
      </c>
    </row>
    <row r="9626" spans="2:3" x14ac:dyDescent="0.75">
      <c r="B9626" s="249">
        <v>9563</v>
      </c>
      <c r="C9626" s="248">
        <v>113.46091615889112</v>
      </c>
    </row>
    <row r="9627" spans="2:3" x14ac:dyDescent="0.75">
      <c r="B9627" s="249">
        <v>9564</v>
      </c>
      <c r="C9627" s="248">
        <v>95.459362897505969</v>
      </c>
    </row>
    <row r="9628" spans="2:3" x14ac:dyDescent="0.75">
      <c r="B9628" s="249">
        <v>9565</v>
      </c>
      <c r="C9628" s="248">
        <v>115.93261636608327</v>
      </c>
    </row>
    <row r="9629" spans="2:3" x14ac:dyDescent="0.75">
      <c r="B9629" s="249">
        <v>9566</v>
      </c>
      <c r="C9629" s="248">
        <v>89.874762506211965</v>
      </c>
    </row>
    <row r="9630" spans="2:3" x14ac:dyDescent="0.75">
      <c r="B9630" s="249">
        <v>9567</v>
      </c>
      <c r="C9630" s="248">
        <v>126.50937019878391</v>
      </c>
    </row>
    <row r="9631" spans="2:3" x14ac:dyDescent="0.75">
      <c r="B9631" s="249">
        <v>9568</v>
      </c>
      <c r="C9631" s="248">
        <v>131.89604623883</v>
      </c>
    </row>
    <row r="9632" spans="2:3" x14ac:dyDescent="0.75">
      <c r="B9632" s="249">
        <v>9569</v>
      </c>
      <c r="C9632" s="248">
        <v>107.34174430581824</v>
      </c>
    </row>
    <row r="9633" spans="2:3" x14ac:dyDescent="0.75">
      <c r="B9633" s="249">
        <v>9570</v>
      </c>
      <c r="C9633" s="248">
        <v>166.81803501655602</v>
      </c>
    </row>
    <row r="9634" spans="2:3" x14ac:dyDescent="0.75">
      <c r="B9634" s="249">
        <v>9571</v>
      </c>
      <c r="C9634" s="248">
        <v>90.630920176406875</v>
      </c>
    </row>
    <row r="9635" spans="2:3" x14ac:dyDescent="0.75">
      <c r="B9635" s="249">
        <v>9572</v>
      </c>
      <c r="C9635" s="248">
        <v>126.31527413863337</v>
      </c>
    </row>
    <row r="9636" spans="2:3" x14ac:dyDescent="0.75">
      <c r="B9636" s="249">
        <v>9573</v>
      </c>
      <c r="C9636" s="248">
        <v>133.21171535062331</v>
      </c>
    </row>
    <row r="9637" spans="2:3" x14ac:dyDescent="0.75">
      <c r="B9637" s="249">
        <v>9574</v>
      </c>
      <c r="C9637" s="248">
        <v>152.10953620674115</v>
      </c>
    </row>
    <row r="9638" spans="2:3" x14ac:dyDescent="0.75">
      <c r="B9638" s="249">
        <v>9575</v>
      </c>
      <c r="C9638" s="248">
        <v>145.59900003051419</v>
      </c>
    </row>
    <row r="9639" spans="2:3" x14ac:dyDescent="0.75">
      <c r="B9639" s="249">
        <v>9576</v>
      </c>
      <c r="C9639" s="248">
        <v>116.0356407550958</v>
      </c>
    </row>
    <row r="9640" spans="2:3" x14ac:dyDescent="0.75">
      <c r="B9640" s="249">
        <v>9577</v>
      </c>
      <c r="C9640" s="248">
        <v>129.47420031071141</v>
      </c>
    </row>
    <row r="9641" spans="2:3" x14ac:dyDescent="0.75">
      <c r="B9641" s="249">
        <v>9578</v>
      </c>
      <c r="C9641" s="248">
        <v>74.372307905680586</v>
      </c>
    </row>
    <row r="9642" spans="2:3" x14ac:dyDescent="0.75">
      <c r="B9642" s="249">
        <v>9579</v>
      </c>
      <c r="C9642" s="248">
        <v>139.93071846823406</v>
      </c>
    </row>
    <row r="9643" spans="2:3" x14ac:dyDescent="0.75">
      <c r="B9643" s="249">
        <v>9580</v>
      </c>
      <c r="C9643" s="248">
        <v>142.44389402248606</v>
      </c>
    </row>
    <row r="9644" spans="2:3" x14ac:dyDescent="0.75">
      <c r="B9644" s="249">
        <v>9581</v>
      </c>
      <c r="C9644" s="248">
        <v>101.21120653931395</v>
      </c>
    </row>
    <row r="9645" spans="2:3" x14ac:dyDescent="0.75">
      <c r="B9645" s="249">
        <v>9582</v>
      </c>
      <c r="C9645" s="248">
        <v>135.67348950988637</v>
      </c>
    </row>
    <row r="9646" spans="2:3" x14ac:dyDescent="0.75">
      <c r="B9646" s="249">
        <v>9583</v>
      </c>
      <c r="C9646" s="248">
        <v>73.145962039131419</v>
      </c>
    </row>
    <row r="9647" spans="2:3" x14ac:dyDescent="0.75">
      <c r="B9647" s="249">
        <v>9584</v>
      </c>
      <c r="C9647" s="248">
        <v>79.766941111337843</v>
      </c>
    </row>
    <row r="9648" spans="2:3" x14ac:dyDescent="0.75">
      <c r="B9648" s="249">
        <v>9585</v>
      </c>
      <c r="C9648" s="248">
        <v>121.8113675189245</v>
      </c>
    </row>
    <row r="9649" spans="2:3" x14ac:dyDescent="0.75">
      <c r="B9649" s="249">
        <v>9586</v>
      </c>
      <c r="C9649" s="248">
        <v>125.07151904572035</v>
      </c>
    </row>
    <row r="9650" spans="2:3" x14ac:dyDescent="0.75">
      <c r="B9650" s="249">
        <v>9587</v>
      </c>
      <c r="C9650" s="248">
        <v>124.14381927902782</v>
      </c>
    </row>
    <row r="9651" spans="2:3" x14ac:dyDescent="0.75">
      <c r="B9651" s="249">
        <v>9588</v>
      </c>
      <c r="C9651" s="248">
        <v>126.71315472163297</v>
      </c>
    </row>
    <row r="9652" spans="2:3" x14ac:dyDescent="0.75">
      <c r="B9652" s="249">
        <v>9589</v>
      </c>
      <c r="C9652" s="248">
        <v>107.0098818352332</v>
      </c>
    </row>
    <row r="9653" spans="2:3" x14ac:dyDescent="0.75">
      <c r="B9653" s="249">
        <v>9590</v>
      </c>
      <c r="C9653" s="248">
        <v>91.95804741004082</v>
      </c>
    </row>
    <row r="9654" spans="2:3" x14ac:dyDescent="0.75">
      <c r="B9654" s="249">
        <v>9591</v>
      </c>
      <c r="C9654" s="248">
        <v>152.5565774338786</v>
      </c>
    </row>
    <row r="9655" spans="2:3" x14ac:dyDescent="0.75">
      <c r="B9655" s="249">
        <v>9592</v>
      </c>
      <c r="C9655" s="248">
        <v>115.10052993108751</v>
      </c>
    </row>
    <row r="9656" spans="2:3" x14ac:dyDescent="0.75">
      <c r="B9656" s="249">
        <v>9593</v>
      </c>
      <c r="C9656" s="248">
        <v>100.20286718547375</v>
      </c>
    </row>
    <row r="9657" spans="2:3" x14ac:dyDescent="0.75">
      <c r="B9657" s="249">
        <v>9594</v>
      </c>
      <c r="C9657" s="248">
        <v>95.100664761270394</v>
      </c>
    </row>
    <row r="9658" spans="2:3" x14ac:dyDescent="0.75">
      <c r="B9658" s="249">
        <v>9595</v>
      </c>
      <c r="C9658" s="248">
        <v>106.74697739637266</v>
      </c>
    </row>
    <row r="9659" spans="2:3" x14ac:dyDescent="0.75">
      <c r="B9659" s="249">
        <v>9596</v>
      </c>
      <c r="C9659" s="248">
        <v>73.747100292182026</v>
      </c>
    </row>
    <row r="9660" spans="2:3" x14ac:dyDescent="0.75">
      <c r="B9660" s="249">
        <v>9597</v>
      </c>
      <c r="C9660" s="248">
        <v>125.15027823765618</v>
      </c>
    </row>
    <row r="9661" spans="2:3" x14ac:dyDescent="0.75">
      <c r="B9661" s="249">
        <v>9598</v>
      </c>
      <c r="C9661" s="248">
        <v>136.16041430428018</v>
      </c>
    </row>
    <row r="9662" spans="2:3" x14ac:dyDescent="0.75">
      <c r="B9662" s="249">
        <v>9599</v>
      </c>
      <c r="C9662" s="248">
        <v>120.5490819262849</v>
      </c>
    </row>
    <row r="9663" spans="2:3" x14ac:dyDescent="0.75">
      <c r="B9663" s="249">
        <v>9600</v>
      </c>
      <c r="C9663" s="248">
        <v>132.97882010075193</v>
      </c>
    </row>
    <row r="9664" spans="2:3" x14ac:dyDescent="0.75">
      <c r="B9664" s="249">
        <v>9601</v>
      </c>
      <c r="C9664" s="248">
        <v>164.59667256404305</v>
      </c>
    </row>
    <row r="9665" spans="2:3" x14ac:dyDescent="0.75">
      <c r="B9665" s="249">
        <v>9602</v>
      </c>
      <c r="C9665" s="248">
        <v>118.74970760899173</v>
      </c>
    </row>
    <row r="9666" spans="2:3" x14ac:dyDescent="0.75">
      <c r="B9666" s="249">
        <v>9603</v>
      </c>
      <c r="C9666" s="248">
        <v>107.87024572069157</v>
      </c>
    </row>
    <row r="9667" spans="2:3" x14ac:dyDescent="0.75">
      <c r="B9667" s="249">
        <v>9604</v>
      </c>
      <c r="C9667" s="248">
        <v>133.95557213468078</v>
      </c>
    </row>
    <row r="9668" spans="2:3" x14ac:dyDescent="0.75">
      <c r="B9668" s="249">
        <v>9605</v>
      </c>
      <c r="C9668" s="248">
        <v>102.17586861391074</v>
      </c>
    </row>
    <row r="9669" spans="2:3" x14ac:dyDescent="0.75">
      <c r="B9669" s="249">
        <v>9606</v>
      </c>
      <c r="C9669" s="248">
        <v>120.84047266408002</v>
      </c>
    </row>
    <row r="9670" spans="2:3" x14ac:dyDescent="0.75">
      <c r="B9670" s="249">
        <v>9607</v>
      </c>
      <c r="C9670" s="248">
        <v>120.55320346167311</v>
      </c>
    </row>
    <row r="9671" spans="2:3" x14ac:dyDescent="0.75">
      <c r="B9671" s="249">
        <v>9608</v>
      </c>
      <c r="C9671" s="248">
        <v>113.24255317560582</v>
      </c>
    </row>
    <row r="9672" spans="2:3" x14ac:dyDescent="0.75">
      <c r="B9672" s="249">
        <v>9609</v>
      </c>
      <c r="C9672" s="248">
        <v>122.13062027286455</v>
      </c>
    </row>
    <row r="9673" spans="2:3" x14ac:dyDescent="0.75">
      <c r="B9673" s="249">
        <v>9610</v>
      </c>
      <c r="C9673" s="248">
        <v>119.7726204203296</v>
      </c>
    </row>
    <row r="9674" spans="2:3" x14ac:dyDescent="0.75">
      <c r="B9674" s="249">
        <v>9611</v>
      </c>
      <c r="C9674" s="248">
        <v>152.01604187543927</v>
      </c>
    </row>
    <row r="9675" spans="2:3" x14ac:dyDescent="0.75">
      <c r="B9675" s="249">
        <v>9612</v>
      </c>
      <c r="C9675" s="248">
        <v>112.70330922951909</v>
      </c>
    </row>
    <row r="9676" spans="2:3" x14ac:dyDescent="0.75">
      <c r="B9676" s="249">
        <v>9613</v>
      </c>
      <c r="C9676" s="248">
        <v>129.27239158510667</v>
      </c>
    </row>
    <row r="9677" spans="2:3" x14ac:dyDescent="0.75">
      <c r="B9677" s="249">
        <v>9614</v>
      </c>
      <c r="C9677" s="248">
        <v>139.23377436537453</v>
      </c>
    </row>
    <row r="9678" spans="2:3" x14ac:dyDescent="0.75">
      <c r="B9678" s="249">
        <v>9615</v>
      </c>
      <c r="C9678" s="248">
        <v>86.495722742395358</v>
      </c>
    </row>
    <row r="9679" spans="2:3" x14ac:dyDescent="0.75">
      <c r="B9679" s="249">
        <v>9616</v>
      </c>
      <c r="C9679" s="248">
        <v>87.333365920664804</v>
      </c>
    </row>
    <row r="9680" spans="2:3" x14ac:dyDescent="0.75">
      <c r="B9680" s="249">
        <v>9617</v>
      </c>
      <c r="C9680" s="248">
        <v>123.55567644988213</v>
      </c>
    </row>
    <row r="9681" spans="2:3" x14ac:dyDescent="0.75">
      <c r="B9681" s="249">
        <v>9618</v>
      </c>
      <c r="C9681" s="248">
        <v>120.2375177787052</v>
      </c>
    </row>
    <row r="9682" spans="2:3" x14ac:dyDescent="0.75">
      <c r="B9682" s="249">
        <v>9619</v>
      </c>
      <c r="C9682" s="248">
        <v>160.56838515683927</v>
      </c>
    </row>
    <row r="9683" spans="2:3" x14ac:dyDescent="0.75">
      <c r="B9683" s="249">
        <v>9620</v>
      </c>
      <c r="C9683" s="248">
        <v>108.50033718535362</v>
      </c>
    </row>
    <row r="9684" spans="2:3" x14ac:dyDescent="0.75">
      <c r="B9684" s="249">
        <v>9621</v>
      </c>
      <c r="C9684" s="248">
        <v>133.78950729394194</v>
      </c>
    </row>
    <row r="9685" spans="2:3" x14ac:dyDescent="0.75">
      <c r="B9685" s="249">
        <v>9622</v>
      </c>
      <c r="C9685" s="248">
        <v>148.20836510545092</v>
      </c>
    </row>
    <row r="9686" spans="2:3" x14ac:dyDescent="0.75">
      <c r="B9686" s="249">
        <v>9623</v>
      </c>
      <c r="C9686" s="248">
        <v>142.13640919587047</v>
      </c>
    </row>
    <row r="9687" spans="2:3" x14ac:dyDescent="0.75">
      <c r="B9687" s="249">
        <v>9624</v>
      </c>
      <c r="C9687" s="248">
        <v>59.681709434905414</v>
      </c>
    </row>
    <row r="9688" spans="2:3" x14ac:dyDescent="0.75">
      <c r="B9688" s="249">
        <v>9625</v>
      </c>
      <c r="C9688" s="248">
        <v>101.61310371816097</v>
      </c>
    </row>
    <row r="9689" spans="2:3" x14ac:dyDescent="0.75">
      <c r="B9689" s="249">
        <v>9626</v>
      </c>
      <c r="C9689" s="248">
        <v>136.66302887204438</v>
      </c>
    </row>
    <row r="9690" spans="2:3" x14ac:dyDescent="0.75">
      <c r="B9690" s="249">
        <v>9627</v>
      </c>
      <c r="C9690" s="248">
        <v>103.00976137055878</v>
      </c>
    </row>
    <row r="9691" spans="2:3" x14ac:dyDescent="0.75">
      <c r="B9691" s="249">
        <v>9628</v>
      </c>
      <c r="C9691" s="248">
        <v>70.771443819967047</v>
      </c>
    </row>
    <row r="9692" spans="2:3" x14ac:dyDescent="0.75">
      <c r="B9692" s="249">
        <v>9629</v>
      </c>
      <c r="C9692" s="248">
        <v>169.54727049151629</v>
      </c>
    </row>
    <row r="9693" spans="2:3" x14ac:dyDescent="0.75">
      <c r="B9693" s="249">
        <v>9630</v>
      </c>
      <c r="C9693" s="248">
        <v>89.231828014422774</v>
      </c>
    </row>
    <row r="9694" spans="2:3" x14ac:dyDescent="0.75">
      <c r="B9694" s="249">
        <v>9631</v>
      </c>
      <c r="C9694" s="248">
        <v>128.43624837778648</v>
      </c>
    </row>
    <row r="9695" spans="2:3" x14ac:dyDescent="0.75">
      <c r="B9695" s="249">
        <v>9632</v>
      </c>
      <c r="C9695" s="248">
        <v>111.14188388204082</v>
      </c>
    </row>
    <row r="9696" spans="2:3" x14ac:dyDescent="0.75">
      <c r="B9696" s="249">
        <v>9633</v>
      </c>
      <c r="C9696" s="248">
        <v>130.19452962544133</v>
      </c>
    </row>
    <row r="9697" spans="2:3" x14ac:dyDescent="0.75">
      <c r="B9697" s="249">
        <v>9634</v>
      </c>
      <c r="C9697" s="248">
        <v>121.83568677778665</v>
      </c>
    </row>
    <row r="9698" spans="2:3" x14ac:dyDescent="0.75">
      <c r="B9698" s="249">
        <v>9635</v>
      </c>
      <c r="C9698" s="248">
        <v>150.26686661843769</v>
      </c>
    </row>
    <row r="9699" spans="2:3" x14ac:dyDescent="0.75">
      <c r="B9699" s="249">
        <v>9636</v>
      </c>
      <c r="C9699" s="248">
        <v>106.38033989613686</v>
      </c>
    </row>
    <row r="9700" spans="2:3" x14ac:dyDescent="0.75">
      <c r="B9700" s="249">
        <v>9637</v>
      </c>
      <c r="C9700" s="248">
        <v>133.75110891481546</v>
      </c>
    </row>
    <row r="9701" spans="2:3" x14ac:dyDescent="0.75">
      <c r="B9701" s="249">
        <v>9638</v>
      </c>
      <c r="C9701" s="248">
        <v>100.85967656757605</v>
      </c>
    </row>
    <row r="9702" spans="2:3" x14ac:dyDescent="0.75">
      <c r="B9702" s="249">
        <v>9639</v>
      </c>
      <c r="C9702" s="248">
        <v>107.78728233927305</v>
      </c>
    </row>
    <row r="9703" spans="2:3" x14ac:dyDescent="0.75">
      <c r="B9703" s="249">
        <v>9640</v>
      </c>
      <c r="C9703" s="248">
        <v>69.190528220106557</v>
      </c>
    </row>
    <row r="9704" spans="2:3" x14ac:dyDescent="0.75">
      <c r="B9704" s="249">
        <v>9641</v>
      </c>
      <c r="C9704" s="248">
        <v>86.858267886537192</v>
      </c>
    </row>
    <row r="9705" spans="2:3" x14ac:dyDescent="0.75">
      <c r="B9705" s="249">
        <v>9642</v>
      </c>
      <c r="C9705" s="248">
        <v>108.42669623872408</v>
      </c>
    </row>
    <row r="9706" spans="2:3" x14ac:dyDescent="0.75">
      <c r="B9706" s="249">
        <v>9643</v>
      </c>
      <c r="C9706" s="248">
        <v>89.789238749123342</v>
      </c>
    </row>
    <row r="9707" spans="2:3" x14ac:dyDescent="0.75">
      <c r="B9707" s="249">
        <v>9644</v>
      </c>
      <c r="C9707" s="248">
        <v>104.2909307225616</v>
      </c>
    </row>
    <row r="9708" spans="2:3" x14ac:dyDescent="0.75">
      <c r="B9708" s="249">
        <v>9645</v>
      </c>
      <c r="C9708" s="248">
        <v>136.59130783455004</v>
      </c>
    </row>
    <row r="9709" spans="2:3" x14ac:dyDescent="0.75">
      <c r="B9709" s="249">
        <v>9646</v>
      </c>
      <c r="C9709" s="248">
        <v>96.482549791907644</v>
      </c>
    </row>
    <row r="9710" spans="2:3" x14ac:dyDescent="0.75">
      <c r="B9710" s="249">
        <v>9647</v>
      </c>
      <c r="C9710" s="248">
        <v>101.42578303777238</v>
      </c>
    </row>
    <row r="9711" spans="2:3" x14ac:dyDescent="0.75">
      <c r="B9711" s="249">
        <v>9648</v>
      </c>
      <c r="C9711" s="248">
        <v>122.48207815348238</v>
      </c>
    </row>
    <row r="9712" spans="2:3" x14ac:dyDescent="0.75">
      <c r="B9712" s="249">
        <v>9649</v>
      </c>
      <c r="C9712" s="248">
        <v>109.66077568747984</v>
      </c>
    </row>
    <row r="9713" spans="2:3" x14ac:dyDescent="0.75">
      <c r="B9713" s="249">
        <v>9650</v>
      </c>
      <c r="C9713" s="248">
        <v>81.99557501854332</v>
      </c>
    </row>
    <row r="9714" spans="2:3" x14ac:dyDescent="0.75">
      <c r="B9714" s="249">
        <v>9651</v>
      </c>
      <c r="C9714" s="248">
        <v>129.5110935099394</v>
      </c>
    </row>
    <row r="9715" spans="2:3" x14ac:dyDescent="0.75">
      <c r="B9715" s="249">
        <v>9652</v>
      </c>
      <c r="C9715" s="248">
        <v>110.46590613708486</v>
      </c>
    </row>
    <row r="9716" spans="2:3" x14ac:dyDescent="0.75">
      <c r="B9716" s="249">
        <v>9653</v>
      </c>
      <c r="C9716" s="248">
        <v>127.18662077389018</v>
      </c>
    </row>
    <row r="9717" spans="2:3" x14ac:dyDescent="0.75">
      <c r="B9717" s="249">
        <v>9654</v>
      </c>
      <c r="C9717" s="248">
        <v>167.24058206110465</v>
      </c>
    </row>
    <row r="9718" spans="2:3" x14ac:dyDescent="0.75">
      <c r="B9718" s="249">
        <v>9655</v>
      </c>
      <c r="C9718" s="248">
        <v>113.84312558019167</v>
      </c>
    </row>
    <row r="9719" spans="2:3" x14ac:dyDescent="0.75">
      <c r="B9719" s="249">
        <v>9656</v>
      </c>
      <c r="C9719" s="248">
        <v>76.629471806713582</v>
      </c>
    </row>
    <row r="9720" spans="2:3" x14ac:dyDescent="0.75">
      <c r="B9720" s="249">
        <v>9657</v>
      </c>
      <c r="C9720" s="248">
        <v>110.99565537451774</v>
      </c>
    </row>
    <row r="9721" spans="2:3" x14ac:dyDescent="0.75">
      <c r="B9721" s="249">
        <v>9658</v>
      </c>
      <c r="C9721" s="248">
        <v>147.25975130179521</v>
      </c>
    </row>
    <row r="9722" spans="2:3" x14ac:dyDescent="0.75">
      <c r="B9722" s="249">
        <v>9659</v>
      </c>
      <c r="C9722" s="248">
        <v>143.38451390230856</v>
      </c>
    </row>
    <row r="9723" spans="2:3" x14ac:dyDescent="0.75">
      <c r="B9723" s="249">
        <v>9660</v>
      </c>
      <c r="C9723" s="248">
        <v>119.88373624519022</v>
      </c>
    </row>
    <row r="9724" spans="2:3" x14ac:dyDescent="0.75">
      <c r="B9724" s="249">
        <v>9661</v>
      </c>
      <c r="C9724" s="248">
        <v>114.54831996418565</v>
      </c>
    </row>
    <row r="9725" spans="2:3" x14ac:dyDescent="0.75">
      <c r="B9725" s="249">
        <v>9662</v>
      </c>
      <c r="C9725" s="248">
        <v>134.3182388252614</v>
      </c>
    </row>
    <row r="9726" spans="2:3" x14ac:dyDescent="0.75">
      <c r="B9726" s="249">
        <v>9663</v>
      </c>
      <c r="C9726" s="248">
        <v>82.192981952350124</v>
      </c>
    </row>
    <row r="9727" spans="2:3" x14ac:dyDescent="0.75">
      <c r="B9727" s="249">
        <v>9664</v>
      </c>
      <c r="C9727" s="248">
        <v>81.701695540150041</v>
      </c>
    </row>
    <row r="9728" spans="2:3" x14ac:dyDescent="0.75">
      <c r="B9728" s="249">
        <v>9665</v>
      </c>
      <c r="C9728" s="248">
        <v>54.635112402176929</v>
      </c>
    </row>
    <row r="9729" spans="2:3" x14ac:dyDescent="0.75">
      <c r="B9729" s="249">
        <v>9666</v>
      </c>
      <c r="C9729" s="248">
        <v>75.166288143272368</v>
      </c>
    </row>
    <row r="9730" spans="2:3" x14ac:dyDescent="0.75">
      <c r="B9730" s="249">
        <v>9667</v>
      </c>
      <c r="C9730" s="248">
        <v>135.29378771384557</v>
      </c>
    </row>
    <row r="9731" spans="2:3" x14ac:dyDescent="0.75">
      <c r="B9731" s="249">
        <v>9668</v>
      </c>
      <c r="C9731" s="248">
        <v>122.84032133598966</v>
      </c>
    </row>
    <row r="9732" spans="2:3" x14ac:dyDescent="0.75">
      <c r="B9732" s="249">
        <v>9669</v>
      </c>
      <c r="C9732" s="248">
        <v>112.11121557680016</v>
      </c>
    </row>
    <row r="9733" spans="2:3" x14ac:dyDescent="0.75">
      <c r="B9733" s="249">
        <v>9670</v>
      </c>
      <c r="C9733" s="248">
        <v>66.686801946161822</v>
      </c>
    </row>
    <row r="9734" spans="2:3" x14ac:dyDescent="0.75">
      <c r="B9734" s="249">
        <v>9671</v>
      </c>
      <c r="C9734" s="248">
        <v>102.57262682435655</v>
      </c>
    </row>
    <row r="9735" spans="2:3" x14ac:dyDescent="0.75">
      <c r="B9735" s="249">
        <v>9672</v>
      </c>
      <c r="C9735" s="248">
        <v>118.15514528539573</v>
      </c>
    </row>
    <row r="9736" spans="2:3" x14ac:dyDescent="0.75">
      <c r="B9736" s="249">
        <v>9673</v>
      </c>
      <c r="C9736" s="248">
        <v>132.35564284774722</v>
      </c>
    </row>
    <row r="9737" spans="2:3" x14ac:dyDescent="0.75">
      <c r="B9737" s="249">
        <v>9674</v>
      </c>
      <c r="C9737" s="248">
        <v>128.2381013594553</v>
      </c>
    </row>
    <row r="9738" spans="2:3" x14ac:dyDescent="0.75">
      <c r="B9738" s="249">
        <v>9675</v>
      </c>
      <c r="C9738" s="248">
        <v>126.45453869621272</v>
      </c>
    </row>
    <row r="9739" spans="2:3" x14ac:dyDescent="0.75">
      <c r="B9739" s="249">
        <v>9676</v>
      </c>
      <c r="C9739" s="248">
        <v>190.91883819868048</v>
      </c>
    </row>
    <row r="9740" spans="2:3" x14ac:dyDescent="0.75">
      <c r="B9740" s="249">
        <v>9677</v>
      </c>
      <c r="C9740" s="248">
        <v>127.20273697354989</v>
      </c>
    </row>
    <row r="9741" spans="2:3" x14ac:dyDescent="0.75">
      <c r="B9741" s="249">
        <v>9678</v>
      </c>
      <c r="C9741" s="248">
        <v>102.42263473284807</v>
      </c>
    </row>
    <row r="9742" spans="2:3" x14ac:dyDescent="0.75">
      <c r="B9742" s="249">
        <v>9679</v>
      </c>
      <c r="C9742" s="248">
        <v>99.549955162783917</v>
      </c>
    </row>
    <row r="9743" spans="2:3" x14ac:dyDescent="0.75">
      <c r="B9743" s="249">
        <v>9680</v>
      </c>
      <c r="C9743" s="248">
        <v>97.669374295848826</v>
      </c>
    </row>
    <row r="9744" spans="2:3" x14ac:dyDescent="0.75">
      <c r="B9744" s="249">
        <v>9681</v>
      </c>
      <c r="C9744" s="248">
        <v>89.059241879447626</v>
      </c>
    </row>
    <row r="9745" spans="2:3" x14ac:dyDescent="0.75">
      <c r="B9745" s="249">
        <v>9682</v>
      </c>
      <c r="C9745" s="248">
        <v>130.83638925104412</v>
      </c>
    </row>
    <row r="9746" spans="2:3" x14ac:dyDescent="0.75">
      <c r="B9746" s="249">
        <v>9683</v>
      </c>
      <c r="C9746" s="248">
        <v>122.40343868693245</v>
      </c>
    </row>
    <row r="9747" spans="2:3" x14ac:dyDescent="0.75">
      <c r="B9747" s="249">
        <v>9684</v>
      </c>
      <c r="C9747" s="248">
        <v>113.36673444212369</v>
      </c>
    </row>
    <row r="9748" spans="2:3" x14ac:dyDescent="0.75">
      <c r="B9748" s="249">
        <v>9685</v>
      </c>
      <c r="C9748" s="248">
        <v>132.30888654485526</v>
      </c>
    </row>
    <row r="9749" spans="2:3" x14ac:dyDescent="0.75">
      <c r="B9749" s="249">
        <v>9686</v>
      </c>
      <c r="C9749" s="248">
        <v>94.669010641543849</v>
      </c>
    </row>
    <row r="9750" spans="2:3" x14ac:dyDescent="0.75">
      <c r="B9750" s="249">
        <v>9687</v>
      </c>
      <c r="C9750" s="248">
        <v>153.73789157630915</v>
      </c>
    </row>
    <row r="9751" spans="2:3" x14ac:dyDescent="0.75">
      <c r="B9751" s="249">
        <v>9688</v>
      </c>
      <c r="C9751" s="248">
        <v>106.72721593478458</v>
      </c>
    </row>
    <row r="9752" spans="2:3" x14ac:dyDescent="0.75">
      <c r="B9752" s="249">
        <v>9689</v>
      </c>
      <c r="C9752" s="248">
        <v>110.95574183513003</v>
      </c>
    </row>
    <row r="9753" spans="2:3" x14ac:dyDescent="0.75">
      <c r="B9753" s="249">
        <v>9690</v>
      </c>
      <c r="C9753" s="248">
        <v>102.76845842598686</v>
      </c>
    </row>
    <row r="9754" spans="2:3" x14ac:dyDescent="0.75">
      <c r="B9754" s="249">
        <v>9691</v>
      </c>
      <c r="C9754" s="248">
        <v>167.28600890285526</v>
      </c>
    </row>
    <row r="9755" spans="2:3" x14ac:dyDescent="0.75">
      <c r="B9755" s="249">
        <v>9692</v>
      </c>
      <c r="C9755" s="248">
        <v>150.90030710876749</v>
      </c>
    </row>
    <row r="9756" spans="2:3" x14ac:dyDescent="0.75">
      <c r="B9756" s="249">
        <v>9693</v>
      </c>
      <c r="C9756" s="248">
        <v>83.615627569518409</v>
      </c>
    </row>
    <row r="9757" spans="2:3" x14ac:dyDescent="0.75">
      <c r="B9757" s="249">
        <v>9694</v>
      </c>
      <c r="C9757" s="248">
        <v>92.816141142661849</v>
      </c>
    </row>
    <row r="9758" spans="2:3" x14ac:dyDescent="0.75">
      <c r="B9758" s="249">
        <v>9695</v>
      </c>
      <c r="C9758" s="248">
        <v>77.784631475374567</v>
      </c>
    </row>
    <row r="9759" spans="2:3" x14ac:dyDescent="0.75">
      <c r="B9759" s="249">
        <v>9696</v>
      </c>
      <c r="C9759" s="248">
        <v>80.334691000241648</v>
      </c>
    </row>
    <row r="9760" spans="2:3" x14ac:dyDescent="0.75">
      <c r="B9760" s="249">
        <v>9697</v>
      </c>
      <c r="C9760" s="248">
        <v>133.63069693396696</v>
      </c>
    </row>
    <row r="9761" spans="2:3" x14ac:dyDescent="0.75">
      <c r="B9761" s="249">
        <v>9698</v>
      </c>
      <c r="C9761" s="248">
        <v>104.14905922300511</v>
      </c>
    </row>
    <row r="9762" spans="2:3" x14ac:dyDescent="0.75">
      <c r="B9762" s="249">
        <v>9699</v>
      </c>
      <c r="C9762" s="248">
        <v>139.16798810423239</v>
      </c>
    </row>
    <row r="9763" spans="2:3" x14ac:dyDescent="0.75">
      <c r="B9763" s="249">
        <v>9700</v>
      </c>
      <c r="C9763" s="248">
        <v>135.29668247003144</v>
      </c>
    </row>
    <row r="9764" spans="2:3" x14ac:dyDescent="0.75">
      <c r="B9764" s="249">
        <v>9701</v>
      </c>
      <c r="C9764" s="248">
        <v>102.12627906617965</v>
      </c>
    </row>
    <row r="9765" spans="2:3" x14ac:dyDescent="0.75">
      <c r="B9765" s="249">
        <v>9702</v>
      </c>
      <c r="C9765" s="248">
        <v>111.75306640885785</v>
      </c>
    </row>
    <row r="9766" spans="2:3" x14ac:dyDescent="0.75">
      <c r="B9766" s="249">
        <v>9703</v>
      </c>
      <c r="C9766" s="248">
        <v>82.289557391000315</v>
      </c>
    </row>
    <row r="9767" spans="2:3" x14ac:dyDescent="0.75">
      <c r="B9767" s="249">
        <v>9704</v>
      </c>
      <c r="C9767" s="248">
        <v>125.06901245204887</v>
      </c>
    </row>
    <row r="9768" spans="2:3" x14ac:dyDescent="0.75">
      <c r="B9768" s="249">
        <v>9705</v>
      </c>
      <c r="C9768" s="248">
        <v>84.220140863377111</v>
      </c>
    </row>
    <row r="9769" spans="2:3" x14ac:dyDescent="0.75">
      <c r="B9769" s="249">
        <v>9706</v>
      </c>
      <c r="C9769" s="248">
        <v>109.07352708464575</v>
      </c>
    </row>
    <row r="9770" spans="2:3" x14ac:dyDescent="0.75">
      <c r="B9770" s="249">
        <v>9707</v>
      </c>
      <c r="C9770" s="248">
        <v>132.29994001173776</v>
      </c>
    </row>
    <row r="9771" spans="2:3" x14ac:dyDescent="0.75">
      <c r="B9771" s="249">
        <v>9708</v>
      </c>
      <c r="C9771" s="248">
        <v>100.91150427245799</v>
      </c>
    </row>
    <row r="9772" spans="2:3" x14ac:dyDescent="0.75">
      <c r="B9772" s="249">
        <v>9709</v>
      </c>
      <c r="C9772" s="248">
        <v>51.108912731935675</v>
      </c>
    </row>
    <row r="9773" spans="2:3" x14ac:dyDescent="0.75">
      <c r="B9773" s="249">
        <v>9710</v>
      </c>
      <c r="C9773" s="248">
        <v>152.1524019581837</v>
      </c>
    </row>
    <row r="9774" spans="2:3" x14ac:dyDescent="0.75">
      <c r="B9774" s="249">
        <v>9711</v>
      </c>
      <c r="C9774" s="248">
        <v>108.82802302863682</v>
      </c>
    </row>
    <row r="9775" spans="2:3" x14ac:dyDescent="0.75">
      <c r="B9775" s="249">
        <v>9712</v>
      </c>
      <c r="C9775" s="248">
        <v>112.6595625542011</v>
      </c>
    </row>
    <row r="9776" spans="2:3" x14ac:dyDescent="0.75">
      <c r="B9776" s="249">
        <v>9713</v>
      </c>
      <c r="C9776" s="248">
        <v>128.2739001555322</v>
      </c>
    </row>
    <row r="9777" spans="2:3" x14ac:dyDescent="0.75">
      <c r="B9777" s="249">
        <v>9714</v>
      </c>
      <c r="C9777" s="248">
        <v>135.96375300979918</v>
      </c>
    </row>
    <row r="9778" spans="2:3" x14ac:dyDescent="0.75">
      <c r="B9778" s="249">
        <v>9715</v>
      </c>
      <c r="C9778" s="248">
        <v>127.72378871250405</v>
      </c>
    </row>
    <row r="9779" spans="2:3" x14ac:dyDescent="0.75">
      <c r="B9779" s="249">
        <v>9716</v>
      </c>
      <c r="C9779" s="248">
        <v>104.04196460864944</v>
      </c>
    </row>
    <row r="9780" spans="2:3" x14ac:dyDescent="0.75">
      <c r="B9780" s="249">
        <v>9717</v>
      </c>
      <c r="C9780" s="248">
        <v>111.10016406264778</v>
      </c>
    </row>
    <row r="9781" spans="2:3" x14ac:dyDescent="0.75">
      <c r="B9781" s="249">
        <v>9718</v>
      </c>
      <c r="C9781" s="248">
        <v>168.36508709823929</v>
      </c>
    </row>
    <row r="9782" spans="2:3" x14ac:dyDescent="0.75">
      <c r="B9782" s="249">
        <v>9719</v>
      </c>
      <c r="C9782" s="248">
        <v>110.20314263898415</v>
      </c>
    </row>
    <row r="9783" spans="2:3" x14ac:dyDescent="0.75">
      <c r="B9783" s="249">
        <v>9720</v>
      </c>
      <c r="C9783" s="248">
        <v>123.04383424674312</v>
      </c>
    </row>
    <row r="9784" spans="2:3" x14ac:dyDescent="0.75">
      <c r="B9784" s="249">
        <v>9721</v>
      </c>
      <c r="C9784" s="248">
        <v>106.56431679626314</v>
      </c>
    </row>
    <row r="9785" spans="2:3" x14ac:dyDescent="0.75">
      <c r="B9785" s="249">
        <v>9722</v>
      </c>
      <c r="C9785" s="248">
        <v>112.62361971410844</v>
      </c>
    </row>
    <row r="9786" spans="2:3" x14ac:dyDescent="0.75">
      <c r="B9786" s="249">
        <v>9723</v>
      </c>
      <c r="C9786" s="248">
        <v>57.680158065259974</v>
      </c>
    </row>
    <row r="9787" spans="2:3" x14ac:dyDescent="0.75">
      <c r="B9787" s="249">
        <v>9724</v>
      </c>
      <c r="C9787" s="248">
        <v>125.10553275570081</v>
      </c>
    </row>
    <row r="9788" spans="2:3" x14ac:dyDescent="0.75">
      <c r="B9788" s="249">
        <v>9725</v>
      </c>
      <c r="C9788" s="248">
        <v>136.86767258154859</v>
      </c>
    </row>
    <row r="9789" spans="2:3" x14ac:dyDescent="0.75">
      <c r="B9789" s="249">
        <v>9726</v>
      </c>
      <c r="C9789" s="248">
        <v>159.68996288119001</v>
      </c>
    </row>
    <row r="9790" spans="2:3" x14ac:dyDescent="0.75">
      <c r="B9790" s="249">
        <v>9727</v>
      </c>
      <c r="C9790" s="248">
        <v>117.52875635774994</v>
      </c>
    </row>
    <row r="9791" spans="2:3" x14ac:dyDescent="0.75">
      <c r="B9791" s="249">
        <v>9728</v>
      </c>
      <c r="C9791" s="248">
        <v>141.95144581706722</v>
      </c>
    </row>
    <row r="9792" spans="2:3" x14ac:dyDescent="0.75">
      <c r="B9792" s="249">
        <v>9729</v>
      </c>
      <c r="C9792" s="248">
        <v>136.43300047570079</v>
      </c>
    </row>
    <row r="9793" spans="2:3" x14ac:dyDescent="0.75">
      <c r="B9793" s="249">
        <v>9730</v>
      </c>
      <c r="C9793" s="248">
        <v>150.84115530356522</v>
      </c>
    </row>
    <row r="9794" spans="2:3" x14ac:dyDescent="0.75">
      <c r="B9794" s="249">
        <v>9731</v>
      </c>
      <c r="C9794" s="248">
        <v>124.80005780995</v>
      </c>
    </row>
    <row r="9795" spans="2:3" x14ac:dyDescent="0.75">
      <c r="B9795" s="249">
        <v>9732</v>
      </c>
      <c r="C9795" s="248">
        <v>115.1460891738286</v>
      </c>
    </row>
    <row r="9796" spans="2:3" x14ac:dyDescent="0.75">
      <c r="B9796" s="249">
        <v>9733</v>
      </c>
      <c r="C9796" s="248">
        <v>63.315563068465949</v>
      </c>
    </row>
    <row r="9797" spans="2:3" x14ac:dyDescent="0.75">
      <c r="B9797" s="249">
        <v>9734</v>
      </c>
      <c r="C9797" s="248">
        <v>128.29156918229634</v>
      </c>
    </row>
    <row r="9798" spans="2:3" x14ac:dyDescent="0.75">
      <c r="B9798" s="249">
        <v>9735</v>
      </c>
      <c r="C9798" s="248">
        <v>104.81512276434653</v>
      </c>
    </row>
    <row r="9799" spans="2:3" x14ac:dyDescent="0.75">
      <c r="B9799" s="249">
        <v>9736</v>
      </c>
      <c r="C9799" s="248">
        <v>126.58095104786517</v>
      </c>
    </row>
    <row r="9800" spans="2:3" x14ac:dyDescent="0.75">
      <c r="B9800" s="249">
        <v>9737</v>
      </c>
      <c r="C9800" s="248">
        <v>192.00775854009839</v>
      </c>
    </row>
    <row r="9801" spans="2:3" x14ac:dyDescent="0.75">
      <c r="B9801" s="249">
        <v>9738</v>
      </c>
      <c r="C9801" s="248">
        <v>104.90887905214544</v>
      </c>
    </row>
    <row r="9802" spans="2:3" x14ac:dyDescent="0.75">
      <c r="B9802" s="249">
        <v>9739</v>
      </c>
      <c r="C9802" s="248">
        <v>113.94779325441482</v>
      </c>
    </row>
    <row r="9803" spans="2:3" x14ac:dyDescent="0.75">
      <c r="B9803" s="249">
        <v>9740</v>
      </c>
      <c r="C9803" s="248">
        <v>97.34940630615381</v>
      </c>
    </row>
    <row r="9804" spans="2:3" x14ac:dyDescent="0.75">
      <c r="B9804" s="249">
        <v>9741</v>
      </c>
      <c r="C9804" s="248">
        <v>147.94546341561323</v>
      </c>
    </row>
    <row r="9805" spans="2:3" x14ac:dyDescent="0.75">
      <c r="B9805" s="249">
        <v>9742</v>
      </c>
      <c r="C9805" s="248">
        <v>124.22385900373129</v>
      </c>
    </row>
    <row r="9806" spans="2:3" x14ac:dyDescent="0.75">
      <c r="B9806" s="249">
        <v>9743</v>
      </c>
      <c r="C9806" s="248">
        <v>79.566020464969938</v>
      </c>
    </row>
    <row r="9807" spans="2:3" x14ac:dyDescent="0.75">
      <c r="B9807" s="249">
        <v>9744</v>
      </c>
      <c r="C9807" s="248">
        <v>141.48229269009514</v>
      </c>
    </row>
    <row r="9808" spans="2:3" x14ac:dyDescent="0.75">
      <c r="B9808" s="249">
        <v>9745</v>
      </c>
      <c r="C9808" s="248">
        <v>101.35290220251248</v>
      </c>
    </row>
    <row r="9809" spans="2:3" x14ac:dyDescent="0.75">
      <c r="B9809" s="249">
        <v>9746</v>
      </c>
      <c r="C9809" s="248">
        <v>135.61434961449453</v>
      </c>
    </row>
    <row r="9810" spans="2:3" x14ac:dyDescent="0.75">
      <c r="B9810" s="249">
        <v>9747</v>
      </c>
      <c r="C9810" s="248">
        <v>144.90429977279044</v>
      </c>
    </row>
    <row r="9811" spans="2:3" x14ac:dyDescent="0.75">
      <c r="B9811" s="249">
        <v>9748</v>
      </c>
      <c r="C9811" s="248">
        <v>92.611694150598936</v>
      </c>
    </row>
    <row r="9812" spans="2:3" x14ac:dyDescent="0.75">
      <c r="B9812" s="249">
        <v>9749</v>
      </c>
      <c r="C9812" s="248">
        <v>117.05620400076829</v>
      </c>
    </row>
    <row r="9813" spans="2:3" x14ac:dyDescent="0.75">
      <c r="B9813" s="249">
        <v>9750</v>
      </c>
      <c r="C9813" s="248">
        <v>102.61626631046278</v>
      </c>
    </row>
    <row r="9814" spans="2:3" x14ac:dyDescent="0.75">
      <c r="B9814" s="249">
        <v>9751</v>
      </c>
      <c r="C9814" s="248">
        <v>136.36807785438486</v>
      </c>
    </row>
    <row r="9815" spans="2:3" x14ac:dyDescent="0.75">
      <c r="B9815" s="249">
        <v>9752</v>
      </c>
      <c r="C9815" s="248">
        <v>136.40373457602865</v>
      </c>
    </row>
    <row r="9816" spans="2:3" x14ac:dyDescent="0.75">
      <c r="B9816" s="249">
        <v>9753</v>
      </c>
      <c r="C9816" s="248">
        <v>96.526561111024193</v>
      </c>
    </row>
    <row r="9817" spans="2:3" x14ac:dyDescent="0.75">
      <c r="B9817" s="249">
        <v>9754</v>
      </c>
      <c r="C9817" s="248">
        <v>99.289604156628997</v>
      </c>
    </row>
    <row r="9818" spans="2:3" x14ac:dyDescent="0.75">
      <c r="B9818" s="249">
        <v>9755</v>
      </c>
      <c r="C9818" s="248">
        <v>137.97762900696952</v>
      </c>
    </row>
    <row r="9819" spans="2:3" x14ac:dyDescent="0.75">
      <c r="B9819" s="249">
        <v>9756</v>
      </c>
      <c r="C9819" s="248">
        <v>139.56011648886528</v>
      </c>
    </row>
    <row r="9820" spans="2:3" x14ac:dyDescent="0.75">
      <c r="B9820" s="249">
        <v>9757</v>
      </c>
      <c r="C9820" s="248">
        <v>101.29563534040469</v>
      </c>
    </row>
    <row r="9821" spans="2:3" x14ac:dyDescent="0.75">
      <c r="B9821" s="249">
        <v>9758</v>
      </c>
      <c r="C9821" s="248">
        <v>107.20968777233531</v>
      </c>
    </row>
    <row r="9822" spans="2:3" x14ac:dyDescent="0.75">
      <c r="B9822" s="249">
        <v>9759</v>
      </c>
      <c r="C9822" s="248">
        <v>128.12729009199779</v>
      </c>
    </row>
    <row r="9823" spans="2:3" x14ac:dyDescent="0.75">
      <c r="B9823" s="249">
        <v>9760</v>
      </c>
      <c r="C9823" s="248">
        <v>182.3672087313802</v>
      </c>
    </row>
    <row r="9824" spans="2:3" x14ac:dyDescent="0.75">
      <c r="B9824" s="249">
        <v>9761</v>
      </c>
      <c r="C9824" s="248">
        <v>104.99319357018229</v>
      </c>
    </row>
    <row r="9825" spans="2:3" x14ac:dyDescent="0.75">
      <c r="B9825" s="249">
        <v>9762</v>
      </c>
      <c r="C9825" s="248">
        <v>101.38533134614347</v>
      </c>
    </row>
    <row r="9826" spans="2:3" x14ac:dyDescent="0.75">
      <c r="B9826" s="249">
        <v>9763</v>
      </c>
      <c r="C9826" s="248">
        <v>111.04573262559256</v>
      </c>
    </row>
    <row r="9827" spans="2:3" x14ac:dyDescent="0.75">
      <c r="B9827" s="249">
        <v>9764</v>
      </c>
      <c r="C9827" s="248">
        <v>130.23095053649942</v>
      </c>
    </row>
    <row r="9828" spans="2:3" x14ac:dyDescent="0.75">
      <c r="B9828" s="249">
        <v>9765</v>
      </c>
      <c r="C9828" s="248">
        <v>141.36248591763984</v>
      </c>
    </row>
    <row r="9829" spans="2:3" x14ac:dyDescent="0.75">
      <c r="B9829" s="249">
        <v>9766</v>
      </c>
      <c r="C9829" s="248">
        <v>114.01666820807958</v>
      </c>
    </row>
    <row r="9830" spans="2:3" x14ac:dyDescent="0.75">
      <c r="B9830" s="249">
        <v>9767</v>
      </c>
      <c r="C9830" s="248">
        <v>142.64433845773516</v>
      </c>
    </row>
    <row r="9831" spans="2:3" x14ac:dyDescent="0.75">
      <c r="B9831" s="249">
        <v>9768</v>
      </c>
      <c r="C9831" s="248">
        <v>158.73124546427695</v>
      </c>
    </row>
    <row r="9832" spans="2:3" x14ac:dyDescent="0.75">
      <c r="B9832" s="249">
        <v>9769</v>
      </c>
      <c r="C9832" s="248">
        <v>61.230125074957741</v>
      </c>
    </row>
    <row r="9833" spans="2:3" x14ac:dyDescent="0.75">
      <c r="B9833" s="249">
        <v>9770</v>
      </c>
      <c r="C9833" s="248">
        <v>107.91506049702008</v>
      </c>
    </row>
    <row r="9834" spans="2:3" x14ac:dyDescent="0.75">
      <c r="B9834" s="249">
        <v>9771</v>
      </c>
      <c r="C9834" s="248">
        <v>123.85034652130116</v>
      </c>
    </row>
    <row r="9835" spans="2:3" x14ac:dyDescent="0.75">
      <c r="B9835" s="249">
        <v>9772</v>
      </c>
      <c r="C9835" s="248">
        <v>165.00425123340284</v>
      </c>
    </row>
    <row r="9836" spans="2:3" x14ac:dyDescent="0.75">
      <c r="B9836" s="249">
        <v>9773</v>
      </c>
      <c r="C9836" s="248">
        <v>133.82199712171044</v>
      </c>
    </row>
    <row r="9837" spans="2:3" x14ac:dyDescent="0.75">
      <c r="B9837" s="249">
        <v>9774</v>
      </c>
      <c r="C9837" s="248">
        <v>110.31686909027032</v>
      </c>
    </row>
    <row r="9838" spans="2:3" x14ac:dyDescent="0.75">
      <c r="B9838" s="249">
        <v>9775</v>
      </c>
      <c r="C9838" s="248">
        <v>123.23533657577741</v>
      </c>
    </row>
    <row r="9839" spans="2:3" x14ac:dyDescent="0.75">
      <c r="B9839" s="249">
        <v>9776</v>
      </c>
      <c r="C9839" s="248">
        <v>96.803141266398143</v>
      </c>
    </row>
    <row r="9840" spans="2:3" x14ac:dyDescent="0.75">
      <c r="B9840" s="249">
        <v>9777</v>
      </c>
      <c r="C9840" s="248">
        <v>120.95119879337449</v>
      </c>
    </row>
    <row r="9841" spans="2:3" x14ac:dyDescent="0.75">
      <c r="B9841" s="249">
        <v>9778</v>
      </c>
      <c r="C9841" s="248">
        <v>147.91723284049326</v>
      </c>
    </row>
    <row r="9842" spans="2:3" x14ac:dyDescent="0.75">
      <c r="B9842" s="249">
        <v>9779</v>
      </c>
      <c r="C9842" s="248">
        <v>120.23876023773336</v>
      </c>
    </row>
    <row r="9843" spans="2:3" x14ac:dyDescent="0.75">
      <c r="B9843" s="249">
        <v>9780</v>
      </c>
      <c r="C9843" s="248">
        <v>112.16900731470692</v>
      </c>
    </row>
    <row r="9844" spans="2:3" x14ac:dyDescent="0.75">
      <c r="B9844" s="249">
        <v>9781</v>
      </c>
      <c r="C9844" s="248">
        <v>115.22045933416354</v>
      </c>
    </row>
    <row r="9845" spans="2:3" x14ac:dyDescent="0.75">
      <c r="B9845" s="249">
        <v>9782</v>
      </c>
      <c r="C9845" s="248">
        <v>108.31354151484223</v>
      </c>
    </row>
    <row r="9846" spans="2:3" x14ac:dyDescent="0.75">
      <c r="B9846" s="249">
        <v>9783</v>
      </c>
      <c r="C9846" s="248">
        <v>147.28439593588877</v>
      </c>
    </row>
    <row r="9847" spans="2:3" x14ac:dyDescent="0.75">
      <c r="B9847" s="249">
        <v>9784</v>
      </c>
      <c r="C9847" s="248">
        <v>128.40613196803403</v>
      </c>
    </row>
    <row r="9848" spans="2:3" x14ac:dyDescent="0.75">
      <c r="B9848" s="249">
        <v>9785</v>
      </c>
      <c r="C9848" s="248">
        <v>112.12128551837353</v>
      </c>
    </row>
    <row r="9849" spans="2:3" x14ac:dyDescent="0.75">
      <c r="B9849" s="249">
        <v>9786</v>
      </c>
      <c r="C9849" s="248">
        <v>142.58137052261719</v>
      </c>
    </row>
    <row r="9850" spans="2:3" x14ac:dyDescent="0.75">
      <c r="B9850" s="249">
        <v>9787</v>
      </c>
      <c r="C9850" s="248">
        <v>94.364487012511944</v>
      </c>
    </row>
    <row r="9851" spans="2:3" x14ac:dyDescent="0.75">
      <c r="B9851" s="249">
        <v>9788</v>
      </c>
      <c r="C9851" s="248">
        <v>141.11421541955929</v>
      </c>
    </row>
    <row r="9852" spans="2:3" x14ac:dyDescent="0.75">
      <c r="B9852" s="249">
        <v>9789</v>
      </c>
      <c r="C9852" s="248">
        <v>131.14195056851435</v>
      </c>
    </row>
    <row r="9853" spans="2:3" x14ac:dyDescent="0.75">
      <c r="B9853" s="249">
        <v>9790</v>
      </c>
      <c r="C9853" s="248">
        <v>136.14590060518668</v>
      </c>
    </row>
    <row r="9854" spans="2:3" x14ac:dyDescent="0.75">
      <c r="B9854" s="249">
        <v>9791</v>
      </c>
      <c r="C9854" s="248">
        <v>127.75134550602699</v>
      </c>
    </row>
    <row r="9855" spans="2:3" x14ac:dyDescent="0.75">
      <c r="B9855" s="249">
        <v>9792</v>
      </c>
      <c r="C9855" s="248">
        <v>119.77217438765967</v>
      </c>
    </row>
    <row r="9856" spans="2:3" x14ac:dyDescent="0.75">
      <c r="B9856" s="249">
        <v>9793</v>
      </c>
      <c r="C9856" s="248">
        <v>81.521840971526785</v>
      </c>
    </row>
    <row r="9857" spans="2:3" x14ac:dyDescent="0.75">
      <c r="B9857" s="249">
        <v>9794</v>
      </c>
      <c r="C9857" s="248">
        <v>71.493977461977764</v>
      </c>
    </row>
    <row r="9858" spans="2:3" x14ac:dyDescent="0.75">
      <c r="B9858" s="249">
        <v>9795</v>
      </c>
      <c r="C9858" s="248">
        <v>118.47279150692736</v>
      </c>
    </row>
    <row r="9859" spans="2:3" x14ac:dyDescent="0.75">
      <c r="B9859" s="249">
        <v>9796</v>
      </c>
      <c r="C9859" s="248">
        <v>104.79170354294314</v>
      </c>
    </row>
    <row r="9860" spans="2:3" x14ac:dyDescent="0.75">
      <c r="B9860" s="249">
        <v>9797</v>
      </c>
      <c r="C9860" s="248">
        <v>107.17521468137261</v>
      </c>
    </row>
    <row r="9861" spans="2:3" x14ac:dyDescent="0.75">
      <c r="B9861" s="249">
        <v>9798</v>
      </c>
      <c r="C9861" s="248">
        <v>125.35059367404781</v>
      </c>
    </row>
    <row r="9862" spans="2:3" x14ac:dyDescent="0.75">
      <c r="B9862" s="249">
        <v>9799</v>
      </c>
      <c r="C9862" s="248">
        <v>77.327169044329679</v>
      </c>
    </row>
    <row r="9863" spans="2:3" x14ac:dyDescent="0.75">
      <c r="B9863" s="249">
        <v>9800</v>
      </c>
      <c r="C9863" s="248">
        <v>93.17097346249767</v>
      </c>
    </row>
    <row r="9864" spans="2:3" x14ac:dyDescent="0.75">
      <c r="B9864" s="249">
        <v>9801</v>
      </c>
      <c r="C9864" s="248">
        <v>89.641210830935819</v>
      </c>
    </row>
    <row r="9865" spans="2:3" x14ac:dyDescent="0.75">
      <c r="B9865" s="249">
        <v>9802</v>
      </c>
      <c r="C9865" s="248">
        <v>106.97161543483298</v>
      </c>
    </row>
    <row r="9866" spans="2:3" x14ac:dyDescent="0.75">
      <c r="B9866" s="249">
        <v>9803</v>
      </c>
      <c r="C9866" s="248">
        <v>93.572644974746623</v>
      </c>
    </row>
    <row r="9867" spans="2:3" x14ac:dyDescent="0.75">
      <c r="B9867" s="249">
        <v>9804</v>
      </c>
      <c r="C9867" s="248">
        <v>123.44483244813802</v>
      </c>
    </row>
    <row r="9868" spans="2:3" x14ac:dyDescent="0.75">
      <c r="B9868" s="249">
        <v>9805</v>
      </c>
      <c r="C9868" s="248">
        <v>84.4667228012799</v>
      </c>
    </row>
    <row r="9869" spans="2:3" x14ac:dyDescent="0.75">
      <c r="B9869" s="249">
        <v>9806</v>
      </c>
      <c r="C9869" s="248">
        <v>108.92490904227616</v>
      </c>
    </row>
    <row r="9870" spans="2:3" x14ac:dyDescent="0.75">
      <c r="B9870" s="249">
        <v>9807</v>
      </c>
      <c r="C9870" s="248">
        <v>122.49415956063234</v>
      </c>
    </row>
    <row r="9871" spans="2:3" x14ac:dyDescent="0.75">
      <c r="B9871" s="249">
        <v>9808</v>
      </c>
      <c r="C9871" s="248">
        <v>104.05955758302011</v>
      </c>
    </row>
    <row r="9872" spans="2:3" x14ac:dyDescent="0.75">
      <c r="B9872" s="249">
        <v>9809</v>
      </c>
      <c r="C9872" s="248">
        <v>121.18378296952694</v>
      </c>
    </row>
    <row r="9873" spans="2:3" x14ac:dyDescent="0.75">
      <c r="B9873" s="249">
        <v>9810</v>
      </c>
      <c r="C9873" s="248">
        <v>139.34376859712771</v>
      </c>
    </row>
    <row r="9874" spans="2:3" x14ac:dyDescent="0.75">
      <c r="B9874" s="249">
        <v>9811</v>
      </c>
      <c r="C9874" s="248">
        <v>141.76521544317447</v>
      </c>
    </row>
    <row r="9875" spans="2:3" x14ac:dyDescent="0.75">
      <c r="B9875" s="249">
        <v>9812</v>
      </c>
      <c r="C9875" s="248">
        <v>113.48139283487191</v>
      </c>
    </row>
    <row r="9876" spans="2:3" x14ac:dyDescent="0.75">
      <c r="B9876" s="249">
        <v>9813</v>
      </c>
      <c r="C9876" s="248">
        <v>120.99840903140769</v>
      </c>
    </row>
    <row r="9877" spans="2:3" x14ac:dyDescent="0.75">
      <c r="B9877" s="249">
        <v>9814</v>
      </c>
      <c r="C9877" s="248">
        <v>83.39612293238244</v>
      </c>
    </row>
    <row r="9878" spans="2:3" x14ac:dyDescent="0.75">
      <c r="B9878" s="249">
        <v>9815</v>
      </c>
      <c r="C9878" s="248">
        <v>125.37367858232757</v>
      </c>
    </row>
    <row r="9879" spans="2:3" x14ac:dyDescent="0.75">
      <c r="B9879" s="249">
        <v>9816</v>
      </c>
      <c r="C9879" s="248">
        <v>120.11930180082291</v>
      </c>
    </row>
    <row r="9880" spans="2:3" x14ac:dyDescent="0.75">
      <c r="B9880" s="249">
        <v>9817</v>
      </c>
      <c r="C9880" s="248">
        <v>113.97235662654198</v>
      </c>
    </row>
    <row r="9881" spans="2:3" x14ac:dyDescent="0.75">
      <c r="B9881" s="249">
        <v>9818</v>
      </c>
      <c r="C9881" s="248">
        <v>58.733178240792832</v>
      </c>
    </row>
    <row r="9882" spans="2:3" x14ac:dyDescent="0.75">
      <c r="B9882" s="249">
        <v>9819</v>
      </c>
      <c r="C9882" s="248">
        <v>106.07524318208102</v>
      </c>
    </row>
    <row r="9883" spans="2:3" x14ac:dyDescent="0.75">
      <c r="B9883" s="249">
        <v>9820</v>
      </c>
      <c r="C9883" s="248">
        <v>95.539114565750424</v>
      </c>
    </row>
    <row r="9884" spans="2:3" x14ac:dyDescent="0.75">
      <c r="B9884" s="249">
        <v>9821</v>
      </c>
      <c r="C9884" s="248">
        <v>90.334419555702027</v>
      </c>
    </row>
    <row r="9885" spans="2:3" x14ac:dyDescent="0.75">
      <c r="B9885" s="249">
        <v>9822</v>
      </c>
      <c r="C9885" s="248">
        <v>140.09827011897841</v>
      </c>
    </row>
    <row r="9886" spans="2:3" x14ac:dyDescent="0.75">
      <c r="B9886" s="249">
        <v>9823</v>
      </c>
      <c r="C9886" s="248">
        <v>158.99335609028563</v>
      </c>
    </row>
    <row r="9887" spans="2:3" x14ac:dyDescent="0.75">
      <c r="B9887" s="249">
        <v>9824</v>
      </c>
      <c r="C9887" s="248">
        <v>116.18948097374221</v>
      </c>
    </row>
    <row r="9888" spans="2:3" x14ac:dyDescent="0.75">
      <c r="B9888" s="249">
        <v>9825</v>
      </c>
      <c r="C9888" s="248">
        <v>106.28186948750987</v>
      </c>
    </row>
    <row r="9889" spans="2:3" x14ac:dyDescent="0.75">
      <c r="B9889" s="249">
        <v>9826</v>
      </c>
      <c r="C9889" s="248">
        <v>73.368066514579169</v>
      </c>
    </row>
    <row r="9890" spans="2:3" x14ac:dyDescent="0.75">
      <c r="B9890" s="249">
        <v>9827</v>
      </c>
      <c r="C9890" s="248">
        <v>110.37329461697875</v>
      </c>
    </row>
    <row r="9891" spans="2:3" x14ac:dyDescent="0.75">
      <c r="B9891" s="249">
        <v>9828</v>
      </c>
      <c r="C9891" s="248">
        <v>87.902328253922462</v>
      </c>
    </row>
    <row r="9892" spans="2:3" x14ac:dyDescent="0.75">
      <c r="B9892" s="249">
        <v>9829</v>
      </c>
      <c r="C9892" s="248">
        <v>138.22796502881175</v>
      </c>
    </row>
    <row r="9893" spans="2:3" x14ac:dyDescent="0.75">
      <c r="B9893" s="249">
        <v>9830</v>
      </c>
      <c r="C9893" s="248">
        <v>143.87518939908273</v>
      </c>
    </row>
    <row r="9894" spans="2:3" x14ac:dyDescent="0.75">
      <c r="B9894" s="249">
        <v>9831</v>
      </c>
      <c r="C9894" s="248">
        <v>168.43151635544604</v>
      </c>
    </row>
    <row r="9895" spans="2:3" x14ac:dyDescent="0.75">
      <c r="B9895" s="249">
        <v>9832</v>
      </c>
      <c r="C9895" s="248">
        <v>126.72928653246387</v>
      </c>
    </row>
    <row r="9896" spans="2:3" x14ac:dyDescent="0.75">
      <c r="B9896" s="249">
        <v>9833</v>
      </c>
      <c r="C9896" s="248">
        <v>154.19576276891445</v>
      </c>
    </row>
    <row r="9897" spans="2:3" x14ac:dyDescent="0.75">
      <c r="B9897" s="249">
        <v>9834</v>
      </c>
      <c r="C9897" s="248">
        <v>127.78603596386854</v>
      </c>
    </row>
    <row r="9898" spans="2:3" x14ac:dyDescent="0.75">
      <c r="B9898" s="249">
        <v>9835</v>
      </c>
      <c r="C9898" s="248">
        <v>92.976128574726275</v>
      </c>
    </row>
    <row r="9899" spans="2:3" x14ac:dyDescent="0.75">
      <c r="B9899" s="249">
        <v>9836</v>
      </c>
      <c r="C9899" s="248">
        <v>93.033385501004503</v>
      </c>
    </row>
    <row r="9900" spans="2:3" x14ac:dyDescent="0.75">
      <c r="B9900" s="249">
        <v>9837</v>
      </c>
      <c r="C9900" s="248">
        <v>99.759137258896402</v>
      </c>
    </row>
    <row r="9901" spans="2:3" x14ac:dyDescent="0.75">
      <c r="B9901" s="249">
        <v>9838</v>
      </c>
      <c r="C9901" s="248">
        <v>117.40202936335112</v>
      </c>
    </row>
    <row r="9902" spans="2:3" x14ac:dyDescent="0.75">
      <c r="B9902" s="249">
        <v>9839</v>
      </c>
      <c r="C9902" s="248">
        <v>127.27016940074846</v>
      </c>
    </row>
    <row r="9903" spans="2:3" x14ac:dyDescent="0.75">
      <c r="B9903" s="249">
        <v>9840</v>
      </c>
      <c r="C9903" s="248">
        <v>116.61318981579134</v>
      </c>
    </row>
    <row r="9904" spans="2:3" x14ac:dyDescent="0.75">
      <c r="B9904" s="249">
        <v>9841</v>
      </c>
      <c r="C9904" s="248">
        <v>104.53168474194879</v>
      </c>
    </row>
    <row r="9905" spans="2:3" x14ac:dyDescent="0.75">
      <c r="B9905" s="249">
        <v>9842</v>
      </c>
      <c r="C9905" s="248">
        <v>90.408581827106815</v>
      </c>
    </row>
    <row r="9906" spans="2:3" x14ac:dyDescent="0.75">
      <c r="B9906" s="249">
        <v>9843</v>
      </c>
      <c r="C9906" s="248">
        <v>153.27080468799187</v>
      </c>
    </row>
    <row r="9907" spans="2:3" x14ac:dyDescent="0.75">
      <c r="B9907" s="249">
        <v>9844</v>
      </c>
      <c r="C9907" s="248">
        <v>144.29545303341894</v>
      </c>
    </row>
    <row r="9908" spans="2:3" x14ac:dyDescent="0.75">
      <c r="B9908" s="249">
        <v>9845</v>
      </c>
      <c r="C9908" s="248">
        <v>155.75988928659439</v>
      </c>
    </row>
    <row r="9909" spans="2:3" x14ac:dyDescent="0.75">
      <c r="B9909" s="249">
        <v>9846</v>
      </c>
      <c r="C9909" s="248">
        <v>115.99098895521666</v>
      </c>
    </row>
    <row r="9910" spans="2:3" x14ac:dyDescent="0.75">
      <c r="B9910" s="249">
        <v>9847</v>
      </c>
      <c r="C9910" s="248">
        <v>142.53194351241731</v>
      </c>
    </row>
    <row r="9911" spans="2:3" x14ac:dyDescent="0.75">
      <c r="B9911" s="249">
        <v>9848</v>
      </c>
      <c r="C9911" s="248">
        <v>115.89084959732648</v>
      </c>
    </row>
    <row r="9912" spans="2:3" x14ac:dyDescent="0.75">
      <c r="B9912" s="249">
        <v>9849</v>
      </c>
      <c r="C9912" s="248">
        <v>123.18431800889852</v>
      </c>
    </row>
    <row r="9913" spans="2:3" x14ac:dyDescent="0.75">
      <c r="B9913" s="249">
        <v>9850</v>
      </c>
      <c r="C9913" s="248">
        <v>144.2426021007085</v>
      </c>
    </row>
    <row r="9914" spans="2:3" x14ac:dyDescent="0.75">
      <c r="B9914" s="249">
        <v>9851</v>
      </c>
      <c r="C9914" s="248">
        <v>82.677530704359484</v>
      </c>
    </row>
    <row r="9915" spans="2:3" x14ac:dyDescent="0.75">
      <c r="B9915" s="249">
        <v>9852</v>
      </c>
      <c r="C9915" s="248">
        <v>102.3480256790306</v>
      </c>
    </row>
    <row r="9916" spans="2:3" x14ac:dyDescent="0.75">
      <c r="B9916" s="249">
        <v>9853</v>
      </c>
      <c r="C9916" s="248">
        <v>125.4708290853345</v>
      </c>
    </row>
    <row r="9917" spans="2:3" x14ac:dyDescent="0.75">
      <c r="B9917" s="249">
        <v>9854</v>
      </c>
      <c r="C9917" s="248">
        <v>87.266699646451485</v>
      </c>
    </row>
    <row r="9918" spans="2:3" x14ac:dyDescent="0.75">
      <c r="B9918" s="249">
        <v>9855</v>
      </c>
      <c r="C9918" s="248">
        <v>129.7076725174781</v>
      </c>
    </row>
    <row r="9919" spans="2:3" x14ac:dyDescent="0.75">
      <c r="B9919" s="249">
        <v>9856</v>
      </c>
      <c r="C9919" s="248">
        <v>113.95559659929421</v>
      </c>
    </row>
    <row r="9920" spans="2:3" x14ac:dyDescent="0.75">
      <c r="B9920" s="249">
        <v>9857</v>
      </c>
      <c r="C9920" s="248">
        <v>162.74842440210364</v>
      </c>
    </row>
    <row r="9921" spans="2:3" x14ac:dyDescent="0.75">
      <c r="B9921" s="249">
        <v>9858</v>
      </c>
      <c r="C9921" s="248">
        <v>164.71399603465082</v>
      </c>
    </row>
    <row r="9922" spans="2:3" x14ac:dyDescent="0.75">
      <c r="B9922" s="249">
        <v>9859</v>
      </c>
      <c r="C9922" s="248">
        <v>98.488458216258849</v>
      </c>
    </row>
    <row r="9923" spans="2:3" x14ac:dyDescent="0.75">
      <c r="B9923" s="249">
        <v>9860</v>
      </c>
      <c r="C9923" s="248">
        <v>110.18036724553941</v>
      </c>
    </row>
    <row r="9924" spans="2:3" x14ac:dyDescent="0.75">
      <c r="B9924" s="249">
        <v>9861</v>
      </c>
      <c r="C9924" s="248">
        <v>173.64752929460576</v>
      </c>
    </row>
    <row r="9925" spans="2:3" x14ac:dyDescent="0.75">
      <c r="B9925" s="249">
        <v>9862</v>
      </c>
      <c r="C9925" s="248">
        <v>152.77100654921662</v>
      </c>
    </row>
    <row r="9926" spans="2:3" x14ac:dyDescent="0.75">
      <c r="B9926" s="249">
        <v>9863</v>
      </c>
      <c r="C9926" s="248">
        <v>173.59126358399214</v>
      </c>
    </row>
    <row r="9927" spans="2:3" x14ac:dyDescent="0.75">
      <c r="B9927" s="249">
        <v>9864</v>
      </c>
      <c r="C9927" s="248">
        <v>136.69192335553197</v>
      </c>
    </row>
    <row r="9928" spans="2:3" x14ac:dyDescent="0.75">
      <c r="B9928" s="249">
        <v>9865</v>
      </c>
      <c r="C9928" s="248">
        <v>111.09779305705662</v>
      </c>
    </row>
    <row r="9929" spans="2:3" x14ac:dyDescent="0.75">
      <c r="B9929" s="249">
        <v>9866</v>
      </c>
      <c r="C9929" s="248">
        <v>107.56077789634449</v>
      </c>
    </row>
    <row r="9930" spans="2:3" x14ac:dyDescent="0.75">
      <c r="B9930" s="249">
        <v>9867</v>
      </c>
      <c r="C9930" s="248">
        <v>117.33674722457705</v>
      </c>
    </row>
    <row r="9931" spans="2:3" x14ac:dyDescent="0.75">
      <c r="B9931" s="249">
        <v>9868</v>
      </c>
      <c r="C9931" s="248">
        <v>108.42929177592445</v>
      </c>
    </row>
    <row r="9932" spans="2:3" x14ac:dyDescent="0.75">
      <c r="B9932" s="249">
        <v>9869</v>
      </c>
      <c r="C9932" s="248">
        <v>78.094324652127256</v>
      </c>
    </row>
    <row r="9933" spans="2:3" x14ac:dyDescent="0.75">
      <c r="B9933" s="249">
        <v>9870</v>
      </c>
      <c r="C9933" s="248">
        <v>124.66199857305887</v>
      </c>
    </row>
    <row r="9934" spans="2:3" x14ac:dyDescent="0.75">
      <c r="B9934" s="249">
        <v>9871</v>
      </c>
      <c r="C9934" s="248">
        <v>119.02619009527594</v>
      </c>
    </row>
    <row r="9935" spans="2:3" x14ac:dyDescent="0.75">
      <c r="B9935" s="249">
        <v>9872</v>
      </c>
      <c r="C9935" s="248">
        <v>137.79558961811358</v>
      </c>
    </row>
    <row r="9936" spans="2:3" x14ac:dyDescent="0.75">
      <c r="B9936" s="249">
        <v>9873</v>
      </c>
      <c r="C9936" s="248">
        <v>115.71596508061023</v>
      </c>
    </row>
    <row r="9937" spans="2:3" x14ac:dyDescent="0.75">
      <c r="B9937" s="249">
        <v>9874</v>
      </c>
      <c r="C9937" s="248">
        <v>138.11346555801055</v>
      </c>
    </row>
    <row r="9938" spans="2:3" x14ac:dyDescent="0.75">
      <c r="B9938" s="249">
        <v>9875</v>
      </c>
      <c r="C9938" s="248">
        <v>182.77901803373547</v>
      </c>
    </row>
    <row r="9939" spans="2:3" x14ac:dyDescent="0.75">
      <c r="B9939" s="249">
        <v>9876</v>
      </c>
      <c r="C9939" s="248">
        <v>112.62156822209054</v>
      </c>
    </row>
    <row r="9940" spans="2:3" x14ac:dyDescent="0.75">
      <c r="B9940" s="249">
        <v>9877</v>
      </c>
      <c r="C9940" s="248">
        <v>140.67239991201893</v>
      </c>
    </row>
    <row r="9941" spans="2:3" x14ac:dyDescent="0.75">
      <c r="B9941" s="249">
        <v>9878</v>
      </c>
      <c r="C9941" s="248">
        <v>113.15280352049506</v>
      </c>
    </row>
    <row r="9942" spans="2:3" x14ac:dyDescent="0.75">
      <c r="B9942" s="249">
        <v>9879</v>
      </c>
      <c r="C9942" s="248">
        <v>141.75121938590866</v>
      </c>
    </row>
    <row r="9943" spans="2:3" x14ac:dyDescent="0.75">
      <c r="B9943" s="249">
        <v>9880</v>
      </c>
      <c r="C9943" s="248">
        <v>99.403240598376058</v>
      </c>
    </row>
    <row r="9944" spans="2:3" x14ac:dyDescent="0.75">
      <c r="B9944" s="249">
        <v>9881</v>
      </c>
      <c r="C9944" s="248">
        <v>91.797663682592329</v>
      </c>
    </row>
    <row r="9945" spans="2:3" x14ac:dyDescent="0.75">
      <c r="B9945" s="249">
        <v>9882</v>
      </c>
      <c r="C9945" s="248">
        <v>144.52160728714728</v>
      </c>
    </row>
    <row r="9946" spans="2:3" x14ac:dyDescent="0.75">
      <c r="B9946" s="249">
        <v>9883</v>
      </c>
      <c r="C9946" s="248">
        <v>135.27528219744778</v>
      </c>
    </row>
    <row r="9947" spans="2:3" x14ac:dyDescent="0.75">
      <c r="B9947" s="249">
        <v>9884</v>
      </c>
      <c r="C9947" s="248">
        <v>99.308007306631623</v>
      </c>
    </row>
    <row r="9948" spans="2:3" x14ac:dyDescent="0.75">
      <c r="B9948" s="249">
        <v>9885</v>
      </c>
      <c r="C9948" s="248">
        <v>49.240195896347643</v>
      </c>
    </row>
    <row r="9949" spans="2:3" x14ac:dyDescent="0.75">
      <c r="B9949" s="249">
        <v>9886</v>
      </c>
      <c r="C9949" s="248">
        <v>109.7672498732943</v>
      </c>
    </row>
    <row r="9950" spans="2:3" x14ac:dyDescent="0.75">
      <c r="B9950" s="249">
        <v>9887</v>
      </c>
      <c r="C9950" s="248">
        <v>105.2950592559914</v>
      </c>
    </row>
    <row r="9951" spans="2:3" x14ac:dyDescent="0.75">
      <c r="B9951" s="249">
        <v>9888</v>
      </c>
      <c r="C9951" s="248">
        <v>135.48785498794973</v>
      </c>
    </row>
    <row r="9952" spans="2:3" x14ac:dyDescent="0.75">
      <c r="B9952" s="249">
        <v>9889</v>
      </c>
      <c r="C9952" s="248">
        <v>128.02977888573221</v>
      </c>
    </row>
    <row r="9953" spans="2:3" x14ac:dyDescent="0.75">
      <c r="B9953" s="249">
        <v>9890</v>
      </c>
      <c r="C9953" s="248">
        <v>137.49225659887523</v>
      </c>
    </row>
    <row r="9954" spans="2:3" x14ac:dyDescent="0.75">
      <c r="B9954" s="249">
        <v>9891</v>
      </c>
      <c r="C9954" s="248">
        <v>85.730296246245175</v>
      </c>
    </row>
    <row r="9955" spans="2:3" x14ac:dyDescent="0.75">
      <c r="B9955" s="249">
        <v>9892</v>
      </c>
      <c r="C9955" s="248">
        <v>118.67277312195166</v>
      </c>
    </row>
    <row r="9956" spans="2:3" x14ac:dyDescent="0.75">
      <c r="B9956" s="249">
        <v>9893</v>
      </c>
      <c r="C9956" s="248">
        <v>119.93584942930633</v>
      </c>
    </row>
    <row r="9957" spans="2:3" x14ac:dyDescent="0.75">
      <c r="B9957" s="249">
        <v>9894</v>
      </c>
      <c r="C9957" s="248">
        <v>166.51043504799367</v>
      </c>
    </row>
    <row r="9958" spans="2:3" x14ac:dyDescent="0.75">
      <c r="B9958" s="249">
        <v>9895</v>
      </c>
      <c r="C9958" s="248">
        <v>132.4346535054587</v>
      </c>
    </row>
    <row r="9959" spans="2:3" x14ac:dyDescent="0.75">
      <c r="B9959" s="249">
        <v>9896</v>
      </c>
      <c r="C9959" s="248">
        <v>145.42231257105965</v>
      </c>
    </row>
    <row r="9960" spans="2:3" x14ac:dyDescent="0.75">
      <c r="B9960" s="249">
        <v>9897</v>
      </c>
      <c r="C9960" s="248">
        <v>116.28042488513771</v>
      </c>
    </row>
    <row r="9961" spans="2:3" x14ac:dyDescent="0.75">
      <c r="B9961" s="249">
        <v>9898</v>
      </c>
      <c r="C9961" s="248">
        <v>108.87426330555502</v>
      </c>
    </row>
    <row r="9962" spans="2:3" x14ac:dyDescent="0.75">
      <c r="B9962" s="249">
        <v>9899</v>
      </c>
      <c r="C9962" s="248">
        <v>125.32259362063726</v>
      </c>
    </row>
    <row r="9963" spans="2:3" x14ac:dyDescent="0.75">
      <c r="B9963" s="249">
        <v>9900</v>
      </c>
      <c r="C9963" s="248">
        <v>105.77173016583909</v>
      </c>
    </row>
    <row r="9964" spans="2:3" x14ac:dyDescent="0.75">
      <c r="B9964" s="249">
        <v>9901</v>
      </c>
      <c r="C9964" s="248">
        <v>128.61841952266602</v>
      </c>
    </row>
    <row r="9965" spans="2:3" x14ac:dyDescent="0.75">
      <c r="B9965" s="249">
        <v>9902</v>
      </c>
      <c r="C9965" s="248">
        <v>136.85200384986723</v>
      </c>
    </row>
    <row r="9966" spans="2:3" x14ac:dyDescent="0.75">
      <c r="B9966" s="249">
        <v>9903</v>
      </c>
      <c r="C9966" s="248">
        <v>158.07484952951063</v>
      </c>
    </row>
    <row r="9967" spans="2:3" x14ac:dyDescent="0.75">
      <c r="B9967" s="249">
        <v>9904</v>
      </c>
      <c r="C9967" s="248">
        <v>89.430972019244507</v>
      </c>
    </row>
    <row r="9968" spans="2:3" x14ac:dyDescent="0.75">
      <c r="B9968" s="249">
        <v>9905</v>
      </c>
      <c r="C9968" s="248">
        <v>112.37808056546918</v>
      </c>
    </row>
    <row r="9969" spans="2:3" x14ac:dyDescent="0.75">
      <c r="B9969" s="249">
        <v>9906</v>
      </c>
      <c r="C9969" s="248">
        <v>133.95735673991356</v>
      </c>
    </row>
    <row r="9970" spans="2:3" x14ac:dyDescent="0.75">
      <c r="B9970" s="249">
        <v>9907</v>
      </c>
      <c r="C9970" s="248">
        <v>180.34560694135445</v>
      </c>
    </row>
    <row r="9971" spans="2:3" x14ac:dyDescent="0.75">
      <c r="B9971" s="249">
        <v>9908</v>
      </c>
      <c r="C9971" s="248">
        <v>121.60577812705003</v>
      </c>
    </row>
    <row r="9972" spans="2:3" x14ac:dyDescent="0.75">
      <c r="B9972" s="249">
        <v>9909</v>
      </c>
      <c r="C9972" s="248">
        <v>70.293964412527473</v>
      </c>
    </row>
    <row r="9973" spans="2:3" x14ac:dyDescent="0.75">
      <c r="B9973" s="249">
        <v>9910</v>
      </c>
      <c r="C9973" s="248">
        <v>154.88443910147399</v>
      </c>
    </row>
    <row r="9974" spans="2:3" x14ac:dyDescent="0.75">
      <c r="B9974" s="249">
        <v>9911</v>
      </c>
      <c r="C9974" s="248">
        <v>115.98049695640925</v>
      </c>
    </row>
    <row r="9975" spans="2:3" x14ac:dyDescent="0.75">
      <c r="B9975" s="249">
        <v>9912</v>
      </c>
      <c r="C9975" s="248">
        <v>100.5878470911866</v>
      </c>
    </row>
    <row r="9976" spans="2:3" x14ac:dyDescent="0.75">
      <c r="B9976" s="249">
        <v>9913</v>
      </c>
      <c r="C9976" s="248">
        <v>118.19428924144511</v>
      </c>
    </row>
    <row r="9977" spans="2:3" x14ac:dyDescent="0.75">
      <c r="B9977" s="249">
        <v>9914</v>
      </c>
      <c r="C9977" s="248">
        <v>101.94295852850085</v>
      </c>
    </row>
    <row r="9978" spans="2:3" x14ac:dyDescent="0.75">
      <c r="B9978" s="249">
        <v>9915</v>
      </c>
      <c r="C9978" s="248">
        <v>108.20842456330121</v>
      </c>
    </row>
    <row r="9979" spans="2:3" x14ac:dyDescent="0.75">
      <c r="B9979" s="249">
        <v>9916</v>
      </c>
      <c r="C9979" s="248">
        <v>109.48204582763728</v>
      </c>
    </row>
    <row r="9980" spans="2:3" x14ac:dyDescent="0.75">
      <c r="B9980" s="249">
        <v>9917</v>
      </c>
      <c r="C9980" s="248">
        <v>49.751164888438041</v>
      </c>
    </row>
    <row r="9981" spans="2:3" x14ac:dyDescent="0.75">
      <c r="B9981" s="249">
        <v>9918</v>
      </c>
      <c r="C9981" s="248">
        <v>117.78562972400155</v>
      </c>
    </row>
    <row r="9982" spans="2:3" x14ac:dyDescent="0.75">
      <c r="B9982" s="249">
        <v>9919</v>
      </c>
      <c r="C9982" s="248">
        <v>166.44971187320891</v>
      </c>
    </row>
    <row r="9983" spans="2:3" x14ac:dyDescent="0.75">
      <c r="B9983" s="249">
        <v>9920</v>
      </c>
      <c r="C9983" s="248">
        <v>128.19665332884466</v>
      </c>
    </row>
    <row r="9984" spans="2:3" x14ac:dyDescent="0.75">
      <c r="B9984" s="249">
        <v>9921</v>
      </c>
      <c r="C9984" s="248">
        <v>110.46245886287386</v>
      </c>
    </row>
    <row r="9985" spans="2:3" x14ac:dyDescent="0.75">
      <c r="B9985" s="249">
        <v>9922</v>
      </c>
      <c r="C9985" s="248">
        <v>92.789162001255363</v>
      </c>
    </row>
    <row r="9986" spans="2:3" x14ac:dyDescent="0.75">
      <c r="B9986" s="249">
        <v>9923</v>
      </c>
      <c r="C9986" s="248">
        <v>116.8659241355037</v>
      </c>
    </row>
    <row r="9987" spans="2:3" x14ac:dyDescent="0.75">
      <c r="B9987" s="249">
        <v>9924</v>
      </c>
      <c r="C9987" s="248">
        <v>98.030630278707477</v>
      </c>
    </row>
    <row r="9988" spans="2:3" x14ac:dyDescent="0.75">
      <c r="B9988" s="249">
        <v>9925</v>
      </c>
      <c r="C9988" s="248">
        <v>109.55684172871531</v>
      </c>
    </row>
    <row r="9989" spans="2:3" x14ac:dyDescent="0.75">
      <c r="B9989" s="249">
        <v>9926</v>
      </c>
      <c r="C9989" s="248">
        <v>101.76724709359362</v>
      </c>
    </row>
    <row r="9990" spans="2:3" x14ac:dyDescent="0.75">
      <c r="B9990" s="249">
        <v>9927</v>
      </c>
      <c r="C9990" s="248">
        <v>142.08701884161871</v>
      </c>
    </row>
    <row r="9991" spans="2:3" x14ac:dyDescent="0.75">
      <c r="B9991" s="249">
        <v>9928</v>
      </c>
      <c r="C9991" s="248">
        <v>113.16247637425717</v>
      </c>
    </row>
    <row r="9992" spans="2:3" x14ac:dyDescent="0.75">
      <c r="B9992" s="249">
        <v>9929</v>
      </c>
      <c r="C9992" s="248">
        <v>91.527270802309772</v>
      </c>
    </row>
    <row r="9993" spans="2:3" x14ac:dyDescent="0.75">
      <c r="B9993" s="249">
        <v>9930</v>
      </c>
      <c r="C9993" s="248">
        <v>143.23844479122346</v>
      </c>
    </row>
    <row r="9994" spans="2:3" x14ac:dyDescent="0.75">
      <c r="B9994" s="249">
        <v>9931</v>
      </c>
      <c r="C9994" s="248">
        <v>160.67444102562507</v>
      </c>
    </row>
    <row r="9995" spans="2:3" x14ac:dyDescent="0.75">
      <c r="B9995" s="249">
        <v>9932</v>
      </c>
      <c r="C9995" s="248">
        <v>92.580999861560514</v>
      </c>
    </row>
    <row r="9996" spans="2:3" x14ac:dyDescent="0.75">
      <c r="B9996" s="249">
        <v>9933</v>
      </c>
      <c r="C9996" s="248">
        <v>128.53653459331275</v>
      </c>
    </row>
    <row r="9997" spans="2:3" x14ac:dyDescent="0.75">
      <c r="B9997" s="249">
        <v>9934</v>
      </c>
      <c r="C9997" s="248">
        <v>136.47142477549554</v>
      </c>
    </row>
    <row r="9998" spans="2:3" x14ac:dyDescent="0.75">
      <c r="B9998" s="249">
        <v>9935</v>
      </c>
      <c r="C9998" s="248">
        <v>155.40382653792435</v>
      </c>
    </row>
    <row r="9999" spans="2:3" x14ac:dyDescent="0.75">
      <c r="B9999" s="249">
        <v>9936</v>
      </c>
      <c r="C9999" s="248">
        <v>125.40837029554299</v>
      </c>
    </row>
    <row r="10000" spans="2:3" x14ac:dyDescent="0.75">
      <c r="B10000" s="249">
        <v>9937</v>
      </c>
      <c r="C10000" s="248">
        <v>190.74935742589264</v>
      </c>
    </row>
    <row r="10001" spans="2:3" x14ac:dyDescent="0.75">
      <c r="B10001" s="249">
        <v>9938</v>
      </c>
      <c r="C10001" s="248">
        <v>112.22236203507182</v>
      </c>
    </row>
    <row r="10002" spans="2:3" x14ac:dyDescent="0.75">
      <c r="B10002" s="249">
        <v>9939</v>
      </c>
      <c r="C10002" s="248">
        <v>107.66377828918588</v>
      </c>
    </row>
    <row r="10003" spans="2:3" x14ac:dyDescent="0.75">
      <c r="B10003" s="249">
        <v>9940</v>
      </c>
      <c r="C10003" s="248">
        <v>107.8288953730638</v>
      </c>
    </row>
    <row r="10004" spans="2:3" x14ac:dyDescent="0.75">
      <c r="B10004" s="249">
        <v>9941</v>
      </c>
      <c r="C10004" s="248">
        <v>149.65068316055761</v>
      </c>
    </row>
    <row r="10005" spans="2:3" x14ac:dyDescent="0.75">
      <c r="B10005" s="249">
        <v>9942</v>
      </c>
      <c r="C10005" s="248">
        <v>94.096834538200596</v>
      </c>
    </row>
    <row r="10006" spans="2:3" x14ac:dyDescent="0.75">
      <c r="B10006" s="249">
        <v>9943</v>
      </c>
      <c r="C10006" s="248">
        <v>145.26389897130008</v>
      </c>
    </row>
    <row r="10007" spans="2:3" x14ac:dyDescent="0.75">
      <c r="B10007" s="249">
        <v>9944</v>
      </c>
      <c r="C10007" s="248">
        <v>123.30630693218481</v>
      </c>
    </row>
    <row r="10008" spans="2:3" x14ac:dyDescent="0.75">
      <c r="B10008" s="249">
        <v>9945</v>
      </c>
      <c r="C10008" s="248">
        <v>138.61886339380578</v>
      </c>
    </row>
    <row r="10009" spans="2:3" x14ac:dyDescent="0.75">
      <c r="B10009" s="249">
        <v>9946</v>
      </c>
      <c r="C10009" s="248">
        <v>67.971409569048546</v>
      </c>
    </row>
    <row r="10010" spans="2:3" x14ac:dyDescent="0.75">
      <c r="B10010" s="249">
        <v>9947</v>
      </c>
      <c r="C10010" s="248">
        <v>103.07195203311878</v>
      </c>
    </row>
    <row r="10011" spans="2:3" x14ac:dyDescent="0.75">
      <c r="B10011" s="249">
        <v>9948</v>
      </c>
      <c r="C10011" s="248">
        <v>150.65521947314062</v>
      </c>
    </row>
    <row r="10012" spans="2:3" x14ac:dyDescent="0.75">
      <c r="B10012" s="249">
        <v>9949</v>
      </c>
      <c r="C10012" s="248">
        <v>105.04894484762502</v>
      </c>
    </row>
    <row r="10013" spans="2:3" x14ac:dyDescent="0.75">
      <c r="B10013" s="249">
        <v>9950</v>
      </c>
      <c r="C10013" s="248">
        <v>149.04192734256407</v>
      </c>
    </row>
    <row r="10014" spans="2:3" x14ac:dyDescent="0.75">
      <c r="B10014" s="249">
        <v>9951</v>
      </c>
      <c r="C10014" s="248">
        <v>96.157913582598127</v>
      </c>
    </row>
    <row r="10015" spans="2:3" x14ac:dyDescent="0.75">
      <c r="B10015" s="249">
        <v>9952</v>
      </c>
      <c r="C10015" s="248">
        <v>133.74333506986412</v>
      </c>
    </row>
    <row r="10016" spans="2:3" x14ac:dyDescent="0.75">
      <c r="B10016" s="249">
        <v>9953</v>
      </c>
      <c r="C10016" s="248">
        <v>173.79288066888097</v>
      </c>
    </row>
    <row r="10017" spans="2:3" x14ac:dyDescent="0.75">
      <c r="B10017" s="249">
        <v>9954</v>
      </c>
      <c r="C10017" s="248">
        <v>88.308868091943822</v>
      </c>
    </row>
    <row r="10018" spans="2:3" x14ac:dyDescent="0.75">
      <c r="B10018" s="249">
        <v>9955</v>
      </c>
      <c r="C10018" s="248">
        <v>171.95474935315417</v>
      </c>
    </row>
    <row r="10019" spans="2:3" x14ac:dyDescent="0.75">
      <c r="B10019" s="249">
        <v>9956</v>
      </c>
      <c r="C10019" s="248">
        <v>126.97533868296458</v>
      </c>
    </row>
    <row r="10020" spans="2:3" x14ac:dyDescent="0.75">
      <c r="B10020" s="249">
        <v>9957</v>
      </c>
      <c r="C10020" s="248">
        <v>126.00237419902309</v>
      </c>
    </row>
    <row r="10021" spans="2:3" x14ac:dyDescent="0.75">
      <c r="B10021" s="249">
        <v>9958</v>
      </c>
      <c r="C10021" s="248">
        <v>122.00931632431461</v>
      </c>
    </row>
    <row r="10022" spans="2:3" x14ac:dyDescent="0.75">
      <c r="B10022" s="249">
        <v>9959</v>
      </c>
      <c r="C10022" s="248">
        <v>107.8978215142549</v>
      </c>
    </row>
    <row r="10023" spans="2:3" x14ac:dyDescent="0.75">
      <c r="B10023" s="249">
        <v>9960</v>
      </c>
      <c r="C10023" s="248">
        <v>122.65494231525842</v>
      </c>
    </row>
    <row r="10024" spans="2:3" x14ac:dyDescent="0.75">
      <c r="B10024" s="249">
        <v>9961</v>
      </c>
      <c r="C10024" s="248">
        <v>95.000804841098727</v>
      </c>
    </row>
    <row r="10025" spans="2:3" x14ac:dyDescent="0.75">
      <c r="B10025" s="249">
        <v>9962</v>
      </c>
      <c r="C10025" s="248">
        <v>103.95723408748354</v>
      </c>
    </row>
    <row r="10026" spans="2:3" x14ac:dyDescent="0.75">
      <c r="B10026" s="249">
        <v>9963</v>
      </c>
      <c r="C10026" s="248">
        <v>126.71234397591962</v>
      </c>
    </row>
    <row r="10027" spans="2:3" x14ac:dyDescent="0.75">
      <c r="B10027" s="249">
        <v>9964</v>
      </c>
      <c r="C10027" s="248">
        <v>118.1794419587509</v>
      </c>
    </row>
    <row r="10028" spans="2:3" x14ac:dyDescent="0.75">
      <c r="B10028" s="249">
        <v>9965</v>
      </c>
      <c r="C10028" s="248">
        <v>113.54187616272216</v>
      </c>
    </row>
    <row r="10029" spans="2:3" x14ac:dyDescent="0.75">
      <c r="B10029" s="249">
        <v>9966</v>
      </c>
      <c r="C10029" s="248">
        <v>100.08491658149231</v>
      </c>
    </row>
    <row r="10030" spans="2:3" x14ac:dyDescent="0.75">
      <c r="B10030" s="249">
        <v>9967</v>
      </c>
      <c r="C10030" s="248">
        <v>91.560003600773882</v>
      </c>
    </row>
    <row r="10031" spans="2:3" x14ac:dyDescent="0.75">
      <c r="B10031" s="249">
        <v>9968</v>
      </c>
      <c r="C10031" s="248">
        <v>134.83317981108087</v>
      </c>
    </row>
    <row r="10032" spans="2:3" x14ac:dyDescent="0.75">
      <c r="B10032" s="249">
        <v>9969</v>
      </c>
      <c r="C10032" s="248">
        <v>156.07111874917575</v>
      </c>
    </row>
    <row r="10033" spans="2:3" x14ac:dyDescent="0.75">
      <c r="B10033" s="249">
        <v>9970</v>
      </c>
      <c r="C10033" s="248">
        <v>105.43744197170739</v>
      </c>
    </row>
    <row r="10034" spans="2:3" x14ac:dyDescent="0.75">
      <c r="B10034" s="249">
        <v>9971</v>
      </c>
      <c r="C10034" s="248">
        <v>136.74422533181297</v>
      </c>
    </row>
    <row r="10035" spans="2:3" x14ac:dyDescent="0.75">
      <c r="B10035" s="249">
        <v>9972</v>
      </c>
      <c r="C10035" s="248">
        <v>88.373624257859348</v>
      </c>
    </row>
    <row r="10036" spans="2:3" x14ac:dyDescent="0.75">
      <c r="B10036" s="249">
        <v>9973</v>
      </c>
      <c r="C10036" s="248">
        <v>135.12344129874984</v>
      </c>
    </row>
    <row r="10037" spans="2:3" x14ac:dyDescent="0.75">
      <c r="B10037" s="249">
        <v>9974</v>
      </c>
      <c r="C10037" s="248">
        <v>108.6588242764163</v>
      </c>
    </row>
    <row r="10038" spans="2:3" x14ac:dyDescent="0.75">
      <c r="B10038" s="249">
        <v>9975</v>
      </c>
      <c r="C10038" s="248">
        <v>144.04920562132747</v>
      </c>
    </row>
    <row r="10039" spans="2:3" x14ac:dyDescent="0.75">
      <c r="B10039" s="249">
        <v>9976</v>
      </c>
      <c r="C10039" s="248">
        <v>92.31602114997753</v>
      </c>
    </row>
    <row r="10040" spans="2:3" x14ac:dyDescent="0.75">
      <c r="B10040" s="249">
        <v>9977</v>
      </c>
      <c r="C10040" s="248">
        <v>108.94193346495723</v>
      </c>
    </row>
    <row r="10041" spans="2:3" x14ac:dyDescent="0.75">
      <c r="B10041" s="249">
        <v>9978</v>
      </c>
      <c r="C10041" s="248">
        <v>159.81327960703572</v>
      </c>
    </row>
    <row r="10042" spans="2:3" x14ac:dyDescent="0.75">
      <c r="B10042" s="249">
        <v>9979</v>
      </c>
      <c r="C10042" s="248">
        <v>147.0420217422012</v>
      </c>
    </row>
    <row r="10043" spans="2:3" x14ac:dyDescent="0.75">
      <c r="B10043" s="249">
        <v>9980</v>
      </c>
      <c r="C10043" s="248">
        <v>140.2481128965112</v>
      </c>
    </row>
    <row r="10044" spans="2:3" x14ac:dyDescent="0.75">
      <c r="B10044" s="249">
        <v>9981</v>
      </c>
      <c r="C10044" s="248">
        <v>123.74580175147052</v>
      </c>
    </row>
    <row r="10045" spans="2:3" x14ac:dyDescent="0.75">
      <c r="B10045" s="249">
        <v>9982</v>
      </c>
      <c r="C10045" s="248">
        <v>52.173140493476126</v>
      </c>
    </row>
    <row r="10046" spans="2:3" x14ac:dyDescent="0.75">
      <c r="B10046" s="249">
        <v>9983</v>
      </c>
      <c r="C10046" s="248">
        <v>132.41773678939069</v>
      </c>
    </row>
    <row r="10047" spans="2:3" x14ac:dyDescent="0.75">
      <c r="B10047" s="249">
        <v>9984</v>
      </c>
      <c r="C10047" s="248">
        <v>129.03702563267191</v>
      </c>
    </row>
    <row r="10048" spans="2:3" x14ac:dyDescent="0.75">
      <c r="B10048" s="249">
        <v>9985</v>
      </c>
      <c r="C10048" s="248">
        <v>98.247955198549676</v>
      </c>
    </row>
    <row r="10049" spans="2:3" x14ac:dyDescent="0.75">
      <c r="B10049" s="249">
        <v>9986</v>
      </c>
      <c r="C10049" s="248">
        <v>147.5847652299768</v>
      </c>
    </row>
    <row r="10050" spans="2:3" x14ac:dyDescent="0.75">
      <c r="B10050" s="249">
        <v>9987</v>
      </c>
      <c r="C10050" s="248">
        <v>156.26272656707238</v>
      </c>
    </row>
    <row r="10051" spans="2:3" x14ac:dyDescent="0.75">
      <c r="B10051" s="249">
        <v>9988</v>
      </c>
      <c r="C10051" s="248">
        <v>120.84905681733194</v>
      </c>
    </row>
    <row r="10052" spans="2:3" x14ac:dyDescent="0.75">
      <c r="B10052" s="249">
        <v>9989</v>
      </c>
      <c r="C10052" s="248">
        <v>129.29821759824233</v>
      </c>
    </row>
    <row r="10053" spans="2:3" x14ac:dyDescent="0.75">
      <c r="B10053" s="249">
        <v>9990</v>
      </c>
      <c r="C10053" s="248">
        <v>105.60431638226466</v>
      </c>
    </row>
    <row r="10054" spans="2:3" x14ac:dyDescent="0.75">
      <c r="B10054" s="249">
        <v>9991</v>
      </c>
      <c r="C10054" s="248">
        <v>107.12273814618126</v>
      </c>
    </row>
    <row r="10055" spans="2:3" x14ac:dyDescent="0.75">
      <c r="B10055" s="249">
        <v>9992</v>
      </c>
      <c r="C10055" s="248">
        <v>149.10921927451892</v>
      </c>
    </row>
    <row r="10056" spans="2:3" x14ac:dyDescent="0.75">
      <c r="B10056" s="249">
        <v>9993</v>
      </c>
      <c r="C10056" s="248">
        <v>97.968855105267949</v>
      </c>
    </row>
    <row r="10057" spans="2:3" x14ac:dyDescent="0.75">
      <c r="B10057" s="249">
        <v>9994</v>
      </c>
      <c r="C10057" s="248">
        <v>127.62854830750783</v>
      </c>
    </row>
    <row r="10058" spans="2:3" x14ac:dyDescent="0.75">
      <c r="B10058" s="249">
        <v>9995</v>
      </c>
      <c r="C10058" s="248">
        <v>78.293838711216779</v>
      </c>
    </row>
    <row r="10059" spans="2:3" x14ac:dyDescent="0.75">
      <c r="B10059" s="249">
        <v>9996</v>
      </c>
      <c r="C10059" s="248">
        <v>112.0055033396316</v>
      </c>
    </row>
    <row r="10060" spans="2:3" x14ac:dyDescent="0.75">
      <c r="B10060" s="249">
        <v>9997</v>
      </c>
      <c r="C10060" s="248">
        <v>125.48727893030764</v>
      </c>
    </row>
    <row r="10061" spans="2:3" x14ac:dyDescent="0.75">
      <c r="B10061" s="249">
        <v>9998</v>
      </c>
      <c r="C10061" s="248">
        <v>75.740712277635794</v>
      </c>
    </row>
    <row r="10062" spans="2:3" x14ac:dyDescent="0.75">
      <c r="B10062" s="249">
        <v>9999</v>
      </c>
      <c r="C10062" s="248">
        <v>122.5246001091884</v>
      </c>
    </row>
    <row r="10063" spans="2:3" x14ac:dyDescent="0.75">
      <c r="B10063" s="249">
        <v>10000</v>
      </c>
      <c r="C10063" s="248">
        <v>113.81558313685349</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VLookups!$B$64:$B$71</xm:f>
          </x14:formula1>
          <xm:sqref>D41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4"/>
      <c r="B1" s="54" t="s">
        <v>813</v>
      </c>
      <c r="C1" s="343"/>
      <c r="D1" s="342"/>
      <c r="E1" s="343"/>
      <c r="F1" s="318"/>
      <c r="G1" s="5"/>
      <c r="H1" s="5"/>
      <c r="I1" s="5"/>
      <c r="J1" s="5"/>
      <c r="K1" s="5"/>
      <c r="L1" s="5"/>
      <c r="M1" s="5"/>
      <c r="N1" s="5"/>
      <c r="O1" s="5"/>
      <c r="P1" s="5"/>
      <c r="Q1" s="160"/>
      <c r="R1" s="228" t="s">
        <v>214</v>
      </c>
      <c r="S1" s="228" t="s">
        <v>215</v>
      </c>
      <c r="T1" s="228" t="s">
        <v>216</v>
      </c>
    </row>
    <row r="2" spans="1:21" x14ac:dyDescent="0.75">
      <c r="A2" s="2"/>
      <c r="B2" s="5"/>
      <c r="C2" s="229" t="s">
        <v>214</v>
      </c>
      <c r="D2" s="229" t="s">
        <v>215</v>
      </c>
      <c r="E2" s="229" t="s">
        <v>216</v>
      </c>
      <c r="F2" s="5"/>
      <c r="G2" s="5"/>
      <c r="H2" s="5"/>
      <c r="I2" s="5"/>
      <c r="J2" s="5"/>
      <c r="K2" s="5"/>
      <c r="L2" s="5"/>
      <c r="M2" s="5"/>
      <c r="N2" s="5"/>
      <c r="O2" s="5"/>
      <c r="P2" s="5"/>
      <c r="Q2" s="160">
        <v>1</v>
      </c>
      <c r="R2" s="20">
        <f t="shared" ref="R2:R13" si="0">IF(OR(ROUND(C$16+0.3,0)&gt;$Q2,ROUND(C$16+0.3,0)=$Q2),C$13^2,"")</f>
        <v>16</v>
      </c>
      <c r="S2" s="20">
        <f t="shared" ref="S2:S13" si="1">IF(OR(ROUND(D$16+0.3,0)&gt;$Q2,ROUND(D$16+0.3,0)=$Q2),D$13^2,"")</f>
        <v>16</v>
      </c>
      <c r="T2" s="20">
        <f t="shared" ref="T2:T13" si="2">IF(OR(ROUND(E$16+0.3,0)&gt;$Q2,ROUND(E$16+0.3,0)=$Q2),E$13^2,"")</f>
        <v>16</v>
      </c>
      <c r="U2" s="170" t="s">
        <v>226</v>
      </c>
    </row>
    <row r="3" spans="1:21" x14ac:dyDescent="0.75">
      <c r="A3" s="5"/>
      <c r="B3" s="161" t="s">
        <v>909</v>
      </c>
      <c r="C3" s="231">
        <v>44683</v>
      </c>
      <c r="D3" s="232"/>
      <c r="E3" s="232"/>
      <c r="F3" s="162"/>
      <c r="G3" s="5"/>
      <c r="H3" s="5"/>
      <c r="I3" s="5"/>
      <c r="J3" s="5"/>
      <c r="K3" s="5"/>
      <c r="L3" s="5"/>
      <c r="M3" s="5"/>
      <c r="N3" s="5"/>
      <c r="O3" s="5"/>
      <c r="P3" s="5"/>
      <c r="Q3" s="160">
        <f>Q2+1</f>
        <v>2</v>
      </c>
      <c r="R3" s="20">
        <f t="shared" si="0"/>
        <v>16</v>
      </c>
      <c r="S3" s="20">
        <f t="shared" si="1"/>
        <v>16</v>
      </c>
      <c r="T3" s="20">
        <f t="shared" si="2"/>
        <v>16</v>
      </c>
    </row>
    <row r="4" spans="1:21" x14ac:dyDescent="0.75">
      <c r="A4" s="5"/>
      <c r="B4" s="161" t="s">
        <v>143</v>
      </c>
      <c r="C4" s="233">
        <v>2</v>
      </c>
      <c r="D4" s="234"/>
      <c r="E4" s="234"/>
      <c r="F4" s="162" t="s">
        <v>144</v>
      </c>
      <c r="G4" s="5"/>
      <c r="H4" s="5"/>
      <c r="I4" s="5"/>
      <c r="J4" s="5"/>
      <c r="K4" s="5"/>
      <c r="L4" s="5"/>
      <c r="M4" s="5"/>
      <c r="N4" s="5"/>
      <c r="O4" s="5"/>
      <c r="P4" s="5"/>
      <c r="Q4" s="160">
        <f t="shared" ref="Q4:Q68" si="3">Q3+1</f>
        <v>3</v>
      </c>
      <c r="R4" s="20">
        <f t="shared" si="0"/>
        <v>16</v>
      </c>
      <c r="S4" s="20">
        <f t="shared" si="1"/>
        <v>16</v>
      </c>
      <c r="T4" s="20">
        <f t="shared" si="2"/>
        <v>16</v>
      </c>
    </row>
    <row r="5" spans="1:21" x14ac:dyDescent="0.75">
      <c r="A5" s="5"/>
      <c r="B5" s="161" t="s">
        <v>145</v>
      </c>
      <c r="C5" s="235">
        <v>18</v>
      </c>
      <c r="D5" s="236"/>
      <c r="E5" s="236"/>
      <c r="F5" s="162" t="s">
        <v>158</v>
      </c>
      <c r="G5" s="5"/>
      <c r="H5" s="5"/>
      <c r="I5" s="5"/>
      <c r="J5" s="5"/>
      <c r="K5" s="5"/>
      <c r="L5" s="5"/>
      <c r="M5" s="5"/>
      <c r="N5" s="5"/>
      <c r="O5" s="5"/>
      <c r="P5" s="5"/>
      <c r="Q5" s="160">
        <f t="shared" si="3"/>
        <v>4</v>
      </c>
      <c r="R5" s="20">
        <f t="shared" si="0"/>
        <v>16</v>
      </c>
      <c r="S5" s="20">
        <f t="shared" si="1"/>
        <v>16</v>
      </c>
      <c r="T5" s="20">
        <f t="shared" si="2"/>
        <v>16</v>
      </c>
    </row>
    <row r="6" spans="1:21" x14ac:dyDescent="0.75">
      <c r="A6" s="5"/>
      <c r="B6" s="161" t="s">
        <v>146</v>
      </c>
      <c r="C6" s="266" t="s">
        <v>1</v>
      </c>
      <c r="D6" s="267"/>
      <c r="E6" s="267"/>
      <c r="F6" s="162" t="s">
        <v>147</v>
      </c>
      <c r="G6" s="5"/>
      <c r="H6" s="5"/>
      <c r="I6" s="5"/>
      <c r="J6" s="5"/>
      <c r="K6" s="5"/>
      <c r="L6" s="5"/>
      <c r="M6" s="5"/>
      <c r="N6" s="5"/>
      <c r="O6" s="5"/>
      <c r="P6" s="5"/>
      <c r="Q6" s="160">
        <f t="shared" si="3"/>
        <v>5</v>
      </c>
      <c r="R6" s="20">
        <f t="shared" si="0"/>
        <v>16</v>
      </c>
      <c r="S6" s="20">
        <f t="shared" si="1"/>
        <v>16</v>
      </c>
      <c r="T6" s="20">
        <f t="shared" si="2"/>
        <v>16</v>
      </c>
    </row>
    <row r="7" spans="1:21" x14ac:dyDescent="0.75">
      <c r="A7" s="5"/>
      <c r="B7" s="161" t="s">
        <v>148</v>
      </c>
      <c r="C7" s="233">
        <v>10</v>
      </c>
      <c r="D7" s="234"/>
      <c r="E7" s="234"/>
      <c r="F7" s="162" t="s">
        <v>159</v>
      </c>
      <c r="G7" s="5"/>
      <c r="H7" s="5"/>
      <c r="I7" s="5"/>
      <c r="J7" s="5"/>
      <c r="K7" s="5"/>
      <c r="L7" s="5"/>
      <c r="M7" s="5"/>
      <c r="N7" s="5"/>
      <c r="O7" s="5"/>
      <c r="P7" s="5"/>
      <c r="Q7" s="160">
        <f t="shared" si="3"/>
        <v>6</v>
      </c>
      <c r="R7" s="20">
        <f t="shared" si="0"/>
        <v>16</v>
      </c>
      <c r="S7" s="20">
        <f t="shared" si="1"/>
        <v>16</v>
      </c>
      <c r="T7" s="20">
        <f t="shared" si="2"/>
        <v>16</v>
      </c>
    </row>
    <row r="8" spans="1:21" x14ac:dyDescent="0.75">
      <c r="A8" s="5"/>
      <c r="B8" s="161" t="s">
        <v>149</v>
      </c>
      <c r="C8" s="233">
        <v>30</v>
      </c>
      <c r="D8" s="234"/>
      <c r="E8" s="234"/>
      <c r="F8" s="162" t="s">
        <v>160</v>
      </c>
      <c r="G8" s="5"/>
      <c r="H8" s="5"/>
      <c r="I8" s="5"/>
      <c r="J8" s="5"/>
      <c r="K8" s="5"/>
      <c r="L8" s="5"/>
      <c r="M8" s="5"/>
      <c r="N8" s="5"/>
      <c r="O8" s="5"/>
      <c r="P8" s="5"/>
      <c r="Q8" s="160">
        <f t="shared" si="3"/>
        <v>7</v>
      </c>
      <c r="R8" s="20">
        <f t="shared" si="0"/>
        <v>16</v>
      </c>
      <c r="S8" s="20">
        <f t="shared" si="1"/>
        <v>16</v>
      </c>
      <c r="T8" s="20">
        <f t="shared" si="2"/>
        <v>16</v>
      </c>
    </row>
    <row r="9" spans="1:21" x14ac:dyDescent="0.75">
      <c r="A9" s="5"/>
      <c r="B9" s="161" t="s">
        <v>218</v>
      </c>
      <c r="C9" s="235">
        <v>200</v>
      </c>
      <c r="D9" s="236"/>
      <c r="E9" s="236"/>
      <c r="F9" s="162" t="s">
        <v>161</v>
      </c>
      <c r="G9" s="5"/>
      <c r="H9" s="5"/>
      <c r="I9" s="5"/>
      <c r="J9" s="5"/>
      <c r="K9" s="5"/>
      <c r="L9" s="5"/>
      <c r="M9" s="5"/>
      <c r="N9" s="5"/>
      <c r="O9" s="5"/>
      <c r="P9" s="5"/>
      <c r="Q9" s="160">
        <f t="shared" si="3"/>
        <v>8</v>
      </c>
      <c r="R9" s="20">
        <f t="shared" si="0"/>
        <v>16</v>
      </c>
      <c r="S9" s="20">
        <f t="shared" si="1"/>
        <v>16</v>
      </c>
      <c r="T9" s="20">
        <f t="shared" si="2"/>
        <v>16</v>
      </c>
    </row>
    <row r="10" spans="1:21" x14ac:dyDescent="0.75">
      <c r="A10" s="5"/>
      <c r="B10" s="161" t="s">
        <v>219</v>
      </c>
      <c r="C10" s="237">
        <v>0.5</v>
      </c>
      <c r="D10" s="238">
        <v>0.8</v>
      </c>
      <c r="E10" s="238">
        <v>0.9</v>
      </c>
      <c r="F10" s="162" t="s">
        <v>220</v>
      </c>
      <c r="G10" s="5"/>
      <c r="H10" s="5"/>
      <c r="I10" s="5"/>
      <c r="J10" s="5"/>
      <c r="K10" s="5"/>
      <c r="L10" s="5"/>
      <c r="M10" s="5"/>
      <c r="N10" s="5"/>
      <c r="O10" s="5"/>
      <c r="P10" s="5"/>
      <c r="Q10" s="160">
        <f t="shared" si="3"/>
        <v>9</v>
      </c>
      <c r="R10" s="20">
        <f t="shared" si="0"/>
        <v>16</v>
      </c>
      <c r="S10" s="20">
        <f t="shared" si="1"/>
        <v>16</v>
      </c>
      <c r="T10" s="20">
        <f t="shared" si="2"/>
        <v>16</v>
      </c>
    </row>
    <row r="11" spans="1:21" x14ac:dyDescent="0.75">
      <c r="A11" s="5"/>
      <c r="B11" s="166" t="s">
        <v>164</v>
      </c>
      <c r="C11" s="230">
        <f>IF(OR(ISBLANK(C5),ISBLANK(C7),ISBLANK(C8)),"",IFERROR(MIN(C5-C7,C8-C5)/MAX(C5-C7,C8-C5),""))</f>
        <v>0.66666666666666663</v>
      </c>
      <c r="D11" s="230">
        <f>IF(OR(ISBLANK($C$5),ISBLANK($C$7),ISBLANK($C$8)),"",(IFERROR(MIN(IF(ISBLANK(D5),$C$5,D5)-IF(ISBLANK(D7),$C$7,D7),IF(ISBLANK(D8),$C$8,D8)-IF(ISBLANK(D5),$C$5,D5))/MAX(IF(ISBLANK(D5),$C$5,D5)-IF(ISBLANK(D7),$C$7,D7),IF(ISBLANK(D8),$C$8,D8)-IF(ISBLANK(D5),$C$5,D5)),"")))</f>
        <v>0.66666666666666663</v>
      </c>
      <c r="E11" s="230">
        <f>IF(OR(ISBLANK($C$5),ISBLANK($C$7),ISBLANK($C$8)),"",(IFERROR(MIN(IF(ISBLANK(E5),$C$5,E5)-IF(ISBLANK(E7),$C$7,E7),IF(ISBLANK(E8),$C$8,E8)-IF(ISBLANK(E5),$C$5,E5))/MAX(IF(ISBLANK(E5),$C$5,E5)-IF(ISBLANK(E7),$C$7,E7),IF(ISBLANK(E8),$C$8,E8)-IF(ISBLANK(E5),$C$5,E5)),"")))</f>
        <v>0.66666666666666663</v>
      </c>
      <c r="F11" s="165" t="s">
        <v>165</v>
      </c>
      <c r="G11" s="5"/>
      <c r="H11" s="5"/>
      <c r="I11" s="5"/>
      <c r="J11" s="5"/>
      <c r="K11" s="5"/>
      <c r="L11" s="5"/>
      <c r="M11" s="5"/>
      <c r="N11" s="5"/>
      <c r="O11" s="5"/>
      <c r="P11" s="5"/>
      <c r="Q11" s="160">
        <f t="shared" si="3"/>
        <v>10</v>
      </c>
      <c r="R11" s="20">
        <f t="shared" si="0"/>
        <v>16</v>
      </c>
      <c r="S11" s="20">
        <f t="shared" si="1"/>
        <v>16</v>
      </c>
      <c r="T11" s="20">
        <f t="shared" si="2"/>
        <v>16</v>
      </c>
    </row>
    <row r="12" spans="1:21" x14ac:dyDescent="0.75">
      <c r="A12" s="5"/>
      <c r="B12" s="161" t="s">
        <v>150</v>
      </c>
      <c r="C12" s="239">
        <f>IF(OR(ISBLANK(C5),ISBLANK(C7),ISBLANK(C8)),"",((C8+(4*C5)+C7)/6))</f>
        <v>18.666666666666668</v>
      </c>
      <c r="D12" s="240">
        <f>IF(OR(ISBLANK($C$5),ISBLANK($C$7),ISBLANK($C$8)),"",(((IF(ISBLANK(D8),$C$8,D8))+(4*IF(ISBLANK(D5),$C$5,D5))+IF(ISBLANK(D7),$C$7,D7))/6))</f>
        <v>18.666666666666668</v>
      </c>
      <c r="E12" s="240">
        <f>IF(OR(ISBLANK($C$5),ISBLANK($C$7),ISBLANK($C$8)),"",(((IF(ISBLANK(E8),$C$8,E8))+(4*IF(ISBLANK(E5),$C$5,E5))+IF(ISBLANK(E7),$C$7,E7))/6))</f>
        <v>18.666666666666668</v>
      </c>
      <c r="F12" s="162" t="s">
        <v>162</v>
      </c>
      <c r="G12" s="5"/>
      <c r="H12" s="5"/>
      <c r="I12" s="5"/>
      <c r="J12" s="5"/>
      <c r="K12" s="5"/>
      <c r="L12" s="5"/>
      <c r="M12" s="5"/>
      <c r="N12" s="5"/>
      <c r="O12" s="5"/>
      <c r="P12" s="5"/>
      <c r="Q12" s="160">
        <f t="shared" si="3"/>
        <v>11</v>
      </c>
      <c r="R12" s="20">
        <f t="shared" si="0"/>
        <v>16</v>
      </c>
      <c r="S12" s="20">
        <f t="shared" si="1"/>
        <v>16</v>
      </c>
      <c r="T12" s="20">
        <f t="shared" si="2"/>
        <v>16</v>
      </c>
    </row>
    <row r="13" spans="1:21" x14ac:dyDescent="0.75">
      <c r="A13" s="5"/>
      <c r="B13" s="161" t="s">
        <v>151</v>
      </c>
      <c r="C13" s="239">
        <f>IF(OR(ISBLANK(C6),ISBLANK(C7),ISBLANK(C8)),"",(C8-C7)*VLOOKUP(C6,VLookups!$A$4:$B$13,2,FALSE))</f>
        <v>4</v>
      </c>
      <c r="D13" s="240">
        <f>IF(OR(ISBLANK($C$6),ISBLANK($C$7),ISBLANK($C$8)),"",(IF(ISBLANK(D8),$C$8,D8)-IF(ISBLANK(D7),$C$7,D7))*VLOOKUP(IF(ISBLANK(D6),$C$6,D6),VLookups!$A$4:$B$13,2,FALSE))</f>
        <v>4</v>
      </c>
      <c r="E13" s="240">
        <f>IF(OR(ISBLANK($C$6),ISBLANK($C$7),ISBLANK($C$8)),"",(IF(ISBLANK(E8),$C$8,E8)-IF(ISBLANK(E7),$C$7,E7))*VLOOKUP(IF(ISBLANK(E6),$C$6,E6),VLookups!$A$4:$B$13,2,FALSE))</f>
        <v>4</v>
      </c>
      <c r="F13" s="163" t="s">
        <v>163</v>
      </c>
      <c r="G13" s="5"/>
      <c r="H13" s="5"/>
      <c r="I13" s="5"/>
      <c r="J13" s="5"/>
      <c r="K13" s="5"/>
      <c r="L13" s="5"/>
      <c r="M13" s="5"/>
      <c r="N13" s="5"/>
      <c r="O13" s="5"/>
      <c r="P13" s="5"/>
      <c r="Q13" s="160">
        <f t="shared" si="3"/>
        <v>12</v>
      </c>
      <c r="R13" s="20" t="str">
        <f t="shared" si="0"/>
        <v/>
      </c>
      <c r="S13" s="20">
        <f t="shared" si="1"/>
        <v>16</v>
      </c>
      <c r="T13" s="20">
        <f t="shared" si="2"/>
        <v>16</v>
      </c>
    </row>
    <row r="14" spans="1:21" x14ac:dyDescent="0.75">
      <c r="A14" s="5"/>
      <c r="B14" s="283" t="s">
        <v>764</v>
      </c>
      <c r="C14" s="350"/>
      <c r="D14" s="350"/>
      <c r="E14" s="350"/>
      <c r="F14" s="284" t="s">
        <v>769</v>
      </c>
      <c r="G14" s="5"/>
      <c r="H14" s="5"/>
      <c r="I14" s="5"/>
      <c r="J14" s="5"/>
      <c r="K14" s="5"/>
      <c r="L14" s="5"/>
      <c r="M14" s="5"/>
      <c r="N14" s="5"/>
      <c r="O14" s="5"/>
      <c r="P14" s="5"/>
      <c r="Q14" s="160"/>
      <c r="R14" s="20"/>
      <c r="S14" s="20"/>
      <c r="T14" s="20"/>
    </row>
    <row r="15" spans="1:21" x14ac:dyDescent="0.75">
      <c r="A15" s="5"/>
      <c r="B15" s="161" t="s">
        <v>152</v>
      </c>
      <c r="C15" s="239">
        <f>IF(OR(ISBLANK(C10),C12="",C13=""),"",_xlfn.NORM.INV(1-C10,C12,IF(ISBLANK(C14),C13,C14)))</f>
        <v>18.666666666666668</v>
      </c>
      <c r="D15" s="240">
        <f>IF(OR(ISBLANK($C$10),$C$12="",$C$13=""),"",_xlfn.NORM.INV(1-IF(ISBLANK(D10),$C$10,D10),IF(ISBLANK(D12),$C$12,D12),IF(ISBLANK(D14),IF(ISBLANK(D13),$C$13,D13),D14)))</f>
        <v>15.300181732375009</v>
      </c>
      <c r="E15" s="240">
        <f>IF(OR(ISBLANK($C$10),$C$12="",$C$13=""),"",_xlfn.NORM.INV(1-IF(ISBLANK(E10),$C$10,E10),IF(ISBLANK(E12),$C$12,E12),IF(ISBLANK(E14),IF(ISBLANK(E13),$C$13,E13),E14)))</f>
        <v>13.540460404488265</v>
      </c>
      <c r="F15" s="162" t="s">
        <v>910</v>
      </c>
      <c r="G15" s="5"/>
      <c r="H15" s="5"/>
      <c r="I15" s="5"/>
      <c r="J15" s="5"/>
      <c r="K15" s="5"/>
      <c r="L15" s="5"/>
      <c r="M15" s="5"/>
      <c r="N15" s="5"/>
      <c r="O15" s="5"/>
      <c r="P15" s="5"/>
      <c r="Q15" s="160">
        <f>Q13+1</f>
        <v>13</v>
      </c>
      <c r="R15" s="20" t="str">
        <f t="shared" ref="R15:T16" si="4">IF(OR(ROUND(C$16+0.3,0)&gt;$Q15,ROUND(C$16+0.3,0)=$Q15),C$13^2,"")</f>
        <v/>
      </c>
      <c r="S15" s="20">
        <f t="shared" si="4"/>
        <v>16</v>
      </c>
      <c r="T15" s="20">
        <f t="shared" si="4"/>
        <v>16</v>
      </c>
    </row>
    <row r="16" spans="1:21" x14ac:dyDescent="0.75">
      <c r="A16" s="5"/>
      <c r="B16" s="161" t="s">
        <v>153</v>
      </c>
      <c r="C16" s="351">
        <f>IF(OR(C9="",C15=""),"",C9/C15)</f>
        <v>10.714285714285714</v>
      </c>
      <c r="D16" s="352">
        <f>IF(OR($C$9="",$C$15=""),"",IF(ISBLANK(D9),$C$9,D9)/IF(ISBLANK(D15),$C$15,D15))</f>
        <v>13.071740159582699</v>
      </c>
      <c r="E16" s="352">
        <f>IF(OR($C$9="",$C$15=""),"",IF(ISBLANK(E9),$C$9,E9)/IF(ISBLANK(E15),$C$15,E15))</f>
        <v>14.770546497348485</v>
      </c>
      <c r="F16" s="162" t="s">
        <v>217</v>
      </c>
      <c r="G16" s="5"/>
      <c r="H16" s="5"/>
      <c r="I16" s="5"/>
      <c r="J16" s="5"/>
      <c r="K16" s="5"/>
      <c r="L16" s="5"/>
      <c r="M16" s="5"/>
      <c r="N16" s="5"/>
      <c r="O16" s="5"/>
      <c r="P16" s="5"/>
      <c r="Q16" s="160">
        <f t="shared" si="3"/>
        <v>14</v>
      </c>
      <c r="R16" s="20" t="str">
        <f t="shared" si="4"/>
        <v/>
      </c>
      <c r="S16" s="20" t="str">
        <f t="shared" si="4"/>
        <v/>
      </c>
      <c r="T16" s="20">
        <f t="shared" si="4"/>
        <v>16</v>
      </c>
    </row>
    <row r="17" spans="1:20" x14ac:dyDescent="0.75">
      <c r="A17" s="5"/>
      <c r="B17" s="283" t="s">
        <v>823</v>
      </c>
      <c r="C17" s="350">
        <v>0.3</v>
      </c>
      <c r="D17" s="350"/>
      <c r="E17" s="350"/>
      <c r="F17" s="284" t="s">
        <v>822</v>
      </c>
      <c r="G17" s="5"/>
      <c r="H17" s="5"/>
      <c r="I17" s="5"/>
      <c r="J17" s="5"/>
      <c r="K17" s="5"/>
      <c r="L17" s="5"/>
      <c r="M17" s="5"/>
      <c r="N17" s="5"/>
      <c r="O17" s="5"/>
      <c r="P17" s="5"/>
      <c r="Q17" s="160"/>
      <c r="R17" s="20"/>
      <c r="S17" s="20"/>
      <c r="T17" s="20"/>
    </row>
    <row r="18" spans="1:20" x14ac:dyDescent="0.75">
      <c r="A18" s="5"/>
      <c r="B18" s="161" t="s">
        <v>154</v>
      </c>
      <c r="C18" s="241">
        <f>IF(OR(C4="",C16=""),"",C4*ROUND(C16+C17,0))</f>
        <v>22</v>
      </c>
      <c r="D18" s="242">
        <f>IF(OR($C$4="",$C$16=""),"",IF(ISBLANK(D4),$C$4,D4)*ROUND(IF(ISBLANK(D16),$C$16,D16)+(IF(ISBLANK(D17),$C$17,D17)),0))</f>
        <v>26</v>
      </c>
      <c r="E18" s="242">
        <f>IF(OR($C$4="",$C$16=""),"",IF(ISBLANK(E4),$C$4,E4)*ROUND(IF(ISBLANK(E16),$C$16,E16)+(IF(ISBLANK(E17),$C$17,E17)),0))</f>
        <v>30</v>
      </c>
      <c r="F18" s="162" t="s">
        <v>155</v>
      </c>
      <c r="G18" s="5"/>
      <c r="H18" s="5"/>
      <c r="I18" s="5"/>
      <c r="J18" s="5"/>
      <c r="K18" s="5"/>
      <c r="L18" s="5"/>
      <c r="M18" s="5"/>
      <c r="N18" s="5"/>
      <c r="O18" s="5"/>
      <c r="P18" s="5"/>
      <c r="Q18" s="160">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3" t="s">
        <v>820</v>
      </c>
      <c r="C19" s="234"/>
      <c r="D19" s="234"/>
      <c r="E19" s="234"/>
      <c r="F19" s="284" t="s">
        <v>821</v>
      </c>
      <c r="G19" s="5"/>
      <c r="H19" s="5"/>
      <c r="I19" s="5"/>
      <c r="J19" s="5"/>
      <c r="K19" s="5"/>
      <c r="L19" s="5"/>
      <c r="M19" s="5"/>
      <c r="N19" s="5"/>
      <c r="O19" s="5"/>
      <c r="P19" s="5"/>
      <c r="Q19" s="160">
        <f t="shared" si="3"/>
        <v>16</v>
      </c>
      <c r="R19" s="20" t="str">
        <f t="shared" si="5"/>
        <v/>
      </c>
      <c r="S19" s="20" t="str">
        <f t="shared" si="6"/>
        <v/>
      </c>
      <c r="T19" s="20" t="str">
        <f t="shared" si="7"/>
        <v/>
      </c>
    </row>
    <row r="20" spans="1:20" x14ac:dyDescent="0.75">
      <c r="A20" s="5"/>
      <c r="B20" s="161" t="s">
        <v>156</v>
      </c>
      <c r="C20" s="243">
        <f>IF(C18="","",C18*7+C19)</f>
        <v>154</v>
      </c>
      <c r="D20" s="244">
        <f>IF($C$18="","",IF(ISBLANK(D18),$C$18,D18)*7+IF(ISBLANK(D19),$C$19,D19))</f>
        <v>182</v>
      </c>
      <c r="E20" s="244">
        <f>IF($C$18="","",IF(ISBLANK(E18),$C$18,E18)*7+IF(ISBLANK(E19),$C$19,E19))</f>
        <v>210</v>
      </c>
      <c r="F20" s="164" t="s">
        <v>157</v>
      </c>
      <c r="G20" s="5"/>
      <c r="H20" s="5"/>
      <c r="I20" s="5"/>
      <c r="J20" s="5"/>
      <c r="K20" s="5"/>
      <c r="L20" s="5"/>
      <c r="M20" s="5"/>
      <c r="N20" s="5"/>
      <c r="O20" s="5"/>
      <c r="P20" s="5"/>
      <c r="Q20" s="160">
        <f t="shared" si="3"/>
        <v>17</v>
      </c>
      <c r="R20" s="20" t="str">
        <f t="shared" si="5"/>
        <v/>
      </c>
      <c r="S20" s="20" t="str">
        <f t="shared" si="6"/>
        <v/>
      </c>
      <c r="T20" s="20" t="str">
        <f t="shared" si="7"/>
        <v/>
      </c>
    </row>
    <row r="21" spans="1:20" ht="18.5" x14ac:dyDescent="0.9">
      <c r="A21" s="5"/>
      <c r="B21" s="161" t="s">
        <v>221</v>
      </c>
      <c r="C21" s="349">
        <f>IF(OR(C3="",C20=""),"",C3+C20)</f>
        <v>44837</v>
      </c>
      <c r="D21" s="349">
        <f>IF(OR($C$3="",$C$20=""),"",IF(ISBLANK(D3),$C$3,D3)+IF(ISBLANK(D20),$C$20,D20))</f>
        <v>44865</v>
      </c>
      <c r="E21" s="349">
        <f>IF(OR($C$3="",$C$20=""),"",IF(ISBLANK(E3),$C$3,E3)+IF(ISBLANK(E20),$C$20,E20))</f>
        <v>44893</v>
      </c>
      <c r="F21" s="162" t="s">
        <v>850</v>
      </c>
      <c r="G21" s="5"/>
      <c r="H21" s="5"/>
      <c r="I21" s="5"/>
      <c r="J21" s="5"/>
      <c r="K21" s="5"/>
      <c r="L21" s="5"/>
      <c r="M21" s="5"/>
      <c r="N21" s="5"/>
      <c r="O21" s="5"/>
      <c r="P21" s="5"/>
      <c r="Q21" s="160">
        <f t="shared" si="3"/>
        <v>18</v>
      </c>
      <c r="R21" s="20" t="str">
        <f t="shared" si="5"/>
        <v/>
      </c>
      <c r="S21" s="20" t="str">
        <f t="shared" si="6"/>
        <v/>
      </c>
      <c r="T21" s="20" t="str">
        <f t="shared" si="7"/>
        <v/>
      </c>
    </row>
    <row r="22" spans="1:20" x14ac:dyDescent="0.75">
      <c r="A22" s="2"/>
      <c r="B22" s="5"/>
      <c r="C22" s="367" t="s">
        <v>934</v>
      </c>
      <c r="D22" s="5"/>
      <c r="E22" s="5"/>
      <c r="F22" s="5"/>
      <c r="G22" s="5"/>
      <c r="H22" s="5"/>
      <c r="I22" s="5"/>
      <c r="J22" s="5"/>
      <c r="K22" s="5"/>
      <c r="L22" s="5"/>
      <c r="M22" s="5"/>
      <c r="N22" s="5"/>
      <c r="O22" s="5"/>
      <c r="P22" s="5"/>
      <c r="Q22" s="160"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5.0.2 – © 2015-2021, William W. Davis, MSPM, PMP</v>
      </c>
      <c r="C23" s="5"/>
      <c r="D23" s="5"/>
      <c r="E23" s="5"/>
      <c r="F23" s="5"/>
      <c r="G23" s="5"/>
      <c r="H23" s="5"/>
      <c r="I23" s="5"/>
      <c r="J23" s="5"/>
      <c r="K23" s="5"/>
      <c r="L23" s="5"/>
      <c r="M23" s="5"/>
      <c r="N23" s="5"/>
      <c r="O23" s="5"/>
      <c r="P23" s="5"/>
      <c r="Q23" s="160" t="e">
        <f t="shared" si="3"/>
        <v>#REF!</v>
      </c>
      <c r="R23" s="20" t="e">
        <f t="shared" si="5"/>
        <v>#REF!</v>
      </c>
      <c r="S23" s="20" t="e">
        <f t="shared" si="6"/>
        <v>#REF!</v>
      </c>
      <c r="T23" s="20" t="e">
        <f t="shared" si="7"/>
        <v>#REF!</v>
      </c>
    </row>
    <row r="24" spans="1:20" x14ac:dyDescent="0.75">
      <c r="A24" s="2"/>
      <c r="B24" s="419" t="s">
        <v>135</v>
      </c>
      <c r="C24" s="419"/>
      <c r="D24" s="419"/>
      <c r="E24" s="419"/>
      <c r="F24" s="419"/>
      <c r="G24" s="5"/>
      <c r="H24" s="5"/>
      <c r="I24" s="5"/>
      <c r="J24" s="5"/>
      <c r="K24" s="5"/>
      <c r="L24" s="5"/>
      <c r="M24" s="5"/>
      <c r="N24" s="5"/>
      <c r="O24" s="5"/>
      <c r="P24" s="5"/>
      <c r="Q24" s="160" t="e">
        <f t="shared" si="3"/>
        <v>#REF!</v>
      </c>
      <c r="R24" s="20" t="e">
        <f t="shared" si="5"/>
        <v>#REF!</v>
      </c>
      <c r="S24" s="20" t="e">
        <f t="shared" si="6"/>
        <v>#REF!</v>
      </c>
      <c r="T24" s="20" t="e">
        <f t="shared" si="7"/>
        <v>#REF!</v>
      </c>
    </row>
    <row r="25" spans="1:20" x14ac:dyDescent="0.75">
      <c r="A25" s="2"/>
      <c r="B25" s="419" t="s">
        <v>136</v>
      </c>
      <c r="C25" s="419"/>
      <c r="D25" s="419"/>
      <c r="E25" s="419"/>
      <c r="F25" s="419"/>
      <c r="G25" s="5"/>
      <c r="H25" s="5"/>
      <c r="I25" s="5"/>
      <c r="J25" s="5"/>
      <c r="K25" s="5"/>
      <c r="L25" s="5"/>
      <c r="M25" s="5"/>
      <c r="N25" s="5"/>
      <c r="O25" s="5"/>
      <c r="P25" s="5"/>
      <c r="Q25" s="160" t="e">
        <f t="shared" si="3"/>
        <v>#REF!</v>
      </c>
      <c r="R25" s="20" t="e">
        <f t="shared" si="5"/>
        <v>#REF!</v>
      </c>
      <c r="S25" s="20" t="e">
        <f t="shared" si="6"/>
        <v>#REF!</v>
      </c>
      <c r="T25" s="20" t="e">
        <f t="shared" si="7"/>
        <v>#REF!</v>
      </c>
    </row>
    <row r="26" spans="1:20" x14ac:dyDescent="0.75">
      <c r="A26" s="2"/>
      <c r="B26" s="419" t="s">
        <v>90</v>
      </c>
      <c r="C26" s="419"/>
      <c r="D26" s="419"/>
      <c r="E26" s="419"/>
      <c r="F26" s="419"/>
      <c r="G26" s="5"/>
      <c r="H26" s="5"/>
      <c r="I26" s="5"/>
      <c r="J26" s="5"/>
      <c r="K26" s="5"/>
      <c r="L26" s="5"/>
      <c r="M26" s="5"/>
      <c r="N26" s="5"/>
      <c r="O26" s="5"/>
      <c r="P26" s="5"/>
      <c r="Q26" s="160" t="e">
        <f t="shared" si="3"/>
        <v>#REF!</v>
      </c>
      <c r="R26" s="20" t="e">
        <f t="shared" si="5"/>
        <v>#REF!</v>
      </c>
      <c r="S26" s="20" t="e">
        <f t="shared" si="6"/>
        <v>#REF!</v>
      </c>
      <c r="T26" s="20" t="e">
        <f t="shared" si="7"/>
        <v>#REF!</v>
      </c>
    </row>
    <row r="27" spans="1:20" x14ac:dyDescent="0.75">
      <c r="A27" s="2"/>
      <c r="B27" s="419" t="s">
        <v>210</v>
      </c>
      <c r="C27" s="419"/>
      <c r="D27" s="419"/>
      <c r="E27" s="419"/>
      <c r="F27" s="419"/>
      <c r="G27" s="5"/>
      <c r="H27" s="5"/>
      <c r="I27" s="5"/>
      <c r="J27" s="5"/>
      <c r="K27" s="5"/>
      <c r="L27" s="5"/>
      <c r="M27" s="5"/>
      <c r="N27" s="5"/>
      <c r="O27" s="5"/>
      <c r="P27" s="5"/>
      <c r="Q27" s="160" t="e">
        <f t="shared" si="3"/>
        <v>#REF!</v>
      </c>
      <c r="R27" s="20" t="e">
        <f t="shared" si="5"/>
        <v>#REF!</v>
      </c>
      <c r="S27" s="20" t="e">
        <f t="shared" si="6"/>
        <v>#REF!</v>
      </c>
      <c r="T27" s="20" t="e">
        <f t="shared" si="7"/>
        <v>#REF!</v>
      </c>
    </row>
    <row r="28" spans="1:20" x14ac:dyDescent="0.75">
      <c r="A28" s="2"/>
      <c r="B28" s="419" t="s">
        <v>826</v>
      </c>
      <c r="C28" s="419"/>
      <c r="D28" s="419"/>
      <c r="E28" s="353"/>
      <c r="F28" s="353"/>
      <c r="G28" s="5"/>
      <c r="H28" s="5"/>
      <c r="I28" s="5"/>
      <c r="J28" s="5"/>
      <c r="K28" s="5"/>
      <c r="L28" s="5"/>
      <c r="M28" s="5"/>
      <c r="N28" s="5"/>
      <c r="O28" s="5"/>
      <c r="P28" s="5"/>
      <c r="Q28" s="160" t="e">
        <f t="shared" si="3"/>
        <v>#REF!</v>
      </c>
      <c r="R28" s="20" t="e">
        <f t="shared" si="5"/>
        <v>#REF!</v>
      </c>
      <c r="S28" s="20" t="e">
        <f t="shared" si="6"/>
        <v>#REF!</v>
      </c>
      <c r="T28" s="20" t="e">
        <f t="shared" si="7"/>
        <v>#REF!</v>
      </c>
    </row>
    <row r="29" spans="1:20" x14ac:dyDescent="0.75">
      <c r="A29" s="2"/>
      <c r="B29" s="154" t="s">
        <v>205</v>
      </c>
      <c r="C29" s="5"/>
      <c r="D29" s="5"/>
      <c r="E29" s="5"/>
      <c r="F29" s="5"/>
      <c r="G29" s="5"/>
      <c r="H29" s="5"/>
      <c r="I29" s="5"/>
      <c r="J29" s="5"/>
      <c r="K29" s="5"/>
      <c r="L29" s="5"/>
      <c r="M29" s="5"/>
      <c r="N29" s="5"/>
      <c r="O29" s="5"/>
      <c r="P29" s="5"/>
      <c r="Q29" s="160" t="e">
        <f t="shared" si="3"/>
        <v>#REF!</v>
      </c>
      <c r="R29" s="20" t="e">
        <f t="shared" si="5"/>
        <v>#REF!</v>
      </c>
      <c r="S29" s="20" t="e">
        <f t="shared" si="6"/>
        <v>#REF!</v>
      </c>
      <c r="T29" s="20" t="e">
        <f t="shared" si="7"/>
        <v>#REF!</v>
      </c>
    </row>
    <row r="30" spans="1:20" x14ac:dyDescent="0.75">
      <c r="A30" s="2"/>
      <c r="B30" s="154" t="s">
        <v>88</v>
      </c>
      <c r="C30" s="5"/>
      <c r="D30" s="5"/>
      <c r="E30" s="5"/>
      <c r="F30" s="5"/>
      <c r="G30" s="5"/>
      <c r="H30" s="5"/>
      <c r="I30" s="5"/>
      <c r="J30" s="5"/>
      <c r="K30" s="5"/>
      <c r="L30" s="5"/>
      <c r="M30" s="5"/>
      <c r="N30" s="5"/>
      <c r="O30" s="5"/>
      <c r="P30" s="5"/>
      <c r="Q30" s="160" t="e">
        <f t="shared" si="3"/>
        <v>#REF!</v>
      </c>
      <c r="R30" s="20" t="e">
        <f t="shared" si="5"/>
        <v>#REF!</v>
      </c>
      <c r="S30" s="20" t="e">
        <f t="shared" si="6"/>
        <v>#REF!</v>
      </c>
      <c r="T30" s="20" t="e">
        <f t="shared" si="7"/>
        <v>#REF!</v>
      </c>
    </row>
    <row r="31" spans="1:20" x14ac:dyDescent="0.75">
      <c r="A31" s="19"/>
      <c r="B31" s="154" t="s">
        <v>204</v>
      </c>
      <c r="C31" s="5"/>
      <c r="D31" s="5"/>
      <c r="E31" s="5"/>
      <c r="F31" s="5"/>
      <c r="G31" s="5"/>
      <c r="H31" s="5"/>
      <c r="I31" s="5"/>
      <c r="J31" s="5"/>
      <c r="K31" s="5"/>
      <c r="L31" s="5"/>
      <c r="M31" s="5"/>
      <c r="N31" s="5"/>
      <c r="O31" s="5"/>
      <c r="P31" s="5"/>
      <c r="Q31" s="160" t="e">
        <f t="shared" si="3"/>
        <v>#REF!</v>
      </c>
      <c r="R31" s="20" t="e">
        <f t="shared" si="5"/>
        <v>#REF!</v>
      </c>
      <c r="S31" s="20" t="e">
        <f t="shared" si="6"/>
        <v>#REF!</v>
      </c>
      <c r="T31" s="20" t="e">
        <f t="shared" si="7"/>
        <v>#REF!</v>
      </c>
    </row>
    <row r="32" spans="1:20" x14ac:dyDescent="0.75">
      <c r="A32" s="19"/>
      <c r="B32" s="154" t="s">
        <v>206</v>
      </c>
      <c r="C32" s="5"/>
      <c r="D32" s="5"/>
      <c r="E32" s="5"/>
      <c r="F32" s="5"/>
      <c r="G32" s="5"/>
      <c r="H32" s="5"/>
      <c r="I32" s="5"/>
      <c r="J32" s="5"/>
      <c r="K32" s="5"/>
      <c r="L32" s="5"/>
      <c r="M32" s="5"/>
      <c r="N32" s="5"/>
      <c r="O32" s="5"/>
      <c r="P32" s="5"/>
      <c r="Q32" s="160" t="e">
        <f t="shared" si="3"/>
        <v>#REF!</v>
      </c>
      <c r="R32" s="20" t="e">
        <f t="shared" si="5"/>
        <v>#REF!</v>
      </c>
      <c r="S32" s="20" t="e">
        <f t="shared" si="6"/>
        <v>#REF!</v>
      </c>
      <c r="T32" s="20" t="e">
        <f t="shared" si="7"/>
        <v>#REF!</v>
      </c>
    </row>
    <row r="33" spans="1:20" x14ac:dyDescent="0.75">
      <c r="A33" s="19"/>
      <c r="B33" s="154" t="s">
        <v>748</v>
      </c>
      <c r="C33" s="5"/>
      <c r="D33" s="5"/>
      <c r="E33" s="5"/>
      <c r="F33" s="5"/>
      <c r="G33" s="5"/>
      <c r="H33" s="5"/>
      <c r="I33" s="5"/>
      <c r="J33" s="5"/>
      <c r="K33" s="5"/>
      <c r="L33" s="5"/>
      <c r="M33" s="5"/>
      <c r="N33" s="5"/>
      <c r="O33" s="5"/>
      <c r="P33" s="5"/>
      <c r="Q33" s="160" t="e">
        <f t="shared" si="3"/>
        <v>#REF!</v>
      </c>
      <c r="R33" s="20" t="e">
        <f t="shared" si="5"/>
        <v>#REF!</v>
      </c>
      <c r="S33" s="20" t="e">
        <f t="shared" si="6"/>
        <v>#REF!</v>
      </c>
      <c r="T33" s="20" t="e">
        <f t="shared" si="7"/>
        <v>#REF!</v>
      </c>
    </row>
    <row r="34" spans="1:20" x14ac:dyDescent="0.75">
      <c r="A34" s="19"/>
      <c r="B34" s="154" t="s">
        <v>749</v>
      </c>
      <c r="C34" s="5"/>
      <c r="D34" s="5"/>
      <c r="E34" s="5"/>
      <c r="F34" s="5"/>
      <c r="G34" s="5"/>
      <c r="H34" s="5"/>
      <c r="I34" s="5"/>
      <c r="J34" s="5"/>
      <c r="K34" s="5"/>
      <c r="L34" s="5"/>
      <c r="M34" s="5"/>
      <c r="N34" s="5"/>
      <c r="O34" s="5"/>
      <c r="P34" s="5"/>
      <c r="Q34" s="160" t="e">
        <f t="shared" si="3"/>
        <v>#REF!</v>
      </c>
      <c r="R34" s="20" t="e">
        <f t="shared" si="5"/>
        <v>#REF!</v>
      </c>
      <c r="S34" s="20" t="e">
        <f t="shared" si="6"/>
        <v>#REF!</v>
      </c>
      <c r="T34" s="20" t="e">
        <f t="shared" si="7"/>
        <v>#REF!</v>
      </c>
    </row>
    <row r="35" spans="1:20" x14ac:dyDescent="0.75">
      <c r="A35" s="2"/>
      <c r="B35" s="154"/>
      <c r="C35" s="5"/>
      <c r="D35" s="5"/>
      <c r="E35" s="5"/>
      <c r="F35" s="5"/>
      <c r="G35" s="5"/>
      <c r="H35" s="5"/>
      <c r="I35" s="5"/>
      <c r="J35" s="5"/>
      <c r="K35" s="5"/>
      <c r="L35" s="5"/>
      <c r="M35" s="5"/>
      <c r="N35" s="5"/>
      <c r="O35" s="5"/>
      <c r="P35" s="5"/>
      <c r="Q35" s="160" t="e">
        <f t="shared" si="3"/>
        <v>#REF!</v>
      </c>
      <c r="R35" s="20" t="e">
        <f t="shared" si="5"/>
        <v>#REF!</v>
      </c>
      <c r="S35" s="20" t="e">
        <f t="shared" si="6"/>
        <v>#REF!</v>
      </c>
      <c r="T35" s="20" t="e">
        <f t="shared" si="7"/>
        <v>#REF!</v>
      </c>
    </row>
    <row r="36" spans="1:20" x14ac:dyDescent="0.75">
      <c r="A36" s="2"/>
      <c r="B36" s="154" t="s">
        <v>750</v>
      </c>
      <c r="C36" s="5"/>
      <c r="D36" s="5"/>
      <c r="E36" s="5"/>
      <c r="F36" s="5"/>
      <c r="G36" s="5"/>
      <c r="H36" s="5"/>
      <c r="I36" s="5"/>
      <c r="J36" s="5"/>
      <c r="K36" s="5"/>
      <c r="L36" s="5"/>
      <c r="M36" s="5"/>
      <c r="N36" s="5"/>
      <c r="O36" s="5"/>
      <c r="P36" s="5"/>
      <c r="Q36" s="160" t="e">
        <f t="shared" si="3"/>
        <v>#REF!</v>
      </c>
      <c r="R36" s="20" t="e">
        <f t="shared" si="5"/>
        <v>#REF!</v>
      </c>
      <c r="S36" s="20" t="e">
        <f t="shared" si="6"/>
        <v>#REF!</v>
      </c>
      <c r="T36" s="20" t="e">
        <f t="shared" si="7"/>
        <v>#REF!</v>
      </c>
    </row>
    <row r="37" spans="1:20" x14ac:dyDescent="0.75">
      <c r="A37" s="2"/>
      <c r="B37" s="154" t="s">
        <v>87</v>
      </c>
      <c r="C37" s="5"/>
      <c r="D37" s="5"/>
      <c r="E37" s="5"/>
      <c r="F37" s="5"/>
      <c r="G37" s="5"/>
      <c r="H37" s="5"/>
      <c r="I37" s="5"/>
      <c r="J37" s="5"/>
      <c r="K37" s="5"/>
      <c r="L37" s="5"/>
      <c r="M37" s="5"/>
      <c r="N37" s="5"/>
      <c r="O37" s="5"/>
      <c r="P37" s="5"/>
      <c r="Q37" s="160" t="e">
        <f t="shared" si="3"/>
        <v>#REF!</v>
      </c>
      <c r="R37" s="20" t="e">
        <f t="shared" si="5"/>
        <v>#REF!</v>
      </c>
      <c r="S37" s="20" t="e">
        <f t="shared" si="6"/>
        <v>#REF!</v>
      </c>
      <c r="T37" s="20" t="e">
        <f t="shared" si="7"/>
        <v>#REF!</v>
      </c>
    </row>
    <row r="38" spans="1:20" x14ac:dyDescent="0.75">
      <c r="B38" s="420" t="s">
        <v>755</v>
      </c>
      <c r="C38" s="420"/>
      <c r="D38" s="268"/>
      <c r="E38" s="268"/>
      <c r="F38" s="268"/>
      <c r="G38" s="268"/>
      <c r="H38" s="268"/>
      <c r="Q38" s="160" t="e">
        <f t="shared" si="3"/>
        <v>#REF!</v>
      </c>
      <c r="R38" s="20" t="e">
        <f t="shared" si="5"/>
        <v>#REF!</v>
      </c>
      <c r="S38" s="20" t="e">
        <f t="shared" si="6"/>
        <v>#REF!</v>
      </c>
      <c r="T38" s="20" t="e">
        <f t="shared" si="7"/>
        <v>#REF!</v>
      </c>
    </row>
    <row r="39" spans="1:20" x14ac:dyDescent="0.75">
      <c r="Q39" s="160" t="e">
        <f t="shared" si="3"/>
        <v>#REF!</v>
      </c>
      <c r="R39" s="20" t="e">
        <f t="shared" si="5"/>
        <v>#REF!</v>
      </c>
      <c r="S39" s="20" t="e">
        <f t="shared" si="6"/>
        <v>#REF!</v>
      </c>
      <c r="T39" s="20" t="e">
        <f t="shared" si="7"/>
        <v>#REF!</v>
      </c>
    </row>
    <row r="40" spans="1:20" x14ac:dyDescent="0.75">
      <c r="Q40" s="160" t="e">
        <f t="shared" si="3"/>
        <v>#REF!</v>
      </c>
      <c r="R40" s="20" t="e">
        <f t="shared" si="5"/>
        <v>#REF!</v>
      </c>
      <c r="S40" s="20" t="e">
        <f t="shared" si="6"/>
        <v>#REF!</v>
      </c>
      <c r="T40" s="20" t="e">
        <f t="shared" si="7"/>
        <v>#REF!</v>
      </c>
    </row>
    <row r="41" spans="1:20" x14ac:dyDescent="0.75">
      <c r="Q41" s="160" t="e">
        <f t="shared" si="3"/>
        <v>#REF!</v>
      </c>
      <c r="R41" s="20" t="e">
        <f t="shared" si="5"/>
        <v>#REF!</v>
      </c>
      <c r="S41" s="20" t="e">
        <f t="shared" si="6"/>
        <v>#REF!</v>
      </c>
      <c r="T41" s="20" t="e">
        <f t="shared" si="7"/>
        <v>#REF!</v>
      </c>
    </row>
    <row r="42" spans="1:20" x14ac:dyDescent="0.75">
      <c r="Q42" s="160" t="e">
        <f t="shared" si="3"/>
        <v>#REF!</v>
      </c>
      <c r="R42" s="20" t="e">
        <f t="shared" si="5"/>
        <v>#REF!</v>
      </c>
      <c r="S42" s="20" t="e">
        <f t="shared" si="6"/>
        <v>#REF!</v>
      </c>
      <c r="T42" s="20" t="e">
        <f t="shared" si="7"/>
        <v>#REF!</v>
      </c>
    </row>
    <row r="43" spans="1:20" x14ac:dyDescent="0.75">
      <c r="Q43" s="160" t="e">
        <f t="shared" si="3"/>
        <v>#REF!</v>
      </c>
      <c r="R43" s="20" t="e">
        <f t="shared" si="5"/>
        <v>#REF!</v>
      </c>
      <c r="S43" s="20" t="e">
        <f t="shared" si="6"/>
        <v>#REF!</v>
      </c>
      <c r="T43" s="20" t="e">
        <f t="shared" si="7"/>
        <v>#REF!</v>
      </c>
    </row>
    <row r="44" spans="1:20" x14ac:dyDescent="0.75">
      <c r="Q44" s="160" t="e">
        <f t="shared" si="3"/>
        <v>#REF!</v>
      </c>
      <c r="R44" s="20" t="e">
        <f t="shared" si="5"/>
        <v>#REF!</v>
      </c>
      <c r="S44" s="20" t="e">
        <f t="shared" si="6"/>
        <v>#REF!</v>
      </c>
      <c r="T44" s="20" t="e">
        <f t="shared" si="7"/>
        <v>#REF!</v>
      </c>
    </row>
    <row r="45" spans="1:20" x14ac:dyDescent="0.75">
      <c r="Q45" s="160" t="e">
        <f t="shared" si="3"/>
        <v>#REF!</v>
      </c>
      <c r="R45" s="20" t="e">
        <f t="shared" si="5"/>
        <v>#REF!</v>
      </c>
      <c r="S45" s="20" t="e">
        <f t="shared" si="6"/>
        <v>#REF!</v>
      </c>
      <c r="T45" s="20" t="e">
        <f t="shared" si="7"/>
        <v>#REF!</v>
      </c>
    </row>
    <row r="46" spans="1:20" x14ac:dyDescent="0.75">
      <c r="Q46" s="160" t="e">
        <f t="shared" si="3"/>
        <v>#REF!</v>
      </c>
      <c r="R46" s="20" t="e">
        <f t="shared" si="5"/>
        <v>#REF!</v>
      </c>
      <c r="S46" s="20" t="e">
        <f t="shared" si="6"/>
        <v>#REF!</v>
      </c>
      <c r="T46" s="20" t="e">
        <f t="shared" si="7"/>
        <v>#REF!</v>
      </c>
    </row>
    <row r="47" spans="1:20" x14ac:dyDescent="0.75">
      <c r="A47"/>
      <c r="Q47" s="160" t="e">
        <f t="shared" si="3"/>
        <v>#REF!</v>
      </c>
      <c r="R47" s="20" t="e">
        <f t="shared" si="5"/>
        <v>#REF!</v>
      </c>
      <c r="S47" s="20" t="e">
        <f t="shared" si="6"/>
        <v>#REF!</v>
      </c>
      <c r="T47" s="20" t="e">
        <f t="shared" si="7"/>
        <v>#REF!</v>
      </c>
    </row>
    <row r="48" spans="1:20" x14ac:dyDescent="0.75">
      <c r="A48"/>
      <c r="Q48" s="160" t="e">
        <f t="shared" si="3"/>
        <v>#REF!</v>
      </c>
      <c r="R48" s="20" t="e">
        <f t="shared" si="5"/>
        <v>#REF!</v>
      </c>
      <c r="S48" s="20" t="e">
        <f t="shared" si="6"/>
        <v>#REF!</v>
      </c>
      <c r="T48" s="20" t="e">
        <f t="shared" si="7"/>
        <v>#REF!</v>
      </c>
    </row>
    <row r="49" spans="1:20" x14ac:dyDescent="0.75">
      <c r="A49"/>
      <c r="Q49" s="160" t="e">
        <f t="shared" si="3"/>
        <v>#REF!</v>
      </c>
      <c r="R49" s="20" t="e">
        <f t="shared" si="5"/>
        <v>#REF!</v>
      </c>
      <c r="S49" s="20" t="e">
        <f t="shared" si="6"/>
        <v>#REF!</v>
      </c>
      <c r="T49" s="20" t="e">
        <f t="shared" si="7"/>
        <v>#REF!</v>
      </c>
    </row>
    <row r="50" spans="1:20" x14ac:dyDescent="0.75">
      <c r="A50"/>
      <c r="Q50" s="160"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0" t="e">
        <f t="shared" si="3"/>
        <v>#REF!</v>
      </c>
      <c r="R51" s="20" t="e">
        <f t="shared" si="8"/>
        <v>#REF!</v>
      </c>
      <c r="S51" s="20" t="e">
        <f t="shared" si="9"/>
        <v>#REF!</v>
      </c>
      <c r="T51" s="20" t="e">
        <f t="shared" si="10"/>
        <v>#REF!</v>
      </c>
    </row>
    <row r="52" spans="1:20" x14ac:dyDescent="0.75">
      <c r="A52"/>
      <c r="Q52" s="160" t="e">
        <f t="shared" si="3"/>
        <v>#REF!</v>
      </c>
      <c r="R52" s="20" t="e">
        <f t="shared" si="8"/>
        <v>#REF!</v>
      </c>
      <c r="S52" s="20" t="e">
        <f t="shared" si="9"/>
        <v>#REF!</v>
      </c>
      <c r="T52" s="20" t="e">
        <f t="shared" si="10"/>
        <v>#REF!</v>
      </c>
    </row>
    <row r="53" spans="1:20" x14ac:dyDescent="0.75">
      <c r="A53"/>
      <c r="Q53" s="160" t="e">
        <f t="shared" si="3"/>
        <v>#REF!</v>
      </c>
      <c r="R53" s="20" t="e">
        <f t="shared" si="8"/>
        <v>#REF!</v>
      </c>
      <c r="S53" s="20" t="e">
        <f t="shared" si="9"/>
        <v>#REF!</v>
      </c>
      <c r="T53" s="20" t="e">
        <f t="shared" si="10"/>
        <v>#REF!</v>
      </c>
    </row>
    <row r="54" spans="1:20" x14ac:dyDescent="0.75">
      <c r="A54"/>
      <c r="Q54" s="160" t="e">
        <f t="shared" si="3"/>
        <v>#REF!</v>
      </c>
      <c r="R54" s="20" t="e">
        <f t="shared" si="8"/>
        <v>#REF!</v>
      </c>
      <c r="S54" s="20" t="e">
        <f t="shared" si="9"/>
        <v>#REF!</v>
      </c>
      <c r="T54" s="20" t="e">
        <f t="shared" si="10"/>
        <v>#REF!</v>
      </c>
    </row>
    <row r="55" spans="1:20" x14ac:dyDescent="0.75">
      <c r="A55"/>
      <c r="Q55" s="160" t="e">
        <f t="shared" si="3"/>
        <v>#REF!</v>
      </c>
      <c r="R55" s="20" t="e">
        <f t="shared" si="8"/>
        <v>#REF!</v>
      </c>
      <c r="S55" s="20" t="e">
        <f t="shared" si="9"/>
        <v>#REF!</v>
      </c>
      <c r="T55" s="20" t="e">
        <f t="shared" si="10"/>
        <v>#REF!</v>
      </c>
    </row>
    <row r="56" spans="1:20" x14ac:dyDescent="0.75">
      <c r="A56"/>
      <c r="Q56" s="160" t="e">
        <f t="shared" si="3"/>
        <v>#REF!</v>
      </c>
      <c r="R56" s="20" t="e">
        <f t="shared" si="8"/>
        <v>#REF!</v>
      </c>
      <c r="S56" s="20" t="e">
        <f t="shared" si="9"/>
        <v>#REF!</v>
      </c>
      <c r="T56" s="20" t="e">
        <f t="shared" si="10"/>
        <v>#REF!</v>
      </c>
    </row>
    <row r="57" spans="1:20" x14ac:dyDescent="0.75">
      <c r="A57"/>
      <c r="Q57" s="160" t="e">
        <f t="shared" si="3"/>
        <v>#REF!</v>
      </c>
      <c r="R57" s="20" t="e">
        <f t="shared" si="8"/>
        <v>#REF!</v>
      </c>
      <c r="S57" s="20" t="e">
        <f t="shared" si="9"/>
        <v>#REF!</v>
      </c>
      <c r="T57" s="20" t="e">
        <f t="shared" si="10"/>
        <v>#REF!</v>
      </c>
    </row>
    <row r="58" spans="1:20" x14ac:dyDescent="0.75">
      <c r="A58"/>
      <c r="Q58" s="160" t="e">
        <f t="shared" si="3"/>
        <v>#REF!</v>
      </c>
      <c r="R58" s="20" t="e">
        <f t="shared" si="8"/>
        <v>#REF!</v>
      </c>
      <c r="S58" s="20" t="e">
        <f t="shared" si="9"/>
        <v>#REF!</v>
      </c>
      <c r="T58" s="20" t="e">
        <f t="shared" si="10"/>
        <v>#REF!</v>
      </c>
    </row>
    <row r="59" spans="1:20" x14ac:dyDescent="0.75">
      <c r="A59"/>
      <c r="Q59" s="160" t="e">
        <f t="shared" si="3"/>
        <v>#REF!</v>
      </c>
      <c r="R59" s="20" t="e">
        <f t="shared" si="8"/>
        <v>#REF!</v>
      </c>
      <c r="S59" s="20" t="e">
        <f t="shared" si="9"/>
        <v>#REF!</v>
      </c>
      <c r="T59" s="20" t="e">
        <f t="shared" si="10"/>
        <v>#REF!</v>
      </c>
    </row>
    <row r="60" spans="1:20" x14ac:dyDescent="0.75">
      <c r="A60"/>
      <c r="Q60" s="160" t="e">
        <f t="shared" si="3"/>
        <v>#REF!</v>
      </c>
      <c r="R60" s="20" t="e">
        <f t="shared" si="8"/>
        <v>#REF!</v>
      </c>
      <c r="S60" s="20" t="e">
        <f t="shared" si="9"/>
        <v>#REF!</v>
      </c>
      <c r="T60" s="20" t="e">
        <f t="shared" si="10"/>
        <v>#REF!</v>
      </c>
    </row>
    <row r="61" spans="1:20" x14ac:dyDescent="0.75">
      <c r="A61"/>
      <c r="Q61" s="160" t="e">
        <f t="shared" si="3"/>
        <v>#REF!</v>
      </c>
      <c r="R61" s="20" t="e">
        <f t="shared" si="8"/>
        <v>#REF!</v>
      </c>
      <c r="S61" s="20" t="e">
        <f t="shared" si="9"/>
        <v>#REF!</v>
      </c>
      <c r="T61" s="20" t="e">
        <f t="shared" si="10"/>
        <v>#REF!</v>
      </c>
    </row>
    <row r="62" spans="1:20" x14ac:dyDescent="0.75">
      <c r="A62"/>
      <c r="Q62" s="160" t="e">
        <f t="shared" si="3"/>
        <v>#REF!</v>
      </c>
      <c r="R62" s="20" t="e">
        <f t="shared" si="8"/>
        <v>#REF!</v>
      </c>
      <c r="S62" s="20" t="e">
        <f t="shared" si="9"/>
        <v>#REF!</v>
      </c>
      <c r="T62" s="20" t="e">
        <f t="shared" si="10"/>
        <v>#REF!</v>
      </c>
    </row>
    <row r="63" spans="1:20" x14ac:dyDescent="0.75">
      <c r="A63"/>
      <c r="Q63" s="160" t="e">
        <f t="shared" si="3"/>
        <v>#REF!</v>
      </c>
      <c r="R63" s="20" t="e">
        <f t="shared" si="8"/>
        <v>#REF!</v>
      </c>
      <c r="S63" s="20" t="e">
        <f t="shared" si="9"/>
        <v>#REF!</v>
      </c>
      <c r="T63" s="20" t="e">
        <f t="shared" si="10"/>
        <v>#REF!</v>
      </c>
    </row>
    <row r="64" spans="1:20" x14ac:dyDescent="0.75">
      <c r="A64"/>
      <c r="Q64" s="160" t="e">
        <f t="shared" si="3"/>
        <v>#REF!</v>
      </c>
      <c r="R64" s="20" t="e">
        <f t="shared" si="8"/>
        <v>#REF!</v>
      </c>
      <c r="S64" s="20" t="e">
        <f t="shared" si="9"/>
        <v>#REF!</v>
      </c>
      <c r="T64" s="20" t="e">
        <f t="shared" si="10"/>
        <v>#REF!</v>
      </c>
    </row>
    <row r="65" spans="1:20" x14ac:dyDescent="0.75">
      <c r="A65"/>
      <c r="Q65" s="160" t="e">
        <f t="shared" si="3"/>
        <v>#REF!</v>
      </c>
      <c r="R65" s="20" t="e">
        <f t="shared" si="8"/>
        <v>#REF!</v>
      </c>
      <c r="S65" s="20" t="e">
        <f t="shared" si="9"/>
        <v>#REF!</v>
      </c>
      <c r="T65" s="20" t="e">
        <f t="shared" si="10"/>
        <v>#REF!</v>
      </c>
    </row>
    <row r="66" spans="1:20" x14ac:dyDescent="0.75">
      <c r="A66"/>
      <c r="Q66" s="160" t="e">
        <f t="shared" si="3"/>
        <v>#REF!</v>
      </c>
      <c r="R66" s="20" t="e">
        <f t="shared" si="8"/>
        <v>#REF!</v>
      </c>
      <c r="S66" s="20" t="e">
        <f t="shared" si="9"/>
        <v>#REF!</v>
      </c>
      <c r="T66" s="20" t="e">
        <f t="shared" si="10"/>
        <v>#REF!</v>
      </c>
    </row>
    <row r="67" spans="1:20" x14ac:dyDescent="0.75">
      <c r="A67"/>
      <c r="Q67" s="160" t="e">
        <f t="shared" si="3"/>
        <v>#REF!</v>
      </c>
      <c r="R67" s="20" t="e">
        <f t="shared" si="8"/>
        <v>#REF!</v>
      </c>
      <c r="S67" s="20" t="e">
        <f t="shared" si="9"/>
        <v>#REF!</v>
      </c>
      <c r="T67" s="20" t="e">
        <f t="shared" si="10"/>
        <v>#REF!</v>
      </c>
    </row>
    <row r="68" spans="1:20" x14ac:dyDescent="0.75">
      <c r="A68"/>
      <c r="Q68" s="160" t="e">
        <f t="shared" si="3"/>
        <v>#REF!</v>
      </c>
      <c r="R68" s="20" t="e">
        <f t="shared" si="8"/>
        <v>#REF!</v>
      </c>
      <c r="S68" s="20" t="e">
        <f t="shared" si="9"/>
        <v>#REF!</v>
      </c>
      <c r="T68" s="20" t="e">
        <f t="shared" si="10"/>
        <v>#REF!</v>
      </c>
    </row>
    <row r="69" spans="1:20" x14ac:dyDescent="0.75">
      <c r="A69"/>
      <c r="Q69" s="160" t="e">
        <f t="shared" ref="Q69:Q102" si="11">Q68+1</f>
        <v>#REF!</v>
      </c>
      <c r="R69" s="20" t="e">
        <f t="shared" si="8"/>
        <v>#REF!</v>
      </c>
      <c r="S69" s="20" t="e">
        <f t="shared" si="9"/>
        <v>#REF!</v>
      </c>
      <c r="T69" s="20" t="e">
        <f t="shared" si="10"/>
        <v>#REF!</v>
      </c>
    </row>
    <row r="70" spans="1:20" x14ac:dyDescent="0.75">
      <c r="A70"/>
      <c r="Q70" s="160" t="e">
        <f t="shared" si="11"/>
        <v>#REF!</v>
      </c>
      <c r="R70" s="20" t="e">
        <f t="shared" si="8"/>
        <v>#REF!</v>
      </c>
      <c r="S70" s="20" t="e">
        <f t="shared" si="9"/>
        <v>#REF!</v>
      </c>
      <c r="T70" s="20" t="e">
        <f t="shared" si="10"/>
        <v>#REF!</v>
      </c>
    </row>
    <row r="71" spans="1:20" x14ac:dyDescent="0.75">
      <c r="A71"/>
      <c r="Q71" s="160" t="e">
        <f t="shared" si="11"/>
        <v>#REF!</v>
      </c>
      <c r="R71" s="20" t="e">
        <f t="shared" si="8"/>
        <v>#REF!</v>
      </c>
      <c r="S71" s="20" t="e">
        <f t="shared" si="9"/>
        <v>#REF!</v>
      </c>
      <c r="T71" s="20" t="e">
        <f t="shared" si="10"/>
        <v>#REF!</v>
      </c>
    </row>
    <row r="72" spans="1:20" x14ac:dyDescent="0.75">
      <c r="A72"/>
      <c r="Q72" s="160" t="e">
        <f t="shared" si="11"/>
        <v>#REF!</v>
      </c>
      <c r="R72" s="20" t="e">
        <f t="shared" si="8"/>
        <v>#REF!</v>
      </c>
      <c r="S72" s="20" t="e">
        <f t="shared" si="9"/>
        <v>#REF!</v>
      </c>
      <c r="T72" s="20" t="e">
        <f t="shared" si="10"/>
        <v>#REF!</v>
      </c>
    </row>
    <row r="73" spans="1:20" x14ac:dyDescent="0.75">
      <c r="A73"/>
      <c r="Q73" s="160" t="e">
        <f t="shared" si="11"/>
        <v>#REF!</v>
      </c>
      <c r="R73" s="20" t="e">
        <f t="shared" si="8"/>
        <v>#REF!</v>
      </c>
      <c r="S73" s="20" t="e">
        <f t="shared" si="9"/>
        <v>#REF!</v>
      </c>
      <c r="T73" s="20" t="e">
        <f t="shared" si="10"/>
        <v>#REF!</v>
      </c>
    </row>
    <row r="74" spans="1:20" x14ac:dyDescent="0.75">
      <c r="A74"/>
      <c r="Q74" s="160" t="e">
        <f t="shared" si="11"/>
        <v>#REF!</v>
      </c>
      <c r="R74" s="20" t="e">
        <f t="shared" si="8"/>
        <v>#REF!</v>
      </c>
      <c r="S74" s="20" t="e">
        <f t="shared" si="9"/>
        <v>#REF!</v>
      </c>
      <c r="T74" s="20" t="e">
        <f t="shared" si="10"/>
        <v>#REF!</v>
      </c>
    </row>
    <row r="75" spans="1:20" x14ac:dyDescent="0.75">
      <c r="A75"/>
      <c r="Q75" s="160" t="e">
        <f t="shared" si="11"/>
        <v>#REF!</v>
      </c>
      <c r="R75" s="20" t="e">
        <f t="shared" si="8"/>
        <v>#REF!</v>
      </c>
      <c r="S75" s="20" t="e">
        <f t="shared" si="9"/>
        <v>#REF!</v>
      </c>
      <c r="T75" s="20" t="e">
        <f t="shared" si="10"/>
        <v>#REF!</v>
      </c>
    </row>
    <row r="76" spans="1:20" x14ac:dyDescent="0.75">
      <c r="A76"/>
      <c r="Q76" s="160" t="e">
        <f t="shared" si="11"/>
        <v>#REF!</v>
      </c>
      <c r="R76" s="20" t="e">
        <f t="shared" si="8"/>
        <v>#REF!</v>
      </c>
      <c r="S76" s="20" t="e">
        <f t="shared" si="9"/>
        <v>#REF!</v>
      </c>
      <c r="T76" s="20" t="e">
        <f t="shared" si="10"/>
        <v>#REF!</v>
      </c>
    </row>
    <row r="77" spans="1:20" x14ac:dyDescent="0.75">
      <c r="A77"/>
      <c r="Q77" s="160" t="e">
        <f t="shared" si="11"/>
        <v>#REF!</v>
      </c>
      <c r="R77" s="20" t="e">
        <f t="shared" si="8"/>
        <v>#REF!</v>
      </c>
      <c r="S77" s="20" t="e">
        <f t="shared" si="9"/>
        <v>#REF!</v>
      </c>
      <c r="T77" s="20" t="e">
        <f t="shared" si="10"/>
        <v>#REF!</v>
      </c>
    </row>
    <row r="78" spans="1:20" x14ac:dyDescent="0.75">
      <c r="A78"/>
      <c r="Q78" s="160" t="e">
        <f t="shared" si="11"/>
        <v>#REF!</v>
      </c>
      <c r="R78" s="20" t="e">
        <f t="shared" si="8"/>
        <v>#REF!</v>
      </c>
      <c r="S78" s="20" t="e">
        <f t="shared" si="9"/>
        <v>#REF!</v>
      </c>
      <c r="T78" s="20" t="e">
        <f t="shared" si="10"/>
        <v>#REF!</v>
      </c>
    </row>
    <row r="79" spans="1:20" x14ac:dyDescent="0.75">
      <c r="A79"/>
      <c r="Q79" s="160" t="e">
        <f t="shared" si="11"/>
        <v>#REF!</v>
      </c>
      <c r="R79" s="20" t="e">
        <f t="shared" si="8"/>
        <v>#REF!</v>
      </c>
      <c r="S79" s="20" t="e">
        <f t="shared" si="9"/>
        <v>#REF!</v>
      </c>
      <c r="T79" s="20" t="e">
        <f t="shared" si="10"/>
        <v>#REF!</v>
      </c>
    </row>
    <row r="80" spans="1:20" x14ac:dyDescent="0.75">
      <c r="A80"/>
      <c r="Q80" s="160" t="e">
        <f t="shared" si="11"/>
        <v>#REF!</v>
      </c>
      <c r="R80" s="20" t="e">
        <f t="shared" si="8"/>
        <v>#REF!</v>
      </c>
      <c r="S80" s="20" t="e">
        <f t="shared" si="9"/>
        <v>#REF!</v>
      </c>
      <c r="T80" s="20" t="e">
        <f t="shared" si="10"/>
        <v>#REF!</v>
      </c>
    </row>
    <row r="81" spans="1:20" x14ac:dyDescent="0.75">
      <c r="A81"/>
      <c r="Q81" s="160" t="e">
        <f t="shared" si="11"/>
        <v>#REF!</v>
      </c>
      <c r="R81" s="20" t="e">
        <f t="shared" si="8"/>
        <v>#REF!</v>
      </c>
      <c r="S81" s="20" t="e">
        <f t="shared" si="9"/>
        <v>#REF!</v>
      </c>
      <c r="T81" s="20" t="e">
        <f t="shared" si="10"/>
        <v>#REF!</v>
      </c>
    </row>
    <row r="82" spans="1:20" x14ac:dyDescent="0.75">
      <c r="A82"/>
      <c r="Q82" s="160"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0" t="e">
        <f t="shared" si="11"/>
        <v>#REF!</v>
      </c>
      <c r="R83" s="20" t="e">
        <f t="shared" si="12"/>
        <v>#REF!</v>
      </c>
      <c r="S83" s="20" t="e">
        <f t="shared" si="13"/>
        <v>#REF!</v>
      </c>
      <c r="T83" s="20" t="e">
        <f t="shared" si="14"/>
        <v>#REF!</v>
      </c>
    </row>
    <row r="84" spans="1:20" x14ac:dyDescent="0.75">
      <c r="A84"/>
      <c r="Q84" s="160" t="e">
        <f t="shared" si="11"/>
        <v>#REF!</v>
      </c>
      <c r="R84" s="20" t="e">
        <f t="shared" si="12"/>
        <v>#REF!</v>
      </c>
      <c r="S84" s="20" t="e">
        <f t="shared" si="13"/>
        <v>#REF!</v>
      </c>
      <c r="T84" s="20" t="e">
        <f t="shared" si="14"/>
        <v>#REF!</v>
      </c>
    </row>
    <row r="85" spans="1:20" x14ac:dyDescent="0.75">
      <c r="A85"/>
      <c r="Q85" s="160" t="e">
        <f t="shared" si="11"/>
        <v>#REF!</v>
      </c>
      <c r="R85" s="20" t="e">
        <f t="shared" si="12"/>
        <v>#REF!</v>
      </c>
      <c r="S85" s="20" t="e">
        <f t="shared" si="13"/>
        <v>#REF!</v>
      </c>
      <c r="T85" s="20" t="e">
        <f t="shared" si="14"/>
        <v>#REF!</v>
      </c>
    </row>
    <row r="86" spans="1:20" x14ac:dyDescent="0.75">
      <c r="A86"/>
      <c r="Q86" s="160" t="e">
        <f t="shared" si="11"/>
        <v>#REF!</v>
      </c>
      <c r="R86" s="20" t="e">
        <f t="shared" si="12"/>
        <v>#REF!</v>
      </c>
      <c r="S86" s="20" t="e">
        <f t="shared" si="13"/>
        <v>#REF!</v>
      </c>
      <c r="T86" s="20" t="e">
        <f t="shared" si="14"/>
        <v>#REF!</v>
      </c>
    </row>
    <row r="87" spans="1:20" x14ac:dyDescent="0.75">
      <c r="A87"/>
      <c r="Q87" s="160" t="e">
        <f t="shared" si="11"/>
        <v>#REF!</v>
      </c>
      <c r="R87" s="20" t="e">
        <f t="shared" si="12"/>
        <v>#REF!</v>
      </c>
      <c r="S87" s="20" t="e">
        <f t="shared" si="13"/>
        <v>#REF!</v>
      </c>
      <c r="T87" s="20" t="e">
        <f t="shared" si="14"/>
        <v>#REF!</v>
      </c>
    </row>
    <row r="88" spans="1:20" x14ac:dyDescent="0.75">
      <c r="A88"/>
      <c r="Q88" s="160" t="e">
        <f t="shared" si="11"/>
        <v>#REF!</v>
      </c>
      <c r="R88" s="20" t="e">
        <f t="shared" si="12"/>
        <v>#REF!</v>
      </c>
      <c r="S88" s="20" t="e">
        <f t="shared" si="13"/>
        <v>#REF!</v>
      </c>
      <c r="T88" s="20" t="e">
        <f t="shared" si="14"/>
        <v>#REF!</v>
      </c>
    </row>
    <row r="89" spans="1:20" x14ac:dyDescent="0.75">
      <c r="A89"/>
      <c r="Q89" s="160" t="e">
        <f t="shared" si="11"/>
        <v>#REF!</v>
      </c>
      <c r="R89" s="20" t="e">
        <f t="shared" si="12"/>
        <v>#REF!</v>
      </c>
      <c r="S89" s="20" t="e">
        <f t="shared" si="13"/>
        <v>#REF!</v>
      </c>
      <c r="T89" s="20" t="e">
        <f t="shared" si="14"/>
        <v>#REF!</v>
      </c>
    </row>
    <row r="90" spans="1:20" x14ac:dyDescent="0.75">
      <c r="A90"/>
      <c r="Q90" s="160" t="e">
        <f t="shared" si="11"/>
        <v>#REF!</v>
      </c>
      <c r="R90" s="20" t="e">
        <f t="shared" si="12"/>
        <v>#REF!</v>
      </c>
      <c r="S90" s="20" t="e">
        <f t="shared" si="13"/>
        <v>#REF!</v>
      </c>
      <c r="T90" s="20" t="e">
        <f t="shared" si="14"/>
        <v>#REF!</v>
      </c>
    </row>
    <row r="91" spans="1:20" x14ac:dyDescent="0.75">
      <c r="A91"/>
      <c r="Q91" s="160" t="e">
        <f t="shared" si="11"/>
        <v>#REF!</v>
      </c>
      <c r="R91" s="20" t="e">
        <f t="shared" si="12"/>
        <v>#REF!</v>
      </c>
      <c r="S91" s="20" t="e">
        <f t="shared" si="13"/>
        <v>#REF!</v>
      </c>
      <c r="T91" s="20" t="e">
        <f t="shared" si="14"/>
        <v>#REF!</v>
      </c>
    </row>
    <row r="92" spans="1:20" x14ac:dyDescent="0.75">
      <c r="A92"/>
      <c r="Q92" s="160" t="e">
        <f t="shared" si="11"/>
        <v>#REF!</v>
      </c>
      <c r="R92" s="20" t="e">
        <f t="shared" si="12"/>
        <v>#REF!</v>
      </c>
      <c r="S92" s="20" t="e">
        <f t="shared" si="13"/>
        <v>#REF!</v>
      </c>
      <c r="T92" s="20" t="e">
        <f t="shared" si="14"/>
        <v>#REF!</v>
      </c>
    </row>
    <row r="93" spans="1:20" x14ac:dyDescent="0.75">
      <c r="A93"/>
      <c r="Q93" s="160" t="e">
        <f t="shared" si="11"/>
        <v>#REF!</v>
      </c>
      <c r="R93" s="20" t="e">
        <f t="shared" si="12"/>
        <v>#REF!</v>
      </c>
      <c r="S93" s="20" t="e">
        <f t="shared" si="13"/>
        <v>#REF!</v>
      </c>
      <c r="T93" s="20" t="e">
        <f t="shared" si="14"/>
        <v>#REF!</v>
      </c>
    </row>
    <row r="94" spans="1:20" x14ac:dyDescent="0.75">
      <c r="A94"/>
      <c r="Q94" s="160" t="e">
        <f t="shared" si="11"/>
        <v>#REF!</v>
      </c>
      <c r="R94" s="20" t="e">
        <f t="shared" si="12"/>
        <v>#REF!</v>
      </c>
      <c r="S94" s="20" t="e">
        <f t="shared" si="13"/>
        <v>#REF!</v>
      </c>
      <c r="T94" s="20" t="e">
        <f t="shared" si="14"/>
        <v>#REF!</v>
      </c>
    </row>
    <row r="95" spans="1:20" x14ac:dyDescent="0.75">
      <c r="A95"/>
      <c r="Q95" s="160" t="e">
        <f t="shared" si="11"/>
        <v>#REF!</v>
      </c>
      <c r="R95" s="20" t="e">
        <f t="shared" si="12"/>
        <v>#REF!</v>
      </c>
      <c r="S95" s="20" t="e">
        <f t="shared" si="13"/>
        <v>#REF!</v>
      </c>
      <c r="T95" s="20" t="e">
        <f t="shared" si="14"/>
        <v>#REF!</v>
      </c>
    </row>
    <row r="96" spans="1:20" x14ac:dyDescent="0.75">
      <c r="A96"/>
      <c r="Q96" s="160" t="e">
        <f t="shared" si="11"/>
        <v>#REF!</v>
      </c>
      <c r="R96" s="20" t="e">
        <f t="shared" si="12"/>
        <v>#REF!</v>
      </c>
      <c r="S96" s="20" t="e">
        <f t="shared" si="13"/>
        <v>#REF!</v>
      </c>
      <c r="T96" s="20" t="e">
        <f t="shared" si="14"/>
        <v>#REF!</v>
      </c>
    </row>
    <row r="97" spans="1:20" x14ac:dyDescent="0.75">
      <c r="A97"/>
      <c r="Q97" s="160" t="e">
        <f t="shared" si="11"/>
        <v>#REF!</v>
      </c>
      <c r="R97" s="20" t="e">
        <f t="shared" si="12"/>
        <v>#REF!</v>
      </c>
      <c r="S97" s="20" t="e">
        <f t="shared" si="13"/>
        <v>#REF!</v>
      </c>
      <c r="T97" s="20" t="e">
        <f t="shared" si="14"/>
        <v>#REF!</v>
      </c>
    </row>
    <row r="98" spans="1:20" x14ac:dyDescent="0.75">
      <c r="A98"/>
      <c r="Q98" s="160" t="e">
        <f t="shared" si="11"/>
        <v>#REF!</v>
      </c>
      <c r="R98" s="20" t="e">
        <f t="shared" si="12"/>
        <v>#REF!</v>
      </c>
      <c r="S98" s="20" t="e">
        <f t="shared" si="13"/>
        <v>#REF!</v>
      </c>
      <c r="T98" s="20" t="e">
        <f t="shared" si="14"/>
        <v>#REF!</v>
      </c>
    </row>
    <row r="99" spans="1:20" x14ac:dyDescent="0.75">
      <c r="A99"/>
      <c r="Q99" s="160" t="e">
        <f t="shared" si="11"/>
        <v>#REF!</v>
      </c>
      <c r="R99" s="20" t="e">
        <f t="shared" si="12"/>
        <v>#REF!</v>
      </c>
      <c r="S99" s="20" t="e">
        <f t="shared" si="13"/>
        <v>#REF!</v>
      </c>
      <c r="T99" s="20" t="e">
        <f t="shared" si="14"/>
        <v>#REF!</v>
      </c>
    </row>
    <row r="100" spans="1:20" x14ac:dyDescent="0.75">
      <c r="A100"/>
      <c r="Q100" s="160" t="e">
        <f t="shared" si="11"/>
        <v>#REF!</v>
      </c>
      <c r="R100" s="20" t="e">
        <f t="shared" si="12"/>
        <v>#REF!</v>
      </c>
      <c r="S100" s="20" t="e">
        <f t="shared" si="13"/>
        <v>#REF!</v>
      </c>
      <c r="T100" s="20" t="e">
        <f t="shared" si="14"/>
        <v>#REF!</v>
      </c>
    </row>
    <row r="101" spans="1:20" x14ac:dyDescent="0.75">
      <c r="A101"/>
      <c r="Q101" s="160" t="e">
        <f t="shared" si="11"/>
        <v>#REF!</v>
      </c>
      <c r="R101" s="20" t="e">
        <f t="shared" si="12"/>
        <v>#REF!</v>
      </c>
      <c r="S101" s="20" t="e">
        <f t="shared" si="13"/>
        <v>#REF!</v>
      </c>
      <c r="T101" s="20" t="e">
        <f t="shared" si="14"/>
        <v>#REF!</v>
      </c>
    </row>
    <row r="102" spans="1:20" x14ac:dyDescent="0.75">
      <c r="A102"/>
      <c r="Q102" s="160" t="e">
        <f t="shared" si="11"/>
        <v>#REF!</v>
      </c>
      <c r="R102" s="20" t="e">
        <f t="shared" si="12"/>
        <v>#REF!</v>
      </c>
      <c r="S102" s="20" t="e">
        <f t="shared" si="13"/>
        <v>#REF!</v>
      </c>
      <c r="T102" s="20" t="e">
        <f t="shared" si="14"/>
        <v>#REF!</v>
      </c>
    </row>
    <row r="103" spans="1:20" x14ac:dyDescent="0.75">
      <c r="A103"/>
      <c r="Q103" s="160"/>
      <c r="R103" s="227" t="e">
        <f>SQRT(SUM(R2:R102))</f>
        <v>#REF!</v>
      </c>
      <c r="S103" s="227" t="e">
        <f t="shared" ref="S103:T103" si="15">SQRT(SUM(S2:S102))</f>
        <v>#REF!</v>
      </c>
      <c r="T103" s="227"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4"/>
      <c r="B1" s="54" t="s">
        <v>942</v>
      </c>
      <c r="C1" s="54"/>
      <c r="D1" s="5"/>
      <c r="E1" s="5"/>
      <c r="F1" s="2"/>
      <c r="G1" s="2"/>
      <c r="H1" s="2"/>
      <c r="I1" s="2"/>
      <c r="J1" s="2"/>
      <c r="K1" s="2"/>
      <c r="L1" s="5"/>
      <c r="M1" s="2"/>
      <c r="N1" s="2"/>
      <c r="O1" s="5"/>
      <c r="P1" s="5"/>
      <c r="Q1" s="5"/>
      <c r="R1" s="5"/>
      <c r="S1" s="5"/>
      <c r="T1" s="5"/>
      <c r="U1" s="5"/>
      <c r="V1" s="5"/>
      <c r="W1" s="5"/>
      <c r="X1" s="5"/>
      <c r="Y1" s="5"/>
      <c r="Z1" s="5"/>
    </row>
    <row r="2" spans="1:26" x14ac:dyDescent="0.75">
      <c r="A2" s="461" t="s">
        <v>5</v>
      </c>
      <c r="B2" s="461" t="s">
        <v>815</v>
      </c>
      <c r="C2" s="458" t="s">
        <v>846</v>
      </c>
      <c r="D2" s="461" t="s">
        <v>791</v>
      </c>
      <c r="E2" s="461" t="s">
        <v>816</v>
      </c>
      <c r="F2" s="458" t="s">
        <v>793</v>
      </c>
      <c r="G2" s="458" t="s">
        <v>814</v>
      </c>
      <c r="H2" s="458" t="s">
        <v>817</v>
      </c>
      <c r="I2" s="458" t="s">
        <v>817</v>
      </c>
      <c r="J2" s="458" t="s">
        <v>792</v>
      </c>
      <c r="K2" s="458" t="s">
        <v>792</v>
      </c>
      <c r="L2" s="326" t="s">
        <v>829</v>
      </c>
      <c r="M2" s="326" t="s">
        <v>790</v>
      </c>
      <c r="O2" s="463" t="s">
        <v>794</v>
      </c>
      <c r="P2" s="463" t="s">
        <v>795</v>
      </c>
    </row>
    <row r="3" spans="1:26" x14ac:dyDescent="0.75">
      <c r="A3" s="462"/>
      <c r="B3" s="462"/>
      <c r="C3" s="459"/>
      <c r="D3" s="462"/>
      <c r="E3" s="462"/>
      <c r="F3" s="459"/>
      <c r="G3" s="459"/>
      <c r="H3" s="459"/>
      <c r="I3" s="459"/>
      <c r="J3" s="459"/>
      <c r="K3" s="459"/>
      <c r="L3" s="328">
        <v>0.15</v>
      </c>
      <c r="M3" s="328">
        <v>0.85</v>
      </c>
      <c r="O3" s="463"/>
      <c r="P3" s="463"/>
    </row>
    <row r="4" spans="1:26" x14ac:dyDescent="0.75">
      <c r="A4" s="462"/>
      <c r="B4" s="462"/>
      <c r="C4" s="459"/>
      <c r="D4" s="462"/>
      <c r="E4" s="462"/>
      <c r="F4" s="459"/>
      <c r="G4" s="459"/>
      <c r="H4" s="459"/>
      <c r="I4" s="459"/>
      <c r="J4" s="459"/>
      <c r="K4" s="459"/>
      <c r="L4" s="340">
        <f ca="1">IFERROR(_xlfn.NORM.INV(1-L3,$O$20,$P$20),"")</f>
        <v>47.183839733347298</v>
      </c>
      <c r="M4" s="340">
        <f ca="1">IFERROR(_xlfn.NORM.INV(1-M3,$O$20,$P$20),"")</f>
        <v>21.566160266652698</v>
      </c>
      <c r="O4" s="463"/>
      <c r="P4" s="463"/>
    </row>
    <row r="5" spans="1:26" x14ac:dyDescent="0.75">
      <c r="A5" s="333">
        <v>1</v>
      </c>
      <c r="B5" s="369">
        <v>44754</v>
      </c>
      <c r="C5" s="327"/>
      <c r="D5" s="370">
        <v>300</v>
      </c>
      <c r="E5" s="370">
        <v>40</v>
      </c>
      <c r="F5" s="243">
        <f>IF(ISBLANK(E5),NA(),E5)</f>
        <v>40</v>
      </c>
      <c r="G5" s="244">
        <f>IF(OR(ISBLANK(F5),ISNA(F5)),"",F5)</f>
        <v>40</v>
      </c>
      <c r="H5" s="368">
        <f>IF(NOT(ISBLANK($B$5)),$D$5,"")</f>
        <v>300</v>
      </c>
      <c r="I5" s="368">
        <f>IF(NOT(ISBLANK($B$5)),$D$5,"")</f>
        <v>300</v>
      </c>
      <c r="J5" s="327"/>
      <c r="K5" s="327"/>
      <c r="L5" s="327"/>
      <c r="M5" s="327"/>
      <c r="O5" s="336">
        <f>IF(ISERROR(AVERAGE(E5:E56)),"",AVERAGE(E5:E56))</f>
        <v>34.375</v>
      </c>
      <c r="P5" s="336">
        <f>IF(ISERROR(IF(_xlfn.STDEV.P(E5:E56)=0,"",_xlfn.STDEV.P(E5:E56))),"",IF(_xlfn.STDEV.P(E5:E56)=0,"",_xlfn.STDEV.P(E5:E56)))</f>
        <v>12.358574958303242</v>
      </c>
      <c r="R5" s="325"/>
    </row>
    <row r="6" spans="1:26" x14ac:dyDescent="0.75">
      <c r="A6" s="333">
        <v>2</v>
      </c>
      <c r="B6" s="369">
        <v>44768</v>
      </c>
      <c r="C6" s="327"/>
      <c r="D6" s="370">
        <v>260</v>
      </c>
      <c r="E6" s="370">
        <v>30</v>
      </c>
      <c r="F6" s="244">
        <f t="shared" ref="F6:F56" si="0">IF(ISBLANK(B6),NA(),IF(ISBLANK(E6),NA(),F5+E6))</f>
        <v>70</v>
      </c>
      <c r="G6" s="244">
        <f t="shared" ref="G6:G18" si="1">IF(OR(ISBLANK(F6),ISNA(F6)),"",F6)</f>
        <v>70</v>
      </c>
      <c r="H6" s="244" cm="1">
        <f t="array" ref="H6">IF(ISBLANK($B6),NA(),IF(ISBLANK($D6),INDEX($D$5:$D$56,COUNT($D$5:$D$56)),$D6)+IF(ISNA($F5),MAX($G$5:$G$56),$F5))</f>
        <v>300</v>
      </c>
      <c r="I6" s="244" cm="1">
        <f t="array" ref="I6">IF(ISBLANK($B6),"",IF(ISBLANK($D6),INDEX($D$5:$D$56,COUNT($D$5:$D$56)),$D6)+IF(ISNA($F5),MAX($G$5:$G$56),$F5))</f>
        <v>300</v>
      </c>
      <c r="J6" s="243" t="e">
        <f>IF(AND(NOT(ISBLANK(E6)),ISBLANK(E7)),F6,NA())</f>
        <v>#N/A</v>
      </c>
      <c r="K6" s="329" t="str">
        <f t="shared" ref="K6:K56" si="2">IF(ISBLANK(B6),"",IF(OR(ISBLANK(J6),ISNA(J6)),"",J6))</f>
        <v/>
      </c>
      <c r="L6" s="327"/>
      <c r="M6" s="327"/>
      <c r="R6" s="325"/>
    </row>
    <row r="7" spans="1:26" ht="15" customHeight="1" x14ac:dyDescent="0.75">
      <c r="A7" s="333">
        <v>3</v>
      </c>
      <c r="B7" s="369">
        <v>44782</v>
      </c>
      <c r="C7" s="327"/>
      <c r="D7" s="370">
        <v>230</v>
      </c>
      <c r="E7" s="370">
        <v>50</v>
      </c>
      <c r="F7" s="244">
        <f t="shared" si="0"/>
        <v>120</v>
      </c>
      <c r="G7" s="244">
        <f t="shared" si="1"/>
        <v>120</v>
      </c>
      <c r="H7" s="244" cm="1">
        <f t="array" ref="H7">IF(ISBLANK($B7),NA(),IF(ISBLANK($D7),INDEX($D$5:$D$56,COUNT($D$5:$D$56)),$D7)+IF(ISNA($F6),MAX($G$5:$G$56),$F6))</f>
        <v>300</v>
      </c>
      <c r="I7" s="244" cm="1">
        <f t="array" ref="I7">IF(ISBLANK($B7),"",IF(ISBLANK($D7),INDEX($D$5:$D$56,COUNT($D$5:$D$56)),$D7)+IF(ISNA($F6),MAX($G$5:$G$56),$F6))</f>
        <v>300</v>
      </c>
      <c r="J7" s="243" t="e">
        <f>IF(AND(NOT(ISBLANK(E7)),ISBLANK(E8)),F7,IF(ISBLANK(E8),MAX($G$5:$G$56,J6)+$O$20,NA()))</f>
        <v>#N/A</v>
      </c>
      <c r="K7" s="329" t="str">
        <f t="shared" si="2"/>
        <v/>
      </c>
      <c r="L7" s="330" t="e">
        <f>IF(AND(ISBLANK($E7),NOT(ISBLANK($E6))),$K6+L$4,NA())</f>
        <v>#N/A</v>
      </c>
      <c r="M7" s="330" t="e">
        <f>IF(AND(ISBLANK($E7),NOT(ISBLANK($E6))),$K6+M$4,NA())</f>
        <v>#N/A</v>
      </c>
      <c r="O7" s="458" t="s">
        <v>824</v>
      </c>
      <c r="P7" s="458" t="s">
        <v>796</v>
      </c>
      <c r="Q7" s="458" t="s">
        <v>797</v>
      </c>
    </row>
    <row r="8" spans="1:26" ht="15" customHeight="1" x14ac:dyDescent="0.75">
      <c r="A8" s="333">
        <v>4</v>
      </c>
      <c r="B8" s="331">
        <v>44796</v>
      </c>
      <c r="C8" s="372"/>
      <c r="D8" s="332">
        <v>180</v>
      </c>
      <c r="E8" s="332">
        <v>45</v>
      </c>
      <c r="F8" s="244">
        <f t="shared" si="0"/>
        <v>165</v>
      </c>
      <c r="G8" s="244">
        <f t="shared" si="1"/>
        <v>165</v>
      </c>
      <c r="H8" s="244" cm="1">
        <f t="array" ref="H8">IF(ISBLANK($B8),NA(),IF(ISBLANK($D8),INDEX($D$5:$D$56,COUNT($D$5:$D$56)),$D8)+IF(ISNA($F7),MAX($G$5:$G$56),$F7))</f>
        <v>300</v>
      </c>
      <c r="I8" s="244" cm="1">
        <f t="array" ref="I8">IF(ISBLANK($B8),"",IF(ISBLANK($D8),INDEX($D$5:$D$56,COUNT($D$5:$D$56)),$D8)+IF(ISNA($F7),MAX($G$5:$G$56),$F7))</f>
        <v>300</v>
      </c>
      <c r="J8" s="244" t="e">
        <f ca="1">IF(ISBLANK(B8),NA(),IF(AND(NOT(ISBLANK(E8)),ISBLANK(E9)),MAX($G$5:$G$56),J7+($O$20*IF(ISBLANK(C8),1,C8))))</f>
        <v>#N/A</v>
      </c>
      <c r="K8" s="329" t="str">
        <f t="shared" ca="1" si="2"/>
        <v/>
      </c>
      <c r="L8" s="329" t="e">
        <f ca="1">IF(ISBLANK($B8),"",IF(ISNA(L7),IF(AND(ISBLANK($E8),NOT(ISBLANK($E7))),$K7+(L$4*IF(ISBLANK($C8),1,$C8)),L7+(L$4*IF(ISBLANK($C8),1,$C8))),L7+(L$4*IF(ISBLANK($C8),1,$C8))))</f>
        <v>#N/A</v>
      </c>
      <c r="M8" s="329" t="e">
        <f ca="1">IF(ISBLANK($B8),"",IF(ISNA(M7),IF(AND(ISBLANK($E8),NOT(ISBLANK($E7))),$K7+(M$4*IF(ISBLANK($C8),1,$C8)),M7+(M$4*IF(ISBLANK($C8),1,$C8))),M7+(M$4*IF(ISBLANK($C8),1,$C8))))</f>
        <v>#N/A</v>
      </c>
      <c r="O8" s="459"/>
      <c r="P8" s="459"/>
      <c r="Q8" s="459"/>
    </row>
    <row r="9" spans="1:26" x14ac:dyDescent="0.75">
      <c r="A9" s="333">
        <v>5</v>
      </c>
      <c r="B9" s="331">
        <v>44810</v>
      </c>
      <c r="C9" s="372"/>
      <c r="D9" s="332">
        <v>135</v>
      </c>
      <c r="E9" s="332">
        <v>30</v>
      </c>
      <c r="F9" s="244">
        <f t="shared" si="0"/>
        <v>195</v>
      </c>
      <c r="G9" s="244">
        <f t="shared" si="1"/>
        <v>195</v>
      </c>
      <c r="H9" s="244" cm="1">
        <f t="array" ref="H9">IF(ISBLANK($B9),NA(),IF(ISBLANK($D9),INDEX($D$5:$D$56,COUNT($D$5:$D$56)),$D9)+IF(ISNA($F8),MAX($G$5:$G$56),$F8))</f>
        <v>300</v>
      </c>
      <c r="I9" s="244" cm="1">
        <f t="array" ref="I9">IF(ISBLANK($B9),"",IF(ISBLANK($D9),INDEX($D$5:$D$56,COUNT($D$5:$D$56)),$D9)+IF(ISNA($F8),MAX($G$5:$G$56),$F8))</f>
        <v>300</v>
      </c>
      <c r="J9" s="244" t="e">
        <f t="shared" ref="J9:J56" ca="1" si="3">IF(ISBLANK(B9),NA(),IF(AND(NOT(ISBLANK(E9)),ISBLANK(E10)),MAX($G$5:$G$56),J8+($O$20*IF(ISBLANK(C9),1,C9))))</f>
        <v>#N/A</v>
      </c>
      <c r="K9" s="329" t="str">
        <f t="shared" ca="1" si="2"/>
        <v/>
      </c>
      <c r="L9" s="329" t="e">
        <f t="shared" ref="L9:L56" ca="1" si="4">IF(ISBLANK($B9),"",IF(ISNA(L8),IF(AND(ISBLANK($E9),NOT(ISBLANK($E8))),$K8+(L$4*IF(ISBLANK($C9),1,$C9)),L8+(L$4*IF(ISBLANK($C9),1,$C9))),L8+(L$4*IF(ISBLANK($C9),1,$C9))))</f>
        <v>#N/A</v>
      </c>
      <c r="M9" s="329" t="e">
        <f t="shared" ref="M9:M56" ca="1" si="5">IF(ISBLANK($B9),"",IF(ISNA(M8),IF(AND(ISBLANK($E9),NOT(ISBLANK($E8))),$K8+(M$4*IF(ISBLANK($C9),1,$C9)),M8+(M$4*IF(ISBLANK($C9),1,$C9))),M8+(M$4*IF(ISBLANK($C9),1,$C9))))</f>
        <v>#N/A</v>
      </c>
      <c r="O9" s="460"/>
      <c r="P9" s="460"/>
      <c r="Q9" s="460"/>
    </row>
    <row r="10" spans="1:26" x14ac:dyDescent="0.75">
      <c r="A10" s="333">
        <v>6</v>
      </c>
      <c r="B10" s="331">
        <v>44824</v>
      </c>
      <c r="C10" s="372"/>
      <c r="D10" s="332">
        <v>300</v>
      </c>
      <c r="E10" s="332">
        <v>10</v>
      </c>
      <c r="F10" s="244">
        <f t="shared" si="0"/>
        <v>205</v>
      </c>
      <c r="G10" s="244">
        <f t="shared" si="1"/>
        <v>205</v>
      </c>
      <c r="H10" s="244" cm="1">
        <f t="array" ref="H10">IF(ISBLANK($B10),NA(),IF(ISBLANK($D10),INDEX($D$5:$D$56,COUNT($D$5:$D$56)),$D10)+IF(ISNA($F9),MAX($G$5:$G$56),$F9))</f>
        <v>495</v>
      </c>
      <c r="I10" s="244" cm="1">
        <f t="array" ref="I10">IF(ISBLANK($B10),"",IF(ISBLANK($D10),INDEX($D$5:$D$56,COUNT($D$5:$D$56)),$D10)+IF(ISNA($F9),MAX($G$5:$G$56),$F9))</f>
        <v>495</v>
      </c>
      <c r="J10" s="244" t="e">
        <f t="shared" ca="1" si="3"/>
        <v>#N/A</v>
      </c>
      <c r="K10" s="329" t="str">
        <f t="shared" ca="1" si="2"/>
        <v/>
      </c>
      <c r="L10" s="329" t="e">
        <f t="shared" ca="1" si="4"/>
        <v>#N/A</v>
      </c>
      <c r="M10" s="329" t="e">
        <f t="shared" ca="1" si="5"/>
        <v>#N/A</v>
      </c>
      <c r="O10" s="310"/>
      <c r="P10" s="336">
        <f ca="1">IF(ISERROR(AVERAGE(INDIRECT(CONCATENATE("E",$O$10+4)):$E$56)),"",AVERAGE(INDIRECT(CONCATENATE("E",$O$10+4)):$E$56))</f>
        <v>34.375</v>
      </c>
      <c r="Q10" s="336">
        <f ca="1">IF(ISERROR(_xlfn.STDEV.P(INDIRECT(CONCATENATE("E",$O$10+4)):$E$56)),"",_xlfn.STDEV.P(INDIRECT(CONCATENATE("E",$O$10+4)):$E$56))</f>
        <v>12.358574958303242</v>
      </c>
    </row>
    <row r="11" spans="1:26" x14ac:dyDescent="0.75">
      <c r="A11" s="333">
        <v>7</v>
      </c>
      <c r="B11" s="331">
        <v>44838</v>
      </c>
      <c r="C11" s="372"/>
      <c r="D11" s="332">
        <v>290</v>
      </c>
      <c r="E11" s="332">
        <v>25</v>
      </c>
      <c r="F11" s="244">
        <f t="shared" si="0"/>
        <v>230</v>
      </c>
      <c r="G11" s="244">
        <f t="shared" si="1"/>
        <v>230</v>
      </c>
      <c r="H11" s="244" cm="1">
        <f t="array" ref="H11">IF(ISBLANK($B11),NA(),IF(ISBLANK($D11),INDEX($D$5:$D$56,COUNT($D$5:$D$56)),$D11)+IF(ISNA($F10),MAX($G$5:$G$56),$F10))</f>
        <v>495</v>
      </c>
      <c r="I11" s="244" cm="1">
        <f t="array" ref="I11">IF(ISBLANK($B11),"",IF(ISBLANK($D11),INDEX($D$5:$D$56,COUNT($D$5:$D$56)),$D11)+IF(ISNA($F10),MAX($G$5:$G$56),$F10))</f>
        <v>495</v>
      </c>
      <c r="J11" s="244" t="e">
        <f t="shared" ca="1" si="3"/>
        <v>#N/A</v>
      </c>
      <c r="K11" s="329" t="str">
        <f t="shared" ca="1" si="2"/>
        <v/>
      </c>
      <c r="L11" s="329" t="e">
        <f t="shared" ca="1" si="4"/>
        <v>#N/A</v>
      </c>
      <c r="M11" s="329" t="e">
        <f t="shared" ca="1" si="5"/>
        <v>#N/A</v>
      </c>
    </row>
    <row r="12" spans="1:26" x14ac:dyDescent="0.75">
      <c r="A12" s="333">
        <v>8</v>
      </c>
      <c r="B12" s="331">
        <v>44852</v>
      </c>
      <c r="C12" s="372"/>
      <c r="D12" s="332">
        <v>265</v>
      </c>
      <c r="E12" s="332">
        <v>45</v>
      </c>
      <c r="F12" s="244">
        <f t="shared" si="0"/>
        <v>275</v>
      </c>
      <c r="G12" s="244">
        <f t="shared" si="1"/>
        <v>275</v>
      </c>
      <c r="H12" s="244" cm="1">
        <f t="array" ref="H12">IF(ISBLANK($B12),NA(),IF(ISBLANK($D12),INDEX($D$5:$D$56,COUNT($D$5:$D$56)),$D12)+IF(ISNA($F11),MAX($G$5:$G$56),$F11))</f>
        <v>495</v>
      </c>
      <c r="I12" s="244" cm="1">
        <f t="array" ref="I12">IF(ISBLANK($B12),"",IF(ISBLANK($D12),INDEX($D$5:$D$56,COUNT($D$5:$D$56)),$D12)+IF(ISNA($F11),MAX($G$5:$G$56),$F11))</f>
        <v>495</v>
      </c>
      <c r="J12" s="244">
        <f t="shared" si="3"/>
        <v>275</v>
      </c>
      <c r="K12" s="329">
        <f t="shared" si="2"/>
        <v>275</v>
      </c>
      <c r="L12" s="329" t="e">
        <f t="shared" ca="1" si="4"/>
        <v>#N/A</v>
      </c>
      <c r="M12" s="329" t="e">
        <f t="shared" ca="1" si="5"/>
        <v>#N/A</v>
      </c>
      <c r="O12" s="458" t="s">
        <v>800</v>
      </c>
      <c r="P12" s="458" t="s">
        <v>801</v>
      </c>
    </row>
    <row r="13" spans="1:26" x14ac:dyDescent="0.75">
      <c r="A13" s="333">
        <v>9</v>
      </c>
      <c r="B13" s="331">
        <v>44866</v>
      </c>
      <c r="C13" s="372"/>
      <c r="D13" s="332">
        <v>150</v>
      </c>
      <c r="E13" s="332"/>
      <c r="F13" s="244" t="e">
        <f t="shared" si="0"/>
        <v>#N/A</v>
      </c>
      <c r="G13" s="244" t="str">
        <f t="shared" si="1"/>
        <v/>
      </c>
      <c r="H13" s="244" cm="1">
        <f t="array" ref="H13">IF(ISBLANK($B13),NA(),IF(ISBLANK($D13),INDEX($D$5:$D$56,COUNT($D$5:$D$56)),$D13)+IF(ISNA($F12),MAX($G$5:$G$56),$F12))</f>
        <v>425</v>
      </c>
      <c r="I13" s="244" cm="1">
        <f t="array" ref="I13">IF(ISBLANK($B13),"",IF(ISBLANK($D13),INDEX($D$5:$D$56,COUNT($D$5:$D$56)),$D13)+IF(ISNA($F12),MAX($G$5:$G$56),$F12))</f>
        <v>425</v>
      </c>
      <c r="J13" s="244">
        <f t="shared" ca="1" si="3"/>
        <v>309.375</v>
      </c>
      <c r="K13" s="329">
        <f t="shared" ca="1" si="2"/>
        <v>309.375</v>
      </c>
      <c r="L13" s="329">
        <f t="shared" ca="1" si="4"/>
        <v>322.18383973334733</v>
      </c>
      <c r="M13" s="329">
        <f t="shared" ca="1" si="5"/>
        <v>296.56616026665267</v>
      </c>
      <c r="O13" s="459"/>
      <c r="P13" s="459"/>
    </row>
    <row r="14" spans="1:26" x14ac:dyDescent="0.75">
      <c r="A14" s="333">
        <v>10</v>
      </c>
      <c r="B14" s="331">
        <v>44880</v>
      </c>
      <c r="C14" s="372"/>
      <c r="D14" s="332"/>
      <c r="E14" s="332"/>
      <c r="F14" s="244" t="e">
        <f t="shared" si="0"/>
        <v>#N/A</v>
      </c>
      <c r="G14" s="244" t="str">
        <f t="shared" si="1"/>
        <v/>
      </c>
      <c r="H14" s="244" cm="1">
        <f t="array" ref="H14">IF(ISBLANK($B14),NA(),IF(ISBLANK($D14),INDEX($D$5:$D$56,COUNT($D$5:$D$56)),$D14)+IF(ISNA($F13),MAX($G$5:$G$56),$F13))</f>
        <v>425</v>
      </c>
      <c r="I14" s="244" cm="1">
        <f t="array" ref="I14">IF(ISBLANK($B14),"",IF(ISBLANK($D14),INDEX($D$5:$D$56,COUNT($D$5:$D$56)),$D14)+IF(ISNA($F13),MAX($G$5:$G$56),$F13))</f>
        <v>425</v>
      </c>
      <c r="J14" s="244">
        <f t="shared" ca="1" si="3"/>
        <v>343.75</v>
      </c>
      <c r="K14" s="329">
        <f t="shared" ca="1" si="2"/>
        <v>343.75</v>
      </c>
      <c r="L14" s="329">
        <f t="shared" ca="1" si="4"/>
        <v>369.36767946669465</v>
      </c>
      <c r="M14" s="329">
        <f t="shared" ca="1" si="5"/>
        <v>318.13232053330535</v>
      </c>
      <c r="O14" s="460"/>
      <c r="P14" s="460"/>
    </row>
    <row r="15" spans="1:26" x14ac:dyDescent="0.75">
      <c r="A15" s="333">
        <v>11</v>
      </c>
      <c r="B15" s="331">
        <v>44894</v>
      </c>
      <c r="C15" s="372"/>
      <c r="D15" s="332"/>
      <c r="E15" s="332"/>
      <c r="F15" s="244" t="e">
        <f t="shared" si="0"/>
        <v>#N/A</v>
      </c>
      <c r="G15" s="244" t="str">
        <f t="shared" si="1"/>
        <v/>
      </c>
      <c r="H15" s="244" cm="1">
        <f t="array" ref="H15">IF(ISBLANK($B15),NA(),IF(ISBLANK($D15),INDEX($D$5:$D$56,COUNT($D$5:$D$56)),$D15)+IF(ISNA($F14),MAX($G$5:$G$56),$F14))</f>
        <v>425</v>
      </c>
      <c r="I15" s="244" cm="1">
        <f t="array" ref="I15">IF(ISBLANK($B15),"",IF(ISBLANK($D15),INDEX($D$5:$D$56,COUNT($D$5:$D$56)),$D15)+IF(ISNA($F14),MAX($G$5:$G$56),$F14))</f>
        <v>425</v>
      </c>
      <c r="J15" s="244">
        <f t="shared" ca="1" si="3"/>
        <v>378.125</v>
      </c>
      <c r="K15" s="329">
        <f t="shared" ca="1" si="2"/>
        <v>378.125</v>
      </c>
      <c r="L15" s="329">
        <f t="shared" ca="1" si="4"/>
        <v>416.55151920004198</v>
      </c>
      <c r="M15" s="329">
        <f t="shared" ca="1" si="5"/>
        <v>339.69848079995802</v>
      </c>
      <c r="O15" s="335"/>
      <c r="P15" s="335"/>
    </row>
    <row r="16" spans="1:26" x14ac:dyDescent="0.75">
      <c r="A16" s="333">
        <v>12</v>
      </c>
      <c r="B16" s="331">
        <v>44908</v>
      </c>
      <c r="C16" s="372"/>
      <c r="D16" s="332"/>
      <c r="E16" s="332"/>
      <c r="F16" s="244" t="e">
        <f t="shared" si="0"/>
        <v>#N/A</v>
      </c>
      <c r="G16" s="244" t="str">
        <f t="shared" si="1"/>
        <v/>
      </c>
      <c r="H16" s="244" cm="1">
        <f t="array" ref="H16">IF(ISBLANK($B16),NA(),IF(ISBLANK($D16),INDEX($D$5:$D$56,COUNT($D$5:$D$56)),$D16)+IF(ISNA($F15),MAX($G$5:$G$56),$F15))</f>
        <v>425</v>
      </c>
      <c r="I16" s="244" cm="1">
        <f t="array" ref="I16">IF(ISBLANK($B16),"",IF(ISBLANK($D16),INDEX($D$5:$D$56,COUNT($D$5:$D$56)),$D16)+IF(ISNA($F15),MAX($G$5:$G$56),$F15))</f>
        <v>425</v>
      </c>
      <c r="J16" s="244">
        <f t="shared" ca="1" si="3"/>
        <v>412.5</v>
      </c>
      <c r="K16" s="329">
        <f t="shared" ca="1" si="2"/>
        <v>412.5</v>
      </c>
      <c r="L16" s="329">
        <f t="shared" ca="1" si="4"/>
        <v>463.73535893338931</v>
      </c>
      <c r="M16" s="329">
        <f t="shared" ca="1" si="5"/>
        <v>361.26464106661069</v>
      </c>
    </row>
    <row r="17" spans="1:16" x14ac:dyDescent="0.75">
      <c r="A17" s="333">
        <v>13</v>
      </c>
      <c r="B17" s="331">
        <v>44922</v>
      </c>
      <c r="C17" s="372">
        <v>0</v>
      </c>
      <c r="D17" s="332"/>
      <c r="E17" s="332"/>
      <c r="F17" s="244" t="e">
        <f t="shared" si="0"/>
        <v>#N/A</v>
      </c>
      <c r="G17" s="244" t="str">
        <f t="shared" si="1"/>
        <v/>
      </c>
      <c r="H17" s="244" cm="1">
        <f t="array" ref="H17">IF(ISBLANK($B17),NA(),IF(ISBLANK($D17),INDEX($D$5:$D$56,COUNT($D$5:$D$56)),$D17)+IF(ISNA($F16),MAX($G$5:$G$56),$F16))</f>
        <v>425</v>
      </c>
      <c r="I17" s="244" cm="1">
        <f t="array" ref="I17">IF(ISBLANK($B17),"",IF(ISBLANK($D17),INDEX($D$5:$D$56,COUNT($D$5:$D$56)),$D17)+IF(ISNA($F16),MAX($G$5:$G$56),$F16))</f>
        <v>425</v>
      </c>
      <c r="J17" s="244">
        <f t="shared" ca="1" si="3"/>
        <v>412.5</v>
      </c>
      <c r="K17" s="329">
        <f t="shared" ca="1" si="2"/>
        <v>412.5</v>
      </c>
      <c r="L17" s="329">
        <f t="shared" ca="1" si="4"/>
        <v>463.73535893338931</v>
      </c>
      <c r="M17" s="329">
        <f t="shared" ca="1" si="5"/>
        <v>361.26464106661069</v>
      </c>
      <c r="O17" s="458" t="s">
        <v>799</v>
      </c>
      <c r="P17" s="458" t="s">
        <v>798</v>
      </c>
    </row>
    <row r="18" spans="1:16" x14ac:dyDescent="0.75">
      <c r="A18" s="333">
        <v>14</v>
      </c>
      <c r="B18" s="331">
        <v>44936</v>
      </c>
      <c r="C18" s="372"/>
      <c r="D18" s="332"/>
      <c r="E18" s="332"/>
      <c r="F18" s="244" t="e">
        <f t="shared" si="0"/>
        <v>#N/A</v>
      </c>
      <c r="G18" s="244" t="str">
        <f t="shared" si="1"/>
        <v/>
      </c>
      <c r="H18" s="244" cm="1">
        <f t="array" ref="H18">IF(ISBLANK($B18),NA(),IF(ISBLANK($D18),INDEX($D$5:$D$56,COUNT($D$5:$D$56)),$D18)+IF(ISNA($F17),MAX($G$5:$G$56),$F17))</f>
        <v>425</v>
      </c>
      <c r="I18" s="244" cm="1">
        <f t="array" ref="I18">IF(ISBLANK($B18),"",IF(ISBLANK($D18),INDEX($D$5:$D$56,COUNT($D$5:$D$56)),$D18)+IF(ISNA($F17),MAX($G$5:$G$56),$F17))</f>
        <v>425</v>
      </c>
      <c r="J18" s="244">
        <f t="shared" ca="1" si="3"/>
        <v>446.875</v>
      </c>
      <c r="K18" s="329">
        <f t="shared" ca="1" si="2"/>
        <v>446.875</v>
      </c>
      <c r="L18" s="329">
        <f t="shared" ca="1" si="4"/>
        <v>510.91919866673663</v>
      </c>
      <c r="M18" s="329">
        <f t="shared" ca="1" si="5"/>
        <v>382.83080133326337</v>
      </c>
      <c r="O18" s="459"/>
      <c r="P18" s="459"/>
    </row>
    <row r="19" spans="1:16" x14ac:dyDescent="0.75">
      <c r="A19" s="333">
        <v>15</v>
      </c>
      <c r="B19" s="331">
        <v>44950</v>
      </c>
      <c r="C19" s="372"/>
      <c r="D19" s="332"/>
      <c r="E19" s="332"/>
      <c r="F19" s="244" t="e">
        <f t="shared" si="0"/>
        <v>#N/A</v>
      </c>
      <c r="G19" s="244" t="str">
        <f t="shared" ref="G19:G56" si="6">IF(OR(ISBLANK(F19),ISNA(F19)),"",F19)</f>
        <v/>
      </c>
      <c r="H19" s="244" cm="1">
        <f t="array" ref="H19">IF(ISBLANK($B19),NA(),IF(ISBLANK($D19),INDEX($D$5:$D$56,COUNT($D$5:$D$56)),$D19)+IF(ISNA($F18),MAX($G$5:$G$56),$F18))</f>
        <v>425</v>
      </c>
      <c r="I19" s="244" cm="1">
        <f t="array" ref="I19">IF(ISBLANK($B19),"",IF(ISBLANK($D19),INDEX($D$5:$D$56,COUNT($D$5:$D$56)),$D19)+IF(ISNA($F18),MAX($G$5:$G$56),$F18))</f>
        <v>425</v>
      </c>
      <c r="J19" s="244">
        <f t="shared" ca="1" si="3"/>
        <v>481.25</v>
      </c>
      <c r="K19" s="329">
        <f t="shared" ca="1" si="2"/>
        <v>481.25</v>
      </c>
      <c r="L19" s="329">
        <f t="shared" ca="1" si="4"/>
        <v>558.10303840008396</v>
      </c>
      <c r="M19" s="329">
        <f t="shared" ca="1" si="5"/>
        <v>404.39696159991604</v>
      </c>
      <c r="O19" s="460"/>
      <c r="P19" s="460"/>
    </row>
    <row r="20" spans="1:16" x14ac:dyDescent="0.75">
      <c r="A20" s="333">
        <v>16</v>
      </c>
      <c r="B20" s="331">
        <v>44964</v>
      </c>
      <c r="C20" s="372"/>
      <c r="D20" s="332"/>
      <c r="E20" s="332"/>
      <c r="F20" s="244" t="e">
        <f t="shared" si="0"/>
        <v>#N/A</v>
      </c>
      <c r="G20" s="244" t="str">
        <f t="shared" si="6"/>
        <v/>
      </c>
      <c r="H20" s="244" cm="1">
        <f t="array" ref="H20">IF(ISBLANK($B20),NA(),IF(ISBLANK($D20),INDEX($D$5:$D$56,COUNT($D$5:$D$56)),$D20)+IF(ISNA($F19),MAX($G$5:$G$56),$F19))</f>
        <v>425</v>
      </c>
      <c r="I20" s="244" cm="1">
        <f t="array" ref="I20">IF(ISBLANK($B20),"",IF(ISBLANK($D20),INDEX($D$5:$D$56,COUNT($D$5:$D$56)),$D20)+IF(ISNA($F19),MAX($G$5:$G$56),$F19))</f>
        <v>425</v>
      </c>
      <c r="J20" s="244">
        <f t="shared" ca="1" si="3"/>
        <v>515.625</v>
      </c>
      <c r="K20" s="329">
        <f t="shared" ca="1" si="2"/>
        <v>515.625</v>
      </c>
      <c r="L20" s="329">
        <f t="shared" ca="1" si="4"/>
        <v>605.28687813343129</v>
      </c>
      <c r="M20" s="329">
        <f t="shared" ca="1" si="5"/>
        <v>425.96312186656871</v>
      </c>
      <c r="O20" s="337">
        <f ca="1">IF(ISBLANK(O15),P10,O15)</f>
        <v>34.375</v>
      </c>
      <c r="P20" s="337">
        <f ca="1">IF(ISBLANK(P15),Q10,P15)</f>
        <v>12.358574958303242</v>
      </c>
    </row>
    <row r="21" spans="1:16" hidden="1" x14ac:dyDescent="0.75">
      <c r="A21" s="333">
        <v>17</v>
      </c>
      <c r="B21" s="331"/>
      <c r="C21" s="372"/>
      <c r="D21" s="332"/>
      <c r="E21" s="332"/>
      <c r="F21" s="244" t="e">
        <f t="shared" si="0"/>
        <v>#N/A</v>
      </c>
      <c r="G21" s="244" t="str">
        <f t="shared" si="6"/>
        <v/>
      </c>
      <c r="H21" s="244" t="e" cm="1">
        <f t="array" ref="H21">IF(ISBLANK($B21),NA(),IF(ISBLANK($D21),INDEX($D$5:$D$56,COUNT($D$5:$D$56)),$D21)+IF(ISNA($F20),MAX($G$5:$G$56),$F20))</f>
        <v>#N/A</v>
      </c>
      <c r="I21" s="244" t="str" cm="1">
        <f t="array" ref="I21">IF(ISBLANK($B21),"",IF(ISBLANK($D21),INDEX($D$5:$D$56,COUNT($D$5:$D$56)),$D21)+IF(ISNA($F20),MAX($G$5:$G$56),$F20))</f>
        <v/>
      </c>
      <c r="J21" s="244" t="e">
        <f t="shared" si="3"/>
        <v>#N/A</v>
      </c>
      <c r="K21" s="329" t="str">
        <f t="shared" si="2"/>
        <v/>
      </c>
      <c r="L21" s="329" t="str">
        <f t="shared" si="4"/>
        <v/>
      </c>
      <c r="M21" s="329" t="str">
        <f t="shared" si="5"/>
        <v/>
      </c>
    </row>
    <row r="22" spans="1:16" hidden="1" x14ac:dyDescent="0.75">
      <c r="A22" s="333">
        <v>18</v>
      </c>
      <c r="B22" s="331"/>
      <c r="C22" s="372"/>
      <c r="D22" s="332"/>
      <c r="E22" s="332"/>
      <c r="F22" s="244" t="e">
        <f t="shared" si="0"/>
        <v>#N/A</v>
      </c>
      <c r="G22" s="244" t="str">
        <f t="shared" si="6"/>
        <v/>
      </c>
      <c r="H22" s="244" t="e" cm="1">
        <f t="array" ref="H22">IF(ISBLANK($B22),NA(),IF(ISBLANK($D22),INDEX($D$5:$D$56,COUNT($D$5:$D$56)),$D22)+IF(ISNA($F21),MAX($G$5:$G$56),$F21))</f>
        <v>#N/A</v>
      </c>
      <c r="I22" s="244" t="str" cm="1">
        <f t="array" ref="I22">IF(ISBLANK($B22),"",IF(ISBLANK($D22),INDEX($D$5:$D$56,COUNT($D$5:$D$56)),$D22)+IF(ISNA($F21),MAX($G$5:$G$56),$F21))</f>
        <v/>
      </c>
      <c r="J22" s="244" t="e">
        <f t="shared" si="3"/>
        <v>#N/A</v>
      </c>
      <c r="K22" s="329" t="str">
        <f t="shared" si="2"/>
        <v/>
      </c>
      <c r="L22" s="329" t="str">
        <f t="shared" si="4"/>
        <v/>
      </c>
      <c r="M22" s="329" t="str">
        <f t="shared" si="5"/>
        <v/>
      </c>
    </row>
    <row r="23" spans="1:16" hidden="1" x14ac:dyDescent="0.75">
      <c r="A23" s="333">
        <v>19</v>
      </c>
      <c r="B23" s="331"/>
      <c r="C23" s="372"/>
      <c r="D23" s="332"/>
      <c r="E23" s="332"/>
      <c r="F23" s="244" t="e">
        <f t="shared" si="0"/>
        <v>#N/A</v>
      </c>
      <c r="G23" s="244" t="str">
        <f t="shared" si="6"/>
        <v/>
      </c>
      <c r="H23" s="244" t="e" cm="1">
        <f t="array" ref="H23">IF(ISBLANK($B23),NA(),IF(ISBLANK($D23),INDEX($D$5:$D$56,COUNT($D$5:$D$56)),$D23)+IF(ISNA($F22),MAX($G$5:$G$56),$F22))</f>
        <v>#N/A</v>
      </c>
      <c r="I23" s="244" t="str" cm="1">
        <f t="array" ref="I23">IF(ISBLANK($B23),"",IF(ISBLANK($D23),INDEX($D$5:$D$56,COUNT($D$5:$D$56)),$D23)+IF(ISNA($F22),MAX($G$5:$G$56),$F22))</f>
        <v/>
      </c>
      <c r="J23" s="244" t="e">
        <f t="shared" si="3"/>
        <v>#N/A</v>
      </c>
      <c r="K23" s="329" t="str">
        <f t="shared" si="2"/>
        <v/>
      </c>
      <c r="L23" s="329" t="str">
        <f t="shared" si="4"/>
        <v/>
      </c>
      <c r="M23" s="329" t="str">
        <f t="shared" si="5"/>
        <v/>
      </c>
    </row>
    <row r="24" spans="1:16" hidden="1" x14ac:dyDescent="0.75">
      <c r="A24" s="333">
        <v>20</v>
      </c>
      <c r="B24" s="331"/>
      <c r="C24" s="372"/>
      <c r="D24" s="332"/>
      <c r="E24" s="332"/>
      <c r="F24" s="244" t="e">
        <f t="shared" si="0"/>
        <v>#N/A</v>
      </c>
      <c r="G24" s="244" t="str">
        <f t="shared" si="6"/>
        <v/>
      </c>
      <c r="H24" s="244" t="e" cm="1">
        <f t="array" ref="H24">IF(ISBLANK($B24),NA(),IF(ISBLANK($D24),INDEX($D$5:$D$56,COUNT($D$5:$D$56)),$D24)+IF(ISNA($F23),MAX($G$5:$G$56),$F23))</f>
        <v>#N/A</v>
      </c>
      <c r="I24" s="244" t="str" cm="1">
        <f t="array" ref="I24">IF(ISBLANK($B24),"",IF(ISBLANK($D24),INDEX($D$5:$D$56,COUNT($D$5:$D$56)),$D24)+IF(ISNA($F23),MAX($G$5:$G$56),$F23))</f>
        <v/>
      </c>
      <c r="J24" s="244" t="e">
        <f t="shared" si="3"/>
        <v>#N/A</v>
      </c>
      <c r="K24" s="329" t="str">
        <f t="shared" si="2"/>
        <v/>
      </c>
      <c r="L24" s="329" t="str">
        <f t="shared" si="4"/>
        <v/>
      </c>
      <c r="M24" s="329" t="str">
        <f t="shared" si="5"/>
        <v/>
      </c>
    </row>
    <row r="25" spans="1:16" hidden="1" x14ac:dyDescent="0.75">
      <c r="A25" s="333">
        <v>21</v>
      </c>
      <c r="B25" s="331"/>
      <c r="C25" s="372"/>
      <c r="D25" s="332"/>
      <c r="E25" s="332"/>
      <c r="F25" s="244" t="e">
        <f t="shared" si="0"/>
        <v>#N/A</v>
      </c>
      <c r="G25" s="244" t="str">
        <f t="shared" si="6"/>
        <v/>
      </c>
      <c r="H25" s="244" t="e" cm="1">
        <f t="array" ref="H25">IF(ISBLANK($B25),NA(),IF(ISBLANK($D25),INDEX($D$5:$D$56,COUNT($D$5:$D$56)),$D25)+IF(ISNA($F24),MAX($G$5:$G$56),$F24))</f>
        <v>#N/A</v>
      </c>
      <c r="I25" s="244" t="str" cm="1">
        <f t="array" ref="I25">IF(ISBLANK($B25),"",IF(ISBLANK($D25),INDEX($D$5:$D$56,COUNT($D$5:$D$56)),$D25)+IF(ISNA($F24),MAX($G$5:$G$56),$F24))</f>
        <v/>
      </c>
      <c r="J25" s="244" t="e">
        <f t="shared" si="3"/>
        <v>#N/A</v>
      </c>
      <c r="K25" s="329" t="str">
        <f t="shared" si="2"/>
        <v/>
      </c>
      <c r="L25" s="329" t="str">
        <f t="shared" si="4"/>
        <v/>
      </c>
      <c r="M25" s="329" t="str">
        <f t="shared" si="5"/>
        <v/>
      </c>
    </row>
    <row r="26" spans="1:16" hidden="1" x14ac:dyDescent="0.75">
      <c r="A26" s="333">
        <v>22</v>
      </c>
      <c r="B26" s="331"/>
      <c r="C26" s="372"/>
      <c r="D26" s="332"/>
      <c r="E26" s="332"/>
      <c r="F26" s="244" t="e">
        <f t="shared" si="0"/>
        <v>#N/A</v>
      </c>
      <c r="G26" s="244" t="str">
        <f t="shared" si="6"/>
        <v/>
      </c>
      <c r="H26" s="244" t="e" cm="1">
        <f t="array" ref="H26">IF(ISBLANK($B26),NA(),IF(ISBLANK($D26),INDEX($D$5:$D$56,COUNT($D$5:$D$56)),$D26)+IF(ISNA($F25),MAX($G$5:$G$56),$F25))</f>
        <v>#N/A</v>
      </c>
      <c r="I26" s="244" t="str" cm="1">
        <f t="array" ref="I26">IF(ISBLANK($B26),"",IF(ISBLANK($D26),INDEX($D$5:$D$56,COUNT($D$5:$D$56)),$D26)+IF(ISNA($F25),MAX($G$5:$G$56),$F25))</f>
        <v/>
      </c>
      <c r="J26" s="244" t="e">
        <f t="shared" si="3"/>
        <v>#N/A</v>
      </c>
      <c r="K26" s="329" t="str">
        <f t="shared" si="2"/>
        <v/>
      </c>
      <c r="L26" s="329" t="str">
        <f t="shared" si="4"/>
        <v/>
      </c>
      <c r="M26" s="329" t="str">
        <f t="shared" si="5"/>
        <v/>
      </c>
    </row>
    <row r="27" spans="1:16" hidden="1" x14ac:dyDescent="0.75">
      <c r="A27" s="333">
        <v>23</v>
      </c>
      <c r="B27" s="331"/>
      <c r="C27" s="372"/>
      <c r="D27" s="332"/>
      <c r="E27" s="332"/>
      <c r="F27" s="244" t="e">
        <f t="shared" si="0"/>
        <v>#N/A</v>
      </c>
      <c r="G27" s="244" t="str">
        <f t="shared" si="6"/>
        <v/>
      </c>
      <c r="H27" s="244" t="e" cm="1">
        <f t="array" ref="H27">IF(ISBLANK($B27),NA(),IF(ISBLANK($D27),INDEX($D$5:$D$56,COUNT($D$5:$D$56)),$D27)+IF(ISNA($F26),MAX($G$5:$G$56),$F26))</f>
        <v>#N/A</v>
      </c>
      <c r="I27" s="244" t="str" cm="1">
        <f t="array" ref="I27">IF(ISBLANK($B27),"",IF(ISBLANK($D27),INDEX($D$5:$D$56,COUNT($D$5:$D$56)),$D27)+IF(ISNA($F26),MAX($G$5:$G$56),$F26))</f>
        <v/>
      </c>
      <c r="J27" s="244" t="e">
        <f t="shared" si="3"/>
        <v>#N/A</v>
      </c>
      <c r="K27" s="329" t="str">
        <f t="shared" si="2"/>
        <v/>
      </c>
      <c r="L27" s="329" t="str">
        <f t="shared" si="4"/>
        <v/>
      </c>
      <c r="M27" s="329" t="str">
        <f t="shared" si="5"/>
        <v/>
      </c>
    </row>
    <row r="28" spans="1:16" hidden="1" x14ac:dyDescent="0.75">
      <c r="A28" s="333">
        <v>24</v>
      </c>
      <c r="B28" s="331"/>
      <c r="C28" s="372"/>
      <c r="D28" s="332"/>
      <c r="E28" s="332"/>
      <c r="F28" s="244" t="e">
        <f t="shared" si="0"/>
        <v>#N/A</v>
      </c>
      <c r="G28" s="244" t="str">
        <f t="shared" si="6"/>
        <v/>
      </c>
      <c r="H28" s="244" t="e" cm="1">
        <f t="array" ref="H28">IF(ISBLANK($B28),NA(),IF(ISBLANK($D28),INDEX($D$5:$D$56,COUNT($D$5:$D$56)),$D28)+IF(ISNA($F27),MAX($G$5:$G$56),$F27))</f>
        <v>#N/A</v>
      </c>
      <c r="I28" s="244" t="str" cm="1">
        <f t="array" ref="I28">IF(ISBLANK($B28),"",IF(ISBLANK($D28),INDEX($D$5:$D$56,COUNT($D$5:$D$56)),$D28)+IF(ISNA($F27),MAX($G$5:$G$56),$F27))</f>
        <v/>
      </c>
      <c r="J28" s="244" t="e">
        <f t="shared" si="3"/>
        <v>#N/A</v>
      </c>
      <c r="K28" s="329" t="str">
        <f t="shared" si="2"/>
        <v/>
      </c>
      <c r="L28" s="329" t="str">
        <f t="shared" si="4"/>
        <v/>
      </c>
      <c r="M28" s="329" t="str">
        <f t="shared" si="5"/>
        <v/>
      </c>
    </row>
    <row r="29" spans="1:16" hidden="1" x14ac:dyDescent="0.75">
      <c r="A29" s="333">
        <v>25</v>
      </c>
      <c r="B29" s="331"/>
      <c r="C29" s="372"/>
      <c r="D29" s="332"/>
      <c r="E29" s="332"/>
      <c r="F29" s="244" t="e">
        <f t="shared" si="0"/>
        <v>#N/A</v>
      </c>
      <c r="G29" s="244" t="str">
        <f t="shared" si="6"/>
        <v/>
      </c>
      <c r="H29" s="244" t="e" cm="1">
        <f t="array" ref="H29">IF(ISBLANK($B29),NA(),IF(ISBLANK($D29),INDEX($D$5:$D$56,COUNT($D$5:$D$56)),$D29)+IF(ISNA($F28),MAX($G$5:$G$56),$F28))</f>
        <v>#N/A</v>
      </c>
      <c r="I29" s="244" t="str" cm="1">
        <f t="array" ref="I29">IF(ISBLANK($B29),"",IF(ISBLANK($D29),INDEX($D$5:$D$56,COUNT($D$5:$D$56)),$D29)+IF(ISNA($F28),MAX($G$5:$G$56),$F28))</f>
        <v/>
      </c>
      <c r="J29" s="244" t="e">
        <f t="shared" si="3"/>
        <v>#N/A</v>
      </c>
      <c r="K29" s="329" t="str">
        <f t="shared" si="2"/>
        <v/>
      </c>
      <c r="L29" s="329" t="str">
        <f t="shared" si="4"/>
        <v/>
      </c>
      <c r="M29" s="329" t="str">
        <f t="shared" si="5"/>
        <v/>
      </c>
    </row>
    <row r="30" spans="1:16" hidden="1" x14ac:dyDescent="0.75">
      <c r="A30" s="333">
        <v>26</v>
      </c>
      <c r="B30" s="331"/>
      <c r="C30" s="372"/>
      <c r="D30" s="332"/>
      <c r="E30" s="332"/>
      <c r="F30" s="244" t="e">
        <f t="shared" si="0"/>
        <v>#N/A</v>
      </c>
      <c r="G30" s="244" t="str">
        <f t="shared" si="6"/>
        <v/>
      </c>
      <c r="H30" s="244" t="e" cm="1">
        <f t="array" ref="H30">IF(ISBLANK($B30),NA(),IF(ISBLANK($D30),INDEX($D$5:$D$56,COUNT($D$5:$D$56)),$D30)+IF(ISNA($F29),MAX($G$5:$G$56),$F29))</f>
        <v>#N/A</v>
      </c>
      <c r="I30" s="244" t="str" cm="1">
        <f t="array" ref="I30">IF(ISBLANK($B30),"",IF(ISBLANK($D30),INDEX($D$5:$D$56,COUNT($D$5:$D$56)),$D30)+IF(ISNA($F29),MAX($G$5:$G$56),$F29))</f>
        <v/>
      </c>
      <c r="J30" s="244" t="e">
        <f t="shared" si="3"/>
        <v>#N/A</v>
      </c>
      <c r="K30" s="329" t="str">
        <f t="shared" si="2"/>
        <v/>
      </c>
      <c r="L30" s="329" t="str">
        <f t="shared" si="4"/>
        <v/>
      </c>
      <c r="M30" s="329" t="str">
        <f t="shared" si="5"/>
        <v/>
      </c>
    </row>
    <row r="31" spans="1:16" hidden="1" x14ac:dyDescent="0.75">
      <c r="A31" s="333">
        <v>27</v>
      </c>
      <c r="B31" s="331"/>
      <c r="C31" s="372"/>
      <c r="D31" s="332"/>
      <c r="E31" s="332"/>
      <c r="F31" s="244" t="e">
        <f t="shared" si="0"/>
        <v>#N/A</v>
      </c>
      <c r="G31" s="244" t="str">
        <f t="shared" si="6"/>
        <v/>
      </c>
      <c r="H31" s="244" t="e" cm="1">
        <f t="array" ref="H31">IF(ISBLANK($B31),NA(),IF(ISBLANK($D31),INDEX($D$5:$D$56,COUNT($D$5:$D$56)),$D31)+IF(ISNA($F30),MAX($G$5:$G$56),$F30))</f>
        <v>#N/A</v>
      </c>
      <c r="I31" s="244" t="str" cm="1">
        <f t="array" ref="I31">IF(ISBLANK($B31),"",IF(ISBLANK($D31),INDEX($D$5:$D$56,COUNT($D$5:$D$56)),$D31)+IF(ISNA($F30),MAX($G$5:$G$56),$F30))</f>
        <v/>
      </c>
      <c r="J31" s="244" t="e">
        <f t="shared" si="3"/>
        <v>#N/A</v>
      </c>
      <c r="K31" s="329" t="str">
        <f t="shared" si="2"/>
        <v/>
      </c>
      <c r="L31" s="329" t="str">
        <f t="shared" si="4"/>
        <v/>
      </c>
      <c r="M31" s="329" t="str">
        <f t="shared" si="5"/>
        <v/>
      </c>
    </row>
    <row r="32" spans="1:16" hidden="1" x14ac:dyDescent="0.75">
      <c r="A32" s="333">
        <v>28</v>
      </c>
      <c r="B32" s="331"/>
      <c r="C32" s="372"/>
      <c r="D32" s="332"/>
      <c r="E32" s="332"/>
      <c r="F32" s="244" t="e">
        <f t="shared" si="0"/>
        <v>#N/A</v>
      </c>
      <c r="G32" s="244" t="str">
        <f t="shared" si="6"/>
        <v/>
      </c>
      <c r="H32" s="244" t="e" cm="1">
        <f t="array" ref="H32">IF(ISBLANK($B32),NA(),IF(ISBLANK($D32),INDEX($D$5:$D$56,COUNT($D$5:$D$56)),$D32)+IF(ISNA($F31),MAX($G$5:$G$56),$F31))</f>
        <v>#N/A</v>
      </c>
      <c r="I32" s="244" t="str" cm="1">
        <f t="array" ref="I32">IF(ISBLANK($B32),"",IF(ISBLANK($D32),INDEX($D$5:$D$56,COUNT($D$5:$D$56)),$D32)+IF(ISNA($F31),MAX($G$5:$G$56),$F31))</f>
        <v/>
      </c>
      <c r="J32" s="244" t="e">
        <f t="shared" si="3"/>
        <v>#N/A</v>
      </c>
      <c r="K32" s="329" t="str">
        <f t="shared" si="2"/>
        <v/>
      </c>
      <c r="L32" s="329" t="str">
        <f t="shared" si="4"/>
        <v/>
      </c>
      <c r="M32" s="329" t="str">
        <f t="shared" si="5"/>
        <v/>
      </c>
    </row>
    <row r="33" spans="1:13" hidden="1" x14ac:dyDescent="0.75">
      <c r="A33" s="333">
        <v>29</v>
      </c>
      <c r="B33" s="331"/>
      <c r="C33" s="372"/>
      <c r="D33" s="332"/>
      <c r="E33" s="332"/>
      <c r="F33" s="244" t="e">
        <f t="shared" si="0"/>
        <v>#N/A</v>
      </c>
      <c r="G33" s="244" t="str">
        <f t="shared" si="6"/>
        <v/>
      </c>
      <c r="H33" s="244" t="e" cm="1">
        <f t="array" ref="H33">IF(ISBLANK($B33),NA(),IF(ISBLANK($D33),INDEX($D$5:$D$56,COUNT($D$5:$D$56)),$D33)+IF(ISNA($F32),MAX($G$5:$G$56),$F32))</f>
        <v>#N/A</v>
      </c>
      <c r="I33" s="244" t="str" cm="1">
        <f t="array" ref="I33">IF(ISBLANK($B33),"",IF(ISBLANK($D33),INDEX($D$5:$D$56,COUNT($D$5:$D$56)),$D33)+IF(ISNA($F32),MAX($G$5:$G$56),$F32))</f>
        <v/>
      </c>
      <c r="J33" s="244" t="e">
        <f t="shared" si="3"/>
        <v>#N/A</v>
      </c>
      <c r="K33" s="329" t="str">
        <f t="shared" si="2"/>
        <v/>
      </c>
      <c r="L33" s="329" t="str">
        <f t="shared" si="4"/>
        <v/>
      </c>
      <c r="M33" s="329" t="str">
        <f t="shared" si="5"/>
        <v/>
      </c>
    </row>
    <row r="34" spans="1:13" hidden="1" x14ac:dyDescent="0.75">
      <c r="A34" s="333">
        <v>30</v>
      </c>
      <c r="B34" s="331"/>
      <c r="C34" s="372"/>
      <c r="D34" s="332"/>
      <c r="E34" s="332"/>
      <c r="F34" s="244" t="e">
        <f t="shared" si="0"/>
        <v>#N/A</v>
      </c>
      <c r="G34" s="244" t="str">
        <f t="shared" si="6"/>
        <v/>
      </c>
      <c r="H34" s="244" t="e" cm="1">
        <f t="array" ref="H34">IF(ISBLANK($B34),NA(),IF(ISBLANK($D34),INDEX($D$5:$D$56,COUNT($D$5:$D$56)),$D34)+IF(ISNA($F33),MAX($G$5:$G$56),$F33))</f>
        <v>#N/A</v>
      </c>
      <c r="I34" s="244" t="str" cm="1">
        <f t="array" ref="I34">IF(ISBLANK($B34),"",IF(ISBLANK($D34),INDEX($D$5:$D$56,COUNT($D$5:$D$56)),$D34)+IF(ISNA($F33),MAX($G$5:$G$56),$F33))</f>
        <v/>
      </c>
      <c r="J34" s="244" t="e">
        <f t="shared" si="3"/>
        <v>#N/A</v>
      </c>
      <c r="K34" s="329" t="str">
        <f t="shared" si="2"/>
        <v/>
      </c>
      <c r="L34" s="329" t="str">
        <f t="shared" si="4"/>
        <v/>
      </c>
      <c r="M34" s="329" t="str">
        <f t="shared" si="5"/>
        <v/>
      </c>
    </row>
    <row r="35" spans="1:13" hidden="1" x14ac:dyDescent="0.75">
      <c r="A35" s="333">
        <v>31</v>
      </c>
      <c r="B35" s="331"/>
      <c r="C35" s="372"/>
      <c r="D35" s="332"/>
      <c r="E35" s="332"/>
      <c r="F35" s="244" t="e">
        <f t="shared" si="0"/>
        <v>#N/A</v>
      </c>
      <c r="G35" s="244" t="str">
        <f t="shared" si="6"/>
        <v/>
      </c>
      <c r="H35" s="244" t="e" cm="1">
        <f t="array" ref="H35">IF(ISBLANK($B35),NA(),IF(ISBLANK($D35),INDEX($D$5:$D$56,COUNT($D$5:$D$56)),$D35)+IF(ISNA($F34),MAX($G$5:$G$56),$F34))</f>
        <v>#N/A</v>
      </c>
      <c r="I35" s="244" t="str" cm="1">
        <f t="array" ref="I35">IF(ISBLANK($B35),"",IF(ISBLANK($D35),INDEX($D$5:$D$56,COUNT($D$5:$D$56)),$D35)+IF(ISNA($F34),MAX($G$5:$G$56),$F34))</f>
        <v/>
      </c>
      <c r="J35" s="244" t="e">
        <f t="shared" si="3"/>
        <v>#N/A</v>
      </c>
      <c r="K35" s="329" t="str">
        <f t="shared" si="2"/>
        <v/>
      </c>
      <c r="L35" s="329" t="str">
        <f t="shared" si="4"/>
        <v/>
      </c>
      <c r="M35" s="329" t="str">
        <f t="shared" si="5"/>
        <v/>
      </c>
    </row>
    <row r="36" spans="1:13" hidden="1" x14ac:dyDescent="0.75">
      <c r="A36" s="333">
        <v>32</v>
      </c>
      <c r="B36" s="331"/>
      <c r="C36" s="372"/>
      <c r="D36" s="332"/>
      <c r="E36" s="332"/>
      <c r="F36" s="244" t="e">
        <f t="shared" si="0"/>
        <v>#N/A</v>
      </c>
      <c r="G36" s="244" t="str">
        <f t="shared" si="6"/>
        <v/>
      </c>
      <c r="H36" s="244" t="e" cm="1">
        <f t="array" ref="H36">IF(ISBLANK($B36),NA(),IF(ISBLANK($D36),INDEX($D$5:$D$56,COUNT($D$5:$D$56)),$D36)+IF(ISNA($F35),MAX($G$5:$G$56),$F35))</f>
        <v>#N/A</v>
      </c>
      <c r="I36" s="244" t="str" cm="1">
        <f t="array" ref="I36">IF(ISBLANK($B36),"",IF(ISBLANK($D36),INDEX($D$5:$D$56,COUNT($D$5:$D$56)),$D36)+IF(ISNA($F35),MAX($G$5:$G$56),$F35))</f>
        <v/>
      </c>
      <c r="J36" s="244" t="e">
        <f t="shared" si="3"/>
        <v>#N/A</v>
      </c>
      <c r="K36" s="329" t="str">
        <f t="shared" si="2"/>
        <v/>
      </c>
      <c r="L36" s="329" t="str">
        <f t="shared" si="4"/>
        <v/>
      </c>
      <c r="M36" s="329" t="str">
        <f t="shared" si="5"/>
        <v/>
      </c>
    </row>
    <row r="37" spans="1:13" hidden="1" x14ac:dyDescent="0.75">
      <c r="A37" s="333">
        <v>33</v>
      </c>
      <c r="B37" s="331"/>
      <c r="C37" s="372"/>
      <c r="D37" s="332"/>
      <c r="E37" s="332"/>
      <c r="F37" s="244" t="e">
        <f t="shared" si="0"/>
        <v>#N/A</v>
      </c>
      <c r="G37" s="244" t="str">
        <f t="shared" si="6"/>
        <v/>
      </c>
      <c r="H37" s="244" t="e" cm="1">
        <f t="array" ref="H37">IF(ISBLANK($B37),NA(),IF(ISBLANK($D37),INDEX($D$5:$D$56,COUNT($D$5:$D$56)),$D37)+IF(ISNA($F36),MAX($G$5:$G$56),$F36))</f>
        <v>#N/A</v>
      </c>
      <c r="I37" s="244" t="str" cm="1">
        <f t="array" ref="I37">IF(ISBLANK($B37),"",IF(ISBLANK($D37),INDEX($D$5:$D$56,COUNT($D$5:$D$56)),$D37)+IF(ISNA($F36),MAX($G$5:$G$56),$F36))</f>
        <v/>
      </c>
      <c r="J37" s="244" t="e">
        <f t="shared" si="3"/>
        <v>#N/A</v>
      </c>
      <c r="K37" s="329" t="str">
        <f t="shared" si="2"/>
        <v/>
      </c>
      <c r="L37" s="329" t="str">
        <f t="shared" si="4"/>
        <v/>
      </c>
      <c r="M37" s="329" t="str">
        <f t="shared" si="5"/>
        <v/>
      </c>
    </row>
    <row r="38" spans="1:13" hidden="1" x14ac:dyDescent="0.75">
      <c r="A38" s="333">
        <v>34</v>
      </c>
      <c r="B38" s="331"/>
      <c r="C38" s="372"/>
      <c r="D38" s="332"/>
      <c r="E38" s="332"/>
      <c r="F38" s="244" t="e">
        <f t="shared" si="0"/>
        <v>#N/A</v>
      </c>
      <c r="G38" s="244" t="str">
        <f t="shared" si="6"/>
        <v/>
      </c>
      <c r="H38" s="244" t="e" cm="1">
        <f t="array" ref="H38">IF(ISBLANK($B38),NA(),IF(ISBLANK($D38),INDEX($D$5:$D$56,COUNT($D$5:$D$56)),$D38)+IF(ISNA($F37),MAX($G$5:$G$56),$F37))</f>
        <v>#N/A</v>
      </c>
      <c r="I38" s="244" t="str" cm="1">
        <f t="array" ref="I38">IF(ISBLANK($B38),"",IF(ISBLANK($D38),INDEX($D$5:$D$56,COUNT($D$5:$D$56)),$D38)+IF(ISNA($F37),MAX($G$5:$G$56),$F37))</f>
        <v/>
      </c>
      <c r="J38" s="244" t="e">
        <f t="shared" si="3"/>
        <v>#N/A</v>
      </c>
      <c r="K38" s="329" t="str">
        <f t="shared" si="2"/>
        <v/>
      </c>
      <c r="L38" s="329" t="str">
        <f t="shared" si="4"/>
        <v/>
      </c>
      <c r="M38" s="329" t="str">
        <f t="shared" si="5"/>
        <v/>
      </c>
    </row>
    <row r="39" spans="1:13" hidden="1" x14ac:dyDescent="0.75">
      <c r="A39" s="333">
        <v>35</v>
      </c>
      <c r="B39" s="331"/>
      <c r="C39" s="372"/>
      <c r="D39" s="332"/>
      <c r="E39" s="332"/>
      <c r="F39" s="244" t="e">
        <f t="shared" si="0"/>
        <v>#N/A</v>
      </c>
      <c r="G39" s="244" t="str">
        <f t="shared" si="6"/>
        <v/>
      </c>
      <c r="H39" s="244" t="e" cm="1">
        <f t="array" ref="H39">IF(ISBLANK($B39),NA(),IF(ISBLANK($D39),INDEX($D$5:$D$56,COUNT($D$5:$D$56)),$D39)+IF(ISNA($F38),MAX($G$5:$G$56),$F38))</f>
        <v>#N/A</v>
      </c>
      <c r="I39" s="244" t="str" cm="1">
        <f t="array" ref="I39">IF(ISBLANK($B39),"",IF(ISBLANK($D39),INDEX($D$5:$D$56,COUNT($D$5:$D$56)),$D39)+IF(ISNA($F38),MAX($G$5:$G$56),$F38))</f>
        <v/>
      </c>
      <c r="J39" s="244" t="e">
        <f t="shared" si="3"/>
        <v>#N/A</v>
      </c>
      <c r="K39" s="329" t="str">
        <f t="shared" si="2"/>
        <v/>
      </c>
      <c r="L39" s="329" t="str">
        <f t="shared" si="4"/>
        <v/>
      </c>
      <c r="M39" s="329" t="str">
        <f t="shared" si="5"/>
        <v/>
      </c>
    </row>
    <row r="40" spans="1:13" hidden="1" x14ac:dyDescent="0.75">
      <c r="A40" s="333">
        <v>36</v>
      </c>
      <c r="B40" s="331"/>
      <c r="C40" s="372"/>
      <c r="D40" s="332"/>
      <c r="E40" s="332"/>
      <c r="F40" s="244" t="e">
        <f t="shared" si="0"/>
        <v>#N/A</v>
      </c>
      <c r="G40" s="244" t="str">
        <f t="shared" si="6"/>
        <v/>
      </c>
      <c r="H40" s="244" t="e" cm="1">
        <f t="array" ref="H40">IF(ISBLANK($B40),NA(),IF(ISBLANK($D40),INDEX($D$5:$D$56,COUNT($D$5:$D$56)),$D40)+IF(ISNA($F39),MAX($G$5:$G$56),$F39))</f>
        <v>#N/A</v>
      </c>
      <c r="I40" s="244" t="str" cm="1">
        <f t="array" ref="I40">IF(ISBLANK($B40),"",IF(ISBLANK($D40),INDEX($D$5:$D$56,COUNT($D$5:$D$56)),$D40)+IF(ISNA($F39),MAX($G$5:$G$56),$F39))</f>
        <v/>
      </c>
      <c r="J40" s="244" t="e">
        <f t="shared" si="3"/>
        <v>#N/A</v>
      </c>
      <c r="K40" s="329" t="str">
        <f t="shared" si="2"/>
        <v/>
      </c>
      <c r="L40" s="329" t="str">
        <f t="shared" si="4"/>
        <v/>
      </c>
      <c r="M40" s="329" t="str">
        <f t="shared" si="5"/>
        <v/>
      </c>
    </row>
    <row r="41" spans="1:13" hidden="1" x14ac:dyDescent="0.75">
      <c r="A41" s="333">
        <v>37</v>
      </c>
      <c r="B41" s="331"/>
      <c r="C41" s="372"/>
      <c r="D41" s="332"/>
      <c r="E41" s="332"/>
      <c r="F41" s="244" t="e">
        <f t="shared" si="0"/>
        <v>#N/A</v>
      </c>
      <c r="G41" s="244" t="str">
        <f t="shared" si="6"/>
        <v/>
      </c>
      <c r="H41" s="244" t="e" cm="1">
        <f t="array" ref="H41">IF(ISBLANK($B41),NA(),IF(ISBLANK($D41),INDEX($D$5:$D$56,COUNT($D$5:$D$56)),$D41)+IF(ISNA($F40),MAX($G$5:$G$56),$F40))</f>
        <v>#N/A</v>
      </c>
      <c r="I41" s="244" t="str" cm="1">
        <f t="array" ref="I41">IF(ISBLANK($B41),"",IF(ISBLANK($D41),INDEX($D$5:$D$56,COUNT($D$5:$D$56)),$D41)+IF(ISNA($F40),MAX($G$5:$G$56),$F40))</f>
        <v/>
      </c>
      <c r="J41" s="244" t="e">
        <f t="shared" si="3"/>
        <v>#N/A</v>
      </c>
      <c r="K41" s="329" t="str">
        <f t="shared" si="2"/>
        <v/>
      </c>
      <c r="L41" s="329" t="str">
        <f t="shared" si="4"/>
        <v/>
      </c>
      <c r="M41" s="329" t="str">
        <f t="shared" si="5"/>
        <v/>
      </c>
    </row>
    <row r="42" spans="1:13" hidden="1" x14ac:dyDescent="0.75">
      <c r="A42" s="333">
        <v>38</v>
      </c>
      <c r="B42" s="331"/>
      <c r="C42" s="372"/>
      <c r="D42" s="332"/>
      <c r="E42" s="332"/>
      <c r="F42" s="244" t="e">
        <f t="shared" si="0"/>
        <v>#N/A</v>
      </c>
      <c r="G42" s="244" t="str">
        <f t="shared" si="6"/>
        <v/>
      </c>
      <c r="H42" s="244" t="e" cm="1">
        <f t="array" ref="H42">IF(ISBLANK($B42),NA(),IF(ISBLANK($D42),INDEX($D$5:$D$56,COUNT($D$5:$D$56)),$D42)+IF(ISNA($F41),MAX($G$5:$G$56),$F41))</f>
        <v>#N/A</v>
      </c>
      <c r="I42" s="244" t="str" cm="1">
        <f t="array" ref="I42">IF(ISBLANK($B42),"",IF(ISBLANK($D42),INDEX($D$5:$D$56,COUNT($D$5:$D$56)),$D42)+IF(ISNA($F41),MAX($G$5:$G$56),$F41))</f>
        <v/>
      </c>
      <c r="J42" s="244" t="e">
        <f t="shared" si="3"/>
        <v>#N/A</v>
      </c>
      <c r="K42" s="329" t="str">
        <f t="shared" si="2"/>
        <v/>
      </c>
      <c r="L42" s="329" t="str">
        <f t="shared" si="4"/>
        <v/>
      </c>
      <c r="M42" s="329" t="str">
        <f t="shared" si="5"/>
        <v/>
      </c>
    </row>
    <row r="43" spans="1:13" hidden="1" x14ac:dyDescent="0.75">
      <c r="A43" s="333">
        <v>39</v>
      </c>
      <c r="B43" s="331"/>
      <c r="C43" s="372"/>
      <c r="D43" s="332"/>
      <c r="E43" s="332"/>
      <c r="F43" s="244" t="e">
        <f t="shared" si="0"/>
        <v>#N/A</v>
      </c>
      <c r="G43" s="244" t="str">
        <f t="shared" si="6"/>
        <v/>
      </c>
      <c r="H43" s="244" t="e" cm="1">
        <f t="array" ref="H43">IF(ISBLANK($B43),NA(),IF(ISBLANK($D43),INDEX($D$5:$D$56,COUNT($D$5:$D$56)),$D43)+IF(ISNA($F42),MAX($G$5:$G$56),$F42))</f>
        <v>#N/A</v>
      </c>
      <c r="I43" s="244" t="str" cm="1">
        <f t="array" ref="I43">IF(ISBLANK($B43),"",IF(ISBLANK($D43),INDEX($D$5:$D$56,COUNT($D$5:$D$56)),$D43)+IF(ISNA($F42),MAX($G$5:$G$56),$F42))</f>
        <v/>
      </c>
      <c r="J43" s="244" t="e">
        <f t="shared" si="3"/>
        <v>#N/A</v>
      </c>
      <c r="K43" s="329" t="str">
        <f t="shared" si="2"/>
        <v/>
      </c>
      <c r="L43" s="329" t="str">
        <f t="shared" si="4"/>
        <v/>
      </c>
      <c r="M43" s="329" t="str">
        <f t="shared" si="5"/>
        <v/>
      </c>
    </row>
    <row r="44" spans="1:13" hidden="1" x14ac:dyDescent="0.75">
      <c r="A44" s="333">
        <v>40</v>
      </c>
      <c r="B44" s="331"/>
      <c r="C44" s="372"/>
      <c r="D44" s="332"/>
      <c r="E44" s="332"/>
      <c r="F44" s="244" t="e">
        <f t="shared" si="0"/>
        <v>#N/A</v>
      </c>
      <c r="G44" s="244" t="str">
        <f t="shared" si="6"/>
        <v/>
      </c>
      <c r="H44" s="244" t="e" cm="1">
        <f t="array" ref="H44">IF(ISBLANK($B44),NA(),IF(ISBLANK($D44),INDEX($D$5:$D$56,COUNT($D$5:$D$56)),$D44)+IF(ISNA($F43),MAX($G$5:$G$56),$F43))</f>
        <v>#N/A</v>
      </c>
      <c r="I44" s="244" t="str" cm="1">
        <f t="array" ref="I44">IF(ISBLANK($B44),"",IF(ISBLANK($D44),INDEX($D$5:$D$56,COUNT($D$5:$D$56)),$D44)+IF(ISNA($F43),MAX($G$5:$G$56),$F43))</f>
        <v/>
      </c>
      <c r="J44" s="244" t="e">
        <f t="shared" si="3"/>
        <v>#N/A</v>
      </c>
      <c r="K44" s="329" t="str">
        <f t="shared" si="2"/>
        <v/>
      </c>
      <c r="L44" s="329" t="str">
        <f t="shared" si="4"/>
        <v/>
      </c>
      <c r="M44" s="329" t="str">
        <f t="shared" si="5"/>
        <v/>
      </c>
    </row>
    <row r="45" spans="1:13" hidden="1" x14ac:dyDescent="0.75">
      <c r="A45" s="333">
        <v>41</v>
      </c>
      <c r="B45" s="331"/>
      <c r="C45" s="372"/>
      <c r="D45" s="332"/>
      <c r="E45" s="332"/>
      <c r="F45" s="244" t="e">
        <f t="shared" si="0"/>
        <v>#N/A</v>
      </c>
      <c r="G45" s="244" t="str">
        <f t="shared" si="6"/>
        <v/>
      </c>
      <c r="H45" s="244" t="e" cm="1">
        <f t="array" ref="H45">IF(ISBLANK($B45),NA(),IF(ISBLANK($D45),INDEX($D$5:$D$56,COUNT($D$5:$D$56)),$D45)+IF(ISNA($F44),MAX($G$5:$G$56),$F44))</f>
        <v>#N/A</v>
      </c>
      <c r="I45" s="244" t="str" cm="1">
        <f t="array" ref="I45">IF(ISBLANK($B45),"",IF(ISBLANK($D45),INDEX($D$5:$D$56,COUNT($D$5:$D$56)),$D45)+IF(ISNA($F44),MAX($G$5:$G$56),$F44))</f>
        <v/>
      </c>
      <c r="J45" s="244" t="e">
        <f t="shared" si="3"/>
        <v>#N/A</v>
      </c>
      <c r="K45" s="329" t="str">
        <f t="shared" si="2"/>
        <v/>
      </c>
      <c r="L45" s="329" t="str">
        <f t="shared" si="4"/>
        <v/>
      </c>
      <c r="M45" s="329" t="str">
        <f t="shared" si="5"/>
        <v/>
      </c>
    </row>
    <row r="46" spans="1:13" hidden="1" x14ac:dyDescent="0.75">
      <c r="A46" s="333">
        <v>42</v>
      </c>
      <c r="B46" s="331"/>
      <c r="C46" s="372"/>
      <c r="D46" s="332"/>
      <c r="E46" s="332"/>
      <c r="F46" s="244" t="e">
        <f t="shared" si="0"/>
        <v>#N/A</v>
      </c>
      <c r="G46" s="244" t="str">
        <f t="shared" si="6"/>
        <v/>
      </c>
      <c r="H46" s="244" t="e" cm="1">
        <f t="array" ref="H46">IF(ISBLANK($B46),NA(),IF(ISBLANK($D46),INDEX($D$5:$D$56,COUNT($D$5:$D$56)),$D46)+IF(ISNA($F45),MAX($G$5:$G$56),$F45))</f>
        <v>#N/A</v>
      </c>
      <c r="I46" s="244" t="str" cm="1">
        <f t="array" ref="I46">IF(ISBLANK($B46),"",IF(ISBLANK($D46),INDEX($D$5:$D$56,COUNT($D$5:$D$56)),$D46)+IF(ISNA($F45),MAX($G$5:$G$56),$F45))</f>
        <v/>
      </c>
      <c r="J46" s="244" t="e">
        <f t="shared" si="3"/>
        <v>#N/A</v>
      </c>
      <c r="K46" s="329" t="str">
        <f t="shared" si="2"/>
        <v/>
      </c>
      <c r="L46" s="329" t="str">
        <f t="shared" si="4"/>
        <v/>
      </c>
      <c r="M46" s="329" t="str">
        <f t="shared" si="5"/>
        <v/>
      </c>
    </row>
    <row r="47" spans="1:13" hidden="1" x14ac:dyDescent="0.75">
      <c r="A47" s="333">
        <v>43</v>
      </c>
      <c r="B47" s="331"/>
      <c r="C47" s="372"/>
      <c r="D47" s="332"/>
      <c r="E47" s="332"/>
      <c r="F47" s="244" t="e">
        <f t="shared" si="0"/>
        <v>#N/A</v>
      </c>
      <c r="G47" s="244" t="str">
        <f t="shared" si="6"/>
        <v/>
      </c>
      <c r="H47" s="244" t="e" cm="1">
        <f t="array" ref="H47">IF(ISBLANK($B47),NA(),IF(ISBLANK($D47),INDEX($D$5:$D$56,COUNT($D$5:$D$56)),$D47)+IF(ISNA($F46),MAX($G$5:$G$56),$F46))</f>
        <v>#N/A</v>
      </c>
      <c r="I47" s="244" t="str" cm="1">
        <f t="array" ref="I47">IF(ISBLANK($B47),"",IF(ISBLANK($D47),INDEX($D$5:$D$56,COUNT($D$5:$D$56)),$D47)+IF(ISNA($F46),MAX($G$5:$G$56),$F46))</f>
        <v/>
      </c>
      <c r="J47" s="244" t="e">
        <f t="shared" si="3"/>
        <v>#N/A</v>
      </c>
      <c r="K47" s="329" t="str">
        <f t="shared" si="2"/>
        <v/>
      </c>
      <c r="L47" s="329" t="str">
        <f t="shared" si="4"/>
        <v/>
      </c>
      <c r="M47" s="329" t="str">
        <f t="shared" si="5"/>
        <v/>
      </c>
    </row>
    <row r="48" spans="1:13" hidden="1" x14ac:dyDescent="0.75">
      <c r="A48" s="333">
        <v>44</v>
      </c>
      <c r="B48" s="331"/>
      <c r="C48" s="372"/>
      <c r="D48" s="332"/>
      <c r="E48" s="332"/>
      <c r="F48" s="244" t="e">
        <f t="shared" si="0"/>
        <v>#N/A</v>
      </c>
      <c r="G48" s="244" t="str">
        <f t="shared" si="6"/>
        <v/>
      </c>
      <c r="H48" s="244" t="e" cm="1">
        <f t="array" ref="H48">IF(ISBLANK($B48),NA(),IF(ISBLANK($D48),INDEX($D$5:$D$56,COUNT($D$5:$D$56)),$D48)+IF(ISNA($F47),MAX($G$5:$G$56),$F47))</f>
        <v>#N/A</v>
      </c>
      <c r="I48" s="244" t="str" cm="1">
        <f t="array" ref="I48">IF(ISBLANK($B48),"",IF(ISBLANK($D48),INDEX($D$5:$D$56,COUNT($D$5:$D$56)),$D48)+IF(ISNA($F47),MAX($G$5:$G$56),$F47))</f>
        <v/>
      </c>
      <c r="J48" s="244" t="e">
        <f t="shared" si="3"/>
        <v>#N/A</v>
      </c>
      <c r="K48" s="329" t="str">
        <f t="shared" si="2"/>
        <v/>
      </c>
      <c r="L48" s="329" t="str">
        <f t="shared" si="4"/>
        <v/>
      </c>
      <c r="M48" s="329" t="str">
        <f t="shared" si="5"/>
        <v/>
      </c>
    </row>
    <row r="49" spans="1:13" hidden="1" x14ac:dyDescent="0.75">
      <c r="A49" s="333">
        <v>45</v>
      </c>
      <c r="B49" s="331"/>
      <c r="C49" s="372"/>
      <c r="D49" s="332"/>
      <c r="E49" s="332"/>
      <c r="F49" s="244" t="e">
        <f t="shared" si="0"/>
        <v>#N/A</v>
      </c>
      <c r="G49" s="244" t="str">
        <f t="shared" si="6"/>
        <v/>
      </c>
      <c r="H49" s="244" t="e" cm="1">
        <f t="array" ref="H49">IF(ISBLANK($B49),NA(),IF(ISBLANK($D49),INDEX($D$5:$D$56,COUNT($D$5:$D$56)),$D49)+IF(ISNA($F48),MAX($G$5:$G$56),$F48))</f>
        <v>#N/A</v>
      </c>
      <c r="I49" s="244" t="str" cm="1">
        <f t="array" ref="I49">IF(ISBLANK($B49),"",IF(ISBLANK($D49),INDEX($D$5:$D$56,COUNT($D$5:$D$56)),$D49)+IF(ISNA($F48),MAX($G$5:$G$56),$F48))</f>
        <v/>
      </c>
      <c r="J49" s="244" t="e">
        <f t="shared" si="3"/>
        <v>#N/A</v>
      </c>
      <c r="K49" s="329" t="str">
        <f t="shared" si="2"/>
        <v/>
      </c>
      <c r="L49" s="329" t="str">
        <f t="shared" si="4"/>
        <v/>
      </c>
      <c r="M49" s="329" t="str">
        <f t="shared" si="5"/>
        <v/>
      </c>
    </row>
    <row r="50" spans="1:13" hidden="1" x14ac:dyDescent="0.75">
      <c r="A50" s="333">
        <v>46</v>
      </c>
      <c r="B50" s="331"/>
      <c r="C50" s="372"/>
      <c r="D50" s="332"/>
      <c r="E50" s="332"/>
      <c r="F50" s="244" t="e">
        <f t="shared" si="0"/>
        <v>#N/A</v>
      </c>
      <c r="G50" s="244" t="str">
        <f t="shared" si="6"/>
        <v/>
      </c>
      <c r="H50" s="244" t="e" cm="1">
        <f t="array" ref="H50">IF(ISBLANK($B50),NA(),IF(ISBLANK($D50),INDEX($D$5:$D$56,COUNT($D$5:$D$56)),$D50)+IF(ISNA($F49),MAX($G$5:$G$56),$F49))</f>
        <v>#N/A</v>
      </c>
      <c r="I50" s="244" t="str" cm="1">
        <f t="array" ref="I50">IF(ISBLANK($B50),"",IF(ISBLANK($D50),INDEX($D$5:$D$56,COUNT($D$5:$D$56)),$D50)+IF(ISNA($F49),MAX($G$5:$G$56),$F49))</f>
        <v/>
      </c>
      <c r="J50" s="244" t="e">
        <f t="shared" si="3"/>
        <v>#N/A</v>
      </c>
      <c r="K50" s="329" t="str">
        <f t="shared" si="2"/>
        <v/>
      </c>
      <c r="L50" s="329" t="str">
        <f t="shared" si="4"/>
        <v/>
      </c>
      <c r="M50" s="329" t="str">
        <f t="shared" si="5"/>
        <v/>
      </c>
    </row>
    <row r="51" spans="1:13" hidden="1" x14ac:dyDescent="0.75">
      <c r="A51" s="333">
        <v>47</v>
      </c>
      <c r="B51" s="331"/>
      <c r="C51" s="372"/>
      <c r="D51" s="332"/>
      <c r="E51" s="332"/>
      <c r="F51" s="244" t="e">
        <f t="shared" si="0"/>
        <v>#N/A</v>
      </c>
      <c r="G51" s="244" t="str">
        <f t="shared" si="6"/>
        <v/>
      </c>
      <c r="H51" s="244" t="e" cm="1">
        <f t="array" ref="H51">IF(ISBLANK($B51),NA(),IF(ISBLANK($D51),INDEX($D$5:$D$56,COUNT($D$5:$D$56)),$D51)+IF(ISNA($F50),MAX($G$5:$G$56),$F50))</f>
        <v>#N/A</v>
      </c>
      <c r="I51" s="244" t="str" cm="1">
        <f t="array" ref="I51">IF(ISBLANK($B51),"",IF(ISBLANK($D51),INDEX($D$5:$D$56,COUNT($D$5:$D$56)),$D51)+IF(ISNA($F50),MAX($G$5:$G$56),$F50))</f>
        <v/>
      </c>
      <c r="J51" s="244" t="e">
        <f t="shared" si="3"/>
        <v>#N/A</v>
      </c>
      <c r="K51" s="329" t="str">
        <f t="shared" si="2"/>
        <v/>
      </c>
      <c r="L51" s="329" t="str">
        <f t="shared" si="4"/>
        <v/>
      </c>
      <c r="M51" s="329" t="str">
        <f t="shared" si="5"/>
        <v/>
      </c>
    </row>
    <row r="52" spans="1:13" hidden="1" x14ac:dyDescent="0.75">
      <c r="A52" s="333">
        <v>48</v>
      </c>
      <c r="B52" s="331"/>
      <c r="C52" s="372"/>
      <c r="D52" s="332"/>
      <c r="E52" s="332"/>
      <c r="F52" s="244" t="e">
        <f t="shared" si="0"/>
        <v>#N/A</v>
      </c>
      <c r="G52" s="244" t="str">
        <f t="shared" si="6"/>
        <v/>
      </c>
      <c r="H52" s="244" t="e" cm="1">
        <f t="array" ref="H52">IF(ISBLANK($B52),NA(),IF(ISBLANK($D52),INDEX($D$5:$D$56,COUNT($D$5:$D$56)),$D52)+IF(ISNA($F51),MAX($G$5:$G$56),$F51))</f>
        <v>#N/A</v>
      </c>
      <c r="I52" s="244" t="str" cm="1">
        <f t="array" ref="I52">IF(ISBLANK($B52),"",IF(ISBLANK($D52),INDEX($D$5:$D$56,COUNT($D$5:$D$56)),$D52)+IF(ISNA($F51),MAX($G$5:$G$56),$F51))</f>
        <v/>
      </c>
      <c r="J52" s="244" t="e">
        <f t="shared" si="3"/>
        <v>#N/A</v>
      </c>
      <c r="K52" s="329" t="str">
        <f t="shared" si="2"/>
        <v/>
      </c>
      <c r="L52" s="329" t="str">
        <f t="shared" si="4"/>
        <v/>
      </c>
      <c r="M52" s="329" t="str">
        <f t="shared" si="5"/>
        <v/>
      </c>
    </row>
    <row r="53" spans="1:13" hidden="1" x14ac:dyDescent="0.75">
      <c r="A53" s="333">
        <v>49</v>
      </c>
      <c r="B53" s="331"/>
      <c r="C53" s="372"/>
      <c r="D53" s="332"/>
      <c r="E53" s="332"/>
      <c r="F53" s="244" t="e">
        <f t="shared" si="0"/>
        <v>#N/A</v>
      </c>
      <c r="G53" s="244" t="str">
        <f t="shared" si="6"/>
        <v/>
      </c>
      <c r="H53" s="244" t="e" cm="1">
        <f t="array" ref="H53">IF(ISBLANK($B53),NA(),IF(ISBLANK($D53),INDEX($D$5:$D$56,COUNT($D$5:$D$56)),$D53)+IF(ISNA($F52),MAX($G$5:$G$56),$F52))</f>
        <v>#N/A</v>
      </c>
      <c r="I53" s="244" t="str" cm="1">
        <f t="array" ref="I53">IF(ISBLANK($B53),"",IF(ISBLANK($D53),INDEX($D$5:$D$56,COUNT($D$5:$D$56)),$D53)+IF(ISNA($F52),MAX($G$5:$G$56),$F52))</f>
        <v/>
      </c>
      <c r="J53" s="244" t="e">
        <f t="shared" si="3"/>
        <v>#N/A</v>
      </c>
      <c r="K53" s="329" t="str">
        <f t="shared" si="2"/>
        <v/>
      </c>
      <c r="L53" s="329" t="str">
        <f t="shared" si="4"/>
        <v/>
      </c>
      <c r="M53" s="329" t="str">
        <f t="shared" si="5"/>
        <v/>
      </c>
    </row>
    <row r="54" spans="1:13" hidden="1" x14ac:dyDescent="0.75">
      <c r="A54" s="333">
        <v>50</v>
      </c>
      <c r="B54" s="331"/>
      <c r="C54" s="372"/>
      <c r="D54" s="332"/>
      <c r="E54" s="332"/>
      <c r="F54" s="244" t="e">
        <f t="shared" si="0"/>
        <v>#N/A</v>
      </c>
      <c r="G54" s="244" t="str">
        <f t="shared" si="6"/>
        <v/>
      </c>
      <c r="H54" s="244" t="e" cm="1">
        <f t="array" ref="H54">IF(ISBLANK($B54),NA(),IF(ISBLANK($D54),INDEX($D$5:$D$56,COUNT($D$5:$D$56)),$D54)+IF(ISNA($F53),MAX($G$5:$G$56),$F53))</f>
        <v>#N/A</v>
      </c>
      <c r="I54" s="244" t="str" cm="1">
        <f t="array" ref="I54">IF(ISBLANK($B54),"",IF(ISBLANK($D54),INDEX($D$5:$D$56,COUNT($D$5:$D$56)),$D54)+IF(ISNA($F53),MAX($G$5:$G$56),$F53))</f>
        <v/>
      </c>
      <c r="J54" s="244" t="e">
        <f t="shared" si="3"/>
        <v>#N/A</v>
      </c>
      <c r="K54" s="329" t="str">
        <f t="shared" si="2"/>
        <v/>
      </c>
      <c r="L54" s="329" t="str">
        <f t="shared" si="4"/>
        <v/>
      </c>
      <c r="M54" s="329" t="str">
        <f t="shared" si="5"/>
        <v/>
      </c>
    </row>
    <row r="55" spans="1:13" hidden="1" x14ac:dyDescent="0.75">
      <c r="A55" s="333">
        <v>51</v>
      </c>
      <c r="B55" s="331"/>
      <c r="C55" s="372"/>
      <c r="D55" s="332"/>
      <c r="E55" s="332"/>
      <c r="F55" s="244" t="e">
        <f t="shared" si="0"/>
        <v>#N/A</v>
      </c>
      <c r="G55" s="244" t="str">
        <f t="shared" si="6"/>
        <v/>
      </c>
      <c r="H55" s="244" t="e" cm="1">
        <f t="array" ref="H55">IF(ISBLANK($B55),NA(),IF(ISBLANK($D55),INDEX($D$5:$D$56,COUNT($D$5:$D$56)),$D55)+IF(ISNA($F54),MAX($G$5:$G$56),$F54))</f>
        <v>#N/A</v>
      </c>
      <c r="I55" s="244" t="str" cm="1">
        <f t="array" ref="I55">IF(ISBLANK($B55),"",IF(ISBLANK($D55),INDEX($D$5:$D$56,COUNT($D$5:$D$56)),$D55)+IF(ISNA($F54),MAX($G$5:$G$56),$F54))</f>
        <v/>
      </c>
      <c r="J55" s="244" t="e">
        <f t="shared" si="3"/>
        <v>#N/A</v>
      </c>
      <c r="K55" s="329" t="str">
        <f t="shared" si="2"/>
        <v/>
      </c>
      <c r="L55" s="329" t="str">
        <f t="shared" si="4"/>
        <v/>
      </c>
      <c r="M55" s="329" t="str">
        <f t="shared" si="5"/>
        <v/>
      </c>
    </row>
    <row r="56" spans="1:13" hidden="1" x14ac:dyDescent="0.75">
      <c r="A56" s="344">
        <v>52</v>
      </c>
      <c r="B56" s="345"/>
      <c r="C56" s="373"/>
      <c r="D56" s="346"/>
      <c r="E56" s="346"/>
      <c r="F56" s="347" t="e">
        <f t="shared" si="0"/>
        <v>#N/A</v>
      </c>
      <c r="G56" s="347" t="str">
        <f t="shared" si="6"/>
        <v/>
      </c>
      <c r="H56" s="347" t="e" cm="1">
        <f t="array" ref="H56">IF(ISBLANK($B56),NA(),IF(ISBLANK($D56),INDEX($D$5:$D$56,COUNT($D$5:$D$56)),$D56)+IF(ISNA($F55),MAX($G$5:$G$56),$F55))</f>
        <v>#N/A</v>
      </c>
      <c r="I56" s="347" t="str" cm="1">
        <f t="array" ref="I56">IF(ISBLANK($B56),"",IF(ISBLANK($D56),INDEX($D$5:$D$56,COUNT($D$5:$D$56)),$D56)+IF(ISNA($F55),MAX($G$5:$G$56),$F55))</f>
        <v/>
      </c>
      <c r="J56" s="347" t="e">
        <f t="shared" si="3"/>
        <v>#N/A</v>
      </c>
      <c r="K56" s="348" t="str">
        <f t="shared" si="2"/>
        <v/>
      </c>
      <c r="L56" s="348" t="str">
        <f t="shared" si="4"/>
        <v/>
      </c>
      <c r="M56" s="348" t="str">
        <f t="shared" si="5"/>
        <v/>
      </c>
    </row>
    <row r="57" spans="1:13" x14ac:dyDescent="0.75">
      <c r="A57" s="334" t="s">
        <v>828</v>
      </c>
      <c r="B57" s="1"/>
      <c r="C57" s="1"/>
      <c r="J57" s="324"/>
      <c r="K57" s="324"/>
      <c r="L57" s="367" t="s">
        <v>934</v>
      </c>
    </row>
    <row r="58" spans="1:13" x14ac:dyDescent="0.75">
      <c r="B58" s="1"/>
      <c r="C58" s="1"/>
      <c r="J58" s="324"/>
      <c r="K58" s="324"/>
      <c r="L58" s="324"/>
    </row>
    <row r="59" spans="1:13" x14ac:dyDescent="0.75">
      <c r="B59" s="1"/>
      <c r="C59" s="1"/>
      <c r="L59" s="324"/>
    </row>
    <row r="78" spans="1:11" x14ac:dyDescent="0.75">
      <c r="A78" s="2"/>
      <c r="B78" s="19" t="str">
        <f>CONCATENATE("Version ",'Change Log'!$B$3," – © 2015-",YEAR('Change Log'!$A$3),", William W. Davis, MSPM, PMP")</f>
        <v>Version 5.0.2 – © 2015-2021, William W. Davis, MSPM, PMP</v>
      </c>
      <c r="C78" s="19"/>
      <c r="D78" s="5"/>
      <c r="E78" s="5"/>
      <c r="F78" s="5"/>
      <c r="G78" s="5"/>
    </row>
    <row r="79" spans="1:11" x14ac:dyDescent="0.75">
      <c r="A79" s="2"/>
      <c r="B79" s="419" t="s">
        <v>135</v>
      </c>
      <c r="C79" s="419"/>
      <c r="D79" s="419"/>
      <c r="E79" s="419"/>
      <c r="F79" s="419"/>
      <c r="G79" s="419"/>
      <c r="H79" s="419"/>
      <c r="I79" s="419"/>
      <c r="J79" s="419"/>
      <c r="K79" s="419"/>
    </row>
    <row r="80" spans="1:11" x14ac:dyDescent="0.75">
      <c r="A80" s="2"/>
      <c r="B80" s="419" t="s">
        <v>136</v>
      </c>
      <c r="C80" s="419"/>
      <c r="D80" s="419"/>
      <c r="E80" s="419"/>
      <c r="F80" s="419"/>
      <c r="G80" s="419"/>
      <c r="H80" s="353"/>
      <c r="I80" s="353"/>
    </row>
    <row r="81" spans="1:12" x14ac:dyDescent="0.75">
      <c r="A81" s="2"/>
      <c r="B81" s="419" t="s">
        <v>90</v>
      </c>
      <c r="C81" s="419"/>
      <c r="D81" s="419"/>
      <c r="E81" s="419"/>
      <c r="F81" s="353"/>
      <c r="G81" s="353"/>
    </row>
    <row r="82" spans="1:12" x14ac:dyDescent="0.75">
      <c r="A82" s="2"/>
      <c r="B82" s="419" t="s">
        <v>210</v>
      </c>
      <c r="C82" s="419"/>
      <c r="D82" s="419"/>
      <c r="E82" s="419"/>
      <c r="F82" s="419"/>
      <c r="G82" s="419"/>
      <c r="H82" s="353"/>
      <c r="I82" s="353"/>
    </row>
    <row r="83" spans="1:12" x14ac:dyDescent="0.75">
      <c r="A83" s="2"/>
      <c r="B83" s="419" t="s">
        <v>826</v>
      </c>
      <c r="C83" s="419"/>
      <c r="D83" s="419"/>
      <c r="E83" s="419"/>
      <c r="F83" s="419"/>
      <c r="G83" s="419"/>
      <c r="H83" s="419"/>
      <c r="I83" s="419"/>
      <c r="J83" s="419"/>
      <c r="K83" s="419"/>
    </row>
    <row r="84" spans="1:12" x14ac:dyDescent="0.75">
      <c r="A84" s="2"/>
      <c r="B84" s="154" t="s">
        <v>205</v>
      </c>
      <c r="C84" s="154"/>
      <c r="D84" s="5"/>
      <c r="E84" s="5"/>
      <c r="F84" s="5"/>
      <c r="G84" s="5"/>
    </row>
    <row r="85" spans="1:12" x14ac:dyDescent="0.75">
      <c r="A85" s="2"/>
      <c r="B85" s="154" t="s">
        <v>88</v>
      </c>
      <c r="C85" s="154"/>
      <c r="D85" s="5"/>
      <c r="E85" s="5"/>
      <c r="F85" s="5"/>
      <c r="G85" s="5"/>
    </row>
    <row r="86" spans="1:12" x14ac:dyDescent="0.75">
      <c r="A86" s="19"/>
      <c r="B86" s="154" t="s">
        <v>204</v>
      </c>
      <c r="C86" s="154"/>
      <c r="D86" s="5"/>
      <c r="E86" s="5"/>
      <c r="F86" s="5"/>
      <c r="G86" s="5"/>
    </row>
    <row r="87" spans="1:12" x14ac:dyDescent="0.75">
      <c r="A87" s="19"/>
      <c r="B87" s="154" t="s">
        <v>206</v>
      </c>
      <c r="C87" s="154"/>
      <c r="D87" s="5"/>
      <c r="E87" s="5"/>
      <c r="F87" s="5"/>
      <c r="G87" s="5"/>
    </row>
    <row r="88" spans="1:12" x14ac:dyDescent="0.75">
      <c r="A88" s="19"/>
      <c r="B88" s="154" t="s">
        <v>748</v>
      </c>
      <c r="C88" s="154"/>
      <c r="D88" s="5"/>
      <c r="E88" s="5"/>
      <c r="F88" s="5"/>
      <c r="G88" s="5"/>
    </row>
    <row r="89" spans="1:12" x14ac:dyDescent="0.75">
      <c r="A89" s="19"/>
      <c r="B89" s="154" t="s">
        <v>749</v>
      </c>
      <c r="C89" s="154"/>
      <c r="D89" s="5"/>
      <c r="E89" s="5"/>
      <c r="F89" s="5"/>
      <c r="G89" s="5"/>
    </row>
    <row r="90" spans="1:12" x14ac:dyDescent="0.75">
      <c r="A90" s="2"/>
      <c r="B90" s="154"/>
      <c r="C90" s="154"/>
      <c r="D90" s="5"/>
      <c r="E90" s="5"/>
      <c r="F90" s="5"/>
      <c r="G90" s="5"/>
    </row>
    <row r="91" spans="1:12" x14ac:dyDescent="0.75">
      <c r="A91" s="2"/>
      <c r="B91" s="154" t="s">
        <v>750</v>
      </c>
      <c r="C91" s="154"/>
      <c r="D91" s="5"/>
      <c r="E91" s="5"/>
      <c r="F91" s="5"/>
      <c r="G91" s="5"/>
    </row>
    <row r="92" spans="1:12" x14ac:dyDescent="0.75">
      <c r="A92" s="2"/>
      <c r="B92" s="154" t="s">
        <v>87</v>
      </c>
      <c r="C92" s="154"/>
      <c r="D92" s="5"/>
      <c r="E92" s="5"/>
      <c r="F92" s="5"/>
      <c r="G92" s="5"/>
    </row>
    <row r="93" spans="1:12" x14ac:dyDescent="0.75">
      <c r="A93" s="1"/>
      <c r="B93" s="420" t="s">
        <v>755</v>
      </c>
      <c r="C93" s="420"/>
      <c r="D93" s="420"/>
      <c r="E93" s="420"/>
      <c r="F93" s="420"/>
      <c r="G93" s="420"/>
      <c r="H93" s="420"/>
      <c r="I93" s="371"/>
      <c r="J93" s="268"/>
      <c r="K93" s="268"/>
      <c r="L93" s="268"/>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95"/>
  <sheetViews>
    <sheetView showGridLines="0" zoomScaleNormal="100" workbookViewId="0">
      <pane ySplit="5" topLeftCell="A6" activePane="bottomLeft" state="frozen"/>
      <selection pane="bottomLeft" activeCell="B18" sqref="B18"/>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4"/>
      <c r="B1" s="54" t="s">
        <v>964</v>
      </c>
    </row>
    <row r="2" spans="1:23" x14ac:dyDescent="0.75">
      <c r="A2" s="464" t="s">
        <v>901</v>
      </c>
      <c r="B2" s="464" t="s">
        <v>15</v>
      </c>
      <c r="C2" s="464" t="s">
        <v>856</v>
      </c>
      <c r="D2" s="464" t="s">
        <v>917</v>
      </c>
      <c r="E2" s="464" t="s">
        <v>918</v>
      </c>
      <c r="F2" s="464" t="s">
        <v>916</v>
      </c>
      <c r="G2" s="464" t="s">
        <v>857</v>
      </c>
      <c r="H2" s="464" t="s">
        <v>886</v>
      </c>
      <c r="I2" s="464" t="s">
        <v>887</v>
      </c>
      <c r="J2" s="464" t="s">
        <v>888</v>
      </c>
      <c r="K2" s="464" t="s">
        <v>889</v>
      </c>
      <c r="L2" s="464" t="s">
        <v>890</v>
      </c>
      <c r="M2" s="464" t="s">
        <v>891</v>
      </c>
      <c r="N2" s="464" t="s">
        <v>892</v>
      </c>
      <c r="O2" s="464" t="s">
        <v>893</v>
      </c>
      <c r="P2" s="464" t="s">
        <v>894</v>
      </c>
      <c r="Q2" s="464" t="s">
        <v>895</v>
      </c>
      <c r="R2" s="464" t="s">
        <v>896</v>
      </c>
      <c r="S2" s="464" t="s">
        <v>897</v>
      </c>
      <c r="T2" s="464" t="s">
        <v>898</v>
      </c>
      <c r="U2" s="464" t="s">
        <v>899</v>
      </c>
      <c r="V2" s="464" t="s">
        <v>900</v>
      </c>
      <c r="W2" s="408"/>
    </row>
    <row r="3" spans="1:23" x14ac:dyDescent="0.75">
      <c r="A3" s="464"/>
      <c r="B3" s="464"/>
      <c r="C3" s="464"/>
      <c r="D3" s="464"/>
      <c r="E3" s="464"/>
      <c r="F3" s="464"/>
      <c r="G3" s="464"/>
      <c r="H3" s="464"/>
      <c r="I3" s="464"/>
      <c r="J3" s="464"/>
      <c r="K3" s="464"/>
      <c r="L3" s="464"/>
      <c r="M3" s="464"/>
      <c r="N3" s="464"/>
      <c r="O3" s="464"/>
      <c r="P3" s="464"/>
      <c r="Q3" s="464"/>
      <c r="R3" s="464"/>
      <c r="S3" s="464"/>
      <c r="T3" s="464"/>
      <c r="U3" s="464"/>
      <c r="V3" s="464"/>
      <c r="W3" s="408" t="s">
        <v>935</v>
      </c>
    </row>
    <row r="4" spans="1:23" x14ac:dyDescent="0.75">
      <c r="A4" s="464"/>
      <c r="B4" s="464"/>
      <c r="C4" s="464"/>
      <c r="D4" s="464"/>
      <c r="E4" s="464"/>
      <c r="F4" s="464"/>
      <c r="G4" s="464"/>
      <c r="H4" s="464"/>
      <c r="I4" s="464"/>
      <c r="J4" s="464"/>
      <c r="K4" s="464"/>
      <c r="L4" s="464"/>
      <c r="M4" s="464"/>
      <c r="N4" s="464"/>
      <c r="O4" s="464"/>
      <c r="P4" s="464"/>
      <c r="Q4" s="464"/>
      <c r="R4" s="464"/>
      <c r="S4" s="464"/>
      <c r="T4" s="464"/>
      <c r="U4" s="464"/>
      <c r="V4" s="464"/>
      <c r="W4" s="408" t="s">
        <v>955</v>
      </c>
    </row>
    <row r="5" spans="1:23" x14ac:dyDescent="0.75">
      <c r="A5" s="465" t="s">
        <v>902</v>
      </c>
      <c r="B5" s="466"/>
      <c r="C5" s="466"/>
      <c r="D5" s="466"/>
      <c r="E5" s="466"/>
      <c r="F5" s="466"/>
      <c r="G5" s="467"/>
      <c r="H5" s="406"/>
      <c r="I5" s="406"/>
      <c r="J5" s="406"/>
      <c r="K5" s="406"/>
      <c r="L5" s="406"/>
      <c r="M5" s="406"/>
      <c r="N5" s="406"/>
      <c r="O5" s="406"/>
      <c r="P5" s="406"/>
      <c r="Q5" s="406"/>
      <c r="R5" s="406"/>
      <c r="S5" s="406"/>
      <c r="T5" s="406"/>
      <c r="U5" s="406"/>
      <c r="V5" s="406"/>
    </row>
    <row r="6" spans="1:23" x14ac:dyDescent="0.75">
      <c r="A6" s="383">
        <v>1</v>
      </c>
      <c r="B6" s="384">
        <v>44837</v>
      </c>
      <c r="C6" s="407">
        <v>97</v>
      </c>
      <c r="D6" s="407">
        <v>3</v>
      </c>
      <c r="E6" s="407">
        <v>0</v>
      </c>
      <c r="F6" s="407">
        <v>0</v>
      </c>
      <c r="G6" s="407">
        <v>0</v>
      </c>
      <c r="H6" s="407">
        <v>0</v>
      </c>
      <c r="I6" s="407">
        <v>0</v>
      </c>
      <c r="J6" s="407">
        <v>0</v>
      </c>
      <c r="K6" s="407">
        <v>0</v>
      </c>
      <c r="L6" s="407">
        <v>0</v>
      </c>
      <c r="M6" s="407">
        <v>0</v>
      </c>
      <c r="N6" s="407">
        <v>0</v>
      </c>
      <c r="O6" s="407">
        <v>0</v>
      </c>
      <c r="P6" s="407">
        <v>0</v>
      </c>
      <c r="Q6" s="407">
        <v>0</v>
      </c>
      <c r="R6" s="407">
        <v>0</v>
      </c>
      <c r="S6" s="407">
        <v>0</v>
      </c>
      <c r="T6" s="407">
        <v>0</v>
      </c>
      <c r="U6" s="407">
        <v>0</v>
      </c>
      <c r="V6" s="407">
        <v>0</v>
      </c>
    </row>
    <row r="7" spans="1:23" x14ac:dyDescent="0.75">
      <c r="A7" s="383">
        <v>2</v>
      </c>
      <c r="B7" s="384">
        <v>44838</v>
      </c>
      <c r="C7" s="405">
        <v>95</v>
      </c>
      <c r="D7" s="405">
        <v>3</v>
      </c>
      <c r="E7" s="405">
        <v>2</v>
      </c>
      <c r="F7" s="405">
        <v>0</v>
      </c>
      <c r="G7" s="405">
        <v>0</v>
      </c>
      <c r="H7" s="405"/>
      <c r="I7" s="405"/>
      <c r="J7" s="405"/>
      <c r="K7" s="405"/>
      <c r="L7" s="405"/>
      <c r="M7" s="405"/>
      <c r="N7" s="405"/>
      <c r="O7" s="405"/>
      <c r="P7" s="405"/>
      <c r="Q7" s="405"/>
      <c r="R7" s="405"/>
      <c r="S7" s="405"/>
      <c r="T7" s="405"/>
      <c r="U7" s="405"/>
      <c r="V7" s="405"/>
    </row>
    <row r="8" spans="1:23" x14ac:dyDescent="0.75">
      <c r="A8" s="383">
        <v>3</v>
      </c>
      <c r="B8" s="384">
        <v>44839</v>
      </c>
      <c r="C8" s="405">
        <v>94</v>
      </c>
      <c r="D8" s="405">
        <v>3</v>
      </c>
      <c r="E8" s="405">
        <v>3</v>
      </c>
      <c r="F8" s="405">
        <v>0</v>
      </c>
      <c r="G8" s="405">
        <v>0</v>
      </c>
      <c r="H8" s="405"/>
      <c r="I8" s="405"/>
      <c r="J8" s="405"/>
      <c r="K8" s="405"/>
      <c r="L8" s="405"/>
      <c r="M8" s="405"/>
      <c r="N8" s="405"/>
      <c r="O8" s="405"/>
      <c r="P8" s="405"/>
      <c r="Q8" s="405"/>
      <c r="R8" s="405"/>
      <c r="S8" s="405"/>
      <c r="T8" s="405"/>
      <c r="U8" s="405"/>
      <c r="V8" s="405"/>
    </row>
    <row r="9" spans="1:23" x14ac:dyDescent="0.75">
      <c r="A9" s="383">
        <v>4</v>
      </c>
      <c r="B9" s="384">
        <v>44840</v>
      </c>
      <c r="C9" s="405">
        <v>90</v>
      </c>
      <c r="D9" s="405">
        <v>3</v>
      </c>
      <c r="E9" s="405">
        <v>2</v>
      </c>
      <c r="F9" s="405">
        <v>2</v>
      </c>
      <c r="G9" s="405">
        <v>3</v>
      </c>
      <c r="H9" s="405"/>
      <c r="I9" s="405"/>
      <c r="J9" s="405"/>
      <c r="K9" s="405"/>
      <c r="L9" s="405"/>
      <c r="M9" s="405"/>
      <c r="N9" s="405"/>
      <c r="O9" s="405"/>
      <c r="P9" s="405"/>
      <c r="Q9" s="405"/>
      <c r="R9" s="405"/>
      <c r="S9" s="405"/>
      <c r="T9" s="405"/>
      <c r="U9" s="405"/>
      <c r="V9" s="405"/>
    </row>
    <row r="10" spans="1:23" x14ac:dyDescent="0.75">
      <c r="A10" s="383">
        <v>5</v>
      </c>
      <c r="B10" s="384">
        <v>44841</v>
      </c>
      <c r="C10" s="405">
        <v>88</v>
      </c>
      <c r="D10" s="405">
        <v>2</v>
      </c>
      <c r="E10" s="405">
        <v>3</v>
      </c>
      <c r="F10" s="405">
        <v>3</v>
      </c>
      <c r="G10" s="405">
        <v>4</v>
      </c>
      <c r="H10" s="405"/>
      <c r="I10" s="405"/>
      <c r="J10" s="405"/>
      <c r="K10" s="405"/>
      <c r="L10" s="405"/>
      <c r="M10" s="405"/>
      <c r="N10" s="405"/>
      <c r="O10" s="405"/>
      <c r="P10" s="405"/>
      <c r="Q10" s="405"/>
      <c r="R10" s="405"/>
      <c r="S10" s="405"/>
      <c r="T10" s="405"/>
      <c r="U10" s="405"/>
      <c r="V10" s="405"/>
    </row>
    <row r="11" spans="1:23" x14ac:dyDescent="0.75">
      <c r="A11" s="383">
        <v>6</v>
      </c>
      <c r="B11" s="384">
        <v>44844</v>
      </c>
      <c r="C11" s="405">
        <v>85</v>
      </c>
      <c r="D11" s="405">
        <v>4</v>
      </c>
      <c r="E11" s="405">
        <v>4</v>
      </c>
      <c r="F11" s="405">
        <v>2</v>
      </c>
      <c r="G11" s="405">
        <v>5</v>
      </c>
      <c r="H11" s="405"/>
      <c r="I11" s="405"/>
      <c r="J11" s="405"/>
      <c r="K11" s="405"/>
      <c r="L11" s="405"/>
      <c r="M11" s="405"/>
      <c r="N11" s="405"/>
      <c r="O11" s="405"/>
      <c r="P11" s="405"/>
      <c r="Q11" s="405"/>
      <c r="R11" s="405"/>
      <c r="S11" s="405"/>
      <c r="T11" s="405"/>
      <c r="U11" s="405"/>
      <c r="V11" s="405"/>
    </row>
    <row r="12" spans="1:23" x14ac:dyDescent="0.75">
      <c r="A12" s="383">
        <v>7</v>
      </c>
      <c r="B12" s="384">
        <v>44845</v>
      </c>
      <c r="C12" s="405">
        <v>81</v>
      </c>
      <c r="D12" s="405">
        <v>3</v>
      </c>
      <c r="E12" s="405">
        <v>3</v>
      </c>
      <c r="F12" s="405">
        <v>1</v>
      </c>
      <c r="G12" s="405">
        <v>12</v>
      </c>
      <c r="H12" s="405"/>
      <c r="I12" s="405"/>
      <c r="J12" s="405"/>
      <c r="K12" s="405"/>
      <c r="L12" s="405"/>
      <c r="M12" s="405"/>
      <c r="N12" s="405"/>
      <c r="O12" s="405"/>
      <c r="P12" s="405"/>
      <c r="Q12" s="405"/>
      <c r="R12" s="405"/>
      <c r="S12" s="405"/>
      <c r="T12" s="405"/>
      <c r="U12" s="405"/>
      <c r="V12" s="405"/>
    </row>
    <row r="13" spans="1:23" x14ac:dyDescent="0.75">
      <c r="A13" s="383">
        <v>8</v>
      </c>
      <c r="B13" s="384">
        <v>44846</v>
      </c>
      <c r="C13" s="405">
        <v>101</v>
      </c>
      <c r="D13" s="405">
        <v>3</v>
      </c>
      <c r="E13" s="405">
        <v>4</v>
      </c>
      <c r="F13" s="405">
        <v>0</v>
      </c>
      <c r="G13" s="405">
        <v>14</v>
      </c>
      <c r="H13" s="405"/>
      <c r="I13" s="405"/>
      <c r="J13" s="405"/>
      <c r="K13" s="405"/>
      <c r="L13" s="405"/>
      <c r="M13" s="405"/>
      <c r="N13" s="405"/>
      <c r="O13" s="405"/>
      <c r="P13" s="405"/>
      <c r="Q13" s="405"/>
      <c r="R13" s="405"/>
      <c r="S13" s="405"/>
      <c r="T13" s="405"/>
      <c r="U13" s="405"/>
      <c r="V13" s="405"/>
    </row>
    <row r="14" spans="1:23" x14ac:dyDescent="0.75">
      <c r="A14" s="383">
        <v>9</v>
      </c>
      <c r="B14" s="384">
        <v>44847</v>
      </c>
      <c r="C14" s="405">
        <v>98</v>
      </c>
      <c r="D14" s="405">
        <v>4</v>
      </c>
      <c r="E14" s="405">
        <v>5</v>
      </c>
      <c r="F14" s="405">
        <v>1</v>
      </c>
      <c r="G14" s="405">
        <v>14</v>
      </c>
      <c r="H14" s="405"/>
      <c r="I14" s="405"/>
      <c r="J14" s="405"/>
      <c r="K14" s="405"/>
      <c r="L14" s="405"/>
      <c r="M14" s="405"/>
      <c r="N14" s="405"/>
      <c r="O14" s="405"/>
      <c r="P14" s="405"/>
      <c r="Q14" s="405"/>
      <c r="R14" s="405"/>
      <c r="S14" s="405"/>
      <c r="T14" s="405"/>
      <c r="U14" s="405"/>
      <c r="V14" s="405"/>
    </row>
    <row r="15" spans="1:23" x14ac:dyDescent="0.75">
      <c r="A15" s="383">
        <v>10</v>
      </c>
      <c r="B15" s="384">
        <v>44848</v>
      </c>
      <c r="C15" s="405">
        <v>93</v>
      </c>
      <c r="D15" s="405">
        <v>3</v>
      </c>
      <c r="E15" s="405">
        <v>8</v>
      </c>
      <c r="F15" s="405">
        <v>3</v>
      </c>
      <c r="G15" s="405">
        <v>15</v>
      </c>
      <c r="H15" s="405"/>
      <c r="I15" s="405"/>
      <c r="J15" s="405"/>
      <c r="K15" s="405"/>
      <c r="L15" s="405"/>
      <c r="M15" s="405"/>
      <c r="N15" s="405"/>
      <c r="O15" s="405"/>
      <c r="P15" s="405"/>
      <c r="Q15" s="405"/>
      <c r="R15" s="405"/>
      <c r="S15" s="405"/>
      <c r="T15" s="405"/>
      <c r="U15" s="405"/>
      <c r="V15" s="405"/>
    </row>
    <row r="16" spans="1:23" x14ac:dyDescent="0.75">
      <c r="A16" s="383">
        <v>11</v>
      </c>
      <c r="B16" s="384">
        <v>44851</v>
      </c>
      <c r="C16" s="405">
        <v>90</v>
      </c>
      <c r="D16" s="405">
        <v>3</v>
      </c>
      <c r="E16" s="405">
        <v>11</v>
      </c>
      <c r="F16" s="405">
        <v>1</v>
      </c>
      <c r="G16" s="405">
        <v>17</v>
      </c>
      <c r="H16" s="405"/>
      <c r="I16" s="405"/>
      <c r="J16" s="405"/>
      <c r="K16" s="405"/>
      <c r="L16" s="405"/>
      <c r="M16" s="405"/>
      <c r="N16" s="405"/>
      <c r="O16" s="405"/>
      <c r="P16" s="405"/>
      <c r="Q16" s="405"/>
      <c r="R16" s="405"/>
      <c r="S16" s="405"/>
      <c r="T16" s="405"/>
      <c r="U16" s="405"/>
      <c r="V16" s="405"/>
    </row>
    <row r="17" spans="1:22" x14ac:dyDescent="0.75">
      <c r="A17" s="383">
        <v>12</v>
      </c>
      <c r="B17" s="384">
        <v>44852</v>
      </c>
      <c r="C17" s="405">
        <v>85</v>
      </c>
      <c r="D17" s="405">
        <v>4</v>
      </c>
      <c r="E17" s="405">
        <v>16</v>
      </c>
      <c r="F17" s="405">
        <v>0</v>
      </c>
      <c r="G17" s="405">
        <v>18</v>
      </c>
      <c r="H17" s="405"/>
      <c r="I17" s="405"/>
      <c r="J17" s="405"/>
      <c r="K17" s="405"/>
      <c r="L17" s="405"/>
      <c r="M17" s="405"/>
      <c r="N17" s="405"/>
      <c r="O17" s="405"/>
      <c r="P17" s="405"/>
      <c r="Q17" s="405"/>
      <c r="R17" s="405"/>
      <c r="S17" s="405"/>
      <c r="T17" s="405"/>
      <c r="U17" s="405"/>
      <c r="V17" s="405"/>
    </row>
    <row r="18" spans="1:22" x14ac:dyDescent="0.75">
      <c r="A18" s="383">
        <v>13</v>
      </c>
      <c r="B18" s="384"/>
      <c r="C18" s="405"/>
      <c r="D18" s="405"/>
      <c r="E18" s="405"/>
      <c r="F18" s="405"/>
      <c r="G18" s="405"/>
      <c r="H18" s="405"/>
      <c r="I18" s="405"/>
      <c r="J18" s="405"/>
      <c r="K18" s="405"/>
      <c r="L18" s="405"/>
      <c r="M18" s="405"/>
      <c r="N18" s="405"/>
      <c r="O18" s="405"/>
      <c r="P18" s="405"/>
      <c r="Q18" s="405"/>
      <c r="R18" s="405"/>
      <c r="S18" s="405"/>
      <c r="T18" s="405"/>
      <c r="U18" s="405"/>
      <c r="V18" s="405"/>
    </row>
    <row r="19" spans="1:22" x14ac:dyDescent="0.75">
      <c r="A19" s="383">
        <v>14</v>
      </c>
      <c r="B19" s="384"/>
      <c r="C19" s="405"/>
      <c r="D19" s="405"/>
      <c r="E19" s="405"/>
      <c r="F19" s="405"/>
      <c r="G19" s="405"/>
      <c r="H19" s="405"/>
      <c r="I19" s="405"/>
      <c r="J19" s="405"/>
      <c r="K19" s="405"/>
      <c r="L19" s="405"/>
      <c r="M19" s="405"/>
      <c r="N19" s="405"/>
      <c r="O19" s="405"/>
      <c r="P19" s="405"/>
      <c r="Q19" s="405"/>
      <c r="R19" s="405"/>
      <c r="S19" s="405"/>
      <c r="T19" s="405"/>
      <c r="U19" s="405"/>
      <c r="V19" s="405"/>
    </row>
    <row r="20" spans="1:22" x14ac:dyDescent="0.75">
      <c r="A20" s="383">
        <v>15</v>
      </c>
      <c r="B20" s="384"/>
      <c r="C20" s="405"/>
      <c r="D20" s="405"/>
      <c r="E20" s="405"/>
      <c r="F20" s="405"/>
      <c r="G20" s="405"/>
      <c r="H20" s="405"/>
      <c r="I20" s="405"/>
      <c r="J20" s="405"/>
      <c r="K20" s="405"/>
      <c r="L20" s="405"/>
      <c r="M20" s="405"/>
      <c r="N20" s="405"/>
      <c r="O20" s="405"/>
      <c r="P20" s="405"/>
      <c r="Q20" s="405"/>
      <c r="R20" s="405"/>
      <c r="S20" s="405"/>
      <c r="T20" s="405"/>
      <c r="U20" s="405"/>
      <c r="V20" s="405"/>
    </row>
    <row r="21" spans="1:22" x14ac:dyDescent="0.75">
      <c r="A21" s="383">
        <v>16</v>
      </c>
      <c r="B21" s="384"/>
      <c r="C21" s="405"/>
      <c r="D21" s="405"/>
      <c r="E21" s="405"/>
      <c r="F21" s="405"/>
      <c r="G21" s="405"/>
      <c r="H21" s="405"/>
      <c r="I21" s="405"/>
      <c r="J21" s="405"/>
      <c r="K21" s="405"/>
      <c r="L21" s="405"/>
      <c r="M21" s="405"/>
      <c r="N21" s="405"/>
      <c r="O21" s="405"/>
      <c r="P21" s="405"/>
      <c r="Q21" s="405"/>
      <c r="R21" s="405"/>
      <c r="S21" s="405"/>
      <c r="T21" s="405"/>
      <c r="U21" s="405"/>
      <c r="V21" s="405"/>
    </row>
    <row r="22" spans="1:22" x14ac:dyDescent="0.75">
      <c r="A22" s="383">
        <v>17</v>
      </c>
      <c r="B22" s="384"/>
      <c r="C22" s="405"/>
      <c r="D22" s="405"/>
      <c r="E22" s="405"/>
      <c r="F22" s="405"/>
      <c r="G22" s="405"/>
      <c r="H22" s="405"/>
      <c r="I22" s="405"/>
      <c r="J22" s="405"/>
      <c r="K22" s="405"/>
      <c r="L22" s="405"/>
      <c r="M22" s="405"/>
      <c r="N22" s="405"/>
      <c r="O22" s="405"/>
      <c r="P22" s="405"/>
      <c r="Q22" s="405"/>
      <c r="R22" s="405"/>
      <c r="S22" s="405"/>
      <c r="T22" s="405"/>
      <c r="U22" s="405"/>
      <c r="V22" s="405"/>
    </row>
    <row r="23" spans="1:22" x14ac:dyDescent="0.75">
      <c r="A23" s="383">
        <v>18</v>
      </c>
      <c r="B23" s="384"/>
      <c r="C23" s="405"/>
      <c r="D23" s="405"/>
      <c r="E23" s="405"/>
      <c r="F23" s="405"/>
      <c r="G23" s="405"/>
      <c r="H23" s="405"/>
      <c r="I23" s="405"/>
      <c r="J23" s="405"/>
      <c r="K23" s="405"/>
      <c r="L23" s="405"/>
      <c r="M23" s="405"/>
      <c r="N23" s="405"/>
      <c r="O23" s="405"/>
      <c r="P23" s="405"/>
      <c r="Q23" s="405"/>
      <c r="R23" s="405"/>
      <c r="S23" s="405"/>
      <c r="T23" s="405"/>
      <c r="U23" s="405"/>
      <c r="V23" s="405"/>
    </row>
    <row r="24" spans="1:22" x14ac:dyDescent="0.75">
      <c r="A24" s="383">
        <v>19</v>
      </c>
      <c r="B24" s="384"/>
      <c r="C24" s="405"/>
      <c r="D24" s="405"/>
      <c r="E24" s="405"/>
      <c r="F24" s="405"/>
      <c r="G24" s="405"/>
      <c r="H24" s="405"/>
      <c r="I24" s="405"/>
      <c r="J24" s="405"/>
      <c r="K24" s="405"/>
      <c r="L24" s="405"/>
      <c r="M24" s="405"/>
      <c r="N24" s="405"/>
      <c r="O24" s="405"/>
      <c r="P24" s="405"/>
      <c r="Q24" s="405"/>
      <c r="R24" s="405"/>
      <c r="S24" s="405"/>
      <c r="T24" s="405"/>
      <c r="U24" s="405"/>
      <c r="V24" s="405"/>
    </row>
    <row r="25" spans="1:22" x14ac:dyDescent="0.75">
      <c r="A25" s="383">
        <v>20</v>
      </c>
      <c r="B25" s="384"/>
      <c r="C25" s="405"/>
      <c r="D25" s="405"/>
      <c r="E25" s="405"/>
      <c r="F25" s="405"/>
      <c r="G25" s="405"/>
      <c r="H25" s="405"/>
      <c r="I25" s="405"/>
      <c r="J25" s="405"/>
      <c r="K25" s="405"/>
      <c r="L25" s="405"/>
      <c r="M25" s="405"/>
      <c r="N25" s="405"/>
      <c r="O25" s="405"/>
      <c r="P25" s="405"/>
      <c r="Q25" s="405"/>
      <c r="R25" s="405"/>
      <c r="S25" s="405"/>
      <c r="T25" s="405"/>
      <c r="U25" s="405"/>
      <c r="V25" s="405"/>
    </row>
    <row r="26" spans="1:22" x14ac:dyDescent="0.75">
      <c r="A26" s="383">
        <v>21</v>
      </c>
      <c r="B26" s="384"/>
      <c r="C26" s="405"/>
      <c r="D26" s="405"/>
      <c r="E26" s="405"/>
      <c r="F26" s="405"/>
      <c r="G26" s="405"/>
      <c r="H26" s="405"/>
      <c r="I26" s="405"/>
      <c r="J26" s="405"/>
      <c r="K26" s="405"/>
      <c r="L26" s="405"/>
      <c r="M26" s="405"/>
      <c r="N26" s="405"/>
      <c r="O26" s="405"/>
      <c r="P26" s="405"/>
      <c r="Q26" s="405"/>
      <c r="R26" s="405"/>
      <c r="S26" s="405"/>
      <c r="T26" s="405"/>
      <c r="U26" s="405"/>
      <c r="V26" s="405"/>
    </row>
    <row r="27" spans="1:22" x14ac:dyDescent="0.75">
      <c r="A27" s="383">
        <v>22</v>
      </c>
      <c r="B27" s="384"/>
      <c r="C27" s="405"/>
      <c r="D27" s="405"/>
      <c r="E27" s="405"/>
      <c r="F27" s="405"/>
      <c r="G27" s="405"/>
      <c r="H27" s="405"/>
      <c r="I27" s="405"/>
      <c r="J27" s="405"/>
      <c r="K27" s="405"/>
      <c r="L27" s="405"/>
      <c r="M27" s="405"/>
      <c r="N27" s="405"/>
      <c r="O27" s="405"/>
      <c r="P27" s="405"/>
      <c r="Q27" s="405"/>
      <c r="R27" s="405"/>
      <c r="S27" s="405"/>
      <c r="T27" s="405"/>
      <c r="U27" s="405"/>
      <c r="V27" s="405"/>
    </row>
    <row r="28" spans="1:22" x14ac:dyDescent="0.75">
      <c r="A28" s="383">
        <v>23</v>
      </c>
      <c r="B28" s="384"/>
      <c r="C28" s="405"/>
      <c r="D28" s="405"/>
      <c r="E28" s="405"/>
      <c r="F28" s="405"/>
      <c r="G28" s="405"/>
      <c r="H28" s="405"/>
      <c r="I28" s="405"/>
      <c r="J28" s="405"/>
      <c r="K28" s="405"/>
      <c r="L28" s="405"/>
      <c r="M28" s="405"/>
      <c r="N28" s="405"/>
      <c r="O28" s="405"/>
      <c r="P28" s="405"/>
      <c r="Q28" s="405"/>
      <c r="R28" s="405"/>
      <c r="S28" s="405"/>
      <c r="T28" s="405"/>
      <c r="U28" s="405"/>
      <c r="V28" s="405"/>
    </row>
    <row r="29" spans="1:22" x14ac:dyDescent="0.75">
      <c r="A29" s="383">
        <v>24</v>
      </c>
      <c r="B29" s="384"/>
      <c r="C29" s="405"/>
      <c r="D29" s="405"/>
      <c r="E29" s="405"/>
      <c r="F29" s="405"/>
      <c r="G29" s="405"/>
      <c r="H29" s="405"/>
      <c r="I29" s="405"/>
      <c r="J29" s="405"/>
      <c r="K29" s="405"/>
      <c r="L29" s="405"/>
      <c r="M29" s="405"/>
      <c r="N29" s="405"/>
      <c r="O29" s="405"/>
      <c r="P29" s="405"/>
      <c r="Q29" s="405"/>
      <c r="R29" s="405"/>
      <c r="S29" s="405"/>
      <c r="T29" s="405"/>
      <c r="U29" s="405"/>
      <c r="V29" s="405"/>
    </row>
    <row r="30" spans="1:22" x14ac:dyDescent="0.75">
      <c r="A30" s="383">
        <v>25</v>
      </c>
      <c r="B30" s="384"/>
      <c r="C30" s="405"/>
      <c r="D30" s="405"/>
      <c r="E30" s="405"/>
      <c r="F30" s="405"/>
      <c r="G30" s="405"/>
      <c r="H30" s="405"/>
      <c r="I30" s="405"/>
      <c r="J30" s="405"/>
      <c r="K30" s="405"/>
      <c r="L30" s="405"/>
      <c r="M30" s="405"/>
      <c r="N30" s="405"/>
      <c r="O30" s="405"/>
      <c r="P30" s="405"/>
      <c r="Q30" s="405"/>
      <c r="R30" s="405"/>
      <c r="S30" s="405"/>
      <c r="T30" s="405"/>
      <c r="U30" s="405"/>
      <c r="V30" s="405"/>
    </row>
    <row r="31" spans="1:22" x14ac:dyDescent="0.75">
      <c r="A31" s="383">
        <v>26</v>
      </c>
      <c r="B31" s="384"/>
      <c r="C31" s="405"/>
      <c r="D31" s="405"/>
      <c r="E31" s="405"/>
      <c r="F31" s="405"/>
      <c r="G31" s="405"/>
      <c r="H31" s="405"/>
      <c r="I31" s="405"/>
      <c r="J31" s="405"/>
      <c r="K31" s="405"/>
      <c r="L31" s="405"/>
      <c r="M31" s="405"/>
      <c r="N31" s="405"/>
      <c r="O31" s="405"/>
      <c r="P31" s="405"/>
      <c r="Q31" s="405"/>
      <c r="R31" s="405"/>
      <c r="S31" s="405"/>
      <c r="T31" s="405"/>
      <c r="U31" s="405"/>
      <c r="V31" s="405"/>
    </row>
    <row r="32" spans="1:22" x14ac:dyDescent="0.75">
      <c r="A32" s="383">
        <v>27</v>
      </c>
      <c r="B32" s="384"/>
      <c r="C32" s="405"/>
      <c r="D32" s="405"/>
      <c r="E32" s="405"/>
      <c r="F32" s="405"/>
      <c r="G32" s="405"/>
      <c r="H32" s="405"/>
      <c r="I32" s="405"/>
      <c r="J32" s="405"/>
      <c r="K32" s="405"/>
      <c r="L32" s="405"/>
      <c r="M32" s="405"/>
      <c r="N32" s="405"/>
      <c r="O32" s="405"/>
      <c r="P32" s="405"/>
      <c r="Q32" s="405"/>
      <c r="R32" s="405"/>
      <c r="S32" s="405"/>
      <c r="T32" s="405"/>
      <c r="U32" s="405"/>
      <c r="V32" s="405"/>
    </row>
    <row r="33" spans="1:22" x14ac:dyDescent="0.75">
      <c r="A33" s="383">
        <v>28</v>
      </c>
      <c r="B33" s="384"/>
      <c r="C33" s="405"/>
      <c r="D33" s="405"/>
      <c r="E33" s="405"/>
      <c r="F33" s="405"/>
      <c r="G33" s="405"/>
      <c r="H33" s="405"/>
      <c r="I33" s="405"/>
      <c r="J33" s="405"/>
      <c r="K33" s="405"/>
      <c r="L33" s="405"/>
      <c r="M33" s="405"/>
      <c r="N33" s="405"/>
      <c r="O33" s="405"/>
      <c r="P33" s="405"/>
      <c r="Q33" s="405"/>
      <c r="R33" s="405"/>
      <c r="S33" s="405"/>
      <c r="T33" s="405"/>
      <c r="U33" s="405"/>
      <c r="V33" s="405"/>
    </row>
    <row r="34" spans="1:22" x14ac:dyDescent="0.75">
      <c r="A34" s="383">
        <v>29</v>
      </c>
      <c r="B34" s="384"/>
      <c r="C34" s="405"/>
      <c r="D34" s="405"/>
      <c r="E34" s="405"/>
      <c r="F34" s="405"/>
      <c r="G34" s="405"/>
      <c r="H34" s="405"/>
      <c r="I34" s="405"/>
      <c r="J34" s="405"/>
      <c r="K34" s="405"/>
      <c r="L34" s="405"/>
      <c r="M34" s="405"/>
      <c r="N34" s="405"/>
      <c r="O34" s="405"/>
      <c r="P34" s="405"/>
      <c r="Q34" s="405"/>
      <c r="R34" s="405"/>
      <c r="S34" s="405"/>
      <c r="T34" s="405"/>
      <c r="U34" s="405"/>
      <c r="V34" s="405"/>
    </row>
    <row r="35" spans="1:22" x14ac:dyDescent="0.75">
      <c r="A35" s="383">
        <v>30</v>
      </c>
      <c r="B35" s="384"/>
      <c r="C35" s="405"/>
      <c r="D35" s="405"/>
      <c r="E35" s="405"/>
      <c r="F35" s="405"/>
      <c r="G35" s="405"/>
      <c r="H35" s="405"/>
      <c r="I35" s="405"/>
      <c r="J35" s="405"/>
      <c r="K35" s="405"/>
      <c r="L35" s="405"/>
      <c r="M35" s="405"/>
      <c r="N35" s="405"/>
      <c r="O35" s="405"/>
      <c r="P35" s="405"/>
      <c r="Q35" s="405"/>
      <c r="R35" s="405"/>
      <c r="S35" s="405"/>
      <c r="T35" s="405"/>
      <c r="U35" s="405"/>
      <c r="V35" s="405"/>
    </row>
    <row r="36" spans="1:22" x14ac:dyDescent="0.75">
      <c r="A36" s="383">
        <v>31</v>
      </c>
      <c r="B36" s="384"/>
      <c r="C36" s="405"/>
      <c r="D36" s="405"/>
      <c r="E36" s="405"/>
      <c r="F36" s="405"/>
      <c r="G36" s="405"/>
      <c r="H36" s="405"/>
      <c r="I36" s="405"/>
      <c r="J36" s="405"/>
      <c r="K36" s="405"/>
      <c r="L36" s="405"/>
      <c r="M36" s="405"/>
      <c r="N36" s="405"/>
      <c r="O36" s="405"/>
      <c r="P36" s="405"/>
      <c r="Q36" s="405"/>
      <c r="R36" s="405"/>
      <c r="S36" s="405"/>
      <c r="T36" s="405"/>
      <c r="U36" s="405"/>
      <c r="V36" s="405"/>
    </row>
    <row r="37" spans="1:22" x14ac:dyDescent="0.75">
      <c r="A37" s="383">
        <v>32</v>
      </c>
      <c r="B37" s="384"/>
      <c r="C37" s="405"/>
      <c r="D37" s="405"/>
      <c r="E37" s="405"/>
      <c r="F37" s="405"/>
      <c r="G37" s="405"/>
      <c r="H37" s="405"/>
      <c r="I37" s="405"/>
      <c r="J37" s="405"/>
      <c r="K37" s="405"/>
      <c r="L37" s="405"/>
      <c r="M37" s="405"/>
      <c r="N37" s="405"/>
      <c r="O37" s="405"/>
      <c r="P37" s="405"/>
      <c r="Q37" s="405"/>
      <c r="R37" s="405"/>
      <c r="S37" s="405"/>
      <c r="T37" s="405"/>
      <c r="U37" s="405"/>
      <c r="V37" s="405"/>
    </row>
    <row r="38" spans="1:22" x14ac:dyDescent="0.75">
      <c r="A38" s="383">
        <v>33</v>
      </c>
      <c r="B38" s="384"/>
      <c r="C38" s="405"/>
      <c r="D38" s="405"/>
      <c r="E38" s="405"/>
      <c r="F38" s="405"/>
      <c r="G38" s="405"/>
      <c r="H38" s="405"/>
      <c r="I38" s="405"/>
      <c r="J38" s="405"/>
      <c r="K38" s="405"/>
      <c r="L38" s="405"/>
      <c r="M38" s="405"/>
      <c r="N38" s="405"/>
      <c r="O38" s="405"/>
      <c r="P38" s="405"/>
      <c r="Q38" s="405"/>
      <c r="R38" s="405"/>
      <c r="S38" s="405"/>
      <c r="T38" s="405"/>
      <c r="U38" s="405"/>
      <c r="V38" s="405"/>
    </row>
    <row r="39" spans="1:22" x14ac:dyDescent="0.75">
      <c r="A39" s="383">
        <v>34</v>
      </c>
      <c r="B39" s="384"/>
      <c r="C39" s="405"/>
      <c r="D39" s="405"/>
      <c r="E39" s="405"/>
      <c r="F39" s="405"/>
      <c r="G39" s="405"/>
      <c r="H39" s="405"/>
      <c r="I39" s="405"/>
      <c r="J39" s="405"/>
      <c r="K39" s="405"/>
      <c r="L39" s="405"/>
      <c r="M39" s="405"/>
      <c r="N39" s="405"/>
      <c r="O39" s="405"/>
      <c r="P39" s="405"/>
      <c r="Q39" s="405"/>
      <c r="R39" s="405"/>
      <c r="S39" s="405"/>
      <c r="T39" s="405"/>
      <c r="U39" s="405"/>
      <c r="V39" s="405"/>
    </row>
    <row r="40" spans="1:22" x14ac:dyDescent="0.75">
      <c r="A40" s="383">
        <v>35</v>
      </c>
      <c r="B40" s="384"/>
      <c r="C40" s="405"/>
      <c r="D40" s="405"/>
      <c r="E40" s="405"/>
      <c r="F40" s="405"/>
      <c r="G40" s="405"/>
      <c r="H40" s="405"/>
      <c r="I40" s="405"/>
      <c r="J40" s="405"/>
      <c r="K40" s="405"/>
      <c r="L40" s="405"/>
      <c r="M40" s="405"/>
      <c r="N40" s="405"/>
      <c r="O40" s="405"/>
      <c r="P40" s="405"/>
      <c r="Q40" s="405"/>
      <c r="R40" s="405"/>
      <c r="S40" s="405"/>
      <c r="T40" s="405"/>
      <c r="U40" s="405"/>
      <c r="V40" s="405"/>
    </row>
    <row r="41" spans="1:22" x14ac:dyDescent="0.75">
      <c r="A41" s="383">
        <v>36</v>
      </c>
      <c r="B41" s="384"/>
      <c r="C41" s="405"/>
      <c r="D41" s="405"/>
      <c r="E41" s="405"/>
      <c r="F41" s="405"/>
      <c r="G41" s="405"/>
      <c r="H41" s="405"/>
      <c r="I41" s="405"/>
      <c r="J41" s="405"/>
      <c r="K41" s="405"/>
      <c r="L41" s="405"/>
      <c r="M41" s="405"/>
      <c r="N41" s="405"/>
      <c r="O41" s="405"/>
      <c r="P41" s="405"/>
      <c r="Q41" s="405"/>
      <c r="R41" s="405"/>
      <c r="S41" s="405"/>
      <c r="T41" s="405"/>
      <c r="U41" s="405"/>
      <c r="V41" s="405"/>
    </row>
    <row r="42" spans="1:22" x14ac:dyDescent="0.75">
      <c r="A42" s="383">
        <v>37</v>
      </c>
      <c r="B42" s="384"/>
      <c r="C42" s="405"/>
      <c r="D42" s="405"/>
      <c r="E42" s="405"/>
      <c r="F42" s="405"/>
      <c r="G42" s="405"/>
      <c r="H42" s="405"/>
      <c r="I42" s="405"/>
      <c r="J42" s="405"/>
      <c r="K42" s="405"/>
      <c r="L42" s="405"/>
      <c r="M42" s="405"/>
      <c r="N42" s="405"/>
      <c r="O42" s="405"/>
      <c r="P42" s="405"/>
      <c r="Q42" s="405"/>
      <c r="R42" s="405"/>
      <c r="S42" s="405"/>
      <c r="T42" s="405"/>
      <c r="U42" s="405"/>
      <c r="V42" s="405"/>
    </row>
    <row r="43" spans="1:22" x14ac:dyDescent="0.75">
      <c r="A43" s="383">
        <v>38</v>
      </c>
      <c r="B43" s="384"/>
      <c r="C43" s="405"/>
      <c r="D43" s="405"/>
      <c r="E43" s="405"/>
      <c r="F43" s="405"/>
      <c r="G43" s="405"/>
      <c r="H43" s="405"/>
      <c r="I43" s="405"/>
      <c r="J43" s="405"/>
      <c r="K43" s="405"/>
      <c r="L43" s="405"/>
      <c r="M43" s="405"/>
      <c r="N43" s="405"/>
      <c r="O43" s="405"/>
      <c r="P43" s="405"/>
      <c r="Q43" s="405"/>
      <c r="R43" s="405"/>
      <c r="S43" s="405"/>
      <c r="T43" s="405"/>
      <c r="U43" s="405"/>
      <c r="V43" s="405"/>
    </row>
    <row r="44" spans="1:22" x14ac:dyDescent="0.75">
      <c r="A44" s="383">
        <v>39</v>
      </c>
      <c r="B44" s="384"/>
      <c r="C44" s="405"/>
      <c r="D44" s="405"/>
      <c r="E44" s="405"/>
      <c r="F44" s="405"/>
      <c r="G44" s="405"/>
      <c r="H44" s="405"/>
      <c r="I44" s="405"/>
      <c r="J44" s="405"/>
      <c r="K44" s="405"/>
      <c r="L44" s="405"/>
      <c r="M44" s="405"/>
      <c r="N44" s="405"/>
      <c r="O44" s="405"/>
      <c r="P44" s="405"/>
      <c r="Q44" s="405"/>
      <c r="R44" s="405"/>
      <c r="S44" s="405"/>
      <c r="T44" s="405"/>
      <c r="U44" s="405"/>
      <c r="V44" s="405"/>
    </row>
    <row r="45" spans="1:22" x14ac:dyDescent="0.75">
      <c r="A45" s="383">
        <v>40</v>
      </c>
      <c r="B45" s="384"/>
      <c r="C45" s="405"/>
      <c r="D45" s="405"/>
      <c r="E45" s="405"/>
      <c r="F45" s="405"/>
      <c r="G45" s="405"/>
      <c r="H45" s="405"/>
      <c r="I45" s="405"/>
      <c r="J45" s="405"/>
      <c r="K45" s="405"/>
      <c r="L45" s="405"/>
      <c r="M45" s="405"/>
      <c r="N45" s="405"/>
      <c r="O45" s="405"/>
      <c r="P45" s="405"/>
      <c r="Q45" s="405"/>
      <c r="R45" s="405"/>
      <c r="S45" s="405"/>
      <c r="T45" s="405"/>
      <c r="U45" s="405"/>
      <c r="V45" s="405"/>
    </row>
    <row r="46" spans="1:22" x14ac:dyDescent="0.75">
      <c r="A46" s="383">
        <v>41</v>
      </c>
      <c r="B46" s="384"/>
      <c r="C46" s="405"/>
      <c r="D46" s="405"/>
      <c r="E46" s="405"/>
      <c r="F46" s="405"/>
      <c r="G46" s="405"/>
      <c r="H46" s="405"/>
      <c r="I46" s="405"/>
      <c r="J46" s="405"/>
      <c r="K46" s="405"/>
      <c r="L46" s="405"/>
      <c r="M46" s="405"/>
      <c r="N46" s="405"/>
      <c r="O46" s="405"/>
      <c r="P46" s="405"/>
      <c r="Q46" s="405"/>
      <c r="R46" s="405"/>
      <c r="S46" s="405"/>
      <c r="T46" s="405"/>
      <c r="U46" s="405"/>
      <c r="V46" s="405"/>
    </row>
    <row r="47" spans="1:22" x14ac:dyDescent="0.75">
      <c r="A47" s="383">
        <v>42</v>
      </c>
      <c r="B47" s="384"/>
      <c r="C47" s="405"/>
      <c r="D47" s="405"/>
      <c r="E47" s="405"/>
      <c r="F47" s="405"/>
      <c r="G47" s="405"/>
      <c r="H47" s="405"/>
      <c r="I47" s="405"/>
      <c r="J47" s="405"/>
      <c r="K47" s="405"/>
      <c r="L47" s="405"/>
      <c r="M47" s="405"/>
      <c r="N47" s="405"/>
      <c r="O47" s="405"/>
      <c r="P47" s="405"/>
      <c r="Q47" s="405"/>
      <c r="R47" s="405"/>
      <c r="S47" s="405"/>
      <c r="T47" s="405"/>
      <c r="U47" s="405"/>
      <c r="V47" s="405"/>
    </row>
    <row r="48" spans="1:22" x14ac:dyDescent="0.75">
      <c r="A48" s="383">
        <v>43</v>
      </c>
      <c r="B48" s="384"/>
      <c r="C48" s="405"/>
      <c r="D48" s="405"/>
      <c r="E48" s="405"/>
      <c r="F48" s="405"/>
      <c r="G48" s="405"/>
      <c r="H48" s="405"/>
      <c r="I48" s="405"/>
      <c r="J48" s="405"/>
      <c r="K48" s="405"/>
      <c r="L48" s="405"/>
      <c r="M48" s="405"/>
      <c r="N48" s="405"/>
      <c r="O48" s="405"/>
      <c r="P48" s="405"/>
      <c r="Q48" s="405"/>
      <c r="R48" s="405"/>
      <c r="S48" s="405"/>
      <c r="T48" s="405"/>
      <c r="U48" s="405"/>
      <c r="V48" s="405"/>
    </row>
    <row r="49" spans="1:22" x14ac:dyDescent="0.75">
      <c r="A49" s="383">
        <v>44</v>
      </c>
      <c r="B49" s="384"/>
      <c r="C49" s="405"/>
      <c r="D49" s="405"/>
      <c r="E49" s="405"/>
      <c r="F49" s="405"/>
      <c r="G49" s="405"/>
      <c r="H49" s="405"/>
      <c r="I49" s="405"/>
      <c r="J49" s="405"/>
      <c r="K49" s="405"/>
      <c r="L49" s="405"/>
      <c r="M49" s="405"/>
      <c r="N49" s="405"/>
      <c r="O49" s="405"/>
      <c r="P49" s="405"/>
      <c r="Q49" s="405"/>
      <c r="R49" s="405"/>
      <c r="S49" s="405"/>
      <c r="T49" s="405"/>
      <c r="U49" s="405"/>
      <c r="V49" s="405"/>
    </row>
    <row r="50" spans="1:22" x14ac:dyDescent="0.75">
      <c r="A50" s="383">
        <v>45</v>
      </c>
      <c r="B50" s="384"/>
      <c r="C50" s="405"/>
      <c r="D50" s="405"/>
      <c r="E50" s="405"/>
      <c r="F50" s="405"/>
      <c r="G50" s="405"/>
      <c r="H50" s="405"/>
      <c r="I50" s="405"/>
      <c r="J50" s="405"/>
      <c r="K50" s="405"/>
      <c r="L50" s="405"/>
      <c r="M50" s="405"/>
      <c r="N50" s="405"/>
      <c r="O50" s="405"/>
      <c r="P50" s="405"/>
      <c r="Q50" s="405"/>
      <c r="R50" s="405"/>
      <c r="S50" s="405"/>
      <c r="T50" s="405"/>
      <c r="U50" s="405"/>
      <c r="V50" s="405"/>
    </row>
    <row r="51" spans="1:22" hidden="1" x14ac:dyDescent="0.75">
      <c r="A51" s="383">
        <v>46</v>
      </c>
      <c r="B51" s="384"/>
      <c r="C51" s="405"/>
      <c r="D51" s="405"/>
      <c r="E51" s="405"/>
      <c r="F51" s="405"/>
      <c r="G51" s="405"/>
      <c r="H51" s="405"/>
      <c r="I51" s="405"/>
      <c r="J51" s="405"/>
      <c r="K51" s="405"/>
      <c r="L51" s="405"/>
      <c r="M51" s="405"/>
      <c r="N51" s="405"/>
      <c r="O51" s="405"/>
      <c r="P51" s="405"/>
      <c r="Q51" s="405"/>
      <c r="R51" s="405"/>
      <c r="S51" s="405"/>
      <c r="T51" s="405"/>
      <c r="U51" s="405"/>
      <c r="V51" s="405"/>
    </row>
    <row r="52" spans="1:22" hidden="1" x14ac:dyDescent="0.75">
      <c r="A52" s="383">
        <v>47</v>
      </c>
      <c r="B52" s="384"/>
      <c r="C52" s="405"/>
      <c r="D52" s="405"/>
      <c r="E52" s="405"/>
      <c r="F52" s="405"/>
      <c r="G52" s="405"/>
      <c r="H52" s="405"/>
      <c r="I52" s="405"/>
      <c r="J52" s="405"/>
      <c r="K52" s="405"/>
      <c r="L52" s="405"/>
      <c r="M52" s="405"/>
      <c r="N52" s="405"/>
      <c r="O52" s="405"/>
      <c r="P52" s="405"/>
      <c r="Q52" s="405"/>
      <c r="R52" s="405"/>
      <c r="S52" s="405"/>
      <c r="T52" s="405"/>
      <c r="U52" s="405"/>
      <c r="V52" s="405"/>
    </row>
    <row r="53" spans="1:22" hidden="1" x14ac:dyDescent="0.75">
      <c r="A53" s="383">
        <v>48</v>
      </c>
      <c r="B53" s="384"/>
      <c r="C53" s="405"/>
      <c r="D53" s="405"/>
      <c r="E53" s="405"/>
      <c r="F53" s="405"/>
      <c r="G53" s="405"/>
      <c r="H53" s="405"/>
      <c r="I53" s="405"/>
      <c r="J53" s="405"/>
      <c r="K53" s="405"/>
      <c r="L53" s="405"/>
      <c r="M53" s="405"/>
      <c r="N53" s="405"/>
      <c r="O53" s="405"/>
      <c r="P53" s="405"/>
      <c r="Q53" s="405"/>
      <c r="R53" s="405"/>
      <c r="S53" s="405"/>
      <c r="T53" s="405"/>
      <c r="U53" s="405"/>
      <c r="V53" s="405"/>
    </row>
    <row r="54" spans="1:22" hidden="1" x14ac:dyDescent="0.75">
      <c r="A54" s="383">
        <v>49</v>
      </c>
      <c r="B54" s="384"/>
      <c r="C54" s="405"/>
      <c r="D54" s="405"/>
      <c r="E54" s="405"/>
      <c r="F54" s="405"/>
      <c r="G54" s="405"/>
      <c r="H54" s="405"/>
      <c r="I54" s="405"/>
      <c r="J54" s="405"/>
      <c r="K54" s="405"/>
      <c r="L54" s="405"/>
      <c r="M54" s="405"/>
      <c r="N54" s="405"/>
      <c r="O54" s="405"/>
      <c r="P54" s="405"/>
      <c r="Q54" s="405"/>
      <c r="R54" s="405"/>
      <c r="S54" s="405"/>
      <c r="T54" s="405"/>
      <c r="U54" s="405"/>
      <c r="V54" s="405"/>
    </row>
    <row r="55" spans="1:22" hidden="1" x14ac:dyDescent="0.75">
      <c r="A55" s="383">
        <v>50</v>
      </c>
      <c r="B55" s="384"/>
      <c r="C55" s="405"/>
      <c r="D55" s="405"/>
      <c r="E55" s="405"/>
      <c r="F55" s="405"/>
      <c r="G55" s="405"/>
      <c r="H55" s="405"/>
      <c r="I55" s="405"/>
      <c r="J55" s="405"/>
      <c r="K55" s="405"/>
      <c r="L55" s="405"/>
      <c r="M55" s="405"/>
      <c r="N55" s="405"/>
      <c r="O55" s="405"/>
      <c r="P55" s="405"/>
      <c r="Q55" s="405"/>
      <c r="R55" s="405"/>
      <c r="S55" s="405"/>
      <c r="T55" s="405"/>
      <c r="U55" s="405"/>
      <c r="V55" s="405"/>
    </row>
    <row r="56" spans="1:22" hidden="1" x14ac:dyDescent="0.75">
      <c r="A56" s="383">
        <v>51</v>
      </c>
      <c r="B56" s="384"/>
      <c r="C56" s="405"/>
      <c r="D56" s="405"/>
      <c r="E56" s="405"/>
      <c r="F56" s="405"/>
      <c r="G56" s="405"/>
      <c r="H56" s="405"/>
      <c r="I56" s="405"/>
      <c r="J56" s="405"/>
      <c r="K56" s="405"/>
      <c r="L56" s="405"/>
      <c r="M56" s="405"/>
      <c r="N56" s="405"/>
      <c r="O56" s="405"/>
      <c r="P56" s="405"/>
      <c r="Q56" s="405"/>
      <c r="R56" s="405"/>
      <c r="S56" s="405"/>
      <c r="T56" s="405"/>
      <c r="U56" s="405"/>
      <c r="V56" s="405"/>
    </row>
    <row r="57" spans="1:22" hidden="1" x14ac:dyDescent="0.75">
      <c r="A57" s="383">
        <v>52</v>
      </c>
      <c r="B57" s="384"/>
      <c r="C57" s="405"/>
      <c r="D57" s="405"/>
      <c r="E57" s="405"/>
      <c r="F57" s="405"/>
      <c r="G57" s="405"/>
      <c r="H57" s="405"/>
      <c r="I57" s="405"/>
      <c r="J57" s="405"/>
      <c r="K57" s="405"/>
      <c r="L57" s="405"/>
      <c r="M57" s="405"/>
      <c r="N57" s="405"/>
      <c r="O57" s="405"/>
      <c r="P57" s="405"/>
      <c r="Q57" s="405"/>
      <c r="R57" s="405"/>
      <c r="S57" s="405"/>
      <c r="T57" s="405"/>
      <c r="U57" s="405"/>
      <c r="V57" s="405"/>
    </row>
    <row r="58" spans="1:22" hidden="1" x14ac:dyDescent="0.75">
      <c r="A58" s="383">
        <v>53</v>
      </c>
      <c r="B58" s="384"/>
      <c r="C58" s="405"/>
      <c r="D58" s="405"/>
      <c r="E58" s="405"/>
      <c r="F58" s="405"/>
      <c r="G58" s="405"/>
      <c r="H58" s="405"/>
      <c r="I58" s="405"/>
      <c r="J58" s="405"/>
      <c r="K58" s="405"/>
      <c r="L58" s="405"/>
      <c r="M58" s="405"/>
      <c r="N58" s="405"/>
      <c r="O58" s="405"/>
      <c r="P58" s="405"/>
      <c r="Q58" s="405"/>
      <c r="R58" s="405"/>
      <c r="S58" s="405"/>
      <c r="T58" s="405"/>
      <c r="U58" s="405"/>
      <c r="V58" s="405"/>
    </row>
    <row r="59" spans="1:22" hidden="1" x14ac:dyDescent="0.75">
      <c r="A59" s="383">
        <v>54</v>
      </c>
      <c r="B59" s="384"/>
      <c r="C59" s="405"/>
      <c r="D59" s="405"/>
      <c r="E59" s="405"/>
      <c r="F59" s="405"/>
      <c r="G59" s="405"/>
      <c r="H59" s="405"/>
      <c r="I59" s="405"/>
      <c r="J59" s="405"/>
      <c r="K59" s="405"/>
      <c r="L59" s="405"/>
      <c r="M59" s="405"/>
      <c r="N59" s="405"/>
      <c r="O59" s="405"/>
      <c r="P59" s="405"/>
      <c r="Q59" s="405"/>
      <c r="R59" s="405"/>
      <c r="S59" s="405"/>
      <c r="T59" s="405"/>
      <c r="U59" s="405"/>
      <c r="V59" s="405"/>
    </row>
    <row r="60" spans="1:22" hidden="1" x14ac:dyDescent="0.75">
      <c r="A60" s="383">
        <v>55</v>
      </c>
      <c r="B60" s="384"/>
      <c r="C60" s="405"/>
      <c r="D60" s="405"/>
      <c r="E60" s="405"/>
      <c r="F60" s="405"/>
      <c r="G60" s="405"/>
      <c r="H60" s="405"/>
      <c r="I60" s="405"/>
      <c r="J60" s="405"/>
      <c r="K60" s="405"/>
      <c r="L60" s="405"/>
      <c r="M60" s="405"/>
      <c r="N60" s="405"/>
      <c r="O60" s="405"/>
      <c r="P60" s="405"/>
      <c r="Q60" s="405"/>
      <c r="R60" s="405"/>
      <c r="S60" s="405"/>
      <c r="T60" s="405"/>
      <c r="U60" s="405"/>
      <c r="V60" s="405"/>
    </row>
    <row r="61" spans="1:22" hidden="1" x14ac:dyDescent="0.75">
      <c r="A61" s="383">
        <v>56</v>
      </c>
      <c r="B61" s="384"/>
      <c r="C61" s="405"/>
      <c r="D61" s="405"/>
      <c r="E61" s="405"/>
      <c r="F61" s="405"/>
      <c r="G61" s="405"/>
      <c r="H61" s="405"/>
      <c r="I61" s="405"/>
      <c r="J61" s="405"/>
      <c r="K61" s="405"/>
      <c r="L61" s="405"/>
      <c r="M61" s="405"/>
      <c r="N61" s="405"/>
      <c r="O61" s="405"/>
      <c r="P61" s="405"/>
      <c r="Q61" s="405"/>
      <c r="R61" s="405"/>
      <c r="S61" s="405"/>
      <c r="T61" s="405"/>
      <c r="U61" s="405"/>
      <c r="V61" s="405"/>
    </row>
    <row r="62" spans="1:22" hidden="1" x14ac:dyDescent="0.75">
      <c r="A62" s="383">
        <v>57</v>
      </c>
      <c r="B62" s="384"/>
      <c r="C62" s="405"/>
      <c r="D62" s="405"/>
      <c r="E62" s="405"/>
      <c r="F62" s="405"/>
      <c r="G62" s="405"/>
      <c r="H62" s="405"/>
      <c r="I62" s="405"/>
      <c r="J62" s="405"/>
      <c r="K62" s="405"/>
      <c r="L62" s="405"/>
      <c r="M62" s="405"/>
      <c r="N62" s="405"/>
      <c r="O62" s="405"/>
      <c r="P62" s="405"/>
      <c r="Q62" s="405"/>
      <c r="R62" s="405"/>
      <c r="S62" s="405"/>
      <c r="T62" s="405"/>
      <c r="U62" s="405"/>
      <c r="V62" s="405"/>
    </row>
    <row r="63" spans="1:22" hidden="1" x14ac:dyDescent="0.75">
      <c r="A63" s="383">
        <v>58</v>
      </c>
      <c r="B63" s="384"/>
      <c r="C63" s="405"/>
      <c r="D63" s="405"/>
      <c r="E63" s="405"/>
      <c r="F63" s="405"/>
      <c r="G63" s="405"/>
      <c r="H63" s="405"/>
      <c r="I63" s="405"/>
      <c r="J63" s="405"/>
      <c r="K63" s="405"/>
      <c r="L63" s="405"/>
      <c r="M63" s="405"/>
      <c r="N63" s="405"/>
      <c r="O63" s="405"/>
      <c r="P63" s="405"/>
      <c r="Q63" s="405"/>
      <c r="R63" s="405"/>
      <c r="S63" s="405"/>
      <c r="T63" s="405"/>
      <c r="U63" s="405"/>
      <c r="V63" s="405"/>
    </row>
    <row r="64" spans="1:22" hidden="1" x14ac:dyDescent="0.75">
      <c r="A64" s="383">
        <v>59</v>
      </c>
      <c r="B64" s="384"/>
      <c r="C64" s="405"/>
      <c r="D64" s="405"/>
      <c r="E64" s="405"/>
      <c r="F64" s="405"/>
      <c r="G64" s="405"/>
      <c r="H64" s="405"/>
      <c r="I64" s="405"/>
      <c r="J64" s="405"/>
      <c r="K64" s="405"/>
      <c r="L64" s="405"/>
      <c r="M64" s="405"/>
      <c r="N64" s="405"/>
      <c r="O64" s="405"/>
      <c r="P64" s="405"/>
      <c r="Q64" s="405"/>
      <c r="R64" s="405"/>
      <c r="S64" s="405"/>
      <c r="T64" s="405"/>
      <c r="U64" s="405"/>
      <c r="V64" s="405"/>
    </row>
    <row r="65" spans="1:22" hidden="1" x14ac:dyDescent="0.75">
      <c r="A65" s="383">
        <v>60</v>
      </c>
      <c r="B65" s="384"/>
      <c r="C65" s="405"/>
      <c r="D65" s="405"/>
      <c r="E65" s="405"/>
      <c r="F65" s="405"/>
      <c r="G65" s="405"/>
      <c r="H65" s="405"/>
      <c r="I65" s="405"/>
      <c r="J65" s="405"/>
      <c r="K65" s="405"/>
      <c r="L65" s="405"/>
      <c r="M65" s="405"/>
      <c r="N65" s="405"/>
      <c r="O65" s="405"/>
      <c r="P65" s="405"/>
      <c r="Q65" s="405"/>
      <c r="R65" s="405"/>
      <c r="S65" s="405"/>
      <c r="T65" s="405"/>
      <c r="U65" s="405"/>
      <c r="V65" s="405"/>
    </row>
    <row r="66" spans="1:22" hidden="1" x14ac:dyDescent="0.75">
      <c r="A66" s="383">
        <v>61</v>
      </c>
      <c r="B66" s="384"/>
      <c r="C66" s="405"/>
      <c r="D66" s="405"/>
      <c r="E66" s="405"/>
      <c r="F66" s="405"/>
      <c r="G66" s="405"/>
      <c r="H66" s="405"/>
      <c r="I66" s="405"/>
      <c r="J66" s="405"/>
      <c r="K66" s="405"/>
      <c r="L66" s="405"/>
      <c r="M66" s="405"/>
      <c r="N66" s="405"/>
      <c r="O66" s="405"/>
      <c r="P66" s="405"/>
      <c r="Q66" s="405"/>
      <c r="R66" s="405"/>
      <c r="S66" s="405"/>
      <c r="T66" s="405"/>
      <c r="U66" s="405"/>
      <c r="V66" s="405"/>
    </row>
    <row r="67" spans="1:22" hidden="1" x14ac:dyDescent="0.75">
      <c r="A67" s="383">
        <v>62</v>
      </c>
      <c r="B67" s="384"/>
      <c r="C67" s="405"/>
      <c r="D67" s="405"/>
      <c r="E67" s="405"/>
      <c r="F67" s="405"/>
      <c r="G67" s="405"/>
      <c r="H67" s="405"/>
      <c r="I67" s="405"/>
      <c r="J67" s="405"/>
      <c r="K67" s="405"/>
      <c r="L67" s="405"/>
      <c r="M67" s="405"/>
      <c r="N67" s="405"/>
      <c r="O67" s="405"/>
      <c r="P67" s="405"/>
      <c r="Q67" s="405"/>
      <c r="R67" s="405"/>
      <c r="S67" s="405"/>
      <c r="T67" s="405"/>
      <c r="U67" s="405"/>
      <c r="V67" s="405"/>
    </row>
    <row r="68" spans="1:22" hidden="1" x14ac:dyDescent="0.75">
      <c r="A68" s="383">
        <v>63</v>
      </c>
      <c r="B68" s="384"/>
      <c r="C68" s="405"/>
      <c r="D68" s="405"/>
      <c r="E68" s="405"/>
      <c r="F68" s="405"/>
      <c r="G68" s="405"/>
      <c r="H68" s="405"/>
      <c r="I68" s="405"/>
      <c r="J68" s="405"/>
      <c r="K68" s="405"/>
      <c r="L68" s="405"/>
      <c r="M68" s="405"/>
      <c r="N68" s="405"/>
      <c r="O68" s="405"/>
      <c r="P68" s="405"/>
      <c r="Q68" s="405"/>
      <c r="R68" s="405"/>
      <c r="S68" s="405"/>
      <c r="T68" s="405"/>
      <c r="U68" s="405"/>
      <c r="V68" s="405"/>
    </row>
    <row r="69" spans="1:22" hidden="1" x14ac:dyDescent="0.75">
      <c r="A69" s="383">
        <v>64</v>
      </c>
      <c r="B69" s="384"/>
      <c r="C69" s="405"/>
      <c r="D69" s="405"/>
      <c r="E69" s="405"/>
      <c r="F69" s="405"/>
      <c r="G69" s="405"/>
      <c r="H69" s="405"/>
      <c r="I69" s="405"/>
      <c r="J69" s="405"/>
      <c r="K69" s="405"/>
      <c r="L69" s="405"/>
      <c r="M69" s="405"/>
      <c r="N69" s="405"/>
      <c r="O69" s="405"/>
      <c r="P69" s="405"/>
      <c r="Q69" s="405"/>
      <c r="R69" s="405"/>
      <c r="S69" s="405"/>
      <c r="T69" s="405"/>
      <c r="U69" s="405"/>
      <c r="V69" s="405"/>
    </row>
    <row r="70" spans="1:22" hidden="1" x14ac:dyDescent="0.75">
      <c r="A70" s="383">
        <v>65</v>
      </c>
      <c r="B70" s="384"/>
      <c r="C70" s="405"/>
      <c r="D70" s="405"/>
      <c r="E70" s="405"/>
      <c r="F70" s="405"/>
      <c r="G70" s="405"/>
      <c r="H70" s="405"/>
      <c r="I70" s="405"/>
      <c r="J70" s="405"/>
      <c r="K70" s="405"/>
      <c r="L70" s="405"/>
      <c r="M70" s="405"/>
      <c r="N70" s="405"/>
      <c r="O70" s="405"/>
      <c r="P70" s="405"/>
      <c r="Q70" s="405"/>
      <c r="R70" s="405"/>
      <c r="S70" s="405"/>
      <c r="T70" s="405"/>
      <c r="U70" s="405"/>
      <c r="V70" s="405"/>
    </row>
    <row r="71" spans="1:22" hidden="1" x14ac:dyDescent="0.75">
      <c r="A71" s="383">
        <v>66</v>
      </c>
      <c r="B71" s="384"/>
      <c r="C71" s="405"/>
      <c r="D71" s="405"/>
      <c r="E71" s="405"/>
      <c r="F71" s="405"/>
      <c r="G71" s="405"/>
      <c r="H71" s="405"/>
      <c r="I71" s="405"/>
      <c r="J71" s="405"/>
      <c r="K71" s="405"/>
      <c r="L71" s="405"/>
      <c r="M71" s="405"/>
      <c r="N71" s="405"/>
      <c r="O71" s="405"/>
      <c r="P71" s="405"/>
      <c r="Q71" s="405"/>
      <c r="R71" s="405"/>
      <c r="S71" s="405"/>
      <c r="T71" s="405"/>
      <c r="U71" s="405"/>
      <c r="V71" s="405"/>
    </row>
    <row r="72" spans="1:22" hidden="1" x14ac:dyDescent="0.75">
      <c r="A72" s="383">
        <v>67</v>
      </c>
      <c r="B72" s="384"/>
      <c r="C72" s="405"/>
      <c r="D72" s="405"/>
      <c r="E72" s="405"/>
      <c r="F72" s="405"/>
      <c r="G72" s="405"/>
      <c r="H72" s="405"/>
      <c r="I72" s="405"/>
      <c r="J72" s="405"/>
      <c r="K72" s="405"/>
      <c r="L72" s="405"/>
      <c r="M72" s="405"/>
      <c r="N72" s="405"/>
      <c r="O72" s="405"/>
      <c r="P72" s="405"/>
      <c r="Q72" s="405"/>
      <c r="R72" s="405"/>
      <c r="S72" s="405"/>
      <c r="T72" s="405"/>
      <c r="U72" s="405"/>
      <c r="V72" s="405"/>
    </row>
    <row r="73" spans="1:22" hidden="1" x14ac:dyDescent="0.75">
      <c r="A73" s="383">
        <v>68</v>
      </c>
      <c r="B73" s="384"/>
      <c r="C73" s="405"/>
      <c r="D73" s="405"/>
      <c r="E73" s="405"/>
      <c r="F73" s="405"/>
      <c r="G73" s="405"/>
      <c r="H73" s="405"/>
      <c r="I73" s="405"/>
      <c r="J73" s="405"/>
      <c r="K73" s="405"/>
      <c r="L73" s="405"/>
      <c r="M73" s="405"/>
      <c r="N73" s="405"/>
      <c r="O73" s="405"/>
      <c r="P73" s="405"/>
      <c r="Q73" s="405"/>
      <c r="R73" s="405"/>
      <c r="S73" s="405"/>
      <c r="T73" s="405"/>
      <c r="U73" s="405"/>
      <c r="V73" s="405"/>
    </row>
    <row r="74" spans="1:22" hidden="1" x14ac:dyDescent="0.75">
      <c r="A74" s="383">
        <v>69</v>
      </c>
      <c r="B74" s="384"/>
      <c r="C74" s="405"/>
      <c r="D74" s="405"/>
      <c r="E74" s="405"/>
      <c r="F74" s="405"/>
      <c r="G74" s="405"/>
      <c r="H74" s="405"/>
      <c r="I74" s="405"/>
      <c r="J74" s="405"/>
      <c r="K74" s="405"/>
      <c r="L74" s="405"/>
      <c r="M74" s="405"/>
      <c r="N74" s="405"/>
      <c r="O74" s="405"/>
      <c r="P74" s="405"/>
      <c r="Q74" s="405"/>
      <c r="R74" s="405"/>
      <c r="S74" s="405"/>
      <c r="T74" s="405"/>
      <c r="U74" s="405"/>
      <c r="V74" s="405"/>
    </row>
    <row r="75" spans="1:22" hidden="1" x14ac:dyDescent="0.75">
      <c r="A75" s="383">
        <v>70</v>
      </c>
      <c r="B75" s="384"/>
      <c r="C75" s="405"/>
      <c r="D75" s="405"/>
      <c r="E75" s="405"/>
      <c r="F75" s="405"/>
      <c r="G75" s="405"/>
      <c r="H75" s="405"/>
      <c r="I75" s="405"/>
      <c r="J75" s="405"/>
      <c r="K75" s="405"/>
      <c r="L75" s="405"/>
      <c r="M75" s="405"/>
      <c r="N75" s="405"/>
      <c r="O75" s="405"/>
      <c r="P75" s="405"/>
      <c r="Q75" s="405"/>
      <c r="R75" s="405"/>
      <c r="S75" s="405"/>
      <c r="T75" s="405"/>
      <c r="U75" s="405"/>
      <c r="V75" s="405"/>
    </row>
    <row r="76" spans="1:22" hidden="1" x14ac:dyDescent="0.75">
      <c r="A76" s="383">
        <v>71</v>
      </c>
      <c r="B76" s="384"/>
      <c r="C76" s="405"/>
      <c r="D76" s="405"/>
      <c r="E76" s="405"/>
      <c r="F76" s="405"/>
      <c r="G76" s="405"/>
      <c r="H76" s="405"/>
      <c r="I76" s="405"/>
      <c r="J76" s="405"/>
      <c r="K76" s="405"/>
      <c r="L76" s="405"/>
      <c r="M76" s="405"/>
      <c r="N76" s="405"/>
      <c r="O76" s="405"/>
      <c r="P76" s="405"/>
      <c r="Q76" s="405"/>
      <c r="R76" s="405"/>
      <c r="S76" s="405"/>
      <c r="T76" s="405"/>
      <c r="U76" s="405"/>
      <c r="V76" s="405"/>
    </row>
    <row r="77" spans="1:22" hidden="1" x14ac:dyDescent="0.75">
      <c r="A77" s="383">
        <v>72</v>
      </c>
      <c r="B77" s="384"/>
      <c r="C77" s="405"/>
      <c r="D77" s="405"/>
      <c r="E77" s="405"/>
      <c r="F77" s="405"/>
      <c r="G77" s="405"/>
      <c r="H77" s="405"/>
      <c r="I77" s="405"/>
      <c r="J77" s="405"/>
      <c r="K77" s="405"/>
      <c r="L77" s="405"/>
      <c r="M77" s="405"/>
      <c r="N77" s="405"/>
      <c r="O77" s="405"/>
      <c r="P77" s="405"/>
      <c r="Q77" s="405"/>
      <c r="R77" s="405"/>
      <c r="S77" s="405"/>
      <c r="T77" s="405"/>
      <c r="U77" s="405"/>
      <c r="V77" s="405"/>
    </row>
    <row r="78" spans="1:22" hidden="1" x14ac:dyDescent="0.75">
      <c r="A78" s="383">
        <v>73</v>
      </c>
      <c r="B78" s="384"/>
      <c r="C78" s="405"/>
      <c r="D78" s="405"/>
      <c r="E78" s="405"/>
      <c r="F78" s="405"/>
      <c r="G78" s="405"/>
      <c r="H78" s="405"/>
      <c r="I78" s="405"/>
      <c r="J78" s="405"/>
      <c r="K78" s="405"/>
      <c r="L78" s="405"/>
      <c r="M78" s="405"/>
      <c r="N78" s="405"/>
      <c r="O78" s="405"/>
      <c r="P78" s="405"/>
      <c r="Q78" s="405"/>
      <c r="R78" s="405"/>
      <c r="S78" s="405"/>
      <c r="T78" s="405"/>
      <c r="U78" s="405"/>
      <c r="V78" s="405"/>
    </row>
    <row r="79" spans="1:22" hidden="1" x14ac:dyDescent="0.75">
      <c r="A79" s="383">
        <v>74</v>
      </c>
      <c r="B79" s="384"/>
      <c r="C79" s="405"/>
      <c r="D79" s="405"/>
      <c r="E79" s="405"/>
      <c r="F79" s="405"/>
      <c r="G79" s="405"/>
      <c r="H79" s="405"/>
      <c r="I79" s="405"/>
      <c r="J79" s="405"/>
      <c r="K79" s="405"/>
      <c r="L79" s="405"/>
      <c r="M79" s="405"/>
      <c r="N79" s="405"/>
      <c r="O79" s="405"/>
      <c r="P79" s="405"/>
      <c r="Q79" s="405"/>
      <c r="R79" s="405"/>
      <c r="S79" s="405"/>
      <c r="T79" s="405"/>
      <c r="U79" s="405"/>
      <c r="V79" s="405"/>
    </row>
    <row r="80" spans="1:22" hidden="1" x14ac:dyDescent="0.75">
      <c r="A80" s="383">
        <v>75</v>
      </c>
      <c r="B80" s="384"/>
      <c r="C80" s="405"/>
      <c r="D80" s="405"/>
      <c r="E80" s="405"/>
      <c r="F80" s="405"/>
      <c r="G80" s="405"/>
      <c r="H80" s="405"/>
      <c r="I80" s="405"/>
      <c r="J80" s="405"/>
      <c r="K80" s="405"/>
      <c r="L80" s="405"/>
      <c r="M80" s="405"/>
      <c r="N80" s="405"/>
      <c r="O80" s="405"/>
      <c r="P80" s="405"/>
      <c r="Q80" s="405"/>
      <c r="R80" s="405"/>
      <c r="S80" s="405"/>
      <c r="T80" s="405"/>
      <c r="U80" s="405"/>
      <c r="V80" s="405"/>
    </row>
    <row r="81" spans="1:22" hidden="1" x14ac:dyDescent="0.75">
      <c r="A81" s="383">
        <v>76</v>
      </c>
      <c r="B81" s="384"/>
      <c r="C81" s="405"/>
      <c r="D81" s="405"/>
      <c r="E81" s="405"/>
      <c r="F81" s="405"/>
      <c r="G81" s="405"/>
      <c r="H81" s="405"/>
      <c r="I81" s="405"/>
      <c r="J81" s="405"/>
      <c r="K81" s="405"/>
      <c r="L81" s="405"/>
      <c r="M81" s="405"/>
      <c r="N81" s="405"/>
      <c r="O81" s="405"/>
      <c r="P81" s="405"/>
      <c r="Q81" s="405"/>
      <c r="R81" s="405"/>
      <c r="S81" s="405"/>
      <c r="T81" s="405"/>
      <c r="U81" s="405"/>
      <c r="V81" s="405"/>
    </row>
    <row r="82" spans="1:22" hidden="1" x14ac:dyDescent="0.75">
      <c r="A82" s="383">
        <v>77</v>
      </c>
      <c r="B82" s="384"/>
      <c r="C82" s="405"/>
      <c r="D82" s="405"/>
      <c r="E82" s="405"/>
      <c r="F82" s="405"/>
      <c r="G82" s="405"/>
      <c r="H82" s="405"/>
      <c r="I82" s="405"/>
      <c r="J82" s="405"/>
      <c r="K82" s="405"/>
      <c r="L82" s="405"/>
      <c r="M82" s="405"/>
      <c r="N82" s="405"/>
      <c r="O82" s="405"/>
      <c r="P82" s="405"/>
      <c r="Q82" s="405"/>
      <c r="R82" s="405"/>
      <c r="S82" s="405"/>
      <c r="T82" s="405"/>
      <c r="U82" s="405"/>
      <c r="V82" s="405"/>
    </row>
    <row r="83" spans="1:22" hidden="1" x14ac:dyDescent="0.75">
      <c r="A83" s="383">
        <v>78</v>
      </c>
      <c r="B83" s="384"/>
      <c r="C83" s="405"/>
      <c r="D83" s="405"/>
      <c r="E83" s="405"/>
      <c r="F83" s="405"/>
      <c r="G83" s="405"/>
      <c r="H83" s="405"/>
      <c r="I83" s="405"/>
      <c r="J83" s="405"/>
      <c r="K83" s="405"/>
      <c r="L83" s="405"/>
      <c r="M83" s="405"/>
      <c r="N83" s="405"/>
      <c r="O83" s="405"/>
      <c r="P83" s="405"/>
      <c r="Q83" s="405"/>
      <c r="R83" s="405"/>
      <c r="S83" s="405"/>
      <c r="T83" s="405"/>
      <c r="U83" s="405"/>
      <c r="V83" s="405"/>
    </row>
    <row r="84" spans="1:22" hidden="1" x14ac:dyDescent="0.75">
      <c r="A84" s="383">
        <v>79</v>
      </c>
      <c r="B84" s="384"/>
      <c r="C84" s="405"/>
      <c r="D84" s="405"/>
      <c r="E84" s="405"/>
      <c r="F84" s="405"/>
      <c r="G84" s="405"/>
      <c r="H84" s="405"/>
      <c r="I84" s="405"/>
      <c r="J84" s="405"/>
      <c r="K84" s="405"/>
      <c r="L84" s="405"/>
      <c r="M84" s="405"/>
      <c r="N84" s="405"/>
      <c r="O84" s="405"/>
      <c r="P84" s="405"/>
      <c r="Q84" s="405"/>
      <c r="R84" s="405"/>
      <c r="S84" s="405"/>
      <c r="T84" s="405"/>
      <c r="U84" s="405"/>
      <c r="V84" s="405"/>
    </row>
    <row r="85" spans="1:22" hidden="1" x14ac:dyDescent="0.75">
      <c r="A85" s="383">
        <v>80</v>
      </c>
      <c r="B85" s="384"/>
      <c r="C85" s="405"/>
      <c r="D85" s="405"/>
      <c r="E85" s="405"/>
      <c r="F85" s="405"/>
      <c r="G85" s="405"/>
      <c r="H85" s="405"/>
      <c r="I85" s="405"/>
      <c r="J85" s="405"/>
      <c r="K85" s="405"/>
      <c r="L85" s="405"/>
      <c r="M85" s="405"/>
      <c r="N85" s="405"/>
      <c r="O85" s="405"/>
      <c r="P85" s="405"/>
      <c r="Q85" s="405"/>
      <c r="R85" s="405"/>
      <c r="S85" s="405"/>
      <c r="T85" s="405"/>
      <c r="U85" s="405"/>
      <c r="V85" s="405"/>
    </row>
    <row r="86" spans="1:22" hidden="1" x14ac:dyDescent="0.75">
      <c r="A86" s="383">
        <v>81</v>
      </c>
      <c r="B86" s="384"/>
      <c r="C86" s="405"/>
      <c r="D86" s="405"/>
      <c r="E86" s="405"/>
      <c r="F86" s="405"/>
      <c r="G86" s="405"/>
      <c r="H86" s="405"/>
      <c r="I86" s="405"/>
      <c r="J86" s="405"/>
      <c r="K86" s="405"/>
      <c r="L86" s="405"/>
      <c r="M86" s="405"/>
      <c r="N86" s="405"/>
      <c r="O86" s="405"/>
      <c r="P86" s="405"/>
      <c r="Q86" s="405"/>
      <c r="R86" s="405"/>
      <c r="S86" s="405"/>
      <c r="T86" s="405"/>
      <c r="U86" s="405"/>
      <c r="V86" s="405"/>
    </row>
    <row r="87" spans="1:22" hidden="1" x14ac:dyDescent="0.75">
      <c r="A87" s="383">
        <v>82</v>
      </c>
      <c r="B87" s="384"/>
      <c r="C87" s="405"/>
      <c r="D87" s="405"/>
      <c r="E87" s="405"/>
      <c r="F87" s="405"/>
      <c r="G87" s="405"/>
      <c r="H87" s="405"/>
      <c r="I87" s="405"/>
      <c r="J87" s="405"/>
      <c r="K87" s="405"/>
      <c r="L87" s="405"/>
      <c r="M87" s="405"/>
      <c r="N87" s="405"/>
      <c r="O87" s="405"/>
      <c r="P87" s="405"/>
      <c r="Q87" s="405"/>
      <c r="R87" s="405"/>
      <c r="S87" s="405"/>
      <c r="T87" s="405"/>
      <c r="U87" s="405"/>
      <c r="V87" s="405"/>
    </row>
    <row r="88" spans="1:22" hidden="1" x14ac:dyDescent="0.75">
      <c r="A88" s="383">
        <v>83</v>
      </c>
      <c r="B88" s="384"/>
      <c r="C88" s="405"/>
      <c r="D88" s="405"/>
      <c r="E88" s="405"/>
      <c r="F88" s="405"/>
      <c r="G88" s="405"/>
      <c r="H88" s="405"/>
      <c r="I88" s="405"/>
      <c r="J88" s="405"/>
      <c r="K88" s="405"/>
      <c r="L88" s="405"/>
      <c r="M88" s="405"/>
      <c r="N88" s="405"/>
      <c r="O88" s="405"/>
      <c r="P88" s="405"/>
      <c r="Q88" s="405"/>
      <c r="R88" s="405"/>
      <c r="S88" s="405"/>
      <c r="T88" s="405"/>
      <c r="U88" s="405"/>
      <c r="V88" s="405"/>
    </row>
    <row r="89" spans="1:22" hidden="1" x14ac:dyDescent="0.75">
      <c r="A89" s="383">
        <v>84</v>
      </c>
      <c r="B89" s="384"/>
      <c r="C89" s="405"/>
      <c r="D89" s="405"/>
      <c r="E89" s="405"/>
      <c r="F89" s="405"/>
      <c r="G89" s="405"/>
      <c r="H89" s="405"/>
      <c r="I89" s="405"/>
      <c r="J89" s="405"/>
      <c r="K89" s="405"/>
      <c r="L89" s="405"/>
      <c r="M89" s="405"/>
      <c r="N89" s="405"/>
      <c r="O89" s="405"/>
      <c r="P89" s="405"/>
      <c r="Q89" s="405"/>
      <c r="R89" s="405"/>
      <c r="S89" s="405"/>
      <c r="T89" s="405"/>
      <c r="U89" s="405"/>
      <c r="V89" s="405"/>
    </row>
    <row r="90" spans="1:22" hidden="1" x14ac:dyDescent="0.75">
      <c r="A90" s="383">
        <v>85</v>
      </c>
      <c r="B90" s="384"/>
      <c r="C90" s="405"/>
      <c r="D90" s="405"/>
      <c r="E90" s="405"/>
      <c r="F90" s="405"/>
      <c r="G90" s="405"/>
      <c r="H90" s="405"/>
      <c r="I90" s="405"/>
      <c r="J90" s="405"/>
      <c r="K90" s="405"/>
      <c r="L90" s="405"/>
      <c r="M90" s="405"/>
      <c r="N90" s="405"/>
      <c r="O90" s="405"/>
      <c r="P90" s="405"/>
      <c r="Q90" s="405"/>
      <c r="R90" s="405"/>
      <c r="S90" s="405"/>
      <c r="T90" s="405"/>
      <c r="U90" s="405"/>
      <c r="V90" s="405"/>
    </row>
    <row r="91" spans="1:22" hidden="1" x14ac:dyDescent="0.75">
      <c r="A91" s="383">
        <v>86</v>
      </c>
      <c r="B91" s="384"/>
      <c r="C91" s="405"/>
      <c r="D91" s="405"/>
      <c r="E91" s="405"/>
      <c r="F91" s="405"/>
      <c r="G91" s="405"/>
      <c r="H91" s="405"/>
      <c r="I91" s="405"/>
      <c r="J91" s="405"/>
      <c r="K91" s="405"/>
      <c r="L91" s="405"/>
      <c r="M91" s="405"/>
      <c r="N91" s="405"/>
      <c r="O91" s="405"/>
      <c r="P91" s="405"/>
      <c r="Q91" s="405"/>
      <c r="R91" s="405"/>
      <c r="S91" s="405"/>
      <c r="T91" s="405"/>
      <c r="U91" s="405"/>
      <c r="V91" s="405"/>
    </row>
    <row r="92" spans="1:22" hidden="1" x14ac:dyDescent="0.75">
      <c r="A92" s="383">
        <v>87</v>
      </c>
      <c r="B92" s="384"/>
      <c r="C92" s="405"/>
      <c r="D92" s="405"/>
      <c r="E92" s="405"/>
      <c r="F92" s="405"/>
      <c r="G92" s="405"/>
      <c r="H92" s="405"/>
      <c r="I92" s="405"/>
      <c r="J92" s="405"/>
      <c r="K92" s="405"/>
      <c r="L92" s="405"/>
      <c r="M92" s="405"/>
      <c r="N92" s="405"/>
      <c r="O92" s="405"/>
      <c r="P92" s="405"/>
      <c r="Q92" s="405"/>
      <c r="R92" s="405"/>
      <c r="S92" s="405"/>
      <c r="T92" s="405"/>
      <c r="U92" s="405"/>
      <c r="V92" s="405"/>
    </row>
    <row r="93" spans="1:22" hidden="1" x14ac:dyDescent="0.75">
      <c r="A93" s="383">
        <v>88</v>
      </c>
      <c r="B93" s="384"/>
      <c r="C93" s="405"/>
      <c r="D93" s="405"/>
      <c r="E93" s="405"/>
      <c r="F93" s="405"/>
      <c r="G93" s="405"/>
      <c r="H93" s="405"/>
      <c r="I93" s="405"/>
      <c r="J93" s="405"/>
      <c r="K93" s="405"/>
      <c r="L93" s="405"/>
      <c r="M93" s="405"/>
      <c r="N93" s="405"/>
      <c r="O93" s="405"/>
      <c r="P93" s="405"/>
      <c r="Q93" s="405"/>
      <c r="R93" s="405"/>
      <c r="S93" s="405"/>
      <c r="T93" s="405"/>
      <c r="U93" s="405"/>
      <c r="V93" s="405"/>
    </row>
    <row r="94" spans="1:22" hidden="1" x14ac:dyDescent="0.75">
      <c r="A94" s="383">
        <v>89</v>
      </c>
      <c r="B94" s="384"/>
      <c r="C94" s="405"/>
      <c r="D94" s="405"/>
      <c r="E94" s="405"/>
      <c r="F94" s="405"/>
      <c r="G94" s="405"/>
      <c r="H94" s="405"/>
      <c r="I94" s="405"/>
      <c r="J94" s="405"/>
      <c r="K94" s="405"/>
      <c r="L94" s="405"/>
      <c r="M94" s="405"/>
      <c r="N94" s="405"/>
      <c r="O94" s="405"/>
      <c r="P94" s="405"/>
      <c r="Q94" s="405"/>
      <c r="R94" s="405"/>
      <c r="S94" s="405"/>
      <c r="T94" s="405"/>
      <c r="U94" s="405"/>
      <c r="V94" s="405"/>
    </row>
    <row r="95" spans="1:22" hidden="1" x14ac:dyDescent="0.75">
      <c r="A95" s="383">
        <v>90</v>
      </c>
      <c r="B95" s="384"/>
      <c r="C95" s="405"/>
      <c r="D95" s="405"/>
      <c r="E95" s="405"/>
      <c r="F95" s="405"/>
      <c r="G95" s="405"/>
      <c r="H95" s="405"/>
      <c r="I95" s="405"/>
      <c r="J95" s="405"/>
      <c r="K95" s="405"/>
      <c r="L95" s="405"/>
      <c r="M95" s="405"/>
      <c r="N95" s="405"/>
      <c r="O95" s="405"/>
      <c r="P95" s="405"/>
      <c r="Q95" s="405"/>
      <c r="R95" s="405"/>
      <c r="S95" s="405"/>
      <c r="T95" s="405"/>
      <c r="U95" s="405"/>
      <c r="V95" s="405"/>
    </row>
    <row r="96" spans="1:22" hidden="1" x14ac:dyDescent="0.75">
      <c r="A96" s="383">
        <v>91</v>
      </c>
      <c r="B96" s="384"/>
      <c r="C96" s="405"/>
      <c r="D96" s="405"/>
      <c r="E96" s="405"/>
      <c r="F96" s="405"/>
      <c r="G96" s="405"/>
      <c r="H96" s="405"/>
      <c r="I96" s="405"/>
      <c r="J96" s="405"/>
      <c r="K96" s="405"/>
      <c r="L96" s="405"/>
      <c r="M96" s="405"/>
      <c r="N96" s="405"/>
      <c r="O96" s="405"/>
      <c r="P96" s="405"/>
      <c r="Q96" s="405"/>
      <c r="R96" s="405"/>
      <c r="S96" s="405"/>
      <c r="T96" s="405"/>
      <c r="U96" s="405"/>
      <c r="V96" s="405"/>
    </row>
    <row r="97" spans="1:22" hidden="1" x14ac:dyDescent="0.75">
      <c r="A97" s="383">
        <v>92</v>
      </c>
      <c r="B97" s="384"/>
      <c r="C97" s="405"/>
      <c r="D97" s="405"/>
      <c r="E97" s="405"/>
      <c r="F97" s="405"/>
      <c r="G97" s="405"/>
      <c r="H97" s="405"/>
      <c r="I97" s="405"/>
      <c r="J97" s="405"/>
      <c r="K97" s="405"/>
      <c r="L97" s="405"/>
      <c r="M97" s="405"/>
      <c r="N97" s="405"/>
      <c r="O97" s="405"/>
      <c r="P97" s="405"/>
      <c r="Q97" s="405"/>
      <c r="R97" s="405"/>
      <c r="S97" s="405"/>
      <c r="T97" s="405"/>
      <c r="U97" s="405"/>
      <c r="V97" s="405"/>
    </row>
    <row r="98" spans="1:22" hidden="1" x14ac:dyDescent="0.75">
      <c r="A98" s="383">
        <v>93</v>
      </c>
      <c r="B98" s="384"/>
      <c r="C98" s="405"/>
      <c r="D98" s="405"/>
      <c r="E98" s="405"/>
      <c r="F98" s="405"/>
      <c r="G98" s="405"/>
      <c r="H98" s="405"/>
      <c r="I98" s="405"/>
      <c r="J98" s="405"/>
      <c r="K98" s="405"/>
      <c r="L98" s="405"/>
      <c r="M98" s="405"/>
      <c r="N98" s="405"/>
      <c r="O98" s="405"/>
      <c r="P98" s="405"/>
      <c r="Q98" s="405"/>
      <c r="R98" s="405"/>
      <c r="S98" s="405"/>
      <c r="T98" s="405"/>
      <c r="U98" s="405"/>
      <c r="V98" s="405"/>
    </row>
    <row r="99" spans="1:22" hidden="1" x14ac:dyDescent="0.75">
      <c r="A99" s="383">
        <v>94</v>
      </c>
      <c r="B99" s="384"/>
      <c r="C99" s="405"/>
      <c r="D99" s="405"/>
      <c r="E99" s="405"/>
      <c r="F99" s="405"/>
      <c r="G99" s="405"/>
      <c r="H99" s="405"/>
      <c r="I99" s="405"/>
      <c r="J99" s="405"/>
      <c r="K99" s="405"/>
      <c r="L99" s="405"/>
      <c r="M99" s="405"/>
      <c r="N99" s="405"/>
      <c r="O99" s="405"/>
      <c r="P99" s="405"/>
      <c r="Q99" s="405"/>
      <c r="R99" s="405"/>
      <c r="S99" s="405"/>
      <c r="T99" s="405"/>
      <c r="U99" s="405"/>
      <c r="V99" s="405"/>
    </row>
    <row r="100" spans="1:22" hidden="1" x14ac:dyDescent="0.75">
      <c r="A100" s="383">
        <v>95</v>
      </c>
      <c r="B100" s="384"/>
      <c r="C100" s="405"/>
      <c r="D100" s="405"/>
      <c r="E100" s="405"/>
      <c r="F100" s="405"/>
      <c r="G100" s="405"/>
      <c r="H100" s="405"/>
      <c r="I100" s="405"/>
      <c r="J100" s="405"/>
      <c r="K100" s="405"/>
      <c r="L100" s="405"/>
      <c r="M100" s="405"/>
      <c r="N100" s="405"/>
      <c r="O100" s="405"/>
      <c r="P100" s="405"/>
      <c r="Q100" s="405"/>
      <c r="R100" s="405"/>
      <c r="S100" s="405"/>
      <c r="T100" s="405"/>
      <c r="U100" s="405"/>
      <c r="V100" s="405"/>
    </row>
    <row r="101" spans="1:22" hidden="1" x14ac:dyDescent="0.75">
      <c r="A101" s="383">
        <v>96</v>
      </c>
      <c r="B101" s="384"/>
      <c r="C101" s="405"/>
      <c r="D101" s="405"/>
      <c r="E101" s="405"/>
      <c r="F101" s="405"/>
      <c r="G101" s="405"/>
      <c r="H101" s="405"/>
      <c r="I101" s="405"/>
      <c r="J101" s="405"/>
      <c r="K101" s="405"/>
      <c r="L101" s="405"/>
      <c r="M101" s="405"/>
      <c r="N101" s="405"/>
      <c r="O101" s="405"/>
      <c r="P101" s="405"/>
      <c r="Q101" s="405"/>
      <c r="R101" s="405"/>
      <c r="S101" s="405"/>
      <c r="T101" s="405"/>
      <c r="U101" s="405"/>
      <c r="V101" s="405"/>
    </row>
    <row r="102" spans="1:22" hidden="1" x14ac:dyDescent="0.75">
      <c r="A102" s="383">
        <v>97</v>
      </c>
      <c r="B102" s="384"/>
      <c r="C102" s="405"/>
      <c r="D102" s="405"/>
      <c r="E102" s="405"/>
      <c r="F102" s="405"/>
      <c r="G102" s="405"/>
      <c r="H102" s="405"/>
      <c r="I102" s="405"/>
      <c r="J102" s="405"/>
      <c r="K102" s="405"/>
      <c r="L102" s="405"/>
      <c r="M102" s="405"/>
      <c r="N102" s="405"/>
      <c r="O102" s="405"/>
      <c r="P102" s="405"/>
      <c r="Q102" s="405"/>
      <c r="R102" s="405"/>
      <c r="S102" s="405"/>
      <c r="T102" s="405"/>
      <c r="U102" s="405"/>
      <c r="V102" s="405"/>
    </row>
    <row r="103" spans="1:22" hidden="1" x14ac:dyDescent="0.75">
      <c r="A103" s="383">
        <v>98</v>
      </c>
      <c r="B103" s="384"/>
      <c r="C103" s="405"/>
      <c r="D103" s="405"/>
      <c r="E103" s="405"/>
      <c r="F103" s="405"/>
      <c r="G103" s="405"/>
      <c r="H103" s="405"/>
      <c r="I103" s="405"/>
      <c r="J103" s="405"/>
      <c r="K103" s="405"/>
      <c r="L103" s="405"/>
      <c r="M103" s="405"/>
      <c r="N103" s="405"/>
      <c r="O103" s="405"/>
      <c r="P103" s="405"/>
      <c r="Q103" s="405"/>
      <c r="R103" s="405"/>
      <c r="S103" s="405"/>
      <c r="T103" s="405"/>
      <c r="U103" s="405"/>
      <c r="V103" s="405"/>
    </row>
    <row r="104" spans="1:22" hidden="1" x14ac:dyDescent="0.75">
      <c r="A104" s="383">
        <v>99</v>
      </c>
      <c r="B104" s="384"/>
      <c r="C104" s="405"/>
      <c r="D104" s="405"/>
      <c r="E104" s="405"/>
      <c r="F104" s="405"/>
      <c r="G104" s="405"/>
      <c r="H104" s="405"/>
      <c r="I104" s="405"/>
      <c r="J104" s="405"/>
      <c r="K104" s="405"/>
      <c r="L104" s="405"/>
      <c r="M104" s="405"/>
      <c r="N104" s="405"/>
      <c r="O104" s="405"/>
      <c r="P104" s="405"/>
      <c r="Q104" s="405"/>
      <c r="R104" s="405"/>
      <c r="S104" s="405"/>
      <c r="T104" s="405"/>
      <c r="U104" s="405"/>
      <c r="V104" s="405"/>
    </row>
    <row r="105" spans="1:22" hidden="1" x14ac:dyDescent="0.75">
      <c r="A105" s="383">
        <v>100</v>
      </c>
      <c r="B105" s="384"/>
      <c r="C105" s="405"/>
      <c r="D105" s="405"/>
      <c r="E105" s="405"/>
      <c r="F105" s="405"/>
      <c r="G105" s="405"/>
      <c r="H105" s="405"/>
      <c r="I105" s="405"/>
      <c r="J105" s="405"/>
      <c r="K105" s="405"/>
      <c r="L105" s="405"/>
      <c r="M105" s="405"/>
      <c r="N105" s="405"/>
      <c r="O105" s="405"/>
      <c r="P105" s="405"/>
      <c r="Q105" s="405"/>
      <c r="R105" s="405"/>
      <c r="S105" s="405"/>
      <c r="T105" s="405"/>
      <c r="U105" s="405"/>
      <c r="V105" s="405"/>
    </row>
    <row r="106" spans="1:22" hidden="1" x14ac:dyDescent="0.75">
      <c r="A106" s="383">
        <v>101</v>
      </c>
      <c r="B106" s="384"/>
      <c r="C106" s="405"/>
      <c r="D106" s="405"/>
      <c r="E106" s="405"/>
      <c r="F106" s="405"/>
      <c r="G106" s="405"/>
      <c r="H106" s="405"/>
      <c r="I106" s="405"/>
      <c r="J106" s="405"/>
      <c r="K106" s="405"/>
      <c r="L106" s="405"/>
      <c r="M106" s="405"/>
      <c r="N106" s="405"/>
      <c r="O106" s="405"/>
      <c r="P106" s="405"/>
      <c r="Q106" s="405"/>
      <c r="R106" s="405"/>
      <c r="S106" s="405"/>
      <c r="T106" s="405"/>
      <c r="U106" s="405"/>
      <c r="V106" s="405"/>
    </row>
    <row r="107" spans="1:22" hidden="1" x14ac:dyDescent="0.75">
      <c r="A107" s="383">
        <v>102</v>
      </c>
      <c r="B107" s="384"/>
      <c r="C107" s="405"/>
      <c r="D107" s="405"/>
      <c r="E107" s="405"/>
      <c r="F107" s="405"/>
      <c r="G107" s="405"/>
      <c r="H107" s="405"/>
      <c r="I107" s="405"/>
      <c r="J107" s="405"/>
      <c r="K107" s="405"/>
      <c r="L107" s="405"/>
      <c r="M107" s="405"/>
      <c r="N107" s="405"/>
      <c r="O107" s="405"/>
      <c r="P107" s="405"/>
      <c r="Q107" s="405"/>
      <c r="R107" s="405"/>
      <c r="S107" s="405"/>
      <c r="T107" s="405"/>
      <c r="U107" s="405"/>
      <c r="V107" s="405"/>
    </row>
    <row r="108" spans="1:22" hidden="1" x14ac:dyDescent="0.75">
      <c r="A108" s="383">
        <v>103</v>
      </c>
      <c r="B108" s="384"/>
      <c r="C108" s="405"/>
      <c r="D108" s="405"/>
      <c r="E108" s="405"/>
      <c r="F108" s="405"/>
      <c r="G108" s="405"/>
      <c r="H108" s="405"/>
      <c r="I108" s="405"/>
      <c r="J108" s="405"/>
      <c r="K108" s="405"/>
      <c r="L108" s="405"/>
      <c r="M108" s="405"/>
      <c r="N108" s="405"/>
      <c r="O108" s="405"/>
      <c r="P108" s="405"/>
      <c r="Q108" s="405"/>
      <c r="R108" s="405"/>
      <c r="S108" s="405"/>
      <c r="T108" s="405"/>
      <c r="U108" s="405"/>
      <c r="V108" s="405"/>
    </row>
    <row r="109" spans="1:22" hidden="1" x14ac:dyDescent="0.75">
      <c r="A109" s="383">
        <v>104</v>
      </c>
      <c r="B109" s="384"/>
      <c r="C109" s="405"/>
      <c r="D109" s="405"/>
      <c r="E109" s="405"/>
      <c r="F109" s="405"/>
      <c r="G109" s="405"/>
      <c r="H109" s="405"/>
      <c r="I109" s="405"/>
      <c r="J109" s="405"/>
      <c r="K109" s="405"/>
      <c r="L109" s="405"/>
      <c r="M109" s="405"/>
      <c r="N109" s="405"/>
      <c r="O109" s="405"/>
      <c r="P109" s="405"/>
      <c r="Q109" s="405"/>
      <c r="R109" s="405"/>
      <c r="S109" s="405"/>
      <c r="T109" s="405"/>
      <c r="U109" s="405"/>
      <c r="V109" s="405"/>
    </row>
    <row r="110" spans="1:22" hidden="1" x14ac:dyDescent="0.75">
      <c r="A110" s="383">
        <v>105</v>
      </c>
      <c r="B110" s="384"/>
      <c r="C110" s="405"/>
      <c r="D110" s="405"/>
      <c r="E110" s="405"/>
      <c r="F110" s="405"/>
      <c r="G110" s="405"/>
      <c r="H110" s="405"/>
      <c r="I110" s="405"/>
      <c r="J110" s="405"/>
      <c r="K110" s="405"/>
      <c r="L110" s="405"/>
      <c r="M110" s="405"/>
      <c r="N110" s="405"/>
      <c r="O110" s="405"/>
      <c r="P110" s="405"/>
      <c r="Q110" s="405"/>
      <c r="R110" s="405"/>
      <c r="S110" s="405"/>
      <c r="T110" s="405"/>
      <c r="U110" s="405"/>
      <c r="V110" s="405"/>
    </row>
    <row r="111" spans="1:22" hidden="1" x14ac:dyDescent="0.75">
      <c r="A111" s="383">
        <v>106</v>
      </c>
      <c r="B111" s="384"/>
      <c r="C111" s="405"/>
      <c r="D111" s="405"/>
      <c r="E111" s="405"/>
      <c r="F111" s="405"/>
      <c r="G111" s="405"/>
      <c r="H111" s="405"/>
      <c r="I111" s="405"/>
      <c r="J111" s="405"/>
      <c r="K111" s="405"/>
      <c r="L111" s="405"/>
      <c r="M111" s="405"/>
      <c r="N111" s="405"/>
      <c r="O111" s="405"/>
      <c r="P111" s="405"/>
      <c r="Q111" s="405"/>
      <c r="R111" s="405"/>
      <c r="S111" s="405"/>
      <c r="T111" s="405"/>
      <c r="U111" s="405"/>
      <c r="V111" s="405"/>
    </row>
    <row r="112" spans="1:22" hidden="1" x14ac:dyDescent="0.75">
      <c r="A112" s="383">
        <v>107</v>
      </c>
      <c r="B112" s="384"/>
      <c r="C112" s="405"/>
      <c r="D112" s="405"/>
      <c r="E112" s="405"/>
      <c r="F112" s="405"/>
      <c r="G112" s="405"/>
      <c r="H112" s="405"/>
      <c r="I112" s="405"/>
      <c r="J112" s="405"/>
      <c r="K112" s="405"/>
      <c r="L112" s="405"/>
      <c r="M112" s="405"/>
      <c r="N112" s="405"/>
      <c r="O112" s="405"/>
      <c r="P112" s="405"/>
      <c r="Q112" s="405"/>
      <c r="R112" s="405"/>
      <c r="S112" s="405"/>
      <c r="T112" s="405"/>
      <c r="U112" s="405"/>
      <c r="V112" s="405"/>
    </row>
    <row r="113" spans="1:22" hidden="1" x14ac:dyDescent="0.75">
      <c r="A113" s="383">
        <v>108</v>
      </c>
      <c r="B113" s="384"/>
      <c r="C113" s="405"/>
      <c r="D113" s="405"/>
      <c r="E113" s="405"/>
      <c r="F113" s="405"/>
      <c r="G113" s="405"/>
      <c r="H113" s="405"/>
      <c r="I113" s="405"/>
      <c r="J113" s="405"/>
      <c r="K113" s="405"/>
      <c r="L113" s="405"/>
      <c r="M113" s="405"/>
      <c r="N113" s="405"/>
      <c r="O113" s="405"/>
      <c r="P113" s="405"/>
      <c r="Q113" s="405"/>
      <c r="R113" s="405"/>
      <c r="S113" s="405"/>
      <c r="T113" s="405"/>
      <c r="U113" s="405"/>
      <c r="V113" s="405"/>
    </row>
    <row r="114" spans="1:22" hidden="1" x14ac:dyDescent="0.75">
      <c r="A114" s="383">
        <v>109</v>
      </c>
      <c r="B114" s="384"/>
      <c r="C114" s="405"/>
      <c r="D114" s="405"/>
      <c r="E114" s="405"/>
      <c r="F114" s="405"/>
      <c r="G114" s="405"/>
      <c r="H114" s="405"/>
      <c r="I114" s="405"/>
      <c r="J114" s="405"/>
      <c r="K114" s="405"/>
      <c r="L114" s="405"/>
      <c r="M114" s="405"/>
      <c r="N114" s="405"/>
      <c r="O114" s="405"/>
      <c r="P114" s="405"/>
      <c r="Q114" s="405"/>
      <c r="R114" s="405"/>
      <c r="S114" s="405"/>
      <c r="T114" s="405"/>
      <c r="U114" s="405"/>
      <c r="V114" s="405"/>
    </row>
    <row r="115" spans="1:22" hidden="1" x14ac:dyDescent="0.75">
      <c r="A115" s="383">
        <v>110</v>
      </c>
      <c r="B115" s="384"/>
      <c r="C115" s="405"/>
      <c r="D115" s="405"/>
      <c r="E115" s="405"/>
      <c r="F115" s="405"/>
      <c r="G115" s="405"/>
      <c r="H115" s="405"/>
      <c r="I115" s="405"/>
      <c r="J115" s="405"/>
      <c r="K115" s="405"/>
      <c r="L115" s="405"/>
      <c r="M115" s="405"/>
      <c r="N115" s="405"/>
      <c r="O115" s="405"/>
      <c r="P115" s="405"/>
      <c r="Q115" s="405"/>
      <c r="R115" s="405"/>
      <c r="S115" s="405"/>
      <c r="T115" s="405"/>
      <c r="U115" s="405"/>
      <c r="V115" s="405"/>
    </row>
    <row r="116" spans="1:22" hidden="1" x14ac:dyDescent="0.75">
      <c r="A116" s="383">
        <v>111</v>
      </c>
      <c r="B116" s="384"/>
      <c r="C116" s="405"/>
      <c r="D116" s="405"/>
      <c r="E116" s="405"/>
      <c r="F116" s="405"/>
      <c r="G116" s="405"/>
      <c r="H116" s="405"/>
      <c r="I116" s="405"/>
      <c r="J116" s="405"/>
      <c r="K116" s="405"/>
      <c r="L116" s="405"/>
      <c r="M116" s="405"/>
      <c r="N116" s="405"/>
      <c r="O116" s="405"/>
      <c r="P116" s="405"/>
      <c r="Q116" s="405"/>
      <c r="R116" s="405"/>
      <c r="S116" s="405"/>
      <c r="T116" s="405"/>
      <c r="U116" s="405"/>
      <c r="V116" s="405"/>
    </row>
    <row r="117" spans="1:22" hidden="1" x14ac:dyDescent="0.75">
      <c r="A117" s="383">
        <v>112</v>
      </c>
      <c r="B117" s="384"/>
      <c r="C117" s="405"/>
      <c r="D117" s="405"/>
      <c r="E117" s="405"/>
      <c r="F117" s="405"/>
      <c r="G117" s="405"/>
      <c r="H117" s="405"/>
      <c r="I117" s="405"/>
      <c r="J117" s="405"/>
      <c r="K117" s="405"/>
      <c r="L117" s="405"/>
      <c r="M117" s="405"/>
      <c r="N117" s="405"/>
      <c r="O117" s="405"/>
      <c r="P117" s="405"/>
      <c r="Q117" s="405"/>
      <c r="R117" s="405"/>
      <c r="S117" s="405"/>
      <c r="T117" s="405"/>
      <c r="U117" s="405"/>
      <c r="V117" s="405"/>
    </row>
    <row r="118" spans="1:22" hidden="1" x14ac:dyDescent="0.75">
      <c r="A118" s="383">
        <v>113</v>
      </c>
      <c r="B118" s="384"/>
      <c r="C118" s="405"/>
      <c r="D118" s="405"/>
      <c r="E118" s="405"/>
      <c r="F118" s="405"/>
      <c r="G118" s="405"/>
      <c r="H118" s="405"/>
      <c r="I118" s="405"/>
      <c r="J118" s="405"/>
      <c r="K118" s="405"/>
      <c r="L118" s="405"/>
      <c r="M118" s="405"/>
      <c r="N118" s="405"/>
      <c r="O118" s="405"/>
      <c r="P118" s="405"/>
      <c r="Q118" s="405"/>
      <c r="R118" s="405"/>
      <c r="S118" s="405"/>
      <c r="T118" s="405"/>
      <c r="U118" s="405"/>
      <c r="V118" s="405"/>
    </row>
    <row r="119" spans="1:22" hidden="1" x14ac:dyDescent="0.75">
      <c r="A119" s="383">
        <v>114</v>
      </c>
      <c r="B119" s="384"/>
      <c r="C119" s="405"/>
      <c r="D119" s="405"/>
      <c r="E119" s="405"/>
      <c r="F119" s="405"/>
      <c r="G119" s="405"/>
      <c r="H119" s="405"/>
      <c r="I119" s="405"/>
      <c r="J119" s="405"/>
      <c r="K119" s="405"/>
      <c r="L119" s="405"/>
      <c r="M119" s="405"/>
      <c r="N119" s="405"/>
      <c r="O119" s="405"/>
      <c r="P119" s="405"/>
      <c r="Q119" s="405"/>
      <c r="R119" s="405"/>
      <c r="S119" s="405"/>
      <c r="T119" s="405"/>
      <c r="U119" s="405"/>
      <c r="V119" s="405"/>
    </row>
    <row r="120" spans="1:22" hidden="1" x14ac:dyDescent="0.75">
      <c r="A120" s="383">
        <v>115</v>
      </c>
      <c r="B120" s="384"/>
      <c r="C120" s="405"/>
      <c r="D120" s="405"/>
      <c r="E120" s="405"/>
      <c r="F120" s="405"/>
      <c r="G120" s="405"/>
      <c r="H120" s="405"/>
      <c r="I120" s="405"/>
      <c r="J120" s="405"/>
      <c r="K120" s="405"/>
      <c r="L120" s="405"/>
      <c r="M120" s="405"/>
      <c r="N120" s="405"/>
      <c r="O120" s="405"/>
      <c r="P120" s="405"/>
      <c r="Q120" s="405"/>
      <c r="R120" s="405"/>
      <c r="S120" s="405"/>
      <c r="T120" s="405"/>
      <c r="U120" s="405"/>
      <c r="V120" s="405"/>
    </row>
    <row r="121" spans="1:22" hidden="1" x14ac:dyDescent="0.75">
      <c r="A121" s="383">
        <v>116</v>
      </c>
      <c r="B121" s="384"/>
      <c r="C121" s="405"/>
      <c r="D121" s="405"/>
      <c r="E121" s="405"/>
      <c r="F121" s="405"/>
      <c r="G121" s="405"/>
      <c r="H121" s="405"/>
      <c r="I121" s="405"/>
      <c r="J121" s="405"/>
      <c r="K121" s="405"/>
      <c r="L121" s="405"/>
      <c r="M121" s="405"/>
      <c r="N121" s="405"/>
      <c r="O121" s="405"/>
      <c r="P121" s="405"/>
      <c r="Q121" s="405"/>
      <c r="R121" s="405"/>
      <c r="S121" s="405"/>
      <c r="T121" s="405"/>
      <c r="U121" s="405"/>
      <c r="V121" s="405"/>
    </row>
    <row r="122" spans="1:22" hidden="1" x14ac:dyDescent="0.75">
      <c r="A122" s="383">
        <v>117</v>
      </c>
      <c r="B122" s="384"/>
      <c r="C122" s="405"/>
      <c r="D122" s="405"/>
      <c r="E122" s="405"/>
      <c r="F122" s="405"/>
      <c r="G122" s="405"/>
      <c r="H122" s="405"/>
      <c r="I122" s="405"/>
      <c r="J122" s="405"/>
      <c r="K122" s="405"/>
      <c r="L122" s="405"/>
      <c r="M122" s="405"/>
      <c r="N122" s="405"/>
      <c r="O122" s="405"/>
      <c r="P122" s="405"/>
      <c r="Q122" s="405"/>
      <c r="R122" s="405"/>
      <c r="S122" s="405"/>
      <c r="T122" s="405"/>
      <c r="U122" s="405"/>
      <c r="V122" s="405"/>
    </row>
    <row r="123" spans="1:22" hidden="1" x14ac:dyDescent="0.75">
      <c r="A123" s="383">
        <v>118</v>
      </c>
      <c r="B123" s="384"/>
      <c r="C123" s="405"/>
      <c r="D123" s="405"/>
      <c r="E123" s="405"/>
      <c r="F123" s="405"/>
      <c r="G123" s="405"/>
      <c r="H123" s="405"/>
      <c r="I123" s="405"/>
      <c r="J123" s="405"/>
      <c r="K123" s="405"/>
      <c r="L123" s="405"/>
      <c r="M123" s="405"/>
      <c r="N123" s="405"/>
      <c r="O123" s="405"/>
      <c r="P123" s="405"/>
      <c r="Q123" s="405"/>
      <c r="R123" s="405"/>
      <c r="S123" s="405"/>
      <c r="T123" s="405"/>
      <c r="U123" s="405"/>
      <c r="V123" s="405"/>
    </row>
    <row r="124" spans="1:22" hidden="1" x14ac:dyDescent="0.75">
      <c r="A124" s="383">
        <v>119</v>
      </c>
      <c r="B124" s="384"/>
      <c r="C124" s="405"/>
      <c r="D124" s="405"/>
      <c r="E124" s="405"/>
      <c r="F124" s="405"/>
      <c r="G124" s="405"/>
      <c r="H124" s="405"/>
      <c r="I124" s="405"/>
      <c r="J124" s="405"/>
      <c r="K124" s="405"/>
      <c r="L124" s="405"/>
      <c r="M124" s="405"/>
      <c r="N124" s="405"/>
      <c r="O124" s="405"/>
      <c r="P124" s="405"/>
      <c r="Q124" s="405"/>
      <c r="R124" s="405"/>
      <c r="S124" s="405"/>
      <c r="T124" s="405"/>
      <c r="U124" s="405"/>
      <c r="V124" s="405"/>
    </row>
    <row r="125" spans="1:22" hidden="1" x14ac:dyDescent="0.75">
      <c r="A125" s="383">
        <v>120</v>
      </c>
      <c r="B125" s="384"/>
      <c r="C125" s="405"/>
      <c r="D125" s="405"/>
      <c r="E125" s="405"/>
      <c r="F125" s="405"/>
      <c r="G125" s="405"/>
      <c r="H125" s="405"/>
      <c r="I125" s="405"/>
      <c r="J125" s="405"/>
      <c r="K125" s="405"/>
      <c r="L125" s="405"/>
      <c r="M125" s="405"/>
      <c r="N125" s="405"/>
      <c r="O125" s="405"/>
      <c r="P125" s="405"/>
      <c r="Q125" s="405"/>
      <c r="R125" s="405"/>
      <c r="S125" s="405"/>
      <c r="T125" s="405"/>
      <c r="U125" s="405"/>
      <c r="V125" s="405"/>
    </row>
    <row r="126" spans="1:22" hidden="1" x14ac:dyDescent="0.75">
      <c r="A126" s="383">
        <v>121</v>
      </c>
      <c r="B126" s="384"/>
      <c r="C126" s="405"/>
      <c r="D126" s="405"/>
      <c r="E126" s="405"/>
      <c r="F126" s="405"/>
      <c r="G126" s="405"/>
      <c r="H126" s="405"/>
      <c r="I126" s="405"/>
      <c r="J126" s="405"/>
      <c r="K126" s="405"/>
      <c r="L126" s="405"/>
      <c r="M126" s="405"/>
      <c r="N126" s="405"/>
      <c r="O126" s="405"/>
      <c r="P126" s="405"/>
      <c r="Q126" s="405"/>
      <c r="R126" s="405"/>
      <c r="S126" s="405"/>
      <c r="T126" s="405"/>
      <c r="U126" s="405"/>
      <c r="V126" s="405"/>
    </row>
    <row r="127" spans="1:22" hidden="1" x14ac:dyDescent="0.75">
      <c r="A127" s="383">
        <v>122</v>
      </c>
      <c r="B127" s="384"/>
      <c r="C127" s="405"/>
      <c r="D127" s="405"/>
      <c r="E127" s="405"/>
      <c r="F127" s="405"/>
      <c r="G127" s="405"/>
      <c r="H127" s="405"/>
      <c r="I127" s="405"/>
      <c r="J127" s="405"/>
      <c r="K127" s="405"/>
      <c r="L127" s="405"/>
      <c r="M127" s="405"/>
      <c r="N127" s="405"/>
      <c r="O127" s="405"/>
      <c r="P127" s="405"/>
      <c r="Q127" s="405"/>
      <c r="R127" s="405"/>
      <c r="S127" s="405"/>
      <c r="T127" s="405"/>
      <c r="U127" s="405"/>
      <c r="V127" s="405"/>
    </row>
    <row r="128" spans="1:22" hidden="1" x14ac:dyDescent="0.75">
      <c r="A128" s="383">
        <v>123</v>
      </c>
      <c r="B128" s="384"/>
      <c r="C128" s="405"/>
      <c r="D128" s="405"/>
      <c r="E128" s="405"/>
      <c r="F128" s="405"/>
      <c r="G128" s="405"/>
      <c r="H128" s="405"/>
      <c r="I128" s="405"/>
      <c r="J128" s="405"/>
      <c r="K128" s="405"/>
      <c r="L128" s="405"/>
      <c r="M128" s="405"/>
      <c r="N128" s="405"/>
      <c r="O128" s="405"/>
      <c r="P128" s="405"/>
      <c r="Q128" s="405"/>
      <c r="R128" s="405"/>
      <c r="S128" s="405"/>
      <c r="T128" s="405"/>
      <c r="U128" s="405"/>
      <c r="V128" s="405"/>
    </row>
    <row r="129" spans="1:22" hidden="1" x14ac:dyDescent="0.75">
      <c r="A129" s="383">
        <v>124</v>
      </c>
      <c r="B129" s="384"/>
      <c r="C129" s="405"/>
      <c r="D129" s="405"/>
      <c r="E129" s="405"/>
      <c r="F129" s="405"/>
      <c r="G129" s="405"/>
      <c r="H129" s="405"/>
      <c r="I129" s="405"/>
      <c r="J129" s="405"/>
      <c r="K129" s="405"/>
      <c r="L129" s="405"/>
      <c r="M129" s="405"/>
      <c r="N129" s="405"/>
      <c r="O129" s="405"/>
      <c r="P129" s="405"/>
      <c r="Q129" s="405"/>
      <c r="R129" s="405"/>
      <c r="S129" s="405"/>
      <c r="T129" s="405"/>
      <c r="U129" s="405"/>
      <c r="V129" s="405"/>
    </row>
    <row r="130" spans="1:22" hidden="1" x14ac:dyDescent="0.75">
      <c r="A130" s="383">
        <v>125</v>
      </c>
      <c r="B130" s="384"/>
      <c r="C130" s="405"/>
      <c r="D130" s="405"/>
      <c r="E130" s="405"/>
      <c r="F130" s="405"/>
      <c r="G130" s="405"/>
      <c r="H130" s="405"/>
      <c r="I130" s="405"/>
      <c r="J130" s="405"/>
      <c r="K130" s="405"/>
      <c r="L130" s="405"/>
      <c r="M130" s="405"/>
      <c r="N130" s="405"/>
      <c r="O130" s="405"/>
      <c r="P130" s="405"/>
      <c r="Q130" s="405"/>
      <c r="R130" s="405"/>
      <c r="S130" s="405"/>
      <c r="T130" s="405"/>
      <c r="U130" s="405"/>
      <c r="V130" s="405"/>
    </row>
    <row r="131" spans="1:22" hidden="1" x14ac:dyDescent="0.75">
      <c r="A131" s="383">
        <v>126</v>
      </c>
      <c r="B131" s="384"/>
      <c r="C131" s="405"/>
      <c r="D131" s="405"/>
      <c r="E131" s="405"/>
      <c r="F131" s="405"/>
      <c r="G131" s="405"/>
      <c r="H131" s="405"/>
      <c r="I131" s="405"/>
      <c r="J131" s="405"/>
      <c r="K131" s="405"/>
      <c r="L131" s="405"/>
      <c r="M131" s="405"/>
      <c r="N131" s="405"/>
      <c r="O131" s="405"/>
      <c r="P131" s="405"/>
      <c r="Q131" s="405"/>
      <c r="R131" s="405"/>
      <c r="S131" s="405"/>
      <c r="T131" s="405"/>
      <c r="U131" s="405"/>
      <c r="V131" s="405"/>
    </row>
    <row r="132" spans="1:22" hidden="1" x14ac:dyDescent="0.75">
      <c r="A132" s="383">
        <v>127</v>
      </c>
      <c r="B132" s="384"/>
      <c r="C132" s="405"/>
      <c r="D132" s="405"/>
      <c r="E132" s="405"/>
      <c r="F132" s="405"/>
      <c r="G132" s="405"/>
      <c r="H132" s="405"/>
      <c r="I132" s="405"/>
      <c r="J132" s="405"/>
      <c r="K132" s="405"/>
      <c r="L132" s="405"/>
      <c r="M132" s="405"/>
      <c r="N132" s="405"/>
      <c r="O132" s="405"/>
      <c r="P132" s="405"/>
      <c r="Q132" s="405"/>
      <c r="R132" s="405"/>
      <c r="S132" s="405"/>
      <c r="T132" s="405"/>
      <c r="U132" s="405"/>
      <c r="V132" s="405"/>
    </row>
    <row r="133" spans="1:22" hidden="1" x14ac:dyDescent="0.75">
      <c r="A133" s="383">
        <v>128</v>
      </c>
      <c r="B133" s="384"/>
      <c r="C133" s="405"/>
      <c r="D133" s="405"/>
      <c r="E133" s="405"/>
      <c r="F133" s="405"/>
      <c r="G133" s="405"/>
      <c r="H133" s="405"/>
      <c r="I133" s="405"/>
      <c r="J133" s="405"/>
      <c r="K133" s="405"/>
      <c r="L133" s="405"/>
      <c r="M133" s="405"/>
      <c r="N133" s="405"/>
      <c r="O133" s="405"/>
      <c r="P133" s="405"/>
      <c r="Q133" s="405"/>
      <c r="R133" s="405"/>
      <c r="S133" s="405"/>
      <c r="T133" s="405"/>
      <c r="U133" s="405"/>
      <c r="V133" s="405"/>
    </row>
    <row r="134" spans="1:22" hidden="1" x14ac:dyDescent="0.75">
      <c r="A134" s="383">
        <v>129</v>
      </c>
      <c r="B134" s="384"/>
      <c r="C134" s="405"/>
      <c r="D134" s="405"/>
      <c r="E134" s="405"/>
      <c r="F134" s="405"/>
      <c r="G134" s="405"/>
      <c r="H134" s="405"/>
      <c r="I134" s="405"/>
      <c r="J134" s="405"/>
      <c r="K134" s="405"/>
      <c r="L134" s="405"/>
      <c r="M134" s="405"/>
      <c r="N134" s="405"/>
      <c r="O134" s="405"/>
      <c r="P134" s="405"/>
      <c r="Q134" s="405"/>
      <c r="R134" s="405"/>
      <c r="S134" s="405"/>
      <c r="T134" s="405"/>
      <c r="U134" s="405"/>
      <c r="V134" s="405"/>
    </row>
    <row r="135" spans="1:22" hidden="1" x14ac:dyDescent="0.75">
      <c r="A135" s="383">
        <v>130</v>
      </c>
      <c r="B135" s="384"/>
      <c r="C135" s="405"/>
      <c r="D135" s="405"/>
      <c r="E135" s="405"/>
      <c r="F135" s="405"/>
      <c r="G135" s="405"/>
      <c r="H135" s="405"/>
      <c r="I135" s="405"/>
      <c r="J135" s="405"/>
      <c r="K135" s="405"/>
      <c r="L135" s="405"/>
      <c r="M135" s="405"/>
      <c r="N135" s="405"/>
      <c r="O135" s="405"/>
      <c r="P135" s="405"/>
      <c r="Q135" s="405"/>
      <c r="R135" s="405"/>
      <c r="S135" s="405"/>
      <c r="T135" s="405"/>
      <c r="U135" s="405"/>
      <c r="V135" s="405"/>
    </row>
    <row r="136" spans="1:22" hidden="1" x14ac:dyDescent="0.75">
      <c r="A136" s="383">
        <v>131</v>
      </c>
      <c r="B136" s="384"/>
      <c r="C136" s="405"/>
      <c r="D136" s="405"/>
      <c r="E136" s="405"/>
      <c r="F136" s="405"/>
      <c r="G136" s="405"/>
      <c r="H136" s="405"/>
      <c r="I136" s="405"/>
      <c r="J136" s="405"/>
      <c r="K136" s="405"/>
      <c r="L136" s="405"/>
      <c r="M136" s="405"/>
      <c r="N136" s="405"/>
      <c r="O136" s="405"/>
      <c r="P136" s="405"/>
      <c r="Q136" s="405"/>
      <c r="R136" s="405"/>
      <c r="S136" s="405"/>
      <c r="T136" s="405"/>
      <c r="U136" s="405"/>
      <c r="V136" s="405"/>
    </row>
    <row r="137" spans="1:22" hidden="1" x14ac:dyDescent="0.75">
      <c r="A137" s="383">
        <v>132</v>
      </c>
      <c r="B137" s="384"/>
      <c r="C137" s="405"/>
      <c r="D137" s="405"/>
      <c r="E137" s="405"/>
      <c r="F137" s="405"/>
      <c r="G137" s="405"/>
      <c r="H137" s="405"/>
      <c r="I137" s="405"/>
      <c r="J137" s="405"/>
      <c r="K137" s="405"/>
      <c r="L137" s="405"/>
      <c r="M137" s="405"/>
      <c r="N137" s="405"/>
      <c r="O137" s="405"/>
      <c r="P137" s="405"/>
      <c r="Q137" s="405"/>
      <c r="R137" s="405"/>
      <c r="S137" s="405"/>
      <c r="T137" s="405"/>
      <c r="U137" s="405"/>
      <c r="V137" s="405"/>
    </row>
    <row r="138" spans="1:22" hidden="1" x14ac:dyDescent="0.75">
      <c r="A138" s="383">
        <v>133</v>
      </c>
      <c r="B138" s="384"/>
      <c r="C138" s="405"/>
      <c r="D138" s="405"/>
      <c r="E138" s="405"/>
      <c r="F138" s="405"/>
      <c r="G138" s="405"/>
      <c r="H138" s="405"/>
      <c r="I138" s="405"/>
      <c r="J138" s="405"/>
      <c r="K138" s="405"/>
      <c r="L138" s="405"/>
      <c r="M138" s="405"/>
      <c r="N138" s="405"/>
      <c r="O138" s="405"/>
      <c r="P138" s="405"/>
      <c r="Q138" s="405"/>
      <c r="R138" s="405"/>
      <c r="S138" s="405"/>
      <c r="T138" s="405"/>
      <c r="U138" s="405"/>
      <c r="V138" s="405"/>
    </row>
    <row r="139" spans="1:22" hidden="1" x14ac:dyDescent="0.75">
      <c r="A139" s="383">
        <v>134</v>
      </c>
      <c r="B139" s="384"/>
      <c r="C139" s="405"/>
      <c r="D139" s="405"/>
      <c r="E139" s="405"/>
      <c r="F139" s="405"/>
      <c r="G139" s="405"/>
      <c r="H139" s="405"/>
      <c r="I139" s="405"/>
      <c r="J139" s="405"/>
      <c r="K139" s="405"/>
      <c r="L139" s="405"/>
      <c r="M139" s="405"/>
      <c r="N139" s="405"/>
      <c r="O139" s="405"/>
      <c r="P139" s="405"/>
      <c r="Q139" s="405"/>
      <c r="R139" s="405"/>
      <c r="S139" s="405"/>
      <c r="T139" s="405"/>
      <c r="U139" s="405"/>
      <c r="V139" s="405"/>
    </row>
    <row r="140" spans="1:22" hidden="1" x14ac:dyDescent="0.75">
      <c r="A140" s="383">
        <v>135</v>
      </c>
      <c r="B140" s="384"/>
      <c r="C140" s="405"/>
      <c r="D140" s="405"/>
      <c r="E140" s="405"/>
      <c r="F140" s="405"/>
      <c r="G140" s="405"/>
      <c r="H140" s="405"/>
      <c r="I140" s="405"/>
      <c r="J140" s="405"/>
      <c r="K140" s="405"/>
      <c r="L140" s="405"/>
      <c r="M140" s="405"/>
      <c r="N140" s="405"/>
      <c r="O140" s="405"/>
      <c r="P140" s="405"/>
      <c r="Q140" s="405"/>
      <c r="R140" s="405"/>
      <c r="S140" s="405"/>
      <c r="T140" s="405"/>
      <c r="U140" s="405"/>
      <c r="V140" s="405"/>
    </row>
    <row r="141" spans="1:22" hidden="1" x14ac:dyDescent="0.75">
      <c r="A141" s="383">
        <v>136</v>
      </c>
      <c r="B141" s="384"/>
      <c r="C141" s="405"/>
      <c r="D141" s="405"/>
      <c r="E141" s="405"/>
      <c r="F141" s="405"/>
      <c r="G141" s="405"/>
      <c r="H141" s="405"/>
      <c r="I141" s="405"/>
      <c r="J141" s="405"/>
      <c r="K141" s="405"/>
      <c r="L141" s="405"/>
      <c r="M141" s="405"/>
      <c r="N141" s="405"/>
      <c r="O141" s="405"/>
      <c r="P141" s="405"/>
      <c r="Q141" s="405"/>
      <c r="R141" s="405"/>
      <c r="S141" s="405"/>
      <c r="T141" s="405"/>
      <c r="U141" s="405"/>
      <c r="V141" s="405"/>
    </row>
    <row r="142" spans="1:22" hidden="1" x14ac:dyDescent="0.75">
      <c r="A142" s="383">
        <v>137</v>
      </c>
      <c r="B142" s="384"/>
      <c r="C142" s="405"/>
      <c r="D142" s="405"/>
      <c r="E142" s="405"/>
      <c r="F142" s="405"/>
      <c r="G142" s="405"/>
      <c r="H142" s="405"/>
      <c r="I142" s="405"/>
      <c r="J142" s="405"/>
      <c r="K142" s="405"/>
      <c r="L142" s="405"/>
      <c r="M142" s="405"/>
      <c r="N142" s="405"/>
      <c r="O142" s="405"/>
      <c r="P142" s="405"/>
      <c r="Q142" s="405"/>
      <c r="R142" s="405"/>
      <c r="S142" s="405"/>
      <c r="T142" s="405"/>
      <c r="U142" s="405"/>
      <c r="V142" s="405"/>
    </row>
    <row r="143" spans="1:22" hidden="1" x14ac:dyDescent="0.75">
      <c r="A143" s="383">
        <v>138</v>
      </c>
      <c r="B143" s="384"/>
      <c r="C143" s="405"/>
      <c r="D143" s="405"/>
      <c r="E143" s="405"/>
      <c r="F143" s="405"/>
      <c r="G143" s="405"/>
      <c r="H143" s="405"/>
      <c r="I143" s="405"/>
      <c r="J143" s="405"/>
      <c r="K143" s="405"/>
      <c r="L143" s="405"/>
      <c r="M143" s="405"/>
      <c r="N143" s="405"/>
      <c r="O143" s="405"/>
      <c r="P143" s="405"/>
      <c r="Q143" s="405"/>
      <c r="R143" s="405"/>
      <c r="S143" s="405"/>
      <c r="T143" s="405"/>
      <c r="U143" s="405"/>
      <c r="V143" s="405"/>
    </row>
    <row r="144" spans="1:22" hidden="1" x14ac:dyDescent="0.75">
      <c r="A144" s="383">
        <v>139</v>
      </c>
      <c r="B144" s="384"/>
      <c r="C144" s="405"/>
      <c r="D144" s="405"/>
      <c r="E144" s="405"/>
      <c r="F144" s="405"/>
      <c r="G144" s="405"/>
      <c r="H144" s="405"/>
      <c r="I144" s="405"/>
      <c r="J144" s="405"/>
      <c r="K144" s="405"/>
      <c r="L144" s="405"/>
      <c r="M144" s="405"/>
      <c r="N144" s="405"/>
      <c r="O144" s="405"/>
      <c r="P144" s="405"/>
      <c r="Q144" s="405"/>
      <c r="R144" s="405"/>
      <c r="S144" s="405"/>
      <c r="T144" s="405"/>
      <c r="U144" s="405"/>
      <c r="V144" s="405"/>
    </row>
    <row r="145" spans="1:22" hidden="1" x14ac:dyDescent="0.75">
      <c r="A145" s="383">
        <v>140</v>
      </c>
      <c r="B145" s="384"/>
      <c r="C145" s="405"/>
      <c r="D145" s="405"/>
      <c r="E145" s="405"/>
      <c r="F145" s="405"/>
      <c r="G145" s="405"/>
      <c r="H145" s="405"/>
      <c r="I145" s="405"/>
      <c r="J145" s="405"/>
      <c r="K145" s="405"/>
      <c r="L145" s="405"/>
      <c r="M145" s="405"/>
      <c r="N145" s="405"/>
      <c r="O145" s="405"/>
      <c r="P145" s="405"/>
      <c r="Q145" s="405"/>
      <c r="R145" s="405"/>
      <c r="S145" s="405"/>
      <c r="T145" s="405"/>
      <c r="U145" s="405"/>
      <c r="V145" s="405"/>
    </row>
    <row r="146" spans="1:22" hidden="1" x14ac:dyDescent="0.75">
      <c r="A146" s="383">
        <v>141</v>
      </c>
      <c r="B146" s="384"/>
      <c r="C146" s="405"/>
      <c r="D146" s="405"/>
      <c r="E146" s="405"/>
      <c r="F146" s="405"/>
      <c r="G146" s="405"/>
      <c r="H146" s="405"/>
      <c r="I146" s="405"/>
      <c r="J146" s="405"/>
      <c r="K146" s="405"/>
      <c r="L146" s="405"/>
      <c r="M146" s="405"/>
      <c r="N146" s="405"/>
      <c r="O146" s="405"/>
      <c r="P146" s="405"/>
      <c r="Q146" s="405"/>
      <c r="R146" s="405"/>
      <c r="S146" s="405"/>
      <c r="T146" s="405"/>
      <c r="U146" s="405"/>
      <c r="V146" s="405"/>
    </row>
    <row r="147" spans="1:22" hidden="1" x14ac:dyDescent="0.75">
      <c r="A147" s="383">
        <v>142</v>
      </c>
      <c r="B147" s="384"/>
      <c r="C147" s="405"/>
      <c r="D147" s="405"/>
      <c r="E147" s="405"/>
      <c r="F147" s="405"/>
      <c r="G147" s="405"/>
      <c r="H147" s="405"/>
      <c r="I147" s="405"/>
      <c r="J147" s="405"/>
      <c r="K147" s="405"/>
      <c r="L147" s="405"/>
      <c r="M147" s="405"/>
      <c r="N147" s="405"/>
      <c r="O147" s="405"/>
      <c r="P147" s="405"/>
      <c r="Q147" s="405"/>
      <c r="R147" s="405"/>
      <c r="S147" s="405"/>
      <c r="T147" s="405"/>
      <c r="U147" s="405"/>
      <c r="V147" s="405"/>
    </row>
    <row r="148" spans="1:22" hidden="1" x14ac:dyDescent="0.75">
      <c r="A148" s="383">
        <v>143</v>
      </c>
      <c r="B148" s="384"/>
      <c r="C148" s="405"/>
      <c r="D148" s="405"/>
      <c r="E148" s="405"/>
      <c r="F148" s="405"/>
      <c r="G148" s="405"/>
      <c r="H148" s="405"/>
      <c r="I148" s="405"/>
      <c r="J148" s="405"/>
      <c r="K148" s="405"/>
      <c r="L148" s="405"/>
      <c r="M148" s="405"/>
      <c r="N148" s="405"/>
      <c r="O148" s="405"/>
      <c r="P148" s="405"/>
      <c r="Q148" s="405"/>
      <c r="R148" s="405"/>
      <c r="S148" s="405"/>
      <c r="T148" s="405"/>
      <c r="U148" s="405"/>
      <c r="V148" s="405"/>
    </row>
    <row r="149" spans="1:22" hidden="1" x14ac:dyDescent="0.75">
      <c r="A149" s="383">
        <v>144</v>
      </c>
      <c r="B149" s="384"/>
      <c r="C149" s="405"/>
      <c r="D149" s="405"/>
      <c r="E149" s="405"/>
      <c r="F149" s="405"/>
      <c r="G149" s="405"/>
      <c r="H149" s="405"/>
      <c r="I149" s="405"/>
      <c r="J149" s="405"/>
      <c r="K149" s="405"/>
      <c r="L149" s="405"/>
      <c r="M149" s="405"/>
      <c r="N149" s="405"/>
      <c r="O149" s="405"/>
      <c r="P149" s="405"/>
      <c r="Q149" s="405"/>
      <c r="R149" s="405"/>
      <c r="S149" s="405"/>
      <c r="T149" s="405"/>
      <c r="U149" s="405"/>
      <c r="V149" s="405"/>
    </row>
    <row r="150" spans="1:22" hidden="1" x14ac:dyDescent="0.75">
      <c r="A150" s="383">
        <v>145</v>
      </c>
      <c r="B150" s="384"/>
      <c r="C150" s="405"/>
      <c r="D150" s="405"/>
      <c r="E150" s="405"/>
      <c r="F150" s="405"/>
      <c r="G150" s="405"/>
      <c r="H150" s="405"/>
      <c r="I150" s="405"/>
      <c r="J150" s="405"/>
      <c r="K150" s="405"/>
      <c r="L150" s="405"/>
      <c r="M150" s="405"/>
      <c r="N150" s="405"/>
      <c r="O150" s="405"/>
      <c r="P150" s="405"/>
      <c r="Q150" s="405"/>
      <c r="R150" s="405"/>
      <c r="S150" s="405"/>
      <c r="T150" s="405"/>
      <c r="U150" s="405"/>
      <c r="V150" s="405"/>
    </row>
    <row r="151" spans="1:22" hidden="1" x14ac:dyDescent="0.75">
      <c r="A151" s="383">
        <v>146</v>
      </c>
      <c r="B151" s="384"/>
      <c r="C151" s="405"/>
      <c r="D151" s="405"/>
      <c r="E151" s="405"/>
      <c r="F151" s="405"/>
      <c r="G151" s="405"/>
      <c r="H151" s="405"/>
      <c r="I151" s="405"/>
      <c r="J151" s="405"/>
      <c r="K151" s="405"/>
      <c r="L151" s="405"/>
      <c r="M151" s="405"/>
      <c r="N151" s="405"/>
      <c r="O151" s="405"/>
      <c r="P151" s="405"/>
      <c r="Q151" s="405"/>
      <c r="R151" s="405"/>
      <c r="S151" s="405"/>
      <c r="T151" s="405"/>
      <c r="U151" s="405"/>
      <c r="V151" s="405"/>
    </row>
    <row r="152" spans="1:22" hidden="1" x14ac:dyDescent="0.75">
      <c r="A152" s="383">
        <v>147</v>
      </c>
      <c r="B152" s="384"/>
      <c r="C152" s="405"/>
      <c r="D152" s="405"/>
      <c r="E152" s="405"/>
      <c r="F152" s="405"/>
      <c r="G152" s="405"/>
      <c r="H152" s="405"/>
      <c r="I152" s="405"/>
      <c r="J152" s="405"/>
      <c r="K152" s="405"/>
      <c r="L152" s="405"/>
      <c r="M152" s="405"/>
      <c r="N152" s="405"/>
      <c r="O152" s="405"/>
      <c r="P152" s="405"/>
      <c r="Q152" s="405"/>
      <c r="R152" s="405"/>
      <c r="S152" s="405"/>
      <c r="T152" s="405"/>
      <c r="U152" s="405"/>
      <c r="V152" s="405"/>
    </row>
    <row r="153" spans="1:22" hidden="1" x14ac:dyDescent="0.75">
      <c r="A153" s="383">
        <v>148</v>
      </c>
      <c r="B153" s="384"/>
      <c r="C153" s="405"/>
      <c r="D153" s="405"/>
      <c r="E153" s="405"/>
      <c r="F153" s="405"/>
      <c r="G153" s="405"/>
      <c r="H153" s="405"/>
      <c r="I153" s="405"/>
      <c r="J153" s="405"/>
      <c r="K153" s="405"/>
      <c r="L153" s="405"/>
      <c r="M153" s="405"/>
      <c r="N153" s="405"/>
      <c r="O153" s="405"/>
      <c r="P153" s="405"/>
      <c r="Q153" s="405"/>
      <c r="R153" s="405"/>
      <c r="S153" s="405"/>
      <c r="T153" s="405"/>
      <c r="U153" s="405"/>
      <c r="V153" s="405"/>
    </row>
    <row r="154" spans="1:22" hidden="1" x14ac:dyDescent="0.75">
      <c r="A154" s="383">
        <v>149</v>
      </c>
      <c r="B154" s="384"/>
      <c r="C154" s="405"/>
      <c r="D154" s="405"/>
      <c r="E154" s="405"/>
      <c r="F154" s="405"/>
      <c r="G154" s="405"/>
      <c r="H154" s="405"/>
      <c r="I154" s="405"/>
      <c r="J154" s="405"/>
      <c r="K154" s="405"/>
      <c r="L154" s="405"/>
      <c r="M154" s="405"/>
      <c r="N154" s="405"/>
      <c r="O154" s="405"/>
      <c r="P154" s="405"/>
      <c r="Q154" s="405"/>
      <c r="R154" s="405"/>
      <c r="S154" s="405"/>
      <c r="T154" s="405"/>
      <c r="U154" s="405"/>
      <c r="V154" s="405"/>
    </row>
    <row r="155" spans="1:22" hidden="1" x14ac:dyDescent="0.75">
      <c r="A155" s="383">
        <v>150</v>
      </c>
      <c r="B155" s="384"/>
      <c r="C155" s="405"/>
      <c r="D155" s="405"/>
      <c r="E155" s="405"/>
      <c r="F155" s="405"/>
      <c r="G155" s="405"/>
      <c r="H155" s="405"/>
      <c r="I155" s="405"/>
      <c r="J155" s="405"/>
      <c r="K155" s="405"/>
      <c r="L155" s="405"/>
      <c r="M155" s="405"/>
      <c r="N155" s="405"/>
      <c r="O155" s="405"/>
      <c r="P155" s="405"/>
      <c r="Q155" s="405"/>
      <c r="R155" s="405"/>
      <c r="S155" s="405"/>
      <c r="T155" s="405"/>
      <c r="U155" s="405"/>
      <c r="V155" s="405"/>
    </row>
    <row r="156" spans="1:22" hidden="1" x14ac:dyDescent="0.75">
      <c r="A156" s="383">
        <v>151</v>
      </c>
      <c r="B156" s="384"/>
      <c r="C156" s="405"/>
      <c r="D156" s="405"/>
      <c r="E156" s="405"/>
      <c r="F156" s="405"/>
      <c r="G156" s="405"/>
      <c r="H156" s="405"/>
      <c r="I156" s="405"/>
      <c r="J156" s="405"/>
      <c r="K156" s="405"/>
      <c r="L156" s="405"/>
      <c r="M156" s="405"/>
      <c r="N156" s="405"/>
      <c r="O156" s="405"/>
      <c r="P156" s="405"/>
      <c r="Q156" s="405"/>
      <c r="R156" s="405"/>
      <c r="S156" s="405"/>
      <c r="T156" s="405"/>
      <c r="U156" s="405"/>
      <c r="V156" s="405"/>
    </row>
    <row r="157" spans="1:22" hidden="1" x14ac:dyDescent="0.75">
      <c r="A157" s="383">
        <v>152</v>
      </c>
      <c r="B157" s="384"/>
      <c r="C157" s="405"/>
      <c r="D157" s="405"/>
      <c r="E157" s="405"/>
      <c r="F157" s="405"/>
      <c r="G157" s="405"/>
      <c r="H157" s="405"/>
      <c r="I157" s="405"/>
      <c r="J157" s="405"/>
      <c r="K157" s="405"/>
      <c r="L157" s="405"/>
      <c r="M157" s="405"/>
      <c r="N157" s="405"/>
      <c r="O157" s="405"/>
      <c r="P157" s="405"/>
      <c r="Q157" s="405"/>
      <c r="R157" s="405"/>
      <c r="S157" s="405"/>
      <c r="T157" s="405"/>
      <c r="U157" s="405"/>
      <c r="V157" s="405"/>
    </row>
    <row r="158" spans="1:22" hidden="1" x14ac:dyDescent="0.75">
      <c r="A158" s="383">
        <v>153</v>
      </c>
      <c r="B158" s="384"/>
      <c r="C158" s="405"/>
      <c r="D158" s="405"/>
      <c r="E158" s="405"/>
      <c r="F158" s="405"/>
      <c r="G158" s="405"/>
      <c r="H158" s="405"/>
      <c r="I158" s="405"/>
      <c r="J158" s="405"/>
      <c r="K158" s="405"/>
      <c r="L158" s="405"/>
      <c r="M158" s="405"/>
      <c r="N158" s="405"/>
      <c r="O158" s="405"/>
      <c r="P158" s="405"/>
      <c r="Q158" s="405"/>
      <c r="R158" s="405"/>
      <c r="S158" s="405"/>
      <c r="T158" s="405"/>
      <c r="U158" s="405"/>
      <c r="V158" s="405"/>
    </row>
    <row r="159" spans="1:22" hidden="1" x14ac:dyDescent="0.75">
      <c r="A159" s="383">
        <v>154</v>
      </c>
      <c r="B159" s="384"/>
      <c r="C159" s="405"/>
      <c r="D159" s="405"/>
      <c r="E159" s="405"/>
      <c r="F159" s="405"/>
      <c r="G159" s="405"/>
      <c r="H159" s="405"/>
      <c r="I159" s="405"/>
      <c r="J159" s="405"/>
      <c r="K159" s="405"/>
      <c r="L159" s="405"/>
      <c r="M159" s="405"/>
      <c r="N159" s="405"/>
      <c r="O159" s="405"/>
      <c r="P159" s="405"/>
      <c r="Q159" s="405"/>
      <c r="R159" s="405"/>
      <c r="S159" s="405"/>
      <c r="T159" s="405"/>
      <c r="U159" s="405"/>
      <c r="V159" s="405"/>
    </row>
    <row r="160" spans="1:22" hidden="1" x14ac:dyDescent="0.75">
      <c r="A160" s="383">
        <v>155</v>
      </c>
      <c r="B160" s="384"/>
      <c r="C160" s="405"/>
      <c r="D160" s="405"/>
      <c r="E160" s="405"/>
      <c r="F160" s="405"/>
      <c r="G160" s="405"/>
      <c r="H160" s="405"/>
      <c r="I160" s="405"/>
      <c r="J160" s="405"/>
      <c r="K160" s="405"/>
      <c r="L160" s="405"/>
      <c r="M160" s="405"/>
      <c r="N160" s="405"/>
      <c r="O160" s="405"/>
      <c r="P160" s="405"/>
      <c r="Q160" s="405"/>
      <c r="R160" s="405"/>
      <c r="S160" s="405"/>
      <c r="T160" s="405"/>
      <c r="U160" s="405"/>
      <c r="V160" s="405"/>
    </row>
    <row r="161" spans="1:22" hidden="1" x14ac:dyDescent="0.75">
      <c r="A161" s="383">
        <v>156</v>
      </c>
      <c r="B161" s="384"/>
      <c r="C161" s="405"/>
      <c r="D161" s="405"/>
      <c r="E161" s="405"/>
      <c r="F161" s="405"/>
      <c r="G161" s="405"/>
      <c r="H161" s="405"/>
      <c r="I161" s="405"/>
      <c r="J161" s="405"/>
      <c r="K161" s="405"/>
      <c r="L161" s="405"/>
      <c r="M161" s="405"/>
      <c r="N161" s="405"/>
      <c r="O161" s="405"/>
      <c r="P161" s="405"/>
      <c r="Q161" s="405"/>
      <c r="R161" s="405"/>
      <c r="S161" s="405"/>
      <c r="T161" s="405"/>
      <c r="U161" s="405"/>
      <c r="V161" s="405"/>
    </row>
    <row r="162" spans="1:22" hidden="1" x14ac:dyDescent="0.75">
      <c r="A162" s="383">
        <v>157</v>
      </c>
      <c r="B162" s="384"/>
      <c r="C162" s="405"/>
      <c r="D162" s="405"/>
      <c r="E162" s="405"/>
      <c r="F162" s="405"/>
      <c r="G162" s="405"/>
      <c r="H162" s="405"/>
      <c r="I162" s="405"/>
      <c r="J162" s="405"/>
      <c r="K162" s="405"/>
      <c r="L162" s="405"/>
      <c r="M162" s="405"/>
      <c r="N162" s="405"/>
      <c r="O162" s="405"/>
      <c r="P162" s="405"/>
      <c r="Q162" s="405"/>
      <c r="R162" s="405"/>
      <c r="S162" s="405"/>
      <c r="T162" s="405"/>
      <c r="U162" s="405"/>
      <c r="V162" s="405"/>
    </row>
    <row r="163" spans="1:22" hidden="1" x14ac:dyDescent="0.75">
      <c r="A163" s="383">
        <v>158</v>
      </c>
      <c r="B163" s="384"/>
      <c r="C163" s="405"/>
      <c r="D163" s="405"/>
      <c r="E163" s="405"/>
      <c r="F163" s="405"/>
      <c r="G163" s="405"/>
      <c r="H163" s="405"/>
      <c r="I163" s="405"/>
      <c r="J163" s="405"/>
      <c r="K163" s="405"/>
      <c r="L163" s="405"/>
      <c r="M163" s="405"/>
      <c r="N163" s="405"/>
      <c r="O163" s="405"/>
      <c r="P163" s="405"/>
      <c r="Q163" s="405"/>
      <c r="R163" s="405"/>
      <c r="S163" s="405"/>
      <c r="T163" s="405"/>
      <c r="U163" s="405"/>
      <c r="V163" s="405"/>
    </row>
    <row r="164" spans="1:22" hidden="1" x14ac:dyDescent="0.75">
      <c r="A164" s="383">
        <v>159</v>
      </c>
      <c r="B164" s="384"/>
      <c r="C164" s="405"/>
      <c r="D164" s="405"/>
      <c r="E164" s="405"/>
      <c r="F164" s="405"/>
      <c r="G164" s="405"/>
      <c r="H164" s="405"/>
      <c r="I164" s="405"/>
      <c r="J164" s="405"/>
      <c r="K164" s="405"/>
      <c r="L164" s="405"/>
      <c r="M164" s="405"/>
      <c r="N164" s="405"/>
      <c r="O164" s="405"/>
      <c r="P164" s="405"/>
      <c r="Q164" s="405"/>
      <c r="R164" s="405"/>
      <c r="S164" s="405"/>
      <c r="T164" s="405"/>
      <c r="U164" s="405"/>
      <c r="V164" s="405"/>
    </row>
    <row r="165" spans="1:22" hidden="1" x14ac:dyDescent="0.75">
      <c r="A165" s="383">
        <v>160</v>
      </c>
      <c r="B165" s="384"/>
      <c r="C165" s="405"/>
      <c r="D165" s="405"/>
      <c r="E165" s="405"/>
      <c r="F165" s="405"/>
      <c r="G165" s="405"/>
      <c r="H165" s="405"/>
      <c r="I165" s="405"/>
      <c r="J165" s="405"/>
      <c r="K165" s="405"/>
      <c r="L165" s="405"/>
      <c r="M165" s="405"/>
      <c r="N165" s="405"/>
      <c r="O165" s="405"/>
      <c r="P165" s="405"/>
      <c r="Q165" s="405"/>
      <c r="R165" s="405"/>
      <c r="S165" s="405"/>
      <c r="T165" s="405"/>
      <c r="U165" s="405"/>
      <c r="V165" s="405"/>
    </row>
    <row r="166" spans="1:22" hidden="1" x14ac:dyDescent="0.75">
      <c r="A166" s="383">
        <v>161</v>
      </c>
      <c r="B166" s="384"/>
      <c r="C166" s="405"/>
      <c r="D166" s="405"/>
      <c r="E166" s="405"/>
      <c r="F166" s="405"/>
      <c r="G166" s="405"/>
      <c r="H166" s="405"/>
      <c r="I166" s="405"/>
      <c r="J166" s="405"/>
      <c r="K166" s="405"/>
      <c r="L166" s="405"/>
      <c r="M166" s="405"/>
      <c r="N166" s="405"/>
      <c r="O166" s="405"/>
      <c r="P166" s="405"/>
      <c r="Q166" s="405"/>
      <c r="R166" s="405"/>
      <c r="S166" s="405"/>
      <c r="T166" s="405"/>
      <c r="U166" s="405"/>
      <c r="V166" s="405"/>
    </row>
    <row r="167" spans="1:22" hidden="1" x14ac:dyDescent="0.75">
      <c r="A167" s="383">
        <v>162</v>
      </c>
      <c r="B167" s="384"/>
      <c r="C167" s="405"/>
      <c r="D167" s="405"/>
      <c r="E167" s="405"/>
      <c r="F167" s="405"/>
      <c r="G167" s="405"/>
      <c r="H167" s="405"/>
      <c r="I167" s="405"/>
      <c r="J167" s="405"/>
      <c r="K167" s="405"/>
      <c r="L167" s="405"/>
      <c r="M167" s="405"/>
      <c r="N167" s="405"/>
      <c r="O167" s="405"/>
      <c r="P167" s="405"/>
      <c r="Q167" s="405"/>
      <c r="R167" s="405"/>
      <c r="S167" s="405"/>
      <c r="T167" s="405"/>
      <c r="U167" s="405"/>
      <c r="V167" s="405"/>
    </row>
    <row r="168" spans="1:22" hidden="1" x14ac:dyDescent="0.75">
      <c r="A168" s="383">
        <v>163</v>
      </c>
      <c r="B168" s="384"/>
      <c r="C168" s="405"/>
      <c r="D168" s="405"/>
      <c r="E168" s="405"/>
      <c r="F168" s="405"/>
      <c r="G168" s="405"/>
      <c r="H168" s="405"/>
      <c r="I168" s="405"/>
      <c r="J168" s="405"/>
      <c r="K168" s="405"/>
      <c r="L168" s="405"/>
      <c r="M168" s="405"/>
      <c r="N168" s="405"/>
      <c r="O168" s="405"/>
      <c r="P168" s="405"/>
      <c r="Q168" s="405"/>
      <c r="R168" s="405"/>
      <c r="S168" s="405"/>
      <c r="T168" s="405"/>
      <c r="U168" s="405"/>
      <c r="V168" s="405"/>
    </row>
    <row r="169" spans="1:22" hidden="1" x14ac:dyDescent="0.75">
      <c r="A169" s="383">
        <v>164</v>
      </c>
      <c r="B169" s="384"/>
      <c r="C169" s="405"/>
      <c r="D169" s="405"/>
      <c r="E169" s="405"/>
      <c r="F169" s="405"/>
      <c r="G169" s="405"/>
      <c r="H169" s="405"/>
      <c r="I169" s="405"/>
      <c r="J169" s="405"/>
      <c r="K169" s="405"/>
      <c r="L169" s="405"/>
      <c r="M169" s="405"/>
      <c r="N169" s="405"/>
      <c r="O169" s="405"/>
      <c r="P169" s="405"/>
      <c r="Q169" s="405"/>
      <c r="R169" s="405"/>
      <c r="S169" s="405"/>
      <c r="T169" s="405"/>
      <c r="U169" s="405"/>
      <c r="V169" s="405"/>
    </row>
    <row r="170" spans="1:22" hidden="1" x14ac:dyDescent="0.75">
      <c r="A170" s="383">
        <v>165</v>
      </c>
      <c r="B170" s="384"/>
      <c r="C170" s="405"/>
      <c r="D170" s="405"/>
      <c r="E170" s="405"/>
      <c r="F170" s="405"/>
      <c r="G170" s="405"/>
      <c r="H170" s="405"/>
      <c r="I170" s="405"/>
      <c r="J170" s="405"/>
      <c r="K170" s="405"/>
      <c r="L170" s="405"/>
      <c r="M170" s="405"/>
      <c r="N170" s="405"/>
      <c r="O170" s="405"/>
      <c r="P170" s="405"/>
      <c r="Q170" s="405"/>
      <c r="R170" s="405"/>
      <c r="S170" s="405"/>
      <c r="T170" s="405"/>
      <c r="U170" s="405"/>
      <c r="V170" s="405"/>
    </row>
    <row r="171" spans="1:22" hidden="1" x14ac:dyDescent="0.75">
      <c r="A171" s="383">
        <v>166</v>
      </c>
      <c r="B171" s="384"/>
      <c r="C171" s="405"/>
      <c r="D171" s="405"/>
      <c r="E171" s="405"/>
      <c r="F171" s="405"/>
      <c r="G171" s="405"/>
      <c r="H171" s="405"/>
      <c r="I171" s="405"/>
      <c r="J171" s="405"/>
      <c r="K171" s="405"/>
      <c r="L171" s="405"/>
      <c r="M171" s="405"/>
      <c r="N171" s="405"/>
      <c r="O171" s="405"/>
      <c r="P171" s="405"/>
      <c r="Q171" s="405"/>
      <c r="R171" s="405"/>
      <c r="S171" s="405"/>
      <c r="T171" s="405"/>
      <c r="U171" s="405"/>
      <c r="V171" s="405"/>
    </row>
    <row r="172" spans="1:22" hidden="1" x14ac:dyDescent="0.75">
      <c r="A172" s="383">
        <v>167</v>
      </c>
      <c r="B172" s="384"/>
      <c r="C172" s="405"/>
      <c r="D172" s="405"/>
      <c r="E172" s="405"/>
      <c r="F172" s="405"/>
      <c r="G172" s="405"/>
      <c r="H172" s="405"/>
      <c r="I172" s="405"/>
      <c r="J172" s="405"/>
      <c r="K172" s="405"/>
      <c r="L172" s="405"/>
      <c r="M172" s="405"/>
      <c r="N172" s="405"/>
      <c r="O172" s="405"/>
      <c r="P172" s="405"/>
      <c r="Q172" s="405"/>
      <c r="R172" s="405"/>
      <c r="S172" s="405"/>
      <c r="T172" s="405"/>
      <c r="U172" s="405"/>
      <c r="V172" s="405"/>
    </row>
    <row r="173" spans="1:22" hidden="1" x14ac:dyDescent="0.75">
      <c r="A173" s="383">
        <v>168</v>
      </c>
      <c r="B173" s="384"/>
      <c r="C173" s="405"/>
      <c r="D173" s="405"/>
      <c r="E173" s="405"/>
      <c r="F173" s="405"/>
      <c r="G173" s="405"/>
      <c r="H173" s="405"/>
      <c r="I173" s="405"/>
      <c r="J173" s="405"/>
      <c r="K173" s="405"/>
      <c r="L173" s="405"/>
      <c r="M173" s="405"/>
      <c r="N173" s="405"/>
      <c r="O173" s="405"/>
      <c r="P173" s="405"/>
      <c r="Q173" s="405"/>
      <c r="R173" s="405"/>
      <c r="S173" s="405"/>
      <c r="T173" s="405"/>
      <c r="U173" s="405"/>
      <c r="V173" s="405"/>
    </row>
    <row r="174" spans="1:22" hidden="1" x14ac:dyDescent="0.75">
      <c r="A174" s="383">
        <v>169</v>
      </c>
      <c r="B174" s="384"/>
      <c r="C174" s="405"/>
      <c r="D174" s="405"/>
      <c r="E174" s="405"/>
      <c r="F174" s="405"/>
      <c r="G174" s="405"/>
      <c r="H174" s="405"/>
      <c r="I174" s="405"/>
      <c r="J174" s="405"/>
      <c r="K174" s="405"/>
      <c r="L174" s="405"/>
      <c r="M174" s="405"/>
      <c r="N174" s="405"/>
      <c r="O174" s="405"/>
      <c r="P174" s="405"/>
      <c r="Q174" s="405"/>
      <c r="R174" s="405"/>
      <c r="S174" s="405"/>
      <c r="T174" s="405"/>
      <c r="U174" s="405"/>
      <c r="V174" s="405"/>
    </row>
    <row r="175" spans="1:22" hidden="1" x14ac:dyDescent="0.75">
      <c r="A175" s="383">
        <v>170</v>
      </c>
      <c r="B175" s="384"/>
      <c r="C175" s="405"/>
      <c r="D175" s="405"/>
      <c r="E175" s="405"/>
      <c r="F175" s="405"/>
      <c r="G175" s="405"/>
      <c r="H175" s="405"/>
      <c r="I175" s="405"/>
      <c r="J175" s="405"/>
      <c r="K175" s="405"/>
      <c r="L175" s="405"/>
      <c r="M175" s="405"/>
      <c r="N175" s="405"/>
      <c r="O175" s="405"/>
      <c r="P175" s="405"/>
      <c r="Q175" s="405"/>
      <c r="R175" s="405"/>
      <c r="S175" s="405"/>
      <c r="T175" s="405"/>
      <c r="U175" s="405"/>
      <c r="V175" s="405"/>
    </row>
    <row r="176" spans="1:22" hidden="1" x14ac:dyDescent="0.75">
      <c r="A176" s="383">
        <v>171</v>
      </c>
      <c r="B176" s="384"/>
      <c r="C176" s="405"/>
      <c r="D176" s="405"/>
      <c r="E176" s="405"/>
      <c r="F176" s="405"/>
      <c r="G176" s="405"/>
      <c r="H176" s="405"/>
      <c r="I176" s="405"/>
      <c r="J176" s="405"/>
      <c r="K176" s="405"/>
      <c r="L176" s="405"/>
      <c r="M176" s="405"/>
      <c r="N176" s="405"/>
      <c r="O176" s="405"/>
      <c r="P176" s="405"/>
      <c r="Q176" s="405"/>
      <c r="R176" s="405"/>
      <c r="S176" s="405"/>
      <c r="T176" s="405"/>
      <c r="U176" s="405"/>
      <c r="V176" s="405"/>
    </row>
    <row r="177" spans="1:22" hidden="1" x14ac:dyDescent="0.75">
      <c r="A177" s="383">
        <v>172</v>
      </c>
      <c r="B177" s="384"/>
      <c r="C177" s="405"/>
      <c r="D177" s="405"/>
      <c r="E177" s="405"/>
      <c r="F177" s="405"/>
      <c r="G177" s="405"/>
      <c r="H177" s="405"/>
      <c r="I177" s="405"/>
      <c r="J177" s="405"/>
      <c r="K177" s="405"/>
      <c r="L177" s="405"/>
      <c r="M177" s="405"/>
      <c r="N177" s="405"/>
      <c r="O177" s="405"/>
      <c r="P177" s="405"/>
      <c r="Q177" s="405"/>
      <c r="R177" s="405"/>
      <c r="S177" s="405"/>
      <c r="T177" s="405"/>
      <c r="U177" s="405"/>
      <c r="V177" s="405"/>
    </row>
    <row r="178" spans="1:22" hidden="1" x14ac:dyDescent="0.75">
      <c r="A178" s="383">
        <v>173</v>
      </c>
      <c r="B178" s="384"/>
      <c r="C178" s="405"/>
      <c r="D178" s="405"/>
      <c r="E178" s="405"/>
      <c r="F178" s="405"/>
      <c r="G178" s="405"/>
      <c r="H178" s="405"/>
      <c r="I178" s="405"/>
      <c r="J178" s="405"/>
      <c r="K178" s="405"/>
      <c r="L178" s="405"/>
      <c r="M178" s="405"/>
      <c r="N178" s="405"/>
      <c r="O178" s="405"/>
      <c r="P178" s="405"/>
      <c r="Q178" s="405"/>
      <c r="R178" s="405"/>
      <c r="S178" s="405"/>
      <c r="T178" s="405"/>
      <c r="U178" s="405"/>
      <c r="V178" s="405"/>
    </row>
    <row r="179" spans="1:22" hidden="1" x14ac:dyDescent="0.75">
      <c r="A179" s="383">
        <v>174</v>
      </c>
      <c r="B179" s="384"/>
      <c r="C179" s="405"/>
      <c r="D179" s="405"/>
      <c r="E179" s="405"/>
      <c r="F179" s="405"/>
      <c r="G179" s="405"/>
      <c r="H179" s="405"/>
      <c r="I179" s="405"/>
      <c r="J179" s="405"/>
      <c r="K179" s="405"/>
      <c r="L179" s="405"/>
      <c r="M179" s="405"/>
      <c r="N179" s="405"/>
      <c r="O179" s="405"/>
      <c r="P179" s="405"/>
      <c r="Q179" s="405"/>
      <c r="R179" s="405"/>
      <c r="S179" s="405"/>
      <c r="T179" s="405"/>
      <c r="U179" s="405"/>
      <c r="V179" s="405"/>
    </row>
    <row r="180" spans="1:22" hidden="1" x14ac:dyDescent="0.75">
      <c r="A180" s="383">
        <v>175</v>
      </c>
      <c r="B180" s="384"/>
      <c r="C180" s="405"/>
      <c r="D180" s="405"/>
      <c r="E180" s="405"/>
      <c r="F180" s="405"/>
      <c r="G180" s="405"/>
      <c r="H180" s="405"/>
      <c r="I180" s="405"/>
      <c r="J180" s="405"/>
      <c r="K180" s="405"/>
      <c r="L180" s="405"/>
      <c r="M180" s="405"/>
      <c r="N180" s="405"/>
      <c r="O180" s="405"/>
      <c r="P180" s="405"/>
      <c r="Q180" s="405"/>
      <c r="R180" s="405"/>
      <c r="S180" s="405"/>
      <c r="T180" s="405"/>
      <c r="U180" s="405"/>
      <c r="V180" s="405"/>
    </row>
    <row r="181" spans="1:22" hidden="1" x14ac:dyDescent="0.75">
      <c r="A181" s="383">
        <v>176</v>
      </c>
      <c r="B181" s="384"/>
      <c r="C181" s="405"/>
      <c r="D181" s="405"/>
      <c r="E181" s="405"/>
      <c r="F181" s="405"/>
      <c r="G181" s="405"/>
      <c r="H181" s="405"/>
      <c r="I181" s="405"/>
      <c r="J181" s="405"/>
      <c r="K181" s="405"/>
      <c r="L181" s="405"/>
      <c r="M181" s="405"/>
      <c r="N181" s="405"/>
      <c r="O181" s="405"/>
      <c r="P181" s="405"/>
      <c r="Q181" s="405"/>
      <c r="R181" s="405"/>
      <c r="S181" s="405"/>
      <c r="T181" s="405"/>
      <c r="U181" s="405"/>
      <c r="V181" s="405"/>
    </row>
    <row r="182" spans="1:22" hidden="1" x14ac:dyDescent="0.75">
      <c r="A182" s="383">
        <v>177</v>
      </c>
      <c r="B182" s="384"/>
      <c r="C182" s="405"/>
      <c r="D182" s="405"/>
      <c r="E182" s="405"/>
      <c r="F182" s="405"/>
      <c r="G182" s="405"/>
      <c r="H182" s="405"/>
      <c r="I182" s="405"/>
      <c r="J182" s="405"/>
      <c r="K182" s="405"/>
      <c r="L182" s="405"/>
      <c r="M182" s="405"/>
      <c r="N182" s="405"/>
      <c r="O182" s="405"/>
      <c r="P182" s="405"/>
      <c r="Q182" s="405"/>
      <c r="R182" s="405"/>
      <c r="S182" s="405"/>
      <c r="T182" s="405"/>
      <c r="U182" s="405"/>
      <c r="V182" s="405"/>
    </row>
    <row r="183" spans="1:22" hidden="1" x14ac:dyDescent="0.75">
      <c r="A183" s="383">
        <v>178</v>
      </c>
      <c r="B183" s="384"/>
      <c r="C183" s="405"/>
      <c r="D183" s="405"/>
      <c r="E183" s="405"/>
      <c r="F183" s="405"/>
      <c r="G183" s="405"/>
      <c r="H183" s="405"/>
      <c r="I183" s="405"/>
      <c r="J183" s="405"/>
      <c r="K183" s="405"/>
      <c r="L183" s="405"/>
      <c r="M183" s="405"/>
      <c r="N183" s="405"/>
      <c r="O183" s="405"/>
      <c r="P183" s="405"/>
      <c r="Q183" s="405"/>
      <c r="R183" s="405"/>
      <c r="S183" s="405"/>
      <c r="T183" s="405"/>
      <c r="U183" s="405"/>
      <c r="V183" s="405"/>
    </row>
    <row r="184" spans="1:22" hidden="1" x14ac:dyDescent="0.75">
      <c r="A184" s="383">
        <v>179</v>
      </c>
      <c r="B184" s="384"/>
      <c r="C184" s="405"/>
      <c r="D184" s="405"/>
      <c r="E184" s="405"/>
      <c r="F184" s="405"/>
      <c r="G184" s="405"/>
      <c r="H184" s="405"/>
      <c r="I184" s="405"/>
      <c r="J184" s="405"/>
      <c r="K184" s="405"/>
      <c r="L184" s="405"/>
      <c r="M184" s="405"/>
      <c r="N184" s="405"/>
      <c r="O184" s="405"/>
      <c r="P184" s="405"/>
      <c r="Q184" s="405"/>
      <c r="R184" s="405"/>
      <c r="S184" s="405"/>
      <c r="T184" s="405"/>
      <c r="U184" s="405"/>
      <c r="V184" s="405"/>
    </row>
    <row r="185" spans="1:22" hidden="1" x14ac:dyDescent="0.75">
      <c r="A185" s="383">
        <v>180</v>
      </c>
      <c r="B185" s="384"/>
      <c r="C185" s="405"/>
      <c r="D185" s="405"/>
      <c r="E185" s="405"/>
      <c r="F185" s="405"/>
      <c r="G185" s="405"/>
      <c r="H185" s="405"/>
      <c r="I185" s="405"/>
      <c r="J185" s="405"/>
      <c r="K185" s="405"/>
      <c r="L185" s="405"/>
      <c r="M185" s="405"/>
      <c r="N185" s="405"/>
      <c r="O185" s="405"/>
      <c r="P185" s="405"/>
      <c r="Q185" s="405"/>
      <c r="R185" s="405"/>
      <c r="S185" s="405"/>
      <c r="T185" s="405"/>
      <c r="U185" s="405"/>
      <c r="V185" s="405"/>
    </row>
    <row r="186" spans="1:22" hidden="1" x14ac:dyDescent="0.75">
      <c r="A186" s="383">
        <v>181</v>
      </c>
      <c r="B186" s="384"/>
      <c r="C186" s="405"/>
      <c r="D186" s="405"/>
      <c r="E186" s="405"/>
      <c r="F186" s="405"/>
      <c r="G186" s="405"/>
      <c r="H186" s="405"/>
      <c r="I186" s="405"/>
      <c r="J186" s="405"/>
      <c r="K186" s="405"/>
      <c r="L186" s="405"/>
      <c r="M186" s="405"/>
      <c r="N186" s="405"/>
      <c r="O186" s="405"/>
      <c r="P186" s="405"/>
      <c r="Q186" s="405"/>
      <c r="R186" s="405"/>
      <c r="S186" s="405"/>
      <c r="T186" s="405"/>
      <c r="U186" s="405"/>
      <c r="V186" s="405"/>
    </row>
    <row r="187" spans="1:22" hidden="1" x14ac:dyDescent="0.75">
      <c r="A187" s="383">
        <v>182</v>
      </c>
      <c r="B187" s="384"/>
      <c r="C187" s="405"/>
      <c r="D187" s="405"/>
      <c r="E187" s="405"/>
      <c r="F187" s="405"/>
      <c r="G187" s="405"/>
      <c r="H187" s="405"/>
      <c r="I187" s="405"/>
      <c r="J187" s="405"/>
      <c r="K187" s="405"/>
      <c r="L187" s="405"/>
      <c r="M187" s="405"/>
      <c r="N187" s="405"/>
      <c r="O187" s="405"/>
      <c r="P187" s="405"/>
      <c r="Q187" s="405"/>
      <c r="R187" s="405"/>
      <c r="S187" s="405"/>
      <c r="T187" s="405"/>
      <c r="U187" s="405"/>
      <c r="V187" s="405"/>
    </row>
    <row r="188" spans="1:22" hidden="1" x14ac:dyDescent="0.75">
      <c r="A188" s="383">
        <v>183</v>
      </c>
      <c r="B188" s="384"/>
      <c r="C188" s="405"/>
      <c r="D188" s="405"/>
      <c r="E188" s="405"/>
      <c r="F188" s="405"/>
      <c r="G188" s="405"/>
      <c r="H188" s="405"/>
      <c r="I188" s="405"/>
      <c r="J188" s="405"/>
      <c r="K188" s="405"/>
      <c r="L188" s="405"/>
      <c r="M188" s="405"/>
      <c r="N188" s="405"/>
      <c r="O188" s="405"/>
      <c r="P188" s="405"/>
      <c r="Q188" s="405"/>
      <c r="R188" s="405"/>
      <c r="S188" s="405"/>
      <c r="T188" s="405"/>
      <c r="U188" s="405"/>
      <c r="V188" s="405"/>
    </row>
    <row r="189" spans="1:22" hidden="1" x14ac:dyDescent="0.75">
      <c r="A189" s="383">
        <v>184</v>
      </c>
      <c r="B189" s="384"/>
      <c r="C189" s="405"/>
      <c r="D189" s="405"/>
      <c r="E189" s="405"/>
      <c r="F189" s="405"/>
      <c r="G189" s="405"/>
      <c r="H189" s="405"/>
      <c r="I189" s="405"/>
      <c r="J189" s="405"/>
      <c r="K189" s="405"/>
      <c r="L189" s="405"/>
      <c r="M189" s="405"/>
      <c r="N189" s="405"/>
      <c r="O189" s="405"/>
      <c r="P189" s="405"/>
      <c r="Q189" s="405"/>
      <c r="R189" s="405"/>
      <c r="S189" s="405"/>
      <c r="T189" s="405"/>
      <c r="U189" s="405"/>
      <c r="V189" s="405"/>
    </row>
    <row r="190" spans="1:22" hidden="1" x14ac:dyDescent="0.75">
      <c r="A190" s="383">
        <v>185</v>
      </c>
      <c r="B190" s="384"/>
      <c r="C190" s="405"/>
      <c r="D190" s="405"/>
      <c r="E190" s="405"/>
      <c r="F190" s="405"/>
      <c r="G190" s="405"/>
      <c r="H190" s="405"/>
      <c r="I190" s="405"/>
      <c r="J190" s="405"/>
      <c r="K190" s="405"/>
      <c r="L190" s="405"/>
      <c r="M190" s="405"/>
      <c r="N190" s="405"/>
      <c r="O190" s="405"/>
      <c r="P190" s="405"/>
      <c r="Q190" s="405"/>
      <c r="R190" s="405"/>
      <c r="S190" s="405"/>
      <c r="T190" s="405"/>
      <c r="U190" s="405"/>
      <c r="V190" s="405"/>
    </row>
    <row r="191" spans="1:22" hidden="1" x14ac:dyDescent="0.75">
      <c r="A191" s="383">
        <v>186</v>
      </c>
      <c r="B191" s="384"/>
      <c r="C191" s="405"/>
      <c r="D191" s="405"/>
      <c r="E191" s="405"/>
      <c r="F191" s="405"/>
      <c r="G191" s="405"/>
      <c r="H191" s="405"/>
      <c r="I191" s="405"/>
      <c r="J191" s="405"/>
      <c r="K191" s="405"/>
      <c r="L191" s="405"/>
      <c r="M191" s="405"/>
      <c r="N191" s="405"/>
      <c r="O191" s="405"/>
      <c r="P191" s="405"/>
      <c r="Q191" s="405"/>
      <c r="R191" s="405"/>
      <c r="S191" s="405"/>
      <c r="T191" s="405"/>
      <c r="U191" s="405"/>
      <c r="V191" s="405"/>
    </row>
    <row r="192" spans="1:22" hidden="1" x14ac:dyDescent="0.75">
      <c r="A192" s="383">
        <v>187</v>
      </c>
      <c r="B192" s="384"/>
      <c r="C192" s="405"/>
      <c r="D192" s="405"/>
      <c r="E192" s="405"/>
      <c r="F192" s="405"/>
      <c r="G192" s="405"/>
      <c r="H192" s="405"/>
      <c r="I192" s="405"/>
      <c r="J192" s="405"/>
      <c r="K192" s="405"/>
      <c r="L192" s="405"/>
      <c r="M192" s="405"/>
      <c r="N192" s="405"/>
      <c r="O192" s="405"/>
      <c r="P192" s="405"/>
      <c r="Q192" s="405"/>
      <c r="R192" s="405"/>
      <c r="S192" s="405"/>
      <c r="T192" s="405"/>
      <c r="U192" s="405"/>
      <c r="V192" s="405"/>
    </row>
    <row r="193" spans="1:22" hidden="1" x14ac:dyDescent="0.75">
      <c r="A193" s="383">
        <v>188</v>
      </c>
      <c r="B193" s="384"/>
      <c r="C193" s="405"/>
      <c r="D193" s="405"/>
      <c r="E193" s="405"/>
      <c r="F193" s="405"/>
      <c r="G193" s="405"/>
      <c r="H193" s="405"/>
      <c r="I193" s="405"/>
      <c r="J193" s="405"/>
      <c r="K193" s="405"/>
      <c r="L193" s="405"/>
      <c r="M193" s="405"/>
      <c r="N193" s="405"/>
      <c r="O193" s="405"/>
      <c r="P193" s="405"/>
      <c r="Q193" s="405"/>
      <c r="R193" s="405"/>
      <c r="S193" s="405"/>
      <c r="T193" s="405"/>
      <c r="U193" s="405"/>
      <c r="V193" s="405"/>
    </row>
    <row r="194" spans="1:22" hidden="1" x14ac:dyDescent="0.75">
      <c r="A194" s="383">
        <v>189</v>
      </c>
      <c r="B194" s="384"/>
      <c r="C194" s="405"/>
      <c r="D194" s="405"/>
      <c r="E194" s="405"/>
      <c r="F194" s="405"/>
      <c r="G194" s="405"/>
      <c r="H194" s="405"/>
      <c r="I194" s="405"/>
      <c r="J194" s="405"/>
      <c r="K194" s="405"/>
      <c r="L194" s="405"/>
      <c r="M194" s="405"/>
      <c r="N194" s="405"/>
      <c r="O194" s="405"/>
      <c r="P194" s="405"/>
      <c r="Q194" s="405"/>
      <c r="R194" s="405"/>
      <c r="S194" s="405"/>
      <c r="T194" s="405"/>
      <c r="U194" s="405"/>
      <c r="V194" s="405"/>
    </row>
    <row r="195" spans="1:22" hidden="1" x14ac:dyDescent="0.75">
      <c r="A195" s="383">
        <v>190</v>
      </c>
      <c r="B195" s="384"/>
      <c r="C195" s="405"/>
      <c r="D195" s="405"/>
      <c r="E195" s="405"/>
      <c r="F195" s="405"/>
      <c r="G195" s="405"/>
      <c r="H195" s="405"/>
      <c r="I195" s="405"/>
      <c r="J195" s="405"/>
      <c r="K195" s="405"/>
      <c r="L195" s="405"/>
      <c r="M195" s="405"/>
      <c r="N195" s="405"/>
      <c r="O195" s="405"/>
      <c r="P195" s="405"/>
      <c r="Q195" s="405"/>
      <c r="R195" s="405"/>
      <c r="S195" s="405"/>
      <c r="T195" s="405"/>
      <c r="U195" s="405"/>
      <c r="V195" s="405"/>
    </row>
    <row r="196" spans="1:22" hidden="1" x14ac:dyDescent="0.75">
      <c r="A196" s="383">
        <v>191</v>
      </c>
      <c r="B196" s="384"/>
      <c r="C196" s="405"/>
      <c r="D196" s="405"/>
      <c r="E196" s="405"/>
      <c r="F196" s="405"/>
      <c r="G196" s="405"/>
      <c r="H196" s="405"/>
      <c r="I196" s="405"/>
      <c r="J196" s="405"/>
      <c r="K196" s="405"/>
      <c r="L196" s="405"/>
      <c r="M196" s="405"/>
      <c r="N196" s="405"/>
      <c r="O196" s="405"/>
      <c r="P196" s="405"/>
      <c r="Q196" s="405"/>
      <c r="R196" s="405"/>
      <c r="S196" s="405"/>
      <c r="T196" s="405"/>
      <c r="U196" s="405"/>
      <c r="V196" s="405"/>
    </row>
    <row r="197" spans="1:22" hidden="1" x14ac:dyDescent="0.75">
      <c r="A197" s="383">
        <v>192</v>
      </c>
      <c r="B197" s="384"/>
      <c r="C197" s="405"/>
      <c r="D197" s="405"/>
      <c r="E197" s="405"/>
      <c r="F197" s="405"/>
      <c r="G197" s="405"/>
      <c r="H197" s="405"/>
      <c r="I197" s="405"/>
      <c r="J197" s="405"/>
      <c r="K197" s="405"/>
      <c r="L197" s="405"/>
      <c r="M197" s="405"/>
      <c r="N197" s="405"/>
      <c r="O197" s="405"/>
      <c r="P197" s="405"/>
      <c r="Q197" s="405"/>
      <c r="R197" s="405"/>
      <c r="S197" s="405"/>
      <c r="T197" s="405"/>
      <c r="U197" s="405"/>
      <c r="V197" s="405"/>
    </row>
    <row r="198" spans="1:22" hidden="1" x14ac:dyDescent="0.75">
      <c r="A198" s="383">
        <v>193</v>
      </c>
      <c r="B198" s="384"/>
      <c r="C198" s="405"/>
      <c r="D198" s="405"/>
      <c r="E198" s="405"/>
      <c r="F198" s="405"/>
      <c r="G198" s="405"/>
      <c r="H198" s="405"/>
      <c r="I198" s="405"/>
      <c r="J198" s="405"/>
      <c r="K198" s="405"/>
      <c r="L198" s="405"/>
      <c r="M198" s="405"/>
      <c r="N198" s="405"/>
      <c r="O198" s="405"/>
      <c r="P198" s="405"/>
      <c r="Q198" s="405"/>
      <c r="R198" s="405"/>
      <c r="S198" s="405"/>
      <c r="T198" s="405"/>
      <c r="U198" s="405"/>
      <c r="V198" s="405"/>
    </row>
    <row r="199" spans="1:22" hidden="1" x14ac:dyDescent="0.75">
      <c r="A199" s="383">
        <v>194</v>
      </c>
      <c r="B199" s="384"/>
      <c r="C199" s="405"/>
      <c r="D199" s="405"/>
      <c r="E199" s="405"/>
      <c r="F199" s="405"/>
      <c r="G199" s="405"/>
      <c r="H199" s="405"/>
      <c r="I199" s="405"/>
      <c r="J199" s="405"/>
      <c r="K199" s="405"/>
      <c r="L199" s="405"/>
      <c r="M199" s="405"/>
      <c r="N199" s="405"/>
      <c r="O199" s="405"/>
      <c r="P199" s="405"/>
      <c r="Q199" s="405"/>
      <c r="R199" s="405"/>
      <c r="S199" s="405"/>
      <c r="T199" s="405"/>
      <c r="U199" s="405"/>
      <c r="V199" s="405"/>
    </row>
    <row r="200" spans="1:22" hidden="1" x14ac:dyDescent="0.75">
      <c r="A200" s="383">
        <v>195</v>
      </c>
      <c r="B200" s="384"/>
      <c r="C200" s="405"/>
      <c r="D200" s="405"/>
      <c r="E200" s="405"/>
      <c r="F200" s="405"/>
      <c r="G200" s="405"/>
      <c r="H200" s="405"/>
      <c r="I200" s="405"/>
      <c r="J200" s="405"/>
      <c r="K200" s="405"/>
      <c r="L200" s="405"/>
      <c r="M200" s="405"/>
      <c r="N200" s="405"/>
      <c r="O200" s="405"/>
      <c r="P200" s="405"/>
      <c r="Q200" s="405"/>
      <c r="R200" s="405"/>
      <c r="S200" s="405"/>
      <c r="T200" s="405"/>
      <c r="U200" s="405"/>
      <c r="V200" s="405"/>
    </row>
    <row r="201" spans="1:22" hidden="1" x14ac:dyDescent="0.75">
      <c r="A201" s="383">
        <v>196</v>
      </c>
      <c r="B201" s="384"/>
      <c r="C201" s="405"/>
      <c r="D201" s="405"/>
      <c r="E201" s="405"/>
      <c r="F201" s="405"/>
      <c r="G201" s="405"/>
      <c r="H201" s="405"/>
      <c r="I201" s="405"/>
      <c r="J201" s="405"/>
      <c r="K201" s="405"/>
      <c r="L201" s="405"/>
      <c r="M201" s="405"/>
      <c r="N201" s="405"/>
      <c r="O201" s="405"/>
      <c r="P201" s="405"/>
      <c r="Q201" s="405"/>
      <c r="R201" s="405"/>
      <c r="S201" s="405"/>
      <c r="T201" s="405"/>
      <c r="U201" s="405"/>
      <c r="V201" s="405"/>
    </row>
    <row r="202" spans="1:22" hidden="1" x14ac:dyDescent="0.75">
      <c r="A202" s="383">
        <v>197</v>
      </c>
      <c r="B202" s="384"/>
      <c r="C202" s="405"/>
      <c r="D202" s="405"/>
      <c r="E202" s="405"/>
      <c r="F202" s="405"/>
      <c r="G202" s="405"/>
      <c r="H202" s="405"/>
      <c r="I202" s="405"/>
      <c r="J202" s="405"/>
      <c r="K202" s="405"/>
      <c r="L202" s="405"/>
      <c r="M202" s="405"/>
      <c r="N202" s="405"/>
      <c r="O202" s="405"/>
      <c r="P202" s="405"/>
      <c r="Q202" s="405"/>
      <c r="R202" s="405"/>
      <c r="S202" s="405"/>
      <c r="T202" s="405"/>
      <c r="U202" s="405"/>
      <c r="V202" s="405"/>
    </row>
    <row r="203" spans="1:22" hidden="1" x14ac:dyDescent="0.75">
      <c r="A203" s="383">
        <v>198</v>
      </c>
      <c r="B203" s="384"/>
      <c r="C203" s="405"/>
      <c r="D203" s="405"/>
      <c r="E203" s="405"/>
      <c r="F203" s="405"/>
      <c r="G203" s="405"/>
      <c r="H203" s="405"/>
      <c r="I203" s="405"/>
      <c r="J203" s="405"/>
      <c r="K203" s="405"/>
      <c r="L203" s="405"/>
      <c r="M203" s="405"/>
      <c r="N203" s="405"/>
      <c r="O203" s="405"/>
      <c r="P203" s="405"/>
      <c r="Q203" s="405"/>
      <c r="R203" s="405"/>
      <c r="S203" s="405"/>
      <c r="T203" s="405"/>
      <c r="U203" s="405"/>
      <c r="V203" s="405"/>
    </row>
    <row r="204" spans="1:22" hidden="1" x14ac:dyDescent="0.75">
      <c r="A204" s="383">
        <v>199</v>
      </c>
      <c r="B204" s="384"/>
      <c r="C204" s="405"/>
      <c r="D204" s="405"/>
      <c r="E204" s="405"/>
      <c r="F204" s="405"/>
      <c r="G204" s="405"/>
      <c r="H204" s="405"/>
      <c r="I204" s="405"/>
      <c r="J204" s="405"/>
      <c r="K204" s="405"/>
      <c r="L204" s="405"/>
      <c r="M204" s="405"/>
      <c r="N204" s="405"/>
      <c r="O204" s="405"/>
      <c r="P204" s="405"/>
      <c r="Q204" s="405"/>
      <c r="R204" s="405"/>
      <c r="S204" s="405"/>
      <c r="T204" s="405"/>
      <c r="U204" s="405"/>
      <c r="V204" s="405"/>
    </row>
    <row r="205" spans="1:22" hidden="1" x14ac:dyDescent="0.75">
      <c r="A205" s="383">
        <v>200</v>
      </c>
      <c r="B205" s="384"/>
      <c r="C205" s="405"/>
      <c r="D205" s="405"/>
      <c r="E205" s="405"/>
      <c r="F205" s="405"/>
      <c r="G205" s="405"/>
      <c r="H205" s="405"/>
      <c r="I205" s="405"/>
      <c r="J205" s="405"/>
      <c r="K205" s="405"/>
      <c r="L205" s="405"/>
      <c r="M205" s="405"/>
      <c r="N205" s="405"/>
      <c r="O205" s="405"/>
      <c r="P205" s="405"/>
      <c r="Q205" s="405"/>
      <c r="R205" s="405"/>
      <c r="S205" s="405"/>
      <c r="T205" s="405"/>
      <c r="U205" s="405"/>
      <c r="V205" s="405"/>
    </row>
    <row r="206" spans="1:22" hidden="1" x14ac:dyDescent="0.75">
      <c r="A206" s="383">
        <v>201</v>
      </c>
      <c r="B206" s="384"/>
      <c r="C206" s="405"/>
      <c r="D206" s="405"/>
      <c r="E206" s="405"/>
      <c r="F206" s="405"/>
      <c r="G206" s="405"/>
      <c r="H206" s="405"/>
      <c r="I206" s="405"/>
      <c r="J206" s="405"/>
      <c r="K206" s="405"/>
      <c r="L206" s="405"/>
      <c r="M206" s="405"/>
      <c r="N206" s="405"/>
      <c r="O206" s="405"/>
      <c r="P206" s="405"/>
      <c r="Q206" s="405"/>
      <c r="R206" s="405"/>
      <c r="S206" s="405"/>
      <c r="T206" s="405"/>
      <c r="U206" s="405"/>
      <c r="V206" s="405"/>
    </row>
    <row r="207" spans="1:22" hidden="1" x14ac:dyDescent="0.75">
      <c r="A207" s="383">
        <v>202</v>
      </c>
      <c r="B207" s="384"/>
      <c r="C207" s="405"/>
      <c r="D207" s="405"/>
      <c r="E207" s="405"/>
      <c r="F207" s="405"/>
      <c r="G207" s="405"/>
      <c r="H207" s="405"/>
      <c r="I207" s="405"/>
      <c r="J207" s="405"/>
      <c r="K207" s="405"/>
      <c r="L207" s="405"/>
      <c r="M207" s="405"/>
      <c r="N207" s="405"/>
      <c r="O207" s="405"/>
      <c r="P207" s="405"/>
      <c r="Q207" s="405"/>
      <c r="R207" s="405"/>
      <c r="S207" s="405"/>
      <c r="T207" s="405"/>
      <c r="U207" s="405"/>
      <c r="V207" s="405"/>
    </row>
    <row r="208" spans="1:22" hidden="1" x14ac:dyDescent="0.75">
      <c r="A208" s="383">
        <v>203</v>
      </c>
      <c r="B208" s="384"/>
      <c r="C208" s="405"/>
      <c r="D208" s="405"/>
      <c r="E208" s="405"/>
      <c r="F208" s="405"/>
      <c r="G208" s="405"/>
      <c r="H208" s="405"/>
      <c r="I208" s="405"/>
      <c r="J208" s="405"/>
      <c r="K208" s="405"/>
      <c r="L208" s="405"/>
      <c r="M208" s="405"/>
      <c r="N208" s="405"/>
      <c r="O208" s="405"/>
      <c r="P208" s="405"/>
      <c r="Q208" s="405"/>
      <c r="R208" s="405"/>
      <c r="S208" s="405"/>
      <c r="T208" s="405"/>
      <c r="U208" s="405"/>
      <c r="V208" s="405"/>
    </row>
    <row r="209" spans="1:22" hidden="1" x14ac:dyDescent="0.75">
      <c r="A209" s="383">
        <v>204</v>
      </c>
      <c r="B209" s="384"/>
      <c r="C209" s="405"/>
      <c r="D209" s="405"/>
      <c r="E209" s="405"/>
      <c r="F209" s="405"/>
      <c r="G209" s="405"/>
      <c r="H209" s="405"/>
      <c r="I209" s="405"/>
      <c r="J209" s="405"/>
      <c r="K209" s="405"/>
      <c r="L209" s="405"/>
      <c r="M209" s="405"/>
      <c r="N209" s="405"/>
      <c r="O209" s="405"/>
      <c r="P209" s="405"/>
      <c r="Q209" s="405"/>
      <c r="R209" s="405"/>
      <c r="S209" s="405"/>
      <c r="T209" s="405"/>
      <c r="U209" s="405"/>
      <c r="V209" s="405"/>
    </row>
    <row r="210" spans="1:22" hidden="1" x14ac:dyDescent="0.75">
      <c r="A210" s="383">
        <v>205</v>
      </c>
      <c r="B210" s="384"/>
      <c r="C210" s="405"/>
      <c r="D210" s="405"/>
      <c r="E210" s="405"/>
      <c r="F210" s="405"/>
      <c r="G210" s="405"/>
      <c r="H210" s="405"/>
      <c r="I210" s="405"/>
      <c r="J210" s="405"/>
      <c r="K210" s="405"/>
      <c r="L210" s="405"/>
      <c r="M210" s="405"/>
      <c r="N210" s="405"/>
      <c r="O210" s="405"/>
      <c r="P210" s="405"/>
      <c r="Q210" s="405"/>
      <c r="R210" s="405"/>
      <c r="S210" s="405"/>
      <c r="T210" s="405"/>
      <c r="U210" s="405"/>
      <c r="V210" s="405"/>
    </row>
    <row r="211" spans="1:22" hidden="1" x14ac:dyDescent="0.75">
      <c r="A211" s="383">
        <v>206</v>
      </c>
      <c r="B211" s="384"/>
      <c r="C211" s="405"/>
      <c r="D211" s="405"/>
      <c r="E211" s="405"/>
      <c r="F211" s="405"/>
      <c r="G211" s="405"/>
      <c r="H211" s="405"/>
      <c r="I211" s="405"/>
      <c r="J211" s="405"/>
      <c r="K211" s="405"/>
      <c r="L211" s="405"/>
      <c r="M211" s="405"/>
      <c r="N211" s="405"/>
      <c r="O211" s="405"/>
      <c r="P211" s="405"/>
      <c r="Q211" s="405"/>
      <c r="R211" s="405"/>
      <c r="S211" s="405"/>
      <c r="T211" s="405"/>
      <c r="U211" s="405"/>
      <c r="V211" s="405"/>
    </row>
    <row r="212" spans="1:22" hidden="1" x14ac:dyDescent="0.75">
      <c r="A212" s="383">
        <v>207</v>
      </c>
      <c r="B212" s="384"/>
      <c r="C212" s="405"/>
      <c r="D212" s="405"/>
      <c r="E212" s="405"/>
      <c r="F212" s="405"/>
      <c r="G212" s="405"/>
      <c r="H212" s="405"/>
      <c r="I212" s="405"/>
      <c r="J212" s="405"/>
      <c r="K212" s="405"/>
      <c r="L212" s="405"/>
      <c r="M212" s="405"/>
      <c r="N212" s="405"/>
      <c r="O212" s="405"/>
      <c r="P212" s="405"/>
      <c r="Q212" s="405"/>
      <c r="R212" s="405"/>
      <c r="S212" s="405"/>
      <c r="T212" s="405"/>
      <c r="U212" s="405"/>
      <c r="V212" s="405"/>
    </row>
    <row r="213" spans="1:22" hidden="1" x14ac:dyDescent="0.75">
      <c r="A213" s="383">
        <v>208</v>
      </c>
      <c r="B213" s="384"/>
      <c r="C213" s="405"/>
      <c r="D213" s="405"/>
      <c r="E213" s="405"/>
      <c r="F213" s="405"/>
      <c r="G213" s="405"/>
      <c r="H213" s="405"/>
      <c r="I213" s="405"/>
      <c r="J213" s="405"/>
      <c r="K213" s="405"/>
      <c r="L213" s="405"/>
      <c r="M213" s="405"/>
      <c r="N213" s="405"/>
      <c r="O213" s="405"/>
      <c r="P213" s="405"/>
      <c r="Q213" s="405"/>
      <c r="R213" s="405"/>
      <c r="S213" s="405"/>
      <c r="T213" s="405"/>
      <c r="U213" s="405"/>
      <c r="V213" s="405"/>
    </row>
    <row r="214" spans="1:22" hidden="1" x14ac:dyDescent="0.75">
      <c r="A214" s="383">
        <v>209</v>
      </c>
      <c r="B214" s="384"/>
      <c r="C214" s="405"/>
      <c r="D214" s="405"/>
      <c r="E214" s="405"/>
      <c r="F214" s="405"/>
      <c r="G214" s="405"/>
      <c r="H214" s="405"/>
      <c r="I214" s="405"/>
      <c r="J214" s="405"/>
      <c r="K214" s="405"/>
      <c r="L214" s="405"/>
      <c r="M214" s="405"/>
      <c r="N214" s="405"/>
      <c r="O214" s="405"/>
      <c r="P214" s="405"/>
      <c r="Q214" s="405"/>
      <c r="R214" s="405"/>
      <c r="S214" s="405"/>
      <c r="T214" s="405"/>
      <c r="U214" s="405"/>
      <c r="V214" s="405"/>
    </row>
    <row r="215" spans="1:22" hidden="1" x14ac:dyDescent="0.75">
      <c r="A215" s="383">
        <v>210</v>
      </c>
      <c r="B215" s="384"/>
      <c r="C215" s="405"/>
      <c r="D215" s="405"/>
      <c r="E215" s="405"/>
      <c r="F215" s="405"/>
      <c r="G215" s="405"/>
      <c r="H215" s="405"/>
      <c r="I215" s="405"/>
      <c r="J215" s="405"/>
      <c r="K215" s="405"/>
      <c r="L215" s="405"/>
      <c r="M215" s="405"/>
      <c r="N215" s="405"/>
      <c r="O215" s="405"/>
      <c r="P215" s="405"/>
      <c r="Q215" s="405"/>
      <c r="R215" s="405"/>
      <c r="S215" s="405"/>
      <c r="T215" s="405"/>
      <c r="U215" s="405"/>
      <c r="V215" s="405"/>
    </row>
    <row r="216" spans="1:22" hidden="1" x14ac:dyDescent="0.75">
      <c r="A216" s="383">
        <v>211</v>
      </c>
      <c r="B216" s="384"/>
      <c r="C216" s="405"/>
      <c r="D216" s="405"/>
      <c r="E216" s="405"/>
      <c r="F216" s="405"/>
      <c r="G216" s="405"/>
      <c r="H216" s="405"/>
      <c r="I216" s="405"/>
      <c r="J216" s="405"/>
      <c r="K216" s="405"/>
      <c r="L216" s="405"/>
      <c r="M216" s="405"/>
      <c r="N216" s="405"/>
      <c r="O216" s="405"/>
      <c r="P216" s="405"/>
      <c r="Q216" s="405"/>
      <c r="R216" s="405"/>
      <c r="S216" s="405"/>
      <c r="T216" s="405"/>
      <c r="U216" s="405"/>
      <c r="V216" s="405"/>
    </row>
    <row r="217" spans="1:22" hidden="1" x14ac:dyDescent="0.75">
      <c r="A217" s="383">
        <v>212</v>
      </c>
      <c r="B217" s="384"/>
      <c r="C217" s="405"/>
      <c r="D217" s="405"/>
      <c r="E217" s="405"/>
      <c r="F217" s="405"/>
      <c r="G217" s="405"/>
      <c r="H217" s="405"/>
      <c r="I217" s="405"/>
      <c r="J217" s="405"/>
      <c r="K217" s="405"/>
      <c r="L217" s="405"/>
      <c r="M217" s="405"/>
      <c r="N217" s="405"/>
      <c r="O217" s="405"/>
      <c r="P217" s="405"/>
      <c r="Q217" s="405"/>
      <c r="R217" s="405"/>
      <c r="S217" s="405"/>
      <c r="T217" s="405"/>
      <c r="U217" s="405"/>
      <c r="V217" s="405"/>
    </row>
    <row r="218" spans="1:22" hidden="1" x14ac:dyDescent="0.75">
      <c r="A218" s="383">
        <v>213</v>
      </c>
      <c r="B218" s="384"/>
      <c r="C218" s="405"/>
      <c r="D218" s="405"/>
      <c r="E218" s="405"/>
      <c r="F218" s="405"/>
      <c r="G218" s="405"/>
      <c r="H218" s="405"/>
      <c r="I218" s="405"/>
      <c r="J218" s="405"/>
      <c r="K218" s="405"/>
      <c r="L218" s="405"/>
      <c r="M218" s="405"/>
      <c r="N218" s="405"/>
      <c r="O218" s="405"/>
      <c r="P218" s="405"/>
      <c r="Q218" s="405"/>
      <c r="R218" s="405"/>
      <c r="S218" s="405"/>
      <c r="T218" s="405"/>
      <c r="U218" s="405"/>
      <c r="V218" s="405"/>
    </row>
    <row r="219" spans="1:22" hidden="1" x14ac:dyDescent="0.75">
      <c r="A219" s="383">
        <v>214</v>
      </c>
      <c r="B219" s="384"/>
      <c r="C219" s="405"/>
      <c r="D219" s="405"/>
      <c r="E219" s="405"/>
      <c r="F219" s="405"/>
      <c r="G219" s="405"/>
      <c r="H219" s="405"/>
      <c r="I219" s="405"/>
      <c r="J219" s="405"/>
      <c r="K219" s="405"/>
      <c r="L219" s="405"/>
      <c r="M219" s="405"/>
      <c r="N219" s="405"/>
      <c r="O219" s="405"/>
      <c r="P219" s="405"/>
      <c r="Q219" s="405"/>
      <c r="R219" s="405"/>
      <c r="S219" s="405"/>
      <c r="T219" s="405"/>
      <c r="U219" s="405"/>
      <c r="V219" s="405"/>
    </row>
    <row r="220" spans="1:22" hidden="1" x14ac:dyDescent="0.75">
      <c r="A220" s="383">
        <v>215</v>
      </c>
      <c r="B220" s="384"/>
      <c r="C220" s="405"/>
      <c r="D220" s="405"/>
      <c r="E220" s="405"/>
      <c r="F220" s="405"/>
      <c r="G220" s="405"/>
      <c r="H220" s="405"/>
      <c r="I220" s="405"/>
      <c r="J220" s="405"/>
      <c r="K220" s="405"/>
      <c r="L220" s="405"/>
      <c r="M220" s="405"/>
      <c r="N220" s="405"/>
      <c r="O220" s="405"/>
      <c r="P220" s="405"/>
      <c r="Q220" s="405"/>
      <c r="R220" s="405"/>
      <c r="S220" s="405"/>
      <c r="T220" s="405"/>
      <c r="U220" s="405"/>
      <c r="V220" s="405"/>
    </row>
    <row r="221" spans="1:22" hidden="1" x14ac:dyDescent="0.75">
      <c r="A221" s="383">
        <v>216</v>
      </c>
      <c r="B221" s="384"/>
      <c r="C221" s="405"/>
      <c r="D221" s="405"/>
      <c r="E221" s="405"/>
      <c r="F221" s="405"/>
      <c r="G221" s="405"/>
      <c r="H221" s="405"/>
      <c r="I221" s="405"/>
      <c r="J221" s="405"/>
      <c r="K221" s="405"/>
      <c r="L221" s="405"/>
      <c r="M221" s="405"/>
      <c r="N221" s="405"/>
      <c r="O221" s="405"/>
      <c r="P221" s="405"/>
      <c r="Q221" s="405"/>
      <c r="R221" s="405"/>
      <c r="S221" s="405"/>
      <c r="T221" s="405"/>
      <c r="U221" s="405"/>
      <c r="V221" s="405"/>
    </row>
    <row r="222" spans="1:22" hidden="1" x14ac:dyDescent="0.75">
      <c r="A222" s="383">
        <v>217</v>
      </c>
      <c r="B222" s="384"/>
      <c r="C222" s="405"/>
      <c r="D222" s="405"/>
      <c r="E222" s="405"/>
      <c r="F222" s="405"/>
      <c r="G222" s="405"/>
      <c r="H222" s="405"/>
      <c r="I222" s="405"/>
      <c r="J222" s="405"/>
      <c r="K222" s="405"/>
      <c r="L222" s="405"/>
      <c r="M222" s="405"/>
      <c r="N222" s="405"/>
      <c r="O222" s="405"/>
      <c r="P222" s="405"/>
      <c r="Q222" s="405"/>
      <c r="R222" s="405"/>
      <c r="S222" s="405"/>
      <c r="T222" s="405"/>
      <c r="U222" s="405"/>
      <c r="V222" s="405"/>
    </row>
    <row r="223" spans="1:22" hidden="1" x14ac:dyDescent="0.75">
      <c r="A223" s="383">
        <v>218</v>
      </c>
      <c r="B223" s="384"/>
      <c r="C223" s="405"/>
      <c r="D223" s="405"/>
      <c r="E223" s="405"/>
      <c r="F223" s="405"/>
      <c r="G223" s="405"/>
      <c r="H223" s="405"/>
      <c r="I223" s="405"/>
      <c r="J223" s="405"/>
      <c r="K223" s="405"/>
      <c r="L223" s="405"/>
      <c r="M223" s="405"/>
      <c r="N223" s="405"/>
      <c r="O223" s="405"/>
      <c r="P223" s="405"/>
      <c r="Q223" s="405"/>
      <c r="R223" s="405"/>
      <c r="S223" s="405"/>
      <c r="T223" s="405"/>
      <c r="U223" s="405"/>
      <c r="V223" s="405"/>
    </row>
    <row r="224" spans="1:22" hidden="1" x14ac:dyDescent="0.75">
      <c r="A224" s="383">
        <v>219</v>
      </c>
      <c r="B224" s="384"/>
      <c r="C224" s="405"/>
      <c r="D224" s="405"/>
      <c r="E224" s="405"/>
      <c r="F224" s="405"/>
      <c r="G224" s="405"/>
      <c r="H224" s="405"/>
      <c r="I224" s="405"/>
      <c r="J224" s="405"/>
      <c r="K224" s="405"/>
      <c r="L224" s="405"/>
      <c r="M224" s="405"/>
      <c r="N224" s="405"/>
      <c r="O224" s="405"/>
      <c r="P224" s="405"/>
      <c r="Q224" s="405"/>
      <c r="R224" s="405"/>
      <c r="S224" s="405"/>
      <c r="T224" s="405"/>
      <c r="U224" s="405"/>
      <c r="V224" s="405"/>
    </row>
    <row r="225" spans="1:22" hidden="1" x14ac:dyDescent="0.75">
      <c r="A225" s="383">
        <v>220</v>
      </c>
      <c r="B225" s="384"/>
      <c r="C225" s="405"/>
      <c r="D225" s="405"/>
      <c r="E225" s="405"/>
      <c r="F225" s="405"/>
      <c r="G225" s="405"/>
      <c r="H225" s="405"/>
      <c r="I225" s="405"/>
      <c r="J225" s="405"/>
      <c r="K225" s="405"/>
      <c r="L225" s="405"/>
      <c r="M225" s="405"/>
      <c r="N225" s="405"/>
      <c r="O225" s="405"/>
      <c r="P225" s="405"/>
      <c r="Q225" s="405"/>
      <c r="R225" s="405"/>
      <c r="S225" s="405"/>
      <c r="T225" s="405"/>
      <c r="U225" s="405"/>
      <c r="V225" s="405"/>
    </row>
    <row r="226" spans="1:22" hidden="1" x14ac:dyDescent="0.75">
      <c r="A226" s="383">
        <v>221</v>
      </c>
      <c r="B226" s="384"/>
      <c r="C226" s="405"/>
      <c r="D226" s="405"/>
      <c r="E226" s="405"/>
      <c r="F226" s="405"/>
      <c r="G226" s="405"/>
      <c r="H226" s="405"/>
      <c r="I226" s="405"/>
      <c r="J226" s="405"/>
      <c r="K226" s="405"/>
      <c r="L226" s="405"/>
      <c r="M226" s="405"/>
      <c r="N226" s="405"/>
      <c r="O226" s="405"/>
      <c r="P226" s="405"/>
      <c r="Q226" s="405"/>
      <c r="R226" s="405"/>
      <c r="S226" s="405"/>
      <c r="T226" s="405"/>
      <c r="U226" s="405"/>
      <c r="V226" s="405"/>
    </row>
    <row r="227" spans="1:22" hidden="1" x14ac:dyDescent="0.75">
      <c r="A227" s="383">
        <v>222</v>
      </c>
      <c r="B227" s="384"/>
      <c r="C227" s="405"/>
      <c r="D227" s="405"/>
      <c r="E227" s="405"/>
      <c r="F227" s="405"/>
      <c r="G227" s="405"/>
      <c r="H227" s="405"/>
      <c r="I227" s="405"/>
      <c r="J227" s="405"/>
      <c r="K227" s="405"/>
      <c r="L227" s="405"/>
      <c r="M227" s="405"/>
      <c r="N227" s="405"/>
      <c r="O227" s="405"/>
      <c r="P227" s="405"/>
      <c r="Q227" s="405"/>
      <c r="R227" s="405"/>
      <c r="S227" s="405"/>
      <c r="T227" s="405"/>
      <c r="U227" s="405"/>
      <c r="V227" s="405"/>
    </row>
    <row r="228" spans="1:22" hidden="1" x14ac:dyDescent="0.75">
      <c r="A228" s="383">
        <v>223</v>
      </c>
      <c r="B228" s="384"/>
      <c r="C228" s="405"/>
      <c r="D228" s="405"/>
      <c r="E228" s="405"/>
      <c r="F228" s="405"/>
      <c r="G228" s="405"/>
      <c r="H228" s="405"/>
      <c r="I228" s="405"/>
      <c r="J228" s="405"/>
      <c r="K228" s="405"/>
      <c r="L228" s="405"/>
      <c r="M228" s="405"/>
      <c r="N228" s="405"/>
      <c r="O228" s="405"/>
      <c r="P228" s="405"/>
      <c r="Q228" s="405"/>
      <c r="R228" s="405"/>
      <c r="S228" s="405"/>
      <c r="T228" s="405"/>
      <c r="U228" s="405"/>
      <c r="V228" s="405"/>
    </row>
    <row r="229" spans="1:22" hidden="1" x14ac:dyDescent="0.75">
      <c r="A229" s="383">
        <v>224</v>
      </c>
      <c r="B229" s="384"/>
      <c r="C229" s="405"/>
      <c r="D229" s="405"/>
      <c r="E229" s="405"/>
      <c r="F229" s="405"/>
      <c r="G229" s="405"/>
      <c r="H229" s="405"/>
      <c r="I229" s="405"/>
      <c r="J229" s="405"/>
      <c r="K229" s="405"/>
      <c r="L229" s="405"/>
      <c r="M229" s="405"/>
      <c r="N229" s="405"/>
      <c r="O229" s="405"/>
      <c r="P229" s="405"/>
      <c r="Q229" s="405"/>
      <c r="R229" s="405"/>
      <c r="S229" s="405"/>
      <c r="T229" s="405"/>
      <c r="U229" s="405"/>
      <c r="V229" s="405"/>
    </row>
    <row r="230" spans="1:22" hidden="1" x14ac:dyDescent="0.75">
      <c r="A230" s="383">
        <v>225</v>
      </c>
      <c r="B230" s="384"/>
      <c r="C230" s="405"/>
      <c r="D230" s="405"/>
      <c r="E230" s="405"/>
      <c r="F230" s="405"/>
      <c r="G230" s="405"/>
      <c r="H230" s="405"/>
      <c r="I230" s="405"/>
      <c r="J230" s="405"/>
      <c r="K230" s="405"/>
      <c r="L230" s="405"/>
      <c r="M230" s="405"/>
      <c r="N230" s="405"/>
      <c r="O230" s="405"/>
      <c r="P230" s="405"/>
      <c r="Q230" s="405"/>
      <c r="R230" s="405"/>
      <c r="S230" s="405"/>
      <c r="T230" s="405"/>
      <c r="U230" s="405"/>
      <c r="V230" s="405"/>
    </row>
    <row r="231" spans="1:22" hidden="1" x14ac:dyDescent="0.75">
      <c r="A231" s="383">
        <v>226</v>
      </c>
      <c r="B231" s="384"/>
      <c r="C231" s="405"/>
      <c r="D231" s="405"/>
      <c r="E231" s="405"/>
      <c r="F231" s="405"/>
      <c r="G231" s="405"/>
      <c r="H231" s="405"/>
      <c r="I231" s="405"/>
      <c r="J231" s="405"/>
      <c r="K231" s="405"/>
      <c r="L231" s="405"/>
      <c r="M231" s="405"/>
      <c r="N231" s="405"/>
      <c r="O231" s="405"/>
      <c r="P231" s="405"/>
      <c r="Q231" s="405"/>
      <c r="R231" s="405"/>
      <c r="S231" s="405"/>
      <c r="T231" s="405"/>
      <c r="U231" s="405"/>
      <c r="V231" s="405"/>
    </row>
    <row r="232" spans="1:22" hidden="1" x14ac:dyDescent="0.75">
      <c r="A232" s="383">
        <v>227</v>
      </c>
      <c r="B232" s="384"/>
      <c r="C232" s="405"/>
      <c r="D232" s="405"/>
      <c r="E232" s="405"/>
      <c r="F232" s="405"/>
      <c r="G232" s="405"/>
      <c r="H232" s="405"/>
      <c r="I232" s="405"/>
      <c r="J232" s="405"/>
      <c r="K232" s="405"/>
      <c r="L232" s="405"/>
      <c r="M232" s="405"/>
      <c r="N232" s="405"/>
      <c r="O232" s="405"/>
      <c r="P232" s="405"/>
      <c r="Q232" s="405"/>
      <c r="R232" s="405"/>
      <c r="S232" s="405"/>
      <c r="T232" s="405"/>
      <c r="U232" s="405"/>
      <c r="V232" s="405"/>
    </row>
    <row r="233" spans="1:22" hidden="1" x14ac:dyDescent="0.75">
      <c r="A233" s="383">
        <v>228</v>
      </c>
      <c r="B233" s="384"/>
      <c r="C233" s="405"/>
      <c r="D233" s="405"/>
      <c r="E233" s="405"/>
      <c r="F233" s="405"/>
      <c r="G233" s="405"/>
      <c r="H233" s="405"/>
      <c r="I233" s="405"/>
      <c r="J233" s="405"/>
      <c r="K233" s="405"/>
      <c r="L233" s="405"/>
      <c r="M233" s="405"/>
      <c r="N233" s="405"/>
      <c r="O233" s="405"/>
      <c r="P233" s="405"/>
      <c r="Q233" s="405"/>
      <c r="R233" s="405"/>
      <c r="S233" s="405"/>
      <c r="T233" s="405"/>
      <c r="U233" s="405"/>
      <c r="V233" s="405"/>
    </row>
    <row r="234" spans="1:22" hidden="1" x14ac:dyDescent="0.75">
      <c r="A234" s="383">
        <v>229</v>
      </c>
      <c r="B234" s="384"/>
      <c r="C234" s="405"/>
      <c r="D234" s="405"/>
      <c r="E234" s="405"/>
      <c r="F234" s="405"/>
      <c r="G234" s="405"/>
      <c r="H234" s="405"/>
      <c r="I234" s="405"/>
      <c r="J234" s="405"/>
      <c r="K234" s="405"/>
      <c r="L234" s="405"/>
      <c r="M234" s="405"/>
      <c r="N234" s="405"/>
      <c r="O234" s="405"/>
      <c r="P234" s="405"/>
      <c r="Q234" s="405"/>
      <c r="R234" s="405"/>
      <c r="S234" s="405"/>
      <c r="T234" s="405"/>
      <c r="U234" s="405"/>
      <c r="V234" s="405"/>
    </row>
    <row r="235" spans="1:22" hidden="1" x14ac:dyDescent="0.75">
      <c r="A235" s="383">
        <v>230</v>
      </c>
      <c r="B235" s="384"/>
      <c r="C235" s="405"/>
      <c r="D235" s="405"/>
      <c r="E235" s="405"/>
      <c r="F235" s="405"/>
      <c r="G235" s="405"/>
      <c r="H235" s="405"/>
      <c r="I235" s="405"/>
      <c r="J235" s="405"/>
      <c r="K235" s="405"/>
      <c r="L235" s="405"/>
      <c r="M235" s="405"/>
      <c r="N235" s="405"/>
      <c r="O235" s="405"/>
      <c r="P235" s="405"/>
      <c r="Q235" s="405"/>
      <c r="R235" s="405"/>
      <c r="S235" s="405"/>
      <c r="T235" s="405"/>
      <c r="U235" s="405"/>
      <c r="V235" s="405"/>
    </row>
    <row r="236" spans="1:22" hidden="1" x14ac:dyDescent="0.75">
      <c r="A236" s="383">
        <v>231</v>
      </c>
      <c r="B236" s="384"/>
      <c r="C236" s="405"/>
      <c r="D236" s="405"/>
      <c r="E236" s="405"/>
      <c r="F236" s="405"/>
      <c r="G236" s="405"/>
      <c r="H236" s="405"/>
      <c r="I236" s="405"/>
      <c r="J236" s="405"/>
      <c r="K236" s="405"/>
      <c r="L236" s="405"/>
      <c r="M236" s="405"/>
      <c r="N236" s="405"/>
      <c r="O236" s="405"/>
      <c r="P236" s="405"/>
      <c r="Q236" s="405"/>
      <c r="R236" s="405"/>
      <c r="S236" s="405"/>
      <c r="T236" s="405"/>
      <c r="U236" s="405"/>
      <c r="V236" s="405"/>
    </row>
    <row r="237" spans="1:22" hidden="1" x14ac:dyDescent="0.75">
      <c r="A237" s="383">
        <v>232</v>
      </c>
      <c r="B237" s="384"/>
      <c r="C237" s="405"/>
      <c r="D237" s="405"/>
      <c r="E237" s="405"/>
      <c r="F237" s="405"/>
      <c r="G237" s="405"/>
      <c r="H237" s="405"/>
      <c r="I237" s="405"/>
      <c r="J237" s="405"/>
      <c r="K237" s="405"/>
      <c r="L237" s="405"/>
      <c r="M237" s="405"/>
      <c r="N237" s="405"/>
      <c r="O237" s="405"/>
      <c r="P237" s="405"/>
      <c r="Q237" s="405"/>
      <c r="R237" s="405"/>
      <c r="S237" s="405"/>
      <c r="T237" s="405"/>
      <c r="U237" s="405"/>
      <c r="V237" s="405"/>
    </row>
    <row r="238" spans="1:22" hidden="1" x14ac:dyDescent="0.75">
      <c r="A238" s="383">
        <v>233</v>
      </c>
      <c r="B238" s="384"/>
      <c r="C238" s="405"/>
      <c r="D238" s="405"/>
      <c r="E238" s="405"/>
      <c r="F238" s="405"/>
      <c r="G238" s="405"/>
      <c r="H238" s="405"/>
      <c r="I238" s="405"/>
      <c r="J238" s="405"/>
      <c r="K238" s="405"/>
      <c r="L238" s="405"/>
      <c r="M238" s="405"/>
      <c r="N238" s="405"/>
      <c r="O238" s="405"/>
      <c r="P238" s="405"/>
      <c r="Q238" s="405"/>
      <c r="R238" s="405"/>
      <c r="S238" s="405"/>
      <c r="T238" s="405"/>
      <c r="U238" s="405"/>
      <c r="V238" s="405"/>
    </row>
    <row r="239" spans="1:22" hidden="1" x14ac:dyDescent="0.75">
      <c r="A239" s="383">
        <v>234</v>
      </c>
      <c r="B239" s="384"/>
      <c r="C239" s="405"/>
      <c r="D239" s="405"/>
      <c r="E239" s="405"/>
      <c r="F239" s="405"/>
      <c r="G239" s="405"/>
      <c r="H239" s="405"/>
      <c r="I239" s="405"/>
      <c r="J239" s="405"/>
      <c r="K239" s="405"/>
      <c r="L239" s="405"/>
      <c r="M239" s="405"/>
      <c r="N239" s="405"/>
      <c r="O239" s="405"/>
      <c r="P239" s="405"/>
      <c r="Q239" s="405"/>
      <c r="R239" s="405"/>
      <c r="S239" s="405"/>
      <c r="T239" s="405"/>
      <c r="U239" s="405"/>
      <c r="V239" s="405"/>
    </row>
    <row r="240" spans="1:22" hidden="1" x14ac:dyDescent="0.75">
      <c r="A240" s="383">
        <v>235</v>
      </c>
      <c r="B240" s="384"/>
      <c r="C240" s="405"/>
      <c r="D240" s="405"/>
      <c r="E240" s="405"/>
      <c r="F240" s="405"/>
      <c r="G240" s="405"/>
      <c r="H240" s="405"/>
      <c r="I240" s="405"/>
      <c r="J240" s="405"/>
      <c r="K240" s="405"/>
      <c r="L240" s="405"/>
      <c r="M240" s="405"/>
      <c r="N240" s="405"/>
      <c r="O240" s="405"/>
      <c r="P240" s="405"/>
      <c r="Q240" s="405"/>
      <c r="R240" s="405"/>
      <c r="S240" s="405"/>
      <c r="T240" s="405"/>
      <c r="U240" s="405"/>
      <c r="V240" s="405"/>
    </row>
    <row r="241" spans="1:22" hidden="1" x14ac:dyDescent="0.75">
      <c r="A241" s="383">
        <v>236</v>
      </c>
      <c r="B241" s="384"/>
      <c r="C241" s="405"/>
      <c r="D241" s="405"/>
      <c r="E241" s="405"/>
      <c r="F241" s="405"/>
      <c r="G241" s="405"/>
      <c r="H241" s="405"/>
      <c r="I241" s="405"/>
      <c r="J241" s="405"/>
      <c r="K241" s="405"/>
      <c r="L241" s="405"/>
      <c r="M241" s="405"/>
      <c r="N241" s="405"/>
      <c r="O241" s="405"/>
      <c r="P241" s="405"/>
      <c r="Q241" s="405"/>
      <c r="R241" s="405"/>
      <c r="S241" s="405"/>
      <c r="T241" s="405"/>
      <c r="U241" s="405"/>
      <c r="V241" s="405"/>
    </row>
    <row r="242" spans="1:22" hidden="1" x14ac:dyDescent="0.75">
      <c r="A242" s="383">
        <v>237</v>
      </c>
      <c r="B242" s="384"/>
      <c r="C242" s="405"/>
      <c r="D242" s="405"/>
      <c r="E242" s="405"/>
      <c r="F242" s="405"/>
      <c r="G242" s="405"/>
      <c r="H242" s="405"/>
      <c r="I242" s="405"/>
      <c r="J242" s="405"/>
      <c r="K242" s="405"/>
      <c r="L242" s="405"/>
      <c r="M242" s="405"/>
      <c r="N242" s="405"/>
      <c r="O242" s="405"/>
      <c r="P242" s="405"/>
      <c r="Q242" s="405"/>
      <c r="R242" s="405"/>
      <c r="S242" s="405"/>
      <c r="T242" s="405"/>
      <c r="U242" s="405"/>
      <c r="V242" s="405"/>
    </row>
    <row r="243" spans="1:22" hidden="1" x14ac:dyDescent="0.75">
      <c r="A243" s="383">
        <v>238</v>
      </c>
      <c r="B243" s="384"/>
      <c r="C243" s="405"/>
      <c r="D243" s="405"/>
      <c r="E243" s="405"/>
      <c r="F243" s="405"/>
      <c r="G243" s="405"/>
      <c r="H243" s="405"/>
      <c r="I243" s="405"/>
      <c r="J243" s="405"/>
      <c r="K243" s="405"/>
      <c r="L243" s="405"/>
      <c r="M243" s="405"/>
      <c r="N243" s="405"/>
      <c r="O243" s="405"/>
      <c r="P243" s="405"/>
      <c r="Q243" s="405"/>
      <c r="R243" s="405"/>
      <c r="S243" s="405"/>
      <c r="T243" s="405"/>
      <c r="U243" s="405"/>
      <c r="V243" s="405"/>
    </row>
    <row r="244" spans="1:22" hidden="1" x14ac:dyDescent="0.75">
      <c r="A244" s="383">
        <v>239</v>
      </c>
      <c r="B244" s="384"/>
      <c r="C244" s="405"/>
      <c r="D244" s="405"/>
      <c r="E244" s="405"/>
      <c r="F244" s="405"/>
      <c r="G244" s="405"/>
      <c r="H244" s="405"/>
      <c r="I244" s="405"/>
      <c r="J244" s="405"/>
      <c r="K244" s="405"/>
      <c r="L244" s="405"/>
      <c r="M244" s="405"/>
      <c r="N244" s="405"/>
      <c r="O244" s="405"/>
      <c r="P244" s="405"/>
      <c r="Q244" s="405"/>
      <c r="R244" s="405"/>
      <c r="S244" s="405"/>
      <c r="T244" s="405"/>
      <c r="U244" s="405"/>
      <c r="V244" s="405"/>
    </row>
    <row r="245" spans="1:22" hidden="1" x14ac:dyDescent="0.75">
      <c r="A245" s="383">
        <v>240</v>
      </c>
      <c r="B245" s="384"/>
      <c r="C245" s="405"/>
      <c r="D245" s="405"/>
      <c r="E245" s="405"/>
      <c r="F245" s="405"/>
      <c r="G245" s="405"/>
      <c r="H245" s="405"/>
      <c r="I245" s="405"/>
      <c r="J245" s="405"/>
      <c r="K245" s="405"/>
      <c r="L245" s="405"/>
      <c r="M245" s="405"/>
      <c r="N245" s="405"/>
      <c r="O245" s="405"/>
      <c r="P245" s="405"/>
      <c r="Q245" s="405"/>
      <c r="R245" s="405"/>
      <c r="S245" s="405"/>
      <c r="T245" s="405"/>
      <c r="U245" s="405"/>
      <c r="V245" s="405"/>
    </row>
    <row r="246" spans="1:22" hidden="1" x14ac:dyDescent="0.75">
      <c r="A246" s="383">
        <v>241</v>
      </c>
      <c r="B246" s="384"/>
      <c r="C246" s="405"/>
      <c r="D246" s="405"/>
      <c r="E246" s="405"/>
      <c r="F246" s="405"/>
      <c r="G246" s="405"/>
      <c r="H246" s="405"/>
      <c r="I246" s="405"/>
      <c r="J246" s="405"/>
      <c r="K246" s="405"/>
      <c r="L246" s="405"/>
      <c r="M246" s="405"/>
      <c r="N246" s="405"/>
      <c r="O246" s="405"/>
      <c r="P246" s="405"/>
      <c r="Q246" s="405"/>
      <c r="R246" s="405"/>
      <c r="S246" s="405"/>
      <c r="T246" s="405"/>
      <c r="U246" s="405"/>
      <c r="V246" s="405"/>
    </row>
    <row r="247" spans="1:22" hidden="1" x14ac:dyDescent="0.75">
      <c r="A247" s="383">
        <v>242</v>
      </c>
      <c r="B247" s="384"/>
      <c r="C247" s="405"/>
      <c r="D247" s="405"/>
      <c r="E247" s="405"/>
      <c r="F247" s="405"/>
      <c r="G247" s="405"/>
      <c r="H247" s="405"/>
      <c r="I247" s="405"/>
      <c r="J247" s="405"/>
      <c r="K247" s="405"/>
      <c r="L247" s="405"/>
      <c r="M247" s="405"/>
      <c r="N247" s="405"/>
      <c r="O247" s="405"/>
      <c r="P247" s="405"/>
      <c r="Q247" s="405"/>
      <c r="R247" s="405"/>
      <c r="S247" s="405"/>
      <c r="T247" s="405"/>
      <c r="U247" s="405"/>
      <c r="V247" s="405"/>
    </row>
    <row r="248" spans="1:22" hidden="1" x14ac:dyDescent="0.75">
      <c r="A248" s="383">
        <v>243</v>
      </c>
      <c r="B248" s="384"/>
      <c r="C248" s="405"/>
      <c r="D248" s="405"/>
      <c r="E248" s="405"/>
      <c r="F248" s="405"/>
      <c r="G248" s="405"/>
      <c r="H248" s="405"/>
      <c r="I248" s="405"/>
      <c r="J248" s="405"/>
      <c r="K248" s="405"/>
      <c r="L248" s="405"/>
      <c r="M248" s="405"/>
      <c r="N248" s="405"/>
      <c r="O248" s="405"/>
      <c r="P248" s="405"/>
      <c r="Q248" s="405"/>
      <c r="R248" s="405"/>
      <c r="S248" s="405"/>
      <c r="T248" s="405"/>
      <c r="U248" s="405"/>
      <c r="V248" s="405"/>
    </row>
    <row r="249" spans="1:22" hidden="1" x14ac:dyDescent="0.75">
      <c r="A249" s="383">
        <v>244</v>
      </c>
      <c r="B249" s="384"/>
      <c r="C249" s="405"/>
      <c r="D249" s="405"/>
      <c r="E249" s="405"/>
      <c r="F249" s="405"/>
      <c r="G249" s="405"/>
      <c r="H249" s="405"/>
      <c r="I249" s="405"/>
      <c r="J249" s="405"/>
      <c r="K249" s="405"/>
      <c r="L249" s="405"/>
      <c r="M249" s="405"/>
      <c r="N249" s="405"/>
      <c r="O249" s="405"/>
      <c r="P249" s="405"/>
      <c r="Q249" s="405"/>
      <c r="R249" s="405"/>
      <c r="S249" s="405"/>
      <c r="T249" s="405"/>
      <c r="U249" s="405"/>
      <c r="V249" s="405"/>
    </row>
    <row r="250" spans="1:22" hidden="1" x14ac:dyDescent="0.75">
      <c r="A250" s="383">
        <v>245</v>
      </c>
      <c r="B250" s="384"/>
      <c r="C250" s="405"/>
      <c r="D250" s="405"/>
      <c r="E250" s="405"/>
      <c r="F250" s="405"/>
      <c r="G250" s="405"/>
      <c r="H250" s="405"/>
      <c r="I250" s="405"/>
      <c r="J250" s="405"/>
      <c r="K250" s="405"/>
      <c r="L250" s="405"/>
      <c r="M250" s="405"/>
      <c r="N250" s="405"/>
      <c r="O250" s="405"/>
      <c r="P250" s="405"/>
      <c r="Q250" s="405"/>
      <c r="R250" s="405"/>
      <c r="S250" s="405"/>
      <c r="T250" s="405"/>
      <c r="U250" s="405"/>
      <c r="V250" s="405"/>
    </row>
    <row r="251" spans="1:22" hidden="1" x14ac:dyDescent="0.75">
      <c r="A251" s="383">
        <v>246</v>
      </c>
      <c r="B251" s="384"/>
      <c r="C251" s="405"/>
      <c r="D251" s="405"/>
      <c r="E251" s="405"/>
      <c r="F251" s="405"/>
      <c r="G251" s="405"/>
      <c r="H251" s="405"/>
      <c r="I251" s="405"/>
      <c r="J251" s="405"/>
      <c r="K251" s="405"/>
      <c r="L251" s="405"/>
      <c r="M251" s="405"/>
      <c r="N251" s="405"/>
      <c r="O251" s="405"/>
      <c r="P251" s="405"/>
      <c r="Q251" s="405"/>
      <c r="R251" s="405"/>
      <c r="S251" s="405"/>
      <c r="T251" s="405"/>
      <c r="U251" s="405"/>
      <c r="V251" s="405"/>
    </row>
    <row r="252" spans="1:22" hidden="1" x14ac:dyDescent="0.75">
      <c r="A252" s="383">
        <v>247</v>
      </c>
      <c r="B252" s="384"/>
      <c r="C252" s="405"/>
      <c r="D252" s="405"/>
      <c r="E252" s="405"/>
      <c r="F252" s="405"/>
      <c r="G252" s="405"/>
      <c r="H252" s="405"/>
      <c r="I252" s="405"/>
      <c r="J252" s="405"/>
      <c r="K252" s="405"/>
      <c r="L252" s="405"/>
      <c r="M252" s="405"/>
      <c r="N252" s="405"/>
      <c r="O252" s="405"/>
      <c r="P252" s="405"/>
      <c r="Q252" s="405"/>
      <c r="R252" s="405"/>
      <c r="S252" s="405"/>
      <c r="T252" s="405"/>
      <c r="U252" s="405"/>
      <c r="V252" s="405"/>
    </row>
    <row r="253" spans="1:22" hidden="1" x14ac:dyDescent="0.75">
      <c r="A253" s="383">
        <v>248</v>
      </c>
      <c r="B253" s="384"/>
      <c r="C253" s="405"/>
      <c r="D253" s="405"/>
      <c r="E253" s="405"/>
      <c r="F253" s="405"/>
      <c r="G253" s="405"/>
      <c r="H253" s="405"/>
      <c r="I253" s="405"/>
      <c r="J253" s="405"/>
      <c r="K253" s="405"/>
      <c r="L253" s="405"/>
      <c r="M253" s="405"/>
      <c r="N253" s="405"/>
      <c r="O253" s="405"/>
      <c r="P253" s="405"/>
      <c r="Q253" s="405"/>
      <c r="R253" s="405"/>
      <c r="S253" s="405"/>
      <c r="T253" s="405"/>
      <c r="U253" s="405"/>
      <c r="V253" s="405"/>
    </row>
    <row r="254" spans="1:22" hidden="1" x14ac:dyDescent="0.75">
      <c r="A254" s="383">
        <v>249</v>
      </c>
      <c r="B254" s="384"/>
      <c r="C254" s="405"/>
      <c r="D254" s="405"/>
      <c r="E254" s="405"/>
      <c r="F254" s="405"/>
      <c r="G254" s="405"/>
      <c r="H254" s="405"/>
      <c r="I254" s="405"/>
      <c r="J254" s="405"/>
      <c r="K254" s="405"/>
      <c r="L254" s="405"/>
      <c r="M254" s="405"/>
      <c r="N254" s="405"/>
      <c r="O254" s="405"/>
      <c r="P254" s="405"/>
      <c r="Q254" s="405"/>
      <c r="R254" s="405"/>
      <c r="S254" s="405"/>
      <c r="T254" s="405"/>
      <c r="U254" s="405"/>
      <c r="V254" s="405"/>
    </row>
    <row r="255" spans="1:22" hidden="1" x14ac:dyDescent="0.75">
      <c r="A255" s="383">
        <v>250</v>
      </c>
      <c r="B255" s="384"/>
      <c r="C255" s="405"/>
      <c r="D255" s="405"/>
      <c r="E255" s="405"/>
      <c r="F255" s="405"/>
      <c r="G255" s="405"/>
      <c r="H255" s="405"/>
      <c r="I255" s="405"/>
      <c r="J255" s="405"/>
      <c r="K255" s="405"/>
      <c r="L255" s="405"/>
      <c r="M255" s="405"/>
      <c r="N255" s="405"/>
      <c r="O255" s="405"/>
      <c r="P255" s="405"/>
      <c r="Q255" s="405"/>
      <c r="R255" s="405"/>
      <c r="S255" s="405"/>
      <c r="T255" s="405"/>
      <c r="U255" s="405"/>
      <c r="V255" s="405"/>
    </row>
    <row r="256" spans="1:22" hidden="1" x14ac:dyDescent="0.75">
      <c r="A256" s="383">
        <v>251</v>
      </c>
      <c r="B256" s="384"/>
      <c r="C256" s="405"/>
      <c r="D256" s="405"/>
      <c r="E256" s="405"/>
      <c r="F256" s="405"/>
      <c r="G256" s="405"/>
      <c r="H256" s="405"/>
      <c r="I256" s="405"/>
      <c r="J256" s="405"/>
      <c r="K256" s="405"/>
      <c r="L256" s="405"/>
      <c r="M256" s="405"/>
      <c r="N256" s="405"/>
      <c r="O256" s="405"/>
      <c r="P256" s="405"/>
      <c r="Q256" s="405"/>
      <c r="R256" s="405"/>
      <c r="S256" s="405"/>
      <c r="T256" s="405"/>
      <c r="U256" s="405"/>
      <c r="V256" s="405"/>
    </row>
    <row r="257" spans="1:22" hidden="1" x14ac:dyDescent="0.75">
      <c r="A257" s="383">
        <v>252</v>
      </c>
      <c r="B257" s="384"/>
      <c r="C257" s="405"/>
      <c r="D257" s="405"/>
      <c r="E257" s="405"/>
      <c r="F257" s="405"/>
      <c r="G257" s="405"/>
      <c r="H257" s="405"/>
      <c r="I257" s="405"/>
      <c r="J257" s="405"/>
      <c r="K257" s="405"/>
      <c r="L257" s="405"/>
      <c r="M257" s="405"/>
      <c r="N257" s="405"/>
      <c r="O257" s="405"/>
      <c r="P257" s="405"/>
      <c r="Q257" s="405"/>
      <c r="R257" s="405"/>
      <c r="S257" s="405"/>
      <c r="T257" s="405"/>
      <c r="U257" s="405"/>
      <c r="V257" s="405"/>
    </row>
    <row r="258" spans="1:22" hidden="1" x14ac:dyDescent="0.75">
      <c r="A258" s="383">
        <v>253</v>
      </c>
      <c r="B258" s="384"/>
      <c r="C258" s="405"/>
      <c r="D258" s="405"/>
      <c r="E258" s="405"/>
      <c r="F258" s="405"/>
      <c r="G258" s="405"/>
      <c r="H258" s="405"/>
      <c r="I258" s="405"/>
      <c r="J258" s="405"/>
      <c r="K258" s="405"/>
      <c r="L258" s="405"/>
      <c r="M258" s="405"/>
      <c r="N258" s="405"/>
      <c r="O258" s="405"/>
      <c r="P258" s="405"/>
      <c r="Q258" s="405"/>
      <c r="R258" s="405"/>
      <c r="S258" s="405"/>
      <c r="T258" s="405"/>
      <c r="U258" s="405"/>
      <c r="V258" s="405"/>
    </row>
    <row r="259" spans="1:22" hidden="1" x14ac:dyDescent="0.75">
      <c r="A259" s="383">
        <v>254</v>
      </c>
      <c r="B259" s="384"/>
      <c r="C259" s="405"/>
      <c r="D259" s="405"/>
      <c r="E259" s="405"/>
      <c r="F259" s="405"/>
      <c r="G259" s="405"/>
      <c r="H259" s="405"/>
      <c r="I259" s="405"/>
      <c r="J259" s="405"/>
      <c r="K259" s="405"/>
      <c r="L259" s="405"/>
      <c r="M259" s="405"/>
      <c r="N259" s="405"/>
      <c r="O259" s="405"/>
      <c r="P259" s="405"/>
      <c r="Q259" s="405"/>
      <c r="R259" s="405"/>
      <c r="S259" s="405"/>
      <c r="T259" s="405"/>
      <c r="U259" s="405"/>
      <c r="V259" s="405"/>
    </row>
    <row r="260" spans="1:22" hidden="1" x14ac:dyDescent="0.75">
      <c r="A260" s="383">
        <v>255</v>
      </c>
      <c r="B260" s="384"/>
      <c r="C260" s="405"/>
      <c r="D260" s="405"/>
      <c r="E260" s="405"/>
      <c r="F260" s="405"/>
      <c r="G260" s="405"/>
      <c r="H260" s="405"/>
      <c r="I260" s="405"/>
      <c r="J260" s="405"/>
      <c r="K260" s="405"/>
      <c r="L260" s="405"/>
      <c r="M260" s="405"/>
      <c r="N260" s="405"/>
      <c r="O260" s="405"/>
      <c r="P260" s="405"/>
      <c r="Q260" s="405"/>
      <c r="R260" s="405"/>
      <c r="S260" s="405"/>
      <c r="T260" s="405"/>
      <c r="U260" s="405"/>
      <c r="V260" s="405"/>
    </row>
    <row r="261" spans="1:22" hidden="1" x14ac:dyDescent="0.75">
      <c r="A261" s="383">
        <v>256</v>
      </c>
      <c r="B261" s="384"/>
      <c r="C261" s="405"/>
      <c r="D261" s="405"/>
      <c r="E261" s="405"/>
      <c r="F261" s="405"/>
      <c r="G261" s="405"/>
      <c r="H261" s="405"/>
      <c r="I261" s="405"/>
      <c r="J261" s="405"/>
      <c r="K261" s="405"/>
      <c r="L261" s="405"/>
      <c r="M261" s="405"/>
      <c r="N261" s="405"/>
      <c r="O261" s="405"/>
      <c r="P261" s="405"/>
      <c r="Q261" s="405"/>
      <c r="R261" s="405"/>
      <c r="S261" s="405"/>
      <c r="T261" s="405"/>
      <c r="U261" s="405"/>
      <c r="V261" s="405"/>
    </row>
    <row r="262" spans="1:22" hidden="1" x14ac:dyDescent="0.75">
      <c r="A262" s="383">
        <v>257</v>
      </c>
      <c r="B262" s="384"/>
      <c r="C262" s="405"/>
      <c r="D262" s="405"/>
      <c r="E262" s="405"/>
      <c r="F262" s="405"/>
      <c r="G262" s="405"/>
      <c r="H262" s="405"/>
      <c r="I262" s="405"/>
      <c r="J262" s="405"/>
      <c r="K262" s="405"/>
      <c r="L262" s="405"/>
      <c r="M262" s="405"/>
      <c r="N262" s="405"/>
      <c r="O262" s="405"/>
      <c r="P262" s="405"/>
      <c r="Q262" s="405"/>
      <c r="R262" s="405"/>
      <c r="S262" s="405"/>
      <c r="T262" s="405"/>
      <c r="U262" s="405"/>
      <c r="V262" s="405"/>
    </row>
    <row r="263" spans="1:22" hidden="1" x14ac:dyDescent="0.75">
      <c r="A263" s="383">
        <v>258</v>
      </c>
      <c r="B263" s="384"/>
      <c r="C263" s="405"/>
      <c r="D263" s="405"/>
      <c r="E263" s="405"/>
      <c r="F263" s="405"/>
      <c r="G263" s="405"/>
      <c r="H263" s="405"/>
      <c r="I263" s="405"/>
      <c r="J263" s="405"/>
      <c r="K263" s="405"/>
      <c r="L263" s="405"/>
      <c r="M263" s="405"/>
      <c r="N263" s="405"/>
      <c r="O263" s="405"/>
      <c r="P263" s="405"/>
      <c r="Q263" s="405"/>
      <c r="R263" s="405"/>
      <c r="S263" s="405"/>
      <c r="T263" s="405"/>
      <c r="U263" s="405"/>
      <c r="V263" s="405"/>
    </row>
    <row r="264" spans="1:22" hidden="1" x14ac:dyDescent="0.75">
      <c r="A264" s="383">
        <v>259</v>
      </c>
      <c r="B264" s="384"/>
      <c r="C264" s="405"/>
      <c r="D264" s="405"/>
      <c r="E264" s="405"/>
      <c r="F264" s="405"/>
      <c r="G264" s="405"/>
      <c r="H264" s="405"/>
      <c r="I264" s="405"/>
      <c r="J264" s="405"/>
      <c r="K264" s="405"/>
      <c r="L264" s="405"/>
      <c r="M264" s="405"/>
      <c r="N264" s="405"/>
      <c r="O264" s="405"/>
      <c r="P264" s="405"/>
      <c r="Q264" s="405"/>
      <c r="R264" s="405"/>
      <c r="S264" s="405"/>
      <c r="T264" s="405"/>
      <c r="U264" s="405"/>
      <c r="V264" s="405"/>
    </row>
    <row r="265" spans="1:22" hidden="1" x14ac:dyDescent="0.75">
      <c r="A265" s="383">
        <v>260</v>
      </c>
      <c r="B265" s="384"/>
      <c r="C265" s="405"/>
      <c r="D265" s="405"/>
      <c r="E265" s="405"/>
      <c r="F265" s="405"/>
      <c r="G265" s="405"/>
      <c r="H265" s="405"/>
      <c r="I265" s="405"/>
      <c r="J265" s="405"/>
      <c r="K265" s="405"/>
      <c r="L265" s="405"/>
      <c r="M265" s="405"/>
      <c r="N265" s="405"/>
      <c r="O265" s="405"/>
      <c r="P265" s="405"/>
      <c r="Q265" s="405"/>
      <c r="R265" s="405"/>
      <c r="S265" s="405"/>
      <c r="T265" s="405"/>
      <c r="U265" s="405"/>
      <c r="V265" s="405"/>
    </row>
    <row r="266" spans="1:22" hidden="1" x14ac:dyDescent="0.75">
      <c r="A266" s="383">
        <v>261</v>
      </c>
      <c r="B266" s="384"/>
      <c r="C266" s="405"/>
      <c r="D266" s="405"/>
      <c r="E266" s="405"/>
      <c r="F266" s="405"/>
      <c r="G266" s="405"/>
      <c r="H266" s="405"/>
      <c r="I266" s="405"/>
      <c r="J266" s="405"/>
      <c r="K266" s="405"/>
      <c r="L266" s="405"/>
      <c r="M266" s="405"/>
      <c r="N266" s="405"/>
      <c r="O266" s="405"/>
      <c r="P266" s="405"/>
      <c r="Q266" s="405"/>
      <c r="R266" s="405"/>
      <c r="S266" s="405"/>
      <c r="T266" s="405"/>
      <c r="U266" s="405"/>
      <c r="V266" s="405"/>
    </row>
    <row r="267" spans="1:22" hidden="1" x14ac:dyDescent="0.75">
      <c r="A267" s="383">
        <v>262</v>
      </c>
      <c r="B267" s="384"/>
      <c r="C267" s="405"/>
      <c r="D267" s="405"/>
      <c r="E267" s="405"/>
      <c r="F267" s="405"/>
      <c r="G267" s="405"/>
      <c r="H267" s="405"/>
      <c r="I267" s="405"/>
      <c r="J267" s="405"/>
      <c r="K267" s="405"/>
      <c r="L267" s="405"/>
      <c r="M267" s="405"/>
      <c r="N267" s="405"/>
      <c r="O267" s="405"/>
      <c r="P267" s="405"/>
      <c r="Q267" s="405"/>
      <c r="R267" s="405"/>
      <c r="S267" s="405"/>
      <c r="T267" s="405"/>
      <c r="U267" s="405"/>
      <c r="V267" s="405"/>
    </row>
    <row r="268" spans="1:22" hidden="1" x14ac:dyDescent="0.75">
      <c r="A268" s="383">
        <v>263</v>
      </c>
      <c r="B268" s="384"/>
      <c r="C268" s="405"/>
      <c r="D268" s="405"/>
      <c r="E268" s="405"/>
      <c r="F268" s="405"/>
      <c r="G268" s="405"/>
      <c r="H268" s="405"/>
      <c r="I268" s="405"/>
      <c r="J268" s="405"/>
      <c r="K268" s="405"/>
      <c r="L268" s="405"/>
      <c r="M268" s="405"/>
      <c r="N268" s="405"/>
      <c r="O268" s="405"/>
      <c r="P268" s="405"/>
      <c r="Q268" s="405"/>
      <c r="R268" s="405"/>
      <c r="S268" s="405"/>
      <c r="T268" s="405"/>
      <c r="U268" s="405"/>
      <c r="V268" s="405"/>
    </row>
    <row r="269" spans="1:22" hidden="1" x14ac:dyDescent="0.75">
      <c r="A269" s="383">
        <v>264</v>
      </c>
      <c r="B269" s="384"/>
      <c r="C269" s="405"/>
      <c r="D269" s="405"/>
      <c r="E269" s="405"/>
      <c r="F269" s="405"/>
      <c r="G269" s="405"/>
      <c r="H269" s="405"/>
      <c r="I269" s="405"/>
      <c r="J269" s="405"/>
      <c r="K269" s="405"/>
      <c r="L269" s="405"/>
      <c r="M269" s="405"/>
      <c r="N269" s="405"/>
      <c r="O269" s="405"/>
      <c r="P269" s="405"/>
      <c r="Q269" s="405"/>
      <c r="R269" s="405"/>
      <c r="S269" s="405"/>
      <c r="T269" s="405"/>
      <c r="U269" s="405"/>
      <c r="V269" s="405"/>
    </row>
    <row r="270" spans="1:22" hidden="1" x14ac:dyDescent="0.75">
      <c r="A270" s="383">
        <v>265</v>
      </c>
      <c r="B270" s="384"/>
      <c r="C270" s="405"/>
      <c r="D270" s="405"/>
      <c r="E270" s="405"/>
      <c r="F270" s="405"/>
      <c r="G270" s="405"/>
      <c r="H270" s="405"/>
      <c r="I270" s="405"/>
      <c r="J270" s="405"/>
      <c r="K270" s="405"/>
      <c r="L270" s="405"/>
      <c r="M270" s="405"/>
      <c r="N270" s="405"/>
      <c r="O270" s="405"/>
      <c r="P270" s="405"/>
      <c r="Q270" s="405"/>
      <c r="R270" s="405"/>
      <c r="S270" s="405"/>
      <c r="T270" s="405"/>
      <c r="U270" s="405"/>
      <c r="V270" s="405"/>
    </row>
    <row r="271" spans="1:22" hidden="1" x14ac:dyDescent="0.75">
      <c r="A271" s="383">
        <v>266</v>
      </c>
      <c r="B271" s="384"/>
      <c r="C271" s="405"/>
      <c r="D271" s="405"/>
      <c r="E271" s="405"/>
      <c r="F271" s="405"/>
      <c r="G271" s="405"/>
      <c r="H271" s="405"/>
      <c r="I271" s="405"/>
      <c r="J271" s="405"/>
      <c r="K271" s="405"/>
      <c r="L271" s="405"/>
      <c r="M271" s="405"/>
      <c r="N271" s="405"/>
      <c r="O271" s="405"/>
      <c r="P271" s="405"/>
      <c r="Q271" s="405"/>
      <c r="R271" s="405"/>
      <c r="S271" s="405"/>
      <c r="T271" s="405"/>
      <c r="U271" s="405"/>
      <c r="V271" s="405"/>
    </row>
    <row r="272" spans="1:22" hidden="1" x14ac:dyDescent="0.75">
      <c r="A272" s="383">
        <v>267</v>
      </c>
      <c r="B272" s="384"/>
      <c r="C272" s="405"/>
      <c r="D272" s="405"/>
      <c r="E272" s="405"/>
      <c r="F272" s="405"/>
      <c r="G272" s="405"/>
      <c r="H272" s="405"/>
      <c r="I272" s="405"/>
      <c r="J272" s="405"/>
      <c r="K272" s="405"/>
      <c r="L272" s="405"/>
      <c r="M272" s="405"/>
      <c r="N272" s="405"/>
      <c r="O272" s="405"/>
      <c r="P272" s="405"/>
      <c r="Q272" s="405"/>
      <c r="R272" s="405"/>
      <c r="S272" s="405"/>
      <c r="T272" s="405"/>
      <c r="U272" s="405"/>
      <c r="V272" s="405"/>
    </row>
    <row r="273" spans="1:22" hidden="1" x14ac:dyDescent="0.75">
      <c r="A273" s="383">
        <v>268</v>
      </c>
      <c r="B273" s="384"/>
      <c r="C273" s="405"/>
      <c r="D273" s="405"/>
      <c r="E273" s="405"/>
      <c r="F273" s="405"/>
      <c r="G273" s="405"/>
      <c r="H273" s="405"/>
      <c r="I273" s="405"/>
      <c r="J273" s="405"/>
      <c r="K273" s="405"/>
      <c r="L273" s="405"/>
      <c r="M273" s="405"/>
      <c r="N273" s="405"/>
      <c r="O273" s="405"/>
      <c r="P273" s="405"/>
      <c r="Q273" s="405"/>
      <c r="R273" s="405"/>
      <c r="S273" s="405"/>
      <c r="T273" s="405"/>
      <c r="U273" s="405"/>
      <c r="V273" s="405"/>
    </row>
    <row r="274" spans="1:22" hidden="1" x14ac:dyDescent="0.75">
      <c r="A274" s="383">
        <v>269</v>
      </c>
      <c r="B274" s="384"/>
      <c r="C274" s="405"/>
      <c r="D274" s="405"/>
      <c r="E274" s="405"/>
      <c r="F274" s="405"/>
      <c r="G274" s="405"/>
      <c r="H274" s="405"/>
      <c r="I274" s="405"/>
      <c r="J274" s="405"/>
      <c r="K274" s="405"/>
      <c r="L274" s="405"/>
      <c r="M274" s="405"/>
      <c r="N274" s="405"/>
      <c r="O274" s="405"/>
      <c r="P274" s="405"/>
      <c r="Q274" s="405"/>
      <c r="R274" s="405"/>
      <c r="S274" s="405"/>
      <c r="T274" s="405"/>
      <c r="U274" s="405"/>
      <c r="V274" s="405"/>
    </row>
    <row r="275" spans="1:22" hidden="1" x14ac:dyDescent="0.75">
      <c r="A275" s="383">
        <v>270</v>
      </c>
      <c r="B275" s="384"/>
      <c r="C275" s="405"/>
      <c r="D275" s="405"/>
      <c r="E275" s="405"/>
      <c r="F275" s="405"/>
      <c r="G275" s="405"/>
      <c r="H275" s="405"/>
      <c r="I275" s="405"/>
      <c r="J275" s="405"/>
      <c r="K275" s="405"/>
      <c r="L275" s="405"/>
      <c r="M275" s="405"/>
      <c r="N275" s="405"/>
      <c r="O275" s="405"/>
      <c r="P275" s="405"/>
      <c r="Q275" s="405"/>
      <c r="R275" s="405"/>
      <c r="S275" s="405"/>
      <c r="T275" s="405"/>
      <c r="U275" s="405"/>
      <c r="V275" s="405"/>
    </row>
    <row r="276" spans="1:22" hidden="1" x14ac:dyDescent="0.75">
      <c r="A276" s="383">
        <v>271</v>
      </c>
      <c r="B276" s="384"/>
      <c r="C276" s="405"/>
      <c r="D276" s="405"/>
      <c r="E276" s="405"/>
      <c r="F276" s="405"/>
      <c r="G276" s="405"/>
      <c r="H276" s="405"/>
      <c r="I276" s="405"/>
      <c r="J276" s="405"/>
      <c r="K276" s="405"/>
      <c r="L276" s="405"/>
      <c r="M276" s="405"/>
      <c r="N276" s="405"/>
      <c r="O276" s="405"/>
      <c r="P276" s="405"/>
      <c r="Q276" s="405"/>
      <c r="R276" s="405"/>
      <c r="S276" s="405"/>
      <c r="T276" s="405"/>
      <c r="U276" s="405"/>
      <c r="V276" s="405"/>
    </row>
    <row r="277" spans="1:22" hidden="1" x14ac:dyDescent="0.75">
      <c r="A277" s="383">
        <v>272</v>
      </c>
      <c r="B277" s="384"/>
      <c r="C277" s="405"/>
      <c r="D277" s="405"/>
      <c r="E277" s="405"/>
      <c r="F277" s="405"/>
      <c r="G277" s="405"/>
      <c r="H277" s="405"/>
      <c r="I277" s="405"/>
      <c r="J277" s="405"/>
      <c r="K277" s="405"/>
      <c r="L277" s="405"/>
      <c r="M277" s="405"/>
      <c r="N277" s="405"/>
      <c r="O277" s="405"/>
      <c r="P277" s="405"/>
      <c r="Q277" s="405"/>
      <c r="R277" s="405"/>
      <c r="S277" s="405"/>
      <c r="T277" s="405"/>
      <c r="U277" s="405"/>
      <c r="V277" s="405"/>
    </row>
    <row r="278" spans="1:22" hidden="1" x14ac:dyDescent="0.75">
      <c r="A278" s="383">
        <v>273</v>
      </c>
      <c r="B278" s="384"/>
      <c r="C278" s="405"/>
      <c r="D278" s="405"/>
      <c r="E278" s="405"/>
      <c r="F278" s="405"/>
      <c r="G278" s="405"/>
      <c r="H278" s="405"/>
      <c r="I278" s="405"/>
      <c r="J278" s="405"/>
      <c r="K278" s="405"/>
      <c r="L278" s="405"/>
      <c r="M278" s="405"/>
      <c r="N278" s="405"/>
      <c r="O278" s="405"/>
      <c r="P278" s="405"/>
      <c r="Q278" s="405"/>
      <c r="R278" s="405"/>
      <c r="S278" s="405"/>
      <c r="T278" s="405"/>
      <c r="U278" s="405"/>
      <c r="V278" s="405"/>
    </row>
    <row r="279" spans="1:22" hidden="1" x14ac:dyDescent="0.75">
      <c r="A279" s="383">
        <v>274</v>
      </c>
      <c r="B279" s="384"/>
      <c r="C279" s="405"/>
      <c r="D279" s="405"/>
      <c r="E279" s="405"/>
      <c r="F279" s="405"/>
      <c r="G279" s="405"/>
      <c r="H279" s="405"/>
      <c r="I279" s="405"/>
      <c r="J279" s="405"/>
      <c r="K279" s="405"/>
      <c r="L279" s="405"/>
      <c r="M279" s="405"/>
      <c r="N279" s="405"/>
      <c r="O279" s="405"/>
      <c r="P279" s="405"/>
      <c r="Q279" s="405"/>
      <c r="R279" s="405"/>
      <c r="S279" s="405"/>
      <c r="T279" s="405"/>
      <c r="U279" s="405"/>
      <c r="V279" s="405"/>
    </row>
    <row r="280" spans="1:22" hidden="1" x14ac:dyDescent="0.75">
      <c r="A280" s="383">
        <v>275</v>
      </c>
      <c r="B280" s="384"/>
      <c r="C280" s="405"/>
      <c r="D280" s="405"/>
      <c r="E280" s="405"/>
      <c r="F280" s="405"/>
      <c r="G280" s="405"/>
      <c r="H280" s="405"/>
      <c r="I280" s="405"/>
      <c r="J280" s="405"/>
      <c r="K280" s="405"/>
      <c r="L280" s="405"/>
      <c r="M280" s="405"/>
      <c r="N280" s="405"/>
      <c r="O280" s="405"/>
      <c r="P280" s="405"/>
      <c r="Q280" s="405"/>
      <c r="R280" s="405"/>
      <c r="S280" s="405"/>
      <c r="T280" s="405"/>
      <c r="U280" s="405"/>
      <c r="V280" s="405"/>
    </row>
    <row r="281" spans="1:22" hidden="1" x14ac:dyDescent="0.75">
      <c r="A281" s="383">
        <v>276</v>
      </c>
      <c r="B281" s="384"/>
      <c r="C281" s="405"/>
      <c r="D281" s="405"/>
      <c r="E281" s="405"/>
      <c r="F281" s="405"/>
      <c r="G281" s="405"/>
      <c r="H281" s="405"/>
      <c r="I281" s="405"/>
      <c r="J281" s="405"/>
      <c r="K281" s="405"/>
      <c r="L281" s="405"/>
      <c r="M281" s="405"/>
      <c r="N281" s="405"/>
      <c r="O281" s="405"/>
      <c r="P281" s="405"/>
      <c r="Q281" s="405"/>
      <c r="R281" s="405"/>
      <c r="S281" s="405"/>
      <c r="T281" s="405"/>
      <c r="U281" s="405"/>
      <c r="V281" s="405"/>
    </row>
    <row r="282" spans="1:22" hidden="1" x14ac:dyDescent="0.75">
      <c r="A282" s="383">
        <v>277</v>
      </c>
      <c r="B282" s="384"/>
      <c r="C282" s="405"/>
      <c r="D282" s="405"/>
      <c r="E282" s="405"/>
      <c r="F282" s="405"/>
      <c r="G282" s="405"/>
      <c r="H282" s="405"/>
      <c r="I282" s="405"/>
      <c r="J282" s="405"/>
      <c r="K282" s="405"/>
      <c r="L282" s="405"/>
      <c r="M282" s="405"/>
      <c r="N282" s="405"/>
      <c r="O282" s="405"/>
      <c r="P282" s="405"/>
      <c r="Q282" s="405"/>
      <c r="R282" s="405"/>
      <c r="S282" s="405"/>
      <c r="T282" s="405"/>
      <c r="U282" s="405"/>
      <c r="V282" s="405"/>
    </row>
    <row r="283" spans="1:22" hidden="1" x14ac:dyDescent="0.75">
      <c r="A283" s="383">
        <v>278</v>
      </c>
      <c r="B283" s="384"/>
      <c r="C283" s="405"/>
      <c r="D283" s="405"/>
      <c r="E283" s="405"/>
      <c r="F283" s="405"/>
      <c r="G283" s="405"/>
      <c r="H283" s="405"/>
      <c r="I283" s="405"/>
      <c r="J283" s="405"/>
      <c r="K283" s="405"/>
      <c r="L283" s="405"/>
      <c r="M283" s="405"/>
      <c r="N283" s="405"/>
      <c r="O283" s="405"/>
      <c r="P283" s="405"/>
      <c r="Q283" s="405"/>
      <c r="R283" s="405"/>
      <c r="S283" s="405"/>
      <c r="T283" s="405"/>
      <c r="U283" s="405"/>
      <c r="V283" s="405"/>
    </row>
    <row r="284" spans="1:22" hidden="1" x14ac:dyDescent="0.75">
      <c r="A284" s="383">
        <v>279</v>
      </c>
      <c r="B284" s="384"/>
      <c r="C284" s="405"/>
      <c r="D284" s="405"/>
      <c r="E284" s="405"/>
      <c r="F284" s="405"/>
      <c r="G284" s="405"/>
      <c r="H284" s="405"/>
      <c r="I284" s="405"/>
      <c r="J284" s="405"/>
      <c r="K284" s="405"/>
      <c r="L284" s="405"/>
      <c r="M284" s="405"/>
      <c r="N284" s="405"/>
      <c r="O284" s="405"/>
      <c r="P284" s="405"/>
      <c r="Q284" s="405"/>
      <c r="R284" s="405"/>
      <c r="S284" s="405"/>
      <c r="T284" s="405"/>
      <c r="U284" s="405"/>
      <c r="V284" s="405"/>
    </row>
    <row r="285" spans="1:22" hidden="1" x14ac:dyDescent="0.75">
      <c r="A285" s="383">
        <v>280</v>
      </c>
      <c r="B285" s="384"/>
      <c r="C285" s="405"/>
      <c r="D285" s="405"/>
      <c r="E285" s="405"/>
      <c r="F285" s="405"/>
      <c r="G285" s="405"/>
      <c r="H285" s="405"/>
      <c r="I285" s="405"/>
      <c r="J285" s="405"/>
      <c r="K285" s="405"/>
      <c r="L285" s="405"/>
      <c r="M285" s="405"/>
      <c r="N285" s="405"/>
      <c r="O285" s="405"/>
      <c r="P285" s="405"/>
      <c r="Q285" s="405"/>
      <c r="R285" s="405"/>
      <c r="S285" s="405"/>
      <c r="T285" s="405"/>
      <c r="U285" s="405"/>
      <c r="V285" s="405"/>
    </row>
    <row r="286" spans="1:22" hidden="1" x14ac:dyDescent="0.75">
      <c r="A286" s="383">
        <v>281</v>
      </c>
      <c r="B286" s="384"/>
      <c r="C286" s="405"/>
      <c r="D286" s="405"/>
      <c r="E286" s="405"/>
      <c r="F286" s="405"/>
      <c r="G286" s="405"/>
      <c r="H286" s="405"/>
      <c r="I286" s="405"/>
      <c r="J286" s="405"/>
      <c r="K286" s="405"/>
      <c r="L286" s="405"/>
      <c r="M286" s="405"/>
      <c r="N286" s="405"/>
      <c r="O286" s="405"/>
      <c r="P286" s="405"/>
      <c r="Q286" s="405"/>
      <c r="R286" s="405"/>
      <c r="S286" s="405"/>
      <c r="T286" s="405"/>
      <c r="U286" s="405"/>
      <c r="V286" s="405"/>
    </row>
    <row r="287" spans="1:22" hidden="1" x14ac:dyDescent="0.75">
      <c r="A287" s="383">
        <v>282</v>
      </c>
      <c r="B287" s="384"/>
      <c r="C287" s="405"/>
      <c r="D287" s="405"/>
      <c r="E287" s="405"/>
      <c r="F287" s="405"/>
      <c r="G287" s="405"/>
      <c r="H287" s="405"/>
      <c r="I287" s="405"/>
      <c r="J287" s="405"/>
      <c r="K287" s="405"/>
      <c r="L287" s="405"/>
      <c r="M287" s="405"/>
      <c r="N287" s="405"/>
      <c r="O287" s="405"/>
      <c r="P287" s="405"/>
      <c r="Q287" s="405"/>
      <c r="R287" s="405"/>
      <c r="S287" s="405"/>
      <c r="T287" s="405"/>
      <c r="U287" s="405"/>
      <c r="V287" s="405"/>
    </row>
    <row r="288" spans="1:22" hidden="1" x14ac:dyDescent="0.75">
      <c r="A288" s="383">
        <v>283</v>
      </c>
      <c r="B288" s="384"/>
      <c r="C288" s="405"/>
      <c r="D288" s="405"/>
      <c r="E288" s="405"/>
      <c r="F288" s="405"/>
      <c r="G288" s="405"/>
      <c r="H288" s="405"/>
      <c r="I288" s="405"/>
      <c r="J288" s="405"/>
      <c r="K288" s="405"/>
      <c r="L288" s="405"/>
      <c r="M288" s="405"/>
      <c r="N288" s="405"/>
      <c r="O288" s="405"/>
      <c r="P288" s="405"/>
      <c r="Q288" s="405"/>
      <c r="R288" s="405"/>
      <c r="S288" s="405"/>
      <c r="T288" s="405"/>
      <c r="U288" s="405"/>
      <c r="V288" s="405"/>
    </row>
    <row r="289" spans="1:22" hidden="1" x14ac:dyDescent="0.75">
      <c r="A289" s="383">
        <v>284</v>
      </c>
      <c r="B289" s="384"/>
      <c r="C289" s="405"/>
      <c r="D289" s="405"/>
      <c r="E289" s="405"/>
      <c r="F289" s="405"/>
      <c r="G289" s="405"/>
      <c r="H289" s="405"/>
      <c r="I289" s="405"/>
      <c r="J289" s="405"/>
      <c r="K289" s="405"/>
      <c r="L289" s="405"/>
      <c r="M289" s="405"/>
      <c r="N289" s="405"/>
      <c r="O289" s="405"/>
      <c r="P289" s="405"/>
      <c r="Q289" s="405"/>
      <c r="R289" s="405"/>
      <c r="S289" s="405"/>
      <c r="T289" s="405"/>
      <c r="U289" s="405"/>
      <c r="V289" s="405"/>
    </row>
    <row r="290" spans="1:22" hidden="1" x14ac:dyDescent="0.75">
      <c r="A290" s="383">
        <v>285</v>
      </c>
      <c r="B290" s="384"/>
      <c r="C290" s="405"/>
      <c r="D290" s="405"/>
      <c r="E290" s="405"/>
      <c r="F290" s="405"/>
      <c r="G290" s="405"/>
      <c r="H290" s="405"/>
      <c r="I290" s="405"/>
      <c r="J290" s="405"/>
      <c r="K290" s="405"/>
      <c r="L290" s="405"/>
      <c r="M290" s="405"/>
      <c r="N290" s="405"/>
      <c r="O290" s="405"/>
      <c r="P290" s="405"/>
      <c r="Q290" s="405"/>
      <c r="R290" s="405"/>
      <c r="S290" s="405"/>
      <c r="T290" s="405"/>
      <c r="U290" s="405"/>
      <c r="V290" s="405"/>
    </row>
    <row r="291" spans="1:22" hidden="1" x14ac:dyDescent="0.75">
      <c r="A291" s="383">
        <v>286</v>
      </c>
      <c r="B291" s="384"/>
      <c r="C291" s="405"/>
      <c r="D291" s="405"/>
      <c r="E291" s="405"/>
      <c r="F291" s="405"/>
      <c r="G291" s="405"/>
      <c r="H291" s="405"/>
      <c r="I291" s="405"/>
      <c r="J291" s="405"/>
      <c r="K291" s="405"/>
      <c r="L291" s="405"/>
      <c r="M291" s="405"/>
      <c r="N291" s="405"/>
      <c r="O291" s="405"/>
      <c r="P291" s="405"/>
      <c r="Q291" s="405"/>
      <c r="R291" s="405"/>
      <c r="S291" s="405"/>
      <c r="T291" s="405"/>
      <c r="U291" s="405"/>
      <c r="V291" s="405"/>
    </row>
    <row r="292" spans="1:22" hidden="1" x14ac:dyDescent="0.75">
      <c r="A292" s="383">
        <v>287</v>
      </c>
      <c r="B292" s="384"/>
      <c r="C292" s="405"/>
      <c r="D292" s="405"/>
      <c r="E292" s="405"/>
      <c r="F292" s="405"/>
      <c r="G292" s="405"/>
      <c r="H292" s="405"/>
      <c r="I292" s="405"/>
      <c r="J292" s="405"/>
      <c r="K292" s="405"/>
      <c r="L292" s="405"/>
      <c r="M292" s="405"/>
      <c r="N292" s="405"/>
      <c r="O292" s="405"/>
      <c r="P292" s="405"/>
      <c r="Q292" s="405"/>
      <c r="R292" s="405"/>
      <c r="S292" s="405"/>
      <c r="T292" s="405"/>
      <c r="U292" s="405"/>
      <c r="V292" s="405"/>
    </row>
    <row r="293" spans="1:22" hidden="1" x14ac:dyDescent="0.75">
      <c r="A293" s="383">
        <v>288</v>
      </c>
      <c r="B293" s="384"/>
      <c r="C293" s="405"/>
      <c r="D293" s="405"/>
      <c r="E293" s="405"/>
      <c r="F293" s="405"/>
      <c r="G293" s="405"/>
      <c r="H293" s="405"/>
      <c r="I293" s="405"/>
      <c r="J293" s="405"/>
      <c r="K293" s="405"/>
      <c r="L293" s="405"/>
      <c r="M293" s="405"/>
      <c r="N293" s="405"/>
      <c r="O293" s="405"/>
      <c r="P293" s="405"/>
      <c r="Q293" s="405"/>
      <c r="R293" s="405"/>
      <c r="S293" s="405"/>
      <c r="T293" s="405"/>
      <c r="U293" s="405"/>
      <c r="V293" s="405"/>
    </row>
    <row r="294" spans="1:22" hidden="1" x14ac:dyDescent="0.75">
      <c r="A294" s="383">
        <v>289</v>
      </c>
      <c r="B294" s="384"/>
      <c r="C294" s="405"/>
      <c r="D294" s="405"/>
      <c r="E294" s="405"/>
      <c r="F294" s="405"/>
      <c r="G294" s="405"/>
      <c r="H294" s="405"/>
      <c r="I294" s="405"/>
      <c r="J294" s="405"/>
      <c r="K294" s="405"/>
      <c r="L294" s="405"/>
      <c r="M294" s="405"/>
      <c r="N294" s="405"/>
      <c r="O294" s="405"/>
      <c r="P294" s="405"/>
      <c r="Q294" s="405"/>
      <c r="R294" s="405"/>
      <c r="S294" s="405"/>
      <c r="T294" s="405"/>
      <c r="U294" s="405"/>
      <c r="V294" s="405"/>
    </row>
    <row r="295" spans="1:22" hidden="1" x14ac:dyDescent="0.75">
      <c r="A295" s="383">
        <v>290</v>
      </c>
      <c r="B295" s="384"/>
      <c r="C295" s="405"/>
      <c r="D295" s="405"/>
      <c r="E295" s="405"/>
      <c r="F295" s="405"/>
      <c r="G295" s="405"/>
      <c r="H295" s="405"/>
      <c r="I295" s="405"/>
      <c r="J295" s="405"/>
      <c r="K295" s="405"/>
      <c r="L295" s="405"/>
      <c r="M295" s="405"/>
      <c r="N295" s="405"/>
      <c r="O295" s="405"/>
      <c r="P295" s="405"/>
      <c r="Q295" s="405"/>
      <c r="R295" s="405"/>
      <c r="S295" s="405"/>
      <c r="T295" s="405"/>
      <c r="U295" s="405"/>
      <c r="V295" s="405"/>
    </row>
    <row r="296" spans="1:22" hidden="1" x14ac:dyDescent="0.75">
      <c r="A296" s="383">
        <v>291</v>
      </c>
      <c r="B296" s="384"/>
      <c r="C296" s="405"/>
      <c r="D296" s="405"/>
      <c r="E296" s="405"/>
      <c r="F296" s="405"/>
      <c r="G296" s="405"/>
      <c r="H296" s="405"/>
      <c r="I296" s="405"/>
      <c r="J296" s="405"/>
      <c r="K296" s="405"/>
      <c r="L296" s="405"/>
      <c r="M296" s="405"/>
      <c r="N296" s="405"/>
      <c r="O296" s="405"/>
      <c r="P296" s="405"/>
      <c r="Q296" s="405"/>
      <c r="R296" s="405"/>
      <c r="S296" s="405"/>
      <c r="T296" s="405"/>
      <c r="U296" s="405"/>
      <c r="V296" s="405"/>
    </row>
    <row r="297" spans="1:22" hidden="1" x14ac:dyDescent="0.75">
      <c r="A297" s="383">
        <v>292</v>
      </c>
      <c r="B297" s="384"/>
      <c r="C297" s="405"/>
      <c r="D297" s="405"/>
      <c r="E297" s="405"/>
      <c r="F297" s="405"/>
      <c r="G297" s="405"/>
      <c r="H297" s="405"/>
      <c r="I297" s="405"/>
      <c r="J297" s="405"/>
      <c r="K297" s="405"/>
      <c r="L297" s="405"/>
      <c r="M297" s="405"/>
      <c r="N297" s="405"/>
      <c r="O297" s="405"/>
      <c r="P297" s="405"/>
      <c r="Q297" s="405"/>
      <c r="R297" s="405"/>
      <c r="S297" s="405"/>
      <c r="T297" s="405"/>
      <c r="U297" s="405"/>
      <c r="V297" s="405"/>
    </row>
    <row r="298" spans="1:22" hidden="1" x14ac:dyDescent="0.75">
      <c r="A298" s="383">
        <v>293</v>
      </c>
      <c r="B298" s="384"/>
      <c r="C298" s="405"/>
      <c r="D298" s="405"/>
      <c r="E298" s="405"/>
      <c r="F298" s="405"/>
      <c r="G298" s="405"/>
      <c r="H298" s="405"/>
      <c r="I298" s="405"/>
      <c r="J298" s="405"/>
      <c r="K298" s="405"/>
      <c r="L298" s="405"/>
      <c r="M298" s="405"/>
      <c r="N298" s="405"/>
      <c r="O298" s="405"/>
      <c r="P298" s="405"/>
      <c r="Q298" s="405"/>
      <c r="R298" s="405"/>
      <c r="S298" s="405"/>
      <c r="T298" s="405"/>
      <c r="U298" s="405"/>
      <c r="V298" s="405"/>
    </row>
    <row r="299" spans="1:22" hidden="1" x14ac:dyDescent="0.75">
      <c r="A299" s="383">
        <v>294</v>
      </c>
      <c r="B299" s="384"/>
      <c r="C299" s="405"/>
      <c r="D299" s="405"/>
      <c r="E299" s="405"/>
      <c r="F299" s="405"/>
      <c r="G299" s="405"/>
      <c r="H299" s="405"/>
      <c r="I299" s="405"/>
      <c r="J299" s="405"/>
      <c r="K299" s="405"/>
      <c r="L299" s="405"/>
      <c r="M299" s="405"/>
      <c r="N299" s="405"/>
      <c r="O299" s="405"/>
      <c r="P299" s="405"/>
      <c r="Q299" s="405"/>
      <c r="R299" s="405"/>
      <c r="S299" s="405"/>
      <c r="T299" s="405"/>
      <c r="U299" s="405"/>
      <c r="V299" s="405"/>
    </row>
    <row r="300" spans="1:22" hidden="1" x14ac:dyDescent="0.75">
      <c r="A300" s="383">
        <v>295</v>
      </c>
      <c r="B300" s="384"/>
      <c r="C300" s="405"/>
      <c r="D300" s="405"/>
      <c r="E300" s="405"/>
      <c r="F300" s="405"/>
      <c r="G300" s="405"/>
      <c r="H300" s="405"/>
      <c r="I300" s="405"/>
      <c r="J300" s="405"/>
      <c r="K300" s="405"/>
      <c r="L300" s="405"/>
      <c r="M300" s="405"/>
      <c r="N300" s="405"/>
      <c r="O300" s="405"/>
      <c r="P300" s="405"/>
      <c r="Q300" s="405"/>
      <c r="R300" s="405"/>
      <c r="S300" s="405"/>
      <c r="T300" s="405"/>
      <c r="U300" s="405"/>
      <c r="V300" s="405"/>
    </row>
    <row r="301" spans="1:22" hidden="1" x14ac:dyDescent="0.75">
      <c r="A301" s="383">
        <v>296</v>
      </c>
      <c r="B301" s="384"/>
      <c r="C301" s="405"/>
      <c r="D301" s="405"/>
      <c r="E301" s="405"/>
      <c r="F301" s="405"/>
      <c r="G301" s="405"/>
      <c r="H301" s="405"/>
      <c r="I301" s="405"/>
      <c r="J301" s="405"/>
      <c r="K301" s="405"/>
      <c r="L301" s="405"/>
      <c r="M301" s="405"/>
      <c r="N301" s="405"/>
      <c r="O301" s="405"/>
      <c r="P301" s="405"/>
      <c r="Q301" s="405"/>
      <c r="R301" s="405"/>
      <c r="S301" s="405"/>
      <c r="T301" s="405"/>
      <c r="U301" s="405"/>
      <c r="V301" s="405"/>
    </row>
    <row r="302" spans="1:22" hidden="1" x14ac:dyDescent="0.75">
      <c r="A302" s="383">
        <v>297</v>
      </c>
      <c r="B302" s="384"/>
      <c r="C302" s="405"/>
      <c r="D302" s="405"/>
      <c r="E302" s="405"/>
      <c r="F302" s="405"/>
      <c r="G302" s="405"/>
      <c r="H302" s="405"/>
      <c r="I302" s="405"/>
      <c r="J302" s="405"/>
      <c r="K302" s="405"/>
      <c r="L302" s="405"/>
      <c r="M302" s="405"/>
      <c r="N302" s="405"/>
      <c r="O302" s="405"/>
      <c r="P302" s="405"/>
      <c r="Q302" s="405"/>
      <c r="R302" s="405"/>
      <c r="S302" s="405"/>
      <c r="T302" s="405"/>
      <c r="U302" s="405"/>
      <c r="V302" s="405"/>
    </row>
    <row r="303" spans="1:22" hidden="1" x14ac:dyDescent="0.75">
      <c r="A303" s="383">
        <v>298</v>
      </c>
      <c r="B303" s="384"/>
      <c r="C303" s="405"/>
      <c r="D303" s="405"/>
      <c r="E303" s="405"/>
      <c r="F303" s="405"/>
      <c r="G303" s="405"/>
      <c r="H303" s="405"/>
      <c r="I303" s="405"/>
      <c r="J303" s="405"/>
      <c r="K303" s="405"/>
      <c r="L303" s="405"/>
      <c r="M303" s="405"/>
      <c r="N303" s="405"/>
      <c r="O303" s="405"/>
      <c r="P303" s="405"/>
      <c r="Q303" s="405"/>
      <c r="R303" s="405"/>
      <c r="S303" s="405"/>
      <c r="T303" s="405"/>
      <c r="U303" s="405"/>
      <c r="V303" s="405"/>
    </row>
    <row r="304" spans="1:22" hidden="1" x14ac:dyDescent="0.75">
      <c r="A304" s="383">
        <v>299</v>
      </c>
      <c r="B304" s="384"/>
      <c r="C304" s="405"/>
      <c r="D304" s="405"/>
      <c r="E304" s="405"/>
      <c r="F304" s="405"/>
      <c r="G304" s="405"/>
      <c r="H304" s="405"/>
      <c r="I304" s="405"/>
      <c r="J304" s="405"/>
      <c r="K304" s="405"/>
      <c r="L304" s="405"/>
      <c r="M304" s="405"/>
      <c r="N304" s="405"/>
      <c r="O304" s="405"/>
      <c r="P304" s="405"/>
      <c r="Q304" s="405"/>
      <c r="R304" s="405"/>
      <c r="S304" s="405"/>
      <c r="T304" s="405"/>
      <c r="U304" s="405"/>
      <c r="V304" s="405"/>
    </row>
    <row r="305" spans="1:23" hidden="1" x14ac:dyDescent="0.75">
      <c r="A305" s="383">
        <v>300</v>
      </c>
      <c r="B305" s="384"/>
      <c r="C305" s="405"/>
      <c r="D305" s="405"/>
      <c r="E305" s="405"/>
      <c r="F305" s="405"/>
      <c r="G305" s="405"/>
      <c r="H305" s="405"/>
      <c r="I305" s="405"/>
      <c r="J305" s="405"/>
      <c r="K305" s="405"/>
      <c r="L305" s="405"/>
      <c r="M305" s="405"/>
      <c r="N305" s="405"/>
      <c r="O305" s="405"/>
      <c r="P305" s="405"/>
      <c r="Q305" s="405"/>
      <c r="R305" s="405"/>
      <c r="S305" s="405"/>
      <c r="T305" s="405"/>
      <c r="U305" s="405"/>
      <c r="V305" s="405"/>
      <c r="W305" s="409" t="s">
        <v>934</v>
      </c>
    </row>
    <row r="306" spans="1:23" x14ac:dyDescent="0.75">
      <c r="A306" s="410" t="s">
        <v>956</v>
      </c>
    </row>
    <row r="307" spans="1:23" x14ac:dyDescent="0.75">
      <c r="A307" s="382"/>
    </row>
    <row r="308" spans="1:23" x14ac:dyDescent="0.75">
      <c r="A308" s="382"/>
    </row>
    <row r="309" spans="1:23" x14ac:dyDescent="0.75">
      <c r="A309" s="382"/>
    </row>
    <row r="310" spans="1:23" x14ac:dyDescent="0.75">
      <c r="A310" s="382"/>
    </row>
    <row r="311" spans="1:23" x14ac:dyDescent="0.75">
      <c r="A311" s="382"/>
    </row>
    <row r="312" spans="1:23" x14ac:dyDescent="0.75">
      <c r="A312" s="382"/>
    </row>
    <row r="313" spans="1:23" x14ac:dyDescent="0.75">
      <c r="A313" s="382"/>
    </row>
    <row r="314" spans="1:23" x14ac:dyDescent="0.75">
      <c r="A314" s="382"/>
    </row>
    <row r="315" spans="1:23" x14ac:dyDescent="0.75">
      <c r="A315" s="382"/>
    </row>
    <row r="316" spans="1:23" x14ac:dyDescent="0.75">
      <c r="A316" s="382"/>
    </row>
    <row r="317" spans="1:23" x14ac:dyDescent="0.75">
      <c r="A317" s="382"/>
    </row>
    <row r="318" spans="1:23" x14ac:dyDescent="0.75">
      <c r="A318" s="382"/>
    </row>
    <row r="319" spans="1:23" x14ac:dyDescent="0.75">
      <c r="A319" s="382"/>
    </row>
    <row r="320" spans="1:23" x14ac:dyDescent="0.75">
      <c r="A320" s="382"/>
    </row>
    <row r="321" spans="1:23" x14ac:dyDescent="0.75">
      <c r="A321" s="382"/>
    </row>
    <row r="322" spans="1:23" x14ac:dyDescent="0.75">
      <c r="A322" s="382"/>
    </row>
    <row r="323" spans="1:23" x14ac:dyDescent="0.75">
      <c r="A323" s="382"/>
    </row>
    <row r="324" spans="1:23" x14ac:dyDescent="0.75">
      <c r="A324" s="382"/>
      <c r="W324" s="412" t="s">
        <v>958</v>
      </c>
    </row>
    <row r="325" spans="1:23" x14ac:dyDescent="0.75">
      <c r="A325" s="382"/>
      <c r="W325" s="412" t="s">
        <v>957</v>
      </c>
    </row>
    <row r="326" spans="1:23" x14ac:dyDescent="0.75">
      <c r="A326" s="382"/>
      <c r="W326" s="412" t="s">
        <v>954</v>
      </c>
    </row>
    <row r="327" spans="1:23" x14ac:dyDescent="0.75">
      <c r="A327" s="382"/>
    </row>
    <row r="328" spans="1:23" x14ac:dyDescent="0.75">
      <c r="A328" s="382"/>
      <c r="B328" s="19" t="str">
        <f>CONCATENATE("Version ",'Change Log'!$B$3," – © 2015-",YEAR('Change Log'!$A$3),", William W. Davis, MSPM, PMP")</f>
        <v>Version 5.0.2 – © 2015-2021, William W. Davis, MSPM, PMP</v>
      </c>
      <c r="C328" s="19"/>
      <c r="D328" s="5"/>
      <c r="E328" s="5"/>
      <c r="F328" s="5"/>
      <c r="G328" s="5"/>
    </row>
    <row r="329" spans="1:23" x14ac:dyDescent="0.75">
      <c r="A329" s="382"/>
      <c r="B329" s="419" t="s">
        <v>135</v>
      </c>
      <c r="C329" s="419"/>
      <c r="D329" s="419"/>
      <c r="E329" s="419"/>
      <c r="F329" s="419"/>
      <c r="G329" s="419"/>
      <c r="H329" s="419"/>
      <c r="I329" s="419"/>
      <c r="J329" s="419"/>
      <c r="K329" s="419"/>
    </row>
    <row r="330" spans="1:23" x14ac:dyDescent="0.75">
      <c r="A330" s="382"/>
      <c r="B330" s="419" t="s">
        <v>136</v>
      </c>
      <c r="C330" s="419"/>
      <c r="D330" s="419"/>
      <c r="E330" s="419"/>
      <c r="F330" s="419"/>
      <c r="G330" s="419"/>
      <c r="H330" s="353"/>
      <c r="I330" s="353"/>
    </row>
    <row r="331" spans="1:23" x14ac:dyDescent="0.75">
      <c r="A331" s="382"/>
      <c r="B331" s="419" t="s">
        <v>90</v>
      </c>
      <c r="C331" s="419"/>
      <c r="D331" s="419"/>
      <c r="E331" s="419"/>
      <c r="F331" s="353"/>
      <c r="G331" s="353"/>
    </row>
    <row r="332" spans="1:23" x14ac:dyDescent="0.75">
      <c r="A332" s="382"/>
      <c r="B332" s="419" t="s">
        <v>210</v>
      </c>
      <c r="C332" s="419"/>
      <c r="D332" s="419"/>
      <c r="E332" s="419"/>
      <c r="F332" s="419"/>
      <c r="G332" s="419"/>
      <c r="H332" s="353"/>
      <c r="I332" s="353"/>
    </row>
    <row r="333" spans="1:23" x14ac:dyDescent="0.75">
      <c r="A333" s="382"/>
      <c r="B333" s="419" t="s">
        <v>826</v>
      </c>
      <c r="C333" s="419"/>
      <c r="D333" s="419"/>
      <c r="E333" s="419"/>
      <c r="F333" s="419"/>
      <c r="G333" s="419"/>
      <c r="H333" s="419"/>
      <c r="I333" s="419"/>
      <c r="J333" s="419"/>
      <c r="K333" s="419"/>
    </row>
    <row r="334" spans="1:23" x14ac:dyDescent="0.75">
      <c r="A334" s="382"/>
      <c r="B334" s="154" t="s">
        <v>205</v>
      </c>
      <c r="C334" s="154"/>
      <c r="D334" s="5"/>
      <c r="E334" s="5"/>
      <c r="F334" s="5"/>
      <c r="G334" s="5"/>
    </row>
    <row r="335" spans="1:23" x14ac:dyDescent="0.75">
      <c r="A335" s="382"/>
      <c r="B335" s="154" t="s">
        <v>88</v>
      </c>
      <c r="C335" s="154"/>
      <c r="D335" s="5"/>
      <c r="E335" s="5"/>
      <c r="F335" s="5"/>
      <c r="G335" s="5"/>
    </row>
    <row r="336" spans="1:23" x14ac:dyDescent="0.75">
      <c r="A336" s="382"/>
      <c r="B336" s="154" t="s">
        <v>204</v>
      </c>
      <c r="C336" s="154"/>
      <c r="D336" s="5"/>
      <c r="E336" s="5"/>
      <c r="F336" s="5"/>
      <c r="G336" s="5"/>
    </row>
    <row r="337" spans="1:12" x14ac:dyDescent="0.75">
      <c r="A337" s="382"/>
      <c r="B337" s="154" t="s">
        <v>206</v>
      </c>
      <c r="C337" s="154"/>
      <c r="D337" s="5"/>
      <c r="E337" s="5"/>
      <c r="F337" s="5"/>
      <c r="G337" s="5"/>
    </row>
    <row r="338" spans="1:12" x14ac:dyDescent="0.75">
      <c r="A338" s="382"/>
      <c r="B338" s="154" t="s">
        <v>748</v>
      </c>
      <c r="C338" s="154"/>
      <c r="D338" s="5"/>
      <c r="E338" s="5"/>
      <c r="F338" s="5"/>
      <c r="G338" s="5"/>
    </row>
    <row r="339" spans="1:12" x14ac:dyDescent="0.75">
      <c r="A339" s="382"/>
      <c r="B339" s="154" t="s">
        <v>749</v>
      </c>
      <c r="C339" s="154"/>
      <c r="D339" s="5"/>
      <c r="E339" s="5"/>
      <c r="F339" s="5"/>
      <c r="G339" s="5"/>
    </row>
    <row r="340" spans="1:12" x14ac:dyDescent="0.75">
      <c r="A340" s="382"/>
      <c r="B340" s="154"/>
      <c r="C340" s="154"/>
      <c r="D340" s="5"/>
      <c r="E340" s="5"/>
      <c r="F340" s="5"/>
      <c r="G340" s="5"/>
    </row>
    <row r="341" spans="1:12" x14ac:dyDescent="0.75">
      <c r="A341" s="382"/>
      <c r="B341" s="154" t="s">
        <v>750</v>
      </c>
      <c r="C341" s="154"/>
      <c r="D341" s="5"/>
      <c r="E341" s="5"/>
      <c r="F341" s="5"/>
      <c r="G341" s="5"/>
    </row>
    <row r="342" spans="1:12" x14ac:dyDescent="0.75">
      <c r="A342" s="382"/>
      <c r="B342" s="154" t="s">
        <v>87</v>
      </c>
      <c r="C342" s="154"/>
      <c r="D342" s="5"/>
      <c r="E342" s="5"/>
      <c r="F342" s="5"/>
      <c r="G342" s="5"/>
    </row>
    <row r="343" spans="1:12" x14ac:dyDescent="0.75">
      <c r="A343" s="382"/>
      <c r="B343" s="420" t="s">
        <v>755</v>
      </c>
      <c r="C343" s="420"/>
      <c r="D343" s="420"/>
      <c r="E343" s="420"/>
      <c r="F343" s="420"/>
      <c r="G343" s="420"/>
      <c r="H343" s="420"/>
      <c r="I343" s="380"/>
      <c r="J343" s="268"/>
      <c r="K343" s="268"/>
      <c r="L343" s="268"/>
    </row>
    <row r="344" spans="1:12" x14ac:dyDescent="0.75">
      <c r="A344" s="382"/>
    </row>
    <row r="345" spans="1:12" x14ac:dyDescent="0.75">
      <c r="A345" s="382"/>
    </row>
    <row r="346" spans="1:12" x14ac:dyDescent="0.75">
      <c r="A346" s="382"/>
    </row>
    <row r="347" spans="1:12" x14ac:dyDescent="0.75">
      <c r="A347" s="382"/>
    </row>
    <row r="348" spans="1:12" x14ac:dyDescent="0.75">
      <c r="A348" s="382"/>
    </row>
    <row r="349" spans="1:12" x14ac:dyDescent="0.75">
      <c r="A349" s="382"/>
    </row>
    <row r="350" spans="1:12" x14ac:dyDescent="0.75">
      <c r="A350" s="382"/>
    </row>
    <row r="351" spans="1:12" x14ac:dyDescent="0.75">
      <c r="A351" s="382"/>
    </row>
    <row r="352" spans="1:12" x14ac:dyDescent="0.75">
      <c r="A352" s="382"/>
    </row>
    <row r="353" spans="1:1" x14ac:dyDescent="0.75">
      <c r="A353" s="382"/>
    </row>
    <row r="354" spans="1:1" x14ac:dyDescent="0.75">
      <c r="A354" s="382"/>
    </row>
    <row r="355" spans="1:1" x14ac:dyDescent="0.75">
      <c r="A355" s="382"/>
    </row>
    <row r="356" spans="1:1" x14ac:dyDescent="0.75">
      <c r="A356" s="382"/>
    </row>
    <row r="357" spans="1:1" x14ac:dyDescent="0.75">
      <c r="A357" s="382"/>
    </row>
    <row r="358" spans="1:1" x14ac:dyDescent="0.75">
      <c r="A358" s="382"/>
    </row>
    <row r="359" spans="1:1" x14ac:dyDescent="0.75">
      <c r="A359" s="382"/>
    </row>
    <row r="360" spans="1:1" x14ac:dyDescent="0.75">
      <c r="A360" s="382"/>
    </row>
    <row r="361" spans="1:1" x14ac:dyDescent="0.75">
      <c r="A361" s="382"/>
    </row>
    <row r="362" spans="1:1" x14ac:dyDescent="0.75">
      <c r="A362" s="382"/>
    </row>
    <row r="363" spans="1:1" x14ac:dyDescent="0.75">
      <c r="A363" s="382"/>
    </row>
    <row r="364" spans="1:1" x14ac:dyDescent="0.75">
      <c r="A364" s="382"/>
    </row>
    <row r="365" spans="1:1" x14ac:dyDescent="0.75">
      <c r="A365" s="382"/>
    </row>
    <row r="366" spans="1:1" x14ac:dyDescent="0.75">
      <c r="A366" s="382"/>
    </row>
    <row r="367" spans="1:1" x14ac:dyDescent="0.75">
      <c r="A367" s="382"/>
    </row>
    <row r="368" spans="1:1" x14ac:dyDescent="0.75">
      <c r="A368" s="382"/>
    </row>
    <row r="369" spans="1:1" x14ac:dyDescent="0.75">
      <c r="A369" s="382"/>
    </row>
    <row r="370" spans="1:1" x14ac:dyDescent="0.75">
      <c r="A370" s="382"/>
    </row>
    <row r="371" spans="1:1" x14ac:dyDescent="0.75">
      <c r="A371" s="382"/>
    </row>
    <row r="372" spans="1:1" x14ac:dyDescent="0.75">
      <c r="A372" s="382"/>
    </row>
    <row r="373" spans="1:1" x14ac:dyDescent="0.75">
      <c r="A373" s="382"/>
    </row>
    <row r="374" spans="1:1" x14ac:dyDescent="0.75">
      <c r="A374" s="382"/>
    </row>
    <row r="375" spans="1:1" x14ac:dyDescent="0.75">
      <c r="A375" s="382"/>
    </row>
    <row r="376" spans="1:1" x14ac:dyDescent="0.75">
      <c r="A376" s="382"/>
    </row>
    <row r="377" spans="1:1" x14ac:dyDescent="0.75">
      <c r="A377" s="382"/>
    </row>
    <row r="378" spans="1:1" x14ac:dyDescent="0.75">
      <c r="A378" s="382"/>
    </row>
    <row r="379" spans="1:1" x14ac:dyDescent="0.75">
      <c r="A379" s="382"/>
    </row>
    <row r="380" spans="1:1" x14ac:dyDescent="0.75">
      <c r="A380" s="382"/>
    </row>
    <row r="381" spans="1:1" x14ac:dyDescent="0.75">
      <c r="A381" s="382"/>
    </row>
    <row r="382" spans="1:1" x14ac:dyDescent="0.75">
      <c r="A382" s="382"/>
    </row>
    <row r="383" spans="1:1" x14ac:dyDescent="0.75">
      <c r="A383" s="382"/>
    </row>
    <row r="384" spans="1:1" x14ac:dyDescent="0.75">
      <c r="A384" s="382"/>
    </row>
    <row r="385" spans="1:1" x14ac:dyDescent="0.75">
      <c r="A385" s="382"/>
    </row>
    <row r="386" spans="1:1" x14ac:dyDescent="0.75">
      <c r="A386" s="382"/>
    </row>
    <row r="387" spans="1:1" x14ac:dyDescent="0.75">
      <c r="A387" s="382"/>
    </row>
    <row r="388" spans="1:1" x14ac:dyDescent="0.75">
      <c r="A388" s="382"/>
    </row>
    <row r="389" spans="1:1" x14ac:dyDescent="0.75">
      <c r="A389" s="382"/>
    </row>
    <row r="390" spans="1:1" x14ac:dyDescent="0.75">
      <c r="A390" s="382"/>
    </row>
    <row r="391" spans="1:1" x14ac:dyDescent="0.75">
      <c r="A391" s="382"/>
    </row>
    <row r="392" spans="1:1" x14ac:dyDescent="0.75">
      <c r="A392" s="382"/>
    </row>
    <row r="393" spans="1:1" x14ac:dyDescent="0.75">
      <c r="A393" s="382"/>
    </row>
    <row r="394" spans="1:1" x14ac:dyDescent="0.75">
      <c r="A394" s="382"/>
    </row>
    <row r="395" spans="1:1" x14ac:dyDescent="0.75">
      <c r="A395" s="382"/>
    </row>
  </sheetData>
  <mergeCells count="29">
    <mergeCell ref="B331:E331"/>
    <mergeCell ref="B332:G332"/>
    <mergeCell ref="B333:K333"/>
    <mergeCell ref="B343:H343"/>
    <mergeCell ref="S2:S4"/>
    <mergeCell ref="L2:L4"/>
    <mergeCell ref="F2:F4"/>
    <mergeCell ref="A5:G5"/>
    <mergeCell ref="A2:A4"/>
    <mergeCell ref="B2:B4"/>
    <mergeCell ref="C2:C4"/>
    <mergeCell ref="D2:D4"/>
    <mergeCell ref="E2:E4"/>
    <mergeCell ref="T2:T4"/>
    <mergeCell ref="U2:U4"/>
    <mergeCell ref="V2:V4"/>
    <mergeCell ref="B329:K329"/>
    <mergeCell ref="B330:G330"/>
    <mergeCell ref="M2:M4"/>
    <mergeCell ref="N2:N4"/>
    <mergeCell ref="O2:O4"/>
    <mergeCell ref="P2:P4"/>
    <mergeCell ref="Q2:Q4"/>
    <mergeCell ref="R2:R4"/>
    <mergeCell ref="G2:G4"/>
    <mergeCell ref="H2:H4"/>
    <mergeCell ref="I2:I4"/>
    <mergeCell ref="J2:J4"/>
    <mergeCell ref="K2:K4"/>
  </mergeCells>
  <hyperlinks>
    <hyperlink ref="B329" r:id="rId1" display="Download more FREE Statistical PERT templates at https://www.statisticalpert.com" xr:uid="{AD6B5A54-E636-40EE-B31E-FF5EFA6B588C}"/>
    <hyperlink ref="B330" r:id="rId2" display="Take a Pluralsight course on Statistical PERT" xr:uid="{31808A9A-D9E8-462E-ACD5-55DEF62BA7E7}"/>
    <hyperlink ref="B331" r:id="rId3" xr:uid="{0C2D7D40-D966-462D-ADA8-562829D4C669}"/>
    <hyperlink ref="B333" r:id="rId4" display="Follow Statistical PERT on Twitter to learn when new updates are released" xr:uid="{AA6B2634-DD3C-4383-9A7A-733DBDABBA76}"/>
    <hyperlink ref="B343" r:id="rId5" display="See the GNU General Public License for more details (http://www.gnu.org/licenses/)." xr:uid="{F4BB76ED-30CC-4305-AD32-98C80CD011FA}"/>
    <hyperlink ref="B333:K333" r:id="rId6" location="newsletter" display="Subscribe to the SPERT® newsletter for monthly tips, free webinars, and new release notifications" xr:uid="{D741F774-7D2D-40A8-8DE8-FE509F6109D1}"/>
    <hyperlink ref="B330:G33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95"/>
  <sheetViews>
    <sheetView showGridLines="0" tabSelected="1" topLeftCell="A76" workbookViewId="0">
      <selection activeCell="A81" sqref="A81:B81"/>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4" t="s">
        <v>782</v>
      </c>
    </row>
    <row r="3" spans="1:17" x14ac:dyDescent="0.75">
      <c r="A3" s="55" t="s">
        <v>37</v>
      </c>
      <c r="B3" s="56" t="s">
        <v>38</v>
      </c>
      <c r="C3" s="57" t="s">
        <v>48</v>
      </c>
      <c r="D3" s="57" t="s">
        <v>6</v>
      </c>
      <c r="E3" s="57" t="s">
        <v>49</v>
      </c>
    </row>
    <row r="4" spans="1:17" x14ac:dyDescent="0.75">
      <c r="A4" s="308" t="s">
        <v>13</v>
      </c>
      <c r="B4" s="218">
        <v>7.0710678118654752E-2</v>
      </c>
      <c r="C4" s="58">
        <v>1</v>
      </c>
      <c r="D4" s="58">
        <v>98</v>
      </c>
      <c r="E4" s="58">
        <v>1</v>
      </c>
    </row>
    <row r="5" spans="1:17" x14ac:dyDescent="0.75">
      <c r="A5" s="308" t="s">
        <v>783</v>
      </c>
      <c r="B5" s="218">
        <v>0.1</v>
      </c>
      <c r="C5" s="58">
        <v>2</v>
      </c>
      <c r="D5" s="58">
        <v>96</v>
      </c>
      <c r="E5" s="58">
        <v>2</v>
      </c>
      <c r="G5" s="307"/>
      <c r="H5" s="312" t="s">
        <v>57</v>
      </c>
      <c r="I5" s="59"/>
      <c r="J5" s="59"/>
      <c r="K5" s="59"/>
      <c r="L5" s="59"/>
      <c r="M5" s="59"/>
      <c r="N5" s="59"/>
      <c r="O5" s="59"/>
      <c r="P5" s="319"/>
      <c r="Q5" s="313"/>
    </row>
    <row r="6" spans="1:17" x14ac:dyDescent="0.75">
      <c r="A6" s="308" t="s">
        <v>0</v>
      </c>
      <c r="B6" s="218">
        <v>0.1414213562373095</v>
      </c>
      <c r="C6" s="58">
        <v>4</v>
      </c>
      <c r="D6" s="58">
        <v>92</v>
      </c>
      <c r="E6" s="58">
        <v>4</v>
      </c>
      <c r="G6" s="218"/>
      <c r="H6" s="314" t="s">
        <v>58</v>
      </c>
      <c r="I6" s="311"/>
      <c r="J6" s="311"/>
      <c r="K6" s="311"/>
      <c r="L6" s="311"/>
      <c r="M6" s="311"/>
      <c r="N6" s="311"/>
      <c r="O6" s="311"/>
      <c r="P6" s="318"/>
      <c r="Q6" s="315"/>
    </row>
    <row r="7" spans="1:17" x14ac:dyDescent="0.75">
      <c r="A7" s="308" t="s">
        <v>3</v>
      </c>
      <c r="B7" s="218">
        <v>0.17320508075688773</v>
      </c>
      <c r="C7" s="58">
        <v>6</v>
      </c>
      <c r="D7" s="58">
        <v>88</v>
      </c>
      <c r="E7" s="58">
        <v>6</v>
      </c>
      <c r="G7" s="58"/>
      <c r="H7" s="316" t="s">
        <v>786</v>
      </c>
      <c r="I7" s="60"/>
      <c r="J7" s="60"/>
      <c r="K7" s="60"/>
      <c r="L7" s="60"/>
      <c r="M7" s="60"/>
      <c r="N7" s="60"/>
      <c r="O7" s="60"/>
      <c r="P7" s="320"/>
      <c r="Q7" s="317"/>
    </row>
    <row r="8" spans="1:17" x14ac:dyDescent="0.75">
      <c r="A8" s="308" t="s">
        <v>1</v>
      </c>
      <c r="B8" s="218">
        <v>0.2</v>
      </c>
      <c r="C8" s="58">
        <v>8</v>
      </c>
      <c r="D8" s="58">
        <v>84</v>
      </c>
      <c r="E8" s="58">
        <v>8</v>
      </c>
    </row>
    <row r="9" spans="1:17" x14ac:dyDescent="0.75">
      <c r="A9" s="308" t="s">
        <v>4</v>
      </c>
      <c r="B9" s="218">
        <v>0.23452078799117146</v>
      </c>
      <c r="C9" s="58">
        <v>11</v>
      </c>
      <c r="D9" s="58">
        <v>78</v>
      </c>
      <c r="E9" s="58">
        <v>11</v>
      </c>
      <c r="G9" s="219" t="s">
        <v>207</v>
      </c>
    </row>
    <row r="10" spans="1:17" x14ac:dyDescent="0.75">
      <c r="A10" s="308" t="s">
        <v>2</v>
      </c>
      <c r="B10" s="218">
        <v>0.27386127875258304</v>
      </c>
      <c r="C10" s="58">
        <v>15</v>
      </c>
      <c r="D10" s="58">
        <v>70</v>
      </c>
      <c r="E10" s="58">
        <v>15</v>
      </c>
      <c r="G10" s="219" t="s">
        <v>208</v>
      </c>
    </row>
    <row r="11" spans="1:17" x14ac:dyDescent="0.75">
      <c r="A11" s="308" t="s">
        <v>784</v>
      </c>
      <c r="B11" s="218">
        <v>0.31622776601683794</v>
      </c>
      <c r="C11" s="58">
        <v>20</v>
      </c>
      <c r="D11" s="58">
        <v>60</v>
      </c>
      <c r="E11" s="58">
        <v>20</v>
      </c>
      <c r="G11" s="219" t="s">
        <v>209</v>
      </c>
    </row>
    <row r="12" spans="1:17" x14ac:dyDescent="0.75">
      <c r="A12" s="308" t="s">
        <v>785</v>
      </c>
      <c r="B12" s="218">
        <v>0.35355339059327379</v>
      </c>
      <c r="C12" s="58">
        <v>25</v>
      </c>
      <c r="D12" s="58">
        <v>50</v>
      </c>
      <c r="E12" s="58">
        <v>25</v>
      </c>
    </row>
    <row r="13" spans="1:17" x14ac:dyDescent="0.75">
      <c r="A13" s="308" t="s">
        <v>14</v>
      </c>
      <c r="B13" s="218">
        <v>0.40620192023179802</v>
      </c>
      <c r="C13" s="58">
        <v>33</v>
      </c>
      <c r="D13" s="58">
        <v>34</v>
      </c>
      <c r="E13" s="58">
        <v>33</v>
      </c>
    </row>
    <row r="16" spans="1:17" x14ac:dyDescent="0.75">
      <c r="A16" s="468" t="s">
        <v>848</v>
      </c>
      <c r="B16" s="309">
        <v>-0.05</v>
      </c>
    </row>
    <row r="17" spans="1:2" x14ac:dyDescent="0.75">
      <c r="A17" s="469"/>
      <c r="B17" s="309">
        <v>-0.1</v>
      </c>
    </row>
    <row r="18" spans="1:2" x14ac:dyDescent="0.75">
      <c r="A18" s="469"/>
      <c r="B18" s="309">
        <v>-0.15</v>
      </c>
    </row>
    <row r="19" spans="1:2" x14ac:dyDescent="0.75">
      <c r="A19" s="469"/>
      <c r="B19" s="309">
        <v>-0.2</v>
      </c>
    </row>
    <row r="20" spans="1:2" x14ac:dyDescent="0.75">
      <c r="A20" s="469"/>
      <c r="B20" s="309">
        <v>-0.25</v>
      </c>
    </row>
    <row r="21" spans="1:2" x14ac:dyDescent="0.75">
      <c r="A21" s="469"/>
      <c r="B21" s="309">
        <v>-0.3</v>
      </c>
    </row>
    <row r="22" spans="1:2" x14ac:dyDescent="0.75">
      <c r="A22" s="469"/>
      <c r="B22" s="309">
        <v>-0.35</v>
      </c>
    </row>
    <row r="23" spans="1:2" x14ac:dyDescent="0.75">
      <c r="A23" s="469"/>
      <c r="B23" s="309">
        <v>-0.4</v>
      </c>
    </row>
    <row r="24" spans="1:2" x14ac:dyDescent="0.75">
      <c r="A24" s="469"/>
      <c r="B24" s="309">
        <v>-0.5</v>
      </c>
    </row>
    <row r="25" spans="1:2" x14ac:dyDescent="0.75">
      <c r="A25" s="469"/>
      <c r="B25" s="309">
        <v>-0.6</v>
      </c>
    </row>
    <row r="26" spans="1:2" x14ac:dyDescent="0.75">
      <c r="A26" s="470"/>
      <c r="B26" s="309">
        <v>-0.7</v>
      </c>
    </row>
    <row r="27" spans="1:2" x14ac:dyDescent="0.75">
      <c r="B27" s="51"/>
    </row>
    <row r="29" spans="1:2" x14ac:dyDescent="0.75">
      <c r="A29" s="471" t="s">
        <v>847</v>
      </c>
      <c r="B29" s="309">
        <v>0.1</v>
      </c>
    </row>
    <row r="30" spans="1:2" x14ac:dyDescent="0.75">
      <c r="A30" s="471"/>
      <c r="B30" s="309">
        <v>0.2</v>
      </c>
    </row>
    <row r="31" spans="1:2" x14ac:dyDescent="0.75">
      <c r="A31" s="471"/>
      <c r="B31" s="309">
        <v>0.3</v>
      </c>
    </row>
    <row r="32" spans="1:2" x14ac:dyDescent="0.75">
      <c r="A32" s="471"/>
      <c r="B32" s="309">
        <v>0.4</v>
      </c>
    </row>
    <row r="33" spans="1:21" x14ac:dyDescent="0.75">
      <c r="A33" s="471"/>
      <c r="B33" s="309">
        <v>0.5</v>
      </c>
    </row>
    <row r="34" spans="1:21" x14ac:dyDescent="0.75">
      <c r="A34" s="471"/>
      <c r="B34" s="309">
        <v>0.75</v>
      </c>
    </row>
    <row r="35" spans="1:21" x14ac:dyDescent="0.75">
      <c r="A35" s="471"/>
      <c r="B35" s="309">
        <v>1</v>
      </c>
    </row>
    <row r="36" spans="1:21" x14ac:dyDescent="0.75">
      <c r="A36" s="471"/>
      <c r="B36" s="309">
        <v>1.25</v>
      </c>
    </row>
    <row r="37" spans="1:21" x14ac:dyDescent="0.75">
      <c r="A37" s="471"/>
      <c r="B37" s="309">
        <v>1.5</v>
      </c>
    </row>
    <row r="38" spans="1:21" x14ac:dyDescent="0.75">
      <c r="A38" s="471"/>
      <c r="B38" s="309">
        <v>1.75</v>
      </c>
    </row>
    <row r="39" spans="1:21" x14ac:dyDescent="0.75">
      <c r="A39" s="471"/>
      <c r="B39" s="309">
        <v>2</v>
      </c>
    </row>
    <row r="42" spans="1:21" x14ac:dyDescent="0.75">
      <c r="A42" s="82" t="s">
        <v>83</v>
      </c>
      <c r="B42" s="81"/>
    </row>
    <row r="43" spans="1:21" x14ac:dyDescent="0.75">
      <c r="A43" s="308" t="s">
        <v>72</v>
      </c>
      <c r="B43" s="6" t="b">
        <f>FALSE</f>
        <v>0</v>
      </c>
      <c r="C43" s="65" t="s">
        <v>80</v>
      </c>
      <c r="D43" s="79"/>
      <c r="E43" s="79"/>
      <c r="F43" s="79"/>
      <c r="G43" s="79"/>
      <c r="H43" s="79"/>
      <c r="I43" s="79"/>
      <c r="J43" s="79"/>
      <c r="K43" s="79"/>
      <c r="L43" s="362" t="s">
        <v>841</v>
      </c>
      <c r="M43" s="79"/>
      <c r="N43" s="79"/>
      <c r="O43" s="79"/>
      <c r="P43" s="79"/>
      <c r="Q43" s="79"/>
      <c r="R43" s="79"/>
      <c r="S43" s="79"/>
      <c r="T43" s="79"/>
      <c r="U43" s="80"/>
    </row>
    <row r="44" spans="1:21" x14ac:dyDescent="0.75">
      <c r="A44" s="308" t="s">
        <v>71</v>
      </c>
      <c r="B44" s="6" t="b">
        <f>TRUE</f>
        <v>1</v>
      </c>
      <c r="C44" s="65" t="s">
        <v>98</v>
      </c>
      <c r="D44" s="79"/>
      <c r="E44" s="79"/>
      <c r="F44" s="79"/>
      <c r="G44" s="79"/>
      <c r="H44" s="79"/>
      <c r="I44" s="79"/>
      <c r="J44" s="79"/>
      <c r="K44" s="79"/>
      <c r="L44" s="362" t="s">
        <v>838</v>
      </c>
      <c r="M44" s="79"/>
      <c r="N44" s="79"/>
      <c r="O44" s="79"/>
      <c r="P44" s="79"/>
      <c r="Q44" s="79"/>
      <c r="R44" s="79"/>
      <c r="S44" s="79"/>
      <c r="T44" s="79"/>
      <c r="U44" s="80"/>
    </row>
    <row r="47" spans="1:21" x14ac:dyDescent="0.75">
      <c r="A47" s="82" t="s">
        <v>82</v>
      </c>
      <c r="B47" s="81"/>
    </row>
    <row r="48" spans="1:21" x14ac:dyDescent="0.75">
      <c r="A48" s="308" t="s">
        <v>74</v>
      </c>
      <c r="B48" s="6" t="b">
        <f>TRUE</f>
        <v>1</v>
      </c>
    </row>
    <row r="49" spans="1:2" x14ac:dyDescent="0.75">
      <c r="A49" s="308" t="s">
        <v>75</v>
      </c>
      <c r="B49" s="6" t="b">
        <f>FALSE</f>
        <v>0</v>
      </c>
    </row>
    <row r="50" spans="1:2" x14ac:dyDescent="0.75">
      <c r="A50" s="367" t="s">
        <v>934</v>
      </c>
    </row>
    <row r="51" spans="1:2" x14ac:dyDescent="0.75">
      <c r="A51" s="367"/>
    </row>
    <row r="52" spans="1:2" x14ac:dyDescent="0.75">
      <c r="A52" s="82" t="s">
        <v>943</v>
      </c>
      <c r="B52" s="81"/>
    </row>
    <row r="53" spans="1:2" x14ac:dyDescent="0.75">
      <c r="A53" s="473" t="s">
        <v>944</v>
      </c>
      <c r="B53" s="309">
        <v>0</v>
      </c>
    </row>
    <row r="54" spans="1:2" x14ac:dyDescent="0.75">
      <c r="A54" s="474"/>
      <c r="B54" s="309">
        <v>0.2</v>
      </c>
    </row>
    <row r="55" spans="1:2" x14ac:dyDescent="0.75">
      <c r="A55" s="474"/>
      <c r="B55" s="309">
        <v>0.3</v>
      </c>
    </row>
    <row r="56" spans="1:2" x14ac:dyDescent="0.75">
      <c r="A56" s="474"/>
      <c r="B56" s="309">
        <v>0.4</v>
      </c>
    </row>
    <row r="57" spans="1:2" x14ac:dyDescent="0.75">
      <c r="A57" s="474"/>
      <c r="B57" s="309">
        <v>0.5</v>
      </c>
    </row>
    <row r="58" spans="1:2" x14ac:dyDescent="0.75">
      <c r="A58" s="474"/>
      <c r="B58" s="309">
        <v>0.6</v>
      </c>
    </row>
    <row r="59" spans="1:2" x14ac:dyDescent="0.75">
      <c r="A59" s="474"/>
      <c r="B59" s="309">
        <v>0.7</v>
      </c>
    </row>
    <row r="60" spans="1:2" x14ac:dyDescent="0.75">
      <c r="A60" s="475"/>
      <c r="B60" s="309">
        <v>0.8</v>
      </c>
    </row>
    <row r="61" spans="1:2" x14ac:dyDescent="0.75">
      <c r="A61" s="367"/>
    </row>
    <row r="62" spans="1:2" x14ac:dyDescent="0.75">
      <c r="A62" s="367"/>
    </row>
    <row r="63" spans="1:2" x14ac:dyDescent="0.75">
      <c r="A63" s="82" t="s">
        <v>911</v>
      </c>
      <c r="B63" s="416"/>
    </row>
    <row r="64" spans="1:2" x14ac:dyDescent="0.75">
      <c r="A64" s="474" t="s">
        <v>962</v>
      </c>
      <c r="B64" s="415">
        <v>0.4</v>
      </c>
    </row>
    <row r="65" spans="1:3" x14ac:dyDescent="0.75">
      <c r="A65" s="474"/>
      <c r="B65" s="309">
        <v>0.5</v>
      </c>
    </row>
    <row r="66" spans="1:3" x14ac:dyDescent="0.75">
      <c r="A66" s="474"/>
      <c r="B66" s="309">
        <v>0.75</v>
      </c>
    </row>
    <row r="67" spans="1:3" x14ac:dyDescent="0.75">
      <c r="A67" s="474"/>
      <c r="B67" s="309">
        <v>1</v>
      </c>
    </row>
    <row r="68" spans="1:3" x14ac:dyDescent="0.75">
      <c r="A68" s="474"/>
      <c r="B68" s="309">
        <v>1.25</v>
      </c>
    </row>
    <row r="69" spans="1:3" x14ac:dyDescent="0.75">
      <c r="A69" s="474"/>
      <c r="B69" s="309">
        <v>1.5</v>
      </c>
    </row>
    <row r="70" spans="1:3" x14ac:dyDescent="0.75">
      <c r="A70" s="474"/>
      <c r="B70" s="309">
        <v>1.75</v>
      </c>
    </row>
    <row r="71" spans="1:3" x14ac:dyDescent="0.75">
      <c r="A71" s="475"/>
      <c r="B71" s="309">
        <v>2</v>
      </c>
    </row>
    <row r="72" spans="1:3" x14ac:dyDescent="0.75">
      <c r="A72" s="367"/>
    </row>
    <row r="73" spans="1:3" x14ac:dyDescent="0.75">
      <c r="A73" s="367"/>
    </row>
    <row r="74" spans="1:3" x14ac:dyDescent="0.75">
      <c r="A74" s="476" t="s">
        <v>969</v>
      </c>
      <c r="B74" s="477"/>
    </row>
    <row r="75" spans="1:3" x14ac:dyDescent="0.75">
      <c r="A75" s="308" t="s">
        <v>970</v>
      </c>
      <c r="B75" s="6" t="b">
        <f>TRUE</f>
        <v>1</v>
      </c>
      <c r="C75" s="417" t="s">
        <v>973</v>
      </c>
    </row>
    <row r="76" spans="1:3" x14ac:dyDescent="0.75">
      <c r="A76" s="308" t="s">
        <v>971</v>
      </c>
      <c r="B76" s="6" t="b">
        <f>FALSE</f>
        <v>0</v>
      </c>
      <c r="C76" s="417" t="s">
        <v>974</v>
      </c>
    </row>
    <row r="77" spans="1:3" x14ac:dyDescent="0.75">
      <c r="A77" s="308" t="s">
        <v>972</v>
      </c>
      <c r="B77" s="6" t="b">
        <v>1</v>
      </c>
      <c r="C77" s="417" t="s">
        <v>975</v>
      </c>
    </row>
    <row r="78" spans="1:3" x14ac:dyDescent="0.75">
      <c r="A78" s="367"/>
    </row>
    <row r="79" spans="1:3" x14ac:dyDescent="0.75">
      <c r="A79" s="367"/>
    </row>
    <row r="80" spans="1:3" x14ac:dyDescent="0.75">
      <c r="A80" s="483" t="s">
        <v>978</v>
      </c>
      <c r="B80" s="484"/>
      <c r="C80" s="417" t="s">
        <v>979</v>
      </c>
    </row>
    <row r="81" spans="1:5" x14ac:dyDescent="0.75">
      <c r="A81" s="478" t="s">
        <v>972</v>
      </c>
      <c r="B81" s="479"/>
      <c r="C81" s="485" t="s">
        <v>980</v>
      </c>
    </row>
    <row r="82" spans="1:5" x14ac:dyDescent="0.75">
      <c r="A82" s="367"/>
    </row>
    <row r="83" spans="1:5" x14ac:dyDescent="0.75">
      <c r="A83" s="367"/>
    </row>
    <row r="84" spans="1:5" x14ac:dyDescent="0.75">
      <c r="A84" s="156" t="str">
        <f>CONCATENATE("Version ",'Change Log'!$B$3," – © 2015-",YEAR('Change Log'!$A$3),", William W. Davis, MSPM, PMP")</f>
        <v>Version 5.0.2 – © 2015-2021, William W. Davis, MSPM, PMP</v>
      </c>
    </row>
    <row r="86" spans="1:5" x14ac:dyDescent="0.75">
      <c r="A86" s="155" t="s">
        <v>205</v>
      </c>
    </row>
    <row r="87" spans="1:5" x14ac:dyDescent="0.75">
      <c r="A87" s="155" t="s">
        <v>88</v>
      </c>
    </row>
    <row r="88" spans="1:5" x14ac:dyDescent="0.75">
      <c r="A88" s="155" t="s">
        <v>204</v>
      </c>
    </row>
    <row r="89" spans="1:5" x14ac:dyDescent="0.75">
      <c r="A89" s="155" t="s">
        <v>206</v>
      </c>
    </row>
    <row r="90" spans="1:5" x14ac:dyDescent="0.75">
      <c r="A90" s="155" t="s">
        <v>748</v>
      </c>
    </row>
    <row r="91" spans="1:5" x14ac:dyDescent="0.75">
      <c r="A91" s="155" t="s">
        <v>749</v>
      </c>
    </row>
    <row r="92" spans="1:5" x14ac:dyDescent="0.75">
      <c r="A92" s="155"/>
    </row>
    <row r="93" spans="1:5" x14ac:dyDescent="0.75">
      <c r="A93" s="155" t="s">
        <v>750</v>
      </c>
    </row>
    <row r="94" spans="1:5" x14ac:dyDescent="0.75">
      <c r="A94" s="155" t="s">
        <v>87</v>
      </c>
    </row>
    <row r="95" spans="1:5" x14ac:dyDescent="0.75">
      <c r="A95" s="472" t="s">
        <v>755</v>
      </c>
      <c r="B95" s="472"/>
      <c r="C95" s="472"/>
      <c r="D95" s="472"/>
      <c r="E95" s="472"/>
    </row>
  </sheetData>
  <mergeCells count="8">
    <mergeCell ref="A16:A26"/>
    <mergeCell ref="A29:A39"/>
    <mergeCell ref="A95:E95"/>
    <mergeCell ref="A53:A60"/>
    <mergeCell ref="A64:A71"/>
    <mergeCell ref="A74:B74"/>
    <mergeCell ref="A80:B80"/>
    <mergeCell ref="A81:B81"/>
  </mergeCells>
  <dataValidations count="1">
    <dataValidation type="list" allowBlank="1" showInputMessage="1" showErrorMessage="1" sqref="A81" xr:uid="{1603BD0F-488D-4D5A-AFF4-CE44D57591AD}">
      <formula1>$A$75:$A$77</formula1>
    </dataValidation>
  </dataValidations>
  <hyperlinks>
    <hyperlink ref="A95" r:id="rId1" xr:uid="{CB0C657B-843F-4808-9737-130DA41A4B92}"/>
  </hyperlinks>
  <pageMargins left="0.7" right="0.7" top="0.75" bottom="0.75" header="0.3" footer="0.3"/>
  <pageSetup orientation="portrait" horizontalDpi="0" verticalDpi="0" r:id="rId2"/>
  <drawing r:id="rId3"/>
  <legacy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4" t="s">
        <v>775</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80" t="s">
        <v>66</v>
      </c>
      <c r="C3" s="480"/>
      <c r="D3" s="480"/>
      <c r="E3" s="5"/>
      <c r="F3" s="5"/>
      <c r="G3" s="480" t="s">
        <v>62</v>
      </c>
      <c r="H3" s="480"/>
      <c r="I3" s="480"/>
      <c r="J3" s="5"/>
      <c r="K3" s="5"/>
      <c r="L3" s="480" t="s">
        <v>67</v>
      </c>
      <c r="M3" s="480"/>
      <c r="N3" s="480"/>
      <c r="O3" s="5"/>
      <c r="P3" s="5"/>
      <c r="Q3" s="5"/>
    </row>
    <row r="4" spans="1:17" x14ac:dyDescent="0.75">
      <c r="A4" s="5"/>
      <c r="B4" s="5"/>
      <c r="C4" s="62" t="s">
        <v>787</v>
      </c>
      <c r="D4" s="21">
        <f>_xlfn.STDEV.P(B13:D112)</f>
        <v>8.4852813742385695</v>
      </c>
      <c r="E4" s="5"/>
      <c r="F4" s="5"/>
      <c r="G4" s="5"/>
      <c r="H4" s="62" t="s">
        <v>787</v>
      </c>
      <c r="I4" s="21">
        <f>_xlfn.STDEV.P(G13:I112)</f>
        <v>24</v>
      </c>
      <c r="J4" s="5"/>
      <c r="K4" s="5"/>
      <c r="L4" s="5"/>
      <c r="M4" s="62" t="s">
        <v>787</v>
      </c>
      <c r="N4" s="21">
        <f>_xlfn.STDEV.P(L13:N112)</f>
        <v>48.744230427815765</v>
      </c>
      <c r="O4" s="5"/>
      <c r="P4" s="5"/>
      <c r="Q4" s="5"/>
    </row>
    <row r="5" spans="1:17" x14ac:dyDescent="0.75">
      <c r="A5" s="5"/>
      <c r="B5" s="5"/>
      <c r="C5" s="62" t="s">
        <v>36</v>
      </c>
      <c r="D5" s="216">
        <f>D4/(D9-B9)</f>
        <v>7.0710678118654752E-2</v>
      </c>
      <c r="E5" s="5"/>
      <c r="F5" s="5"/>
      <c r="G5" s="5"/>
      <c r="H5" s="62" t="s">
        <v>36</v>
      </c>
      <c r="I5" s="217">
        <f>I4/(I9-G9)</f>
        <v>0.2</v>
      </c>
      <c r="J5" s="5"/>
      <c r="K5" s="5"/>
      <c r="L5" s="5"/>
      <c r="M5" s="62" t="s">
        <v>36</v>
      </c>
      <c r="N5" s="217">
        <f>N4/(N9-L9)</f>
        <v>0.40620192023179802</v>
      </c>
      <c r="O5" s="5"/>
      <c r="P5" s="5"/>
      <c r="Q5" s="5"/>
    </row>
    <row r="6" spans="1:17" x14ac:dyDescent="0.75">
      <c r="A6" s="5"/>
      <c r="B6" s="5"/>
      <c r="C6" s="62" t="s">
        <v>12</v>
      </c>
      <c r="D6" s="22">
        <f>((B9*B10)+(C9*C10)+(D9*D10))/100</f>
        <v>120</v>
      </c>
      <c r="E6" s="5"/>
      <c r="F6" s="5"/>
      <c r="G6" s="5"/>
      <c r="H6" s="62" t="s">
        <v>12</v>
      </c>
      <c r="I6" s="22">
        <f>((G9*G10)+(H9*H10)+(I9*I10))/100</f>
        <v>120</v>
      </c>
      <c r="J6" s="5"/>
      <c r="K6" s="5"/>
      <c r="L6" s="5"/>
      <c r="M6" s="62" t="s">
        <v>12</v>
      </c>
      <c r="N6" s="22">
        <f>((L9*L10)+(M9*M10)+(N9*N10))/100</f>
        <v>120</v>
      </c>
      <c r="O6" s="5"/>
      <c r="P6" s="5"/>
      <c r="Q6" s="5"/>
    </row>
    <row r="7" spans="1:17" x14ac:dyDescent="0.75">
      <c r="A7" s="5"/>
      <c r="B7" s="5"/>
      <c r="C7" s="62"/>
      <c r="E7" s="5"/>
      <c r="F7" s="5"/>
      <c r="G7" s="5"/>
      <c r="H7" s="5"/>
      <c r="I7" s="5"/>
      <c r="J7" s="5"/>
      <c r="K7" s="5"/>
      <c r="L7" s="5"/>
      <c r="M7" s="5"/>
      <c r="N7" s="5"/>
      <c r="O7" s="5"/>
      <c r="P7" s="5"/>
      <c r="Q7" s="5"/>
    </row>
    <row r="8" spans="1:17" x14ac:dyDescent="0.75">
      <c r="A8" s="5"/>
      <c r="B8" s="57" t="s">
        <v>39</v>
      </c>
      <c r="C8" s="57" t="s">
        <v>6</v>
      </c>
      <c r="D8" s="57" t="s">
        <v>40</v>
      </c>
      <c r="E8" s="5"/>
      <c r="F8" s="5"/>
      <c r="G8" s="57" t="s">
        <v>39</v>
      </c>
      <c r="H8" s="57" t="s">
        <v>6</v>
      </c>
      <c r="I8" s="57" t="s">
        <v>40</v>
      </c>
      <c r="J8" s="5"/>
      <c r="K8" s="5"/>
      <c r="L8" s="57" t="s">
        <v>39</v>
      </c>
      <c r="M8" s="57" t="s">
        <v>6</v>
      </c>
      <c r="N8" s="57" t="s">
        <v>40</v>
      </c>
      <c r="O8" s="5"/>
      <c r="P8" s="5"/>
      <c r="Q8" s="5"/>
    </row>
    <row r="9" spans="1:17" x14ac:dyDescent="0.75">
      <c r="A9" s="62" t="s">
        <v>11</v>
      </c>
      <c r="B9" s="310">
        <v>60</v>
      </c>
      <c r="C9" s="310">
        <v>120</v>
      </c>
      <c r="D9" s="310">
        <v>180</v>
      </c>
      <c r="E9" s="5"/>
      <c r="F9" s="62" t="s">
        <v>11</v>
      </c>
      <c r="G9" s="310">
        <v>60</v>
      </c>
      <c r="H9" s="310">
        <v>120</v>
      </c>
      <c r="I9" s="310">
        <v>180</v>
      </c>
      <c r="J9" s="5"/>
      <c r="K9" s="62" t="s">
        <v>11</v>
      </c>
      <c r="L9" s="310">
        <v>60</v>
      </c>
      <c r="M9" s="310">
        <v>120</v>
      </c>
      <c r="N9" s="310">
        <v>180</v>
      </c>
      <c r="O9" s="5"/>
      <c r="P9" s="5"/>
      <c r="Q9" s="5"/>
    </row>
    <row r="10" spans="1:17" x14ac:dyDescent="0.75">
      <c r="A10" s="62" t="s">
        <v>10</v>
      </c>
      <c r="B10" s="308">
        <v>1</v>
      </c>
      <c r="C10" s="308">
        <v>98</v>
      </c>
      <c r="D10" s="308">
        <v>1</v>
      </c>
      <c r="E10" s="5"/>
      <c r="F10" s="62" t="s">
        <v>10</v>
      </c>
      <c r="G10" s="308">
        <v>8</v>
      </c>
      <c r="H10" s="308">
        <v>84</v>
      </c>
      <c r="I10" s="308">
        <v>8</v>
      </c>
      <c r="J10" s="5"/>
      <c r="K10" s="62" t="s">
        <v>10</v>
      </c>
      <c r="L10" s="308">
        <v>33</v>
      </c>
      <c r="M10" s="308">
        <v>34</v>
      </c>
      <c r="N10" s="308">
        <v>33</v>
      </c>
      <c r="O10" s="5"/>
      <c r="P10" s="5"/>
      <c r="Q10" s="5"/>
    </row>
    <row r="11" spans="1:17" x14ac:dyDescent="0.75">
      <c r="A11" s="61"/>
      <c r="B11" s="481" t="str">
        <f>IF(B10+C10+D10=100,"","Distribution not equal to 100")</f>
        <v/>
      </c>
      <c r="C11" s="481"/>
      <c r="D11" s="481"/>
      <c r="E11" s="5"/>
      <c r="F11" s="61"/>
      <c r="G11" s="481" t="str">
        <f>IF(G10+H10+I10=100,"","Distribution not equal to 100")</f>
        <v/>
      </c>
      <c r="H11" s="481"/>
      <c r="I11" s="481"/>
      <c r="J11" s="5"/>
      <c r="K11" s="61"/>
      <c r="L11" s="481" t="str">
        <f>IF(L10+M10+N10=100,"","Distribution not equal to 100")</f>
        <v/>
      </c>
      <c r="M11" s="481"/>
      <c r="N11" s="481"/>
      <c r="O11" s="5"/>
      <c r="P11" s="5"/>
      <c r="Q11" s="5"/>
    </row>
    <row r="12" spans="1:17" x14ac:dyDescent="0.75">
      <c r="A12" s="61"/>
      <c r="B12" s="61"/>
      <c r="C12" s="61"/>
      <c r="D12" s="61"/>
      <c r="E12" s="5"/>
      <c r="F12" s="61"/>
      <c r="G12" s="61"/>
      <c r="H12" s="61"/>
      <c r="I12" s="61"/>
      <c r="J12" s="5"/>
      <c r="K12" s="61"/>
      <c r="L12" s="61"/>
      <c r="M12" s="61"/>
      <c r="N12" s="61"/>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7" t="s">
        <v>934</v>
      </c>
      <c r="B113" s="5"/>
      <c r="C113" s="5"/>
      <c r="D113" s="5"/>
      <c r="E113" s="5"/>
      <c r="F113" s="5"/>
      <c r="G113" s="5"/>
      <c r="H113" s="5"/>
      <c r="I113" s="5"/>
      <c r="J113" s="5"/>
      <c r="K113" s="5"/>
      <c r="L113" s="5"/>
      <c r="M113" s="5"/>
      <c r="N113" s="5"/>
      <c r="O113" s="5"/>
      <c r="P113" s="5"/>
      <c r="Q113" s="5"/>
    </row>
    <row r="114" spans="1:18" x14ac:dyDescent="0.75">
      <c r="A114" s="156" t="str">
        <f>CONCATENATE("Version ",'Change Log'!$B$3," – © 2015-",YEAR('Change Log'!$A$3),", William W. Davis, MSPM, PMP")</f>
        <v>Version 5.0.2 – © 2015-2021, William W. Davis, MSPM, PMP</v>
      </c>
      <c r="B114" s="5"/>
      <c r="C114" s="5"/>
      <c r="D114" s="2"/>
      <c r="E114" s="2"/>
      <c r="F114" s="5"/>
      <c r="G114" s="5"/>
      <c r="H114" s="5"/>
      <c r="I114" s="5"/>
      <c r="J114" s="2"/>
      <c r="K114" s="5"/>
      <c r="L114" s="5"/>
      <c r="M114" s="5"/>
      <c r="N114" s="5"/>
      <c r="O114" s="5"/>
      <c r="P114" s="5"/>
      <c r="Q114" s="5"/>
      <c r="R114" s="5"/>
    </row>
    <row r="115" spans="1:18" x14ac:dyDescent="0.75">
      <c r="A115" s="482" t="s">
        <v>135</v>
      </c>
      <c r="B115" s="482"/>
      <c r="C115" s="482"/>
      <c r="D115" s="482"/>
      <c r="E115" s="482"/>
      <c r="F115" s="482"/>
      <c r="G115" s="482"/>
      <c r="H115" s="5"/>
      <c r="I115" s="5"/>
      <c r="J115" s="2"/>
      <c r="K115" s="5"/>
      <c r="L115" s="5"/>
      <c r="M115" s="5"/>
      <c r="N115" s="5"/>
      <c r="O115" s="5"/>
      <c r="P115" s="5"/>
      <c r="Q115" s="5"/>
      <c r="R115" s="5"/>
    </row>
    <row r="116" spans="1:18" x14ac:dyDescent="0.75">
      <c r="A116" s="482" t="s">
        <v>136</v>
      </c>
      <c r="B116" s="482"/>
      <c r="C116" s="482"/>
      <c r="D116" s="482"/>
      <c r="E116" s="482"/>
      <c r="F116" s="482"/>
      <c r="G116" s="482"/>
      <c r="H116" s="5"/>
      <c r="I116" s="5"/>
      <c r="J116" s="2"/>
      <c r="K116" s="5"/>
      <c r="L116" s="5"/>
      <c r="M116" s="5"/>
      <c r="N116" s="5"/>
      <c r="O116" s="5"/>
      <c r="P116" s="5"/>
      <c r="Q116" s="5"/>
      <c r="R116" s="5"/>
    </row>
    <row r="117" spans="1:18" x14ac:dyDescent="0.75">
      <c r="A117" s="482" t="s">
        <v>90</v>
      </c>
      <c r="B117" s="482"/>
      <c r="C117" s="482"/>
      <c r="D117" s="482"/>
      <c r="E117" s="482"/>
      <c r="F117" s="482"/>
      <c r="G117" s="482"/>
      <c r="H117" s="5"/>
      <c r="I117" s="5"/>
      <c r="J117" s="2"/>
      <c r="K117" s="5"/>
      <c r="L117" s="5"/>
      <c r="M117" s="5"/>
      <c r="N117" s="5"/>
      <c r="O117" s="5"/>
      <c r="P117" s="5"/>
      <c r="Q117" s="5"/>
      <c r="R117" s="5"/>
    </row>
    <row r="118" spans="1:18" x14ac:dyDescent="0.75">
      <c r="A118" s="482" t="s">
        <v>210</v>
      </c>
      <c r="B118" s="482"/>
      <c r="C118" s="482"/>
      <c r="D118" s="482"/>
      <c r="E118" s="482"/>
      <c r="F118" s="482"/>
      <c r="G118" s="482"/>
      <c r="H118" s="5"/>
      <c r="I118" s="5"/>
      <c r="J118" s="2"/>
      <c r="K118" s="5"/>
      <c r="L118" s="5"/>
      <c r="M118" s="5"/>
      <c r="N118" s="5"/>
      <c r="O118" s="5"/>
      <c r="P118" s="5"/>
      <c r="Q118" s="5"/>
      <c r="R118" s="5"/>
    </row>
    <row r="119" spans="1:18" x14ac:dyDescent="0.75">
      <c r="A119" s="482" t="s">
        <v>826</v>
      </c>
      <c r="B119" s="482"/>
      <c r="C119" s="482"/>
      <c r="D119" s="482"/>
      <c r="E119" s="482"/>
      <c r="F119" s="482"/>
      <c r="G119" s="482"/>
      <c r="H119" s="482"/>
      <c r="I119" s="482"/>
      <c r="J119" s="2"/>
      <c r="K119" s="5"/>
      <c r="L119" s="5"/>
      <c r="M119" s="5"/>
      <c r="N119" s="5"/>
      <c r="O119" s="5"/>
      <c r="P119" s="5"/>
      <c r="Q119" s="5"/>
      <c r="R119" s="5"/>
    </row>
    <row r="120" spans="1:18" x14ac:dyDescent="0.75">
      <c r="A120" s="155" t="s">
        <v>205</v>
      </c>
      <c r="B120" s="5"/>
      <c r="C120" s="5"/>
      <c r="D120" s="2"/>
      <c r="E120" s="2"/>
      <c r="F120" s="5"/>
      <c r="G120" s="5"/>
      <c r="H120" s="5"/>
      <c r="I120" s="5"/>
      <c r="J120" s="2"/>
      <c r="K120" s="5"/>
      <c r="L120" s="5"/>
      <c r="M120" s="5"/>
      <c r="N120" s="5"/>
      <c r="O120" s="5"/>
      <c r="P120" s="5"/>
      <c r="Q120" s="5"/>
      <c r="R120" s="5"/>
    </row>
    <row r="121" spans="1:18" x14ac:dyDescent="0.75">
      <c r="A121" s="155" t="s">
        <v>88</v>
      </c>
      <c r="B121" s="5"/>
      <c r="C121" s="5"/>
      <c r="D121" s="2"/>
      <c r="E121" s="2"/>
      <c r="F121" s="5"/>
      <c r="G121" s="5"/>
      <c r="H121" s="5"/>
      <c r="I121" s="5"/>
      <c r="J121" s="2"/>
      <c r="K121" s="5"/>
      <c r="L121" s="5"/>
      <c r="M121" s="5"/>
      <c r="N121" s="5"/>
      <c r="O121" s="5"/>
      <c r="P121" s="5"/>
      <c r="Q121" s="5"/>
      <c r="R121" s="5"/>
    </row>
    <row r="122" spans="1:18" x14ac:dyDescent="0.75">
      <c r="A122" s="155" t="s">
        <v>204</v>
      </c>
      <c r="B122" s="5"/>
      <c r="C122" s="5"/>
      <c r="D122" s="2"/>
      <c r="E122" s="2"/>
      <c r="F122" s="5"/>
      <c r="G122" s="5"/>
      <c r="H122" s="5"/>
      <c r="I122" s="5"/>
      <c r="J122" s="2"/>
      <c r="K122" s="5"/>
      <c r="L122" s="5"/>
      <c r="M122" s="5"/>
      <c r="N122" s="5"/>
      <c r="O122" s="5"/>
      <c r="P122" s="5"/>
      <c r="Q122" s="5"/>
      <c r="R122" s="5"/>
    </row>
    <row r="123" spans="1:18" x14ac:dyDescent="0.75">
      <c r="A123" s="155" t="s">
        <v>206</v>
      </c>
      <c r="B123" s="5"/>
      <c r="C123" s="5"/>
      <c r="D123" s="2"/>
      <c r="E123" s="2"/>
      <c r="F123" s="5"/>
      <c r="G123" s="5"/>
      <c r="H123" s="5"/>
      <c r="I123" s="5"/>
      <c r="J123" s="2"/>
      <c r="K123" s="5"/>
      <c r="L123" s="5"/>
      <c r="M123" s="5"/>
      <c r="N123" s="5"/>
      <c r="O123" s="5"/>
      <c r="P123" s="5"/>
      <c r="Q123" s="5"/>
      <c r="R123" s="5"/>
    </row>
    <row r="124" spans="1:18" x14ac:dyDescent="0.75">
      <c r="A124" s="155" t="s">
        <v>748</v>
      </c>
      <c r="B124" s="5"/>
      <c r="C124" s="5"/>
      <c r="D124" s="2"/>
      <c r="E124" s="2"/>
      <c r="F124" s="5"/>
      <c r="G124" s="5"/>
      <c r="H124" s="5"/>
      <c r="I124" s="5"/>
      <c r="J124" s="2"/>
      <c r="K124" s="5"/>
      <c r="L124" s="5"/>
      <c r="M124" s="5"/>
      <c r="N124" s="5"/>
      <c r="O124" s="5"/>
      <c r="P124" s="5"/>
      <c r="Q124" s="5"/>
    </row>
    <row r="125" spans="1:18" x14ac:dyDescent="0.75">
      <c r="A125" s="155" t="s">
        <v>749</v>
      </c>
      <c r="B125" s="5"/>
      <c r="C125" s="5"/>
      <c r="D125" s="5"/>
      <c r="E125" s="5"/>
      <c r="F125" s="5"/>
      <c r="G125" s="5"/>
      <c r="H125" s="5"/>
      <c r="I125" s="5"/>
      <c r="J125" s="5"/>
      <c r="K125" s="5"/>
      <c r="L125" s="5"/>
      <c r="M125" s="5"/>
      <c r="N125" s="5"/>
      <c r="O125" s="5"/>
      <c r="P125" s="5"/>
      <c r="Q125" s="5"/>
    </row>
    <row r="126" spans="1:18" x14ac:dyDescent="0.75">
      <c r="A126" s="155"/>
      <c r="B126" s="5"/>
      <c r="C126" s="5"/>
      <c r="D126" s="5"/>
      <c r="E126" s="5"/>
      <c r="F126" s="5"/>
      <c r="G126" s="5"/>
      <c r="H126" s="5"/>
      <c r="I126" s="5"/>
      <c r="J126" s="5"/>
      <c r="K126" s="5"/>
      <c r="L126" s="5"/>
      <c r="M126" s="5"/>
      <c r="N126" s="5"/>
      <c r="O126" s="5"/>
      <c r="P126" s="5"/>
      <c r="Q126" s="5"/>
    </row>
    <row r="127" spans="1:18" x14ac:dyDescent="0.75">
      <c r="A127" s="155" t="s">
        <v>750</v>
      </c>
    </row>
    <row r="128" spans="1:18" x14ac:dyDescent="0.75">
      <c r="A128" s="155" t="s">
        <v>87</v>
      </c>
    </row>
    <row r="129" spans="1:7" x14ac:dyDescent="0.75">
      <c r="A129" s="472" t="s">
        <v>755</v>
      </c>
      <c r="B129" s="472"/>
      <c r="C129" s="472"/>
      <c r="D129" s="472"/>
      <c r="E129" s="472"/>
      <c r="F129" s="472"/>
      <c r="G129" s="472"/>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5" t="s">
        <v>759</v>
      </c>
    </row>
    <row r="3" spans="1:5" x14ac:dyDescent="0.75">
      <c r="E3" s="214" t="s">
        <v>191</v>
      </c>
    </row>
    <row r="4" spans="1:5" ht="16" x14ac:dyDescent="0.8">
      <c r="E4" s="214" t="s">
        <v>754</v>
      </c>
    </row>
    <row r="5" spans="1:5" x14ac:dyDescent="0.75">
      <c r="E5" s="214"/>
    </row>
    <row r="6" spans="1:5" x14ac:dyDescent="0.75">
      <c r="E6" s="214" t="s">
        <v>202</v>
      </c>
    </row>
    <row r="7" spans="1:5" x14ac:dyDescent="0.75">
      <c r="E7" s="214" t="s">
        <v>192</v>
      </c>
    </row>
    <row r="8" spans="1:5" x14ac:dyDescent="0.75">
      <c r="E8" s="214" t="s">
        <v>193</v>
      </c>
    </row>
    <row r="9" spans="1:5" x14ac:dyDescent="0.75">
      <c r="E9" s="214" t="s">
        <v>194</v>
      </c>
    </row>
    <row r="10" spans="1:5" x14ac:dyDescent="0.75">
      <c r="E10" s="214"/>
    </row>
    <row r="11" spans="1:5" x14ac:dyDescent="0.75">
      <c r="E11" s="214" t="s">
        <v>195</v>
      </c>
    </row>
    <row r="12" spans="1:5" x14ac:dyDescent="0.75">
      <c r="E12" s="214" t="s">
        <v>201</v>
      </c>
    </row>
    <row r="13" spans="1:5" x14ac:dyDescent="0.75">
      <c r="E13" s="214" t="s">
        <v>198</v>
      </c>
    </row>
    <row r="14" spans="1:5" x14ac:dyDescent="0.75">
      <c r="E14" s="214" t="s">
        <v>199</v>
      </c>
    </row>
    <row r="15" spans="1:5" x14ac:dyDescent="0.75">
      <c r="E15" s="215" t="s">
        <v>200</v>
      </c>
    </row>
    <row r="16" spans="1:5" x14ac:dyDescent="0.75">
      <c r="E16" s="214"/>
    </row>
    <row r="17" spans="1:7" x14ac:dyDescent="0.75">
      <c r="E17" s="418" t="s">
        <v>196</v>
      </c>
      <c r="F17" s="418"/>
      <c r="G17" s="418"/>
    </row>
    <row r="18" spans="1:7" x14ac:dyDescent="0.75">
      <c r="E18" s="214" t="s">
        <v>197</v>
      </c>
    </row>
    <row r="24" spans="1:7" x14ac:dyDescent="0.75">
      <c r="A24" s="12"/>
      <c r="F24" s="12"/>
    </row>
    <row r="25" spans="1:7" x14ac:dyDescent="0.75">
      <c r="A25" s="102"/>
      <c r="B25" s="102"/>
      <c r="C25" s="102"/>
      <c r="D25" s="102"/>
      <c r="E25" s="102"/>
      <c r="F25" s="102"/>
    </row>
    <row r="26" spans="1:7" x14ac:dyDescent="0.75">
      <c r="A26" s="102"/>
      <c r="B26" s="102"/>
      <c r="F26" s="12"/>
    </row>
    <row r="27" spans="1:7" x14ac:dyDescent="0.75">
      <c r="A27" s="102"/>
      <c r="B27" s="102"/>
      <c r="F27" s="12"/>
    </row>
    <row r="28" spans="1:7" x14ac:dyDescent="0.75">
      <c r="A28" s="102"/>
      <c r="B28" s="102"/>
      <c r="F28" s="12"/>
    </row>
    <row r="30" spans="1:7" x14ac:dyDescent="0.75">
      <c r="A30" s="275" t="s">
        <v>760</v>
      </c>
    </row>
    <row r="31" spans="1:7" x14ac:dyDescent="0.75">
      <c r="A31" s="276" t="s">
        <v>761</v>
      </c>
    </row>
    <row r="32" spans="1:7" x14ac:dyDescent="0.75">
      <c r="A32" s="276" t="s">
        <v>762</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5"/>
  <sheetViews>
    <sheetView showGridLines="0" workbookViewId="0">
      <selection activeCell="A3" sqref="A3"/>
    </sheetView>
  </sheetViews>
  <sheetFormatPr defaultRowHeight="14.75" x14ac:dyDescent="0.75"/>
  <cols>
    <col min="1" max="1" width="10.54296875" style="30" customWidth="1"/>
    <col min="2" max="2" width="10.54296875" style="31" customWidth="1"/>
    <col min="3" max="3" width="18.6796875" style="31" customWidth="1"/>
    <col min="4" max="4" width="132.40625" style="32" customWidth="1"/>
    <col min="5" max="5" width="9.1328125" customWidth="1"/>
  </cols>
  <sheetData>
    <row r="1" spans="1:4" ht="24.75" customHeight="1" x14ac:dyDescent="0.75">
      <c r="A1" s="54" t="s">
        <v>776</v>
      </c>
    </row>
    <row r="2" spans="1:4" x14ac:dyDescent="0.75">
      <c r="A2" s="27" t="s">
        <v>15</v>
      </c>
      <c r="B2" s="28" t="s">
        <v>16</v>
      </c>
      <c r="C2" s="28" t="s">
        <v>940</v>
      </c>
      <c r="D2" s="29" t="s">
        <v>17</v>
      </c>
    </row>
    <row r="3" spans="1:4" x14ac:dyDescent="0.75">
      <c r="A3" s="375">
        <v>44360</v>
      </c>
      <c r="B3" s="376" t="s">
        <v>968</v>
      </c>
      <c r="C3" s="376" t="s">
        <v>941</v>
      </c>
      <c r="D3" s="377" t="s">
        <v>976</v>
      </c>
    </row>
    <row r="4" spans="1:4" x14ac:dyDescent="0.75">
      <c r="A4" s="375">
        <v>44355</v>
      </c>
      <c r="B4" s="376" t="s">
        <v>967</v>
      </c>
      <c r="C4" s="376" t="s">
        <v>941</v>
      </c>
      <c r="D4" s="377" t="s">
        <v>966</v>
      </c>
    </row>
    <row r="5" spans="1:4" x14ac:dyDescent="0.75">
      <c r="A5" s="375">
        <v>44352</v>
      </c>
      <c r="B5" s="376" t="s">
        <v>938</v>
      </c>
      <c r="C5" s="376" t="s">
        <v>941</v>
      </c>
      <c r="D5" s="377" t="s">
        <v>939</v>
      </c>
    </row>
    <row r="6" spans="1:4" x14ac:dyDescent="0.75">
      <c r="A6" s="277">
        <v>44310</v>
      </c>
      <c r="B6" s="278" t="s">
        <v>853</v>
      </c>
      <c r="C6" s="278" t="s">
        <v>941</v>
      </c>
      <c r="D6" s="279" t="s">
        <v>945</v>
      </c>
    </row>
    <row r="7" spans="1:4" x14ac:dyDescent="0.75">
      <c r="A7" s="277">
        <v>44134</v>
      </c>
      <c r="B7" s="278" t="s">
        <v>849</v>
      </c>
      <c r="C7" s="278" t="s">
        <v>941</v>
      </c>
      <c r="D7" s="279" t="s">
        <v>852</v>
      </c>
    </row>
    <row r="8" spans="1:4" x14ac:dyDescent="0.75">
      <c r="A8" s="277">
        <v>43985</v>
      </c>
      <c r="B8" s="278" t="s">
        <v>845</v>
      </c>
      <c r="C8" s="278" t="s">
        <v>941</v>
      </c>
      <c r="D8" s="279" t="s">
        <v>946</v>
      </c>
    </row>
    <row r="9" spans="1:4" x14ac:dyDescent="0.75">
      <c r="A9" s="277">
        <v>43984</v>
      </c>
      <c r="B9" s="278" t="s">
        <v>844</v>
      </c>
      <c r="C9" s="278" t="s">
        <v>941</v>
      </c>
      <c r="D9" s="279" t="s">
        <v>947</v>
      </c>
    </row>
    <row r="10" spans="1:4" x14ac:dyDescent="0.75">
      <c r="A10" s="277">
        <v>43977</v>
      </c>
      <c r="B10" s="278" t="s">
        <v>843</v>
      </c>
      <c r="C10" s="278" t="s">
        <v>941</v>
      </c>
      <c r="D10" s="279" t="s">
        <v>948</v>
      </c>
    </row>
    <row r="11" spans="1:4" x14ac:dyDescent="0.75">
      <c r="A11" s="277">
        <v>43974</v>
      </c>
      <c r="B11" s="278" t="s">
        <v>842</v>
      </c>
      <c r="C11" s="278" t="s">
        <v>941</v>
      </c>
      <c r="D11" s="279" t="s">
        <v>949</v>
      </c>
    </row>
    <row r="12" spans="1:4" x14ac:dyDescent="0.75">
      <c r="A12" s="277">
        <v>43961</v>
      </c>
      <c r="B12" s="278" t="s">
        <v>833</v>
      </c>
      <c r="C12" s="278" t="s">
        <v>941</v>
      </c>
      <c r="D12" s="279" t="s">
        <v>834</v>
      </c>
    </row>
    <row r="13" spans="1:4" x14ac:dyDescent="0.75">
      <c r="A13" s="277">
        <v>43947</v>
      </c>
      <c r="B13" s="278" t="s">
        <v>832</v>
      </c>
      <c r="C13" s="278" t="s">
        <v>941</v>
      </c>
      <c r="D13" s="279" t="s">
        <v>831</v>
      </c>
    </row>
    <row r="14" spans="1:4" x14ac:dyDescent="0.75">
      <c r="A14" s="277">
        <v>43944</v>
      </c>
      <c r="B14" s="278" t="s">
        <v>827</v>
      </c>
      <c r="C14" s="278" t="s">
        <v>941</v>
      </c>
      <c r="D14" s="279" t="s">
        <v>830</v>
      </c>
    </row>
    <row r="15" spans="1:4" x14ac:dyDescent="0.75">
      <c r="A15" s="277">
        <v>43832</v>
      </c>
      <c r="B15" s="278" t="s">
        <v>825</v>
      </c>
      <c r="C15" s="278" t="s">
        <v>941</v>
      </c>
      <c r="D15" s="279" t="s">
        <v>950</v>
      </c>
    </row>
    <row r="16" spans="1:4" x14ac:dyDescent="0.75">
      <c r="A16" s="209">
        <v>43658</v>
      </c>
      <c r="B16" s="210" t="s">
        <v>757</v>
      </c>
      <c r="C16" s="210" t="s">
        <v>941</v>
      </c>
      <c r="D16" s="211" t="s">
        <v>758</v>
      </c>
    </row>
    <row r="17" spans="1:4" x14ac:dyDescent="0.75">
      <c r="A17" s="209">
        <v>43655</v>
      </c>
      <c r="B17" s="210" t="s">
        <v>753</v>
      </c>
      <c r="C17" s="210" t="s">
        <v>941</v>
      </c>
      <c r="D17" s="211" t="s">
        <v>756</v>
      </c>
    </row>
    <row r="18" spans="1:4" x14ac:dyDescent="0.75">
      <c r="A18" s="209">
        <v>43646</v>
      </c>
      <c r="B18" s="210" t="s">
        <v>233</v>
      </c>
      <c r="C18" s="210" t="s">
        <v>941</v>
      </c>
      <c r="D18" s="211" t="s">
        <v>234</v>
      </c>
    </row>
    <row r="19" spans="1:4" x14ac:dyDescent="0.75">
      <c r="A19" s="209">
        <v>43534</v>
      </c>
      <c r="B19" s="210" t="s">
        <v>231</v>
      </c>
      <c r="C19" s="210" t="s">
        <v>941</v>
      </c>
      <c r="D19" s="211" t="s">
        <v>232</v>
      </c>
    </row>
    <row r="20" spans="1:4" x14ac:dyDescent="0.75">
      <c r="A20" s="86">
        <v>43421</v>
      </c>
      <c r="B20" s="87" t="s">
        <v>212</v>
      </c>
      <c r="C20" s="87" t="s">
        <v>941</v>
      </c>
      <c r="D20" s="88" t="s">
        <v>213</v>
      </c>
    </row>
    <row r="21" spans="1:4" x14ac:dyDescent="0.75">
      <c r="A21" s="86">
        <v>43365</v>
      </c>
      <c r="B21" s="87" t="s">
        <v>142</v>
      </c>
      <c r="C21" s="87" t="s">
        <v>941</v>
      </c>
      <c r="D21" s="88" t="s">
        <v>166</v>
      </c>
    </row>
    <row r="22" spans="1:4" x14ac:dyDescent="0.75">
      <c r="A22" s="86">
        <v>42795</v>
      </c>
      <c r="B22" s="87" t="s">
        <v>103</v>
      </c>
      <c r="C22" s="87" t="s">
        <v>941</v>
      </c>
      <c r="D22" s="88" t="s">
        <v>108</v>
      </c>
    </row>
    <row r="23" spans="1:4" x14ac:dyDescent="0.75">
      <c r="A23" s="86">
        <v>42769</v>
      </c>
      <c r="B23" s="87" t="s">
        <v>95</v>
      </c>
      <c r="C23" s="87" t="s">
        <v>941</v>
      </c>
      <c r="D23" s="88" t="s">
        <v>96</v>
      </c>
    </row>
    <row r="24" spans="1:4" x14ac:dyDescent="0.75">
      <c r="A24" s="86">
        <v>42747</v>
      </c>
      <c r="B24" s="87" t="s">
        <v>93</v>
      </c>
      <c r="C24" s="87" t="s">
        <v>941</v>
      </c>
      <c r="D24" s="88" t="s">
        <v>94</v>
      </c>
    </row>
    <row r="25" spans="1:4" x14ac:dyDescent="0.75">
      <c r="A25" s="86">
        <v>42738</v>
      </c>
      <c r="B25" s="87" t="s">
        <v>92</v>
      </c>
      <c r="C25" s="87" t="s">
        <v>941</v>
      </c>
      <c r="D25" s="88" t="s">
        <v>141</v>
      </c>
    </row>
    <row r="26" spans="1:4" x14ac:dyDescent="0.75">
      <c r="A26" s="86">
        <v>42736</v>
      </c>
      <c r="B26" s="87" t="s">
        <v>56</v>
      </c>
      <c r="C26" s="87" t="s">
        <v>941</v>
      </c>
      <c r="D26" s="88" t="s">
        <v>73</v>
      </c>
    </row>
    <row r="27" spans="1:4" x14ac:dyDescent="0.75">
      <c r="A27" s="83">
        <v>42649</v>
      </c>
      <c r="B27" s="84" t="s">
        <v>54</v>
      </c>
      <c r="C27" s="84" t="s">
        <v>941</v>
      </c>
      <c r="D27" s="85" t="s">
        <v>55</v>
      </c>
    </row>
    <row r="28" spans="1:4" x14ac:dyDescent="0.75">
      <c r="A28" s="83">
        <v>42646</v>
      </c>
      <c r="B28" s="84" t="s">
        <v>50</v>
      </c>
      <c r="C28" s="84" t="s">
        <v>941</v>
      </c>
      <c r="D28" s="85" t="s">
        <v>53</v>
      </c>
    </row>
    <row r="29" spans="1:4" x14ac:dyDescent="0.75">
      <c r="A29" s="83">
        <v>42634</v>
      </c>
      <c r="B29" s="84" t="s">
        <v>46</v>
      </c>
      <c r="C29" s="84" t="s">
        <v>941</v>
      </c>
      <c r="D29" s="85" t="s">
        <v>47</v>
      </c>
    </row>
    <row r="30" spans="1:4" x14ac:dyDescent="0.75">
      <c r="A30" s="83">
        <v>42623</v>
      </c>
      <c r="B30" s="84" t="s">
        <v>30</v>
      </c>
      <c r="C30" s="84" t="s">
        <v>941</v>
      </c>
      <c r="D30" s="85" t="s">
        <v>33</v>
      </c>
    </row>
    <row r="31" spans="1:4" x14ac:dyDescent="0.75">
      <c r="A31" s="83">
        <v>42560</v>
      </c>
      <c r="B31" s="84" t="s">
        <v>27</v>
      </c>
      <c r="C31" s="84" t="s">
        <v>941</v>
      </c>
      <c r="D31" s="85" t="s">
        <v>28</v>
      </c>
    </row>
    <row r="32" spans="1:4" x14ac:dyDescent="0.75">
      <c r="A32" s="83">
        <v>42554</v>
      </c>
      <c r="B32" s="84" t="s">
        <v>25</v>
      </c>
      <c r="C32" s="84" t="s">
        <v>941</v>
      </c>
      <c r="D32" s="85" t="s">
        <v>26</v>
      </c>
    </row>
    <row r="33" spans="1:4" x14ac:dyDescent="0.75">
      <c r="A33" s="83">
        <v>42286</v>
      </c>
      <c r="B33" s="84" t="s">
        <v>22</v>
      </c>
      <c r="C33" s="84" t="s">
        <v>941</v>
      </c>
      <c r="D33" s="85" t="s">
        <v>23</v>
      </c>
    </row>
    <row r="34" spans="1:4" x14ac:dyDescent="0.75">
      <c r="A34" s="83">
        <v>42264</v>
      </c>
      <c r="B34" s="84" t="s">
        <v>20</v>
      </c>
      <c r="C34" s="84" t="s">
        <v>941</v>
      </c>
      <c r="D34" s="85" t="s">
        <v>21</v>
      </c>
    </row>
    <row r="35" spans="1:4" x14ac:dyDescent="0.75">
      <c r="A35" s="83">
        <v>42216</v>
      </c>
      <c r="B35" s="84" t="s">
        <v>18</v>
      </c>
      <c r="C35" s="84" t="s">
        <v>941</v>
      </c>
      <c r="D35" s="85"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4"/>
  </cols>
  <sheetData>
    <row r="1" spans="1:1" x14ac:dyDescent="0.75">
      <c r="A1" s="262" t="s">
        <v>747</v>
      </c>
    </row>
    <row r="2" spans="1:1" x14ac:dyDescent="0.75">
      <c r="A2" s="262" t="s">
        <v>235</v>
      </c>
    </row>
    <row r="3" spans="1:1" x14ac:dyDescent="0.75">
      <c r="A3" s="262"/>
    </row>
    <row r="4" spans="1:1" x14ac:dyDescent="0.75">
      <c r="A4" s="262" t="s">
        <v>236</v>
      </c>
    </row>
    <row r="5" spans="1:1" x14ac:dyDescent="0.75">
      <c r="A5" s="262" t="s">
        <v>237</v>
      </c>
    </row>
    <row r="6" spans="1:1" x14ac:dyDescent="0.75">
      <c r="A6" s="262" t="s">
        <v>238</v>
      </c>
    </row>
    <row r="7" spans="1:1" x14ac:dyDescent="0.75">
      <c r="A7" s="262"/>
    </row>
    <row r="8" spans="1:1" x14ac:dyDescent="0.75">
      <c r="A8" s="262" t="s">
        <v>239</v>
      </c>
    </row>
    <row r="9" spans="1:1" x14ac:dyDescent="0.75">
      <c r="A9" s="262"/>
    </row>
    <row r="10" spans="1:1" x14ac:dyDescent="0.75">
      <c r="A10" s="262" t="s">
        <v>240</v>
      </c>
    </row>
    <row r="11" spans="1:1" x14ac:dyDescent="0.75">
      <c r="A11" s="262" t="s">
        <v>241</v>
      </c>
    </row>
    <row r="12" spans="1:1" x14ac:dyDescent="0.75">
      <c r="A12" s="262"/>
    </row>
    <row r="13" spans="1:1" x14ac:dyDescent="0.75">
      <c r="A13" s="262" t="s">
        <v>242</v>
      </c>
    </row>
    <row r="14" spans="1:1" x14ac:dyDescent="0.75">
      <c r="A14" s="262" t="s">
        <v>243</v>
      </c>
    </row>
    <row r="15" spans="1:1" x14ac:dyDescent="0.75">
      <c r="A15" s="262" t="s">
        <v>244</v>
      </c>
    </row>
    <row r="16" spans="1:1" x14ac:dyDescent="0.75">
      <c r="A16" s="262" t="s">
        <v>245</v>
      </c>
    </row>
    <row r="17" spans="1:1" x14ac:dyDescent="0.75">
      <c r="A17" s="262" t="s">
        <v>246</v>
      </c>
    </row>
    <row r="18" spans="1:1" x14ac:dyDescent="0.75">
      <c r="A18" s="262" t="s">
        <v>247</v>
      </c>
    </row>
    <row r="19" spans="1:1" x14ac:dyDescent="0.75">
      <c r="A19" s="262" t="s">
        <v>248</v>
      </c>
    </row>
    <row r="20" spans="1:1" x14ac:dyDescent="0.75">
      <c r="A20" s="262" t="s">
        <v>249</v>
      </c>
    </row>
    <row r="21" spans="1:1" x14ac:dyDescent="0.75">
      <c r="A21" s="262"/>
    </row>
    <row r="22" spans="1:1" x14ac:dyDescent="0.75">
      <c r="A22" s="262" t="s">
        <v>250</v>
      </c>
    </row>
    <row r="23" spans="1:1" x14ac:dyDescent="0.75">
      <c r="A23" s="262" t="s">
        <v>251</v>
      </c>
    </row>
    <row r="24" spans="1:1" x14ac:dyDescent="0.75">
      <c r="A24" s="262" t="s">
        <v>252</v>
      </c>
    </row>
    <row r="25" spans="1:1" x14ac:dyDescent="0.75">
      <c r="A25" s="262" t="s">
        <v>253</v>
      </c>
    </row>
    <row r="26" spans="1:1" x14ac:dyDescent="0.75">
      <c r="A26" s="262" t="s">
        <v>254</v>
      </c>
    </row>
    <row r="27" spans="1:1" x14ac:dyDescent="0.75">
      <c r="A27" s="262" t="s">
        <v>255</v>
      </c>
    </row>
    <row r="28" spans="1:1" x14ac:dyDescent="0.75">
      <c r="A28" s="262"/>
    </row>
    <row r="29" spans="1:1" x14ac:dyDescent="0.75">
      <c r="A29" s="262" t="s">
        <v>256</v>
      </c>
    </row>
    <row r="30" spans="1:1" x14ac:dyDescent="0.75">
      <c r="A30" s="262" t="s">
        <v>257</v>
      </c>
    </row>
    <row r="31" spans="1:1" x14ac:dyDescent="0.75">
      <c r="A31" s="262" t="s">
        <v>258</v>
      </c>
    </row>
    <row r="32" spans="1:1" x14ac:dyDescent="0.75">
      <c r="A32" s="262" t="s">
        <v>259</v>
      </c>
    </row>
    <row r="33" spans="1:1" x14ac:dyDescent="0.75">
      <c r="A33" s="262"/>
    </row>
    <row r="34" spans="1:1" x14ac:dyDescent="0.75">
      <c r="A34" s="262" t="s">
        <v>260</v>
      </c>
    </row>
    <row r="35" spans="1:1" x14ac:dyDescent="0.75">
      <c r="A35" s="262" t="s">
        <v>261</v>
      </c>
    </row>
    <row r="36" spans="1:1" x14ac:dyDescent="0.75">
      <c r="A36" s="262" t="s">
        <v>262</v>
      </c>
    </row>
    <row r="37" spans="1:1" x14ac:dyDescent="0.75">
      <c r="A37" s="262" t="s">
        <v>263</v>
      </c>
    </row>
    <row r="38" spans="1:1" x14ac:dyDescent="0.75">
      <c r="A38" s="262" t="s">
        <v>264</v>
      </c>
    </row>
    <row r="39" spans="1:1" x14ac:dyDescent="0.75">
      <c r="A39" s="262"/>
    </row>
    <row r="40" spans="1:1" x14ac:dyDescent="0.75">
      <c r="A40" s="262" t="s">
        <v>265</v>
      </c>
    </row>
    <row r="41" spans="1:1" x14ac:dyDescent="0.75">
      <c r="A41" s="262" t="s">
        <v>266</v>
      </c>
    </row>
    <row r="42" spans="1:1" x14ac:dyDescent="0.75">
      <c r="A42" s="262" t="s">
        <v>267</v>
      </c>
    </row>
    <row r="43" spans="1:1" x14ac:dyDescent="0.75">
      <c r="A43" s="262"/>
    </row>
    <row r="44" spans="1:1" x14ac:dyDescent="0.75">
      <c r="A44" s="262" t="s">
        <v>268</v>
      </c>
    </row>
    <row r="45" spans="1:1" x14ac:dyDescent="0.75">
      <c r="A45" s="262" t="s">
        <v>269</v>
      </c>
    </row>
    <row r="46" spans="1:1" x14ac:dyDescent="0.75">
      <c r="A46" s="262" t="s">
        <v>270</v>
      </c>
    </row>
    <row r="47" spans="1:1" x14ac:dyDescent="0.75">
      <c r="A47" s="262" t="s">
        <v>271</v>
      </c>
    </row>
    <row r="48" spans="1:1" x14ac:dyDescent="0.75">
      <c r="A48" s="262" t="s">
        <v>272</v>
      </c>
    </row>
    <row r="49" spans="1:1" x14ac:dyDescent="0.75">
      <c r="A49" s="262"/>
    </row>
    <row r="50" spans="1:1" x14ac:dyDescent="0.75">
      <c r="A50" s="262" t="s">
        <v>273</v>
      </c>
    </row>
    <row r="51" spans="1:1" x14ac:dyDescent="0.75">
      <c r="A51" s="262" t="s">
        <v>274</v>
      </c>
    </row>
    <row r="52" spans="1:1" x14ac:dyDescent="0.75">
      <c r="A52" s="262" t="s">
        <v>275</v>
      </c>
    </row>
    <row r="53" spans="1:1" x14ac:dyDescent="0.75">
      <c r="A53" s="262" t="s">
        <v>276</v>
      </c>
    </row>
    <row r="54" spans="1:1" x14ac:dyDescent="0.75">
      <c r="A54" s="262" t="s">
        <v>277</v>
      </c>
    </row>
    <row r="55" spans="1:1" x14ac:dyDescent="0.75">
      <c r="A55" s="262" t="s">
        <v>278</v>
      </c>
    </row>
    <row r="56" spans="1:1" x14ac:dyDescent="0.75">
      <c r="A56" s="262" t="s">
        <v>279</v>
      </c>
    </row>
    <row r="57" spans="1:1" x14ac:dyDescent="0.75">
      <c r="A57" s="262" t="s">
        <v>280</v>
      </c>
    </row>
    <row r="58" spans="1:1" x14ac:dyDescent="0.75">
      <c r="A58" s="262" t="s">
        <v>281</v>
      </c>
    </row>
    <row r="59" spans="1:1" x14ac:dyDescent="0.75">
      <c r="A59" s="262" t="s">
        <v>282</v>
      </c>
    </row>
    <row r="60" spans="1:1" x14ac:dyDescent="0.75">
      <c r="A60" s="262"/>
    </row>
    <row r="61" spans="1:1" x14ac:dyDescent="0.75">
      <c r="A61" s="262" t="s">
        <v>283</v>
      </c>
    </row>
    <row r="62" spans="1:1" x14ac:dyDescent="0.75">
      <c r="A62" s="262" t="s">
        <v>284</v>
      </c>
    </row>
    <row r="63" spans="1:1" x14ac:dyDescent="0.75">
      <c r="A63" s="262" t="s">
        <v>285</v>
      </c>
    </row>
    <row r="64" spans="1:1" x14ac:dyDescent="0.75">
      <c r="A64" s="262" t="s">
        <v>286</v>
      </c>
    </row>
    <row r="65" spans="1:1" x14ac:dyDescent="0.75">
      <c r="A65" s="262" t="s">
        <v>287</v>
      </c>
    </row>
    <row r="66" spans="1:1" x14ac:dyDescent="0.75">
      <c r="A66" s="262" t="s">
        <v>288</v>
      </c>
    </row>
    <row r="67" spans="1:1" x14ac:dyDescent="0.75">
      <c r="A67" s="262"/>
    </row>
    <row r="68" spans="1:1" x14ac:dyDescent="0.75">
      <c r="A68" s="262" t="s">
        <v>289</v>
      </c>
    </row>
    <row r="69" spans="1:1" x14ac:dyDescent="0.75">
      <c r="A69" s="262" t="s">
        <v>290</v>
      </c>
    </row>
    <row r="70" spans="1:1" x14ac:dyDescent="0.75">
      <c r="A70" s="262"/>
    </row>
    <row r="71" spans="1:1" x14ac:dyDescent="0.75">
      <c r="A71" s="262" t="s">
        <v>291</v>
      </c>
    </row>
    <row r="72" spans="1:1" x14ac:dyDescent="0.75">
      <c r="A72" s="262"/>
    </row>
    <row r="73" spans="1:1" x14ac:dyDescent="0.75">
      <c r="A73" s="262" t="s">
        <v>292</v>
      </c>
    </row>
    <row r="74" spans="1:1" x14ac:dyDescent="0.75">
      <c r="A74" s="262"/>
    </row>
    <row r="75" spans="1:1" x14ac:dyDescent="0.75">
      <c r="A75" s="262" t="s">
        <v>293</v>
      </c>
    </row>
    <row r="76" spans="1:1" x14ac:dyDescent="0.75">
      <c r="A76" s="262"/>
    </row>
    <row r="77" spans="1:1" x14ac:dyDescent="0.75">
      <c r="A77" s="262" t="s">
        <v>294</v>
      </c>
    </row>
    <row r="78" spans="1:1" x14ac:dyDescent="0.75">
      <c r="A78" s="262" t="s">
        <v>295</v>
      </c>
    </row>
    <row r="79" spans="1:1" x14ac:dyDescent="0.75">
      <c r="A79" s="262"/>
    </row>
    <row r="80" spans="1:1" x14ac:dyDescent="0.75">
      <c r="A80" s="262" t="s">
        <v>296</v>
      </c>
    </row>
    <row r="81" spans="1:1" x14ac:dyDescent="0.75">
      <c r="A81" s="262" t="s">
        <v>297</v>
      </c>
    </row>
    <row r="82" spans="1:1" x14ac:dyDescent="0.75">
      <c r="A82" s="262" t="s">
        <v>298</v>
      </c>
    </row>
    <row r="83" spans="1:1" x14ac:dyDescent="0.75">
      <c r="A83" s="262"/>
    </row>
    <row r="84" spans="1:1" x14ac:dyDescent="0.75">
      <c r="A84" s="262" t="s">
        <v>299</v>
      </c>
    </row>
    <row r="85" spans="1:1" x14ac:dyDescent="0.75">
      <c r="A85" s="262" t="s">
        <v>300</v>
      </c>
    </row>
    <row r="86" spans="1:1" x14ac:dyDescent="0.75">
      <c r="A86" s="262" t="s">
        <v>301</v>
      </c>
    </row>
    <row r="87" spans="1:1" x14ac:dyDescent="0.75">
      <c r="A87" s="262" t="s">
        <v>302</v>
      </c>
    </row>
    <row r="88" spans="1:1" x14ac:dyDescent="0.75">
      <c r="A88" s="262"/>
    </row>
    <row r="89" spans="1:1" x14ac:dyDescent="0.75">
      <c r="A89" s="262" t="s">
        <v>303</v>
      </c>
    </row>
    <row r="90" spans="1:1" x14ac:dyDescent="0.75">
      <c r="A90" s="262" t="s">
        <v>304</v>
      </c>
    </row>
    <row r="91" spans="1:1" x14ac:dyDescent="0.75">
      <c r="A91" s="262"/>
    </row>
    <row r="92" spans="1:1" x14ac:dyDescent="0.75">
      <c r="A92" s="262" t="s">
        <v>305</v>
      </c>
    </row>
    <row r="93" spans="1:1" x14ac:dyDescent="0.75">
      <c r="A93" s="262" t="s">
        <v>306</v>
      </c>
    </row>
    <row r="94" spans="1:1" x14ac:dyDescent="0.75">
      <c r="A94" s="262" t="s">
        <v>307</v>
      </c>
    </row>
    <row r="95" spans="1:1" x14ac:dyDescent="0.75">
      <c r="A95" s="262" t="s">
        <v>308</v>
      </c>
    </row>
    <row r="96" spans="1:1" x14ac:dyDescent="0.75">
      <c r="A96" s="262" t="s">
        <v>309</v>
      </c>
    </row>
    <row r="97" spans="1:1" x14ac:dyDescent="0.75">
      <c r="A97" s="262" t="s">
        <v>310</v>
      </c>
    </row>
    <row r="98" spans="1:1" x14ac:dyDescent="0.75">
      <c r="A98" s="262"/>
    </row>
    <row r="99" spans="1:1" x14ac:dyDescent="0.75">
      <c r="A99" s="262" t="s">
        <v>311</v>
      </c>
    </row>
    <row r="100" spans="1:1" x14ac:dyDescent="0.75">
      <c r="A100" s="262" t="s">
        <v>312</v>
      </c>
    </row>
    <row r="101" spans="1:1" x14ac:dyDescent="0.75">
      <c r="A101" s="262" t="s">
        <v>313</v>
      </c>
    </row>
    <row r="102" spans="1:1" x14ac:dyDescent="0.75">
      <c r="A102" s="262"/>
    </row>
    <row r="103" spans="1:1" x14ac:dyDescent="0.75">
      <c r="A103" s="262" t="s">
        <v>314</v>
      </c>
    </row>
    <row r="104" spans="1:1" x14ac:dyDescent="0.75">
      <c r="A104" s="262" t="s">
        <v>315</v>
      </c>
    </row>
    <row r="105" spans="1:1" x14ac:dyDescent="0.75">
      <c r="A105" s="262" t="s">
        <v>316</v>
      </c>
    </row>
    <row r="106" spans="1:1" x14ac:dyDescent="0.75">
      <c r="A106" s="262" t="s">
        <v>317</v>
      </c>
    </row>
    <row r="107" spans="1:1" x14ac:dyDescent="0.75">
      <c r="A107" s="262" t="s">
        <v>318</v>
      </c>
    </row>
    <row r="108" spans="1:1" x14ac:dyDescent="0.75">
      <c r="A108" s="262" t="s">
        <v>319</v>
      </c>
    </row>
    <row r="109" spans="1:1" x14ac:dyDescent="0.75">
      <c r="A109" s="262" t="s">
        <v>320</v>
      </c>
    </row>
    <row r="110" spans="1:1" x14ac:dyDescent="0.75">
      <c r="A110" s="262" t="s">
        <v>321</v>
      </c>
    </row>
    <row r="111" spans="1:1" x14ac:dyDescent="0.75">
      <c r="A111" s="262"/>
    </row>
    <row r="112" spans="1:1" x14ac:dyDescent="0.75">
      <c r="A112" s="262" t="s">
        <v>322</v>
      </c>
    </row>
    <row r="113" spans="1:1" x14ac:dyDescent="0.75">
      <c r="A113" s="262"/>
    </row>
    <row r="114" spans="1:1" x14ac:dyDescent="0.75">
      <c r="A114" s="262" t="s">
        <v>323</v>
      </c>
    </row>
    <row r="115" spans="1:1" x14ac:dyDescent="0.75">
      <c r="A115" s="262" t="s">
        <v>324</v>
      </c>
    </row>
    <row r="116" spans="1:1" x14ac:dyDescent="0.75">
      <c r="A116" s="262" t="s">
        <v>325</v>
      </c>
    </row>
    <row r="117" spans="1:1" x14ac:dyDescent="0.75">
      <c r="A117" s="262"/>
    </row>
    <row r="118" spans="1:1" x14ac:dyDescent="0.75">
      <c r="A118" s="262" t="s">
        <v>326</v>
      </c>
    </row>
    <row r="119" spans="1:1" x14ac:dyDescent="0.75">
      <c r="A119" s="262" t="s">
        <v>327</v>
      </c>
    </row>
    <row r="120" spans="1:1" x14ac:dyDescent="0.75">
      <c r="A120" s="262" t="s">
        <v>328</v>
      </c>
    </row>
    <row r="121" spans="1:1" x14ac:dyDescent="0.75">
      <c r="A121" s="262" t="s">
        <v>329</v>
      </c>
    </row>
    <row r="122" spans="1:1" x14ac:dyDescent="0.75">
      <c r="A122" s="262"/>
    </row>
    <row r="123" spans="1:1" x14ac:dyDescent="0.75">
      <c r="A123" s="262" t="s">
        <v>330</v>
      </c>
    </row>
    <row r="124" spans="1:1" x14ac:dyDescent="0.75">
      <c r="A124" s="262" t="s">
        <v>331</v>
      </c>
    </row>
    <row r="125" spans="1:1" x14ac:dyDescent="0.75">
      <c r="A125" s="262" t="s">
        <v>332</v>
      </c>
    </row>
    <row r="126" spans="1:1" x14ac:dyDescent="0.75">
      <c r="A126" s="262" t="s">
        <v>333</v>
      </c>
    </row>
    <row r="127" spans="1:1" x14ac:dyDescent="0.75">
      <c r="A127" s="262" t="s">
        <v>334</v>
      </c>
    </row>
    <row r="128" spans="1:1" x14ac:dyDescent="0.75">
      <c r="A128" s="262" t="s">
        <v>335</v>
      </c>
    </row>
    <row r="129" spans="1:1" x14ac:dyDescent="0.75">
      <c r="A129" s="262" t="s">
        <v>336</v>
      </c>
    </row>
    <row r="130" spans="1:1" x14ac:dyDescent="0.75">
      <c r="A130" s="262" t="s">
        <v>337</v>
      </c>
    </row>
    <row r="131" spans="1:1" x14ac:dyDescent="0.75">
      <c r="A131" s="262" t="s">
        <v>338</v>
      </c>
    </row>
    <row r="132" spans="1:1" x14ac:dyDescent="0.75">
      <c r="A132" s="262" t="s">
        <v>339</v>
      </c>
    </row>
    <row r="133" spans="1:1" x14ac:dyDescent="0.75">
      <c r="A133" s="262"/>
    </row>
    <row r="134" spans="1:1" x14ac:dyDescent="0.75">
      <c r="A134" s="262" t="s">
        <v>340</v>
      </c>
    </row>
    <row r="135" spans="1:1" x14ac:dyDescent="0.75">
      <c r="A135" s="262" t="s">
        <v>341</v>
      </c>
    </row>
    <row r="136" spans="1:1" x14ac:dyDescent="0.75">
      <c r="A136" s="262" t="s">
        <v>342</v>
      </c>
    </row>
    <row r="137" spans="1:1" x14ac:dyDescent="0.75">
      <c r="A137" s="262" t="s">
        <v>343</v>
      </c>
    </row>
    <row r="138" spans="1:1" x14ac:dyDescent="0.75">
      <c r="A138" s="262" t="s">
        <v>344</v>
      </c>
    </row>
    <row r="139" spans="1:1" x14ac:dyDescent="0.75">
      <c r="A139" s="262" t="s">
        <v>345</v>
      </c>
    </row>
    <row r="140" spans="1:1" x14ac:dyDescent="0.75">
      <c r="A140" s="262" t="s">
        <v>346</v>
      </c>
    </row>
    <row r="141" spans="1:1" x14ac:dyDescent="0.75">
      <c r="A141" s="262" t="s">
        <v>347</v>
      </c>
    </row>
    <row r="142" spans="1:1" x14ac:dyDescent="0.75">
      <c r="A142" s="262" t="s">
        <v>348</v>
      </c>
    </row>
    <row r="143" spans="1:1" x14ac:dyDescent="0.75">
      <c r="A143" s="262" t="s">
        <v>349</v>
      </c>
    </row>
    <row r="144" spans="1:1" x14ac:dyDescent="0.75">
      <c r="A144" s="262" t="s">
        <v>350</v>
      </c>
    </row>
    <row r="145" spans="1:1" x14ac:dyDescent="0.75">
      <c r="A145" s="262" t="s">
        <v>351</v>
      </c>
    </row>
    <row r="146" spans="1:1" x14ac:dyDescent="0.75">
      <c r="A146" s="262"/>
    </row>
    <row r="147" spans="1:1" x14ac:dyDescent="0.75">
      <c r="A147" s="262" t="s">
        <v>352</v>
      </c>
    </row>
    <row r="148" spans="1:1" x14ac:dyDescent="0.75">
      <c r="A148" s="262" t="s">
        <v>353</v>
      </c>
    </row>
    <row r="149" spans="1:1" x14ac:dyDescent="0.75">
      <c r="A149" s="262" t="s">
        <v>354</v>
      </c>
    </row>
    <row r="150" spans="1:1" x14ac:dyDescent="0.75">
      <c r="A150" s="262"/>
    </row>
    <row r="151" spans="1:1" x14ac:dyDescent="0.75">
      <c r="A151" s="262" t="s">
        <v>355</v>
      </c>
    </row>
    <row r="152" spans="1:1" x14ac:dyDescent="0.75">
      <c r="A152" s="262" t="s">
        <v>356</v>
      </c>
    </row>
    <row r="153" spans="1:1" x14ac:dyDescent="0.75">
      <c r="A153" s="262"/>
    </row>
    <row r="154" spans="1:1" x14ac:dyDescent="0.75">
      <c r="A154" s="262" t="s">
        <v>357</v>
      </c>
    </row>
    <row r="155" spans="1:1" x14ac:dyDescent="0.75">
      <c r="A155" s="262"/>
    </row>
    <row r="156" spans="1:1" x14ac:dyDescent="0.75">
      <c r="A156" s="262" t="s">
        <v>358</v>
      </c>
    </row>
    <row r="157" spans="1:1" x14ac:dyDescent="0.75">
      <c r="A157" s="262" t="s">
        <v>359</v>
      </c>
    </row>
    <row r="158" spans="1:1" x14ac:dyDescent="0.75">
      <c r="A158" s="262" t="s">
        <v>360</v>
      </c>
    </row>
    <row r="159" spans="1:1" x14ac:dyDescent="0.75">
      <c r="A159" s="262" t="s">
        <v>361</v>
      </c>
    </row>
    <row r="160" spans="1:1" x14ac:dyDescent="0.75">
      <c r="A160" s="262" t="s">
        <v>362</v>
      </c>
    </row>
    <row r="161" spans="1:1" x14ac:dyDescent="0.75">
      <c r="A161" s="262" t="s">
        <v>363</v>
      </c>
    </row>
    <row r="162" spans="1:1" x14ac:dyDescent="0.75">
      <c r="A162" s="262" t="s">
        <v>364</v>
      </c>
    </row>
    <row r="163" spans="1:1" x14ac:dyDescent="0.75">
      <c r="A163" s="262"/>
    </row>
    <row r="164" spans="1:1" x14ac:dyDescent="0.75">
      <c r="A164" s="262" t="s">
        <v>365</v>
      </c>
    </row>
    <row r="165" spans="1:1" x14ac:dyDescent="0.75">
      <c r="A165" s="262" t="s">
        <v>366</v>
      </c>
    </row>
    <row r="166" spans="1:1" x14ac:dyDescent="0.75">
      <c r="A166" s="262" t="s">
        <v>367</v>
      </c>
    </row>
    <row r="167" spans="1:1" x14ac:dyDescent="0.75">
      <c r="A167" s="262" t="s">
        <v>368</v>
      </c>
    </row>
    <row r="168" spans="1:1" x14ac:dyDescent="0.75">
      <c r="A168" s="262" t="s">
        <v>369</v>
      </c>
    </row>
    <row r="169" spans="1:1" x14ac:dyDescent="0.75">
      <c r="A169" s="262" t="s">
        <v>370</v>
      </c>
    </row>
    <row r="170" spans="1:1" x14ac:dyDescent="0.75">
      <c r="A170" s="262" t="s">
        <v>371</v>
      </c>
    </row>
    <row r="171" spans="1:1" x14ac:dyDescent="0.75">
      <c r="A171" s="262" t="s">
        <v>372</v>
      </c>
    </row>
    <row r="172" spans="1:1" x14ac:dyDescent="0.75">
      <c r="A172" s="262" t="s">
        <v>373</v>
      </c>
    </row>
    <row r="173" spans="1:1" x14ac:dyDescent="0.75">
      <c r="A173" s="262" t="s">
        <v>374</v>
      </c>
    </row>
    <row r="174" spans="1:1" x14ac:dyDescent="0.75">
      <c r="A174" s="262"/>
    </row>
    <row r="175" spans="1:1" x14ac:dyDescent="0.75">
      <c r="A175" s="262" t="s">
        <v>375</v>
      </c>
    </row>
    <row r="176" spans="1:1" x14ac:dyDescent="0.75">
      <c r="A176" s="262" t="s">
        <v>376</v>
      </c>
    </row>
    <row r="177" spans="1:1" x14ac:dyDescent="0.75">
      <c r="A177" s="262" t="s">
        <v>377</v>
      </c>
    </row>
    <row r="178" spans="1:1" x14ac:dyDescent="0.75">
      <c r="A178" s="262"/>
    </row>
    <row r="179" spans="1:1" x14ac:dyDescent="0.75">
      <c r="A179" s="262" t="s">
        <v>378</v>
      </c>
    </row>
    <row r="180" spans="1:1" x14ac:dyDescent="0.75">
      <c r="A180" s="262"/>
    </row>
    <row r="181" spans="1:1" x14ac:dyDescent="0.75">
      <c r="A181" s="262" t="s">
        <v>379</v>
      </c>
    </row>
    <row r="182" spans="1:1" x14ac:dyDescent="0.75">
      <c r="A182" s="262" t="s">
        <v>380</v>
      </c>
    </row>
    <row r="183" spans="1:1" x14ac:dyDescent="0.75">
      <c r="A183" s="262" t="s">
        <v>381</v>
      </c>
    </row>
    <row r="184" spans="1:1" x14ac:dyDescent="0.75">
      <c r="A184" s="262" t="s">
        <v>382</v>
      </c>
    </row>
    <row r="185" spans="1:1" x14ac:dyDescent="0.75">
      <c r="A185" s="262" t="s">
        <v>383</v>
      </c>
    </row>
    <row r="186" spans="1:1" x14ac:dyDescent="0.75">
      <c r="A186" s="262"/>
    </row>
    <row r="187" spans="1:1" x14ac:dyDescent="0.75">
      <c r="A187" s="262" t="s">
        <v>384</v>
      </c>
    </row>
    <row r="188" spans="1:1" x14ac:dyDescent="0.75">
      <c r="A188" s="262" t="s">
        <v>385</v>
      </c>
    </row>
    <row r="189" spans="1:1" x14ac:dyDescent="0.75">
      <c r="A189" s="262" t="s">
        <v>386</v>
      </c>
    </row>
    <row r="190" spans="1:1" x14ac:dyDescent="0.75">
      <c r="A190" s="262" t="s">
        <v>387</v>
      </c>
    </row>
    <row r="191" spans="1:1" x14ac:dyDescent="0.75">
      <c r="A191" s="262" t="s">
        <v>388</v>
      </c>
    </row>
    <row r="192" spans="1:1" x14ac:dyDescent="0.75">
      <c r="A192" s="262" t="s">
        <v>389</v>
      </c>
    </row>
    <row r="193" spans="1:1" x14ac:dyDescent="0.75">
      <c r="A193" s="262" t="s">
        <v>390</v>
      </c>
    </row>
    <row r="194" spans="1:1" x14ac:dyDescent="0.75">
      <c r="A194" s="262"/>
    </row>
    <row r="195" spans="1:1" x14ac:dyDescent="0.75">
      <c r="A195" s="262" t="s">
        <v>391</v>
      </c>
    </row>
    <row r="196" spans="1:1" x14ac:dyDescent="0.75">
      <c r="A196" s="262"/>
    </row>
    <row r="197" spans="1:1" x14ac:dyDescent="0.75">
      <c r="A197" s="262" t="s">
        <v>392</v>
      </c>
    </row>
    <row r="198" spans="1:1" x14ac:dyDescent="0.75">
      <c r="A198" s="262" t="s">
        <v>393</v>
      </c>
    </row>
    <row r="199" spans="1:1" x14ac:dyDescent="0.75">
      <c r="A199" s="262" t="s">
        <v>394</v>
      </c>
    </row>
    <row r="200" spans="1:1" x14ac:dyDescent="0.75">
      <c r="A200" s="262" t="s">
        <v>395</v>
      </c>
    </row>
    <row r="201" spans="1:1" x14ac:dyDescent="0.75">
      <c r="A201" s="262" t="s">
        <v>396</v>
      </c>
    </row>
    <row r="202" spans="1:1" x14ac:dyDescent="0.75">
      <c r="A202" s="262" t="s">
        <v>397</v>
      </c>
    </row>
    <row r="203" spans="1:1" x14ac:dyDescent="0.75">
      <c r="A203" s="262" t="s">
        <v>398</v>
      </c>
    </row>
    <row r="204" spans="1:1" x14ac:dyDescent="0.75">
      <c r="A204" s="262"/>
    </row>
    <row r="205" spans="1:1" x14ac:dyDescent="0.75">
      <c r="A205" s="262" t="s">
        <v>399</v>
      </c>
    </row>
    <row r="206" spans="1:1" x14ac:dyDescent="0.75">
      <c r="A206" s="262" t="s">
        <v>400</v>
      </c>
    </row>
    <row r="207" spans="1:1" x14ac:dyDescent="0.75">
      <c r="A207" s="262"/>
    </row>
    <row r="208" spans="1:1" x14ac:dyDescent="0.75">
      <c r="A208" s="262" t="s">
        <v>401</v>
      </c>
    </row>
    <row r="209" spans="1:1" x14ac:dyDescent="0.75">
      <c r="A209" s="262"/>
    </row>
    <row r="210" spans="1:1" x14ac:dyDescent="0.75">
      <c r="A210" s="262" t="s">
        <v>402</v>
      </c>
    </row>
    <row r="211" spans="1:1" x14ac:dyDescent="0.75">
      <c r="A211" s="262" t="s">
        <v>403</v>
      </c>
    </row>
    <row r="212" spans="1:1" x14ac:dyDescent="0.75">
      <c r="A212" s="262" t="s">
        <v>404</v>
      </c>
    </row>
    <row r="213" spans="1:1" x14ac:dyDescent="0.75">
      <c r="A213" s="262"/>
    </row>
    <row r="214" spans="1:1" x14ac:dyDescent="0.75">
      <c r="A214" s="262" t="s">
        <v>405</v>
      </c>
    </row>
    <row r="215" spans="1:1" x14ac:dyDescent="0.75">
      <c r="A215" s="262" t="s">
        <v>406</v>
      </c>
    </row>
    <row r="216" spans="1:1" x14ac:dyDescent="0.75">
      <c r="A216" s="262"/>
    </row>
    <row r="217" spans="1:1" x14ac:dyDescent="0.75">
      <c r="A217" s="262" t="s">
        <v>407</v>
      </c>
    </row>
    <row r="218" spans="1:1" x14ac:dyDescent="0.75">
      <c r="A218" s="262" t="s">
        <v>408</v>
      </c>
    </row>
    <row r="219" spans="1:1" x14ac:dyDescent="0.75">
      <c r="A219" s="262" t="s">
        <v>409</v>
      </c>
    </row>
    <row r="220" spans="1:1" x14ac:dyDescent="0.75">
      <c r="A220" s="262" t="s">
        <v>410</v>
      </c>
    </row>
    <row r="221" spans="1:1" x14ac:dyDescent="0.75">
      <c r="A221" s="262"/>
    </row>
    <row r="222" spans="1:1" x14ac:dyDescent="0.75">
      <c r="A222" s="262" t="s">
        <v>411</v>
      </c>
    </row>
    <row r="223" spans="1:1" x14ac:dyDescent="0.75">
      <c r="A223" s="262" t="s">
        <v>412</v>
      </c>
    </row>
    <row r="224" spans="1:1" x14ac:dyDescent="0.75">
      <c r="A224" s="262" t="s">
        <v>413</v>
      </c>
    </row>
    <row r="225" spans="1:1" x14ac:dyDescent="0.75">
      <c r="A225" s="262" t="s">
        <v>414</v>
      </c>
    </row>
    <row r="226" spans="1:1" x14ac:dyDescent="0.75">
      <c r="A226" s="262" t="s">
        <v>415</v>
      </c>
    </row>
    <row r="227" spans="1:1" x14ac:dyDescent="0.75">
      <c r="A227" s="262" t="s">
        <v>416</v>
      </c>
    </row>
    <row r="228" spans="1:1" x14ac:dyDescent="0.75">
      <c r="A228" s="262" t="s">
        <v>417</v>
      </c>
    </row>
    <row r="229" spans="1:1" x14ac:dyDescent="0.75">
      <c r="A229" s="262"/>
    </row>
    <row r="230" spans="1:1" x14ac:dyDescent="0.75">
      <c r="A230" s="262" t="s">
        <v>418</v>
      </c>
    </row>
    <row r="231" spans="1:1" x14ac:dyDescent="0.75">
      <c r="A231" s="262" t="s">
        <v>419</v>
      </c>
    </row>
    <row r="232" spans="1:1" x14ac:dyDescent="0.75">
      <c r="A232" s="262" t="s">
        <v>420</v>
      </c>
    </row>
    <row r="233" spans="1:1" x14ac:dyDescent="0.75">
      <c r="A233" s="262" t="s">
        <v>421</v>
      </c>
    </row>
    <row r="234" spans="1:1" x14ac:dyDescent="0.75">
      <c r="A234" s="262"/>
    </row>
    <row r="235" spans="1:1" x14ac:dyDescent="0.75">
      <c r="A235" s="262" t="s">
        <v>422</v>
      </c>
    </row>
    <row r="236" spans="1:1" x14ac:dyDescent="0.75">
      <c r="A236" s="262" t="s">
        <v>423</v>
      </c>
    </row>
    <row r="237" spans="1:1" x14ac:dyDescent="0.75">
      <c r="A237" s="262" t="s">
        <v>424</v>
      </c>
    </row>
    <row r="238" spans="1:1" x14ac:dyDescent="0.75">
      <c r="A238" s="262" t="s">
        <v>425</v>
      </c>
    </row>
    <row r="239" spans="1:1" x14ac:dyDescent="0.75">
      <c r="A239" s="262" t="s">
        <v>426</v>
      </c>
    </row>
    <row r="240" spans="1:1" x14ac:dyDescent="0.75">
      <c r="A240" s="262" t="s">
        <v>427</v>
      </c>
    </row>
    <row r="241" spans="1:1" x14ac:dyDescent="0.75">
      <c r="A241" s="262" t="s">
        <v>428</v>
      </c>
    </row>
    <row r="242" spans="1:1" x14ac:dyDescent="0.75">
      <c r="A242" s="262" t="s">
        <v>429</v>
      </c>
    </row>
    <row r="243" spans="1:1" x14ac:dyDescent="0.75">
      <c r="A243" s="262" t="s">
        <v>430</v>
      </c>
    </row>
    <row r="244" spans="1:1" x14ac:dyDescent="0.75">
      <c r="A244" s="262"/>
    </row>
    <row r="245" spans="1:1" x14ac:dyDescent="0.75">
      <c r="A245" s="262" t="s">
        <v>431</v>
      </c>
    </row>
    <row r="246" spans="1:1" x14ac:dyDescent="0.75">
      <c r="A246" s="262"/>
    </row>
    <row r="247" spans="1:1" x14ac:dyDescent="0.75">
      <c r="A247" s="262" t="s">
        <v>432</v>
      </c>
    </row>
    <row r="248" spans="1:1" x14ac:dyDescent="0.75">
      <c r="A248" s="262" t="s">
        <v>433</v>
      </c>
    </row>
    <row r="249" spans="1:1" x14ac:dyDescent="0.75">
      <c r="A249" s="262" t="s">
        <v>434</v>
      </c>
    </row>
    <row r="250" spans="1:1" x14ac:dyDescent="0.75">
      <c r="A250" s="262" t="s">
        <v>435</v>
      </c>
    </row>
    <row r="251" spans="1:1" x14ac:dyDescent="0.75">
      <c r="A251" s="262"/>
    </row>
    <row r="252" spans="1:1" x14ac:dyDescent="0.75">
      <c r="A252" s="262" t="s">
        <v>436</v>
      </c>
    </row>
    <row r="253" spans="1:1" x14ac:dyDescent="0.75">
      <c r="A253" s="262" t="s">
        <v>437</v>
      </c>
    </row>
    <row r="254" spans="1:1" x14ac:dyDescent="0.75">
      <c r="A254" s="262" t="s">
        <v>438</v>
      </c>
    </row>
    <row r="255" spans="1:1" x14ac:dyDescent="0.75">
      <c r="A255" s="262" t="s">
        <v>439</v>
      </c>
    </row>
    <row r="256" spans="1:1" x14ac:dyDescent="0.75">
      <c r="A256" s="262"/>
    </row>
    <row r="257" spans="1:1" x14ac:dyDescent="0.75">
      <c r="A257" s="262" t="s">
        <v>440</v>
      </c>
    </row>
    <row r="258" spans="1:1" x14ac:dyDescent="0.75">
      <c r="A258" s="262" t="s">
        <v>441</v>
      </c>
    </row>
    <row r="259" spans="1:1" x14ac:dyDescent="0.75">
      <c r="A259" s="262" t="s">
        <v>442</v>
      </c>
    </row>
    <row r="260" spans="1:1" x14ac:dyDescent="0.75">
      <c r="A260" s="262" t="s">
        <v>443</v>
      </c>
    </row>
    <row r="261" spans="1:1" x14ac:dyDescent="0.75">
      <c r="A261" s="262" t="s">
        <v>444</v>
      </c>
    </row>
    <row r="262" spans="1:1" x14ac:dyDescent="0.75">
      <c r="A262" s="262" t="s">
        <v>445</v>
      </c>
    </row>
    <row r="263" spans="1:1" x14ac:dyDescent="0.75">
      <c r="A263" s="262" t="s">
        <v>446</v>
      </c>
    </row>
    <row r="264" spans="1:1" x14ac:dyDescent="0.75">
      <c r="A264" s="262" t="s">
        <v>447</v>
      </c>
    </row>
    <row r="265" spans="1:1" x14ac:dyDescent="0.75">
      <c r="A265" s="262" t="s">
        <v>448</v>
      </c>
    </row>
    <row r="266" spans="1:1" x14ac:dyDescent="0.75">
      <c r="A266" s="262" t="s">
        <v>449</v>
      </c>
    </row>
    <row r="267" spans="1:1" x14ac:dyDescent="0.75">
      <c r="A267" s="262" t="s">
        <v>450</v>
      </c>
    </row>
    <row r="268" spans="1:1" x14ac:dyDescent="0.75">
      <c r="A268" s="262"/>
    </row>
    <row r="269" spans="1:1" x14ac:dyDescent="0.75">
      <c r="A269" s="262" t="s">
        <v>451</v>
      </c>
    </row>
    <row r="270" spans="1:1" x14ac:dyDescent="0.75">
      <c r="A270" s="262" t="s">
        <v>452</v>
      </c>
    </row>
    <row r="271" spans="1:1" x14ac:dyDescent="0.75">
      <c r="A271" s="262" t="s">
        <v>453</v>
      </c>
    </row>
    <row r="272" spans="1:1" x14ac:dyDescent="0.75">
      <c r="A272" s="262" t="s">
        <v>454</v>
      </c>
    </row>
    <row r="273" spans="1:1" x14ac:dyDescent="0.75">
      <c r="A273" s="262" t="s">
        <v>455</v>
      </c>
    </row>
    <row r="274" spans="1:1" x14ac:dyDescent="0.75">
      <c r="A274" s="262"/>
    </row>
    <row r="275" spans="1:1" x14ac:dyDescent="0.75">
      <c r="A275" s="262" t="s">
        <v>456</v>
      </c>
    </row>
    <row r="276" spans="1:1" x14ac:dyDescent="0.75">
      <c r="A276" s="262" t="s">
        <v>457</v>
      </c>
    </row>
    <row r="277" spans="1:1" x14ac:dyDescent="0.75">
      <c r="A277" s="262" t="s">
        <v>458</v>
      </c>
    </row>
    <row r="278" spans="1:1" x14ac:dyDescent="0.75">
      <c r="A278" s="262" t="s">
        <v>459</v>
      </c>
    </row>
    <row r="279" spans="1:1" x14ac:dyDescent="0.75">
      <c r="A279" s="262" t="s">
        <v>460</v>
      </c>
    </row>
    <row r="280" spans="1:1" x14ac:dyDescent="0.75">
      <c r="A280" s="262" t="s">
        <v>461</v>
      </c>
    </row>
    <row r="281" spans="1:1" x14ac:dyDescent="0.75">
      <c r="A281" s="262" t="s">
        <v>462</v>
      </c>
    </row>
    <row r="282" spans="1:1" x14ac:dyDescent="0.75">
      <c r="A282" s="262" t="s">
        <v>463</v>
      </c>
    </row>
    <row r="283" spans="1:1" x14ac:dyDescent="0.75">
      <c r="A283" s="262" t="s">
        <v>464</v>
      </c>
    </row>
    <row r="284" spans="1:1" x14ac:dyDescent="0.75">
      <c r="A284" s="262" t="s">
        <v>465</v>
      </c>
    </row>
    <row r="285" spans="1:1" x14ac:dyDescent="0.75">
      <c r="A285" s="262" t="s">
        <v>466</v>
      </c>
    </row>
    <row r="286" spans="1:1" x14ac:dyDescent="0.75">
      <c r="A286" s="262" t="s">
        <v>467</v>
      </c>
    </row>
    <row r="287" spans="1:1" x14ac:dyDescent="0.75">
      <c r="A287" s="262"/>
    </row>
    <row r="288" spans="1:1" x14ac:dyDescent="0.75">
      <c r="A288" s="262" t="s">
        <v>468</v>
      </c>
    </row>
    <row r="289" spans="1:1" x14ac:dyDescent="0.75">
      <c r="A289" s="262" t="s">
        <v>469</v>
      </c>
    </row>
    <row r="290" spans="1:1" x14ac:dyDescent="0.75">
      <c r="A290" s="262" t="s">
        <v>470</v>
      </c>
    </row>
    <row r="291" spans="1:1" x14ac:dyDescent="0.75">
      <c r="A291" s="262" t="s">
        <v>471</v>
      </c>
    </row>
    <row r="292" spans="1:1" x14ac:dyDescent="0.75">
      <c r="A292" s="262"/>
    </row>
    <row r="293" spans="1:1" x14ac:dyDescent="0.75">
      <c r="A293" s="262" t="s">
        <v>472</v>
      </c>
    </row>
    <row r="294" spans="1:1" x14ac:dyDescent="0.75">
      <c r="A294" s="262" t="s">
        <v>473</v>
      </c>
    </row>
    <row r="295" spans="1:1" x14ac:dyDescent="0.75">
      <c r="A295" s="262" t="s">
        <v>474</v>
      </c>
    </row>
    <row r="296" spans="1:1" x14ac:dyDescent="0.75">
      <c r="A296" s="262"/>
    </row>
    <row r="297" spans="1:1" x14ac:dyDescent="0.75">
      <c r="A297" s="262" t="s">
        <v>475</v>
      </c>
    </row>
    <row r="298" spans="1:1" x14ac:dyDescent="0.75">
      <c r="A298" s="262" t="s">
        <v>476</v>
      </c>
    </row>
    <row r="299" spans="1:1" x14ac:dyDescent="0.75">
      <c r="A299" s="262" t="s">
        <v>477</v>
      </c>
    </row>
    <row r="300" spans="1:1" x14ac:dyDescent="0.75">
      <c r="A300" s="262" t="s">
        <v>478</v>
      </c>
    </row>
    <row r="301" spans="1:1" x14ac:dyDescent="0.75">
      <c r="A301" s="262" t="s">
        <v>479</v>
      </c>
    </row>
    <row r="302" spans="1:1" x14ac:dyDescent="0.75">
      <c r="A302" s="262" t="s">
        <v>480</v>
      </c>
    </row>
    <row r="303" spans="1:1" x14ac:dyDescent="0.75">
      <c r="A303" s="262" t="s">
        <v>481</v>
      </c>
    </row>
    <row r="304" spans="1:1" x14ac:dyDescent="0.75">
      <c r="A304" s="262" t="s">
        <v>482</v>
      </c>
    </row>
    <row r="305" spans="1:1" x14ac:dyDescent="0.75">
      <c r="A305" s="262" t="s">
        <v>483</v>
      </c>
    </row>
    <row r="306" spans="1:1" x14ac:dyDescent="0.75">
      <c r="A306" s="262" t="s">
        <v>484</v>
      </c>
    </row>
    <row r="307" spans="1:1" x14ac:dyDescent="0.75">
      <c r="A307" s="262" t="s">
        <v>485</v>
      </c>
    </row>
    <row r="308" spans="1:1" x14ac:dyDescent="0.75">
      <c r="A308" s="262" t="s">
        <v>486</v>
      </c>
    </row>
    <row r="309" spans="1:1" x14ac:dyDescent="0.75">
      <c r="A309" s="262"/>
    </row>
    <row r="310" spans="1:1" x14ac:dyDescent="0.75">
      <c r="A310" s="262" t="s">
        <v>487</v>
      </c>
    </row>
    <row r="311" spans="1:1" x14ac:dyDescent="0.75">
      <c r="A311" s="262" t="s">
        <v>488</v>
      </c>
    </row>
    <row r="312" spans="1:1" x14ac:dyDescent="0.75">
      <c r="A312" s="262" t="s">
        <v>489</v>
      </c>
    </row>
    <row r="313" spans="1:1" x14ac:dyDescent="0.75">
      <c r="A313" s="262" t="s">
        <v>490</v>
      </c>
    </row>
    <row r="314" spans="1:1" x14ac:dyDescent="0.75">
      <c r="A314" s="262" t="s">
        <v>491</v>
      </c>
    </row>
    <row r="315" spans="1:1" x14ac:dyDescent="0.75">
      <c r="A315" s="262" t="s">
        <v>492</v>
      </c>
    </row>
    <row r="316" spans="1:1" x14ac:dyDescent="0.75">
      <c r="A316" s="262" t="s">
        <v>493</v>
      </c>
    </row>
    <row r="317" spans="1:1" x14ac:dyDescent="0.75">
      <c r="A317" s="262"/>
    </row>
    <row r="318" spans="1:1" x14ac:dyDescent="0.75">
      <c r="A318" s="262" t="s">
        <v>494</v>
      </c>
    </row>
    <row r="319" spans="1:1" x14ac:dyDescent="0.75">
      <c r="A319" s="262" t="s">
        <v>495</v>
      </c>
    </row>
    <row r="320" spans="1:1" x14ac:dyDescent="0.75">
      <c r="A320" s="262" t="s">
        <v>496</v>
      </c>
    </row>
    <row r="321" spans="1:1" x14ac:dyDescent="0.75">
      <c r="A321" s="262" t="s">
        <v>497</v>
      </c>
    </row>
    <row r="322" spans="1:1" x14ac:dyDescent="0.75">
      <c r="A322" s="262" t="s">
        <v>498</v>
      </c>
    </row>
    <row r="323" spans="1:1" x14ac:dyDescent="0.75">
      <c r="A323" s="262" t="s">
        <v>499</v>
      </c>
    </row>
    <row r="324" spans="1:1" x14ac:dyDescent="0.75">
      <c r="A324" s="262" t="s">
        <v>500</v>
      </c>
    </row>
    <row r="325" spans="1:1" x14ac:dyDescent="0.75">
      <c r="A325" s="262" t="s">
        <v>501</v>
      </c>
    </row>
    <row r="326" spans="1:1" x14ac:dyDescent="0.75">
      <c r="A326" s="262" t="s">
        <v>502</v>
      </c>
    </row>
    <row r="327" spans="1:1" x14ac:dyDescent="0.75">
      <c r="A327" s="262" t="s">
        <v>503</v>
      </c>
    </row>
    <row r="328" spans="1:1" x14ac:dyDescent="0.75">
      <c r="A328" s="262"/>
    </row>
    <row r="329" spans="1:1" x14ac:dyDescent="0.75">
      <c r="A329" s="262" t="s">
        <v>504</v>
      </c>
    </row>
    <row r="330" spans="1:1" x14ac:dyDescent="0.75">
      <c r="A330" s="262" t="s">
        <v>505</v>
      </c>
    </row>
    <row r="331" spans="1:1" x14ac:dyDescent="0.75">
      <c r="A331" s="262" t="s">
        <v>506</v>
      </c>
    </row>
    <row r="332" spans="1:1" x14ac:dyDescent="0.75">
      <c r="A332" s="262" t="s">
        <v>507</v>
      </c>
    </row>
    <row r="333" spans="1:1" x14ac:dyDescent="0.75">
      <c r="A333" s="262" t="s">
        <v>508</v>
      </c>
    </row>
    <row r="334" spans="1:1" x14ac:dyDescent="0.75">
      <c r="A334" s="262" t="s">
        <v>509</v>
      </c>
    </row>
    <row r="335" spans="1:1" x14ac:dyDescent="0.75">
      <c r="A335" s="262" t="s">
        <v>510</v>
      </c>
    </row>
    <row r="336" spans="1:1" x14ac:dyDescent="0.75">
      <c r="A336" s="262"/>
    </row>
    <row r="337" spans="1:1" x14ac:dyDescent="0.75">
      <c r="A337" s="262" t="s">
        <v>511</v>
      </c>
    </row>
    <row r="338" spans="1:1" x14ac:dyDescent="0.75">
      <c r="A338" s="262" t="s">
        <v>512</v>
      </c>
    </row>
    <row r="339" spans="1:1" x14ac:dyDescent="0.75">
      <c r="A339" s="262" t="s">
        <v>513</v>
      </c>
    </row>
    <row r="340" spans="1:1" x14ac:dyDescent="0.75">
      <c r="A340" s="262" t="s">
        <v>514</v>
      </c>
    </row>
    <row r="341" spans="1:1" x14ac:dyDescent="0.75">
      <c r="A341" s="262" t="s">
        <v>515</v>
      </c>
    </row>
    <row r="342" spans="1:1" x14ac:dyDescent="0.75">
      <c r="A342" s="262"/>
    </row>
    <row r="343" spans="1:1" x14ac:dyDescent="0.75">
      <c r="A343" s="262" t="s">
        <v>516</v>
      </c>
    </row>
    <row r="344" spans="1:1" x14ac:dyDescent="0.75">
      <c r="A344" s="262"/>
    </row>
    <row r="345" spans="1:1" x14ac:dyDescent="0.75">
      <c r="A345" s="262" t="s">
        <v>517</v>
      </c>
    </row>
    <row r="346" spans="1:1" x14ac:dyDescent="0.75">
      <c r="A346" s="262" t="s">
        <v>518</v>
      </c>
    </row>
    <row r="347" spans="1:1" x14ac:dyDescent="0.75">
      <c r="A347" s="262" t="s">
        <v>519</v>
      </c>
    </row>
    <row r="348" spans="1:1" x14ac:dyDescent="0.75">
      <c r="A348" s="262" t="s">
        <v>520</v>
      </c>
    </row>
    <row r="349" spans="1:1" x14ac:dyDescent="0.75">
      <c r="A349" s="262" t="s">
        <v>521</v>
      </c>
    </row>
    <row r="350" spans="1:1" x14ac:dyDescent="0.75">
      <c r="A350" s="262" t="s">
        <v>522</v>
      </c>
    </row>
    <row r="351" spans="1:1" x14ac:dyDescent="0.75">
      <c r="A351" s="262" t="s">
        <v>523</v>
      </c>
    </row>
    <row r="352" spans="1:1" x14ac:dyDescent="0.75">
      <c r="A352" s="262" t="s">
        <v>524</v>
      </c>
    </row>
    <row r="353" spans="1:1" x14ac:dyDescent="0.75">
      <c r="A353" s="262"/>
    </row>
    <row r="354" spans="1:1" x14ac:dyDescent="0.75">
      <c r="A354" s="262" t="s">
        <v>525</v>
      </c>
    </row>
    <row r="355" spans="1:1" x14ac:dyDescent="0.75">
      <c r="A355" s="262" t="s">
        <v>526</v>
      </c>
    </row>
    <row r="356" spans="1:1" x14ac:dyDescent="0.75">
      <c r="A356" s="262" t="s">
        <v>527</v>
      </c>
    </row>
    <row r="357" spans="1:1" x14ac:dyDescent="0.75">
      <c r="A357" s="262" t="s">
        <v>528</v>
      </c>
    </row>
    <row r="358" spans="1:1" x14ac:dyDescent="0.75">
      <c r="A358" s="262" t="s">
        <v>529</v>
      </c>
    </row>
    <row r="359" spans="1:1" x14ac:dyDescent="0.75">
      <c r="A359" s="262" t="s">
        <v>530</v>
      </c>
    </row>
    <row r="360" spans="1:1" x14ac:dyDescent="0.75">
      <c r="A360" s="262"/>
    </row>
    <row r="361" spans="1:1" x14ac:dyDescent="0.75">
      <c r="A361" s="262" t="s">
        <v>531</v>
      </c>
    </row>
    <row r="362" spans="1:1" x14ac:dyDescent="0.75">
      <c r="A362" s="262" t="s">
        <v>532</v>
      </c>
    </row>
    <row r="363" spans="1:1" x14ac:dyDescent="0.75">
      <c r="A363" s="262" t="s">
        <v>533</v>
      </c>
    </row>
    <row r="364" spans="1:1" x14ac:dyDescent="0.75">
      <c r="A364" s="262"/>
    </row>
    <row r="365" spans="1:1" x14ac:dyDescent="0.75">
      <c r="A365" s="262" t="s">
        <v>534</v>
      </c>
    </row>
    <row r="366" spans="1:1" x14ac:dyDescent="0.75">
      <c r="A366" s="262" t="s">
        <v>535</v>
      </c>
    </row>
    <row r="367" spans="1:1" x14ac:dyDescent="0.75">
      <c r="A367" s="262"/>
    </row>
    <row r="368" spans="1:1" x14ac:dyDescent="0.75">
      <c r="A368" s="262" t="s">
        <v>536</v>
      </c>
    </row>
    <row r="369" spans="1:1" x14ac:dyDescent="0.75">
      <c r="A369" s="262" t="s">
        <v>537</v>
      </c>
    </row>
    <row r="370" spans="1:1" x14ac:dyDescent="0.75">
      <c r="A370" s="262" t="s">
        <v>538</v>
      </c>
    </row>
    <row r="371" spans="1:1" x14ac:dyDescent="0.75">
      <c r="A371" s="262"/>
    </row>
    <row r="372" spans="1:1" x14ac:dyDescent="0.75">
      <c r="A372" s="262" t="s">
        <v>539</v>
      </c>
    </row>
    <row r="373" spans="1:1" x14ac:dyDescent="0.75">
      <c r="A373" s="262" t="s">
        <v>540</v>
      </c>
    </row>
    <row r="374" spans="1:1" x14ac:dyDescent="0.75">
      <c r="A374" s="262" t="s">
        <v>541</v>
      </c>
    </row>
    <row r="375" spans="1:1" x14ac:dyDescent="0.75">
      <c r="A375" s="262"/>
    </row>
    <row r="376" spans="1:1" x14ac:dyDescent="0.75">
      <c r="A376" s="262" t="s">
        <v>542</v>
      </c>
    </row>
    <row r="377" spans="1:1" x14ac:dyDescent="0.75">
      <c r="A377" s="262" t="s">
        <v>543</v>
      </c>
    </row>
    <row r="378" spans="1:1" x14ac:dyDescent="0.75">
      <c r="A378" s="262"/>
    </row>
    <row r="379" spans="1:1" x14ac:dyDescent="0.75">
      <c r="A379" s="262" t="s">
        <v>544</v>
      </c>
    </row>
    <row r="380" spans="1:1" x14ac:dyDescent="0.75">
      <c r="A380" s="262" t="s">
        <v>545</v>
      </c>
    </row>
    <row r="381" spans="1:1" x14ac:dyDescent="0.75">
      <c r="A381" s="262"/>
    </row>
    <row r="382" spans="1:1" x14ac:dyDescent="0.75">
      <c r="A382" s="262" t="s">
        <v>546</v>
      </c>
    </row>
    <row r="383" spans="1:1" x14ac:dyDescent="0.75">
      <c r="A383" s="262" t="s">
        <v>547</v>
      </c>
    </row>
    <row r="384" spans="1:1" x14ac:dyDescent="0.75">
      <c r="A384" s="262" t="s">
        <v>548</v>
      </c>
    </row>
    <row r="385" spans="1:1" x14ac:dyDescent="0.75">
      <c r="A385" s="262" t="s">
        <v>549</v>
      </c>
    </row>
    <row r="386" spans="1:1" x14ac:dyDescent="0.75">
      <c r="A386" s="262" t="s">
        <v>550</v>
      </c>
    </row>
    <row r="387" spans="1:1" x14ac:dyDescent="0.75">
      <c r="A387" s="262"/>
    </row>
    <row r="388" spans="1:1" x14ac:dyDescent="0.75">
      <c r="A388" s="262" t="s">
        <v>551</v>
      </c>
    </row>
    <row r="389" spans="1:1" x14ac:dyDescent="0.75">
      <c r="A389" s="262" t="s">
        <v>552</v>
      </c>
    </row>
    <row r="390" spans="1:1" x14ac:dyDescent="0.75">
      <c r="A390" s="262" t="s">
        <v>553</v>
      </c>
    </row>
    <row r="391" spans="1:1" x14ac:dyDescent="0.75">
      <c r="A391" s="262" t="s">
        <v>554</v>
      </c>
    </row>
    <row r="392" spans="1:1" x14ac:dyDescent="0.75">
      <c r="A392" s="262" t="s">
        <v>555</v>
      </c>
    </row>
    <row r="393" spans="1:1" x14ac:dyDescent="0.75">
      <c r="A393" s="262" t="s">
        <v>556</v>
      </c>
    </row>
    <row r="394" spans="1:1" x14ac:dyDescent="0.75">
      <c r="A394" s="262" t="s">
        <v>557</v>
      </c>
    </row>
    <row r="395" spans="1:1" x14ac:dyDescent="0.75">
      <c r="A395" s="262" t="s">
        <v>558</v>
      </c>
    </row>
    <row r="396" spans="1:1" x14ac:dyDescent="0.75">
      <c r="A396" s="262" t="s">
        <v>559</v>
      </c>
    </row>
    <row r="397" spans="1:1" x14ac:dyDescent="0.75">
      <c r="A397" s="262"/>
    </row>
    <row r="398" spans="1:1" x14ac:dyDescent="0.75">
      <c r="A398" s="262" t="s">
        <v>560</v>
      </c>
    </row>
    <row r="399" spans="1:1" x14ac:dyDescent="0.75">
      <c r="A399" s="262" t="s">
        <v>561</v>
      </c>
    </row>
    <row r="400" spans="1:1" x14ac:dyDescent="0.75">
      <c r="A400" s="262" t="s">
        <v>562</v>
      </c>
    </row>
    <row r="401" spans="1:1" x14ac:dyDescent="0.75">
      <c r="A401" s="262" t="s">
        <v>563</v>
      </c>
    </row>
    <row r="402" spans="1:1" x14ac:dyDescent="0.75">
      <c r="A402" s="262"/>
    </row>
    <row r="403" spans="1:1" x14ac:dyDescent="0.75">
      <c r="A403" s="262" t="s">
        <v>564</v>
      </c>
    </row>
    <row r="404" spans="1:1" x14ac:dyDescent="0.75">
      <c r="A404" s="262" t="s">
        <v>565</v>
      </c>
    </row>
    <row r="405" spans="1:1" x14ac:dyDescent="0.75">
      <c r="A405" s="262" t="s">
        <v>566</v>
      </c>
    </row>
    <row r="406" spans="1:1" x14ac:dyDescent="0.75">
      <c r="A406" s="262"/>
    </row>
    <row r="407" spans="1:1" x14ac:dyDescent="0.75">
      <c r="A407" s="262" t="s">
        <v>567</v>
      </c>
    </row>
    <row r="408" spans="1:1" x14ac:dyDescent="0.75">
      <c r="A408" s="262"/>
    </row>
    <row r="409" spans="1:1" x14ac:dyDescent="0.75">
      <c r="A409" s="262" t="s">
        <v>568</v>
      </c>
    </row>
    <row r="410" spans="1:1" x14ac:dyDescent="0.75">
      <c r="A410" s="262" t="s">
        <v>569</v>
      </c>
    </row>
    <row r="411" spans="1:1" x14ac:dyDescent="0.75">
      <c r="A411" s="262" t="s">
        <v>570</v>
      </c>
    </row>
    <row r="412" spans="1:1" x14ac:dyDescent="0.75">
      <c r="A412" s="262" t="s">
        <v>571</v>
      </c>
    </row>
    <row r="413" spans="1:1" x14ac:dyDescent="0.75">
      <c r="A413" s="262" t="s">
        <v>572</v>
      </c>
    </row>
    <row r="414" spans="1:1" x14ac:dyDescent="0.75">
      <c r="A414" s="262"/>
    </row>
    <row r="415" spans="1:1" x14ac:dyDescent="0.75">
      <c r="A415" s="262" t="s">
        <v>573</v>
      </c>
    </row>
    <row r="416" spans="1:1" x14ac:dyDescent="0.75">
      <c r="A416" s="262" t="s">
        <v>574</v>
      </c>
    </row>
    <row r="417" spans="1:1" x14ac:dyDescent="0.75">
      <c r="A417" s="262" t="s">
        <v>575</v>
      </c>
    </row>
    <row r="418" spans="1:1" x14ac:dyDescent="0.75">
      <c r="A418" s="262" t="s">
        <v>576</v>
      </c>
    </row>
    <row r="419" spans="1:1" x14ac:dyDescent="0.75">
      <c r="A419" s="262" t="s">
        <v>577</v>
      </c>
    </row>
    <row r="420" spans="1:1" x14ac:dyDescent="0.75">
      <c r="A420" s="262" t="s">
        <v>578</v>
      </c>
    </row>
    <row r="421" spans="1:1" x14ac:dyDescent="0.75">
      <c r="A421" s="262"/>
    </row>
    <row r="422" spans="1:1" x14ac:dyDescent="0.75">
      <c r="A422" s="262" t="s">
        <v>579</v>
      </c>
    </row>
    <row r="423" spans="1:1" x14ac:dyDescent="0.75">
      <c r="A423" s="262" t="s">
        <v>580</v>
      </c>
    </row>
    <row r="424" spans="1:1" x14ac:dyDescent="0.75">
      <c r="A424" s="262" t="s">
        <v>581</v>
      </c>
    </row>
    <row r="425" spans="1:1" x14ac:dyDescent="0.75">
      <c r="A425" s="262" t="s">
        <v>582</v>
      </c>
    </row>
    <row r="426" spans="1:1" x14ac:dyDescent="0.75">
      <c r="A426" s="262" t="s">
        <v>583</v>
      </c>
    </row>
    <row r="427" spans="1:1" x14ac:dyDescent="0.75">
      <c r="A427" s="262" t="s">
        <v>584</v>
      </c>
    </row>
    <row r="428" spans="1:1" x14ac:dyDescent="0.75">
      <c r="A428" s="262"/>
    </row>
    <row r="429" spans="1:1" x14ac:dyDescent="0.75">
      <c r="A429" s="262" t="s">
        <v>585</v>
      </c>
    </row>
    <row r="430" spans="1:1" x14ac:dyDescent="0.75">
      <c r="A430" s="262" t="s">
        <v>586</v>
      </c>
    </row>
    <row r="431" spans="1:1" x14ac:dyDescent="0.75">
      <c r="A431" s="262" t="s">
        <v>587</v>
      </c>
    </row>
    <row r="432" spans="1:1" x14ac:dyDescent="0.75">
      <c r="A432" s="262" t="s">
        <v>588</v>
      </c>
    </row>
    <row r="433" spans="1:1" x14ac:dyDescent="0.75">
      <c r="A433" s="262" t="s">
        <v>589</v>
      </c>
    </row>
    <row r="434" spans="1:1" x14ac:dyDescent="0.75">
      <c r="A434" s="262"/>
    </row>
    <row r="435" spans="1:1" x14ac:dyDescent="0.75">
      <c r="A435" s="262" t="s">
        <v>590</v>
      </c>
    </row>
    <row r="436" spans="1:1" x14ac:dyDescent="0.75">
      <c r="A436" s="262"/>
    </row>
    <row r="437" spans="1:1" x14ac:dyDescent="0.75">
      <c r="A437" s="262" t="s">
        <v>591</v>
      </c>
    </row>
    <row r="438" spans="1:1" x14ac:dyDescent="0.75">
      <c r="A438" s="262" t="s">
        <v>592</v>
      </c>
    </row>
    <row r="439" spans="1:1" x14ac:dyDescent="0.75">
      <c r="A439" s="262" t="s">
        <v>593</v>
      </c>
    </row>
    <row r="440" spans="1:1" x14ac:dyDescent="0.75">
      <c r="A440" s="262" t="s">
        <v>594</v>
      </c>
    </row>
    <row r="441" spans="1:1" x14ac:dyDescent="0.75">
      <c r="A441" s="262" t="s">
        <v>595</v>
      </c>
    </row>
    <row r="442" spans="1:1" x14ac:dyDescent="0.75">
      <c r="A442" s="262" t="s">
        <v>596</v>
      </c>
    </row>
    <row r="443" spans="1:1" x14ac:dyDescent="0.75">
      <c r="A443" s="262" t="s">
        <v>597</v>
      </c>
    </row>
    <row r="444" spans="1:1" x14ac:dyDescent="0.75">
      <c r="A444" s="262" t="s">
        <v>598</v>
      </c>
    </row>
    <row r="445" spans="1:1" x14ac:dyDescent="0.75">
      <c r="A445" s="262"/>
    </row>
    <row r="446" spans="1:1" x14ac:dyDescent="0.75">
      <c r="A446" s="262" t="s">
        <v>599</v>
      </c>
    </row>
    <row r="447" spans="1:1" x14ac:dyDescent="0.75">
      <c r="A447" s="262"/>
    </row>
    <row r="448" spans="1:1" x14ac:dyDescent="0.75">
      <c r="A448" s="262" t="s">
        <v>600</v>
      </c>
    </row>
    <row r="449" spans="1:1" x14ac:dyDescent="0.75">
      <c r="A449" s="262" t="s">
        <v>601</v>
      </c>
    </row>
    <row r="450" spans="1:1" x14ac:dyDescent="0.75">
      <c r="A450" s="262" t="s">
        <v>602</v>
      </c>
    </row>
    <row r="451" spans="1:1" x14ac:dyDescent="0.75">
      <c r="A451" s="262" t="s">
        <v>603</v>
      </c>
    </row>
    <row r="452" spans="1:1" x14ac:dyDescent="0.75">
      <c r="A452" s="262"/>
    </row>
    <row r="453" spans="1:1" x14ac:dyDescent="0.75">
      <c r="A453" s="262" t="s">
        <v>604</v>
      </c>
    </row>
    <row r="454" spans="1:1" x14ac:dyDescent="0.75">
      <c r="A454" s="262" t="s">
        <v>605</v>
      </c>
    </row>
    <row r="455" spans="1:1" x14ac:dyDescent="0.75">
      <c r="A455" s="262" t="s">
        <v>606</v>
      </c>
    </row>
    <row r="456" spans="1:1" x14ac:dyDescent="0.75">
      <c r="A456" s="262" t="s">
        <v>607</v>
      </c>
    </row>
    <row r="457" spans="1:1" x14ac:dyDescent="0.75">
      <c r="A457" s="262" t="s">
        <v>608</v>
      </c>
    </row>
    <row r="458" spans="1:1" x14ac:dyDescent="0.75">
      <c r="A458" s="262" t="s">
        <v>609</v>
      </c>
    </row>
    <row r="459" spans="1:1" x14ac:dyDescent="0.75">
      <c r="A459" s="262" t="s">
        <v>610</v>
      </c>
    </row>
    <row r="460" spans="1:1" x14ac:dyDescent="0.75">
      <c r="A460" s="262" t="s">
        <v>611</v>
      </c>
    </row>
    <row r="461" spans="1:1" x14ac:dyDescent="0.75">
      <c r="A461" s="262" t="s">
        <v>612</v>
      </c>
    </row>
    <row r="462" spans="1:1" x14ac:dyDescent="0.75">
      <c r="A462" s="262"/>
    </row>
    <row r="463" spans="1:1" x14ac:dyDescent="0.75">
      <c r="A463" s="262" t="s">
        <v>613</v>
      </c>
    </row>
    <row r="464" spans="1:1" x14ac:dyDescent="0.75">
      <c r="A464" s="262" t="s">
        <v>614</v>
      </c>
    </row>
    <row r="465" spans="1:1" x14ac:dyDescent="0.75">
      <c r="A465" s="262" t="s">
        <v>615</v>
      </c>
    </row>
    <row r="466" spans="1:1" x14ac:dyDescent="0.75">
      <c r="A466" s="262" t="s">
        <v>616</v>
      </c>
    </row>
    <row r="467" spans="1:1" x14ac:dyDescent="0.75">
      <c r="A467" s="262" t="s">
        <v>617</v>
      </c>
    </row>
    <row r="468" spans="1:1" x14ac:dyDescent="0.75">
      <c r="A468" s="262" t="s">
        <v>618</v>
      </c>
    </row>
    <row r="469" spans="1:1" x14ac:dyDescent="0.75">
      <c r="A469" s="262" t="s">
        <v>619</v>
      </c>
    </row>
    <row r="470" spans="1:1" x14ac:dyDescent="0.75">
      <c r="A470" s="262"/>
    </row>
    <row r="471" spans="1:1" x14ac:dyDescent="0.75">
      <c r="A471" s="262" t="s">
        <v>620</v>
      </c>
    </row>
    <row r="472" spans="1:1" x14ac:dyDescent="0.75">
      <c r="A472" s="262"/>
    </row>
    <row r="473" spans="1:1" x14ac:dyDescent="0.75">
      <c r="A473" s="262" t="s">
        <v>621</v>
      </c>
    </row>
    <row r="474" spans="1:1" x14ac:dyDescent="0.75">
      <c r="A474" s="262" t="s">
        <v>622</v>
      </c>
    </row>
    <row r="475" spans="1:1" x14ac:dyDescent="0.75">
      <c r="A475" s="262" t="s">
        <v>623</v>
      </c>
    </row>
    <row r="476" spans="1:1" x14ac:dyDescent="0.75">
      <c r="A476" s="262"/>
    </row>
    <row r="477" spans="1:1" x14ac:dyDescent="0.75">
      <c r="A477" s="262" t="s">
        <v>624</v>
      </c>
    </row>
    <row r="478" spans="1:1" x14ac:dyDescent="0.75">
      <c r="A478" s="262" t="s">
        <v>625</v>
      </c>
    </row>
    <row r="479" spans="1:1" x14ac:dyDescent="0.75">
      <c r="A479" s="262" t="s">
        <v>626</v>
      </c>
    </row>
    <row r="480" spans="1:1" x14ac:dyDescent="0.75">
      <c r="A480" s="262" t="s">
        <v>627</v>
      </c>
    </row>
    <row r="481" spans="1:1" x14ac:dyDescent="0.75">
      <c r="A481" s="262" t="s">
        <v>628</v>
      </c>
    </row>
    <row r="482" spans="1:1" x14ac:dyDescent="0.75">
      <c r="A482" s="262" t="s">
        <v>629</v>
      </c>
    </row>
    <row r="483" spans="1:1" x14ac:dyDescent="0.75">
      <c r="A483" s="262" t="s">
        <v>630</v>
      </c>
    </row>
    <row r="484" spans="1:1" x14ac:dyDescent="0.75">
      <c r="A484" s="262" t="s">
        <v>631</v>
      </c>
    </row>
    <row r="485" spans="1:1" x14ac:dyDescent="0.75">
      <c r="A485" s="262" t="s">
        <v>632</v>
      </c>
    </row>
    <row r="486" spans="1:1" x14ac:dyDescent="0.75">
      <c r="A486" s="262"/>
    </row>
    <row r="487" spans="1:1" x14ac:dyDescent="0.75">
      <c r="A487" s="262" t="s">
        <v>633</v>
      </c>
    </row>
    <row r="488" spans="1:1" x14ac:dyDescent="0.75">
      <c r="A488" s="262" t="s">
        <v>634</v>
      </c>
    </row>
    <row r="489" spans="1:1" x14ac:dyDescent="0.75">
      <c r="A489" s="262" t="s">
        <v>635</v>
      </c>
    </row>
    <row r="490" spans="1:1" x14ac:dyDescent="0.75">
      <c r="A490" s="262" t="s">
        <v>636</v>
      </c>
    </row>
    <row r="491" spans="1:1" x14ac:dyDescent="0.75">
      <c r="A491" s="262"/>
    </row>
    <row r="492" spans="1:1" x14ac:dyDescent="0.75">
      <c r="A492" s="262" t="s">
        <v>637</v>
      </c>
    </row>
    <row r="493" spans="1:1" x14ac:dyDescent="0.75">
      <c r="A493" s="262" t="s">
        <v>638</v>
      </c>
    </row>
    <row r="494" spans="1:1" x14ac:dyDescent="0.75">
      <c r="A494" s="262" t="s">
        <v>639</v>
      </c>
    </row>
    <row r="495" spans="1:1" x14ac:dyDescent="0.75">
      <c r="A495" s="262" t="s">
        <v>640</v>
      </c>
    </row>
    <row r="496" spans="1:1" x14ac:dyDescent="0.75">
      <c r="A496" s="262" t="s">
        <v>641</v>
      </c>
    </row>
    <row r="497" spans="1:1" x14ac:dyDescent="0.75">
      <c r="A497" s="262" t="s">
        <v>642</v>
      </c>
    </row>
    <row r="498" spans="1:1" x14ac:dyDescent="0.75">
      <c r="A498" s="262"/>
    </row>
    <row r="499" spans="1:1" x14ac:dyDescent="0.75">
      <c r="A499" s="262" t="s">
        <v>643</v>
      </c>
    </row>
    <row r="500" spans="1:1" x14ac:dyDescent="0.75">
      <c r="A500" s="262" t="s">
        <v>644</v>
      </c>
    </row>
    <row r="501" spans="1:1" x14ac:dyDescent="0.75">
      <c r="A501" s="262" t="s">
        <v>645</v>
      </c>
    </row>
    <row r="502" spans="1:1" x14ac:dyDescent="0.75">
      <c r="A502" s="262" t="s">
        <v>646</v>
      </c>
    </row>
    <row r="503" spans="1:1" x14ac:dyDescent="0.75">
      <c r="A503" s="262" t="s">
        <v>647</v>
      </c>
    </row>
    <row r="504" spans="1:1" x14ac:dyDescent="0.75">
      <c r="A504" s="262" t="s">
        <v>648</v>
      </c>
    </row>
    <row r="505" spans="1:1" x14ac:dyDescent="0.75">
      <c r="A505" s="262" t="s">
        <v>649</v>
      </c>
    </row>
    <row r="506" spans="1:1" x14ac:dyDescent="0.75">
      <c r="A506" s="262" t="s">
        <v>650</v>
      </c>
    </row>
    <row r="507" spans="1:1" x14ac:dyDescent="0.75">
      <c r="A507" s="262" t="s">
        <v>651</v>
      </c>
    </row>
    <row r="508" spans="1:1" x14ac:dyDescent="0.75">
      <c r="A508" s="262" t="s">
        <v>652</v>
      </c>
    </row>
    <row r="509" spans="1:1" x14ac:dyDescent="0.75">
      <c r="A509" s="262" t="s">
        <v>653</v>
      </c>
    </row>
    <row r="510" spans="1:1" x14ac:dyDescent="0.75">
      <c r="A510" s="262" t="s">
        <v>654</v>
      </c>
    </row>
    <row r="511" spans="1:1" x14ac:dyDescent="0.75">
      <c r="A511" s="262" t="s">
        <v>655</v>
      </c>
    </row>
    <row r="512" spans="1:1" x14ac:dyDescent="0.75">
      <c r="A512" s="262"/>
    </row>
    <row r="513" spans="1:1" x14ac:dyDescent="0.75">
      <c r="A513" s="262" t="s">
        <v>656</v>
      </c>
    </row>
    <row r="514" spans="1:1" x14ac:dyDescent="0.75">
      <c r="A514" s="262" t="s">
        <v>657</v>
      </c>
    </row>
    <row r="515" spans="1:1" x14ac:dyDescent="0.75">
      <c r="A515" s="262" t="s">
        <v>658</v>
      </c>
    </row>
    <row r="516" spans="1:1" x14ac:dyDescent="0.75">
      <c r="A516" s="262" t="s">
        <v>659</v>
      </c>
    </row>
    <row r="517" spans="1:1" x14ac:dyDescent="0.75">
      <c r="A517" s="262" t="s">
        <v>660</v>
      </c>
    </row>
    <row r="518" spans="1:1" x14ac:dyDescent="0.75">
      <c r="A518" s="262" t="s">
        <v>661</v>
      </c>
    </row>
    <row r="519" spans="1:1" x14ac:dyDescent="0.75">
      <c r="A519" s="262" t="s">
        <v>662</v>
      </c>
    </row>
    <row r="520" spans="1:1" x14ac:dyDescent="0.75">
      <c r="A520" s="262"/>
    </row>
    <row r="521" spans="1:1" x14ac:dyDescent="0.75">
      <c r="A521" s="262" t="s">
        <v>663</v>
      </c>
    </row>
    <row r="522" spans="1:1" x14ac:dyDescent="0.75">
      <c r="A522" s="262" t="s">
        <v>664</v>
      </c>
    </row>
    <row r="523" spans="1:1" x14ac:dyDescent="0.75">
      <c r="A523" s="262" t="s">
        <v>665</v>
      </c>
    </row>
    <row r="524" spans="1:1" x14ac:dyDescent="0.75">
      <c r="A524" s="262" t="s">
        <v>666</v>
      </c>
    </row>
    <row r="525" spans="1:1" x14ac:dyDescent="0.75">
      <c r="A525" s="262" t="s">
        <v>667</v>
      </c>
    </row>
    <row r="526" spans="1:1" x14ac:dyDescent="0.75">
      <c r="A526" s="262" t="s">
        <v>668</v>
      </c>
    </row>
    <row r="527" spans="1:1" x14ac:dyDescent="0.75">
      <c r="A527" s="262" t="s">
        <v>669</v>
      </c>
    </row>
    <row r="528" spans="1:1" x14ac:dyDescent="0.75">
      <c r="A528" s="262" t="s">
        <v>670</v>
      </c>
    </row>
    <row r="529" spans="1:1" x14ac:dyDescent="0.75">
      <c r="A529" s="262" t="s">
        <v>671</v>
      </c>
    </row>
    <row r="530" spans="1:1" x14ac:dyDescent="0.75">
      <c r="A530" s="262" t="s">
        <v>672</v>
      </c>
    </row>
    <row r="531" spans="1:1" x14ac:dyDescent="0.75">
      <c r="A531" s="262" t="s">
        <v>673</v>
      </c>
    </row>
    <row r="532" spans="1:1" x14ac:dyDescent="0.75">
      <c r="A532" s="262" t="s">
        <v>674</v>
      </c>
    </row>
    <row r="533" spans="1:1" x14ac:dyDescent="0.75">
      <c r="A533" s="262" t="s">
        <v>675</v>
      </c>
    </row>
    <row r="534" spans="1:1" x14ac:dyDescent="0.75">
      <c r="A534" s="262" t="s">
        <v>676</v>
      </c>
    </row>
    <row r="535" spans="1:1" x14ac:dyDescent="0.75">
      <c r="A535" s="262"/>
    </row>
    <row r="536" spans="1:1" x14ac:dyDescent="0.75">
      <c r="A536" s="262" t="s">
        <v>677</v>
      </c>
    </row>
    <row r="537" spans="1:1" x14ac:dyDescent="0.75">
      <c r="A537" s="262" t="s">
        <v>678</v>
      </c>
    </row>
    <row r="538" spans="1:1" x14ac:dyDescent="0.75">
      <c r="A538" s="262" t="s">
        <v>679</v>
      </c>
    </row>
    <row r="539" spans="1:1" x14ac:dyDescent="0.75">
      <c r="A539" s="262"/>
    </row>
    <row r="540" spans="1:1" x14ac:dyDescent="0.75">
      <c r="A540" s="262" t="s">
        <v>680</v>
      </c>
    </row>
    <row r="541" spans="1:1" x14ac:dyDescent="0.75">
      <c r="A541" s="262"/>
    </row>
    <row r="542" spans="1:1" x14ac:dyDescent="0.75">
      <c r="A542" s="262" t="s">
        <v>681</v>
      </c>
    </row>
    <row r="543" spans="1:1" x14ac:dyDescent="0.75">
      <c r="A543" s="262" t="s">
        <v>682</v>
      </c>
    </row>
    <row r="544" spans="1:1" x14ac:dyDescent="0.75">
      <c r="A544" s="262" t="s">
        <v>683</v>
      </c>
    </row>
    <row r="545" spans="1:1" x14ac:dyDescent="0.75">
      <c r="A545" s="262" t="s">
        <v>684</v>
      </c>
    </row>
    <row r="546" spans="1:1" x14ac:dyDescent="0.75">
      <c r="A546" s="262" t="s">
        <v>685</v>
      </c>
    </row>
    <row r="547" spans="1:1" x14ac:dyDescent="0.75">
      <c r="A547" s="262" t="s">
        <v>686</v>
      </c>
    </row>
    <row r="548" spans="1:1" x14ac:dyDescent="0.75">
      <c r="A548" s="262" t="s">
        <v>687</v>
      </c>
    </row>
    <row r="549" spans="1:1" x14ac:dyDescent="0.75">
      <c r="A549" s="262" t="s">
        <v>688</v>
      </c>
    </row>
    <row r="550" spans="1:1" x14ac:dyDescent="0.75">
      <c r="A550" s="262" t="s">
        <v>689</v>
      </c>
    </row>
    <row r="551" spans="1:1" x14ac:dyDescent="0.75">
      <c r="A551" s="262"/>
    </row>
    <row r="552" spans="1:1" x14ac:dyDescent="0.75">
      <c r="A552" s="262" t="s">
        <v>690</v>
      </c>
    </row>
    <row r="553" spans="1:1" x14ac:dyDescent="0.75">
      <c r="A553" s="262"/>
    </row>
    <row r="554" spans="1:1" x14ac:dyDescent="0.75">
      <c r="A554" s="262" t="s">
        <v>691</v>
      </c>
    </row>
    <row r="555" spans="1:1" x14ac:dyDescent="0.75">
      <c r="A555" s="262" t="s">
        <v>692</v>
      </c>
    </row>
    <row r="556" spans="1:1" x14ac:dyDescent="0.75">
      <c r="A556" s="262" t="s">
        <v>693</v>
      </c>
    </row>
    <row r="557" spans="1:1" x14ac:dyDescent="0.75">
      <c r="A557" s="262" t="s">
        <v>694</v>
      </c>
    </row>
    <row r="558" spans="1:1" x14ac:dyDescent="0.75">
      <c r="A558" s="262" t="s">
        <v>695</v>
      </c>
    </row>
    <row r="559" spans="1:1" x14ac:dyDescent="0.75">
      <c r="A559" s="262" t="s">
        <v>696</v>
      </c>
    </row>
    <row r="560" spans="1:1" x14ac:dyDescent="0.75">
      <c r="A560" s="262" t="s">
        <v>697</v>
      </c>
    </row>
    <row r="561" spans="1:1" x14ac:dyDescent="0.75">
      <c r="A561" s="262" t="s">
        <v>698</v>
      </c>
    </row>
    <row r="562" spans="1:1" x14ac:dyDescent="0.75">
      <c r="A562" s="262"/>
    </row>
    <row r="563" spans="1:1" x14ac:dyDescent="0.75">
      <c r="A563" s="262" t="s">
        <v>699</v>
      </c>
    </row>
    <row r="564" spans="1:1" x14ac:dyDescent="0.75">
      <c r="A564" s="262"/>
    </row>
    <row r="565" spans="1:1" x14ac:dyDescent="0.75">
      <c r="A565" s="262" t="s">
        <v>700</v>
      </c>
    </row>
    <row r="566" spans="1:1" x14ac:dyDescent="0.75">
      <c r="A566" s="262" t="s">
        <v>701</v>
      </c>
    </row>
    <row r="567" spans="1:1" x14ac:dyDescent="0.75">
      <c r="A567" s="262" t="s">
        <v>702</v>
      </c>
    </row>
    <row r="568" spans="1:1" x14ac:dyDescent="0.75">
      <c r="A568" s="262" t="s">
        <v>703</v>
      </c>
    </row>
    <row r="569" spans="1:1" x14ac:dyDescent="0.75">
      <c r="A569" s="262"/>
    </row>
    <row r="570" spans="1:1" x14ac:dyDescent="0.75">
      <c r="A570" s="262" t="s">
        <v>704</v>
      </c>
    </row>
    <row r="571" spans="1:1" x14ac:dyDescent="0.75">
      <c r="A571" s="262" t="s">
        <v>705</v>
      </c>
    </row>
    <row r="572" spans="1:1" x14ac:dyDescent="0.75">
      <c r="A572" s="262" t="s">
        <v>706</v>
      </c>
    </row>
    <row r="573" spans="1:1" x14ac:dyDescent="0.75">
      <c r="A573" s="262" t="s">
        <v>707</v>
      </c>
    </row>
    <row r="574" spans="1:1" x14ac:dyDescent="0.75">
      <c r="A574" s="262" t="s">
        <v>708</v>
      </c>
    </row>
    <row r="575" spans="1:1" x14ac:dyDescent="0.75">
      <c r="A575" s="262" t="s">
        <v>709</v>
      </c>
    </row>
    <row r="576" spans="1:1" x14ac:dyDescent="0.75">
      <c r="A576" s="262" t="s">
        <v>710</v>
      </c>
    </row>
    <row r="577" spans="1:1" x14ac:dyDescent="0.75">
      <c r="A577" s="262" t="s">
        <v>711</v>
      </c>
    </row>
    <row r="578" spans="1:1" x14ac:dyDescent="0.75">
      <c r="A578" s="262"/>
    </row>
    <row r="579" spans="1:1" x14ac:dyDescent="0.75">
      <c r="A579" s="262" t="s">
        <v>712</v>
      </c>
    </row>
    <row r="580" spans="1:1" x14ac:dyDescent="0.75">
      <c r="A580" s="262" t="s">
        <v>713</v>
      </c>
    </row>
    <row r="581" spans="1:1" x14ac:dyDescent="0.75">
      <c r="A581" s="262" t="s">
        <v>714</v>
      </c>
    </row>
    <row r="582" spans="1:1" x14ac:dyDescent="0.75">
      <c r="A582" s="262" t="s">
        <v>715</v>
      </c>
    </row>
    <row r="583" spans="1:1" x14ac:dyDescent="0.75">
      <c r="A583" s="262"/>
    </row>
    <row r="584" spans="1:1" x14ac:dyDescent="0.75">
      <c r="A584" s="262" t="s">
        <v>716</v>
      </c>
    </row>
    <row r="585" spans="1:1" x14ac:dyDescent="0.75">
      <c r="A585" s="262" t="s">
        <v>717</v>
      </c>
    </row>
    <row r="586" spans="1:1" x14ac:dyDescent="0.75">
      <c r="A586" s="262" t="s">
        <v>718</v>
      </c>
    </row>
    <row r="587" spans="1:1" x14ac:dyDescent="0.75">
      <c r="A587" s="262" t="s">
        <v>719</v>
      </c>
    </row>
    <row r="588" spans="1:1" x14ac:dyDescent="0.75">
      <c r="A588" s="262"/>
    </row>
    <row r="589" spans="1:1" x14ac:dyDescent="0.75">
      <c r="A589" s="262" t="s">
        <v>720</v>
      </c>
    </row>
    <row r="590" spans="1:1" x14ac:dyDescent="0.75">
      <c r="A590" s="262"/>
    </row>
    <row r="591" spans="1:1" x14ac:dyDescent="0.75">
      <c r="A591" s="262" t="s">
        <v>721</v>
      </c>
    </row>
    <row r="592" spans="1:1" x14ac:dyDescent="0.75">
      <c r="A592" s="262" t="s">
        <v>722</v>
      </c>
    </row>
    <row r="593" spans="1:1" x14ac:dyDescent="0.75">
      <c r="A593" s="262" t="s">
        <v>723</v>
      </c>
    </row>
    <row r="594" spans="1:1" x14ac:dyDescent="0.75">
      <c r="A594" s="262" t="s">
        <v>724</v>
      </c>
    </row>
    <row r="595" spans="1:1" x14ac:dyDescent="0.75">
      <c r="A595" s="262" t="s">
        <v>725</v>
      </c>
    </row>
    <row r="596" spans="1:1" x14ac:dyDescent="0.75">
      <c r="A596" s="262" t="s">
        <v>726</v>
      </c>
    </row>
    <row r="597" spans="1:1" x14ac:dyDescent="0.75">
      <c r="A597" s="262" t="s">
        <v>727</v>
      </c>
    </row>
    <row r="598" spans="1:1" x14ac:dyDescent="0.75">
      <c r="A598" s="262" t="s">
        <v>728</v>
      </c>
    </row>
    <row r="599" spans="1:1" x14ac:dyDescent="0.75">
      <c r="A599" s="262"/>
    </row>
    <row r="600" spans="1:1" x14ac:dyDescent="0.75">
      <c r="A600" s="262" t="s">
        <v>729</v>
      </c>
    </row>
    <row r="601" spans="1:1" x14ac:dyDescent="0.75">
      <c r="A601" s="262"/>
    </row>
    <row r="602" spans="1:1" x14ac:dyDescent="0.75">
      <c r="A602" s="262" t="s">
        <v>730</v>
      </c>
    </row>
    <row r="603" spans="1:1" x14ac:dyDescent="0.75">
      <c r="A603" s="262" t="s">
        <v>731</v>
      </c>
    </row>
    <row r="604" spans="1:1" x14ac:dyDescent="0.75">
      <c r="A604" s="262" t="s">
        <v>732</v>
      </c>
    </row>
    <row r="605" spans="1:1" x14ac:dyDescent="0.75">
      <c r="A605" s="262" t="s">
        <v>733</v>
      </c>
    </row>
    <row r="606" spans="1:1" x14ac:dyDescent="0.75">
      <c r="A606" s="262" t="s">
        <v>734</v>
      </c>
    </row>
    <row r="607" spans="1:1" x14ac:dyDescent="0.75">
      <c r="A607" s="262" t="s">
        <v>735</v>
      </c>
    </row>
    <row r="608" spans="1:1" x14ac:dyDescent="0.75">
      <c r="A608" s="262" t="s">
        <v>736</v>
      </c>
    </row>
    <row r="609" spans="1:1" x14ac:dyDescent="0.75">
      <c r="A609" s="262" t="s">
        <v>737</v>
      </c>
    </row>
    <row r="610" spans="1:1" x14ac:dyDescent="0.75">
      <c r="A610" s="262" t="s">
        <v>738</v>
      </c>
    </row>
    <row r="611" spans="1:1" x14ac:dyDescent="0.75">
      <c r="A611" s="262"/>
    </row>
    <row r="612" spans="1:1" x14ac:dyDescent="0.75">
      <c r="A612" s="262" t="s">
        <v>739</v>
      </c>
    </row>
    <row r="613" spans="1:1" x14ac:dyDescent="0.75">
      <c r="A613" s="262"/>
    </row>
    <row r="614" spans="1:1" x14ac:dyDescent="0.75">
      <c r="A614" s="262" t="s">
        <v>740</v>
      </c>
    </row>
    <row r="615" spans="1:1" x14ac:dyDescent="0.75">
      <c r="A615" s="262" t="s">
        <v>741</v>
      </c>
    </row>
    <row r="616" spans="1:1" x14ac:dyDescent="0.75">
      <c r="A616" s="262" t="s">
        <v>742</v>
      </c>
    </row>
    <row r="617" spans="1:1" x14ac:dyDescent="0.75">
      <c r="A617" s="262" t="s">
        <v>743</v>
      </c>
    </row>
    <row r="618" spans="1:1" x14ac:dyDescent="0.75">
      <c r="A618" s="262" t="s">
        <v>744</v>
      </c>
    </row>
    <row r="619" spans="1:1" x14ac:dyDescent="0.75">
      <c r="A619" s="262" t="s">
        <v>745</v>
      </c>
    </row>
    <row r="620" spans="1:1" x14ac:dyDescent="0.75">
      <c r="A620" s="262"/>
    </row>
    <row r="621" spans="1:1" x14ac:dyDescent="0.75">
      <c r="A621" s="262" t="s">
        <v>746</v>
      </c>
    </row>
    <row r="622" spans="1:1" x14ac:dyDescent="0.75">
      <c r="A622" s="262"/>
    </row>
    <row r="623" spans="1:1" x14ac:dyDescent="0.75">
      <c r="A623" s="262"/>
    </row>
    <row r="624" spans="1:1" x14ac:dyDescent="0.75">
      <c r="A624" s="262"/>
    </row>
    <row r="625" spans="1:1" x14ac:dyDescent="0.75">
      <c r="A625" s="262"/>
    </row>
    <row r="626" spans="1:1" x14ac:dyDescent="0.75">
      <c r="A626" s="262"/>
    </row>
    <row r="627" spans="1:1" x14ac:dyDescent="0.75">
      <c r="A627" s="262"/>
    </row>
    <row r="628" spans="1:1" x14ac:dyDescent="0.75">
      <c r="A628" s="262"/>
    </row>
    <row r="629" spans="1:1" x14ac:dyDescent="0.75">
      <c r="A629" s="262"/>
    </row>
    <row r="630" spans="1:1" x14ac:dyDescent="0.75">
      <c r="A630" s="262"/>
    </row>
    <row r="631" spans="1:1" x14ac:dyDescent="0.75">
      <c r="A631" s="262"/>
    </row>
    <row r="632" spans="1:1" x14ac:dyDescent="0.75">
      <c r="A632" s="262"/>
    </row>
    <row r="633" spans="1:1" x14ac:dyDescent="0.75">
      <c r="A633" s="262"/>
    </row>
    <row r="634" spans="1:1" x14ac:dyDescent="0.75">
      <c r="A634" s="262"/>
    </row>
    <row r="635" spans="1:1" x14ac:dyDescent="0.75">
      <c r="A635" s="262"/>
    </row>
    <row r="636" spans="1:1" x14ac:dyDescent="0.75">
      <c r="A636" s="262"/>
    </row>
    <row r="637" spans="1:1" x14ac:dyDescent="0.75">
      <c r="A637" s="262"/>
    </row>
    <row r="638" spans="1:1" x14ac:dyDescent="0.75">
      <c r="A638" s="262"/>
    </row>
    <row r="639" spans="1:1" x14ac:dyDescent="0.75">
      <c r="A639" s="262"/>
    </row>
    <row r="640" spans="1:1" x14ac:dyDescent="0.75">
      <c r="A640" s="262"/>
    </row>
    <row r="641" spans="1:1" x14ac:dyDescent="0.75">
      <c r="A641" s="262"/>
    </row>
    <row r="642" spans="1:1" x14ac:dyDescent="0.75">
      <c r="A642" s="262"/>
    </row>
    <row r="643" spans="1:1" x14ac:dyDescent="0.75">
      <c r="A643" s="262"/>
    </row>
    <row r="644" spans="1:1" x14ac:dyDescent="0.75">
      <c r="A644" s="262"/>
    </row>
    <row r="645" spans="1:1" x14ac:dyDescent="0.75">
      <c r="A645" s="262"/>
    </row>
    <row r="646" spans="1:1" x14ac:dyDescent="0.75">
      <c r="A646" s="262"/>
    </row>
    <row r="647" spans="1:1" x14ac:dyDescent="0.75">
      <c r="A647" s="262"/>
    </row>
    <row r="648" spans="1:1" x14ac:dyDescent="0.75">
      <c r="A648" s="262"/>
    </row>
    <row r="649" spans="1:1" x14ac:dyDescent="0.75">
      <c r="A649" s="262"/>
    </row>
    <row r="650" spans="1:1" x14ac:dyDescent="0.75">
      <c r="A650" s="262"/>
    </row>
    <row r="651" spans="1:1" x14ac:dyDescent="0.75">
      <c r="A651" s="262"/>
    </row>
    <row r="652" spans="1:1" x14ac:dyDescent="0.75">
      <c r="A652" s="262"/>
    </row>
    <row r="653" spans="1:1" x14ac:dyDescent="0.75">
      <c r="A653" s="262"/>
    </row>
    <row r="654" spans="1:1" x14ac:dyDescent="0.75">
      <c r="A654" s="262"/>
    </row>
    <row r="655" spans="1:1" x14ac:dyDescent="0.75">
      <c r="A655" s="262"/>
    </row>
    <row r="656" spans="1:1" x14ac:dyDescent="0.75">
      <c r="A656" s="262"/>
    </row>
    <row r="657" spans="1:1" x14ac:dyDescent="0.75">
      <c r="A657" s="262"/>
    </row>
    <row r="658" spans="1:1" x14ac:dyDescent="0.75">
      <c r="A658" s="262"/>
    </row>
    <row r="659" spans="1:1" x14ac:dyDescent="0.75">
      <c r="A659" s="262"/>
    </row>
    <row r="660" spans="1:1" x14ac:dyDescent="0.75">
      <c r="A660" s="262"/>
    </row>
    <row r="661" spans="1:1" x14ac:dyDescent="0.75">
      <c r="A661" s="262"/>
    </row>
    <row r="662" spans="1:1" x14ac:dyDescent="0.75">
      <c r="A662" s="262"/>
    </row>
    <row r="663" spans="1:1" x14ac:dyDescent="0.75">
      <c r="A663" s="262"/>
    </row>
    <row r="664" spans="1:1" x14ac:dyDescent="0.75">
      <c r="A664" s="262"/>
    </row>
    <row r="665" spans="1:1" x14ac:dyDescent="0.75">
      <c r="A665" s="262"/>
    </row>
    <row r="666" spans="1:1" x14ac:dyDescent="0.75">
      <c r="A666" s="262"/>
    </row>
    <row r="667" spans="1:1" x14ac:dyDescent="0.75">
      <c r="A667" s="262"/>
    </row>
    <row r="668" spans="1:1" x14ac:dyDescent="0.75">
      <c r="A668" s="262"/>
    </row>
    <row r="669" spans="1:1" x14ac:dyDescent="0.75">
      <c r="A669" s="262"/>
    </row>
    <row r="670" spans="1:1" x14ac:dyDescent="0.75">
      <c r="A670" s="262"/>
    </row>
    <row r="671" spans="1:1" x14ac:dyDescent="0.75">
      <c r="A671" s="262"/>
    </row>
    <row r="672" spans="1:1" x14ac:dyDescent="0.75">
      <c r="A672" s="262"/>
    </row>
    <row r="673" spans="1:1" x14ac:dyDescent="0.75">
      <c r="A673" s="262"/>
    </row>
    <row r="674" spans="1:1" x14ac:dyDescent="0.75">
      <c r="A674" s="262"/>
    </row>
    <row r="675" spans="1:1" x14ac:dyDescent="0.75">
      <c r="A675" s="263"/>
    </row>
    <row r="676" spans="1:1" x14ac:dyDescent="0.75">
      <c r="A676" s="26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Charts</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2015-2021, William W. Davis, MSPM, PMP  Licensed under the GNU General Public License.</dc:description>
  <cp:lastModifiedBy>William W. Davis</cp:lastModifiedBy>
  <dcterms:created xsi:type="dcterms:W3CDTF">2014-10-13T19:50:16Z</dcterms:created>
  <dcterms:modified xsi:type="dcterms:W3CDTF">2021-06-13T20:17:21Z</dcterms:modified>
</cp:coreProperties>
</file>